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PMT_Model" sheetId="1" r:id="rId4"/>
    <sheet state="visible" name="SMM_Model" sheetId="2" r:id="rId5"/>
    <sheet state="visible" name="MEF_Input" sheetId="3" r:id="rId6"/>
    <sheet state="visible" name="CCF_Calc" sheetId="4" r:id="rId7"/>
    <sheet state="visible" name="CCF_Term_Structure" sheetId="5" r:id="rId8"/>
  </sheets>
  <externalReferences>
    <externalReference r:id="rId9"/>
  </externalReferences>
  <definedNames/>
  <calcPr/>
  <extLst>
    <ext uri="GoogleSheetsCustomDataVersion2">
      <go:sheetsCustomData xmlns:go="http://customooxmlschemas.google.com/" r:id="rId10" roundtripDataChecksum="EDCyJjITsDK6CxSKEOJoDixyvdz0ZHxpXmcJ7/h7URE="/>
    </ext>
  </extLst>
</workbook>
</file>

<file path=xl/sharedStrings.xml><?xml version="1.0" encoding="utf-8"?>
<sst xmlns="http://schemas.openxmlformats.org/spreadsheetml/2006/main" count="603" uniqueCount="247">
  <si>
    <t>Total Loan</t>
  </si>
  <si>
    <t>Interest</t>
  </si>
  <si>
    <t>Period</t>
  </si>
  <si>
    <t>Beg Balance</t>
  </si>
  <si>
    <t>Scheduled Princ</t>
  </si>
  <si>
    <t>SMM</t>
  </si>
  <si>
    <t>Pre-payment</t>
  </si>
  <si>
    <t>Total Principal</t>
  </si>
  <si>
    <t>Total Principle without SSM</t>
  </si>
  <si>
    <t>End Balance</t>
  </si>
  <si>
    <t>Single Monthly Mortality - Prepayment Model</t>
  </si>
  <si>
    <t>Scheduled Principal Balance</t>
  </si>
  <si>
    <t>Origination Months</t>
  </si>
  <si>
    <t>Dec-21</t>
  </si>
  <si>
    <t>Jan-22</t>
  </si>
  <si>
    <t>Feb-22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</si>
  <si>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</si>
  <si>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</si>
  <si>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</si>
  <si>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</si>
  <si>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</si>
  <si>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</si>
  <si>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</si>
  <si>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</si>
  <si>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</si>
  <si>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</si>
  <si>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</si>
  <si>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</si>
  <si>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</si>
  <si>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</si>
  <si>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</si>
  <si>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</si>
  <si>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</si>
  <si>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</si>
  <si>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</si>
  <si>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</si>
  <si>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</si>
  <si>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</si>
  <si>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Periods Out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</si>
  <si>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</si>
  <si>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</si>
  <si>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</si>
  <si>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</si>
  <si>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</si>
  <si>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</si>
  <si>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</si>
  <si>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</si>
  <si>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</si>
  <si>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</si>
  <si>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</si>
  <si>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</si>
  <si>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</si>
  <si>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</si>
  <si>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</si>
  <si>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</si>
  <si>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/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</si>
  <si>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</si>
  <si>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</si>
  <si>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</si>
  <si>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</si>
  <si>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</si>
  <si>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</si>
  <si>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</si>
  <si>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</si>
  <si>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</si>
  <si>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Actual Principal Balance</t>
  </si>
  <si>
    <t>Average SMM</t>
  </si>
  <si>
    <t>Annual Prepayment Rates</t>
  </si>
  <si>
    <t>Sum of all Divide by number of years</t>
  </si>
  <si>
    <t>Average CPR</t>
  </si>
  <si>
    <t xml:space="preserve">Overal Average SMM </t>
  </si>
  <si>
    <t>No.</t>
  </si>
  <si>
    <t>observation_date</t>
  </si>
  <si>
    <t>Annual DR</t>
  </si>
  <si>
    <t>Economy</t>
  </si>
  <si>
    <t>01-01-2010</t>
  </si>
  <si>
    <t>Min</t>
  </si>
  <si>
    <t>01-04-2010</t>
  </si>
  <si>
    <t>1st Quartile</t>
  </si>
  <si>
    <t>01-07-2010</t>
  </si>
  <si>
    <t>2nd Quartile</t>
  </si>
  <si>
    <t>01-10-2010</t>
  </si>
  <si>
    <t>3rd Quartile</t>
  </si>
  <si>
    <t>01-01-2011</t>
  </si>
  <si>
    <t>Max</t>
  </si>
  <si>
    <t>01-04-2011</t>
  </si>
  <si>
    <t>01-07-2011</t>
  </si>
  <si>
    <t>01-10-2011</t>
  </si>
  <si>
    <t>01-01-2012</t>
  </si>
  <si>
    <t>01-04-2012</t>
  </si>
  <si>
    <t>01-07-2012</t>
  </si>
  <si>
    <t>01-10-2012</t>
  </si>
  <si>
    <t>01-01-2013</t>
  </si>
  <si>
    <t>01-04-2013</t>
  </si>
  <si>
    <t>01-07-2013</t>
  </si>
  <si>
    <t>01-10-2013</t>
  </si>
  <si>
    <t>Covid Period</t>
  </si>
  <si>
    <t>01-01-2014</t>
  </si>
  <si>
    <t>01-04-2014</t>
  </si>
  <si>
    <t>Forecasted Default rates</t>
  </si>
  <si>
    <t>01-07-2014</t>
  </si>
  <si>
    <t>01-10-2014</t>
  </si>
  <si>
    <t>01-01-2015</t>
  </si>
  <si>
    <t>01-04-2015</t>
  </si>
  <si>
    <t>01-07-2015</t>
  </si>
  <si>
    <t>01-10-2015</t>
  </si>
  <si>
    <t>25</t>
  </si>
  <si>
    <t>01-01-2016</t>
  </si>
  <si>
    <t>26</t>
  </si>
  <si>
    <t>01-04-2016</t>
  </si>
  <si>
    <t>27</t>
  </si>
  <si>
    <t>01-07-2016</t>
  </si>
  <si>
    <t>28</t>
  </si>
  <si>
    <t>01-10-2016</t>
  </si>
  <si>
    <t>29</t>
  </si>
  <si>
    <t>01-01-2017</t>
  </si>
  <si>
    <t>30</t>
  </si>
  <si>
    <t>01-04-2017</t>
  </si>
  <si>
    <t>31</t>
  </si>
  <si>
    <t>01-07-2017</t>
  </si>
  <si>
    <t>32</t>
  </si>
  <si>
    <t>01-10-2017</t>
  </si>
  <si>
    <t>33</t>
  </si>
  <si>
    <t>01-01-2018</t>
  </si>
  <si>
    <t>34</t>
  </si>
  <si>
    <t>01-04-2018</t>
  </si>
  <si>
    <t>35</t>
  </si>
  <si>
    <t>01-07-2018</t>
  </si>
  <si>
    <t>36</t>
  </si>
  <si>
    <t>01-10-2018</t>
  </si>
  <si>
    <t>37</t>
  </si>
  <si>
    <t>01-01-2019</t>
  </si>
  <si>
    <t>38</t>
  </si>
  <si>
    <t>01-04-2019</t>
  </si>
  <si>
    <t>39</t>
  </si>
  <si>
    <t>01-07-2019</t>
  </si>
  <si>
    <t>40</t>
  </si>
  <si>
    <t>01-10-2019</t>
  </si>
  <si>
    <t>41</t>
  </si>
  <si>
    <t>01-01-2020</t>
  </si>
  <si>
    <t>42</t>
  </si>
  <si>
    <t>01-04-2020</t>
  </si>
  <si>
    <t>43</t>
  </si>
  <si>
    <t>01-07-2020</t>
  </si>
  <si>
    <t>44</t>
  </si>
  <si>
    <t>01-10-2020</t>
  </si>
  <si>
    <t>45</t>
  </si>
  <si>
    <t>01-01-2021</t>
  </si>
  <si>
    <t>46</t>
  </si>
  <si>
    <t>01-04-2021</t>
  </si>
  <si>
    <t>47</t>
  </si>
  <si>
    <t>01-07-2021</t>
  </si>
  <si>
    <t>48</t>
  </si>
  <si>
    <t>01-10-2021</t>
  </si>
  <si>
    <t>49</t>
  </si>
  <si>
    <t>01-01-2022</t>
  </si>
  <si>
    <t>50</t>
  </si>
  <si>
    <t>01-04-2022</t>
  </si>
  <si>
    <t>51</t>
  </si>
  <si>
    <t>01-07-2022</t>
  </si>
  <si>
    <t>52</t>
  </si>
  <si>
    <t>01-10-2022</t>
  </si>
  <si>
    <t>53</t>
  </si>
  <si>
    <t>01-01-2023</t>
  </si>
  <si>
    <t>Forecasted Numbers</t>
  </si>
  <si>
    <t>IF(RAND()&gt;90%,1,0)</t>
  </si>
  <si>
    <t>VLOOKUP(RAND(),Macrodata_CCF!$K$2:$L$55,2,TRUE)</t>
  </si>
  <si>
    <t>MROUND(IF(RAND()&lt;15%,0,RAND()*I4*IF(RAND()&gt;90%,(1+RANDBETWEEN(2,5)/100),1)),5)</t>
  </si>
  <si>
    <t>MROUND(RANDBETWEEN(7500,1000000),10000)</t>
  </si>
  <si>
    <t>MROUND(MAX(MIN(IF(AND(C4="P",D4=1),H4+(I4-H4)*IF(RAND()&lt;10%,RANDBETWEEN(-50,0)/100,IF(RAND()&gt;90%,RANDBETWEEN(100,500)/100,RANDBETWEEN(40,60)/100)),IF(AND(C4="P",D4=0),H4+(I4-H4)*IF(RAND()&lt;10%,RANDBETWEEN(-50,0)/100,IF(RAND()&gt;90%,RANDBETWEEN(100,500)/100,RANDBETWEEN(20,40)/100)),IF(AND(C4="G",D4=1),H4+(I4-H4)*IF(RAND()&lt;10%,RANDBETWEEN(-50,0)/100,IF(RAND()&gt;90%,RANDBETWEEN(100,500)/100,RANDBETWEEN(40,60)/100)),IF(AND(C4="G",D4=0),H4+(I4-H4)*IF(RAND()&lt;10%,RANDBETWEEN(-50,0)/100,IF(RAND()&gt;90%,RANDBETWEEN(100,500)/100,RANDBETWEEN(2,14)/100)),IF(AND(C4="M",D4=1),H4+(I4-H4)*IF(RAND()&lt;10%,RANDBETWEEN(-50,0)/100,IF(RAND()&gt;90%,RANDBETWEEN(100,500)/100,RANDBETWEEN(40,60)/100)),H4+(I4-H4)*IF(RAND()&lt;10%,RANDBETWEEN(-50,0)/100,IF(RAND()&gt;90%,RANDBETWEEN(100,500)/100,RANDBETWEEN(14,20)/100))))))),K4*1.02),K4*0),5)</t>
  </si>
  <si>
    <t>IF(RAND()&gt;20%,I4*1,I4*(1+MROUND(RANDBETWEEN(30,100),10)/100))</t>
  </si>
  <si>
    <t>Account_Number</t>
  </si>
  <si>
    <t>Snapshot date</t>
  </si>
  <si>
    <t>Default</t>
  </si>
  <si>
    <t>Snapshot</t>
  </si>
  <si>
    <t>Exposure 1 qtr Before</t>
  </si>
  <si>
    <t>Limit 1 qtr before</t>
  </si>
  <si>
    <t>Exp at default</t>
  </si>
  <si>
    <t>Limit at default</t>
  </si>
  <si>
    <t>CCF</t>
  </si>
  <si>
    <t>Headroom</t>
  </si>
  <si>
    <t>MCCF</t>
  </si>
  <si>
    <t>MMCF Adv.</t>
  </si>
  <si>
    <t>ND</t>
  </si>
  <si>
    <t>D</t>
  </si>
  <si>
    <t>Average CCF (%)</t>
  </si>
  <si>
    <t>WACCF (%)</t>
  </si>
  <si>
    <t>ACCF (%)</t>
  </si>
  <si>
    <t>P</t>
  </si>
  <si>
    <t>M</t>
  </si>
  <si>
    <t>G</t>
  </si>
  <si>
    <t>URGood</t>
  </si>
  <si>
    <t>CCFGood</t>
  </si>
  <si>
    <t>URModerate</t>
  </si>
  <si>
    <t>CCFModerate</t>
  </si>
  <si>
    <t>URPoor</t>
  </si>
  <si>
    <t>CCFPoor</t>
  </si>
  <si>
    <t>Term Structure for CCF</t>
  </si>
  <si>
    <t>Limit</t>
  </si>
  <si>
    <t>Utilized</t>
  </si>
  <si>
    <t>Model Output</t>
  </si>
  <si>
    <t>CCF | Defaulted</t>
  </si>
  <si>
    <t>Quarter</t>
  </si>
  <si>
    <t>EAD</t>
  </si>
  <si>
    <t>CCF | NON-Defaulted</t>
  </si>
  <si>
    <t>High</t>
  </si>
  <si>
    <t>Moderate</t>
  </si>
  <si>
    <t>Low</t>
  </si>
  <si>
    <t>MACROECONOMIC FORECAST</t>
  </si>
  <si>
    <t>Scenario</t>
  </si>
  <si>
    <t>Qrt</t>
  </si>
  <si>
    <t>EAD1</t>
  </si>
  <si>
    <t>EAD2</t>
  </si>
  <si>
    <t>EAD3</t>
  </si>
  <si>
    <t>EAD4</t>
  </si>
  <si>
    <t>EAD5</t>
  </si>
  <si>
    <t>EAD6</t>
  </si>
  <si>
    <t>EAD7</t>
  </si>
  <si>
    <t>EAD8</t>
  </si>
  <si>
    <t>EAD9</t>
  </si>
  <si>
    <t>EAD10</t>
  </si>
  <si>
    <t>EAD11</t>
  </si>
  <si>
    <t>EAD12</t>
  </si>
  <si>
    <t>EAD13</t>
  </si>
  <si>
    <t>EAD14</t>
  </si>
  <si>
    <t>EAD15</t>
  </si>
  <si>
    <t>EAD16</t>
  </si>
  <si>
    <t>EAD17</t>
  </si>
  <si>
    <t>EAD18</t>
  </si>
  <si>
    <t>EAD19</t>
  </si>
  <si>
    <t>EAD20</t>
  </si>
  <si>
    <t>EAD21</t>
  </si>
  <si>
    <t>EAD22</t>
  </si>
  <si>
    <t>EAD23</t>
  </si>
  <si>
    <t>EAD24</t>
  </si>
  <si>
    <t>EAD25</t>
  </si>
  <si>
    <t>EAD26</t>
  </si>
  <si>
    <t>EAD27</t>
  </si>
  <si>
    <t>EAD28</t>
  </si>
  <si>
    <t>EAD29</t>
  </si>
  <si>
    <t>EAD30</t>
  </si>
  <si>
    <t>EAD31</t>
  </si>
  <si>
    <t>EAD32</t>
  </si>
  <si>
    <t>EAD33</t>
  </si>
  <si>
    <t>EAD34</t>
  </si>
  <si>
    <t>EAD35</t>
  </si>
  <si>
    <t>EAD36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</si>
</sst>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* #,##0_ ;_ * \-#,##0_ ;_ * &quot;-&quot;??_ ;_ @_ "/>
    <numFmt numFmtId="165" formatCode="&quot;₹&quot;\ #,##0.00;[Red]&quot;₹&quot;\ \-#,##0.00"/>
    <numFmt numFmtId="166" formatCode="_ * #,##0.00_ ;_ * \-#,##0.00_ ;_ * &quot;-&quot;??_ ;_ @_ "/>
    <numFmt numFmtId="167" formatCode="0.000"/>
    <numFmt numFmtId="168" formatCode="_ * #,##0.0_ ;_ * \-#,##0.0_ ;_ * &quot;-&quot;??_ ;_ @_ 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0"/>
      <name val="Calibri"/>
    </font>
    <font>
      <b/>
      <sz val="20.0"/>
      <color theme="1"/>
      <name val="Calibri"/>
    </font>
    <font>
      <b/>
      <sz val="15.0"/>
      <color theme="1"/>
      <name val="Calibri"/>
    </font>
    <font/>
    <font>
      <sz val="10.0"/>
      <color theme="1"/>
      <name val="Calibri"/>
    </font>
    <font>
      <sz val="10.0"/>
      <color theme="0"/>
      <name val="Calibri"/>
    </font>
    <font>
      <sz val="10.0"/>
      <color rgb="FF000000"/>
      <name val="Calibri"/>
    </font>
    <font>
      <b/>
      <sz val="10.0"/>
      <color theme="1"/>
      <name val="Calibri"/>
    </font>
    <font>
      <b/>
      <sz val="25.0"/>
      <color theme="1"/>
      <name val="Calibri"/>
    </font>
    <font>
      <sz val="15.0"/>
      <color theme="1"/>
      <name val="Calibri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  <fill>
      <patternFill patternType="solid">
        <fgColor rgb="FFFEF2CB"/>
        <bgColor rgb="FFFEF2CB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theme="6"/>
        <bgColor theme="6"/>
      </patternFill>
    </fill>
    <fill>
      <patternFill patternType="solid">
        <fgColor rgb="FFD6DCE4"/>
        <bgColor rgb="FFD6DCE4"/>
      </patternFill>
    </fill>
    <fill>
      <patternFill patternType="solid">
        <fgColor rgb="FFFFE598"/>
        <bgColor rgb="FFFFE598"/>
      </patternFill>
    </fill>
    <fill>
      <patternFill patternType="solid">
        <fgColor rgb="FF92D050"/>
        <bgColor rgb="FF92D050"/>
      </patternFill>
    </fill>
  </fills>
  <borders count="39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164" xfId="0" applyBorder="1" applyFont="1" applyNumberFormat="1"/>
    <xf borderId="3" fillId="0" fontId="1" numFmtId="0" xfId="0" applyBorder="1" applyFont="1"/>
    <xf borderId="4" fillId="0" fontId="1" numFmtId="10" xfId="0" applyBorder="1" applyFont="1" applyNumberFormat="1"/>
    <xf borderId="0" fillId="0" fontId="2" numFmtId="10" xfId="0" applyFont="1" applyNumberFormat="1"/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2" fontId="1" numFmtId="0" xfId="0" applyAlignment="1" applyBorder="1" applyFill="1" applyFont="1">
      <alignment horizontal="center"/>
    </xf>
    <xf borderId="8" fillId="2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0" fillId="0" fontId="3" numFmtId="0" xfId="0" applyFont="1"/>
    <xf borderId="10" fillId="0" fontId="2" numFmtId="0" xfId="0" applyBorder="1" applyFont="1"/>
    <xf borderId="0" fillId="0" fontId="2" numFmtId="165" xfId="0" applyFont="1" applyNumberFormat="1"/>
    <xf borderId="11" fillId="3" fontId="2" numFmtId="10" xfId="0" applyBorder="1" applyFill="1" applyFont="1" applyNumberFormat="1"/>
    <xf borderId="12" fillId="3" fontId="2" numFmtId="165" xfId="0" applyBorder="1" applyFont="1" applyNumberFormat="1"/>
    <xf borderId="13" fillId="0" fontId="2" numFmtId="165" xfId="0" applyBorder="1" applyFont="1" applyNumberFormat="1"/>
    <xf borderId="14" fillId="0" fontId="2" numFmtId="0" xfId="0" applyBorder="1" applyFont="1"/>
    <xf borderId="15" fillId="0" fontId="2" numFmtId="165" xfId="0" applyBorder="1" applyFont="1" applyNumberFormat="1"/>
    <xf borderId="16" fillId="3" fontId="2" numFmtId="10" xfId="0" applyBorder="1" applyFont="1" applyNumberFormat="1"/>
    <xf borderId="17" fillId="3" fontId="2" numFmtId="165" xfId="0" applyBorder="1" applyFont="1" applyNumberFormat="1"/>
    <xf borderId="4" fillId="0" fontId="2" numFmtId="165" xfId="0" applyBorder="1" applyFont="1" applyNumberFormat="1"/>
    <xf borderId="0" fillId="0" fontId="4" numFmtId="0" xfId="0" applyAlignment="1" applyFont="1">
      <alignment readingOrder="0"/>
    </xf>
    <xf borderId="18" fillId="2" fontId="1" numFmtId="0" xfId="0" applyBorder="1" applyFont="1"/>
    <xf borderId="19" fillId="0" fontId="2" numFmtId="0" xfId="0" applyBorder="1" applyFont="1"/>
    <xf borderId="20" fillId="0" fontId="2" numFmtId="0" xfId="0" applyBorder="1" applyFont="1"/>
    <xf borderId="2" fillId="0" fontId="2" numFmtId="0" xfId="0" applyBorder="1" applyFont="1"/>
    <xf borderId="15" fillId="0" fontId="2" numFmtId="0" xfId="0" applyBorder="1" applyFont="1"/>
    <xf borderId="4" fillId="0" fontId="2" numFmtId="0" xfId="0" applyBorder="1" applyFont="1"/>
    <xf borderId="0" fillId="0" fontId="2" numFmtId="4" xfId="0" applyFont="1" applyNumberFormat="1"/>
    <xf borderId="13" fillId="0" fontId="2" numFmtId="0" xfId="0" applyBorder="1" applyFont="1"/>
    <xf borderId="0" fillId="0" fontId="2" numFmtId="1" xfId="0" applyFont="1" applyNumberFormat="1"/>
    <xf borderId="18" fillId="2" fontId="2" numFmtId="10" xfId="0" applyBorder="1" applyFont="1" applyNumberFormat="1"/>
    <xf borderId="5" fillId="0" fontId="2" numFmtId="0" xfId="0" applyBorder="1" applyFont="1"/>
    <xf borderId="6" fillId="0" fontId="2" numFmtId="0" xfId="0" applyBorder="1" applyFont="1"/>
    <xf borderId="9" fillId="0" fontId="2" numFmtId="0" xfId="0" applyBorder="1" applyFont="1"/>
    <xf borderId="21" fillId="2" fontId="5" numFmtId="10" xfId="0" applyBorder="1" applyFont="1" applyNumberFormat="1"/>
    <xf borderId="22" fillId="2" fontId="5" numFmtId="10" xfId="0" applyBorder="1" applyFont="1" applyNumberFormat="1"/>
    <xf borderId="8" fillId="2" fontId="5" numFmtId="10" xfId="0" applyBorder="1" applyFont="1" applyNumberFormat="1"/>
    <xf borderId="1" fillId="2" fontId="5" numFmtId="10" xfId="0" applyAlignment="1" applyBorder="1" applyFont="1" applyNumberFormat="1">
      <alignment horizontal="left" vertical="center"/>
    </xf>
    <xf borderId="20" fillId="0" fontId="1" numFmtId="0" xfId="0" applyBorder="1" applyFont="1"/>
    <xf borderId="20" fillId="0" fontId="2" numFmtId="10" xfId="0" applyBorder="1" applyFont="1" applyNumberFormat="1"/>
    <xf borderId="2" fillId="0" fontId="2" numFmtId="10" xfId="0" applyBorder="1" applyFont="1" applyNumberFormat="1"/>
    <xf borderId="3" fillId="0" fontId="6" numFmtId="0" xfId="0" applyBorder="1" applyFont="1"/>
    <xf borderId="23" fillId="2" fontId="5" numFmtId="10" xfId="0" applyBorder="1" applyFont="1" applyNumberFormat="1"/>
    <xf borderId="17" fillId="2" fontId="5" numFmtId="10" xfId="0" applyBorder="1" applyFont="1" applyNumberFormat="1"/>
    <xf borderId="0" fillId="0" fontId="5" numFmtId="10" xfId="0" applyFont="1" applyNumberFormat="1"/>
    <xf borderId="7" fillId="3" fontId="5" numFmtId="10" xfId="0" applyBorder="1" applyFont="1" applyNumberFormat="1"/>
    <xf borderId="8" fillId="3" fontId="5" numFmtId="10" xfId="0" applyBorder="1" applyFont="1" applyNumberFormat="1"/>
    <xf borderId="21" fillId="4" fontId="1" numFmtId="0" xfId="0" applyBorder="1" applyFill="1" applyFont="1"/>
    <xf borderId="22" fillId="4" fontId="1" numFmtId="0" xfId="0" applyBorder="1" applyFont="1"/>
    <xf borderId="8" fillId="4" fontId="1" numFmtId="0" xfId="0" applyBorder="1" applyFont="1"/>
    <xf borderId="24" fillId="0" fontId="2" numFmtId="0" xfId="0" applyBorder="1" applyFont="1"/>
    <xf borderId="0" fillId="0" fontId="2" numFmtId="14" xfId="0" applyFont="1" applyNumberFormat="1"/>
    <xf borderId="25" fillId="4" fontId="1" numFmtId="0" xfId="0" applyBorder="1" applyFont="1"/>
    <xf borderId="2" fillId="0" fontId="1" numFmtId="10" xfId="0" applyBorder="1" applyFont="1" applyNumberFormat="1"/>
    <xf borderId="26" fillId="4" fontId="1" numFmtId="0" xfId="0" applyBorder="1" applyFont="1"/>
    <xf borderId="13" fillId="0" fontId="1" numFmtId="10" xfId="0" applyBorder="1" applyFont="1" applyNumberFormat="1"/>
    <xf borderId="27" fillId="4" fontId="1" numFmtId="0" xfId="0" applyBorder="1" applyFont="1"/>
    <xf borderId="0" fillId="0" fontId="1" numFmtId="0" xfId="0" applyFont="1"/>
    <xf borderId="25" fillId="5" fontId="2" numFmtId="0" xfId="0" applyBorder="1" applyFill="1" applyFont="1"/>
    <xf borderId="28" fillId="5" fontId="2" numFmtId="14" xfId="0" applyBorder="1" applyFont="1" applyNumberFormat="1"/>
    <xf borderId="29" fillId="5" fontId="2" numFmtId="10" xfId="0" applyBorder="1" applyFont="1" applyNumberFormat="1"/>
    <xf borderId="30" fillId="5" fontId="2" numFmtId="0" xfId="0" applyBorder="1" applyFont="1"/>
    <xf borderId="26" fillId="5" fontId="2" numFmtId="0" xfId="0" applyBorder="1" applyFont="1"/>
    <xf borderId="18" fillId="5" fontId="2" numFmtId="14" xfId="0" applyBorder="1" applyFont="1" applyNumberFormat="1"/>
    <xf borderId="11" fillId="5" fontId="2" numFmtId="10" xfId="0" applyBorder="1" applyFont="1" applyNumberFormat="1"/>
    <xf borderId="12" fillId="5" fontId="2" numFmtId="0" xfId="0" applyBorder="1" applyFont="1"/>
    <xf borderId="27" fillId="5" fontId="2" numFmtId="0" xfId="0" applyBorder="1" applyFont="1"/>
    <xf borderId="23" fillId="5" fontId="2" numFmtId="14" xfId="0" applyBorder="1" applyFont="1" applyNumberFormat="1"/>
    <xf borderId="16" fillId="5" fontId="2" numFmtId="10" xfId="0" applyBorder="1" applyFont="1" applyNumberFormat="1"/>
    <xf borderId="17" fillId="5" fontId="2" numFmtId="0" xfId="0" applyBorder="1" applyFont="1"/>
    <xf borderId="0" fillId="0" fontId="7" numFmtId="0" xfId="0" applyAlignment="1" applyFont="1">
      <alignment horizontal="center"/>
    </xf>
    <xf borderId="0" fillId="0" fontId="7" numFmtId="10" xfId="0" applyAlignment="1" applyFont="1" applyNumberFormat="1">
      <alignment horizontal="center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0" fontId="7" numFmtId="2" xfId="0" applyAlignment="1" applyFont="1" applyNumberFormat="1">
      <alignment horizontal="center"/>
    </xf>
    <xf borderId="31" fillId="6" fontId="1" numFmtId="0" xfId="0" applyAlignment="1" applyBorder="1" applyFill="1" applyFont="1">
      <alignment horizontal="center"/>
    </xf>
    <xf borderId="31" fillId="0" fontId="9" numFmtId="0" xfId="0" applyAlignment="1" applyBorder="1" applyFont="1">
      <alignment horizontal="center"/>
    </xf>
    <xf borderId="31" fillId="0" fontId="7" numFmtId="14" xfId="0" applyAlignment="1" applyBorder="1" applyFont="1" applyNumberFormat="1">
      <alignment horizontal="center"/>
    </xf>
    <xf borderId="31" fillId="7" fontId="9" numFmtId="0" xfId="0" applyAlignment="1" applyBorder="1" applyFill="1" applyFont="1">
      <alignment horizontal="center"/>
    </xf>
    <xf borderId="31" fillId="7" fontId="7" numFmtId="0" xfId="0" applyAlignment="1" applyBorder="1" applyFont="1">
      <alignment horizontal="center"/>
    </xf>
    <xf borderId="31" fillId="7" fontId="7" numFmtId="10" xfId="0" applyAlignment="1" applyBorder="1" applyFont="1" applyNumberFormat="1">
      <alignment horizontal="center"/>
    </xf>
    <xf borderId="31" fillId="0" fontId="7" numFmtId="10" xfId="0" applyAlignment="1" applyBorder="1" applyFont="1" applyNumberFormat="1">
      <alignment horizontal="center"/>
    </xf>
    <xf borderId="0" fillId="0" fontId="7" numFmtId="166" xfId="0" applyAlignment="1" applyFont="1" applyNumberFormat="1">
      <alignment horizontal="center"/>
    </xf>
    <xf borderId="31" fillId="8" fontId="10" numFmtId="0" xfId="0" applyAlignment="1" applyBorder="1" applyFill="1" applyFont="1">
      <alignment horizontal="center"/>
    </xf>
    <xf borderId="31" fillId="0" fontId="7" numFmtId="9" xfId="0" applyAlignment="1" applyBorder="1" applyFont="1" applyNumberFormat="1">
      <alignment horizontal="center"/>
    </xf>
    <xf borderId="18" fillId="9" fontId="7" numFmtId="0" xfId="0" applyAlignment="1" applyBorder="1" applyFill="1" applyFont="1">
      <alignment horizontal="center"/>
    </xf>
    <xf borderId="0" fillId="0" fontId="7" numFmtId="0" xfId="0" applyFont="1"/>
    <xf borderId="0" fillId="0" fontId="7" numFmtId="9" xfId="0" applyAlignment="1" applyFont="1" applyNumberFormat="1">
      <alignment horizontal="center"/>
    </xf>
    <xf borderId="0" fillId="0" fontId="7" numFmtId="14" xfId="0" applyAlignment="1" applyFont="1" applyNumberFormat="1">
      <alignment horizontal="center"/>
    </xf>
    <xf borderId="32" fillId="0" fontId="7" numFmtId="0" xfId="0" applyAlignment="1" applyBorder="1" applyFont="1">
      <alignment horizontal="center"/>
    </xf>
    <xf borderId="7" fillId="10" fontId="11" numFmtId="0" xfId="0" applyBorder="1" applyFill="1" applyFont="1"/>
    <xf borderId="22" fillId="10" fontId="2" numFmtId="0" xfId="0" applyBorder="1" applyFont="1"/>
    <xf borderId="8" fillId="10" fontId="2" numFmtId="0" xfId="0" applyBorder="1" applyFont="1"/>
    <xf borderId="25" fillId="11" fontId="1" numFmtId="0" xfId="0" applyBorder="1" applyFill="1" applyFont="1"/>
    <xf borderId="30" fillId="11" fontId="1" numFmtId="164" xfId="0" applyBorder="1" applyFont="1" applyNumberFormat="1"/>
    <xf borderId="27" fillId="11" fontId="1" numFmtId="0" xfId="0" applyBorder="1" applyFont="1"/>
    <xf borderId="17" fillId="11" fontId="1" numFmtId="3" xfId="0" applyBorder="1" applyFont="1" applyNumberFormat="1"/>
    <xf borderId="0" fillId="0" fontId="4" numFmtId="0" xfId="0" applyFont="1"/>
    <xf borderId="33" fillId="4" fontId="1" numFmtId="0" xfId="0" applyBorder="1" applyFont="1"/>
    <xf borderId="34" fillId="0" fontId="2" numFmtId="10" xfId="0" applyBorder="1" applyFont="1" applyNumberFormat="1"/>
    <xf borderId="21" fillId="5" fontId="5" numFmtId="0" xfId="0" applyAlignment="1" applyBorder="1" applyFont="1">
      <alignment horizontal="center" vertical="center"/>
    </xf>
    <xf borderId="6" fillId="0" fontId="12" numFmtId="0" xfId="0" applyBorder="1" applyFont="1"/>
    <xf borderId="34" fillId="5" fontId="5" numFmtId="0" xfId="0" applyAlignment="1" applyBorder="1" applyFont="1">
      <alignment horizontal="center" vertical="center"/>
    </xf>
    <xf borderId="9" fillId="0" fontId="12" numFmtId="167" xfId="0" applyBorder="1" applyFont="1" applyNumberFormat="1"/>
    <xf borderId="33" fillId="5" fontId="5" numFmtId="0" xfId="0" applyAlignment="1" applyBorder="1" applyFont="1">
      <alignment horizontal="center" vertical="center"/>
    </xf>
    <xf borderId="35" fillId="5" fontId="5" numFmtId="0" xfId="0" applyAlignment="1" applyBorder="1" applyFont="1">
      <alignment horizontal="center" vertical="center"/>
    </xf>
    <xf borderId="36" fillId="0" fontId="2" numFmtId="10" xfId="0" applyAlignment="1" applyBorder="1" applyFont="1" applyNumberFormat="1">
      <alignment horizontal="center"/>
    </xf>
    <xf borderId="37" fillId="0" fontId="2" numFmtId="10" xfId="0" applyAlignment="1" applyBorder="1" applyFont="1" applyNumberFormat="1">
      <alignment horizontal="center"/>
    </xf>
    <xf borderId="38" fillId="0" fontId="2" numFmtId="10" xfId="0" applyAlignment="1" applyBorder="1" applyFont="1" applyNumberFormat="1">
      <alignment horizontal="center"/>
    </xf>
    <xf borderId="5" fillId="12" fontId="1" numFmtId="0" xfId="0" applyAlignment="1" applyBorder="1" applyFill="1" applyFont="1">
      <alignment horizontal="center"/>
    </xf>
    <xf borderId="6" fillId="0" fontId="6" numFmtId="0" xfId="0" applyBorder="1" applyFont="1"/>
    <xf borderId="9" fillId="0" fontId="6" numFmtId="0" xfId="0" applyBorder="1" applyFont="1"/>
    <xf borderId="19" fillId="0" fontId="2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4" fillId="0" fontId="1" numFmtId="0" xfId="0" applyBorder="1" applyFont="1"/>
    <xf borderId="15" fillId="0" fontId="1" numFmtId="0" xfId="0" applyBorder="1" applyFont="1"/>
    <xf borderId="4" fillId="0" fontId="1" numFmtId="0" xfId="0" applyBorder="1" applyFont="1"/>
    <xf borderId="0" fillId="0" fontId="13" numFmtId="0" xfId="0" applyFont="1"/>
    <xf borderId="18" fillId="13" fontId="1" numFmtId="168" xfId="0" applyBorder="1" applyFill="1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v>Scheduled Princ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PrePMT_Model!$N$6:$N$245</c:f>
            </c:strRef>
          </c:cat>
          <c:val>
            <c:numRef>
              <c:f>PrePMT_Model!$O$6:$O$245</c:f>
              <c:numCache/>
            </c:numRef>
          </c:val>
          <c:smooth val="0"/>
        </c:ser>
        <c:ser>
          <c:idx val="1"/>
          <c:order val="1"/>
          <c:tx>
            <c:v>Interest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PrePMT_Model!$N$6:$N$245</c:f>
            </c:strRef>
          </c:cat>
          <c:val>
            <c:numRef>
              <c:f>PrePMT_Model!$P$6:$P$245</c:f>
              <c:numCache/>
            </c:numRef>
          </c:val>
          <c:smooth val="0"/>
        </c:ser>
        <c:axId val="1848009919"/>
        <c:axId val="949333730"/>
      </c:lineChart>
      <c:catAx>
        <c:axId val="1848009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9333730"/>
      </c:catAx>
      <c:valAx>
        <c:axId val="9493337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800991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v>Annual DR</c:v>
          </c:tx>
          <c:spPr>
            <a:solidFill>
              <a:srgbClr val="5B9BD5">
                <a:alpha val="30000"/>
              </a:srgbClr>
            </a:solidFill>
            <a:ln cmpd="sng">
              <a:solidFill>
                <a:srgbClr val="5B9BD5"/>
              </a:solidFill>
            </a:ln>
          </c:spPr>
          <c:cat>
            <c:strRef>
              <c:f>MEF_Input!$C$6:$C$94</c:f>
            </c:strRef>
          </c:cat>
          <c:val>
            <c:numRef>
              <c:f>MEF_Input!$D$6:$D$94</c:f>
              <c:numCache/>
            </c:numRef>
          </c:val>
        </c:ser>
        <c:axId val="2118290393"/>
        <c:axId val="1801786854"/>
      </c:areaChart>
      <c:catAx>
        <c:axId val="2118290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1786854"/>
      </c:catAx>
      <c:valAx>
        <c:axId val="1801786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1829039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209550</xdr:colOff>
      <xdr:row>4</xdr:row>
      <xdr:rowOff>85725</xdr:rowOff>
    </xdr:from>
    <xdr:ext cx="4371975" cy="2724150"/>
    <xdr:graphicFrame>
      <xdr:nvGraphicFramePr>
        <xdr:cNvPr id="38268321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285750</xdr:colOff>
      <xdr:row>4</xdr:row>
      <xdr:rowOff>180975</xdr:rowOff>
    </xdr:from>
    <xdr:ext cx="4467225" cy="2705100"/>
    <xdr:graphicFrame>
      <xdr:nvGraphicFramePr>
        <xdr:cNvPr id="191457976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28575</xdr:colOff>
      <xdr:row>6</xdr:row>
      <xdr:rowOff>114300</xdr:rowOff>
    </xdr:from>
    <xdr:ext cx="209550" cy="2495550"/>
    <xdr:sp>
      <xdr:nvSpPr>
        <xdr:cNvPr id="3" name="Shape 3"/>
        <xdr:cNvSpPr/>
      </xdr:nvSpPr>
      <xdr:spPr>
        <a:xfrm>
          <a:off x="5245988" y="2536988"/>
          <a:ext cx="200025" cy="2486025"/>
        </a:xfrm>
        <a:prstGeom prst="ellipse">
          <a:avLst/>
        </a:prstGeom>
        <a:noFill/>
        <a:ln cap="flat" cmpd="sng" w="12700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333375</xdr:colOff>
      <xdr:row>10</xdr:row>
      <xdr:rowOff>133350</xdr:rowOff>
    </xdr:from>
    <xdr:ext cx="1676400" cy="1181100"/>
    <xdr:sp>
      <xdr:nvSpPr>
        <xdr:cNvPr id="4" name="Shape 4"/>
        <xdr:cNvSpPr/>
      </xdr:nvSpPr>
      <xdr:spPr>
        <a:xfrm>
          <a:off x="4512563" y="3194213"/>
          <a:ext cx="1666875" cy="1171575"/>
        </a:xfrm>
        <a:prstGeom prst="roundRect">
          <a:avLst>
            <a:gd fmla="val 16667" name="adj"/>
          </a:avLst>
        </a:prstGeom>
        <a:noFill/>
        <a:ln cap="flat" cmpd="sng" w="12700">
          <a:solidFill>
            <a:srgbClr val="264159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76200</xdr:colOff>
      <xdr:row>17</xdr:row>
      <xdr:rowOff>66675</xdr:rowOff>
    </xdr:from>
    <xdr:ext cx="47625" cy="838200"/>
    <xdr:grpSp>
      <xdr:nvGrpSpPr>
        <xdr:cNvPr id="2" name="Shape 2"/>
        <xdr:cNvGrpSpPr/>
      </xdr:nvGrpSpPr>
      <xdr:grpSpPr>
        <a:xfrm>
          <a:off x="5326950" y="3365663"/>
          <a:ext cx="38100" cy="828675"/>
          <a:chOff x="5326950" y="3365663"/>
          <a:chExt cx="38100" cy="828675"/>
        </a:xfrm>
      </xdr:grpSpPr>
      <xdr:cxnSp>
        <xdr:nvCxnSpPr>
          <xdr:cNvPr id="5" name="Shape 5"/>
          <xdr:cNvCxnSpPr/>
        </xdr:nvCxnSpPr>
        <xdr:spPr>
          <a:xfrm rot="10800000">
            <a:off x="5326950" y="3365663"/>
            <a:ext cx="38100" cy="8286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91899/Downloads/6131-EAD_Modelling_ECL_unprotected.xlsm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pyright"/>
      <sheetName val="DGP_1"/>
      <sheetName val="DGP_2"/>
      <sheetName val="EAD Amort schedule"/>
      <sheetName val="Macrodata_CCF"/>
      <sheetName val="Creditcard sample data"/>
      <sheetName val="CCF Termstructure"/>
      <sheetName val="P2T_Input"/>
      <sheetName val="Warni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6.29"/>
    <col customWidth="1" min="3" max="3" width="13.86"/>
    <col customWidth="1" min="4" max="4" width="14.29"/>
    <col customWidth="1" min="5" max="5" width="11.14"/>
    <col customWidth="1" min="6" max="6" width="15.43"/>
    <col customWidth="1" min="7" max="7" width="11.14"/>
    <col customWidth="1" min="8" max="8" width="15.43"/>
    <col customWidth="1" min="9" max="9" width="23.57"/>
    <col customWidth="1" min="10" max="10" width="13.86"/>
    <col customWidth="1" min="11" max="26" width="8.71"/>
  </cols>
  <sheetData>
    <row r="1" ht="14.25" customHeight="1"/>
    <row r="2" ht="14.25" customHeight="1">
      <c r="C2" s="1" t="s">
        <v>0</v>
      </c>
      <c r="D2" s="2">
        <f>C6</f>
        <v>4861250</v>
      </c>
    </row>
    <row r="3" ht="14.25" customHeight="1">
      <c r="C3" s="3" t="s">
        <v>1</v>
      </c>
      <c r="D3" s="4">
        <v>0.0845</v>
      </c>
      <c r="E3" s="5"/>
      <c r="F3" s="5"/>
    </row>
    <row r="4" ht="14.25" customHeight="1"/>
    <row r="5" ht="14.25" customHeight="1">
      <c r="B5" s="6" t="s">
        <v>2</v>
      </c>
      <c r="C5" s="7" t="s">
        <v>3</v>
      </c>
      <c r="D5" s="7" t="s">
        <v>4</v>
      </c>
      <c r="E5" s="8" t="s">
        <v>5</v>
      </c>
      <c r="F5" s="9" t="s">
        <v>6</v>
      </c>
      <c r="G5" s="7" t="s">
        <v>1</v>
      </c>
      <c r="H5" s="7" t="s">
        <v>7</v>
      </c>
      <c r="I5" s="7" t="s">
        <v>8</v>
      </c>
      <c r="J5" s="10" t="s">
        <v>9</v>
      </c>
      <c r="N5" s="11" t="s">
        <v>2</v>
      </c>
      <c r="O5" s="11" t="s">
        <v>4</v>
      </c>
      <c r="P5" s="11" t="s">
        <v>1</v>
      </c>
    </row>
    <row r="6" ht="14.25" customHeight="1">
      <c r="B6" s="12">
        <v>1.0</v>
      </c>
      <c r="C6" s="13">
        <v>4861250.0</v>
      </c>
      <c r="D6" s="13">
        <f t="shared" ref="D6:D245" si="1">-PPMT($D$3/12,1,240-B6+1,C6,0)</f>
        <v>7802.043321</v>
      </c>
      <c r="E6" s="14">
        <v>0.0081</v>
      </c>
      <c r="F6" s="15">
        <f t="shared" ref="F6:F245" si="2">(C6-D6)*E6</f>
        <v>39312.92845</v>
      </c>
      <c r="G6" s="13">
        <f t="shared" ref="G6:G245" si="3">-IPMT($D$3/12,1,240-B6+1,C6,0)</f>
        <v>34231.30208</v>
      </c>
      <c r="H6" s="13">
        <f t="shared" ref="H6:H245" si="4">F6+D6</f>
        <v>47114.97177</v>
      </c>
      <c r="I6" s="13">
        <f t="shared" ref="I6:I245" si="5">D6</f>
        <v>7802.043321</v>
      </c>
      <c r="J6" s="16">
        <f t="shared" ref="J6:J245" si="6">C6-H6</f>
        <v>4814135.028</v>
      </c>
      <c r="N6" s="11">
        <v>1.0</v>
      </c>
      <c r="O6" s="11">
        <v>7802.043320667847</v>
      </c>
      <c r="P6" s="11">
        <v>34231.302083333336</v>
      </c>
    </row>
    <row r="7" ht="14.25" customHeight="1">
      <c r="B7" s="12">
        <v>2.0</v>
      </c>
      <c r="C7" s="13">
        <f t="shared" ref="C7:C245" si="7">J6</f>
        <v>4814135.028</v>
      </c>
      <c r="D7" s="13">
        <f t="shared" si="1"/>
        <v>7793.341149</v>
      </c>
      <c r="E7" s="14">
        <v>0.0081</v>
      </c>
      <c r="F7" s="15">
        <f t="shared" si="2"/>
        <v>38931.36767</v>
      </c>
      <c r="G7" s="13">
        <f t="shared" si="3"/>
        <v>33899.53416</v>
      </c>
      <c r="H7" s="13">
        <f t="shared" si="4"/>
        <v>46724.70881</v>
      </c>
      <c r="I7" s="13">
        <f t="shared" si="5"/>
        <v>7793.341149</v>
      </c>
      <c r="J7" s="16">
        <f t="shared" si="6"/>
        <v>4767410.319</v>
      </c>
      <c r="N7" s="11">
        <v>2.0</v>
      </c>
      <c r="O7" s="11">
        <v>7856.982709050883</v>
      </c>
      <c r="P7" s="11">
        <v>34176.3626949503</v>
      </c>
    </row>
    <row r="8" ht="14.25" customHeight="1">
      <c r="B8" s="12">
        <v>3.0</v>
      </c>
      <c r="C8" s="13">
        <f t="shared" si="7"/>
        <v>4767410.319</v>
      </c>
      <c r="D8" s="13">
        <f t="shared" si="1"/>
        <v>7784.648684</v>
      </c>
      <c r="E8" s="14">
        <v>0.0081</v>
      </c>
      <c r="F8" s="15">
        <f t="shared" si="2"/>
        <v>38552.96793</v>
      </c>
      <c r="G8" s="13">
        <f t="shared" si="3"/>
        <v>33570.51433</v>
      </c>
      <c r="H8" s="13">
        <f t="shared" si="4"/>
        <v>46337.61662</v>
      </c>
      <c r="I8" s="13">
        <f t="shared" si="5"/>
        <v>7784.648684</v>
      </c>
      <c r="J8" s="16">
        <f t="shared" si="6"/>
        <v>4721072.703</v>
      </c>
      <c r="N8" s="11">
        <v>3.0</v>
      </c>
      <c r="O8" s="11">
        <v>7912.308962293782</v>
      </c>
      <c r="P8" s="11">
        <v>34121.0364417074</v>
      </c>
    </row>
    <row r="9" ht="14.25" customHeight="1">
      <c r="B9" s="12">
        <v>4.0</v>
      </c>
      <c r="C9" s="13">
        <f t="shared" si="7"/>
        <v>4721072.703</v>
      </c>
      <c r="D9" s="13">
        <f t="shared" si="1"/>
        <v>7775.965914</v>
      </c>
      <c r="E9" s="14">
        <v>0.0081</v>
      </c>
      <c r="F9" s="15">
        <f t="shared" si="2"/>
        <v>38177.70357</v>
      </c>
      <c r="G9" s="13">
        <f t="shared" si="3"/>
        <v>33244.22028</v>
      </c>
      <c r="H9" s="13">
        <f t="shared" si="4"/>
        <v>45953.66948</v>
      </c>
      <c r="I9" s="13">
        <f t="shared" si="5"/>
        <v>7775.965914</v>
      </c>
      <c r="J9" s="16">
        <f t="shared" si="6"/>
        <v>4675119.033</v>
      </c>
      <c r="N9" s="11">
        <v>4.0</v>
      </c>
      <c r="O9" s="11">
        <v>7968.024804569934</v>
      </c>
      <c r="P9" s="11">
        <v>34065.320599431245</v>
      </c>
    </row>
    <row r="10" ht="14.25" customHeight="1">
      <c r="B10" s="12">
        <v>5.0</v>
      </c>
      <c r="C10" s="13">
        <f t="shared" si="7"/>
        <v>4675119.033</v>
      </c>
      <c r="D10" s="13">
        <f t="shared" si="1"/>
        <v>7767.292828</v>
      </c>
      <c r="E10" s="14">
        <v>0.0081</v>
      </c>
      <c r="F10" s="15">
        <f t="shared" si="2"/>
        <v>37805.5491</v>
      </c>
      <c r="G10" s="13">
        <f t="shared" si="3"/>
        <v>32920.62986</v>
      </c>
      <c r="H10" s="13">
        <f t="shared" si="4"/>
        <v>45572.84193</v>
      </c>
      <c r="I10" s="13">
        <f t="shared" si="5"/>
        <v>7767.292828</v>
      </c>
      <c r="J10" s="16">
        <f t="shared" si="6"/>
        <v>4629546.191</v>
      </c>
      <c r="N10" s="11">
        <v>5.0</v>
      </c>
      <c r="O10" s="11">
        <v>8024.132979235447</v>
      </c>
      <c r="P10" s="11">
        <v>34009.212424765734</v>
      </c>
    </row>
    <row r="11" ht="14.25" customHeight="1">
      <c r="B11" s="12">
        <v>6.0</v>
      </c>
      <c r="C11" s="13">
        <f t="shared" si="7"/>
        <v>4629546.191</v>
      </c>
      <c r="D11" s="13">
        <f t="shared" si="1"/>
        <v>7758.629416</v>
      </c>
      <c r="E11" s="14">
        <v>0.0081</v>
      </c>
      <c r="F11" s="15">
        <f t="shared" si="2"/>
        <v>37436.47925</v>
      </c>
      <c r="G11" s="13">
        <f t="shared" si="3"/>
        <v>32599.7211</v>
      </c>
      <c r="H11" s="13">
        <f t="shared" si="4"/>
        <v>45195.10867</v>
      </c>
      <c r="I11" s="13">
        <f t="shared" si="5"/>
        <v>7758.629416</v>
      </c>
      <c r="J11" s="16">
        <f t="shared" si="6"/>
        <v>4584351.083</v>
      </c>
      <c r="N11" s="11">
        <v>6.0</v>
      </c>
      <c r="O11" s="11">
        <v>8080.6362489642315</v>
      </c>
      <c r="P11" s="11">
        <v>33952.70915503695</v>
      </c>
    </row>
    <row r="12" ht="14.25" customHeight="1">
      <c r="B12" s="12">
        <v>7.0</v>
      </c>
      <c r="C12" s="13">
        <f t="shared" si="7"/>
        <v>4584351.083</v>
      </c>
      <c r="D12" s="13">
        <f t="shared" si="1"/>
        <v>7749.975667</v>
      </c>
      <c r="E12" s="14">
        <v>0.0081</v>
      </c>
      <c r="F12" s="15">
        <f t="shared" si="2"/>
        <v>37070.46897</v>
      </c>
      <c r="G12" s="13">
        <f t="shared" si="3"/>
        <v>32281.47221</v>
      </c>
      <c r="H12" s="13">
        <f t="shared" si="4"/>
        <v>44820.44463</v>
      </c>
      <c r="I12" s="13">
        <f t="shared" si="5"/>
        <v>7749.975667</v>
      </c>
      <c r="J12" s="16">
        <f t="shared" si="6"/>
        <v>4539530.638</v>
      </c>
      <c r="N12" s="11">
        <v>7.0</v>
      </c>
      <c r="O12" s="11">
        <v>8137.537395884022</v>
      </c>
      <c r="P12" s="11">
        <v>33895.808008117165</v>
      </c>
    </row>
    <row r="13" ht="14.25" customHeight="1">
      <c r="B13" s="12">
        <v>8.0</v>
      </c>
      <c r="C13" s="13">
        <f t="shared" si="7"/>
        <v>4539530.638</v>
      </c>
      <c r="D13" s="13">
        <f t="shared" si="1"/>
        <v>7741.33157</v>
      </c>
      <c r="E13" s="14">
        <v>0.0081</v>
      </c>
      <c r="F13" s="15">
        <f t="shared" si="2"/>
        <v>36707.49338</v>
      </c>
      <c r="G13" s="13">
        <f t="shared" si="3"/>
        <v>31965.86158</v>
      </c>
      <c r="H13" s="13">
        <f t="shared" si="4"/>
        <v>44448.82495</v>
      </c>
      <c r="I13" s="13">
        <f t="shared" si="5"/>
        <v>7741.33157</v>
      </c>
      <c r="J13" s="16">
        <f t="shared" si="6"/>
        <v>4495081.813</v>
      </c>
      <c r="N13" s="11">
        <v>8.0</v>
      </c>
      <c r="O13" s="11">
        <v>8194.83922171337</v>
      </c>
      <c r="P13" s="11">
        <v>33838.50618228781</v>
      </c>
    </row>
    <row r="14" ht="14.25" customHeight="1">
      <c r="B14" s="12">
        <v>9.0</v>
      </c>
      <c r="C14" s="13">
        <f t="shared" si="7"/>
        <v>4495081.813</v>
      </c>
      <c r="D14" s="13">
        <f t="shared" si="1"/>
        <v>7732.697115</v>
      </c>
      <c r="E14" s="14">
        <v>0.0081</v>
      </c>
      <c r="F14" s="15">
        <f t="shared" si="2"/>
        <v>36347.52784</v>
      </c>
      <c r="G14" s="13">
        <f t="shared" si="3"/>
        <v>31652.86777</v>
      </c>
      <c r="H14" s="13">
        <f t="shared" si="4"/>
        <v>44080.22495</v>
      </c>
      <c r="I14" s="13">
        <f t="shared" si="5"/>
        <v>7732.697115</v>
      </c>
      <c r="J14" s="16">
        <f t="shared" si="6"/>
        <v>4451001.588</v>
      </c>
      <c r="N14" s="11">
        <v>9.0</v>
      </c>
      <c r="O14" s="11">
        <v>8252.544547899604</v>
      </c>
      <c r="P14" s="11">
        <v>33780.80085610158</v>
      </c>
    </row>
    <row r="15" ht="14.25" customHeight="1">
      <c r="B15" s="12">
        <v>10.0</v>
      </c>
      <c r="C15" s="13">
        <f t="shared" si="7"/>
        <v>4451001.588</v>
      </c>
      <c r="D15" s="13">
        <f t="shared" si="1"/>
        <v>7724.07229</v>
      </c>
      <c r="E15" s="14">
        <v>0.0081</v>
      </c>
      <c r="F15" s="15">
        <f t="shared" si="2"/>
        <v>35990.54788</v>
      </c>
      <c r="G15" s="13">
        <f t="shared" si="3"/>
        <v>31342.46952</v>
      </c>
      <c r="H15" s="13">
        <f t="shared" si="4"/>
        <v>43714.62017</v>
      </c>
      <c r="I15" s="13">
        <f t="shared" si="5"/>
        <v>7724.07229</v>
      </c>
      <c r="J15" s="16">
        <f t="shared" si="6"/>
        <v>4407286.968</v>
      </c>
      <c r="N15" s="11">
        <v>10.0</v>
      </c>
      <c r="O15" s="11">
        <v>8310.65621575773</v>
      </c>
      <c r="P15" s="11">
        <v>33722.68918824346</v>
      </c>
    </row>
    <row r="16" ht="14.25" customHeight="1">
      <c r="B16" s="12">
        <v>11.0</v>
      </c>
      <c r="C16" s="13">
        <f t="shared" si="7"/>
        <v>4407286.968</v>
      </c>
      <c r="D16" s="13">
        <f t="shared" si="1"/>
        <v>7715.457085</v>
      </c>
      <c r="E16" s="14">
        <v>0.0081</v>
      </c>
      <c r="F16" s="15">
        <f t="shared" si="2"/>
        <v>35636.52924</v>
      </c>
      <c r="G16" s="13">
        <f t="shared" si="3"/>
        <v>31034.64573</v>
      </c>
      <c r="H16" s="13">
        <f t="shared" si="4"/>
        <v>43351.98632</v>
      </c>
      <c r="I16" s="13">
        <f t="shared" si="5"/>
        <v>7715.457085</v>
      </c>
      <c r="J16" s="16">
        <f t="shared" si="6"/>
        <v>4363934.982</v>
      </c>
      <c r="N16" s="11">
        <v>11.0</v>
      </c>
      <c r="O16" s="11">
        <v>8369.177086610356</v>
      </c>
      <c r="P16" s="11">
        <v>33664.168317390824</v>
      </c>
    </row>
    <row r="17" ht="14.25" customHeight="1">
      <c r="B17" s="12">
        <v>12.0</v>
      </c>
      <c r="C17" s="13">
        <f t="shared" si="7"/>
        <v>4363934.982</v>
      </c>
      <c r="D17" s="13">
        <f t="shared" si="1"/>
        <v>7706.851489</v>
      </c>
      <c r="E17" s="14">
        <v>0.0081</v>
      </c>
      <c r="F17" s="15">
        <f t="shared" si="2"/>
        <v>35285.44785</v>
      </c>
      <c r="G17" s="13">
        <f t="shared" si="3"/>
        <v>30729.3755</v>
      </c>
      <c r="H17" s="13">
        <f t="shared" si="4"/>
        <v>42992.29934</v>
      </c>
      <c r="I17" s="13">
        <f t="shared" si="5"/>
        <v>7706.851489</v>
      </c>
      <c r="J17" s="16">
        <f t="shared" si="6"/>
        <v>4320942.682</v>
      </c>
      <c r="N17" s="11">
        <v>12.0</v>
      </c>
      <c r="O17" s="11">
        <v>8428.11004192857</v>
      </c>
      <c r="P17" s="11">
        <v>33605.235362072606</v>
      </c>
    </row>
    <row r="18" ht="14.25" customHeight="1">
      <c r="B18" s="12">
        <v>13.0</v>
      </c>
      <c r="C18" s="13">
        <f t="shared" si="7"/>
        <v>4320942.682</v>
      </c>
      <c r="D18" s="13">
        <f t="shared" si="1"/>
        <v>7698.255492</v>
      </c>
      <c r="E18" s="14">
        <v>0.0081</v>
      </c>
      <c r="F18" s="15">
        <f t="shared" si="2"/>
        <v>34937.27986</v>
      </c>
      <c r="G18" s="13">
        <f t="shared" si="3"/>
        <v>30426.63805</v>
      </c>
      <c r="H18" s="13">
        <f t="shared" si="4"/>
        <v>42635.53535</v>
      </c>
      <c r="I18" s="13">
        <f t="shared" si="5"/>
        <v>7698.255492</v>
      </c>
      <c r="J18" s="16">
        <f t="shared" si="6"/>
        <v>4278307.147</v>
      </c>
      <c r="N18" s="11">
        <v>13.0</v>
      </c>
      <c r="O18" s="11">
        <v>8487.457983473816</v>
      </c>
      <c r="P18" s="11">
        <v>33545.88742052736</v>
      </c>
    </row>
    <row r="19" ht="14.25" customHeight="1">
      <c r="B19" s="12">
        <v>14.0</v>
      </c>
      <c r="C19" s="13">
        <f t="shared" si="7"/>
        <v>4278307.147</v>
      </c>
      <c r="D19" s="13">
        <f t="shared" si="1"/>
        <v>7689.669082</v>
      </c>
      <c r="E19" s="14">
        <v>0.0081</v>
      </c>
      <c r="F19" s="15">
        <f t="shared" si="2"/>
        <v>34592.00157</v>
      </c>
      <c r="G19" s="13">
        <f t="shared" si="3"/>
        <v>30126.41283</v>
      </c>
      <c r="H19" s="13">
        <f t="shared" si="4"/>
        <v>42281.67065</v>
      </c>
      <c r="I19" s="13">
        <f t="shared" si="5"/>
        <v>7689.669082</v>
      </c>
      <c r="J19" s="16">
        <f t="shared" si="6"/>
        <v>4236025.476</v>
      </c>
      <c r="N19" s="11">
        <v>14.0</v>
      </c>
      <c r="O19" s="11">
        <v>8547.223833440778</v>
      </c>
      <c r="P19" s="11">
        <v>33486.1215705604</v>
      </c>
    </row>
    <row r="20" ht="14.25" customHeight="1">
      <c r="B20" s="12">
        <v>15.0</v>
      </c>
      <c r="C20" s="13">
        <f t="shared" si="7"/>
        <v>4236025.476</v>
      </c>
      <c r="D20" s="13">
        <f t="shared" si="1"/>
        <v>7681.09225</v>
      </c>
      <c r="E20" s="14">
        <v>0.0081</v>
      </c>
      <c r="F20" s="15">
        <f t="shared" si="2"/>
        <v>34249.58951</v>
      </c>
      <c r="G20" s="13">
        <f t="shared" si="3"/>
        <v>29828.6794</v>
      </c>
      <c r="H20" s="13">
        <f t="shared" si="4"/>
        <v>41930.68176</v>
      </c>
      <c r="I20" s="13">
        <f t="shared" si="5"/>
        <v>7681.09225</v>
      </c>
      <c r="J20" s="16">
        <f t="shared" si="6"/>
        <v>4194094.795</v>
      </c>
      <c r="N20" s="11">
        <v>15.0</v>
      </c>
      <c r="O20" s="11">
        <v>8607.410534601255</v>
      </c>
      <c r="P20" s="11">
        <v>33425.93486939992</v>
      </c>
    </row>
    <row r="21" ht="14.25" customHeight="1">
      <c r="B21" s="12">
        <v>16.0</v>
      </c>
      <c r="C21" s="13">
        <f t="shared" si="7"/>
        <v>4194094.795</v>
      </c>
      <c r="D21" s="13">
        <f t="shared" si="1"/>
        <v>7672.524983</v>
      </c>
      <c r="E21" s="14">
        <v>0.0081</v>
      </c>
      <c r="F21" s="15">
        <f t="shared" si="2"/>
        <v>33910.02038</v>
      </c>
      <c r="G21" s="13">
        <f t="shared" si="3"/>
        <v>29533.41751</v>
      </c>
      <c r="H21" s="13">
        <f t="shared" si="4"/>
        <v>41582.54537</v>
      </c>
      <c r="I21" s="13">
        <f t="shared" si="5"/>
        <v>7672.524983</v>
      </c>
      <c r="J21" s="16">
        <f t="shared" si="6"/>
        <v>4152512.249</v>
      </c>
      <c r="N21" s="11">
        <v>16.0</v>
      </c>
      <c r="O21" s="11">
        <v>8668.021050449073</v>
      </c>
      <c r="P21" s="11">
        <v>33365.3243535521</v>
      </c>
    </row>
    <row r="22" ht="14.25" customHeight="1">
      <c r="B22" s="12">
        <v>17.0</v>
      </c>
      <c r="C22" s="13">
        <f t="shared" si="7"/>
        <v>4152512.249</v>
      </c>
      <c r="D22" s="13">
        <f t="shared" si="1"/>
        <v>7663.967273</v>
      </c>
      <c r="E22" s="14">
        <v>0.0081</v>
      </c>
      <c r="F22" s="15">
        <f t="shared" si="2"/>
        <v>33573.27108</v>
      </c>
      <c r="G22" s="13">
        <f t="shared" si="3"/>
        <v>29240.60709</v>
      </c>
      <c r="H22" s="13">
        <f t="shared" si="4"/>
        <v>41237.23836</v>
      </c>
      <c r="I22" s="13">
        <f t="shared" si="5"/>
        <v>7663.967273</v>
      </c>
      <c r="J22" s="16">
        <f t="shared" si="6"/>
        <v>4111275.011</v>
      </c>
      <c r="N22" s="11">
        <v>17.0</v>
      </c>
      <c r="O22" s="11">
        <v>8729.058365345985</v>
      </c>
      <c r="P22" s="11">
        <v>33304.28703865519</v>
      </c>
    </row>
    <row r="23" ht="14.25" customHeight="1">
      <c r="B23" s="12">
        <v>18.0</v>
      </c>
      <c r="C23" s="13">
        <f t="shared" si="7"/>
        <v>4111275.011</v>
      </c>
      <c r="D23" s="13">
        <f t="shared" si="1"/>
        <v>7655.419107</v>
      </c>
      <c r="E23" s="14">
        <v>0.0081</v>
      </c>
      <c r="F23" s="15">
        <f t="shared" si="2"/>
        <v>33239.31869</v>
      </c>
      <c r="G23" s="13">
        <f t="shared" si="3"/>
        <v>28950.2282</v>
      </c>
      <c r="H23" s="13">
        <f t="shared" si="4"/>
        <v>40894.7378</v>
      </c>
      <c r="I23" s="13">
        <f t="shared" si="5"/>
        <v>7655.419107</v>
      </c>
      <c r="J23" s="16">
        <f t="shared" si="6"/>
        <v>4070380.273</v>
      </c>
      <c r="N23" s="11">
        <v>18.0</v>
      </c>
      <c r="O23" s="11">
        <v>8790.52548466863</v>
      </c>
      <c r="P23" s="11">
        <v>33242.81991933254</v>
      </c>
    </row>
    <row r="24" ht="14.25" customHeight="1">
      <c r="B24" s="12">
        <v>19.0</v>
      </c>
      <c r="C24" s="13">
        <f t="shared" si="7"/>
        <v>4070380.273</v>
      </c>
      <c r="D24" s="13">
        <f t="shared" si="1"/>
        <v>7646.880476</v>
      </c>
      <c r="E24" s="14">
        <v>0.0081</v>
      </c>
      <c r="F24" s="15">
        <f t="shared" si="2"/>
        <v>32908.14048</v>
      </c>
      <c r="G24" s="13">
        <f t="shared" si="3"/>
        <v>28662.26109</v>
      </c>
      <c r="H24" s="13">
        <f t="shared" si="4"/>
        <v>40555.02096</v>
      </c>
      <c r="I24" s="13">
        <f t="shared" si="5"/>
        <v>7646.880476</v>
      </c>
      <c r="J24" s="16">
        <f t="shared" si="6"/>
        <v>4029825.252</v>
      </c>
      <c r="N24" s="11">
        <v>19.0</v>
      </c>
      <c r="O24" s="11">
        <v>8852.425434956504</v>
      </c>
      <c r="P24" s="11">
        <v>33180.91996904466</v>
      </c>
    </row>
    <row r="25" ht="14.25" customHeight="1">
      <c r="B25" s="12">
        <v>20.0</v>
      </c>
      <c r="C25" s="13">
        <f t="shared" si="7"/>
        <v>4029825.252</v>
      </c>
      <c r="D25" s="13">
        <f t="shared" si="1"/>
        <v>7638.351369</v>
      </c>
      <c r="E25" s="14">
        <v>0.0081</v>
      </c>
      <c r="F25" s="15">
        <f t="shared" si="2"/>
        <v>32579.7139</v>
      </c>
      <c r="G25" s="13">
        <f t="shared" si="3"/>
        <v>28376.68615</v>
      </c>
      <c r="H25" s="13">
        <f t="shared" si="4"/>
        <v>40218.06526</v>
      </c>
      <c r="I25" s="13">
        <f t="shared" si="5"/>
        <v>7638.351369</v>
      </c>
      <c r="J25" s="16">
        <f t="shared" si="6"/>
        <v>3989607.187</v>
      </c>
      <c r="N25" s="11">
        <v>20.0</v>
      </c>
      <c r="O25" s="11">
        <v>8914.76126406099</v>
      </c>
      <c r="P25" s="11">
        <v>33118.584139940176</v>
      </c>
    </row>
    <row r="26" ht="14.25" customHeight="1">
      <c r="B26" s="12">
        <v>21.0</v>
      </c>
      <c r="C26" s="13">
        <f t="shared" si="7"/>
        <v>3989607.187</v>
      </c>
      <c r="D26" s="13">
        <f t="shared" si="1"/>
        <v>7629.831774</v>
      </c>
      <c r="E26" s="14">
        <v>0.0081</v>
      </c>
      <c r="F26" s="15">
        <f t="shared" si="2"/>
        <v>32254.01658</v>
      </c>
      <c r="G26" s="13">
        <f t="shared" si="3"/>
        <v>28093.48394</v>
      </c>
      <c r="H26" s="13">
        <f t="shared" si="4"/>
        <v>39883.84835</v>
      </c>
      <c r="I26" s="13">
        <f t="shared" si="5"/>
        <v>7629.831774</v>
      </c>
      <c r="J26" s="16">
        <f t="shared" si="6"/>
        <v>3949723.338</v>
      </c>
      <c r="N26" s="11">
        <v>21.0</v>
      </c>
      <c r="O26" s="11">
        <v>8977.536041295418</v>
      </c>
      <c r="P26" s="11">
        <v>33055.80936270575</v>
      </c>
    </row>
    <row r="27" ht="14.25" customHeight="1">
      <c r="B27" s="12">
        <v>22.0</v>
      </c>
      <c r="C27" s="13">
        <f t="shared" si="7"/>
        <v>3949723.338</v>
      </c>
      <c r="D27" s="13">
        <f t="shared" si="1"/>
        <v>7621.321683</v>
      </c>
      <c r="E27" s="14">
        <v>0.0081</v>
      </c>
      <c r="F27" s="15">
        <f t="shared" si="2"/>
        <v>31931.02634</v>
      </c>
      <c r="G27" s="13">
        <f t="shared" si="3"/>
        <v>27812.63518</v>
      </c>
      <c r="H27" s="13">
        <f t="shared" si="4"/>
        <v>39552.34802</v>
      </c>
      <c r="I27" s="13">
        <f t="shared" si="5"/>
        <v>7621.321683</v>
      </c>
      <c r="J27" s="16">
        <f t="shared" si="6"/>
        <v>3910170.99</v>
      </c>
      <c r="N27" s="11">
        <v>22.0</v>
      </c>
      <c r="O27" s="11">
        <v>9040.752857586209</v>
      </c>
      <c r="P27" s="11">
        <v>32992.59254641496</v>
      </c>
    </row>
    <row r="28" ht="14.25" customHeight="1">
      <c r="B28" s="12">
        <v>23.0</v>
      </c>
      <c r="C28" s="13">
        <f t="shared" si="7"/>
        <v>3910170.99</v>
      </c>
      <c r="D28" s="13">
        <f t="shared" si="1"/>
        <v>7612.821083</v>
      </c>
      <c r="E28" s="14">
        <v>0.0081</v>
      </c>
      <c r="F28" s="15">
        <f t="shared" si="2"/>
        <v>31610.72117</v>
      </c>
      <c r="G28" s="13">
        <f t="shared" si="3"/>
        <v>27534.12072</v>
      </c>
      <c r="H28" s="13">
        <f t="shared" si="4"/>
        <v>39223.54225</v>
      </c>
      <c r="I28" s="13">
        <f t="shared" si="5"/>
        <v>7612.821083</v>
      </c>
      <c r="J28" s="16">
        <f t="shared" si="6"/>
        <v>3870947.448</v>
      </c>
      <c r="N28" s="11">
        <v>23.0</v>
      </c>
      <c r="O28" s="11">
        <v>9104.414825625043</v>
      </c>
      <c r="P28" s="11">
        <v>32928.93057837613</v>
      </c>
    </row>
    <row r="29" ht="14.25" customHeight="1">
      <c r="B29" s="12">
        <v>24.0</v>
      </c>
      <c r="C29" s="13">
        <f t="shared" si="7"/>
        <v>3870947.448</v>
      </c>
      <c r="D29" s="13">
        <f t="shared" si="1"/>
        <v>7604.329964</v>
      </c>
      <c r="E29" s="14">
        <v>0.0081</v>
      </c>
      <c r="F29" s="15">
        <f t="shared" si="2"/>
        <v>31293.07926</v>
      </c>
      <c r="G29" s="13">
        <f t="shared" si="3"/>
        <v>27257.92161</v>
      </c>
      <c r="H29" s="13">
        <f t="shared" si="4"/>
        <v>38897.40922</v>
      </c>
      <c r="I29" s="13">
        <f t="shared" si="5"/>
        <v>7604.329964</v>
      </c>
      <c r="J29" s="16">
        <f t="shared" si="6"/>
        <v>3832050.039</v>
      </c>
      <c r="N29" s="11">
        <v>24.0</v>
      </c>
      <c r="O29" s="11">
        <v>9168.525080022155</v>
      </c>
      <c r="P29" s="11">
        <v>32864.82032397902</v>
      </c>
    </row>
    <row r="30" ht="14.25" customHeight="1">
      <c r="B30" s="12">
        <v>25.0</v>
      </c>
      <c r="C30" s="13">
        <f t="shared" si="7"/>
        <v>3832050.039</v>
      </c>
      <c r="D30" s="13">
        <f t="shared" si="1"/>
        <v>7595.848316</v>
      </c>
      <c r="E30" s="14">
        <v>0.0081</v>
      </c>
      <c r="F30" s="15">
        <f t="shared" si="2"/>
        <v>30978.07894</v>
      </c>
      <c r="G30" s="13">
        <f t="shared" si="3"/>
        <v>26984.01902</v>
      </c>
      <c r="H30" s="13">
        <f t="shared" si="4"/>
        <v>38573.92726</v>
      </c>
      <c r="I30" s="13">
        <f t="shared" si="5"/>
        <v>7595.848316</v>
      </c>
      <c r="J30" s="16">
        <f t="shared" si="6"/>
        <v>3793476.112</v>
      </c>
      <c r="N30" s="11">
        <v>25.0</v>
      </c>
      <c r="O30" s="11">
        <v>9233.086777460643</v>
      </c>
      <c r="P30" s="11">
        <v>32800.258626540526</v>
      </c>
    </row>
    <row r="31" ht="14.25" customHeight="1">
      <c r="B31" s="12">
        <v>26.0</v>
      </c>
      <c r="C31" s="13">
        <f t="shared" si="7"/>
        <v>3793476.112</v>
      </c>
      <c r="D31" s="13">
        <f t="shared" si="1"/>
        <v>7587.376129</v>
      </c>
      <c r="E31" s="14">
        <v>0.0081</v>
      </c>
      <c r="F31" s="15">
        <f t="shared" si="2"/>
        <v>30665.69876</v>
      </c>
      <c r="G31" s="13">
        <f t="shared" si="3"/>
        <v>26712.39429</v>
      </c>
      <c r="H31" s="13">
        <f t="shared" si="4"/>
        <v>38253.07489</v>
      </c>
      <c r="I31" s="13">
        <f t="shared" si="5"/>
        <v>7587.376129</v>
      </c>
      <c r="J31" s="16">
        <f t="shared" si="6"/>
        <v>3755223.037</v>
      </c>
      <c r="N31" s="11">
        <v>26.0</v>
      </c>
      <c r="O31" s="11">
        <v>9298.103096851928</v>
      </c>
      <c r="P31" s="11">
        <v>32735.24230714924</v>
      </c>
    </row>
    <row r="32" ht="14.25" customHeight="1">
      <c r="B32" s="12">
        <v>27.0</v>
      </c>
      <c r="C32" s="13">
        <f t="shared" si="7"/>
        <v>3755223.037</v>
      </c>
      <c r="D32" s="13">
        <f t="shared" si="1"/>
        <v>7578.91339</v>
      </c>
      <c r="E32" s="14">
        <v>0.0081</v>
      </c>
      <c r="F32" s="15">
        <f t="shared" si="2"/>
        <v>30355.9174</v>
      </c>
      <c r="G32" s="13">
        <f t="shared" si="3"/>
        <v>26443.02888</v>
      </c>
      <c r="H32" s="13">
        <f t="shared" si="4"/>
        <v>37934.83079</v>
      </c>
      <c r="I32" s="13">
        <f t="shared" si="5"/>
        <v>7578.91339</v>
      </c>
      <c r="J32" s="16">
        <f t="shared" si="6"/>
        <v>3717288.206</v>
      </c>
      <c r="N32" s="11">
        <v>27.0</v>
      </c>
      <c r="O32" s="11">
        <v>9363.577239492264</v>
      </c>
      <c r="P32" s="11">
        <v>32669.76816450891</v>
      </c>
    </row>
    <row r="33" ht="14.25" customHeight="1">
      <c r="B33" s="12">
        <v>28.0</v>
      </c>
      <c r="C33" s="13">
        <f t="shared" si="7"/>
        <v>3717288.206</v>
      </c>
      <c r="D33" s="13">
        <f t="shared" si="1"/>
        <v>7570.460092</v>
      </c>
      <c r="E33" s="14">
        <v>0.0081</v>
      </c>
      <c r="F33" s="15">
        <f t="shared" si="2"/>
        <v>30048.71374</v>
      </c>
      <c r="G33" s="13">
        <f t="shared" si="3"/>
        <v>26175.90445</v>
      </c>
      <c r="H33" s="13">
        <f t="shared" si="4"/>
        <v>37619.17383</v>
      </c>
      <c r="I33" s="13">
        <f t="shared" si="5"/>
        <v>7570.460092</v>
      </c>
      <c r="J33" s="16">
        <f t="shared" si="6"/>
        <v>3679669.032</v>
      </c>
      <c r="N33" s="11">
        <v>28.0</v>
      </c>
      <c r="O33" s="11">
        <v>9429.512429220355</v>
      </c>
      <c r="P33" s="11">
        <v>32603.83297478082</v>
      </c>
    </row>
    <row r="34" ht="14.25" customHeight="1">
      <c r="B34" s="12">
        <v>29.0</v>
      </c>
      <c r="C34" s="13">
        <f t="shared" si="7"/>
        <v>3679669.032</v>
      </c>
      <c r="D34" s="13">
        <f t="shared" si="1"/>
        <v>7562.016221</v>
      </c>
      <c r="E34" s="14">
        <v>0.0081</v>
      </c>
      <c r="F34" s="15">
        <f t="shared" si="2"/>
        <v>29744.06683</v>
      </c>
      <c r="G34" s="13">
        <f t="shared" si="3"/>
        <v>25911.00277</v>
      </c>
      <c r="H34" s="13">
        <f t="shared" si="4"/>
        <v>37306.08305</v>
      </c>
      <c r="I34" s="13">
        <f t="shared" si="5"/>
        <v>7562.016221</v>
      </c>
      <c r="J34" s="16">
        <f t="shared" si="6"/>
        <v>3642362.949</v>
      </c>
      <c r="N34" s="11">
        <v>29.0</v>
      </c>
      <c r="O34" s="11">
        <v>9495.911912576114</v>
      </c>
      <c r="P34" s="11">
        <v>32537.433491425058</v>
      </c>
    </row>
    <row r="35" ht="14.25" customHeight="1">
      <c r="B35" s="12">
        <v>30.0</v>
      </c>
      <c r="C35" s="13">
        <f t="shared" si="7"/>
        <v>3642362.949</v>
      </c>
      <c r="D35" s="13">
        <f t="shared" si="1"/>
        <v>7553.581769</v>
      </c>
      <c r="E35" s="14">
        <v>0.0081</v>
      </c>
      <c r="F35" s="15">
        <f t="shared" si="2"/>
        <v>29441.95588</v>
      </c>
      <c r="G35" s="13">
        <f t="shared" si="3"/>
        <v>25648.30577</v>
      </c>
      <c r="H35" s="13">
        <f t="shared" si="4"/>
        <v>36995.53764</v>
      </c>
      <c r="I35" s="13">
        <f t="shared" si="5"/>
        <v>7553.581769</v>
      </c>
      <c r="J35" s="16">
        <f t="shared" si="6"/>
        <v>3605367.412</v>
      </c>
      <c r="N35" s="11">
        <v>30.0</v>
      </c>
      <c r="O35" s="11">
        <v>9562.778958960504</v>
      </c>
      <c r="P35" s="11">
        <v>32470.566445040666</v>
      </c>
    </row>
    <row r="36" ht="14.25" customHeight="1">
      <c r="B36" s="12">
        <v>31.0</v>
      </c>
      <c r="C36" s="13">
        <f t="shared" si="7"/>
        <v>3605367.412</v>
      </c>
      <c r="D36" s="13">
        <f t="shared" si="1"/>
        <v>7545.156724</v>
      </c>
      <c r="E36" s="14">
        <v>0.0081</v>
      </c>
      <c r="F36" s="15">
        <f t="shared" si="2"/>
        <v>29142.36026</v>
      </c>
      <c r="G36" s="13">
        <f t="shared" si="3"/>
        <v>25387.79552</v>
      </c>
      <c r="H36" s="13">
        <f t="shared" si="4"/>
        <v>36687.51699</v>
      </c>
      <c r="I36" s="13">
        <f t="shared" si="5"/>
        <v>7545.156724</v>
      </c>
      <c r="J36" s="16">
        <f t="shared" si="6"/>
        <v>3568679.895</v>
      </c>
      <c r="N36" s="11">
        <v>31.0</v>
      </c>
      <c r="O36" s="11">
        <v>9630.116860796512</v>
      </c>
      <c r="P36" s="11">
        <v>32403.228543204652</v>
      </c>
    </row>
    <row r="37" ht="14.25" customHeight="1">
      <c r="B37" s="12">
        <v>32.0</v>
      </c>
      <c r="C37" s="13">
        <f t="shared" si="7"/>
        <v>3568679.895</v>
      </c>
      <c r="D37" s="13">
        <f t="shared" si="1"/>
        <v>7536.741076</v>
      </c>
      <c r="E37" s="14">
        <v>0.0081</v>
      </c>
      <c r="F37" s="15">
        <f t="shared" si="2"/>
        <v>28845.25954</v>
      </c>
      <c r="G37" s="13">
        <f t="shared" si="3"/>
        <v>25129.45426</v>
      </c>
      <c r="H37" s="13">
        <f t="shared" si="4"/>
        <v>36382.00062</v>
      </c>
      <c r="I37" s="13">
        <f t="shared" si="5"/>
        <v>7536.741076</v>
      </c>
      <c r="J37" s="16">
        <f t="shared" si="6"/>
        <v>3532297.894</v>
      </c>
      <c r="N37" s="11">
        <v>32.0</v>
      </c>
      <c r="O37" s="11">
        <v>9697.928933691292</v>
      </c>
      <c r="P37" s="11">
        <v>32335.416470309876</v>
      </c>
    </row>
    <row r="38" ht="14.25" customHeight="1">
      <c r="B38" s="12">
        <v>33.0</v>
      </c>
      <c r="C38" s="13">
        <f t="shared" si="7"/>
        <v>3532297.894</v>
      </c>
      <c r="D38" s="13">
        <f t="shared" si="1"/>
        <v>7528.334815</v>
      </c>
      <c r="E38" s="14">
        <v>0.0081</v>
      </c>
      <c r="F38" s="15">
        <f t="shared" si="2"/>
        <v>28550.63343</v>
      </c>
      <c r="G38" s="13">
        <f t="shared" si="3"/>
        <v>24873.26434</v>
      </c>
      <c r="H38" s="13">
        <f t="shared" si="4"/>
        <v>36078.96824</v>
      </c>
      <c r="I38" s="13">
        <f t="shared" si="5"/>
        <v>7528.334815</v>
      </c>
      <c r="J38" s="16">
        <f t="shared" si="6"/>
        <v>3496218.926</v>
      </c>
      <c r="N38" s="11">
        <v>33.0</v>
      </c>
      <c r="O38" s="11">
        <v>9766.218516599365</v>
      </c>
      <c r="P38" s="11">
        <v>32267.126887401802</v>
      </c>
    </row>
    <row r="39" ht="14.25" customHeight="1">
      <c r="B39" s="12">
        <v>34.0</v>
      </c>
      <c r="C39" s="13">
        <f t="shared" si="7"/>
        <v>3496218.926</v>
      </c>
      <c r="D39" s="13">
        <f t="shared" si="1"/>
        <v>7519.93793</v>
      </c>
      <c r="E39" s="14">
        <v>0.0081</v>
      </c>
      <c r="F39" s="15">
        <f t="shared" si="2"/>
        <v>28258.4618</v>
      </c>
      <c r="G39" s="13">
        <f t="shared" si="3"/>
        <v>24619.20827</v>
      </c>
      <c r="H39" s="13">
        <f t="shared" si="4"/>
        <v>35778.39973</v>
      </c>
      <c r="I39" s="13">
        <f t="shared" si="5"/>
        <v>7519.93793</v>
      </c>
      <c r="J39" s="16">
        <f t="shared" si="6"/>
        <v>3460440.526</v>
      </c>
      <c r="N39" s="11">
        <v>34.0</v>
      </c>
      <c r="O39" s="11">
        <v>9834.988971987086</v>
      </c>
      <c r="P39" s="11">
        <v>32198.35643201408</v>
      </c>
    </row>
    <row r="40" ht="14.25" customHeight="1">
      <c r="B40" s="12">
        <v>35.0</v>
      </c>
      <c r="C40" s="13">
        <f t="shared" si="7"/>
        <v>3460440.526</v>
      </c>
      <c r="D40" s="13">
        <f t="shared" si="1"/>
        <v>7511.550411</v>
      </c>
      <c r="E40" s="14">
        <v>0.0081</v>
      </c>
      <c r="F40" s="15">
        <f t="shared" si="2"/>
        <v>27968.7247</v>
      </c>
      <c r="G40" s="13">
        <f t="shared" si="3"/>
        <v>24367.2687</v>
      </c>
      <c r="H40" s="13">
        <f t="shared" si="4"/>
        <v>35480.27511</v>
      </c>
      <c r="I40" s="13">
        <f t="shared" si="5"/>
        <v>7511.550411</v>
      </c>
      <c r="J40" s="16">
        <f t="shared" si="6"/>
        <v>3424960.251</v>
      </c>
      <c r="N40" s="11">
        <v>35.0</v>
      </c>
      <c r="O40" s="11">
        <v>9904.243685998163</v>
      </c>
      <c r="P40" s="11">
        <v>32129.101718003007</v>
      </c>
    </row>
    <row r="41" ht="14.25" customHeight="1">
      <c r="B41" s="12">
        <v>36.0</v>
      </c>
      <c r="C41" s="13">
        <f t="shared" si="7"/>
        <v>3424960.251</v>
      </c>
      <c r="D41" s="13">
        <f t="shared" si="1"/>
        <v>7503.172246</v>
      </c>
      <c r="E41" s="14">
        <v>0.0081</v>
      </c>
      <c r="F41" s="15">
        <f t="shared" si="2"/>
        <v>27681.40234</v>
      </c>
      <c r="G41" s="13">
        <f t="shared" si="3"/>
        <v>24117.42843</v>
      </c>
      <c r="H41" s="13">
        <f t="shared" si="4"/>
        <v>35184.57458</v>
      </c>
      <c r="I41" s="13">
        <f t="shared" si="5"/>
        <v>7503.172246</v>
      </c>
      <c r="J41" s="16">
        <f t="shared" si="6"/>
        <v>3389775.676</v>
      </c>
      <c r="N41" s="11">
        <v>36.0</v>
      </c>
      <c r="O41" s="11">
        <v>9973.9860686204</v>
      </c>
      <c r="P41" s="11">
        <v>32059.35933538077</v>
      </c>
    </row>
    <row r="42" ht="14.25" customHeight="1">
      <c r="B42" s="12">
        <v>37.0</v>
      </c>
      <c r="C42" s="13">
        <f t="shared" si="7"/>
        <v>3389775.676</v>
      </c>
      <c r="D42" s="13">
        <f t="shared" si="1"/>
        <v>7494.803427</v>
      </c>
      <c r="E42" s="14">
        <v>0.0081</v>
      </c>
      <c r="F42" s="15">
        <f t="shared" si="2"/>
        <v>27396.47507</v>
      </c>
      <c r="G42" s="13">
        <f t="shared" si="3"/>
        <v>23869.67039</v>
      </c>
      <c r="H42" s="13">
        <f t="shared" si="4"/>
        <v>34891.2785</v>
      </c>
      <c r="I42" s="13">
        <f t="shared" si="5"/>
        <v>7494.803427</v>
      </c>
      <c r="J42" s="16">
        <f t="shared" si="6"/>
        <v>3354884.398</v>
      </c>
      <c r="N42" s="11">
        <v>37.0</v>
      </c>
      <c r="O42" s="11">
        <v>10044.219553853603</v>
      </c>
      <c r="P42" s="11">
        <v>31989.125850147568</v>
      </c>
    </row>
    <row r="43" ht="14.25" customHeight="1">
      <c r="B43" s="12">
        <v>38.0</v>
      </c>
      <c r="C43" s="13">
        <f t="shared" si="7"/>
        <v>3354884.398</v>
      </c>
      <c r="D43" s="13">
        <f t="shared" si="1"/>
        <v>7486.443942</v>
      </c>
      <c r="E43" s="14">
        <v>0.0081</v>
      </c>
      <c r="F43" s="15">
        <f t="shared" si="2"/>
        <v>27113.92343</v>
      </c>
      <c r="G43" s="13">
        <f t="shared" si="3"/>
        <v>23623.97763</v>
      </c>
      <c r="H43" s="13">
        <f t="shared" si="4"/>
        <v>34600.36737</v>
      </c>
      <c r="I43" s="13">
        <f t="shared" si="5"/>
        <v>7486.443942</v>
      </c>
      <c r="J43" s="16">
        <f t="shared" si="6"/>
        <v>3320284.03</v>
      </c>
      <c r="N43" s="11">
        <v>38.0</v>
      </c>
      <c r="O43" s="11">
        <v>10114.947599878657</v>
      </c>
      <c r="P43" s="11">
        <v>31918.397804122516</v>
      </c>
    </row>
    <row r="44" ht="14.25" customHeight="1">
      <c r="B44" s="12">
        <v>39.0</v>
      </c>
      <c r="C44" s="13">
        <f t="shared" si="7"/>
        <v>3320284.03</v>
      </c>
      <c r="D44" s="13">
        <f t="shared" si="1"/>
        <v>7478.093781</v>
      </c>
      <c r="E44" s="14">
        <v>0.0081</v>
      </c>
      <c r="F44" s="15">
        <f t="shared" si="2"/>
        <v>26833.72809</v>
      </c>
      <c r="G44" s="13">
        <f t="shared" si="3"/>
        <v>23380.33338</v>
      </c>
      <c r="H44" s="13">
        <f t="shared" si="4"/>
        <v>34311.82187</v>
      </c>
      <c r="I44" s="13">
        <f t="shared" si="5"/>
        <v>7478.093781</v>
      </c>
      <c r="J44" s="16">
        <f t="shared" si="6"/>
        <v>3285972.209</v>
      </c>
      <c r="N44" s="11">
        <v>39.0</v>
      </c>
      <c r="O44" s="11">
        <v>10186.1736892278</v>
      </c>
      <c r="P44" s="11">
        <v>31847.171714773373</v>
      </c>
    </row>
    <row r="45" ht="14.25" customHeight="1">
      <c r="B45" s="12">
        <v>40.0</v>
      </c>
      <c r="C45" s="13">
        <f t="shared" si="7"/>
        <v>3285972.209</v>
      </c>
      <c r="D45" s="13">
        <f t="shared" si="1"/>
        <v>7469.752933</v>
      </c>
      <c r="E45" s="14">
        <v>0.0081</v>
      </c>
      <c r="F45" s="15">
        <f t="shared" si="2"/>
        <v>26555.86989</v>
      </c>
      <c r="G45" s="13">
        <f t="shared" si="3"/>
        <v>23138.72097</v>
      </c>
      <c r="H45" s="13">
        <f t="shared" si="4"/>
        <v>34025.62282</v>
      </c>
      <c r="I45" s="13">
        <f t="shared" si="5"/>
        <v>7469.752933</v>
      </c>
      <c r="J45" s="16">
        <f t="shared" si="6"/>
        <v>3251946.586</v>
      </c>
      <c r="N45" s="11">
        <v>40.0</v>
      </c>
      <c r="O45" s="11">
        <v>10257.901328956114</v>
      </c>
      <c r="P45" s="11">
        <v>31775.444075045063</v>
      </c>
    </row>
    <row r="46" ht="14.25" customHeight="1">
      <c r="B46" s="12">
        <v>41.0</v>
      </c>
      <c r="C46" s="13">
        <f t="shared" si="7"/>
        <v>3251946.586</v>
      </c>
      <c r="D46" s="13">
        <f t="shared" si="1"/>
        <v>7461.421388</v>
      </c>
      <c r="E46" s="14">
        <v>0.0081</v>
      </c>
      <c r="F46" s="15">
        <f t="shared" si="2"/>
        <v>26280.32983</v>
      </c>
      <c r="G46" s="13">
        <f t="shared" si="3"/>
        <v>22899.12387</v>
      </c>
      <c r="H46" s="13">
        <f t="shared" si="4"/>
        <v>33741.75122</v>
      </c>
      <c r="I46" s="13">
        <f t="shared" si="5"/>
        <v>7461.421388</v>
      </c>
      <c r="J46" s="16">
        <f t="shared" si="6"/>
        <v>3218204.834</v>
      </c>
      <c r="N46" s="11">
        <v>41.0</v>
      </c>
      <c r="O46" s="11">
        <v>10330.134050814182</v>
      </c>
      <c r="P46" s="11">
        <v>31703.211353186998</v>
      </c>
    </row>
    <row r="47" ht="14.25" customHeight="1">
      <c r="B47" s="12">
        <v>42.0</v>
      </c>
      <c r="C47" s="13">
        <f t="shared" si="7"/>
        <v>3218204.834</v>
      </c>
      <c r="D47" s="13">
        <f t="shared" si="1"/>
        <v>7453.099136</v>
      </c>
      <c r="E47" s="14">
        <v>0.0081</v>
      </c>
      <c r="F47" s="15">
        <f t="shared" si="2"/>
        <v>26007.08906</v>
      </c>
      <c r="G47" s="13">
        <f t="shared" si="3"/>
        <v>22661.52571</v>
      </c>
      <c r="H47" s="13">
        <f t="shared" si="4"/>
        <v>33460.18819</v>
      </c>
      <c r="I47" s="13">
        <f t="shared" si="5"/>
        <v>7453.099136</v>
      </c>
      <c r="J47" s="16">
        <f t="shared" si="6"/>
        <v>3184744.646</v>
      </c>
      <c r="N47" s="11">
        <v>42.0</v>
      </c>
      <c r="O47" s="11">
        <v>10402.875411422</v>
      </c>
      <c r="P47" s="11">
        <v>31630.46999257918</v>
      </c>
    </row>
    <row r="48" ht="14.25" customHeight="1">
      <c r="B48" s="12">
        <v>43.0</v>
      </c>
      <c r="C48" s="13">
        <f t="shared" si="7"/>
        <v>3184744.646</v>
      </c>
      <c r="D48" s="13">
        <f t="shared" si="1"/>
        <v>7444.786167</v>
      </c>
      <c r="E48" s="14">
        <v>0.0081</v>
      </c>
      <c r="F48" s="15">
        <f t="shared" si="2"/>
        <v>25736.12887</v>
      </c>
      <c r="G48" s="13">
        <f t="shared" si="3"/>
        <v>22425.91022</v>
      </c>
      <c r="H48" s="13">
        <f t="shared" si="4"/>
        <v>33180.91503</v>
      </c>
      <c r="I48" s="13">
        <f t="shared" si="5"/>
        <v>7444.786167</v>
      </c>
      <c r="J48" s="16">
        <f t="shared" si="6"/>
        <v>3151563.731</v>
      </c>
      <c r="N48" s="11">
        <v>43.0</v>
      </c>
      <c r="O48" s="11">
        <v>10476.128992444095</v>
      </c>
      <c r="P48" s="11">
        <v>31557.216411557085</v>
      </c>
    </row>
    <row r="49" ht="14.25" customHeight="1">
      <c r="B49" s="12">
        <v>44.0</v>
      </c>
      <c r="C49" s="13">
        <f t="shared" si="7"/>
        <v>3151563.731</v>
      </c>
      <c r="D49" s="13">
        <f t="shared" si="1"/>
        <v>7436.48247</v>
      </c>
      <c r="E49" s="14">
        <v>0.0081</v>
      </c>
      <c r="F49" s="15">
        <f t="shared" si="2"/>
        <v>25467.43072</v>
      </c>
      <c r="G49" s="13">
        <f t="shared" si="3"/>
        <v>22192.26127</v>
      </c>
      <c r="H49" s="13">
        <f t="shared" si="4"/>
        <v>32903.91318</v>
      </c>
      <c r="I49" s="13">
        <f t="shared" si="5"/>
        <v>7436.48247</v>
      </c>
      <c r="J49" s="16">
        <f t="shared" si="6"/>
        <v>3118659.818</v>
      </c>
      <c r="N49" s="11">
        <v>44.0</v>
      </c>
      <c r="O49" s="11">
        <v>10549.898400765887</v>
      </c>
      <c r="P49" s="11">
        <v>31483.44700323529</v>
      </c>
    </row>
    <row r="50" ht="14.25" customHeight="1">
      <c r="B50" s="12">
        <v>45.0</v>
      </c>
      <c r="C50" s="13">
        <f t="shared" si="7"/>
        <v>3118659.818</v>
      </c>
      <c r="D50" s="13">
        <f t="shared" si="1"/>
        <v>7428.188034</v>
      </c>
      <c r="E50" s="14">
        <v>0.0081</v>
      </c>
      <c r="F50" s="15">
        <f t="shared" si="2"/>
        <v>25200.9762</v>
      </c>
      <c r="G50" s="13">
        <f t="shared" si="3"/>
        <v>21960.56289</v>
      </c>
      <c r="H50" s="13">
        <f t="shared" si="4"/>
        <v>32629.16424</v>
      </c>
      <c r="I50" s="13">
        <f t="shared" si="5"/>
        <v>7428.188034</v>
      </c>
      <c r="J50" s="16">
        <f t="shared" si="6"/>
        <v>3086030.654</v>
      </c>
      <c r="N50" s="11">
        <v>45.0</v>
      </c>
      <c r="O50" s="11">
        <v>10624.187268671281</v>
      </c>
      <c r="P50" s="11">
        <v>31409.158135329897</v>
      </c>
    </row>
    <row r="51" ht="14.25" customHeight="1">
      <c r="B51" s="12">
        <v>46.0</v>
      </c>
      <c r="C51" s="13">
        <f t="shared" si="7"/>
        <v>3086030.654</v>
      </c>
      <c r="D51" s="13">
        <f t="shared" si="1"/>
        <v>7419.90285</v>
      </c>
      <c r="E51" s="14">
        <v>0.0081</v>
      </c>
      <c r="F51" s="15">
        <f t="shared" si="2"/>
        <v>24936.74708</v>
      </c>
      <c r="G51" s="13">
        <f t="shared" si="3"/>
        <v>21730.79919</v>
      </c>
      <c r="H51" s="13">
        <f t="shared" si="4"/>
        <v>32356.64993</v>
      </c>
      <c r="I51" s="13">
        <f t="shared" si="5"/>
        <v>7419.90285</v>
      </c>
      <c r="J51" s="16">
        <f t="shared" si="6"/>
        <v>3053674.004</v>
      </c>
      <c r="N51" s="11">
        <v>46.0</v>
      </c>
      <c r="O51" s="11">
        <v>10698.999254021508</v>
      </c>
      <c r="P51" s="11">
        <v>31334.34614997967</v>
      </c>
    </row>
    <row r="52" ht="14.25" customHeight="1">
      <c r="B52" s="12">
        <v>47.0</v>
      </c>
      <c r="C52" s="13">
        <f t="shared" si="7"/>
        <v>3053674.004</v>
      </c>
      <c r="D52" s="13">
        <f t="shared" si="1"/>
        <v>7411.626907</v>
      </c>
      <c r="E52" s="14">
        <v>0.0081</v>
      </c>
      <c r="F52" s="15">
        <f t="shared" si="2"/>
        <v>24674.72525</v>
      </c>
      <c r="G52" s="13">
        <f t="shared" si="3"/>
        <v>21502.95444</v>
      </c>
      <c r="H52" s="13">
        <f t="shared" si="4"/>
        <v>32086.35216</v>
      </c>
      <c r="I52" s="13">
        <f t="shared" si="5"/>
        <v>7411.626907</v>
      </c>
      <c r="J52" s="16">
        <f t="shared" si="6"/>
        <v>3021587.652</v>
      </c>
      <c r="N52" s="11">
        <v>47.0</v>
      </c>
      <c r="O52" s="11">
        <v>10774.338040435241</v>
      </c>
      <c r="P52" s="11">
        <v>31259.007363565932</v>
      </c>
    </row>
    <row r="53" ht="14.25" customHeight="1">
      <c r="B53" s="12">
        <v>48.0</v>
      </c>
      <c r="C53" s="13">
        <f t="shared" si="7"/>
        <v>3021587.652</v>
      </c>
      <c r="D53" s="13">
        <f t="shared" si="1"/>
        <v>7403.360194</v>
      </c>
      <c r="E53" s="14">
        <v>0.0081</v>
      </c>
      <c r="F53" s="15">
        <f t="shared" si="2"/>
        <v>24414.89276</v>
      </c>
      <c r="G53" s="13">
        <f t="shared" si="3"/>
        <v>21277.01305</v>
      </c>
      <c r="H53" s="13">
        <f t="shared" si="4"/>
        <v>31818.25296</v>
      </c>
      <c r="I53" s="13">
        <f t="shared" si="5"/>
        <v>7403.360194</v>
      </c>
      <c r="J53" s="16">
        <f t="shared" si="6"/>
        <v>2989769.399</v>
      </c>
      <c r="N53" s="11">
        <v>48.0</v>
      </c>
      <c r="O53" s="11">
        <v>10850.20733746997</v>
      </c>
      <c r="P53" s="11">
        <v>31183.1380665312</v>
      </c>
    </row>
    <row r="54" ht="14.25" customHeight="1">
      <c r="B54" s="12">
        <v>49.0</v>
      </c>
      <c r="C54" s="13">
        <f t="shared" si="7"/>
        <v>2989769.399</v>
      </c>
      <c r="D54" s="13">
        <f t="shared" si="1"/>
        <v>7395.102702</v>
      </c>
      <c r="E54" s="14">
        <v>0.0081</v>
      </c>
      <c r="F54" s="15">
        <f t="shared" si="2"/>
        <v>24157.2318</v>
      </c>
      <c r="G54" s="13">
        <f t="shared" si="3"/>
        <v>21052.95952</v>
      </c>
      <c r="H54" s="13">
        <f t="shared" si="4"/>
        <v>31552.3345</v>
      </c>
      <c r="I54" s="13">
        <f t="shared" si="5"/>
        <v>7395.102702</v>
      </c>
      <c r="J54" s="16">
        <f t="shared" si="6"/>
        <v>2958217.064</v>
      </c>
      <c r="N54" s="11">
        <v>49.0</v>
      </c>
      <c r="O54" s="11">
        <v>10926.610880804654</v>
      </c>
      <c r="P54" s="11">
        <v>31106.734523196516</v>
      </c>
    </row>
    <row r="55" ht="14.25" customHeight="1">
      <c r="B55" s="12">
        <v>50.0</v>
      </c>
      <c r="C55" s="13">
        <f t="shared" si="7"/>
        <v>2958217.064</v>
      </c>
      <c r="D55" s="13">
        <f t="shared" si="1"/>
        <v>7386.85442</v>
      </c>
      <c r="E55" s="14">
        <v>0.0081</v>
      </c>
      <c r="F55" s="15">
        <f t="shared" si="2"/>
        <v>23901.7247</v>
      </c>
      <c r="G55" s="13">
        <f t="shared" si="3"/>
        <v>20830.77849</v>
      </c>
      <c r="H55" s="13">
        <f t="shared" si="4"/>
        <v>31288.57912</v>
      </c>
      <c r="I55" s="13">
        <f t="shared" si="5"/>
        <v>7386.85442</v>
      </c>
      <c r="J55" s="16">
        <f t="shared" si="6"/>
        <v>2926928.485</v>
      </c>
      <c r="N55" s="11">
        <v>50.0</v>
      </c>
      <c r="O55" s="11">
        <v>11003.552432423658</v>
      </c>
      <c r="P55" s="11">
        <v>31029.792971577517</v>
      </c>
    </row>
    <row r="56" ht="14.25" customHeight="1">
      <c r="B56" s="12">
        <v>51.0</v>
      </c>
      <c r="C56" s="13">
        <f t="shared" si="7"/>
        <v>2926928.485</v>
      </c>
      <c r="D56" s="13">
        <f t="shared" si="1"/>
        <v>7378.615338</v>
      </c>
      <c r="E56" s="14">
        <v>0.0081</v>
      </c>
      <c r="F56" s="15">
        <f t="shared" si="2"/>
        <v>23648.35395</v>
      </c>
      <c r="G56" s="13">
        <f t="shared" si="3"/>
        <v>20610.45475</v>
      </c>
      <c r="H56" s="13">
        <f t="shared" si="4"/>
        <v>31026.96928</v>
      </c>
      <c r="I56" s="13">
        <f t="shared" si="5"/>
        <v>7378.615338</v>
      </c>
      <c r="J56" s="16">
        <f t="shared" si="6"/>
        <v>2895901.516</v>
      </c>
      <c r="N56" s="11">
        <v>51.0</v>
      </c>
      <c r="O56" s="11">
        <v>11081.035780801973</v>
      </c>
      <c r="P56" s="11">
        <v>30952.309623199202</v>
      </c>
    </row>
    <row r="57" ht="14.25" customHeight="1">
      <c r="B57" s="12">
        <v>52.0</v>
      </c>
      <c r="C57" s="13">
        <f t="shared" si="7"/>
        <v>2895901.516</v>
      </c>
      <c r="D57" s="13">
        <f t="shared" si="1"/>
        <v>7370.385446</v>
      </c>
      <c r="E57" s="14">
        <v>0.0081</v>
      </c>
      <c r="F57" s="15">
        <f t="shared" si="2"/>
        <v>23397.10216</v>
      </c>
      <c r="G57" s="13">
        <f t="shared" si="3"/>
        <v>20391.97317</v>
      </c>
      <c r="H57" s="13">
        <f t="shared" si="4"/>
        <v>30767.4876</v>
      </c>
      <c r="I57" s="13">
        <f t="shared" si="5"/>
        <v>7370.385446</v>
      </c>
      <c r="J57" s="16">
        <f t="shared" si="6"/>
        <v>2865134.028</v>
      </c>
      <c r="N57" s="11">
        <v>52.0</v>
      </c>
      <c r="O57" s="11">
        <v>11159.064741091785</v>
      </c>
      <c r="P57" s="11">
        <v>30874.280662909387</v>
      </c>
    </row>
    <row r="58" ht="14.25" customHeight="1">
      <c r="B58" s="12">
        <v>53.0</v>
      </c>
      <c r="C58" s="13">
        <f t="shared" si="7"/>
        <v>2865134.028</v>
      </c>
      <c r="D58" s="13">
        <f t="shared" si="1"/>
        <v>7362.164733</v>
      </c>
      <c r="E58" s="14">
        <v>0.0081</v>
      </c>
      <c r="F58" s="15">
        <f t="shared" si="2"/>
        <v>23147.95209</v>
      </c>
      <c r="G58" s="13">
        <f t="shared" si="3"/>
        <v>20175.31878</v>
      </c>
      <c r="H58" s="13">
        <f t="shared" si="4"/>
        <v>30510.11683</v>
      </c>
      <c r="I58" s="13">
        <f t="shared" si="5"/>
        <v>7362.164733</v>
      </c>
      <c r="J58" s="16">
        <f t="shared" si="6"/>
        <v>2834623.911</v>
      </c>
      <c r="N58" s="11">
        <v>53.0</v>
      </c>
      <c r="O58" s="11">
        <v>11237.643155310307</v>
      </c>
      <c r="P58" s="11">
        <v>30795.702248690865</v>
      </c>
    </row>
    <row r="59" ht="14.25" customHeight="1">
      <c r="B59" s="12">
        <v>54.0</v>
      </c>
      <c r="C59" s="13">
        <f t="shared" si="7"/>
        <v>2834623.911</v>
      </c>
      <c r="D59" s="13">
        <f t="shared" si="1"/>
        <v>7353.953189</v>
      </c>
      <c r="E59" s="14">
        <v>0.0081</v>
      </c>
      <c r="F59" s="15">
        <f t="shared" si="2"/>
        <v>22900.88666</v>
      </c>
      <c r="G59" s="13">
        <f t="shared" si="3"/>
        <v>19960.47671</v>
      </c>
      <c r="H59" s="13">
        <f t="shared" si="4"/>
        <v>30254.83985</v>
      </c>
      <c r="I59" s="13">
        <f t="shared" si="5"/>
        <v>7353.953189</v>
      </c>
      <c r="J59" s="16">
        <f t="shared" si="6"/>
        <v>2804369.072</v>
      </c>
      <c r="N59" s="11">
        <v>54.0</v>
      </c>
      <c r="O59" s="11">
        <v>11316.77489252895</v>
      </c>
      <c r="P59" s="11">
        <v>30716.570511472222</v>
      </c>
    </row>
    <row r="60" ht="14.25" customHeight="1">
      <c r="B60" s="12">
        <v>55.0</v>
      </c>
      <c r="C60" s="13">
        <f t="shared" si="7"/>
        <v>2804369.072</v>
      </c>
      <c r="D60" s="13">
        <f t="shared" si="1"/>
        <v>7345.750804</v>
      </c>
      <c r="E60" s="14">
        <v>0.0081</v>
      </c>
      <c r="F60" s="15">
        <f t="shared" si="2"/>
        <v>22655.8889</v>
      </c>
      <c r="G60" s="13">
        <f t="shared" si="3"/>
        <v>19747.43221</v>
      </c>
      <c r="H60" s="13">
        <f t="shared" si="4"/>
        <v>30001.6397</v>
      </c>
      <c r="I60" s="13">
        <f t="shared" si="5"/>
        <v>7345.750804</v>
      </c>
      <c r="J60" s="16">
        <f t="shared" si="6"/>
        <v>2774367.432</v>
      </c>
      <c r="N60" s="11">
        <v>55.0</v>
      </c>
      <c r="O60" s="11">
        <v>11396.463849063843</v>
      </c>
      <c r="P60" s="11">
        <v>30636.881554937332</v>
      </c>
    </row>
    <row r="61" ht="14.25" customHeight="1">
      <c r="B61" s="12">
        <v>56.0</v>
      </c>
      <c r="C61" s="13">
        <f t="shared" si="7"/>
        <v>2774367.432</v>
      </c>
      <c r="D61" s="13">
        <f t="shared" si="1"/>
        <v>7337.557568</v>
      </c>
      <c r="E61" s="14">
        <v>0.0081</v>
      </c>
      <c r="F61" s="15">
        <f t="shared" si="2"/>
        <v>22412.94198</v>
      </c>
      <c r="G61" s="13">
        <f t="shared" si="3"/>
        <v>19536.17067</v>
      </c>
      <c r="H61" s="13">
        <f t="shared" si="4"/>
        <v>29750.49955</v>
      </c>
      <c r="I61" s="13">
        <f t="shared" si="5"/>
        <v>7337.557568</v>
      </c>
      <c r="J61" s="16">
        <f t="shared" si="6"/>
        <v>2744616.932</v>
      </c>
      <c r="N61" s="11">
        <v>56.0</v>
      </c>
      <c r="O61" s="11">
        <v>11476.713948667668</v>
      </c>
      <c r="P61" s="11">
        <v>30556.631455333507</v>
      </c>
    </row>
    <row r="62" ht="14.25" customHeight="1">
      <c r="B62" s="12">
        <v>57.0</v>
      </c>
      <c r="C62" s="13">
        <f t="shared" si="7"/>
        <v>2744616.932</v>
      </c>
      <c r="D62" s="13">
        <f t="shared" si="1"/>
        <v>7329.37347</v>
      </c>
      <c r="E62" s="14">
        <v>0.0081</v>
      </c>
      <c r="F62" s="15">
        <f t="shared" si="2"/>
        <v>22172.02923</v>
      </c>
      <c r="G62" s="13">
        <f t="shared" si="3"/>
        <v>19326.67757</v>
      </c>
      <c r="H62" s="13">
        <f t="shared" si="4"/>
        <v>29501.4027</v>
      </c>
      <c r="I62" s="13">
        <f t="shared" si="5"/>
        <v>7329.37347</v>
      </c>
      <c r="J62" s="16">
        <f t="shared" si="6"/>
        <v>2715115.53</v>
      </c>
      <c r="N62" s="11">
        <v>57.0</v>
      </c>
      <c r="O62" s="11">
        <v>11557.52914272287</v>
      </c>
      <c r="P62" s="11">
        <v>30475.816261278305</v>
      </c>
    </row>
    <row r="63" ht="14.25" customHeight="1">
      <c r="B63" s="12">
        <v>58.0</v>
      </c>
      <c r="C63" s="13">
        <f t="shared" si="7"/>
        <v>2715115.53</v>
      </c>
      <c r="D63" s="13">
        <f t="shared" si="1"/>
        <v>7321.198501</v>
      </c>
      <c r="E63" s="14">
        <v>0.0081</v>
      </c>
      <c r="F63" s="15">
        <f t="shared" si="2"/>
        <v>21933.13408</v>
      </c>
      <c r="G63" s="13">
        <f t="shared" si="3"/>
        <v>19118.93852</v>
      </c>
      <c r="H63" s="13">
        <f t="shared" si="4"/>
        <v>29254.33258</v>
      </c>
      <c r="I63" s="13">
        <f t="shared" si="5"/>
        <v>7321.198501</v>
      </c>
      <c r="J63" s="16">
        <f t="shared" si="6"/>
        <v>2685861.197</v>
      </c>
      <c r="N63" s="11">
        <v>58.0</v>
      </c>
      <c r="O63" s="11">
        <v>11638.91341043621</v>
      </c>
      <c r="P63" s="11">
        <v>30394.431993564966</v>
      </c>
    </row>
    <row r="64" ht="14.25" customHeight="1">
      <c r="B64" s="12">
        <v>59.0</v>
      </c>
      <c r="C64" s="13">
        <f t="shared" si="7"/>
        <v>2685861.197</v>
      </c>
      <c r="D64" s="13">
        <f t="shared" si="1"/>
        <v>7313.03265</v>
      </c>
      <c r="E64" s="14">
        <v>0.0081</v>
      </c>
      <c r="F64" s="15">
        <f t="shared" si="2"/>
        <v>21696.24013</v>
      </c>
      <c r="G64" s="13">
        <f t="shared" si="3"/>
        <v>18912.93926</v>
      </c>
      <c r="H64" s="13">
        <f t="shared" si="4"/>
        <v>29009.27278</v>
      </c>
      <c r="I64" s="13">
        <f t="shared" si="5"/>
        <v>7313.03265</v>
      </c>
      <c r="J64" s="16">
        <f t="shared" si="6"/>
        <v>2656851.924</v>
      </c>
      <c r="N64" s="11">
        <v>59.0</v>
      </c>
      <c r="O64" s="11">
        <v>11720.870759034702</v>
      </c>
      <c r="P64" s="11">
        <v>30312.474644966478</v>
      </c>
    </row>
    <row r="65" ht="14.25" customHeight="1">
      <c r="B65" s="12">
        <v>60.0</v>
      </c>
      <c r="C65" s="13">
        <f t="shared" si="7"/>
        <v>2656851.924</v>
      </c>
      <c r="D65" s="13">
        <f t="shared" si="1"/>
        <v>7304.875906</v>
      </c>
      <c r="E65" s="14">
        <v>0.0081</v>
      </c>
      <c r="F65" s="15">
        <f t="shared" si="2"/>
        <v>21461.33109</v>
      </c>
      <c r="G65" s="13">
        <f t="shared" si="3"/>
        <v>18708.66563</v>
      </c>
      <c r="H65" s="13">
        <f t="shared" si="4"/>
        <v>28766.207</v>
      </c>
      <c r="I65" s="13">
        <f t="shared" si="5"/>
        <v>7304.875906</v>
      </c>
      <c r="J65" s="16">
        <f t="shared" si="6"/>
        <v>2628085.717</v>
      </c>
      <c r="N65" s="11">
        <v>60.0</v>
      </c>
      <c r="O65" s="11">
        <v>11803.405223962904</v>
      </c>
      <c r="P65" s="11">
        <v>30229.940180038277</v>
      </c>
    </row>
    <row r="66" ht="14.25" customHeight="1">
      <c r="B66" s="12">
        <v>61.0</v>
      </c>
      <c r="C66" s="13">
        <f t="shared" si="7"/>
        <v>2628085.717</v>
      </c>
      <c r="D66" s="13">
        <f t="shared" si="1"/>
        <v>7296.728261</v>
      </c>
      <c r="E66" s="14">
        <v>0.0081</v>
      </c>
      <c r="F66" s="15">
        <f t="shared" si="2"/>
        <v>21228.39081</v>
      </c>
      <c r="G66" s="13">
        <f t="shared" si="3"/>
        <v>18506.10359</v>
      </c>
      <c r="H66" s="13">
        <f t="shared" si="4"/>
        <v>28525.11907</v>
      </c>
      <c r="I66" s="13">
        <f t="shared" si="5"/>
        <v>7296.728261</v>
      </c>
      <c r="J66" s="16">
        <f t="shared" si="6"/>
        <v>2599560.598</v>
      </c>
      <c r="N66" s="11">
        <v>61.0</v>
      </c>
      <c r="O66" s="11">
        <v>11886.52086908164</v>
      </c>
      <c r="P66" s="11">
        <v>30146.82453491954</v>
      </c>
    </row>
    <row r="67" ht="14.25" customHeight="1">
      <c r="B67" s="12">
        <v>62.0</v>
      </c>
      <c r="C67" s="13">
        <f t="shared" si="7"/>
        <v>2599560.598</v>
      </c>
      <c r="D67" s="13">
        <f t="shared" si="1"/>
        <v>7288.589703</v>
      </c>
      <c r="E67" s="14">
        <v>0.0081</v>
      </c>
      <c r="F67" s="15">
        <f t="shared" si="2"/>
        <v>20997.40327</v>
      </c>
      <c r="G67" s="13">
        <f t="shared" si="3"/>
        <v>18305.23921</v>
      </c>
      <c r="H67" s="13">
        <f t="shared" si="4"/>
        <v>28285.99297</v>
      </c>
      <c r="I67" s="13">
        <f t="shared" si="5"/>
        <v>7288.589703</v>
      </c>
      <c r="J67" s="16">
        <f t="shared" si="6"/>
        <v>2571274.605</v>
      </c>
      <c r="N67" s="11">
        <v>62.0</v>
      </c>
      <c r="O67" s="11">
        <v>11970.22178686809</v>
      </c>
      <c r="P67" s="11">
        <v>30063.123617133086</v>
      </c>
    </row>
    <row r="68" ht="14.25" customHeight="1">
      <c r="B68" s="12">
        <v>63.0</v>
      </c>
      <c r="C68" s="13">
        <f t="shared" si="7"/>
        <v>2571274.605</v>
      </c>
      <c r="D68" s="13">
        <f t="shared" si="1"/>
        <v>7280.460223</v>
      </c>
      <c r="E68" s="14">
        <v>0.0081</v>
      </c>
      <c r="F68" s="15">
        <f t="shared" si="2"/>
        <v>20768.35257</v>
      </c>
      <c r="G68" s="13">
        <f t="shared" si="3"/>
        <v>18106.05868</v>
      </c>
      <c r="H68" s="13">
        <f t="shared" si="4"/>
        <v>28048.8128</v>
      </c>
      <c r="I68" s="13">
        <f t="shared" si="5"/>
        <v>7280.460223</v>
      </c>
      <c r="J68" s="16">
        <f t="shared" si="6"/>
        <v>2543225.792</v>
      </c>
      <c r="N68" s="11">
        <v>63.0</v>
      </c>
      <c r="O68" s="11">
        <v>12054.51209861729</v>
      </c>
      <c r="P68" s="11">
        <v>29978.83330538389</v>
      </c>
    </row>
    <row r="69" ht="14.25" customHeight="1">
      <c r="B69" s="12">
        <v>64.0</v>
      </c>
      <c r="C69" s="13">
        <f t="shared" si="7"/>
        <v>2543225.792</v>
      </c>
      <c r="D69" s="13">
        <f t="shared" si="1"/>
        <v>7272.33981</v>
      </c>
      <c r="E69" s="14">
        <v>0.0081</v>
      </c>
      <c r="F69" s="15">
        <f t="shared" si="2"/>
        <v>20541.22297</v>
      </c>
      <c r="G69" s="13">
        <f t="shared" si="3"/>
        <v>17908.54829</v>
      </c>
      <c r="H69" s="13">
        <f t="shared" si="4"/>
        <v>27813.56278</v>
      </c>
      <c r="I69" s="13">
        <f t="shared" si="5"/>
        <v>7272.33981</v>
      </c>
      <c r="J69" s="16">
        <f t="shared" si="6"/>
        <v>2515412.23</v>
      </c>
      <c r="N69" s="11">
        <v>64.0</v>
      </c>
      <c r="O69" s="11">
        <v>12139.395954645051</v>
      </c>
      <c r="P69" s="11">
        <v>29893.949449356132</v>
      </c>
    </row>
    <row r="70" ht="14.25" customHeight="1">
      <c r="B70" s="12">
        <v>65.0</v>
      </c>
      <c r="C70" s="13">
        <f t="shared" si="7"/>
        <v>2515412.23</v>
      </c>
      <c r="D70" s="13">
        <f t="shared" si="1"/>
        <v>7264.228454</v>
      </c>
      <c r="E70" s="14">
        <v>0.0081</v>
      </c>
      <c r="F70" s="15">
        <f t="shared" si="2"/>
        <v>20315.99881</v>
      </c>
      <c r="G70" s="13">
        <f t="shared" si="3"/>
        <v>17712.69445</v>
      </c>
      <c r="H70" s="13">
        <f t="shared" si="4"/>
        <v>27580.22726</v>
      </c>
      <c r="I70" s="13">
        <f t="shared" si="5"/>
        <v>7264.228454</v>
      </c>
      <c r="J70" s="16">
        <f t="shared" si="6"/>
        <v>2487832.002</v>
      </c>
      <c r="N70" s="11">
        <v>65.0</v>
      </c>
      <c r="O70" s="11">
        <v>12224.877534492343</v>
      </c>
      <c r="P70" s="11">
        <v>29808.467869508837</v>
      </c>
    </row>
    <row r="71" ht="14.25" customHeight="1">
      <c r="B71" s="12">
        <v>66.0</v>
      </c>
      <c r="C71" s="13">
        <f t="shared" si="7"/>
        <v>2487832.002</v>
      </c>
      <c r="D71" s="13">
        <f t="shared" si="1"/>
        <v>7256.126145</v>
      </c>
      <c r="E71" s="14">
        <v>0.0081</v>
      </c>
      <c r="F71" s="15">
        <f t="shared" si="2"/>
        <v>20092.6646</v>
      </c>
      <c r="G71" s="13">
        <f t="shared" si="3"/>
        <v>17518.48368</v>
      </c>
      <c r="H71" s="13">
        <f t="shared" si="4"/>
        <v>27348.79074</v>
      </c>
      <c r="I71" s="13">
        <f t="shared" si="5"/>
        <v>7256.126145</v>
      </c>
      <c r="J71" s="16">
        <f t="shared" si="6"/>
        <v>2460483.212</v>
      </c>
      <c r="N71" s="11">
        <v>66.0</v>
      </c>
      <c r="O71" s="11">
        <v>12310.96104713106</v>
      </c>
      <c r="P71" s="11">
        <v>29722.384356870123</v>
      </c>
    </row>
    <row r="72" ht="14.25" customHeight="1">
      <c r="B72" s="12">
        <v>67.0</v>
      </c>
      <c r="C72" s="13">
        <f t="shared" si="7"/>
        <v>2460483.212</v>
      </c>
      <c r="D72" s="13">
        <f t="shared" si="1"/>
        <v>7248.032874</v>
      </c>
      <c r="E72" s="14">
        <v>0.0081</v>
      </c>
      <c r="F72" s="15">
        <f t="shared" si="2"/>
        <v>19871.20495</v>
      </c>
      <c r="G72" s="13">
        <f t="shared" si="3"/>
        <v>17325.90262</v>
      </c>
      <c r="H72" s="13">
        <f t="shared" si="4"/>
        <v>27119.23782</v>
      </c>
      <c r="I72" s="13">
        <f t="shared" si="5"/>
        <v>7248.032874</v>
      </c>
      <c r="J72" s="16">
        <f t="shared" si="6"/>
        <v>2433363.974</v>
      </c>
      <c r="N72" s="11">
        <v>67.0</v>
      </c>
      <c r="O72" s="11">
        <v>12397.650731171281</v>
      </c>
      <c r="P72" s="11">
        <v>29635.69467282991</v>
      </c>
    </row>
    <row r="73" ht="14.25" customHeight="1">
      <c r="B73" s="12">
        <v>68.0</v>
      </c>
      <c r="C73" s="13">
        <f t="shared" si="7"/>
        <v>2433363.974</v>
      </c>
      <c r="D73" s="13">
        <f t="shared" si="1"/>
        <v>7239.948629</v>
      </c>
      <c r="E73" s="14">
        <v>0.0081</v>
      </c>
      <c r="F73" s="15">
        <f t="shared" si="2"/>
        <v>19651.6046</v>
      </c>
      <c r="G73" s="13">
        <f t="shared" si="3"/>
        <v>17134.93798</v>
      </c>
      <c r="H73" s="13">
        <f t="shared" si="4"/>
        <v>26891.55323</v>
      </c>
      <c r="I73" s="13">
        <f t="shared" si="5"/>
        <v>7239.948629</v>
      </c>
      <c r="J73" s="16">
        <f t="shared" si="6"/>
        <v>2406472.421</v>
      </c>
      <c r="N73" s="11">
        <v>68.0</v>
      </c>
      <c r="O73" s="11">
        <v>12484.950855069937</v>
      </c>
      <c r="P73" s="11">
        <v>29548.394548931246</v>
      </c>
    </row>
    <row r="74" ht="14.25" customHeight="1">
      <c r="B74" s="12">
        <v>69.0</v>
      </c>
      <c r="C74" s="13">
        <f t="shared" si="7"/>
        <v>2406472.421</v>
      </c>
      <c r="D74" s="13">
        <f t="shared" si="1"/>
        <v>7231.873402</v>
      </c>
      <c r="E74" s="14">
        <v>0.0081</v>
      </c>
      <c r="F74" s="15">
        <f t="shared" si="2"/>
        <v>19433.84843</v>
      </c>
      <c r="G74" s="13">
        <f t="shared" si="3"/>
        <v>16945.57663</v>
      </c>
      <c r="H74" s="13">
        <f t="shared" si="4"/>
        <v>26665.72183</v>
      </c>
      <c r="I74" s="13">
        <f t="shared" si="5"/>
        <v>7231.873402</v>
      </c>
      <c r="J74" s="16">
        <f t="shared" si="6"/>
        <v>2379806.699</v>
      </c>
      <c r="N74" s="11">
        <v>69.0</v>
      </c>
      <c r="O74" s="11">
        <v>12572.865717341056</v>
      </c>
      <c r="P74" s="11">
        <v>29460.47968666013</v>
      </c>
    </row>
    <row r="75" ht="14.25" customHeight="1">
      <c r="B75" s="12">
        <v>70.0</v>
      </c>
      <c r="C75" s="13">
        <f t="shared" si="7"/>
        <v>2379806.699</v>
      </c>
      <c r="D75" s="13">
        <f t="shared" si="1"/>
        <v>7223.807181</v>
      </c>
      <c r="E75" s="14">
        <v>0.0081</v>
      </c>
      <c r="F75" s="15">
        <f t="shared" si="2"/>
        <v>19217.92142</v>
      </c>
      <c r="G75" s="13">
        <f t="shared" si="3"/>
        <v>16757.8055</v>
      </c>
      <c r="H75" s="13">
        <f t="shared" si="4"/>
        <v>26441.7286</v>
      </c>
      <c r="I75" s="13">
        <f t="shared" si="5"/>
        <v>7223.807181</v>
      </c>
      <c r="J75" s="16">
        <f t="shared" si="6"/>
        <v>2353364.97</v>
      </c>
      <c r="N75" s="11">
        <v>70.0</v>
      </c>
      <c r="O75" s="11">
        <v>12661.399646767333</v>
      </c>
      <c r="P75" s="11">
        <v>29371.94575723385</v>
      </c>
    </row>
    <row r="76" ht="14.25" customHeight="1">
      <c r="B76" s="12">
        <v>71.0</v>
      </c>
      <c r="C76" s="13">
        <f t="shared" si="7"/>
        <v>2353364.97</v>
      </c>
      <c r="D76" s="13">
        <f t="shared" si="1"/>
        <v>7215.749957</v>
      </c>
      <c r="E76" s="14">
        <v>0.0081</v>
      </c>
      <c r="F76" s="15">
        <f t="shared" si="2"/>
        <v>19003.80868</v>
      </c>
      <c r="G76" s="13">
        <f t="shared" si="3"/>
        <v>16571.61166</v>
      </c>
      <c r="H76" s="13">
        <f t="shared" si="4"/>
        <v>26219.55864</v>
      </c>
      <c r="I76" s="13">
        <f t="shared" si="5"/>
        <v>7215.749957</v>
      </c>
      <c r="J76" s="16">
        <f t="shared" si="6"/>
        <v>2327145.412</v>
      </c>
      <c r="N76" s="11">
        <v>71.0</v>
      </c>
      <c r="O76" s="11">
        <v>12750.55700261332</v>
      </c>
      <c r="P76" s="11">
        <v>29282.788401387865</v>
      </c>
    </row>
    <row r="77" ht="14.25" customHeight="1">
      <c r="B77" s="12">
        <v>72.0</v>
      </c>
      <c r="C77" s="13">
        <f t="shared" si="7"/>
        <v>2327145.412</v>
      </c>
      <c r="D77" s="13">
        <f t="shared" si="1"/>
        <v>7207.70172</v>
      </c>
      <c r="E77" s="14">
        <v>0.0081</v>
      </c>
      <c r="F77" s="15">
        <f t="shared" si="2"/>
        <v>18791.49545</v>
      </c>
      <c r="G77" s="13">
        <f t="shared" si="3"/>
        <v>16386.98227</v>
      </c>
      <c r="H77" s="13">
        <f t="shared" si="4"/>
        <v>25999.19717</v>
      </c>
      <c r="I77" s="13">
        <f t="shared" si="5"/>
        <v>7207.70172</v>
      </c>
      <c r="J77" s="16">
        <f t="shared" si="6"/>
        <v>2301146.214</v>
      </c>
      <c r="N77" s="11">
        <v>72.0</v>
      </c>
      <c r="O77" s="11">
        <v>12840.342174840056</v>
      </c>
      <c r="P77" s="11">
        <v>29193.003229161128</v>
      </c>
    </row>
    <row r="78" ht="14.25" customHeight="1">
      <c r="B78" s="12">
        <v>73.0</v>
      </c>
      <c r="C78" s="13">
        <f t="shared" si="7"/>
        <v>2301146.214</v>
      </c>
      <c r="D78" s="13">
        <f t="shared" si="1"/>
        <v>7199.66246</v>
      </c>
      <c r="E78" s="14">
        <v>0.0081</v>
      </c>
      <c r="F78" s="15">
        <f t="shared" si="2"/>
        <v>18580.96707</v>
      </c>
      <c r="G78" s="13">
        <f t="shared" si="3"/>
        <v>16203.90459</v>
      </c>
      <c r="H78" s="13">
        <f t="shared" si="4"/>
        <v>25780.62953</v>
      </c>
      <c r="I78" s="13">
        <f t="shared" si="5"/>
        <v>7199.66246</v>
      </c>
      <c r="J78" s="16">
        <f t="shared" si="6"/>
        <v>2275365.585</v>
      </c>
      <c r="N78" s="11">
        <v>73.0</v>
      </c>
      <c r="O78" s="11">
        <v>12930.759584321222</v>
      </c>
      <c r="P78" s="11">
        <v>29102.585819679967</v>
      </c>
    </row>
    <row r="79" ht="14.25" customHeight="1">
      <c r="B79" s="12">
        <v>74.0</v>
      </c>
      <c r="C79" s="13">
        <f t="shared" si="7"/>
        <v>2275365.585</v>
      </c>
      <c r="D79" s="13">
        <f t="shared" si="1"/>
        <v>7191.632167</v>
      </c>
      <c r="E79" s="14">
        <v>0.0081</v>
      </c>
      <c r="F79" s="15">
        <f t="shared" si="2"/>
        <v>18372.20902</v>
      </c>
      <c r="G79" s="13">
        <f t="shared" si="3"/>
        <v>16022.36599</v>
      </c>
      <c r="H79" s="13">
        <f t="shared" si="4"/>
        <v>25563.84118</v>
      </c>
      <c r="I79" s="13">
        <f t="shared" si="5"/>
        <v>7191.632167</v>
      </c>
      <c r="J79" s="16">
        <f t="shared" si="6"/>
        <v>2249801.744</v>
      </c>
      <c r="N79" s="11">
        <v>74.0</v>
      </c>
      <c r="O79" s="11">
        <v>13021.813683060815</v>
      </c>
      <c r="P79" s="11">
        <v>29011.53172094037</v>
      </c>
    </row>
    <row r="80" ht="14.25" customHeight="1">
      <c r="B80" s="12">
        <v>75.0</v>
      </c>
      <c r="C80" s="13">
        <f t="shared" si="7"/>
        <v>2249801.744</v>
      </c>
      <c r="D80" s="13">
        <f t="shared" si="1"/>
        <v>7183.61083</v>
      </c>
      <c r="E80" s="14">
        <v>0.0081</v>
      </c>
      <c r="F80" s="15">
        <f t="shared" si="2"/>
        <v>18165.20688</v>
      </c>
      <c r="G80" s="13">
        <f t="shared" si="3"/>
        <v>15842.35394</v>
      </c>
      <c r="H80" s="13">
        <f t="shared" si="4"/>
        <v>25348.81771</v>
      </c>
      <c r="I80" s="13">
        <f t="shared" si="5"/>
        <v>7183.61083</v>
      </c>
      <c r="J80" s="16">
        <f t="shared" si="6"/>
        <v>2224452.926</v>
      </c>
      <c r="N80" s="11">
        <v>75.0</v>
      </c>
      <c r="O80" s="11">
        <v>13113.50895441237</v>
      </c>
      <c r="P80" s="11">
        <v>28919.836449588813</v>
      </c>
    </row>
    <row r="81" ht="14.25" customHeight="1">
      <c r="B81" s="12">
        <v>76.0</v>
      </c>
      <c r="C81" s="13">
        <f t="shared" si="7"/>
        <v>2224452.926</v>
      </c>
      <c r="D81" s="13">
        <f t="shared" si="1"/>
        <v>7175.59844</v>
      </c>
      <c r="E81" s="14">
        <v>0.0081</v>
      </c>
      <c r="F81" s="15">
        <f t="shared" si="2"/>
        <v>17959.94635</v>
      </c>
      <c r="G81" s="13">
        <f t="shared" si="3"/>
        <v>15663.85602</v>
      </c>
      <c r="H81" s="13">
        <f t="shared" si="4"/>
        <v>25135.54479</v>
      </c>
      <c r="I81" s="13">
        <f t="shared" si="5"/>
        <v>7175.59844</v>
      </c>
      <c r="J81" s="16">
        <f t="shared" si="6"/>
        <v>2199317.381</v>
      </c>
      <c r="N81" s="11">
        <v>76.0</v>
      </c>
      <c r="O81" s="11">
        <v>13205.849913299691</v>
      </c>
      <c r="P81" s="11">
        <v>28827.495490701494</v>
      </c>
    </row>
    <row r="82" ht="14.25" customHeight="1">
      <c r="B82" s="12">
        <v>77.0</v>
      </c>
      <c r="C82" s="13">
        <f t="shared" si="7"/>
        <v>2199317.381</v>
      </c>
      <c r="D82" s="13">
        <f t="shared" si="1"/>
        <v>7167.594987</v>
      </c>
      <c r="E82" s="14">
        <v>0.0081</v>
      </c>
      <c r="F82" s="15">
        <f t="shared" si="2"/>
        <v>17756.41327</v>
      </c>
      <c r="G82" s="13">
        <f t="shared" si="3"/>
        <v>15486.85989</v>
      </c>
      <c r="H82" s="13">
        <f t="shared" si="4"/>
        <v>24924.00825</v>
      </c>
      <c r="I82" s="13">
        <f t="shared" si="5"/>
        <v>7167.594987</v>
      </c>
      <c r="J82" s="16">
        <f t="shared" si="6"/>
        <v>2174393.373</v>
      </c>
      <c r="N82" s="11">
        <v>77.0</v>
      </c>
      <c r="O82" s="11">
        <v>13298.841106439175</v>
      </c>
      <c r="P82" s="11">
        <v>28734.50429756201</v>
      </c>
    </row>
    <row r="83" ht="14.25" customHeight="1">
      <c r="B83" s="12">
        <v>78.0</v>
      </c>
      <c r="C83" s="13">
        <f t="shared" si="7"/>
        <v>2174393.373</v>
      </c>
      <c r="D83" s="13">
        <f t="shared" si="1"/>
        <v>7159.60046</v>
      </c>
      <c r="E83" s="14">
        <v>0.0081</v>
      </c>
      <c r="F83" s="15">
        <f t="shared" si="2"/>
        <v>17554.59356</v>
      </c>
      <c r="G83" s="13">
        <f t="shared" si="3"/>
        <v>15311.35333</v>
      </c>
      <c r="H83" s="13">
        <f t="shared" si="4"/>
        <v>24714.19402</v>
      </c>
      <c r="I83" s="13">
        <f t="shared" si="5"/>
        <v>7159.60046</v>
      </c>
      <c r="J83" s="16">
        <f t="shared" si="6"/>
        <v>2149679.179</v>
      </c>
      <c r="N83" s="11">
        <v>78.0</v>
      </c>
      <c r="O83" s="11">
        <v>13392.487112563687</v>
      </c>
      <c r="P83" s="11">
        <v>28640.858291437504</v>
      </c>
    </row>
    <row r="84" ht="14.25" customHeight="1">
      <c r="B84" s="12">
        <v>79.0</v>
      </c>
      <c r="C84" s="13">
        <f t="shared" si="7"/>
        <v>2149679.179</v>
      </c>
      <c r="D84" s="13">
        <f t="shared" si="1"/>
        <v>7151.614851</v>
      </c>
      <c r="E84" s="14">
        <v>0.0081</v>
      </c>
      <c r="F84" s="15">
        <f t="shared" si="2"/>
        <v>17354.47327</v>
      </c>
      <c r="G84" s="13">
        <f t="shared" si="3"/>
        <v>15137.32422</v>
      </c>
      <c r="H84" s="13">
        <f t="shared" si="4"/>
        <v>24506.08812</v>
      </c>
      <c r="I84" s="13">
        <f t="shared" si="5"/>
        <v>7151.614851</v>
      </c>
      <c r="J84" s="16">
        <f t="shared" si="6"/>
        <v>2125173.091</v>
      </c>
      <c r="N84" s="11">
        <v>79.0</v>
      </c>
      <c r="O84" s="11">
        <v>13486.79254264799</v>
      </c>
      <c r="P84" s="11">
        <v>28546.5528613532</v>
      </c>
    </row>
    <row r="85" ht="14.25" customHeight="1">
      <c r="B85" s="12">
        <v>80.0</v>
      </c>
      <c r="C85" s="13">
        <f t="shared" si="7"/>
        <v>2125173.091</v>
      </c>
      <c r="D85" s="13">
        <f t="shared" si="1"/>
        <v>7143.638148</v>
      </c>
      <c r="E85" s="14">
        <v>0.0081</v>
      </c>
      <c r="F85" s="15">
        <f t="shared" si="2"/>
        <v>17156.03857</v>
      </c>
      <c r="G85" s="13">
        <f t="shared" si="3"/>
        <v>14964.76051</v>
      </c>
      <c r="H85" s="13">
        <f t="shared" si="4"/>
        <v>24299.67671</v>
      </c>
      <c r="I85" s="13">
        <f t="shared" si="5"/>
        <v>7143.638148</v>
      </c>
      <c r="J85" s="16">
        <f t="shared" si="6"/>
        <v>2100873.414</v>
      </c>
      <c r="N85" s="11">
        <v>80.0</v>
      </c>
      <c r="O85" s="11">
        <v>13581.762040135802</v>
      </c>
      <c r="P85" s="11">
        <v>28451.583363865382</v>
      </c>
    </row>
    <row r="86" ht="14.25" customHeight="1">
      <c r="B86" s="12">
        <v>81.0</v>
      </c>
      <c r="C86" s="13">
        <f t="shared" si="7"/>
        <v>2100873.414</v>
      </c>
      <c r="D86" s="13">
        <f t="shared" si="1"/>
        <v>7135.670342</v>
      </c>
      <c r="E86" s="14">
        <v>0.0081</v>
      </c>
      <c r="F86" s="15">
        <f t="shared" si="2"/>
        <v>16959.27572</v>
      </c>
      <c r="G86" s="13">
        <f t="shared" si="3"/>
        <v>14793.65029</v>
      </c>
      <c r="H86" s="13">
        <f t="shared" si="4"/>
        <v>24094.94607</v>
      </c>
      <c r="I86" s="13">
        <f t="shared" si="5"/>
        <v>7135.670342</v>
      </c>
      <c r="J86" s="16">
        <f t="shared" si="6"/>
        <v>2076778.468</v>
      </c>
      <c r="N86" s="11">
        <v>81.0</v>
      </c>
      <c r="O86" s="11">
        <v>13677.400281168424</v>
      </c>
      <c r="P86" s="11">
        <v>28355.945122832763</v>
      </c>
    </row>
    <row r="87" ht="14.25" customHeight="1">
      <c r="B87" s="12">
        <v>82.0</v>
      </c>
      <c r="C87" s="13">
        <f t="shared" si="7"/>
        <v>2076778.468</v>
      </c>
      <c r="D87" s="13">
        <f t="shared" si="1"/>
        <v>7127.711424</v>
      </c>
      <c r="E87" s="14">
        <v>0.0081</v>
      </c>
      <c r="F87" s="15">
        <f t="shared" si="2"/>
        <v>16764.17113</v>
      </c>
      <c r="G87" s="13">
        <f t="shared" si="3"/>
        <v>14623.98171</v>
      </c>
      <c r="H87" s="13">
        <f t="shared" si="4"/>
        <v>23891.88255</v>
      </c>
      <c r="I87" s="13">
        <f t="shared" si="5"/>
        <v>7127.711424</v>
      </c>
      <c r="J87" s="16">
        <f t="shared" si="6"/>
        <v>2052886.585</v>
      </c>
      <c r="N87" s="11">
        <v>82.0</v>
      </c>
      <c r="O87" s="11">
        <v>13773.711974814987</v>
      </c>
      <c r="P87" s="11">
        <v>28259.6334291862</v>
      </c>
    </row>
    <row r="88" ht="14.25" customHeight="1">
      <c r="B88" s="12">
        <v>83.0</v>
      </c>
      <c r="C88" s="13">
        <f t="shared" si="7"/>
        <v>2052886.585</v>
      </c>
      <c r="D88" s="13">
        <f t="shared" si="1"/>
        <v>7119.761382</v>
      </c>
      <c r="E88" s="14">
        <v>0.0081</v>
      </c>
      <c r="F88" s="15">
        <f t="shared" si="2"/>
        <v>16570.71127</v>
      </c>
      <c r="G88" s="13">
        <f t="shared" si="3"/>
        <v>14455.74304</v>
      </c>
      <c r="H88" s="13">
        <f t="shared" si="4"/>
        <v>23690.47266</v>
      </c>
      <c r="I88" s="13">
        <f t="shared" si="5"/>
        <v>7119.761382</v>
      </c>
      <c r="J88" s="16">
        <f t="shared" si="6"/>
        <v>2029196.113</v>
      </c>
      <c r="N88" s="11">
        <v>83.0</v>
      </c>
      <c r="O88" s="11">
        <v>13870.701863304312</v>
      </c>
      <c r="P88" s="11">
        <v>28162.643540696878</v>
      </c>
    </row>
    <row r="89" ht="14.25" customHeight="1">
      <c r="B89" s="12">
        <v>84.0</v>
      </c>
      <c r="C89" s="13">
        <f t="shared" si="7"/>
        <v>2029196.113</v>
      </c>
      <c r="D89" s="13">
        <f t="shared" si="1"/>
        <v>7111.820208</v>
      </c>
      <c r="E89" s="14">
        <v>0.0081</v>
      </c>
      <c r="F89" s="15">
        <f t="shared" si="2"/>
        <v>16378.88277</v>
      </c>
      <c r="G89" s="13">
        <f t="shared" si="3"/>
        <v>14288.92263</v>
      </c>
      <c r="H89" s="13">
        <f t="shared" si="4"/>
        <v>23490.70298</v>
      </c>
      <c r="I89" s="13">
        <f t="shared" si="5"/>
        <v>7111.820208</v>
      </c>
      <c r="J89" s="16">
        <f t="shared" si="6"/>
        <v>2005705.41</v>
      </c>
      <c r="N89" s="11">
        <v>84.0</v>
      </c>
      <c r="O89" s="11">
        <v>13968.37472225841</v>
      </c>
      <c r="P89" s="11">
        <v>28064.97068174278</v>
      </c>
    </row>
    <row r="90" ht="14.25" customHeight="1">
      <c r="B90" s="12">
        <v>85.0</v>
      </c>
      <c r="C90" s="13">
        <f t="shared" si="7"/>
        <v>2005705.41</v>
      </c>
      <c r="D90" s="13">
        <f t="shared" si="1"/>
        <v>7103.887891</v>
      </c>
      <c r="E90" s="14">
        <v>0.0081</v>
      </c>
      <c r="F90" s="15">
        <f t="shared" si="2"/>
        <v>16188.67233</v>
      </c>
      <c r="G90" s="13">
        <f t="shared" si="3"/>
        <v>14123.50893</v>
      </c>
      <c r="H90" s="13">
        <f t="shared" si="4"/>
        <v>23292.56022</v>
      </c>
      <c r="I90" s="13">
        <f t="shared" si="5"/>
        <v>7103.887891</v>
      </c>
      <c r="J90" s="16">
        <f t="shared" si="6"/>
        <v>1982412.85</v>
      </c>
      <c r="N90" s="11">
        <v>85.0</v>
      </c>
      <c r="O90" s="11">
        <v>14066.735360927645</v>
      </c>
      <c r="P90" s="11">
        <v>27966.61004307354</v>
      </c>
    </row>
    <row r="91" ht="14.25" customHeight="1">
      <c r="B91" s="12">
        <v>86.0</v>
      </c>
      <c r="C91" s="13">
        <f t="shared" si="7"/>
        <v>1982412.85</v>
      </c>
      <c r="D91" s="13">
        <f t="shared" si="1"/>
        <v>7095.964422</v>
      </c>
      <c r="E91" s="14">
        <v>0.0081</v>
      </c>
      <c r="F91" s="15">
        <f t="shared" si="2"/>
        <v>16000.06677</v>
      </c>
      <c r="G91" s="13">
        <f t="shared" si="3"/>
        <v>13959.49048</v>
      </c>
      <c r="H91" s="13">
        <f t="shared" si="4"/>
        <v>23096.03119</v>
      </c>
      <c r="I91" s="13">
        <f t="shared" si="5"/>
        <v>7095.964422</v>
      </c>
      <c r="J91" s="16">
        <f t="shared" si="6"/>
        <v>1959316.818</v>
      </c>
      <c r="N91" s="11">
        <v>86.0</v>
      </c>
      <c r="O91" s="11">
        <v>14165.78862242751</v>
      </c>
      <c r="P91" s="11">
        <v>27867.55678157368</v>
      </c>
    </row>
    <row r="92" ht="14.25" customHeight="1">
      <c r="B92" s="12">
        <v>87.0</v>
      </c>
      <c r="C92" s="13">
        <f t="shared" si="7"/>
        <v>1959316.818</v>
      </c>
      <c r="D92" s="13">
        <f t="shared" si="1"/>
        <v>7088.04979</v>
      </c>
      <c r="E92" s="14">
        <v>0.0081</v>
      </c>
      <c r="F92" s="15">
        <f t="shared" si="2"/>
        <v>15813.05303</v>
      </c>
      <c r="G92" s="13">
        <f t="shared" si="3"/>
        <v>13796.85593</v>
      </c>
      <c r="H92" s="13">
        <f t="shared" si="4"/>
        <v>22901.10282</v>
      </c>
      <c r="I92" s="13">
        <f t="shared" si="5"/>
        <v>7088.04979</v>
      </c>
      <c r="J92" s="16">
        <f t="shared" si="6"/>
        <v>1936415.716</v>
      </c>
      <c r="N92" s="11">
        <v>87.0</v>
      </c>
      <c r="O92" s="11">
        <v>14265.539383977104</v>
      </c>
      <c r="P92" s="11">
        <v>27767.806020024083</v>
      </c>
    </row>
    <row r="93" ht="14.25" customHeight="1">
      <c r="B93" s="12">
        <v>88.0</v>
      </c>
      <c r="C93" s="13">
        <f t="shared" si="7"/>
        <v>1936415.716</v>
      </c>
      <c r="D93" s="13">
        <f t="shared" si="1"/>
        <v>7080.143986</v>
      </c>
      <c r="E93" s="14">
        <v>0.0081</v>
      </c>
      <c r="F93" s="15">
        <f t="shared" si="2"/>
        <v>15627.61813</v>
      </c>
      <c r="G93" s="13">
        <f t="shared" si="3"/>
        <v>13635.594</v>
      </c>
      <c r="H93" s="13">
        <f t="shared" si="4"/>
        <v>22707.76212</v>
      </c>
      <c r="I93" s="13">
        <f t="shared" si="5"/>
        <v>7080.143986</v>
      </c>
      <c r="J93" s="16">
        <f t="shared" si="6"/>
        <v>1913707.953</v>
      </c>
      <c r="N93" s="11">
        <v>88.0</v>
      </c>
      <c r="O93" s="11">
        <v>14365.992557139276</v>
      </c>
      <c r="P93" s="11">
        <v>27667.35284686191</v>
      </c>
    </row>
    <row r="94" ht="14.25" customHeight="1">
      <c r="B94" s="12">
        <v>89.0</v>
      </c>
      <c r="C94" s="13">
        <f t="shared" si="7"/>
        <v>1913707.953</v>
      </c>
      <c r="D94" s="13">
        <f t="shared" si="1"/>
        <v>7072.247</v>
      </c>
      <c r="E94" s="14">
        <v>0.0081</v>
      </c>
      <c r="F94" s="15">
        <f t="shared" si="2"/>
        <v>15443.74922</v>
      </c>
      <c r="G94" s="13">
        <f t="shared" si="3"/>
        <v>13475.69351</v>
      </c>
      <c r="H94" s="13">
        <f t="shared" si="4"/>
        <v>22515.99622</v>
      </c>
      <c r="I94" s="13">
        <f t="shared" si="5"/>
        <v>7072.247</v>
      </c>
      <c r="J94" s="16">
        <f t="shared" si="6"/>
        <v>1891191.957</v>
      </c>
      <c r="N94" s="11">
        <v>89.0</v>
      </c>
      <c r="O94" s="11">
        <v>14467.153088062467</v>
      </c>
      <c r="P94" s="11">
        <v>27566.192315938722</v>
      </c>
    </row>
    <row r="95" ht="14.25" customHeight="1">
      <c r="B95" s="12">
        <v>90.0</v>
      </c>
      <c r="C95" s="13">
        <f t="shared" si="7"/>
        <v>1891191.957</v>
      </c>
      <c r="D95" s="13">
        <f t="shared" si="1"/>
        <v>7064.358822</v>
      </c>
      <c r="E95" s="14">
        <v>0.0081</v>
      </c>
      <c r="F95" s="15">
        <f t="shared" si="2"/>
        <v>15261.43355</v>
      </c>
      <c r="G95" s="13">
        <f t="shared" si="3"/>
        <v>13317.14337</v>
      </c>
      <c r="H95" s="13">
        <f t="shared" si="4"/>
        <v>22325.79237</v>
      </c>
      <c r="I95" s="13">
        <f t="shared" si="5"/>
        <v>7064.358822</v>
      </c>
      <c r="J95" s="16">
        <f t="shared" si="6"/>
        <v>1868866.165</v>
      </c>
      <c r="N95" s="11">
        <v>90.0</v>
      </c>
      <c r="O95" s="11">
        <v>14569.025957724234</v>
      </c>
      <c r="P95" s="11">
        <v>27464.319446276946</v>
      </c>
    </row>
    <row r="96" ht="14.25" customHeight="1">
      <c r="B96" s="12">
        <v>91.0</v>
      </c>
      <c r="C96" s="13">
        <f t="shared" si="7"/>
        <v>1868866.165</v>
      </c>
      <c r="D96" s="13">
        <f t="shared" si="1"/>
        <v>7056.479442</v>
      </c>
      <c r="E96" s="14">
        <v>0.0081</v>
      </c>
      <c r="F96" s="15">
        <f t="shared" si="2"/>
        <v>15080.65845</v>
      </c>
      <c r="G96" s="13">
        <f t="shared" si="3"/>
        <v>13159.93258</v>
      </c>
      <c r="H96" s="13">
        <f t="shared" si="4"/>
        <v>22137.13789</v>
      </c>
      <c r="I96" s="13">
        <f t="shared" si="5"/>
        <v>7056.479442</v>
      </c>
      <c r="J96" s="16">
        <f t="shared" si="6"/>
        <v>1846729.027</v>
      </c>
      <c r="N96" s="11">
        <v>91.0</v>
      </c>
      <c r="O96" s="11">
        <v>14671.616182176547</v>
      </c>
      <c r="P96" s="11">
        <v>27361.729221824644</v>
      </c>
    </row>
    <row r="97" ht="14.25" customHeight="1">
      <c r="B97" s="12">
        <v>92.0</v>
      </c>
      <c r="C97" s="13">
        <f t="shared" si="7"/>
        <v>1846729.027</v>
      </c>
      <c r="D97" s="13">
        <f t="shared" si="1"/>
        <v>7048.608851</v>
      </c>
      <c r="E97" s="14">
        <v>0.0081</v>
      </c>
      <c r="F97" s="15">
        <f t="shared" si="2"/>
        <v>14901.41139</v>
      </c>
      <c r="G97" s="13">
        <f t="shared" si="3"/>
        <v>13004.05023</v>
      </c>
      <c r="H97" s="13">
        <f t="shared" si="4"/>
        <v>21950.02024</v>
      </c>
      <c r="I97" s="13">
        <f t="shared" si="5"/>
        <v>7048.608851</v>
      </c>
      <c r="J97" s="16">
        <f t="shared" si="6"/>
        <v>1824779.007</v>
      </c>
      <c r="N97" s="11">
        <v>92.0</v>
      </c>
      <c r="O97" s="11">
        <v>14774.92881279271</v>
      </c>
      <c r="P97" s="11">
        <v>27258.416591208483</v>
      </c>
    </row>
    <row r="98" ht="14.25" customHeight="1">
      <c r="B98" s="12">
        <v>93.0</v>
      </c>
      <c r="C98" s="13">
        <f t="shared" si="7"/>
        <v>1824779.007</v>
      </c>
      <c r="D98" s="13">
        <f t="shared" si="1"/>
        <v>7040.747038</v>
      </c>
      <c r="E98" s="14">
        <v>0.0081</v>
      </c>
      <c r="F98" s="15">
        <f t="shared" si="2"/>
        <v>14723.6799</v>
      </c>
      <c r="G98" s="13">
        <f t="shared" si="3"/>
        <v>12849.48551</v>
      </c>
      <c r="H98" s="13">
        <f t="shared" si="4"/>
        <v>21764.42694</v>
      </c>
      <c r="I98" s="13">
        <f t="shared" si="5"/>
        <v>7040.747038</v>
      </c>
      <c r="J98" s="16">
        <f t="shared" si="6"/>
        <v>1803014.58</v>
      </c>
      <c r="N98" s="11">
        <v>93.0</v>
      </c>
      <c r="O98" s="11">
        <v>14878.968936516125</v>
      </c>
      <c r="P98" s="11">
        <v>27154.376467485068</v>
      </c>
    </row>
    <row r="99" ht="14.25" customHeight="1">
      <c r="B99" s="12">
        <v>94.0</v>
      </c>
      <c r="C99" s="13">
        <f t="shared" si="7"/>
        <v>1803014.58</v>
      </c>
      <c r="D99" s="13">
        <f t="shared" si="1"/>
        <v>7032.893994</v>
      </c>
      <c r="E99" s="14">
        <v>0.0081</v>
      </c>
      <c r="F99" s="15">
        <f t="shared" si="2"/>
        <v>14547.45165</v>
      </c>
      <c r="G99" s="13">
        <f t="shared" si="3"/>
        <v>12696.22767</v>
      </c>
      <c r="H99" s="13">
        <f t="shared" si="4"/>
        <v>21580.34565</v>
      </c>
      <c r="I99" s="13">
        <f t="shared" si="5"/>
        <v>7032.893994</v>
      </c>
      <c r="J99" s="16">
        <f t="shared" si="6"/>
        <v>1781434.234</v>
      </c>
      <c r="N99" s="11">
        <v>94.0</v>
      </c>
      <c r="O99" s="11">
        <v>14983.741676110758</v>
      </c>
      <c r="P99" s="11">
        <v>27049.603727890437</v>
      </c>
    </row>
    <row r="100" ht="14.25" customHeight="1">
      <c r="B100" s="12">
        <v>95.0</v>
      </c>
      <c r="C100" s="13">
        <f t="shared" si="7"/>
        <v>1781434.234</v>
      </c>
      <c r="D100" s="13">
        <f t="shared" si="1"/>
        <v>7025.04971</v>
      </c>
      <c r="E100" s="14">
        <v>0.0081</v>
      </c>
      <c r="F100" s="15">
        <f t="shared" si="2"/>
        <v>14372.71439</v>
      </c>
      <c r="G100" s="13">
        <f t="shared" si="3"/>
        <v>12544.26607</v>
      </c>
      <c r="H100" s="13">
        <f t="shared" si="4"/>
        <v>21397.7641</v>
      </c>
      <c r="I100" s="13">
        <f t="shared" si="5"/>
        <v>7025.04971</v>
      </c>
      <c r="J100" s="16">
        <f t="shared" si="6"/>
        <v>1760036.47</v>
      </c>
      <c r="N100" s="11">
        <v>95.0</v>
      </c>
      <c r="O100" s="11">
        <v>15089.252190413372</v>
      </c>
      <c r="P100" s="11">
        <v>26944.093213587825</v>
      </c>
    </row>
    <row r="101" ht="14.25" customHeight="1">
      <c r="B101" s="12">
        <v>96.0</v>
      </c>
      <c r="C101" s="13">
        <f t="shared" si="7"/>
        <v>1760036.47</v>
      </c>
      <c r="D101" s="13">
        <f t="shared" si="1"/>
        <v>7017.214174</v>
      </c>
      <c r="E101" s="14">
        <v>0.0081</v>
      </c>
      <c r="F101" s="15">
        <f t="shared" si="2"/>
        <v>14199.45597</v>
      </c>
      <c r="G101" s="13">
        <f t="shared" si="3"/>
        <v>12393.59014</v>
      </c>
      <c r="H101" s="13">
        <f t="shared" si="4"/>
        <v>21216.67015</v>
      </c>
      <c r="I101" s="13">
        <f t="shared" si="5"/>
        <v>7017.214174</v>
      </c>
      <c r="J101" s="16">
        <f t="shared" si="6"/>
        <v>1738819.8</v>
      </c>
      <c r="N101" s="11">
        <v>96.0</v>
      </c>
      <c r="O101" s="11">
        <v>15195.505674587535</v>
      </c>
      <c r="P101" s="11">
        <v>26837.83972941366</v>
      </c>
    </row>
    <row r="102" ht="14.25" customHeight="1">
      <c r="B102" s="12">
        <v>97.0</v>
      </c>
      <c r="C102" s="13">
        <f t="shared" si="7"/>
        <v>1738819.8</v>
      </c>
      <c r="D102" s="13">
        <f t="shared" si="1"/>
        <v>7009.387378</v>
      </c>
      <c r="E102" s="14">
        <v>0.0081</v>
      </c>
      <c r="F102" s="15">
        <f t="shared" si="2"/>
        <v>14027.66434</v>
      </c>
      <c r="G102" s="13">
        <f t="shared" si="3"/>
        <v>12244.18942</v>
      </c>
      <c r="H102" s="13">
        <f t="shared" si="4"/>
        <v>21037.05172</v>
      </c>
      <c r="I102" s="13">
        <f t="shared" si="5"/>
        <v>7009.387378</v>
      </c>
      <c r="J102" s="16">
        <f t="shared" si="6"/>
        <v>1717782.748</v>
      </c>
      <c r="N102" s="11">
        <v>97.0</v>
      </c>
      <c r="O102" s="11">
        <v>15302.507360379423</v>
      </c>
      <c r="P102" s="11">
        <v>26730.838043621774</v>
      </c>
    </row>
    <row r="103" ht="14.25" customHeight="1">
      <c r="B103" s="12">
        <v>98.0</v>
      </c>
      <c r="C103" s="13">
        <f t="shared" si="7"/>
        <v>1717782.748</v>
      </c>
      <c r="D103" s="13">
        <f t="shared" si="1"/>
        <v>7001.569312</v>
      </c>
      <c r="E103" s="14">
        <v>0.0081</v>
      </c>
      <c r="F103" s="15">
        <f t="shared" si="2"/>
        <v>13857.32755</v>
      </c>
      <c r="G103" s="13">
        <f t="shared" si="3"/>
        <v>12096.05352</v>
      </c>
      <c r="H103" s="13">
        <f t="shared" si="4"/>
        <v>20858.89686</v>
      </c>
      <c r="I103" s="13">
        <f t="shared" si="5"/>
        <v>7001.569312</v>
      </c>
      <c r="J103" s="16">
        <f t="shared" si="6"/>
        <v>1696923.851</v>
      </c>
      <c r="N103" s="11">
        <v>98.0</v>
      </c>
      <c r="O103" s="11">
        <v>15410.26251637543</v>
      </c>
      <c r="P103" s="11">
        <v>26623.08288762577</v>
      </c>
    </row>
    <row r="104" ht="14.25" customHeight="1">
      <c r="B104" s="12">
        <v>99.0</v>
      </c>
      <c r="C104" s="13">
        <f t="shared" si="7"/>
        <v>1696923.851</v>
      </c>
      <c r="D104" s="13">
        <f t="shared" si="1"/>
        <v>6993.759966</v>
      </c>
      <c r="E104" s="14">
        <v>0.0081</v>
      </c>
      <c r="F104" s="15">
        <f t="shared" si="2"/>
        <v>13688.43374</v>
      </c>
      <c r="G104" s="13">
        <f t="shared" si="3"/>
        <v>11949.17212</v>
      </c>
      <c r="H104" s="13">
        <f t="shared" si="4"/>
        <v>20682.19371</v>
      </c>
      <c r="I104" s="13">
        <f t="shared" si="5"/>
        <v>6993.759966</v>
      </c>
      <c r="J104" s="16">
        <f t="shared" si="6"/>
        <v>1676241.658</v>
      </c>
      <c r="N104" s="11">
        <v>99.0</v>
      </c>
      <c r="O104" s="11">
        <v>15518.776448261571</v>
      </c>
      <c r="P104" s="11">
        <v>26514.568955739625</v>
      </c>
    </row>
    <row r="105" ht="14.25" customHeight="1">
      <c r="B105" s="12">
        <v>100.0</v>
      </c>
      <c r="C105" s="13">
        <f t="shared" si="7"/>
        <v>1676241.658</v>
      </c>
      <c r="D105" s="13">
        <f t="shared" si="1"/>
        <v>6985.95933</v>
      </c>
      <c r="E105" s="14">
        <v>0.0081</v>
      </c>
      <c r="F105" s="15">
        <f t="shared" si="2"/>
        <v>13520.97116</v>
      </c>
      <c r="G105" s="13">
        <f t="shared" si="3"/>
        <v>11803.53501</v>
      </c>
      <c r="H105" s="13">
        <f t="shared" si="4"/>
        <v>20506.93049</v>
      </c>
      <c r="I105" s="13">
        <f t="shared" si="5"/>
        <v>6985.95933</v>
      </c>
      <c r="J105" s="16">
        <f t="shared" si="6"/>
        <v>1655734.727</v>
      </c>
      <c r="N105" s="11">
        <v>100.0</v>
      </c>
      <c r="O105" s="11">
        <v>15628.054499084743</v>
      </c>
      <c r="P105" s="11">
        <v>26405.290904916452</v>
      </c>
    </row>
    <row r="106" ht="14.25" customHeight="1">
      <c r="B106" s="12">
        <v>101.0</v>
      </c>
      <c r="C106" s="13">
        <f t="shared" si="7"/>
        <v>1655734.727</v>
      </c>
      <c r="D106" s="13">
        <f t="shared" si="1"/>
        <v>6978.167394</v>
      </c>
      <c r="E106" s="14">
        <v>0.0081</v>
      </c>
      <c r="F106" s="15">
        <f t="shared" si="2"/>
        <v>13354.92813</v>
      </c>
      <c r="G106" s="13">
        <f t="shared" si="3"/>
        <v>11659.13204</v>
      </c>
      <c r="H106" s="13">
        <f t="shared" si="4"/>
        <v>20333.09553</v>
      </c>
      <c r="I106" s="13">
        <f t="shared" si="5"/>
        <v>6978.167394</v>
      </c>
      <c r="J106" s="16">
        <f t="shared" si="6"/>
        <v>1635401.632</v>
      </c>
      <c r="N106" s="11">
        <v>101.0</v>
      </c>
      <c r="O106" s="11">
        <v>15738.1020495158</v>
      </c>
      <c r="P106" s="11">
        <v>26295.2433544854</v>
      </c>
    </row>
    <row r="107" ht="14.25" customHeight="1">
      <c r="B107" s="12">
        <v>102.0</v>
      </c>
      <c r="C107" s="13">
        <f t="shared" si="7"/>
        <v>1635401.632</v>
      </c>
      <c r="D107" s="13">
        <f t="shared" si="1"/>
        <v>6970.38415</v>
      </c>
      <c r="E107" s="14">
        <v>0.0081</v>
      </c>
      <c r="F107" s="15">
        <f t="shared" si="2"/>
        <v>13190.2931</v>
      </c>
      <c r="G107" s="13">
        <f t="shared" si="3"/>
        <v>11515.95316</v>
      </c>
      <c r="H107" s="13">
        <f t="shared" si="4"/>
        <v>20160.67725</v>
      </c>
      <c r="I107" s="13">
        <f t="shared" si="5"/>
        <v>6970.38415</v>
      </c>
      <c r="J107" s="16">
        <f t="shared" si="6"/>
        <v>1615240.954</v>
      </c>
      <c r="N107" s="11">
        <v>102.0</v>
      </c>
      <c r="O107" s="11">
        <v>15848.924518114472</v>
      </c>
      <c r="P107" s="11">
        <v>26184.420885886724</v>
      </c>
    </row>
    <row r="108" ht="14.25" customHeight="1">
      <c r="B108" s="12">
        <v>103.0</v>
      </c>
      <c r="C108" s="13">
        <f t="shared" si="7"/>
        <v>1615240.954</v>
      </c>
      <c r="D108" s="13">
        <f t="shared" si="1"/>
        <v>6962.609587</v>
      </c>
      <c r="E108" s="14">
        <v>0.0081</v>
      </c>
      <c r="F108" s="15">
        <f t="shared" si="2"/>
        <v>13027.05459</v>
      </c>
      <c r="G108" s="13">
        <f t="shared" si="3"/>
        <v>11373.98839</v>
      </c>
      <c r="H108" s="13">
        <f t="shared" si="4"/>
        <v>19989.66418</v>
      </c>
      <c r="I108" s="13">
        <f t="shared" si="5"/>
        <v>6962.609587</v>
      </c>
      <c r="J108" s="16">
        <f t="shared" si="6"/>
        <v>1595251.29</v>
      </c>
      <c r="N108" s="11">
        <v>103.0</v>
      </c>
      <c r="O108" s="11">
        <v>15960.527361596194</v>
      </c>
      <c r="P108" s="11">
        <v>26072.818042405</v>
      </c>
    </row>
    <row r="109" ht="14.25" customHeight="1">
      <c r="B109" s="12">
        <v>104.0</v>
      </c>
      <c r="C109" s="13">
        <f t="shared" si="7"/>
        <v>1595251.29</v>
      </c>
      <c r="D109" s="13">
        <f t="shared" si="1"/>
        <v>6954.843695</v>
      </c>
      <c r="E109" s="14">
        <v>0.0081</v>
      </c>
      <c r="F109" s="15">
        <f t="shared" si="2"/>
        <v>12865.20122</v>
      </c>
      <c r="G109" s="13">
        <f t="shared" si="3"/>
        <v>11233.22783</v>
      </c>
      <c r="H109" s="13">
        <f t="shared" si="4"/>
        <v>19820.04491</v>
      </c>
      <c r="I109" s="13">
        <f t="shared" si="5"/>
        <v>6954.843695</v>
      </c>
      <c r="J109" s="16">
        <f t="shared" si="6"/>
        <v>1575431.245</v>
      </c>
      <c r="N109" s="11">
        <v>104.0</v>
      </c>
      <c r="O109" s="11">
        <v>16072.91607510077</v>
      </c>
      <c r="P109" s="11">
        <v>25960.429328900434</v>
      </c>
    </row>
    <row r="110" ht="14.25" customHeight="1">
      <c r="B110" s="12">
        <v>105.0</v>
      </c>
      <c r="C110" s="13">
        <f t="shared" si="7"/>
        <v>1575431.245</v>
      </c>
      <c r="D110" s="13">
        <f t="shared" si="1"/>
        <v>6947.086465</v>
      </c>
      <c r="E110" s="14">
        <v>0.0081</v>
      </c>
      <c r="F110" s="15">
        <f t="shared" si="2"/>
        <v>12704.72169</v>
      </c>
      <c r="G110" s="13">
        <f t="shared" si="3"/>
        <v>11093.66169</v>
      </c>
      <c r="H110" s="13">
        <f t="shared" si="4"/>
        <v>19651.80815</v>
      </c>
      <c r="I110" s="13">
        <f t="shared" si="5"/>
        <v>6947.086465</v>
      </c>
      <c r="J110" s="16">
        <f t="shared" si="6"/>
        <v>1555779.437</v>
      </c>
      <c r="N110" s="11">
        <v>105.0</v>
      </c>
      <c r="O110" s="11">
        <v>16186.096192462941</v>
      </c>
      <c r="P110" s="11">
        <v>25847.24921153826</v>
      </c>
    </row>
    <row r="111" ht="14.25" customHeight="1">
      <c r="B111" s="12">
        <v>106.0</v>
      </c>
      <c r="C111" s="13">
        <f t="shared" si="7"/>
        <v>1555779.437</v>
      </c>
      <c r="D111" s="13">
        <f t="shared" si="1"/>
        <v>6939.337888</v>
      </c>
      <c r="E111" s="14">
        <v>0.0081</v>
      </c>
      <c r="F111" s="15">
        <f t="shared" si="2"/>
        <v>12545.6048</v>
      </c>
      <c r="G111" s="13">
        <f t="shared" si="3"/>
        <v>10955.2802</v>
      </c>
      <c r="H111" s="13">
        <f t="shared" si="4"/>
        <v>19484.94269</v>
      </c>
      <c r="I111" s="13">
        <f t="shared" si="5"/>
        <v>6939.337888</v>
      </c>
      <c r="J111" s="16">
        <f t="shared" si="6"/>
        <v>1536294.494</v>
      </c>
      <c r="N111" s="11">
        <v>106.0</v>
      </c>
      <c r="O111" s="11">
        <v>16300.073286484869</v>
      </c>
      <c r="P111" s="11">
        <v>25733.27211751634</v>
      </c>
    </row>
    <row r="112" ht="14.25" customHeight="1">
      <c r="B112" s="12">
        <v>107.0</v>
      </c>
      <c r="C112" s="13">
        <f t="shared" si="7"/>
        <v>1536294.494</v>
      </c>
      <c r="D112" s="13">
        <f t="shared" si="1"/>
        <v>6931.597953</v>
      </c>
      <c r="E112" s="14">
        <v>0.0081</v>
      </c>
      <c r="F112" s="15">
        <f t="shared" si="2"/>
        <v>12387.83946</v>
      </c>
      <c r="G112" s="13">
        <f t="shared" si="3"/>
        <v>10818.07373</v>
      </c>
      <c r="H112" s="13">
        <f t="shared" si="4"/>
        <v>19319.43741</v>
      </c>
      <c r="I112" s="13">
        <f t="shared" si="5"/>
        <v>6931.597953</v>
      </c>
      <c r="J112" s="16">
        <f t="shared" si="6"/>
        <v>1516975.057</v>
      </c>
      <c r="N112" s="11">
        <v>107.0</v>
      </c>
      <c r="O112" s="11">
        <v>16414.852969210533</v>
      </c>
      <c r="P112" s="11">
        <v>25618.492434790674</v>
      </c>
    </row>
    <row r="113" ht="14.25" customHeight="1">
      <c r="B113" s="12">
        <v>108.0</v>
      </c>
      <c r="C113" s="13">
        <f t="shared" si="7"/>
        <v>1516975.057</v>
      </c>
      <c r="D113" s="13">
        <f t="shared" si="1"/>
        <v>6923.86665</v>
      </c>
      <c r="E113" s="14">
        <v>0.0081</v>
      </c>
      <c r="F113" s="15">
        <f t="shared" si="2"/>
        <v>12231.41464</v>
      </c>
      <c r="G113" s="13">
        <f t="shared" si="3"/>
        <v>10682.03269</v>
      </c>
      <c r="H113" s="13">
        <f t="shared" si="4"/>
        <v>19155.28129</v>
      </c>
      <c r="I113" s="13">
        <f t="shared" si="5"/>
        <v>6923.86665</v>
      </c>
      <c r="J113" s="16">
        <f t="shared" si="6"/>
        <v>1497819.776</v>
      </c>
      <c r="N113" s="11">
        <v>108.0</v>
      </c>
      <c r="O113" s="11">
        <v>16530.440892202056</v>
      </c>
      <c r="P113" s="11">
        <v>25502.904511799148</v>
      </c>
    </row>
    <row r="114" ht="14.25" customHeight="1">
      <c r="B114" s="12">
        <v>109.0</v>
      </c>
      <c r="C114" s="13">
        <f t="shared" si="7"/>
        <v>1497819.776</v>
      </c>
      <c r="D114" s="13">
        <f t="shared" si="1"/>
        <v>6916.143972</v>
      </c>
      <c r="E114" s="14">
        <v>0.0081</v>
      </c>
      <c r="F114" s="15">
        <f t="shared" si="2"/>
        <v>12076.31942</v>
      </c>
      <c r="G114" s="13">
        <f t="shared" si="3"/>
        <v>10547.14759</v>
      </c>
      <c r="H114" s="13">
        <f t="shared" si="4"/>
        <v>18992.46339</v>
      </c>
      <c r="I114" s="13">
        <f t="shared" si="5"/>
        <v>6916.143972</v>
      </c>
      <c r="J114" s="16">
        <f t="shared" si="6"/>
        <v>1478827.312</v>
      </c>
      <c r="N114" s="11">
        <v>109.0</v>
      </c>
      <c r="O114" s="11">
        <v>16646.842746817976</v>
      </c>
      <c r="P114" s="11">
        <v>25386.502657183228</v>
      </c>
    </row>
    <row r="115" ht="14.25" customHeight="1">
      <c r="B115" s="12">
        <v>110.0</v>
      </c>
      <c r="C115" s="13">
        <f t="shared" si="7"/>
        <v>1478827.312</v>
      </c>
      <c r="D115" s="13">
        <f t="shared" si="1"/>
        <v>6908.429906</v>
      </c>
      <c r="E115" s="14">
        <v>0.0081</v>
      </c>
      <c r="F115" s="15">
        <f t="shared" si="2"/>
        <v>11922.54295</v>
      </c>
      <c r="G115" s="13">
        <f t="shared" si="3"/>
        <v>10413.40899</v>
      </c>
      <c r="H115" s="13">
        <f t="shared" si="4"/>
        <v>18830.97285</v>
      </c>
      <c r="I115" s="13">
        <f t="shared" si="5"/>
        <v>6908.429906</v>
      </c>
      <c r="J115" s="16">
        <f t="shared" si="6"/>
        <v>1459996.339</v>
      </c>
      <c r="N115" s="11">
        <v>110.0</v>
      </c>
      <c r="O115" s="11">
        <v>16764.064264493485</v>
      </c>
      <c r="P115" s="11">
        <v>25269.28113950772</v>
      </c>
    </row>
    <row r="116" ht="14.25" customHeight="1">
      <c r="B116" s="12">
        <v>111.0</v>
      </c>
      <c r="C116" s="13">
        <f t="shared" si="7"/>
        <v>1459996.339</v>
      </c>
      <c r="D116" s="13">
        <f t="shared" si="1"/>
        <v>6900.724445</v>
      </c>
      <c r="E116" s="14">
        <v>0.0081</v>
      </c>
      <c r="F116" s="15">
        <f t="shared" si="2"/>
        <v>11770.07448</v>
      </c>
      <c r="G116" s="13">
        <f t="shared" si="3"/>
        <v>10280.80756</v>
      </c>
      <c r="H116" s="13">
        <f t="shared" si="4"/>
        <v>18670.79893</v>
      </c>
      <c r="I116" s="13">
        <f t="shared" si="5"/>
        <v>6900.724445</v>
      </c>
      <c r="J116" s="16">
        <f t="shared" si="6"/>
        <v>1441325.541</v>
      </c>
      <c r="N116" s="11">
        <v>111.0</v>
      </c>
      <c r="O116" s="11">
        <v>16882.111217022626</v>
      </c>
      <c r="P116" s="11">
        <v>25151.234186978574</v>
      </c>
    </row>
    <row r="117" ht="14.25" customHeight="1">
      <c r="B117" s="12">
        <v>112.0</v>
      </c>
      <c r="C117" s="13">
        <f t="shared" si="7"/>
        <v>1441325.541</v>
      </c>
      <c r="D117" s="13">
        <f t="shared" si="1"/>
        <v>6893.027578</v>
      </c>
      <c r="E117" s="14">
        <v>0.0081</v>
      </c>
      <c r="F117" s="15">
        <f t="shared" si="2"/>
        <v>11618.90335</v>
      </c>
      <c r="G117" s="13">
        <f t="shared" si="3"/>
        <v>10149.33401</v>
      </c>
      <c r="H117" s="13">
        <f t="shared" si="4"/>
        <v>18511.93093</v>
      </c>
      <c r="I117" s="13">
        <f t="shared" si="5"/>
        <v>6893.027578</v>
      </c>
      <c r="J117" s="16">
        <f t="shared" si="6"/>
        <v>1422813.61</v>
      </c>
      <c r="N117" s="11">
        <v>112.0</v>
      </c>
      <c r="O117" s="11">
        <v>17000.9894168425</v>
      </c>
      <c r="P117" s="11">
        <v>25032.355987158713</v>
      </c>
    </row>
    <row r="118" ht="14.25" customHeight="1">
      <c r="B118" s="12">
        <v>113.0</v>
      </c>
      <c r="C118" s="13">
        <f t="shared" si="7"/>
        <v>1422813.61</v>
      </c>
      <c r="D118" s="13">
        <f t="shared" si="1"/>
        <v>6885.339296</v>
      </c>
      <c r="E118" s="14">
        <v>0.0081</v>
      </c>
      <c r="F118" s="15">
        <f t="shared" si="2"/>
        <v>11469.01899</v>
      </c>
      <c r="G118" s="13">
        <f t="shared" si="3"/>
        <v>10018.97917</v>
      </c>
      <c r="H118" s="13">
        <f t="shared" si="4"/>
        <v>18354.35829</v>
      </c>
      <c r="I118" s="13">
        <f t="shared" si="5"/>
        <v>6885.339296</v>
      </c>
      <c r="J118" s="16">
        <f t="shared" si="6"/>
        <v>1404459.251</v>
      </c>
      <c r="N118" s="11">
        <v>113.0</v>
      </c>
      <c r="O118" s="11">
        <v>17120.704717319433</v>
      </c>
      <c r="P118" s="11">
        <v>24912.640686681778</v>
      </c>
    </row>
    <row r="119" ht="14.25" customHeight="1">
      <c r="B119" s="12">
        <v>114.0</v>
      </c>
      <c r="C119" s="13">
        <f t="shared" si="7"/>
        <v>1404459.251</v>
      </c>
      <c r="D119" s="13">
        <f t="shared" si="1"/>
        <v>6877.65959</v>
      </c>
      <c r="E119" s="14">
        <v>0.0081</v>
      </c>
      <c r="F119" s="15">
        <f t="shared" si="2"/>
        <v>11320.41089</v>
      </c>
      <c r="G119" s="13">
        <f t="shared" si="3"/>
        <v>9889.733895</v>
      </c>
      <c r="H119" s="13">
        <f t="shared" si="4"/>
        <v>18198.07048</v>
      </c>
      <c r="I119" s="13">
        <f t="shared" si="5"/>
        <v>6877.65959</v>
      </c>
      <c r="J119" s="16">
        <f t="shared" si="6"/>
        <v>1386261.181</v>
      </c>
      <c r="N119" s="11">
        <v>114.0</v>
      </c>
      <c r="O119" s="11">
        <v>17241.263013037227</v>
      </c>
      <c r="P119" s="11">
        <v>24792.082390963988</v>
      </c>
    </row>
    <row r="120" ht="14.25" customHeight="1">
      <c r="B120" s="12">
        <v>115.0</v>
      </c>
      <c r="C120" s="13">
        <f t="shared" si="7"/>
        <v>1386261.181</v>
      </c>
      <c r="D120" s="13">
        <f t="shared" si="1"/>
        <v>6869.988449</v>
      </c>
      <c r="E120" s="14">
        <v>0.0081</v>
      </c>
      <c r="F120" s="15">
        <f t="shared" si="2"/>
        <v>11173.06866</v>
      </c>
      <c r="G120" s="13">
        <f t="shared" si="3"/>
        <v>9761.589148</v>
      </c>
      <c r="H120" s="13">
        <f t="shared" si="4"/>
        <v>18043.05711</v>
      </c>
      <c r="I120" s="13">
        <f t="shared" si="5"/>
        <v>6869.988449</v>
      </c>
      <c r="J120" s="16">
        <f t="shared" si="6"/>
        <v>1368218.124</v>
      </c>
      <c r="N120" s="11">
        <v>115.0</v>
      </c>
      <c r="O120" s="11">
        <v>17362.670240087362</v>
      </c>
      <c r="P120" s="11">
        <v>24670.67516391385</v>
      </c>
    </row>
    <row r="121" ht="14.25" customHeight="1">
      <c r="B121" s="12">
        <v>116.0</v>
      </c>
      <c r="C121" s="13">
        <f t="shared" si="7"/>
        <v>1368218.124</v>
      </c>
      <c r="D121" s="13">
        <f t="shared" si="1"/>
        <v>6862.325864</v>
      </c>
      <c r="E121" s="14">
        <v>0.0081</v>
      </c>
      <c r="F121" s="15">
        <f t="shared" si="2"/>
        <v>11026.98196</v>
      </c>
      <c r="G121" s="13">
        <f t="shared" si="3"/>
        <v>9634.535954</v>
      </c>
      <c r="H121" s="13">
        <f t="shared" si="4"/>
        <v>17889.30783</v>
      </c>
      <c r="I121" s="13">
        <f t="shared" si="5"/>
        <v>6862.325864</v>
      </c>
      <c r="J121" s="16">
        <f t="shared" si="6"/>
        <v>1350328.816</v>
      </c>
      <c r="N121" s="11">
        <v>116.0</v>
      </c>
      <c r="O121" s="11">
        <v>17484.93237636131</v>
      </c>
      <c r="P121" s="11">
        <v>24548.413027639897</v>
      </c>
    </row>
    <row r="122" ht="14.25" customHeight="1">
      <c r="B122" s="12">
        <v>117.0</v>
      </c>
      <c r="C122" s="13">
        <f t="shared" si="7"/>
        <v>1350328.816</v>
      </c>
      <c r="D122" s="13">
        <f t="shared" si="1"/>
        <v>6854.671826</v>
      </c>
      <c r="E122" s="14">
        <v>0.0081</v>
      </c>
      <c r="F122" s="15">
        <f t="shared" si="2"/>
        <v>10882.14057</v>
      </c>
      <c r="G122" s="13">
        <f t="shared" si="3"/>
        <v>9508.565412</v>
      </c>
      <c r="H122" s="13">
        <f t="shared" si="4"/>
        <v>17736.81239</v>
      </c>
      <c r="I122" s="13">
        <f t="shared" si="5"/>
        <v>6854.671826</v>
      </c>
      <c r="J122" s="16">
        <f t="shared" si="6"/>
        <v>1332592.003</v>
      </c>
      <c r="N122" s="11">
        <v>117.0</v>
      </c>
      <c r="O122" s="11">
        <v>17608.055441844856</v>
      </c>
      <c r="P122" s="11">
        <v>24425.289962156356</v>
      </c>
    </row>
    <row r="123" ht="14.25" customHeight="1">
      <c r="B123" s="12">
        <v>118.0</v>
      </c>
      <c r="C123" s="13">
        <f t="shared" si="7"/>
        <v>1332592.003</v>
      </c>
      <c r="D123" s="13">
        <f t="shared" si="1"/>
        <v>6847.026325</v>
      </c>
      <c r="E123" s="14">
        <v>0.0081</v>
      </c>
      <c r="F123" s="15">
        <f t="shared" si="2"/>
        <v>10738.53432</v>
      </c>
      <c r="G123" s="13">
        <f t="shared" si="3"/>
        <v>9383.668691</v>
      </c>
      <c r="H123" s="13">
        <f t="shared" si="4"/>
        <v>17585.56064</v>
      </c>
      <c r="I123" s="13">
        <f t="shared" si="5"/>
        <v>6847.026325</v>
      </c>
      <c r="J123" s="16">
        <f t="shared" si="6"/>
        <v>1315006.443</v>
      </c>
      <c r="N123" s="11">
        <v>118.0</v>
      </c>
      <c r="O123" s="11">
        <v>17732.045498914504</v>
      </c>
      <c r="P123" s="11">
        <v>24301.299905086697</v>
      </c>
    </row>
    <row r="124" ht="14.25" customHeight="1">
      <c r="B124" s="12">
        <v>119.0</v>
      </c>
      <c r="C124" s="13">
        <f t="shared" si="7"/>
        <v>1315006.443</v>
      </c>
      <c r="D124" s="13">
        <f t="shared" si="1"/>
        <v>6839.389351</v>
      </c>
      <c r="E124" s="14">
        <v>0.0081</v>
      </c>
      <c r="F124" s="15">
        <f t="shared" si="2"/>
        <v>10596.15313</v>
      </c>
      <c r="G124" s="13">
        <f t="shared" si="3"/>
        <v>9259.837035</v>
      </c>
      <c r="H124" s="13">
        <f t="shared" si="4"/>
        <v>17435.54248</v>
      </c>
      <c r="I124" s="13">
        <f t="shared" si="5"/>
        <v>6839.389351</v>
      </c>
      <c r="J124" s="16">
        <f t="shared" si="6"/>
        <v>1297570.9</v>
      </c>
      <c r="N124" s="11">
        <v>119.0</v>
      </c>
      <c r="O124" s="11">
        <v>17856.908652636033</v>
      </c>
      <c r="P124" s="11">
        <v>24176.436751365174</v>
      </c>
    </row>
    <row r="125" ht="14.25" customHeight="1">
      <c r="B125" s="12">
        <v>120.0</v>
      </c>
      <c r="C125" s="13">
        <f t="shared" si="7"/>
        <v>1297570.9</v>
      </c>
      <c r="D125" s="13">
        <f t="shared" si="1"/>
        <v>6831.760896</v>
      </c>
      <c r="E125" s="14">
        <v>0.0081</v>
      </c>
      <c r="F125" s="15">
        <f t="shared" si="2"/>
        <v>10454.98703</v>
      </c>
      <c r="G125" s="13">
        <f t="shared" si="3"/>
        <v>9137.061757</v>
      </c>
      <c r="H125" s="13">
        <f t="shared" si="4"/>
        <v>17286.74793</v>
      </c>
      <c r="I125" s="13">
        <f t="shared" si="5"/>
        <v>6831.760896</v>
      </c>
      <c r="J125" s="16">
        <f t="shared" si="6"/>
        <v>1280284.152</v>
      </c>
      <c r="N125" s="11">
        <v>120.0</v>
      </c>
      <c r="O125" s="11">
        <v>17982.651051065008</v>
      </c>
      <c r="P125" s="11">
        <v>24050.694352936192</v>
      </c>
    </row>
    <row r="126" ht="14.25" customHeight="1">
      <c r="B126" s="12">
        <v>121.0</v>
      </c>
      <c r="C126" s="13">
        <f t="shared" si="7"/>
        <v>1280284.152</v>
      </c>
      <c r="D126" s="13">
        <f t="shared" si="1"/>
        <v>6824.140949</v>
      </c>
      <c r="E126" s="14">
        <v>0.0081</v>
      </c>
      <c r="F126" s="15">
        <f t="shared" si="2"/>
        <v>10315.02609</v>
      </c>
      <c r="G126" s="13">
        <f t="shared" si="3"/>
        <v>9015.33424</v>
      </c>
      <c r="H126" s="13">
        <f t="shared" si="4"/>
        <v>17139.16704</v>
      </c>
      <c r="I126" s="13">
        <f t="shared" si="5"/>
        <v>6824.140949</v>
      </c>
      <c r="J126" s="16">
        <f t="shared" si="6"/>
        <v>1263144.985</v>
      </c>
      <c r="N126" s="11">
        <v>121.0</v>
      </c>
      <c r="O126" s="11">
        <v>18109.27888554959</v>
      </c>
      <c r="P126" s="11">
        <v>23924.06651845161</v>
      </c>
    </row>
    <row r="127" ht="14.25" customHeight="1">
      <c r="B127" s="12">
        <v>122.0</v>
      </c>
      <c r="C127" s="13">
        <f t="shared" si="7"/>
        <v>1263144.985</v>
      </c>
      <c r="D127" s="13">
        <f t="shared" si="1"/>
        <v>6816.529501</v>
      </c>
      <c r="E127" s="14">
        <v>0.0081</v>
      </c>
      <c r="F127" s="15">
        <f t="shared" si="2"/>
        <v>10176.26049</v>
      </c>
      <c r="G127" s="13">
        <f t="shared" si="3"/>
        <v>8894.645939</v>
      </c>
      <c r="H127" s="13">
        <f t="shared" si="4"/>
        <v>16992.78999</v>
      </c>
      <c r="I127" s="13">
        <f t="shared" si="5"/>
        <v>6816.529501</v>
      </c>
      <c r="J127" s="16">
        <f t="shared" si="6"/>
        <v>1246152.195</v>
      </c>
      <c r="N127" s="11">
        <v>122.0</v>
      </c>
      <c r="O127" s="11">
        <v>18236.798391035336</v>
      </c>
      <c r="P127" s="11">
        <v>23796.547012965864</v>
      </c>
    </row>
    <row r="128" ht="14.25" customHeight="1">
      <c r="B128" s="12">
        <v>123.0</v>
      </c>
      <c r="C128" s="13">
        <f t="shared" si="7"/>
        <v>1246152.195</v>
      </c>
      <c r="D128" s="13">
        <f t="shared" si="1"/>
        <v>6808.926543</v>
      </c>
      <c r="E128" s="14">
        <v>0.0081</v>
      </c>
      <c r="F128" s="15">
        <f t="shared" si="2"/>
        <v>10038.68048</v>
      </c>
      <c r="G128" s="13">
        <f t="shared" si="3"/>
        <v>8774.988376</v>
      </c>
      <c r="H128" s="13">
        <f t="shared" si="4"/>
        <v>16847.60702</v>
      </c>
      <c r="I128" s="13">
        <f t="shared" si="5"/>
        <v>6808.926543</v>
      </c>
      <c r="J128" s="16">
        <f t="shared" si="6"/>
        <v>1229304.588</v>
      </c>
      <c r="N128" s="11">
        <v>123.0</v>
      </c>
      <c r="O128" s="11">
        <v>18365.21584637221</v>
      </c>
      <c r="P128" s="11">
        <v>23668.129557628996</v>
      </c>
    </row>
    <row r="129" ht="14.25" customHeight="1">
      <c r="B129" s="12">
        <v>124.0</v>
      </c>
      <c r="C129" s="13">
        <f t="shared" si="7"/>
        <v>1229304.588</v>
      </c>
      <c r="D129" s="13">
        <f t="shared" si="1"/>
        <v>6801.332065</v>
      </c>
      <c r="E129" s="14">
        <v>0.0081</v>
      </c>
      <c r="F129" s="15">
        <f t="shared" si="2"/>
        <v>9902.276376</v>
      </c>
      <c r="G129" s="13">
        <f t="shared" si="3"/>
        <v>8656.353143</v>
      </c>
      <c r="H129" s="13">
        <f t="shared" si="4"/>
        <v>16703.60844</v>
      </c>
      <c r="I129" s="13">
        <f t="shared" si="5"/>
        <v>6801.332065</v>
      </c>
      <c r="J129" s="16">
        <f t="shared" si="6"/>
        <v>1212600.98</v>
      </c>
      <c r="N129" s="11">
        <v>124.0</v>
      </c>
      <c r="O129" s="11">
        <v>18494.537574623748</v>
      </c>
      <c r="P129" s="11">
        <v>23538.807829377456</v>
      </c>
    </row>
    <row r="130" ht="14.25" customHeight="1">
      <c r="B130" s="12">
        <v>125.0</v>
      </c>
      <c r="C130" s="13">
        <f t="shared" si="7"/>
        <v>1212600.98</v>
      </c>
      <c r="D130" s="13">
        <f t="shared" si="1"/>
        <v>6793.746058</v>
      </c>
      <c r="E130" s="14">
        <v>0.0081</v>
      </c>
      <c r="F130" s="15">
        <f t="shared" si="2"/>
        <v>9767.038594</v>
      </c>
      <c r="G130" s="13">
        <f t="shared" si="3"/>
        <v>8538.7319</v>
      </c>
      <c r="H130" s="13">
        <f t="shared" si="4"/>
        <v>16560.78465</v>
      </c>
      <c r="I130" s="13">
        <f t="shared" si="5"/>
        <v>6793.746058</v>
      </c>
      <c r="J130" s="16">
        <f t="shared" si="6"/>
        <v>1196040.195</v>
      </c>
      <c r="N130" s="11">
        <v>125.0</v>
      </c>
      <c r="O130" s="11">
        <v>18624.769943378393</v>
      </c>
      <c r="P130" s="11">
        <v>23408.575460622815</v>
      </c>
    </row>
    <row r="131" ht="14.25" customHeight="1">
      <c r="B131" s="12">
        <v>126.0</v>
      </c>
      <c r="C131" s="13">
        <f t="shared" si="7"/>
        <v>1196040.195</v>
      </c>
      <c r="D131" s="13">
        <f t="shared" si="1"/>
        <v>6786.168512</v>
      </c>
      <c r="E131" s="14">
        <v>0.0081</v>
      </c>
      <c r="F131" s="15">
        <f t="shared" si="2"/>
        <v>9632.957617</v>
      </c>
      <c r="G131" s="13">
        <f t="shared" si="3"/>
        <v>8422.116375</v>
      </c>
      <c r="H131" s="13">
        <f t="shared" si="4"/>
        <v>16419.12613</v>
      </c>
      <c r="I131" s="13">
        <f t="shared" si="5"/>
        <v>6786.168512</v>
      </c>
      <c r="J131" s="16">
        <f t="shared" si="6"/>
        <v>1179621.069</v>
      </c>
      <c r="N131" s="11">
        <v>126.0</v>
      </c>
      <c r="O131" s="11">
        <v>18755.919365063015</v>
      </c>
      <c r="P131" s="11">
        <v>23277.426038938193</v>
      </c>
    </row>
    <row r="132" ht="14.25" customHeight="1">
      <c r="B132" s="12">
        <v>127.0</v>
      </c>
      <c r="C132" s="13">
        <f t="shared" si="7"/>
        <v>1179621.069</v>
      </c>
      <c r="D132" s="13">
        <f t="shared" si="1"/>
        <v>6778.599417</v>
      </c>
      <c r="E132" s="14">
        <v>0.0081</v>
      </c>
      <c r="F132" s="15">
        <f t="shared" si="2"/>
        <v>9500.024005</v>
      </c>
      <c r="G132" s="13">
        <f t="shared" si="3"/>
        <v>8306.498362</v>
      </c>
      <c r="H132" s="13">
        <f t="shared" si="4"/>
        <v>16278.62342</v>
      </c>
      <c r="I132" s="13">
        <f t="shared" si="5"/>
        <v>6778.599417</v>
      </c>
      <c r="J132" s="16">
        <f t="shared" si="6"/>
        <v>1163342.446</v>
      </c>
      <c r="N132" s="11">
        <v>127.0</v>
      </c>
      <c r="O132" s="11">
        <v>18887.992297258672</v>
      </c>
      <c r="P132" s="11">
        <v>23145.353106742543</v>
      </c>
    </row>
    <row r="133" ht="14.25" customHeight="1">
      <c r="B133" s="12">
        <v>128.0</v>
      </c>
      <c r="C133" s="13">
        <f t="shared" si="7"/>
        <v>1163342.446</v>
      </c>
      <c r="D133" s="13">
        <f t="shared" si="1"/>
        <v>6771.038765</v>
      </c>
      <c r="E133" s="14">
        <v>0.0081</v>
      </c>
      <c r="F133" s="15">
        <f t="shared" si="2"/>
        <v>9368.228396</v>
      </c>
      <c r="G133" s="13">
        <f t="shared" si="3"/>
        <v>8191.869722</v>
      </c>
      <c r="H133" s="13">
        <f t="shared" si="4"/>
        <v>16139.26716</v>
      </c>
      <c r="I133" s="13">
        <f t="shared" si="5"/>
        <v>6771.038765</v>
      </c>
      <c r="J133" s="16">
        <f t="shared" si="6"/>
        <v>1147203.179</v>
      </c>
      <c r="N133" s="11">
        <v>128.0</v>
      </c>
      <c r="O133" s="11">
        <v>19020.99524301853</v>
      </c>
      <c r="P133" s="11">
        <v>23012.350160982678</v>
      </c>
    </row>
    <row r="134" ht="14.25" customHeight="1">
      <c r="B134" s="12">
        <v>129.0</v>
      </c>
      <c r="C134" s="13">
        <f t="shared" si="7"/>
        <v>1147203.179</v>
      </c>
      <c r="D134" s="13">
        <f t="shared" si="1"/>
        <v>6763.486546</v>
      </c>
      <c r="E134" s="14">
        <v>0.0081</v>
      </c>
      <c r="F134" s="15">
        <f t="shared" si="2"/>
        <v>9237.561505</v>
      </c>
      <c r="G134" s="13">
        <f t="shared" si="3"/>
        <v>8078.222382</v>
      </c>
      <c r="H134" s="13">
        <f t="shared" si="4"/>
        <v>16001.04805</v>
      </c>
      <c r="I134" s="13">
        <f t="shared" si="5"/>
        <v>6763.486546</v>
      </c>
      <c r="J134" s="16">
        <f t="shared" si="6"/>
        <v>1131202.131</v>
      </c>
      <c r="N134" s="11">
        <v>129.0</v>
      </c>
      <c r="O134" s="11">
        <v>19154.93475118812</v>
      </c>
      <c r="P134" s="11">
        <v>22878.410652813087</v>
      </c>
    </row>
    <row r="135" ht="14.25" customHeight="1">
      <c r="B135" s="12">
        <v>130.0</v>
      </c>
      <c r="C135" s="13">
        <f t="shared" si="7"/>
        <v>1131202.131</v>
      </c>
      <c r="D135" s="13">
        <f t="shared" si="1"/>
        <v>6755.94275</v>
      </c>
      <c r="E135" s="14">
        <v>0.0081</v>
      </c>
      <c r="F135" s="15">
        <f t="shared" si="2"/>
        <v>9108.014121</v>
      </c>
      <c r="G135" s="13">
        <f t="shared" si="3"/>
        <v>7965.548336</v>
      </c>
      <c r="H135" s="13">
        <f t="shared" si="4"/>
        <v>15863.95687</v>
      </c>
      <c r="I135" s="13">
        <f t="shared" si="5"/>
        <v>6755.94275</v>
      </c>
      <c r="J135" s="16">
        <f t="shared" si="6"/>
        <v>1115338.174</v>
      </c>
      <c r="N135" s="11">
        <v>130.0</v>
      </c>
      <c r="O135" s="11">
        <v>19289.81741672774</v>
      </c>
      <c r="P135" s="11">
        <v>22743.52798727347</v>
      </c>
    </row>
    <row r="136" ht="14.25" customHeight="1">
      <c r="B136" s="12">
        <v>131.0</v>
      </c>
      <c r="C136" s="13">
        <f t="shared" si="7"/>
        <v>1115338.174</v>
      </c>
      <c r="D136" s="13">
        <f t="shared" si="1"/>
        <v>6748.407369</v>
      </c>
      <c r="E136" s="14">
        <v>0.0081</v>
      </c>
      <c r="F136" s="15">
        <f t="shared" si="2"/>
        <v>8979.577107</v>
      </c>
      <c r="G136" s="13">
        <f t="shared" si="3"/>
        <v>7853.839639</v>
      </c>
      <c r="H136" s="13">
        <f t="shared" si="4"/>
        <v>15727.98448</v>
      </c>
      <c r="I136" s="13">
        <f t="shared" si="5"/>
        <v>6748.407369</v>
      </c>
      <c r="J136" s="16">
        <f t="shared" si="6"/>
        <v>1099610.189</v>
      </c>
      <c r="N136" s="11">
        <v>131.0</v>
      </c>
      <c r="O136" s="11">
        <v>19425.649881037196</v>
      </c>
      <c r="P136" s="11">
        <v>22607.695522964015</v>
      </c>
    </row>
    <row r="137" ht="14.25" customHeight="1">
      <c r="B137" s="12">
        <v>132.0</v>
      </c>
      <c r="C137" s="13">
        <f t="shared" si="7"/>
        <v>1099610.189</v>
      </c>
      <c r="D137" s="13">
        <f t="shared" si="1"/>
        <v>6740.880392</v>
      </c>
      <c r="E137" s="14">
        <v>0.0081</v>
      </c>
      <c r="F137" s="15">
        <f t="shared" si="2"/>
        <v>8852.241401</v>
      </c>
      <c r="G137" s="13">
        <f t="shared" si="3"/>
        <v>7743.088415</v>
      </c>
      <c r="H137" s="13">
        <f t="shared" si="4"/>
        <v>15593.12179</v>
      </c>
      <c r="I137" s="13">
        <f t="shared" si="5"/>
        <v>6740.880392</v>
      </c>
      <c r="J137" s="16">
        <f t="shared" si="6"/>
        <v>1084017.067</v>
      </c>
      <c r="N137" s="11">
        <v>132.0</v>
      </c>
      <c r="O137" s="11">
        <v>19562.438832282834</v>
      </c>
      <c r="P137" s="11">
        <v>22470.906571718377</v>
      </c>
    </row>
    <row r="138" ht="14.25" customHeight="1">
      <c r="B138" s="12">
        <v>133.0</v>
      </c>
      <c r="C138" s="13">
        <f t="shared" si="7"/>
        <v>1084017.067</v>
      </c>
      <c r="D138" s="13">
        <f t="shared" si="1"/>
        <v>6733.361811</v>
      </c>
      <c r="E138" s="14">
        <v>0.0081</v>
      </c>
      <c r="F138" s="15">
        <f t="shared" si="2"/>
        <v>8725.998015</v>
      </c>
      <c r="G138" s="13">
        <f t="shared" si="3"/>
        <v>7633.286849</v>
      </c>
      <c r="H138" s="13">
        <f t="shared" si="4"/>
        <v>15459.35983</v>
      </c>
      <c r="I138" s="13">
        <f t="shared" si="5"/>
        <v>6733.361811</v>
      </c>
      <c r="J138" s="16">
        <f t="shared" si="6"/>
        <v>1068557.708</v>
      </c>
      <c r="N138" s="11">
        <v>133.0</v>
      </c>
      <c r="O138" s="11">
        <v>19700.19100572682</v>
      </c>
      <c r="P138" s="11">
        <v>22333.154398274386</v>
      </c>
    </row>
    <row r="139" ht="14.25" customHeight="1">
      <c r="B139" s="12">
        <v>134.0</v>
      </c>
      <c r="C139" s="13">
        <f t="shared" si="7"/>
        <v>1068557.708</v>
      </c>
      <c r="D139" s="13">
        <f t="shared" si="1"/>
        <v>6725.851615</v>
      </c>
      <c r="E139" s="14">
        <v>0.0081</v>
      </c>
      <c r="F139" s="15">
        <f t="shared" si="2"/>
        <v>8600.838033</v>
      </c>
      <c r="G139" s="13">
        <f t="shared" si="3"/>
        <v>7524.427191</v>
      </c>
      <c r="H139" s="13">
        <f t="shared" si="4"/>
        <v>15326.68965</v>
      </c>
      <c r="I139" s="13">
        <f t="shared" si="5"/>
        <v>6725.851615</v>
      </c>
      <c r="J139" s="16">
        <f t="shared" si="6"/>
        <v>1053231.018</v>
      </c>
      <c r="N139" s="11">
        <v>134.0</v>
      </c>
      <c r="O139" s="11">
        <v>19838.91318405882</v>
      </c>
      <c r="P139" s="11">
        <v>22194.43221994239</v>
      </c>
    </row>
    <row r="140" ht="14.25" customHeight="1">
      <c r="B140" s="12">
        <v>135.0</v>
      </c>
      <c r="C140" s="13">
        <f t="shared" si="7"/>
        <v>1053231.018</v>
      </c>
      <c r="D140" s="13">
        <f t="shared" si="1"/>
        <v>6718.349797</v>
      </c>
      <c r="E140" s="14">
        <v>0.0081</v>
      </c>
      <c r="F140" s="15">
        <f t="shared" si="2"/>
        <v>8476.752612</v>
      </c>
      <c r="G140" s="13">
        <f t="shared" si="3"/>
        <v>7416.501751</v>
      </c>
      <c r="H140" s="13">
        <f t="shared" si="4"/>
        <v>15195.10241</v>
      </c>
      <c r="I140" s="13">
        <f t="shared" si="5"/>
        <v>6718.349797</v>
      </c>
      <c r="J140" s="16">
        <f t="shared" si="6"/>
        <v>1038035.916</v>
      </c>
      <c r="N140" s="11">
        <v>135.0</v>
      </c>
      <c r="O140" s="11">
        <v>19978.6121977299</v>
      </c>
      <c r="P140" s="11">
        <v>22054.73320627131</v>
      </c>
    </row>
    <row r="141" ht="14.25" customHeight="1">
      <c r="B141" s="12">
        <v>136.0</v>
      </c>
      <c r="C141" s="13">
        <f t="shared" si="7"/>
        <v>1038035.916</v>
      </c>
      <c r="D141" s="13">
        <f t="shared" si="1"/>
        <v>6710.856345</v>
      </c>
      <c r="E141" s="14">
        <v>0.0081</v>
      </c>
      <c r="F141" s="15">
        <f t="shared" si="2"/>
        <v>8353.732979</v>
      </c>
      <c r="G141" s="13">
        <f t="shared" si="3"/>
        <v>7309.502905</v>
      </c>
      <c r="H141" s="13">
        <f t="shared" si="4"/>
        <v>15064.58932</v>
      </c>
      <c r="I141" s="13">
        <f t="shared" si="5"/>
        <v>6710.856345</v>
      </c>
      <c r="J141" s="16">
        <f t="shared" si="6"/>
        <v>1022971.326</v>
      </c>
      <c r="N141" s="11">
        <v>136.0</v>
      </c>
      <c r="O141" s="11">
        <v>20119.294925288912</v>
      </c>
      <c r="P141" s="11">
        <v>21914.0504787123</v>
      </c>
    </row>
    <row r="142" ht="14.25" customHeight="1">
      <c r="B142" s="12">
        <v>137.0</v>
      </c>
      <c r="C142" s="13">
        <f t="shared" si="7"/>
        <v>1022971.326</v>
      </c>
      <c r="D142" s="13">
        <f t="shared" si="1"/>
        <v>6703.371252</v>
      </c>
      <c r="E142" s="14">
        <v>0.0081</v>
      </c>
      <c r="F142" s="15">
        <f t="shared" si="2"/>
        <v>8231.770435</v>
      </c>
      <c r="G142" s="13">
        <f t="shared" si="3"/>
        <v>7203.423089</v>
      </c>
      <c r="H142" s="13">
        <f t="shared" si="4"/>
        <v>14935.14169</v>
      </c>
      <c r="I142" s="13">
        <f t="shared" si="5"/>
        <v>6703.371252</v>
      </c>
      <c r="J142" s="16">
        <f t="shared" si="6"/>
        <v>1008036.184</v>
      </c>
      <c r="N142" s="11">
        <v>137.0</v>
      </c>
      <c r="O142" s="11">
        <v>20260.96829372115</v>
      </c>
      <c r="P142" s="11">
        <v>21772.377110280057</v>
      </c>
    </row>
    <row r="143" ht="14.25" customHeight="1">
      <c r="B143" s="12">
        <v>138.0</v>
      </c>
      <c r="C143" s="13">
        <f t="shared" si="7"/>
        <v>1008036.184</v>
      </c>
      <c r="D143" s="13">
        <f t="shared" si="1"/>
        <v>6695.894507</v>
      </c>
      <c r="E143" s="14">
        <v>0.0081</v>
      </c>
      <c r="F143" s="15">
        <f t="shared" si="2"/>
        <v>8110.856349</v>
      </c>
      <c r="G143" s="13">
        <f t="shared" si="3"/>
        <v>7098.254799</v>
      </c>
      <c r="H143" s="13">
        <f t="shared" si="4"/>
        <v>14806.75086</v>
      </c>
      <c r="I143" s="13">
        <f t="shared" si="5"/>
        <v>6695.894507</v>
      </c>
      <c r="J143" s="16">
        <f t="shared" si="6"/>
        <v>993229.4336</v>
      </c>
      <c r="N143" s="11">
        <v>138.0</v>
      </c>
      <c r="O143" s="11">
        <v>20403.63927878944</v>
      </c>
      <c r="P143" s="11">
        <v>21629.706125211767</v>
      </c>
    </row>
    <row r="144" ht="14.25" customHeight="1">
      <c r="B144" s="12">
        <v>139.0</v>
      </c>
      <c r="C144" s="13">
        <f t="shared" si="7"/>
        <v>993229.4336</v>
      </c>
      <c r="D144" s="13">
        <f t="shared" si="1"/>
        <v>6688.426101</v>
      </c>
      <c r="E144" s="14">
        <v>0.0081</v>
      </c>
      <c r="F144" s="15">
        <f t="shared" si="2"/>
        <v>7990.982161</v>
      </c>
      <c r="G144" s="13">
        <f t="shared" si="3"/>
        <v>6993.990595</v>
      </c>
      <c r="H144" s="13">
        <f t="shared" si="4"/>
        <v>14679.40826</v>
      </c>
      <c r="I144" s="13">
        <f t="shared" si="5"/>
        <v>6688.426101</v>
      </c>
      <c r="J144" s="16">
        <f t="shared" si="6"/>
        <v>978550.0254</v>
      </c>
      <c r="N144" s="11">
        <v>139.0</v>
      </c>
      <c r="O144" s="11">
        <v>20547.31490537758</v>
      </c>
      <c r="P144" s="11">
        <v>21486.030498623622</v>
      </c>
    </row>
    <row r="145" ht="14.25" customHeight="1">
      <c r="B145" s="12">
        <v>140.0</v>
      </c>
      <c r="C145" s="13">
        <f t="shared" si="7"/>
        <v>978550.0254</v>
      </c>
      <c r="D145" s="13">
        <f t="shared" si="1"/>
        <v>6680.966026</v>
      </c>
      <c r="E145" s="14">
        <v>0.0081</v>
      </c>
      <c r="F145" s="15">
        <f t="shared" si="2"/>
        <v>7872.139381</v>
      </c>
      <c r="G145" s="13">
        <f t="shared" si="3"/>
        <v>6890.623095</v>
      </c>
      <c r="H145" s="13">
        <f t="shared" si="4"/>
        <v>14553.10541</v>
      </c>
      <c r="I145" s="13">
        <f t="shared" si="5"/>
        <v>6680.966026</v>
      </c>
      <c r="J145" s="16">
        <f t="shared" si="6"/>
        <v>963996.92</v>
      </c>
      <c r="N145" s="11">
        <v>140.0</v>
      </c>
      <c r="O145" s="11">
        <v>20692.002247836284</v>
      </c>
      <c r="P145" s="11">
        <v>21341.343156164923</v>
      </c>
    </row>
    <row r="146" ht="14.25" customHeight="1">
      <c r="B146" s="12">
        <v>141.0</v>
      </c>
      <c r="C146" s="13">
        <f t="shared" si="7"/>
        <v>963996.92</v>
      </c>
      <c r="D146" s="13">
        <f t="shared" si="1"/>
        <v>6673.514271</v>
      </c>
      <c r="E146" s="14">
        <v>0.0081</v>
      </c>
      <c r="F146" s="15">
        <f t="shared" si="2"/>
        <v>7754.319586</v>
      </c>
      <c r="G146" s="13">
        <f t="shared" si="3"/>
        <v>6788.144978</v>
      </c>
      <c r="H146" s="13">
        <f t="shared" si="4"/>
        <v>14427.83386</v>
      </c>
      <c r="I146" s="13">
        <f t="shared" si="5"/>
        <v>6673.514271</v>
      </c>
      <c r="J146" s="16">
        <f t="shared" si="6"/>
        <v>949569.0861</v>
      </c>
      <c r="N146" s="11">
        <v>141.0</v>
      </c>
      <c r="O146" s="11">
        <v>20837.708430331462</v>
      </c>
      <c r="P146" s="11">
        <v>21195.63697366974</v>
      </c>
    </row>
    <row r="147" ht="14.25" customHeight="1">
      <c r="B147" s="12">
        <v>142.0</v>
      </c>
      <c r="C147" s="13">
        <f t="shared" si="7"/>
        <v>949569.0861</v>
      </c>
      <c r="D147" s="13">
        <f t="shared" si="1"/>
        <v>6666.070828</v>
      </c>
      <c r="E147" s="14">
        <v>0.0081</v>
      </c>
      <c r="F147" s="15">
        <f t="shared" si="2"/>
        <v>7637.514424</v>
      </c>
      <c r="G147" s="13">
        <f t="shared" si="3"/>
        <v>6686.548981</v>
      </c>
      <c r="H147" s="13">
        <f t="shared" si="4"/>
        <v>14303.58525</v>
      </c>
      <c r="I147" s="13">
        <f t="shared" si="5"/>
        <v>6666.070828</v>
      </c>
      <c r="J147" s="16">
        <f t="shared" si="6"/>
        <v>935265.5009</v>
      </c>
      <c r="N147" s="11">
        <v>142.0</v>
      </c>
      <c r="O147" s="11">
        <v>20984.440627195043</v>
      </c>
      <c r="P147" s="11">
        <v>21048.904776806157</v>
      </c>
    </row>
    <row r="148" ht="14.25" customHeight="1">
      <c r="B148" s="12">
        <v>143.0</v>
      </c>
      <c r="C148" s="13">
        <f t="shared" si="7"/>
        <v>935265.5009</v>
      </c>
      <c r="D148" s="13">
        <f t="shared" si="1"/>
        <v>6658.635687</v>
      </c>
      <c r="E148" s="14">
        <v>0.0081</v>
      </c>
      <c r="F148" s="15">
        <f t="shared" si="2"/>
        <v>7521.715608</v>
      </c>
      <c r="G148" s="13">
        <f t="shared" si="3"/>
        <v>6585.827902</v>
      </c>
      <c r="H148" s="13">
        <f t="shared" si="4"/>
        <v>14180.3513</v>
      </c>
      <c r="I148" s="13">
        <f t="shared" si="5"/>
        <v>6658.635687</v>
      </c>
      <c r="J148" s="16">
        <f t="shared" si="6"/>
        <v>921085.1496</v>
      </c>
      <c r="N148" s="11">
        <v>143.0</v>
      </c>
      <c r="O148" s="11">
        <v>21132.206063278212</v>
      </c>
      <c r="P148" s="11">
        <v>20901.13934072299</v>
      </c>
    </row>
    <row r="149" ht="14.25" customHeight="1">
      <c r="B149" s="12">
        <v>144.0</v>
      </c>
      <c r="C149" s="13">
        <f t="shared" si="7"/>
        <v>921085.1496</v>
      </c>
      <c r="D149" s="13">
        <f t="shared" si="1"/>
        <v>6651.208839</v>
      </c>
      <c r="E149" s="14">
        <v>0.0081</v>
      </c>
      <c r="F149" s="15">
        <f t="shared" si="2"/>
        <v>7406.91492</v>
      </c>
      <c r="G149" s="13">
        <f t="shared" si="3"/>
        <v>6485.974595</v>
      </c>
      <c r="H149" s="13">
        <f t="shared" si="4"/>
        <v>14058.12376</v>
      </c>
      <c r="I149" s="13">
        <f t="shared" si="5"/>
        <v>6651.208839</v>
      </c>
      <c r="J149" s="16">
        <f t="shared" si="6"/>
        <v>907027.0258</v>
      </c>
      <c r="N149" s="11">
        <v>144.0</v>
      </c>
      <c r="O149" s="11">
        <v>21281.012014307133</v>
      </c>
      <c r="P149" s="11">
        <v>20752.33338969408</v>
      </c>
    </row>
    <row r="150" ht="14.25" customHeight="1">
      <c r="B150" s="12">
        <v>145.0</v>
      </c>
      <c r="C150" s="13">
        <f t="shared" si="7"/>
        <v>907027.0258</v>
      </c>
      <c r="D150" s="13">
        <f t="shared" si="1"/>
        <v>6643.790275</v>
      </c>
      <c r="E150" s="14">
        <v>0.0081</v>
      </c>
      <c r="F150" s="15">
        <f t="shared" si="2"/>
        <v>7293.104208</v>
      </c>
      <c r="G150" s="13">
        <f t="shared" si="3"/>
        <v>6386.981973</v>
      </c>
      <c r="H150" s="13">
        <f t="shared" si="4"/>
        <v>13936.89448</v>
      </c>
      <c r="I150" s="13">
        <f t="shared" si="5"/>
        <v>6643.790275</v>
      </c>
      <c r="J150" s="16">
        <f t="shared" si="6"/>
        <v>893090.1313</v>
      </c>
      <c r="N150" s="11">
        <v>145.0</v>
      </c>
      <c r="O150" s="11">
        <v>21430.865807241207</v>
      </c>
      <c r="P150" s="11">
        <v>20602.479596759997</v>
      </c>
    </row>
    <row r="151" ht="14.25" customHeight="1">
      <c r="B151" s="12">
        <v>146.0</v>
      </c>
      <c r="C151" s="13">
        <f t="shared" si="7"/>
        <v>893090.1313</v>
      </c>
      <c r="D151" s="13">
        <f t="shared" si="1"/>
        <v>6636.379985</v>
      </c>
      <c r="E151" s="14">
        <v>0.0081</v>
      </c>
      <c r="F151" s="15">
        <f t="shared" si="2"/>
        <v>7180.275386</v>
      </c>
      <c r="G151" s="13">
        <f t="shared" si="3"/>
        <v>6288.843008</v>
      </c>
      <c r="H151" s="13">
        <f t="shared" si="4"/>
        <v>13816.65537</v>
      </c>
      <c r="I151" s="13">
        <f t="shared" si="5"/>
        <v>6636.379985</v>
      </c>
      <c r="J151" s="16">
        <f t="shared" si="6"/>
        <v>879273.4759</v>
      </c>
      <c r="N151" s="11">
        <v>146.0</v>
      </c>
      <c r="O151" s="11">
        <v>21581.77482063386</v>
      </c>
      <c r="P151" s="11">
        <v>20451.570583367342</v>
      </c>
    </row>
    <row r="152" ht="14.25" customHeight="1">
      <c r="B152" s="12">
        <v>147.0</v>
      </c>
      <c r="C152" s="13">
        <f t="shared" si="7"/>
        <v>879273.4759</v>
      </c>
      <c r="D152" s="13">
        <f t="shared" si="1"/>
        <v>6628.97796</v>
      </c>
      <c r="E152" s="14">
        <v>0.0081</v>
      </c>
      <c r="F152" s="15">
        <f t="shared" si="2"/>
        <v>7068.420434</v>
      </c>
      <c r="G152" s="13">
        <f t="shared" si="3"/>
        <v>6191.550726</v>
      </c>
      <c r="H152" s="13">
        <f t="shared" si="4"/>
        <v>13697.39839</v>
      </c>
      <c r="I152" s="13">
        <f t="shared" si="5"/>
        <v>6628.97796</v>
      </c>
      <c r="J152" s="16">
        <f t="shared" si="6"/>
        <v>865576.0776</v>
      </c>
      <c r="N152" s="11">
        <v>147.0</v>
      </c>
      <c r="O152" s="11">
        <v>21733.74648499583</v>
      </c>
      <c r="P152" s="11">
        <v>20299.598919005377</v>
      </c>
    </row>
    <row r="153" ht="14.25" customHeight="1">
      <c r="B153" s="12">
        <v>148.0</v>
      </c>
      <c r="C153" s="13">
        <f t="shared" si="7"/>
        <v>865576.0776</v>
      </c>
      <c r="D153" s="13">
        <f t="shared" si="1"/>
        <v>6621.584192</v>
      </c>
      <c r="E153" s="14">
        <v>0.0081</v>
      </c>
      <c r="F153" s="15">
        <f t="shared" si="2"/>
        <v>6957.531396</v>
      </c>
      <c r="G153" s="13">
        <f t="shared" si="3"/>
        <v>6095.098213</v>
      </c>
      <c r="H153" s="13">
        <f t="shared" si="4"/>
        <v>13579.11559</v>
      </c>
      <c r="I153" s="13">
        <f t="shared" si="5"/>
        <v>6621.584192</v>
      </c>
      <c r="J153" s="16">
        <f t="shared" si="6"/>
        <v>851996.962</v>
      </c>
      <c r="N153" s="11">
        <v>148.0</v>
      </c>
      <c r="O153" s="11">
        <v>21886.788283161008</v>
      </c>
      <c r="P153" s="11">
        <v>20146.5571208402</v>
      </c>
    </row>
    <row r="154" ht="14.25" customHeight="1">
      <c r="B154" s="12">
        <v>149.0</v>
      </c>
      <c r="C154" s="13">
        <f t="shared" si="7"/>
        <v>851996.962</v>
      </c>
      <c r="D154" s="13">
        <f t="shared" si="1"/>
        <v>6614.19867</v>
      </c>
      <c r="E154" s="14">
        <v>0.0081</v>
      </c>
      <c r="F154" s="15">
        <f t="shared" si="2"/>
        <v>6847.600383</v>
      </c>
      <c r="G154" s="13">
        <f t="shared" si="3"/>
        <v>5999.478607</v>
      </c>
      <c r="H154" s="13">
        <f t="shared" si="4"/>
        <v>13461.79905</v>
      </c>
      <c r="I154" s="13">
        <f t="shared" si="5"/>
        <v>6614.19867</v>
      </c>
      <c r="J154" s="16">
        <f t="shared" si="6"/>
        <v>838535.1629</v>
      </c>
      <c r="N154" s="11">
        <v>149.0</v>
      </c>
      <c r="O154" s="11">
        <v>22040.907750654937</v>
      </c>
      <c r="P154" s="11">
        <v>19992.437653346275</v>
      </c>
    </row>
    <row r="155" ht="14.25" customHeight="1">
      <c r="B155" s="12">
        <v>150.0</v>
      </c>
      <c r="C155" s="13">
        <f t="shared" si="7"/>
        <v>838535.1629</v>
      </c>
      <c r="D155" s="13">
        <f t="shared" si="1"/>
        <v>6606.821386</v>
      </c>
      <c r="E155" s="14">
        <v>0.0081</v>
      </c>
      <c r="F155" s="15">
        <f t="shared" si="2"/>
        <v>6738.619566</v>
      </c>
      <c r="G155" s="13">
        <f t="shared" si="3"/>
        <v>5904.685106</v>
      </c>
      <c r="H155" s="13">
        <f t="shared" si="4"/>
        <v>13345.44095</v>
      </c>
      <c r="I155" s="13">
        <f t="shared" si="5"/>
        <v>6606.821386</v>
      </c>
      <c r="J155" s="16">
        <f t="shared" si="6"/>
        <v>825189.722</v>
      </c>
      <c r="N155" s="11">
        <v>150.0</v>
      </c>
      <c r="O155" s="11">
        <v>22196.1124760658</v>
      </c>
      <c r="P155" s="11">
        <v>19837.232927935413</v>
      </c>
    </row>
    <row r="156" ht="14.25" customHeight="1">
      <c r="B156" s="12">
        <v>151.0</v>
      </c>
      <c r="C156" s="13">
        <f t="shared" si="7"/>
        <v>825189.722</v>
      </c>
      <c r="D156" s="13">
        <f t="shared" si="1"/>
        <v>6599.45233</v>
      </c>
      <c r="E156" s="14">
        <v>0.0081</v>
      </c>
      <c r="F156" s="15">
        <f t="shared" si="2"/>
        <v>6630.581184</v>
      </c>
      <c r="G156" s="13">
        <f t="shared" si="3"/>
        <v>5810.710959</v>
      </c>
      <c r="H156" s="13">
        <f t="shared" si="4"/>
        <v>13230.03351</v>
      </c>
      <c r="I156" s="13">
        <f t="shared" si="5"/>
        <v>6599.45233</v>
      </c>
      <c r="J156" s="16">
        <f t="shared" si="6"/>
        <v>811959.6884</v>
      </c>
      <c r="N156" s="11">
        <v>151.0</v>
      </c>
      <c r="O156" s="11">
        <v>22352.410101418096</v>
      </c>
      <c r="P156" s="11">
        <v>19680.935302583115</v>
      </c>
    </row>
    <row r="157" ht="14.25" customHeight="1">
      <c r="B157" s="12">
        <v>152.0</v>
      </c>
      <c r="C157" s="13">
        <f t="shared" si="7"/>
        <v>811959.6884</v>
      </c>
      <c r="D157" s="13">
        <f t="shared" si="1"/>
        <v>6592.091493</v>
      </c>
      <c r="E157" s="14">
        <v>0.0081</v>
      </c>
      <c r="F157" s="15">
        <f t="shared" si="2"/>
        <v>6523.477535</v>
      </c>
      <c r="G157" s="13">
        <f t="shared" si="3"/>
        <v>5717.549473</v>
      </c>
      <c r="H157" s="13">
        <f t="shared" si="4"/>
        <v>13115.56903</v>
      </c>
      <c r="I157" s="13">
        <f t="shared" si="5"/>
        <v>6592.091493</v>
      </c>
      <c r="J157" s="16">
        <f t="shared" si="6"/>
        <v>798844.1194</v>
      </c>
      <c r="N157" s="11">
        <v>152.0</v>
      </c>
      <c r="O157" s="11">
        <v>22509.808322548914</v>
      </c>
      <c r="P157" s="11">
        <v>19523.537081452298</v>
      </c>
    </row>
    <row r="158" ht="14.25" customHeight="1">
      <c r="B158" s="12">
        <v>153.0</v>
      </c>
      <c r="C158" s="13">
        <f t="shared" si="7"/>
        <v>798844.1194</v>
      </c>
      <c r="D158" s="13">
        <f t="shared" si="1"/>
        <v>6584.738866</v>
      </c>
      <c r="E158" s="14">
        <v>0.0081</v>
      </c>
      <c r="F158" s="15">
        <f t="shared" si="2"/>
        <v>6417.300982</v>
      </c>
      <c r="G158" s="13">
        <f t="shared" si="3"/>
        <v>5625.194008</v>
      </c>
      <c r="H158" s="13">
        <f t="shared" si="4"/>
        <v>13002.03985</v>
      </c>
      <c r="I158" s="13">
        <f t="shared" si="5"/>
        <v>6584.738866</v>
      </c>
      <c r="J158" s="16">
        <f t="shared" si="6"/>
        <v>785842.0796</v>
      </c>
      <c r="N158" s="11">
        <v>153.0</v>
      </c>
      <c r="O158" s="11">
        <v>22668.314889486865</v>
      </c>
      <c r="P158" s="11">
        <v>19365.03051451435</v>
      </c>
    </row>
    <row r="159" ht="14.25" customHeight="1">
      <c r="B159" s="12">
        <v>154.0</v>
      </c>
      <c r="C159" s="13">
        <f t="shared" si="7"/>
        <v>785842.0796</v>
      </c>
      <c r="D159" s="13">
        <f t="shared" si="1"/>
        <v>6577.394441</v>
      </c>
      <c r="E159" s="14">
        <v>0.0081</v>
      </c>
      <c r="F159" s="15">
        <f t="shared" si="2"/>
        <v>6312.04395</v>
      </c>
      <c r="G159" s="13">
        <f t="shared" si="3"/>
        <v>5533.637977</v>
      </c>
      <c r="H159" s="13">
        <f t="shared" si="4"/>
        <v>12889.43839</v>
      </c>
      <c r="I159" s="13">
        <f t="shared" si="5"/>
        <v>6577.394441</v>
      </c>
      <c r="J159" s="16">
        <f t="shared" si="6"/>
        <v>772952.6412</v>
      </c>
      <c r="N159" s="11">
        <v>154.0</v>
      </c>
      <c r="O159" s="11">
        <v>22827.93760683367</v>
      </c>
      <c r="P159" s="11">
        <v>19205.407797167547</v>
      </c>
    </row>
    <row r="160" ht="14.25" customHeight="1">
      <c r="B160" s="12">
        <v>155.0</v>
      </c>
      <c r="C160" s="13">
        <f t="shared" si="7"/>
        <v>772952.6412</v>
      </c>
      <c r="D160" s="13">
        <f t="shared" si="1"/>
        <v>6570.058207</v>
      </c>
      <c r="E160" s="14">
        <v>0.0081</v>
      </c>
      <c r="F160" s="15">
        <f t="shared" si="2"/>
        <v>6207.698922</v>
      </c>
      <c r="G160" s="13">
        <f t="shared" si="3"/>
        <v>5442.874848</v>
      </c>
      <c r="H160" s="13">
        <f t="shared" si="4"/>
        <v>12777.75713</v>
      </c>
      <c r="I160" s="13">
        <f t="shared" si="5"/>
        <v>6570.058207</v>
      </c>
      <c r="J160" s="16">
        <f t="shared" si="6"/>
        <v>760174.8841</v>
      </c>
      <c r="N160" s="11">
        <v>155.0</v>
      </c>
      <c r="O160" s="11">
        <v>22988.68433414845</v>
      </c>
      <c r="P160" s="11">
        <v>19044.66106985276</v>
      </c>
    </row>
    <row r="161" ht="14.25" customHeight="1">
      <c r="B161" s="12">
        <v>156.0</v>
      </c>
      <c r="C161" s="13">
        <f t="shared" si="7"/>
        <v>760174.8841</v>
      </c>
      <c r="D161" s="13">
        <f t="shared" si="1"/>
        <v>6562.730156</v>
      </c>
      <c r="E161" s="14">
        <v>0.0081</v>
      </c>
      <c r="F161" s="15">
        <f t="shared" si="2"/>
        <v>6104.258447</v>
      </c>
      <c r="G161" s="13">
        <f t="shared" si="3"/>
        <v>5352.898142</v>
      </c>
      <c r="H161" s="13">
        <f t="shared" si="4"/>
        <v>12666.9886</v>
      </c>
      <c r="I161" s="13">
        <f t="shared" si="5"/>
        <v>6562.730156</v>
      </c>
      <c r="J161" s="16">
        <f t="shared" si="6"/>
        <v>747507.8954</v>
      </c>
      <c r="N161" s="11">
        <v>156.0</v>
      </c>
      <c r="O161" s="11">
        <v>23150.562986334742</v>
      </c>
      <c r="P161" s="11">
        <v>18882.78241766646</v>
      </c>
    </row>
    <row r="162" ht="14.25" customHeight="1">
      <c r="B162" s="12">
        <v>157.0</v>
      </c>
      <c r="C162" s="13">
        <f t="shared" si="7"/>
        <v>747507.8954</v>
      </c>
      <c r="D162" s="13">
        <f t="shared" si="1"/>
        <v>6555.410278</v>
      </c>
      <c r="E162" s="14">
        <v>0.0081</v>
      </c>
      <c r="F162" s="15">
        <f t="shared" si="2"/>
        <v>6001.71513</v>
      </c>
      <c r="G162" s="13">
        <f t="shared" si="3"/>
        <v>5263.70143</v>
      </c>
      <c r="H162" s="13">
        <f t="shared" si="4"/>
        <v>12557.12541</v>
      </c>
      <c r="I162" s="13">
        <f t="shared" si="5"/>
        <v>6555.410278</v>
      </c>
      <c r="J162" s="16">
        <f t="shared" si="6"/>
        <v>734950.77</v>
      </c>
      <c r="N162" s="11">
        <v>157.0</v>
      </c>
      <c r="O162" s="11">
        <v>23313.581534030185</v>
      </c>
      <c r="P162" s="11">
        <v>18719.763869971022</v>
      </c>
    </row>
    <row r="163" ht="14.25" customHeight="1">
      <c r="B163" s="12">
        <v>158.0</v>
      </c>
      <c r="C163" s="13">
        <f t="shared" si="7"/>
        <v>734950.77</v>
      </c>
      <c r="D163" s="13">
        <f t="shared" si="1"/>
        <v>6548.098564</v>
      </c>
      <c r="E163" s="14">
        <v>0.0081</v>
      </c>
      <c r="F163" s="15">
        <f t="shared" si="2"/>
        <v>5900.061639</v>
      </c>
      <c r="G163" s="13">
        <f t="shared" si="3"/>
        <v>5175.278339</v>
      </c>
      <c r="H163" s="13">
        <f t="shared" si="4"/>
        <v>12448.1602</v>
      </c>
      <c r="I163" s="13">
        <f t="shared" si="5"/>
        <v>6548.098564</v>
      </c>
      <c r="J163" s="16">
        <f t="shared" si="6"/>
        <v>722502.6098</v>
      </c>
      <c r="N163" s="11">
        <v>158.0</v>
      </c>
      <c r="O163" s="11">
        <v>23477.748003998975</v>
      </c>
      <c r="P163" s="11">
        <v>18555.597400002225</v>
      </c>
    </row>
    <row r="164" ht="14.25" customHeight="1">
      <c r="B164" s="12">
        <v>159.0</v>
      </c>
      <c r="C164" s="13">
        <f t="shared" si="7"/>
        <v>722502.6098</v>
      </c>
      <c r="D164" s="13">
        <f t="shared" si="1"/>
        <v>6540.795006</v>
      </c>
      <c r="E164" s="14">
        <v>0.0081</v>
      </c>
      <c r="F164" s="15">
        <f t="shared" si="2"/>
        <v>5799.2907</v>
      </c>
      <c r="G164" s="13">
        <f t="shared" si="3"/>
        <v>5087.622544</v>
      </c>
      <c r="H164" s="13">
        <f t="shared" si="4"/>
        <v>12340.08571</v>
      </c>
      <c r="I164" s="13">
        <f t="shared" si="5"/>
        <v>6540.795006</v>
      </c>
      <c r="J164" s="16">
        <f t="shared" si="6"/>
        <v>710162.5241</v>
      </c>
      <c r="N164" s="11">
        <v>159.0</v>
      </c>
      <c r="O164" s="11">
        <v>23643.070479527138</v>
      </c>
      <c r="P164" s="11">
        <v>18390.274924474066</v>
      </c>
    </row>
    <row r="165" ht="14.25" customHeight="1">
      <c r="B165" s="12">
        <v>160.0</v>
      </c>
      <c r="C165" s="13">
        <f t="shared" si="7"/>
        <v>710162.5241</v>
      </c>
      <c r="D165" s="13">
        <f t="shared" si="1"/>
        <v>6533.499594</v>
      </c>
      <c r="E165" s="14">
        <v>0.0081</v>
      </c>
      <c r="F165" s="15">
        <f t="shared" si="2"/>
        <v>5699.395099</v>
      </c>
      <c r="G165" s="13">
        <f t="shared" si="3"/>
        <v>5000.727774</v>
      </c>
      <c r="H165" s="13">
        <f t="shared" si="4"/>
        <v>12232.89469</v>
      </c>
      <c r="I165" s="13">
        <f t="shared" si="5"/>
        <v>6533.499594</v>
      </c>
      <c r="J165" s="16">
        <f t="shared" si="6"/>
        <v>697929.6294</v>
      </c>
      <c r="N165" s="11">
        <v>160.0</v>
      </c>
      <c r="O165" s="11">
        <v>23809.55710082048</v>
      </c>
      <c r="P165" s="11">
        <v>18223.78830318073</v>
      </c>
    </row>
    <row r="166" ht="14.25" customHeight="1">
      <c r="B166" s="12">
        <v>161.0</v>
      </c>
      <c r="C166" s="13">
        <f t="shared" si="7"/>
        <v>697929.6294</v>
      </c>
      <c r="D166" s="13">
        <f t="shared" si="1"/>
        <v>6526.212319</v>
      </c>
      <c r="E166" s="14">
        <v>0.0081</v>
      </c>
      <c r="F166" s="15">
        <f t="shared" si="2"/>
        <v>5600.367679</v>
      </c>
      <c r="G166" s="13">
        <f t="shared" si="3"/>
        <v>4914.587807</v>
      </c>
      <c r="H166" s="13">
        <f t="shared" si="4"/>
        <v>12126.58</v>
      </c>
      <c r="I166" s="13">
        <f t="shared" si="5"/>
        <v>6526.212319</v>
      </c>
      <c r="J166" s="16">
        <f t="shared" si="6"/>
        <v>685803.0494</v>
      </c>
      <c r="N166" s="11">
        <v>161.0</v>
      </c>
      <c r="O166" s="11">
        <v>23977.216065405428</v>
      </c>
      <c r="P166" s="11">
        <v>18056.129338595787</v>
      </c>
    </row>
    <row r="167" ht="14.25" customHeight="1">
      <c r="B167" s="12">
        <v>162.0</v>
      </c>
      <c r="C167" s="13">
        <f t="shared" si="7"/>
        <v>685803.0494</v>
      </c>
      <c r="D167" s="13">
        <f t="shared" si="1"/>
        <v>6518.933172</v>
      </c>
      <c r="E167" s="14">
        <v>0.0081</v>
      </c>
      <c r="F167" s="15">
        <f t="shared" si="2"/>
        <v>5502.201342</v>
      </c>
      <c r="G167" s="13">
        <f t="shared" si="3"/>
        <v>4829.196473</v>
      </c>
      <c r="H167" s="13">
        <f t="shared" si="4"/>
        <v>12021.13451</v>
      </c>
      <c r="I167" s="13">
        <f t="shared" si="5"/>
        <v>6518.933172</v>
      </c>
      <c r="J167" s="16">
        <f t="shared" si="6"/>
        <v>673781.9149</v>
      </c>
      <c r="N167" s="11">
        <v>162.0</v>
      </c>
      <c r="O167" s="11">
        <v>24146.055628532653</v>
      </c>
      <c r="P167" s="11">
        <v>17887.289775468555</v>
      </c>
    </row>
    <row r="168" ht="14.25" customHeight="1">
      <c r="B168" s="12">
        <v>163.0</v>
      </c>
      <c r="C168" s="13">
        <f t="shared" si="7"/>
        <v>673781.9149</v>
      </c>
      <c r="D168" s="13">
        <f t="shared" si="1"/>
        <v>6511.662144</v>
      </c>
      <c r="E168" s="14">
        <v>0.0081</v>
      </c>
      <c r="F168" s="15">
        <f t="shared" si="2"/>
        <v>5404.889048</v>
      </c>
      <c r="G168" s="13">
        <f t="shared" si="3"/>
        <v>4744.547651</v>
      </c>
      <c r="H168" s="13">
        <f t="shared" si="4"/>
        <v>11916.55119</v>
      </c>
      <c r="I168" s="13">
        <f t="shared" si="5"/>
        <v>6511.662144</v>
      </c>
      <c r="J168" s="16">
        <f t="shared" si="6"/>
        <v>661865.3637</v>
      </c>
      <c r="N168" s="11">
        <v>163.0</v>
      </c>
      <c r="O168" s="11">
        <v>24316.084103583577</v>
      </c>
      <c r="P168" s="11">
        <v>17717.26130041764</v>
      </c>
    </row>
    <row r="169" ht="14.25" customHeight="1">
      <c r="B169" s="12">
        <v>164.0</v>
      </c>
      <c r="C169" s="13">
        <f t="shared" si="7"/>
        <v>661865.3637</v>
      </c>
      <c r="D169" s="13">
        <f t="shared" si="1"/>
        <v>6504.399226</v>
      </c>
      <c r="E169" s="14">
        <v>0.0081</v>
      </c>
      <c r="F169" s="15">
        <f t="shared" si="2"/>
        <v>5308.423813</v>
      </c>
      <c r="G169" s="13">
        <f t="shared" si="3"/>
        <v>4660.63527</v>
      </c>
      <c r="H169" s="13">
        <f t="shared" si="4"/>
        <v>11812.82304</v>
      </c>
      <c r="I169" s="13">
        <f t="shared" si="5"/>
        <v>6504.399226</v>
      </c>
      <c r="J169" s="16">
        <f t="shared" si="6"/>
        <v>650052.5407</v>
      </c>
      <c r="N169" s="11">
        <v>164.0</v>
      </c>
      <c r="O169" s="11">
        <v>24487.309862479637</v>
      </c>
      <c r="P169" s="11">
        <v>17546.035541521574</v>
      </c>
    </row>
    <row r="170" ht="14.25" customHeight="1">
      <c r="B170" s="12">
        <v>165.0</v>
      </c>
      <c r="C170" s="13">
        <f t="shared" si="7"/>
        <v>650052.5407</v>
      </c>
      <c r="D170" s="13">
        <f t="shared" si="1"/>
        <v>6497.144409</v>
      </c>
      <c r="E170" s="14">
        <v>0.0081</v>
      </c>
      <c r="F170" s="15">
        <f t="shared" si="2"/>
        <v>5212.79871</v>
      </c>
      <c r="G170" s="13">
        <f t="shared" si="3"/>
        <v>4577.453307</v>
      </c>
      <c r="H170" s="13">
        <f t="shared" si="4"/>
        <v>11709.94312</v>
      </c>
      <c r="I170" s="13">
        <f t="shared" si="5"/>
        <v>6497.144409</v>
      </c>
      <c r="J170" s="16">
        <f t="shared" si="6"/>
        <v>638342.5976</v>
      </c>
      <c r="N170" s="11">
        <v>165.0</v>
      </c>
      <c r="O170" s="11">
        <v>24659.741336094605</v>
      </c>
      <c r="P170" s="11">
        <v>17373.604067906614</v>
      </c>
    </row>
    <row r="171" ht="14.25" customHeight="1">
      <c r="B171" s="12">
        <v>166.0</v>
      </c>
      <c r="C171" s="13">
        <f t="shared" si="7"/>
        <v>638342.5976</v>
      </c>
      <c r="D171" s="13">
        <f t="shared" si="1"/>
        <v>6489.897684</v>
      </c>
      <c r="E171" s="14">
        <v>0.0081</v>
      </c>
      <c r="F171" s="15">
        <f t="shared" si="2"/>
        <v>5118.006869</v>
      </c>
      <c r="G171" s="13">
        <f t="shared" si="3"/>
        <v>4494.995791</v>
      </c>
      <c r="H171" s="13">
        <f t="shared" si="4"/>
        <v>11607.90455</v>
      </c>
      <c r="I171" s="13">
        <f t="shared" si="5"/>
        <v>6489.897684</v>
      </c>
      <c r="J171" s="16">
        <f t="shared" si="6"/>
        <v>626734.693</v>
      </c>
      <c r="N171" s="11">
        <v>166.0</v>
      </c>
      <c r="O171" s="11">
        <v>24833.387014669603</v>
      </c>
      <c r="P171" s="11">
        <v>17199.958389331612</v>
      </c>
    </row>
    <row r="172" ht="14.25" customHeight="1">
      <c r="B172" s="12">
        <v>167.0</v>
      </c>
      <c r="C172" s="13">
        <f t="shared" si="7"/>
        <v>626734.693</v>
      </c>
      <c r="D172" s="13">
        <f t="shared" si="1"/>
        <v>6482.659041</v>
      </c>
      <c r="E172" s="14">
        <v>0.0081</v>
      </c>
      <c r="F172" s="15">
        <f t="shared" si="2"/>
        <v>5024.041475</v>
      </c>
      <c r="G172" s="13">
        <f t="shared" si="3"/>
        <v>4413.256797</v>
      </c>
      <c r="H172" s="13">
        <f t="shared" si="4"/>
        <v>11506.70052</v>
      </c>
      <c r="I172" s="13">
        <f t="shared" si="5"/>
        <v>6482.659041</v>
      </c>
      <c r="J172" s="16">
        <f t="shared" si="6"/>
        <v>615227.9925</v>
      </c>
      <c r="N172" s="11">
        <v>167.0</v>
      </c>
      <c r="O172" s="11">
        <v>25008.25544823123</v>
      </c>
      <c r="P172" s="11">
        <v>17025.089955769978</v>
      </c>
    </row>
    <row r="173" ht="14.25" customHeight="1">
      <c r="B173" s="12">
        <v>168.0</v>
      </c>
      <c r="C173" s="13">
        <f t="shared" si="7"/>
        <v>615227.9925</v>
      </c>
      <c r="D173" s="13">
        <f t="shared" si="1"/>
        <v>6475.428472</v>
      </c>
      <c r="E173" s="14">
        <v>0.0081</v>
      </c>
      <c r="F173" s="15">
        <f t="shared" si="2"/>
        <v>4930.895769</v>
      </c>
      <c r="G173" s="13">
        <f t="shared" si="3"/>
        <v>4332.230447</v>
      </c>
      <c r="H173" s="13">
        <f t="shared" si="4"/>
        <v>11406.32424</v>
      </c>
      <c r="I173" s="13">
        <f t="shared" si="5"/>
        <v>6475.428472</v>
      </c>
      <c r="J173" s="16">
        <f t="shared" si="6"/>
        <v>603821.6683</v>
      </c>
      <c r="N173" s="11">
        <v>168.0</v>
      </c>
      <c r="O173" s="11">
        <v>25184.35524701253</v>
      </c>
      <c r="P173" s="11">
        <v>16848.990156988686</v>
      </c>
    </row>
    <row r="174" ht="14.25" customHeight="1">
      <c r="B174" s="12">
        <v>169.0</v>
      </c>
      <c r="C174" s="13">
        <f t="shared" si="7"/>
        <v>603821.6683</v>
      </c>
      <c r="D174" s="13">
        <f t="shared" si="1"/>
        <v>6468.205968</v>
      </c>
      <c r="E174" s="14">
        <v>0.0081</v>
      </c>
      <c r="F174" s="15">
        <f t="shared" si="2"/>
        <v>4838.563045</v>
      </c>
      <c r="G174" s="13">
        <f t="shared" si="3"/>
        <v>4251.910914</v>
      </c>
      <c r="H174" s="13">
        <f t="shared" si="4"/>
        <v>11306.76901</v>
      </c>
      <c r="I174" s="13">
        <f t="shared" si="5"/>
        <v>6468.205968</v>
      </c>
      <c r="J174" s="16">
        <f t="shared" si="6"/>
        <v>592514.8993</v>
      </c>
      <c r="N174" s="11">
        <v>169.0</v>
      </c>
      <c r="O174" s="11">
        <v>25361.695081876915</v>
      </c>
      <c r="P174" s="11">
        <v>16671.650322124307</v>
      </c>
    </row>
    <row r="175" ht="14.25" customHeight="1">
      <c r="B175" s="12">
        <v>170.0</v>
      </c>
      <c r="C175" s="13">
        <f t="shared" si="7"/>
        <v>592514.8993</v>
      </c>
      <c r="D175" s="13">
        <f t="shared" si="1"/>
        <v>6460.99152</v>
      </c>
      <c r="E175" s="14">
        <v>0.0081</v>
      </c>
      <c r="F175" s="15">
        <f t="shared" si="2"/>
        <v>4747.036653</v>
      </c>
      <c r="G175" s="13">
        <f t="shared" si="3"/>
        <v>4172.292416</v>
      </c>
      <c r="H175" s="13">
        <f t="shared" si="4"/>
        <v>11208.02817</v>
      </c>
      <c r="I175" s="13">
        <f t="shared" si="5"/>
        <v>6460.99152</v>
      </c>
      <c r="J175" s="16">
        <f t="shared" si="6"/>
        <v>581306.8711</v>
      </c>
      <c r="N175" s="11">
        <v>170.0</v>
      </c>
      <c r="O175" s="11">
        <v>25540.283684745125</v>
      </c>
      <c r="P175" s="11">
        <v>16493.06171925609</v>
      </c>
    </row>
    <row r="176" ht="14.25" customHeight="1">
      <c r="B176" s="12">
        <v>171.0</v>
      </c>
      <c r="C176" s="13">
        <f t="shared" si="7"/>
        <v>581306.8711</v>
      </c>
      <c r="D176" s="13">
        <f t="shared" si="1"/>
        <v>6453.785119</v>
      </c>
      <c r="E176" s="14">
        <v>0.0081</v>
      </c>
      <c r="F176" s="15">
        <f t="shared" si="2"/>
        <v>4656.309996</v>
      </c>
      <c r="G176" s="13">
        <f t="shared" si="3"/>
        <v>4093.369217</v>
      </c>
      <c r="H176" s="13">
        <f t="shared" si="4"/>
        <v>11110.09511</v>
      </c>
      <c r="I176" s="13">
        <f t="shared" si="5"/>
        <v>6453.785119</v>
      </c>
      <c r="J176" s="16">
        <f t="shared" si="6"/>
        <v>570196.776</v>
      </c>
      <c r="N176" s="11">
        <v>171.0</v>
      </c>
      <c r="O176" s="11">
        <v>25720.12984902521</v>
      </c>
      <c r="P176" s="11">
        <v>16313.21555497601</v>
      </c>
    </row>
    <row r="177" ht="14.25" customHeight="1">
      <c r="B177" s="12">
        <v>172.0</v>
      </c>
      <c r="C177" s="13">
        <f t="shared" si="7"/>
        <v>570196.776</v>
      </c>
      <c r="D177" s="13">
        <f t="shared" si="1"/>
        <v>6446.586755</v>
      </c>
      <c r="E177" s="14">
        <v>0.0081</v>
      </c>
      <c r="F177" s="15">
        <f t="shared" si="2"/>
        <v>4566.376533</v>
      </c>
      <c r="G177" s="13">
        <f t="shared" si="3"/>
        <v>4015.135631</v>
      </c>
      <c r="H177" s="13">
        <f t="shared" si="4"/>
        <v>11012.96329</v>
      </c>
      <c r="I177" s="13">
        <f t="shared" si="5"/>
        <v>6446.586755</v>
      </c>
      <c r="J177" s="16">
        <f t="shared" si="6"/>
        <v>559183.8127</v>
      </c>
      <c r="N177" s="11">
        <v>172.0</v>
      </c>
      <c r="O177" s="11">
        <v>25901.242430045422</v>
      </c>
      <c r="P177" s="11">
        <v>16132.102973955793</v>
      </c>
    </row>
    <row r="178" ht="14.25" customHeight="1">
      <c r="B178" s="12">
        <v>173.0</v>
      </c>
      <c r="C178" s="13">
        <f t="shared" si="7"/>
        <v>559183.8127</v>
      </c>
      <c r="D178" s="13">
        <f t="shared" si="1"/>
        <v>6439.39642</v>
      </c>
      <c r="E178" s="14">
        <v>0.0081</v>
      </c>
      <c r="F178" s="15">
        <f t="shared" si="2"/>
        <v>4477.229772</v>
      </c>
      <c r="G178" s="13">
        <f t="shared" si="3"/>
        <v>3937.586014</v>
      </c>
      <c r="H178" s="13">
        <f t="shared" si="4"/>
        <v>10916.62619</v>
      </c>
      <c r="I178" s="13">
        <f t="shared" si="5"/>
        <v>6439.39642</v>
      </c>
      <c r="J178" s="16">
        <f t="shared" si="6"/>
        <v>548267.1865</v>
      </c>
      <c r="N178" s="11">
        <v>173.0</v>
      </c>
      <c r="O178" s="11">
        <v>26083.630345490332</v>
      </c>
      <c r="P178" s="11">
        <v>15949.71505851089</v>
      </c>
    </row>
    <row r="179" ht="14.25" customHeight="1">
      <c r="B179" s="12">
        <v>174.0</v>
      </c>
      <c r="C179" s="13">
        <f t="shared" si="7"/>
        <v>548267.1865</v>
      </c>
      <c r="D179" s="13">
        <f t="shared" si="1"/>
        <v>6432.214105</v>
      </c>
      <c r="E179" s="14">
        <v>0.0081</v>
      </c>
      <c r="F179" s="15">
        <f t="shared" si="2"/>
        <v>4388.863276</v>
      </c>
      <c r="G179" s="13">
        <f t="shared" si="3"/>
        <v>3860.714772</v>
      </c>
      <c r="H179" s="13">
        <f t="shared" si="4"/>
        <v>10821.07738</v>
      </c>
      <c r="I179" s="13">
        <f t="shared" si="5"/>
        <v>6432.214105</v>
      </c>
      <c r="J179" s="16">
        <f t="shared" si="6"/>
        <v>537446.1091</v>
      </c>
      <c r="N179" s="11">
        <v>174.0</v>
      </c>
      <c r="O179" s="11">
        <v>26267.30257583983</v>
      </c>
      <c r="P179" s="11">
        <v>15766.042828161395</v>
      </c>
    </row>
    <row r="180" ht="14.25" customHeight="1">
      <c r="B180" s="12">
        <v>175.0</v>
      </c>
      <c r="C180" s="13">
        <f t="shared" si="7"/>
        <v>537446.1091</v>
      </c>
      <c r="D180" s="13">
        <f t="shared" si="1"/>
        <v>6425.039801</v>
      </c>
      <c r="E180" s="14">
        <v>0.0081</v>
      </c>
      <c r="F180" s="15">
        <f t="shared" si="2"/>
        <v>4301.270661</v>
      </c>
      <c r="G180" s="13">
        <f t="shared" si="3"/>
        <v>3784.516352</v>
      </c>
      <c r="H180" s="13">
        <f t="shared" si="4"/>
        <v>10726.31046</v>
      </c>
      <c r="I180" s="13">
        <f t="shared" si="5"/>
        <v>6425.039801</v>
      </c>
      <c r="J180" s="16">
        <f t="shared" si="6"/>
        <v>526719.7986</v>
      </c>
      <c r="N180" s="11">
        <v>175.0</v>
      </c>
      <c r="O180" s="11">
        <v>26452.268164811365</v>
      </c>
      <c r="P180" s="11">
        <v>15581.077239189857</v>
      </c>
    </row>
    <row r="181" ht="14.25" customHeight="1">
      <c r="B181" s="12">
        <v>176.0</v>
      </c>
      <c r="C181" s="13">
        <f t="shared" si="7"/>
        <v>526719.7986</v>
      </c>
      <c r="D181" s="13">
        <f t="shared" si="1"/>
        <v>6417.873499</v>
      </c>
      <c r="E181" s="14">
        <v>0.0081</v>
      </c>
      <c r="F181" s="15">
        <f t="shared" si="2"/>
        <v>4214.445594</v>
      </c>
      <c r="G181" s="13">
        <f t="shared" si="3"/>
        <v>3708.985249</v>
      </c>
      <c r="H181" s="13">
        <f t="shared" si="4"/>
        <v>10632.31909</v>
      </c>
      <c r="I181" s="13">
        <f t="shared" si="5"/>
        <v>6417.873499</v>
      </c>
      <c r="J181" s="16">
        <f t="shared" si="6"/>
        <v>516087.4795</v>
      </c>
      <c r="N181" s="11">
        <v>176.0</v>
      </c>
      <c r="O181" s="11">
        <v>26638.536219805246</v>
      </c>
      <c r="P181" s="11">
        <v>15394.80918419598</v>
      </c>
    </row>
    <row r="182" ht="14.25" customHeight="1">
      <c r="B182" s="12">
        <v>177.0</v>
      </c>
      <c r="C182" s="13">
        <f t="shared" si="7"/>
        <v>516087.4795</v>
      </c>
      <c r="D182" s="13">
        <f t="shared" si="1"/>
        <v>6410.71519</v>
      </c>
      <c r="E182" s="14">
        <v>0.0081</v>
      </c>
      <c r="F182" s="15">
        <f t="shared" si="2"/>
        <v>4128.381791</v>
      </c>
      <c r="G182" s="13">
        <f t="shared" si="3"/>
        <v>3634.116002</v>
      </c>
      <c r="H182" s="13">
        <f t="shared" si="4"/>
        <v>10539.09698</v>
      </c>
      <c r="I182" s="13">
        <f t="shared" si="5"/>
        <v>6410.71519</v>
      </c>
      <c r="J182" s="16">
        <f t="shared" si="6"/>
        <v>505548.3826</v>
      </c>
      <c r="N182" s="11">
        <v>177.0</v>
      </c>
      <c r="O182" s="11">
        <v>26826.115912353038</v>
      </c>
      <c r="P182" s="11">
        <v>15207.229491648182</v>
      </c>
    </row>
    <row r="183" ht="14.25" customHeight="1">
      <c r="B183" s="12">
        <v>178.0</v>
      </c>
      <c r="C183" s="13">
        <f t="shared" si="7"/>
        <v>505548.3826</v>
      </c>
      <c r="D183" s="13">
        <f t="shared" si="1"/>
        <v>6403.564866</v>
      </c>
      <c r="E183" s="14">
        <v>0.0081</v>
      </c>
      <c r="F183" s="15">
        <f t="shared" si="2"/>
        <v>4043.073023</v>
      </c>
      <c r="G183" s="13">
        <f t="shared" si="3"/>
        <v>3559.903194</v>
      </c>
      <c r="H183" s="13">
        <f t="shared" si="4"/>
        <v>10446.63789</v>
      </c>
      <c r="I183" s="13">
        <f t="shared" si="5"/>
        <v>6403.564866</v>
      </c>
      <c r="J183" s="16">
        <f t="shared" si="6"/>
        <v>495101.7447</v>
      </c>
      <c r="N183" s="11">
        <v>178.0</v>
      </c>
      <c r="O183" s="11">
        <v>27015.016478569192</v>
      </c>
      <c r="P183" s="11">
        <v>15018.328925432028</v>
      </c>
    </row>
    <row r="184" ht="14.25" customHeight="1">
      <c r="B184" s="12">
        <v>179.0</v>
      </c>
      <c r="C184" s="13">
        <f t="shared" si="7"/>
        <v>495101.7447</v>
      </c>
      <c r="D184" s="13">
        <f t="shared" si="1"/>
        <v>6396.422516</v>
      </c>
      <c r="E184" s="14">
        <v>0.0081</v>
      </c>
      <c r="F184" s="15">
        <f t="shared" si="2"/>
        <v>3958.51311</v>
      </c>
      <c r="G184" s="13">
        <f t="shared" si="3"/>
        <v>3486.341452</v>
      </c>
      <c r="H184" s="13">
        <f t="shared" si="4"/>
        <v>10354.93563</v>
      </c>
      <c r="I184" s="13">
        <f t="shared" si="5"/>
        <v>6396.422516</v>
      </c>
      <c r="J184" s="16">
        <f t="shared" si="6"/>
        <v>484746.8091</v>
      </c>
      <c r="N184" s="11">
        <v>179.0</v>
      </c>
      <c r="O184" s="11">
        <v>27205.247219605786</v>
      </c>
      <c r="P184" s="11">
        <v>14828.098184395438</v>
      </c>
    </row>
    <row r="185" ht="14.25" customHeight="1">
      <c r="B185" s="12">
        <v>180.0</v>
      </c>
      <c r="C185" s="13">
        <f t="shared" si="7"/>
        <v>484746.8091</v>
      </c>
      <c r="D185" s="13">
        <f t="shared" si="1"/>
        <v>6389.288133</v>
      </c>
      <c r="E185" s="14">
        <v>0.0081</v>
      </c>
      <c r="F185" s="15">
        <f t="shared" si="2"/>
        <v>3874.695919</v>
      </c>
      <c r="G185" s="13">
        <f t="shared" si="3"/>
        <v>3413.425447</v>
      </c>
      <c r="H185" s="13">
        <f t="shared" si="4"/>
        <v>10263.98405</v>
      </c>
      <c r="I185" s="13">
        <f t="shared" si="5"/>
        <v>6389.288133</v>
      </c>
      <c r="J185" s="16">
        <f t="shared" si="6"/>
        <v>474482.825</v>
      </c>
      <c r="N185" s="11">
        <v>180.0</v>
      </c>
      <c r="O185" s="11">
        <v>27396.817502110505</v>
      </c>
      <c r="P185" s="11">
        <v>14636.527901890713</v>
      </c>
    </row>
    <row r="186" ht="14.25" customHeight="1">
      <c r="B186" s="12">
        <v>181.0</v>
      </c>
      <c r="C186" s="13">
        <f t="shared" si="7"/>
        <v>474482.825</v>
      </c>
      <c r="D186" s="13">
        <f t="shared" si="1"/>
        <v>6382.161707</v>
      </c>
      <c r="E186" s="14">
        <v>0.0081</v>
      </c>
      <c r="F186" s="15">
        <f t="shared" si="2"/>
        <v>3791.615373</v>
      </c>
      <c r="G186" s="13">
        <f t="shared" si="3"/>
        <v>3341.149893</v>
      </c>
      <c r="H186" s="13">
        <f t="shared" si="4"/>
        <v>10173.77708</v>
      </c>
      <c r="I186" s="13">
        <f t="shared" si="5"/>
        <v>6382.161707</v>
      </c>
      <c r="J186" s="16">
        <f t="shared" si="6"/>
        <v>464309.0479</v>
      </c>
      <c r="N186" s="11">
        <v>181.0</v>
      </c>
      <c r="O186" s="11">
        <v>27589.73675868787</v>
      </c>
      <c r="P186" s="11">
        <v>14443.60864531335</v>
      </c>
    </row>
    <row r="187" ht="14.25" customHeight="1">
      <c r="B187" s="12">
        <v>182.0</v>
      </c>
      <c r="C187" s="13">
        <f t="shared" si="7"/>
        <v>464309.0479</v>
      </c>
      <c r="D187" s="13">
        <f t="shared" si="1"/>
        <v>6375.04323</v>
      </c>
      <c r="E187" s="14">
        <v>0.0081</v>
      </c>
      <c r="F187" s="15">
        <f t="shared" si="2"/>
        <v>3709.265438</v>
      </c>
      <c r="G187" s="13">
        <f t="shared" si="3"/>
        <v>3269.509546</v>
      </c>
      <c r="H187" s="13">
        <f t="shared" si="4"/>
        <v>10084.30867</v>
      </c>
      <c r="I187" s="13">
        <f t="shared" si="5"/>
        <v>6375.04323</v>
      </c>
      <c r="J187" s="16">
        <f t="shared" si="6"/>
        <v>454224.7393</v>
      </c>
      <c r="N187" s="11">
        <v>182.0</v>
      </c>
      <c r="O187" s="11">
        <v>27784.014488363628</v>
      </c>
      <c r="P187" s="11">
        <v>14249.33091563759</v>
      </c>
    </row>
    <row r="188" ht="14.25" customHeight="1">
      <c r="B188" s="12">
        <v>183.0</v>
      </c>
      <c r="C188" s="13">
        <f t="shared" si="7"/>
        <v>454224.7393</v>
      </c>
      <c r="D188" s="13">
        <f t="shared" si="1"/>
        <v>6367.932693</v>
      </c>
      <c r="E188" s="14">
        <v>0.0081</v>
      </c>
      <c r="F188" s="15">
        <f t="shared" si="2"/>
        <v>3627.640133</v>
      </c>
      <c r="G188" s="13">
        <f t="shared" si="3"/>
        <v>3198.499206</v>
      </c>
      <c r="H188" s="13">
        <f t="shared" si="4"/>
        <v>9995.572826</v>
      </c>
      <c r="I188" s="13">
        <f t="shared" si="5"/>
        <v>6367.932693</v>
      </c>
      <c r="J188" s="16">
        <f t="shared" si="6"/>
        <v>444229.1664</v>
      </c>
      <c r="N188" s="11">
        <v>183.0</v>
      </c>
      <c r="O188" s="11">
        <v>27979.66025705253</v>
      </c>
      <c r="P188" s="11">
        <v>14053.685146948696</v>
      </c>
    </row>
    <row r="189" ht="14.25" customHeight="1">
      <c r="B189" s="12">
        <v>184.0</v>
      </c>
      <c r="C189" s="13">
        <f t="shared" si="7"/>
        <v>444229.1664</v>
      </c>
      <c r="D189" s="13">
        <f t="shared" si="1"/>
        <v>6360.830087</v>
      </c>
      <c r="E189" s="14">
        <v>0.0081</v>
      </c>
      <c r="F189" s="15">
        <f t="shared" si="2"/>
        <v>3546.733524</v>
      </c>
      <c r="G189" s="13">
        <f t="shared" si="3"/>
        <v>3128.113714</v>
      </c>
      <c r="H189" s="13">
        <f t="shared" si="4"/>
        <v>9907.563611</v>
      </c>
      <c r="I189" s="13">
        <f t="shared" si="5"/>
        <v>6360.830087</v>
      </c>
      <c r="J189" s="16">
        <f t="shared" si="6"/>
        <v>434321.6028</v>
      </c>
      <c r="N189" s="11">
        <v>184.0</v>
      </c>
      <c r="O189" s="11">
        <v>28176.683698029265</v>
      </c>
      <c r="P189" s="11">
        <v>13856.661705971952</v>
      </c>
    </row>
    <row r="190" ht="14.25" customHeight="1">
      <c r="B190" s="12">
        <v>185.0</v>
      </c>
      <c r="C190" s="13">
        <f t="shared" si="7"/>
        <v>434321.6028</v>
      </c>
      <c r="D190" s="13">
        <f t="shared" si="1"/>
        <v>6353.735402</v>
      </c>
      <c r="E190" s="14">
        <v>0.0081</v>
      </c>
      <c r="F190" s="15">
        <f t="shared" si="2"/>
        <v>3466.539726</v>
      </c>
      <c r="G190" s="13">
        <f t="shared" si="3"/>
        <v>3058.347953</v>
      </c>
      <c r="H190" s="13">
        <f t="shared" si="4"/>
        <v>9820.275128</v>
      </c>
      <c r="I190" s="13">
        <f t="shared" si="5"/>
        <v>6353.735402</v>
      </c>
      <c r="J190" s="16">
        <f t="shared" si="6"/>
        <v>424501.3277</v>
      </c>
      <c r="N190" s="11">
        <v>185.0</v>
      </c>
      <c r="O190" s="11">
        <v>28375.094512402888</v>
      </c>
      <c r="P190" s="11">
        <v>13658.250891598327</v>
      </c>
    </row>
    <row r="191" ht="14.25" customHeight="1">
      <c r="B191" s="12">
        <v>186.0</v>
      </c>
      <c r="C191" s="13">
        <f t="shared" si="7"/>
        <v>424501.3277</v>
      </c>
      <c r="D191" s="13">
        <f t="shared" si="1"/>
        <v>6346.648631</v>
      </c>
      <c r="E191" s="14">
        <v>0.0081</v>
      </c>
      <c r="F191" s="15">
        <f t="shared" si="2"/>
        <v>3387.0529</v>
      </c>
      <c r="G191" s="13">
        <f t="shared" si="3"/>
        <v>2989.196849</v>
      </c>
      <c r="H191" s="13">
        <f t="shared" si="4"/>
        <v>9733.701531</v>
      </c>
      <c r="I191" s="13">
        <f t="shared" si="5"/>
        <v>6346.648631</v>
      </c>
      <c r="J191" s="16">
        <f t="shared" si="6"/>
        <v>414767.6262</v>
      </c>
      <c r="N191" s="11">
        <v>186.0</v>
      </c>
      <c r="O191" s="11">
        <v>28574.902469594395</v>
      </c>
      <c r="P191" s="11">
        <v>13458.442934406827</v>
      </c>
    </row>
    <row r="192" ht="14.25" customHeight="1">
      <c r="B192" s="12">
        <v>187.0</v>
      </c>
      <c r="C192" s="13">
        <f t="shared" si="7"/>
        <v>414767.6262</v>
      </c>
      <c r="D192" s="13">
        <f t="shared" si="1"/>
        <v>6339.569764</v>
      </c>
      <c r="E192" s="14">
        <v>0.0081</v>
      </c>
      <c r="F192" s="15">
        <f t="shared" si="2"/>
        <v>3308.267257</v>
      </c>
      <c r="G192" s="13">
        <f t="shared" si="3"/>
        <v>2920.655368</v>
      </c>
      <c r="H192" s="13">
        <f t="shared" si="4"/>
        <v>9647.837021</v>
      </c>
      <c r="I192" s="13">
        <f t="shared" si="5"/>
        <v>6339.569764</v>
      </c>
      <c r="J192" s="16">
        <f t="shared" si="6"/>
        <v>405119.7891</v>
      </c>
      <c r="N192" s="11">
        <v>187.0</v>
      </c>
      <c r="O192" s="11">
        <v>28776.117407817786</v>
      </c>
      <c r="P192" s="11">
        <v>13257.22799618343</v>
      </c>
    </row>
    <row r="193" ht="14.25" customHeight="1">
      <c r="B193" s="12">
        <v>188.0</v>
      </c>
      <c r="C193" s="13">
        <f t="shared" si="7"/>
        <v>405119.7891</v>
      </c>
      <c r="D193" s="13">
        <f t="shared" si="1"/>
        <v>6332.498793</v>
      </c>
      <c r="E193" s="14">
        <v>0.0081</v>
      </c>
      <c r="F193" s="15">
        <f t="shared" si="2"/>
        <v>3230.177052</v>
      </c>
      <c r="G193" s="13">
        <f t="shared" si="3"/>
        <v>2852.718515</v>
      </c>
      <c r="H193" s="13">
        <f t="shared" si="4"/>
        <v>9562.675845</v>
      </c>
      <c r="I193" s="13">
        <f t="shared" si="5"/>
        <v>6332.498793</v>
      </c>
      <c r="J193" s="16">
        <f t="shared" si="6"/>
        <v>395557.1133</v>
      </c>
      <c r="N193" s="11">
        <v>188.0</v>
      </c>
      <c r="O193" s="11">
        <v>28978.7492345645</v>
      </c>
      <c r="P193" s="11">
        <v>13054.596169436714</v>
      </c>
    </row>
    <row r="194" ht="14.25" customHeight="1">
      <c r="B194" s="12">
        <v>189.0</v>
      </c>
      <c r="C194" s="13">
        <f t="shared" si="7"/>
        <v>395557.1133</v>
      </c>
      <c r="D194" s="13">
        <f t="shared" si="1"/>
        <v>6325.435709</v>
      </c>
      <c r="E194" s="14">
        <v>0.0081</v>
      </c>
      <c r="F194" s="15">
        <f t="shared" si="2"/>
        <v>3152.776588</v>
      </c>
      <c r="G194" s="13">
        <f t="shared" si="3"/>
        <v>2785.381339</v>
      </c>
      <c r="H194" s="13">
        <f t="shared" si="4"/>
        <v>9478.212297</v>
      </c>
      <c r="I194" s="13">
        <f t="shared" si="5"/>
        <v>6325.435709</v>
      </c>
      <c r="J194" s="16">
        <f t="shared" si="6"/>
        <v>386078.901</v>
      </c>
      <c r="N194" s="11">
        <v>189.0</v>
      </c>
      <c r="O194" s="11">
        <v>29182.807927091224</v>
      </c>
      <c r="P194" s="11">
        <v>12850.537476909987</v>
      </c>
    </row>
    <row r="195" ht="14.25" customHeight="1">
      <c r="B195" s="12">
        <v>190.0</v>
      </c>
      <c r="C195" s="13">
        <f t="shared" si="7"/>
        <v>386078.901</v>
      </c>
      <c r="D195" s="13">
        <f t="shared" si="1"/>
        <v>6318.380502</v>
      </c>
      <c r="E195" s="14">
        <v>0.0081</v>
      </c>
      <c r="F195" s="15">
        <f t="shared" si="2"/>
        <v>3076.060216</v>
      </c>
      <c r="G195" s="13">
        <f t="shared" si="3"/>
        <v>2718.638928</v>
      </c>
      <c r="H195" s="13">
        <f t="shared" si="4"/>
        <v>9394.440718</v>
      </c>
      <c r="I195" s="13">
        <f t="shared" si="5"/>
        <v>6318.380502</v>
      </c>
      <c r="J195" s="16">
        <f t="shared" si="6"/>
        <v>376684.4603</v>
      </c>
      <c r="N195" s="11">
        <v>190.0</v>
      </c>
      <c r="O195" s="11">
        <v>29388.303532911163</v>
      </c>
      <c r="P195" s="11">
        <v>12645.041871090054</v>
      </c>
    </row>
    <row r="196" ht="14.25" customHeight="1">
      <c r="B196" s="12">
        <v>191.0</v>
      </c>
      <c r="C196" s="13">
        <f t="shared" si="7"/>
        <v>376684.4603</v>
      </c>
      <c r="D196" s="13">
        <f t="shared" si="1"/>
        <v>6311.333165</v>
      </c>
      <c r="E196" s="14">
        <v>0.0081</v>
      </c>
      <c r="F196" s="15">
        <f t="shared" si="2"/>
        <v>3000.02233</v>
      </c>
      <c r="G196" s="13">
        <f t="shared" si="3"/>
        <v>2652.486408</v>
      </c>
      <c r="H196" s="13">
        <f t="shared" si="4"/>
        <v>9311.355494</v>
      </c>
      <c r="I196" s="13">
        <f t="shared" si="5"/>
        <v>6311.333165</v>
      </c>
      <c r="J196" s="16">
        <f t="shared" si="6"/>
        <v>367373.1048</v>
      </c>
      <c r="N196" s="11">
        <v>191.0</v>
      </c>
      <c r="O196" s="11">
        <v>29595.246170288745</v>
      </c>
      <c r="P196" s="11">
        <v>12438.099233712472</v>
      </c>
    </row>
    <row r="197" ht="14.25" customHeight="1">
      <c r="B197" s="12">
        <v>192.0</v>
      </c>
      <c r="C197" s="13">
        <f t="shared" si="7"/>
        <v>367373.1048</v>
      </c>
      <c r="D197" s="13">
        <f t="shared" si="1"/>
        <v>6304.293688</v>
      </c>
      <c r="E197" s="14">
        <v>0.0081</v>
      </c>
      <c r="F197" s="15">
        <f t="shared" si="2"/>
        <v>2924.65737</v>
      </c>
      <c r="G197" s="13">
        <f t="shared" si="3"/>
        <v>2586.918946</v>
      </c>
      <c r="H197" s="13">
        <f t="shared" si="4"/>
        <v>9228.951058</v>
      </c>
      <c r="I197" s="13">
        <f t="shared" si="5"/>
        <v>6304.293688</v>
      </c>
      <c r="J197" s="16">
        <f t="shared" si="6"/>
        <v>358144.1537</v>
      </c>
      <c r="N197" s="11">
        <v>192.0</v>
      </c>
      <c r="O197" s="11">
        <v>29803.646028737858</v>
      </c>
      <c r="P197" s="11">
        <v>12229.699375263355</v>
      </c>
    </row>
    <row r="198" ht="14.25" customHeight="1">
      <c r="B198" s="12">
        <v>193.0</v>
      </c>
      <c r="C198" s="13">
        <f t="shared" si="7"/>
        <v>358144.1537</v>
      </c>
      <c r="D198" s="13">
        <f t="shared" si="1"/>
        <v>6297.262063</v>
      </c>
      <c r="E198" s="14">
        <v>0.0081</v>
      </c>
      <c r="F198" s="15">
        <f t="shared" si="2"/>
        <v>2849.959822</v>
      </c>
      <c r="G198" s="13">
        <f t="shared" si="3"/>
        <v>2521.931749</v>
      </c>
      <c r="H198" s="13">
        <f t="shared" si="4"/>
        <v>9147.221885</v>
      </c>
      <c r="I198" s="13">
        <f t="shared" si="5"/>
        <v>6297.262063</v>
      </c>
      <c r="J198" s="16">
        <f t="shared" si="6"/>
        <v>348996.9318</v>
      </c>
      <c r="N198" s="11">
        <v>193.0</v>
      </c>
      <c r="O198" s="11">
        <v>30013.513369523556</v>
      </c>
      <c r="P198" s="11">
        <v>12019.83203447766</v>
      </c>
    </row>
    <row r="199" ht="14.25" customHeight="1">
      <c r="B199" s="12">
        <v>194.0</v>
      </c>
      <c r="C199" s="13">
        <f t="shared" si="7"/>
        <v>348996.9318</v>
      </c>
      <c r="D199" s="13">
        <f t="shared" si="1"/>
        <v>6290.23828</v>
      </c>
      <c r="E199" s="14">
        <v>0.0081</v>
      </c>
      <c r="F199" s="15">
        <f t="shared" si="2"/>
        <v>2775.924218</v>
      </c>
      <c r="G199" s="13">
        <f t="shared" si="3"/>
        <v>2457.520062</v>
      </c>
      <c r="H199" s="13">
        <f t="shared" si="4"/>
        <v>9066.162498</v>
      </c>
      <c r="I199" s="13">
        <f t="shared" si="5"/>
        <v>6290.23828</v>
      </c>
      <c r="J199" s="16">
        <f t="shared" si="6"/>
        <v>339930.7693</v>
      </c>
      <c r="N199" s="11">
        <v>194.0</v>
      </c>
      <c r="O199" s="11">
        <v>30224.858526167292</v>
      </c>
      <c r="P199" s="11">
        <v>11808.486877833933</v>
      </c>
    </row>
    <row r="200" ht="14.25" customHeight="1">
      <c r="B200" s="12">
        <v>195.0</v>
      </c>
      <c r="C200" s="13">
        <f t="shared" si="7"/>
        <v>339930.7693</v>
      </c>
      <c r="D200" s="13">
        <f t="shared" si="1"/>
        <v>6283.222332</v>
      </c>
      <c r="E200" s="14">
        <v>0.0081</v>
      </c>
      <c r="F200" s="15">
        <f t="shared" si="2"/>
        <v>2702.545131</v>
      </c>
      <c r="G200" s="13">
        <f t="shared" si="3"/>
        <v>2393.679167</v>
      </c>
      <c r="H200" s="13">
        <f t="shared" si="4"/>
        <v>8985.767463</v>
      </c>
      <c r="I200" s="13">
        <f t="shared" si="5"/>
        <v>6283.222332</v>
      </c>
      <c r="J200" s="16">
        <f t="shared" si="6"/>
        <v>330945.0019</v>
      </c>
      <c r="N200" s="11">
        <v>195.0</v>
      </c>
      <c r="O200" s="11">
        <v>30437.69190495572</v>
      </c>
      <c r="P200" s="11">
        <v>11595.653499045506</v>
      </c>
    </row>
    <row r="201" ht="14.25" customHeight="1">
      <c r="B201" s="12">
        <v>196.0</v>
      </c>
      <c r="C201" s="13">
        <f t="shared" si="7"/>
        <v>330945.0019</v>
      </c>
      <c r="D201" s="13">
        <f t="shared" si="1"/>
        <v>6276.214209</v>
      </c>
      <c r="E201" s="14">
        <v>0.0081</v>
      </c>
      <c r="F201" s="15">
        <f t="shared" si="2"/>
        <v>2629.81718</v>
      </c>
      <c r="G201" s="13">
        <f t="shared" si="3"/>
        <v>2330.404388</v>
      </c>
      <c r="H201" s="13">
        <f t="shared" si="4"/>
        <v>8906.031389</v>
      </c>
      <c r="I201" s="13">
        <f t="shared" si="5"/>
        <v>6276.214209</v>
      </c>
      <c r="J201" s="16">
        <f t="shared" si="6"/>
        <v>322038.9705</v>
      </c>
      <c r="N201" s="11">
        <v>196.0</v>
      </c>
      <c r="O201" s="11">
        <v>30652.023985453117</v>
      </c>
      <c r="P201" s="11">
        <v>11381.321418548108</v>
      </c>
    </row>
    <row r="202" ht="14.25" customHeight="1">
      <c r="B202" s="12">
        <v>197.0</v>
      </c>
      <c r="C202" s="13">
        <f t="shared" si="7"/>
        <v>322038.9705</v>
      </c>
      <c r="D202" s="13">
        <f t="shared" si="1"/>
        <v>6269.213903</v>
      </c>
      <c r="E202" s="14">
        <v>0.0081</v>
      </c>
      <c r="F202" s="15">
        <f t="shared" si="2"/>
        <v>2557.735028</v>
      </c>
      <c r="G202" s="13">
        <f t="shared" si="3"/>
        <v>2267.691084</v>
      </c>
      <c r="H202" s="13">
        <f t="shared" si="4"/>
        <v>8826.948931</v>
      </c>
      <c r="I202" s="13">
        <f t="shared" si="5"/>
        <v>6269.213903</v>
      </c>
      <c r="J202" s="16">
        <f t="shared" si="6"/>
        <v>313212.0216</v>
      </c>
      <c r="N202" s="11">
        <v>197.0</v>
      </c>
      <c r="O202" s="11">
        <v>30867.86532101735</v>
      </c>
      <c r="P202" s="11">
        <v>11165.480082983875</v>
      </c>
    </row>
    <row r="203" ht="14.25" customHeight="1">
      <c r="B203" s="12">
        <v>198.0</v>
      </c>
      <c r="C203" s="13">
        <f t="shared" si="7"/>
        <v>313212.0216</v>
      </c>
      <c r="D203" s="13">
        <f t="shared" si="1"/>
        <v>6262.221404</v>
      </c>
      <c r="E203" s="14">
        <v>0.0081</v>
      </c>
      <c r="F203" s="15">
        <f t="shared" si="2"/>
        <v>2486.293381</v>
      </c>
      <c r="G203" s="13">
        <f t="shared" si="3"/>
        <v>2205.534652</v>
      </c>
      <c r="H203" s="13">
        <f t="shared" si="4"/>
        <v>8748.514786</v>
      </c>
      <c r="I203" s="13">
        <f t="shared" si="5"/>
        <v>6262.221404</v>
      </c>
      <c r="J203" s="16">
        <f t="shared" si="6"/>
        <v>304463.5068</v>
      </c>
      <c r="N203" s="11">
        <v>198.0</v>
      </c>
      <c r="O203" s="11">
        <v>31085.22653931951</v>
      </c>
      <c r="P203" s="11">
        <v>10948.118864681712</v>
      </c>
    </row>
    <row r="204" ht="14.25" customHeight="1">
      <c r="B204" s="12">
        <v>199.0</v>
      </c>
      <c r="C204" s="13">
        <f t="shared" si="7"/>
        <v>304463.5068</v>
      </c>
      <c r="D204" s="13">
        <f t="shared" si="1"/>
        <v>6255.236705</v>
      </c>
      <c r="E204" s="14">
        <v>0.0081</v>
      </c>
      <c r="F204" s="15">
        <f t="shared" si="2"/>
        <v>2415.486988</v>
      </c>
      <c r="G204" s="13">
        <f t="shared" si="3"/>
        <v>2143.930527</v>
      </c>
      <c r="H204" s="13">
        <f t="shared" si="4"/>
        <v>8670.723693</v>
      </c>
      <c r="I204" s="13">
        <f t="shared" si="5"/>
        <v>6255.236705</v>
      </c>
      <c r="J204" s="16">
        <f t="shared" si="6"/>
        <v>295792.7831</v>
      </c>
      <c r="N204" s="11">
        <v>199.0</v>
      </c>
      <c r="O204" s="11">
        <v>31304.11834286722</v>
      </c>
      <c r="P204" s="11">
        <v>10729.227061134003</v>
      </c>
    </row>
    <row r="205" ht="14.25" customHeight="1">
      <c r="B205" s="12">
        <v>200.0</v>
      </c>
      <c r="C205" s="13">
        <f t="shared" si="7"/>
        <v>295792.7831</v>
      </c>
      <c r="D205" s="13">
        <f t="shared" si="1"/>
        <v>6248.259797</v>
      </c>
      <c r="E205" s="14">
        <v>0.0081</v>
      </c>
      <c r="F205" s="15">
        <f t="shared" si="2"/>
        <v>2345.310639</v>
      </c>
      <c r="G205" s="13">
        <f t="shared" si="3"/>
        <v>2082.874181</v>
      </c>
      <c r="H205" s="13">
        <f t="shared" si="4"/>
        <v>8593.570435</v>
      </c>
      <c r="I205" s="13">
        <f t="shared" si="5"/>
        <v>6248.259797</v>
      </c>
      <c r="J205" s="16">
        <f t="shared" si="6"/>
        <v>287199.2126</v>
      </c>
      <c r="N205" s="11">
        <v>200.0</v>
      </c>
      <c r="O205" s="11">
        <v>31524.551509531575</v>
      </c>
      <c r="P205" s="11">
        <v>10508.793894469647</v>
      </c>
    </row>
    <row r="206" ht="14.25" customHeight="1">
      <c r="B206" s="12">
        <v>201.0</v>
      </c>
      <c r="C206" s="13">
        <f t="shared" si="7"/>
        <v>287199.2126</v>
      </c>
      <c r="D206" s="13">
        <f t="shared" si="1"/>
        <v>6241.29067</v>
      </c>
      <c r="E206" s="14">
        <v>0.0081</v>
      </c>
      <c r="F206" s="15">
        <f t="shared" si="2"/>
        <v>2275.759168</v>
      </c>
      <c r="G206" s="13">
        <f t="shared" si="3"/>
        <v>2022.361122</v>
      </c>
      <c r="H206" s="13">
        <f t="shared" si="4"/>
        <v>8517.049838</v>
      </c>
      <c r="I206" s="13">
        <f t="shared" si="5"/>
        <v>6241.29067</v>
      </c>
      <c r="J206" s="16">
        <f t="shared" si="6"/>
        <v>278682.1628</v>
      </c>
      <c r="N206" s="11">
        <v>201.0</v>
      </c>
      <c r="O206" s="11">
        <v>31746.536893077857</v>
      </c>
      <c r="P206" s="11">
        <v>10286.808510923362</v>
      </c>
    </row>
    <row r="207" ht="14.25" customHeight="1">
      <c r="B207" s="12">
        <v>202.0</v>
      </c>
      <c r="C207" s="13">
        <f t="shared" si="7"/>
        <v>278682.1628</v>
      </c>
      <c r="D207" s="13">
        <f t="shared" si="1"/>
        <v>6234.329316</v>
      </c>
      <c r="E207" s="14">
        <v>0.0081</v>
      </c>
      <c r="F207" s="15">
        <f t="shared" si="2"/>
        <v>2206.827451</v>
      </c>
      <c r="G207" s="13">
        <f t="shared" si="3"/>
        <v>1962.386896</v>
      </c>
      <c r="H207" s="13">
        <f t="shared" si="4"/>
        <v>8441.156768</v>
      </c>
      <c r="I207" s="13">
        <f t="shared" si="5"/>
        <v>6234.329316</v>
      </c>
      <c r="J207" s="16">
        <f t="shared" si="6"/>
        <v>270241.006</v>
      </c>
      <c r="N207" s="11">
        <v>202.0</v>
      </c>
      <c r="O207" s="11">
        <v>31970.085423699948</v>
      </c>
      <c r="P207" s="11">
        <v>10063.25998030127</v>
      </c>
    </row>
    <row r="208" ht="14.25" customHeight="1">
      <c r="B208" s="12">
        <v>203.0</v>
      </c>
      <c r="C208" s="13">
        <f t="shared" si="7"/>
        <v>270241.006</v>
      </c>
      <c r="D208" s="13">
        <f t="shared" si="1"/>
        <v>6227.375727</v>
      </c>
      <c r="E208" s="14">
        <v>0.0081</v>
      </c>
      <c r="F208" s="15">
        <f t="shared" si="2"/>
        <v>2138.510406</v>
      </c>
      <c r="G208" s="13">
        <f t="shared" si="3"/>
        <v>1902.947084</v>
      </c>
      <c r="H208" s="13">
        <f t="shared" si="4"/>
        <v>8365.886133</v>
      </c>
      <c r="I208" s="13">
        <f t="shared" si="5"/>
        <v>6227.375727</v>
      </c>
      <c r="J208" s="16">
        <f t="shared" si="6"/>
        <v>261875.1199</v>
      </c>
      <c r="N208" s="11">
        <v>203.0</v>
      </c>
      <c r="O208" s="11">
        <v>32195.208108558494</v>
      </c>
      <c r="P208" s="11">
        <v>9838.137295442717</v>
      </c>
    </row>
    <row r="209" ht="14.25" customHeight="1">
      <c r="B209" s="12">
        <v>204.0</v>
      </c>
      <c r="C209" s="13">
        <f t="shared" si="7"/>
        <v>261875.1199</v>
      </c>
      <c r="D209" s="13">
        <f t="shared" si="1"/>
        <v>6220.429894</v>
      </c>
      <c r="E209" s="14">
        <v>0.0081</v>
      </c>
      <c r="F209" s="15">
        <f t="shared" si="2"/>
        <v>2070.802989</v>
      </c>
      <c r="G209" s="13">
        <f t="shared" si="3"/>
        <v>1844.037303</v>
      </c>
      <c r="H209" s="13">
        <f t="shared" si="4"/>
        <v>8291.232883</v>
      </c>
      <c r="I209" s="13">
        <f t="shared" si="5"/>
        <v>6220.429894</v>
      </c>
      <c r="J209" s="16">
        <f t="shared" si="6"/>
        <v>253583.887</v>
      </c>
      <c r="N209" s="11">
        <v>204.0</v>
      </c>
      <c r="O209" s="11">
        <v>32421.916032322923</v>
      </c>
      <c r="P209" s="11">
        <v>9611.429371678283</v>
      </c>
    </row>
    <row r="210" ht="14.25" customHeight="1">
      <c r="B210" s="12">
        <v>205.0</v>
      </c>
      <c r="C210" s="13">
        <f t="shared" si="7"/>
        <v>253583.887</v>
      </c>
      <c r="D210" s="13">
        <f t="shared" si="1"/>
        <v>6213.491808</v>
      </c>
      <c r="E210" s="14">
        <v>0.0081</v>
      </c>
      <c r="F210" s="15">
        <f t="shared" si="2"/>
        <v>2003.700201</v>
      </c>
      <c r="G210" s="13">
        <f t="shared" si="3"/>
        <v>1785.653204</v>
      </c>
      <c r="H210" s="13">
        <f t="shared" si="4"/>
        <v>8217.192009</v>
      </c>
      <c r="I210" s="13">
        <f t="shared" si="5"/>
        <v>6213.491808</v>
      </c>
      <c r="J210" s="16">
        <f t="shared" si="6"/>
        <v>245366.695</v>
      </c>
      <c r="N210" s="11">
        <v>205.0</v>
      </c>
      <c r="O210" s="11">
        <v>32650.220357717204</v>
      </c>
      <c r="P210" s="11">
        <v>9383.125046284009</v>
      </c>
    </row>
    <row r="211" ht="14.25" customHeight="1">
      <c r="B211" s="12">
        <v>206.0</v>
      </c>
      <c r="C211" s="13">
        <f t="shared" si="7"/>
        <v>245366.695</v>
      </c>
      <c r="D211" s="13">
        <f t="shared" si="1"/>
        <v>6206.56146</v>
      </c>
      <c r="E211" s="14">
        <v>0.0081</v>
      </c>
      <c r="F211" s="15">
        <f t="shared" si="2"/>
        <v>1937.197082</v>
      </c>
      <c r="G211" s="13">
        <f t="shared" si="3"/>
        <v>1727.790477</v>
      </c>
      <c r="H211" s="13">
        <f t="shared" si="4"/>
        <v>8143.758542</v>
      </c>
      <c r="I211" s="13">
        <f t="shared" si="5"/>
        <v>6206.56146</v>
      </c>
      <c r="J211" s="16">
        <f t="shared" si="6"/>
        <v>237222.9365</v>
      </c>
      <c r="N211" s="11">
        <v>206.0</v>
      </c>
      <c r="O211" s="11">
        <v>32880.132326069455</v>
      </c>
      <c r="P211" s="11">
        <v>9153.21307793175</v>
      </c>
    </row>
    <row r="212" ht="14.25" customHeight="1">
      <c r="B212" s="12">
        <v>207.0</v>
      </c>
      <c r="C212" s="13">
        <f t="shared" si="7"/>
        <v>237222.9365</v>
      </c>
      <c r="D212" s="13">
        <f t="shared" si="1"/>
        <v>6199.638843</v>
      </c>
      <c r="E212" s="14">
        <v>0.0081</v>
      </c>
      <c r="F212" s="15">
        <f t="shared" si="2"/>
        <v>1871.288711</v>
      </c>
      <c r="G212" s="13">
        <f t="shared" si="3"/>
        <v>1670.444844</v>
      </c>
      <c r="H212" s="13">
        <f t="shared" si="4"/>
        <v>8070.927554</v>
      </c>
      <c r="I212" s="13">
        <f t="shared" si="5"/>
        <v>6199.638843</v>
      </c>
      <c r="J212" s="16">
        <f t="shared" si="6"/>
        <v>229152.0089</v>
      </c>
      <c r="N212" s="11">
        <v>207.0</v>
      </c>
      <c r="O212" s="11">
        <v>33111.66325786553</v>
      </c>
      <c r="P212" s="11">
        <v>8921.682146135678</v>
      </c>
    </row>
    <row r="213" ht="14.25" customHeight="1">
      <c r="B213" s="12">
        <v>208.0</v>
      </c>
      <c r="C213" s="13">
        <f t="shared" si="7"/>
        <v>229152.0089</v>
      </c>
      <c r="D213" s="13">
        <f t="shared" si="1"/>
        <v>6192.723946</v>
      </c>
      <c r="E213" s="14">
        <v>0.0081</v>
      </c>
      <c r="F213" s="15">
        <f t="shared" si="2"/>
        <v>1805.970208</v>
      </c>
      <c r="G213" s="13">
        <f t="shared" si="3"/>
        <v>1613.612063</v>
      </c>
      <c r="H213" s="13">
        <f t="shared" si="4"/>
        <v>7998.694155</v>
      </c>
      <c r="I213" s="13">
        <f t="shared" si="5"/>
        <v>6192.723946</v>
      </c>
      <c r="J213" s="16">
        <f t="shared" si="6"/>
        <v>221153.3148</v>
      </c>
      <c r="N213" s="11">
        <v>208.0</v>
      </c>
      <c r="O213" s="11">
        <v>33344.824553306324</v>
      </c>
      <c r="P213" s="11">
        <v>8688.520850694875</v>
      </c>
    </row>
    <row r="214" ht="14.25" customHeight="1">
      <c r="B214" s="12">
        <v>209.0</v>
      </c>
      <c r="C214" s="13">
        <f t="shared" si="7"/>
        <v>221153.3148</v>
      </c>
      <c r="D214" s="13">
        <f t="shared" si="1"/>
        <v>6185.816763</v>
      </c>
      <c r="E214" s="14">
        <v>0.0081</v>
      </c>
      <c r="F214" s="15">
        <f t="shared" si="2"/>
        <v>1741.236734</v>
      </c>
      <c r="G214" s="13">
        <f t="shared" si="3"/>
        <v>1557.287925</v>
      </c>
      <c r="H214" s="13">
        <f t="shared" si="4"/>
        <v>7927.053497</v>
      </c>
      <c r="I214" s="13">
        <f t="shared" si="5"/>
        <v>6185.816763</v>
      </c>
      <c r="J214" s="16">
        <f t="shared" si="6"/>
        <v>213226.2613</v>
      </c>
      <c r="N214" s="11">
        <v>209.0</v>
      </c>
      <c r="O214" s="11">
        <v>33579.6276928692</v>
      </c>
      <c r="P214" s="11">
        <v>8453.71771113201</v>
      </c>
    </row>
    <row r="215" ht="14.25" customHeight="1">
      <c r="B215" s="12">
        <v>210.0</v>
      </c>
      <c r="C215" s="13">
        <f t="shared" si="7"/>
        <v>213226.2613</v>
      </c>
      <c r="D215" s="13">
        <f t="shared" si="1"/>
        <v>6178.917283</v>
      </c>
      <c r="E215" s="14">
        <v>0.0081</v>
      </c>
      <c r="F215" s="15">
        <f t="shared" si="2"/>
        <v>1677.083486</v>
      </c>
      <c r="G215" s="13">
        <f t="shared" si="3"/>
        <v>1501.468256</v>
      </c>
      <c r="H215" s="13">
        <f t="shared" si="4"/>
        <v>7856.000769</v>
      </c>
      <c r="I215" s="13">
        <f t="shared" si="5"/>
        <v>6178.917283</v>
      </c>
      <c r="J215" s="16">
        <f t="shared" si="6"/>
        <v>205370.2605</v>
      </c>
      <c r="N215" s="11">
        <v>210.0</v>
      </c>
      <c r="O215" s="11">
        <v>33816.084237873154</v>
      </c>
      <c r="P215" s="11">
        <v>8217.261166128057</v>
      </c>
    </row>
    <row r="216" ht="14.25" customHeight="1">
      <c r="B216" s="12">
        <v>211.0</v>
      </c>
      <c r="C216" s="13">
        <f t="shared" si="7"/>
        <v>205370.2605</v>
      </c>
      <c r="D216" s="13">
        <f t="shared" si="1"/>
        <v>6172.025499</v>
      </c>
      <c r="E216" s="14">
        <v>0.0081</v>
      </c>
      <c r="F216" s="15">
        <f t="shared" si="2"/>
        <v>1613.505703</v>
      </c>
      <c r="G216" s="13">
        <f t="shared" si="3"/>
        <v>1446.148918</v>
      </c>
      <c r="H216" s="13">
        <f t="shared" si="4"/>
        <v>7785.531202</v>
      </c>
      <c r="I216" s="13">
        <f t="shared" si="5"/>
        <v>6172.025499</v>
      </c>
      <c r="J216" s="16">
        <f t="shared" si="6"/>
        <v>197584.7293</v>
      </c>
      <c r="N216" s="11">
        <v>211.0</v>
      </c>
      <c r="O216" s="11">
        <v>34054.20583104818</v>
      </c>
      <c r="P216" s="11">
        <v>7979.139572953033</v>
      </c>
    </row>
    <row r="217" ht="14.25" customHeight="1">
      <c r="B217" s="12">
        <v>212.0</v>
      </c>
      <c r="C217" s="13">
        <f t="shared" si="7"/>
        <v>197584.7293</v>
      </c>
      <c r="D217" s="13">
        <f t="shared" si="1"/>
        <v>6165.141402</v>
      </c>
      <c r="E217" s="14">
        <v>0.0081</v>
      </c>
      <c r="F217" s="15">
        <f t="shared" si="2"/>
        <v>1550.498662</v>
      </c>
      <c r="G217" s="13">
        <f t="shared" si="3"/>
        <v>1391.325802</v>
      </c>
      <c r="H217" s="13">
        <f t="shared" si="4"/>
        <v>7715.640064</v>
      </c>
      <c r="I217" s="13">
        <f t="shared" si="5"/>
        <v>6165.141402</v>
      </c>
      <c r="J217" s="16">
        <f t="shared" si="6"/>
        <v>189869.0892</v>
      </c>
      <c r="N217" s="11">
        <v>212.0</v>
      </c>
      <c r="O217" s="11">
        <v>34294.00419710848</v>
      </c>
      <c r="P217" s="11">
        <v>7739.341206892736</v>
      </c>
    </row>
    <row r="218" ht="14.25" customHeight="1">
      <c r="B218" s="12">
        <v>213.0</v>
      </c>
      <c r="C218" s="13">
        <f t="shared" si="7"/>
        <v>189869.0892</v>
      </c>
      <c r="D218" s="13">
        <f t="shared" si="1"/>
        <v>6158.264983</v>
      </c>
      <c r="E218" s="14">
        <v>0.0081</v>
      </c>
      <c r="F218" s="15">
        <f t="shared" si="2"/>
        <v>1488.057676</v>
      </c>
      <c r="G218" s="13">
        <f t="shared" si="3"/>
        <v>1336.994837</v>
      </c>
      <c r="H218" s="13">
        <f t="shared" si="4"/>
        <v>7646.322659</v>
      </c>
      <c r="I218" s="13">
        <f t="shared" si="5"/>
        <v>6158.264983</v>
      </c>
      <c r="J218" s="16">
        <f t="shared" si="6"/>
        <v>182222.7666</v>
      </c>
      <c r="N218" s="11">
        <v>213.0</v>
      </c>
      <c r="O218" s="11">
        <v>34535.49114332978</v>
      </c>
      <c r="P218" s="11">
        <v>7497.85426067143</v>
      </c>
    </row>
    <row r="219" ht="14.25" customHeight="1">
      <c r="B219" s="12">
        <v>214.0</v>
      </c>
      <c r="C219" s="13">
        <f t="shared" si="7"/>
        <v>182222.7666</v>
      </c>
      <c r="D219" s="13">
        <f t="shared" si="1"/>
        <v>6151.396234</v>
      </c>
      <c r="E219" s="14">
        <v>0.0081</v>
      </c>
      <c r="F219" s="15">
        <f t="shared" si="2"/>
        <v>1426.1781</v>
      </c>
      <c r="G219" s="13">
        <f t="shared" si="3"/>
        <v>1283.151981</v>
      </c>
      <c r="H219" s="13">
        <f t="shared" si="4"/>
        <v>7577.574333</v>
      </c>
      <c r="I219" s="13">
        <f t="shared" si="5"/>
        <v>6151.396234</v>
      </c>
      <c r="J219" s="16">
        <f t="shared" si="6"/>
        <v>174645.1922</v>
      </c>
      <c r="N219" s="11">
        <v>214.0</v>
      </c>
      <c r="O219" s="11">
        <v>34778.678560130735</v>
      </c>
      <c r="P219" s="11">
        <v>7254.666843870483</v>
      </c>
    </row>
    <row r="220" ht="14.25" customHeight="1">
      <c r="B220" s="12">
        <v>215.0</v>
      </c>
      <c r="C220" s="13">
        <f t="shared" si="7"/>
        <v>174645.1922</v>
      </c>
      <c r="D220" s="13">
        <f t="shared" si="1"/>
        <v>6144.535146</v>
      </c>
      <c r="E220" s="14">
        <v>0.0081</v>
      </c>
      <c r="F220" s="15">
        <f t="shared" si="2"/>
        <v>1364.855322</v>
      </c>
      <c r="G220" s="13">
        <f t="shared" si="3"/>
        <v>1229.793229</v>
      </c>
      <c r="H220" s="13">
        <f t="shared" si="4"/>
        <v>7509.390468</v>
      </c>
      <c r="I220" s="13">
        <f t="shared" si="5"/>
        <v>6144.535146</v>
      </c>
      <c r="J220" s="16">
        <f t="shared" si="6"/>
        <v>167135.8018</v>
      </c>
      <c r="N220" s="11">
        <v>215.0</v>
      </c>
      <c r="O220" s="11">
        <v>35023.57842165832</v>
      </c>
      <c r="P220" s="11">
        <v>7009.766982342896</v>
      </c>
    </row>
    <row r="221" ht="14.25" customHeight="1">
      <c r="B221" s="12">
        <v>216.0</v>
      </c>
      <c r="C221" s="13">
        <f t="shared" si="7"/>
        <v>167135.8018</v>
      </c>
      <c r="D221" s="13">
        <f t="shared" si="1"/>
        <v>6137.681711</v>
      </c>
      <c r="E221" s="14">
        <v>0.0081</v>
      </c>
      <c r="F221" s="15">
        <f t="shared" si="2"/>
        <v>1304.084772</v>
      </c>
      <c r="G221" s="13">
        <f t="shared" si="3"/>
        <v>1176.914604</v>
      </c>
      <c r="H221" s="13">
        <f t="shared" si="4"/>
        <v>7441.766483</v>
      </c>
      <c r="I221" s="13">
        <f t="shared" si="5"/>
        <v>6137.681711</v>
      </c>
      <c r="J221" s="16">
        <f t="shared" si="6"/>
        <v>159694.0353</v>
      </c>
      <c r="N221" s="11">
        <v>216.0</v>
      </c>
      <c r="O221" s="11">
        <v>35270.20278637749</v>
      </c>
      <c r="P221" s="11">
        <v>6763.142617623718</v>
      </c>
    </row>
    <row r="222" ht="14.25" customHeight="1">
      <c r="B222" s="12">
        <v>217.0</v>
      </c>
      <c r="C222" s="13">
        <f t="shared" si="7"/>
        <v>159694.0353</v>
      </c>
      <c r="D222" s="13">
        <f t="shared" si="1"/>
        <v>6130.835919</v>
      </c>
      <c r="E222" s="14">
        <v>0.0081</v>
      </c>
      <c r="F222" s="15">
        <f t="shared" si="2"/>
        <v>1243.861915</v>
      </c>
      <c r="G222" s="13">
        <f t="shared" si="3"/>
        <v>1124.512165</v>
      </c>
      <c r="H222" s="13">
        <f t="shared" si="4"/>
        <v>7374.697834</v>
      </c>
      <c r="I222" s="13">
        <f t="shared" si="5"/>
        <v>6130.835919</v>
      </c>
      <c r="J222" s="16">
        <f t="shared" si="6"/>
        <v>152319.3375</v>
      </c>
      <c r="N222" s="11">
        <v>217.0</v>
      </c>
      <c r="O222" s="11">
        <v>35518.563797664894</v>
      </c>
      <c r="P222" s="11">
        <v>6514.78160633631</v>
      </c>
    </row>
    <row r="223" ht="14.25" customHeight="1">
      <c r="B223" s="12">
        <v>218.0</v>
      </c>
      <c r="C223" s="13">
        <f t="shared" si="7"/>
        <v>152319.3375</v>
      </c>
      <c r="D223" s="13">
        <f t="shared" si="1"/>
        <v>6123.997764</v>
      </c>
      <c r="E223" s="14">
        <v>0.0081</v>
      </c>
      <c r="F223" s="15">
        <f t="shared" si="2"/>
        <v>1184.182251</v>
      </c>
      <c r="G223" s="13">
        <f t="shared" si="3"/>
        <v>1072.582001</v>
      </c>
      <c r="H223" s="13">
        <f t="shared" si="4"/>
        <v>7308.180015</v>
      </c>
      <c r="I223" s="13">
        <f t="shared" si="5"/>
        <v>6123.997764</v>
      </c>
      <c r="J223" s="16">
        <f t="shared" si="6"/>
        <v>145011.1574</v>
      </c>
      <c r="N223" s="11">
        <v>218.0</v>
      </c>
      <c r="O223" s="11">
        <v>35768.67368440679</v>
      </c>
      <c r="P223" s="11">
        <v>6264.671719594419</v>
      </c>
    </row>
    <row r="224" ht="14.25" customHeight="1">
      <c r="B224" s="12">
        <v>219.0</v>
      </c>
      <c r="C224" s="13">
        <f t="shared" si="7"/>
        <v>145011.1574</v>
      </c>
      <c r="D224" s="13">
        <f t="shared" si="1"/>
        <v>6117.167235</v>
      </c>
      <c r="E224" s="14">
        <v>0.0081</v>
      </c>
      <c r="F224" s="15">
        <f t="shared" si="2"/>
        <v>1125.041321</v>
      </c>
      <c r="G224" s="13">
        <f t="shared" si="3"/>
        <v>1021.120234</v>
      </c>
      <c r="H224" s="13">
        <f t="shared" si="4"/>
        <v>7242.208556</v>
      </c>
      <c r="I224" s="13">
        <f t="shared" si="5"/>
        <v>6117.167235</v>
      </c>
      <c r="J224" s="16">
        <f t="shared" si="6"/>
        <v>137768.9489</v>
      </c>
      <c r="N224" s="11">
        <v>219.0</v>
      </c>
      <c r="O224" s="11">
        <v>36020.54476160115</v>
      </c>
      <c r="P224" s="11">
        <v>6012.800642400053</v>
      </c>
    </row>
    <row r="225" ht="14.25" customHeight="1">
      <c r="B225" s="12">
        <v>220.0</v>
      </c>
      <c r="C225" s="13">
        <f t="shared" si="7"/>
        <v>137768.9489</v>
      </c>
      <c r="D225" s="13">
        <f t="shared" si="1"/>
        <v>6110.344325</v>
      </c>
      <c r="E225" s="14">
        <v>0.0081</v>
      </c>
      <c r="F225" s="15">
        <f t="shared" si="2"/>
        <v>1066.434697</v>
      </c>
      <c r="G225" s="13">
        <f t="shared" si="3"/>
        <v>970.123015</v>
      </c>
      <c r="H225" s="13">
        <f t="shared" si="4"/>
        <v>7176.779022</v>
      </c>
      <c r="I225" s="13">
        <f t="shared" si="5"/>
        <v>6110.344325</v>
      </c>
      <c r="J225" s="16">
        <f t="shared" si="6"/>
        <v>130592.1699</v>
      </c>
      <c r="N225" s="11">
        <v>220.0</v>
      </c>
      <c r="O225" s="11">
        <v>36274.1894309641</v>
      </c>
      <c r="P225" s="11">
        <v>5759.155973037113</v>
      </c>
    </row>
    <row r="226" ht="14.25" customHeight="1">
      <c r="B226" s="12">
        <v>221.0</v>
      </c>
      <c r="C226" s="13">
        <f t="shared" si="7"/>
        <v>130592.1699</v>
      </c>
      <c r="D226" s="13">
        <f t="shared" si="1"/>
        <v>6103.529026</v>
      </c>
      <c r="E226" s="14">
        <v>0.0081</v>
      </c>
      <c r="F226" s="15">
        <f t="shared" si="2"/>
        <v>1008.357991</v>
      </c>
      <c r="G226" s="13">
        <f t="shared" si="3"/>
        <v>919.5865294</v>
      </c>
      <c r="H226" s="13">
        <f t="shared" si="4"/>
        <v>7111.887016</v>
      </c>
      <c r="I226" s="13">
        <f t="shared" si="5"/>
        <v>6103.529026</v>
      </c>
      <c r="J226" s="16">
        <f t="shared" si="6"/>
        <v>123480.2828</v>
      </c>
      <c r="N226" s="11">
        <v>221.0</v>
      </c>
      <c r="O226" s="11">
        <v>36529.620181540464</v>
      </c>
      <c r="P226" s="11">
        <v>5503.725222460741</v>
      </c>
    </row>
    <row r="227" ht="14.25" customHeight="1">
      <c r="B227" s="12">
        <v>222.0</v>
      </c>
      <c r="C227" s="13">
        <f t="shared" si="7"/>
        <v>123480.2828</v>
      </c>
      <c r="D227" s="13">
        <f t="shared" si="1"/>
        <v>6096.721327</v>
      </c>
      <c r="E227" s="14">
        <v>0.0081</v>
      </c>
      <c r="F227" s="15">
        <f t="shared" si="2"/>
        <v>950.8068483</v>
      </c>
      <c r="G227" s="13">
        <f t="shared" si="3"/>
        <v>869.5069917</v>
      </c>
      <c r="H227" s="13">
        <f t="shared" si="4"/>
        <v>7047.528176</v>
      </c>
      <c r="I227" s="13">
        <f t="shared" si="5"/>
        <v>6096.721327</v>
      </c>
      <c r="J227" s="16">
        <f t="shared" si="6"/>
        <v>116432.7547</v>
      </c>
      <c r="N227" s="11">
        <v>222.0</v>
      </c>
      <c r="O227" s="11">
        <v>36786.84959031881</v>
      </c>
      <c r="P227" s="11">
        <v>5246.495813682393</v>
      </c>
    </row>
    <row r="228" ht="14.25" customHeight="1">
      <c r="B228" s="12">
        <v>223.0</v>
      </c>
      <c r="C228" s="13">
        <f t="shared" si="7"/>
        <v>116432.7547</v>
      </c>
      <c r="D228" s="13">
        <f t="shared" si="1"/>
        <v>6089.921222</v>
      </c>
      <c r="E228" s="14">
        <v>0.0081</v>
      </c>
      <c r="F228" s="15">
        <f t="shared" si="2"/>
        <v>893.7769509</v>
      </c>
      <c r="G228" s="13">
        <f t="shared" si="3"/>
        <v>819.8806474</v>
      </c>
      <c r="H228" s="13">
        <f t="shared" si="4"/>
        <v>6983.698173</v>
      </c>
      <c r="I228" s="13">
        <f t="shared" si="5"/>
        <v>6089.921222</v>
      </c>
      <c r="J228" s="16">
        <f t="shared" si="6"/>
        <v>109449.0565</v>
      </c>
      <c r="N228" s="11">
        <v>223.0</v>
      </c>
      <c r="O228" s="11">
        <v>37045.89032285064</v>
      </c>
      <c r="P228" s="11">
        <v>4987.455081150565</v>
      </c>
    </row>
    <row r="229" ht="14.25" customHeight="1">
      <c r="B229" s="12">
        <v>224.0</v>
      </c>
      <c r="C229" s="13">
        <f t="shared" si="7"/>
        <v>109449.0565</v>
      </c>
      <c r="D229" s="13">
        <f t="shared" si="1"/>
        <v>6083.128702</v>
      </c>
      <c r="E229" s="14">
        <v>0.0081</v>
      </c>
      <c r="F229" s="15">
        <f t="shared" si="2"/>
        <v>837.2640151</v>
      </c>
      <c r="G229" s="13">
        <f t="shared" si="3"/>
        <v>770.7037728</v>
      </c>
      <c r="H229" s="13">
        <f t="shared" si="4"/>
        <v>6920.392717</v>
      </c>
      <c r="I229" s="13">
        <f t="shared" si="5"/>
        <v>6083.128702</v>
      </c>
      <c r="J229" s="16">
        <f t="shared" si="6"/>
        <v>102528.6638</v>
      </c>
      <c r="N229" s="11">
        <v>224.0</v>
      </c>
      <c r="O229" s="11">
        <v>37306.755133874045</v>
      </c>
      <c r="P229" s="11">
        <v>4726.590270127158</v>
      </c>
    </row>
    <row r="230" ht="14.25" customHeight="1">
      <c r="B230" s="12">
        <v>225.0</v>
      </c>
      <c r="C230" s="13">
        <f t="shared" si="7"/>
        <v>102528.6638</v>
      </c>
      <c r="D230" s="13">
        <f t="shared" si="1"/>
        <v>6076.343757</v>
      </c>
      <c r="E230" s="14">
        <v>0.0081</v>
      </c>
      <c r="F230" s="15">
        <f t="shared" si="2"/>
        <v>781.2637922</v>
      </c>
      <c r="G230" s="13">
        <f t="shared" si="3"/>
        <v>721.9726741</v>
      </c>
      <c r="H230" s="13">
        <f t="shared" si="4"/>
        <v>6857.607549</v>
      </c>
      <c r="I230" s="13">
        <f t="shared" si="5"/>
        <v>6076.343757</v>
      </c>
      <c r="J230" s="16">
        <f t="shared" si="6"/>
        <v>95671.05623</v>
      </c>
      <c r="N230" s="11">
        <v>225.0</v>
      </c>
      <c r="O230" s="11">
        <v>37569.45686794174</v>
      </c>
      <c r="P230" s="11">
        <v>4463.888536059461</v>
      </c>
    </row>
    <row r="231" ht="14.25" customHeight="1">
      <c r="B231" s="12">
        <v>226.0</v>
      </c>
      <c r="C231" s="13">
        <f t="shared" si="7"/>
        <v>95671.05623</v>
      </c>
      <c r="D231" s="13">
        <f t="shared" si="1"/>
        <v>6069.566381</v>
      </c>
      <c r="E231" s="14">
        <v>0.0081</v>
      </c>
      <c r="F231" s="15">
        <f t="shared" si="2"/>
        <v>725.7720678</v>
      </c>
      <c r="G231" s="13">
        <f t="shared" si="3"/>
        <v>673.6836876</v>
      </c>
      <c r="H231" s="13">
        <f t="shared" si="4"/>
        <v>6795.338448</v>
      </c>
      <c r="I231" s="13">
        <f t="shared" si="5"/>
        <v>6069.566381</v>
      </c>
      <c r="J231" s="16">
        <f t="shared" si="6"/>
        <v>88875.71778</v>
      </c>
      <c r="N231" s="11">
        <v>226.0</v>
      </c>
      <c r="O231" s="11">
        <v>37834.0084600535</v>
      </c>
      <c r="P231" s="11">
        <v>4199.336943947705</v>
      </c>
    </row>
    <row r="232" ht="14.25" customHeight="1">
      <c r="B232" s="12">
        <v>227.0</v>
      </c>
      <c r="C232" s="13">
        <f t="shared" si="7"/>
        <v>88875.71778</v>
      </c>
      <c r="D232" s="13">
        <f t="shared" si="1"/>
        <v>6062.796563</v>
      </c>
      <c r="E232" s="14">
        <v>0.0081</v>
      </c>
      <c r="F232" s="15">
        <f t="shared" si="2"/>
        <v>670.7846618</v>
      </c>
      <c r="G232" s="13">
        <f t="shared" si="3"/>
        <v>625.8331794</v>
      </c>
      <c r="H232" s="13">
        <f t="shared" si="4"/>
        <v>6733.581225</v>
      </c>
      <c r="I232" s="13">
        <f t="shared" si="5"/>
        <v>6062.796563</v>
      </c>
      <c r="J232" s="16">
        <f t="shared" si="6"/>
        <v>82142.13655</v>
      </c>
      <c r="N232" s="11">
        <v>227.0</v>
      </c>
      <c r="O232" s="11">
        <v>38100.42293629304</v>
      </c>
      <c r="P232" s="11">
        <v>3932.9224677081615</v>
      </c>
    </row>
    <row r="233" ht="14.25" customHeight="1">
      <c r="B233" s="12">
        <v>228.0</v>
      </c>
      <c r="C233" s="13">
        <f t="shared" si="7"/>
        <v>82142.13655</v>
      </c>
      <c r="D233" s="13">
        <f t="shared" si="1"/>
        <v>6056.034297</v>
      </c>
      <c r="E233" s="14">
        <v>0.0081</v>
      </c>
      <c r="F233" s="15">
        <f t="shared" si="2"/>
        <v>616.2974283</v>
      </c>
      <c r="G233" s="13">
        <f t="shared" si="3"/>
        <v>578.4175449</v>
      </c>
      <c r="H233" s="13">
        <f t="shared" si="4"/>
        <v>6672.331725</v>
      </c>
      <c r="I233" s="13">
        <f t="shared" si="5"/>
        <v>6056.034297</v>
      </c>
      <c r="J233" s="16">
        <f t="shared" si="6"/>
        <v>75469.80483</v>
      </c>
      <c r="N233" s="11">
        <v>228.0</v>
      </c>
      <c r="O233" s="11">
        <v>38368.713414469436</v>
      </c>
      <c r="P233" s="11">
        <v>3664.6319895317647</v>
      </c>
    </row>
    <row r="234" ht="14.25" customHeight="1">
      <c r="B234" s="12">
        <v>229.0</v>
      </c>
      <c r="C234" s="13">
        <f t="shared" si="7"/>
        <v>75469.80483</v>
      </c>
      <c r="D234" s="13">
        <f t="shared" si="1"/>
        <v>6049.279573</v>
      </c>
      <c r="E234" s="14">
        <v>0.0081</v>
      </c>
      <c r="F234" s="15">
        <f t="shared" si="2"/>
        <v>562.3062546</v>
      </c>
      <c r="G234" s="13">
        <f t="shared" si="3"/>
        <v>531.433209</v>
      </c>
      <c r="H234" s="13">
        <f t="shared" si="4"/>
        <v>6611.585827</v>
      </c>
      <c r="I234" s="13">
        <f t="shared" si="5"/>
        <v>6049.279573</v>
      </c>
      <c r="J234" s="16">
        <f t="shared" si="6"/>
        <v>68858.219</v>
      </c>
      <c r="N234" s="11">
        <v>229.0</v>
      </c>
      <c r="O234" s="11">
        <v>38638.89310476298</v>
      </c>
      <c r="P234" s="11">
        <v>3394.452299238209</v>
      </c>
    </row>
    <row r="235" ht="14.25" customHeight="1">
      <c r="B235" s="12">
        <v>230.0</v>
      </c>
      <c r="C235" s="13">
        <f t="shared" si="7"/>
        <v>68858.219</v>
      </c>
      <c r="D235" s="13">
        <f t="shared" si="1"/>
        <v>6042.532383</v>
      </c>
      <c r="E235" s="14">
        <v>0.0081</v>
      </c>
      <c r="F235" s="15">
        <f t="shared" si="2"/>
        <v>508.8070616</v>
      </c>
      <c r="G235" s="13">
        <f t="shared" si="3"/>
        <v>484.8766255</v>
      </c>
      <c r="H235" s="13">
        <f t="shared" si="4"/>
        <v>6551.339445</v>
      </c>
      <c r="I235" s="13">
        <f t="shared" si="5"/>
        <v>6042.532383</v>
      </c>
      <c r="J235" s="16">
        <f t="shared" si="6"/>
        <v>62306.87956</v>
      </c>
      <c r="N235" s="11">
        <v>230.0</v>
      </c>
      <c r="O235" s="11">
        <v>38910.975310375696</v>
      </c>
      <c r="P235" s="11">
        <v>3122.3700936255027</v>
      </c>
    </row>
    <row r="236" ht="14.25" customHeight="1">
      <c r="B236" s="12">
        <v>231.0</v>
      </c>
      <c r="C236" s="13">
        <f t="shared" si="7"/>
        <v>62306.87956</v>
      </c>
      <c r="D236" s="13">
        <f t="shared" si="1"/>
        <v>6035.792719</v>
      </c>
      <c r="E236" s="14">
        <v>0.0081</v>
      </c>
      <c r="F236" s="15">
        <f t="shared" si="2"/>
        <v>455.7958034</v>
      </c>
      <c r="G236" s="13">
        <f t="shared" si="3"/>
        <v>438.7442769</v>
      </c>
      <c r="H236" s="13">
        <f t="shared" si="4"/>
        <v>6491.588522</v>
      </c>
      <c r="I236" s="13">
        <f t="shared" si="5"/>
        <v>6035.792719</v>
      </c>
      <c r="J236" s="16">
        <f t="shared" si="6"/>
        <v>55815.29103</v>
      </c>
      <c r="N236" s="11">
        <v>231.0</v>
      </c>
      <c r="O236" s="11">
        <v>39184.973428186255</v>
      </c>
      <c r="P236" s="11">
        <v>2848.371975814941</v>
      </c>
    </row>
    <row r="237" ht="14.25" customHeight="1">
      <c r="B237" s="12">
        <v>232.0</v>
      </c>
      <c r="C237" s="13">
        <f t="shared" si="7"/>
        <v>55815.29103</v>
      </c>
      <c r="D237" s="13">
        <f t="shared" si="1"/>
        <v>6029.060571</v>
      </c>
      <c r="E237" s="14">
        <v>0.0081</v>
      </c>
      <c r="F237" s="15">
        <f t="shared" si="2"/>
        <v>403.2684668</v>
      </c>
      <c r="G237" s="13">
        <f t="shared" si="3"/>
        <v>393.0326744</v>
      </c>
      <c r="H237" s="13">
        <f t="shared" si="4"/>
        <v>6432.329038</v>
      </c>
      <c r="I237" s="13">
        <f t="shared" si="5"/>
        <v>6029.060571</v>
      </c>
      <c r="J237" s="16">
        <f t="shared" si="6"/>
        <v>49382.962</v>
      </c>
      <c r="N237" s="11">
        <v>232.0</v>
      </c>
      <c r="O237" s="11">
        <v>39460.90094940973</v>
      </c>
      <c r="P237" s="11">
        <v>2572.4444545914625</v>
      </c>
    </row>
    <row r="238" ht="14.25" customHeight="1">
      <c r="B238" s="12">
        <v>233.0</v>
      </c>
      <c r="C238" s="13">
        <f t="shared" si="7"/>
        <v>49382.962</v>
      </c>
      <c r="D238" s="13">
        <f t="shared" si="1"/>
        <v>6022.335933</v>
      </c>
      <c r="E238" s="14">
        <v>0.0081</v>
      </c>
      <c r="F238" s="15">
        <f t="shared" si="2"/>
        <v>351.2210711</v>
      </c>
      <c r="G238" s="13">
        <f t="shared" si="3"/>
        <v>347.7383574</v>
      </c>
      <c r="H238" s="13">
        <f t="shared" si="4"/>
        <v>6373.557004</v>
      </c>
      <c r="I238" s="13">
        <f t="shared" si="5"/>
        <v>6022.335933</v>
      </c>
      <c r="J238" s="16">
        <f t="shared" si="6"/>
        <v>43009.40499</v>
      </c>
      <c r="N238" s="11">
        <v>233.0</v>
      </c>
      <c r="O238" s="11">
        <v>39738.77146026182</v>
      </c>
      <c r="P238" s="11">
        <v>2294.5739437393686</v>
      </c>
    </row>
    <row r="239" ht="14.25" customHeight="1">
      <c r="B239" s="12">
        <v>234.0</v>
      </c>
      <c r="C239" s="13">
        <f t="shared" si="7"/>
        <v>43009.40499</v>
      </c>
      <c r="D239" s="13">
        <f t="shared" si="1"/>
        <v>6015.618795</v>
      </c>
      <c r="E239" s="14">
        <v>0.0081</v>
      </c>
      <c r="F239" s="15">
        <f t="shared" si="2"/>
        <v>299.6496682</v>
      </c>
      <c r="G239" s="13">
        <f t="shared" si="3"/>
        <v>302.8578935</v>
      </c>
      <c r="H239" s="13">
        <f t="shared" si="4"/>
        <v>6315.268463</v>
      </c>
      <c r="I239" s="13">
        <f t="shared" si="5"/>
        <v>6015.618795</v>
      </c>
      <c r="J239" s="16">
        <f t="shared" si="6"/>
        <v>36694.13653</v>
      </c>
      <c r="N239" s="11">
        <v>234.0</v>
      </c>
      <c r="O239" s="11">
        <v>40018.59864262783</v>
      </c>
      <c r="P239" s="11">
        <v>2014.7467613733584</v>
      </c>
    </row>
    <row r="240" ht="14.25" customHeight="1">
      <c r="B240" s="12">
        <v>235.0</v>
      </c>
      <c r="C240" s="13">
        <f t="shared" si="7"/>
        <v>36694.13653</v>
      </c>
      <c r="D240" s="13">
        <f t="shared" si="1"/>
        <v>6008.909149</v>
      </c>
      <c r="E240" s="14">
        <v>0.0081</v>
      </c>
      <c r="F240" s="15">
        <f t="shared" si="2"/>
        <v>248.5503418</v>
      </c>
      <c r="G240" s="13">
        <f t="shared" si="3"/>
        <v>258.3878781</v>
      </c>
      <c r="H240" s="13">
        <f t="shared" si="4"/>
        <v>6257.459491</v>
      </c>
      <c r="I240" s="13">
        <f t="shared" si="5"/>
        <v>6008.909149</v>
      </c>
      <c r="J240" s="16">
        <f t="shared" si="6"/>
        <v>30436.67704</v>
      </c>
      <c r="N240" s="11">
        <v>235.0</v>
      </c>
      <c r="O240" s="11">
        <v>40300.39627473633</v>
      </c>
      <c r="P240" s="11">
        <v>1732.9491292648543</v>
      </c>
    </row>
    <row r="241" ht="14.25" customHeight="1">
      <c r="B241" s="12">
        <v>236.0</v>
      </c>
      <c r="C241" s="13">
        <f t="shared" si="7"/>
        <v>30436.67704</v>
      </c>
      <c r="D241" s="13">
        <f t="shared" si="1"/>
        <v>6002.206987</v>
      </c>
      <c r="E241" s="14">
        <v>0.0081</v>
      </c>
      <c r="F241" s="15">
        <f t="shared" si="2"/>
        <v>197.9192074</v>
      </c>
      <c r="G241" s="13">
        <f t="shared" si="3"/>
        <v>214.3249341</v>
      </c>
      <c r="H241" s="13">
        <f t="shared" si="4"/>
        <v>6200.126195</v>
      </c>
      <c r="I241" s="13">
        <f t="shared" si="5"/>
        <v>6002.206987</v>
      </c>
      <c r="J241" s="16">
        <f t="shared" si="6"/>
        <v>24236.55084</v>
      </c>
      <c r="N241" s="11">
        <v>236.0</v>
      </c>
      <c r="O241" s="11">
        <v>40584.1782318376</v>
      </c>
      <c r="P241" s="11">
        <v>1449.1671721635857</v>
      </c>
    </row>
    <row r="242" ht="14.25" customHeight="1">
      <c r="B242" s="12">
        <v>237.0</v>
      </c>
      <c r="C242" s="13">
        <f t="shared" si="7"/>
        <v>24236.55084</v>
      </c>
      <c r="D242" s="13">
        <f t="shared" si="1"/>
        <v>5995.512301</v>
      </c>
      <c r="E242" s="14">
        <v>0.0081</v>
      </c>
      <c r="F242" s="15">
        <f t="shared" si="2"/>
        <v>147.7524122</v>
      </c>
      <c r="G242" s="13">
        <f t="shared" si="3"/>
        <v>170.6657122</v>
      </c>
      <c r="H242" s="13">
        <f t="shared" si="4"/>
        <v>6143.264713</v>
      </c>
      <c r="I242" s="13">
        <f t="shared" si="5"/>
        <v>5995.512301</v>
      </c>
      <c r="J242" s="16">
        <f t="shared" si="6"/>
        <v>18093.28613</v>
      </c>
      <c r="N242" s="11">
        <v>237.0</v>
      </c>
      <c r="O242" s="11">
        <v>40869.95848688679</v>
      </c>
      <c r="P242" s="11">
        <v>1163.3869171143958</v>
      </c>
    </row>
    <row r="243" ht="14.25" customHeight="1">
      <c r="B243" s="12">
        <v>238.0</v>
      </c>
      <c r="C243" s="13">
        <f t="shared" si="7"/>
        <v>18093.28613</v>
      </c>
      <c r="D243" s="13">
        <f t="shared" si="1"/>
        <v>5988.825081</v>
      </c>
      <c r="E243" s="14">
        <v>0.0081</v>
      </c>
      <c r="F243" s="15">
        <f t="shared" si="2"/>
        <v>98.04613449</v>
      </c>
      <c r="G243" s="13">
        <f t="shared" si="3"/>
        <v>127.4068898</v>
      </c>
      <c r="H243" s="13">
        <f t="shared" si="4"/>
        <v>6086.871216</v>
      </c>
      <c r="I243" s="13">
        <f t="shared" si="5"/>
        <v>5988.825081</v>
      </c>
      <c r="J243" s="16">
        <f t="shared" si="6"/>
        <v>12006.41491</v>
      </c>
      <c r="N243" s="11">
        <v>238.0</v>
      </c>
      <c r="O243" s="11">
        <v>41157.75111123195</v>
      </c>
      <c r="P243" s="11">
        <v>875.5942927692347</v>
      </c>
    </row>
    <row r="244" ht="14.25" customHeight="1">
      <c r="B244" s="12">
        <v>239.0</v>
      </c>
      <c r="C244" s="13">
        <f t="shared" si="7"/>
        <v>12006.41491</v>
      </c>
      <c r="D244" s="13">
        <f t="shared" si="1"/>
        <v>5982.14532</v>
      </c>
      <c r="E244" s="14">
        <v>0.0081</v>
      </c>
      <c r="F244" s="15">
        <f t="shared" si="2"/>
        <v>48.79658371</v>
      </c>
      <c r="G244" s="13">
        <f t="shared" si="3"/>
        <v>84.54517169</v>
      </c>
      <c r="H244" s="13">
        <f t="shared" si="4"/>
        <v>6030.941904</v>
      </c>
      <c r="I244" s="13">
        <f t="shared" si="5"/>
        <v>5982.14532</v>
      </c>
      <c r="J244" s="16">
        <f t="shared" si="6"/>
        <v>5975.47301</v>
      </c>
      <c r="N244" s="11">
        <v>239.0</v>
      </c>
      <c r="O244" s="11">
        <v>41447.570275306876</v>
      </c>
      <c r="P244" s="11">
        <v>585.7751286943097</v>
      </c>
    </row>
    <row r="245" ht="14.25" customHeight="1">
      <c r="B245" s="17">
        <v>240.0</v>
      </c>
      <c r="C245" s="18">
        <f t="shared" si="7"/>
        <v>5975.47301</v>
      </c>
      <c r="D245" s="18">
        <f t="shared" si="1"/>
        <v>5975.47301</v>
      </c>
      <c r="E245" s="19">
        <v>0.0081</v>
      </c>
      <c r="F245" s="20">
        <f t="shared" si="2"/>
        <v>0</v>
      </c>
      <c r="G245" s="18">
        <f t="shared" si="3"/>
        <v>42.07728911</v>
      </c>
      <c r="H245" s="18">
        <f t="shared" si="4"/>
        <v>5975.47301</v>
      </c>
      <c r="I245" s="18">
        <f t="shared" si="5"/>
        <v>5975.47301</v>
      </c>
      <c r="J245" s="21">
        <f t="shared" si="6"/>
        <v>0</v>
      </c>
      <c r="N245" s="11">
        <v>240.0</v>
      </c>
      <c r="O245" s="11">
        <v>41739.43024932882</v>
      </c>
      <c r="P245" s="11">
        <v>293.91515467235706</v>
      </c>
    </row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57"/>
    <col customWidth="1" min="2" max="2" width="25.29"/>
    <col customWidth="1" min="3" max="3" width="33.29"/>
    <col customWidth="1" min="4" max="4" width="34.43"/>
    <col customWidth="1" min="5" max="26" width="10.0"/>
    <col customWidth="1" min="27" max="28" width="8.71"/>
  </cols>
  <sheetData>
    <row r="1" ht="14.25" customHeight="1">
      <c r="A1" s="22" t="s">
        <v>10</v>
      </c>
    </row>
    <row r="2" ht="14.25" customHeight="1"/>
    <row r="3" ht="14.25" customHeight="1">
      <c r="B3" s="23" t="s">
        <v>11</v>
      </c>
    </row>
    <row r="4" ht="14.25" customHeight="1"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6"/>
    </row>
    <row r="5" ht="14.25" customHeight="1">
      <c r="B5" s="17" t="s">
        <v>12</v>
      </c>
      <c r="C5" s="27"/>
      <c r="D5" s="27" t="s">
        <v>13</v>
      </c>
      <c r="E5" s="27" t="s">
        <v>14</v>
      </c>
      <c r="F5" s="27" t="s">
        <v>15</v>
      </c>
      <c r="G5" s="27" t="s">
        <v>16</v>
      </c>
      <c r="H5" s="27" t="s">
        <v>17</v>
      </c>
      <c r="I5" s="27" t="s">
        <v>18</v>
      </c>
      <c r="J5" s="27" t="s">
        <v>19</v>
      </c>
      <c r="K5" s="27" t="s">
        <v>20</v>
      </c>
      <c r="L5" s="27" t="s">
        <v>21</v>
      </c>
      <c r="M5" s="27" t="s">
        <v>22</v>
      </c>
      <c r="N5" s="27" t="s">
        <v>23</v>
      </c>
      <c r="O5" s="27" t="s">
        <v>24</v>
      </c>
      <c r="P5" s="27" t="s">
        <v>25</v>
      </c>
      <c r="Q5" s="27" t="s">
        <v>26</v>
      </c>
      <c r="R5" s="27" t="s">
        <v>27</v>
      </c>
      <c r="S5" s="27" t="s">
        <v>28</v>
      </c>
      <c r="T5" s="27" t="s">
        <v>29</v>
      </c>
      <c r="U5" s="27" t="s">
        <v>30</v>
      </c>
      <c r="V5" s="27" t="s">
        <v>31</v>
      </c>
      <c r="W5" s="27" t="s">
        <v>32</v>
      </c>
      <c r="X5" s="27" t="s">
        <v>33</v>
      </c>
      <c r="Y5" s="27" t="s">
        <v>34</v>
      </c>
      <c r="Z5" s="27" t="s">
        <v>35</v>
      </c>
      <c r="AA5" s="27" t="s">
        <v>36</v>
      </c>
      <c r="AB5" s="28" t="s">
        <v>37</v>
      </c>
    </row>
    <row r="6" ht="14.25" customHeight="1">
      <c r="B6" s="24" t="s">
        <v>38</v>
      </c>
      <c r="C6" s="26" t="s">
        <v>39</v>
      </c>
      <c r="D6" s="29">
        <v>2434.91</v>
      </c>
      <c r="E6" s="29">
        <v>2545.21</v>
      </c>
      <c r="F6" s="29">
        <v>2660.51</v>
      </c>
      <c r="G6" s="29">
        <v>2781.03</v>
      </c>
      <c r="H6" s="29">
        <v>2907.01</v>
      </c>
      <c r="I6" s="29">
        <v>3038.7</v>
      </c>
      <c r="J6" s="29">
        <v>3176.35</v>
      </c>
      <c r="K6" s="29">
        <v>3320.24</v>
      </c>
      <c r="L6" s="29">
        <v>3470.65</v>
      </c>
      <c r="M6" s="29">
        <v>3627.87</v>
      </c>
      <c r="N6" s="29">
        <v>3792.21</v>
      </c>
      <c r="O6" s="29">
        <v>3964.0</v>
      </c>
      <c r="P6" s="29">
        <v>4143.56</v>
      </c>
      <c r="Q6" s="29">
        <v>4331.27</v>
      </c>
      <c r="R6" s="29">
        <v>4527.47</v>
      </c>
      <c r="S6" s="29">
        <v>4732.57</v>
      </c>
      <c r="T6" s="29">
        <v>4946.95</v>
      </c>
      <c r="U6" s="29">
        <v>5171.05</v>
      </c>
      <c r="V6" s="29">
        <v>5405.3</v>
      </c>
      <c r="W6" s="29">
        <v>5650.16</v>
      </c>
      <c r="X6" s="29">
        <v>5906.11</v>
      </c>
      <c r="Y6" s="29">
        <v>6173.66</v>
      </c>
      <c r="Z6" s="29">
        <v>6453.33</v>
      </c>
      <c r="AA6" s="29">
        <v>6745.66</v>
      </c>
      <c r="AB6" s="29">
        <v>7051.24</v>
      </c>
    </row>
    <row r="7" ht="14.25" customHeight="1">
      <c r="B7" s="12"/>
      <c r="C7" s="30" t="s">
        <v>40</v>
      </c>
      <c r="D7" s="31">
        <v>2377.93</v>
      </c>
      <c r="E7" s="29">
        <v>2457.66</v>
      </c>
      <c r="F7" s="29">
        <v>2574.31</v>
      </c>
      <c r="G7" s="29">
        <v>2710.39</v>
      </c>
      <c r="H7" s="29">
        <v>2821.54</v>
      </c>
      <c r="I7" s="29">
        <v>2940.24</v>
      </c>
      <c r="J7" s="29">
        <v>3067.08</v>
      </c>
      <c r="K7" s="29">
        <v>3215.98</v>
      </c>
      <c r="L7" s="29">
        <v>3350.56</v>
      </c>
      <c r="M7" s="29">
        <v>3494.72</v>
      </c>
      <c r="N7" s="29">
        <v>3657.59</v>
      </c>
      <c r="O7" s="29">
        <v>3828.03</v>
      </c>
      <c r="P7" s="29">
        <v>4014.29</v>
      </c>
      <c r="Q7" s="29">
        <v>4157.15</v>
      </c>
      <c r="R7" s="29">
        <v>4340.94</v>
      </c>
      <c r="S7" s="29">
        <v>4568.35</v>
      </c>
      <c r="T7" s="29">
        <v>4785.68</v>
      </c>
      <c r="U7" s="29">
        <v>5008.16</v>
      </c>
      <c r="V7" s="29">
        <v>5262.06</v>
      </c>
      <c r="W7" s="29">
        <v>5469.92</v>
      </c>
      <c r="X7" s="29">
        <v>5684.63</v>
      </c>
      <c r="Y7" s="29">
        <v>5942.15</v>
      </c>
      <c r="Z7" s="29">
        <v>6211.33</v>
      </c>
      <c r="AA7" s="29">
        <v>6492.7</v>
      </c>
      <c r="AB7" s="31"/>
    </row>
    <row r="8" ht="14.25" customHeight="1">
      <c r="B8" s="12"/>
      <c r="C8" s="30" t="s">
        <v>41</v>
      </c>
      <c r="D8" s="31">
        <v>2322.29</v>
      </c>
      <c r="E8" s="29">
        <v>2373.11</v>
      </c>
      <c r="F8" s="29">
        <v>2490.9</v>
      </c>
      <c r="G8" s="29">
        <v>2641.55</v>
      </c>
      <c r="H8" s="29">
        <v>2738.59</v>
      </c>
      <c r="I8" s="29">
        <v>2844.98</v>
      </c>
      <c r="J8" s="29">
        <v>2961.58</v>
      </c>
      <c r="K8" s="29">
        <v>3115.0</v>
      </c>
      <c r="L8" s="29">
        <v>3234.63</v>
      </c>
      <c r="M8" s="29">
        <v>3366.47</v>
      </c>
      <c r="N8" s="29">
        <v>3527.74</v>
      </c>
      <c r="O8" s="29">
        <v>3696.73</v>
      </c>
      <c r="P8" s="29">
        <v>3889.04</v>
      </c>
      <c r="Q8" s="29">
        <v>3990.03</v>
      </c>
      <c r="R8" s="29">
        <v>4162.1</v>
      </c>
      <c r="S8" s="29">
        <v>4409.83</v>
      </c>
      <c r="T8" s="29">
        <v>4629.67</v>
      </c>
      <c r="U8" s="29">
        <v>4850.41</v>
      </c>
      <c r="V8" s="29">
        <v>5122.62</v>
      </c>
      <c r="W8" s="29">
        <v>5295.43</v>
      </c>
      <c r="X8" s="29">
        <v>5471.46</v>
      </c>
      <c r="Y8" s="29">
        <v>5719.32</v>
      </c>
      <c r="Z8" s="29">
        <v>5978.4</v>
      </c>
      <c r="AA8" s="31"/>
      <c r="AB8" s="31"/>
    </row>
    <row r="9" ht="14.25" customHeight="1">
      <c r="B9" s="12"/>
      <c r="C9" s="30" t="s">
        <v>42</v>
      </c>
      <c r="D9" s="29">
        <v>2267.95</v>
      </c>
      <c r="E9" s="29">
        <v>2291.48</v>
      </c>
      <c r="F9" s="29">
        <v>2410.2</v>
      </c>
      <c r="G9" s="29">
        <v>2574.45</v>
      </c>
      <c r="H9" s="29">
        <v>2658.08</v>
      </c>
      <c r="I9" s="29">
        <v>2752.8</v>
      </c>
      <c r="J9" s="29">
        <v>2859.7</v>
      </c>
      <c r="K9" s="29">
        <v>3017.19</v>
      </c>
      <c r="L9" s="29">
        <v>3122.71</v>
      </c>
      <c r="M9" s="29">
        <v>3242.92</v>
      </c>
      <c r="N9" s="29">
        <v>3402.51</v>
      </c>
      <c r="O9" s="29">
        <v>3569.93</v>
      </c>
      <c r="P9" s="29">
        <v>3767.7</v>
      </c>
      <c r="Q9" s="29">
        <v>3829.63</v>
      </c>
      <c r="R9" s="29">
        <v>3990.62</v>
      </c>
      <c r="S9" s="29">
        <v>4256.81</v>
      </c>
      <c r="T9" s="29">
        <v>4478.74</v>
      </c>
      <c r="U9" s="29">
        <v>4697.62</v>
      </c>
      <c r="V9" s="29">
        <v>4986.87</v>
      </c>
      <c r="W9" s="29">
        <v>5126.51</v>
      </c>
      <c r="X9" s="29">
        <v>5266.28</v>
      </c>
      <c r="Y9" s="29">
        <v>5504.84</v>
      </c>
      <c r="Z9" s="31"/>
      <c r="AA9" s="31"/>
      <c r="AB9" s="31"/>
    </row>
    <row r="10" ht="14.25" customHeight="1">
      <c r="B10" s="12"/>
      <c r="C10" s="30" t="s">
        <v>43</v>
      </c>
      <c r="D10" s="29">
        <v>2214.88</v>
      </c>
      <c r="E10" s="29">
        <v>2212.65</v>
      </c>
      <c r="F10" s="29">
        <v>2332.1</v>
      </c>
      <c r="G10" s="29">
        <v>2509.06</v>
      </c>
      <c r="H10" s="29">
        <v>2577.31</v>
      </c>
      <c r="I10" s="29">
        <v>2666.34</v>
      </c>
      <c r="J10" s="29">
        <v>2761.32</v>
      </c>
      <c r="K10" s="29">
        <v>2922.45</v>
      </c>
      <c r="L10" s="29">
        <v>3014.67</v>
      </c>
      <c r="M10" s="29">
        <v>3123.9</v>
      </c>
      <c r="N10" s="29">
        <v>3281.72</v>
      </c>
      <c r="O10" s="29">
        <v>3447.48</v>
      </c>
      <c r="P10" s="29">
        <v>3650.15</v>
      </c>
      <c r="Q10" s="29">
        <v>3675.68</v>
      </c>
      <c r="R10" s="29">
        <v>3826.2</v>
      </c>
      <c r="S10" s="29">
        <v>4109.1</v>
      </c>
      <c r="T10" s="29">
        <v>4332.74</v>
      </c>
      <c r="U10" s="29">
        <v>4549.64</v>
      </c>
      <c r="V10" s="29">
        <v>4854.71</v>
      </c>
      <c r="W10" s="29">
        <v>4962.97</v>
      </c>
      <c r="X10" s="29">
        <v>5068.79</v>
      </c>
      <c r="Y10" s="31"/>
      <c r="Z10" s="31"/>
      <c r="AA10" s="31"/>
      <c r="AB10" s="31"/>
    </row>
    <row r="11" ht="14.25" customHeight="1">
      <c r="B11" s="12"/>
      <c r="C11" s="30" t="s">
        <v>44</v>
      </c>
      <c r="D11" s="31">
        <v>2163.05</v>
      </c>
      <c r="E11" s="29">
        <v>2136.53</v>
      </c>
      <c r="F11" s="29">
        <v>2256.54</v>
      </c>
      <c r="G11" s="29">
        <v>2445.33</v>
      </c>
      <c r="H11" s="29">
        <v>2504.08</v>
      </c>
      <c r="I11" s="29">
        <v>2577.31</v>
      </c>
      <c r="J11" s="29">
        <v>2666.34</v>
      </c>
      <c r="K11" s="29">
        <v>2830.69</v>
      </c>
      <c r="L11" s="29">
        <v>2910.36</v>
      </c>
      <c r="M11" s="29">
        <v>3009.26</v>
      </c>
      <c r="N11" s="29">
        <v>3165.22</v>
      </c>
      <c r="O11" s="29">
        <v>3329.23</v>
      </c>
      <c r="P11" s="29">
        <v>3536.27</v>
      </c>
      <c r="Q11" s="29">
        <v>3527.92</v>
      </c>
      <c r="R11" s="29">
        <v>3668.56</v>
      </c>
      <c r="S11" s="29">
        <v>3966.51</v>
      </c>
      <c r="T11" s="29">
        <v>4191.49</v>
      </c>
      <c r="U11" s="29">
        <v>4406.33</v>
      </c>
      <c r="V11" s="29">
        <v>4726.06</v>
      </c>
      <c r="W11" s="29">
        <v>4804.65</v>
      </c>
      <c r="X11" s="31"/>
      <c r="Y11" s="31"/>
      <c r="Z11" s="31"/>
      <c r="AA11" s="31"/>
      <c r="AB11" s="31"/>
    </row>
    <row r="12" ht="14.25" customHeight="1">
      <c r="B12" s="12"/>
      <c r="C12" s="30" t="s">
        <v>45</v>
      </c>
      <c r="D12" s="29">
        <v>2112.43</v>
      </c>
      <c r="E12" s="29">
        <v>2063.04</v>
      </c>
      <c r="F12" s="29">
        <v>2183.43</v>
      </c>
      <c r="G12" s="29">
        <v>2383.22</v>
      </c>
      <c r="H12" s="29">
        <v>2430.46</v>
      </c>
      <c r="I12" s="29">
        <v>2493.81</v>
      </c>
      <c r="J12" s="29">
        <v>2574.61</v>
      </c>
      <c r="K12" s="29">
        <v>2741.8</v>
      </c>
      <c r="L12" s="29">
        <v>2809.66</v>
      </c>
      <c r="M12" s="29">
        <v>2898.82</v>
      </c>
      <c r="N12" s="29">
        <v>3052.85</v>
      </c>
      <c r="O12" s="29">
        <v>3215.04</v>
      </c>
      <c r="P12" s="29">
        <v>3425.93</v>
      </c>
      <c r="Q12" s="29">
        <v>3386.1</v>
      </c>
      <c r="R12" s="29">
        <v>3517.42</v>
      </c>
      <c r="S12" s="29">
        <v>3828.87</v>
      </c>
      <c r="T12" s="29">
        <v>4054.85</v>
      </c>
      <c r="U12" s="29">
        <v>4267.53</v>
      </c>
      <c r="V12" s="29">
        <v>4600.82</v>
      </c>
      <c r="W12" s="31"/>
      <c r="X12" s="31"/>
      <c r="Y12" s="31"/>
      <c r="Z12" s="31"/>
      <c r="AA12" s="31"/>
      <c r="AB12" s="31"/>
    </row>
    <row r="13" ht="14.25" customHeight="1">
      <c r="B13" s="12"/>
      <c r="C13" s="30" t="s">
        <v>46</v>
      </c>
      <c r="D13" s="29">
        <v>2063.0</v>
      </c>
      <c r="E13" s="29">
        <v>1992.07</v>
      </c>
      <c r="F13" s="29">
        <v>2112.69</v>
      </c>
      <c r="G13" s="29">
        <v>2322.69</v>
      </c>
      <c r="H13" s="29">
        <v>2359.0</v>
      </c>
      <c r="I13" s="29">
        <v>2413.01</v>
      </c>
      <c r="J13" s="29">
        <v>2486.05</v>
      </c>
      <c r="K13" s="29">
        <v>2655.71</v>
      </c>
      <c r="L13" s="29">
        <v>2712.45</v>
      </c>
      <c r="M13" s="29">
        <v>2792.43</v>
      </c>
      <c r="N13" s="29">
        <v>2944.48</v>
      </c>
      <c r="O13" s="29">
        <v>3104.77</v>
      </c>
      <c r="P13" s="29">
        <v>3319.04</v>
      </c>
      <c r="Q13" s="29">
        <v>3249.98</v>
      </c>
      <c r="R13" s="29">
        <v>3372.5</v>
      </c>
      <c r="S13" s="29">
        <v>3696.01</v>
      </c>
      <c r="T13" s="29">
        <v>3922.66</v>
      </c>
      <c r="U13" s="29">
        <v>4133.1</v>
      </c>
      <c r="V13" s="31"/>
      <c r="W13" s="31"/>
      <c r="X13" s="31"/>
      <c r="Y13" s="31"/>
      <c r="Z13" s="31"/>
      <c r="AA13" s="31"/>
      <c r="AB13" s="31"/>
    </row>
    <row r="14" ht="14.25" customHeight="1">
      <c r="B14" s="12"/>
      <c r="C14" s="30" t="s">
        <v>47</v>
      </c>
      <c r="D14" s="29">
        <v>2014.73</v>
      </c>
      <c r="E14" s="29">
        <v>1923.54</v>
      </c>
      <c r="F14" s="29">
        <v>2044.24</v>
      </c>
      <c r="G14" s="29">
        <v>2263.69</v>
      </c>
      <c r="H14" s="29">
        <v>2289.65</v>
      </c>
      <c r="I14" s="29">
        <v>2334.83</v>
      </c>
      <c r="J14" s="29">
        <v>2400.53</v>
      </c>
      <c r="K14" s="29">
        <v>2572.32</v>
      </c>
      <c r="L14" s="29">
        <v>2618.6</v>
      </c>
      <c r="M14" s="29">
        <v>2689.95</v>
      </c>
      <c r="N14" s="29">
        <v>2839.95</v>
      </c>
      <c r="O14" s="29">
        <v>2998.27</v>
      </c>
      <c r="P14" s="29">
        <v>3215.49</v>
      </c>
      <c r="Q14" s="29">
        <v>3119.33</v>
      </c>
      <c r="R14" s="29">
        <v>3233.56</v>
      </c>
      <c r="S14" s="29">
        <v>3567.76</v>
      </c>
      <c r="T14" s="29">
        <v>3794.78</v>
      </c>
      <c r="U14" s="31"/>
      <c r="V14" s="31"/>
      <c r="W14" s="31"/>
      <c r="X14" s="31"/>
      <c r="Y14" s="31"/>
      <c r="Z14" s="31"/>
      <c r="AA14" s="31"/>
      <c r="AB14" s="31"/>
    </row>
    <row r="15" ht="14.25" customHeight="1">
      <c r="B15" s="12"/>
      <c r="C15" s="30" t="s">
        <v>48</v>
      </c>
      <c r="D15" s="29">
        <v>1967.58</v>
      </c>
      <c r="E15" s="29">
        <v>1857.37</v>
      </c>
      <c r="F15" s="29">
        <v>1978.01</v>
      </c>
      <c r="G15" s="29">
        <v>2206.19</v>
      </c>
      <c r="H15" s="29">
        <v>2222.33</v>
      </c>
      <c r="I15" s="29">
        <v>2259.18</v>
      </c>
      <c r="J15" s="29">
        <v>2317.95</v>
      </c>
      <c r="K15" s="29">
        <v>2491.55</v>
      </c>
      <c r="L15" s="29">
        <v>2527.99</v>
      </c>
      <c r="M15" s="29">
        <v>2591.23</v>
      </c>
      <c r="N15" s="29">
        <v>2739.13</v>
      </c>
      <c r="O15" s="29">
        <v>2895.43</v>
      </c>
      <c r="P15" s="29">
        <v>3115.17</v>
      </c>
      <c r="Q15" s="29">
        <v>2993.93</v>
      </c>
      <c r="R15" s="29">
        <v>3100.33</v>
      </c>
      <c r="S15" s="29">
        <v>3443.96</v>
      </c>
      <c r="T15" s="31"/>
      <c r="U15" s="31"/>
      <c r="V15" s="31"/>
      <c r="W15" s="31"/>
      <c r="X15" s="31"/>
      <c r="Y15" s="31"/>
      <c r="Z15" s="31"/>
      <c r="AA15" s="31"/>
      <c r="AB15" s="31"/>
    </row>
    <row r="16" ht="14.25" customHeight="1">
      <c r="B16" s="12"/>
      <c r="C16" s="30" t="s">
        <v>49</v>
      </c>
      <c r="D16" s="29">
        <v>1921.54</v>
      </c>
      <c r="E16" s="29">
        <v>1793.48</v>
      </c>
      <c r="F16" s="29">
        <v>1913.92</v>
      </c>
      <c r="G16" s="29">
        <v>2150.15</v>
      </c>
      <c r="H16" s="29">
        <v>2157.0</v>
      </c>
      <c r="I16" s="29">
        <v>2185.98</v>
      </c>
      <c r="J16" s="29">
        <v>2238.21</v>
      </c>
      <c r="K16" s="29">
        <v>2413.32</v>
      </c>
      <c r="L16" s="29">
        <v>2440.53</v>
      </c>
      <c r="M16" s="29">
        <v>2496.13</v>
      </c>
      <c r="N16" s="29">
        <v>2641.89</v>
      </c>
      <c r="O16" s="29">
        <v>2796.12</v>
      </c>
      <c r="P16" s="29">
        <v>3017.97</v>
      </c>
      <c r="Q16" s="29">
        <v>2873.58</v>
      </c>
      <c r="R16" s="29">
        <v>2972.6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</row>
    <row r="17" ht="14.25" customHeight="1">
      <c r="B17" s="12"/>
      <c r="C17" s="30" t="s">
        <v>50</v>
      </c>
      <c r="D17" s="29">
        <v>1876.58</v>
      </c>
      <c r="E17" s="29">
        <v>1731.78</v>
      </c>
      <c r="F17" s="29">
        <v>1851.91</v>
      </c>
      <c r="G17" s="29">
        <v>2095.54</v>
      </c>
      <c r="H17" s="29">
        <v>2093.58</v>
      </c>
      <c r="I17" s="29">
        <v>2115.15</v>
      </c>
      <c r="J17" s="29">
        <v>2161.22</v>
      </c>
      <c r="K17" s="29">
        <v>2337.54</v>
      </c>
      <c r="L17" s="29">
        <v>2356.08</v>
      </c>
      <c r="M17" s="29">
        <v>2404.52</v>
      </c>
      <c r="N17" s="29">
        <v>2548.1</v>
      </c>
      <c r="O17" s="29">
        <v>2700.21</v>
      </c>
      <c r="P17" s="29">
        <v>2923.81</v>
      </c>
      <c r="Q17" s="29">
        <v>2758.06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</row>
    <row r="18" ht="14.25" customHeight="1">
      <c r="B18" s="12"/>
      <c r="C18" s="30" t="s">
        <v>51</v>
      </c>
      <c r="D18" s="29">
        <v>1832.67</v>
      </c>
      <c r="E18" s="29">
        <v>1672.21</v>
      </c>
      <c r="F18" s="29">
        <v>1791.9</v>
      </c>
      <c r="G18" s="29">
        <v>2042.31</v>
      </c>
      <c r="H18" s="29">
        <v>2032.03</v>
      </c>
      <c r="I18" s="29">
        <v>2046.62</v>
      </c>
      <c r="J18" s="29">
        <v>2086.87</v>
      </c>
      <c r="K18" s="29">
        <v>2264.14</v>
      </c>
      <c r="L18" s="29">
        <v>2274.56</v>
      </c>
      <c r="M18" s="29">
        <v>2316.27</v>
      </c>
      <c r="N18" s="29">
        <v>2457.64</v>
      </c>
      <c r="O18" s="29">
        <v>2607.59</v>
      </c>
      <c r="P18" s="29">
        <v>2832.59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ht="14.25" customHeight="1">
      <c r="B19" s="12"/>
      <c r="C19" s="30" t="s">
        <v>52</v>
      </c>
      <c r="D19" s="29">
        <v>1789.78</v>
      </c>
      <c r="E19" s="29">
        <v>1614.69</v>
      </c>
      <c r="F19" s="29">
        <v>1733.85</v>
      </c>
      <c r="G19" s="29">
        <v>1990.44</v>
      </c>
      <c r="H19" s="29">
        <v>1972.29</v>
      </c>
      <c r="I19" s="29">
        <v>1980.31</v>
      </c>
      <c r="J19" s="29">
        <v>2015.08</v>
      </c>
      <c r="K19" s="29">
        <v>2193.04</v>
      </c>
      <c r="L19" s="29">
        <v>2195.86</v>
      </c>
      <c r="M19" s="29">
        <v>2231.27</v>
      </c>
      <c r="N19" s="29">
        <v>2370.4</v>
      </c>
      <c r="O19" s="29">
        <v>2518.15</v>
      </c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ht="14.25" customHeight="1">
      <c r="B20" s="12"/>
      <c r="C20" s="30" t="s">
        <v>53</v>
      </c>
      <c r="D20" s="29">
        <v>1747.9</v>
      </c>
      <c r="E20" s="29">
        <v>1559.14</v>
      </c>
      <c r="F20" s="29">
        <v>1677.67</v>
      </c>
      <c r="G20" s="29">
        <v>1939.88</v>
      </c>
      <c r="H20" s="29">
        <v>1914.3</v>
      </c>
      <c r="I20" s="29">
        <v>1916.15</v>
      </c>
      <c r="J20" s="29">
        <v>1945.76</v>
      </c>
      <c r="K20" s="29">
        <v>2124.18</v>
      </c>
      <c r="L20" s="29">
        <v>2119.89</v>
      </c>
      <c r="M20" s="29">
        <v>2149.38</v>
      </c>
      <c r="N20" s="29">
        <v>2286.25</v>
      </c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ht="14.25" customHeight="1">
      <c r="B21" s="12"/>
      <c r="C21" s="30" t="s">
        <v>54</v>
      </c>
      <c r="D21" s="29">
        <v>1707.0</v>
      </c>
      <c r="E21" s="29">
        <v>1505.51</v>
      </c>
      <c r="F21" s="29">
        <v>1623.31</v>
      </c>
      <c r="G21" s="29">
        <v>1890.61</v>
      </c>
      <c r="H21" s="29">
        <v>1858.02</v>
      </c>
      <c r="I21" s="29">
        <v>1854.07</v>
      </c>
      <c r="J21" s="29">
        <v>1878.83</v>
      </c>
      <c r="K21" s="29">
        <v>2057.48</v>
      </c>
      <c r="L21" s="29">
        <v>2046.54</v>
      </c>
      <c r="M21" s="29">
        <v>2070.5</v>
      </c>
      <c r="N21" s="31" t="s">
        <v>55</v>
      </c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ht="14.25" customHeight="1">
      <c r="B22" s="12"/>
      <c r="C22" s="30" t="s">
        <v>56</v>
      </c>
      <c r="D22" s="29">
        <v>1667.06</v>
      </c>
      <c r="E22" s="29">
        <v>1453.72</v>
      </c>
      <c r="F22" s="29">
        <v>1570.72</v>
      </c>
      <c r="G22" s="29">
        <v>1842.59</v>
      </c>
      <c r="H22" s="29">
        <v>1803.4</v>
      </c>
      <c r="I22" s="29">
        <v>1794.0</v>
      </c>
      <c r="J22" s="29">
        <v>1814.2</v>
      </c>
      <c r="K22" s="29">
        <v>1992.88</v>
      </c>
      <c r="L22" s="29">
        <v>1975.73</v>
      </c>
      <c r="M22" s="31" t="s">
        <v>55</v>
      </c>
      <c r="N22" s="31" t="s">
        <v>55</v>
      </c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ht="14.25" customHeight="1">
      <c r="B23" s="12"/>
      <c r="C23" s="30" t="s">
        <v>57</v>
      </c>
      <c r="D23" s="29">
        <v>1628.05</v>
      </c>
      <c r="E23" s="29">
        <v>1403.71</v>
      </c>
      <c r="F23" s="29">
        <v>1519.83</v>
      </c>
      <c r="G23" s="29">
        <v>1795.79</v>
      </c>
      <c r="H23" s="29">
        <v>1750.38</v>
      </c>
      <c r="I23" s="29">
        <v>1735.87</v>
      </c>
      <c r="J23" s="29">
        <v>1751.79</v>
      </c>
      <c r="K23" s="29">
        <v>1930.3</v>
      </c>
      <c r="L23" s="31" t="s">
        <v>55</v>
      </c>
      <c r="M23" s="31" t="s">
        <v>55</v>
      </c>
      <c r="N23" s="31" t="s">
        <v>55</v>
      </c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ht="14.25" customHeight="1">
      <c r="B24" s="12"/>
      <c r="C24" s="30" t="s">
        <v>58</v>
      </c>
      <c r="D24" s="29">
        <v>1589.95</v>
      </c>
      <c r="E24" s="29">
        <v>1355.42</v>
      </c>
      <c r="F24" s="29">
        <v>1470.58</v>
      </c>
      <c r="G24" s="29">
        <v>1750.17</v>
      </c>
      <c r="H24" s="29">
        <v>1698.92</v>
      </c>
      <c r="I24" s="29">
        <v>1679.63</v>
      </c>
      <c r="J24" s="29">
        <v>1691.53</v>
      </c>
      <c r="K24" s="31" t="s">
        <v>55</v>
      </c>
      <c r="L24" s="31" t="s">
        <v>55</v>
      </c>
      <c r="M24" s="31" t="s">
        <v>55</v>
      </c>
      <c r="N24" s="31" t="s">
        <v>55</v>
      </c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 ht="14.25" customHeight="1">
      <c r="B25" s="12"/>
      <c r="C25" s="30" t="s">
        <v>59</v>
      </c>
      <c r="D25" s="29">
        <v>1552.75</v>
      </c>
      <c r="E25" s="29">
        <v>1308.79</v>
      </c>
      <c r="F25" s="29">
        <v>1422.94</v>
      </c>
      <c r="G25" s="29">
        <v>1705.72</v>
      </c>
      <c r="H25" s="29">
        <v>1648.97</v>
      </c>
      <c r="I25" s="29">
        <v>1625.21</v>
      </c>
      <c r="J25" s="31" t="s">
        <v>55</v>
      </c>
      <c r="K25" s="31" t="s">
        <v>55</v>
      </c>
      <c r="L25" s="31" t="s">
        <v>55</v>
      </c>
      <c r="M25" s="31" t="s">
        <v>55</v>
      </c>
      <c r="N25" s="31" t="s">
        <v>55</v>
      </c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 ht="14.25" customHeight="1">
      <c r="B26" s="12"/>
      <c r="C26" s="30" t="s">
        <v>60</v>
      </c>
      <c r="D26" s="29">
        <v>1516.41</v>
      </c>
      <c r="E26" s="29">
        <v>1263.77</v>
      </c>
      <c r="F26" s="29">
        <v>1376.83</v>
      </c>
      <c r="G26" s="29">
        <v>1662.39</v>
      </c>
      <c r="H26" s="29">
        <v>1600.49</v>
      </c>
      <c r="I26" s="31" t="s">
        <v>55</v>
      </c>
      <c r="J26" s="31" t="s">
        <v>55</v>
      </c>
      <c r="K26" s="31" t="s">
        <v>55</v>
      </c>
      <c r="L26" s="31" t="s">
        <v>55</v>
      </c>
      <c r="M26" s="31" t="s">
        <v>55</v>
      </c>
      <c r="N26" s="31" t="s">
        <v>55</v>
      </c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 ht="14.25" customHeight="1">
      <c r="B27" s="12"/>
      <c r="C27" s="30" t="s">
        <v>61</v>
      </c>
      <c r="D27" s="29">
        <v>1480.93</v>
      </c>
      <c r="E27" s="29">
        <v>1220.3</v>
      </c>
      <c r="F27" s="29">
        <v>1332.23</v>
      </c>
      <c r="G27" s="29">
        <v>1620.17</v>
      </c>
      <c r="H27" s="31" t="s">
        <v>55</v>
      </c>
      <c r="I27" s="31" t="s">
        <v>55</v>
      </c>
      <c r="J27" s="31" t="s">
        <v>55</v>
      </c>
      <c r="K27" s="31" t="s">
        <v>55</v>
      </c>
      <c r="L27" s="31" t="s">
        <v>55</v>
      </c>
      <c r="M27" s="31" t="s">
        <v>55</v>
      </c>
      <c r="N27" s="31" t="s">
        <v>55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 ht="14.25" customHeight="1">
      <c r="B28" s="12"/>
      <c r="C28" s="30" t="s">
        <v>62</v>
      </c>
      <c r="D28" s="29">
        <v>1446.27</v>
      </c>
      <c r="E28" s="29">
        <v>1178.32</v>
      </c>
      <c r="F28" s="29">
        <v>1289.06</v>
      </c>
      <c r="G28" s="31"/>
      <c r="H28" s="31" t="s">
        <v>55</v>
      </c>
      <c r="I28" s="31" t="s">
        <v>55</v>
      </c>
      <c r="J28" s="31" t="s">
        <v>55</v>
      </c>
      <c r="K28" s="31" t="s">
        <v>55</v>
      </c>
      <c r="L28" s="31" t="s">
        <v>55</v>
      </c>
      <c r="M28" s="31" t="s">
        <v>55</v>
      </c>
      <c r="N28" s="31" t="s">
        <v>55</v>
      </c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 ht="14.25" customHeight="1">
      <c r="B29" s="12"/>
      <c r="C29" s="30" t="s">
        <v>63</v>
      </c>
      <c r="D29" s="29">
        <v>1412.43</v>
      </c>
      <c r="E29" s="29">
        <v>1137.79</v>
      </c>
      <c r="F29" s="31"/>
      <c r="G29" s="31"/>
      <c r="H29" s="31" t="s">
        <v>55</v>
      </c>
      <c r="I29" s="31" t="s">
        <v>55</v>
      </c>
      <c r="J29" s="31" t="s">
        <v>55</v>
      </c>
      <c r="K29" s="31" t="s">
        <v>55</v>
      </c>
      <c r="L29" s="31" t="s">
        <v>55</v>
      </c>
      <c r="M29" s="31" t="s">
        <v>55</v>
      </c>
      <c r="N29" s="31" t="s">
        <v>55</v>
      </c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ht="14.25" customHeight="1">
      <c r="B30" s="17"/>
      <c r="C30" s="28" t="s">
        <v>64</v>
      </c>
      <c r="D30" s="29">
        <v>1379.38</v>
      </c>
      <c r="E30" s="31"/>
      <c r="F30" s="31"/>
      <c r="G30" s="31"/>
      <c r="H30" s="31" t="s">
        <v>55</v>
      </c>
      <c r="I30" s="31" t="s">
        <v>55</v>
      </c>
      <c r="J30" s="31" t="s">
        <v>55</v>
      </c>
      <c r="K30" s="31" t="s">
        <v>55</v>
      </c>
      <c r="L30" s="31" t="s">
        <v>55</v>
      </c>
      <c r="M30" s="31" t="s">
        <v>55</v>
      </c>
      <c r="N30" s="31" t="s">
        <v>55</v>
      </c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 ht="14.25" customHeight="1"/>
    <row r="32" ht="14.25" customHeight="1"/>
    <row r="33" ht="14.25" customHeight="1"/>
    <row r="34" ht="14.25" customHeight="1">
      <c r="B34" s="23" t="s">
        <v>65</v>
      </c>
    </row>
    <row r="35" ht="14.25" customHeight="1"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6"/>
    </row>
    <row r="36" ht="14.25" customHeight="1">
      <c r="B36" s="17" t="s">
        <v>12</v>
      </c>
      <c r="C36" s="27"/>
      <c r="D36" s="27" t="s">
        <v>13</v>
      </c>
      <c r="E36" s="27" t="s">
        <v>14</v>
      </c>
      <c r="F36" s="27" t="s">
        <v>15</v>
      </c>
      <c r="G36" s="27" t="s">
        <v>16</v>
      </c>
      <c r="H36" s="27" t="s">
        <v>17</v>
      </c>
      <c r="I36" s="27" t="s">
        <v>18</v>
      </c>
      <c r="J36" s="27" t="s">
        <v>19</v>
      </c>
      <c r="K36" s="27" t="s">
        <v>20</v>
      </c>
      <c r="L36" s="27" t="s">
        <v>21</v>
      </c>
      <c r="M36" s="27" t="s">
        <v>22</v>
      </c>
      <c r="N36" s="27" t="s">
        <v>23</v>
      </c>
      <c r="O36" s="27" t="s">
        <v>24</v>
      </c>
      <c r="P36" s="27" t="s">
        <v>25</v>
      </c>
      <c r="Q36" s="27" t="s">
        <v>26</v>
      </c>
      <c r="R36" s="27" t="s">
        <v>27</v>
      </c>
      <c r="S36" s="27" t="s">
        <v>28</v>
      </c>
      <c r="T36" s="27" t="s">
        <v>29</v>
      </c>
      <c r="U36" s="27" t="s">
        <v>30</v>
      </c>
      <c r="V36" s="27" t="s">
        <v>31</v>
      </c>
      <c r="W36" s="27" t="s">
        <v>32</v>
      </c>
      <c r="X36" s="27" t="s">
        <v>33</v>
      </c>
      <c r="Y36" s="27" t="s">
        <v>34</v>
      </c>
      <c r="Z36" s="27" t="s">
        <v>35</v>
      </c>
      <c r="AA36" s="27" t="s">
        <v>36</v>
      </c>
      <c r="AB36" s="28" t="s">
        <v>37</v>
      </c>
    </row>
    <row r="37" ht="14.25" customHeight="1">
      <c r="B37" s="24" t="s">
        <v>38</v>
      </c>
      <c r="C37" s="26" t="s">
        <v>39</v>
      </c>
      <c r="D37" s="29">
        <v>2434.91</v>
      </c>
      <c r="E37" s="29">
        <v>2545.21</v>
      </c>
      <c r="F37" s="29">
        <v>2660.51</v>
      </c>
      <c r="G37" s="29">
        <v>2781.03</v>
      </c>
      <c r="H37" s="29">
        <v>2907.01</v>
      </c>
      <c r="I37" s="29">
        <v>3038.7</v>
      </c>
      <c r="J37" s="29">
        <v>3176.35</v>
      </c>
      <c r="K37" s="29">
        <v>3320.24</v>
      </c>
      <c r="L37" s="29">
        <v>3470.65</v>
      </c>
      <c r="M37" s="29">
        <v>3627.87</v>
      </c>
      <c r="N37" s="29">
        <v>3792.21</v>
      </c>
      <c r="O37" s="29">
        <v>3964.0</v>
      </c>
      <c r="P37" s="29">
        <v>4143.56</v>
      </c>
      <c r="Q37" s="29">
        <v>4331.27</v>
      </c>
      <c r="R37" s="29">
        <v>4527.47</v>
      </c>
      <c r="S37" s="29">
        <v>4732.57</v>
      </c>
      <c r="T37" s="29">
        <v>4946.95</v>
      </c>
      <c r="U37" s="29">
        <v>5171.05</v>
      </c>
      <c r="V37" s="29">
        <v>5405.3</v>
      </c>
      <c r="W37" s="29">
        <v>5650.16</v>
      </c>
      <c r="X37" s="29">
        <v>5906.11</v>
      </c>
      <c r="Y37" s="29">
        <v>6173.66</v>
      </c>
      <c r="Z37" s="29">
        <v>6453.33</v>
      </c>
      <c r="AA37" s="29">
        <v>6745.66</v>
      </c>
      <c r="AB37" s="29">
        <v>7051.24</v>
      </c>
    </row>
    <row r="38" ht="14.25" customHeight="1">
      <c r="B38" s="12"/>
      <c r="C38" s="30" t="s">
        <v>40</v>
      </c>
      <c r="D38" s="31">
        <v>2358.94</v>
      </c>
      <c r="E38" s="29">
        <v>2434.63</v>
      </c>
      <c r="F38" s="29">
        <v>2551.9</v>
      </c>
      <c r="G38" s="29">
        <v>2690.65</v>
      </c>
      <c r="H38" s="29">
        <v>2792.07</v>
      </c>
      <c r="I38" s="29">
        <v>2893.08</v>
      </c>
      <c r="J38" s="29">
        <v>3051.48</v>
      </c>
      <c r="K38" s="29">
        <v>3187.24</v>
      </c>
      <c r="L38" s="29">
        <v>3336.21</v>
      </c>
      <c r="M38" s="29">
        <v>3472.37</v>
      </c>
      <c r="N38" s="29">
        <v>3611.74</v>
      </c>
      <c r="O38" s="29">
        <v>3803.6</v>
      </c>
      <c r="P38" s="29">
        <v>4009.44</v>
      </c>
      <c r="Q38" s="29">
        <v>4130.8</v>
      </c>
      <c r="R38" s="29">
        <v>4296.09</v>
      </c>
      <c r="S38" s="29">
        <v>4518.15</v>
      </c>
      <c r="T38" s="29">
        <v>4732.05</v>
      </c>
      <c r="U38" s="29">
        <v>5006.95</v>
      </c>
      <c r="V38" s="29">
        <v>5194.18</v>
      </c>
      <c r="W38" s="29">
        <v>5407.34</v>
      </c>
      <c r="X38" s="29">
        <v>5644.09</v>
      </c>
      <c r="Y38" s="29">
        <v>5879.07</v>
      </c>
      <c r="Z38" s="29">
        <v>6138.34</v>
      </c>
      <c r="AA38" s="29">
        <v>6461.36</v>
      </c>
      <c r="AB38" s="31"/>
    </row>
    <row r="39" ht="14.25" customHeight="1">
      <c r="B39" s="12"/>
      <c r="C39" s="30" t="s">
        <v>41</v>
      </c>
      <c r="D39" s="31">
        <v>2321.92</v>
      </c>
      <c r="E39" s="29">
        <v>2360.46</v>
      </c>
      <c r="F39" s="29">
        <v>2453.15</v>
      </c>
      <c r="G39" s="29">
        <v>2616.39</v>
      </c>
      <c r="H39" s="29">
        <v>2730.01</v>
      </c>
      <c r="I39" s="29">
        <v>2810.58</v>
      </c>
      <c r="J39" s="29">
        <v>2953.68</v>
      </c>
      <c r="K39" s="29">
        <v>3109.73</v>
      </c>
      <c r="L39" s="29">
        <v>3220.0</v>
      </c>
      <c r="M39" s="29">
        <v>3339.75</v>
      </c>
      <c r="N39" s="29">
        <v>3513.76</v>
      </c>
      <c r="O39" s="29">
        <v>3665.98</v>
      </c>
      <c r="P39" s="29">
        <v>3855.22</v>
      </c>
      <c r="Q39" s="29">
        <v>3960.2</v>
      </c>
      <c r="R39" s="29">
        <v>4124.85</v>
      </c>
      <c r="S39" s="29">
        <v>4339.99</v>
      </c>
      <c r="T39" s="29">
        <v>4559.49</v>
      </c>
      <c r="U39" s="29">
        <v>4788.3</v>
      </c>
      <c r="V39" s="29">
        <v>5097.17</v>
      </c>
      <c r="W39" s="29">
        <v>5250.2</v>
      </c>
      <c r="X39" s="29">
        <v>5412.04</v>
      </c>
      <c r="Y39" s="29">
        <v>5671.11</v>
      </c>
      <c r="Z39" s="29">
        <v>5887.32</v>
      </c>
      <c r="AA39" s="31"/>
      <c r="AB39" s="31"/>
    </row>
    <row r="40" ht="14.25" customHeight="1">
      <c r="B40" s="12"/>
      <c r="C40" s="30" t="s">
        <v>42</v>
      </c>
      <c r="D40" s="29">
        <v>2231.9</v>
      </c>
      <c r="E40" s="29">
        <v>2259.27</v>
      </c>
      <c r="F40" s="29">
        <v>2406.31</v>
      </c>
      <c r="G40" s="29">
        <v>2546.43</v>
      </c>
      <c r="H40" s="29">
        <v>2642.06</v>
      </c>
      <c r="I40" s="29">
        <v>2725.29</v>
      </c>
      <c r="J40" s="29">
        <v>2815.58</v>
      </c>
      <c r="K40" s="29">
        <v>2990.46</v>
      </c>
      <c r="L40" s="29">
        <v>3104.3</v>
      </c>
      <c r="M40" s="29">
        <v>3210.1</v>
      </c>
      <c r="N40" s="29">
        <v>3398.93</v>
      </c>
      <c r="O40" s="29">
        <v>3566.76</v>
      </c>
      <c r="P40" s="29">
        <v>3767.1</v>
      </c>
      <c r="Q40" s="29">
        <v>3810.34</v>
      </c>
      <c r="R40" s="29">
        <v>3959.45</v>
      </c>
      <c r="S40" s="29">
        <v>4199.02</v>
      </c>
      <c r="T40" s="29">
        <v>4449.13</v>
      </c>
      <c r="U40" s="29">
        <v>4686.65</v>
      </c>
      <c r="V40" s="29">
        <v>4944.11</v>
      </c>
      <c r="W40" s="29">
        <v>5052.16</v>
      </c>
      <c r="X40" s="29">
        <v>5252.62</v>
      </c>
      <c r="Y40" s="29">
        <v>5454.43</v>
      </c>
      <c r="Z40" s="31"/>
      <c r="AA40" s="31"/>
      <c r="AB40" s="31"/>
    </row>
    <row r="41" ht="14.25" customHeight="1">
      <c r="B41" s="12"/>
      <c r="C41" s="30" t="s">
        <v>43</v>
      </c>
      <c r="D41" s="29">
        <v>2205.68</v>
      </c>
      <c r="E41" s="29">
        <v>2203.53</v>
      </c>
      <c r="F41" s="29">
        <v>2323.27</v>
      </c>
      <c r="G41" s="29">
        <v>2480.95</v>
      </c>
      <c r="H41" s="29">
        <v>2576.4</v>
      </c>
      <c r="I41" s="29">
        <v>2645.36</v>
      </c>
      <c r="J41" s="29">
        <v>2754.86</v>
      </c>
      <c r="K41" s="29">
        <v>2901.27</v>
      </c>
      <c r="L41" s="29">
        <v>3014.18</v>
      </c>
      <c r="M41" s="29">
        <v>3099.11</v>
      </c>
      <c r="N41" s="29">
        <v>3270.04</v>
      </c>
      <c r="O41" s="29">
        <v>3431.05</v>
      </c>
      <c r="P41" s="29">
        <v>3633.69</v>
      </c>
      <c r="Q41" s="29">
        <v>3618.63</v>
      </c>
      <c r="R41" s="29">
        <v>3766.44</v>
      </c>
      <c r="S41" s="29">
        <v>4064.27</v>
      </c>
      <c r="T41" s="29">
        <v>4273.7</v>
      </c>
      <c r="U41" s="29">
        <v>4504.94</v>
      </c>
      <c r="V41" s="29">
        <v>4854.71</v>
      </c>
      <c r="W41" s="29">
        <v>4934.98</v>
      </c>
      <c r="X41" s="29">
        <v>5028.95</v>
      </c>
      <c r="Y41" s="31"/>
      <c r="Z41" s="31"/>
      <c r="AA41" s="31"/>
      <c r="AB41" s="31"/>
    </row>
    <row r="42" ht="14.25" customHeight="1">
      <c r="B42" s="12"/>
      <c r="C42" s="30" t="s">
        <v>44</v>
      </c>
      <c r="D42" s="31">
        <v>2159.42</v>
      </c>
      <c r="E42" s="29">
        <v>2108.4</v>
      </c>
      <c r="F42" s="29">
        <v>2238.54</v>
      </c>
      <c r="G42" s="29">
        <v>2434.57</v>
      </c>
      <c r="H42" s="29">
        <v>2492.81</v>
      </c>
      <c r="I42" s="29">
        <v>2551.13</v>
      </c>
      <c r="J42" s="29">
        <v>2625.2</v>
      </c>
      <c r="K42" s="29">
        <v>2825.22</v>
      </c>
      <c r="L42" s="29">
        <v>2897.19</v>
      </c>
      <c r="M42" s="29">
        <v>2969.05</v>
      </c>
      <c r="N42" s="29">
        <v>3140.9</v>
      </c>
      <c r="O42" s="29">
        <v>3323.05</v>
      </c>
      <c r="P42" s="29">
        <v>3500.96</v>
      </c>
      <c r="Q42" s="29">
        <v>3517.6</v>
      </c>
      <c r="R42" s="29">
        <v>3631.26</v>
      </c>
      <c r="S42" s="29">
        <v>3915.55</v>
      </c>
      <c r="T42" s="29">
        <v>4151.27</v>
      </c>
      <c r="U42" s="29">
        <v>4388.94</v>
      </c>
      <c r="V42" s="29">
        <v>4684.79</v>
      </c>
      <c r="W42" s="29">
        <v>4773.3</v>
      </c>
      <c r="X42" s="31"/>
      <c r="Y42" s="31"/>
      <c r="Z42" s="31"/>
      <c r="AA42" s="31"/>
      <c r="AB42" s="31"/>
    </row>
    <row r="43" ht="14.25" customHeight="1">
      <c r="B43" s="12"/>
      <c r="C43" s="30" t="s">
        <v>45</v>
      </c>
      <c r="D43" s="29">
        <v>2110.24</v>
      </c>
      <c r="E43" s="29">
        <v>2052.04</v>
      </c>
      <c r="F43" s="29">
        <v>2152.45</v>
      </c>
      <c r="G43" s="29">
        <v>2363.19</v>
      </c>
      <c r="H43" s="29">
        <v>2393.15</v>
      </c>
      <c r="I43" s="29">
        <v>2483.75</v>
      </c>
      <c r="J43" s="29">
        <v>2540.51</v>
      </c>
      <c r="K43" s="29">
        <v>2710.01</v>
      </c>
      <c r="L43" s="29">
        <v>2794.0</v>
      </c>
      <c r="M43" s="29">
        <v>2870.88</v>
      </c>
      <c r="N43" s="29">
        <v>3012.61</v>
      </c>
      <c r="O43" s="29">
        <v>3210.89</v>
      </c>
      <c r="P43" s="29">
        <v>3424.55</v>
      </c>
      <c r="Q43" s="29">
        <v>3356.38</v>
      </c>
      <c r="R43" s="29">
        <v>3490.52</v>
      </c>
      <c r="S43" s="29">
        <v>3796.7</v>
      </c>
      <c r="T43" s="29">
        <v>4019.86</v>
      </c>
      <c r="U43" s="29">
        <v>4230.07</v>
      </c>
      <c r="V43" s="29">
        <v>4548.85</v>
      </c>
      <c r="W43" s="31"/>
      <c r="X43" s="31"/>
      <c r="Y43" s="31"/>
      <c r="Z43" s="31"/>
      <c r="AA43" s="31"/>
      <c r="AB43" s="31"/>
    </row>
    <row r="44" ht="14.25" customHeight="1">
      <c r="B44" s="12"/>
      <c r="C44" s="30" t="s">
        <v>46</v>
      </c>
      <c r="D44" s="29">
        <v>2040.76</v>
      </c>
      <c r="E44" s="29">
        <v>1970.67</v>
      </c>
      <c r="F44" s="29">
        <v>2097.19</v>
      </c>
      <c r="G44" s="29">
        <v>2316.55</v>
      </c>
      <c r="H44" s="29">
        <v>2330.0</v>
      </c>
      <c r="I44" s="29">
        <v>2404.25</v>
      </c>
      <c r="J44" s="29">
        <v>2469.78</v>
      </c>
      <c r="K44" s="29">
        <v>2618.5</v>
      </c>
      <c r="L44" s="29">
        <v>2699.3</v>
      </c>
      <c r="M44" s="29">
        <v>2768.01</v>
      </c>
      <c r="N44" s="29">
        <v>2934.47</v>
      </c>
      <c r="O44" s="29">
        <v>3102.26</v>
      </c>
      <c r="P44" s="29">
        <v>3283.5</v>
      </c>
      <c r="Q44" s="29">
        <v>3244.43</v>
      </c>
      <c r="R44" s="29">
        <v>3329.98</v>
      </c>
      <c r="S44" s="29">
        <v>3650.91</v>
      </c>
      <c r="T44" s="29">
        <v>3906.21</v>
      </c>
      <c r="U44" s="29">
        <v>4123.12</v>
      </c>
      <c r="V44" s="31"/>
      <c r="W44" s="31"/>
      <c r="X44" s="31"/>
      <c r="Y44" s="31"/>
      <c r="Z44" s="31"/>
      <c r="AA44" s="31"/>
      <c r="AB44" s="31"/>
    </row>
    <row r="45" ht="14.25" customHeight="1">
      <c r="B45" s="12"/>
      <c r="C45" s="30" t="s">
        <v>47</v>
      </c>
      <c r="D45" s="29">
        <v>2002.98</v>
      </c>
      <c r="E45" s="29">
        <v>1896.35</v>
      </c>
      <c r="F45" s="29">
        <v>2015.24</v>
      </c>
      <c r="G45" s="29">
        <v>2251.19</v>
      </c>
      <c r="H45" s="29">
        <v>2263.15</v>
      </c>
      <c r="I45" s="29">
        <v>2311.67</v>
      </c>
      <c r="J45" s="29">
        <v>2368.14</v>
      </c>
      <c r="K45" s="29">
        <v>2539.18</v>
      </c>
      <c r="L45" s="29">
        <v>2600.19</v>
      </c>
      <c r="M45" s="29">
        <v>2677.97</v>
      </c>
      <c r="N45" s="29">
        <v>2819.51</v>
      </c>
      <c r="O45" s="29">
        <v>2972.12</v>
      </c>
      <c r="P45" s="29">
        <v>3166.82</v>
      </c>
      <c r="Q45" s="29">
        <v>3073.19</v>
      </c>
      <c r="R45" s="29">
        <v>3195.68</v>
      </c>
      <c r="S45" s="29">
        <v>3510.97</v>
      </c>
      <c r="T45" s="29">
        <v>3744.91</v>
      </c>
      <c r="U45" s="31"/>
      <c r="V45" s="31"/>
      <c r="W45" s="31"/>
      <c r="X45" s="31"/>
      <c r="Y45" s="31"/>
      <c r="Z45" s="31"/>
      <c r="AA45" s="31"/>
      <c r="AB45" s="31"/>
    </row>
    <row r="46" ht="14.25" customHeight="1">
      <c r="B46" s="12"/>
      <c r="C46" s="30" t="s">
        <v>48</v>
      </c>
      <c r="D46" s="29">
        <v>1955.01</v>
      </c>
      <c r="E46" s="29">
        <v>1836.82</v>
      </c>
      <c r="F46" s="29">
        <v>1969.87</v>
      </c>
      <c r="G46" s="29">
        <v>2179.71</v>
      </c>
      <c r="H46" s="29">
        <v>2219.12</v>
      </c>
      <c r="I46" s="29">
        <v>2226.58</v>
      </c>
      <c r="J46" s="29">
        <v>2298.85</v>
      </c>
      <c r="K46" s="29">
        <v>2479.71</v>
      </c>
      <c r="L46" s="29">
        <v>2494.91</v>
      </c>
      <c r="M46" s="29">
        <v>2549.47</v>
      </c>
      <c r="N46" s="29">
        <v>2701.91</v>
      </c>
      <c r="O46" s="29">
        <v>2856.84</v>
      </c>
      <c r="P46" s="29">
        <v>3066.26</v>
      </c>
      <c r="Q46" s="29">
        <v>2968.87</v>
      </c>
      <c r="R46" s="29">
        <v>3062.0</v>
      </c>
      <c r="S46" s="29">
        <v>3409.14</v>
      </c>
      <c r="T46" s="31"/>
      <c r="U46" s="31"/>
      <c r="V46" s="31"/>
      <c r="W46" s="31"/>
      <c r="X46" s="31"/>
      <c r="Y46" s="31"/>
      <c r="Z46" s="31"/>
      <c r="AA46" s="31"/>
      <c r="AB46" s="31"/>
    </row>
    <row r="47" ht="14.25" customHeight="1">
      <c r="B47" s="12"/>
      <c r="C47" s="30" t="s">
        <v>49</v>
      </c>
      <c r="D47" s="29">
        <v>1900.67</v>
      </c>
      <c r="E47" s="29">
        <v>1786.09</v>
      </c>
      <c r="F47" s="29">
        <v>1891.85</v>
      </c>
      <c r="G47" s="29">
        <v>2131.57</v>
      </c>
      <c r="H47" s="29">
        <v>2130.82</v>
      </c>
      <c r="I47" s="29">
        <v>2182.1</v>
      </c>
      <c r="J47" s="29">
        <v>2211.45</v>
      </c>
      <c r="K47" s="29">
        <v>2395.05</v>
      </c>
      <c r="L47" s="29">
        <v>2414.1</v>
      </c>
      <c r="M47" s="29">
        <v>2487.24</v>
      </c>
      <c r="N47" s="29">
        <v>2632.7</v>
      </c>
      <c r="O47" s="29">
        <v>2771.73</v>
      </c>
      <c r="P47" s="29">
        <v>3002.91</v>
      </c>
      <c r="Q47" s="29">
        <v>2872.87</v>
      </c>
      <c r="R47" s="29">
        <v>2960.99</v>
      </c>
      <c r="S47" s="31"/>
      <c r="T47" s="31"/>
      <c r="U47" s="31"/>
      <c r="V47" s="31"/>
      <c r="W47" s="31"/>
      <c r="X47" s="31"/>
      <c r="Y47" s="31"/>
      <c r="Z47" s="31"/>
      <c r="AA47" s="31"/>
      <c r="AB47" s="31"/>
    </row>
    <row r="48" ht="14.25" customHeight="1">
      <c r="B48" s="12"/>
      <c r="C48" s="30" t="s">
        <v>50</v>
      </c>
      <c r="D48" s="29">
        <v>1865.49</v>
      </c>
      <c r="E48" s="29">
        <v>1723.39</v>
      </c>
      <c r="F48" s="29">
        <v>1842.95</v>
      </c>
      <c r="G48" s="29">
        <v>2089.0</v>
      </c>
      <c r="H48" s="29">
        <v>2077.77</v>
      </c>
      <c r="I48" s="29">
        <v>2114.3</v>
      </c>
      <c r="J48" s="29">
        <v>2152.31</v>
      </c>
      <c r="K48" s="29">
        <v>2325.11</v>
      </c>
      <c r="L48" s="29">
        <v>2322.96</v>
      </c>
      <c r="M48" s="29">
        <v>2385.83</v>
      </c>
      <c r="N48" s="29">
        <v>2542.95</v>
      </c>
      <c r="O48" s="29">
        <v>2669.68</v>
      </c>
      <c r="P48" s="29">
        <v>2923.58</v>
      </c>
      <c r="Q48" s="29">
        <v>2753.13</v>
      </c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</row>
    <row r="49" ht="14.25" customHeight="1">
      <c r="B49" s="12"/>
      <c r="C49" s="30" t="s">
        <v>51</v>
      </c>
      <c r="D49" s="29">
        <v>1804.86</v>
      </c>
      <c r="E49" s="29">
        <v>1647.22</v>
      </c>
      <c r="F49" s="29">
        <v>1785.69</v>
      </c>
      <c r="G49" s="29">
        <v>2037.08</v>
      </c>
      <c r="H49" s="29">
        <v>2019.62</v>
      </c>
      <c r="I49" s="29">
        <v>2041.84</v>
      </c>
      <c r="J49" s="29">
        <v>2086.53</v>
      </c>
      <c r="K49" s="29">
        <v>2247.55</v>
      </c>
      <c r="L49" s="29">
        <v>2256.0</v>
      </c>
      <c r="M49" s="29">
        <v>2306.15</v>
      </c>
      <c r="N49" s="29">
        <v>2422.07</v>
      </c>
      <c r="O49" s="29">
        <v>2571.58</v>
      </c>
      <c r="P49" s="29">
        <v>2811.84</v>
      </c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</row>
    <row r="50" ht="14.25" customHeight="1">
      <c r="B50" s="12"/>
      <c r="C50" s="30" t="s">
        <v>52</v>
      </c>
      <c r="D50" s="29">
        <v>1783.64</v>
      </c>
      <c r="E50" s="29">
        <v>1598.51</v>
      </c>
      <c r="F50" s="29">
        <v>1719.73</v>
      </c>
      <c r="G50" s="29">
        <v>1978.97</v>
      </c>
      <c r="H50" s="29">
        <v>1964.84</v>
      </c>
      <c r="I50" s="29">
        <v>1979.04</v>
      </c>
      <c r="J50" s="29">
        <v>1983.83</v>
      </c>
      <c r="K50" s="29">
        <v>2163.55</v>
      </c>
      <c r="L50" s="29">
        <v>2182.2</v>
      </c>
      <c r="M50" s="29">
        <v>2218.26</v>
      </c>
      <c r="N50" s="29">
        <v>2339.92</v>
      </c>
      <c r="O50" s="29">
        <v>2498.02</v>
      </c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</row>
    <row r="51" ht="14.25" customHeight="1">
      <c r="B51" s="12"/>
      <c r="C51" s="30" t="s">
        <v>53</v>
      </c>
      <c r="D51" s="29">
        <v>1722.91</v>
      </c>
      <c r="E51" s="29">
        <v>1536.22</v>
      </c>
      <c r="F51" s="29">
        <v>1673.34</v>
      </c>
      <c r="G51" s="29">
        <v>1913.8</v>
      </c>
      <c r="H51" s="29">
        <v>1903.38</v>
      </c>
      <c r="I51" s="29">
        <v>1905.96</v>
      </c>
      <c r="J51" s="29">
        <v>1923.29</v>
      </c>
      <c r="K51" s="29">
        <v>2104.34</v>
      </c>
      <c r="L51" s="29">
        <v>2099.85</v>
      </c>
      <c r="M51" s="29">
        <v>2138.42</v>
      </c>
      <c r="N51" s="29">
        <v>2277.0</v>
      </c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</row>
    <row r="52" ht="14.25" customHeight="1">
      <c r="B52" s="12"/>
      <c r="C52" s="30" t="s">
        <v>54</v>
      </c>
      <c r="D52" s="29">
        <v>1704.68</v>
      </c>
      <c r="E52" s="29">
        <v>1482.52</v>
      </c>
      <c r="F52" s="29">
        <v>1597.53</v>
      </c>
      <c r="G52" s="29">
        <v>1861.25</v>
      </c>
      <c r="H52" s="29">
        <v>1837.12</v>
      </c>
      <c r="I52" s="29">
        <v>1828.51</v>
      </c>
      <c r="J52" s="29">
        <v>1864.41</v>
      </c>
      <c r="K52" s="29">
        <v>2057.48</v>
      </c>
      <c r="L52" s="29">
        <v>2021.4</v>
      </c>
      <c r="M52" s="29">
        <v>2052.56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</row>
    <row r="53" ht="14.25" customHeight="1">
      <c r="B53" s="12"/>
      <c r="C53" s="30" t="s">
        <v>56</v>
      </c>
      <c r="D53" s="29">
        <v>1644.16</v>
      </c>
      <c r="E53" s="29">
        <v>1449.96</v>
      </c>
      <c r="F53" s="29">
        <v>1560.21</v>
      </c>
      <c r="G53" s="29">
        <v>1832.41</v>
      </c>
      <c r="H53" s="29">
        <v>1782.67</v>
      </c>
      <c r="I53" s="29">
        <v>1767.82</v>
      </c>
      <c r="J53" s="29">
        <v>1804.53</v>
      </c>
      <c r="K53" s="29">
        <v>1962.55</v>
      </c>
      <c r="L53" s="29">
        <v>1951.14</v>
      </c>
      <c r="M53" s="31" t="s">
        <v>55</v>
      </c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</row>
    <row r="54" ht="14.25" customHeight="1">
      <c r="B54" s="12"/>
      <c r="C54" s="30" t="s">
        <v>57</v>
      </c>
      <c r="D54" s="29">
        <v>1602.04</v>
      </c>
      <c r="E54" s="29">
        <v>1390.22</v>
      </c>
      <c r="F54" s="29">
        <v>1507.09</v>
      </c>
      <c r="G54" s="29">
        <v>1777.96</v>
      </c>
      <c r="H54" s="29">
        <v>1749.53</v>
      </c>
      <c r="I54" s="29">
        <v>1714.46</v>
      </c>
      <c r="J54" s="29">
        <v>1748.82</v>
      </c>
      <c r="K54" s="29">
        <v>1908.23</v>
      </c>
      <c r="L54" s="31" t="s">
        <v>55</v>
      </c>
      <c r="M54" s="31" t="s">
        <v>55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</row>
    <row r="55" ht="14.25" customHeight="1">
      <c r="B55" s="12"/>
      <c r="C55" s="30" t="s">
        <v>58</v>
      </c>
      <c r="D55" s="29">
        <v>1576.49</v>
      </c>
      <c r="E55" s="29">
        <v>1348.2</v>
      </c>
      <c r="F55" s="29">
        <v>1453.4</v>
      </c>
      <c r="G55" s="29">
        <v>1747.65</v>
      </c>
      <c r="H55" s="29">
        <v>1672.43</v>
      </c>
      <c r="I55" s="29">
        <v>1653.22</v>
      </c>
      <c r="J55" s="29">
        <v>1686.47</v>
      </c>
      <c r="K55" s="31" t="s">
        <v>55</v>
      </c>
      <c r="L55" s="31" t="s">
        <v>55</v>
      </c>
      <c r="M55" s="31" t="s">
        <v>55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</row>
    <row r="56" ht="14.25" customHeight="1">
      <c r="B56" s="12"/>
      <c r="C56" s="30" t="s">
        <v>59</v>
      </c>
      <c r="D56" s="29">
        <v>1528.69</v>
      </c>
      <c r="E56" s="29">
        <v>1289.24</v>
      </c>
      <c r="F56" s="29">
        <v>1404.24</v>
      </c>
      <c r="G56" s="29">
        <v>1687.84</v>
      </c>
      <c r="H56" s="29">
        <v>1627.63</v>
      </c>
      <c r="I56" s="29">
        <v>1602.15</v>
      </c>
      <c r="J56" s="31" t="s">
        <v>55</v>
      </c>
      <c r="K56" s="31" t="s">
        <v>55</v>
      </c>
      <c r="L56" s="31" t="s">
        <v>55</v>
      </c>
      <c r="M56" s="31" t="s">
        <v>55</v>
      </c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</row>
    <row r="57" ht="14.25" customHeight="1">
      <c r="B57" s="12"/>
      <c r="C57" s="30" t="s">
        <v>60</v>
      </c>
      <c r="D57" s="29">
        <v>1513.14</v>
      </c>
      <c r="E57" s="29">
        <v>1251.62</v>
      </c>
      <c r="F57" s="29">
        <v>1360.74</v>
      </c>
      <c r="G57" s="29">
        <v>1639.91</v>
      </c>
      <c r="H57" s="29">
        <v>1586.08</v>
      </c>
      <c r="I57" s="31" t="s">
        <v>55</v>
      </c>
      <c r="J57" s="31" t="s">
        <v>55</v>
      </c>
      <c r="K57" s="31" t="s">
        <v>55</v>
      </c>
      <c r="L57" s="31" t="s">
        <v>55</v>
      </c>
      <c r="M57" s="31" t="s">
        <v>55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</row>
    <row r="58" ht="14.25" customHeight="1">
      <c r="B58" s="12"/>
      <c r="C58" s="30" t="s">
        <v>61</v>
      </c>
      <c r="D58" s="29">
        <v>1457.74</v>
      </c>
      <c r="E58" s="29">
        <v>1211.92</v>
      </c>
      <c r="F58" s="29">
        <v>1318.05</v>
      </c>
      <c r="G58" s="29">
        <v>1595.92</v>
      </c>
      <c r="H58" s="31" t="s">
        <v>55</v>
      </c>
      <c r="I58" s="31" t="s">
        <v>55</v>
      </c>
      <c r="J58" s="31" t="s">
        <v>55</v>
      </c>
      <c r="K58" s="31" t="s">
        <v>55</v>
      </c>
      <c r="L58" s="31" t="s">
        <v>55</v>
      </c>
      <c r="M58" s="31" t="s">
        <v>55</v>
      </c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</row>
    <row r="59" ht="14.25" customHeight="1">
      <c r="B59" s="12"/>
      <c r="C59" s="30" t="s">
        <v>62</v>
      </c>
      <c r="D59" s="29">
        <v>1438.3</v>
      </c>
      <c r="E59" s="29">
        <v>1161.76</v>
      </c>
      <c r="F59" s="29">
        <v>1272.23</v>
      </c>
      <c r="G59" s="31" t="s">
        <v>55</v>
      </c>
      <c r="H59" s="31" t="s">
        <v>55</v>
      </c>
      <c r="I59" s="31" t="s">
        <v>55</v>
      </c>
      <c r="J59" s="31" t="s">
        <v>55</v>
      </c>
      <c r="K59" s="31" t="s">
        <v>55</v>
      </c>
      <c r="L59" s="31" t="s">
        <v>55</v>
      </c>
      <c r="M59" s="31" t="s">
        <v>55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</row>
    <row r="60" ht="14.25" customHeight="1">
      <c r="B60" s="12"/>
      <c r="C60" s="30" t="s">
        <v>63</v>
      </c>
      <c r="D60" s="29">
        <v>1406.23</v>
      </c>
      <c r="E60" s="29">
        <v>1130.62</v>
      </c>
      <c r="F60" s="31"/>
      <c r="G60" s="31" t="s">
        <v>55</v>
      </c>
      <c r="H60" s="31" t="s">
        <v>55</v>
      </c>
      <c r="I60" s="31" t="s">
        <v>55</v>
      </c>
      <c r="J60" s="31" t="s">
        <v>55</v>
      </c>
      <c r="K60" s="31" t="s">
        <v>55</v>
      </c>
      <c r="L60" s="31" t="s">
        <v>55</v>
      </c>
      <c r="M60" s="31" t="s">
        <v>55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</row>
    <row r="61" ht="14.25" customHeight="1">
      <c r="B61" s="17"/>
      <c r="C61" s="28" t="s">
        <v>64</v>
      </c>
      <c r="D61" s="29">
        <v>1357.79</v>
      </c>
      <c r="E61" s="31"/>
      <c r="F61" s="31"/>
      <c r="G61" s="31" t="s">
        <v>55</v>
      </c>
      <c r="H61" s="31" t="s">
        <v>55</v>
      </c>
      <c r="I61" s="31" t="s">
        <v>55</v>
      </c>
      <c r="J61" s="31" t="s">
        <v>55</v>
      </c>
      <c r="K61" s="31" t="s">
        <v>55</v>
      </c>
      <c r="L61" s="31" t="s">
        <v>55</v>
      </c>
      <c r="M61" s="31" t="s">
        <v>55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</row>
    <row r="62" ht="14.25" customHeight="1"/>
    <row r="63" ht="14.25" customHeight="1"/>
    <row r="64" ht="14.25" customHeight="1"/>
    <row r="65" ht="14.25" customHeight="1"/>
    <row r="66" ht="14.25" customHeight="1">
      <c r="B66" s="24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6"/>
    </row>
    <row r="67" ht="14.25" customHeight="1">
      <c r="B67" s="17" t="s">
        <v>12</v>
      </c>
      <c r="C67" s="27"/>
      <c r="D67" s="27" t="s">
        <v>13</v>
      </c>
      <c r="E67" s="27" t="s">
        <v>14</v>
      </c>
      <c r="F67" s="27" t="s">
        <v>15</v>
      </c>
      <c r="G67" s="27" t="s">
        <v>16</v>
      </c>
      <c r="H67" s="27" t="s">
        <v>17</v>
      </c>
      <c r="I67" s="27" t="s">
        <v>18</v>
      </c>
      <c r="J67" s="27" t="s">
        <v>19</v>
      </c>
      <c r="K67" s="27" t="s">
        <v>20</v>
      </c>
      <c r="L67" s="27" t="s">
        <v>21</v>
      </c>
      <c r="M67" s="27" t="s">
        <v>22</v>
      </c>
      <c r="N67" s="27" t="s">
        <v>23</v>
      </c>
      <c r="O67" s="27" t="s">
        <v>24</v>
      </c>
      <c r="P67" s="27" t="s">
        <v>25</v>
      </c>
      <c r="Q67" s="27" t="s">
        <v>26</v>
      </c>
      <c r="R67" s="27" t="s">
        <v>27</v>
      </c>
      <c r="S67" s="27" t="s">
        <v>28</v>
      </c>
      <c r="T67" s="27" t="s">
        <v>29</v>
      </c>
      <c r="U67" s="27" t="s">
        <v>30</v>
      </c>
      <c r="V67" s="27" t="s">
        <v>31</v>
      </c>
      <c r="W67" s="27" t="s">
        <v>32</v>
      </c>
      <c r="X67" s="27" t="s">
        <v>33</v>
      </c>
      <c r="Y67" s="27" t="s">
        <v>34</v>
      </c>
      <c r="Z67" s="27" t="s">
        <v>35</v>
      </c>
      <c r="AA67" s="27" t="s">
        <v>36</v>
      </c>
      <c r="AB67" s="28" t="s">
        <v>37</v>
      </c>
    </row>
    <row r="68" ht="14.25" customHeight="1">
      <c r="B68" s="24" t="s">
        <v>38</v>
      </c>
      <c r="C68" s="26" t="s">
        <v>39</v>
      </c>
    </row>
    <row r="69" ht="14.25" customHeight="1">
      <c r="B69" s="12"/>
      <c r="C69" s="30" t="s">
        <v>40</v>
      </c>
      <c r="D69" s="31">
        <f>D7-D38</f>
        <v>18.99</v>
      </c>
      <c r="E69" s="31">
        <f t="shared" ref="E69:AB69" si="1">IFERROR(E7-E38,"")</f>
        <v>23.03</v>
      </c>
      <c r="F69" s="31">
        <f t="shared" si="1"/>
        <v>22.41</v>
      </c>
      <c r="G69" s="31">
        <f t="shared" si="1"/>
        <v>19.74</v>
      </c>
      <c r="H69" s="31">
        <f t="shared" si="1"/>
        <v>29.47</v>
      </c>
      <c r="I69" s="31">
        <f t="shared" si="1"/>
        <v>47.16</v>
      </c>
      <c r="J69" s="31">
        <f t="shared" si="1"/>
        <v>15.6</v>
      </c>
      <c r="K69" s="31">
        <f t="shared" si="1"/>
        <v>28.74</v>
      </c>
      <c r="L69" s="31">
        <f t="shared" si="1"/>
        <v>14.35</v>
      </c>
      <c r="M69" s="31">
        <f t="shared" si="1"/>
        <v>22.35</v>
      </c>
      <c r="N69" s="31">
        <f t="shared" si="1"/>
        <v>45.85</v>
      </c>
      <c r="O69" s="31">
        <f t="shared" si="1"/>
        <v>24.43</v>
      </c>
      <c r="P69" s="31">
        <f t="shared" si="1"/>
        <v>4.85</v>
      </c>
      <c r="Q69" s="31">
        <f t="shared" si="1"/>
        <v>26.35</v>
      </c>
      <c r="R69" s="31">
        <f t="shared" si="1"/>
        <v>44.85</v>
      </c>
      <c r="S69" s="31">
        <f t="shared" si="1"/>
        <v>50.2</v>
      </c>
      <c r="T69" s="31">
        <f t="shared" si="1"/>
        <v>53.63</v>
      </c>
      <c r="U69" s="31">
        <f t="shared" si="1"/>
        <v>1.21</v>
      </c>
      <c r="V69" s="31">
        <f t="shared" si="1"/>
        <v>67.88</v>
      </c>
      <c r="W69" s="31">
        <f t="shared" si="1"/>
        <v>62.58</v>
      </c>
      <c r="X69" s="31">
        <f t="shared" si="1"/>
        <v>40.54</v>
      </c>
      <c r="Y69" s="31">
        <f t="shared" si="1"/>
        <v>63.08</v>
      </c>
      <c r="Z69" s="31">
        <f t="shared" si="1"/>
        <v>72.99</v>
      </c>
      <c r="AA69" s="31">
        <f t="shared" si="1"/>
        <v>31.34</v>
      </c>
      <c r="AB69" s="31">
        <f t="shared" si="1"/>
        <v>0</v>
      </c>
    </row>
    <row r="70" ht="14.25" customHeight="1">
      <c r="B70" s="12"/>
      <c r="C70" s="30" t="s">
        <v>41</v>
      </c>
      <c r="D70" s="31">
        <f t="shared" ref="D70:Z70" si="2">IFERROR(D8-D39,"")</f>
        <v>0.37</v>
      </c>
      <c r="E70" s="31">
        <f t="shared" si="2"/>
        <v>12.65</v>
      </c>
      <c r="F70" s="31">
        <f t="shared" si="2"/>
        <v>37.75</v>
      </c>
      <c r="G70" s="31">
        <f t="shared" si="2"/>
        <v>25.16</v>
      </c>
      <c r="H70" s="31">
        <f t="shared" si="2"/>
        <v>8.58</v>
      </c>
      <c r="I70" s="31">
        <f t="shared" si="2"/>
        <v>34.4</v>
      </c>
      <c r="J70" s="31">
        <f t="shared" si="2"/>
        <v>7.9</v>
      </c>
      <c r="K70" s="31">
        <f t="shared" si="2"/>
        <v>5.27</v>
      </c>
      <c r="L70" s="31">
        <f t="shared" si="2"/>
        <v>14.63</v>
      </c>
      <c r="M70" s="31">
        <f t="shared" si="2"/>
        <v>26.72</v>
      </c>
      <c r="N70" s="31">
        <f t="shared" si="2"/>
        <v>13.98</v>
      </c>
      <c r="O70" s="31">
        <f t="shared" si="2"/>
        <v>30.75</v>
      </c>
      <c r="P70" s="31">
        <f t="shared" si="2"/>
        <v>33.82</v>
      </c>
      <c r="Q70" s="31">
        <f t="shared" si="2"/>
        <v>29.83</v>
      </c>
      <c r="R70" s="31">
        <f t="shared" si="2"/>
        <v>37.25</v>
      </c>
      <c r="S70" s="31">
        <f t="shared" si="2"/>
        <v>69.84</v>
      </c>
      <c r="T70" s="31">
        <f t="shared" si="2"/>
        <v>70.18</v>
      </c>
      <c r="U70" s="31">
        <f t="shared" si="2"/>
        <v>62.11</v>
      </c>
      <c r="V70" s="31">
        <f t="shared" si="2"/>
        <v>25.45</v>
      </c>
      <c r="W70" s="31">
        <f t="shared" si="2"/>
        <v>45.23</v>
      </c>
      <c r="X70" s="31">
        <f t="shared" si="2"/>
        <v>59.42</v>
      </c>
      <c r="Y70" s="31">
        <f t="shared" si="2"/>
        <v>48.21</v>
      </c>
      <c r="Z70" s="31">
        <f t="shared" si="2"/>
        <v>91.08</v>
      </c>
      <c r="AA70" s="31"/>
      <c r="AB70" s="31"/>
    </row>
    <row r="71" ht="14.25" customHeight="1">
      <c r="B71" s="12"/>
      <c r="C71" s="30" t="s">
        <v>42</v>
      </c>
      <c r="D71" s="31">
        <f t="shared" ref="D71:Y71" si="3">IFERROR(D9-D40,"")</f>
        <v>36.05</v>
      </c>
      <c r="E71" s="31">
        <f t="shared" si="3"/>
        <v>32.21</v>
      </c>
      <c r="F71" s="31">
        <f t="shared" si="3"/>
        <v>3.89</v>
      </c>
      <c r="G71" s="31">
        <f t="shared" si="3"/>
        <v>28.02</v>
      </c>
      <c r="H71" s="31">
        <f t="shared" si="3"/>
        <v>16.02</v>
      </c>
      <c r="I71" s="31">
        <f t="shared" si="3"/>
        <v>27.51</v>
      </c>
      <c r="J71" s="31">
        <f t="shared" si="3"/>
        <v>44.12</v>
      </c>
      <c r="K71" s="31">
        <f t="shared" si="3"/>
        <v>26.73</v>
      </c>
      <c r="L71" s="31">
        <f t="shared" si="3"/>
        <v>18.41</v>
      </c>
      <c r="M71" s="31">
        <f t="shared" si="3"/>
        <v>32.82</v>
      </c>
      <c r="N71" s="31">
        <f t="shared" si="3"/>
        <v>3.58</v>
      </c>
      <c r="O71" s="31">
        <f t="shared" si="3"/>
        <v>3.17</v>
      </c>
      <c r="P71" s="31">
        <f t="shared" si="3"/>
        <v>0.6</v>
      </c>
      <c r="Q71" s="31">
        <f t="shared" si="3"/>
        <v>19.29</v>
      </c>
      <c r="R71" s="31">
        <f t="shared" si="3"/>
        <v>31.17</v>
      </c>
      <c r="S71" s="31">
        <f t="shared" si="3"/>
        <v>57.79</v>
      </c>
      <c r="T71" s="31">
        <f t="shared" si="3"/>
        <v>29.61</v>
      </c>
      <c r="U71" s="31">
        <f t="shared" si="3"/>
        <v>10.97</v>
      </c>
      <c r="V71" s="31">
        <f t="shared" si="3"/>
        <v>42.76</v>
      </c>
      <c r="W71" s="31">
        <f t="shared" si="3"/>
        <v>74.35</v>
      </c>
      <c r="X71" s="31">
        <f t="shared" si="3"/>
        <v>13.66</v>
      </c>
      <c r="Y71" s="31">
        <f t="shared" si="3"/>
        <v>50.41</v>
      </c>
      <c r="Z71" s="31"/>
      <c r="AA71" s="31"/>
      <c r="AB71" s="31"/>
    </row>
    <row r="72" ht="14.25" customHeight="1">
      <c r="B72" s="12"/>
      <c r="C72" s="30" t="s">
        <v>43</v>
      </c>
      <c r="D72" s="31">
        <f t="shared" ref="D72:X72" si="4">IFERROR(D10-D41,"")</f>
        <v>9.2</v>
      </c>
      <c r="E72" s="31">
        <f t="shared" si="4"/>
        <v>9.12</v>
      </c>
      <c r="F72" s="31">
        <f t="shared" si="4"/>
        <v>8.83</v>
      </c>
      <c r="G72" s="31">
        <f t="shared" si="4"/>
        <v>28.11</v>
      </c>
      <c r="H72" s="31">
        <f t="shared" si="4"/>
        <v>0.91</v>
      </c>
      <c r="I72" s="31">
        <f t="shared" si="4"/>
        <v>20.98</v>
      </c>
      <c r="J72" s="31">
        <f t="shared" si="4"/>
        <v>6.46</v>
      </c>
      <c r="K72" s="31">
        <f t="shared" si="4"/>
        <v>21.18</v>
      </c>
      <c r="L72" s="31">
        <f t="shared" si="4"/>
        <v>0.49</v>
      </c>
      <c r="M72" s="31">
        <f t="shared" si="4"/>
        <v>24.79</v>
      </c>
      <c r="N72" s="31">
        <f t="shared" si="4"/>
        <v>11.68</v>
      </c>
      <c r="O72" s="31">
        <f t="shared" si="4"/>
        <v>16.43</v>
      </c>
      <c r="P72" s="31">
        <f t="shared" si="4"/>
        <v>16.46</v>
      </c>
      <c r="Q72" s="31">
        <f t="shared" si="4"/>
        <v>57.05</v>
      </c>
      <c r="R72" s="31">
        <f t="shared" si="4"/>
        <v>59.76</v>
      </c>
      <c r="S72" s="31">
        <f t="shared" si="4"/>
        <v>44.83</v>
      </c>
      <c r="T72" s="31">
        <f t="shared" si="4"/>
        <v>59.04</v>
      </c>
      <c r="U72" s="31">
        <f t="shared" si="4"/>
        <v>44.7</v>
      </c>
      <c r="V72" s="31">
        <f t="shared" si="4"/>
        <v>0</v>
      </c>
      <c r="W72" s="31">
        <f t="shared" si="4"/>
        <v>27.99</v>
      </c>
      <c r="X72" s="31">
        <f t="shared" si="4"/>
        <v>39.84</v>
      </c>
      <c r="Y72" s="31"/>
      <c r="Z72" s="31"/>
      <c r="AA72" s="31"/>
      <c r="AB72" s="31"/>
    </row>
    <row r="73" ht="14.25" customHeight="1">
      <c r="B73" s="12"/>
      <c r="C73" s="30" t="s">
        <v>44</v>
      </c>
      <c r="D73" s="31">
        <f t="shared" ref="D73:W73" si="5">IFERROR(D11-D42,"")</f>
        <v>3.63</v>
      </c>
      <c r="E73" s="31">
        <f t="shared" si="5"/>
        <v>28.13</v>
      </c>
      <c r="F73" s="31">
        <f t="shared" si="5"/>
        <v>18</v>
      </c>
      <c r="G73" s="31">
        <f t="shared" si="5"/>
        <v>10.76</v>
      </c>
      <c r="H73" s="31">
        <f t="shared" si="5"/>
        <v>11.27</v>
      </c>
      <c r="I73" s="31">
        <f t="shared" si="5"/>
        <v>26.18</v>
      </c>
      <c r="J73" s="31">
        <f t="shared" si="5"/>
        <v>41.14</v>
      </c>
      <c r="K73" s="31">
        <f t="shared" si="5"/>
        <v>5.47</v>
      </c>
      <c r="L73" s="31">
        <f t="shared" si="5"/>
        <v>13.17</v>
      </c>
      <c r="M73" s="31">
        <f t="shared" si="5"/>
        <v>40.21</v>
      </c>
      <c r="N73" s="31">
        <f t="shared" si="5"/>
        <v>24.32</v>
      </c>
      <c r="O73" s="31">
        <f t="shared" si="5"/>
        <v>6.18</v>
      </c>
      <c r="P73" s="31">
        <f t="shared" si="5"/>
        <v>35.31</v>
      </c>
      <c r="Q73" s="31">
        <f t="shared" si="5"/>
        <v>10.32</v>
      </c>
      <c r="R73" s="31">
        <f t="shared" si="5"/>
        <v>37.3</v>
      </c>
      <c r="S73" s="31">
        <f t="shared" si="5"/>
        <v>50.96</v>
      </c>
      <c r="T73" s="31">
        <f t="shared" si="5"/>
        <v>40.22</v>
      </c>
      <c r="U73" s="31">
        <f t="shared" si="5"/>
        <v>17.39</v>
      </c>
      <c r="V73" s="31">
        <f t="shared" si="5"/>
        <v>41.27</v>
      </c>
      <c r="W73" s="31">
        <f t="shared" si="5"/>
        <v>31.35</v>
      </c>
      <c r="X73" s="31"/>
      <c r="Y73" s="31"/>
      <c r="Z73" s="31"/>
      <c r="AA73" s="31"/>
      <c r="AB73" s="31"/>
    </row>
    <row r="74" ht="14.25" customHeight="1">
      <c r="B74" s="12"/>
      <c r="C74" s="30" t="s">
        <v>45</v>
      </c>
      <c r="D74" s="31">
        <f t="shared" ref="D74:V74" si="6">IFERROR(D12-D43,"")</f>
        <v>2.19</v>
      </c>
      <c r="E74" s="31">
        <f t="shared" si="6"/>
        <v>11</v>
      </c>
      <c r="F74" s="31">
        <f t="shared" si="6"/>
        <v>30.98</v>
      </c>
      <c r="G74" s="31">
        <f t="shared" si="6"/>
        <v>20.03</v>
      </c>
      <c r="H74" s="31">
        <f t="shared" si="6"/>
        <v>37.31</v>
      </c>
      <c r="I74" s="31">
        <f t="shared" si="6"/>
        <v>10.06</v>
      </c>
      <c r="J74" s="31">
        <f t="shared" si="6"/>
        <v>34.1</v>
      </c>
      <c r="K74" s="31">
        <f t="shared" si="6"/>
        <v>31.79</v>
      </c>
      <c r="L74" s="31">
        <f t="shared" si="6"/>
        <v>15.66</v>
      </c>
      <c r="M74" s="31">
        <f t="shared" si="6"/>
        <v>27.94</v>
      </c>
      <c r="N74" s="31">
        <f t="shared" si="6"/>
        <v>40.24</v>
      </c>
      <c r="O74" s="31">
        <f t="shared" si="6"/>
        <v>4.15</v>
      </c>
      <c r="P74" s="31">
        <f t="shared" si="6"/>
        <v>1.38</v>
      </c>
      <c r="Q74" s="31">
        <f t="shared" si="6"/>
        <v>29.72</v>
      </c>
      <c r="R74" s="31">
        <f t="shared" si="6"/>
        <v>26.9</v>
      </c>
      <c r="S74" s="31">
        <f t="shared" si="6"/>
        <v>32.17</v>
      </c>
      <c r="T74" s="31">
        <f t="shared" si="6"/>
        <v>34.99</v>
      </c>
      <c r="U74" s="31">
        <f t="shared" si="6"/>
        <v>37.46</v>
      </c>
      <c r="V74" s="31">
        <f t="shared" si="6"/>
        <v>51.97</v>
      </c>
      <c r="W74" s="31"/>
      <c r="X74" s="31"/>
      <c r="Y74" s="31"/>
      <c r="Z74" s="31"/>
      <c r="AA74" s="31"/>
      <c r="AB74" s="31"/>
    </row>
    <row r="75" ht="14.25" customHeight="1">
      <c r="B75" s="12"/>
      <c r="C75" s="30" t="s">
        <v>46</v>
      </c>
      <c r="D75" s="31">
        <f t="shared" ref="D75:U75" si="7">IFERROR(D13-D44,"")</f>
        <v>22.24</v>
      </c>
      <c r="E75" s="31">
        <f t="shared" si="7"/>
        <v>21.4</v>
      </c>
      <c r="F75" s="31">
        <f t="shared" si="7"/>
        <v>15.5</v>
      </c>
      <c r="G75" s="31">
        <f t="shared" si="7"/>
        <v>6.14</v>
      </c>
      <c r="H75" s="31">
        <f t="shared" si="7"/>
        <v>29</v>
      </c>
      <c r="I75" s="31">
        <f t="shared" si="7"/>
        <v>8.76</v>
      </c>
      <c r="J75" s="31">
        <f t="shared" si="7"/>
        <v>16.27</v>
      </c>
      <c r="K75" s="31">
        <f t="shared" si="7"/>
        <v>37.21</v>
      </c>
      <c r="L75" s="31">
        <f t="shared" si="7"/>
        <v>13.15</v>
      </c>
      <c r="M75" s="31">
        <f t="shared" si="7"/>
        <v>24.42</v>
      </c>
      <c r="N75" s="31">
        <f t="shared" si="7"/>
        <v>10.01</v>
      </c>
      <c r="O75" s="31">
        <f t="shared" si="7"/>
        <v>2.51</v>
      </c>
      <c r="P75" s="31">
        <f t="shared" si="7"/>
        <v>35.54</v>
      </c>
      <c r="Q75" s="31">
        <f t="shared" si="7"/>
        <v>5.55</v>
      </c>
      <c r="R75" s="31">
        <f t="shared" si="7"/>
        <v>42.52</v>
      </c>
      <c r="S75" s="31">
        <f t="shared" si="7"/>
        <v>45.1</v>
      </c>
      <c r="T75" s="31">
        <f t="shared" si="7"/>
        <v>16.45</v>
      </c>
      <c r="U75" s="31">
        <f t="shared" si="7"/>
        <v>9.98</v>
      </c>
      <c r="V75" s="31"/>
      <c r="W75" s="31"/>
      <c r="X75" s="31"/>
      <c r="Y75" s="31"/>
      <c r="Z75" s="31"/>
      <c r="AA75" s="31"/>
      <c r="AB75" s="31"/>
    </row>
    <row r="76" ht="14.25" customHeight="1">
      <c r="B76" s="12"/>
      <c r="C76" s="30" t="s">
        <v>47</v>
      </c>
      <c r="D76" s="31">
        <f t="shared" ref="D76:T76" si="8">IFERROR(D14-D45,"")</f>
        <v>11.75</v>
      </c>
      <c r="E76" s="31">
        <f t="shared" si="8"/>
        <v>27.19</v>
      </c>
      <c r="F76" s="31">
        <f t="shared" si="8"/>
        <v>29</v>
      </c>
      <c r="G76" s="31">
        <f t="shared" si="8"/>
        <v>12.5</v>
      </c>
      <c r="H76" s="31">
        <f t="shared" si="8"/>
        <v>26.5</v>
      </c>
      <c r="I76" s="31">
        <f t="shared" si="8"/>
        <v>23.16</v>
      </c>
      <c r="J76" s="31">
        <f t="shared" si="8"/>
        <v>32.39</v>
      </c>
      <c r="K76" s="31">
        <f t="shared" si="8"/>
        <v>33.14</v>
      </c>
      <c r="L76" s="31">
        <f t="shared" si="8"/>
        <v>18.41</v>
      </c>
      <c r="M76" s="31">
        <f t="shared" si="8"/>
        <v>11.98</v>
      </c>
      <c r="N76" s="31">
        <f t="shared" si="8"/>
        <v>20.44</v>
      </c>
      <c r="O76" s="31">
        <f t="shared" si="8"/>
        <v>26.15</v>
      </c>
      <c r="P76" s="31">
        <f t="shared" si="8"/>
        <v>48.67</v>
      </c>
      <c r="Q76" s="31">
        <f t="shared" si="8"/>
        <v>46.14</v>
      </c>
      <c r="R76" s="31">
        <f t="shared" si="8"/>
        <v>37.88</v>
      </c>
      <c r="S76" s="31">
        <f t="shared" si="8"/>
        <v>56.79</v>
      </c>
      <c r="T76" s="31">
        <f t="shared" si="8"/>
        <v>49.87</v>
      </c>
      <c r="U76" s="31"/>
      <c r="V76" s="31"/>
      <c r="W76" s="31"/>
      <c r="X76" s="31"/>
      <c r="Y76" s="31"/>
      <c r="Z76" s="31"/>
      <c r="AA76" s="31"/>
      <c r="AB76" s="31"/>
    </row>
    <row r="77" ht="14.25" customHeight="1">
      <c r="B77" s="12"/>
      <c r="C77" s="30" t="s">
        <v>48</v>
      </c>
      <c r="D77" s="31">
        <f t="shared" ref="D77:S77" si="9">IFERROR(D15-D46,"")</f>
        <v>12.57</v>
      </c>
      <c r="E77" s="31">
        <f t="shared" si="9"/>
        <v>20.55</v>
      </c>
      <c r="F77" s="31">
        <f t="shared" si="9"/>
        <v>8.14</v>
      </c>
      <c r="G77" s="31">
        <f t="shared" si="9"/>
        <v>26.48</v>
      </c>
      <c r="H77" s="31">
        <f t="shared" si="9"/>
        <v>3.21</v>
      </c>
      <c r="I77" s="31">
        <f t="shared" si="9"/>
        <v>32.6</v>
      </c>
      <c r="J77" s="31">
        <f t="shared" si="9"/>
        <v>19.1</v>
      </c>
      <c r="K77" s="31">
        <f t="shared" si="9"/>
        <v>11.84</v>
      </c>
      <c r="L77" s="31">
        <f t="shared" si="9"/>
        <v>33.08</v>
      </c>
      <c r="M77" s="31">
        <f t="shared" si="9"/>
        <v>41.76</v>
      </c>
      <c r="N77" s="31">
        <f t="shared" si="9"/>
        <v>37.22</v>
      </c>
      <c r="O77" s="31">
        <f t="shared" si="9"/>
        <v>38.59</v>
      </c>
      <c r="P77" s="31">
        <f t="shared" si="9"/>
        <v>48.91</v>
      </c>
      <c r="Q77" s="31">
        <f t="shared" si="9"/>
        <v>25.06</v>
      </c>
      <c r="R77" s="31">
        <f t="shared" si="9"/>
        <v>38.33</v>
      </c>
      <c r="S77" s="31">
        <f t="shared" si="9"/>
        <v>34.82</v>
      </c>
      <c r="T77" s="31"/>
      <c r="U77" s="31"/>
      <c r="V77" s="31"/>
      <c r="W77" s="31"/>
      <c r="X77" s="31"/>
      <c r="Y77" s="31"/>
      <c r="Z77" s="31"/>
      <c r="AA77" s="31"/>
      <c r="AB77" s="31"/>
    </row>
    <row r="78" ht="14.25" customHeight="1">
      <c r="B78" s="12"/>
      <c r="C78" s="30" t="s">
        <v>49</v>
      </c>
      <c r="D78" s="31">
        <f t="shared" ref="D78:R78" si="10">IFERROR(D16-D47,"")</f>
        <v>20.87</v>
      </c>
      <c r="E78" s="31">
        <f t="shared" si="10"/>
        <v>7.39</v>
      </c>
      <c r="F78" s="31">
        <f t="shared" si="10"/>
        <v>22.07</v>
      </c>
      <c r="G78" s="31">
        <f t="shared" si="10"/>
        <v>18.58</v>
      </c>
      <c r="H78" s="31">
        <f t="shared" si="10"/>
        <v>26.18</v>
      </c>
      <c r="I78" s="31">
        <f t="shared" si="10"/>
        <v>3.88</v>
      </c>
      <c r="J78" s="31">
        <f t="shared" si="10"/>
        <v>26.76</v>
      </c>
      <c r="K78" s="31">
        <f t="shared" si="10"/>
        <v>18.27</v>
      </c>
      <c r="L78" s="31">
        <f t="shared" si="10"/>
        <v>26.43</v>
      </c>
      <c r="M78" s="31">
        <f t="shared" si="10"/>
        <v>8.89</v>
      </c>
      <c r="N78" s="31">
        <f t="shared" si="10"/>
        <v>9.19</v>
      </c>
      <c r="O78" s="31">
        <f t="shared" si="10"/>
        <v>24.39</v>
      </c>
      <c r="P78" s="31">
        <f t="shared" si="10"/>
        <v>15.06</v>
      </c>
      <c r="Q78" s="31">
        <f t="shared" si="10"/>
        <v>0.71</v>
      </c>
      <c r="R78" s="31">
        <f t="shared" si="10"/>
        <v>11.61</v>
      </c>
      <c r="S78" s="31"/>
      <c r="T78" s="31"/>
      <c r="U78" s="31"/>
      <c r="V78" s="31"/>
      <c r="W78" s="31"/>
      <c r="X78" s="31"/>
      <c r="Y78" s="31"/>
      <c r="Z78" s="31"/>
      <c r="AA78" s="31"/>
      <c r="AB78" s="31"/>
    </row>
    <row r="79" ht="14.25" customHeight="1">
      <c r="B79" s="12"/>
      <c r="C79" s="30" t="s">
        <v>50</v>
      </c>
      <c r="D79" s="31">
        <f t="shared" ref="D79:Q79" si="11">IFERROR(D17-D48,"")</f>
        <v>11.09</v>
      </c>
      <c r="E79" s="31">
        <f t="shared" si="11"/>
        <v>8.39</v>
      </c>
      <c r="F79" s="31">
        <f t="shared" si="11"/>
        <v>8.96</v>
      </c>
      <c r="G79" s="31">
        <f t="shared" si="11"/>
        <v>6.54</v>
      </c>
      <c r="H79" s="31">
        <f t="shared" si="11"/>
        <v>15.81</v>
      </c>
      <c r="I79" s="31">
        <f t="shared" si="11"/>
        <v>0.85</v>
      </c>
      <c r="J79" s="31">
        <f t="shared" si="11"/>
        <v>8.91</v>
      </c>
      <c r="K79" s="31">
        <f t="shared" si="11"/>
        <v>12.43</v>
      </c>
      <c r="L79" s="31">
        <f t="shared" si="11"/>
        <v>33.12</v>
      </c>
      <c r="M79" s="31">
        <f t="shared" si="11"/>
        <v>18.69</v>
      </c>
      <c r="N79" s="31">
        <f t="shared" si="11"/>
        <v>5.15</v>
      </c>
      <c r="O79" s="31">
        <f t="shared" si="11"/>
        <v>30.53</v>
      </c>
      <c r="P79" s="31">
        <f t="shared" si="11"/>
        <v>0.23</v>
      </c>
      <c r="Q79" s="31">
        <f t="shared" si="11"/>
        <v>4.93</v>
      </c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</row>
    <row r="80" ht="14.25" customHeight="1">
      <c r="B80" s="12"/>
      <c r="C80" s="30" t="s">
        <v>51</v>
      </c>
      <c r="D80" s="31">
        <f t="shared" ref="D80:P80" si="12">IFERROR(D18-D49,"")</f>
        <v>27.81</v>
      </c>
      <c r="E80" s="31">
        <f t="shared" si="12"/>
        <v>24.99</v>
      </c>
      <c r="F80" s="31">
        <f t="shared" si="12"/>
        <v>6.21</v>
      </c>
      <c r="G80" s="31">
        <f t="shared" si="12"/>
        <v>5.23</v>
      </c>
      <c r="H80" s="31">
        <f t="shared" si="12"/>
        <v>12.41</v>
      </c>
      <c r="I80" s="31">
        <f t="shared" si="12"/>
        <v>4.78</v>
      </c>
      <c r="J80" s="31">
        <f t="shared" si="12"/>
        <v>0.34</v>
      </c>
      <c r="K80" s="31">
        <f t="shared" si="12"/>
        <v>16.59</v>
      </c>
      <c r="L80" s="31">
        <f t="shared" si="12"/>
        <v>18.56</v>
      </c>
      <c r="M80" s="31">
        <f t="shared" si="12"/>
        <v>10.12</v>
      </c>
      <c r="N80" s="31">
        <f t="shared" si="12"/>
        <v>35.57</v>
      </c>
      <c r="O80" s="31">
        <f t="shared" si="12"/>
        <v>36.01</v>
      </c>
      <c r="P80" s="31">
        <f t="shared" si="12"/>
        <v>20.75</v>
      </c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</row>
    <row r="81" ht="14.25" customHeight="1">
      <c r="B81" s="12"/>
      <c r="C81" s="30" t="s">
        <v>52</v>
      </c>
      <c r="D81" s="31">
        <f t="shared" ref="D81:O81" si="13">IFERROR(D19-D50,"")</f>
        <v>6.14</v>
      </c>
      <c r="E81" s="31">
        <f t="shared" si="13"/>
        <v>16.18</v>
      </c>
      <c r="F81" s="31">
        <f t="shared" si="13"/>
        <v>14.12</v>
      </c>
      <c r="G81" s="31">
        <f t="shared" si="13"/>
        <v>11.47</v>
      </c>
      <c r="H81" s="31">
        <f t="shared" si="13"/>
        <v>7.45</v>
      </c>
      <c r="I81" s="31">
        <f t="shared" si="13"/>
        <v>1.27</v>
      </c>
      <c r="J81" s="31">
        <f t="shared" si="13"/>
        <v>31.25</v>
      </c>
      <c r="K81" s="31">
        <f t="shared" si="13"/>
        <v>29.49</v>
      </c>
      <c r="L81" s="31">
        <f t="shared" si="13"/>
        <v>13.66</v>
      </c>
      <c r="M81" s="31">
        <f t="shared" si="13"/>
        <v>13.01</v>
      </c>
      <c r="N81" s="31">
        <f t="shared" si="13"/>
        <v>30.48</v>
      </c>
      <c r="O81" s="31">
        <f t="shared" si="13"/>
        <v>20.13</v>
      </c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</row>
    <row r="82" ht="14.25" customHeight="1">
      <c r="B82" s="12"/>
      <c r="C82" s="30" t="s">
        <v>53</v>
      </c>
      <c r="D82" s="31">
        <f t="shared" ref="D82:N82" si="14">IFERROR(D20-D51,"")</f>
        <v>24.99</v>
      </c>
      <c r="E82" s="31">
        <f t="shared" si="14"/>
        <v>22.92</v>
      </c>
      <c r="F82" s="31">
        <f t="shared" si="14"/>
        <v>4.33</v>
      </c>
      <c r="G82" s="31">
        <f t="shared" si="14"/>
        <v>26.08</v>
      </c>
      <c r="H82" s="31">
        <f t="shared" si="14"/>
        <v>10.92</v>
      </c>
      <c r="I82" s="31">
        <f t="shared" si="14"/>
        <v>10.19</v>
      </c>
      <c r="J82" s="31">
        <f t="shared" si="14"/>
        <v>22.47</v>
      </c>
      <c r="K82" s="31">
        <f t="shared" si="14"/>
        <v>19.84</v>
      </c>
      <c r="L82" s="31">
        <f t="shared" si="14"/>
        <v>20.04</v>
      </c>
      <c r="M82" s="31">
        <f t="shared" si="14"/>
        <v>10.96</v>
      </c>
      <c r="N82" s="31">
        <f t="shared" si="14"/>
        <v>9.25</v>
      </c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</row>
    <row r="83" ht="14.25" customHeight="1">
      <c r="B83" s="12"/>
      <c r="C83" s="30" t="s">
        <v>54</v>
      </c>
      <c r="D83" s="31">
        <f t="shared" ref="D83:N83" si="15">IFERROR(D21-D52,"")</f>
        <v>2.32</v>
      </c>
      <c r="E83" s="31">
        <f t="shared" si="15"/>
        <v>22.99</v>
      </c>
      <c r="F83" s="31">
        <f t="shared" si="15"/>
        <v>25.78</v>
      </c>
      <c r="G83" s="31">
        <f t="shared" si="15"/>
        <v>29.36</v>
      </c>
      <c r="H83" s="31">
        <f t="shared" si="15"/>
        <v>20.9</v>
      </c>
      <c r="I83" s="31">
        <f t="shared" si="15"/>
        <v>25.56</v>
      </c>
      <c r="J83" s="31">
        <f t="shared" si="15"/>
        <v>14.42</v>
      </c>
      <c r="K83" s="31">
        <f t="shared" si="15"/>
        <v>0</v>
      </c>
      <c r="L83" s="31">
        <f t="shared" si="15"/>
        <v>25.14</v>
      </c>
      <c r="M83" s="31">
        <f t="shared" si="15"/>
        <v>17.94</v>
      </c>
      <c r="N83" s="31">
        <f t="shared" si="15"/>
        <v>0</v>
      </c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</row>
    <row r="84" ht="14.25" customHeight="1">
      <c r="B84" s="12"/>
      <c r="C84" s="30" t="s">
        <v>56</v>
      </c>
      <c r="D84" s="31">
        <f t="shared" ref="D84:N84" si="16">IFERROR(D22-D53,"")</f>
        <v>22.9</v>
      </c>
      <c r="E84" s="31">
        <f t="shared" si="16"/>
        <v>3.76</v>
      </c>
      <c r="F84" s="31">
        <f t="shared" si="16"/>
        <v>10.51</v>
      </c>
      <c r="G84" s="31">
        <f t="shared" si="16"/>
        <v>10.18</v>
      </c>
      <c r="H84" s="31">
        <f t="shared" si="16"/>
        <v>20.73</v>
      </c>
      <c r="I84" s="31">
        <f t="shared" si="16"/>
        <v>26.18</v>
      </c>
      <c r="J84" s="31">
        <f t="shared" si="16"/>
        <v>9.67</v>
      </c>
      <c r="K84" s="31">
        <f t="shared" si="16"/>
        <v>30.33</v>
      </c>
      <c r="L84" s="31">
        <f t="shared" si="16"/>
        <v>24.59</v>
      </c>
      <c r="M84" s="31">
        <f t="shared" si="16"/>
        <v>0</v>
      </c>
      <c r="N84" s="31">
        <f t="shared" si="16"/>
        <v>0</v>
      </c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</row>
    <row r="85" ht="14.25" customHeight="1">
      <c r="B85" s="12"/>
      <c r="C85" s="30" t="s">
        <v>57</v>
      </c>
      <c r="D85" s="31">
        <f t="shared" ref="D85:N85" si="17">IFERROR(D23-D54,"")</f>
        <v>26.01</v>
      </c>
      <c r="E85" s="31">
        <f t="shared" si="17"/>
        <v>13.49</v>
      </c>
      <c r="F85" s="31">
        <f t="shared" si="17"/>
        <v>12.74</v>
      </c>
      <c r="G85" s="31">
        <f t="shared" si="17"/>
        <v>17.83</v>
      </c>
      <c r="H85" s="31">
        <f t="shared" si="17"/>
        <v>0.85</v>
      </c>
      <c r="I85" s="31">
        <f t="shared" si="17"/>
        <v>21.41</v>
      </c>
      <c r="J85" s="31">
        <f t="shared" si="17"/>
        <v>2.97</v>
      </c>
      <c r="K85" s="31">
        <f t="shared" si="17"/>
        <v>22.07</v>
      </c>
      <c r="L85" s="31">
        <f t="shared" si="17"/>
        <v>0</v>
      </c>
      <c r="M85" s="31">
        <f t="shared" si="17"/>
        <v>0</v>
      </c>
      <c r="N85" s="31">
        <f t="shared" si="17"/>
        <v>0</v>
      </c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</row>
    <row r="86" ht="14.25" customHeight="1">
      <c r="B86" s="12"/>
      <c r="C86" s="30" t="s">
        <v>58</v>
      </c>
      <c r="D86" s="31">
        <f t="shared" ref="D86:N86" si="18">IFERROR(D24-D55,"")</f>
        <v>13.46</v>
      </c>
      <c r="E86" s="31">
        <f t="shared" si="18"/>
        <v>7.22</v>
      </c>
      <c r="F86" s="31">
        <f t="shared" si="18"/>
        <v>17.18</v>
      </c>
      <c r="G86" s="31">
        <f t="shared" si="18"/>
        <v>2.52</v>
      </c>
      <c r="H86" s="31">
        <f t="shared" si="18"/>
        <v>26.49</v>
      </c>
      <c r="I86" s="31">
        <f t="shared" si="18"/>
        <v>26.41</v>
      </c>
      <c r="J86" s="31">
        <f t="shared" si="18"/>
        <v>5.06</v>
      </c>
      <c r="K86" s="31">
        <f t="shared" si="18"/>
        <v>0</v>
      </c>
      <c r="L86" s="31">
        <f t="shared" si="18"/>
        <v>0</v>
      </c>
      <c r="M86" s="31">
        <f t="shared" si="18"/>
        <v>0</v>
      </c>
      <c r="N86" s="31">
        <f t="shared" si="18"/>
        <v>0</v>
      </c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</row>
    <row r="87" ht="14.25" customHeight="1">
      <c r="B87" s="12"/>
      <c r="C87" s="30" t="s">
        <v>59</v>
      </c>
      <c r="D87" s="31">
        <f t="shared" ref="D87:N87" si="19">IFERROR(D25-D56,"")</f>
        <v>24.06</v>
      </c>
      <c r="E87" s="31">
        <f t="shared" si="19"/>
        <v>19.55</v>
      </c>
      <c r="F87" s="31">
        <f t="shared" si="19"/>
        <v>18.7</v>
      </c>
      <c r="G87" s="31">
        <f t="shared" si="19"/>
        <v>17.88</v>
      </c>
      <c r="H87" s="31">
        <f t="shared" si="19"/>
        <v>21.34</v>
      </c>
      <c r="I87" s="31">
        <f t="shared" si="19"/>
        <v>23.06</v>
      </c>
      <c r="J87" s="31">
        <f t="shared" si="19"/>
        <v>0</v>
      </c>
      <c r="K87" s="31">
        <f t="shared" si="19"/>
        <v>0</v>
      </c>
      <c r="L87" s="31">
        <f t="shared" si="19"/>
        <v>0</v>
      </c>
      <c r="M87" s="31">
        <f t="shared" si="19"/>
        <v>0</v>
      </c>
      <c r="N87" s="31">
        <f t="shared" si="19"/>
        <v>0</v>
      </c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</row>
    <row r="88" ht="14.25" customHeight="1">
      <c r="B88" s="12"/>
      <c r="C88" s="30" t="s">
        <v>60</v>
      </c>
      <c r="D88" s="31">
        <f t="shared" ref="D88:N88" si="20">IFERROR(D26-D57,"")</f>
        <v>3.27</v>
      </c>
      <c r="E88" s="31">
        <f t="shared" si="20"/>
        <v>12.15</v>
      </c>
      <c r="F88" s="31">
        <f t="shared" si="20"/>
        <v>16.09</v>
      </c>
      <c r="G88" s="31">
        <f t="shared" si="20"/>
        <v>22.48</v>
      </c>
      <c r="H88" s="31">
        <f t="shared" si="20"/>
        <v>14.41</v>
      </c>
      <c r="I88" s="31">
        <f t="shared" si="20"/>
        <v>0</v>
      </c>
      <c r="J88" s="31">
        <f t="shared" si="20"/>
        <v>0</v>
      </c>
      <c r="K88" s="31">
        <f t="shared" si="20"/>
        <v>0</v>
      </c>
      <c r="L88" s="31">
        <f t="shared" si="20"/>
        <v>0</v>
      </c>
      <c r="M88" s="31">
        <f t="shared" si="20"/>
        <v>0</v>
      </c>
      <c r="N88" s="31">
        <f t="shared" si="20"/>
        <v>0</v>
      </c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</row>
    <row r="89" ht="14.25" customHeight="1">
      <c r="B89" s="12"/>
      <c r="C89" s="30" t="s">
        <v>61</v>
      </c>
      <c r="D89" s="31">
        <f t="shared" ref="D89:N89" si="21">IFERROR(D27-D58,"")</f>
        <v>23.19</v>
      </c>
      <c r="E89" s="31">
        <f t="shared" si="21"/>
        <v>8.38</v>
      </c>
      <c r="F89" s="31">
        <f t="shared" si="21"/>
        <v>14.18</v>
      </c>
      <c r="G89" s="31">
        <f t="shared" si="21"/>
        <v>24.25</v>
      </c>
      <c r="H89" s="31">
        <f t="shared" si="21"/>
        <v>0</v>
      </c>
      <c r="I89" s="31">
        <f t="shared" si="21"/>
        <v>0</v>
      </c>
      <c r="J89" s="31">
        <f t="shared" si="21"/>
        <v>0</v>
      </c>
      <c r="K89" s="31">
        <f t="shared" si="21"/>
        <v>0</v>
      </c>
      <c r="L89" s="31">
        <f t="shared" si="21"/>
        <v>0</v>
      </c>
      <c r="M89" s="31">
        <f t="shared" si="21"/>
        <v>0</v>
      </c>
      <c r="N89" s="31">
        <f t="shared" si="21"/>
        <v>0</v>
      </c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</row>
    <row r="90" ht="14.25" customHeight="1">
      <c r="B90" s="12"/>
      <c r="C90" s="30" t="s">
        <v>62</v>
      </c>
      <c r="D90" s="31">
        <f t="shared" ref="D90:N90" si="22">IFERROR(D28-D59,"")</f>
        <v>7.97</v>
      </c>
      <c r="E90" s="31">
        <f t="shared" si="22"/>
        <v>16.56</v>
      </c>
      <c r="F90" s="31">
        <f t="shared" si="22"/>
        <v>16.83</v>
      </c>
      <c r="G90" s="31">
        <f t="shared" si="22"/>
        <v>0</v>
      </c>
      <c r="H90" s="31">
        <f t="shared" si="22"/>
        <v>0</v>
      </c>
      <c r="I90" s="31">
        <f t="shared" si="22"/>
        <v>0</v>
      </c>
      <c r="J90" s="31">
        <f t="shared" si="22"/>
        <v>0</v>
      </c>
      <c r="K90" s="31">
        <f t="shared" si="22"/>
        <v>0</v>
      </c>
      <c r="L90" s="31">
        <f t="shared" si="22"/>
        <v>0</v>
      </c>
      <c r="M90" s="31">
        <f t="shared" si="22"/>
        <v>0</v>
      </c>
      <c r="N90" s="31">
        <f t="shared" si="22"/>
        <v>0</v>
      </c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</row>
    <row r="91" ht="14.25" customHeight="1">
      <c r="B91" s="12"/>
      <c r="C91" s="30" t="s">
        <v>63</v>
      </c>
      <c r="D91" s="31">
        <f t="shared" ref="D91:E91" si="23">IFERROR(D29-D60,"")</f>
        <v>6.2</v>
      </c>
      <c r="E91" s="31">
        <f t="shared" si="23"/>
        <v>7.17</v>
      </c>
      <c r="F91" s="31"/>
      <c r="G91" s="31">
        <f t="shared" ref="G91:N91" si="24">IFERROR(G29-G60,"")</f>
        <v>0</v>
      </c>
      <c r="H91" s="31">
        <f t="shared" si="24"/>
        <v>0</v>
      </c>
      <c r="I91" s="31">
        <f t="shared" si="24"/>
        <v>0</v>
      </c>
      <c r="J91" s="31">
        <f t="shared" si="24"/>
        <v>0</v>
      </c>
      <c r="K91" s="31">
        <f t="shared" si="24"/>
        <v>0</v>
      </c>
      <c r="L91" s="31">
        <f t="shared" si="24"/>
        <v>0</v>
      </c>
      <c r="M91" s="31">
        <f t="shared" si="24"/>
        <v>0</v>
      </c>
      <c r="N91" s="31">
        <f t="shared" si="24"/>
        <v>0</v>
      </c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</row>
    <row r="92" ht="14.25" customHeight="1">
      <c r="B92" s="17"/>
      <c r="C92" s="28" t="s">
        <v>64</v>
      </c>
      <c r="D92" s="31">
        <f>IFERROR(D30-D61,"")</f>
        <v>21.59</v>
      </c>
      <c r="E92" s="31"/>
      <c r="F92" s="31"/>
      <c r="G92" s="31">
        <f t="shared" ref="G92:N92" si="25">IFERROR(G30-G61,"")</f>
        <v>0</v>
      </c>
      <c r="H92" s="31">
        <f t="shared" si="25"/>
        <v>0</v>
      </c>
      <c r="I92" s="31">
        <f t="shared" si="25"/>
        <v>0</v>
      </c>
      <c r="J92" s="31">
        <f t="shared" si="25"/>
        <v>0</v>
      </c>
      <c r="K92" s="31">
        <f t="shared" si="25"/>
        <v>0</v>
      </c>
      <c r="L92" s="31">
        <f t="shared" si="25"/>
        <v>0</v>
      </c>
      <c r="M92" s="31">
        <f t="shared" si="25"/>
        <v>0</v>
      </c>
      <c r="N92" s="31">
        <f t="shared" si="25"/>
        <v>0</v>
      </c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</row>
    <row r="93" ht="14.25" customHeight="1"/>
    <row r="94" ht="14.25" customHeight="1"/>
    <row r="95" ht="14.25" customHeight="1"/>
    <row r="96" ht="14.25" customHeight="1">
      <c r="B96" s="24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6"/>
    </row>
    <row r="97" ht="14.25" customHeight="1">
      <c r="B97" s="17" t="s">
        <v>12</v>
      </c>
      <c r="C97" s="27"/>
      <c r="D97" s="27" t="s">
        <v>13</v>
      </c>
      <c r="E97" s="27" t="s">
        <v>14</v>
      </c>
      <c r="F97" s="27" t="s">
        <v>15</v>
      </c>
      <c r="G97" s="27" t="s">
        <v>16</v>
      </c>
      <c r="H97" s="27" t="s">
        <v>17</v>
      </c>
      <c r="I97" s="27" t="s">
        <v>18</v>
      </c>
      <c r="J97" s="27" t="s">
        <v>19</v>
      </c>
      <c r="K97" s="27" t="s">
        <v>20</v>
      </c>
      <c r="L97" s="27" t="s">
        <v>21</v>
      </c>
      <c r="M97" s="27" t="s">
        <v>22</v>
      </c>
      <c r="N97" s="27" t="s">
        <v>23</v>
      </c>
      <c r="O97" s="27" t="s">
        <v>24</v>
      </c>
      <c r="P97" s="27" t="s">
        <v>25</v>
      </c>
      <c r="Q97" s="27" t="s">
        <v>26</v>
      </c>
      <c r="R97" s="27" t="s">
        <v>27</v>
      </c>
      <c r="S97" s="27" t="s">
        <v>28</v>
      </c>
      <c r="T97" s="27" t="s">
        <v>29</v>
      </c>
      <c r="U97" s="27" t="s">
        <v>30</v>
      </c>
      <c r="V97" s="27" t="s">
        <v>31</v>
      </c>
      <c r="W97" s="27" t="s">
        <v>32</v>
      </c>
      <c r="X97" s="27" t="s">
        <v>33</v>
      </c>
      <c r="Y97" s="27" t="s">
        <v>34</v>
      </c>
      <c r="Z97" s="27" t="s">
        <v>35</v>
      </c>
      <c r="AA97" s="27" t="s">
        <v>36</v>
      </c>
      <c r="AB97" s="28" t="s">
        <v>37</v>
      </c>
    </row>
    <row r="98" ht="14.25" customHeight="1">
      <c r="B98" s="24" t="s">
        <v>38</v>
      </c>
      <c r="C98" s="26" t="s">
        <v>39</v>
      </c>
    </row>
    <row r="99" ht="14.25" customHeight="1">
      <c r="B99" s="12"/>
      <c r="C99" s="30" t="s">
        <v>40</v>
      </c>
      <c r="D99" s="5">
        <f t="shared" ref="D99:AA99" si="26">IFERROR(D69/D37,"")</f>
        <v>0.007799056228</v>
      </c>
      <c r="E99" s="5">
        <f t="shared" si="26"/>
        <v>0.00904836929</v>
      </c>
      <c r="F99" s="5">
        <f t="shared" si="26"/>
        <v>0.008423197056</v>
      </c>
      <c r="G99" s="5">
        <f t="shared" si="26"/>
        <v>0.007098089557</v>
      </c>
      <c r="H99" s="5">
        <f t="shared" si="26"/>
        <v>0.01013756403</v>
      </c>
      <c r="I99" s="5">
        <f t="shared" si="26"/>
        <v>0.01551979465</v>
      </c>
      <c r="J99" s="5">
        <f t="shared" si="26"/>
        <v>0.004911297559</v>
      </c>
      <c r="K99" s="5">
        <f t="shared" si="26"/>
        <v>0.008656000771</v>
      </c>
      <c r="L99" s="5">
        <f t="shared" si="26"/>
        <v>0.00413467218</v>
      </c>
      <c r="M99" s="5">
        <f t="shared" si="26"/>
        <v>0.006160639714</v>
      </c>
      <c r="N99" s="5">
        <f t="shared" si="26"/>
        <v>0.01209057515</v>
      </c>
      <c r="O99" s="5">
        <f t="shared" si="26"/>
        <v>0.0061629667</v>
      </c>
      <c r="P99" s="5">
        <f t="shared" si="26"/>
        <v>0.001170491075</v>
      </c>
      <c r="Q99" s="5">
        <f t="shared" si="26"/>
        <v>0.006083665992</v>
      </c>
      <c r="R99" s="5">
        <f t="shared" si="26"/>
        <v>0.009906194851</v>
      </c>
      <c r="S99" s="5">
        <f t="shared" si="26"/>
        <v>0.01060734442</v>
      </c>
      <c r="T99" s="5">
        <f t="shared" si="26"/>
        <v>0.01084102326</v>
      </c>
      <c r="U99" s="5">
        <f t="shared" si="26"/>
        <v>0.00023399503</v>
      </c>
      <c r="V99" s="5">
        <f t="shared" si="26"/>
        <v>0.01255804488</v>
      </c>
      <c r="W99" s="5">
        <f t="shared" si="26"/>
        <v>0.01107579254</v>
      </c>
      <c r="X99" s="5">
        <f t="shared" si="26"/>
        <v>0.006864078048</v>
      </c>
      <c r="Y99" s="5">
        <f t="shared" si="26"/>
        <v>0.01021760188</v>
      </c>
      <c r="Z99" s="5">
        <f t="shared" si="26"/>
        <v>0.01131043973</v>
      </c>
      <c r="AA99" s="32">
        <f t="shared" si="26"/>
        <v>0.004645950137</v>
      </c>
      <c r="AB99" s="5"/>
    </row>
    <row r="100" ht="14.25" customHeight="1">
      <c r="B100" s="12"/>
      <c r="C100" s="30" t="s">
        <v>41</v>
      </c>
      <c r="D100" s="5">
        <f t="shared" ref="D100:Z100" si="27">IFERROR(D70/D38,"")</f>
        <v>0.0001568501106</v>
      </c>
      <c r="E100" s="5">
        <f t="shared" si="27"/>
        <v>0.005195861383</v>
      </c>
      <c r="F100" s="5">
        <f t="shared" si="27"/>
        <v>0.01479289941</v>
      </c>
      <c r="G100" s="5">
        <f t="shared" si="27"/>
        <v>0.00935090034</v>
      </c>
      <c r="H100" s="5">
        <f t="shared" si="27"/>
        <v>0.003072988858</v>
      </c>
      <c r="I100" s="5">
        <f t="shared" si="27"/>
        <v>0.01189044202</v>
      </c>
      <c r="J100" s="5">
        <f t="shared" si="27"/>
        <v>0.002588907678</v>
      </c>
      <c r="K100" s="5">
        <f t="shared" si="27"/>
        <v>0.001653468204</v>
      </c>
      <c r="L100" s="5">
        <f t="shared" si="27"/>
        <v>0.004385215559</v>
      </c>
      <c r="M100" s="5">
        <f t="shared" si="27"/>
        <v>0.007695032499</v>
      </c>
      <c r="N100" s="5">
        <f t="shared" si="27"/>
        <v>0.003870710516</v>
      </c>
      <c r="O100" s="5">
        <f t="shared" si="27"/>
        <v>0.008084446314</v>
      </c>
      <c r="P100" s="5">
        <f t="shared" si="27"/>
        <v>0.00843509318</v>
      </c>
      <c r="Q100" s="5">
        <f t="shared" si="27"/>
        <v>0.00722136148</v>
      </c>
      <c r="R100" s="5">
        <f t="shared" si="27"/>
        <v>0.008670674963</v>
      </c>
      <c r="S100" s="5">
        <f t="shared" si="27"/>
        <v>0.01545765413</v>
      </c>
      <c r="T100" s="5">
        <f t="shared" si="27"/>
        <v>0.01483078159</v>
      </c>
      <c r="U100" s="5">
        <f t="shared" si="27"/>
        <v>0.01240475739</v>
      </c>
      <c r="V100" s="5">
        <f t="shared" si="27"/>
        <v>0.004899714681</v>
      </c>
      <c r="W100" s="5">
        <f t="shared" si="27"/>
        <v>0.008364556325</v>
      </c>
      <c r="X100" s="5">
        <f t="shared" si="27"/>
        <v>0.01052782645</v>
      </c>
      <c r="Y100" s="5">
        <f t="shared" si="27"/>
        <v>0.008200276574</v>
      </c>
      <c r="Z100" s="32">
        <f t="shared" si="27"/>
        <v>0.01483788777</v>
      </c>
      <c r="AA100" s="5"/>
      <c r="AB100" s="5" t="str">
        <f t="shared" ref="AB100:AB122" si="29">IFERROR(AB70/AB7,"")</f>
        <v/>
      </c>
    </row>
    <row r="101" ht="14.25" customHeight="1">
      <c r="B101" s="12"/>
      <c r="C101" s="30" t="s">
        <v>42</v>
      </c>
      <c r="D101" s="5">
        <f t="shared" ref="D101:Y101" si="28">IFERROR(D71/D39,"")</f>
        <v>0.01552594405</v>
      </c>
      <c r="E101" s="5">
        <f t="shared" si="28"/>
        <v>0.01364564534</v>
      </c>
      <c r="F101" s="5">
        <f t="shared" si="28"/>
        <v>0.001585716324</v>
      </c>
      <c r="G101" s="5">
        <f t="shared" si="28"/>
        <v>0.01070941259</v>
      </c>
      <c r="H101" s="5">
        <f t="shared" si="28"/>
        <v>0.005868110373</v>
      </c>
      <c r="I101" s="5">
        <f t="shared" si="28"/>
        <v>0.009788015285</v>
      </c>
      <c r="J101" s="5">
        <f t="shared" si="28"/>
        <v>0.01493729856</v>
      </c>
      <c r="K101" s="5">
        <f t="shared" si="28"/>
        <v>0.008595601547</v>
      </c>
      <c r="L101" s="5">
        <f t="shared" si="28"/>
        <v>0.005717391304</v>
      </c>
      <c r="M101" s="5">
        <f t="shared" si="28"/>
        <v>0.009827082865</v>
      </c>
      <c r="N101" s="5">
        <f t="shared" si="28"/>
        <v>0.001018851601</v>
      </c>
      <c r="O101" s="5">
        <f t="shared" si="28"/>
        <v>0.0008647073907</v>
      </c>
      <c r="P101" s="5">
        <f t="shared" si="28"/>
        <v>0.0001556331416</v>
      </c>
      <c r="Q101" s="5">
        <f t="shared" si="28"/>
        <v>0.004870966113</v>
      </c>
      <c r="R101" s="5">
        <f t="shared" si="28"/>
        <v>0.007556638423</v>
      </c>
      <c r="S101" s="5">
        <f t="shared" si="28"/>
        <v>0.01331569888</v>
      </c>
      <c r="T101" s="5">
        <f t="shared" si="28"/>
        <v>0.006494147372</v>
      </c>
      <c r="U101" s="5">
        <f t="shared" si="28"/>
        <v>0.002291000982</v>
      </c>
      <c r="V101" s="5">
        <f t="shared" si="28"/>
        <v>0.008388968781</v>
      </c>
      <c r="W101" s="5">
        <f t="shared" si="28"/>
        <v>0.01416136528</v>
      </c>
      <c r="X101" s="5">
        <f t="shared" si="28"/>
        <v>0.00252400204</v>
      </c>
      <c r="Y101" s="32">
        <f t="shared" si="28"/>
        <v>0.0088889124</v>
      </c>
      <c r="Z101" s="5"/>
      <c r="AA101" s="5" t="str">
        <f>IFERROR(AA71/AA39,"")</f>
        <v/>
      </c>
      <c r="AB101" s="5" t="str">
        <f t="shared" si="29"/>
        <v/>
      </c>
    </row>
    <row r="102" ht="14.25" customHeight="1">
      <c r="B102" s="12"/>
      <c r="C102" s="30" t="s">
        <v>43</v>
      </c>
      <c r="D102" s="5">
        <f t="shared" ref="D102:X102" si="30">IFERROR(D72/D40,"")</f>
        <v>0.004122048479</v>
      </c>
      <c r="E102" s="5">
        <f t="shared" si="30"/>
        <v>0.004036702121</v>
      </c>
      <c r="F102" s="5">
        <f t="shared" si="30"/>
        <v>0.00366951889</v>
      </c>
      <c r="G102" s="5">
        <f t="shared" si="30"/>
        <v>0.01103898399</v>
      </c>
      <c r="H102" s="5">
        <f t="shared" si="30"/>
        <v>0.0003444282113</v>
      </c>
      <c r="I102" s="5">
        <f t="shared" si="30"/>
        <v>0.007698263304</v>
      </c>
      <c r="J102" s="5">
        <f t="shared" si="30"/>
        <v>0.002294376292</v>
      </c>
      <c r="K102" s="5">
        <f t="shared" si="30"/>
        <v>0.007082522421</v>
      </c>
      <c r="L102" s="5">
        <f t="shared" si="30"/>
        <v>0.000157845569</v>
      </c>
      <c r="M102" s="5">
        <f t="shared" si="30"/>
        <v>0.007722500857</v>
      </c>
      <c r="N102" s="5">
        <f t="shared" si="30"/>
        <v>0.003436375565</v>
      </c>
      <c r="O102" s="5">
        <f t="shared" si="30"/>
        <v>0.004606421514</v>
      </c>
      <c r="P102" s="5">
        <f t="shared" si="30"/>
        <v>0.004369408829</v>
      </c>
      <c r="Q102" s="5">
        <f t="shared" si="30"/>
        <v>0.01497241716</v>
      </c>
      <c r="R102" s="5">
        <f t="shared" si="30"/>
        <v>0.01509300534</v>
      </c>
      <c r="S102" s="5">
        <f t="shared" si="30"/>
        <v>0.01067630066</v>
      </c>
      <c r="T102" s="5">
        <f t="shared" si="30"/>
        <v>0.01327001009</v>
      </c>
      <c r="U102" s="5">
        <f t="shared" si="30"/>
        <v>0.009537729508</v>
      </c>
      <c r="V102" s="5">
        <f t="shared" si="30"/>
        <v>0</v>
      </c>
      <c r="W102" s="5">
        <f t="shared" si="30"/>
        <v>0.005540204586</v>
      </c>
      <c r="X102" s="32">
        <f t="shared" si="30"/>
        <v>0.007584786259</v>
      </c>
      <c r="Y102" s="5"/>
      <c r="Z102" s="5" t="str">
        <f t="shared" ref="Z102:AA102" si="31">IFERROR(Z72/Z40,"")</f>
        <v/>
      </c>
      <c r="AA102" s="5" t="str">
        <f t="shared" si="31"/>
        <v/>
      </c>
      <c r="AB102" s="5" t="str">
        <f t="shared" si="29"/>
        <v/>
      </c>
    </row>
    <row r="103" ht="14.25" customHeight="1">
      <c r="B103" s="12"/>
      <c r="C103" s="30" t="s">
        <v>44</v>
      </c>
      <c r="D103" s="5">
        <f t="shared" ref="D103:W103" si="32">IFERROR(D73/D41,"")</f>
        <v>0.00164575097</v>
      </c>
      <c r="E103" s="5">
        <f t="shared" si="32"/>
        <v>0.0127658802</v>
      </c>
      <c r="F103" s="5">
        <f t="shared" si="32"/>
        <v>0.007747700439</v>
      </c>
      <c r="G103" s="5">
        <f t="shared" si="32"/>
        <v>0.004337048308</v>
      </c>
      <c r="H103" s="5">
        <f t="shared" si="32"/>
        <v>0.004374320758</v>
      </c>
      <c r="I103" s="5">
        <f t="shared" si="32"/>
        <v>0.009896573623</v>
      </c>
      <c r="J103" s="5">
        <f t="shared" si="32"/>
        <v>0.01493360824</v>
      </c>
      <c r="K103" s="5">
        <f t="shared" si="32"/>
        <v>0.00188538123</v>
      </c>
      <c r="L103" s="5">
        <f t="shared" si="32"/>
        <v>0.004369347551</v>
      </c>
      <c r="M103" s="5">
        <f t="shared" si="32"/>
        <v>0.01297469273</v>
      </c>
      <c r="N103" s="5">
        <f t="shared" si="32"/>
        <v>0.007437217893</v>
      </c>
      <c r="O103" s="5">
        <f t="shared" si="32"/>
        <v>0.001801197884</v>
      </c>
      <c r="P103" s="5">
        <f t="shared" si="32"/>
        <v>0.009717394714</v>
      </c>
      <c r="Q103" s="5">
        <f t="shared" si="32"/>
        <v>0.002851908043</v>
      </c>
      <c r="R103" s="5">
        <f t="shared" si="32"/>
        <v>0.009903250815</v>
      </c>
      <c r="S103" s="5">
        <f t="shared" si="32"/>
        <v>0.01253853706</v>
      </c>
      <c r="T103" s="5">
        <f t="shared" si="32"/>
        <v>0.009411048974</v>
      </c>
      <c r="U103" s="5">
        <f t="shared" si="32"/>
        <v>0.003860206795</v>
      </c>
      <c r="V103" s="5">
        <f t="shared" si="32"/>
        <v>0.008501022718</v>
      </c>
      <c r="W103" s="32">
        <f t="shared" si="32"/>
        <v>0.006352609332</v>
      </c>
      <c r="X103" s="5"/>
      <c r="Y103" s="5" t="str">
        <f t="shared" ref="Y103:AA103" si="33">IFERROR(Y73/Y41,"")</f>
        <v/>
      </c>
      <c r="Z103" s="5" t="str">
        <f t="shared" si="33"/>
        <v/>
      </c>
      <c r="AA103" s="5" t="str">
        <f t="shared" si="33"/>
        <v/>
      </c>
      <c r="AB103" s="5" t="str">
        <f t="shared" si="29"/>
        <v/>
      </c>
    </row>
    <row r="104" ht="14.25" customHeight="1">
      <c r="B104" s="12"/>
      <c r="C104" s="30" t="s">
        <v>45</v>
      </c>
      <c r="D104" s="5">
        <f t="shared" ref="D104:V104" si="34">IFERROR(D74/D42,"")</f>
        <v>0.00101416121</v>
      </c>
      <c r="E104" s="5">
        <f t="shared" si="34"/>
        <v>0.005217226333</v>
      </c>
      <c r="F104" s="5">
        <f t="shared" si="34"/>
        <v>0.01383937745</v>
      </c>
      <c r="G104" s="5">
        <f t="shared" si="34"/>
        <v>0.008227325565</v>
      </c>
      <c r="H104" s="5">
        <f t="shared" si="34"/>
        <v>0.01496704522</v>
      </c>
      <c r="I104" s="5">
        <f t="shared" si="34"/>
        <v>0.003943350594</v>
      </c>
      <c r="J104" s="5">
        <f t="shared" si="34"/>
        <v>0.01298948652</v>
      </c>
      <c r="K104" s="5">
        <f t="shared" si="34"/>
        <v>0.01125222107</v>
      </c>
      <c r="L104" s="5">
        <f t="shared" si="34"/>
        <v>0.005405237489</v>
      </c>
      <c r="M104" s="5">
        <f t="shared" si="34"/>
        <v>0.009410417474</v>
      </c>
      <c r="N104" s="5">
        <f t="shared" si="34"/>
        <v>0.01281161451</v>
      </c>
      <c r="O104" s="5">
        <f t="shared" si="34"/>
        <v>0.001248852711</v>
      </c>
      <c r="P104" s="5">
        <f t="shared" si="34"/>
        <v>0.000394177597</v>
      </c>
      <c r="Q104" s="5">
        <f t="shared" si="34"/>
        <v>0.008448942461</v>
      </c>
      <c r="R104" s="5">
        <f t="shared" si="34"/>
        <v>0.007407896983</v>
      </c>
      <c r="S104" s="5">
        <f t="shared" si="34"/>
        <v>0.008215959444</v>
      </c>
      <c r="T104" s="5">
        <f t="shared" si="34"/>
        <v>0.008428745902</v>
      </c>
      <c r="U104" s="5">
        <f t="shared" si="34"/>
        <v>0.008535090477</v>
      </c>
      <c r="V104" s="32">
        <f t="shared" si="34"/>
        <v>0.01109334677</v>
      </c>
      <c r="W104" s="5"/>
      <c r="X104" s="5" t="str">
        <f t="shared" ref="X104:AA104" si="35">IFERROR(X74/X42,"")</f>
        <v/>
      </c>
      <c r="Y104" s="5" t="str">
        <f t="shared" si="35"/>
        <v/>
      </c>
      <c r="Z104" s="5" t="str">
        <f t="shared" si="35"/>
        <v/>
      </c>
      <c r="AA104" s="5" t="str">
        <f t="shared" si="35"/>
        <v/>
      </c>
      <c r="AB104" s="5" t="str">
        <f t="shared" si="29"/>
        <v/>
      </c>
    </row>
    <row r="105" ht="14.25" customHeight="1">
      <c r="B105" s="12"/>
      <c r="C105" s="30" t="s">
        <v>46</v>
      </c>
      <c r="D105" s="5">
        <f t="shared" ref="D105:U105" si="36">IFERROR(D75/D43,"")</f>
        <v>0.0105390856</v>
      </c>
      <c r="E105" s="5">
        <f t="shared" si="36"/>
        <v>0.01042864662</v>
      </c>
      <c r="F105" s="5">
        <f t="shared" si="36"/>
        <v>0.007201096425</v>
      </c>
      <c r="G105" s="5">
        <f t="shared" si="36"/>
        <v>0.002598182965</v>
      </c>
      <c r="H105" s="5">
        <f t="shared" si="36"/>
        <v>0.0121179199</v>
      </c>
      <c r="I105" s="5">
        <f t="shared" si="36"/>
        <v>0.003526925013</v>
      </c>
      <c r="J105" s="5">
        <f t="shared" si="36"/>
        <v>0.006404225923</v>
      </c>
      <c r="K105" s="5">
        <f t="shared" si="36"/>
        <v>0.01373057664</v>
      </c>
      <c r="L105" s="5">
        <f t="shared" si="36"/>
        <v>0.004706513958</v>
      </c>
      <c r="M105" s="5">
        <f t="shared" si="36"/>
        <v>0.008506102658</v>
      </c>
      <c r="N105" s="5">
        <f t="shared" si="36"/>
        <v>0.00332270025</v>
      </c>
      <c r="O105" s="5">
        <f t="shared" si="36"/>
        <v>0.0007817147271</v>
      </c>
      <c r="P105" s="5">
        <f t="shared" si="36"/>
        <v>0.01037800587</v>
      </c>
      <c r="Q105" s="5">
        <f t="shared" si="36"/>
        <v>0.001653567236</v>
      </c>
      <c r="R105" s="5">
        <f t="shared" si="36"/>
        <v>0.01218156607</v>
      </c>
      <c r="S105" s="5">
        <f t="shared" si="36"/>
        <v>0.0118787368</v>
      </c>
      <c r="T105" s="5">
        <f t="shared" si="36"/>
        <v>0.004092182315</v>
      </c>
      <c r="U105" s="32">
        <f t="shared" si="36"/>
        <v>0.002359299019</v>
      </c>
      <c r="V105" s="5"/>
      <c r="W105" s="5" t="str">
        <f t="shared" ref="W105:AA105" si="37">IFERROR(W75/W43,"")</f>
        <v/>
      </c>
      <c r="X105" s="5" t="str">
        <f t="shared" si="37"/>
        <v/>
      </c>
      <c r="Y105" s="5" t="str">
        <f t="shared" si="37"/>
        <v/>
      </c>
      <c r="Z105" s="5" t="str">
        <f t="shared" si="37"/>
        <v/>
      </c>
      <c r="AA105" s="5" t="str">
        <f t="shared" si="37"/>
        <v/>
      </c>
      <c r="AB105" s="5" t="str">
        <f t="shared" si="29"/>
        <v/>
      </c>
    </row>
    <row r="106" ht="14.25" customHeight="1">
      <c r="B106" s="12"/>
      <c r="C106" s="30" t="s">
        <v>47</v>
      </c>
      <c r="D106" s="5">
        <f t="shared" ref="D106:T106" si="38">IFERROR(D76/D44,"")</f>
        <v>0.005757658911</v>
      </c>
      <c r="E106" s="5">
        <f t="shared" si="38"/>
        <v>0.01379733796</v>
      </c>
      <c r="F106" s="5">
        <f t="shared" si="38"/>
        <v>0.01382802703</v>
      </c>
      <c r="G106" s="5">
        <f t="shared" si="38"/>
        <v>0.005395955192</v>
      </c>
      <c r="H106" s="5">
        <f t="shared" si="38"/>
        <v>0.01137339056</v>
      </c>
      <c r="I106" s="5">
        <f t="shared" si="38"/>
        <v>0.009632941666</v>
      </c>
      <c r="J106" s="5">
        <f t="shared" si="38"/>
        <v>0.01311452842</v>
      </c>
      <c r="K106" s="5">
        <f t="shared" si="38"/>
        <v>0.01265610082</v>
      </c>
      <c r="L106" s="5">
        <f t="shared" si="38"/>
        <v>0.006820286741</v>
      </c>
      <c r="M106" s="5">
        <f t="shared" si="38"/>
        <v>0.004328019046</v>
      </c>
      <c r="N106" s="5">
        <f t="shared" si="38"/>
        <v>0.006965482694</v>
      </c>
      <c r="O106" s="5">
        <f t="shared" si="38"/>
        <v>0.008429338611</v>
      </c>
      <c r="P106" s="5">
        <f t="shared" si="38"/>
        <v>0.01482259784</v>
      </c>
      <c r="Q106" s="5">
        <f t="shared" si="38"/>
        <v>0.01422129619</v>
      </c>
      <c r="R106" s="5">
        <f t="shared" si="38"/>
        <v>0.0113754437</v>
      </c>
      <c r="S106" s="5">
        <f t="shared" si="38"/>
        <v>0.01555502601</v>
      </c>
      <c r="T106" s="32">
        <f t="shared" si="38"/>
        <v>0.01276685073</v>
      </c>
      <c r="U106" s="5"/>
      <c r="V106" s="5" t="str">
        <f t="shared" ref="V106:AA106" si="39">IFERROR(V76/V44,"")</f>
        <v/>
      </c>
      <c r="W106" s="5" t="str">
        <f t="shared" si="39"/>
        <v/>
      </c>
      <c r="X106" s="5" t="str">
        <f t="shared" si="39"/>
        <v/>
      </c>
      <c r="Y106" s="5" t="str">
        <f t="shared" si="39"/>
        <v/>
      </c>
      <c r="Z106" s="5" t="str">
        <f t="shared" si="39"/>
        <v/>
      </c>
      <c r="AA106" s="5" t="str">
        <f t="shared" si="39"/>
        <v/>
      </c>
      <c r="AB106" s="5" t="str">
        <f t="shared" si="29"/>
        <v/>
      </c>
    </row>
    <row r="107" ht="14.25" customHeight="1">
      <c r="B107" s="12"/>
      <c r="C107" s="30" t="s">
        <v>48</v>
      </c>
      <c r="D107" s="5">
        <f t="shared" ref="D107:S107" si="40">IFERROR(D77/D45,"")</f>
        <v>0.006275649283</v>
      </c>
      <c r="E107" s="5">
        <f t="shared" si="40"/>
        <v>0.01083660717</v>
      </c>
      <c r="F107" s="5">
        <f t="shared" si="40"/>
        <v>0.004039221135</v>
      </c>
      <c r="G107" s="5">
        <f t="shared" si="40"/>
        <v>0.01176266774</v>
      </c>
      <c r="H107" s="5">
        <f t="shared" si="40"/>
        <v>0.001418377041</v>
      </c>
      <c r="I107" s="5">
        <f t="shared" si="40"/>
        <v>0.0141023589</v>
      </c>
      <c r="J107" s="5">
        <f t="shared" si="40"/>
        <v>0.008065401539</v>
      </c>
      <c r="K107" s="5">
        <f t="shared" si="40"/>
        <v>0.004662922676</v>
      </c>
      <c r="L107" s="5">
        <f t="shared" si="40"/>
        <v>0.01272214723</v>
      </c>
      <c r="M107" s="5">
        <f t="shared" si="40"/>
        <v>0.01559390135</v>
      </c>
      <c r="N107" s="5">
        <f t="shared" si="40"/>
        <v>0.01320087533</v>
      </c>
      <c r="O107" s="5">
        <f t="shared" si="40"/>
        <v>0.01298399795</v>
      </c>
      <c r="P107" s="5">
        <f t="shared" si="40"/>
        <v>0.01544451532</v>
      </c>
      <c r="Q107" s="5">
        <f t="shared" si="40"/>
        <v>0.008154393318</v>
      </c>
      <c r="R107" s="5">
        <f t="shared" si="40"/>
        <v>0.01199431733</v>
      </c>
      <c r="S107" s="32">
        <f t="shared" si="40"/>
        <v>0.00991748719</v>
      </c>
      <c r="T107" s="5"/>
      <c r="U107" s="5" t="str">
        <f t="shared" ref="U107:AA107" si="41">IFERROR(U77/U45,"")</f>
        <v/>
      </c>
      <c r="V107" s="5" t="str">
        <f t="shared" si="41"/>
        <v/>
      </c>
      <c r="W107" s="5" t="str">
        <f t="shared" si="41"/>
        <v/>
      </c>
      <c r="X107" s="5" t="str">
        <f t="shared" si="41"/>
        <v/>
      </c>
      <c r="Y107" s="5" t="str">
        <f t="shared" si="41"/>
        <v/>
      </c>
      <c r="Z107" s="5" t="str">
        <f t="shared" si="41"/>
        <v/>
      </c>
      <c r="AA107" s="5" t="str">
        <f t="shared" si="41"/>
        <v/>
      </c>
      <c r="AB107" s="5" t="str">
        <f t="shared" si="29"/>
        <v/>
      </c>
    </row>
    <row r="108" ht="14.25" customHeight="1">
      <c r="B108" s="12"/>
      <c r="C108" s="30" t="s">
        <v>49</v>
      </c>
      <c r="D108" s="5">
        <f t="shared" ref="D108:R108" si="42">IFERROR(D78/D46,"")</f>
        <v>0.01067513721</v>
      </c>
      <c r="E108" s="5">
        <f t="shared" si="42"/>
        <v>0.004023257586</v>
      </c>
      <c r="F108" s="5">
        <f t="shared" si="42"/>
        <v>0.01120378502</v>
      </c>
      <c r="G108" s="5">
        <f t="shared" si="42"/>
        <v>0.008524069716</v>
      </c>
      <c r="H108" s="5">
        <f t="shared" si="42"/>
        <v>0.01179746927</v>
      </c>
      <c r="I108" s="5">
        <f t="shared" si="42"/>
        <v>0.001742582795</v>
      </c>
      <c r="J108" s="5">
        <f t="shared" si="42"/>
        <v>0.01164060291</v>
      </c>
      <c r="K108" s="5">
        <f t="shared" si="42"/>
        <v>0.007367797041</v>
      </c>
      <c r="L108" s="5">
        <f t="shared" si="42"/>
        <v>0.01059356851</v>
      </c>
      <c r="M108" s="5">
        <f t="shared" si="42"/>
        <v>0.003486999259</v>
      </c>
      <c r="N108" s="5">
        <f t="shared" si="42"/>
        <v>0.003401297601</v>
      </c>
      <c r="O108" s="5">
        <f t="shared" si="42"/>
        <v>0.008537404965</v>
      </c>
      <c r="P108" s="5">
        <f t="shared" si="42"/>
        <v>0.004911520876</v>
      </c>
      <c r="Q108" s="5">
        <f t="shared" si="42"/>
        <v>0.0002391482281</v>
      </c>
      <c r="R108" s="32">
        <f t="shared" si="42"/>
        <v>0.003791639451</v>
      </c>
      <c r="S108" s="5"/>
      <c r="T108" s="5" t="str">
        <f t="shared" ref="T108:AA108" si="43">IFERROR(T78/T46,"")</f>
        <v/>
      </c>
      <c r="U108" s="5" t="str">
        <f t="shared" si="43"/>
        <v/>
      </c>
      <c r="V108" s="5" t="str">
        <f t="shared" si="43"/>
        <v/>
      </c>
      <c r="W108" s="5" t="str">
        <f t="shared" si="43"/>
        <v/>
      </c>
      <c r="X108" s="5" t="str">
        <f t="shared" si="43"/>
        <v/>
      </c>
      <c r="Y108" s="5" t="str">
        <f t="shared" si="43"/>
        <v/>
      </c>
      <c r="Z108" s="5" t="str">
        <f t="shared" si="43"/>
        <v/>
      </c>
      <c r="AA108" s="5" t="str">
        <f t="shared" si="43"/>
        <v/>
      </c>
      <c r="AB108" s="5" t="str">
        <f t="shared" si="29"/>
        <v/>
      </c>
    </row>
    <row r="109" ht="14.25" customHeight="1">
      <c r="B109" s="12"/>
      <c r="C109" s="30" t="s">
        <v>50</v>
      </c>
      <c r="D109" s="5">
        <f t="shared" ref="D109:Q109" si="44">IFERROR(D79/D47,"")</f>
        <v>0.005834784576</v>
      </c>
      <c r="E109" s="5">
        <f t="shared" si="44"/>
        <v>0.004697411665</v>
      </c>
      <c r="F109" s="5">
        <f t="shared" si="44"/>
        <v>0.004736104871</v>
      </c>
      <c r="G109" s="5">
        <f t="shared" si="44"/>
        <v>0.003068161027</v>
      </c>
      <c r="H109" s="5">
        <f t="shared" si="44"/>
        <v>0.007419678809</v>
      </c>
      <c r="I109" s="5">
        <f t="shared" si="44"/>
        <v>0.0003895330187</v>
      </c>
      <c r="J109" s="5">
        <f t="shared" si="44"/>
        <v>0.004029030726</v>
      </c>
      <c r="K109" s="5">
        <f t="shared" si="44"/>
        <v>0.005189870775</v>
      </c>
      <c r="L109" s="5">
        <f t="shared" si="44"/>
        <v>0.01371939853</v>
      </c>
      <c r="M109" s="5">
        <f t="shared" si="44"/>
        <v>0.007514353259</v>
      </c>
      <c r="N109" s="5">
        <f t="shared" si="44"/>
        <v>0.001956166673</v>
      </c>
      <c r="O109" s="5">
        <f t="shared" si="44"/>
        <v>0.01101478138</v>
      </c>
      <c r="P109" s="5">
        <f t="shared" si="44"/>
        <v>0.00007659237207</v>
      </c>
      <c r="Q109" s="32">
        <f t="shared" si="44"/>
        <v>0.001716053981</v>
      </c>
      <c r="R109" s="5"/>
      <c r="S109" s="5" t="str">
        <f t="shared" ref="S109:AA109" si="45">IFERROR(S79/S47,"")</f>
        <v/>
      </c>
      <c r="T109" s="5" t="str">
        <f t="shared" si="45"/>
        <v/>
      </c>
      <c r="U109" s="5" t="str">
        <f t="shared" si="45"/>
        <v/>
      </c>
      <c r="V109" s="5" t="str">
        <f t="shared" si="45"/>
        <v/>
      </c>
      <c r="W109" s="5" t="str">
        <f t="shared" si="45"/>
        <v/>
      </c>
      <c r="X109" s="5" t="str">
        <f t="shared" si="45"/>
        <v/>
      </c>
      <c r="Y109" s="5" t="str">
        <f t="shared" si="45"/>
        <v/>
      </c>
      <c r="Z109" s="5" t="str">
        <f t="shared" si="45"/>
        <v/>
      </c>
      <c r="AA109" s="5" t="str">
        <f t="shared" si="45"/>
        <v/>
      </c>
      <c r="AB109" s="5" t="str">
        <f t="shared" si="29"/>
        <v/>
      </c>
    </row>
    <row r="110" ht="14.25" customHeight="1">
      <c r="B110" s="12"/>
      <c r="C110" s="30" t="s">
        <v>51</v>
      </c>
      <c r="D110" s="5">
        <f t="shared" ref="D110:P110" si="46">IFERROR(D80/D48,"")</f>
        <v>0.01490761141</v>
      </c>
      <c r="E110" s="5">
        <f t="shared" si="46"/>
        <v>0.01450049031</v>
      </c>
      <c r="F110" s="5">
        <f t="shared" si="46"/>
        <v>0.003369597656</v>
      </c>
      <c r="G110" s="5">
        <f t="shared" si="46"/>
        <v>0.002503590235</v>
      </c>
      <c r="H110" s="5">
        <f t="shared" si="46"/>
        <v>0.005972749631</v>
      </c>
      <c r="I110" s="5">
        <f t="shared" si="46"/>
        <v>0.002260795535</v>
      </c>
      <c r="J110" s="5">
        <f t="shared" si="46"/>
        <v>0.0001579698092</v>
      </c>
      <c r="K110" s="5">
        <f t="shared" si="46"/>
        <v>0.007135146294</v>
      </c>
      <c r="L110" s="5">
        <f t="shared" si="46"/>
        <v>0.007989806109</v>
      </c>
      <c r="M110" s="5">
        <f t="shared" si="46"/>
        <v>0.004241710432</v>
      </c>
      <c r="N110" s="5">
        <f t="shared" si="46"/>
        <v>0.01398769146</v>
      </c>
      <c r="O110" s="5">
        <f t="shared" si="46"/>
        <v>0.01348850799</v>
      </c>
      <c r="P110" s="32">
        <f t="shared" si="46"/>
        <v>0.0070974627</v>
      </c>
      <c r="Q110" s="5"/>
      <c r="R110" s="5" t="str">
        <f t="shared" ref="R110:AA110" si="47">IFERROR(R80/R48,"")</f>
        <v/>
      </c>
      <c r="S110" s="5" t="str">
        <f t="shared" si="47"/>
        <v/>
      </c>
      <c r="T110" s="5" t="str">
        <f t="shared" si="47"/>
        <v/>
      </c>
      <c r="U110" s="5" t="str">
        <f t="shared" si="47"/>
        <v/>
      </c>
      <c r="V110" s="5" t="str">
        <f t="shared" si="47"/>
        <v/>
      </c>
      <c r="W110" s="5" t="str">
        <f t="shared" si="47"/>
        <v/>
      </c>
      <c r="X110" s="5" t="str">
        <f t="shared" si="47"/>
        <v/>
      </c>
      <c r="Y110" s="5" t="str">
        <f t="shared" si="47"/>
        <v/>
      </c>
      <c r="Z110" s="5" t="str">
        <f t="shared" si="47"/>
        <v/>
      </c>
      <c r="AA110" s="5" t="str">
        <f t="shared" si="47"/>
        <v/>
      </c>
      <c r="AB110" s="5" t="str">
        <f t="shared" si="29"/>
        <v/>
      </c>
    </row>
    <row r="111" ht="14.25" customHeight="1">
      <c r="B111" s="12"/>
      <c r="C111" s="30" t="s">
        <v>52</v>
      </c>
      <c r="D111" s="5">
        <f t="shared" ref="D111:O111" si="48">IFERROR(D81/D49,"")</f>
        <v>0.003401925911</v>
      </c>
      <c r="E111" s="5">
        <f t="shared" si="48"/>
        <v>0.009822610216</v>
      </c>
      <c r="F111" s="5">
        <f t="shared" si="48"/>
        <v>0.007907307539</v>
      </c>
      <c r="G111" s="5">
        <f t="shared" si="48"/>
        <v>0.005630608518</v>
      </c>
      <c r="H111" s="5">
        <f t="shared" si="48"/>
        <v>0.003688812747</v>
      </c>
      <c r="I111" s="5">
        <f t="shared" si="48"/>
        <v>0.0006219880108</v>
      </c>
      <c r="J111" s="5">
        <f t="shared" si="48"/>
        <v>0.01497701926</v>
      </c>
      <c r="K111" s="5">
        <f t="shared" si="48"/>
        <v>0.01312095393</v>
      </c>
      <c r="L111" s="5">
        <f t="shared" si="48"/>
        <v>0.006054964539</v>
      </c>
      <c r="M111" s="5">
        <f t="shared" si="48"/>
        <v>0.005641437027</v>
      </c>
      <c r="N111" s="5">
        <f t="shared" si="48"/>
        <v>0.01258427709</v>
      </c>
      <c r="O111" s="32">
        <f t="shared" si="48"/>
        <v>0.007827872359</v>
      </c>
      <c r="P111" s="5"/>
      <c r="Q111" s="5" t="str">
        <f t="shared" ref="Q111:AA111" si="49">IFERROR(Q81/Q49,"")</f>
        <v/>
      </c>
      <c r="R111" s="5" t="str">
        <f t="shared" si="49"/>
        <v/>
      </c>
      <c r="S111" s="5" t="str">
        <f t="shared" si="49"/>
        <v/>
      </c>
      <c r="T111" s="5" t="str">
        <f t="shared" si="49"/>
        <v/>
      </c>
      <c r="U111" s="5" t="str">
        <f t="shared" si="49"/>
        <v/>
      </c>
      <c r="V111" s="5" t="str">
        <f t="shared" si="49"/>
        <v/>
      </c>
      <c r="W111" s="5" t="str">
        <f t="shared" si="49"/>
        <v/>
      </c>
      <c r="X111" s="5" t="str">
        <f t="shared" si="49"/>
        <v/>
      </c>
      <c r="Y111" s="5" t="str">
        <f t="shared" si="49"/>
        <v/>
      </c>
      <c r="Z111" s="5" t="str">
        <f t="shared" si="49"/>
        <v/>
      </c>
      <c r="AA111" s="5" t="str">
        <f t="shared" si="49"/>
        <v/>
      </c>
      <c r="AB111" s="5" t="str">
        <f t="shared" si="29"/>
        <v/>
      </c>
    </row>
    <row r="112" ht="14.25" customHeight="1">
      <c r="B112" s="12"/>
      <c r="C112" s="30" t="s">
        <v>53</v>
      </c>
      <c r="D112" s="5">
        <f t="shared" ref="D112:N112" si="50">IFERROR(D82/D50,"")</f>
        <v>0.0140106748</v>
      </c>
      <c r="E112" s="5">
        <f t="shared" si="50"/>
        <v>0.01433835259</v>
      </c>
      <c r="F112" s="5">
        <f t="shared" si="50"/>
        <v>0.002517837102</v>
      </c>
      <c r="G112" s="5">
        <f t="shared" si="50"/>
        <v>0.01317857269</v>
      </c>
      <c r="H112" s="5">
        <f t="shared" si="50"/>
        <v>0.005557704444</v>
      </c>
      <c r="I112" s="5">
        <f t="shared" si="50"/>
        <v>0.005148961112</v>
      </c>
      <c r="J112" s="5">
        <f t="shared" si="50"/>
        <v>0.01132657536</v>
      </c>
      <c r="K112" s="5">
        <f t="shared" si="50"/>
        <v>0.009170113933</v>
      </c>
      <c r="L112" s="5">
        <f t="shared" si="50"/>
        <v>0.009183392906</v>
      </c>
      <c r="M112" s="5">
        <f t="shared" si="50"/>
        <v>0.004940809463</v>
      </c>
      <c r="N112" s="32">
        <f t="shared" si="50"/>
        <v>0.003953126603</v>
      </c>
      <c r="O112" s="5"/>
      <c r="P112" s="5" t="str">
        <f t="shared" ref="P112:AA112" si="51">IFERROR(P82/P50,"")</f>
        <v/>
      </c>
      <c r="Q112" s="5" t="str">
        <f t="shared" si="51"/>
        <v/>
      </c>
      <c r="R112" s="5" t="str">
        <f t="shared" si="51"/>
        <v/>
      </c>
      <c r="S112" s="5" t="str">
        <f t="shared" si="51"/>
        <v/>
      </c>
      <c r="T112" s="5" t="str">
        <f t="shared" si="51"/>
        <v/>
      </c>
      <c r="U112" s="5" t="str">
        <f t="shared" si="51"/>
        <v/>
      </c>
      <c r="V112" s="5" t="str">
        <f t="shared" si="51"/>
        <v/>
      </c>
      <c r="W112" s="5" t="str">
        <f t="shared" si="51"/>
        <v/>
      </c>
      <c r="X112" s="5" t="str">
        <f t="shared" si="51"/>
        <v/>
      </c>
      <c r="Y112" s="5" t="str">
        <f t="shared" si="51"/>
        <v/>
      </c>
      <c r="Z112" s="5" t="str">
        <f t="shared" si="51"/>
        <v/>
      </c>
      <c r="AA112" s="5" t="str">
        <f t="shared" si="51"/>
        <v/>
      </c>
      <c r="AB112" s="5" t="str">
        <f t="shared" si="29"/>
        <v/>
      </c>
    </row>
    <row r="113" ht="14.25" customHeight="1">
      <c r="B113" s="12"/>
      <c r="C113" s="30" t="s">
        <v>54</v>
      </c>
      <c r="D113" s="5">
        <f t="shared" ref="D113:AA113" si="52">IFERROR(D83/D51,"")</f>
        <v>0.001346559019</v>
      </c>
      <c r="E113" s="5">
        <f t="shared" si="52"/>
        <v>0.01496530445</v>
      </c>
      <c r="F113" s="5">
        <f t="shared" si="52"/>
        <v>0.01540631312</v>
      </c>
      <c r="G113" s="5">
        <f t="shared" si="52"/>
        <v>0.01534120598</v>
      </c>
      <c r="H113" s="5">
        <f t="shared" si="52"/>
        <v>0.01098046633</v>
      </c>
      <c r="I113" s="5">
        <f t="shared" si="52"/>
        <v>0.01341056475</v>
      </c>
      <c r="J113" s="5">
        <f t="shared" si="52"/>
        <v>0.007497569269</v>
      </c>
      <c r="K113" s="5">
        <f t="shared" si="52"/>
        <v>0</v>
      </c>
      <c r="L113" s="5">
        <f t="shared" si="52"/>
        <v>0.01197228373</v>
      </c>
      <c r="M113" s="32">
        <f t="shared" si="52"/>
        <v>0.008389371592</v>
      </c>
      <c r="N113" s="5">
        <f t="shared" si="52"/>
        <v>0</v>
      </c>
      <c r="O113" s="5" t="str">
        <f t="shared" si="52"/>
        <v/>
      </c>
      <c r="P113" s="5" t="str">
        <f t="shared" si="52"/>
        <v/>
      </c>
      <c r="Q113" s="5" t="str">
        <f t="shared" si="52"/>
        <v/>
      </c>
      <c r="R113" s="5" t="str">
        <f t="shared" si="52"/>
        <v/>
      </c>
      <c r="S113" s="5" t="str">
        <f t="shared" si="52"/>
        <v/>
      </c>
      <c r="T113" s="5" t="str">
        <f t="shared" si="52"/>
        <v/>
      </c>
      <c r="U113" s="5" t="str">
        <f t="shared" si="52"/>
        <v/>
      </c>
      <c r="V113" s="5" t="str">
        <f t="shared" si="52"/>
        <v/>
      </c>
      <c r="W113" s="5" t="str">
        <f t="shared" si="52"/>
        <v/>
      </c>
      <c r="X113" s="5" t="str">
        <f t="shared" si="52"/>
        <v/>
      </c>
      <c r="Y113" s="5" t="str">
        <f t="shared" si="52"/>
        <v/>
      </c>
      <c r="Z113" s="5" t="str">
        <f t="shared" si="52"/>
        <v/>
      </c>
      <c r="AA113" s="5" t="str">
        <f t="shared" si="52"/>
        <v/>
      </c>
      <c r="AB113" s="5" t="str">
        <f t="shared" si="29"/>
        <v/>
      </c>
    </row>
    <row r="114" ht="14.25" customHeight="1">
      <c r="B114" s="12"/>
      <c r="C114" s="30" t="s">
        <v>56</v>
      </c>
      <c r="D114" s="5">
        <f t="shared" ref="D114:AA114" si="53">IFERROR(D84/D52,"")</f>
        <v>0.01343360631</v>
      </c>
      <c r="E114" s="5">
        <f t="shared" si="53"/>
        <v>0.002536222108</v>
      </c>
      <c r="F114" s="5">
        <f t="shared" si="53"/>
        <v>0.006578906186</v>
      </c>
      <c r="G114" s="5">
        <f t="shared" si="53"/>
        <v>0.005469442579</v>
      </c>
      <c r="H114" s="5">
        <f t="shared" si="53"/>
        <v>0.01128396621</v>
      </c>
      <c r="I114" s="5">
        <f t="shared" si="53"/>
        <v>0.01431766848</v>
      </c>
      <c r="J114" s="5">
        <f t="shared" si="53"/>
        <v>0.005186627405</v>
      </c>
      <c r="K114" s="5">
        <f t="shared" si="53"/>
        <v>0.01474133406</v>
      </c>
      <c r="L114" s="32">
        <f t="shared" si="53"/>
        <v>0.01216483625</v>
      </c>
      <c r="M114" s="5">
        <f t="shared" si="53"/>
        <v>0</v>
      </c>
      <c r="N114" s="5" t="str">
        <f t="shared" si="53"/>
        <v/>
      </c>
      <c r="O114" s="5" t="str">
        <f t="shared" si="53"/>
        <v/>
      </c>
      <c r="P114" s="5" t="str">
        <f t="shared" si="53"/>
        <v/>
      </c>
      <c r="Q114" s="5" t="str">
        <f t="shared" si="53"/>
        <v/>
      </c>
      <c r="R114" s="5" t="str">
        <f t="shared" si="53"/>
        <v/>
      </c>
      <c r="S114" s="5" t="str">
        <f t="shared" si="53"/>
        <v/>
      </c>
      <c r="T114" s="5" t="str">
        <f t="shared" si="53"/>
        <v/>
      </c>
      <c r="U114" s="5" t="str">
        <f t="shared" si="53"/>
        <v/>
      </c>
      <c r="V114" s="5" t="str">
        <f t="shared" si="53"/>
        <v/>
      </c>
      <c r="W114" s="5" t="str">
        <f t="shared" si="53"/>
        <v/>
      </c>
      <c r="X114" s="5" t="str">
        <f t="shared" si="53"/>
        <v/>
      </c>
      <c r="Y114" s="5" t="str">
        <f t="shared" si="53"/>
        <v/>
      </c>
      <c r="Z114" s="5" t="str">
        <f t="shared" si="53"/>
        <v/>
      </c>
      <c r="AA114" s="5" t="str">
        <f t="shared" si="53"/>
        <v/>
      </c>
      <c r="AB114" s="5" t="str">
        <f t="shared" si="29"/>
        <v/>
      </c>
    </row>
    <row r="115" ht="14.25" customHeight="1">
      <c r="B115" s="12"/>
      <c r="C115" s="30" t="s">
        <v>57</v>
      </c>
      <c r="D115" s="5">
        <f t="shared" ref="D115:AA115" si="54">IFERROR(D85/D53,"")</f>
        <v>0.01581962826</v>
      </c>
      <c r="E115" s="5">
        <f t="shared" si="54"/>
        <v>0.00930370493</v>
      </c>
      <c r="F115" s="5">
        <f t="shared" si="54"/>
        <v>0.008165567456</v>
      </c>
      <c r="G115" s="5">
        <f t="shared" si="54"/>
        <v>0.009730355106</v>
      </c>
      <c r="H115" s="5">
        <f t="shared" si="54"/>
        <v>0.0004768128706</v>
      </c>
      <c r="I115" s="5">
        <f t="shared" si="54"/>
        <v>0.01211096152</v>
      </c>
      <c r="J115" s="5">
        <f t="shared" si="54"/>
        <v>0.001645857924</v>
      </c>
      <c r="K115" s="32">
        <f t="shared" si="54"/>
        <v>0.01124557336</v>
      </c>
      <c r="L115" s="5">
        <f t="shared" si="54"/>
        <v>0</v>
      </c>
      <c r="M115" s="5" t="str">
        <f t="shared" si="54"/>
        <v/>
      </c>
      <c r="N115" s="5" t="str">
        <f t="shared" si="54"/>
        <v/>
      </c>
      <c r="O115" s="5" t="str">
        <f t="shared" si="54"/>
        <v/>
      </c>
      <c r="P115" s="5" t="str">
        <f t="shared" si="54"/>
        <v/>
      </c>
      <c r="Q115" s="5" t="str">
        <f t="shared" si="54"/>
        <v/>
      </c>
      <c r="R115" s="5" t="str">
        <f t="shared" si="54"/>
        <v/>
      </c>
      <c r="S115" s="5" t="str">
        <f t="shared" si="54"/>
        <v/>
      </c>
      <c r="T115" s="5" t="str">
        <f t="shared" si="54"/>
        <v/>
      </c>
      <c r="U115" s="5" t="str">
        <f t="shared" si="54"/>
        <v/>
      </c>
      <c r="V115" s="5" t="str">
        <f t="shared" si="54"/>
        <v/>
      </c>
      <c r="W115" s="5" t="str">
        <f t="shared" si="54"/>
        <v/>
      </c>
      <c r="X115" s="5" t="str">
        <f t="shared" si="54"/>
        <v/>
      </c>
      <c r="Y115" s="5" t="str">
        <f t="shared" si="54"/>
        <v/>
      </c>
      <c r="Z115" s="5" t="str">
        <f t="shared" si="54"/>
        <v/>
      </c>
      <c r="AA115" s="5" t="str">
        <f t="shared" si="54"/>
        <v/>
      </c>
      <c r="AB115" s="5" t="str">
        <f t="shared" si="29"/>
        <v/>
      </c>
    </row>
    <row r="116" ht="14.25" customHeight="1">
      <c r="B116" s="12"/>
      <c r="C116" s="30" t="s">
        <v>58</v>
      </c>
      <c r="D116" s="5">
        <f t="shared" ref="D116:AA116" si="55">IFERROR(D86/D54,"")</f>
        <v>0.008401787721</v>
      </c>
      <c r="E116" s="5">
        <f t="shared" si="55"/>
        <v>0.005193422624</v>
      </c>
      <c r="F116" s="5">
        <f t="shared" si="55"/>
        <v>0.01139945192</v>
      </c>
      <c r="G116" s="5">
        <f t="shared" si="55"/>
        <v>0.001417354721</v>
      </c>
      <c r="H116" s="5">
        <f t="shared" si="55"/>
        <v>0.01514120935</v>
      </c>
      <c r="I116" s="5">
        <f t="shared" si="55"/>
        <v>0.01540426723</v>
      </c>
      <c r="J116" s="32">
        <f t="shared" si="55"/>
        <v>0.002893379536</v>
      </c>
      <c r="K116" s="5">
        <f t="shared" si="55"/>
        <v>0</v>
      </c>
      <c r="L116" s="5" t="str">
        <f t="shared" si="55"/>
        <v/>
      </c>
      <c r="M116" s="5" t="str">
        <f t="shared" si="55"/>
        <v/>
      </c>
      <c r="N116" s="5" t="str">
        <f t="shared" si="55"/>
        <v/>
      </c>
      <c r="O116" s="5" t="str">
        <f t="shared" si="55"/>
        <v/>
      </c>
      <c r="P116" s="5" t="str">
        <f t="shared" si="55"/>
        <v/>
      </c>
      <c r="Q116" s="5" t="str">
        <f t="shared" si="55"/>
        <v/>
      </c>
      <c r="R116" s="5" t="str">
        <f t="shared" si="55"/>
        <v/>
      </c>
      <c r="S116" s="5" t="str">
        <f t="shared" si="55"/>
        <v/>
      </c>
      <c r="T116" s="5" t="str">
        <f t="shared" si="55"/>
        <v/>
      </c>
      <c r="U116" s="5" t="str">
        <f t="shared" si="55"/>
        <v/>
      </c>
      <c r="V116" s="5" t="str">
        <f t="shared" si="55"/>
        <v/>
      </c>
      <c r="W116" s="5" t="str">
        <f t="shared" si="55"/>
        <v/>
      </c>
      <c r="X116" s="5" t="str">
        <f t="shared" si="55"/>
        <v/>
      </c>
      <c r="Y116" s="5" t="str">
        <f t="shared" si="55"/>
        <v/>
      </c>
      <c r="Z116" s="5" t="str">
        <f t="shared" si="55"/>
        <v/>
      </c>
      <c r="AA116" s="5" t="str">
        <f t="shared" si="55"/>
        <v/>
      </c>
      <c r="AB116" s="5" t="str">
        <f t="shared" si="29"/>
        <v/>
      </c>
    </row>
    <row r="117" ht="14.25" customHeight="1">
      <c r="B117" s="12"/>
      <c r="C117" s="30" t="s">
        <v>59</v>
      </c>
      <c r="D117" s="5">
        <f t="shared" ref="D117:AA117" si="56">IFERROR(D87/D55,"")</f>
        <v>0.01526175237</v>
      </c>
      <c r="E117" s="5">
        <f t="shared" si="56"/>
        <v>0.0145008159</v>
      </c>
      <c r="F117" s="5">
        <f t="shared" si="56"/>
        <v>0.01286638228</v>
      </c>
      <c r="G117" s="5">
        <f t="shared" si="56"/>
        <v>0.01023088147</v>
      </c>
      <c r="H117" s="5">
        <f t="shared" si="56"/>
        <v>0.01275987635</v>
      </c>
      <c r="I117" s="32">
        <f t="shared" si="56"/>
        <v>0.01394853679</v>
      </c>
      <c r="J117" s="5">
        <f t="shared" si="56"/>
        <v>0</v>
      </c>
      <c r="K117" s="5" t="str">
        <f t="shared" si="56"/>
        <v/>
      </c>
      <c r="L117" s="5" t="str">
        <f t="shared" si="56"/>
        <v/>
      </c>
      <c r="M117" s="5" t="str">
        <f t="shared" si="56"/>
        <v/>
      </c>
      <c r="N117" s="5" t="str">
        <f t="shared" si="56"/>
        <v/>
      </c>
      <c r="O117" s="5" t="str">
        <f t="shared" si="56"/>
        <v/>
      </c>
      <c r="P117" s="5" t="str">
        <f t="shared" si="56"/>
        <v/>
      </c>
      <c r="Q117" s="5" t="str">
        <f t="shared" si="56"/>
        <v/>
      </c>
      <c r="R117" s="5" t="str">
        <f t="shared" si="56"/>
        <v/>
      </c>
      <c r="S117" s="5" t="str">
        <f t="shared" si="56"/>
        <v/>
      </c>
      <c r="T117" s="5" t="str">
        <f t="shared" si="56"/>
        <v/>
      </c>
      <c r="U117" s="5" t="str">
        <f t="shared" si="56"/>
        <v/>
      </c>
      <c r="V117" s="5" t="str">
        <f t="shared" si="56"/>
        <v/>
      </c>
      <c r="W117" s="5" t="str">
        <f t="shared" si="56"/>
        <v/>
      </c>
      <c r="X117" s="5" t="str">
        <f t="shared" si="56"/>
        <v/>
      </c>
      <c r="Y117" s="5" t="str">
        <f t="shared" si="56"/>
        <v/>
      </c>
      <c r="Z117" s="5" t="str">
        <f t="shared" si="56"/>
        <v/>
      </c>
      <c r="AA117" s="5" t="str">
        <f t="shared" si="56"/>
        <v/>
      </c>
      <c r="AB117" s="5" t="str">
        <f t="shared" si="29"/>
        <v/>
      </c>
    </row>
    <row r="118" ht="14.25" customHeight="1">
      <c r="B118" s="12"/>
      <c r="C118" s="30" t="s">
        <v>60</v>
      </c>
      <c r="D118" s="5">
        <f t="shared" ref="D118:AA118" si="57">IFERROR(D88/D56,"")</f>
        <v>0.002139086407</v>
      </c>
      <c r="E118" s="5">
        <f t="shared" si="57"/>
        <v>0.009424156868</v>
      </c>
      <c r="F118" s="5">
        <f t="shared" si="57"/>
        <v>0.0114581553</v>
      </c>
      <c r="G118" s="5">
        <f t="shared" si="57"/>
        <v>0.01331879799</v>
      </c>
      <c r="H118" s="32">
        <f t="shared" si="57"/>
        <v>0.008853363479</v>
      </c>
      <c r="I118" s="5">
        <f t="shared" si="57"/>
        <v>0</v>
      </c>
      <c r="J118" s="5" t="str">
        <f t="shared" si="57"/>
        <v/>
      </c>
      <c r="K118" s="5" t="str">
        <f t="shared" si="57"/>
        <v/>
      </c>
      <c r="L118" s="5" t="str">
        <f t="shared" si="57"/>
        <v/>
      </c>
      <c r="M118" s="5" t="str">
        <f t="shared" si="57"/>
        <v/>
      </c>
      <c r="N118" s="5" t="str">
        <f t="shared" si="57"/>
        <v/>
      </c>
      <c r="O118" s="5" t="str">
        <f t="shared" si="57"/>
        <v/>
      </c>
      <c r="P118" s="5" t="str">
        <f t="shared" si="57"/>
        <v/>
      </c>
      <c r="Q118" s="5" t="str">
        <f t="shared" si="57"/>
        <v/>
      </c>
      <c r="R118" s="5" t="str">
        <f t="shared" si="57"/>
        <v/>
      </c>
      <c r="S118" s="5" t="str">
        <f t="shared" si="57"/>
        <v/>
      </c>
      <c r="T118" s="5" t="str">
        <f t="shared" si="57"/>
        <v/>
      </c>
      <c r="U118" s="5" t="str">
        <f t="shared" si="57"/>
        <v/>
      </c>
      <c r="V118" s="5" t="str">
        <f t="shared" si="57"/>
        <v/>
      </c>
      <c r="W118" s="5" t="str">
        <f t="shared" si="57"/>
        <v/>
      </c>
      <c r="X118" s="5" t="str">
        <f t="shared" si="57"/>
        <v/>
      </c>
      <c r="Y118" s="5" t="str">
        <f t="shared" si="57"/>
        <v/>
      </c>
      <c r="Z118" s="5" t="str">
        <f t="shared" si="57"/>
        <v/>
      </c>
      <c r="AA118" s="5" t="str">
        <f t="shared" si="57"/>
        <v/>
      </c>
      <c r="AB118" s="5" t="str">
        <f t="shared" si="29"/>
        <v/>
      </c>
    </row>
    <row r="119" ht="14.25" customHeight="1">
      <c r="B119" s="12"/>
      <c r="C119" s="30" t="s">
        <v>61</v>
      </c>
      <c r="D119" s="5">
        <f t="shared" ref="D119:AA119" si="58">IFERROR(D89/D57,"")</f>
        <v>0.01532574646</v>
      </c>
      <c r="E119" s="5">
        <f t="shared" si="58"/>
        <v>0.006695322862</v>
      </c>
      <c r="F119" s="5">
        <f t="shared" si="58"/>
        <v>0.01042080045</v>
      </c>
      <c r="G119" s="32">
        <f t="shared" si="58"/>
        <v>0.01478739687</v>
      </c>
      <c r="H119" s="5">
        <f t="shared" si="58"/>
        <v>0</v>
      </c>
      <c r="I119" s="5" t="str">
        <f t="shared" si="58"/>
        <v/>
      </c>
      <c r="J119" s="5" t="str">
        <f t="shared" si="58"/>
        <v/>
      </c>
      <c r="K119" s="5" t="str">
        <f t="shared" si="58"/>
        <v/>
      </c>
      <c r="L119" s="5" t="str">
        <f t="shared" si="58"/>
        <v/>
      </c>
      <c r="M119" s="5" t="str">
        <f t="shared" si="58"/>
        <v/>
      </c>
      <c r="N119" s="5" t="str">
        <f t="shared" si="58"/>
        <v/>
      </c>
      <c r="O119" s="5" t="str">
        <f t="shared" si="58"/>
        <v/>
      </c>
      <c r="P119" s="5" t="str">
        <f t="shared" si="58"/>
        <v/>
      </c>
      <c r="Q119" s="5" t="str">
        <f t="shared" si="58"/>
        <v/>
      </c>
      <c r="R119" s="5" t="str">
        <f t="shared" si="58"/>
        <v/>
      </c>
      <c r="S119" s="5" t="str">
        <f t="shared" si="58"/>
        <v/>
      </c>
      <c r="T119" s="5" t="str">
        <f t="shared" si="58"/>
        <v/>
      </c>
      <c r="U119" s="5" t="str">
        <f t="shared" si="58"/>
        <v/>
      </c>
      <c r="V119" s="5" t="str">
        <f t="shared" si="58"/>
        <v/>
      </c>
      <c r="W119" s="5" t="str">
        <f t="shared" si="58"/>
        <v/>
      </c>
      <c r="X119" s="5" t="str">
        <f t="shared" si="58"/>
        <v/>
      </c>
      <c r="Y119" s="5" t="str">
        <f t="shared" si="58"/>
        <v/>
      </c>
      <c r="Z119" s="5" t="str">
        <f t="shared" si="58"/>
        <v/>
      </c>
      <c r="AA119" s="5" t="str">
        <f t="shared" si="58"/>
        <v/>
      </c>
      <c r="AB119" s="5" t="str">
        <f t="shared" si="29"/>
        <v/>
      </c>
    </row>
    <row r="120" ht="14.25" customHeight="1">
      <c r="B120" s="12"/>
      <c r="C120" s="30" t="s">
        <v>62</v>
      </c>
      <c r="D120" s="5">
        <f t="shared" ref="D120:AA120" si="59">IFERROR(D90/D58,"")</f>
        <v>0.005467367295</v>
      </c>
      <c r="E120" s="5">
        <f t="shared" si="59"/>
        <v>0.01366426827</v>
      </c>
      <c r="F120" s="32">
        <f t="shared" si="59"/>
        <v>0.01276886309</v>
      </c>
      <c r="G120" s="5">
        <f t="shared" si="59"/>
        <v>0</v>
      </c>
      <c r="H120" s="5" t="str">
        <f t="shared" si="59"/>
        <v/>
      </c>
      <c r="I120" s="5" t="str">
        <f t="shared" si="59"/>
        <v/>
      </c>
      <c r="J120" s="5" t="str">
        <f t="shared" si="59"/>
        <v/>
      </c>
      <c r="K120" s="5" t="str">
        <f t="shared" si="59"/>
        <v/>
      </c>
      <c r="L120" s="5" t="str">
        <f t="shared" si="59"/>
        <v/>
      </c>
      <c r="M120" s="5" t="str">
        <f t="shared" si="59"/>
        <v/>
      </c>
      <c r="N120" s="5" t="str">
        <f t="shared" si="59"/>
        <v/>
      </c>
      <c r="O120" s="5" t="str">
        <f t="shared" si="59"/>
        <v/>
      </c>
      <c r="P120" s="5" t="str">
        <f t="shared" si="59"/>
        <v/>
      </c>
      <c r="Q120" s="5" t="str">
        <f t="shared" si="59"/>
        <v/>
      </c>
      <c r="R120" s="5" t="str">
        <f t="shared" si="59"/>
        <v/>
      </c>
      <c r="S120" s="5" t="str">
        <f t="shared" si="59"/>
        <v/>
      </c>
      <c r="T120" s="5" t="str">
        <f t="shared" si="59"/>
        <v/>
      </c>
      <c r="U120" s="5" t="str">
        <f t="shared" si="59"/>
        <v/>
      </c>
      <c r="V120" s="5" t="str">
        <f t="shared" si="59"/>
        <v/>
      </c>
      <c r="W120" s="5" t="str">
        <f t="shared" si="59"/>
        <v/>
      </c>
      <c r="X120" s="5" t="str">
        <f t="shared" si="59"/>
        <v/>
      </c>
      <c r="Y120" s="5" t="str">
        <f t="shared" si="59"/>
        <v/>
      </c>
      <c r="Z120" s="5" t="str">
        <f t="shared" si="59"/>
        <v/>
      </c>
      <c r="AA120" s="5" t="str">
        <f t="shared" si="59"/>
        <v/>
      </c>
      <c r="AB120" s="5" t="str">
        <f t="shared" si="29"/>
        <v/>
      </c>
    </row>
    <row r="121" ht="14.25" customHeight="1">
      <c r="B121" s="12"/>
      <c r="C121" s="30" t="s">
        <v>63</v>
      </c>
      <c r="D121" s="5">
        <f t="shared" ref="D121:E121" si="60">IFERROR(D91/D59,"")</f>
        <v>0.004310644511</v>
      </c>
      <c r="E121" s="32">
        <f t="shared" si="60"/>
        <v>0.006171670569</v>
      </c>
      <c r="F121" s="5"/>
      <c r="G121" s="5" t="str">
        <f t="shared" ref="G121:AA121" si="61">IFERROR(G91/G59,"")</f>
        <v/>
      </c>
      <c r="H121" s="5" t="str">
        <f t="shared" si="61"/>
        <v/>
      </c>
      <c r="I121" s="5" t="str">
        <f t="shared" si="61"/>
        <v/>
      </c>
      <c r="J121" s="5" t="str">
        <f t="shared" si="61"/>
        <v/>
      </c>
      <c r="K121" s="5" t="str">
        <f t="shared" si="61"/>
        <v/>
      </c>
      <c r="L121" s="5" t="str">
        <f t="shared" si="61"/>
        <v/>
      </c>
      <c r="M121" s="5" t="str">
        <f t="shared" si="61"/>
        <v/>
      </c>
      <c r="N121" s="5" t="str">
        <f t="shared" si="61"/>
        <v/>
      </c>
      <c r="O121" s="5" t="str">
        <f t="shared" si="61"/>
        <v/>
      </c>
      <c r="P121" s="5" t="str">
        <f t="shared" si="61"/>
        <v/>
      </c>
      <c r="Q121" s="5" t="str">
        <f t="shared" si="61"/>
        <v/>
      </c>
      <c r="R121" s="5" t="str">
        <f t="shared" si="61"/>
        <v/>
      </c>
      <c r="S121" s="5" t="str">
        <f t="shared" si="61"/>
        <v/>
      </c>
      <c r="T121" s="5" t="str">
        <f t="shared" si="61"/>
        <v/>
      </c>
      <c r="U121" s="5" t="str">
        <f t="shared" si="61"/>
        <v/>
      </c>
      <c r="V121" s="5" t="str">
        <f t="shared" si="61"/>
        <v/>
      </c>
      <c r="W121" s="5" t="str">
        <f t="shared" si="61"/>
        <v/>
      </c>
      <c r="X121" s="5" t="str">
        <f t="shared" si="61"/>
        <v/>
      </c>
      <c r="Y121" s="5" t="str">
        <f t="shared" si="61"/>
        <v/>
      </c>
      <c r="Z121" s="5" t="str">
        <f t="shared" si="61"/>
        <v/>
      </c>
      <c r="AA121" s="5" t="str">
        <f t="shared" si="61"/>
        <v/>
      </c>
      <c r="AB121" s="5" t="str">
        <f t="shared" si="29"/>
        <v/>
      </c>
    </row>
    <row r="122" ht="14.25" customHeight="1">
      <c r="B122" s="17"/>
      <c r="C122" s="28" t="s">
        <v>64</v>
      </c>
      <c r="D122" s="5">
        <f>IFERROR(D92/D60,"")</f>
        <v>0.01535310724</v>
      </c>
      <c r="E122" s="5"/>
      <c r="F122" s="5" t="str">
        <f t="shared" ref="F122:AA122" si="62">IFERROR(F92/F60,"")</f>
        <v/>
      </c>
      <c r="G122" s="5" t="str">
        <f t="shared" si="62"/>
        <v/>
      </c>
      <c r="H122" s="5" t="str">
        <f t="shared" si="62"/>
        <v/>
      </c>
      <c r="I122" s="5" t="str">
        <f t="shared" si="62"/>
        <v/>
      </c>
      <c r="J122" s="5" t="str">
        <f t="shared" si="62"/>
        <v/>
      </c>
      <c r="K122" s="5" t="str">
        <f t="shared" si="62"/>
        <v/>
      </c>
      <c r="L122" s="5" t="str">
        <f t="shared" si="62"/>
        <v/>
      </c>
      <c r="M122" s="5" t="str">
        <f t="shared" si="62"/>
        <v/>
      </c>
      <c r="N122" s="5" t="str">
        <f t="shared" si="62"/>
        <v/>
      </c>
      <c r="O122" s="5" t="str">
        <f t="shared" si="62"/>
        <v/>
      </c>
      <c r="P122" s="5" t="str">
        <f t="shared" si="62"/>
        <v/>
      </c>
      <c r="Q122" s="5" t="str">
        <f t="shared" si="62"/>
        <v/>
      </c>
      <c r="R122" s="5" t="str">
        <f t="shared" si="62"/>
        <v/>
      </c>
      <c r="S122" s="5" t="str">
        <f t="shared" si="62"/>
        <v/>
      </c>
      <c r="T122" s="5" t="str">
        <f t="shared" si="62"/>
        <v/>
      </c>
      <c r="U122" s="5" t="str">
        <f t="shared" si="62"/>
        <v/>
      </c>
      <c r="V122" s="5" t="str">
        <f t="shared" si="62"/>
        <v/>
      </c>
      <c r="W122" s="5" t="str">
        <f t="shared" si="62"/>
        <v/>
      </c>
      <c r="X122" s="5" t="str">
        <f t="shared" si="62"/>
        <v/>
      </c>
      <c r="Y122" s="5" t="str">
        <f t="shared" si="62"/>
        <v/>
      </c>
      <c r="Z122" s="5" t="str">
        <f t="shared" si="62"/>
        <v/>
      </c>
      <c r="AA122" s="5" t="str">
        <f t="shared" si="62"/>
        <v/>
      </c>
      <c r="AB122" s="5" t="str">
        <f t="shared" si="29"/>
        <v/>
      </c>
    </row>
    <row r="123" ht="14.25" customHeight="1"/>
    <row r="124" ht="14.25" customHeight="1"/>
    <row r="125" ht="14.25" customHeight="1">
      <c r="D125" s="33" t="s">
        <v>13</v>
      </c>
      <c r="E125" s="34" t="s">
        <v>14</v>
      </c>
      <c r="F125" s="34" t="s">
        <v>15</v>
      </c>
      <c r="G125" s="34" t="s">
        <v>16</v>
      </c>
      <c r="H125" s="34" t="s">
        <v>17</v>
      </c>
      <c r="I125" s="34" t="s">
        <v>18</v>
      </c>
      <c r="J125" s="34" t="s">
        <v>19</v>
      </c>
      <c r="K125" s="34" t="s">
        <v>20</v>
      </c>
      <c r="L125" s="34" t="s">
        <v>21</v>
      </c>
      <c r="M125" s="34" t="s">
        <v>22</v>
      </c>
      <c r="N125" s="34" t="s">
        <v>23</v>
      </c>
      <c r="O125" s="34" t="s">
        <v>24</v>
      </c>
      <c r="P125" s="34" t="s">
        <v>25</v>
      </c>
      <c r="Q125" s="34" t="s">
        <v>26</v>
      </c>
      <c r="R125" s="34" t="s">
        <v>27</v>
      </c>
      <c r="S125" s="34" t="s">
        <v>28</v>
      </c>
      <c r="T125" s="34" t="s">
        <v>29</v>
      </c>
      <c r="U125" s="34" t="s">
        <v>30</v>
      </c>
      <c r="V125" s="34" t="s">
        <v>31</v>
      </c>
      <c r="W125" s="34" t="s">
        <v>32</v>
      </c>
      <c r="X125" s="34" t="s">
        <v>33</v>
      </c>
      <c r="Y125" s="34" t="s">
        <v>34</v>
      </c>
      <c r="Z125" s="34" t="s">
        <v>35</v>
      </c>
      <c r="AA125" s="35" t="s">
        <v>36</v>
      </c>
      <c r="AB125" s="5"/>
    </row>
    <row r="126" ht="14.25" customHeight="1"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5"/>
      <c r="AB126" s="5"/>
    </row>
    <row r="127" ht="14.25" customHeight="1">
      <c r="C127" s="36" t="s">
        <v>66</v>
      </c>
      <c r="D127" s="37">
        <f t="shared" ref="D127:AA127" si="63">AVERAGE(D99:D122)</f>
        <v>0.008271901014</v>
      </c>
      <c r="E127" s="37">
        <f t="shared" si="63"/>
        <v>0.009339534233</v>
      </c>
      <c r="F127" s="37">
        <f t="shared" si="63"/>
        <v>0.00881481028</v>
      </c>
      <c r="G127" s="37">
        <f t="shared" si="63"/>
        <v>0.007896318325</v>
      </c>
      <c r="H127" s="37">
        <f t="shared" si="63"/>
        <v>0.007505059735</v>
      </c>
      <c r="I127" s="37">
        <f t="shared" si="63"/>
        <v>0.008267726216</v>
      </c>
      <c r="J127" s="37">
        <f t="shared" si="63"/>
        <v>0.007347040154</v>
      </c>
      <c r="K127" s="37">
        <f t="shared" si="63"/>
        <v>0.007674754709</v>
      </c>
      <c r="L127" s="37">
        <f t="shared" si="63"/>
        <v>0.007064524009</v>
      </c>
      <c r="M127" s="37">
        <f t="shared" si="63"/>
        <v>0.007277066889</v>
      </c>
      <c r="N127" s="37">
        <f t="shared" si="63"/>
        <v>0.006669130862</v>
      </c>
      <c r="O127" s="37">
        <f t="shared" si="63"/>
        <v>0.006602477731</v>
      </c>
      <c r="P127" s="37">
        <f t="shared" si="63"/>
        <v>0.006414407793</v>
      </c>
      <c r="Q127" s="37">
        <f t="shared" si="63"/>
        <v>0.006403065473</v>
      </c>
      <c r="R127" s="37">
        <f t="shared" si="63"/>
        <v>0.009788062792</v>
      </c>
      <c r="S127" s="37">
        <f t="shared" si="63"/>
        <v>0.01201808273</v>
      </c>
      <c r="T127" s="37">
        <f t="shared" si="63"/>
        <v>0.01001684878</v>
      </c>
      <c r="U127" s="37">
        <f t="shared" si="63"/>
        <v>0.005603154171</v>
      </c>
      <c r="V127" s="37">
        <f t="shared" si="63"/>
        <v>0.007573516305</v>
      </c>
      <c r="W127" s="37">
        <f t="shared" si="63"/>
        <v>0.009098905614</v>
      </c>
      <c r="X127" s="37">
        <f t="shared" si="63"/>
        <v>0.0068751732</v>
      </c>
      <c r="Y127" s="37">
        <f t="shared" si="63"/>
        <v>0.009102263617</v>
      </c>
      <c r="Z127" s="37">
        <f t="shared" si="63"/>
        <v>0.01307416375</v>
      </c>
      <c r="AA127" s="38">
        <f t="shared" si="63"/>
        <v>0.004645950137</v>
      </c>
      <c r="AB127" s="5"/>
    </row>
    <row r="128" ht="19.5" customHeight="1">
      <c r="C128" s="39" t="s">
        <v>67</v>
      </c>
      <c r="D128" s="40" t="s">
        <v>68</v>
      </c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2"/>
      <c r="AB128" s="5"/>
    </row>
    <row r="129" ht="14.25" customHeight="1">
      <c r="C129" s="43"/>
      <c r="D129" s="44">
        <f t="shared" ref="D129:AA129" si="64">SUM(D98:D122)/2</f>
        <v>0.09926281217</v>
      </c>
      <c r="E129" s="44">
        <f t="shared" si="64"/>
        <v>0.1074046437</v>
      </c>
      <c r="F129" s="44">
        <f t="shared" si="64"/>
        <v>0.09696291308</v>
      </c>
      <c r="G129" s="44">
        <f t="shared" si="64"/>
        <v>0.08685950157</v>
      </c>
      <c r="H129" s="44">
        <f t="shared" si="64"/>
        <v>0.07880312721</v>
      </c>
      <c r="I129" s="44">
        <f t="shared" si="64"/>
        <v>0.08267726216</v>
      </c>
      <c r="J129" s="44">
        <f t="shared" si="64"/>
        <v>0.06979688146</v>
      </c>
      <c r="K129" s="44">
        <f t="shared" si="64"/>
        <v>0.06907279238</v>
      </c>
      <c r="L129" s="44">
        <f t="shared" si="64"/>
        <v>0.06004845408</v>
      </c>
      <c r="M129" s="44">
        <f t="shared" si="64"/>
        <v>0.05821653512</v>
      </c>
      <c r="N129" s="44">
        <f t="shared" si="64"/>
        <v>0.05001848146</v>
      </c>
      <c r="O129" s="44">
        <f t="shared" si="64"/>
        <v>0.04291610525</v>
      </c>
      <c r="P129" s="44">
        <f t="shared" si="64"/>
        <v>0.03848644676</v>
      </c>
      <c r="Q129" s="44">
        <f t="shared" si="64"/>
        <v>0.0352168601</v>
      </c>
      <c r="R129" s="44">
        <f t="shared" si="64"/>
        <v>0.04894031396</v>
      </c>
      <c r="S129" s="44">
        <f t="shared" si="64"/>
        <v>0.0540813723</v>
      </c>
      <c r="T129" s="44">
        <f t="shared" si="64"/>
        <v>0.04006739511</v>
      </c>
      <c r="U129" s="44">
        <f t="shared" si="64"/>
        <v>0.0196110396</v>
      </c>
      <c r="V129" s="44">
        <f t="shared" si="64"/>
        <v>0.02272054891</v>
      </c>
      <c r="W129" s="44">
        <f t="shared" si="64"/>
        <v>0.02274726403</v>
      </c>
      <c r="X129" s="44">
        <f t="shared" si="64"/>
        <v>0.0137503464</v>
      </c>
      <c r="Y129" s="44">
        <f t="shared" si="64"/>
        <v>0.01365339543</v>
      </c>
      <c r="Z129" s="44">
        <f t="shared" si="64"/>
        <v>0.01307416375</v>
      </c>
      <c r="AA129" s="45">
        <f t="shared" si="64"/>
        <v>0.002322975068</v>
      </c>
    </row>
    <row r="130" ht="14.25" customHeight="1">
      <c r="C130" s="36" t="s">
        <v>69</v>
      </c>
      <c r="D130" s="37">
        <f>1-(1-D127)^12</f>
        <v>0.09486903802</v>
      </c>
      <c r="E130" s="37">
        <f t="shared" ref="E130:AA130" si="65">1-(1-E129)^12</f>
        <v>0.7442265406</v>
      </c>
      <c r="F130" s="37">
        <f t="shared" si="65"/>
        <v>0.7059189494</v>
      </c>
      <c r="G130" s="37">
        <f t="shared" si="65"/>
        <v>0.6639133563</v>
      </c>
      <c r="H130" s="37">
        <f t="shared" si="65"/>
        <v>0.6265525831</v>
      </c>
      <c r="I130" s="37">
        <f t="shared" si="65"/>
        <v>0.6449693048</v>
      </c>
      <c r="J130" s="37">
        <f t="shared" si="65"/>
        <v>0.5803052912</v>
      </c>
      <c r="K130" s="37">
        <f t="shared" si="65"/>
        <v>0.5763680761</v>
      </c>
      <c r="L130" s="37">
        <f t="shared" si="65"/>
        <v>0.5243739883</v>
      </c>
      <c r="M130" s="37">
        <f t="shared" si="65"/>
        <v>0.513130315</v>
      </c>
      <c r="N130" s="37">
        <f t="shared" si="65"/>
        <v>0.4597660459</v>
      </c>
      <c r="O130" s="37">
        <f t="shared" si="65"/>
        <v>0.4092549397</v>
      </c>
      <c r="P130" s="37">
        <f t="shared" si="65"/>
        <v>0.3755970822</v>
      </c>
      <c r="Q130" s="37">
        <f t="shared" si="65"/>
        <v>0.3496360441</v>
      </c>
      <c r="R130" s="37">
        <f t="shared" si="65"/>
        <v>0.4523623781</v>
      </c>
      <c r="S130" s="37">
        <f t="shared" si="65"/>
        <v>0.4868488153</v>
      </c>
      <c r="T130" s="37">
        <f t="shared" si="65"/>
        <v>0.387806214</v>
      </c>
      <c r="U130" s="37">
        <f t="shared" si="65"/>
        <v>0.2115376734</v>
      </c>
      <c r="V130" s="37">
        <f t="shared" si="65"/>
        <v>0.2410289593</v>
      </c>
      <c r="W130" s="37">
        <f t="shared" si="65"/>
        <v>0.2412778906</v>
      </c>
      <c r="X130" s="37">
        <f t="shared" si="65"/>
        <v>0.1530800481</v>
      </c>
      <c r="Y130" s="37">
        <f t="shared" si="65"/>
        <v>0.1520804539</v>
      </c>
      <c r="Z130" s="37">
        <f t="shared" si="65"/>
        <v>0.1460858314</v>
      </c>
      <c r="AA130" s="38">
        <f t="shared" si="65"/>
        <v>0.02752229415</v>
      </c>
    </row>
    <row r="131" ht="14.25" customHeight="1"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</row>
    <row r="132" ht="14.25" customHeight="1">
      <c r="C132" s="47" t="s">
        <v>70</v>
      </c>
      <c r="D132" s="48">
        <f>AVERAGE(D127:AA127)</f>
        <v>0.008055997438</v>
      </c>
    </row>
    <row r="133" ht="14.25" customHeight="1">
      <c r="C133" s="5"/>
      <c r="AB133" s="5"/>
    </row>
    <row r="134" ht="14.25" customHeight="1">
      <c r="G134" s="5"/>
    </row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28:C12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4.0"/>
    <col customWidth="1" min="3" max="3" width="18.0"/>
    <col customWidth="1" min="4" max="4" width="9.29"/>
    <col customWidth="1" min="5" max="5" width="8.57"/>
    <col customWidth="1" min="6" max="6" width="5.14"/>
    <col customWidth="1" min="7" max="7" width="11.0"/>
    <col customWidth="1" min="8" max="8" width="9.57"/>
    <col customWidth="1" min="9" max="26" width="5.14"/>
  </cols>
  <sheetData>
    <row r="1" ht="14.25" customHeight="1"/>
    <row r="2" ht="14.25" customHeight="1"/>
    <row r="3" ht="14.25" customHeight="1"/>
    <row r="4" ht="14.25" customHeight="1"/>
    <row r="5" ht="14.25" customHeight="1">
      <c r="B5" s="49" t="s">
        <v>71</v>
      </c>
      <c r="C5" s="50" t="s">
        <v>72</v>
      </c>
      <c r="D5" s="50" t="s">
        <v>73</v>
      </c>
      <c r="E5" s="51" t="s">
        <v>74</v>
      </c>
    </row>
    <row r="6" ht="14.25" customHeight="1">
      <c r="B6" s="52" t="s">
        <v>40</v>
      </c>
      <c r="C6" s="53" t="s">
        <v>75</v>
      </c>
      <c r="D6" s="5">
        <v>0.099</v>
      </c>
      <c r="E6" s="30" t="str">
        <f t="shared" ref="E6:E94" si="1">IF(D6&lt;$H$7,"G",IF(D6&gt;$H$9,"P","M"))</f>
        <v>P</v>
      </c>
      <c r="G6" s="54" t="s">
        <v>76</v>
      </c>
      <c r="H6" s="55">
        <f>MIN(D6:D58)</f>
        <v>0.034</v>
      </c>
    </row>
    <row r="7" ht="14.25" customHeight="1">
      <c r="B7" s="52" t="s">
        <v>41</v>
      </c>
      <c r="C7" s="53" t="s">
        <v>77</v>
      </c>
      <c r="D7" s="5">
        <v>0.094</v>
      </c>
      <c r="E7" s="30" t="str">
        <f t="shared" si="1"/>
        <v>P</v>
      </c>
      <c r="G7" s="56" t="s">
        <v>78</v>
      </c>
      <c r="H7" s="57">
        <f>_xlfn.QUARTILE.INC(D6:D58,1)</f>
        <v>0.04</v>
      </c>
    </row>
    <row r="8" ht="14.25" customHeight="1">
      <c r="B8" s="52" t="s">
        <v>42</v>
      </c>
      <c r="C8" s="53" t="s">
        <v>79</v>
      </c>
      <c r="D8" s="5">
        <v>0.094</v>
      </c>
      <c r="E8" s="30" t="str">
        <f t="shared" si="1"/>
        <v>P</v>
      </c>
      <c r="G8" s="56" t="s">
        <v>80</v>
      </c>
      <c r="H8" s="57">
        <f>_xlfn.QUARTILE.INC(D6:D58,2)</f>
        <v>0.054</v>
      </c>
    </row>
    <row r="9" ht="14.25" customHeight="1">
      <c r="B9" s="52" t="s">
        <v>43</v>
      </c>
      <c r="C9" s="53" t="s">
        <v>81</v>
      </c>
      <c r="D9" s="5">
        <v>0.091</v>
      </c>
      <c r="E9" s="30" t="str">
        <f t="shared" si="1"/>
        <v>P</v>
      </c>
      <c r="G9" s="56" t="s">
        <v>82</v>
      </c>
      <c r="H9" s="57">
        <f>_xlfn.QUARTILE.INC(D6:D58,3)</f>
        <v>0.078</v>
      </c>
    </row>
    <row r="10" ht="14.25" customHeight="1">
      <c r="B10" s="52" t="s">
        <v>44</v>
      </c>
      <c r="C10" s="53" t="s">
        <v>83</v>
      </c>
      <c r="D10" s="5">
        <v>0.091</v>
      </c>
      <c r="E10" s="30" t="str">
        <f t="shared" si="1"/>
        <v>P</v>
      </c>
      <c r="G10" s="58" t="s">
        <v>84</v>
      </c>
      <c r="H10" s="4">
        <f>MAX(D6:D58)</f>
        <v>0.148</v>
      </c>
    </row>
    <row r="11" ht="14.25" customHeight="1">
      <c r="B11" s="52" t="s">
        <v>45</v>
      </c>
      <c r="C11" s="53" t="s">
        <v>85</v>
      </c>
      <c r="D11" s="5">
        <v>0.09</v>
      </c>
      <c r="E11" s="30" t="str">
        <f t="shared" si="1"/>
        <v>P</v>
      </c>
    </row>
    <row r="12" ht="14.25" customHeight="1">
      <c r="B12" s="52" t="s">
        <v>46</v>
      </c>
      <c r="C12" s="53" t="s">
        <v>86</v>
      </c>
      <c r="D12" s="5">
        <v>0.088</v>
      </c>
      <c r="E12" s="30" t="str">
        <f t="shared" si="1"/>
        <v>P</v>
      </c>
    </row>
    <row r="13" ht="14.25" customHeight="1">
      <c r="B13" s="52" t="s">
        <v>47</v>
      </c>
      <c r="C13" s="53" t="s">
        <v>87</v>
      </c>
      <c r="D13" s="5">
        <v>0.083</v>
      </c>
      <c r="E13" s="30" t="str">
        <f t="shared" si="1"/>
        <v>P</v>
      </c>
    </row>
    <row r="14" ht="14.25" customHeight="1">
      <c r="B14" s="52" t="s">
        <v>48</v>
      </c>
      <c r="C14" s="53" t="s">
        <v>88</v>
      </c>
      <c r="D14" s="5">
        <v>0.082</v>
      </c>
      <c r="E14" s="30" t="str">
        <f t="shared" si="1"/>
        <v>P</v>
      </c>
    </row>
    <row r="15" ht="14.25" customHeight="1">
      <c r="B15" s="52" t="s">
        <v>49</v>
      </c>
      <c r="C15" s="53" t="s">
        <v>89</v>
      </c>
      <c r="D15" s="5">
        <v>0.082</v>
      </c>
      <c r="E15" s="30" t="str">
        <f t="shared" si="1"/>
        <v>P</v>
      </c>
    </row>
    <row r="16" ht="14.25" customHeight="1">
      <c r="B16" s="52" t="s">
        <v>50</v>
      </c>
      <c r="C16" s="53" t="s">
        <v>90</v>
      </c>
      <c r="D16" s="5">
        <v>0.078</v>
      </c>
      <c r="E16" s="30" t="str">
        <f t="shared" si="1"/>
        <v>M</v>
      </c>
    </row>
    <row r="17" ht="14.25" customHeight="1">
      <c r="B17" s="52" t="s">
        <v>51</v>
      </c>
      <c r="C17" s="53" t="s">
        <v>91</v>
      </c>
      <c r="D17" s="5">
        <v>0.08</v>
      </c>
      <c r="E17" s="30" t="str">
        <f t="shared" si="1"/>
        <v>P</v>
      </c>
    </row>
    <row r="18" ht="14.25" customHeight="1">
      <c r="B18" s="52" t="s">
        <v>52</v>
      </c>
      <c r="C18" s="53" t="s">
        <v>92</v>
      </c>
      <c r="D18" s="5">
        <v>0.076</v>
      </c>
      <c r="E18" s="30" t="str">
        <f t="shared" si="1"/>
        <v>M</v>
      </c>
    </row>
    <row r="19" ht="14.25" customHeight="1">
      <c r="B19" s="52" t="s">
        <v>53</v>
      </c>
      <c r="C19" s="53" t="s">
        <v>93</v>
      </c>
      <c r="D19" s="5">
        <v>0.073</v>
      </c>
      <c r="E19" s="30" t="str">
        <f t="shared" si="1"/>
        <v>M</v>
      </c>
    </row>
    <row r="20" ht="14.25" customHeight="1">
      <c r="B20" s="52" t="s">
        <v>54</v>
      </c>
      <c r="C20" s="53" t="s">
        <v>94</v>
      </c>
      <c r="D20" s="5">
        <v>0.072</v>
      </c>
      <c r="E20" s="30" t="str">
        <f t="shared" si="1"/>
        <v>M</v>
      </c>
    </row>
    <row r="21" ht="14.25" customHeight="1">
      <c r="B21" s="52" t="s">
        <v>56</v>
      </c>
      <c r="C21" s="53" t="s">
        <v>95</v>
      </c>
      <c r="D21" s="5">
        <v>0.066</v>
      </c>
      <c r="E21" s="30" t="str">
        <f t="shared" si="1"/>
        <v>M</v>
      </c>
      <c r="P21" s="59" t="s">
        <v>96</v>
      </c>
    </row>
    <row r="22" ht="14.25" customHeight="1">
      <c r="B22" s="52" t="s">
        <v>57</v>
      </c>
      <c r="C22" s="53" t="s">
        <v>97</v>
      </c>
      <c r="D22" s="5">
        <v>0.062</v>
      </c>
      <c r="E22" s="30" t="str">
        <f t="shared" si="1"/>
        <v>M</v>
      </c>
    </row>
    <row r="23" ht="14.25" customHeight="1">
      <c r="B23" s="52" t="s">
        <v>58</v>
      </c>
      <c r="C23" s="53" t="s">
        <v>98</v>
      </c>
      <c r="D23" s="5">
        <v>0.062</v>
      </c>
      <c r="E23" s="30" t="str">
        <f t="shared" si="1"/>
        <v>M</v>
      </c>
      <c r="S23" s="59" t="s">
        <v>99</v>
      </c>
    </row>
    <row r="24" ht="14.25" customHeight="1">
      <c r="B24" s="52" t="s">
        <v>59</v>
      </c>
      <c r="C24" s="53" t="s">
        <v>100</v>
      </c>
      <c r="D24" s="5">
        <v>0.057</v>
      </c>
      <c r="E24" s="30" t="str">
        <f t="shared" si="1"/>
        <v>M</v>
      </c>
    </row>
    <row r="25" ht="14.25" customHeight="1">
      <c r="B25" s="52" t="s">
        <v>60</v>
      </c>
      <c r="C25" s="53" t="s">
        <v>101</v>
      </c>
      <c r="D25" s="5">
        <v>0.057</v>
      </c>
      <c r="E25" s="30" t="str">
        <f t="shared" si="1"/>
        <v>M</v>
      </c>
    </row>
    <row r="26" ht="14.25" customHeight="1">
      <c r="B26" s="52" t="s">
        <v>61</v>
      </c>
      <c r="C26" s="53" t="s">
        <v>102</v>
      </c>
      <c r="D26" s="5">
        <v>0.054</v>
      </c>
      <c r="E26" s="30" t="str">
        <f t="shared" si="1"/>
        <v>M</v>
      </c>
    </row>
    <row r="27" ht="14.25" customHeight="1">
      <c r="B27" s="52" t="s">
        <v>62</v>
      </c>
      <c r="C27" s="53" t="s">
        <v>103</v>
      </c>
      <c r="D27" s="5">
        <v>0.052</v>
      </c>
      <c r="E27" s="30" t="str">
        <f t="shared" si="1"/>
        <v>M</v>
      </c>
    </row>
    <row r="28" ht="14.25" customHeight="1">
      <c r="B28" s="52" t="s">
        <v>63</v>
      </c>
      <c r="C28" s="53" t="s">
        <v>104</v>
      </c>
      <c r="D28" s="5">
        <v>0.05</v>
      </c>
      <c r="E28" s="30" t="str">
        <f t="shared" si="1"/>
        <v>M</v>
      </c>
    </row>
    <row r="29" ht="14.25" customHeight="1">
      <c r="B29" s="52" t="s">
        <v>64</v>
      </c>
      <c r="C29" s="53" t="s">
        <v>105</v>
      </c>
      <c r="D29" s="5">
        <v>0.048</v>
      </c>
      <c r="E29" s="30" t="str">
        <f t="shared" si="1"/>
        <v>M</v>
      </c>
    </row>
    <row r="30" ht="14.25" customHeight="1">
      <c r="B30" s="52" t="s">
        <v>106</v>
      </c>
      <c r="C30" s="53" t="s">
        <v>107</v>
      </c>
      <c r="D30" s="5">
        <v>0.051</v>
      </c>
      <c r="E30" s="30" t="str">
        <f t="shared" si="1"/>
        <v>M</v>
      </c>
    </row>
    <row r="31" ht="14.25" customHeight="1">
      <c r="B31" s="52" t="s">
        <v>108</v>
      </c>
      <c r="C31" s="53" t="s">
        <v>109</v>
      </c>
      <c r="D31" s="5">
        <v>0.048</v>
      </c>
      <c r="E31" s="30" t="str">
        <f t="shared" si="1"/>
        <v>M</v>
      </c>
    </row>
    <row r="32" ht="14.25" customHeight="1">
      <c r="B32" s="52" t="s">
        <v>110</v>
      </c>
      <c r="C32" s="53" t="s">
        <v>111</v>
      </c>
      <c r="D32" s="5">
        <v>0.049</v>
      </c>
      <c r="E32" s="30" t="str">
        <f t="shared" si="1"/>
        <v>M</v>
      </c>
    </row>
    <row r="33" ht="14.25" customHeight="1">
      <c r="B33" s="52" t="s">
        <v>112</v>
      </c>
      <c r="C33" s="53" t="s">
        <v>113</v>
      </c>
      <c r="D33" s="5">
        <v>0.047</v>
      </c>
      <c r="E33" s="30" t="str">
        <f t="shared" si="1"/>
        <v>M</v>
      </c>
    </row>
    <row r="34" ht="14.25" customHeight="1">
      <c r="B34" s="52" t="s">
        <v>114</v>
      </c>
      <c r="C34" s="53" t="s">
        <v>115</v>
      </c>
      <c r="D34" s="5">
        <v>0.044</v>
      </c>
      <c r="E34" s="30" t="str">
        <f t="shared" si="1"/>
        <v>M</v>
      </c>
    </row>
    <row r="35" ht="14.25" customHeight="1">
      <c r="B35" s="52" t="s">
        <v>116</v>
      </c>
      <c r="C35" s="53" t="s">
        <v>117</v>
      </c>
      <c r="D35" s="5">
        <v>0.043</v>
      </c>
      <c r="E35" s="30" t="str">
        <f t="shared" si="1"/>
        <v>M</v>
      </c>
    </row>
    <row r="36" ht="14.25" customHeight="1">
      <c r="B36" s="52" t="s">
        <v>118</v>
      </c>
      <c r="C36" s="53" t="s">
        <v>119</v>
      </c>
      <c r="D36" s="5">
        <v>0.042</v>
      </c>
      <c r="E36" s="30" t="str">
        <f t="shared" si="1"/>
        <v>M</v>
      </c>
    </row>
    <row r="37" ht="14.25" customHeight="1">
      <c r="B37" s="52" t="s">
        <v>120</v>
      </c>
      <c r="C37" s="53" t="s">
        <v>121</v>
      </c>
      <c r="D37" s="5">
        <v>0.04</v>
      </c>
      <c r="E37" s="30" t="str">
        <f t="shared" si="1"/>
        <v>M</v>
      </c>
    </row>
    <row r="38" ht="14.25" customHeight="1">
      <c r="B38" s="52" t="s">
        <v>122</v>
      </c>
      <c r="C38" s="53" t="s">
        <v>123</v>
      </c>
      <c r="D38" s="5">
        <v>0.04</v>
      </c>
      <c r="E38" s="30" t="str">
        <f t="shared" si="1"/>
        <v>M</v>
      </c>
    </row>
    <row r="39" ht="14.25" customHeight="1">
      <c r="B39" s="52" t="s">
        <v>124</v>
      </c>
      <c r="C39" s="53" t="s">
        <v>125</v>
      </c>
      <c r="D39" s="5">
        <v>0.038</v>
      </c>
      <c r="E39" s="30" t="str">
        <f t="shared" si="1"/>
        <v>G</v>
      </c>
    </row>
    <row r="40" ht="14.25" customHeight="1">
      <c r="B40" s="52" t="s">
        <v>126</v>
      </c>
      <c r="C40" s="53" t="s">
        <v>127</v>
      </c>
      <c r="D40" s="5">
        <v>0.038</v>
      </c>
      <c r="E40" s="30" t="str">
        <f t="shared" si="1"/>
        <v>G</v>
      </c>
    </row>
    <row r="41" ht="14.25" customHeight="1">
      <c r="B41" s="52" t="s">
        <v>128</v>
      </c>
      <c r="C41" s="53" t="s">
        <v>129</v>
      </c>
      <c r="D41" s="5">
        <v>0.04</v>
      </c>
      <c r="E41" s="30" t="str">
        <f t="shared" si="1"/>
        <v>M</v>
      </c>
    </row>
    <row r="42" ht="14.25" customHeight="1">
      <c r="B42" s="52" t="s">
        <v>130</v>
      </c>
      <c r="C42" s="53" t="s">
        <v>131</v>
      </c>
      <c r="D42" s="5">
        <v>0.037</v>
      </c>
      <c r="E42" s="30" t="str">
        <f t="shared" si="1"/>
        <v>G</v>
      </c>
    </row>
    <row r="43" ht="14.25" customHeight="1">
      <c r="B43" s="52" t="s">
        <v>132</v>
      </c>
      <c r="C43" s="53" t="s">
        <v>133</v>
      </c>
      <c r="D43" s="5">
        <v>0.037</v>
      </c>
      <c r="E43" s="30" t="str">
        <f t="shared" si="1"/>
        <v>G</v>
      </c>
    </row>
    <row r="44" ht="14.25" customHeight="1">
      <c r="B44" s="52" t="s">
        <v>134</v>
      </c>
      <c r="C44" s="53" t="s">
        <v>135</v>
      </c>
      <c r="D44" s="5">
        <v>0.036</v>
      </c>
      <c r="E44" s="30" t="str">
        <f t="shared" si="1"/>
        <v>G</v>
      </c>
    </row>
    <row r="45" ht="14.25" customHeight="1">
      <c r="B45" s="52" t="s">
        <v>136</v>
      </c>
      <c r="C45" s="53" t="s">
        <v>137</v>
      </c>
      <c r="D45" s="5">
        <v>0.036</v>
      </c>
      <c r="E45" s="30" t="str">
        <f t="shared" si="1"/>
        <v>G</v>
      </c>
    </row>
    <row r="46" ht="14.25" customHeight="1">
      <c r="B46" s="52" t="s">
        <v>138</v>
      </c>
      <c r="C46" s="53" t="s">
        <v>139</v>
      </c>
      <c r="D46" s="5">
        <v>0.148</v>
      </c>
      <c r="E46" s="30" t="str">
        <f t="shared" si="1"/>
        <v>P</v>
      </c>
    </row>
    <row r="47" ht="14.25" customHeight="1">
      <c r="B47" s="52" t="s">
        <v>140</v>
      </c>
      <c r="C47" s="53" t="s">
        <v>141</v>
      </c>
      <c r="D47" s="5">
        <v>0.102</v>
      </c>
      <c r="E47" s="30" t="str">
        <f t="shared" si="1"/>
        <v>P</v>
      </c>
    </row>
    <row r="48" ht="14.25" customHeight="1">
      <c r="B48" s="52" t="s">
        <v>142</v>
      </c>
      <c r="C48" s="53" t="s">
        <v>143</v>
      </c>
      <c r="D48" s="5">
        <v>0.068</v>
      </c>
      <c r="E48" s="30" t="str">
        <f t="shared" si="1"/>
        <v>M</v>
      </c>
    </row>
    <row r="49" ht="14.25" customHeight="1">
      <c r="B49" s="52" t="s">
        <v>144</v>
      </c>
      <c r="C49" s="53" t="s">
        <v>145</v>
      </c>
      <c r="D49" s="5">
        <v>0.064</v>
      </c>
      <c r="E49" s="30" t="str">
        <f t="shared" si="1"/>
        <v>M</v>
      </c>
    </row>
    <row r="50" ht="14.25" customHeight="1">
      <c r="B50" s="52" t="s">
        <v>146</v>
      </c>
      <c r="C50" s="53" t="s">
        <v>147</v>
      </c>
      <c r="D50" s="5">
        <v>0.061</v>
      </c>
      <c r="E50" s="30" t="str">
        <f t="shared" si="1"/>
        <v>M</v>
      </c>
    </row>
    <row r="51" ht="14.25" customHeight="1">
      <c r="B51" s="52" t="s">
        <v>148</v>
      </c>
      <c r="C51" s="53" t="s">
        <v>149</v>
      </c>
      <c r="D51" s="5">
        <v>0.054</v>
      </c>
      <c r="E51" s="30" t="str">
        <f t="shared" si="1"/>
        <v>M</v>
      </c>
    </row>
    <row r="52" ht="14.25" customHeight="1">
      <c r="B52" s="52" t="s">
        <v>150</v>
      </c>
      <c r="C52" s="53" t="s">
        <v>151</v>
      </c>
      <c r="D52" s="5">
        <v>0.045</v>
      </c>
      <c r="E52" s="30" t="str">
        <f t="shared" si="1"/>
        <v>M</v>
      </c>
    </row>
    <row r="53" ht="14.25" customHeight="1">
      <c r="B53" s="52" t="s">
        <v>152</v>
      </c>
      <c r="C53" s="53" t="s">
        <v>153</v>
      </c>
      <c r="D53" s="5">
        <v>0.04</v>
      </c>
      <c r="E53" s="30" t="str">
        <f t="shared" si="1"/>
        <v>M</v>
      </c>
    </row>
    <row r="54" ht="14.25" customHeight="1">
      <c r="B54" s="52" t="s">
        <v>154</v>
      </c>
      <c r="C54" s="53" t="s">
        <v>155</v>
      </c>
      <c r="D54" s="5">
        <v>0.037</v>
      </c>
      <c r="E54" s="30" t="str">
        <f t="shared" si="1"/>
        <v>G</v>
      </c>
    </row>
    <row r="55" ht="14.25" customHeight="1">
      <c r="B55" s="52" t="s">
        <v>156</v>
      </c>
      <c r="C55" s="53" t="s">
        <v>157</v>
      </c>
      <c r="D55" s="5">
        <v>0.035</v>
      </c>
      <c r="E55" s="30" t="str">
        <f t="shared" si="1"/>
        <v>G</v>
      </c>
    </row>
    <row r="56" ht="14.25" customHeight="1">
      <c r="B56" s="52" t="s">
        <v>158</v>
      </c>
      <c r="C56" s="53" t="s">
        <v>159</v>
      </c>
      <c r="D56" s="5">
        <v>0.036</v>
      </c>
      <c r="E56" s="30" t="str">
        <f t="shared" si="1"/>
        <v>G</v>
      </c>
    </row>
    <row r="57" ht="14.25" customHeight="1">
      <c r="B57" s="52" t="s">
        <v>160</v>
      </c>
      <c r="C57" s="53" t="s">
        <v>161</v>
      </c>
      <c r="D57" s="5">
        <v>0.034</v>
      </c>
      <c r="E57" s="30" t="str">
        <f t="shared" si="1"/>
        <v>G</v>
      </c>
    </row>
    <row r="58" ht="14.25" customHeight="1">
      <c r="B58" s="52" t="s">
        <v>162</v>
      </c>
      <c r="C58" s="53" t="s">
        <v>163</v>
      </c>
      <c r="D58" s="5">
        <v>0.034</v>
      </c>
      <c r="E58" s="30" t="str">
        <f t="shared" si="1"/>
        <v>G</v>
      </c>
    </row>
    <row r="59" ht="14.25" customHeight="1">
      <c r="B59" s="60">
        <v>1.0</v>
      </c>
      <c r="C59" s="61" t="s">
        <v>164</v>
      </c>
      <c r="D59" s="62">
        <v>0.0581</v>
      </c>
      <c r="E59" s="63" t="str">
        <f t="shared" si="1"/>
        <v>M</v>
      </c>
    </row>
    <row r="60" ht="14.25" customHeight="1">
      <c r="B60" s="64">
        <v>2.0</v>
      </c>
      <c r="C60" s="65"/>
      <c r="D60" s="66">
        <v>0.0592</v>
      </c>
      <c r="E60" s="67" t="str">
        <f t="shared" si="1"/>
        <v>M</v>
      </c>
    </row>
    <row r="61" ht="14.25" customHeight="1">
      <c r="B61" s="64">
        <v>3.0</v>
      </c>
      <c r="C61" s="65"/>
      <c r="D61" s="66">
        <v>0.0564</v>
      </c>
      <c r="E61" s="67" t="str">
        <f t="shared" si="1"/>
        <v>M</v>
      </c>
    </row>
    <row r="62" ht="14.25" customHeight="1">
      <c r="B62" s="64">
        <v>4.0</v>
      </c>
      <c r="C62" s="65"/>
      <c r="D62" s="66">
        <v>0.0587</v>
      </c>
      <c r="E62" s="67" t="str">
        <f t="shared" si="1"/>
        <v>M</v>
      </c>
    </row>
    <row r="63" ht="14.25" customHeight="1">
      <c r="B63" s="64">
        <v>5.0</v>
      </c>
      <c r="C63" s="65"/>
      <c r="D63" s="66">
        <v>0.0559</v>
      </c>
      <c r="E63" s="67" t="str">
        <f t="shared" si="1"/>
        <v>M</v>
      </c>
    </row>
    <row r="64" ht="14.25" customHeight="1">
      <c r="B64" s="64">
        <v>6.0</v>
      </c>
      <c r="C64" s="65"/>
      <c r="D64" s="66">
        <v>0.0553</v>
      </c>
      <c r="E64" s="67" t="str">
        <f t="shared" si="1"/>
        <v>M</v>
      </c>
    </row>
    <row r="65" ht="14.25" customHeight="1">
      <c r="B65" s="64">
        <v>7.0</v>
      </c>
      <c r="C65" s="65"/>
      <c r="D65" s="66">
        <v>0.0553</v>
      </c>
      <c r="E65" s="67" t="str">
        <f t="shared" si="1"/>
        <v>M</v>
      </c>
    </row>
    <row r="66" ht="14.25" customHeight="1">
      <c r="B66" s="64">
        <v>8.0</v>
      </c>
      <c r="C66" s="65"/>
      <c r="D66" s="66">
        <v>0.057</v>
      </c>
      <c r="E66" s="67" t="str">
        <f t="shared" si="1"/>
        <v>M</v>
      </c>
    </row>
    <row r="67" ht="14.25" customHeight="1">
      <c r="B67" s="64">
        <v>9.0</v>
      </c>
      <c r="C67" s="65"/>
      <c r="D67" s="66">
        <v>0.0536</v>
      </c>
      <c r="E67" s="67" t="str">
        <f t="shared" si="1"/>
        <v>M</v>
      </c>
    </row>
    <row r="68" ht="14.25" customHeight="1">
      <c r="B68" s="64">
        <v>10.0</v>
      </c>
      <c r="C68" s="65"/>
      <c r="D68" s="66">
        <v>0.057</v>
      </c>
      <c r="E68" s="67" t="str">
        <f t="shared" si="1"/>
        <v>M</v>
      </c>
    </row>
    <row r="69" ht="14.25" customHeight="1">
      <c r="B69" s="64">
        <v>11.0</v>
      </c>
      <c r="C69" s="65"/>
      <c r="D69" s="66">
        <v>0.0548</v>
      </c>
      <c r="E69" s="67" t="str">
        <f t="shared" si="1"/>
        <v>M</v>
      </c>
    </row>
    <row r="70" ht="14.25" customHeight="1">
      <c r="B70" s="64">
        <v>12.0</v>
      </c>
      <c r="C70" s="65"/>
      <c r="D70" s="66">
        <v>0.0564</v>
      </c>
      <c r="E70" s="67" t="str">
        <f t="shared" si="1"/>
        <v>M</v>
      </c>
    </row>
    <row r="71" ht="14.25" customHeight="1">
      <c r="B71" s="64">
        <v>13.0</v>
      </c>
      <c r="C71" s="65"/>
      <c r="D71" s="66">
        <v>0.0548</v>
      </c>
      <c r="E71" s="67" t="str">
        <f t="shared" si="1"/>
        <v>M</v>
      </c>
    </row>
    <row r="72" ht="14.25" customHeight="1">
      <c r="B72" s="64">
        <v>14.0</v>
      </c>
      <c r="C72" s="65"/>
      <c r="D72" s="66">
        <v>0.0542</v>
      </c>
      <c r="E72" s="67" t="str">
        <f t="shared" si="1"/>
        <v>M</v>
      </c>
    </row>
    <row r="73" ht="14.25" customHeight="1">
      <c r="B73" s="64">
        <v>15.0</v>
      </c>
      <c r="C73" s="65"/>
      <c r="D73" s="66">
        <v>0.0581</v>
      </c>
      <c r="E73" s="67" t="str">
        <f t="shared" si="1"/>
        <v>M</v>
      </c>
    </row>
    <row r="74" ht="14.25" customHeight="1">
      <c r="B74" s="64">
        <v>16.0</v>
      </c>
      <c r="C74" s="65"/>
      <c r="D74" s="66">
        <v>0.0564</v>
      </c>
      <c r="E74" s="67" t="str">
        <f t="shared" si="1"/>
        <v>M</v>
      </c>
    </row>
    <row r="75" ht="14.25" customHeight="1">
      <c r="B75" s="64">
        <v>17.0</v>
      </c>
      <c r="C75" s="65"/>
      <c r="D75" s="66">
        <v>0.0542</v>
      </c>
      <c r="E75" s="67" t="str">
        <f t="shared" si="1"/>
        <v>M</v>
      </c>
    </row>
    <row r="76" ht="14.25" customHeight="1">
      <c r="B76" s="64">
        <v>18.0</v>
      </c>
      <c r="C76" s="65"/>
      <c r="D76" s="66">
        <v>0.0592</v>
      </c>
      <c r="E76" s="67" t="str">
        <f t="shared" si="1"/>
        <v>M</v>
      </c>
    </row>
    <row r="77" ht="14.25" customHeight="1">
      <c r="B77" s="64">
        <v>19.0</v>
      </c>
      <c r="C77" s="65"/>
      <c r="D77" s="66">
        <v>0.0553</v>
      </c>
      <c r="E77" s="67" t="str">
        <f t="shared" si="1"/>
        <v>M</v>
      </c>
    </row>
    <row r="78" ht="14.25" customHeight="1">
      <c r="B78" s="64">
        <v>20.0</v>
      </c>
      <c r="C78" s="65"/>
      <c r="D78" s="66">
        <v>0.0592</v>
      </c>
      <c r="E78" s="67" t="str">
        <f t="shared" si="1"/>
        <v>M</v>
      </c>
    </row>
    <row r="79" ht="14.25" customHeight="1">
      <c r="B79" s="64">
        <v>21.0</v>
      </c>
      <c r="C79" s="65"/>
      <c r="D79" s="66">
        <v>0.0592</v>
      </c>
      <c r="E79" s="67" t="str">
        <f t="shared" si="1"/>
        <v>M</v>
      </c>
    </row>
    <row r="80" ht="14.25" customHeight="1">
      <c r="B80" s="64">
        <v>22.0</v>
      </c>
      <c r="C80" s="65"/>
      <c r="D80" s="66">
        <v>0.0592</v>
      </c>
      <c r="E80" s="67" t="str">
        <f t="shared" si="1"/>
        <v>M</v>
      </c>
    </row>
    <row r="81" ht="14.25" customHeight="1">
      <c r="B81" s="64">
        <v>23.0</v>
      </c>
      <c r="C81" s="65"/>
      <c r="D81" s="66">
        <v>0.0592</v>
      </c>
      <c r="E81" s="67" t="str">
        <f t="shared" si="1"/>
        <v>M</v>
      </c>
    </row>
    <row r="82" ht="14.25" customHeight="1">
      <c r="B82" s="64">
        <v>24.0</v>
      </c>
      <c r="C82" s="65"/>
      <c r="D82" s="66">
        <v>0.0592</v>
      </c>
      <c r="E82" s="67" t="str">
        <f t="shared" si="1"/>
        <v>M</v>
      </c>
    </row>
    <row r="83" ht="14.25" customHeight="1">
      <c r="B83" s="64">
        <v>25.0</v>
      </c>
      <c r="C83" s="65"/>
      <c r="D83" s="66">
        <v>0.0592</v>
      </c>
      <c r="E83" s="67" t="str">
        <f t="shared" si="1"/>
        <v>M</v>
      </c>
    </row>
    <row r="84" ht="14.25" customHeight="1">
      <c r="B84" s="64">
        <v>26.0</v>
      </c>
      <c r="C84" s="65"/>
      <c r="D84" s="66">
        <v>0.0592</v>
      </c>
      <c r="E84" s="67" t="str">
        <f t="shared" si="1"/>
        <v>M</v>
      </c>
    </row>
    <row r="85" ht="14.25" customHeight="1">
      <c r="B85" s="64">
        <v>27.0</v>
      </c>
      <c r="C85" s="65"/>
      <c r="D85" s="66">
        <v>0.0592</v>
      </c>
      <c r="E85" s="67" t="str">
        <f t="shared" si="1"/>
        <v>M</v>
      </c>
    </row>
    <row r="86" ht="14.25" customHeight="1">
      <c r="B86" s="64">
        <v>28.0</v>
      </c>
      <c r="C86" s="65"/>
      <c r="D86" s="66">
        <v>0.0592</v>
      </c>
      <c r="E86" s="67" t="str">
        <f t="shared" si="1"/>
        <v>M</v>
      </c>
    </row>
    <row r="87" ht="14.25" customHeight="1">
      <c r="B87" s="64">
        <v>29.0</v>
      </c>
      <c r="C87" s="65"/>
      <c r="D87" s="66">
        <v>0.0592</v>
      </c>
      <c r="E87" s="67" t="str">
        <f t="shared" si="1"/>
        <v>M</v>
      </c>
    </row>
    <row r="88" ht="14.25" customHeight="1">
      <c r="B88" s="64">
        <v>30.0</v>
      </c>
      <c r="C88" s="65"/>
      <c r="D88" s="66">
        <v>0.0592</v>
      </c>
      <c r="E88" s="67" t="str">
        <f t="shared" si="1"/>
        <v>M</v>
      </c>
    </row>
    <row r="89" ht="14.25" customHeight="1">
      <c r="B89" s="64">
        <v>31.0</v>
      </c>
      <c r="C89" s="65"/>
      <c r="D89" s="66">
        <v>0.0592</v>
      </c>
      <c r="E89" s="67" t="str">
        <f t="shared" si="1"/>
        <v>M</v>
      </c>
    </row>
    <row r="90" ht="14.25" customHeight="1">
      <c r="B90" s="64">
        <v>32.0</v>
      </c>
      <c r="C90" s="65"/>
      <c r="D90" s="66">
        <v>0.0592</v>
      </c>
      <c r="E90" s="67" t="str">
        <f t="shared" si="1"/>
        <v>M</v>
      </c>
    </row>
    <row r="91" ht="14.25" customHeight="1">
      <c r="B91" s="64">
        <v>33.0</v>
      </c>
      <c r="C91" s="65"/>
      <c r="D91" s="66">
        <v>0.0592</v>
      </c>
      <c r="E91" s="67" t="str">
        <f t="shared" si="1"/>
        <v>M</v>
      </c>
    </row>
    <row r="92" ht="14.25" customHeight="1">
      <c r="B92" s="64">
        <v>34.0</v>
      </c>
      <c r="C92" s="65"/>
      <c r="D92" s="66">
        <v>0.0592</v>
      </c>
      <c r="E92" s="67" t="str">
        <f t="shared" si="1"/>
        <v>M</v>
      </c>
    </row>
    <row r="93" ht="14.25" customHeight="1">
      <c r="B93" s="64">
        <v>35.0</v>
      </c>
      <c r="C93" s="65"/>
      <c r="D93" s="66">
        <v>0.0592</v>
      </c>
      <c r="E93" s="67" t="str">
        <f t="shared" si="1"/>
        <v>M</v>
      </c>
    </row>
    <row r="94" ht="14.25" customHeight="1">
      <c r="B94" s="68">
        <v>36.0</v>
      </c>
      <c r="C94" s="69"/>
      <c r="D94" s="70">
        <v>0.0592</v>
      </c>
      <c r="E94" s="71" t="str">
        <f t="shared" si="1"/>
        <v>M</v>
      </c>
    </row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9.14"/>
    <col customWidth="1" min="3" max="3" width="11.86"/>
    <col customWidth="1" min="4" max="4" width="9.14"/>
    <col customWidth="1" min="5" max="5" width="16.43"/>
    <col customWidth="1" min="6" max="7" width="11.86"/>
    <col customWidth="1" min="8" max="8" width="21.86"/>
    <col customWidth="1" min="9" max="9" width="20.43"/>
    <col customWidth="1" min="10" max="10" width="15.57"/>
    <col customWidth="1" min="11" max="11" width="17.0"/>
    <col customWidth="1" min="12" max="13" width="10.0"/>
    <col customWidth="1" min="14" max="14" width="12.14"/>
    <col customWidth="1" min="15" max="16" width="10.0"/>
    <col customWidth="1" min="17" max="17" width="12.14"/>
    <col customWidth="1" min="18" max="18" width="10.0"/>
    <col customWidth="1" min="19" max="19" width="12.14"/>
    <col customWidth="1" min="20" max="20" width="11.57"/>
    <col customWidth="1" min="21" max="21" width="15.57"/>
    <col customWidth="1" min="22" max="22" width="14.0"/>
    <col customWidth="1" min="23" max="26" width="9.14"/>
    <col customWidth="1" min="27" max="27" width="11.14"/>
    <col customWidth="1" min="28" max="28" width="9.14"/>
    <col customWidth="1" min="29" max="29" width="13.57"/>
    <col customWidth="1" min="30" max="30" width="18.0"/>
    <col customWidth="1" min="31" max="31" width="13.14"/>
    <col customWidth="1" min="32" max="35" width="9.14"/>
    <col customWidth="1" min="36" max="36" width="14.0"/>
    <col customWidth="1" min="37" max="37" width="9.14"/>
  </cols>
  <sheetData>
    <row r="1" ht="14.25" customHeight="1">
      <c r="A1" s="72"/>
      <c r="C1" s="72"/>
      <c r="E1" s="72"/>
      <c r="F1" s="72"/>
      <c r="G1" s="72"/>
      <c r="H1" s="72"/>
      <c r="I1" s="72"/>
      <c r="J1" s="72"/>
      <c r="K1" s="72"/>
      <c r="L1" s="72"/>
      <c r="N1" s="73">
        <f>MIN(N4:N12247)</f>
        <v>-0.5</v>
      </c>
      <c r="O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</row>
    <row r="2" ht="14.25" customHeight="1">
      <c r="A2" s="72"/>
      <c r="C2" s="72"/>
      <c r="E2" s="72"/>
      <c r="F2" s="74" t="s">
        <v>165</v>
      </c>
      <c r="G2" s="75" t="s">
        <v>166</v>
      </c>
      <c r="H2" s="74" t="s">
        <v>167</v>
      </c>
      <c r="I2" s="74" t="s">
        <v>168</v>
      </c>
      <c r="J2" s="74" t="s">
        <v>169</v>
      </c>
      <c r="K2" s="74" t="s">
        <v>170</v>
      </c>
      <c r="L2" s="75"/>
      <c r="N2" s="73">
        <f>MAX(N4:N12247)</f>
        <v>4.699991441</v>
      </c>
      <c r="O2" s="72"/>
      <c r="Q2" s="72"/>
      <c r="R2" s="72"/>
      <c r="S2" s="76">
        <f>COUNTIFS(S4:S12247,"TRUE")</f>
        <v>70</v>
      </c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</row>
    <row r="3" ht="14.25" customHeight="1">
      <c r="A3" s="77" t="s">
        <v>171</v>
      </c>
      <c r="C3" s="77" t="s">
        <v>74</v>
      </c>
      <c r="E3" s="77" t="s">
        <v>172</v>
      </c>
      <c r="F3" s="77" t="s">
        <v>173</v>
      </c>
      <c r="G3" s="77" t="s">
        <v>174</v>
      </c>
      <c r="H3" s="77" t="s">
        <v>175</v>
      </c>
      <c r="I3" s="77" t="s">
        <v>176</v>
      </c>
      <c r="J3" s="77" t="s">
        <v>177</v>
      </c>
      <c r="K3" s="77" t="s">
        <v>178</v>
      </c>
      <c r="L3" s="77" t="s">
        <v>179</v>
      </c>
      <c r="N3" s="77" t="s">
        <v>179</v>
      </c>
      <c r="O3" s="77" t="s">
        <v>179</v>
      </c>
      <c r="Q3" s="77" t="s">
        <v>180</v>
      </c>
      <c r="R3" s="77" t="s">
        <v>181</v>
      </c>
      <c r="S3" s="77" t="s">
        <v>182</v>
      </c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</row>
    <row r="4" ht="14.25" customHeight="1">
      <c r="A4" s="78">
        <v>1.0</v>
      </c>
      <c r="C4" s="78" t="str">
        <f>VLOOKUP(G4,[1]Macrodata_CCF!$A$3:$D$55,4,FALSE)</f>
        <v>#ERROR!</v>
      </c>
      <c r="E4" s="79" t="str">
        <f>VLOOKUP(G4,[1]Macrodata_CCF!$A$3:$B$55,2,FALSE)</f>
        <v>#ERROR!</v>
      </c>
      <c r="F4" s="78">
        <v>1.0</v>
      </c>
      <c r="G4" s="80">
        <v>8.0</v>
      </c>
      <c r="H4" s="81">
        <v>95705.0</v>
      </c>
      <c r="I4" s="81">
        <v>210000.0</v>
      </c>
      <c r="J4" s="81">
        <v>164280.0</v>
      </c>
      <c r="K4" s="81">
        <v>210000.0</v>
      </c>
      <c r="L4" s="82">
        <v>0.5999825014217595</v>
      </c>
      <c r="N4" s="83">
        <f t="shared" ref="N4:N12247" si="1">IFERROR(L4,"")</f>
        <v>0.5999825014</v>
      </c>
      <c r="O4" s="83">
        <f t="shared" ref="O4:O12247" si="2">MAX(MIN(N4,100%),0)</f>
        <v>0.5999825014</v>
      </c>
      <c r="Q4" s="83">
        <f t="shared" ref="Q4:Q12247" si="3">IFERROR(1-H4/I4,0)</f>
        <v>0.5442619048</v>
      </c>
      <c r="R4" s="83">
        <f t="shared" ref="R4:R12247" si="4">IF(Q4&lt;=10%,(J4-H4)/I4,L4)</f>
        <v>0.5999825014</v>
      </c>
      <c r="S4" s="83" t="b">
        <f t="shared" ref="S4:S12247" si="5">AND(Q4&lt;=10%,K4=I4,L4&gt;100%)</f>
        <v>0</v>
      </c>
      <c r="T4" s="84" t="s">
        <v>183</v>
      </c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</row>
    <row r="5" ht="14.25" customHeight="1">
      <c r="A5" s="78">
        <v>2.0</v>
      </c>
      <c r="C5" s="78" t="str">
        <f>VLOOKUP(G5,[1]Macrodata_CCF!$A$3:$D$55,4,FALSE)</f>
        <v>#ERROR!</v>
      </c>
      <c r="E5" s="79" t="str">
        <f>VLOOKUP(G5,[1]Macrodata_CCF!$A$3:$B$55,2,FALSE)</f>
        <v>#ERROR!</v>
      </c>
      <c r="F5" s="78">
        <v>0.0</v>
      </c>
      <c r="G5" s="80">
        <v>35.0</v>
      </c>
      <c r="H5" s="81">
        <v>308105.0</v>
      </c>
      <c r="I5" s="81">
        <v>640000.0</v>
      </c>
      <c r="J5" s="81">
        <v>321380.0</v>
      </c>
      <c r="K5" s="81">
        <v>640000.0</v>
      </c>
      <c r="L5" s="82">
        <v>0.0399975895991202</v>
      </c>
      <c r="N5" s="83">
        <f t="shared" si="1"/>
        <v>0.0399975896</v>
      </c>
      <c r="O5" s="83">
        <f t="shared" si="2"/>
        <v>0.0399975896</v>
      </c>
      <c r="Q5" s="83">
        <f t="shared" si="3"/>
        <v>0.5185859375</v>
      </c>
      <c r="R5" s="83">
        <f t="shared" si="4"/>
        <v>0.0399975896</v>
      </c>
      <c r="S5" s="83" t="b">
        <f t="shared" si="5"/>
        <v>0</v>
      </c>
      <c r="T5" s="84" t="s">
        <v>184</v>
      </c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</row>
    <row r="6" ht="14.25" customHeight="1">
      <c r="A6" s="78">
        <v>3.0</v>
      </c>
      <c r="C6" s="78" t="str">
        <f>VLOOKUP(G6,[1]Macrodata_CCF!$A$3:$D$55,4,FALSE)</f>
        <v>#ERROR!</v>
      </c>
      <c r="E6" s="79" t="str">
        <f>VLOOKUP(G6,[1]Macrodata_CCF!$A$3:$B$55,2,FALSE)</f>
        <v>#ERROR!</v>
      </c>
      <c r="F6" s="78">
        <v>0.0</v>
      </c>
      <c r="G6" s="80">
        <v>36.0</v>
      </c>
      <c r="H6" s="81">
        <v>410390.0</v>
      </c>
      <c r="I6" s="81">
        <v>750000.0</v>
      </c>
      <c r="J6" s="81">
        <v>464730.0</v>
      </c>
      <c r="K6" s="81">
        <v>1350000.0</v>
      </c>
      <c r="L6" s="82">
        <v>0.1600070669297135</v>
      </c>
      <c r="N6" s="83">
        <f t="shared" si="1"/>
        <v>0.1600070669</v>
      </c>
      <c r="O6" s="83">
        <f t="shared" si="2"/>
        <v>0.1600070669</v>
      </c>
      <c r="Q6" s="83">
        <f t="shared" si="3"/>
        <v>0.4528133333</v>
      </c>
      <c r="R6" s="83">
        <f t="shared" si="4"/>
        <v>0.1600070669</v>
      </c>
      <c r="S6" s="83" t="b">
        <f t="shared" si="5"/>
        <v>0</v>
      </c>
      <c r="T6" s="84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</row>
    <row r="7" ht="14.25" customHeight="1">
      <c r="A7" s="78">
        <v>4.0</v>
      </c>
      <c r="C7" s="78" t="str">
        <f>VLOOKUP(G7,[1]Macrodata_CCF!$A$3:$D$55,4,FALSE)</f>
        <v>#ERROR!</v>
      </c>
      <c r="E7" s="79" t="str">
        <f>VLOOKUP(G7,[1]Macrodata_CCF!$A$3:$B$55,2,FALSE)</f>
        <v>#ERROR!</v>
      </c>
      <c r="F7" s="78">
        <v>0.0</v>
      </c>
      <c r="G7" s="80">
        <v>24.0</v>
      </c>
      <c r="H7" s="81">
        <v>0.0</v>
      </c>
      <c r="I7" s="81">
        <v>70000.0</v>
      </c>
      <c r="J7" s="81">
        <v>12600.0</v>
      </c>
      <c r="K7" s="81">
        <v>70000.0</v>
      </c>
      <c r="L7" s="82">
        <v>0.18</v>
      </c>
      <c r="N7" s="83">
        <f t="shared" si="1"/>
        <v>0.18</v>
      </c>
      <c r="O7" s="83">
        <f t="shared" si="2"/>
        <v>0.18</v>
      </c>
      <c r="Q7" s="83">
        <f t="shared" si="3"/>
        <v>1</v>
      </c>
      <c r="R7" s="83">
        <f t="shared" si="4"/>
        <v>0.18</v>
      </c>
      <c r="S7" s="83" t="b">
        <f t="shared" si="5"/>
        <v>0</v>
      </c>
      <c r="T7" s="84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85" t="s">
        <v>185</v>
      </c>
      <c r="AK7" s="85" t="s">
        <v>186</v>
      </c>
    </row>
    <row r="8" ht="14.25" customHeight="1">
      <c r="A8" s="78">
        <v>5.0</v>
      </c>
      <c r="C8" s="78" t="str">
        <f>VLOOKUP(G8,[1]Macrodata_CCF!$A$3:$D$55,4,FALSE)</f>
        <v>#ERROR!</v>
      </c>
      <c r="E8" s="79" t="str">
        <f>VLOOKUP(G8,[1]Macrodata_CCF!$A$3:$B$55,2,FALSE)</f>
        <v>#ERROR!</v>
      </c>
      <c r="F8" s="78">
        <v>0.0</v>
      </c>
      <c r="G8" s="80">
        <v>20.0</v>
      </c>
      <c r="H8" s="81">
        <v>0.0</v>
      </c>
      <c r="I8" s="81">
        <v>880000.0</v>
      </c>
      <c r="J8" s="81">
        <v>0.0</v>
      </c>
      <c r="K8" s="81">
        <v>880000.0</v>
      </c>
      <c r="L8" s="82">
        <v>0.0</v>
      </c>
      <c r="N8" s="83">
        <f t="shared" si="1"/>
        <v>0</v>
      </c>
      <c r="O8" s="83">
        <f t="shared" si="2"/>
        <v>0</v>
      </c>
      <c r="Q8" s="83">
        <f t="shared" si="3"/>
        <v>1</v>
      </c>
      <c r="R8" s="83">
        <f t="shared" si="4"/>
        <v>0</v>
      </c>
      <c r="S8" s="83" t="b">
        <f t="shared" si="5"/>
        <v>0</v>
      </c>
      <c r="T8" s="84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 t="s">
        <v>183</v>
      </c>
      <c r="AJ8" s="86">
        <f>AVERAGEIF(F4:F12247,0,O4:O12247)</f>
        <v>0.238030632</v>
      </c>
      <c r="AK8" s="83">
        <f t="array" ref="AK8">SUMPRODUCT($O$4:$O$12247,$J$4:$J$12247,IF($F$4:$F$12247=0,1,0)/SUM($J$4:$J$12247*IF($F$4:$F$12247=0,1,0)))</f>
        <v>0.3265645174</v>
      </c>
    </row>
    <row r="9" ht="14.25" customHeight="1">
      <c r="A9" s="78">
        <v>6.0</v>
      </c>
      <c r="C9" s="78" t="str">
        <f>VLOOKUP(G9,[1]Macrodata_CCF!$A$3:$D$55,4,FALSE)</f>
        <v>#ERROR!</v>
      </c>
      <c r="E9" s="79" t="str">
        <f>VLOOKUP(G9,[1]Macrodata_CCF!$A$3:$B$55,2,FALSE)</f>
        <v>#ERROR!</v>
      </c>
      <c r="F9" s="78">
        <v>0.0</v>
      </c>
      <c r="G9" s="80">
        <v>28.0</v>
      </c>
      <c r="H9" s="81">
        <v>320400.0</v>
      </c>
      <c r="I9" s="81">
        <v>450000.0</v>
      </c>
      <c r="J9" s="81">
        <v>338545.0</v>
      </c>
      <c r="K9" s="81">
        <v>450000.0</v>
      </c>
      <c r="L9" s="82">
        <v>0.1400077160493827</v>
      </c>
      <c r="N9" s="83">
        <f t="shared" si="1"/>
        <v>0.140007716</v>
      </c>
      <c r="O9" s="83">
        <f t="shared" si="2"/>
        <v>0.140007716</v>
      </c>
      <c r="Q9" s="83">
        <f t="shared" si="3"/>
        <v>0.288</v>
      </c>
      <c r="R9" s="83">
        <f t="shared" si="4"/>
        <v>0.140007716</v>
      </c>
      <c r="S9" s="83" t="b">
        <f t="shared" si="5"/>
        <v>0</v>
      </c>
      <c r="T9" s="84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 t="s">
        <v>184</v>
      </c>
      <c r="AJ9" s="83">
        <f>AVERAGEIF(F4:F12247,1,O4:O12247)</f>
        <v>0.4973684213</v>
      </c>
      <c r="AK9" s="83">
        <f t="array" ref="AK9">SUMPRODUCT($O$4:$O$12247,$J$4:$J$12247,IF($F$4:$F$12247=1,1,0)/SUM($J$4:$J$12247*IF($F$4:$F$12247=1,1,0)))</f>
        <v>0.554302395</v>
      </c>
    </row>
    <row r="10" ht="14.25" customHeight="1">
      <c r="A10" s="78">
        <v>7.0</v>
      </c>
      <c r="C10" s="78" t="str">
        <f>VLOOKUP(G10,[1]Macrodata_CCF!$A$3:$D$55,4,FALSE)</f>
        <v>#ERROR!</v>
      </c>
      <c r="E10" s="79" t="str">
        <f>VLOOKUP(G10,[1]Macrodata_CCF!$A$3:$B$55,2,FALSE)</f>
        <v>#ERROR!</v>
      </c>
      <c r="F10" s="78">
        <v>0.0</v>
      </c>
      <c r="G10" s="80">
        <v>11.0</v>
      </c>
      <c r="H10" s="81">
        <v>460730.0</v>
      </c>
      <c r="I10" s="81">
        <v>540000.0</v>
      </c>
      <c r="J10" s="81">
        <v>456765.0</v>
      </c>
      <c r="K10" s="81">
        <v>540000.0</v>
      </c>
      <c r="L10" s="82">
        <v>-0.05001892266935789</v>
      </c>
      <c r="N10" s="83">
        <f t="shared" si="1"/>
        <v>-0.05001892267</v>
      </c>
      <c r="O10" s="83">
        <f t="shared" si="2"/>
        <v>0</v>
      </c>
      <c r="Q10" s="83">
        <f t="shared" si="3"/>
        <v>0.1467962963</v>
      </c>
      <c r="R10" s="83">
        <f t="shared" si="4"/>
        <v>-0.05001892267</v>
      </c>
      <c r="S10" s="83" t="b">
        <f t="shared" si="5"/>
        <v>0</v>
      </c>
      <c r="T10" s="84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</row>
    <row r="11" ht="14.25" customHeight="1">
      <c r="A11" s="78">
        <v>8.0</v>
      </c>
      <c r="C11" s="78" t="str">
        <f>VLOOKUP(G11,[1]Macrodata_CCF!$A$3:$D$55,4,FALSE)</f>
        <v>#ERROR!</v>
      </c>
      <c r="E11" s="79" t="str">
        <f>VLOOKUP(G11,[1]Macrodata_CCF!$A$3:$B$55,2,FALSE)</f>
        <v>#ERROR!</v>
      </c>
      <c r="F11" s="78">
        <v>0.0</v>
      </c>
      <c r="G11" s="80">
        <v>43.0</v>
      </c>
      <c r="H11" s="81">
        <v>183025.0</v>
      </c>
      <c r="I11" s="81">
        <v>600000.0</v>
      </c>
      <c r="J11" s="81">
        <v>253910.0</v>
      </c>
      <c r="K11" s="81">
        <v>600000.0</v>
      </c>
      <c r="L11" s="82">
        <v>0.169998201331015</v>
      </c>
      <c r="N11" s="83">
        <f t="shared" si="1"/>
        <v>0.1699982013</v>
      </c>
      <c r="O11" s="83">
        <f t="shared" si="2"/>
        <v>0.1699982013</v>
      </c>
      <c r="Q11" s="83">
        <f t="shared" si="3"/>
        <v>0.6949583333</v>
      </c>
      <c r="R11" s="83">
        <f t="shared" si="4"/>
        <v>0.1699982013</v>
      </c>
      <c r="S11" s="83" t="b">
        <f t="shared" si="5"/>
        <v>0</v>
      </c>
      <c r="T11" s="84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</row>
    <row r="12" ht="14.25" customHeight="1">
      <c r="A12" s="78">
        <v>9.0</v>
      </c>
      <c r="C12" s="78" t="str">
        <f>VLOOKUP(G12,[1]Macrodata_CCF!$A$3:$D$55,4,FALSE)</f>
        <v>#ERROR!</v>
      </c>
      <c r="E12" s="79" t="str">
        <f>VLOOKUP(G12,[1]Macrodata_CCF!$A$3:$B$55,2,FALSE)</f>
        <v>#ERROR!</v>
      </c>
      <c r="F12" s="78">
        <v>1.0</v>
      </c>
      <c r="G12" s="80">
        <v>2.0</v>
      </c>
      <c r="H12" s="81">
        <v>148315.0</v>
      </c>
      <c r="I12" s="81">
        <v>520000.0</v>
      </c>
      <c r="J12" s="81">
        <v>349025.0</v>
      </c>
      <c r="K12" s="81">
        <v>520000.0</v>
      </c>
      <c r="L12" s="82">
        <v>0.5400002690450247</v>
      </c>
      <c r="N12" s="83">
        <f t="shared" si="1"/>
        <v>0.540000269</v>
      </c>
      <c r="O12" s="83">
        <f t="shared" si="2"/>
        <v>0.540000269</v>
      </c>
      <c r="Q12" s="83">
        <f t="shared" si="3"/>
        <v>0.7147788462</v>
      </c>
      <c r="R12" s="83">
        <f t="shared" si="4"/>
        <v>0.540000269</v>
      </c>
      <c r="S12" s="83" t="b">
        <f t="shared" si="5"/>
        <v>0</v>
      </c>
      <c r="T12" s="84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</row>
    <row r="13" ht="14.25" customHeight="1">
      <c r="A13" s="78">
        <v>10.0</v>
      </c>
      <c r="C13" s="78" t="str">
        <f>VLOOKUP(G13,[1]Macrodata_CCF!$A$3:$D$55,4,FALSE)</f>
        <v>#ERROR!</v>
      </c>
      <c r="E13" s="79" t="str">
        <f>VLOOKUP(G13,[1]Macrodata_CCF!$A$3:$B$55,2,FALSE)</f>
        <v>#ERROR!</v>
      </c>
      <c r="F13" s="78">
        <v>0.0</v>
      </c>
      <c r="G13" s="80">
        <v>40.0</v>
      </c>
      <c r="H13" s="81">
        <v>287855.0</v>
      </c>
      <c r="I13" s="81">
        <v>920000.0</v>
      </c>
      <c r="J13" s="81">
        <v>370035.0</v>
      </c>
      <c r="K13" s="81">
        <v>920000.0</v>
      </c>
      <c r="L13" s="82">
        <v>0.1300018192028728</v>
      </c>
      <c r="N13" s="83">
        <f t="shared" si="1"/>
        <v>0.1300018192</v>
      </c>
      <c r="O13" s="83">
        <f t="shared" si="2"/>
        <v>0.1300018192</v>
      </c>
      <c r="Q13" s="83">
        <f t="shared" si="3"/>
        <v>0.6871141304</v>
      </c>
      <c r="R13" s="83">
        <f t="shared" si="4"/>
        <v>0.1300018192</v>
      </c>
      <c r="S13" s="83" t="b">
        <f t="shared" si="5"/>
        <v>0</v>
      </c>
      <c r="T13" s="84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</row>
    <row r="14" ht="14.25" customHeight="1">
      <c r="A14" s="78">
        <v>11.0</v>
      </c>
      <c r="C14" s="78" t="str">
        <f>VLOOKUP(G14,[1]Macrodata_CCF!$A$3:$D$55,4,FALSE)</f>
        <v>#ERROR!</v>
      </c>
      <c r="E14" s="79" t="str">
        <f>VLOOKUP(G14,[1]Macrodata_CCF!$A$3:$B$55,2,FALSE)</f>
        <v>#ERROR!</v>
      </c>
      <c r="F14" s="78">
        <v>0.0</v>
      </c>
      <c r="G14" s="80">
        <v>25.0</v>
      </c>
      <c r="H14" s="81">
        <v>327605.0</v>
      </c>
      <c r="I14" s="81">
        <v>570000.0</v>
      </c>
      <c r="J14" s="81">
        <v>581400.0</v>
      </c>
      <c r="K14" s="81">
        <v>570000.0</v>
      </c>
      <c r="L14" s="82">
        <v>1.04703067307494</v>
      </c>
      <c r="N14" s="83">
        <f t="shared" si="1"/>
        <v>1.047030673</v>
      </c>
      <c r="O14" s="83">
        <f t="shared" si="2"/>
        <v>1</v>
      </c>
      <c r="Q14" s="83">
        <f t="shared" si="3"/>
        <v>0.425254386</v>
      </c>
      <c r="R14" s="83">
        <f t="shared" si="4"/>
        <v>1.047030673</v>
      </c>
      <c r="S14" s="83" t="b">
        <f t="shared" si="5"/>
        <v>0</v>
      </c>
      <c r="T14" s="84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</row>
    <row r="15" ht="14.25" customHeight="1">
      <c r="A15" s="78">
        <v>12.0</v>
      </c>
      <c r="C15" s="78" t="str">
        <f>VLOOKUP(G15,[1]Macrodata_CCF!$A$3:$D$55,4,FALSE)</f>
        <v>#ERROR!</v>
      </c>
      <c r="E15" s="79" t="str">
        <f>VLOOKUP(G15,[1]Macrodata_CCF!$A$3:$B$55,2,FALSE)</f>
        <v>#ERROR!</v>
      </c>
      <c r="F15" s="78">
        <v>0.0</v>
      </c>
      <c r="G15" s="80">
        <v>17.0</v>
      </c>
      <c r="H15" s="81">
        <v>0.0</v>
      </c>
      <c r="I15" s="81">
        <v>30000.0</v>
      </c>
      <c r="J15" s="81">
        <v>5400.0</v>
      </c>
      <c r="K15" s="81">
        <v>30000.0</v>
      </c>
      <c r="L15" s="82">
        <v>0.18</v>
      </c>
      <c r="N15" s="83">
        <f t="shared" si="1"/>
        <v>0.18</v>
      </c>
      <c r="O15" s="83">
        <f t="shared" si="2"/>
        <v>0.18</v>
      </c>
      <c r="Q15" s="83">
        <f t="shared" si="3"/>
        <v>1</v>
      </c>
      <c r="R15" s="83">
        <f t="shared" si="4"/>
        <v>0.18</v>
      </c>
      <c r="S15" s="83" t="b">
        <f t="shared" si="5"/>
        <v>0</v>
      </c>
      <c r="T15" s="84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</row>
    <row r="16" ht="14.25" customHeight="1">
      <c r="A16" s="78">
        <v>13.0</v>
      </c>
      <c r="C16" s="78" t="str">
        <f>VLOOKUP(G16,[1]Macrodata_CCF!$A$3:$D$55,4,FALSE)</f>
        <v>#ERROR!</v>
      </c>
      <c r="E16" s="79" t="str">
        <f>VLOOKUP(G16,[1]Macrodata_CCF!$A$3:$B$55,2,FALSE)</f>
        <v>#ERROR!</v>
      </c>
      <c r="F16" s="78">
        <v>0.0</v>
      </c>
      <c r="G16" s="80">
        <v>49.0</v>
      </c>
      <c r="H16" s="81">
        <v>0.0</v>
      </c>
      <c r="I16" s="81">
        <v>340000.0</v>
      </c>
      <c r="J16" s="81">
        <v>44200.0</v>
      </c>
      <c r="K16" s="81">
        <v>340000.0</v>
      </c>
      <c r="L16" s="82">
        <v>0.13</v>
      </c>
      <c r="N16" s="83">
        <f t="shared" si="1"/>
        <v>0.13</v>
      </c>
      <c r="O16" s="83">
        <f t="shared" si="2"/>
        <v>0.13</v>
      </c>
      <c r="Q16" s="83">
        <f t="shared" si="3"/>
        <v>1</v>
      </c>
      <c r="R16" s="83">
        <f t="shared" si="4"/>
        <v>0.13</v>
      </c>
      <c r="S16" s="83" t="b">
        <f t="shared" si="5"/>
        <v>0</v>
      </c>
      <c r="T16" s="84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</row>
    <row r="17" ht="14.25" customHeight="1">
      <c r="A17" s="78">
        <v>14.0</v>
      </c>
      <c r="C17" s="78" t="str">
        <f>VLOOKUP(G17,[1]Macrodata_CCF!$A$3:$D$55,4,FALSE)</f>
        <v>#ERROR!</v>
      </c>
      <c r="E17" s="79" t="str">
        <f>VLOOKUP(G17,[1]Macrodata_CCF!$A$3:$B$55,2,FALSE)</f>
        <v>#ERROR!</v>
      </c>
      <c r="F17" s="78">
        <v>0.0</v>
      </c>
      <c r="G17" s="80">
        <v>51.0</v>
      </c>
      <c r="H17" s="81">
        <v>472125.0</v>
      </c>
      <c r="I17" s="81">
        <v>620000.0</v>
      </c>
      <c r="J17" s="81">
        <v>478040.0</v>
      </c>
      <c r="K17" s="81">
        <v>620000.0</v>
      </c>
      <c r="L17" s="82">
        <v>0.04</v>
      </c>
      <c r="N17" s="83">
        <f t="shared" si="1"/>
        <v>0.04</v>
      </c>
      <c r="O17" s="83">
        <f t="shared" si="2"/>
        <v>0.04</v>
      </c>
      <c r="Q17" s="83">
        <f t="shared" si="3"/>
        <v>0.2385080645</v>
      </c>
      <c r="R17" s="83">
        <f t="shared" si="4"/>
        <v>0.04</v>
      </c>
      <c r="S17" s="83" t="b">
        <f t="shared" si="5"/>
        <v>0</v>
      </c>
      <c r="T17" s="84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</row>
    <row r="18" ht="14.25" customHeight="1">
      <c r="A18" s="78">
        <v>15.0</v>
      </c>
      <c r="C18" s="78" t="str">
        <f>VLOOKUP(G18,[1]Macrodata_CCF!$A$3:$D$55,4,FALSE)</f>
        <v>#ERROR!</v>
      </c>
      <c r="E18" s="79" t="str">
        <f>VLOOKUP(G18,[1]Macrodata_CCF!$A$3:$B$55,2,FALSE)</f>
        <v>#ERROR!</v>
      </c>
      <c r="F18" s="78">
        <v>0.0</v>
      </c>
      <c r="G18" s="80">
        <v>10.0</v>
      </c>
      <c r="H18" s="81">
        <v>196965.0</v>
      </c>
      <c r="I18" s="81">
        <v>220000.0</v>
      </c>
      <c r="J18" s="81">
        <v>205025.0</v>
      </c>
      <c r="K18" s="81">
        <v>220000.0</v>
      </c>
      <c r="L18" s="82">
        <v>0.3499023225526373</v>
      </c>
      <c r="N18" s="83">
        <f t="shared" si="1"/>
        <v>0.3499023226</v>
      </c>
      <c r="O18" s="83">
        <f t="shared" si="2"/>
        <v>0.3499023226</v>
      </c>
      <c r="Q18" s="83">
        <f t="shared" si="3"/>
        <v>0.1047045455</v>
      </c>
      <c r="R18" s="83">
        <f t="shared" si="4"/>
        <v>0.3499023226</v>
      </c>
      <c r="S18" s="83" t="b">
        <f t="shared" si="5"/>
        <v>0</v>
      </c>
      <c r="T18" s="84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</row>
    <row r="19" ht="14.25" customHeight="1">
      <c r="A19" s="78">
        <v>16.0</v>
      </c>
      <c r="C19" s="78" t="str">
        <f>VLOOKUP(G19,[1]Macrodata_CCF!$A$3:$D$55,4,FALSE)</f>
        <v>#ERROR!</v>
      </c>
      <c r="E19" s="79" t="str">
        <f>VLOOKUP(G19,[1]Macrodata_CCF!$A$3:$B$55,2,FALSE)</f>
        <v>#ERROR!</v>
      </c>
      <c r="F19" s="78">
        <v>0.0</v>
      </c>
      <c r="G19" s="80">
        <v>24.0</v>
      </c>
      <c r="H19" s="81">
        <v>240265.0</v>
      </c>
      <c r="I19" s="81">
        <v>410000.0</v>
      </c>
      <c r="J19" s="81">
        <v>274210.0</v>
      </c>
      <c r="K19" s="81">
        <v>410000.0</v>
      </c>
      <c r="L19" s="82">
        <v>0.1999882169263852</v>
      </c>
      <c r="N19" s="83">
        <f t="shared" si="1"/>
        <v>0.1999882169</v>
      </c>
      <c r="O19" s="83">
        <f t="shared" si="2"/>
        <v>0.1999882169</v>
      </c>
      <c r="Q19" s="83">
        <f t="shared" si="3"/>
        <v>0.4139878049</v>
      </c>
      <c r="R19" s="83">
        <f t="shared" si="4"/>
        <v>0.1999882169</v>
      </c>
      <c r="S19" s="83" t="b">
        <f t="shared" si="5"/>
        <v>0</v>
      </c>
      <c r="T19" s="84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</row>
    <row r="20" ht="14.25" customHeight="1">
      <c r="A20" s="78">
        <v>17.0</v>
      </c>
      <c r="C20" s="78" t="str">
        <f>VLOOKUP(G20,[1]Macrodata_CCF!$A$3:$D$55,4,FALSE)</f>
        <v>#ERROR!</v>
      </c>
      <c r="E20" s="79" t="str">
        <f>VLOOKUP(G20,[1]Macrodata_CCF!$A$3:$B$55,2,FALSE)</f>
        <v>#ERROR!</v>
      </c>
      <c r="F20" s="78">
        <v>0.0</v>
      </c>
      <c r="G20" s="80">
        <v>27.0</v>
      </c>
      <c r="H20" s="81">
        <v>222660.0</v>
      </c>
      <c r="I20" s="81">
        <v>290000.0</v>
      </c>
      <c r="J20" s="81">
        <v>365420.0</v>
      </c>
      <c r="K20" s="81">
        <v>464000.0</v>
      </c>
      <c r="L20" s="82">
        <v>2.11998811998812</v>
      </c>
      <c r="N20" s="83">
        <f t="shared" si="1"/>
        <v>2.11998812</v>
      </c>
      <c r="O20" s="83">
        <f t="shared" si="2"/>
        <v>1</v>
      </c>
      <c r="Q20" s="83">
        <f t="shared" si="3"/>
        <v>0.2322068966</v>
      </c>
      <c r="R20" s="83">
        <f t="shared" si="4"/>
        <v>2.11998812</v>
      </c>
      <c r="S20" s="83" t="b">
        <f t="shared" si="5"/>
        <v>0</v>
      </c>
      <c r="T20" s="84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</row>
    <row r="21" ht="14.25" customHeight="1">
      <c r="A21" s="78">
        <v>18.0</v>
      </c>
      <c r="C21" s="78" t="str">
        <f>VLOOKUP(G21,[1]Macrodata_CCF!$A$3:$D$55,4,FALSE)</f>
        <v>#ERROR!</v>
      </c>
      <c r="E21" s="79" t="str">
        <f>VLOOKUP(G21,[1]Macrodata_CCF!$A$3:$B$55,2,FALSE)</f>
        <v>#ERROR!</v>
      </c>
      <c r="F21" s="78">
        <v>0.0</v>
      </c>
      <c r="G21" s="80">
        <v>36.0</v>
      </c>
      <c r="H21" s="81">
        <v>286780.0</v>
      </c>
      <c r="I21" s="81">
        <v>340000.0</v>
      </c>
      <c r="J21" s="81">
        <v>296360.0</v>
      </c>
      <c r="K21" s="81">
        <v>340000.0</v>
      </c>
      <c r="L21" s="82">
        <v>0.1800075159714393</v>
      </c>
      <c r="N21" s="83">
        <f t="shared" si="1"/>
        <v>0.180007516</v>
      </c>
      <c r="O21" s="83">
        <f t="shared" si="2"/>
        <v>0.180007516</v>
      </c>
      <c r="Q21" s="83">
        <f t="shared" si="3"/>
        <v>0.1565294118</v>
      </c>
      <c r="R21" s="83">
        <f t="shared" si="4"/>
        <v>0.180007516</v>
      </c>
      <c r="S21" s="83" t="b">
        <f t="shared" si="5"/>
        <v>0</v>
      </c>
      <c r="T21" s="84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</row>
    <row r="22" ht="14.25" customHeight="1">
      <c r="A22" s="78">
        <v>19.0</v>
      </c>
      <c r="C22" s="78" t="str">
        <f>VLOOKUP(G22,[1]Macrodata_CCF!$A$3:$D$55,4,FALSE)</f>
        <v>#ERROR!</v>
      </c>
      <c r="E22" s="79" t="str">
        <f>VLOOKUP(G22,[1]Macrodata_CCF!$A$3:$B$55,2,FALSE)</f>
        <v>#ERROR!</v>
      </c>
      <c r="F22" s="78">
        <v>0.0</v>
      </c>
      <c r="G22" s="80">
        <v>27.0</v>
      </c>
      <c r="H22" s="81">
        <v>440360.0</v>
      </c>
      <c r="I22" s="81">
        <v>940000.0</v>
      </c>
      <c r="J22" s="81">
        <v>360420.0</v>
      </c>
      <c r="K22" s="81">
        <v>1410000.0</v>
      </c>
      <c r="L22" s="82">
        <v>-0.1599951965415099</v>
      </c>
      <c r="N22" s="83">
        <f t="shared" si="1"/>
        <v>-0.1599951965</v>
      </c>
      <c r="O22" s="83">
        <f t="shared" si="2"/>
        <v>0</v>
      </c>
      <c r="Q22" s="83">
        <f t="shared" si="3"/>
        <v>0.5315319149</v>
      </c>
      <c r="R22" s="83">
        <f t="shared" si="4"/>
        <v>-0.1599951965</v>
      </c>
      <c r="S22" s="83" t="b">
        <f t="shared" si="5"/>
        <v>0</v>
      </c>
      <c r="T22" s="84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</row>
    <row r="23" ht="14.25" customHeight="1">
      <c r="A23" s="78">
        <v>20.0</v>
      </c>
      <c r="C23" s="78" t="str">
        <f>VLOOKUP(G23,[1]Macrodata_CCF!$A$3:$D$55,4,FALSE)</f>
        <v>#ERROR!</v>
      </c>
      <c r="E23" s="79" t="str">
        <f>VLOOKUP(G23,[1]Macrodata_CCF!$A$3:$B$55,2,FALSE)</f>
        <v>#ERROR!</v>
      </c>
      <c r="F23" s="78">
        <v>0.0</v>
      </c>
      <c r="G23" s="80">
        <v>11.0</v>
      </c>
      <c r="H23" s="81">
        <v>424825.0</v>
      </c>
      <c r="I23" s="81">
        <v>710000.0</v>
      </c>
      <c r="J23" s="81">
        <v>467600.0</v>
      </c>
      <c r="K23" s="81">
        <v>710000.0</v>
      </c>
      <c r="L23" s="82">
        <v>0.1499956167265714</v>
      </c>
      <c r="N23" s="83">
        <f t="shared" si="1"/>
        <v>0.1499956167</v>
      </c>
      <c r="O23" s="83">
        <f t="shared" si="2"/>
        <v>0.1499956167</v>
      </c>
      <c r="Q23" s="83">
        <f t="shared" si="3"/>
        <v>0.4016549296</v>
      </c>
      <c r="R23" s="83">
        <f t="shared" si="4"/>
        <v>0.1499956167</v>
      </c>
      <c r="S23" s="83" t="b">
        <f t="shared" si="5"/>
        <v>0</v>
      </c>
      <c r="T23" s="84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</row>
    <row r="24" ht="14.25" customHeight="1">
      <c r="A24" s="78">
        <v>21.0</v>
      </c>
      <c r="C24" s="78" t="str">
        <f>VLOOKUP(G24,[1]Macrodata_CCF!$A$3:$D$55,4,FALSE)</f>
        <v>#ERROR!</v>
      </c>
      <c r="E24" s="79" t="str">
        <f>VLOOKUP(G24,[1]Macrodata_CCF!$A$3:$B$55,2,FALSE)</f>
        <v>#ERROR!</v>
      </c>
      <c r="F24" s="78">
        <v>0.0</v>
      </c>
      <c r="G24" s="80">
        <v>37.0</v>
      </c>
      <c r="H24" s="81">
        <v>445845.0</v>
      </c>
      <c r="I24" s="81">
        <v>820000.0</v>
      </c>
      <c r="J24" s="81">
        <v>836400.0</v>
      </c>
      <c r="K24" s="81">
        <v>820000.0</v>
      </c>
      <c r="L24" s="82">
        <v>1.043832101669094</v>
      </c>
      <c r="N24" s="83">
        <f t="shared" si="1"/>
        <v>1.043832102</v>
      </c>
      <c r="O24" s="83">
        <f t="shared" si="2"/>
        <v>1</v>
      </c>
      <c r="Q24" s="83">
        <f t="shared" si="3"/>
        <v>0.4562865854</v>
      </c>
      <c r="R24" s="83">
        <f t="shared" si="4"/>
        <v>1.043832102</v>
      </c>
      <c r="S24" s="83" t="b">
        <f t="shared" si="5"/>
        <v>0</v>
      </c>
      <c r="T24" s="84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</row>
    <row r="25" ht="14.25" customHeight="1">
      <c r="A25" s="78">
        <v>22.0</v>
      </c>
      <c r="C25" s="78" t="str">
        <f>VLOOKUP(G25,[1]Macrodata_CCF!$A$3:$D$55,4,FALSE)</f>
        <v>#ERROR!</v>
      </c>
      <c r="E25" s="79" t="str">
        <f>VLOOKUP(G25,[1]Macrodata_CCF!$A$3:$B$55,2,FALSE)</f>
        <v>#ERROR!</v>
      </c>
      <c r="F25" s="78">
        <v>1.0</v>
      </c>
      <c r="G25" s="80">
        <v>39.0</v>
      </c>
      <c r="H25" s="81">
        <v>472205.0</v>
      </c>
      <c r="I25" s="81">
        <v>970000.0</v>
      </c>
      <c r="J25" s="81">
        <v>676300.0</v>
      </c>
      <c r="K25" s="81">
        <v>1358000.0</v>
      </c>
      <c r="L25" s="82">
        <v>0.4099980915838849</v>
      </c>
      <c r="N25" s="83">
        <f t="shared" si="1"/>
        <v>0.4099980916</v>
      </c>
      <c r="O25" s="83">
        <f t="shared" si="2"/>
        <v>0.4099980916</v>
      </c>
      <c r="Q25" s="83">
        <f t="shared" si="3"/>
        <v>0.5131907216</v>
      </c>
      <c r="R25" s="83">
        <f t="shared" si="4"/>
        <v>0.4099980916</v>
      </c>
      <c r="S25" s="83" t="b">
        <f t="shared" si="5"/>
        <v>0</v>
      </c>
      <c r="T25" s="84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</row>
    <row r="26" ht="14.25" customHeight="1">
      <c r="A26" s="78">
        <v>23.0</v>
      </c>
      <c r="C26" s="78" t="str">
        <f>VLOOKUP(G26,[1]Macrodata_CCF!$A$3:$D$55,4,FALSE)</f>
        <v>#ERROR!</v>
      </c>
      <c r="E26" s="79" t="str">
        <f>VLOOKUP(G26,[1]Macrodata_CCF!$A$3:$B$55,2,FALSE)</f>
        <v>#ERROR!</v>
      </c>
      <c r="F26" s="78">
        <v>0.0</v>
      </c>
      <c r="G26" s="80">
        <v>52.0</v>
      </c>
      <c r="H26" s="81">
        <v>7315.0</v>
      </c>
      <c r="I26" s="81">
        <v>70000.0</v>
      </c>
      <c r="J26" s="81">
        <v>8570.0</v>
      </c>
      <c r="K26" s="81">
        <v>70000.0</v>
      </c>
      <c r="L26" s="82">
        <v>0.02002073861370344</v>
      </c>
      <c r="N26" s="83">
        <f t="shared" si="1"/>
        <v>0.02002073861</v>
      </c>
      <c r="O26" s="83">
        <f t="shared" si="2"/>
        <v>0.02002073861</v>
      </c>
      <c r="Q26" s="83">
        <f t="shared" si="3"/>
        <v>0.8955</v>
      </c>
      <c r="R26" s="83">
        <f t="shared" si="4"/>
        <v>0.02002073861</v>
      </c>
      <c r="S26" s="83" t="b">
        <f t="shared" si="5"/>
        <v>0</v>
      </c>
      <c r="T26" s="84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</row>
    <row r="27" ht="14.25" customHeight="1">
      <c r="A27" s="78">
        <v>24.0</v>
      </c>
      <c r="C27" s="78" t="str">
        <f>VLOOKUP(G27,[1]Macrodata_CCF!$A$3:$D$55,4,FALSE)</f>
        <v>#ERROR!</v>
      </c>
      <c r="E27" s="79" t="str">
        <f>VLOOKUP(G27,[1]Macrodata_CCF!$A$3:$B$55,2,FALSE)</f>
        <v>#ERROR!</v>
      </c>
      <c r="F27" s="78">
        <v>0.0</v>
      </c>
      <c r="G27" s="80">
        <v>51.0</v>
      </c>
      <c r="H27" s="81">
        <v>0.0</v>
      </c>
      <c r="I27" s="81">
        <v>290000.0</v>
      </c>
      <c r="J27" s="81">
        <v>5800.0</v>
      </c>
      <c r="K27" s="81">
        <v>290000.0</v>
      </c>
      <c r="L27" s="82">
        <v>0.02</v>
      </c>
      <c r="N27" s="83">
        <f t="shared" si="1"/>
        <v>0.02</v>
      </c>
      <c r="O27" s="83">
        <f t="shared" si="2"/>
        <v>0.02</v>
      </c>
      <c r="Q27" s="83">
        <f t="shared" si="3"/>
        <v>1</v>
      </c>
      <c r="R27" s="83">
        <f t="shared" si="4"/>
        <v>0.02</v>
      </c>
      <c r="S27" s="83" t="b">
        <f t="shared" si="5"/>
        <v>0</v>
      </c>
      <c r="T27" s="84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</row>
    <row r="28" ht="14.25" customHeight="1">
      <c r="A28" s="78">
        <v>25.0</v>
      </c>
      <c r="C28" s="78" t="str">
        <f>VLOOKUP(G28,[1]Macrodata_CCF!$A$3:$D$55,4,FALSE)</f>
        <v>#ERROR!</v>
      </c>
      <c r="E28" s="79" t="str">
        <f>VLOOKUP(G28,[1]Macrodata_CCF!$A$3:$B$55,2,FALSE)</f>
        <v>#ERROR!</v>
      </c>
      <c r="F28" s="78">
        <v>0.0</v>
      </c>
      <c r="G28" s="80">
        <v>40.0</v>
      </c>
      <c r="H28" s="81">
        <v>530755.0</v>
      </c>
      <c r="I28" s="81">
        <v>850000.0</v>
      </c>
      <c r="J28" s="81">
        <v>543525.0</v>
      </c>
      <c r="K28" s="81">
        <v>850000.0</v>
      </c>
      <c r="L28" s="82">
        <v>0.04000062647809676</v>
      </c>
      <c r="N28" s="83">
        <f t="shared" si="1"/>
        <v>0.04000062648</v>
      </c>
      <c r="O28" s="83">
        <f t="shared" si="2"/>
        <v>0.04000062648</v>
      </c>
      <c r="Q28" s="83">
        <f t="shared" si="3"/>
        <v>0.3755823529</v>
      </c>
      <c r="R28" s="83">
        <f t="shared" si="4"/>
        <v>0.04000062648</v>
      </c>
      <c r="S28" s="83" t="b">
        <f t="shared" si="5"/>
        <v>0</v>
      </c>
      <c r="T28" s="84"/>
      <c r="U28" s="72"/>
      <c r="V28" s="72"/>
      <c r="W28" s="72"/>
      <c r="X28" s="72" t="s">
        <v>183</v>
      </c>
      <c r="Y28" s="72" t="s">
        <v>184</v>
      </c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</row>
    <row r="29" ht="14.25" customHeight="1">
      <c r="A29" s="78">
        <v>26.0</v>
      </c>
      <c r="C29" s="78" t="str">
        <f>VLOOKUP(G29,[1]Macrodata_CCF!$A$3:$D$55,4,FALSE)</f>
        <v>#ERROR!</v>
      </c>
      <c r="E29" s="79" t="str">
        <f>VLOOKUP(G29,[1]Macrodata_CCF!$A$3:$B$55,2,FALSE)</f>
        <v>#ERROR!</v>
      </c>
      <c r="F29" s="78">
        <v>0.0</v>
      </c>
      <c r="G29" s="80">
        <v>29.0</v>
      </c>
      <c r="H29" s="81">
        <v>196195.0</v>
      </c>
      <c r="I29" s="81">
        <v>900000.0</v>
      </c>
      <c r="J29" s="81">
        <v>336955.0</v>
      </c>
      <c r="K29" s="81">
        <v>900000.0</v>
      </c>
      <c r="L29" s="82">
        <v>0.1999985791518958</v>
      </c>
      <c r="N29" s="83">
        <f t="shared" si="1"/>
        <v>0.1999985792</v>
      </c>
      <c r="O29" s="83">
        <f t="shared" si="2"/>
        <v>0.1999985792</v>
      </c>
      <c r="Q29" s="83">
        <f t="shared" si="3"/>
        <v>0.7820055556</v>
      </c>
      <c r="R29" s="83">
        <f t="shared" si="4"/>
        <v>0.1999985792</v>
      </c>
      <c r="S29" s="83" t="b">
        <f t="shared" si="5"/>
        <v>0</v>
      </c>
      <c r="T29" s="84"/>
      <c r="U29" s="72"/>
      <c r="V29" s="87" t="s">
        <v>174</v>
      </c>
      <c r="W29" s="87" t="s">
        <v>74</v>
      </c>
      <c r="X29" s="87" t="s">
        <v>179</v>
      </c>
      <c r="Y29" s="87" t="s">
        <v>179</v>
      </c>
      <c r="Z29" s="72"/>
      <c r="AA29" s="72"/>
      <c r="AB29" s="72"/>
      <c r="AC29" s="72"/>
      <c r="AD29" s="72"/>
      <c r="AE29" s="72"/>
      <c r="AF29" s="72"/>
      <c r="AG29" s="72"/>
      <c r="AH29" s="72"/>
      <c r="AI29" s="88"/>
      <c r="AJ29" s="85" t="s">
        <v>186</v>
      </c>
      <c r="AK29" s="72"/>
    </row>
    <row r="30" ht="14.25" customHeight="1">
      <c r="A30" s="78">
        <v>27.0</v>
      </c>
      <c r="C30" s="78" t="str">
        <f>VLOOKUP(G30,[1]Macrodata_CCF!$A$3:$D$55,4,FALSE)</f>
        <v>#ERROR!</v>
      </c>
      <c r="E30" s="79" t="str">
        <f>VLOOKUP(G30,[1]Macrodata_CCF!$A$3:$B$55,2,FALSE)</f>
        <v>#ERROR!</v>
      </c>
      <c r="F30" s="78">
        <v>0.0</v>
      </c>
      <c r="G30" s="80">
        <v>22.0</v>
      </c>
      <c r="H30" s="81">
        <v>392740.0</v>
      </c>
      <c r="I30" s="81">
        <v>630000.0</v>
      </c>
      <c r="J30" s="81">
        <v>425955.0</v>
      </c>
      <c r="K30" s="81">
        <v>630000.0</v>
      </c>
      <c r="L30" s="82">
        <v>0.1399940993003456</v>
      </c>
      <c r="N30" s="83">
        <f t="shared" si="1"/>
        <v>0.1399940993</v>
      </c>
      <c r="O30" s="83">
        <f t="shared" si="2"/>
        <v>0.1399940993</v>
      </c>
      <c r="Q30" s="83">
        <f t="shared" si="3"/>
        <v>0.3766031746</v>
      </c>
      <c r="R30" s="83">
        <f t="shared" si="4"/>
        <v>0.1399940993</v>
      </c>
      <c r="S30" s="83" t="b">
        <f t="shared" si="5"/>
        <v>0</v>
      </c>
      <c r="T30" s="84"/>
      <c r="U30" s="72"/>
      <c r="V30" s="72">
        <v>1.0</v>
      </c>
      <c r="W30" s="72" t="str">
        <f>VLOOKUP(V30,[1]Macrodata_CCF!$A$3:$D$55,4,FALSE)</f>
        <v>#ERROR!</v>
      </c>
      <c r="X30" s="73">
        <f t="shared" ref="X30:X82" si="6">AVERAGEIFS($O$4:$O$12247,$G$4:$G$12247,V30,$O$4:$O$12247,"&lt;&gt;"&amp;0,$F$4:$F$12247,0)</f>
        <v>0.3578427512</v>
      </c>
      <c r="Y30" s="73">
        <f t="shared" ref="Y30:Y82" si="7">AVERAGEIFS($O$4:$O$12247,$G$4:$G$12247,V30,$O$4:$O$12247,"&lt;&gt;"&amp;0,$F$4:$F$12247,1)</f>
        <v>0.6244276023</v>
      </c>
      <c r="Z30" s="72"/>
      <c r="AA30" s="72"/>
      <c r="AB30" s="72"/>
      <c r="AC30" s="72"/>
      <c r="AD30" s="72" t="s">
        <v>183</v>
      </c>
      <c r="AE30" s="72" t="s">
        <v>184</v>
      </c>
      <c r="AF30" s="72"/>
      <c r="AG30" s="72"/>
      <c r="AH30" s="72"/>
      <c r="AI30" s="72" t="s">
        <v>184</v>
      </c>
      <c r="AJ30" s="89">
        <f t="array" ref="AJ30">SUMPRODUCT($O$4:$O$12247,$J$4:$J$12247,IF($F$4:$F$12247=1,1,0)/SUM($J$4:$J$12247*IF($F$4:$F$12247=1,1,0)))</f>
        <v>0.554302395</v>
      </c>
      <c r="AK30" s="72"/>
    </row>
    <row r="31" ht="14.25" customHeight="1">
      <c r="A31" s="78">
        <v>28.0</v>
      </c>
      <c r="C31" s="78" t="str">
        <f>VLOOKUP(G31,[1]Macrodata_CCF!$A$3:$D$55,4,FALSE)</f>
        <v>#ERROR!</v>
      </c>
      <c r="E31" s="79" t="str">
        <f>VLOOKUP(G31,[1]Macrodata_CCF!$A$3:$B$55,2,FALSE)</f>
        <v>#ERROR!</v>
      </c>
      <c r="F31" s="78">
        <v>0.0</v>
      </c>
      <c r="G31" s="80">
        <v>29.0</v>
      </c>
      <c r="H31" s="81">
        <v>237840.0</v>
      </c>
      <c r="I31" s="81">
        <v>350000.0</v>
      </c>
      <c r="J31" s="81">
        <v>259150.0</v>
      </c>
      <c r="K31" s="81">
        <v>455000.0</v>
      </c>
      <c r="L31" s="82">
        <v>0.1899964336661912</v>
      </c>
      <c r="N31" s="83">
        <f t="shared" si="1"/>
        <v>0.1899964337</v>
      </c>
      <c r="O31" s="83">
        <f t="shared" si="2"/>
        <v>0.1899964337</v>
      </c>
      <c r="Q31" s="83">
        <f t="shared" si="3"/>
        <v>0.3204571429</v>
      </c>
      <c r="R31" s="83">
        <f t="shared" si="4"/>
        <v>0.1899964337</v>
      </c>
      <c r="S31" s="83" t="b">
        <f t="shared" si="5"/>
        <v>0</v>
      </c>
      <c r="T31" s="84"/>
      <c r="U31" s="90"/>
      <c r="V31" s="72">
        <v>2.0</v>
      </c>
      <c r="W31" s="72" t="str">
        <f>VLOOKUP(V31,[1]Macrodata_CCF!$A$3:$D$55,4,FALSE)</f>
        <v>#ERROR!</v>
      </c>
      <c r="X31" s="73">
        <f t="shared" si="6"/>
        <v>0.3698030352</v>
      </c>
      <c r="Y31" s="73">
        <f t="shared" si="7"/>
        <v>0.5165927774</v>
      </c>
      <c r="Z31" s="72"/>
      <c r="AA31" s="72"/>
      <c r="AB31" s="72"/>
      <c r="AC31" s="72"/>
      <c r="AD31" s="85" t="s">
        <v>187</v>
      </c>
      <c r="AE31" s="85" t="s">
        <v>187</v>
      </c>
      <c r="AF31" s="72"/>
      <c r="AG31" s="72"/>
      <c r="AH31" s="72"/>
      <c r="AI31" s="88"/>
      <c r="AJ31" s="88"/>
      <c r="AK31" s="72"/>
    </row>
    <row r="32" ht="14.25" customHeight="1">
      <c r="A32" s="78">
        <v>29.0</v>
      </c>
      <c r="C32" s="78" t="str">
        <f>VLOOKUP(G32,[1]Macrodata_CCF!$A$3:$D$55,4,FALSE)</f>
        <v>#ERROR!</v>
      </c>
      <c r="E32" s="79" t="str">
        <f>VLOOKUP(G32,[1]Macrodata_CCF!$A$3:$B$55,2,FALSE)</f>
        <v>#ERROR!</v>
      </c>
      <c r="F32" s="78">
        <v>0.0</v>
      </c>
      <c r="G32" s="80">
        <v>25.0</v>
      </c>
      <c r="H32" s="81">
        <v>268470.0</v>
      </c>
      <c r="I32" s="81">
        <v>980000.0</v>
      </c>
      <c r="J32" s="81">
        <v>368085.0</v>
      </c>
      <c r="K32" s="81">
        <v>980000.0</v>
      </c>
      <c r="L32" s="82">
        <v>0.1400011243376948</v>
      </c>
      <c r="N32" s="83">
        <f t="shared" si="1"/>
        <v>0.1400011243</v>
      </c>
      <c r="O32" s="83">
        <f t="shared" si="2"/>
        <v>0.1400011243</v>
      </c>
      <c r="Q32" s="83">
        <f t="shared" si="3"/>
        <v>0.7260510204</v>
      </c>
      <c r="R32" s="83">
        <f t="shared" si="4"/>
        <v>0.1400011243</v>
      </c>
      <c r="S32" s="83" t="b">
        <f t="shared" si="5"/>
        <v>0</v>
      </c>
      <c r="T32" s="84"/>
      <c r="U32" s="90"/>
      <c r="V32" s="72">
        <v>3.0</v>
      </c>
      <c r="W32" s="72" t="str">
        <f>VLOOKUP(V32,[1]Macrodata_CCF!$A$3:$D$55,4,FALSE)</f>
        <v>#ERROR!</v>
      </c>
      <c r="X32" s="73">
        <f t="shared" si="6"/>
        <v>0.3661570657</v>
      </c>
      <c r="Y32" s="73">
        <f t="shared" si="7"/>
        <v>0.5616121895</v>
      </c>
      <c r="Z32" s="72"/>
      <c r="AA32" s="72"/>
      <c r="AB32" s="72"/>
      <c r="AC32" s="72" t="s">
        <v>188</v>
      </c>
      <c r="AD32" s="73" t="str">
        <f t="shared" ref="AD32:AD34" si="8">AVERAGEIF($W$30:$W$82,$AC32,$X$30:$X$82)</f>
        <v>#DIV/0!</v>
      </c>
      <c r="AE32" s="73" t="str">
        <f t="shared" ref="AE32:AE34" si="9">AVERAGEIF($W$30:$W$82,$AC32,$Y$30:$Y$82)</f>
        <v>#DIV/0!</v>
      </c>
      <c r="AF32" s="72"/>
      <c r="AG32" s="72"/>
      <c r="AH32" s="72"/>
      <c r="AI32" s="72"/>
      <c r="AJ32" s="85" t="s">
        <v>186</v>
      </c>
      <c r="AK32" s="72"/>
    </row>
    <row r="33" ht="14.25" customHeight="1">
      <c r="A33" s="78">
        <v>30.0</v>
      </c>
      <c r="C33" s="78" t="str">
        <f>VLOOKUP(G33,[1]Macrodata_CCF!$A$3:$D$55,4,FALSE)</f>
        <v>#ERROR!</v>
      </c>
      <c r="E33" s="79" t="str">
        <f>VLOOKUP(G33,[1]Macrodata_CCF!$A$3:$B$55,2,FALSE)</f>
        <v>#ERROR!</v>
      </c>
      <c r="F33" s="78">
        <v>0.0</v>
      </c>
      <c r="G33" s="80">
        <v>12.0</v>
      </c>
      <c r="H33" s="81">
        <v>139905.0</v>
      </c>
      <c r="I33" s="81">
        <v>200000.0</v>
      </c>
      <c r="J33" s="81">
        <v>204000.0</v>
      </c>
      <c r="K33" s="81">
        <v>200000.0</v>
      </c>
      <c r="L33" s="82">
        <v>1.066561277976537</v>
      </c>
      <c r="N33" s="83">
        <f t="shared" si="1"/>
        <v>1.066561278</v>
      </c>
      <c r="O33" s="83">
        <f t="shared" si="2"/>
        <v>1</v>
      </c>
      <c r="Q33" s="83">
        <f t="shared" si="3"/>
        <v>0.300475</v>
      </c>
      <c r="R33" s="83">
        <f t="shared" si="4"/>
        <v>1.066561278</v>
      </c>
      <c r="S33" s="83" t="b">
        <f t="shared" si="5"/>
        <v>0</v>
      </c>
      <c r="T33" s="84"/>
      <c r="U33" s="90"/>
      <c r="V33" s="72">
        <v>4.0</v>
      </c>
      <c r="W33" s="72" t="str">
        <f>VLOOKUP(V33,[1]Macrodata_CCF!$A$3:$D$55,4,FALSE)</f>
        <v>#ERROR!</v>
      </c>
      <c r="X33" s="73">
        <f t="shared" si="6"/>
        <v>0.3591318465</v>
      </c>
      <c r="Y33" s="73">
        <f t="shared" si="7"/>
        <v>0.4942018533</v>
      </c>
      <c r="Z33" s="72"/>
      <c r="AA33" s="72"/>
      <c r="AB33" s="72"/>
      <c r="AC33" s="72" t="s">
        <v>189</v>
      </c>
      <c r="AD33" s="73" t="str">
        <f t="shared" si="8"/>
        <v>#DIV/0!</v>
      </c>
      <c r="AE33" s="73" t="str">
        <f t="shared" si="9"/>
        <v>#DIV/0!</v>
      </c>
      <c r="AF33" s="72"/>
      <c r="AG33" s="72"/>
      <c r="AH33" s="72"/>
      <c r="AI33" s="72" t="s">
        <v>188</v>
      </c>
      <c r="AJ33" s="73" t="str">
        <f t="array" ref="AJ33">SUMPRODUCT($O$4:$O$12247,$J$4:$J$12247,IF($C$4:$C$12247="P",1,0),IF($F$4:$F$12247=0,1,0))/SUM($J$4:$J$12247*IF($C$4:$C$12247="P",1,0)*IF($F$4:$F$12247=0,1,0))</f>
        <v>#ERROR!</v>
      </c>
      <c r="AK33" s="72"/>
    </row>
    <row r="34" ht="14.25" customHeight="1">
      <c r="A34" s="78">
        <v>31.0</v>
      </c>
      <c r="C34" s="78" t="str">
        <f>VLOOKUP(G34,[1]Macrodata_CCF!$A$3:$D$55,4,FALSE)</f>
        <v>#ERROR!</v>
      </c>
      <c r="E34" s="79" t="str">
        <f>VLOOKUP(G34,[1]Macrodata_CCF!$A$3:$B$55,2,FALSE)</f>
        <v>#ERROR!</v>
      </c>
      <c r="F34" s="78">
        <v>0.0</v>
      </c>
      <c r="G34" s="80">
        <v>51.0</v>
      </c>
      <c r="H34" s="81">
        <v>151770.0</v>
      </c>
      <c r="I34" s="81">
        <v>520000.0</v>
      </c>
      <c r="J34" s="81">
        <v>195960.0</v>
      </c>
      <c r="K34" s="81">
        <v>520000.0</v>
      </c>
      <c r="L34" s="82">
        <v>0.1200065176655894</v>
      </c>
      <c r="N34" s="83">
        <f t="shared" si="1"/>
        <v>0.1200065177</v>
      </c>
      <c r="O34" s="83">
        <f t="shared" si="2"/>
        <v>0.1200065177</v>
      </c>
      <c r="Q34" s="83">
        <f t="shared" si="3"/>
        <v>0.7081346154</v>
      </c>
      <c r="R34" s="83">
        <f t="shared" si="4"/>
        <v>0.1200065177</v>
      </c>
      <c r="S34" s="83" t="b">
        <f t="shared" si="5"/>
        <v>0</v>
      </c>
      <c r="T34" s="84"/>
      <c r="U34" s="90"/>
      <c r="V34" s="72">
        <v>5.0</v>
      </c>
      <c r="W34" s="72" t="str">
        <f>VLOOKUP(V34,[1]Macrodata_CCF!$A$3:$D$55,4,FALSE)</f>
        <v>#ERROR!</v>
      </c>
      <c r="X34" s="73">
        <f t="shared" si="6"/>
        <v>0.3994941633</v>
      </c>
      <c r="Y34" s="73">
        <f t="shared" si="7"/>
        <v>0.6085028864</v>
      </c>
      <c r="Z34" s="72"/>
      <c r="AA34" s="72"/>
      <c r="AB34" s="72"/>
      <c r="AC34" s="72" t="s">
        <v>190</v>
      </c>
      <c r="AD34" s="73" t="str">
        <f t="shared" si="8"/>
        <v>#DIV/0!</v>
      </c>
      <c r="AE34" s="73" t="str">
        <f t="shared" si="9"/>
        <v>#DIV/0!</v>
      </c>
      <c r="AF34" s="72"/>
      <c r="AG34" s="72"/>
      <c r="AH34" s="72"/>
      <c r="AI34" s="72" t="s">
        <v>189</v>
      </c>
      <c r="AJ34" s="73" t="str">
        <f t="array" ref="AJ34">SUMPRODUCT($O$4:$O$12247,$J$4:$J$12247,IF($C$4:$C$12247="M",1,0),IF($F$4:$F$12247=0,1,0))/SUM($J$4:$J$12247*IF($C$4:$C$12247="M",1,0)*IF($F$4:$F$12247=0,1,0))</f>
        <v>#ERROR!</v>
      </c>
      <c r="AK34" s="72"/>
    </row>
    <row r="35" ht="14.25" customHeight="1">
      <c r="A35" s="78">
        <v>32.0</v>
      </c>
      <c r="C35" s="78" t="str">
        <f>VLOOKUP(G35,[1]Macrodata_CCF!$A$3:$D$55,4,FALSE)</f>
        <v>#ERROR!</v>
      </c>
      <c r="E35" s="79" t="str">
        <f>VLOOKUP(G35,[1]Macrodata_CCF!$A$3:$B$55,2,FALSE)</f>
        <v>#ERROR!</v>
      </c>
      <c r="F35" s="78">
        <v>0.0</v>
      </c>
      <c r="G35" s="80">
        <v>49.0</v>
      </c>
      <c r="H35" s="81">
        <v>336385.0</v>
      </c>
      <c r="I35" s="81">
        <v>500000.0</v>
      </c>
      <c r="J35" s="81">
        <v>344565.0</v>
      </c>
      <c r="K35" s="81">
        <v>500000.0</v>
      </c>
      <c r="L35" s="82">
        <v>0.0499954160682089</v>
      </c>
      <c r="N35" s="83">
        <f t="shared" si="1"/>
        <v>0.04999541607</v>
      </c>
      <c r="O35" s="83">
        <f t="shared" si="2"/>
        <v>0.04999541607</v>
      </c>
      <c r="Q35" s="83">
        <f t="shared" si="3"/>
        <v>0.32723</v>
      </c>
      <c r="R35" s="83">
        <f t="shared" si="4"/>
        <v>0.04999541607</v>
      </c>
      <c r="S35" s="83" t="b">
        <f t="shared" si="5"/>
        <v>0</v>
      </c>
      <c r="T35" s="84"/>
      <c r="U35" s="90"/>
      <c r="V35" s="72">
        <v>6.0</v>
      </c>
      <c r="W35" s="72" t="str">
        <f>VLOOKUP(V35,[1]Macrodata_CCF!$A$3:$D$55,4,FALSE)</f>
        <v>#ERROR!</v>
      </c>
      <c r="X35" s="73">
        <f t="shared" si="6"/>
        <v>0.4063334491</v>
      </c>
      <c r="Y35" s="73">
        <f t="shared" si="7"/>
        <v>0.596999001</v>
      </c>
      <c r="Z35" s="72"/>
      <c r="AA35" s="72"/>
      <c r="AB35" s="72"/>
      <c r="AC35" s="72"/>
      <c r="AD35" s="72"/>
      <c r="AE35" s="72"/>
      <c r="AF35" s="72"/>
      <c r="AG35" s="72"/>
      <c r="AH35" s="72"/>
      <c r="AI35" s="72" t="s">
        <v>190</v>
      </c>
      <c r="AJ35" s="73" t="str">
        <f t="array" ref="AJ35">SUMPRODUCT($O$4:$O$12247,$J$4:$J$12247,IF($C$4:$C$12247="G",1,0))/SUM($J$4:$J$12247*IF($C$4:$C$12247="G",1,0))</f>
        <v>#ERROR!</v>
      </c>
      <c r="AK35" s="72"/>
    </row>
    <row r="36" ht="14.25" customHeight="1">
      <c r="A36" s="78">
        <v>33.0</v>
      </c>
      <c r="C36" s="78" t="str">
        <f>VLOOKUP(G36,[1]Macrodata_CCF!$A$3:$D$55,4,FALSE)</f>
        <v>#ERROR!</v>
      </c>
      <c r="E36" s="79" t="str">
        <f>VLOOKUP(G36,[1]Macrodata_CCF!$A$3:$B$55,2,FALSE)</f>
        <v>#ERROR!</v>
      </c>
      <c r="F36" s="78">
        <v>1.0</v>
      </c>
      <c r="G36" s="80">
        <v>44.0</v>
      </c>
      <c r="H36" s="81">
        <v>0.0</v>
      </c>
      <c r="I36" s="81">
        <v>1000000.0</v>
      </c>
      <c r="J36" s="81">
        <v>530000.0</v>
      </c>
      <c r="K36" s="81">
        <v>1000000.0</v>
      </c>
      <c r="L36" s="82">
        <v>0.53</v>
      </c>
      <c r="N36" s="83">
        <f t="shared" si="1"/>
        <v>0.53</v>
      </c>
      <c r="O36" s="83">
        <f t="shared" si="2"/>
        <v>0.53</v>
      </c>
      <c r="Q36" s="83">
        <f t="shared" si="3"/>
        <v>1</v>
      </c>
      <c r="R36" s="83">
        <f t="shared" si="4"/>
        <v>0.53</v>
      </c>
      <c r="S36" s="83" t="b">
        <f t="shared" si="5"/>
        <v>0</v>
      </c>
      <c r="T36" s="84"/>
      <c r="U36" s="90"/>
      <c r="V36" s="72">
        <v>7.0</v>
      </c>
      <c r="W36" s="72" t="str">
        <f>VLOOKUP(V36,[1]Macrodata_CCF!$A$3:$D$55,4,FALSE)</f>
        <v>#ERROR!</v>
      </c>
      <c r="X36" s="73">
        <f t="shared" si="6"/>
        <v>0.3521152617</v>
      </c>
      <c r="Y36" s="73">
        <f t="shared" si="7"/>
        <v>0.5283171753</v>
      </c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</row>
    <row r="37" ht="14.25" customHeight="1">
      <c r="A37" s="78">
        <v>34.0</v>
      </c>
      <c r="C37" s="78" t="str">
        <f>VLOOKUP(G37,[1]Macrodata_CCF!$A$3:$D$55,4,FALSE)</f>
        <v>#ERROR!</v>
      </c>
      <c r="E37" s="79" t="str">
        <f>VLOOKUP(G37,[1]Macrodata_CCF!$A$3:$B$55,2,FALSE)</f>
        <v>#ERROR!</v>
      </c>
      <c r="F37" s="78">
        <v>0.0</v>
      </c>
      <c r="G37" s="80">
        <v>21.0</v>
      </c>
      <c r="H37" s="81">
        <v>566980.0</v>
      </c>
      <c r="I37" s="81">
        <v>650000.0</v>
      </c>
      <c r="J37" s="81">
        <v>529620.0</v>
      </c>
      <c r="K37" s="81">
        <v>650000.0</v>
      </c>
      <c r="L37" s="82">
        <v>-0.4500120452902915</v>
      </c>
      <c r="N37" s="83">
        <f t="shared" si="1"/>
        <v>-0.4500120453</v>
      </c>
      <c r="O37" s="83">
        <f t="shared" si="2"/>
        <v>0</v>
      </c>
      <c r="Q37" s="83">
        <f t="shared" si="3"/>
        <v>0.1277230769</v>
      </c>
      <c r="R37" s="83">
        <f t="shared" si="4"/>
        <v>-0.4500120453</v>
      </c>
      <c r="S37" s="83" t="b">
        <f t="shared" si="5"/>
        <v>0</v>
      </c>
      <c r="T37" s="84"/>
      <c r="U37" s="90"/>
      <c r="V37" s="72">
        <v>8.0</v>
      </c>
      <c r="W37" s="72" t="str">
        <f>VLOOKUP(V37,[1]Macrodata_CCF!$A$3:$D$55,4,FALSE)</f>
        <v>#ERROR!</v>
      </c>
      <c r="X37" s="73">
        <f t="shared" si="6"/>
        <v>0.3719211681</v>
      </c>
      <c r="Y37" s="73">
        <f t="shared" si="7"/>
        <v>0.4944038445</v>
      </c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</row>
    <row r="38" ht="16.5" customHeight="1">
      <c r="A38" s="78">
        <v>35.0</v>
      </c>
      <c r="C38" s="78" t="str">
        <f>VLOOKUP(G38,[1]Macrodata_CCF!$A$3:$D$55,4,FALSE)</f>
        <v>#ERROR!</v>
      </c>
      <c r="E38" s="79" t="str">
        <f>VLOOKUP(G38,[1]Macrodata_CCF!$A$3:$B$55,2,FALSE)</f>
        <v>#ERROR!</v>
      </c>
      <c r="F38" s="78">
        <v>0.0</v>
      </c>
      <c r="G38" s="80">
        <v>48.0</v>
      </c>
      <c r="H38" s="81">
        <v>640315.0</v>
      </c>
      <c r="I38" s="81">
        <v>870000.0</v>
      </c>
      <c r="J38" s="81">
        <v>679360.0</v>
      </c>
      <c r="K38" s="81">
        <v>870000.0</v>
      </c>
      <c r="L38" s="82">
        <v>0.1699936870061171</v>
      </c>
      <c r="N38" s="83">
        <f t="shared" si="1"/>
        <v>0.169993687</v>
      </c>
      <c r="O38" s="83">
        <f t="shared" si="2"/>
        <v>0.169993687</v>
      </c>
      <c r="Q38" s="83">
        <f t="shared" si="3"/>
        <v>0.2640057471</v>
      </c>
      <c r="R38" s="83">
        <f t="shared" si="4"/>
        <v>0.169993687</v>
      </c>
      <c r="S38" s="83" t="b">
        <f t="shared" si="5"/>
        <v>0</v>
      </c>
      <c r="T38" s="84"/>
      <c r="U38" s="90"/>
      <c r="V38" s="72">
        <v>9.0</v>
      </c>
      <c r="W38" s="72" t="str">
        <f>VLOOKUP(V38,[1]Macrodata_CCF!$A$3:$D$55,4,FALSE)</f>
        <v>#ERROR!</v>
      </c>
      <c r="X38" s="73">
        <f t="shared" si="6"/>
        <v>0.3679450899</v>
      </c>
      <c r="Y38" s="73">
        <f t="shared" si="7"/>
        <v>0.5750065439</v>
      </c>
      <c r="Z38" s="72"/>
      <c r="AA38" s="72"/>
      <c r="AB38" s="91" t="s">
        <v>191</v>
      </c>
      <c r="AC38" s="91" t="s">
        <v>192</v>
      </c>
      <c r="AD38" s="91" t="s">
        <v>193</v>
      </c>
      <c r="AE38" s="91" t="s">
        <v>194</v>
      </c>
      <c r="AF38" s="91" t="s">
        <v>195</v>
      </c>
      <c r="AG38" s="91" t="s">
        <v>196</v>
      </c>
      <c r="AH38" s="72"/>
      <c r="AI38" s="72"/>
      <c r="AJ38" s="72"/>
      <c r="AK38" s="72"/>
    </row>
    <row r="39" ht="14.25" customHeight="1">
      <c r="A39" s="78">
        <v>36.0</v>
      </c>
      <c r="C39" s="78" t="str">
        <f>VLOOKUP(G39,[1]Macrodata_CCF!$A$3:$D$55,4,FALSE)</f>
        <v>#ERROR!</v>
      </c>
      <c r="E39" s="79" t="str">
        <f>VLOOKUP(G39,[1]Macrodata_CCF!$A$3:$B$55,2,FALSE)</f>
        <v>#ERROR!</v>
      </c>
      <c r="F39" s="78">
        <v>0.0</v>
      </c>
      <c r="G39" s="80">
        <v>18.0</v>
      </c>
      <c r="H39" s="81">
        <v>612745.0</v>
      </c>
      <c r="I39" s="81">
        <v>920000.0</v>
      </c>
      <c r="J39" s="81">
        <v>674195.0</v>
      </c>
      <c r="K39" s="81">
        <v>920000.0</v>
      </c>
      <c r="L39" s="82">
        <v>0.1999967453743633</v>
      </c>
      <c r="N39" s="83">
        <f t="shared" si="1"/>
        <v>0.1999967454</v>
      </c>
      <c r="O39" s="83">
        <f t="shared" si="2"/>
        <v>0.1999967454</v>
      </c>
      <c r="Q39" s="83">
        <f t="shared" si="3"/>
        <v>0.3339728261</v>
      </c>
      <c r="R39" s="83">
        <f t="shared" si="4"/>
        <v>0.1999967454</v>
      </c>
      <c r="S39" s="83" t="b">
        <f t="shared" si="5"/>
        <v>0</v>
      </c>
      <c r="T39" s="84"/>
      <c r="U39" s="90"/>
      <c r="V39" s="72">
        <v>10.0</v>
      </c>
      <c r="W39" s="72" t="str">
        <f>VLOOKUP(V39,[1]Macrodata_CCF!$A$3:$D$55,4,FALSE)</f>
        <v>#ERROR!</v>
      </c>
      <c r="X39" s="73">
        <f t="shared" si="6"/>
        <v>0.3724885636</v>
      </c>
      <c r="Y39" s="73">
        <f t="shared" si="7"/>
        <v>0.5878071846</v>
      </c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</row>
    <row r="40" ht="14.25" customHeight="1">
      <c r="A40" s="78">
        <v>37.0</v>
      </c>
      <c r="C40" s="78" t="str">
        <f>VLOOKUP(G40,[1]Macrodata_CCF!$A$3:$D$55,4,FALSE)</f>
        <v>#ERROR!</v>
      </c>
      <c r="E40" s="79" t="str">
        <f>VLOOKUP(G40,[1]Macrodata_CCF!$A$3:$B$55,2,FALSE)</f>
        <v>#ERROR!</v>
      </c>
      <c r="F40" s="78">
        <v>0.0</v>
      </c>
      <c r="G40" s="80">
        <v>6.0</v>
      </c>
      <c r="H40" s="81">
        <v>564780.0</v>
      </c>
      <c r="I40" s="81">
        <v>800000.0</v>
      </c>
      <c r="J40" s="81">
        <v>618880.0</v>
      </c>
      <c r="K40" s="81">
        <v>800000.0</v>
      </c>
      <c r="L40" s="82">
        <v>0.2299974491964969</v>
      </c>
      <c r="N40" s="83">
        <f t="shared" si="1"/>
        <v>0.2299974492</v>
      </c>
      <c r="O40" s="83">
        <f t="shared" si="2"/>
        <v>0.2299974492</v>
      </c>
      <c r="Q40" s="83">
        <f t="shared" si="3"/>
        <v>0.294025</v>
      </c>
      <c r="R40" s="83">
        <f t="shared" si="4"/>
        <v>0.2299974492</v>
      </c>
      <c r="S40" s="83" t="b">
        <f t="shared" si="5"/>
        <v>0</v>
      </c>
      <c r="T40" s="84"/>
      <c r="U40" s="90"/>
      <c r="V40" s="72">
        <v>11.0</v>
      </c>
      <c r="W40" s="72" t="str">
        <f>VLOOKUP(V40,[1]Macrodata_CCF!$A$3:$D$55,4,FALSE)</f>
        <v>#ERROR!</v>
      </c>
      <c r="X40" s="73">
        <f t="shared" si="6"/>
        <v>0.2387953655</v>
      </c>
      <c r="Y40" s="73">
        <f t="shared" si="7"/>
        <v>0.5361542928</v>
      </c>
      <c r="Z40" s="72"/>
      <c r="AA40" s="72"/>
      <c r="AB40" s="73" t="str">
        <f>AVERAGEIF([1]Macrodata_CCF!$D$3:$D$55,"G",[1]Macrodata_CCF!$C$3:$C$55)</f>
        <v>#ERROR!</v>
      </c>
      <c r="AC40" s="73" t="str">
        <f>AJ35</f>
        <v>#ERROR!</v>
      </c>
      <c r="AD40" s="73" t="str">
        <f>AVERAGEIF([1]Macrodata_CCF!$D$3:$D$55,"M",[1]Macrodata_CCF!$C$3:$C$55)</f>
        <v>#ERROR!</v>
      </c>
      <c r="AE40" s="73" t="str">
        <f>AJ34</f>
        <v>#ERROR!</v>
      </c>
      <c r="AF40" s="73" t="str">
        <f>AVERAGEIF([1]Macrodata_CCF!$D$3:$D$55,"P",[1]Macrodata_CCF!$C$3:$C$55)</f>
        <v>#ERROR!</v>
      </c>
      <c r="AG40" s="73" t="str">
        <f>AJ33</f>
        <v>#ERROR!</v>
      </c>
      <c r="AH40" s="72"/>
      <c r="AI40" s="72"/>
      <c r="AJ40" s="72"/>
      <c r="AK40" s="72"/>
    </row>
    <row r="41" ht="14.25" customHeight="1">
      <c r="A41" s="78">
        <v>38.0</v>
      </c>
      <c r="C41" s="78" t="str">
        <f>VLOOKUP(G41,[1]Macrodata_CCF!$A$3:$D$55,4,FALSE)</f>
        <v>#ERROR!</v>
      </c>
      <c r="E41" s="79" t="str">
        <f>VLOOKUP(G41,[1]Macrodata_CCF!$A$3:$B$55,2,FALSE)</f>
        <v>#ERROR!</v>
      </c>
      <c r="F41" s="78">
        <v>0.0</v>
      </c>
      <c r="G41" s="80">
        <v>39.0</v>
      </c>
      <c r="H41" s="81">
        <v>0.0</v>
      </c>
      <c r="I41" s="81">
        <v>160000.0</v>
      </c>
      <c r="J41" s="81">
        <v>14400.0</v>
      </c>
      <c r="K41" s="81">
        <v>272000.0</v>
      </c>
      <c r="L41" s="82">
        <v>0.09</v>
      </c>
      <c r="N41" s="83">
        <f t="shared" si="1"/>
        <v>0.09</v>
      </c>
      <c r="O41" s="83">
        <f t="shared" si="2"/>
        <v>0.09</v>
      </c>
      <c r="Q41" s="83">
        <f t="shared" si="3"/>
        <v>1</v>
      </c>
      <c r="R41" s="83">
        <f t="shared" si="4"/>
        <v>0.09</v>
      </c>
      <c r="S41" s="83" t="b">
        <f t="shared" si="5"/>
        <v>0</v>
      </c>
      <c r="T41" s="84"/>
      <c r="U41" s="90"/>
      <c r="V41" s="72">
        <v>12.0</v>
      </c>
      <c r="W41" s="72" t="str">
        <f>VLOOKUP(V41,[1]Macrodata_CCF!$A$3:$D$55,4,FALSE)</f>
        <v>#ERROR!</v>
      </c>
      <c r="X41" s="73">
        <f t="shared" si="6"/>
        <v>0.3976011566</v>
      </c>
      <c r="Y41" s="73">
        <f t="shared" si="7"/>
        <v>0.5395459221</v>
      </c>
      <c r="Z41" s="72"/>
      <c r="AA41" s="72"/>
      <c r="AB41" s="72"/>
      <c r="AC41" s="72"/>
      <c r="AD41" s="73"/>
      <c r="AE41" s="72"/>
      <c r="AF41" s="72"/>
      <c r="AG41" s="72"/>
      <c r="AH41" s="72"/>
      <c r="AI41" s="72"/>
      <c r="AJ41" s="72"/>
      <c r="AK41" s="72"/>
    </row>
    <row r="42" ht="14.25" customHeight="1">
      <c r="A42" s="78">
        <v>39.0</v>
      </c>
      <c r="C42" s="78" t="str">
        <f>VLOOKUP(G42,[1]Macrodata_CCF!$A$3:$D$55,4,FALSE)</f>
        <v>#ERROR!</v>
      </c>
      <c r="E42" s="79" t="str">
        <f>VLOOKUP(G42,[1]Macrodata_CCF!$A$3:$B$55,2,FALSE)</f>
        <v>#ERROR!</v>
      </c>
      <c r="F42" s="78">
        <v>0.0</v>
      </c>
      <c r="G42" s="80">
        <v>21.0</v>
      </c>
      <c r="H42" s="81">
        <v>0.0</v>
      </c>
      <c r="I42" s="81">
        <v>100000.0</v>
      </c>
      <c r="J42" s="81">
        <v>18000.0</v>
      </c>
      <c r="K42" s="81">
        <v>100000.0</v>
      </c>
      <c r="L42" s="82">
        <v>0.18</v>
      </c>
      <c r="N42" s="83">
        <f t="shared" si="1"/>
        <v>0.18</v>
      </c>
      <c r="O42" s="83">
        <f t="shared" si="2"/>
        <v>0.18</v>
      </c>
      <c r="Q42" s="83">
        <f t="shared" si="3"/>
        <v>1</v>
      </c>
      <c r="R42" s="83">
        <f t="shared" si="4"/>
        <v>0.18</v>
      </c>
      <c r="S42" s="83" t="b">
        <f t="shared" si="5"/>
        <v>0</v>
      </c>
      <c r="T42" s="84"/>
      <c r="U42" s="90"/>
      <c r="V42" s="72">
        <v>13.0</v>
      </c>
      <c r="W42" s="72" t="str">
        <f>VLOOKUP(V42,[1]Macrodata_CCF!$A$3:$D$55,4,FALSE)</f>
        <v>#ERROR!</v>
      </c>
      <c r="X42" s="73">
        <f t="shared" si="6"/>
        <v>0.2509550593</v>
      </c>
      <c r="Y42" s="73">
        <f t="shared" si="7"/>
        <v>0.586874616</v>
      </c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</row>
    <row r="43" ht="14.25" customHeight="1">
      <c r="A43" s="78">
        <v>40.0</v>
      </c>
      <c r="C43" s="78" t="str">
        <f>VLOOKUP(G43,[1]Macrodata_CCF!$A$3:$D$55,4,FALSE)</f>
        <v>#ERROR!</v>
      </c>
      <c r="E43" s="79" t="str">
        <f>VLOOKUP(G43,[1]Macrodata_CCF!$A$3:$B$55,2,FALSE)</f>
        <v>#ERROR!</v>
      </c>
      <c r="F43" s="78">
        <v>0.0</v>
      </c>
      <c r="G43" s="80">
        <v>30.0</v>
      </c>
      <c r="H43" s="81">
        <v>427045.0</v>
      </c>
      <c r="I43" s="81">
        <v>450000.0</v>
      </c>
      <c r="J43" s="81">
        <v>423830.0</v>
      </c>
      <c r="K43" s="81">
        <v>450000.0</v>
      </c>
      <c r="L43" s="82">
        <v>-0.1400566325419299</v>
      </c>
      <c r="N43" s="83">
        <f t="shared" si="1"/>
        <v>-0.1400566325</v>
      </c>
      <c r="O43" s="83">
        <f t="shared" si="2"/>
        <v>0</v>
      </c>
      <c r="Q43" s="83">
        <f t="shared" si="3"/>
        <v>0.05101111111</v>
      </c>
      <c r="R43" s="83">
        <f t="shared" si="4"/>
        <v>-0.007144444444</v>
      </c>
      <c r="S43" s="83" t="b">
        <f t="shared" si="5"/>
        <v>0</v>
      </c>
      <c r="T43" s="84"/>
      <c r="U43" s="72"/>
      <c r="V43" s="72">
        <v>14.0</v>
      </c>
      <c r="W43" s="72" t="str">
        <f>VLOOKUP(V43,[1]Macrodata_CCF!$A$3:$D$55,4,FALSE)</f>
        <v>#ERROR!</v>
      </c>
      <c r="X43" s="73">
        <f t="shared" si="6"/>
        <v>0.2569806404</v>
      </c>
      <c r="Y43" s="73">
        <f t="shared" si="7"/>
        <v>0.5252668249</v>
      </c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</row>
    <row r="44" ht="14.25" customHeight="1">
      <c r="A44" s="78">
        <v>41.0</v>
      </c>
      <c r="C44" s="78" t="str">
        <f>VLOOKUP(G44,[1]Macrodata_CCF!$A$3:$D$55,4,FALSE)</f>
        <v>#ERROR!</v>
      </c>
      <c r="E44" s="79" t="str">
        <f>VLOOKUP(G44,[1]Macrodata_CCF!$A$3:$B$55,2,FALSE)</f>
        <v>#ERROR!</v>
      </c>
      <c r="F44" s="78">
        <v>0.0</v>
      </c>
      <c r="G44" s="80">
        <v>8.0</v>
      </c>
      <c r="H44" s="81">
        <v>850550.0</v>
      </c>
      <c r="I44" s="81">
        <v>870000.0</v>
      </c>
      <c r="J44" s="81">
        <v>856190.0</v>
      </c>
      <c r="K44" s="81">
        <v>870000.0</v>
      </c>
      <c r="L44" s="82">
        <v>0.289974293059126</v>
      </c>
      <c r="N44" s="83">
        <f t="shared" si="1"/>
        <v>0.2899742931</v>
      </c>
      <c r="O44" s="83">
        <f t="shared" si="2"/>
        <v>0.2899742931</v>
      </c>
      <c r="Q44" s="83">
        <f t="shared" si="3"/>
        <v>0.02235632184</v>
      </c>
      <c r="R44" s="83">
        <f t="shared" si="4"/>
        <v>0.006482758621</v>
      </c>
      <c r="S44" s="83" t="b">
        <f t="shared" si="5"/>
        <v>0</v>
      </c>
      <c r="T44" s="84"/>
      <c r="U44" s="72"/>
      <c r="V44" s="72">
        <v>15.0</v>
      </c>
      <c r="W44" s="72" t="str">
        <f>VLOOKUP(V44,[1]Macrodata_CCF!$A$3:$D$55,4,FALSE)</f>
        <v>#ERROR!</v>
      </c>
      <c r="X44" s="73">
        <f t="shared" si="6"/>
        <v>0.2528333077</v>
      </c>
      <c r="Y44" s="73">
        <f t="shared" si="7"/>
        <v>0.5441039093</v>
      </c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</row>
    <row r="45" ht="14.25" customHeight="1">
      <c r="A45" s="78">
        <v>42.0</v>
      </c>
      <c r="C45" s="78" t="str">
        <f>VLOOKUP(G45,[1]Macrodata_CCF!$A$3:$D$55,4,FALSE)</f>
        <v>#ERROR!</v>
      </c>
      <c r="E45" s="79" t="str">
        <f>VLOOKUP(G45,[1]Macrodata_CCF!$A$3:$B$55,2,FALSE)</f>
        <v>#ERROR!</v>
      </c>
      <c r="F45" s="78">
        <v>0.0</v>
      </c>
      <c r="G45" s="80">
        <v>25.0</v>
      </c>
      <c r="H45" s="81">
        <v>655380.0</v>
      </c>
      <c r="I45" s="81">
        <v>700000.0</v>
      </c>
      <c r="J45" s="81">
        <v>663410.0</v>
      </c>
      <c r="K45" s="81">
        <v>700000.0</v>
      </c>
      <c r="L45" s="82">
        <v>0.1799641416405199</v>
      </c>
      <c r="N45" s="83">
        <f t="shared" si="1"/>
        <v>0.1799641416</v>
      </c>
      <c r="O45" s="83">
        <f t="shared" si="2"/>
        <v>0.1799641416</v>
      </c>
      <c r="Q45" s="83">
        <f t="shared" si="3"/>
        <v>0.06374285714</v>
      </c>
      <c r="R45" s="83">
        <f t="shared" si="4"/>
        <v>0.01147142857</v>
      </c>
      <c r="S45" s="83" t="b">
        <f t="shared" si="5"/>
        <v>0</v>
      </c>
      <c r="T45" s="84"/>
      <c r="U45" s="72"/>
      <c r="V45" s="72">
        <v>16.0</v>
      </c>
      <c r="W45" s="72" t="str">
        <f>VLOOKUP(V45,[1]Macrodata_CCF!$A$3:$D$55,4,FALSE)</f>
        <v>#ERROR!</v>
      </c>
      <c r="X45" s="73">
        <f t="shared" si="6"/>
        <v>0.2574656722</v>
      </c>
      <c r="Y45" s="73">
        <f t="shared" si="7"/>
        <v>0.551408538</v>
      </c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</row>
    <row r="46" ht="14.25" customHeight="1">
      <c r="A46" s="78">
        <v>43.0</v>
      </c>
      <c r="C46" s="78" t="str">
        <f>VLOOKUP(G46,[1]Macrodata_CCF!$A$3:$D$55,4,FALSE)</f>
        <v>#ERROR!</v>
      </c>
      <c r="E46" s="79" t="str">
        <f>VLOOKUP(G46,[1]Macrodata_CCF!$A$3:$B$55,2,FALSE)</f>
        <v>#ERROR!</v>
      </c>
      <c r="F46" s="78">
        <v>0.0</v>
      </c>
      <c r="G46" s="80">
        <v>27.0</v>
      </c>
      <c r="H46" s="81">
        <v>149795.0</v>
      </c>
      <c r="I46" s="81">
        <v>330000.0</v>
      </c>
      <c r="J46" s="81">
        <v>175025.0</v>
      </c>
      <c r="K46" s="81">
        <v>330000.0</v>
      </c>
      <c r="L46" s="82">
        <v>0.1400072140062706</v>
      </c>
      <c r="N46" s="83">
        <f t="shared" si="1"/>
        <v>0.140007214</v>
      </c>
      <c r="O46" s="83">
        <f t="shared" si="2"/>
        <v>0.140007214</v>
      </c>
      <c r="Q46" s="83">
        <f t="shared" si="3"/>
        <v>0.5460757576</v>
      </c>
      <c r="R46" s="83">
        <f t="shared" si="4"/>
        <v>0.140007214</v>
      </c>
      <c r="S46" s="83" t="b">
        <f t="shared" si="5"/>
        <v>0</v>
      </c>
      <c r="T46" s="84"/>
      <c r="U46" s="72"/>
      <c r="V46" s="72">
        <v>17.0</v>
      </c>
      <c r="W46" s="72" t="str">
        <f>VLOOKUP(V46,[1]Macrodata_CCF!$A$3:$D$55,4,FALSE)</f>
        <v>#ERROR!</v>
      </c>
      <c r="X46" s="73">
        <f t="shared" si="6"/>
        <v>0.2713001013</v>
      </c>
      <c r="Y46" s="73">
        <f t="shared" si="7"/>
        <v>0.5229925466</v>
      </c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</row>
    <row r="47" ht="14.25" customHeight="1">
      <c r="A47" s="78">
        <v>44.0</v>
      </c>
      <c r="C47" s="78" t="str">
        <f>VLOOKUP(G47,[1]Macrodata_CCF!$A$3:$D$55,4,FALSE)</f>
        <v>#ERROR!</v>
      </c>
      <c r="E47" s="79" t="str">
        <f>VLOOKUP(G47,[1]Macrodata_CCF!$A$3:$B$55,2,FALSE)</f>
        <v>#ERROR!</v>
      </c>
      <c r="F47" s="78">
        <v>1.0</v>
      </c>
      <c r="G47" s="80">
        <v>42.0</v>
      </c>
      <c r="H47" s="81">
        <v>0.0</v>
      </c>
      <c r="I47" s="81">
        <v>930000.0</v>
      </c>
      <c r="J47" s="81">
        <v>948600.0</v>
      </c>
      <c r="K47" s="81">
        <v>930000.0</v>
      </c>
      <c r="L47" s="82">
        <v>1.02</v>
      </c>
      <c r="N47" s="83">
        <f t="shared" si="1"/>
        <v>1.02</v>
      </c>
      <c r="O47" s="83">
        <f t="shared" si="2"/>
        <v>1</v>
      </c>
      <c r="Q47" s="83">
        <f t="shared" si="3"/>
        <v>1</v>
      </c>
      <c r="R47" s="83">
        <f t="shared" si="4"/>
        <v>1.02</v>
      </c>
      <c r="S47" s="83" t="b">
        <f t="shared" si="5"/>
        <v>0</v>
      </c>
      <c r="T47" s="84"/>
      <c r="U47" s="72"/>
      <c r="V47" s="72">
        <v>18.0</v>
      </c>
      <c r="W47" s="72" t="str">
        <f>VLOOKUP(V47,[1]Macrodata_CCF!$A$3:$D$55,4,FALSE)</f>
        <v>#ERROR!</v>
      </c>
      <c r="X47" s="73">
        <f t="shared" si="6"/>
        <v>0.2684666926</v>
      </c>
      <c r="Y47" s="73">
        <f t="shared" si="7"/>
        <v>0.6089305745</v>
      </c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</row>
    <row r="48" ht="14.25" customHeight="1">
      <c r="A48" s="78">
        <v>45.0</v>
      </c>
      <c r="C48" s="78" t="str">
        <f>VLOOKUP(G48,[1]Macrodata_CCF!$A$3:$D$55,4,FALSE)</f>
        <v>#ERROR!</v>
      </c>
      <c r="E48" s="79" t="str">
        <f>VLOOKUP(G48,[1]Macrodata_CCF!$A$3:$B$55,2,FALSE)</f>
        <v>#ERROR!</v>
      </c>
      <c r="F48" s="78">
        <v>0.0</v>
      </c>
      <c r="G48" s="80">
        <v>7.0</v>
      </c>
      <c r="H48" s="81">
        <v>134060.0</v>
      </c>
      <c r="I48" s="81">
        <v>960000.0</v>
      </c>
      <c r="J48" s="81">
        <v>464435.0</v>
      </c>
      <c r="K48" s="81">
        <v>960000.0</v>
      </c>
      <c r="L48" s="82">
        <v>0.3999987892582996</v>
      </c>
      <c r="N48" s="83">
        <f t="shared" si="1"/>
        <v>0.3999987893</v>
      </c>
      <c r="O48" s="83">
        <f t="shared" si="2"/>
        <v>0.3999987893</v>
      </c>
      <c r="Q48" s="83">
        <f t="shared" si="3"/>
        <v>0.8603541667</v>
      </c>
      <c r="R48" s="83">
        <f t="shared" si="4"/>
        <v>0.3999987893</v>
      </c>
      <c r="S48" s="83" t="b">
        <f t="shared" si="5"/>
        <v>0</v>
      </c>
      <c r="T48" s="84"/>
      <c r="U48" s="72"/>
      <c r="V48" s="72">
        <v>19.0</v>
      </c>
      <c r="W48" s="72" t="str">
        <f>VLOOKUP(V48,[1]Macrodata_CCF!$A$3:$D$55,4,FALSE)</f>
        <v>#ERROR!</v>
      </c>
      <c r="X48" s="73">
        <f t="shared" si="6"/>
        <v>0.2513561201</v>
      </c>
      <c r="Y48" s="73">
        <f t="shared" si="7"/>
        <v>0.541622737</v>
      </c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</row>
    <row r="49" ht="14.25" customHeight="1">
      <c r="A49" s="78">
        <v>46.0</v>
      </c>
      <c r="C49" s="78" t="str">
        <f>VLOOKUP(G49,[1]Macrodata_CCF!$A$3:$D$55,4,FALSE)</f>
        <v>#ERROR!</v>
      </c>
      <c r="E49" s="79" t="str">
        <f>VLOOKUP(G49,[1]Macrodata_CCF!$A$3:$B$55,2,FALSE)</f>
        <v>#ERROR!</v>
      </c>
      <c r="F49" s="78">
        <v>0.0</v>
      </c>
      <c r="G49" s="80">
        <v>53.0</v>
      </c>
      <c r="H49" s="81">
        <v>158240.0</v>
      </c>
      <c r="I49" s="81">
        <v>320000.0</v>
      </c>
      <c r="J49" s="81">
        <v>166330.0</v>
      </c>
      <c r="K49" s="81">
        <v>320000.0</v>
      </c>
      <c r="L49" s="82">
        <v>0.05001236399604352</v>
      </c>
      <c r="N49" s="83">
        <f t="shared" si="1"/>
        <v>0.050012364</v>
      </c>
      <c r="O49" s="83">
        <f t="shared" si="2"/>
        <v>0.050012364</v>
      </c>
      <c r="Q49" s="83">
        <f t="shared" si="3"/>
        <v>0.5055</v>
      </c>
      <c r="R49" s="83">
        <f t="shared" si="4"/>
        <v>0.050012364</v>
      </c>
      <c r="S49" s="83" t="b">
        <f t="shared" si="5"/>
        <v>0</v>
      </c>
      <c r="T49" s="84"/>
      <c r="U49" s="72"/>
      <c r="V49" s="72">
        <v>20.0</v>
      </c>
      <c r="W49" s="72" t="str">
        <f>VLOOKUP(V49,[1]Macrodata_CCF!$A$3:$D$55,4,FALSE)</f>
        <v>#ERROR!</v>
      </c>
      <c r="X49" s="73">
        <f t="shared" si="6"/>
        <v>0.24636607</v>
      </c>
      <c r="Y49" s="73">
        <f t="shared" si="7"/>
        <v>0.5267991621</v>
      </c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</row>
    <row r="50" ht="14.25" customHeight="1">
      <c r="A50" s="78">
        <v>47.0</v>
      </c>
      <c r="C50" s="78" t="str">
        <f>VLOOKUP(G50,[1]Macrodata_CCF!$A$3:$D$55,4,FALSE)</f>
        <v>#ERROR!</v>
      </c>
      <c r="E50" s="79" t="str">
        <f>VLOOKUP(G50,[1]Macrodata_CCF!$A$3:$B$55,2,FALSE)</f>
        <v>#ERROR!</v>
      </c>
      <c r="F50" s="78">
        <v>0.0</v>
      </c>
      <c r="G50" s="80">
        <v>32.0</v>
      </c>
      <c r="H50" s="81">
        <v>88275.0</v>
      </c>
      <c r="I50" s="81">
        <v>330000.0</v>
      </c>
      <c r="J50" s="81">
        <v>134205.0</v>
      </c>
      <c r="K50" s="81">
        <v>330000.0</v>
      </c>
      <c r="L50" s="82">
        <v>0.1900093080980453</v>
      </c>
      <c r="N50" s="83">
        <f t="shared" si="1"/>
        <v>0.1900093081</v>
      </c>
      <c r="O50" s="83">
        <f t="shared" si="2"/>
        <v>0.1900093081</v>
      </c>
      <c r="Q50" s="83">
        <f t="shared" si="3"/>
        <v>0.7325</v>
      </c>
      <c r="R50" s="83">
        <f t="shared" si="4"/>
        <v>0.1900093081</v>
      </c>
      <c r="S50" s="83" t="b">
        <f t="shared" si="5"/>
        <v>0</v>
      </c>
      <c r="T50" s="84"/>
      <c r="U50" s="72"/>
      <c r="V50" s="72">
        <v>21.0</v>
      </c>
      <c r="W50" s="72" t="str">
        <f>VLOOKUP(V50,[1]Macrodata_CCF!$A$3:$D$55,4,FALSE)</f>
        <v>#ERROR!</v>
      </c>
      <c r="X50" s="73">
        <f t="shared" si="6"/>
        <v>0.1982066505</v>
      </c>
      <c r="Y50" s="73">
        <f t="shared" si="7"/>
        <v>0.5139088758</v>
      </c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</row>
    <row r="51" ht="14.25" customHeight="1">
      <c r="A51" s="78">
        <v>48.0</v>
      </c>
      <c r="C51" s="78" t="str">
        <f>VLOOKUP(G51,[1]Macrodata_CCF!$A$3:$D$55,4,FALSE)</f>
        <v>#ERROR!</v>
      </c>
      <c r="E51" s="79" t="str">
        <f>VLOOKUP(G51,[1]Macrodata_CCF!$A$3:$B$55,2,FALSE)</f>
        <v>#ERROR!</v>
      </c>
      <c r="F51" s="78">
        <v>1.0</v>
      </c>
      <c r="G51" s="80">
        <v>7.0</v>
      </c>
      <c r="H51" s="81">
        <v>0.0</v>
      </c>
      <c r="I51" s="81">
        <v>430000.0</v>
      </c>
      <c r="J51" s="81">
        <v>245100.0</v>
      </c>
      <c r="K51" s="81">
        <v>817000.0</v>
      </c>
      <c r="L51" s="82">
        <v>0.57</v>
      </c>
      <c r="N51" s="83">
        <f t="shared" si="1"/>
        <v>0.57</v>
      </c>
      <c r="O51" s="83">
        <f t="shared" si="2"/>
        <v>0.57</v>
      </c>
      <c r="Q51" s="83">
        <f t="shared" si="3"/>
        <v>1</v>
      </c>
      <c r="R51" s="83">
        <f t="shared" si="4"/>
        <v>0.57</v>
      </c>
      <c r="S51" s="83" t="b">
        <f t="shared" si="5"/>
        <v>0</v>
      </c>
      <c r="T51" s="84"/>
      <c r="U51" s="72"/>
      <c r="V51" s="72">
        <v>22.0</v>
      </c>
      <c r="W51" s="72" t="str">
        <f>VLOOKUP(V51,[1]Macrodata_CCF!$A$3:$D$55,4,FALSE)</f>
        <v>#ERROR!</v>
      </c>
      <c r="X51" s="73">
        <f t="shared" si="6"/>
        <v>0.2562103112</v>
      </c>
      <c r="Y51" s="73">
        <f t="shared" si="7"/>
        <v>0.6159942541</v>
      </c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</row>
    <row r="52" ht="14.25" customHeight="1">
      <c r="A52" s="78">
        <v>49.0</v>
      </c>
      <c r="C52" s="78" t="str">
        <f>VLOOKUP(G52,[1]Macrodata_CCF!$A$3:$D$55,4,FALSE)</f>
        <v>#ERROR!</v>
      </c>
      <c r="E52" s="79" t="str">
        <f>VLOOKUP(G52,[1]Macrodata_CCF!$A$3:$B$55,2,FALSE)</f>
        <v>#ERROR!</v>
      </c>
      <c r="F52" s="78">
        <v>0.0</v>
      </c>
      <c r="G52" s="80">
        <v>28.0</v>
      </c>
      <c r="H52" s="81">
        <v>0.0</v>
      </c>
      <c r="I52" s="81">
        <v>190000.0</v>
      </c>
      <c r="J52" s="81">
        <v>0.0</v>
      </c>
      <c r="K52" s="81">
        <v>190000.0</v>
      </c>
      <c r="L52" s="82">
        <v>0.0</v>
      </c>
      <c r="N52" s="83">
        <f t="shared" si="1"/>
        <v>0</v>
      </c>
      <c r="O52" s="83">
        <f t="shared" si="2"/>
        <v>0</v>
      </c>
      <c r="Q52" s="83">
        <f t="shared" si="3"/>
        <v>1</v>
      </c>
      <c r="R52" s="83">
        <f t="shared" si="4"/>
        <v>0</v>
      </c>
      <c r="S52" s="83" t="b">
        <f t="shared" si="5"/>
        <v>0</v>
      </c>
      <c r="T52" s="84"/>
      <c r="U52" s="72"/>
      <c r="V52" s="72">
        <v>23.0</v>
      </c>
      <c r="W52" s="72" t="str">
        <f>VLOOKUP(V52,[1]Macrodata_CCF!$A$3:$D$55,4,FALSE)</f>
        <v>#ERROR!</v>
      </c>
      <c r="X52" s="73">
        <f t="shared" si="6"/>
        <v>0.2657628682</v>
      </c>
      <c r="Y52" s="73">
        <f t="shared" si="7"/>
        <v>0.5209019265</v>
      </c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</row>
    <row r="53" ht="14.25" customHeight="1">
      <c r="A53" s="78">
        <v>50.0</v>
      </c>
      <c r="C53" s="78" t="str">
        <f>VLOOKUP(G53,[1]Macrodata_CCF!$A$3:$D$55,4,FALSE)</f>
        <v>#ERROR!</v>
      </c>
      <c r="E53" s="79" t="str">
        <f>VLOOKUP(G53,[1]Macrodata_CCF!$A$3:$B$55,2,FALSE)</f>
        <v>#ERROR!</v>
      </c>
      <c r="F53" s="78">
        <v>0.0</v>
      </c>
      <c r="G53" s="80">
        <v>5.0</v>
      </c>
      <c r="H53" s="81">
        <v>105590.0</v>
      </c>
      <c r="I53" s="81">
        <v>130000.0</v>
      </c>
      <c r="J53" s="81">
        <v>111205.0</v>
      </c>
      <c r="K53" s="81">
        <v>130000.0</v>
      </c>
      <c r="L53" s="82">
        <v>0.2300286767718148</v>
      </c>
      <c r="N53" s="83">
        <f t="shared" si="1"/>
        <v>0.2300286768</v>
      </c>
      <c r="O53" s="83">
        <f t="shared" si="2"/>
        <v>0.2300286768</v>
      </c>
      <c r="Q53" s="83">
        <f t="shared" si="3"/>
        <v>0.1877692308</v>
      </c>
      <c r="R53" s="83">
        <f t="shared" si="4"/>
        <v>0.2300286768</v>
      </c>
      <c r="S53" s="83" t="b">
        <f t="shared" si="5"/>
        <v>0</v>
      </c>
      <c r="T53" s="84"/>
      <c r="U53" s="72"/>
      <c r="V53" s="72">
        <v>24.0</v>
      </c>
      <c r="W53" s="72" t="str">
        <f>VLOOKUP(V53,[1]Macrodata_CCF!$A$3:$D$55,4,FALSE)</f>
        <v>#ERROR!</v>
      </c>
      <c r="X53" s="73">
        <f t="shared" si="6"/>
        <v>0.2398206907</v>
      </c>
      <c r="Y53" s="73">
        <f t="shared" si="7"/>
        <v>0.5653002714</v>
      </c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</row>
    <row r="54" ht="14.25" customHeight="1">
      <c r="A54" s="78">
        <v>51.0</v>
      </c>
      <c r="C54" s="78" t="str">
        <f>VLOOKUP(G54,[1]Macrodata_CCF!$A$3:$D$55,4,FALSE)</f>
        <v>#ERROR!</v>
      </c>
      <c r="E54" s="79" t="str">
        <f>VLOOKUP(G54,[1]Macrodata_CCF!$A$3:$B$55,2,FALSE)</f>
        <v>#ERROR!</v>
      </c>
      <c r="F54" s="78">
        <v>0.0</v>
      </c>
      <c r="G54" s="80">
        <v>34.0</v>
      </c>
      <c r="H54" s="81">
        <v>444390.0</v>
      </c>
      <c r="I54" s="81">
        <v>590000.0</v>
      </c>
      <c r="J54" s="81">
        <v>399250.0</v>
      </c>
      <c r="K54" s="81">
        <v>1121000.0</v>
      </c>
      <c r="L54" s="82">
        <v>-0.3100061808941694</v>
      </c>
      <c r="N54" s="83">
        <f t="shared" si="1"/>
        <v>-0.3100061809</v>
      </c>
      <c r="O54" s="83">
        <f t="shared" si="2"/>
        <v>0</v>
      </c>
      <c r="Q54" s="83">
        <f t="shared" si="3"/>
        <v>0.2467966102</v>
      </c>
      <c r="R54" s="83">
        <f t="shared" si="4"/>
        <v>-0.3100061809</v>
      </c>
      <c r="S54" s="83" t="b">
        <f t="shared" si="5"/>
        <v>0</v>
      </c>
      <c r="T54" s="84"/>
      <c r="U54" s="72"/>
      <c r="V54" s="72">
        <v>25.0</v>
      </c>
      <c r="W54" s="72" t="str">
        <f>VLOOKUP(V54,[1]Macrodata_CCF!$A$3:$D$55,4,FALSE)</f>
        <v>#ERROR!</v>
      </c>
      <c r="X54" s="73">
        <f t="shared" si="6"/>
        <v>0.2508182613</v>
      </c>
      <c r="Y54" s="73">
        <f t="shared" si="7"/>
        <v>0.5604007661</v>
      </c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</row>
    <row r="55" ht="14.25" customHeight="1">
      <c r="A55" s="78">
        <v>52.0</v>
      </c>
      <c r="C55" s="78" t="str">
        <f>VLOOKUP(G55,[1]Macrodata_CCF!$A$3:$D$55,4,FALSE)</f>
        <v>#ERROR!</v>
      </c>
      <c r="E55" s="79" t="str">
        <f>VLOOKUP(G55,[1]Macrodata_CCF!$A$3:$B$55,2,FALSE)</f>
        <v>#ERROR!</v>
      </c>
      <c r="F55" s="78">
        <v>0.0</v>
      </c>
      <c r="G55" s="80">
        <v>35.0</v>
      </c>
      <c r="H55" s="81">
        <v>0.0</v>
      </c>
      <c r="I55" s="81">
        <v>660000.0</v>
      </c>
      <c r="J55" s="81">
        <v>673200.0</v>
      </c>
      <c r="K55" s="81">
        <v>660000.0</v>
      </c>
      <c r="L55" s="82">
        <v>1.02</v>
      </c>
      <c r="N55" s="83">
        <f t="shared" si="1"/>
        <v>1.02</v>
      </c>
      <c r="O55" s="83">
        <f t="shared" si="2"/>
        <v>1</v>
      </c>
      <c r="Q55" s="83">
        <f t="shared" si="3"/>
        <v>1</v>
      </c>
      <c r="R55" s="83">
        <f t="shared" si="4"/>
        <v>1.02</v>
      </c>
      <c r="S55" s="83" t="b">
        <f t="shared" si="5"/>
        <v>0</v>
      </c>
      <c r="T55" s="84"/>
      <c r="U55" s="72"/>
      <c r="V55" s="72">
        <v>26.0</v>
      </c>
      <c r="W55" s="72" t="str">
        <f>VLOOKUP(V55,[1]Macrodata_CCF!$A$3:$D$55,4,FALSE)</f>
        <v>#ERROR!</v>
      </c>
      <c r="X55" s="73">
        <f t="shared" si="6"/>
        <v>0.238850517</v>
      </c>
      <c r="Y55" s="73">
        <f t="shared" si="7"/>
        <v>0.561569013</v>
      </c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</row>
    <row r="56" ht="14.25" customHeight="1">
      <c r="A56" s="78">
        <v>53.0</v>
      </c>
      <c r="C56" s="78" t="str">
        <f>VLOOKUP(G56,[1]Macrodata_CCF!$A$3:$D$55,4,FALSE)</f>
        <v>#ERROR!</v>
      </c>
      <c r="E56" s="79" t="str">
        <f>VLOOKUP(G56,[1]Macrodata_CCF!$A$3:$B$55,2,FALSE)</f>
        <v>#ERROR!</v>
      </c>
      <c r="F56" s="78">
        <v>0.0</v>
      </c>
      <c r="G56" s="80">
        <v>14.0</v>
      </c>
      <c r="H56" s="81">
        <v>18805.0</v>
      </c>
      <c r="I56" s="81">
        <v>20000.0</v>
      </c>
      <c r="J56" s="81">
        <v>19030.0</v>
      </c>
      <c r="K56" s="81">
        <v>20000.0</v>
      </c>
      <c r="L56" s="82">
        <v>0.1882845188284519</v>
      </c>
      <c r="N56" s="83">
        <f t="shared" si="1"/>
        <v>0.1882845188</v>
      </c>
      <c r="O56" s="83">
        <f t="shared" si="2"/>
        <v>0.1882845188</v>
      </c>
      <c r="Q56" s="83">
        <f t="shared" si="3"/>
        <v>0.05975</v>
      </c>
      <c r="R56" s="83">
        <f t="shared" si="4"/>
        <v>0.01125</v>
      </c>
      <c r="S56" s="83" t="b">
        <f t="shared" si="5"/>
        <v>0</v>
      </c>
      <c r="T56" s="84"/>
      <c r="U56" s="72"/>
      <c r="V56" s="72">
        <v>27.0</v>
      </c>
      <c r="W56" s="72" t="str">
        <f>VLOOKUP(V56,[1]Macrodata_CCF!$A$3:$D$55,4,FALSE)</f>
        <v>#ERROR!</v>
      </c>
      <c r="X56" s="73">
        <f t="shared" si="6"/>
        <v>0.2892785434</v>
      </c>
      <c r="Y56" s="73">
        <f t="shared" si="7"/>
        <v>0.5558755734</v>
      </c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</row>
    <row r="57" ht="14.25" customHeight="1">
      <c r="A57" s="78">
        <v>54.0</v>
      </c>
      <c r="C57" s="78" t="str">
        <f>VLOOKUP(G57,[1]Macrodata_CCF!$A$3:$D$55,4,FALSE)</f>
        <v>#ERROR!</v>
      </c>
      <c r="E57" s="79" t="str">
        <f>VLOOKUP(G57,[1]Macrodata_CCF!$A$3:$B$55,2,FALSE)</f>
        <v>#ERROR!</v>
      </c>
      <c r="F57" s="78">
        <v>0.0</v>
      </c>
      <c r="G57" s="80">
        <v>37.0</v>
      </c>
      <c r="H57" s="81">
        <v>349140.0</v>
      </c>
      <c r="I57" s="81">
        <v>950000.0</v>
      </c>
      <c r="J57" s="81">
        <v>433260.0</v>
      </c>
      <c r="K57" s="81">
        <v>950000.0</v>
      </c>
      <c r="L57" s="82">
        <v>0.1399993342875212</v>
      </c>
      <c r="N57" s="83">
        <f t="shared" si="1"/>
        <v>0.1399993343</v>
      </c>
      <c r="O57" s="83">
        <f t="shared" si="2"/>
        <v>0.1399993343</v>
      </c>
      <c r="Q57" s="83">
        <f t="shared" si="3"/>
        <v>0.6324842105</v>
      </c>
      <c r="R57" s="83">
        <f t="shared" si="4"/>
        <v>0.1399993343</v>
      </c>
      <c r="S57" s="83" t="b">
        <f t="shared" si="5"/>
        <v>0</v>
      </c>
      <c r="T57" s="84"/>
      <c r="U57" s="72"/>
      <c r="V57" s="72">
        <v>28.0</v>
      </c>
      <c r="W57" s="72" t="str">
        <f>VLOOKUP(V57,[1]Macrodata_CCF!$A$3:$D$55,4,FALSE)</f>
        <v>#ERROR!</v>
      </c>
      <c r="X57" s="73">
        <f t="shared" si="6"/>
        <v>0.2999990961</v>
      </c>
      <c r="Y57" s="73">
        <f t="shared" si="7"/>
        <v>0.5028540158</v>
      </c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</row>
    <row r="58" ht="14.25" customHeight="1">
      <c r="A58" s="78">
        <v>55.0</v>
      </c>
      <c r="C58" s="78" t="str">
        <f>VLOOKUP(G58,[1]Macrodata_CCF!$A$3:$D$55,4,FALSE)</f>
        <v>#ERROR!</v>
      </c>
      <c r="E58" s="79" t="str">
        <f>VLOOKUP(G58,[1]Macrodata_CCF!$A$3:$B$55,2,FALSE)</f>
        <v>#ERROR!</v>
      </c>
      <c r="F58" s="78">
        <v>0.0</v>
      </c>
      <c r="G58" s="80">
        <v>33.0</v>
      </c>
      <c r="H58" s="81">
        <v>0.0</v>
      </c>
      <c r="I58" s="81">
        <v>20000.0</v>
      </c>
      <c r="J58" s="81">
        <v>3000.0</v>
      </c>
      <c r="K58" s="81">
        <v>20000.0</v>
      </c>
      <c r="L58" s="82">
        <v>0.15</v>
      </c>
      <c r="N58" s="83">
        <f t="shared" si="1"/>
        <v>0.15</v>
      </c>
      <c r="O58" s="83">
        <f t="shared" si="2"/>
        <v>0.15</v>
      </c>
      <c r="Q58" s="83">
        <f t="shared" si="3"/>
        <v>1</v>
      </c>
      <c r="R58" s="83">
        <f t="shared" si="4"/>
        <v>0.15</v>
      </c>
      <c r="S58" s="83" t="b">
        <f t="shared" si="5"/>
        <v>0</v>
      </c>
      <c r="T58" s="84"/>
      <c r="U58" s="72"/>
      <c r="V58" s="72">
        <v>29.0</v>
      </c>
      <c r="W58" s="72" t="str">
        <f>VLOOKUP(V58,[1]Macrodata_CCF!$A$3:$D$55,4,FALSE)</f>
        <v>#ERROR!</v>
      </c>
      <c r="X58" s="73">
        <f t="shared" si="6"/>
        <v>0.2653435932</v>
      </c>
      <c r="Y58" s="73">
        <f t="shared" si="7"/>
        <v>0.5413269638</v>
      </c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</row>
    <row r="59" ht="14.25" customHeight="1">
      <c r="A59" s="78">
        <v>56.0</v>
      </c>
      <c r="C59" s="78" t="str">
        <f>VLOOKUP(G59,[1]Macrodata_CCF!$A$3:$D$55,4,FALSE)</f>
        <v>#ERROR!</v>
      </c>
      <c r="E59" s="79" t="str">
        <f>VLOOKUP(G59,[1]Macrodata_CCF!$A$3:$B$55,2,FALSE)</f>
        <v>#ERROR!</v>
      </c>
      <c r="F59" s="78">
        <v>0.0</v>
      </c>
      <c r="G59" s="80">
        <v>44.0</v>
      </c>
      <c r="H59" s="81">
        <v>267900.0</v>
      </c>
      <c r="I59" s="81">
        <v>580000.0</v>
      </c>
      <c r="J59" s="81">
        <v>311595.0</v>
      </c>
      <c r="K59" s="81">
        <v>812000.0</v>
      </c>
      <c r="L59" s="82">
        <v>0.1400032041012496</v>
      </c>
      <c r="N59" s="83">
        <f t="shared" si="1"/>
        <v>0.1400032041</v>
      </c>
      <c r="O59" s="83">
        <f t="shared" si="2"/>
        <v>0.1400032041</v>
      </c>
      <c r="Q59" s="83">
        <f t="shared" si="3"/>
        <v>0.5381034483</v>
      </c>
      <c r="R59" s="83">
        <f t="shared" si="4"/>
        <v>0.1400032041</v>
      </c>
      <c r="S59" s="83" t="b">
        <f t="shared" si="5"/>
        <v>0</v>
      </c>
      <c r="T59" s="84"/>
      <c r="U59" s="72"/>
      <c r="V59" s="72">
        <v>30.0</v>
      </c>
      <c r="W59" s="72" t="str">
        <f>VLOOKUP(V59,[1]Macrodata_CCF!$A$3:$D$55,4,FALSE)</f>
        <v>#ERROR!</v>
      </c>
      <c r="X59" s="73">
        <f t="shared" si="6"/>
        <v>0.2536987061</v>
      </c>
      <c r="Y59" s="73">
        <f t="shared" si="7"/>
        <v>0.6046766829</v>
      </c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</row>
    <row r="60" ht="14.25" customHeight="1">
      <c r="A60" s="78">
        <v>57.0</v>
      </c>
      <c r="C60" s="78" t="str">
        <f>VLOOKUP(G60,[1]Macrodata_CCF!$A$3:$D$55,4,FALSE)</f>
        <v>#ERROR!</v>
      </c>
      <c r="E60" s="79" t="str">
        <f>VLOOKUP(G60,[1]Macrodata_CCF!$A$3:$B$55,2,FALSE)</f>
        <v>#ERROR!</v>
      </c>
      <c r="F60" s="78">
        <v>0.0</v>
      </c>
      <c r="G60" s="80">
        <v>39.0</v>
      </c>
      <c r="H60" s="81">
        <v>427270.0</v>
      </c>
      <c r="I60" s="81">
        <v>450000.0</v>
      </c>
      <c r="J60" s="81">
        <v>428635.0</v>
      </c>
      <c r="K60" s="81">
        <v>450000.0</v>
      </c>
      <c r="L60" s="82">
        <v>0.06005279366476023</v>
      </c>
      <c r="N60" s="83">
        <f t="shared" si="1"/>
        <v>0.06005279366</v>
      </c>
      <c r="O60" s="83">
        <f t="shared" si="2"/>
        <v>0.06005279366</v>
      </c>
      <c r="Q60" s="83">
        <f t="shared" si="3"/>
        <v>0.05051111111</v>
      </c>
      <c r="R60" s="83">
        <f t="shared" si="4"/>
        <v>0.003033333333</v>
      </c>
      <c r="S60" s="83" t="b">
        <f t="shared" si="5"/>
        <v>0</v>
      </c>
      <c r="T60" s="84"/>
      <c r="U60" s="72"/>
      <c r="V60" s="72">
        <v>31.0</v>
      </c>
      <c r="W60" s="72" t="str">
        <f>VLOOKUP(V60,[1]Macrodata_CCF!$A$3:$D$55,4,FALSE)</f>
        <v>#ERROR!</v>
      </c>
      <c r="X60" s="73">
        <f t="shared" si="6"/>
        <v>0.2279012825</v>
      </c>
      <c r="Y60" s="73">
        <f t="shared" si="7"/>
        <v>0.5593018762</v>
      </c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</row>
    <row r="61" ht="14.25" customHeight="1">
      <c r="A61" s="78">
        <v>58.0</v>
      </c>
      <c r="C61" s="78" t="str">
        <f>VLOOKUP(G61,[1]Macrodata_CCF!$A$3:$D$55,4,FALSE)</f>
        <v>#ERROR!</v>
      </c>
      <c r="E61" s="79" t="str">
        <f>VLOOKUP(G61,[1]Macrodata_CCF!$A$3:$B$55,2,FALSE)</f>
        <v>#ERROR!</v>
      </c>
      <c r="F61" s="78">
        <v>0.0</v>
      </c>
      <c r="G61" s="80">
        <v>8.0</v>
      </c>
      <c r="H61" s="81">
        <v>149095.0</v>
      </c>
      <c r="I61" s="81">
        <v>570000.0</v>
      </c>
      <c r="J61" s="81">
        <v>304830.0</v>
      </c>
      <c r="K61" s="81">
        <v>969000.0</v>
      </c>
      <c r="L61" s="82">
        <v>0.370000356374954</v>
      </c>
      <c r="N61" s="83">
        <f t="shared" si="1"/>
        <v>0.3700003564</v>
      </c>
      <c r="O61" s="83">
        <f t="shared" si="2"/>
        <v>0.3700003564</v>
      </c>
      <c r="Q61" s="83">
        <f t="shared" si="3"/>
        <v>0.7384298246</v>
      </c>
      <c r="R61" s="83">
        <f t="shared" si="4"/>
        <v>0.3700003564</v>
      </c>
      <c r="S61" s="83" t="b">
        <f t="shared" si="5"/>
        <v>0</v>
      </c>
      <c r="T61" s="84"/>
      <c r="U61" s="72"/>
      <c r="V61" s="72">
        <v>32.0</v>
      </c>
      <c r="W61" s="72" t="str">
        <f>VLOOKUP(V61,[1]Macrodata_CCF!$A$3:$D$55,4,FALSE)</f>
        <v>#ERROR!</v>
      </c>
      <c r="X61" s="73">
        <f t="shared" si="6"/>
        <v>0.2241929417</v>
      </c>
      <c r="Y61" s="73">
        <f t="shared" si="7"/>
        <v>0.52000083</v>
      </c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</row>
    <row r="62" ht="14.25" customHeight="1">
      <c r="A62" s="78">
        <v>59.0</v>
      </c>
      <c r="C62" s="78" t="str">
        <f>VLOOKUP(G62,[1]Macrodata_CCF!$A$3:$D$55,4,FALSE)</f>
        <v>#ERROR!</v>
      </c>
      <c r="E62" s="79" t="str">
        <f>VLOOKUP(G62,[1]Macrodata_CCF!$A$3:$B$55,2,FALSE)</f>
        <v>#ERROR!</v>
      </c>
      <c r="F62" s="78">
        <v>0.0</v>
      </c>
      <c r="G62" s="80">
        <v>23.0</v>
      </c>
      <c r="H62" s="81">
        <v>0.0</v>
      </c>
      <c r="I62" s="81">
        <v>280000.0</v>
      </c>
      <c r="J62" s="81">
        <v>47600.0</v>
      </c>
      <c r="K62" s="81">
        <v>280000.0</v>
      </c>
      <c r="L62" s="82">
        <v>0.17</v>
      </c>
      <c r="N62" s="83">
        <f t="shared" si="1"/>
        <v>0.17</v>
      </c>
      <c r="O62" s="83">
        <f t="shared" si="2"/>
        <v>0.17</v>
      </c>
      <c r="Q62" s="83">
        <f t="shared" si="3"/>
        <v>1</v>
      </c>
      <c r="R62" s="83">
        <f t="shared" si="4"/>
        <v>0.17</v>
      </c>
      <c r="S62" s="83" t="b">
        <f t="shared" si="5"/>
        <v>0</v>
      </c>
      <c r="T62" s="84"/>
      <c r="U62" s="72"/>
      <c r="V62" s="72">
        <v>33.0</v>
      </c>
      <c r="W62" s="72" t="str">
        <f>VLOOKUP(V62,[1]Macrodata_CCF!$A$3:$D$55,4,FALSE)</f>
        <v>#ERROR!</v>
      </c>
      <c r="X62" s="73">
        <f t="shared" si="6"/>
        <v>0.2669804313</v>
      </c>
      <c r="Y62" s="73">
        <f t="shared" si="7"/>
        <v>0.5387977899</v>
      </c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</row>
    <row r="63" ht="14.25" customHeight="1">
      <c r="A63" s="78">
        <v>60.0</v>
      </c>
      <c r="C63" s="78" t="str">
        <f>VLOOKUP(G63,[1]Macrodata_CCF!$A$3:$D$55,4,FALSE)</f>
        <v>#ERROR!</v>
      </c>
      <c r="E63" s="79" t="str">
        <f>VLOOKUP(G63,[1]Macrodata_CCF!$A$3:$B$55,2,FALSE)</f>
        <v>#ERROR!</v>
      </c>
      <c r="F63" s="78">
        <v>0.0</v>
      </c>
      <c r="G63" s="80">
        <v>33.0</v>
      </c>
      <c r="H63" s="81">
        <v>409615.0</v>
      </c>
      <c r="I63" s="81">
        <v>600000.0</v>
      </c>
      <c r="J63" s="81">
        <v>441980.0</v>
      </c>
      <c r="K63" s="81">
        <v>600000.0</v>
      </c>
      <c r="L63" s="82">
        <v>0.1699976363684114</v>
      </c>
      <c r="N63" s="83">
        <f t="shared" si="1"/>
        <v>0.1699976364</v>
      </c>
      <c r="O63" s="83">
        <f t="shared" si="2"/>
        <v>0.1699976364</v>
      </c>
      <c r="Q63" s="83">
        <f t="shared" si="3"/>
        <v>0.3173083333</v>
      </c>
      <c r="R63" s="83">
        <f t="shared" si="4"/>
        <v>0.1699976364</v>
      </c>
      <c r="S63" s="83" t="b">
        <f t="shared" si="5"/>
        <v>0</v>
      </c>
      <c r="T63" s="84"/>
      <c r="U63" s="72"/>
      <c r="V63" s="72">
        <v>34.0</v>
      </c>
      <c r="W63" s="72" t="str">
        <f>VLOOKUP(V63,[1]Macrodata_CCF!$A$3:$D$55,4,FALSE)</f>
        <v>#ERROR!</v>
      </c>
      <c r="X63" s="73">
        <f t="shared" si="6"/>
        <v>0.1932286371</v>
      </c>
      <c r="Y63" s="73">
        <f t="shared" si="7"/>
        <v>0.5317726779</v>
      </c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</row>
    <row r="64" ht="14.25" customHeight="1">
      <c r="A64" s="78">
        <v>61.0</v>
      </c>
      <c r="C64" s="78" t="str">
        <f>VLOOKUP(G64,[1]Macrodata_CCF!$A$3:$D$55,4,FALSE)</f>
        <v>#ERROR!</v>
      </c>
      <c r="E64" s="79" t="str">
        <f>VLOOKUP(G64,[1]Macrodata_CCF!$A$3:$B$55,2,FALSE)</f>
        <v>#ERROR!</v>
      </c>
      <c r="F64" s="78">
        <v>0.0</v>
      </c>
      <c r="G64" s="80">
        <v>14.0</v>
      </c>
      <c r="H64" s="81">
        <v>207005.0</v>
      </c>
      <c r="I64" s="81">
        <v>930000.0</v>
      </c>
      <c r="J64" s="81">
        <v>948600.0</v>
      </c>
      <c r="K64" s="81">
        <v>930000.0</v>
      </c>
      <c r="L64" s="82">
        <v>1.025726318992524</v>
      </c>
      <c r="N64" s="83">
        <f t="shared" si="1"/>
        <v>1.025726319</v>
      </c>
      <c r="O64" s="83">
        <f t="shared" si="2"/>
        <v>1</v>
      </c>
      <c r="Q64" s="83">
        <f t="shared" si="3"/>
        <v>0.7774139785</v>
      </c>
      <c r="R64" s="83">
        <f t="shared" si="4"/>
        <v>1.025726319</v>
      </c>
      <c r="S64" s="83" t="b">
        <f t="shared" si="5"/>
        <v>0</v>
      </c>
      <c r="T64" s="84"/>
      <c r="U64" s="72"/>
      <c r="V64" s="72">
        <v>35.0</v>
      </c>
      <c r="W64" s="72" t="str">
        <f>VLOOKUP(V64,[1]Macrodata_CCF!$A$3:$D$55,4,FALSE)</f>
        <v>#ERROR!</v>
      </c>
      <c r="X64" s="73">
        <f t="shared" si="6"/>
        <v>0.171008268</v>
      </c>
      <c r="Y64" s="73">
        <f t="shared" si="7"/>
        <v>0.4815464138</v>
      </c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</row>
    <row r="65" ht="14.25" customHeight="1">
      <c r="A65" s="78">
        <v>62.0</v>
      </c>
      <c r="C65" s="78" t="str">
        <f>VLOOKUP(G65,[1]Macrodata_CCF!$A$3:$D$55,4,FALSE)</f>
        <v>#ERROR!</v>
      </c>
      <c r="E65" s="79" t="str">
        <f>VLOOKUP(G65,[1]Macrodata_CCF!$A$3:$B$55,2,FALSE)</f>
        <v>#ERROR!</v>
      </c>
      <c r="F65" s="78">
        <v>0.0</v>
      </c>
      <c r="G65" s="80">
        <v>51.0</v>
      </c>
      <c r="H65" s="81">
        <v>30920.0</v>
      </c>
      <c r="I65" s="81">
        <v>60000.0</v>
      </c>
      <c r="J65" s="81">
        <v>61200.0</v>
      </c>
      <c r="K65" s="81">
        <v>60000.0</v>
      </c>
      <c r="L65" s="82">
        <v>1.041265474552957</v>
      </c>
      <c r="N65" s="83">
        <f t="shared" si="1"/>
        <v>1.041265475</v>
      </c>
      <c r="O65" s="83">
        <f t="shared" si="2"/>
        <v>1</v>
      </c>
      <c r="Q65" s="83">
        <f t="shared" si="3"/>
        <v>0.4846666667</v>
      </c>
      <c r="R65" s="83">
        <f t="shared" si="4"/>
        <v>1.041265475</v>
      </c>
      <c r="S65" s="83" t="b">
        <f t="shared" si="5"/>
        <v>0</v>
      </c>
      <c r="T65" s="84"/>
      <c r="U65" s="72"/>
      <c r="V65" s="72">
        <v>36.0</v>
      </c>
      <c r="W65" s="72" t="str">
        <f>VLOOKUP(V65,[1]Macrodata_CCF!$A$3:$D$55,4,FALSE)</f>
        <v>#ERROR!</v>
      </c>
      <c r="X65" s="73">
        <f t="shared" si="6"/>
        <v>0.2519568924</v>
      </c>
      <c r="Y65" s="73">
        <f t="shared" si="7"/>
        <v>0.6057111744</v>
      </c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</row>
    <row r="66" ht="14.25" customHeight="1">
      <c r="A66" s="78">
        <v>63.0</v>
      </c>
      <c r="C66" s="78" t="str">
        <f>VLOOKUP(G66,[1]Macrodata_CCF!$A$3:$D$55,4,FALSE)</f>
        <v>#ERROR!</v>
      </c>
      <c r="E66" s="79" t="str">
        <f>VLOOKUP(G66,[1]Macrodata_CCF!$A$3:$B$55,2,FALSE)</f>
        <v>#ERROR!</v>
      </c>
      <c r="F66" s="78">
        <v>0.0</v>
      </c>
      <c r="G66" s="80">
        <v>27.0</v>
      </c>
      <c r="H66" s="81">
        <v>819080.0</v>
      </c>
      <c r="I66" s="81">
        <v>850000.0</v>
      </c>
      <c r="J66" s="81">
        <v>824025.0</v>
      </c>
      <c r="K66" s="81">
        <v>850000.0</v>
      </c>
      <c r="L66" s="82">
        <v>0.1599288486416559</v>
      </c>
      <c r="N66" s="83">
        <f t="shared" si="1"/>
        <v>0.1599288486</v>
      </c>
      <c r="O66" s="83">
        <f t="shared" si="2"/>
        <v>0.1599288486</v>
      </c>
      <c r="Q66" s="83">
        <f t="shared" si="3"/>
        <v>0.03637647059</v>
      </c>
      <c r="R66" s="83">
        <f t="shared" si="4"/>
        <v>0.005817647059</v>
      </c>
      <c r="S66" s="83" t="b">
        <f t="shared" si="5"/>
        <v>0</v>
      </c>
      <c r="T66" s="84"/>
      <c r="U66" s="72"/>
      <c r="V66" s="72">
        <v>37.0</v>
      </c>
      <c r="W66" s="72" t="str">
        <f>VLOOKUP(V66,[1]Macrodata_CCF!$A$3:$D$55,4,FALSE)</f>
        <v>#ERROR!</v>
      </c>
      <c r="X66" s="73">
        <f t="shared" si="6"/>
        <v>0.1561479465</v>
      </c>
      <c r="Y66" s="73">
        <f t="shared" si="7"/>
        <v>0.4942092161</v>
      </c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</row>
    <row r="67" ht="14.25" customHeight="1">
      <c r="A67" s="78">
        <v>64.0</v>
      </c>
      <c r="C67" s="78" t="str">
        <f>VLOOKUP(G67,[1]Macrodata_CCF!$A$3:$D$55,4,FALSE)</f>
        <v>#ERROR!</v>
      </c>
      <c r="E67" s="79" t="str">
        <f>VLOOKUP(G67,[1]Macrodata_CCF!$A$3:$B$55,2,FALSE)</f>
        <v>#ERROR!</v>
      </c>
      <c r="F67" s="78">
        <v>0.0</v>
      </c>
      <c r="G67" s="80">
        <v>8.0</v>
      </c>
      <c r="H67" s="81">
        <v>284730.0</v>
      </c>
      <c r="I67" s="81">
        <v>290000.0</v>
      </c>
      <c r="J67" s="81">
        <v>286260.0</v>
      </c>
      <c r="K67" s="81">
        <v>290000.0</v>
      </c>
      <c r="L67" s="82">
        <v>0.2903225806451613</v>
      </c>
      <c r="N67" s="83">
        <f t="shared" si="1"/>
        <v>0.2903225806</v>
      </c>
      <c r="O67" s="83">
        <f t="shared" si="2"/>
        <v>0.2903225806</v>
      </c>
      <c r="Q67" s="83">
        <f t="shared" si="3"/>
        <v>0.01817241379</v>
      </c>
      <c r="R67" s="83">
        <f t="shared" si="4"/>
        <v>0.005275862069</v>
      </c>
      <c r="S67" s="83" t="b">
        <f t="shared" si="5"/>
        <v>0</v>
      </c>
      <c r="T67" s="84"/>
      <c r="U67" s="72"/>
      <c r="V67" s="72">
        <v>38.0</v>
      </c>
      <c r="W67" s="72" t="str">
        <f>VLOOKUP(V67,[1]Macrodata_CCF!$A$3:$D$55,4,FALSE)</f>
        <v>#ERROR!</v>
      </c>
      <c r="X67" s="73">
        <f t="shared" si="6"/>
        <v>0.156504393</v>
      </c>
      <c r="Y67" s="73">
        <f t="shared" si="7"/>
        <v>0.5674972332</v>
      </c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</row>
    <row r="68" ht="14.25" customHeight="1">
      <c r="A68" s="78">
        <v>65.0</v>
      </c>
      <c r="C68" s="78" t="str">
        <f>VLOOKUP(G68,[1]Macrodata_CCF!$A$3:$D$55,4,FALSE)</f>
        <v>#ERROR!</v>
      </c>
      <c r="E68" s="79" t="str">
        <f>VLOOKUP(G68,[1]Macrodata_CCF!$A$3:$B$55,2,FALSE)</f>
        <v>#ERROR!</v>
      </c>
      <c r="F68" s="78">
        <v>0.0</v>
      </c>
      <c r="G68" s="80">
        <v>38.0</v>
      </c>
      <c r="H68" s="81">
        <v>480670.0</v>
      </c>
      <c r="I68" s="81">
        <v>510000.0</v>
      </c>
      <c r="J68" s="81">
        <v>484485.0</v>
      </c>
      <c r="K68" s="81">
        <v>510000.0</v>
      </c>
      <c r="L68" s="82">
        <v>0.1300715990453461</v>
      </c>
      <c r="N68" s="83">
        <f t="shared" si="1"/>
        <v>0.130071599</v>
      </c>
      <c r="O68" s="83">
        <f t="shared" si="2"/>
        <v>0.130071599</v>
      </c>
      <c r="Q68" s="83">
        <f t="shared" si="3"/>
        <v>0.05750980392</v>
      </c>
      <c r="R68" s="83">
        <f t="shared" si="4"/>
        <v>0.007480392157</v>
      </c>
      <c r="S68" s="83" t="b">
        <f t="shared" si="5"/>
        <v>0</v>
      </c>
      <c r="T68" s="84"/>
      <c r="U68" s="72"/>
      <c r="V68" s="72">
        <v>39.0</v>
      </c>
      <c r="W68" s="72" t="str">
        <f>VLOOKUP(V68,[1]Macrodata_CCF!$A$3:$D$55,4,FALSE)</f>
        <v>#ERROR!</v>
      </c>
      <c r="X68" s="73">
        <f t="shared" si="6"/>
        <v>0.1734099214</v>
      </c>
      <c r="Y68" s="73">
        <f t="shared" si="7"/>
        <v>0.5842828682</v>
      </c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</row>
    <row r="69" ht="14.25" customHeight="1">
      <c r="A69" s="78">
        <v>66.0</v>
      </c>
      <c r="C69" s="78" t="str">
        <f>VLOOKUP(G69,[1]Macrodata_CCF!$A$3:$D$55,4,FALSE)</f>
        <v>#ERROR!</v>
      </c>
      <c r="E69" s="79" t="str">
        <f>VLOOKUP(G69,[1]Macrodata_CCF!$A$3:$B$55,2,FALSE)</f>
        <v>#ERROR!</v>
      </c>
      <c r="F69" s="78">
        <v>0.0</v>
      </c>
      <c r="G69" s="80">
        <v>26.0</v>
      </c>
      <c r="H69" s="81">
        <v>135990.0</v>
      </c>
      <c r="I69" s="81">
        <v>150000.0</v>
      </c>
      <c r="J69" s="81">
        <v>138510.0</v>
      </c>
      <c r="K69" s="81">
        <v>300000.0</v>
      </c>
      <c r="L69" s="82">
        <v>0.1798715203426124</v>
      </c>
      <c r="N69" s="83">
        <f t="shared" si="1"/>
        <v>0.1798715203</v>
      </c>
      <c r="O69" s="83">
        <f t="shared" si="2"/>
        <v>0.1798715203</v>
      </c>
      <c r="Q69" s="83">
        <f t="shared" si="3"/>
        <v>0.0934</v>
      </c>
      <c r="R69" s="83">
        <f t="shared" si="4"/>
        <v>0.0168</v>
      </c>
      <c r="S69" s="83" t="b">
        <f t="shared" si="5"/>
        <v>0</v>
      </c>
      <c r="T69" s="84"/>
      <c r="U69" s="72"/>
      <c r="V69" s="72">
        <v>40.0</v>
      </c>
      <c r="W69" s="72" t="str">
        <f>VLOOKUP(V69,[1]Macrodata_CCF!$A$3:$D$55,4,FALSE)</f>
        <v>#ERROR!</v>
      </c>
      <c r="X69" s="73">
        <f t="shared" si="6"/>
        <v>0.1758269077</v>
      </c>
      <c r="Y69" s="73">
        <f t="shared" si="7"/>
        <v>0.5499251745</v>
      </c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</row>
    <row r="70" ht="14.25" customHeight="1">
      <c r="A70" s="78">
        <v>67.0</v>
      </c>
      <c r="C70" s="78" t="str">
        <f>VLOOKUP(G70,[1]Macrodata_CCF!$A$3:$D$55,4,FALSE)</f>
        <v>#ERROR!</v>
      </c>
      <c r="E70" s="79" t="str">
        <f>VLOOKUP(G70,[1]Macrodata_CCF!$A$3:$B$55,2,FALSE)</f>
        <v>#ERROR!</v>
      </c>
      <c r="F70" s="78">
        <v>0.0</v>
      </c>
      <c r="G70" s="80">
        <v>41.0</v>
      </c>
      <c r="H70" s="81">
        <v>647555.0</v>
      </c>
      <c r="I70" s="81">
        <v>800000.0</v>
      </c>
      <c r="J70" s="81">
        <v>681095.0</v>
      </c>
      <c r="K70" s="81">
        <v>800000.0</v>
      </c>
      <c r="L70" s="82">
        <v>0.220013775460002</v>
      </c>
      <c r="N70" s="83">
        <f t="shared" si="1"/>
        <v>0.2200137755</v>
      </c>
      <c r="O70" s="83">
        <f t="shared" si="2"/>
        <v>0.2200137755</v>
      </c>
      <c r="Q70" s="83">
        <f t="shared" si="3"/>
        <v>0.19055625</v>
      </c>
      <c r="R70" s="83">
        <f t="shared" si="4"/>
        <v>0.2200137755</v>
      </c>
      <c r="S70" s="83" t="b">
        <f t="shared" si="5"/>
        <v>0</v>
      </c>
      <c r="T70" s="84"/>
      <c r="U70" s="72"/>
      <c r="V70" s="72">
        <v>41.0</v>
      </c>
      <c r="W70" s="72" t="str">
        <f>VLOOKUP(V70,[1]Macrodata_CCF!$A$3:$D$55,4,FALSE)</f>
        <v>#ERROR!</v>
      </c>
      <c r="X70" s="73">
        <f t="shared" si="6"/>
        <v>0.3797808818</v>
      </c>
      <c r="Y70" s="73">
        <f t="shared" si="7"/>
        <v>0.5417396135</v>
      </c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</row>
    <row r="71" ht="14.25" customHeight="1">
      <c r="A71" s="78">
        <v>68.0</v>
      </c>
      <c r="C71" s="78" t="str">
        <f>VLOOKUP(G71,[1]Macrodata_CCF!$A$3:$D$55,4,FALSE)</f>
        <v>#ERROR!</v>
      </c>
      <c r="E71" s="79" t="str">
        <f>VLOOKUP(G71,[1]Macrodata_CCF!$A$3:$B$55,2,FALSE)</f>
        <v>#ERROR!</v>
      </c>
      <c r="F71" s="78">
        <v>0.0</v>
      </c>
      <c r="G71" s="80">
        <v>27.0</v>
      </c>
      <c r="H71" s="81">
        <v>807660.0</v>
      </c>
      <c r="I71" s="81">
        <v>850000.0</v>
      </c>
      <c r="J71" s="81">
        <v>814435.0</v>
      </c>
      <c r="K71" s="81">
        <v>850000.0</v>
      </c>
      <c r="L71" s="82">
        <v>0.1600141709966934</v>
      </c>
      <c r="N71" s="83">
        <f t="shared" si="1"/>
        <v>0.160014171</v>
      </c>
      <c r="O71" s="83">
        <f t="shared" si="2"/>
        <v>0.160014171</v>
      </c>
      <c r="Q71" s="83">
        <f t="shared" si="3"/>
        <v>0.04981176471</v>
      </c>
      <c r="R71" s="83">
        <f t="shared" si="4"/>
        <v>0.007970588235</v>
      </c>
      <c r="S71" s="83" t="b">
        <f t="shared" si="5"/>
        <v>0</v>
      </c>
      <c r="T71" s="84"/>
      <c r="U71" s="72"/>
      <c r="V71" s="72">
        <v>42.0</v>
      </c>
      <c r="W71" s="72" t="str">
        <f>VLOOKUP(V71,[1]Macrodata_CCF!$A$3:$D$55,4,FALSE)</f>
        <v>#ERROR!</v>
      </c>
      <c r="X71" s="73">
        <f t="shared" si="6"/>
        <v>0.3826881853</v>
      </c>
      <c r="Y71" s="73">
        <f t="shared" si="7"/>
        <v>0.5675240846</v>
      </c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</row>
    <row r="72" ht="14.25" customHeight="1">
      <c r="A72" s="78">
        <v>69.0</v>
      </c>
      <c r="C72" s="78" t="str">
        <f>VLOOKUP(G72,[1]Macrodata_CCF!$A$3:$D$55,4,FALSE)</f>
        <v>#ERROR!</v>
      </c>
      <c r="E72" s="79" t="str">
        <f>VLOOKUP(G72,[1]Macrodata_CCF!$A$3:$B$55,2,FALSE)</f>
        <v>#ERROR!</v>
      </c>
      <c r="F72" s="78">
        <v>0.0</v>
      </c>
      <c r="G72" s="80">
        <v>26.0</v>
      </c>
      <c r="H72" s="81">
        <v>72105.0</v>
      </c>
      <c r="I72" s="81">
        <v>770000.0</v>
      </c>
      <c r="J72" s="81">
        <v>176790.0</v>
      </c>
      <c r="K72" s="81">
        <v>770000.0</v>
      </c>
      <c r="L72" s="82">
        <v>0.1500010746602282</v>
      </c>
      <c r="N72" s="83">
        <f t="shared" si="1"/>
        <v>0.1500010747</v>
      </c>
      <c r="O72" s="83">
        <f t="shared" si="2"/>
        <v>0.1500010747</v>
      </c>
      <c r="Q72" s="83">
        <f t="shared" si="3"/>
        <v>0.9063571429</v>
      </c>
      <c r="R72" s="83">
        <f t="shared" si="4"/>
        <v>0.1500010747</v>
      </c>
      <c r="S72" s="83" t="b">
        <f t="shared" si="5"/>
        <v>0</v>
      </c>
      <c r="T72" s="84"/>
      <c r="U72" s="72"/>
      <c r="V72" s="72">
        <v>43.0</v>
      </c>
      <c r="W72" s="72" t="str">
        <f>VLOOKUP(V72,[1]Macrodata_CCF!$A$3:$D$55,4,FALSE)</f>
        <v>#ERROR!</v>
      </c>
      <c r="X72" s="73">
        <f t="shared" si="6"/>
        <v>0.2431680728</v>
      </c>
      <c r="Y72" s="73">
        <f t="shared" si="7"/>
        <v>0.4992316012</v>
      </c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</row>
    <row r="73" ht="14.25" customHeight="1">
      <c r="A73" s="78">
        <v>70.0</v>
      </c>
      <c r="C73" s="78" t="str">
        <f>VLOOKUP(G73,[1]Macrodata_CCF!$A$3:$D$55,4,FALSE)</f>
        <v>#ERROR!</v>
      </c>
      <c r="E73" s="79" t="str">
        <f>VLOOKUP(G73,[1]Macrodata_CCF!$A$3:$B$55,2,FALSE)</f>
        <v>#ERROR!</v>
      </c>
      <c r="F73" s="78">
        <v>0.0</v>
      </c>
      <c r="G73" s="80">
        <v>12.0</v>
      </c>
      <c r="H73" s="81">
        <v>279075.0</v>
      </c>
      <c r="I73" s="81">
        <v>740000.0</v>
      </c>
      <c r="J73" s="81">
        <v>403525.0</v>
      </c>
      <c r="K73" s="81">
        <v>740000.0</v>
      </c>
      <c r="L73" s="82">
        <v>0.2700005423875902</v>
      </c>
      <c r="N73" s="83">
        <f t="shared" si="1"/>
        <v>0.2700005424</v>
      </c>
      <c r="O73" s="83">
        <f t="shared" si="2"/>
        <v>0.2700005424</v>
      </c>
      <c r="Q73" s="83">
        <f t="shared" si="3"/>
        <v>0.6228716216</v>
      </c>
      <c r="R73" s="83">
        <f t="shared" si="4"/>
        <v>0.2700005424</v>
      </c>
      <c r="S73" s="83" t="b">
        <f t="shared" si="5"/>
        <v>0</v>
      </c>
      <c r="T73" s="84"/>
      <c r="U73" s="72"/>
      <c r="V73" s="72">
        <v>44.0</v>
      </c>
      <c r="W73" s="72" t="str">
        <f>VLOOKUP(V73,[1]Macrodata_CCF!$A$3:$D$55,4,FALSE)</f>
        <v>#ERROR!</v>
      </c>
      <c r="X73" s="73">
        <f t="shared" si="6"/>
        <v>0.2499526677</v>
      </c>
      <c r="Y73" s="73">
        <f t="shared" si="7"/>
        <v>0.5193832012</v>
      </c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</row>
    <row r="74" ht="14.25" customHeight="1">
      <c r="A74" s="78">
        <v>71.0</v>
      </c>
      <c r="C74" s="78" t="str">
        <f>VLOOKUP(G74,[1]Macrodata_CCF!$A$3:$D$55,4,FALSE)</f>
        <v>#ERROR!</v>
      </c>
      <c r="E74" s="79" t="str">
        <f>VLOOKUP(G74,[1]Macrodata_CCF!$A$3:$B$55,2,FALSE)</f>
        <v>#ERROR!</v>
      </c>
      <c r="F74" s="78">
        <v>1.0</v>
      </c>
      <c r="G74" s="80">
        <v>22.0</v>
      </c>
      <c r="H74" s="81">
        <v>273520.0</v>
      </c>
      <c r="I74" s="81">
        <v>520000.0</v>
      </c>
      <c r="J74" s="81">
        <v>381970.0</v>
      </c>
      <c r="K74" s="81">
        <v>520000.0</v>
      </c>
      <c r="L74" s="82">
        <v>0.4399951314508276</v>
      </c>
      <c r="N74" s="83">
        <f t="shared" si="1"/>
        <v>0.4399951315</v>
      </c>
      <c r="O74" s="83">
        <f t="shared" si="2"/>
        <v>0.4399951315</v>
      </c>
      <c r="Q74" s="83">
        <f t="shared" si="3"/>
        <v>0.474</v>
      </c>
      <c r="R74" s="83">
        <f t="shared" si="4"/>
        <v>0.4399951315</v>
      </c>
      <c r="S74" s="83" t="b">
        <f t="shared" si="5"/>
        <v>0</v>
      </c>
      <c r="T74" s="84"/>
      <c r="U74" s="72"/>
      <c r="V74" s="72">
        <v>45.0</v>
      </c>
      <c r="W74" s="72" t="str">
        <f>VLOOKUP(V74,[1]Macrodata_CCF!$A$3:$D$55,4,FALSE)</f>
        <v>#ERROR!</v>
      </c>
      <c r="X74" s="73">
        <f t="shared" si="6"/>
        <v>0.2346041762</v>
      </c>
      <c r="Y74" s="73">
        <f t="shared" si="7"/>
        <v>0.5238073471</v>
      </c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</row>
    <row r="75" ht="14.25" customHeight="1">
      <c r="A75" s="78">
        <v>72.0</v>
      </c>
      <c r="C75" s="78" t="str">
        <f>VLOOKUP(G75,[1]Macrodata_CCF!$A$3:$D$55,4,FALSE)</f>
        <v>#ERROR!</v>
      </c>
      <c r="E75" s="79" t="str">
        <f>VLOOKUP(G75,[1]Macrodata_CCF!$A$3:$B$55,2,FALSE)</f>
        <v>#ERROR!</v>
      </c>
      <c r="F75" s="78">
        <v>1.0</v>
      </c>
      <c r="G75" s="80">
        <v>20.0</v>
      </c>
      <c r="H75" s="81">
        <v>407890.0</v>
      </c>
      <c r="I75" s="81">
        <v>460000.0</v>
      </c>
      <c r="J75" s="81">
        <v>436030.0</v>
      </c>
      <c r="K75" s="81">
        <v>460000.0</v>
      </c>
      <c r="L75" s="82">
        <v>0.5400115141047783</v>
      </c>
      <c r="N75" s="83">
        <f t="shared" si="1"/>
        <v>0.5400115141</v>
      </c>
      <c r="O75" s="83">
        <f t="shared" si="2"/>
        <v>0.5400115141</v>
      </c>
      <c r="Q75" s="83">
        <f t="shared" si="3"/>
        <v>0.1132826087</v>
      </c>
      <c r="R75" s="83">
        <f t="shared" si="4"/>
        <v>0.5400115141</v>
      </c>
      <c r="S75" s="83" t="b">
        <f t="shared" si="5"/>
        <v>0</v>
      </c>
      <c r="T75" s="84"/>
      <c r="U75" s="72"/>
      <c r="V75" s="72">
        <v>46.0</v>
      </c>
      <c r="W75" s="72" t="str">
        <f>VLOOKUP(V75,[1]Macrodata_CCF!$A$3:$D$55,4,FALSE)</f>
        <v>#ERROR!</v>
      </c>
      <c r="X75" s="73">
        <f t="shared" si="6"/>
        <v>0.2407272999</v>
      </c>
      <c r="Y75" s="73">
        <f t="shared" si="7"/>
        <v>0.5808568363</v>
      </c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</row>
    <row r="76" ht="14.25" customHeight="1">
      <c r="A76" s="78">
        <v>73.0</v>
      </c>
      <c r="C76" s="78" t="str">
        <f>VLOOKUP(G76,[1]Macrodata_CCF!$A$3:$D$55,4,FALSE)</f>
        <v>#ERROR!</v>
      </c>
      <c r="E76" s="79" t="str">
        <f>VLOOKUP(G76,[1]Macrodata_CCF!$A$3:$B$55,2,FALSE)</f>
        <v>#ERROR!</v>
      </c>
      <c r="F76" s="78">
        <v>0.0</v>
      </c>
      <c r="G76" s="80">
        <v>42.0</v>
      </c>
      <c r="H76" s="81">
        <v>127340.0</v>
      </c>
      <c r="I76" s="81">
        <v>930000.0</v>
      </c>
      <c r="J76" s="81">
        <v>440375.0</v>
      </c>
      <c r="K76" s="81">
        <v>930000.0</v>
      </c>
      <c r="L76" s="82">
        <v>0.389997009941943</v>
      </c>
      <c r="N76" s="83">
        <f t="shared" si="1"/>
        <v>0.3899970099</v>
      </c>
      <c r="O76" s="83">
        <f t="shared" si="2"/>
        <v>0.3899970099</v>
      </c>
      <c r="Q76" s="83">
        <f t="shared" si="3"/>
        <v>0.8630752688</v>
      </c>
      <c r="R76" s="83">
        <f t="shared" si="4"/>
        <v>0.3899970099</v>
      </c>
      <c r="S76" s="83" t="b">
        <f t="shared" si="5"/>
        <v>0</v>
      </c>
      <c r="T76" s="84"/>
      <c r="U76" s="72"/>
      <c r="V76" s="72">
        <v>47.0</v>
      </c>
      <c r="W76" s="72" t="str">
        <f>VLOOKUP(V76,[1]Macrodata_CCF!$A$3:$D$55,4,FALSE)</f>
        <v>#ERROR!</v>
      </c>
      <c r="X76" s="73">
        <f t="shared" si="6"/>
        <v>0.2385095755</v>
      </c>
      <c r="Y76" s="73">
        <f t="shared" si="7"/>
        <v>0.6129462729</v>
      </c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</row>
    <row r="77" ht="14.25" customHeight="1">
      <c r="A77" s="78">
        <v>74.0</v>
      </c>
      <c r="C77" s="78" t="str">
        <f>VLOOKUP(G77,[1]Macrodata_CCF!$A$3:$D$55,4,FALSE)</f>
        <v>#ERROR!</v>
      </c>
      <c r="E77" s="79" t="str">
        <f>VLOOKUP(G77,[1]Macrodata_CCF!$A$3:$B$55,2,FALSE)</f>
        <v>#ERROR!</v>
      </c>
      <c r="F77" s="78">
        <v>0.0</v>
      </c>
      <c r="G77" s="80">
        <v>3.0</v>
      </c>
      <c r="H77" s="81">
        <v>66365.0</v>
      </c>
      <c r="I77" s="81">
        <v>230000.0</v>
      </c>
      <c r="J77" s="81">
        <v>304980.0</v>
      </c>
      <c r="K77" s="81">
        <v>299000.0</v>
      </c>
      <c r="L77" s="82">
        <v>1.458214929568858</v>
      </c>
      <c r="N77" s="83">
        <f t="shared" si="1"/>
        <v>1.45821493</v>
      </c>
      <c r="O77" s="83">
        <f t="shared" si="2"/>
        <v>1</v>
      </c>
      <c r="Q77" s="83">
        <f t="shared" si="3"/>
        <v>0.7114565217</v>
      </c>
      <c r="R77" s="83">
        <f t="shared" si="4"/>
        <v>1.45821493</v>
      </c>
      <c r="S77" s="83" t="b">
        <f t="shared" si="5"/>
        <v>0</v>
      </c>
      <c r="T77" s="84"/>
      <c r="U77" s="72"/>
      <c r="V77" s="72">
        <v>48.0</v>
      </c>
      <c r="W77" s="72" t="str">
        <f>VLOOKUP(V77,[1]Macrodata_CCF!$A$3:$D$55,4,FALSE)</f>
        <v>#ERROR!</v>
      </c>
      <c r="X77" s="73">
        <f t="shared" si="6"/>
        <v>0.2536607804</v>
      </c>
      <c r="Y77" s="73">
        <f t="shared" si="7"/>
        <v>0.5599759909</v>
      </c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</row>
    <row r="78" ht="14.25" customHeight="1">
      <c r="A78" s="78">
        <v>75.0</v>
      </c>
      <c r="C78" s="78" t="str">
        <f>VLOOKUP(G78,[1]Macrodata_CCF!$A$3:$D$55,4,FALSE)</f>
        <v>#ERROR!</v>
      </c>
      <c r="E78" s="79" t="str">
        <f>VLOOKUP(G78,[1]Macrodata_CCF!$A$3:$B$55,2,FALSE)</f>
        <v>#ERROR!</v>
      </c>
      <c r="F78" s="78">
        <v>0.0</v>
      </c>
      <c r="G78" s="80">
        <v>11.0</v>
      </c>
      <c r="H78" s="81">
        <v>88510.0</v>
      </c>
      <c r="I78" s="81">
        <v>430000.0</v>
      </c>
      <c r="J78" s="81">
        <v>143150.0</v>
      </c>
      <c r="K78" s="81">
        <v>430000.0</v>
      </c>
      <c r="L78" s="82">
        <v>0.1600046853494978</v>
      </c>
      <c r="N78" s="83">
        <f t="shared" si="1"/>
        <v>0.1600046853</v>
      </c>
      <c r="O78" s="83">
        <f t="shared" si="2"/>
        <v>0.1600046853</v>
      </c>
      <c r="Q78" s="83">
        <f t="shared" si="3"/>
        <v>0.7941627907</v>
      </c>
      <c r="R78" s="83">
        <f t="shared" si="4"/>
        <v>0.1600046853</v>
      </c>
      <c r="S78" s="83" t="b">
        <f t="shared" si="5"/>
        <v>0</v>
      </c>
      <c r="T78" s="84"/>
      <c r="U78" s="72"/>
      <c r="V78" s="72">
        <v>49.0</v>
      </c>
      <c r="W78" s="72" t="str">
        <f>VLOOKUP(V78,[1]Macrodata_CCF!$A$3:$D$55,4,FALSE)</f>
        <v>#ERROR!</v>
      </c>
      <c r="X78" s="73">
        <f t="shared" si="6"/>
        <v>0.1536327856</v>
      </c>
      <c r="Y78" s="73">
        <f t="shared" si="7"/>
        <v>0.6286187757</v>
      </c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</row>
    <row r="79" ht="14.25" customHeight="1">
      <c r="A79" s="78">
        <v>76.0</v>
      </c>
      <c r="C79" s="78" t="str">
        <f>VLOOKUP(G79,[1]Macrodata_CCF!$A$3:$D$55,4,FALSE)</f>
        <v>#ERROR!</v>
      </c>
      <c r="E79" s="79" t="str">
        <f>VLOOKUP(G79,[1]Macrodata_CCF!$A$3:$B$55,2,FALSE)</f>
        <v>#ERROR!</v>
      </c>
      <c r="F79" s="78">
        <v>0.0</v>
      </c>
      <c r="G79" s="80">
        <v>35.0</v>
      </c>
      <c r="H79" s="81">
        <v>0.0</v>
      </c>
      <c r="I79" s="81">
        <v>460000.0</v>
      </c>
      <c r="J79" s="81">
        <v>0.0</v>
      </c>
      <c r="K79" s="81">
        <v>460000.0</v>
      </c>
      <c r="L79" s="82">
        <v>0.0</v>
      </c>
      <c r="N79" s="83">
        <f t="shared" si="1"/>
        <v>0</v>
      </c>
      <c r="O79" s="83">
        <f t="shared" si="2"/>
        <v>0</v>
      </c>
      <c r="Q79" s="83">
        <f t="shared" si="3"/>
        <v>1</v>
      </c>
      <c r="R79" s="83">
        <f t="shared" si="4"/>
        <v>0</v>
      </c>
      <c r="S79" s="83" t="b">
        <f t="shared" si="5"/>
        <v>0</v>
      </c>
      <c r="T79" s="84"/>
      <c r="U79" s="72"/>
      <c r="V79" s="72">
        <v>50.0</v>
      </c>
      <c r="W79" s="72" t="str">
        <f>VLOOKUP(V79,[1]Macrodata_CCF!$A$3:$D$55,4,FALSE)</f>
        <v>#ERROR!</v>
      </c>
      <c r="X79" s="73">
        <f t="shared" si="6"/>
        <v>0.2049830481</v>
      </c>
      <c r="Y79" s="73">
        <f t="shared" si="7"/>
        <v>0.540767172</v>
      </c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</row>
    <row r="80" ht="14.25" customHeight="1">
      <c r="A80" s="78">
        <v>77.0</v>
      </c>
      <c r="C80" s="78" t="str">
        <f>VLOOKUP(G80,[1]Macrodata_CCF!$A$3:$D$55,4,FALSE)</f>
        <v>#ERROR!</v>
      </c>
      <c r="E80" s="79" t="str">
        <f>VLOOKUP(G80,[1]Macrodata_CCF!$A$3:$B$55,2,FALSE)</f>
        <v>#ERROR!</v>
      </c>
      <c r="F80" s="78">
        <v>0.0</v>
      </c>
      <c r="G80" s="80">
        <v>30.0</v>
      </c>
      <c r="H80" s="81">
        <v>72060.0</v>
      </c>
      <c r="I80" s="81">
        <v>80000.0</v>
      </c>
      <c r="J80" s="81">
        <v>73250.0</v>
      </c>
      <c r="K80" s="81">
        <v>80000.0</v>
      </c>
      <c r="L80" s="82">
        <v>0.1498740554156171</v>
      </c>
      <c r="N80" s="83">
        <f t="shared" si="1"/>
        <v>0.1498740554</v>
      </c>
      <c r="O80" s="83">
        <f t="shared" si="2"/>
        <v>0.1498740554</v>
      </c>
      <c r="Q80" s="83">
        <f t="shared" si="3"/>
        <v>0.09925</v>
      </c>
      <c r="R80" s="83">
        <f t="shared" si="4"/>
        <v>0.014875</v>
      </c>
      <c r="S80" s="83" t="b">
        <f t="shared" si="5"/>
        <v>0</v>
      </c>
      <c r="T80" s="84"/>
      <c r="U80" s="72"/>
      <c r="V80" s="72">
        <v>51.0</v>
      </c>
      <c r="W80" s="72" t="str">
        <f>VLOOKUP(V80,[1]Macrodata_CCF!$A$3:$D$55,4,FALSE)</f>
        <v>#ERROR!</v>
      </c>
      <c r="X80" s="73">
        <f t="shared" si="6"/>
        <v>0.1570721857</v>
      </c>
      <c r="Y80" s="73">
        <f t="shared" si="7"/>
        <v>0.640001837</v>
      </c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</row>
    <row r="81" ht="14.25" customHeight="1">
      <c r="A81" s="78">
        <v>78.0</v>
      </c>
      <c r="C81" s="78" t="str">
        <f>VLOOKUP(G81,[1]Macrodata_CCF!$A$3:$D$55,4,FALSE)</f>
        <v>#ERROR!</v>
      </c>
      <c r="E81" s="79" t="str">
        <f>VLOOKUP(G81,[1]Macrodata_CCF!$A$3:$B$55,2,FALSE)</f>
        <v>#ERROR!</v>
      </c>
      <c r="F81" s="78">
        <v>0.0</v>
      </c>
      <c r="G81" s="80">
        <v>28.0</v>
      </c>
      <c r="H81" s="81">
        <v>350655.0</v>
      </c>
      <c r="I81" s="81">
        <v>730000.0</v>
      </c>
      <c r="J81" s="81">
        <v>418935.0</v>
      </c>
      <c r="K81" s="81">
        <v>730000.0</v>
      </c>
      <c r="L81" s="82">
        <v>0.1799944641421397</v>
      </c>
      <c r="N81" s="83">
        <f t="shared" si="1"/>
        <v>0.1799944641</v>
      </c>
      <c r="O81" s="83">
        <f t="shared" si="2"/>
        <v>0.1799944641</v>
      </c>
      <c r="Q81" s="83">
        <f t="shared" si="3"/>
        <v>0.5196506849</v>
      </c>
      <c r="R81" s="83">
        <f t="shared" si="4"/>
        <v>0.1799944641</v>
      </c>
      <c r="S81" s="83" t="b">
        <f t="shared" si="5"/>
        <v>0</v>
      </c>
      <c r="T81" s="84"/>
      <c r="U81" s="72"/>
      <c r="V81" s="72">
        <v>52.0</v>
      </c>
      <c r="W81" s="72" t="str">
        <f>VLOOKUP(V81,[1]Macrodata_CCF!$A$3:$D$55,4,FALSE)</f>
        <v>#ERROR!</v>
      </c>
      <c r="X81" s="73">
        <f t="shared" si="6"/>
        <v>0.1845008114</v>
      </c>
      <c r="Y81" s="73">
        <f t="shared" si="7"/>
        <v>0.6131608664</v>
      </c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</row>
    <row r="82" ht="14.25" customHeight="1">
      <c r="A82" s="78">
        <v>79.0</v>
      </c>
      <c r="C82" s="78" t="str">
        <f>VLOOKUP(G82,[1]Macrodata_CCF!$A$3:$D$55,4,FALSE)</f>
        <v>#ERROR!</v>
      </c>
      <c r="E82" s="79" t="str">
        <f>VLOOKUP(G82,[1]Macrodata_CCF!$A$3:$B$55,2,FALSE)</f>
        <v>#ERROR!</v>
      </c>
      <c r="F82" s="78">
        <v>0.0</v>
      </c>
      <c r="G82" s="80">
        <v>38.0</v>
      </c>
      <c r="H82" s="81">
        <v>7970.0</v>
      </c>
      <c r="I82" s="81">
        <v>130000.0</v>
      </c>
      <c r="J82" s="81">
        <v>20175.0</v>
      </c>
      <c r="K82" s="81">
        <v>130000.0</v>
      </c>
      <c r="L82" s="82">
        <v>0.1000163894124396</v>
      </c>
      <c r="N82" s="83">
        <f t="shared" si="1"/>
        <v>0.1000163894</v>
      </c>
      <c r="O82" s="83">
        <f t="shared" si="2"/>
        <v>0.1000163894</v>
      </c>
      <c r="Q82" s="83">
        <f t="shared" si="3"/>
        <v>0.9386923077</v>
      </c>
      <c r="R82" s="83">
        <f t="shared" si="4"/>
        <v>0.1000163894</v>
      </c>
      <c r="S82" s="83" t="b">
        <f t="shared" si="5"/>
        <v>0</v>
      </c>
      <c r="T82" s="84"/>
      <c r="U82" s="72"/>
      <c r="V82" s="72">
        <v>53.0</v>
      </c>
      <c r="W82" s="72" t="str">
        <f>VLOOKUP(V82,[1]Macrodata_CCF!$A$3:$D$55,4,FALSE)</f>
        <v>#ERROR!</v>
      </c>
      <c r="X82" s="73">
        <f t="shared" si="6"/>
        <v>0.1759674912</v>
      </c>
      <c r="Y82" s="73">
        <f t="shared" si="7"/>
        <v>0.588126817</v>
      </c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</row>
    <row r="83" ht="14.25" customHeight="1">
      <c r="A83" s="78">
        <v>80.0</v>
      </c>
      <c r="C83" s="78" t="str">
        <f>VLOOKUP(G83,[1]Macrodata_CCF!$A$3:$D$55,4,FALSE)</f>
        <v>#ERROR!</v>
      </c>
      <c r="E83" s="79" t="str">
        <f>VLOOKUP(G83,[1]Macrodata_CCF!$A$3:$B$55,2,FALSE)</f>
        <v>#ERROR!</v>
      </c>
      <c r="F83" s="78">
        <v>0.0</v>
      </c>
      <c r="G83" s="80">
        <v>28.0</v>
      </c>
      <c r="H83" s="81">
        <v>7845.0</v>
      </c>
      <c r="I83" s="81">
        <v>10000.0</v>
      </c>
      <c r="J83" s="81">
        <v>10200.0</v>
      </c>
      <c r="K83" s="81">
        <v>10000.0</v>
      </c>
      <c r="L83" s="82">
        <v>1.092807424593968</v>
      </c>
      <c r="N83" s="83">
        <f t="shared" si="1"/>
        <v>1.092807425</v>
      </c>
      <c r="O83" s="83">
        <f t="shared" si="2"/>
        <v>1</v>
      </c>
      <c r="Q83" s="83">
        <f t="shared" si="3"/>
        <v>0.2155</v>
      </c>
      <c r="R83" s="83">
        <f t="shared" si="4"/>
        <v>1.092807425</v>
      </c>
      <c r="S83" s="83" t="b">
        <f t="shared" si="5"/>
        <v>0</v>
      </c>
      <c r="T83" s="84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</row>
    <row r="84" ht="14.25" customHeight="1">
      <c r="A84" s="78">
        <v>81.0</v>
      </c>
      <c r="C84" s="78" t="str">
        <f>VLOOKUP(G84,[1]Macrodata_CCF!$A$3:$D$55,4,FALSE)</f>
        <v>#ERROR!</v>
      </c>
      <c r="E84" s="79" t="str">
        <f>VLOOKUP(G84,[1]Macrodata_CCF!$A$3:$B$55,2,FALSE)</f>
        <v>#ERROR!</v>
      </c>
      <c r="F84" s="78">
        <v>0.0</v>
      </c>
      <c r="G84" s="80">
        <v>19.0</v>
      </c>
      <c r="H84" s="81">
        <v>10550.0</v>
      </c>
      <c r="I84" s="81">
        <v>450000.0</v>
      </c>
      <c r="J84" s="81">
        <v>0.0</v>
      </c>
      <c r="K84" s="81">
        <v>900000.0</v>
      </c>
      <c r="L84" s="82">
        <v>-0.02400728182955968</v>
      </c>
      <c r="N84" s="83">
        <f t="shared" si="1"/>
        <v>-0.02400728183</v>
      </c>
      <c r="O84" s="83">
        <f t="shared" si="2"/>
        <v>0</v>
      </c>
      <c r="Q84" s="83">
        <f t="shared" si="3"/>
        <v>0.9765555556</v>
      </c>
      <c r="R84" s="83">
        <f t="shared" si="4"/>
        <v>-0.02400728183</v>
      </c>
      <c r="S84" s="83" t="b">
        <f t="shared" si="5"/>
        <v>0</v>
      </c>
      <c r="T84" s="84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</row>
    <row r="85" ht="14.25" customHeight="1">
      <c r="A85" s="78">
        <v>82.0</v>
      </c>
      <c r="C85" s="78" t="str">
        <f>VLOOKUP(G85,[1]Macrodata_CCF!$A$3:$D$55,4,FALSE)</f>
        <v>#ERROR!</v>
      </c>
      <c r="E85" s="79" t="str">
        <f>VLOOKUP(G85,[1]Macrodata_CCF!$A$3:$B$55,2,FALSE)</f>
        <v>#ERROR!</v>
      </c>
      <c r="F85" s="78">
        <v>0.0</v>
      </c>
      <c r="G85" s="80">
        <v>5.0</v>
      </c>
      <c r="H85" s="81">
        <v>69235.0</v>
      </c>
      <c r="I85" s="81">
        <v>570000.0</v>
      </c>
      <c r="J85" s="81">
        <v>0.0</v>
      </c>
      <c r="K85" s="81">
        <v>570000.0</v>
      </c>
      <c r="L85" s="82">
        <v>-0.1382584645492397</v>
      </c>
      <c r="N85" s="83">
        <f t="shared" si="1"/>
        <v>-0.1382584645</v>
      </c>
      <c r="O85" s="83">
        <f t="shared" si="2"/>
        <v>0</v>
      </c>
      <c r="Q85" s="83">
        <f t="shared" si="3"/>
        <v>0.8785350877</v>
      </c>
      <c r="R85" s="83">
        <f t="shared" si="4"/>
        <v>-0.1382584645</v>
      </c>
      <c r="S85" s="83" t="b">
        <f t="shared" si="5"/>
        <v>0</v>
      </c>
      <c r="T85" s="84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</row>
    <row r="86" ht="14.25" customHeight="1">
      <c r="A86" s="78">
        <v>83.0</v>
      </c>
      <c r="C86" s="78" t="str">
        <f>VLOOKUP(G86,[1]Macrodata_CCF!$A$3:$D$55,4,FALSE)</f>
        <v>#ERROR!</v>
      </c>
      <c r="E86" s="79" t="str">
        <f>VLOOKUP(G86,[1]Macrodata_CCF!$A$3:$B$55,2,FALSE)</f>
        <v>#ERROR!</v>
      </c>
      <c r="F86" s="78">
        <v>0.0</v>
      </c>
      <c r="G86" s="80">
        <v>11.0</v>
      </c>
      <c r="H86" s="81">
        <v>530840.0</v>
      </c>
      <c r="I86" s="81">
        <v>890000.0</v>
      </c>
      <c r="J86" s="81">
        <v>595490.0</v>
      </c>
      <c r="K86" s="81">
        <v>890000.0</v>
      </c>
      <c r="L86" s="82">
        <v>0.1800033411293017</v>
      </c>
      <c r="N86" s="83">
        <f t="shared" si="1"/>
        <v>0.1800033411</v>
      </c>
      <c r="O86" s="83">
        <f t="shared" si="2"/>
        <v>0.1800033411</v>
      </c>
      <c r="Q86" s="83">
        <f t="shared" si="3"/>
        <v>0.4035505618</v>
      </c>
      <c r="R86" s="83">
        <f t="shared" si="4"/>
        <v>0.1800033411</v>
      </c>
      <c r="S86" s="83" t="b">
        <f t="shared" si="5"/>
        <v>0</v>
      </c>
      <c r="T86" s="84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</row>
    <row r="87" ht="14.25" customHeight="1">
      <c r="A87" s="78">
        <v>84.0</v>
      </c>
      <c r="C87" s="78" t="str">
        <f>VLOOKUP(G87,[1]Macrodata_CCF!$A$3:$D$55,4,FALSE)</f>
        <v>#ERROR!</v>
      </c>
      <c r="E87" s="79" t="str">
        <f>VLOOKUP(G87,[1]Macrodata_CCF!$A$3:$B$55,2,FALSE)</f>
        <v>#ERROR!</v>
      </c>
      <c r="F87" s="78">
        <v>1.0</v>
      </c>
      <c r="G87" s="80">
        <v>52.0</v>
      </c>
      <c r="H87" s="81">
        <v>5595.0</v>
      </c>
      <c r="I87" s="81">
        <v>60000.0</v>
      </c>
      <c r="J87" s="81">
        <v>32800.0</v>
      </c>
      <c r="K87" s="81">
        <v>60000.0</v>
      </c>
      <c r="L87" s="82">
        <v>0.5000459516588549</v>
      </c>
      <c r="N87" s="83">
        <f t="shared" si="1"/>
        <v>0.5000459517</v>
      </c>
      <c r="O87" s="83">
        <f t="shared" si="2"/>
        <v>0.5000459517</v>
      </c>
      <c r="Q87" s="83">
        <f t="shared" si="3"/>
        <v>0.90675</v>
      </c>
      <c r="R87" s="83">
        <f t="shared" si="4"/>
        <v>0.5000459517</v>
      </c>
      <c r="S87" s="83" t="b">
        <f t="shared" si="5"/>
        <v>0</v>
      </c>
      <c r="T87" s="84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</row>
    <row r="88" ht="14.25" customHeight="1">
      <c r="A88" s="78">
        <v>85.0</v>
      </c>
      <c r="C88" s="78" t="str">
        <f>VLOOKUP(G88,[1]Macrodata_CCF!$A$3:$D$55,4,FALSE)</f>
        <v>#ERROR!</v>
      </c>
      <c r="E88" s="79" t="str">
        <f>VLOOKUP(G88,[1]Macrodata_CCF!$A$3:$B$55,2,FALSE)</f>
        <v>#ERROR!</v>
      </c>
      <c r="F88" s="78">
        <v>0.0</v>
      </c>
      <c r="G88" s="80">
        <v>13.0</v>
      </c>
      <c r="H88" s="81">
        <v>0.0</v>
      </c>
      <c r="I88" s="81">
        <v>760000.0</v>
      </c>
      <c r="J88" s="81">
        <v>136800.0</v>
      </c>
      <c r="K88" s="81">
        <v>760000.0</v>
      </c>
      <c r="L88" s="82">
        <v>0.18</v>
      </c>
      <c r="N88" s="83">
        <f t="shared" si="1"/>
        <v>0.18</v>
      </c>
      <c r="O88" s="83">
        <f t="shared" si="2"/>
        <v>0.18</v>
      </c>
      <c r="Q88" s="83">
        <f t="shared" si="3"/>
        <v>1</v>
      </c>
      <c r="R88" s="83">
        <f t="shared" si="4"/>
        <v>0.18</v>
      </c>
      <c r="S88" s="83" t="b">
        <f t="shared" si="5"/>
        <v>0</v>
      </c>
      <c r="T88" s="84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</row>
    <row r="89" ht="14.25" customHeight="1">
      <c r="A89" s="78">
        <v>86.0</v>
      </c>
      <c r="C89" s="78" t="str">
        <f>VLOOKUP(G89,[1]Macrodata_CCF!$A$3:$D$55,4,FALSE)</f>
        <v>#ERROR!</v>
      </c>
      <c r="E89" s="79" t="str">
        <f>VLOOKUP(G89,[1]Macrodata_CCF!$A$3:$B$55,2,FALSE)</f>
        <v>#ERROR!</v>
      </c>
      <c r="F89" s="78">
        <v>0.0</v>
      </c>
      <c r="G89" s="80">
        <v>1.0</v>
      </c>
      <c r="H89" s="81">
        <v>410110.0</v>
      </c>
      <c r="I89" s="81">
        <v>610000.0</v>
      </c>
      <c r="J89" s="81">
        <v>454085.0</v>
      </c>
      <c r="K89" s="81">
        <v>610000.0</v>
      </c>
      <c r="L89" s="82">
        <v>0.2199959977987893</v>
      </c>
      <c r="N89" s="83">
        <f t="shared" si="1"/>
        <v>0.2199959978</v>
      </c>
      <c r="O89" s="83">
        <f t="shared" si="2"/>
        <v>0.2199959978</v>
      </c>
      <c r="Q89" s="83">
        <f t="shared" si="3"/>
        <v>0.3276885246</v>
      </c>
      <c r="R89" s="83">
        <f t="shared" si="4"/>
        <v>0.2199959978</v>
      </c>
      <c r="S89" s="83" t="b">
        <f t="shared" si="5"/>
        <v>0</v>
      </c>
      <c r="T89" s="84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</row>
    <row r="90" ht="14.25" customHeight="1">
      <c r="A90" s="78">
        <v>87.0</v>
      </c>
      <c r="C90" s="78" t="str">
        <f>VLOOKUP(G90,[1]Macrodata_CCF!$A$3:$D$55,4,FALSE)</f>
        <v>#ERROR!</v>
      </c>
      <c r="E90" s="79" t="str">
        <f>VLOOKUP(G90,[1]Macrodata_CCF!$A$3:$B$55,2,FALSE)</f>
        <v>#ERROR!</v>
      </c>
      <c r="F90" s="78">
        <v>0.0</v>
      </c>
      <c r="G90" s="80">
        <v>17.0</v>
      </c>
      <c r="H90" s="81">
        <v>89760.0</v>
      </c>
      <c r="I90" s="81">
        <v>470000.0</v>
      </c>
      <c r="J90" s="81">
        <v>146795.0</v>
      </c>
      <c r="K90" s="81">
        <v>611000.0</v>
      </c>
      <c r="L90" s="82">
        <v>0.1499973700820534</v>
      </c>
      <c r="N90" s="83">
        <f t="shared" si="1"/>
        <v>0.1499973701</v>
      </c>
      <c r="O90" s="83">
        <f t="shared" si="2"/>
        <v>0.1499973701</v>
      </c>
      <c r="Q90" s="83">
        <f t="shared" si="3"/>
        <v>0.8090212766</v>
      </c>
      <c r="R90" s="83">
        <f t="shared" si="4"/>
        <v>0.1499973701</v>
      </c>
      <c r="S90" s="83" t="b">
        <f t="shared" si="5"/>
        <v>0</v>
      </c>
      <c r="T90" s="84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</row>
    <row r="91" ht="14.25" customHeight="1">
      <c r="A91" s="78">
        <v>88.0</v>
      </c>
      <c r="C91" s="78" t="str">
        <f>VLOOKUP(G91,[1]Macrodata_CCF!$A$3:$D$55,4,FALSE)</f>
        <v>#ERROR!</v>
      </c>
      <c r="E91" s="79" t="str">
        <f>VLOOKUP(G91,[1]Macrodata_CCF!$A$3:$B$55,2,FALSE)</f>
        <v>#ERROR!</v>
      </c>
      <c r="F91" s="78">
        <v>0.0</v>
      </c>
      <c r="G91" s="80">
        <v>36.0</v>
      </c>
      <c r="H91" s="81">
        <v>209425.0</v>
      </c>
      <c r="I91" s="81">
        <v>500000.0</v>
      </c>
      <c r="J91" s="81">
        <v>267540.0</v>
      </c>
      <c r="K91" s="81">
        <v>500000.0</v>
      </c>
      <c r="L91" s="82">
        <v>0.2</v>
      </c>
      <c r="N91" s="83">
        <f t="shared" si="1"/>
        <v>0.2</v>
      </c>
      <c r="O91" s="83">
        <f t="shared" si="2"/>
        <v>0.2</v>
      </c>
      <c r="Q91" s="83">
        <f t="shared" si="3"/>
        <v>0.58115</v>
      </c>
      <c r="R91" s="83">
        <f t="shared" si="4"/>
        <v>0.2</v>
      </c>
      <c r="S91" s="83" t="b">
        <f t="shared" si="5"/>
        <v>0</v>
      </c>
      <c r="T91" s="84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</row>
    <row r="92" ht="14.25" customHeight="1">
      <c r="A92" s="78">
        <v>89.0</v>
      </c>
      <c r="C92" s="78" t="str">
        <f>VLOOKUP(G92,[1]Macrodata_CCF!$A$3:$D$55,4,FALSE)</f>
        <v>#ERROR!</v>
      </c>
      <c r="E92" s="79" t="str">
        <f>VLOOKUP(G92,[1]Macrodata_CCF!$A$3:$B$55,2,FALSE)</f>
        <v>#ERROR!</v>
      </c>
      <c r="F92" s="78">
        <v>1.0</v>
      </c>
      <c r="G92" s="80">
        <v>12.0</v>
      </c>
      <c r="H92" s="81">
        <v>106860.0</v>
      </c>
      <c r="I92" s="81">
        <v>160000.0</v>
      </c>
      <c r="J92" s="81">
        <v>129180.0</v>
      </c>
      <c r="K92" s="81">
        <v>160000.0</v>
      </c>
      <c r="L92" s="82">
        <v>0.4200225818592397</v>
      </c>
      <c r="N92" s="83">
        <f t="shared" si="1"/>
        <v>0.4200225819</v>
      </c>
      <c r="O92" s="83">
        <f t="shared" si="2"/>
        <v>0.4200225819</v>
      </c>
      <c r="Q92" s="83">
        <f t="shared" si="3"/>
        <v>0.332125</v>
      </c>
      <c r="R92" s="83">
        <f t="shared" si="4"/>
        <v>0.4200225819</v>
      </c>
      <c r="S92" s="83" t="b">
        <f t="shared" si="5"/>
        <v>0</v>
      </c>
      <c r="T92" s="84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</row>
    <row r="93" ht="14.25" customHeight="1">
      <c r="A93" s="78">
        <v>90.0</v>
      </c>
      <c r="C93" s="78" t="str">
        <f>VLOOKUP(G93,[1]Macrodata_CCF!$A$3:$D$55,4,FALSE)</f>
        <v>#ERROR!</v>
      </c>
      <c r="E93" s="79" t="str">
        <f>VLOOKUP(G93,[1]Macrodata_CCF!$A$3:$B$55,2,FALSE)</f>
        <v>#ERROR!</v>
      </c>
      <c r="F93" s="78">
        <v>0.0</v>
      </c>
      <c r="G93" s="80">
        <v>38.0</v>
      </c>
      <c r="H93" s="81">
        <v>16320.0</v>
      </c>
      <c r="I93" s="81">
        <v>100000.0</v>
      </c>
      <c r="J93" s="81">
        <v>27200.0</v>
      </c>
      <c r="K93" s="81">
        <v>100000.0</v>
      </c>
      <c r="L93" s="82">
        <v>0.130019120458891</v>
      </c>
      <c r="N93" s="83">
        <f t="shared" si="1"/>
        <v>0.1300191205</v>
      </c>
      <c r="O93" s="83">
        <f t="shared" si="2"/>
        <v>0.1300191205</v>
      </c>
      <c r="Q93" s="83">
        <f t="shared" si="3"/>
        <v>0.8368</v>
      </c>
      <c r="R93" s="83">
        <f t="shared" si="4"/>
        <v>0.1300191205</v>
      </c>
      <c r="S93" s="83" t="b">
        <f t="shared" si="5"/>
        <v>0</v>
      </c>
      <c r="T93" s="84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</row>
    <row r="94" ht="14.25" customHeight="1">
      <c r="A94" s="78">
        <v>91.0</v>
      </c>
      <c r="C94" s="78" t="str">
        <f>VLOOKUP(G94,[1]Macrodata_CCF!$A$3:$D$55,4,FALSE)</f>
        <v>#ERROR!</v>
      </c>
      <c r="E94" s="79" t="str">
        <f>VLOOKUP(G94,[1]Macrodata_CCF!$A$3:$B$55,2,FALSE)</f>
        <v>#ERROR!</v>
      </c>
      <c r="F94" s="78">
        <v>0.0</v>
      </c>
      <c r="G94" s="80">
        <v>28.0</v>
      </c>
      <c r="H94" s="81">
        <v>250560.0</v>
      </c>
      <c r="I94" s="81">
        <v>300000.0</v>
      </c>
      <c r="J94" s="81">
        <v>260450.0</v>
      </c>
      <c r="K94" s="81">
        <v>300000.0</v>
      </c>
      <c r="L94" s="82">
        <v>0.2000404530744337</v>
      </c>
      <c r="N94" s="83">
        <f t="shared" si="1"/>
        <v>0.2000404531</v>
      </c>
      <c r="O94" s="83">
        <f t="shared" si="2"/>
        <v>0.2000404531</v>
      </c>
      <c r="Q94" s="83">
        <f t="shared" si="3"/>
        <v>0.1648</v>
      </c>
      <c r="R94" s="83">
        <f t="shared" si="4"/>
        <v>0.2000404531</v>
      </c>
      <c r="S94" s="83" t="b">
        <f t="shared" si="5"/>
        <v>0</v>
      </c>
      <c r="T94" s="84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</row>
    <row r="95" ht="14.25" customHeight="1">
      <c r="A95" s="78">
        <v>92.0</v>
      </c>
      <c r="C95" s="78" t="str">
        <f>VLOOKUP(G95,[1]Macrodata_CCF!$A$3:$D$55,4,FALSE)</f>
        <v>#ERROR!</v>
      </c>
      <c r="E95" s="79" t="str">
        <f>VLOOKUP(G95,[1]Macrodata_CCF!$A$3:$B$55,2,FALSE)</f>
        <v>#ERROR!</v>
      </c>
      <c r="F95" s="78">
        <v>0.0</v>
      </c>
      <c r="G95" s="80">
        <v>35.0</v>
      </c>
      <c r="H95" s="81">
        <v>63630.0</v>
      </c>
      <c r="I95" s="81">
        <v>740000.0</v>
      </c>
      <c r="J95" s="81">
        <v>124505.0</v>
      </c>
      <c r="K95" s="81">
        <v>740000.0</v>
      </c>
      <c r="L95" s="82">
        <v>0.09000251341721248</v>
      </c>
      <c r="N95" s="83">
        <f t="shared" si="1"/>
        <v>0.09000251342</v>
      </c>
      <c r="O95" s="83">
        <f t="shared" si="2"/>
        <v>0.09000251342</v>
      </c>
      <c r="Q95" s="83">
        <f t="shared" si="3"/>
        <v>0.9140135135</v>
      </c>
      <c r="R95" s="83">
        <f t="shared" si="4"/>
        <v>0.09000251342</v>
      </c>
      <c r="S95" s="83" t="b">
        <f t="shared" si="5"/>
        <v>0</v>
      </c>
      <c r="T95" s="84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</row>
    <row r="96" ht="14.25" customHeight="1">
      <c r="A96" s="78">
        <v>93.0</v>
      </c>
      <c r="C96" s="78" t="str">
        <f>VLOOKUP(G96,[1]Macrodata_CCF!$A$3:$D$55,4,FALSE)</f>
        <v>#ERROR!</v>
      </c>
      <c r="E96" s="79" t="str">
        <f>VLOOKUP(G96,[1]Macrodata_CCF!$A$3:$B$55,2,FALSE)</f>
        <v>#ERROR!</v>
      </c>
      <c r="F96" s="78">
        <v>0.0</v>
      </c>
      <c r="G96" s="80">
        <v>14.0</v>
      </c>
      <c r="H96" s="81">
        <v>168360.0</v>
      </c>
      <c r="I96" s="81">
        <v>280000.0</v>
      </c>
      <c r="J96" s="81">
        <v>185105.0</v>
      </c>
      <c r="K96" s="81">
        <v>280000.0</v>
      </c>
      <c r="L96" s="82">
        <v>0.1499910426370477</v>
      </c>
      <c r="N96" s="83">
        <f t="shared" si="1"/>
        <v>0.1499910426</v>
      </c>
      <c r="O96" s="83">
        <f t="shared" si="2"/>
        <v>0.1499910426</v>
      </c>
      <c r="Q96" s="83">
        <f t="shared" si="3"/>
        <v>0.3987142857</v>
      </c>
      <c r="R96" s="83">
        <f t="shared" si="4"/>
        <v>0.1499910426</v>
      </c>
      <c r="S96" s="83" t="b">
        <f t="shared" si="5"/>
        <v>0</v>
      </c>
      <c r="T96" s="84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</row>
    <row r="97" ht="14.25" customHeight="1">
      <c r="A97" s="78">
        <v>94.0</v>
      </c>
      <c r="C97" s="78" t="str">
        <f>VLOOKUP(G97,[1]Macrodata_CCF!$A$3:$D$55,4,FALSE)</f>
        <v>#ERROR!</v>
      </c>
      <c r="E97" s="79" t="str">
        <f>VLOOKUP(G97,[1]Macrodata_CCF!$A$3:$B$55,2,FALSE)</f>
        <v>#ERROR!</v>
      </c>
      <c r="F97" s="78">
        <v>0.0</v>
      </c>
      <c r="G97" s="80">
        <v>19.0</v>
      </c>
      <c r="H97" s="81">
        <v>24115.0</v>
      </c>
      <c r="I97" s="81">
        <v>30000.0</v>
      </c>
      <c r="J97" s="81">
        <v>25235.0</v>
      </c>
      <c r="K97" s="81">
        <v>30000.0</v>
      </c>
      <c r="L97" s="82">
        <v>0.1903143585386576</v>
      </c>
      <c r="N97" s="83">
        <f t="shared" si="1"/>
        <v>0.1903143585</v>
      </c>
      <c r="O97" s="83">
        <f t="shared" si="2"/>
        <v>0.1903143585</v>
      </c>
      <c r="Q97" s="83">
        <f t="shared" si="3"/>
        <v>0.1961666667</v>
      </c>
      <c r="R97" s="83">
        <f t="shared" si="4"/>
        <v>0.1903143585</v>
      </c>
      <c r="S97" s="83" t="b">
        <f t="shared" si="5"/>
        <v>0</v>
      </c>
      <c r="T97" s="84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</row>
    <row r="98" ht="14.25" customHeight="1">
      <c r="A98" s="78">
        <v>95.0</v>
      </c>
      <c r="C98" s="78" t="str">
        <f>VLOOKUP(G98,[1]Macrodata_CCF!$A$3:$D$55,4,FALSE)</f>
        <v>#ERROR!</v>
      </c>
      <c r="E98" s="79" t="str">
        <f>VLOOKUP(G98,[1]Macrodata_CCF!$A$3:$B$55,2,FALSE)</f>
        <v>#ERROR!</v>
      </c>
      <c r="F98" s="78">
        <v>1.0</v>
      </c>
      <c r="G98" s="80">
        <v>41.0</v>
      </c>
      <c r="H98" s="81">
        <v>0.0</v>
      </c>
      <c r="I98" s="81">
        <v>640000.0</v>
      </c>
      <c r="J98" s="81">
        <v>339200.0</v>
      </c>
      <c r="K98" s="81">
        <v>960000.0</v>
      </c>
      <c r="L98" s="82">
        <v>0.53</v>
      </c>
      <c r="N98" s="83">
        <f t="shared" si="1"/>
        <v>0.53</v>
      </c>
      <c r="O98" s="83">
        <f t="shared" si="2"/>
        <v>0.53</v>
      </c>
      <c r="Q98" s="83">
        <f t="shared" si="3"/>
        <v>1</v>
      </c>
      <c r="R98" s="83">
        <f t="shared" si="4"/>
        <v>0.53</v>
      </c>
      <c r="S98" s="83" t="b">
        <f t="shared" si="5"/>
        <v>0</v>
      </c>
      <c r="T98" s="84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</row>
    <row r="99" ht="14.25" customHeight="1">
      <c r="A99" s="78">
        <v>96.0</v>
      </c>
      <c r="C99" s="78" t="str">
        <f>VLOOKUP(G99,[1]Macrodata_CCF!$A$3:$D$55,4,FALSE)</f>
        <v>#ERROR!</v>
      </c>
      <c r="E99" s="79" t="str">
        <f>VLOOKUP(G99,[1]Macrodata_CCF!$A$3:$B$55,2,FALSE)</f>
        <v>#ERROR!</v>
      </c>
      <c r="F99" s="78">
        <v>0.0</v>
      </c>
      <c r="G99" s="80">
        <v>29.0</v>
      </c>
      <c r="H99" s="81">
        <v>492490.0</v>
      </c>
      <c r="I99" s="81">
        <v>950000.0</v>
      </c>
      <c r="J99" s="81">
        <v>570265.0</v>
      </c>
      <c r="K99" s="81">
        <v>950000.0</v>
      </c>
      <c r="L99" s="82">
        <v>0.1699962842342244</v>
      </c>
      <c r="N99" s="83">
        <f t="shared" si="1"/>
        <v>0.1699962842</v>
      </c>
      <c r="O99" s="83">
        <f t="shared" si="2"/>
        <v>0.1699962842</v>
      </c>
      <c r="Q99" s="83">
        <f t="shared" si="3"/>
        <v>0.4815894737</v>
      </c>
      <c r="R99" s="83">
        <f t="shared" si="4"/>
        <v>0.1699962842</v>
      </c>
      <c r="S99" s="83" t="b">
        <f t="shared" si="5"/>
        <v>0</v>
      </c>
      <c r="T99" s="84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</row>
    <row r="100" ht="14.25" customHeight="1">
      <c r="A100" s="78">
        <v>97.0</v>
      </c>
      <c r="C100" s="78" t="str">
        <f>VLOOKUP(G100,[1]Macrodata_CCF!$A$3:$D$55,4,FALSE)</f>
        <v>#ERROR!</v>
      </c>
      <c r="E100" s="79" t="str">
        <f>VLOOKUP(G100,[1]Macrodata_CCF!$A$3:$B$55,2,FALSE)</f>
        <v>#ERROR!</v>
      </c>
      <c r="F100" s="78">
        <v>0.0</v>
      </c>
      <c r="G100" s="80">
        <v>42.0</v>
      </c>
      <c r="H100" s="81">
        <v>553415.0</v>
      </c>
      <c r="I100" s="81">
        <v>820000.0</v>
      </c>
      <c r="J100" s="81">
        <v>609400.0</v>
      </c>
      <c r="K100" s="81">
        <v>820000.0</v>
      </c>
      <c r="L100" s="82">
        <v>0.210008064969897</v>
      </c>
      <c r="N100" s="83">
        <f t="shared" si="1"/>
        <v>0.210008065</v>
      </c>
      <c r="O100" s="83">
        <f t="shared" si="2"/>
        <v>0.210008065</v>
      </c>
      <c r="Q100" s="83">
        <f t="shared" si="3"/>
        <v>0.3251036585</v>
      </c>
      <c r="R100" s="83">
        <f t="shared" si="4"/>
        <v>0.210008065</v>
      </c>
      <c r="S100" s="83" t="b">
        <f t="shared" si="5"/>
        <v>0</v>
      </c>
      <c r="T100" s="84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</row>
    <row r="101" ht="14.25" customHeight="1">
      <c r="A101" s="78">
        <v>98.0</v>
      </c>
      <c r="C101" s="78" t="str">
        <f>VLOOKUP(G101,[1]Macrodata_CCF!$A$3:$D$55,4,FALSE)</f>
        <v>#ERROR!</v>
      </c>
      <c r="E101" s="79" t="str">
        <f>VLOOKUP(G101,[1]Macrodata_CCF!$A$3:$B$55,2,FALSE)</f>
        <v>#ERROR!</v>
      </c>
      <c r="F101" s="78">
        <v>0.0</v>
      </c>
      <c r="G101" s="80">
        <v>50.0</v>
      </c>
      <c r="H101" s="81">
        <v>83990.0</v>
      </c>
      <c r="I101" s="81">
        <v>270000.0</v>
      </c>
      <c r="J101" s="81">
        <v>104450.0</v>
      </c>
      <c r="K101" s="81">
        <v>270000.0</v>
      </c>
      <c r="L101" s="82">
        <v>0.1099940863394441</v>
      </c>
      <c r="N101" s="83">
        <f t="shared" si="1"/>
        <v>0.1099940863</v>
      </c>
      <c r="O101" s="83">
        <f t="shared" si="2"/>
        <v>0.1099940863</v>
      </c>
      <c r="Q101" s="83">
        <f t="shared" si="3"/>
        <v>0.6889259259</v>
      </c>
      <c r="R101" s="83">
        <f t="shared" si="4"/>
        <v>0.1099940863</v>
      </c>
      <c r="S101" s="83" t="b">
        <f t="shared" si="5"/>
        <v>0</v>
      </c>
      <c r="T101" s="84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</row>
    <row r="102" ht="14.25" customHeight="1">
      <c r="A102" s="78">
        <v>99.0</v>
      </c>
      <c r="C102" s="78" t="str">
        <f>VLOOKUP(G102,[1]Macrodata_CCF!$A$3:$D$55,4,FALSE)</f>
        <v>#ERROR!</v>
      </c>
      <c r="E102" s="79" t="str">
        <f>VLOOKUP(G102,[1]Macrodata_CCF!$A$3:$B$55,2,FALSE)</f>
        <v>#ERROR!</v>
      </c>
      <c r="F102" s="78">
        <v>0.0</v>
      </c>
      <c r="G102" s="80">
        <v>3.0</v>
      </c>
      <c r="H102" s="81">
        <v>524710.0</v>
      </c>
      <c r="I102" s="81">
        <v>600000.0</v>
      </c>
      <c r="J102" s="81">
        <v>612000.0</v>
      </c>
      <c r="K102" s="81">
        <v>600000.0</v>
      </c>
      <c r="L102" s="82">
        <v>1.159383716296985</v>
      </c>
      <c r="N102" s="83">
        <f t="shared" si="1"/>
        <v>1.159383716</v>
      </c>
      <c r="O102" s="83">
        <f t="shared" si="2"/>
        <v>1</v>
      </c>
      <c r="Q102" s="83">
        <f t="shared" si="3"/>
        <v>0.1254833333</v>
      </c>
      <c r="R102" s="83">
        <f t="shared" si="4"/>
        <v>1.159383716</v>
      </c>
      <c r="S102" s="83" t="b">
        <f t="shared" si="5"/>
        <v>0</v>
      </c>
      <c r="T102" s="84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</row>
    <row r="103" ht="14.25" customHeight="1">
      <c r="A103" s="78">
        <v>100.0</v>
      </c>
      <c r="C103" s="78" t="str">
        <f>VLOOKUP(G103,[1]Macrodata_CCF!$A$3:$D$55,4,FALSE)</f>
        <v>#ERROR!</v>
      </c>
      <c r="E103" s="79" t="str">
        <f>VLOOKUP(G103,[1]Macrodata_CCF!$A$3:$B$55,2,FALSE)</f>
        <v>#ERROR!</v>
      </c>
      <c r="F103" s="78">
        <v>0.0</v>
      </c>
      <c r="G103" s="80">
        <v>13.0</v>
      </c>
      <c r="H103" s="81">
        <v>298385.0</v>
      </c>
      <c r="I103" s="81">
        <v>620000.0</v>
      </c>
      <c r="J103" s="81">
        <v>353060.0</v>
      </c>
      <c r="K103" s="81">
        <v>620000.0</v>
      </c>
      <c r="L103" s="82">
        <v>0.1700013991884707</v>
      </c>
      <c r="N103" s="83">
        <f t="shared" si="1"/>
        <v>0.1700013992</v>
      </c>
      <c r="O103" s="83">
        <f t="shared" si="2"/>
        <v>0.1700013992</v>
      </c>
      <c r="Q103" s="83">
        <f t="shared" si="3"/>
        <v>0.518733871</v>
      </c>
      <c r="R103" s="83">
        <f t="shared" si="4"/>
        <v>0.1700013992</v>
      </c>
      <c r="S103" s="83" t="b">
        <f t="shared" si="5"/>
        <v>0</v>
      </c>
      <c r="T103" s="84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</row>
    <row r="104" ht="14.25" customHeight="1">
      <c r="A104" s="78">
        <v>101.0</v>
      </c>
      <c r="C104" s="78" t="str">
        <f>VLOOKUP(G104,[1]Macrodata_CCF!$A$3:$D$55,4,FALSE)</f>
        <v>#ERROR!</v>
      </c>
      <c r="E104" s="79" t="str">
        <f>VLOOKUP(G104,[1]Macrodata_CCF!$A$3:$B$55,2,FALSE)</f>
        <v>#ERROR!</v>
      </c>
      <c r="F104" s="78">
        <v>0.0</v>
      </c>
      <c r="G104" s="80">
        <v>51.0</v>
      </c>
      <c r="H104" s="81">
        <v>495670.0</v>
      </c>
      <c r="I104" s="81">
        <v>640000.0</v>
      </c>
      <c r="J104" s="81">
        <v>500000.0</v>
      </c>
      <c r="K104" s="81">
        <v>640000.0</v>
      </c>
      <c r="L104" s="82">
        <v>0.03000069285664796</v>
      </c>
      <c r="N104" s="83">
        <f t="shared" si="1"/>
        <v>0.03000069286</v>
      </c>
      <c r="O104" s="83">
        <f t="shared" si="2"/>
        <v>0.03000069286</v>
      </c>
      <c r="Q104" s="83">
        <f t="shared" si="3"/>
        <v>0.225515625</v>
      </c>
      <c r="R104" s="83">
        <f t="shared" si="4"/>
        <v>0.03000069286</v>
      </c>
      <c r="S104" s="83" t="b">
        <f t="shared" si="5"/>
        <v>0</v>
      </c>
      <c r="T104" s="84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</row>
    <row r="105" ht="14.25" customHeight="1">
      <c r="A105" s="78">
        <v>102.0</v>
      </c>
      <c r="C105" s="78" t="str">
        <f>VLOOKUP(G105,[1]Macrodata_CCF!$A$3:$D$55,4,FALSE)</f>
        <v>#ERROR!</v>
      </c>
      <c r="E105" s="79" t="str">
        <f>VLOOKUP(G105,[1]Macrodata_CCF!$A$3:$B$55,2,FALSE)</f>
        <v>#ERROR!</v>
      </c>
      <c r="F105" s="78">
        <v>0.0</v>
      </c>
      <c r="G105" s="80">
        <v>10.0</v>
      </c>
      <c r="H105" s="81">
        <v>62600.0</v>
      </c>
      <c r="I105" s="81">
        <v>680000.0</v>
      </c>
      <c r="J105" s="81">
        <v>693600.0</v>
      </c>
      <c r="K105" s="81">
        <v>680000.0</v>
      </c>
      <c r="L105" s="82">
        <v>1.022027858762553</v>
      </c>
      <c r="N105" s="83">
        <f t="shared" si="1"/>
        <v>1.022027859</v>
      </c>
      <c r="O105" s="83">
        <f t="shared" si="2"/>
        <v>1</v>
      </c>
      <c r="Q105" s="83">
        <f t="shared" si="3"/>
        <v>0.9079411765</v>
      </c>
      <c r="R105" s="83">
        <f t="shared" si="4"/>
        <v>1.022027859</v>
      </c>
      <c r="S105" s="83" t="b">
        <f t="shared" si="5"/>
        <v>0</v>
      </c>
      <c r="T105" s="84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</row>
    <row r="106" ht="14.25" customHeight="1">
      <c r="A106" s="78">
        <v>103.0</v>
      </c>
      <c r="C106" s="78" t="str">
        <f>VLOOKUP(G106,[1]Macrodata_CCF!$A$3:$D$55,4,FALSE)</f>
        <v>#ERROR!</v>
      </c>
      <c r="E106" s="79" t="str">
        <f>VLOOKUP(G106,[1]Macrodata_CCF!$A$3:$B$55,2,FALSE)</f>
        <v>#ERROR!</v>
      </c>
      <c r="F106" s="78">
        <v>0.0</v>
      </c>
      <c r="G106" s="80">
        <v>6.0</v>
      </c>
      <c r="H106" s="81">
        <v>48875.0</v>
      </c>
      <c r="I106" s="81">
        <v>650000.0</v>
      </c>
      <c r="J106" s="81">
        <v>259270.0</v>
      </c>
      <c r="K106" s="81">
        <v>650000.0</v>
      </c>
      <c r="L106" s="82">
        <v>0.3500020794343938</v>
      </c>
      <c r="N106" s="83">
        <f t="shared" si="1"/>
        <v>0.3500020794</v>
      </c>
      <c r="O106" s="83">
        <f t="shared" si="2"/>
        <v>0.3500020794</v>
      </c>
      <c r="Q106" s="83">
        <f t="shared" si="3"/>
        <v>0.9248076923</v>
      </c>
      <c r="R106" s="83">
        <f t="shared" si="4"/>
        <v>0.3500020794</v>
      </c>
      <c r="S106" s="83" t="b">
        <f t="shared" si="5"/>
        <v>0</v>
      </c>
      <c r="T106" s="84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</row>
    <row r="107" ht="14.25" customHeight="1">
      <c r="A107" s="78">
        <v>104.0</v>
      </c>
      <c r="C107" s="78" t="str">
        <f>VLOOKUP(G107,[1]Macrodata_CCF!$A$3:$D$55,4,FALSE)</f>
        <v>#ERROR!</v>
      </c>
      <c r="E107" s="79" t="str">
        <f>VLOOKUP(G107,[1]Macrodata_CCF!$A$3:$B$55,2,FALSE)</f>
        <v>#ERROR!</v>
      </c>
      <c r="F107" s="78">
        <v>0.0</v>
      </c>
      <c r="G107" s="80">
        <v>27.0</v>
      </c>
      <c r="H107" s="81">
        <v>312525.0</v>
      </c>
      <c r="I107" s="81">
        <v>390000.0</v>
      </c>
      <c r="J107" s="81">
        <v>325695.0</v>
      </c>
      <c r="K107" s="81">
        <v>390000.0</v>
      </c>
      <c r="L107" s="82">
        <v>0.1699903194578896</v>
      </c>
      <c r="N107" s="83">
        <f t="shared" si="1"/>
        <v>0.1699903195</v>
      </c>
      <c r="O107" s="83">
        <f t="shared" si="2"/>
        <v>0.1699903195</v>
      </c>
      <c r="Q107" s="83">
        <f t="shared" si="3"/>
        <v>0.1986538462</v>
      </c>
      <c r="R107" s="83">
        <f t="shared" si="4"/>
        <v>0.1699903195</v>
      </c>
      <c r="S107" s="83" t="b">
        <f t="shared" si="5"/>
        <v>0</v>
      </c>
      <c r="T107" s="84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</row>
    <row r="108" ht="14.25" customHeight="1">
      <c r="A108" s="78">
        <v>105.0</v>
      </c>
      <c r="C108" s="78" t="str">
        <f>VLOOKUP(G108,[1]Macrodata_CCF!$A$3:$D$55,4,FALSE)</f>
        <v>#ERROR!</v>
      </c>
      <c r="E108" s="79" t="str">
        <f>VLOOKUP(G108,[1]Macrodata_CCF!$A$3:$B$55,2,FALSE)</f>
        <v>#ERROR!</v>
      </c>
      <c r="F108" s="78">
        <v>0.0</v>
      </c>
      <c r="G108" s="80">
        <v>40.0</v>
      </c>
      <c r="H108" s="81">
        <v>161775.0</v>
      </c>
      <c r="I108" s="81">
        <v>330000.0</v>
      </c>
      <c r="J108" s="81">
        <v>170185.0</v>
      </c>
      <c r="K108" s="81">
        <v>330000.0</v>
      </c>
      <c r="L108" s="82">
        <v>0.04999256947540497</v>
      </c>
      <c r="N108" s="83">
        <f t="shared" si="1"/>
        <v>0.04999256948</v>
      </c>
      <c r="O108" s="83">
        <f t="shared" si="2"/>
        <v>0.04999256948</v>
      </c>
      <c r="Q108" s="83">
        <f t="shared" si="3"/>
        <v>0.5097727273</v>
      </c>
      <c r="R108" s="83">
        <f t="shared" si="4"/>
        <v>0.04999256948</v>
      </c>
      <c r="S108" s="83" t="b">
        <f t="shared" si="5"/>
        <v>0</v>
      </c>
      <c r="T108" s="84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</row>
    <row r="109" ht="14.25" customHeight="1">
      <c r="A109" s="78">
        <v>106.0</v>
      </c>
      <c r="C109" s="78" t="str">
        <f>VLOOKUP(G109,[1]Macrodata_CCF!$A$3:$D$55,4,FALSE)</f>
        <v>#ERROR!</v>
      </c>
      <c r="E109" s="79" t="str">
        <f>VLOOKUP(G109,[1]Macrodata_CCF!$A$3:$B$55,2,FALSE)</f>
        <v>#ERROR!</v>
      </c>
      <c r="F109" s="78">
        <v>0.0</v>
      </c>
      <c r="G109" s="80">
        <v>4.0</v>
      </c>
      <c r="H109" s="81">
        <v>346780.0</v>
      </c>
      <c r="I109" s="81">
        <v>870000.0</v>
      </c>
      <c r="J109" s="81">
        <v>529905.0</v>
      </c>
      <c r="K109" s="81">
        <v>870000.0</v>
      </c>
      <c r="L109" s="82">
        <v>0.34999617751615</v>
      </c>
      <c r="N109" s="83">
        <f t="shared" si="1"/>
        <v>0.3499961775</v>
      </c>
      <c r="O109" s="83">
        <f t="shared" si="2"/>
        <v>0.3499961775</v>
      </c>
      <c r="Q109" s="83">
        <f t="shared" si="3"/>
        <v>0.6014022989</v>
      </c>
      <c r="R109" s="83">
        <f t="shared" si="4"/>
        <v>0.3499961775</v>
      </c>
      <c r="S109" s="83" t="b">
        <f t="shared" si="5"/>
        <v>0</v>
      </c>
      <c r="T109" s="84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</row>
    <row r="110" ht="14.25" customHeight="1">
      <c r="A110" s="78">
        <v>107.0</v>
      </c>
      <c r="C110" s="78" t="str">
        <f>VLOOKUP(G110,[1]Macrodata_CCF!$A$3:$D$55,4,FALSE)</f>
        <v>#ERROR!</v>
      </c>
      <c r="E110" s="79" t="str">
        <f>VLOOKUP(G110,[1]Macrodata_CCF!$A$3:$B$55,2,FALSE)</f>
        <v>#ERROR!</v>
      </c>
      <c r="F110" s="78">
        <v>0.0</v>
      </c>
      <c r="G110" s="80">
        <v>42.0</v>
      </c>
      <c r="H110" s="81">
        <v>6365.0</v>
      </c>
      <c r="I110" s="81">
        <v>40000.0</v>
      </c>
      <c r="J110" s="81">
        <v>2665.0</v>
      </c>
      <c r="K110" s="81">
        <v>40000.0</v>
      </c>
      <c r="L110" s="82">
        <v>-0.1100044596402557</v>
      </c>
      <c r="N110" s="83">
        <f t="shared" si="1"/>
        <v>-0.1100044596</v>
      </c>
      <c r="O110" s="83">
        <f t="shared" si="2"/>
        <v>0</v>
      </c>
      <c r="Q110" s="83">
        <f t="shared" si="3"/>
        <v>0.840875</v>
      </c>
      <c r="R110" s="83">
        <f t="shared" si="4"/>
        <v>-0.1100044596</v>
      </c>
      <c r="S110" s="83" t="b">
        <f t="shared" si="5"/>
        <v>0</v>
      </c>
      <c r="T110" s="84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</row>
    <row r="111" ht="14.25" customHeight="1">
      <c r="A111" s="78">
        <v>108.0</v>
      </c>
      <c r="C111" s="78" t="str">
        <f>VLOOKUP(G111,[1]Macrodata_CCF!$A$3:$D$55,4,FALSE)</f>
        <v>#ERROR!</v>
      </c>
      <c r="E111" s="79" t="str">
        <f>VLOOKUP(G111,[1]Macrodata_CCF!$A$3:$B$55,2,FALSE)</f>
        <v>#ERROR!</v>
      </c>
      <c r="F111" s="78">
        <v>0.0</v>
      </c>
      <c r="G111" s="80">
        <v>19.0</v>
      </c>
      <c r="H111" s="81">
        <v>0.0</v>
      </c>
      <c r="I111" s="81">
        <v>830000.0</v>
      </c>
      <c r="J111" s="81">
        <v>132800.0</v>
      </c>
      <c r="K111" s="81">
        <v>830000.0</v>
      </c>
      <c r="L111" s="82">
        <v>0.16</v>
      </c>
      <c r="N111" s="83">
        <f t="shared" si="1"/>
        <v>0.16</v>
      </c>
      <c r="O111" s="83">
        <f t="shared" si="2"/>
        <v>0.16</v>
      </c>
      <c r="Q111" s="83">
        <f t="shared" si="3"/>
        <v>1</v>
      </c>
      <c r="R111" s="83">
        <f t="shared" si="4"/>
        <v>0.16</v>
      </c>
      <c r="S111" s="83" t="b">
        <f t="shared" si="5"/>
        <v>0</v>
      </c>
      <c r="T111" s="84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</row>
    <row r="112" ht="14.25" customHeight="1">
      <c r="A112" s="78">
        <v>109.0</v>
      </c>
      <c r="C112" s="78" t="str">
        <f>VLOOKUP(G112,[1]Macrodata_CCF!$A$3:$D$55,4,FALSE)</f>
        <v>#ERROR!</v>
      </c>
      <c r="E112" s="79" t="str">
        <f>VLOOKUP(G112,[1]Macrodata_CCF!$A$3:$B$55,2,FALSE)</f>
        <v>#ERROR!</v>
      </c>
      <c r="F112" s="78">
        <v>0.0</v>
      </c>
      <c r="G112" s="80">
        <v>14.0</v>
      </c>
      <c r="H112" s="81">
        <v>38245.0</v>
      </c>
      <c r="I112" s="81">
        <v>230000.0</v>
      </c>
      <c r="J112" s="81">
        <v>67010.0</v>
      </c>
      <c r="K112" s="81">
        <v>230000.0</v>
      </c>
      <c r="L112" s="82">
        <v>0.1500091262287815</v>
      </c>
      <c r="N112" s="83">
        <f t="shared" si="1"/>
        <v>0.1500091262</v>
      </c>
      <c r="O112" s="83">
        <f t="shared" si="2"/>
        <v>0.1500091262</v>
      </c>
      <c r="Q112" s="83">
        <f t="shared" si="3"/>
        <v>0.8337173913</v>
      </c>
      <c r="R112" s="83">
        <f t="shared" si="4"/>
        <v>0.1500091262</v>
      </c>
      <c r="S112" s="83" t="b">
        <f t="shared" si="5"/>
        <v>0</v>
      </c>
      <c r="T112" s="84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</row>
    <row r="113" ht="14.25" customHeight="1">
      <c r="A113" s="78">
        <v>110.0</v>
      </c>
      <c r="C113" s="78" t="str">
        <f>VLOOKUP(G113,[1]Macrodata_CCF!$A$3:$D$55,4,FALSE)</f>
        <v>#ERROR!</v>
      </c>
      <c r="E113" s="79" t="str">
        <f>VLOOKUP(G113,[1]Macrodata_CCF!$A$3:$B$55,2,FALSE)</f>
        <v>#ERROR!</v>
      </c>
      <c r="F113" s="78">
        <v>0.0</v>
      </c>
      <c r="G113" s="80">
        <v>6.0</v>
      </c>
      <c r="H113" s="81">
        <v>299705.0</v>
      </c>
      <c r="I113" s="81">
        <v>830000.0</v>
      </c>
      <c r="J113" s="81">
        <v>846600.0</v>
      </c>
      <c r="K113" s="81">
        <v>830000.0</v>
      </c>
      <c r="L113" s="82">
        <v>1.031303331164729</v>
      </c>
      <c r="N113" s="83">
        <f t="shared" si="1"/>
        <v>1.031303331</v>
      </c>
      <c r="O113" s="83">
        <f t="shared" si="2"/>
        <v>1</v>
      </c>
      <c r="Q113" s="83">
        <f t="shared" si="3"/>
        <v>0.6389096386</v>
      </c>
      <c r="R113" s="83">
        <f t="shared" si="4"/>
        <v>1.031303331</v>
      </c>
      <c r="S113" s="83" t="b">
        <f t="shared" si="5"/>
        <v>0</v>
      </c>
      <c r="T113" s="84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</row>
    <row r="114" ht="14.25" customHeight="1">
      <c r="A114" s="78">
        <v>111.0</v>
      </c>
      <c r="C114" s="78" t="str">
        <f>VLOOKUP(G114,[1]Macrodata_CCF!$A$3:$D$55,4,FALSE)</f>
        <v>#ERROR!</v>
      </c>
      <c r="E114" s="79" t="str">
        <f>VLOOKUP(G114,[1]Macrodata_CCF!$A$3:$B$55,2,FALSE)</f>
        <v>#ERROR!</v>
      </c>
      <c r="F114" s="78">
        <v>0.0</v>
      </c>
      <c r="G114" s="80">
        <v>9.0</v>
      </c>
      <c r="H114" s="81">
        <v>159875.0</v>
      </c>
      <c r="I114" s="81">
        <v>310000.0</v>
      </c>
      <c r="J114" s="81">
        <v>206415.0</v>
      </c>
      <c r="K114" s="81">
        <v>465000.0</v>
      </c>
      <c r="L114" s="82">
        <v>0.3100083263946711</v>
      </c>
      <c r="N114" s="83">
        <f t="shared" si="1"/>
        <v>0.3100083264</v>
      </c>
      <c r="O114" s="83">
        <f t="shared" si="2"/>
        <v>0.3100083264</v>
      </c>
      <c r="Q114" s="83">
        <f t="shared" si="3"/>
        <v>0.4842741935</v>
      </c>
      <c r="R114" s="83">
        <f t="shared" si="4"/>
        <v>0.3100083264</v>
      </c>
      <c r="S114" s="83" t="b">
        <f t="shared" si="5"/>
        <v>0</v>
      </c>
      <c r="T114" s="84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</row>
    <row r="115" ht="14.25" customHeight="1">
      <c r="A115" s="78">
        <v>112.0</v>
      </c>
      <c r="C115" s="78" t="str">
        <f>VLOOKUP(G115,[1]Macrodata_CCF!$A$3:$D$55,4,FALSE)</f>
        <v>#ERROR!</v>
      </c>
      <c r="E115" s="79" t="str">
        <f>VLOOKUP(G115,[1]Macrodata_CCF!$A$3:$B$55,2,FALSE)</f>
        <v>#ERROR!</v>
      </c>
      <c r="F115" s="78">
        <v>0.0</v>
      </c>
      <c r="G115" s="80">
        <v>20.0</v>
      </c>
      <c r="H115" s="81">
        <v>534180.0</v>
      </c>
      <c r="I115" s="81">
        <v>730000.0</v>
      </c>
      <c r="J115" s="81">
        <v>569430.0</v>
      </c>
      <c r="K115" s="81">
        <v>730000.0</v>
      </c>
      <c r="L115" s="82">
        <v>0.1800122561536105</v>
      </c>
      <c r="N115" s="83">
        <f t="shared" si="1"/>
        <v>0.1800122562</v>
      </c>
      <c r="O115" s="83">
        <f t="shared" si="2"/>
        <v>0.1800122562</v>
      </c>
      <c r="Q115" s="83">
        <f t="shared" si="3"/>
        <v>0.2682465753</v>
      </c>
      <c r="R115" s="83">
        <f t="shared" si="4"/>
        <v>0.1800122562</v>
      </c>
      <c r="S115" s="83" t="b">
        <f t="shared" si="5"/>
        <v>0</v>
      </c>
      <c r="T115" s="84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</row>
    <row r="116" ht="14.25" customHeight="1">
      <c r="A116" s="78">
        <v>113.0</v>
      </c>
      <c r="C116" s="78" t="str">
        <f>VLOOKUP(G116,[1]Macrodata_CCF!$A$3:$D$55,4,FALSE)</f>
        <v>#ERROR!</v>
      </c>
      <c r="E116" s="79" t="str">
        <f>VLOOKUP(G116,[1]Macrodata_CCF!$A$3:$B$55,2,FALSE)</f>
        <v>#ERROR!</v>
      </c>
      <c r="F116" s="78">
        <v>1.0</v>
      </c>
      <c r="G116" s="80">
        <v>12.0</v>
      </c>
      <c r="H116" s="81">
        <v>357045.0</v>
      </c>
      <c r="I116" s="81">
        <v>450000.0</v>
      </c>
      <c r="J116" s="81">
        <v>407240.0</v>
      </c>
      <c r="K116" s="81">
        <v>450000.0</v>
      </c>
      <c r="L116" s="82">
        <v>0.5399924694744769</v>
      </c>
      <c r="N116" s="83">
        <f t="shared" si="1"/>
        <v>0.5399924695</v>
      </c>
      <c r="O116" s="83">
        <f t="shared" si="2"/>
        <v>0.5399924695</v>
      </c>
      <c r="Q116" s="83">
        <f t="shared" si="3"/>
        <v>0.2065666667</v>
      </c>
      <c r="R116" s="83">
        <f t="shared" si="4"/>
        <v>0.5399924695</v>
      </c>
      <c r="S116" s="83" t="b">
        <f t="shared" si="5"/>
        <v>0</v>
      </c>
      <c r="T116" s="84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</row>
    <row r="117" ht="14.25" customHeight="1">
      <c r="A117" s="78">
        <v>114.0</v>
      </c>
      <c r="C117" s="78" t="str">
        <f>VLOOKUP(G117,[1]Macrodata_CCF!$A$3:$D$55,4,FALSE)</f>
        <v>#ERROR!</v>
      </c>
      <c r="E117" s="79" t="str">
        <f>VLOOKUP(G117,[1]Macrodata_CCF!$A$3:$B$55,2,FALSE)</f>
        <v>#ERROR!</v>
      </c>
      <c r="F117" s="78">
        <v>0.0</v>
      </c>
      <c r="G117" s="80">
        <v>45.0</v>
      </c>
      <c r="H117" s="81">
        <v>0.0</v>
      </c>
      <c r="I117" s="81">
        <v>700000.0</v>
      </c>
      <c r="J117" s="81">
        <v>0.0</v>
      </c>
      <c r="K117" s="81">
        <v>1050000.0</v>
      </c>
      <c r="L117" s="82">
        <v>0.0</v>
      </c>
      <c r="N117" s="83">
        <f t="shared" si="1"/>
        <v>0</v>
      </c>
      <c r="O117" s="83">
        <f t="shared" si="2"/>
        <v>0</v>
      </c>
      <c r="Q117" s="83">
        <f t="shared" si="3"/>
        <v>1</v>
      </c>
      <c r="R117" s="83">
        <f t="shared" si="4"/>
        <v>0</v>
      </c>
      <c r="S117" s="83" t="b">
        <f t="shared" si="5"/>
        <v>0</v>
      </c>
      <c r="T117" s="84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</row>
    <row r="118" ht="14.25" customHeight="1">
      <c r="A118" s="78">
        <v>115.0</v>
      </c>
      <c r="C118" s="78" t="str">
        <f>VLOOKUP(G118,[1]Macrodata_CCF!$A$3:$D$55,4,FALSE)</f>
        <v>#ERROR!</v>
      </c>
      <c r="E118" s="79" t="str">
        <f>VLOOKUP(G118,[1]Macrodata_CCF!$A$3:$B$55,2,FALSE)</f>
        <v>#ERROR!</v>
      </c>
      <c r="F118" s="78">
        <v>0.0</v>
      </c>
      <c r="G118" s="80">
        <v>39.0</v>
      </c>
      <c r="H118" s="81">
        <v>137560.0</v>
      </c>
      <c r="I118" s="81">
        <v>800000.0</v>
      </c>
      <c r="J118" s="81">
        <v>164060.0</v>
      </c>
      <c r="K118" s="81">
        <v>800000.0</v>
      </c>
      <c r="L118" s="82">
        <v>0.04000362296962744</v>
      </c>
      <c r="N118" s="83">
        <f t="shared" si="1"/>
        <v>0.04000362297</v>
      </c>
      <c r="O118" s="83">
        <f t="shared" si="2"/>
        <v>0.04000362297</v>
      </c>
      <c r="Q118" s="83">
        <f t="shared" si="3"/>
        <v>0.82805</v>
      </c>
      <c r="R118" s="83">
        <f t="shared" si="4"/>
        <v>0.04000362297</v>
      </c>
      <c r="S118" s="83" t="b">
        <f t="shared" si="5"/>
        <v>0</v>
      </c>
      <c r="T118" s="84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</row>
    <row r="119" ht="14.25" customHeight="1">
      <c r="A119" s="78">
        <v>116.0</v>
      </c>
      <c r="C119" s="78" t="str">
        <f>VLOOKUP(G119,[1]Macrodata_CCF!$A$3:$D$55,4,FALSE)</f>
        <v>#ERROR!</v>
      </c>
      <c r="E119" s="79" t="str">
        <f>VLOOKUP(G119,[1]Macrodata_CCF!$A$3:$B$55,2,FALSE)</f>
        <v>#ERROR!</v>
      </c>
      <c r="F119" s="78">
        <v>1.0</v>
      </c>
      <c r="G119" s="80">
        <v>25.0</v>
      </c>
      <c r="H119" s="81">
        <v>247020.0</v>
      </c>
      <c r="I119" s="81">
        <v>310000.0</v>
      </c>
      <c r="J119" s="81">
        <v>278510.0</v>
      </c>
      <c r="K119" s="81">
        <v>310000.0</v>
      </c>
      <c r="L119" s="82">
        <v>0.5</v>
      </c>
      <c r="N119" s="83">
        <f t="shared" si="1"/>
        <v>0.5</v>
      </c>
      <c r="O119" s="83">
        <f t="shared" si="2"/>
        <v>0.5</v>
      </c>
      <c r="Q119" s="83">
        <f t="shared" si="3"/>
        <v>0.2031612903</v>
      </c>
      <c r="R119" s="83">
        <f t="shared" si="4"/>
        <v>0.5</v>
      </c>
      <c r="S119" s="83" t="b">
        <f t="shared" si="5"/>
        <v>0</v>
      </c>
      <c r="T119" s="84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</row>
    <row r="120" ht="14.25" customHeight="1">
      <c r="A120" s="78">
        <v>117.0</v>
      </c>
      <c r="C120" s="78" t="str">
        <f>VLOOKUP(G120,[1]Macrodata_CCF!$A$3:$D$55,4,FALSE)</f>
        <v>#ERROR!</v>
      </c>
      <c r="E120" s="79" t="str">
        <f>VLOOKUP(G120,[1]Macrodata_CCF!$A$3:$B$55,2,FALSE)</f>
        <v>#ERROR!</v>
      </c>
      <c r="F120" s="78">
        <v>0.0</v>
      </c>
      <c r="G120" s="80">
        <v>5.0</v>
      </c>
      <c r="H120" s="81">
        <v>0.0</v>
      </c>
      <c r="I120" s="81">
        <v>730000.0</v>
      </c>
      <c r="J120" s="81">
        <v>219000.0</v>
      </c>
      <c r="K120" s="81">
        <v>730000.0</v>
      </c>
      <c r="L120" s="82">
        <v>0.3</v>
      </c>
      <c r="N120" s="83">
        <f t="shared" si="1"/>
        <v>0.3</v>
      </c>
      <c r="O120" s="83">
        <f t="shared" si="2"/>
        <v>0.3</v>
      </c>
      <c r="Q120" s="83">
        <f t="shared" si="3"/>
        <v>1</v>
      </c>
      <c r="R120" s="83">
        <f t="shared" si="4"/>
        <v>0.3</v>
      </c>
      <c r="S120" s="83" t="b">
        <f t="shared" si="5"/>
        <v>0</v>
      </c>
      <c r="T120" s="84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</row>
    <row r="121" ht="14.25" customHeight="1">
      <c r="A121" s="78">
        <v>118.0</v>
      </c>
      <c r="C121" s="78" t="str">
        <f>VLOOKUP(G121,[1]Macrodata_CCF!$A$3:$D$55,4,FALSE)</f>
        <v>#ERROR!</v>
      </c>
      <c r="E121" s="79" t="str">
        <f>VLOOKUP(G121,[1]Macrodata_CCF!$A$3:$B$55,2,FALSE)</f>
        <v>#ERROR!</v>
      </c>
      <c r="F121" s="78">
        <v>0.0</v>
      </c>
      <c r="G121" s="80">
        <v>7.0</v>
      </c>
      <c r="H121" s="81">
        <v>171045.0</v>
      </c>
      <c r="I121" s="81">
        <v>830000.0</v>
      </c>
      <c r="J121" s="81">
        <v>316015.0</v>
      </c>
      <c r="K121" s="81">
        <v>830000.0</v>
      </c>
      <c r="L121" s="82">
        <v>0.2199998482445691</v>
      </c>
      <c r="N121" s="83">
        <f t="shared" si="1"/>
        <v>0.2199998482</v>
      </c>
      <c r="O121" s="83">
        <f t="shared" si="2"/>
        <v>0.2199998482</v>
      </c>
      <c r="Q121" s="83">
        <f t="shared" si="3"/>
        <v>0.7939216867</v>
      </c>
      <c r="R121" s="83">
        <f t="shared" si="4"/>
        <v>0.2199998482</v>
      </c>
      <c r="S121" s="83" t="b">
        <f t="shared" si="5"/>
        <v>0</v>
      </c>
      <c r="T121" s="84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</row>
    <row r="122" ht="14.25" customHeight="1">
      <c r="A122" s="78">
        <v>119.0</v>
      </c>
      <c r="C122" s="78" t="str">
        <f>VLOOKUP(G122,[1]Macrodata_CCF!$A$3:$D$55,4,FALSE)</f>
        <v>#ERROR!</v>
      </c>
      <c r="E122" s="79" t="str">
        <f>VLOOKUP(G122,[1]Macrodata_CCF!$A$3:$B$55,2,FALSE)</f>
        <v>#ERROR!</v>
      </c>
      <c r="F122" s="78">
        <v>0.0</v>
      </c>
      <c r="G122" s="80">
        <v>15.0</v>
      </c>
      <c r="H122" s="81">
        <v>42210.0</v>
      </c>
      <c r="I122" s="81">
        <v>140000.0</v>
      </c>
      <c r="J122" s="81">
        <v>142800.0</v>
      </c>
      <c r="K122" s="81">
        <v>140000.0</v>
      </c>
      <c r="L122" s="82">
        <v>1.028632784538296</v>
      </c>
      <c r="N122" s="83">
        <f t="shared" si="1"/>
        <v>1.028632785</v>
      </c>
      <c r="O122" s="83">
        <f t="shared" si="2"/>
        <v>1</v>
      </c>
      <c r="Q122" s="83">
        <f t="shared" si="3"/>
        <v>0.6985</v>
      </c>
      <c r="R122" s="83">
        <f t="shared" si="4"/>
        <v>1.028632785</v>
      </c>
      <c r="S122" s="83" t="b">
        <f t="shared" si="5"/>
        <v>0</v>
      </c>
      <c r="T122" s="84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</row>
    <row r="123" ht="14.25" customHeight="1">
      <c r="A123" s="78">
        <v>120.0</v>
      </c>
      <c r="C123" s="78" t="str">
        <f>VLOOKUP(G123,[1]Macrodata_CCF!$A$3:$D$55,4,FALSE)</f>
        <v>#ERROR!</v>
      </c>
      <c r="E123" s="79" t="str">
        <f>VLOOKUP(G123,[1]Macrodata_CCF!$A$3:$B$55,2,FALSE)</f>
        <v>#ERROR!</v>
      </c>
      <c r="F123" s="78">
        <v>0.0</v>
      </c>
      <c r="G123" s="80">
        <v>15.0</v>
      </c>
      <c r="H123" s="81">
        <v>277565.0</v>
      </c>
      <c r="I123" s="81">
        <v>450000.0</v>
      </c>
      <c r="J123" s="81">
        <v>306880.0</v>
      </c>
      <c r="K123" s="81">
        <v>450000.0</v>
      </c>
      <c r="L123" s="82">
        <v>0.1700060892510221</v>
      </c>
      <c r="N123" s="83">
        <f t="shared" si="1"/>
        <v>0.1700060893</v>
      </c>
      <c r="O123" s="83">
        <f t="shared" si="2"/>
        <v>0.1700060893</v>
      </c>
      <c r="Q123" s="83">
        <f t="shared" si="3"/>
        <v>0.3831888889</v>
      </c>
      <c r="R123" s="83">
        <f t="shared" si="4"/>
        <v>0.1700060893</v>
      </c>
      <c r="S123" s="83" t="b">
        <f t="shared" si="5"/>
        <v>0</v>
      </c>
      <c r="T123" s="84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</row>
    <row r="124" ht="14.25" customHeight="1">
      <c r="A124" s="78">
        <v>121.0</v>
      </c>
      <c r="C124" s="78" t="str">
        <f>VLOOKUP(G124,[1]Macrodata_CCF!$A$3:$D$55,4,FALSE)</f>
        <v>#ERROR!</v>
      </c>
      <c r="E124" s="79" t="str">
        <f>VLOOKUP(G124,[1]Macrodata_CCF!$A$3:$B$55,2,FALSE)</f>
        <v>#ERROR!</v>
      </c>
      <c r="F124" s="78">
        <v>0.0</v>
      </c>
      <c r="G124" s="80">
        <v>10.0</v>
      </c>
      <c r="H124" s="81">
        <v>66430.0</v>
      </c>
      <c r="I124" s="81">
        <v>790000.0</v>
      </c>
      <c r="J124" s="81">
        <v>334150.0</v>
      </c>
      <c r="K124" s="81">
        <v>790000.0</v>
      </c>
      <c r="L124" s="82">
        <v>0.369998756167337</v>
      </c>
      <c r="N124" s="83">
        <f t="shared" si="1"/>
        <v>0.3699987562</v>
      </c>
      <c r="O124" s="83">
        <f t="shared" si="2"/>
        <v>0.3699987562</v>
      </c>
      <c r="Q124" s="83">
        <f t="shared" si="3"/>
        <v>0.9159113924</v>
      </c>
      <c r="R124" s="83">
        <f t="shared" si="4"/>
        <v>0.3699987562</v>
      </c>
      <c r="S124" s="83" t="b">
        <f t="shared" si="5"/>
        <v>0</v>
      </c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</row>
    <row r="125" ht="14.25" customHeight="1">
      <c r="A125" s="78">
        <v>122.0</v>
      </c>
      <c r="C125" s="78" t="str">
        <f>VLOOKUP(G125,[1]Macrodata_CCF!$A$3:$D$55,4,FALSE)</f>
        <v>#ERROR!</v>
      </c>
      <c r="E125" s="79" t="str">
        <f>VLOOKUP(G125,[1]Macrodata_CCF!$A$3:$B$55,2,FALSE)</f>
        <v>#ERROR!</v>
      </c>
      <c r="F125" s="78">
        <v>0.0</v>
      </c>
      <c r="G125" s="80">
        <v>16.0</v>
      </c>
      <c r="H125" s="81">
        <v>0.0</v>
      </c>
      <c r="I125" s="81">
        <v>290000.0</v>
      </c>
      <c r="J125" s="81">
        <v>52200.0</v>
      </c>
      <c r="K125" s="81">
        <v>290000.0</v>
      </c>
      <c r="L125" s="82">
        <v>0.18</v>
      </c>
      <c r="N125" s="83">
        <f t="shared" si="1"/>
        <v>0.18</v>
      </c>
      <c r="O125" s="83">
        <f t="shared" si="2"/>
        <v>0.18</v>
      </c>
      <c r="Q125" s="83">
        <f t="shared" si="3"/>
        <v>1</v>
      </c>
      <c r="R125" s="83">
        <f t="shared" si="4"/>
        <v>0.18</v>
      </c>
      <c r="S125" s="83" t="b">
        <f t="shared" si="5"/>
        <v>0</v>
      </c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</row>
    <row r="126" ht="14.25" customHeight="1">
      <c r="A126" s="78">
        <v>123.0</v>
      </c>
      <c r="C126" s="78" t="str">
        <f>VLOOKUP(G126,[1]Macrodata_CCF!$A$3:$D$55,4,FALSE)</f>
        <v>#ERROR!</v>
      </c>
      <c r="E126" s="79" t="str">
        <f>VLOOKUP(G126,[1]Macrodata_CCF!$A$3:$B$55,2,FALSE)</f>
        <v>#ERROR!</v>
      </c>
      <c r="F126" s="78">
        <v>0.0</v>
      </c>
      <c r="G126" s="80">
        <v>21.0</v>
      </c>
      <c r="H126" s="81">
        <v>150655.0</v>
      </c>
      <c r="I126" s="81">
        <v>360000.0</v>
      </c>
      <c r="J126" s="81">
        <v>179965.0</v>
      </c>
      <c r="K126" s="81">
        <v>360000.0</v>
      </c>
      <c r="L126" s="82">
        <v>0.1400081205665289</v>
      </c>
      <c r="N126" s="83">
        <f t="shared" si="1"/>
        <v>0.1400081206</v>
      </c>
      <c r="O126" s="83">
        <f t="shared" si="2"/>
        <v>0.1400081206</v>
      </c>
      <c r="Q126" s="83">
        <f t="shared" si="3"/>
        <v>0.5815138889</v>
      </c>
      <c r="R126" s="83">
        <f t="shared" si="4"/>
        <v>0.1400081206</v>
      </c>
      <c r="S126" s="83" t="b">
        <f t="shared" si="5"/>
        <v>0</v>
      </c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</row>
    <row r="127" ht="14.25" customHeight="1">
      <c r="A127" s="78">
        <v>124.0</v>
      </c>
      <c r="C127" s="78" t="str">
        <f>VLOOKUP(G127,[1]Macrodata_CCF!$A$3:$D$55,4,FALSE)</f>
        <v>#ERROR!</v>
      </c>
      <c r="E127" s="79" t="str">
        <f>VLOOKUP(G127,[1]Macrodata_CCF!$A$3:$B$55,2,FALSE)</f>
        <v>#ERROR!</v>
      </c>
      <c r="F127" s="78">
        <v>0.0</v>
      </c>
      <c r="G127" s="80">
        <v>8.0</v>
      </c>
      <c r="H127" s="81">
        <v>288555.0</v>
      </c>
      <c r="I127" s="81">
        <v>720000.0</v>
      </c>
      <c r="J127" s="81">
        <v>734400.0</v>
      </c>
      <c r="K127" s="81">
        <v>720000.0</v>
      </c>
      <c r="L127" s="82">
        <v>1.033376212495219</v>
      </c>
      <c r="N127" s="83">
        <f t="shared" si="1"/>
        <v>1.033376212</v>
      </c>
      <c r="O127" s="83">
        <f t="shared" si="2"/>
        <v>1</v>
      </c>
      <c r="Q127" s="83">
        <f t="shared" si="3"/>
        <v>0.5992291667</v>
      </c>
      <c r="R127" s="83">
        <f t="shared" si="4"/>
        <v>1.033376212</v>
      </c>
      <c r="S127" s="83" t="b">
        <f t="shared" si="5"/>
        <v>0</v>
      </c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</row>
    <row r="128" ht="14.25" customHeight="1">
      <c r="A128" s="78">
        <v>125.0</v>
      </c>
      <c r="C128" s="78" t="str">
        <f>VLOOKUP(G128,[1]Macrodata_CCF!$A$3:$D$55,4,FALSE)</f>
        <v>#ERROR!</v>
      </c>
      <c r="E128" s="79" t="str">
        <f>VLOOKUP(G128,[1]Macrodata_CCF!$A$3:$B$55,2,FALSE)</f>
        <v>#ERROR!</v>
      </c>
      <c r="F128" s="78">
        <v>0.0</v>
      </c>
      <c r="G128" s="80">
        <v>21.0</v>
      </c>
      <c r="H128" s="81">
        <v>0.0</v>
      </c>
      <c r="I128" s="81">
        <v>830000.0</v>
      </c>
      <c r="J128" s="81">
        <v>157700.0</v>
      </c>
      <c r="K128" s="81">
        <v>830000.0</v>
      </c>
      <c r="L128" s="82">
        <v>0.19</v>
      </c>
      <c r="N128" s="83">
        <f t="shared" si="1"/>
        <v>0.19</v>
      </c>
      <c r="O128" s="83">
        <f t="shared" si="2"/>
        <v>0.19</v>
      </c>
      <c r="Q128" s="83">
        <f t="shared" si="3"/>
        <v>1</v>
      </c>
      <c r="R128" s="83">
        <f t="shared" si="4"/>
        <v>0.19</v>
      </c>
      <c r="S128" s="83" t="b">
        <f t="shared" si="5"/>
        <v>0</v>
      </c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</row>
    <row r="129" ht="14.25" customHeight="1">
      <c r="A129" s="78">
        <v>126.0</v>
      </c>
      <c r="C129" s="78" t="str">
        <f>VLOOKUP(G129,[1]Macrodata_CCF!$A$3:$D$55,4,FALSE)</f>
        <v>#ERROR!</v>
      </c>
      <c r="E129" s="79" t="str">
        <f>VLOOKUP(G129,[1]Macrodata_CCF!$A$3:$B$55,2,FALSE)</f>
        <v>#ERROR!</v>
      </c>
      <c r="F129" s="78">
        <v>0.0</v>
      </c>
      <c r="G129" s="80">
        <v>36.0</v>
      </c>
      <c r="H129" s="81">
        <v>0.0</v>
      </c>
      <c r="I129" s="81">
        <v>360000.0</v>
      </c>
      <c r="J129" s="81">
        <v>367200.0</v>
      </c>
      <c r="K129" s="81">
        <v>360000.0</v>
      </c>
      <c r="L129" s="82">
        <v>1.02</v>
      </c>
      <c r="N129" s="83">
        <f t="shared" si="1"/>
        <v>1.02</v>
      </c>
      <c r="O129" s="83">
        <f t="shared" si="2"/>
        <v>1</v>
      </c>
      <c r="Q129" s="83">
        <f t="shared" si="3"/>
        <v>1</v>
      </c>
      <c r="R129" s="83">
        <f t="shared" si="4"/>
        <v>1.02</v>
      </c>
      <c r="S129" s="83" t="b">
        <f t="shared" si="5"/>
        <v>0</v>
      </c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</row>
    <row r="130" ht="14.25" customHeight="1">
      <c r="A130" s="78">
        <v>127.0</v>
      </c>
      <c r="C130" s="78" t="str">
        <f>VLOOKUP(G130,[1]Macrodata_CCF!$A$3:$D$55,4,FALSE)</f>
        <v>#ERROR!</v>
      </c>
      <c r="E130" s="79" t="str">
        <f>VLOOKUP(G130,[1]Macrodata_CCF!$A$3:$B$55,2,FALSE)</f>
        <v>#ERROR!</v>
      </c>
      <c r="F130" s="78">
        <v>0.0</v>
      </c>
      <c r="G130" s="80">
        <v>7.0</v>
      </c>
      <c r="H130" s="81">
        <v>0.0</v>
      </c>
      <c r="I130" s="81">
        <v>270000.0</v>
      </c>
      <c r="J130" s="81">
        <v>0.0</v>
      </c>
      <c r="K130" s="81">
        <v>270000.0</v>
      </c>
      <c r="L130" s="82">
        <v>0.0</v>
      </c>
      <c r="N130" s="83">
        <f t="shared" si="1"/>
        <v>0</v>
      </c>
      <c r="O130" s="83">
        <f t="shared" si="2"/>
        <v>0</v>
      </c>
      <c r="Q130" s="83">
        <f t="shared" si="3"/>
        <v>1</v>
      </c>
      <c r="R130" s="83">
        <f t="shared" si="4"/>
        <v>0</v>
      </c>
      <c r="S130" s="83" t="b">
        <f t="shared" si="5"/>
        <v>0</v>
      </c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</row>
    <row r="131" ht="14.25" customHeight="1">
      <c r="A131" s="78">
        <v>128.0</v>
      </c>
      <c r="C131" s="78" t="str">
        <f>VLOOKUP(G131,[1]Macrodata_CCF!$A$3:$D$55,4,FALSE)</f>
        <v>#ERROR!</v>
      </c>
      <c r="E131" s="79" t="str">
        <f>VLOOKUP(G131,[1]Macrodata_CCF!$A$3:$B$55,2,FALSE)</f>
        <v>#ERROR!</v>
      </c>
      <c r="F131" s="78">
        <v>0.0</v>
      </c>
      <c r="G131" s="80">
        <v>25.0</v>
      </c>
      <c r="H131" s="81">
        <v>99565.0</v>
      </c>
      <c r="I131" s="81">
        <v>340000.0</v>
      </c>
      <c r="J131" s="81">
        <v>142845.0</v>
      </c>
      <c r="K131" s="81">
        <v>578000.0</v>
      </c>
      <c r="L131" s="82">
        <v>0.1800070705180194</v>
      </c>
      <c r="N131" s="83">
        <f t="shared" si="1"/>
        <v>0.1800070705</v>
      </c>
      <c r="O131" s="83">
        <f t="shared" si="2"/>
        <v>0.1800070705</v>
      </c>
      <c r="Q131" s="83">
        <f t="shared" si="3"/>
        <v>0.7071617647</v>
      </c>
      <c r="R131" s="83">
        <f t="shared" si="4"/>
        <v>0.1800070705</v>
      </c>
      <c r="S131" s="83" t="b">
        <f t="shared" si="5"/>
        <v>0</v>
      </c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</row>
    <row r="132" ht="14.25" customHeight="1">
      <c r="A132" s="78">
        <v>129.0</v>
      </c>
      <c r="C132" s="78" t="str">
        <f>VLOOKUP(G132,[1]Macrodata_CCF!$A$3:$D$55,4,FALSE)</f>
        <v>#ERROR!</v>
      </c>
      <c r="E132" s="79" t="str">
        <f>VLOOKUP(G132,[1]Macrodata_CCF!$A$3:$B$55,2,FALSE)</f>
        <v>#ERROR!</v>
      </c>
      <c r="F132" s="78">
        <v>0.0</v>
      </c>
      <c r="G132" s="80">
        <v>29.0</v>
      </c>
      <c r="H132" s="81">
        <v>582625.0</v>
      </c>
      <c r="I132" s="81">
        <v>930000.0</v>
      </c>
      <c r="J132" s="81">
        <v>648625.0</v>
      </c>
      <c r="K132" s="81">
        <v>930000.0</v>
      </c>
      <c r="L132" s="82">
        <v>0.1899964015833034</v>
      </c>
      <c r="N132" s="83">
        <f t="shared" si="1"/>
        <v>0.1899964016</v>
      </c>
      <c r="O132" s="83">
        <f t="shared" si="2"/>
        <v>0.1899964016</v>
      </c>
      <c r="Q132" s="83">
        <f t="shared" si="3"/>
        <v>0.3735215054</v>
      </c>
      <c r="R132" s="83">
        <f t="shared" si="4"/>
        <v>0.1899964016</v>
      </c>
      <c r="S132" s="83" t="b">
        <f t="shared" si="5"/>
        <v>0</v>
      </c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</row>
    <row r="133" ht="14.25" customHeight="1">
      <c r="A133" s="78">
        <v>130.0</v>
      </c>
      <c r="C133" s="78" t="str">
        <f>VLOOKUP(G133,[1]Macrodata_CCF!$A$3:$D$55,4,FALSE)</f>
        <v>#ERROR!</v>
      </c>
      <c r="E133" s="79" t="str">
        <f>VLOOKUP(G133,[1]Macrodata_CCF!$A$3:$B$55,2,FALSE)</f>
        <v>#ERROR!</v>
      </c>
      <c r="F133" s="78">
        <v>0.0</v>
      </c>
      <c r="G133" s="80">
        <v>13.0</v>
      </c>
      <c r="H133" s="81">
        <v>538625.0</v>
      </c>
      <c r="I133" s="81">
        <v>870000.0</v>
      </c>
      <c r="J133" s="81">
        <v>442525.0</v>
      </c>
      <c r="K133" s="81">
        <v>870000.0</v>
      </c>
      <c r="L133" s="82">
        <v>-0.2900037721614485</v>
      </c>
      <c r="N133" s="83">
        <f t="shared" si="1"/>
        <v>-0.2900037722</v>
      </c>
      <c r="O133" s="83">
        <f t="shared" si="2"/>
        <v>0</v>
      </c>
      <c r="Q133" s="83">
        <f t="shared" si="3"/>
        <v>0.3808908046</v>
      </c>
      <c r="R133" s="83">
        <f t="shared" si="4"/>
        <v>-0.2900037722</v>
      </c>
      <c r="S133" s="83" t="b">
        <f t="shared" si="5"/>
        <v>0</v>
      </c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</row>
    <row r="134" ht="14.25" customHeight="1">
      <c r="A134" s="78">
        <v>131.0</v>
      </c>
      <c r="C134" s="78" t="str">
        <f>VLOOKUP(G134,[1]Macrodata_CCF!$A$3:$D$55,4,FALSE)</f>
        <v>#ERROR!</v>
      </c>
      <c r="E134" s="79" t="str">
        <f>VLOOKUP(G134,[1]Macrodata_CCF!$A$3:$B$55,2,FALSE)</f>
        <v>#ERROR!</v>
      </c>
      <c r="F134" s="78">
        <v>0.0</v>
      </c>
      <c r="G134" s="80">
        <v>44.0</v>
      </c>
      <c r="H134" s="81">
        <v>126345.0</v>
      </c>
      <c r="I134" s="81">
        <v>420000.0</v>
      </c>
      <c r="J134" s="81">
        <v>179205.0</v>
      </c>
      <c r="K134" s="81">
        <v>420000.0</v>
      </c>
      <c r="L134" s="82">
        <v>0.1800071512489145</v>
      </c>
      <c r="N134" s="83">
        <f t="shared" si="1"/>
        <v>0.1800071512</v>
      </c>
      <c r="O134" s="83">
        <f t="shared" si="2"/>
        <v>0.1800071512</v>
      </c>
      <c r="Q134" s="83">
        <f t="shared" si="3"/>
        <v>0.6991785714</v>
      </c>
      <c r="R134" s="83">
        <f t="shared" si="4"/>
        <v>0.1800071512</v>
      </c>
      <c r="S134" s="83" t="b">
        <f t="shared" si="5"/>
        <v>0</v>
      </c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</row>
    <row r="135" ht="14.25" customHeight="1">
      <c r="A135" s="78">
        <v>132.0</v>
      </c>
      <c r="C135" s="78" t="str">
        <f>VLOOKUP(G135,[1]Macrodata_CCF!$A$3:$D$55,4,FALSE)</f>
        <v>#ERROR!</v>
      </c>
      <c r="E135" s="79" t="str">
        <f>VLOOKUP(G135,[1]Macrodata_CCF!$A$3:$B$55,2,FALSE)</f>
        <v>#ERROR!</v>
      </c>
      <c r="F135" s="78">
        <v>0.0</v>
      </c>
      <c r="G135" s="80">
        <v>21.0</v>
      </c>
      <c r="H135" s="81">
        <v>457005.0</v>
      </c>
      <c r="I135" s="81">
        <v>570000.0</v>
      </c>
      <c r="J135" s="81">
        <v>473955.0</v>
      </c>
      <c r="K135" s="81">
        <v>570000.0</v>
      </c>
      <c r="L135" s="82">
        <v>0.1500066374618346</v>
      </c>
      <c r="N135" s="83">
        <f t="shared" si="1"/>
        <v>0.1500066375</v>
      </c>
      <c r="O135" s="83">
        <f t="shared" si="2"/>
        <v>0.1500066375</v>
      </c>
      <c r="Q135" s="83">
        <f t="shared" si="3"/>
        <v>0.1982368421</v>
      </c>
      <c r="R135" s="83">
        <f t="shared" si="4"/>
        <v>0.1500066375</v>
      </c>
      <c r="S135" s="83" t="b">
        <f t="shared" si="5"/>
        <v>0</v>
      </c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</row>
    <row r="136" ht="14.25" customHeight="1">
      <c r="A136" s="78">
        <v>133.0</v>
      </c>
      <c r="C136" s="78" t="str">
        <f>VLOOKUP(G136,[1]Macrodata_CCF!$A$3:$D$55,4,FALSE)</f>
        <v>#ERROR!</v>
      </c>
      <c r="E136" s="79" t="str">
        <f>VLOOKUP(G136,[1]Macrodata_CCF!$A$3:$B$55,2,FALSE)</f>
        <v>#ERROR!</v>
      </c>
      <c r="F136" s="78">
        <v>0.0</v>
      </c>
      <c r="G136" s="80">
        <v>36.0</v>
      </c>
      <c r="H136" s="81">
        <v>27980.0</v>
      </c>
      <c r="I136" s="81">
        <v>430000.0</v>
      </c>
      <c r="J136" s="81">
        <v>108385.0</v>
      </c>
      <c r="K136" s="81">
        <v>688000.0</v>
      </c>
      <c r="L136" s="82">
        <v>0.2000024874384359</v>
      </c>
      <c r="N136" s="83">
        <f t="shared" si="1"/>
        <v>0.2000024874</v>
      </c>
      <c r="O136" s="83">
        <f t="shared" si="2"/>
        <v>0.2000024874</v>
      </c>
      <c r="Q136" s="83">
        <f t="shared" si="3"/>
        <v>0.9349302326</v>
      </c>
      <c r="R136" s="83">
        <f t="shared" si="4"/>
        <v>0.2000024874</v>
      </c>
      <c r="S136" s="83" t="b">
        <f t="shared" si="5"/>
        <v>0</v>
      </c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</row>
    <row r="137" ht="14.25" customHeight="1">
      <c r="A137" s="78">
        <v>134.0</v>
      </c>
      <c r="C137" s="78" t="str">
        <f>VLOOKUP(G137,[1]Macrodata_CCF!$A$3:$D$55,4,FALSE)</f>
        <v>#ERROR!</v>
      </c>
      <c r="E137" s="79" t="str">
        <f>VLOOKUP(G137,[1]Macrodata_CCF!$A$3:$B$55,2,FALSE)</f>
        <v>#ERROR!</v>
      </c>
      <c r="F137" s="78">
        <v>0.0</v>
      </c>
      <c r="G137" s="80">
        <v>41.0</v>
      </c>
      <c r="H137" s="81">
        <v>177730.0</v>
      </c>
      <c r="I137" s="81">
        <v>540000.0</v>
      </c>
      <c r="J137" s="81">
        <v>250185.0</v>
      </c>
      <c r="K137" s="81">
        <v>540000.0</v>
      </c>
      <c r="L137" s="82">
        <v>0.2000027603720982</v>
      </c>
      <c r="N137" s="83">
        <f t="shared" si="1"/>
        <v>0.2000027604</v>
      </c>
      <c r="O137" s="83">
        <f t="shared" si="2"/>
        <v>0.2000027604</v>
      </c>
      <c r="Q137" s="83">
        <f t="shared" si="3"/>
        <v>0.6708703704</v>
      </c>
      <c r="R137" s="83">
        <f t="shared" si="4"/>
        <v>0.2000027604</v>
      </c>
      <c r="S137" s="83" t="b">
        <f t="shared" si="5"/>
        <v>0</v>
      </c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</row>
    <row r="138" ht="14.25" customHeight="1">
      <c r="A138" s="78">
        <v>135.0</v>
      </c>
      <c r="C138" s="78" t="str">
        <f>VLOOKUP(G138,[1]Macrodata_CCF!$A$3:$D$55,4,FALSE)</f>
        <v>#ERROR!</v>
      </c>
      <c r="E138" s="79" t="str">
        <f>VLOOKUP(G138,[1]Macrodata_CCF!$A$3:$B$55,2,FALSE)</f>
        <v>#ERROR!</v>
      </c>
      <c r="F138" s="78">
        <v>0.0</v>
      </c>
      <c r="G138" s="80">
        <v>27.0</v>
      </c>
      <c r="H138" s="81">
        <v>5355.0</v>
      </c>
      <c r="I138" s="81">
        <v>220000.0</v>
      </c>
      <c r="J138" s="81">
        <v>37550.0</v>
      </c>
      <c r="K138" s="81">
        <v>220000.0</v>
      </c>
      <c r="L138" s="82">
        <v>0.1499918470031913</v>
      </c>
      <c r="N138" s="83">
        <f t="shared" si="1"/>
        <v>0.149991847</v>
      </c>
      <c r="O138" s="83">
        <f t="shared" si="2"/>
        <v>0.149991847</v>
      </c>
      <c r="Q138" s="83">
        <f t="shared" si="3"/>
        <v>0.9756590909</v>
      </c>
      <c r="R138" s="83">
        <f t="shared" si="4"/>
        <v>0.149991847</v>
      </c>
      <c r="S138" s="83" t="b">
        <f t="shared" si="5"/>
        <v>0</v>
      </c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</row>
    <row r="139" ht="14.25" customHeight="1">
      <c r="A139" s="78">
        <v>136.0</v>
      </c>
      <c r="C139" s="78" t="str">
        <f>VLOOKUP(G139,[1]Macrodata_CCF!$A$3:$D$55,4,FALSE)</f>
        <v>#ERROR!</v>
      </c>
      <c r="E139" s="79" t="str">
        <f>VLOOKUP(G139,[1]Macrodata_CCF!$A$3:$B$55,2,FALSE)</f>
        <v>#ERROR!</v>
      </c>
      <c r="F139" s="78">
        <v>0.0</v>
      </c>
      <c r="G139" s="80">
        <v>30.0</v>
      </c>
      <c r="H139" s="81">
        <v>88855.0</v>
      </c>
      <c r="I139" s="81">
        <v>110000.0</v>
      </c>
      <c r="J139" s="81">
        <v>92450.0</v>
      </c>
      <c r="K139" s="81">
        <v>110000.0</v>
      </c>
      <c r="L139" s="82">
        <v>0.1700165523764483</v>
      </c>
      <c r="N139" s="83">
        <f t="shared" si="1"/>
        <v>0.1700165524</v>
      </c>
      <c r="O139" s="83">
        <f t="shared" si="2"/>
        <v>0.1700165524</v>
      </c>
      <c r="Q139" s="83">
        <f t="shared" si="3"/>
        <v>0.1922272727</v>
      </c>
      <c r="R139" s="83">
        <f t="shared" si="4"/>
        <v>0.1700165524</v>
      </c>
      <c r="S139" s="83" t="b">
        <f t="shared" si="5"/>
        <v>0</v>
      </c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</row>
    <row r="140" ht="14.25" customHeight="1">
      <c r="A140" s="78">
        <v>137.0</v>
      </c>
      <c r="C140" s="78" t="str">
        <f>VLOOKUP(G140,[1]Macrodata_CCF!$A$3:$D$55,4,FALSE)</f>
        <v>#ERROR!</v>
      </c>
      <c r="E140" s="79" t="str">
        <f>VLOOKUP(G140,[1]Macrodata_CCF!$A$3:$B$55,2,FALSE)</f>
        <v>#ERROR!</v>
      </c>
      <c r="F140" s="78">
        <v>0.0</v>
      </c>
      <c r="G140" s="80">
        <v>47.0</v>
      </c>
      <c r="H140" s="81">
        <v>156265.0</v>
      </c>
      <c r="I140" s="81">
        <v>320000.0</v>
      </c>
      <c r="J140" s="81">
        <v>182465.0</v>
      </c>
      <c r="K140" s="81">
        <v>544000.0</v>
      </c>
      <c r="L140" s="82">
        <v>0.1600146578312517</v>
      </c>
      <c r="N140" s="83">
        <f t="shared" si="1"/>
        <v>0.1600146578</v>
      </c>
      <c r="O140" s="83">
        <f t="shared" si="2"/>
        <v>0.1600146578</v>
      </c>
      <c r="Q140" s="83">
        <f t="shared" si="3"/>
        <v>0.511671875</v>
      </c>
      <c r="R140" s="83">
        <f t="shared" si="4"/>
        <v>0.1600146578</v>
      </c>
      <c r="S140" s="83" t="b">
        <f t="shared" si="5"/>
        <v>0</v>
      </c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</row>
    <row r="141" ht="14.25" customHeight="1">
      <c r="A141" s="78">
        <v>138.0</v>
      </c>
      <c r="C141" s="78" t="str">
        <f>VLOOKUP(G141,[1]Macrodata_CCF!$A$3:$D$55,4,FALSE)</f>
        <v>#ERROR!</v>
      </c>
      <c r="E141" s="79" t="str">
        <f>VLOOKUP(G141,[1]Macrodata_CCF!$A$3:$B$55,2,FALSE)</f>
        <v>#ERROR!</v>
      </c>
      <c r="F141" s="78">
        <v>0.0</v>
      </c>
      <c r="G141" s="80">
        <v>19.0</v>
      </c>
      <c r="H141" s="81">
        <v>309035.0</v>
      </c>
      <c r="I141" s="81">
        <v>860000.0</v>
      </c>
      <c r="J141" s="81">
        <v>408210.0</v>
      </c>
      <c r="K141" s="81">
        <v>860000.0</v>
      </c>
      <c r="L141" s="82">
        <v>0.1800023594965197</v>
      </c>
      <c r="N141" s="83">
        <f t="shared" si="1"/>
        <v>0.1800023595</v>
      </c>
      <c r="O141" s="83">
        <f t="shared" si="2"/>
        <v>0.1800023595</v>
      </c>
      <c r="Q141" s="83">
        <f t="shared" si="3"/>
        <v>0.6406569767</v>
      </c>
      <c r="R141" s="83">
        <f t="shared" si="4"/>
        <v>0.1800023595</v>
      </c>
      <c r="S141" s="83" t="b">
        <f t="shared" si="5"/>
        <v>0</v>
      </c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</row>
    <row r="142" ht="14.25" customHeight="1">
      <c r="A142" s="78">
        <v>139.0</v>
      </c>
      <c r="C142" s="78" t="str">
        <f>VLOOKUP(G142,[1]Macrodata_CCF!$A$3:$D$55,4,FALSE)</f>
        <v>#ERROR!</v>
      </c>
      <c r="E142" s="79" t="str">
        <f>VLOOKUP(G142,[1]Macrodata_CCF!$A$3:$B$55,2,FALSE)</f>
        <v>#ERROR!</v>
      </c>
      <c r="F142" s="78">
        <v>0.0</v>
      </c>
      <c r="G142" s="80">
        <v>33.0</v>
      </c>
      <c r="H142" s="81">
        <v>231900.0</v>
      </c>
      <c r="I142" s="81">
        <v>300000.0</v>
      </c>
      <c r="J142" s="81">
        <v>211470.0</v>
      </c>
      <c r="K142" s="81">
        <v>450000.0</v>
      </c>
      <c r="L142" s="82">
        <v>-0.3</v>
      </c>
      <c r="N142" s="83">
        <f t="shared" si="1"/>
        <v>-0.3</v>
      </c>
      <c r="O142" s="83">
        <f t="shared" si="2"/>
        <v>0</v>
      </c>
      <c r="Q142" s="83">
        <f t="shared" si="3"/>
        <v>0.227</v>
      </c>
      <c r="R142" s="83">
        <f t="shared" si="4"/>
        <v>-0.3</v>
      </c>
      <c r="S142" s="83" t="b">
        <f t="shared" si="5"/>
        <v>0</v>
      </c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</row>
    <row r="143" ht="14.25" customHeight="1">
      <c r="A143" s="78">
        <v>140.0</v>
      </c>
      <c r="C143" s="78" t="str">
        <f>VLOOKUP(G143,[1]Macrodata_CCF!$A$3:$D$55,4,FALSE)</f>
        <v>#ERROR!</v>
      </c>
      <c r="E143" s="79" t="str">
        <f>VLOOKUP(G143,[1]Macrodata_CCF!$A$3:$B$55,2,FALSE)</f>
        <v>#ERROR!</v>
      </c>
      <c r="F143" s="78">
        <v>0.0</v>
      </c>
      <c r="G143" s="80">
        <v>21.0</v>
      </c>
      <c r="H143" s="81">
        <v>258635.0</v>
      </c>
      <c r="I143" s="81">
        <v>920000.0</v>
      </c>
      <c r="J143" s="81">
        <v>377680.0</v>
      </c>
      <c r="K143" s="81">
        <v>920000.0</v>
      </c>
      <c r="L143" s="82">
        <v>0.1799989415829383</v>
      </c>
      <c r="N143" s="83">
        <f t="shared" si="1"/>
        <v>0.1799989416</v>
      </c>
      <c r="O143" s="83">
        <f t="shared" si="2"/>
        <v>0.1799989416</v>
      </c>
      <c r="Q143" s="83">
        <f t="shared" si="3"/>
        <v>0.718875</v>
      </c>
      <c r="R143" s="83">
        <f t="shared" si="4"/>
        <v>0.1799989416</v>
      </c>
      <c r="S143" s="83" t="b">
        <f t="shared" si="5"/>
        <v>0</v>
      </c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</row>
    <row r="144" ht="14.25" customHeight="1">
      <c r="A144" s="78">
        <v>141.0</v>
      </c>
      <c r="C144" s="78" t="str">
        <f>VLOOKUP(G144,[1]Macrodata_CCF!$A$3:$D$55,4,FALSE)</f>
        <v>#ERROR!</v>
      </c>
      <c r="E144" s="79" t="str">
        <f>VLOOKUP(G144,[1]Macrodata_CCF!$A$3:$B$55,2,FALSE)</f>
        <v>#ERROR!</v>
      </c>
      <c r="F144" s="78">
        <v>0.0</v>
      </c>
      <c r="G144" s="80">
        <v>37.0</v>
      </c>
      <c r="H144" s="81">
        <v>295615.0</v>
      </c>
      <c r="I144" s="81">
        <v>560000.0</v>
      </c>
      <c r="J144" s="81">
        <v>327340.0</v>
      </c>
      <c r="K144" s="81">
        <v>560000.0</v>
      </c>
      <c r="L144" s="82">
        <v>0.1199954611645895</v>
      </c>
      <c r="N144" s="83">
        <f t="shared" si="1"/>
        <v>0.1199954612</v>
      </c>
      <c r="O144" s="83">
        <f t="shared" si="2"/>
        <v>0.1199954612</v>
      </c>
      <c r="Q144" s="83">
        <f t="shared" si="3"/>
        <v>0.4721160714</v>
      </c>
      <c r="R144" s="83">
        <f t="shared" si="4"/>
        <v>0.1199954612</v>
      </c>
      <c r="S144" s="83" t="b">
        <f t="shared" si="5"/>
        <v>0</v>
      </c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</row>
    <row r="145" ht="14.25" customHeight="1">
      <c r="A145" s="78">
        <v>142.0</v>
      </c>
      <c r="C145" s="78" t="str">
        <f>VLOOKUP(G145,[1]Macrodata_CCF!$A$3:$D$55,4,FALSE)</f>
        <v>#ERROR!</v>
      </c>
      <c r="E145" s="79" t="str">
        <f>VLOOKUP(G145,[1]Macrodata_CCF!$A$3:$B$55,2,FALSE)</f>
        <v>#ERROR!</v>
      </c>
      <c r="F145" s="78">
        <v>0.0</v>
      </c>
      <c r="G145" s="80">
        <v>9.0</v>
      </c>
      <c r="H145" s="81">
        <v>745360.0</v>
      </c>
      <c r="I145" s="81">
        <v>780000.0</v>
      </c>
      <c r="J145" s="81">
        <v>753325.0</v>
      </c>
      <c r="K145" s="81">
        <v>1404000.0</v>
      </c>
      <c r="L145" s="82">
        <v>0.2299364896073903</v>
      </c>
      <c r="N145" s="83">
        <f t="shared" si="1"/>
        <v>0.2299364896</v>
      </c>
      <c r="O145" s="83">
        <f t="shared" si="2"/>
        <v>0.2299364896</v>
      </c>
      <c r="Q145" s="83">
        <f t="shared" si="3"/>
        <v>0.04441025641</v>
      </c>
      <c r="R145" s="83">
        <f t="shared" si="4"/>
        <v>0.01021153846</v>
      </c>
      <c r="S145" s="83" t="b">
        <f t="shared" si="5"/>
        <v>0</v>
      </c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</row>
    <row r="146" ht="14.25" customHeight="1">
      <c r="A146" s="78">
        <v>143.0</v>
      </c>
      <c r="C146" s="78" t="str">
        <f>VLOOKUP(G146,[1]Macrodata_CCF!$A$3:$D$55,4,FALSE)</f>
        <v>#ERROR!</v>
      </c>
      <c r="E146" s="79" t="str">
        <f>VLOOKUP(G146,[1]Macrodata_CCF!$A$3:$B$55,2,FALSE)</f>
        <v>#ERROR!</v>
      </c>
      <c r="F146" s="78">
        <v>0.0</v>
      </c>
      <c r="G146" s="80">
        <v>44.0</v>
      </c>
      <c r="H146" s="81">
        <v>137415.0</v>
      </c>
      <c r="I146" s="81">
        <v>250000.0</v>
      </c>
      <c r="J146" s="81">
        <v>158805.0</v>
      </c>
      <c r="K146" s="81">
        <v>250000.0</v>
      </c>
      <c r="L146" s="82">
        <v>0.1899897854954035</v>
      </c>
      <c r="N146" s="83">
        <f t="shared" si="1"/>
        <v>0.1899897855</v>
      </c>
      <c r="O146" s="83">
        <f t="shared" si="2"/>
        <v>0.1899897855</v>
      </c>
      <c r="Q146" s="83">
        <f t="shared" si="3"/>
        <v>0.45034</v>
      </c>
      <c r="R146" s="83">
        <f t="shared" si="4"/>
        <v>0.1899897855</v>
      </c>
      <c r="S146" s="83" t="b">
        <f t="shared" si="5"/>
        <v>0</v>
      </c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</row>
    <row r="147" ht="14.25" customHeight="1">
      <c r="A147" s="78">
        <v>144.0</v>
      </c>
      <c r="C147" s="78" t="str">
        <f>VLOOKUP(G147,[1]Macrodata_CCF!$A$3:$D$55,4,FALSE)</f>
        <v>#ERROR!</v>
      </c>
      <c r="E147" s="79" t="str">
        <f>VLOOKUP(G147,[1]Macrodata_CCF!$A$3:$B$55,2,FALSE)</f>
        <v>#ERROR!</v>
      </c>
      <c r="F147" s="78">
        <v>0.0</v>
      </c>
      <c r="G147" s="80">
        <v>31.0</v>
      </c>
      <c r="H147" s="81">
        <v>124890.0</v>
      </c>
      <c r="I147" s="81">
        <v>570000.0</v>
      </c>
      <c r="J147" s="81">
        <v>581400.0</v>
      </c>
      <c r="K147" s="81">
        <v>570000.0</v>
      </c>
      <c r="L147" s="82">
        <v>1.025611646559278</v>
      </c>
      <c r="N147" s="83">
        <f t="shared" si="1"/>
        <v>1.025611647</v>
      </c>
      <c r="O147" s="83">
        <f t="shared" si="2"/>
        <v>1</v>
      </c>
      <c r="Q147" s="83">
        <f t="shared" si="3"/>
        <v>0.7808947368</v>
      </c>
      <c r="R147" s="83">
        <f t="shared" si="4"/>
        <v>1.025611647</v>
      </c>
      <c r="S147" s="83" t="b">
        <f t="shared" si="5"/>
        <v>0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</row>
    <row r="148" ht="14.25" customHeight="1">
      <c r="A148" s="78">
        <v>145.0</v>
      </c>
      <c r="C148" s="78" t="str">
        <f>VLOOKUP(G148,[1]Macrodata_CCF!$A$3:$D$55,4,FALSE)</f>
        <v>#ERROR!</v>
      </c>
      <c r="E148" s="79" t="str">
        <f>VLOOKUP(G148,[1]Macrodata_CCF!$A$3:$B$55,2,FALSE)</f>
        <v>#ERROR!</v>
      </c>
      <c r="F148" s="78">
        <v>0.0</v>
      </c>
      <c r="G148" s="80">
        <v>11.0</v>
      </c>
      <c r="H148" s="81">
        <v>293450.0</v>
      </c>
      <c r="I148" s="81">
        <v>700000.0</v>
      </c>
      <c r="J148" s="81">
        <v>362565.0</v>
      </c>
      <c r="K148" s="81">
        <v>700000.0</v>
      </c>
      <c r="L148" s="82">
        <v>0.1700036895830771</v>
      </c>
      <c r="N148" s="83">
        <f t="shared" si="1"/>
        <v>0.1700036896</v>
      </c>
      <c r="O148" s="83">
        <f t="shared" si="2"/>
        <v>0.1700036896</v>
      </c>
      <c r="Q148" s="83">
        <f t="shared" si="3"/>
        <v>0.5807857143</v>
      </c>
      <c r="R148" s="83">
        <f t="shared" si="4"/>
        <v>0.1700036896</v>
      </c>
      <c r="S148" s="83" t="b">
        <f t="shared" si="5"/>
        <v>0</v>
      </c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</row>
    <row r="149" ht="14.25" customHeight="1">
      <c r="A149" s="78">
        <v>146.0</v>
      </c>
      <c r="C149" s="78" t="str">
        <f>VLOOKUP(G149,[1]Macrodata_CCF!$A$3:$D$55,4,FALSE)</f>
        <v>#ERROR!</v>
      </c>
      <c r="E149" s="79" t="str">
        <f>VLOOKUP(G149,[1]Macrodata_CCF!$A$3:$B$55,2,FALSE)</f>
        <v>#ERROR!</v>
      </c>
      <c r="F149" s="78">
        <v>0.0</v>
      </c>
      <c r="G149" s="80">
        <v>17.0</v>
      </c>
      <c r="H149" s="81">
        <v>42380.0</v>
      </c>
      <c r="I149" s="81">
        <v>100000.0</v>
      </c>
      <c r="J149" s="81">
        <v>51600.0</v>
      </c>
      <c r="K149" s="81">
        <v>100000.0</v>
      </c>
      <c r="L149" s="82">
        <v>0.1600138840680319</v>
      </c>
      <c r="N149" s="83">
        <f t="shared" si="1"/>
        <v>0.1600138841</v>
      </c>
      <c r="O149" s="83">
        <f t="shared" si="2"/>
        <v>0.1600138841</v>
      </c>
      <c r="Q149" s="83">
        <f t="shared" si="3"/>
        <v>0.5762</v>
      </c>
      <c r="R149" s="83">
        <f t="shared" si="4"/>
        <v>0.1600138841</v>
      </c>
      <c r="S149" s="83" t="b">
        <f t="shared" si="5"/>
        <v>0</v>
      </c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</row>
    <row r="150" ht="14.25" customHeight="1">
      <c r="A150" s="78">
        <v>147.0</v>
      </c>
      <c r="C150" s="78" t="str">
        <f>VLOOKUP(G150,[1]Macrodata_CCF!$A$3:$D$55,4,FALSE)</f>
        <v>#ERROR!</v>
      </c>
      <c r="E150" s="79" t="str">
        <f>VLOOKUP(G150,[1]Macrodata_CCF!$A$3:$B$55,2,FALSE)</f>
        <v>#ERROR!</v>
      </c>
      <c r="F150" s="78">
        <v>0.0</v>
      </c>
      <c r="G150" s="80">
        <v>41.0</v>
      </c>
      <c r="H150" s="81">
        <v>408135.0</v>
      </c>
      <c r="I150" s="81">
        <v>550000.0</v>
      </c>
      <c r="J150" s="81">
        <v>561000.0</v>
      </c>
      <c r="K150" s="81">
        <v>550000.0</v>
      </c>
      <c r="L150" s="82">
        <v>1.077538504916646</v>
      </c>
      <c r="N150" s="83">
        <f t="shared" si="1"/>
        <v>1.077538505</v>
      </c>
      <c r="O150" s="83">
        <f t="shared" si="2"/>
        <v>1</v>
      </c>
      <c r="Q150" s="83">
        <f t="shared" si="3"/>
        <v>0.2579363636</v>
      </c>
      <c r="R150" s="83">
        <f t="shared" si="4"/>
        <v>1.077538505</v>
      </c>
      <c r="S150" s="83" t="b">
        <f t="shared" si="5"/>
        <v>0</v>
      </c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</row>
    <row r="151" ht="14.25" customHeight="1">
      <c r="A151" s="78">
        <v>148.0</v>
      </c>
      <c r="C151" s="78" t="str">
        <f>VLOOKUP(G151,[1]Macrodata_CCF!$A$3:$D$55,4,FALSE)</f>
        <v>#ERROR!</v>
      </c>
      <c r="E151" s="79" t="str">
        <f>VLOOKUP(G151,[1]Macrodata_CCF!$A$3:$B$55,2,FALSE)</f>
        <v>#ERROR!</v>
      </c>
      <c r="F151" s="78">
        <v>0.0</v>
      </c>
      <c r="G151" s="80">
        <v>22.0</v>
      </c>
      <c r="H151" s="81">
        <v>355000.0</v>
      </c>
      <c r="I151" s="81">
        <v>820000.0</v>
      </c>
      <c r="J151" s="81">
        <v>448000.0</v>
      </c>
      <c r="K151" s="81">
        <v>820000.0</v>
      </c>
      <c r="L151" s="82">
        <v>0.2</v>
      </c>
      <c r="N151" s="83">
        <f t="shared" si="1"/>
        <v>0.2</v>
      </c>
      <c r="O151" s="83">
        <f t="shared" si="2"/>
        <v>0.2</v>
      </c>
      <c r="Q151" s="83">
        <f t="shared" si="3"/>
        <v>0.5670731707</v>
      </c>
      <c r="R151" s="83">
        <f t="shared" si="4"/>
        <v>0.2</v>
      </c>
      <c r="S151" s="83" t="b">
        <f t="shared" si="5"/>
        <v>0</v>
      </c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</row>
    <row r="152" ht="14.25" customHeight="1">
      <c r="A152" s="78">
        <v>149.0</v>
      </c>
      <c r="C152" s="78" t="str">
        <f>VLOOKUP(G152,[1]Macrodata_CCF!$A$3:$D$55,4,FALSE)</f>
        <v>#ERROR!</v>
      </c>
      <c r="E152" s="79" t="str">
        <f>VLOOKUP(G152,[1]Macrodata_CCF!$A$3:$B$55,2,FALSE)</f>
        <v>#ERROR!</v>
      </c>
      <c r="F152" s="78">
        <v>0.0</v>
      </c>
      <c r="G152" s="80">
        <v>2.0</v>
      </c>
      <c r="H152" s="81">
        <v>77335.0</v>
      </c>
      <c r="I152" s="81">
        <v>550000.0</v>
      </c>
      <c r="J152" s="81">
        <v>561000.0</v>
      </c>
      <c r="K152" s="81">
        <v>550000.0</v>
      </c>
      <c r="L152" s="82">
        <v>1.023272296446744</v>
      </c>
      <c r="N152" s="83">
        <f t="shared" si="1"/>
        <v>1.023272296</v>
      </c>
      <c r="O152" s="83">
        <f t="shared" si="2"/>
        <v>1</v>
      </c>
      <c r="Q152" s="83">
        <f t="shared" si="3"/>
        <v>0.8593909091</v>
      </c>
      <c r="R152" s="83">
        <f t="shared" si="4"/>
        <v>1.023272296</v>
      </c>
      <c r="S152" s="83" t="b">
        <f t="shared" si="5"/>
        <v>0</v>
      </c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</row>
    <row r="153" ht="14.25" customHeight="1">
      <c r="A153" s="78">
        <v>150.0</v>
      </c>
      <c r="C153" s="78" t="str">
        <f>VLOOKUP(G153,[1]Macrodata_CCF!$A$3:$D$55,4,FALSE)</f>
        <v>#ERROR!</v>
      </c>
      <c r="E153" s="79" t="str">
        <f>VLOOKUP(G153,[1]Macrodata_CCF!$A$3:$B$55,2,FALSE)</f>
        <v>#ERROR!</v>
      </c>
      <c r="F153" s="78">
        <v>0.0</v>
      </c>
      <c r="G153" s="80">
        <v>2.0</v>
      </c>
      <c r="H153" s="81">
        <v>16275.0</v>
      </c>
      <c r="I153" s="81">
        <v>710000.0</v>
      </c>
      <c r="J153" s="81">
        <v>155020.0</v>
      </c>
      <c r="K153" s="81">
        <v>710000.0</v>
      </c>
      <c r="L153" s="82">
        <v>0.2</v>
      </c>
      <c r="N153" s="83">
        <f t="shared" si="1"/>
        <v>0.2</v>
      </c>
      <c r="O153" s="83">
        <f t="shared" si="2"/>
        <v>0.2</v>
      </c>
      <c r="Q153" s="83">
        <f t="shared" si="3"/>
        <v>0.9770774648</v>
      </c>
      <c r="R153" s="83">
        <f t="shared" si="4"/>
        <v>0.2</v>
      </c>
      <c r="S153" s="83" t="b">
        <f t="shared" si="5"/>
        <v>0</v>
      </c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</row>
    <row r="154" ht="14.25" customHeight="1">
      <c r="A154" s="78">
        <v>151.0</v>
      </c>
      <c r="C154" s="78" t="str">
        <f>VLOOKUP(G154,[1]Macrodata_CCF!$A$3:$D$55,4,FALSE)</f>
        <v>#ERROR!</v>
      </c>
      <c r="E154" s="79" t="str">
        <f>VLOOKUP(G154,[1]Macrodata_CCF!$A$3:$B$55,2,FALSE)</f>
        <v>#ERROR!</v>
      </c>
      <c r="F154" s="78">
        <v>0.0</v>
      </c>
      <c r="G154" s="80">
        <v>8.0</v>
      </c>
      <c r="H154" s="81">
        <v>123305.0</v>
      </c>
      <c r="I154" s="81">
        <v>520000.0</v>
      </c>
      <c r="J154" s="81">
        <v>270080.0</v>
      </c>
      <c r="K154" s="81">
        <v>520000.0</v>
      </c>
      <c r="L154" s="82">
        <v>0.36999458021906</v>
      </c>
      <c r="N154" s="83">
        <f t="shared" si="1"/>
        <v>0.3699945802</v>
      </c>
      <c r="O154" s="83">
        <f t="shared" si="2"/>
        <v>0.3699945802</v>
      </c>
      <c r="Q154" s="83">
        <f t="shared" si="3"/>
        <v>0.762875</v>
      </c>
      <c r="R154" s="83">
        <f t="shared" si="4"/>
        <v>0.3699945802</v>
      </c>
      <c r="S154" s="83" t="b">
        <f t="shared" si="5"/>
        <v>0</v>
      </c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</row>
    <row r="155" ht="14.25" customHeight="1">
      <c r="A155" s="78">
        <v>152.0</v>
      </c>
      <c r="C155" s="78" t="str">
        <f>VLOOKUP(G155,[1]Macrodata_CCF!$A$3:$D$55,4,FALSE)</f>
        <v>#ERROR!</v>
      </c>
      <c r="E155" s="79" t="str">
        <f>VLOOKUP(G155,[1]Macrodata_CCF!$A$3:$B$55,2,FALSE)</f>
        <v>#ERROR!</v>
      </c>
      <c r="F155" s="78">
        <v>0.0</v>
      </c>
      <c r="G155" s="80">
        <v>50.0</v>
      </c>
      <c r="H155" s="81">
        <v>231460.0</v>
      </c>
      <c r="I155" s="81">
        <v>640000.0</v>
      </c>
      <c r="J155" s="81">
        <v>288655.0</v>
      </c>
      <c r="K155" s="81">
        <v>640000.0</v>
      </c>
      <c r="L155" s="82">
        <v>0.1399985313555588</v>
      </c>
      <c r="N155" s="83">
        <f t="shared" si="1"/>
        <v>0.1399985314</v>
      </c>
      <c r="O155" s="83">
        <f t="shared" si="2"/>
        <v>0.1399985314</v>
      </c>
      <c r="Q155" s="83">
        <f t="shared" si="3"/>
        <v>0.63834375</v>
      </c>
      <c r="R155" s="83">
        <f t="shared" si="4"/>
        <v>0.1399985314</v>
      </c>
      <c r="S155" s="83" t="b">
        <f t="shared" si="5"/>
        <v>0</v>
      </c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</row>
    <row r="156" ht="14.25" customHeight="1">
      <c r="A156" s="78">
        <v>153.0</v>
      </c>
      <c r="C156" s="78" t="str">
        <f>VLOOKUP(G156,[1]Macrodata_CCF!$A$3:$D$55,4,FALSE)</f>
        <v>#ERROR!</v>
      </c>
      <c r="E156" s="79" t="str">
        <f>VLOOKUP(G156,[1]Macrodata_CCF!$A$3:$B$55,2,FALSE)</f>
        <v>#ERROR!</v>
      </c>
      <c r="F156" s="78">
        <v>0.0</v>
      </c>
      <c r="G156" s="80">
        <v>34.0</v>
      </c>
      <c r="H156" s="81">
        <v>372680.0</v>
      </c>
      <c r="I156" s="81">
        <v>770000.0</v>
      </c>
      <c r="J156" s="81">
        <v>317055.0</v>
      </c>
      <c r="K156" s="81">
        <v>770000.0</v>
      </c>
      <c r="L156" s="82">
        <v>-0.1400005033725964</v>
      </c>
      <c r="N156" s="83">
        <f t="shared" si="1"/>
        <v>-0.1400005034</v>
      </c>
      <c r="O156" s="83">
        <f t="shared" si="2"/>
        <v>0</v>
      </c>
      <c r="Q156" s="83">
        <f t="shared" si="3"/>
        <v>0.516</v>
      </c>
      <c r="R156" s="83">
        <f t="shared" si="4"/>
        <v>-0.1400005034</v>
      </c>
      <c r="S156" s="83" t="b">
        <f t="shared" si="5"/>
        <v>0</v>
      </c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</row>
    <row r="157" ht="14.25" customHeight="1">
      <c r="A157" s="78">
        <v>154.0</v>
      </c>
      <c r="C157" s="78" t="str">
        <f>VLOOKUP(G157,[1]Macrodata_CCF!$A$3:$D$55,4,FALSE)</f>
        <v>#ERROR!</v>
      </c>
      <c r="E157" s="79" t="str">
        <f>VLOOKUP(G157,[1]Macrodata_CCF!$A$3:$B$55,2,FALSE)</f>
        <v>#ERROR!</v>
      </c>
      <c r="F157" s="78">
        <v>0.0</v>
      </c>
      <c r="G157" s="80">
        <v>2.0</v>
      </c>
      <c r="H157" s="81">
        <v>97185.0</v>
      </c>
      <c r="I157" s="81">
        <v>100000.0</v>
      </c>
      <c r="J157" s="81">
        <v>97775.0</v>
      </c>
      <c r="K157" s="81">
        <v>150000.0</v>
      </c>
      <c r="L157" s="82">
        <v>0.2095914742451155</v>
      </c>
      <c r="N157" s="83">
        <f t="shared" si="1"/>
        <v>0.2095914742</v>
      </c>
      <c r="O157" s="83">
        <f t="shared" si="2"/>
        <v>0.2095914742</v>
      </c>
      <c r="Q157" s="83">
        <f t="shared" si="3"/>
        <v>0.02815</v>
      </c>
      <c r="R157" s="83">
        <f t="shared" si="4"/>
        <v>0.0059</v>
      </c>
      <c r="S157" s="83" t="b">
        <f t="shared" si="5"/>
        <v>0</v>
      </c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</row>
    <row r="158" ht="14.25" customHeight="1">
      <c r="A158" s="78">
        <v>155.0</v>
      </c>
      <c r="C158" s="78" t="str">
        <f>VLOOKUP(G158,[1]Macrodata_CCF!$A$3:$D$55,4,FALSE)</f>
        <v>#ERROR!</v>
      </c>
      <c r="E158" s="79" t="str">
        <f>VLOOKUP(G158,[1]Macrodata_CCF!$A$3:$B$55,2,FALSE)</f>
        <v>#ERROR!</v>
      </c>
      <c r="F158" s="78">
        <v>0.0</v>
      </c>
      <c r="G158" s="80">
        <v>17.0</v>
      </c>
      <c r="H158" s="81">
        <v>28645.0</v>
      </c>
      <c r="I158" s="81">
        <v>80000.0</v>
      </c>
      <c r="J158" s="81">
        <v>37375.0</v>
      </c>
      <c r="K158" s="81">
        <v>80000.0</v>
      </c>
      <c r="L158" s="82">
        <v>0.1699931846947717</v>
      </c>
      <c r="N158" s="83">
        <f t="shared" si="1"/>
        <v>0.1699931847</v>
      </c>
      <c r="O158" s="83">
        <f t="shared" si="2"/>
        <v>0.1699931847</v>
      </c>
      <c r="Q158" s="83">
        <f t="shared" si="3"/>
        <v>0.6419375</v>
      </c>
      <c r="R158" s="83">
        <f t="shared" si="4"/>
        <v>0.1699931847</v>
      </c>
      <c r="S158" s="83" t="b">
        <f t="shared" si="5"/>
        <v>0</v>
      </c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</row>
    <row r="159" ht="14.25" customHeight="1">
      <c r="A159" s="78">
        <v>156.0</v>
      </c>
      <c r="C159" s="78" t="str">
        <f>VLOOKUP(G159,[1]Macrodata_CCF!$A$3:$D$55,4,FALSE)</f>
        <v>#ERROR!</v>
      </c>
      <c r="E159" s="79" t="str">
        <f>VLOOKUP(G159,[1]Macrodata_CCF!$A$3:$B$55,2,FALSE)</f>
        <v>#ERROR!</v>
      </c>
      <c r="F159" s="78">
        <v>0.0</v>
      </c>
      <c r="G159" s="80">
        <v>38.0</v>
      </c>
      <c r="H159" s="81">
        <v>273495.0</v>
      </c>
      <c r="I159" s="81">
        <v>320000.0</v>
      </c>
      <c r="J159" s="81">
        <v>274890.0</v>
      </c>
      <c r="K159" s="81">
        <v>320000.0</v>
      </c>
      <c r="L159" s="82">
        <v>0.029996774540372</v>
      </c>
      <c r="N159" s="83">
        <f t="shared" si="1"/>
        <v>0.02999677454</v>
      </c>
      <c r="O159" s="83">
        <f t="shared" si="2"/>
        <v>0.02999677454</v>
      </c>
      <c r="Q159" s="83">
        <f t="shared" si="3"/>
        <v>0.145328125</v>
      </c>
      <c r="R159" s="83">
        <f t="shared" si="4"/>
        <v>0.02999677454</v>
      </c>
      <c r="S159" s="83" t="b">
        <f t="shared" si="5"/>
        <v>0</v>
      </c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</row>
    <row r="160" ht="14.25" customHeight="1">
      <c r="A160" s="78">
        <v>157.0</v>
      </c>
      <c r="C160" s="78" t="str">
        <f>VLOOKUP(G160,[1]Macrodata_CCF!$A$3:$D$55,4,FALSE)</f>
        <v>#ERROR!</v>
      </c>
      <c r="E160" s="79" t="str">
        <f>VLOOKUP(G160,[1]Macrodata_CCF!$A$3:$B$55,2,FALSE)</f>
        <v>#ERROR!</v>
      </c>
      <c r="F160" s="78">
        <v>0.0</v>
      </c>
      <c r="G160" s="80">
        <v>29.0</v>
      </c>
      <c r="H160" s="81">
        <v>182120.0</v>
      </c>
      <c r="I160" s="81">
        <v>680000.0</v>
      </c>
      <c r="J160" s="81">
        <v>251825.0</v>
      </c>
      <c r="K160" s="81">
        <v>680000.0</v>
      </c>
      <c r="L160" s="82">
        <v>0.1400036153289949</v>
      </c>
      <c r="N160" s="83">
        <f t="shared" si="1"/>
        <v>0.1400036153</v>
      </c>
      <c r="O160" s="83">
        <f t="shared" si="2"/>
        <v>0.1400036153</v>
      </c>
      <c r="Q160" s="83">
        <f t="shared" si="3"/>
        <v>0.7321764706</v>
      </c>
      <c r="R160" s="83">
        <f t="shared" si="4"/>
        <v>0.1400036153</v>
      </c>
      <c r="S160" s="83" t="b">
        <f t="shared" si="5"/>
        <v>0</v>
      </c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</row>
    <row r="161" ht="14.25" customHeight="1">
      <c r="A161" s="78">
        <v>158.0</v>
      </c>
      <c r="C161" s="78" t="str">
        <f>VLOOKUP(G161,[1]Macrodata_CCF!$A$3:$D$55,4,FALSE)</f>
        <v>#ERROR!</v>
      </c>
      <c r="E161" s="79" t="str">
        <f>VLOOKUP(G161,[1]Macrodata_CCF!$A$3:$B$55,2,FALSE)</f>
        <v>#ERROR!</v>
      </c>
      <c r="F161" s="78">
        <v>0.0</v>
      </c>
      <c r="G161" s="80">
        <v>14.0</v>
      </c>
      <c r="H161" s="81">
        <v>4645.0</v>
      </c>
      <c r="I161" s="81">
        <v>320000.0</v>
      </c>
      <c r="J161" s="81">
        <v>64560.0</v>
      </c>
      <c r="K161" s="81">
        <v>320000.0</v>
      </c>
      <c r="L161" s="82">
        <v>0.1899922309777869</v>
      </c>
      <c r="N161" s="83">
        <f t="shared" si="1"/>
        <v>0.189992231</v>
      </c>
      <c r="O161" s="83">
        <f t="shared" si="2"/>
        <v>0.189992231</v>
      </c>
      <c r="Q161" s="83">
        <f t="shared" si="3"/>
        <v>0.985484375</v>
      </c>
      <c r="R161" s="83">
        <f t="shared" si="4"/>
        <v>0.189992231</v>
      </c>
      <c r="S161" s="83" t="b">
        <f t="shared" si="5"/>
        <v>0</v>
      </c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</row>
    <row r="162" ht="14.25" customHeight="1">
      <c r="A162" s="78">
        <v>159.0</v>
      </c>
      <c r="C162" s="78" t="str">
        <f>VLOOKUP(G162,[1]Macrodata_CCF!$A$3:$D$55,4,FALSE)</f>
        <v>#ERROR!</v>
      </c>
      <c r="E162" s="79" t="str">
        <f>VLOOKUP(G162,[1]Macrodata_CCF!$A$3:$B$55,2,FALSE)</f>
        <v>#ERROR!</v>
      </c>
      <c r="F162" s="78">
        <v>0.0</v>
      </c>
      <c r="G162" s="80">
        <v>29.0</v>
      </c>
      <c r="H162" s="81">
        <v>49640.0</v>
      </c>
      <c r="I162" s="81">
        <v>190000.0</v>
      </c>
      <c r="J162" s="81">
        <v>193800.0</v>
      </c>
      <c r="K162" s="81">
        <v>190000.0</v>
      </c>
      <c r="L162" s="82">
        <v>1.027073240239385</v>
      </c>
      <c r="N162" s="83">
        <f t="shared" si="1"/>
        <v>1.02707324</v>
      </c>
      <c r="O162" s="83">
        <f t="shared" si="2"/>
        <v>1</v>
      </c>
      <c r="Q162" s="83">
        <f t="shared" si="3"/>
        <v>0.7387368421</v>
      </c>
      <c r="R162" s="83">
        <f t="shared" si="4"/>
        <v>1.02707324</v>
      </c>
      <c r="S162" s="83" t="b">
        <f t="shared" si="5"/>
        <v>0</v>
      </c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</row>
    <row r="163" ht="14.25" customHeight="1">
      <c r="A163" s="78">
        <v>160.0</v>
      </c>
      <c r="C163" s="78" t="str">
        <f>VLOOKUP(G163,[1]Macrodata_CCF!$A$3:$D$55,4,FALSE)</f>
        <v>#ERROR!</v>
      </c>
      <c r="E163" s="79" t="str">
        <f>VLOOKUP(G163,[1]Macrodata_CCF!$A$3:$B$55,2,FALSE)</f>
        <v>#ERROR!</v>
      </c>
      <c r="F163" s="78">
        <v>0.0</v>
      </c>
      <c r="G163" s="80">
        <v>4.0</v>
      </c>
      <c r="H163" s="81">
        <v>388800.0</v>
      </c>
      <c r="I163" s="81">
        <v>820000.0</v>
      </c>
      <c r="J163" s="81">
        <v>548345.0</v>
      </c>
      <c r="K163" s="81">
        <v>820000.0</v>
      </c>
      <c r="L163" s="82">
        <v>0.370002319109462</v>
      </c>
      <c r="N163" s="83">
        <f t="shared" si="1"/>
        <v>0.3700023191</v>
      </c>
      <c r="O163" s="83">
        <f t="shared" si="2"/>
        <v>0.3700023191</v>
      </c>
      <c r="Q163" s="83">
        <f t="shared" si="3"/>
        <v>0.5258536585</v>
      </c>
      <c r="R163" s="83">
        <f t="shared" si="4"/>
        <v>0.3700023191</v>
      </c>
      <c r="S163" s="83" t="b">
        <f t="shared" si="5"/>
        <v>0</v>
      </c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</row>
    <row r="164" ht="14.25" customHeight="1">
      <c r="A164" s="78">
        <v>161.0</v>
      </c>
      <c r="C164" s="78" t="str">
        <f>VLOOKUP(G164,[1]Macrodata_CCF!$A$3:$D$55,4,FALSE)</f>
        <v>#ERROR!</v>
      </c>
      <c r="E164" s="79" t="str">
        <f>VLOOKUP(G164,[1]Macrodata_CCF!$A$3:$B$55,2,FALSE)</f>
        <v>#ERROR!</v>
      </c>
      <c r="F164" s="78">
        <v>0.0</v>
      </c>
      <c r="G164" s="80">
        <v>40.0</v>
      </c>
      <c r="H164" s="81">
        <v>136910.0</v>
      </c>
      <c r="I164" s="81">
        <v>490000.0</v>
      </c>
      <c r="J164" s="81">
        <v>126315.0</v>
      </c>
      <c r="K164" s="81">
        <v>490000.0</v>
      </c>
      <c r="L164" s="82">
        <v>-0.03000651391996375</v>
      </c>
      <c r="N164" s="83">
        <f t="shared" si="1"/>
        <v>-0.03000651392</v>
      </c>
      <c r="O164" s="83">
        <f t="shared" si="2"/>
        <v>0</v>
      </c>
      <c r="Q164" s="83">
        <f t="shared" si="3"/>
        <v>0.7205918367</v>
      </c>
      <c r="R164" s="83">
        <f t="shared" si="4"/>
        <v>-0.03000651392</v>
      </c>
      <c r="S164" s="83" t="b">
        <f t="shared" si="5"/>
        <v>0</v>
      </c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</row>
    <row r="165" ht="14.25" customHeight="1">
      <c r="A165" s="78">
        <v>162.0</v>
      </c>
      <c r="C165" s="78" t="str">
        <f>VLOOKUP(G165,[1]Macrodata_CCF!$A$3:$D$55,4,FALSE)</f>
        <v>#ERROR!</v>
      </c>
      <c r="E165" s="79" t="str">
        <f>VLOOKUP(G165,[1]Macrodata_CCF!$A$3:$B$55,2,FALSE)</f>
        <v>#ERROR!</v>
      </c>
      <c r="F165" s="78">
        <v>0.0</v>
      </c>
      <c r="G165" s="80">
        <v>14.0</v>
      </c>
      <c r="H165" s="81">
        <v>151900.0</v>
      </c>
      <c r="I165" s="81">
        <v>500000.0</v>
      </c>
      <c r="J165" s="81">
        <v>204115.0</v>
      </c>
      <c r="K165" s="81">
        <v>500000.0</v>
      </c>
      <c r="L165" s="82">
        <v>0.15</v>
      </c>
      <c r="N165" s="83">
        <f t="shared" si="1"/>
        <v>0.15</v>
      </c>
      <c r="O165" s="83">
        <f t="shared" si="2"/>
        <v>0.15</v>
      </c>
      <c r="Q165" s="83">
        <f t="shared" si="3"/>
        <v>0.6962</v>
      </c>
      <c r="R165" s="83">
        <f t="shared" si="4"/>
        <v>0.15</v>
      </c>
      <c r="S165" s="83" t="b">
        <f t="shared" si="5"/>
        <v>0</v>
      </c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</row>
    <row r="166" ht="14.25" customHeight="1">
      <c r="A166" s="78">
        <v>163.0</v>
      </c>
      <c r="C166" s="78" t="str">
        <f>VLOOKUP(G166,[1]Macrodata_CCF!$A$3:$D$55,4,FALSE)</f>
        <v>#ERROR!</v>
      </c>
      <c r="E166" s="79" t="str">
        <f>VLOOKUP(G166,[1]Macrodata_CCF!$A$3:$B$55,2,FALSE)</f>
        <v>#ERROR!</v>
      </c>
      <c r="F166" s="78">
        <v>0.0</v>
      </c>
      <c r="G166" s="80">
        <v>28.0</v>
      </c>
      <c r="H166" s="81">
        <v>8985.0</v>
      </c>
      <c r="I166" s="81">
        <v>270000.0</v>
      </c>
      <c r="J166" s="81">
        <v>495720.0</v>
      </c>
      <c r="K166" s="81">
        <v>486000.0</v>
      </c>
      <c r="L166" s="82">
        <v>1.864777886328372</v>
      </c>
      <c r="N166" s="83">
        <f t="shared" si="1"/>
        <v>1.864777886</v>
      </c>
      <c r="O166" s="83">
        <f t="shared" si="2"/>
        <v>1</v>
      </c>
      <c r="Q166" s="83">
        <f t="shared" si="3"/>
        <v>0.9667222222</v>
      </c>
      <c r="R166" s="83">
        <f t="shared" si="4"/>
        <v>1.864777886</v>
      </c>
      <c r="S166" s="83" t="b">
        <f t="shared" si="5"/>
        <v>0</v>
      </c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</row>
    <row r="167" ht="14.25" customHeight="1">
      <c r="A167" s="78">
        <v>164.0</v>
      </c>
      <c r="C167" s="78" t="str">
        <f>VLOOKUP(G167,[1]Macrodata_CCF!$A$3:$D$55,4,FALSE)</f>
        <v>#ERROR!</v>
      </c>
      <c r="E167" s="79" t="str">
        <f>VLOOKUP(G167,[1]Macrodata_CCF!$A$3:$B$55,2,FALSE)</f>
        <v>#ERROR!</v>
      </c>
      <c r="F167" s="78">
        <v>0.0</v>
      </c>
      <c r="G167" s="80">
        <v>18.0</v>
      </c>
      <c r="H167" s="81">
        <v>0.0</v>
      </c>
      <c r="I167" s="81">
        <v>470000.0</v>
      </c>
      <c r="J167" s="81">
        <v>75200.0</v>
      </c>
      <c r="K167" s="81">
        <v>470000.0</v>
      </c>
      <c r="L167" s="82">
        <v>0.16</v>
      </c>
      <c r="N167" s="83">
        <f t="shared" si="1"/>
        <v>0.16</v>
      </c>
      <c r="O167" s="83">
        <f t="shared" si="2"/>
        <v>0.16</v>
      </c>
      <c r="Q167" s="83">
        <f t="shared" si="3"/>
        <v>1</v>
      </c>
      <c r="R167" s="83">
        <f t="shared" si="4"/>
        <v>0.16</v>
      </c>
      <c r="S167" s="83" t="b">
        <f t="shared" si="5"/>
        <v>0</v>
      </c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</row>
    <row r="168" ht="14.25" customHeight="1">
      <c r="A168" s="78">
        <v>165.0</v>
      </c>
      <c r="C168" s="78" t="str">
        <f>VLOOKUP(G168,[1]Macrodata_CCF!$A$3:$D$55,4,FALSE)</f>
        <v>#ERROR!</v>
      </c>
      <c r="E168" s="79" t="str">
        <f>VLOOKUP(G168,[1]Macrodata_CCF!$A$3:$B$55,2,FALSE)</f>
        <v>#ERROR!</v>
      </c>
      <c r="F168" s="78">
        <v>0.0</v>
      </c>
      <c r="G168" s="80">
        <v>52.0</v>
      </c>
      <c r="H168" s="81">
        <v>293590.0</v>
      </c>
      <c r="I168" s="81">
        <v>880000.0</v>
      </c>
      <c r="J168" s="81">
        <v>328775.0</v>
      </c>
      <c r="K168" s="81">
        <v>880000.0</v>
      </c>
      <c r="L168" s="82">
        <v>0.06000068211660783</v>
      </c>
      <c r="N168" s="83">
        <f t="shared" si="1"/>
        <v>0.06000068212</v>
      </c>
      <c r="O168" s="83">
        <f t="shared" si="2"/>
        <v>0.06000068212</v>
      </c>
      <c r="Q168" s="83">
        <f t="shared" si="3"/>
        <v>0.666375</v>
      </c>
      <c r="R168" s="83">
        <f t="shared" si="4"/>
        <v>0.06000068212</v>
      </c>
      <c r="S168" s="83" t="b">
        <f t="shared" si="5"/>
        <v>0</v>
      </c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</row>
    <row r="169" ht="14.25" customHeight="1">
      <c r="A169" s="78">
        <v>166.0</v>
      </c>
      <c r="C169" s="78" t="str">
        <f>VLOOKUP(G169,[1]Macrodata_CCF!$A$3:$D$55,4,FALSE)</f>
        <v>#ERROR!</v>
      </c>
      <c r="E169" s="79" t="str">
        <f>VLOOKUP(G169,[1]Macrodata_CCF!$A$3:$B$55,2,FALSE)</f>
        <v>#ERROR!</v>
      </c>
      <c r="F169" s="78">
        <v>0.0</v>
      </c>
      <c r="G169" s="80">
        <v>1.0</v>
      </c>
      <c r="H169" s="81">
        <v>0.0</v>
      </c>
      <c r="I169" s="81">
        <v>40000.0</v>
      </c>
      <c r="J169" s="81">
        <v>14800.0</v>
      </c>
      <c r="K169" s="81">
        <v>40000.0</v>
      </c>
      <c r="L169" s="82">
        <v>0.37</v>
      </c>
      <c r="N169" s="83">
        <f t="shared" si="1"/>
        <v>0.37</v>
      </c>
      <c r="O169" s="83">
        <f t="shared" si="2"/>
        <v>0.37</v>
      </c>
      <c r="Q169" s="83">
        <f t="shared" si="3"/>
        <v>1</v>
      </c>
      <c r="R169" s="83">
        <f t="shared" si="4"/>
        <v>0.37</v>
      </c>
      <c r="S169" s="83" t="b">
        <f t="shared" si="5"/>
        <v>0</v>
      </c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</row>
    <row r="170" ht="14.25" customHeight="1">
      <c r="A170" s="78">
        <v>167.0</v>
      </c>
      <c r="C170" s="78" t="str">
        <f>VLOOKUP(G170,[1]Macrodata_CCF!$A$3:$D$55,4,FALSE)</f>
        <v>#ERROR!</v>
      </c>
      <c r="E170" s="79" t="str">
        <f>VLOOKUP(G170,[1]Macrodata_CCF!$A$3:$B$55,2,FALSE)</f>
        <v>#ERROR!</v>
      </c>
      <c r="F170" s="78">
        <v>0.0</v>
      </c>
      <c r="G170" s="80">
        <v>53.0</v>
      </c>
      <c r="H170" s="81">
        <v>121030.0</v>
      </c>
      <c r="I170" s="81">
        <v>540000.0</v>
      </c>
      <c r="J170" s="81">
        <v>62375.0</v>
      </c>
      <c r="K170" s="81">
        <v>540000.0</v>
      </c>
      <c r="L170" s="82">
        <v>-0.1399980905554097</v>
      </c>
      <c r="N170" s="83">
        <f t="shared" si="1"/>
        <v>-0.1399980906</v>
      </c>
      <c r="O170" s="83">
        <f t="shared" si="2"/>
        <v>0</v>
      </c>
      <c r="Q170" s="83">
        <f t="shared" si="3"/>
        <v>0.7758703704</v>
      </c>
      <c r="R170" s="83">
        <f t="shared" si="4"/>
        <v>-0.1399980906</v>
      </c>
      <c r="S170" s="83" t="b">
        <f t="shared" si="5"/>
        <v>0</v>
      </c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</row>
    <row r="171" ht="14.25" customHeight="1">
      <c r="A171" s="78">
        <v>168.0</v>
      </c>
      <c r="C171" s="78" t="str">
        <f>VLOOKUP(G171,[1]Macrodata_CCF!$A$3:$D$55,4,FALSE)</f>
        <v>#ERROR!</v>
      </c>
      <c r="E171" s="79" t="str">
        <f>VLOOKUP(G171,[1]Macrodata_CCF!$A$3:$B$55,2,FALSE)</f>
        <v>#ERROR!</v>
      </c>
      <c r="F171" s="78">
        <v>0.0</v>
      </c>
      <c r="G171" s="80">
        <v>7.0</v>
      </c>
      <c r="H171" s="81">
        <v>26525.0</v>
      </c>
      <c r="I171" s="81">
        <v>160000.0</v>
      </c>
      <c r="J171" s="81">
        <v>79915.0</v>
      </c>
      <c r="K171" s="81">
        <v>160000.0</v>
      </c>
      <c r="L171" s="82">
        <v>0.4</v>
      </c>
      <c r="N171" s="83">
        <f t="shared" si="1"/>
        <v>0.4</v>
      </c>
      <c r="O171" s="83">
        <f t="shared" si="2"/>
        <v>0.4</v>
      </c>
      <c r="Q171" s="83">
        <f t="shared" si="3"/>
        <v>0.83421875</v>
      </c>
      <c r="R171" s="83">
        <f t="shared" si="4"/>
        <v>0.4</v>
      </c>
      <c r="S171" s="83" t="b">
        <f t="shared" si="5"/>
        <v>0</v>
      </c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</row>
    <row r="172" ht="14.25" customHeight="1">
      <c r="A172" s="78">
        <v>169.0</v>
      </c>
      <c r="C172" s="78" t="str">
        <f>VLOOKUP(G172,[1]Macrodata_CCF!$A$3:$D$55,4,FALSE)</f>
        <v>#ERROR!</v>
      </c>
      <c r="E172" s="79" t="str">
        <f>VLOOKUP(G172,[1]Macrodata_CCF!$A$3:$B$55,2,FALSE)</f>
        <v>#ERROR!</v>
      </c>
      <c r="F172" s="78">
        <v>0.0</v>
      </c>
      <c r="G172" s="80">
        <v>46.0</v>
      </c>
      <c r="H172" s="81">
        <v>250295.0</v>
      </c>
      <c r="I172" s="81">
        <v>750000.0</v>
      </c>
      <c r="J172" s="81">
        <v>35420.0</v>
      </c>
      <c r="K172" s="81">
        <v>1200000.0</v>
      </c>
      <c r="L172" s="82">
        <v>-0.4300037021842887</v>
      </c>
      <c r="N172" s="83">
        <f t="shared" si="1"/>
        <v>-0.4300037022</v>
      </c>
      <c r="O172" s="83">
        <f t="shared" si="2"/>
        <v>0</v>
      </c>
      <c r="Q172" s="83">
        <f t="shared" si="3"/>
        <v>0.6662733333</v>
      </c>
      <c r="R172" s="83">
        <f t="shared" si="4"/>
        <v>-0.4300037022</v>
      </c>
      <c r="S172" s="83" t="b">
        <f t="shared" si="5"/>
        <v>0</v>
      </c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</row>
    <row r="173" ht="14.25" customHeight="1">
      <c r="A173" s="78">
        <v>170.0</v>
      </c>
      <c r="C173" s="78" t="str">
        <f>VLOOKUP(G173,[1]Macrodata_CCF!$A$3:$D$55,4,FALSE)</f>
        <v>#ERROR!</v>
      </c>
      <c r="E173" s="79" t="str">
        <f>VLOOKUP(G173,[1]Macrodata_CCF!$A$3:$B$55,2,FALSE)</f>
        <v>#ERROR!</v>
      </c>
      <c r="F173" s="78">
        <v>0.0</v>
      </c>
      <c r="G173" s="80">
        <v>44.0</v>
      </c>
      <c r="H173" s="81">
        <v>184105.0</v>
      </c>
      <c r="I173" s="81">
        <v>210000.0</v>
      </c>
      <c r="J173" s="81">
        <v>189285.0</v>
      </c>
      <c r="K173" s="81">
        <v>210000.0</v>
      </c>
      <c r="L173" s="82">
        <v>0.2000386174937246</v>
      </c>
      <c r="N173" s="83">
        <f t="shared" si="1"/>
        <v>0.2000386175</v>
      </c>
      <c r="O173" s="83">
        <f t="shared" si="2"/>
        <v>0.2000386175</v>
      </c>
      <c r="Q173" s="83">
        <f t="shared" si="3"/>
        <v>0.1233095238</v>
      </c>
      <c r="R173" s="83">
        <f t="shared" si="4"/>
        <v>0.2000386175</v>
      </c>
      <c r="S173" s="83" t="b">
        <f t="shared" si="5"/>
        <v>0</v>
      </c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</row>
    <row r="174" ht="14.25" customHeight="1">
      <c r="A174" s="78">
        <v>171.0</v>
      </c>
      <c r="C174" s="78" t="str">
        <f>VLOOKUP(G174,[1]Macrodata_CCF!$A$3:$D$55,4,FALSE)</f>
        <v>#ERROR!</v>
      </c>
      <c r="E174" s="79" t="str">
        <f>VLOOKUP(G174,[1]Macrodata_CCF!$A$3:$B$55,2,FALSE)</f>
        <v>#ERROR!</v>
      </c>
      <c r="F174" s="78">
        <v>1.0</v>
      </c>
      <c r="G174" s="80">
        <v>25.0</v>
      </c>
      <c r="H174" s="81">
        <v>226390.0</v>
      </c>
      <c r="I174" s="81">
        <v>330000.0</v>
      </c>
      <c r="J174" s="81">
        <v>274050.0</v>
      </c>
      <c r="K174" s="81">
        <v>429000.0</v>
      </c>
      <c r="L174" s="82">
        <v>0.4599942090531802</v>
      </c>
      <c r="N174" s="83">
        <f t="shared" si="1"/>
        <v>0.4599942091</v>
      </c>
      <c r="O174" s="83">
        <f t="shared" si="2"/>
        <v>0.4599942091</v>
      </c>
      <c r="Q174" s="83">
        <f t="shared" si="3"/>
        <v>0.313969697</v>
      </c>
      <c r="R174" s="83">
        <f t="shared" si="4"/>
        <v>0.4599942091</v>
      </c>
      <c r="S174" s="83" t="b">
        <f t="shared" si="5"/>
        <v>0</v>
      </c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</row>
    <row r="175" ht="14.25" customHeight="1">
      <c r="A175" s="78">
        <v>172.0</v>
      </c>
      <c r="C175" s="78" t="str">
        <f>VLOOKUP(G175,[1]Macrodata_CCF!$A$3:$D$55,4,FALSE)</f>
        <v>#ERROR!</v>
      </c>
      <c r="E175" s="79" t="str">
        <f>VLOOKUP(G175,[1]Macrodata_CCF!$A$3:$B$55,2,FALSE)</f>
        <v>#ERROR!</v>
      </c>
      <c r="F175" s="78">
        <v>0.0</v>
      </c>
      <c r="G175" s="80">
        <v>9.0</v>
      </c>
      <c r="H175" s="81">
        <v>0.0</v>
      </c>
      <c r="I175" s="81">
        <v>130000.0</v>
      </c>
      <c r="J175" s="81">
        <v>39000.0</v>
      </c>
      <c r="K175" s="81">
        <v>130000.0</v>
      </c>
      <c r="L175" s="82">
        <v>0.3</v>
      </c>
      <c r="N175" s="83">
        <f t="shared" si="1"/>
        <v>0.3</v>
      </c>
      <c r="O175" s="83">
        <f t="shared" si="2"/>
        <v>0.3</v>
      </c>
      <c r="Q175" s="83">
        <f t="shared" si="3"/>
        <v>1</v>
      </c>
      <c r="R175" s="83">
        <f t="shared" si="4"/>
        <v>0.3</v>
      </c>
      <c r="S175" s="83" t="b">
        <f t="shared" si="5"/>
        <v>0</v>
      </c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</row>
    <row r="176" ht="14.25" customHeight="1">
      <c r="A176" s="78">
        <v>173.0</v>
      </c>
      <c r="C176" s="78" t="str">
        <f>VLOOKUP(G176,[1]Macrodata_CCF!$A$3:$D$55,4,FALSE)</f>
        <v>#ERROR!</v>
      </c>
      <c r="E176" s="79" t="str">
        <f>VLOOKUP(G176,[1]Macrodata_CCF!$A$3:$B$55,2,FALSE)</f>
        <v>#ERROR!</v>
      </c>
      <c r="F176" s="78">
        <v>0.0</v>
      </c>
      <c r="G176" s="80">
        <v>44.0</v>
      </c>
      <c r="H176" s="81">
        <v>374255.0</v>
      </c>
      <c r="I176" s="81">
        <v>460000.0</v>
      </c>
      <c r="J176" s="81">
        <v>390545.0</v>
      </c>
      <c r="K176" s="81">
        <v>460000.0</v>
      </c>
      <c r="L176" s="82">
        <v>0.1899819231442067</v>
      </c>
      <c r="N176" s="83">
        <f t="shared" si="1"/>
        <v>0.1899819231</v>
      </c>
      <c r="O176" s="83">
        <f t="shared" si="2"/>
        <v>0.1899819231</v>
      </c>
      <c r="Q176" s="83">
        <f t="shared" si="3"/>
        <v>0.1864021739</v>
      </c>
      <c r="R176" s="83">
        <f t="shared" si="4"/>
        <v>0.1899819231</v>
      </c>
      <c r="S176" s="83" t="b">
        <f t="shared" si="5"/>
        <v>0</v>
      </c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</row>
    <row r="177" ht="14.25" customHeight="1">
      <c r="A177" s="78">
        <v>174.0</v>
      </c>
      <c r="C177" s="78" t="str">
        <f>VLOOKUP(G177,[1]Macrodata_CCF!$A$3:$D$55,4,FALSE)</f>
        <v>#ERROR!</v>
      </c>
      <c r="E177" s="79" t="str">
        <f>VLOOKUP(G177,[1]Macrodata_CCF!$A$3:$B$55,2,FALSE)</f>
        <v>#ERROR!</v>
      </c>
      <c r="F177" s="78">
        <v>0.0</v>
      </c>
      <c r="G177" s="80">
        <v>26.0</v>
      </c>
      <c r="H177" s="81">
        <v>0.0</v>
      </c>
      <c r="I177" s="81">
        <v>170000.0</v>
      </c>
      <c r="J177" s="81">
        <v>23800.0</v>
      </c>
      <c r="K177" s="81">
        <v>170000.0</v>
      </c>
      <c r="L177" s="82">
        <v>0.14</v>
      </c>
      <c r="N177" s="83">
        <f t="shared" si="1"/>
        <v>0.14</v>
      </c>
      <c r="O177" s="83">
        <f t="shared" si="2"/>
        <v>0.14</v>
      </c>
      <c r="Q177" s="83">
        <f t="shared" si="3"/>
        <v>1</v>
      </c>
      <c r="R177" s="83">
        <f t="shared" si="4"/>
        <v>0.14</v>
      </c>
      <c r="S177" s="83" t="b">
        <f t="shared" si="5"/>
        <v>0</v>
      </c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</row>
    <row r="178" ht="14.25" customHeight="1">
      <c r="A178" s="78">
        <v>175.0</v>
      </c>
      <c r="C178" s="78" t="str">
        <f>VLOOKUP(G178,[1]Macrodata_CCF!$A$3:$D$55,4,FALSE)</f>
        <v>#ERROR!</v>
      </c>
      <c r="E178" s="79" t="str">
        <f>VLOOKUP(G178,[1]Macrodata_CCF!$A$3:$B$55,2,FALSE)</f>
        <v>#ERROR!</v>
      </c>
      <c r="F178" s="78">
        <v>0.0</v>
      </c>
      <c r="G178" s="80">
        <v>19.0</v>
      </c>
      <c r="H178" s="81">
        <v>0.0</v>
      </c>
      <c r="I178" s="81">
        <v>240000.0</v>
      </c>
      <c r="J178" s="81">
        <v>33600.0</v>
      </c>
      <c r="K178" s="81">
        <v>240000.0</v>
      </c>
      <c r="L178" s="82">
        <v>0.14</v>
      </c>
      <c r="N178" s="83">
        <f t="shared" si="1"/>
        <v>0.14</v>
      </c>
      <c r="O178" s="83">
        <f t="shared" si="2"/>
        <v>0.14</v>
      </c>
      <c r="Q178" s="83">
        <f t="shared" si="3"/>
        <v>1</v>
      </c>
      <c r="R178" s="83">
        <f t="shared" si="4"/>
        <v>0.14</v>
      </c>
      <c r="S178" s="83" t="b">
        <f t="shared" si="5"/>
        <v>0</v>
      </c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</row>
    <row r="179" ht="14.25" customHeight="1">
      <c r="A179" s="78">
        <v>176.0</v>
      </c>
      <c r="C179" s="78" t="str">
        <f>VLOOKUP(G179,[1]Macrodata_CCF!$A$3:$D$55,4,FALSE)</f>
        <v>#ERROR!</v>
      </c>
      <c r="E179" s="79" t="str">
        <f>VLOOKUP(G179,[1]Macrodata_CCF!$A$3:$B$55,2,FALSE)</f>
        <v>#ERROR!</v>
      </c>
      <c r="F179" s="78">
        <v>0.0</v>
      </c>
      <c r="G179" s="80">
        <v>18.0</v>
      </c>
      <c r="H179" s="81">
        <v>158815.0</v>
      </c>
      <c r="I179" s="81">
        <v>210000.0</v>
      </c>
      <c r="J179" s="81">
        <v>282170.0</v>
      </c>
      <c r="K179" s="81">
        <v>378000.0</v>
      </c>
      <c r="L179" s="82">
        <v>2.409983393572336</v>
      </c>
      <c r="N179" s="83">
        <f t="shared" si="1"/>
        <v>2.409983394</v>
      </c>
      <c r="O179" s="83">
        <f t="shared" si="2"/>
        <v>1</v>
      </c>
      <c r="Q179" s="83">
        <f t="shared" si="3"/>
        <v>0.2437380952</v>
      </c>
      <c r="R179" s="83">
        <f t="shared" si="4"/>
        <v>2.409983394</v>
      </c>
      <c r="S179" s="83" t="b">
        <f t="shared" si="5"/>
        <v>0</v>
      </c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</row>
    <row r="180" ht="14.25" customHeight="1">
      <c r="A180" s="78">
        <v>177.0</v>
      </c>
      <c r="C180" s="78" t="str">
        <f>VLOOKUP(G180,[1]Macrodata_CCF!$A$3:$D$55,4,FALSE)</f>
        <v>#ERROR!</v>
      </c>
      <c r="E180" s="79" t="str">
        <f>VLOOKUP(G180,[1]Macrodata_CCF!$A$3:$B$55,2,FALSE)</f>
        <v>#ERROR!</v>
      </c>
      <c r="F180" s="78">
        <v>0.0</v>
      </c>
      <c r="G180" s="80">
        <v>16.0</v>
      </c>
      <c r="H180" s="81">
        <v>47495.0</v>
      </c>
      <c r="I180" s="81">
        <v>320000.0</v>
      </c>
      <c r="J180" s="81">
        <v>85645.0</v>
      </c>
      <c r="K180" s="81">
        <v>544000.0</v>
      </c>
      <c r="L180" s="82">
        <v>0.1399974312397938</v>
      </c>
      <c r="N180" s="83">
        <f t="shared" si="1"/>
        <v>0.1399974312</v>
      </c>
      <c r="O180" s="83">
        <f t="shared" si="2"/>
        <v>0.1399974312</v>
      </c>
      <c r="Q180" s="83">
        <f t="shared" si="3"/>
        <v>0.851578125</v>
      </c>
      <c r="R180" s="83">
        <f t="shared" si="4"/>
        <v>0.1399974312</v>
      </c>
      <c r="S180" s="83" t="b">
        <f t="shared" si="5"/>
        <v>0</v>
      </c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</row>
    <row r="181" ht="14.25" customHeight="1">
      <c r="A181" s="78">
        <v>178.0</v>
      </c>
      <c r="C181" s="78" t="str">
        <f>VLOOKUP(G181,[1]Macrodata_CCF!$A$3:$D$55,4,FALSE)</f>
        <v>#ERROR!</v>
      </c>
      <c r="E181" s="79" t="str">
        <f>VLOOKUP(G181,[1]Macrodata_CCF!$A$3:$B$55,2,FALSE)</f>
        <v>#ERROR!</v>
      </c>
      <c r="F181" s="78">
        <v>0.0</v>
      </c>
      <c r="G181" s="80">
        <v>2.0</v>
      </c>
      <c r="H181" s="81">
        <v>165060.0</v>
      </c>
      <c r="I181" s="81">
        <v>490000.0</v>
      </c>
      <c r="J181" s="81">
        <v>269040.0</v>
      </c>
      <c r="K181" s="81">
        <v>490000.0</v>
      </c>
      <c r="L181" s="82">
        <v>0.3199975380070167</v>
      </c>
      <c r="N181" s="83">
        <f t="shared" si="1"/>
        <v>0.319997538</v>
      </c>
      <c r="O181" s="83">
        <f t="shared" si="2"/>
        <v>0.319997538</v>
      </c>
      <c r="Q181" s="83">
        <f t="shared" si="3"/>
        <v>0.6631428571</v>
      </c>
      <c r="R181" s="83">
        <f t="shared" si="4"/>
        <v>0.319997538</v>
      </c>
      <c r="S181" s="83" t="b">
        <f t="shared" si="5"/>
        <v>0</v>
      </c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</row>
    <row r="182" ht="14.25" customHeight="1">
      <c r="A182" s="78">
        <v>179.0</v>
      </c>
      <c r="C182" s="78" t="str">
        <f>VLOOKUP(G182,[1]Macrodata_CCF!$A$3:$D$55,4,FALSE)</f>
        <v>#ERROR!</v>
      </c>
      <c r="E182" s="79" t="str">
        <f>VLOOKUP(G182,[1]Macrodata_CCF!$A$3:$B$55,2,FALSE)</f>
        <v>#ERROR!</v>
      </c>
      <c r="F182" s="78">
        <v>0.0</v>
      </c>
      <c r="G182" s="80">
        <v>40.0</v>
      </c>
      <c r="H182" s="81">
        <v>122660.0</v>
      </c>
      <c r="I182" s="81">
        <v>190000.0</v>
      </c>
      <c r="J182" s="81">
        <v>95050.0</v>
      </c>
      <c r="K182" s="81">
        <v>323000.0</v>
      </c>
      <c r="L182" s="82">
        <v>-0.41000891000891</v>
      </c>
      <c r="N182" s="83">
        <f t="shared" si="1"/>
        <v>-0.41000891</v>
      </c>
      <c r="O182" s="83">
        <f t="shared" si="2"/>
        <v>0</v>
      </c>
      <c r="Q182" s="83">
        <f t="shared" si="3"/>
        <v>0.3544210526</v>
      </c>
      <c r="R182" s="83">
        <f t="shared" si="4"/>
        <v>-0.41000891</v>
      </c>
      <c r="S182" s="83" t="b">
        <f t="shared" si="5"/>
        <v>0</v>
      </c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</row>
    <row r="183" ht="14.25" customHeight="1">
      <c r="A183" s="78">
        <v>180.0</v>
      </c>
      <c r="C183" s="78" t="str">
        <f>VLOOKUP(G183,[1]Macrodata_CCF!$A$3:$D$55,4,FALSE)</f>
        <v>#ERROR!</v>
      </c>
      <c r="E183" s="79" t="str">
        <f>VLOOKUP(G183,[1]Macrodata_CCF!$A$3:$B$55,2,FALSE)</f>
        <v>#ERROR!</v>
      </c>
      <c r="F183" s="78">
        <v>0.0</v>
      </c>
      <c r="G183" s="80">
        <v>30.0</v>
      </c>
      <c r="H183" s="81">
        <v>469850.0</v>
      </c>
      <c r="I183" s="81">
        <v>650000.0</v>
      </c>
      <c r="J183" s="81">
        <v>505880.0</v>
      </c>
      <c r="K183" s="81">
        <v>650000.0</v>
      </c>
      <c r="L183" s="82">
        <v>0.2</v>
      </c>
      <c r="N183" s="83">
        <f t="shared" si="1"/>
        <v>0.2</v>
      </c>
      <c r="O183" s="83">
        <f t="shared" si="2"/>
        <v>0.2</v>
      </c>
      <c r="Q183" s="83">
        <f t="shared" si="3"/>
        <v>0.2771538462</v>
      </c>
      <c r="R183" s="83">
        <f t="shared" si="4"/>
        <v>0.2</v>
      </c>
      <c r="S183" s="83" t="b">
        <f t="shared" si="5"/>
        <v>0</v>
      </c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</row>
    <row r="184" ht="14.25" customHeight="1">
      <c r="A184" s="78">
        <v>181.0</v>
      </c>
      <c r="C184" s="78" t="str">
        <f>VLOOKUP(G184,[1]Macrodata_CCF!$A$3:$D$55,4,FALSE)</f>
        <v>#ERROR!</v>
      </c>
      <c r="E184" s="79" t="str">
        <f>VLOOKUP(G184,[1]Macrodata_CCF!$A$3:$B$55,2,FALSE)</f>
        <v>#ERROR!</v>
      </c>
      <c r="F184" s="78">
        <v>0.0</v>
      </c>
      <c r="G184" s="80">
        <v>15.0</v>
      </c>
      <c r="H184" s="81">
        <v>342820.0</v>
      </c>
      <c r="I184" s="81">
        <v>420000.0</v>
      </c>
      <c r="J184" s="81">
        <v>354395.0</v>
      </c>
      <c r="K184" s="81">
        <v>420000.0</v>
      </c>
      <c r="L184" s="82">
        <v>0.1499740865509199</v>
      </c>
      <c r="N184" s="83">
        <f t="shared" si="1"/>
        <v>0.1499740866</v>
      </c>
      <c r="O184" s="83">
        <f t="shared" si="2"/>
        <v>0.1499740866</v>
      </c>
      <c r="Q184" s="83">
        <f t="shared" si="3"/>
        <v>0.1837619048</v>
      </c>
      <c r="R184" s="83">
        <f t="shared" si="4"/>
        <v>0.1499740866</v>
      </c>
      <c r="S184" s="83" t="b">
        <f t="shared" si="5"/>
        <v>0</v>
      </c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</row>
    <row r="185" ht="14.25" customHeight="1">
      <c r="A185" s="78">
        <v>182.0</v>
      </c>
      <c r="C185" s="78" t="str">
        <f>VLOOKUP(G185,[1]Macrodata_CCF!$A$3:$D$55,4,FALSE)</f>
        <v>#ERROR!</v>
      </c>
      <c r="E185" s="79" t="str">
        <f>VLOOKUP(G185,[1]Macrodata_CCF!$A$3:$B$55,2,FALSE)</f>
        <v>#ERROR!</v>
      </c>
      <c r="F185" s="78">
        <v>0.0</v>
      </c>
      <c r="G185" s="80">
        <v>28.0</v>
      </c>
      <c r="H185" s="81">
        <v>10870.0</v>
      </c>
      <c r="I185" s="81">
        <v>420000.0</v>
      </c>
      <c r="J185" s="81">
        <v>68150.0</v>
      </c>
      <c r="K185" s="81">
        <v>420000.0</v>
      </c>
      <c r="L185" s="82">
        <v>0.1400043995795957</v>
      </c>
      <c r="N185" s="83">
        <f t="shared" si="1"/>
        <v>0.1400043996</v>
      </c>
      <c r="O185" s="83">
        <f t="shared" si="2"/>
        <v>0.1400043996</v>
      </c>
      <c r="Q185" s="83">
        <f t="shared" si="3"/>
        <v>0.9741190476</v>
      </c>
      <c r="R185" s="83">
        <f t="shared" si="4"/>
        <v>0.1400043996</v>
      </c>
      <c r="S185" s="83" t="b">
        <f t="shared" si="5"/>
        <v>0</v>
      </c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</row>
    <row r="186" ht="14.25" customHeight="1">
      <c r="A186" s="78">
        <v>183.0</v>
      </c>
      <c r="C186" s="78" t="str">
        <f>VLOOKUP(G186,[1]Macrodata_CCF!$A$3:$D$55,4,FALSE)</f>
        <v>#ERROR!</v>
      </c>
      <c r="E186" s="79" t="str">
        <f>VLOOKUP(G186,[1]Macrodata_CCF!$A$3:$B$55,2,FALSE)</f>
        <v>#ERROR!</v>
      </c>
      <c r="F186" s="78">
        <v>1.0</v>
      </c>
      <c r="G186" s="80">
        <v>5.0</v>
      </c>
      <c r="H186" s="81">
        <v>280130.0</v>
      </c>
      <c r="I186" s="81">
        <v>530000.0</v>
      </c>
      <c r="J186" s="81">
        <v>430050.0</v>
      </c>
      <c r="K186" s="81">
        <v>530000.0</v>
      </c>
      <c r="L186" s="82">
        <v>0.5999919958378357</v>
      </c>
      <c r="N186" s="83">
        <f t="shared" si="1"/>
        <v>0.5999919958</v>
      </c>
      <c r="O186" s="83">
        <f t="shared" si="2"/>
        <v>0.5999919958</v>
      </c>
      <c r="Q186" s="83">
        <f t="shared" si="3"/>
        <v>0.4714528302</v>
      </c>
      <c r="R186" s="83">
        <f t="shared" si="4"/>
        <v>0.5999919958</v>
      </c>
      <c r="S186" s="83" t="b">
        <f t="shared" si="5"/>
        <v>0</v>
      </c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</row>
    <row r="187" ht="14.25" customHeight="1">
      <c r="A187" s="78">
        <v>184.0</v>
      </c>
      <c r="C187" s="78" t="str">
        <f>VLOOKUP(G187,[1]Macrodata_CCF!$A$3:$D$55,4,FALSE)</f>
        <v>#ERROR!</v>
      </c>
      <c r="E187" s="79" t="str">
        <f>VLOOKUP(G187,[1]Macrodata_CCF!$A$3:$B$55,2,FALSE)</f>
        <v>#ERROR!</v>
      </c>
      <c r="F187" s="78">
        <v>0.0</v>
      </c>
      <c r="G187" s="80">
        <v>5.0</v>
      </c>
      <c r="H187" s="81">
        <v>0.0</v>
      </c>
      <c r="I187" s="81">
        <v>680000.0</v>
      </c>
      <c r="J187" s="81">
        <v>231200.0</v>
      </c>
      <c r="K187" s="81">
        <v>680000.0</v>
      </c>
      <c r="L187" s="82">
        <v>0.34</v>
      </c>
      <c r="N187" s="83">
        <f t="shared" si="1"/>
        <v>0.34</v>
      </c>
      <c r="O187" s="83">
        <f t="shared" si="2"/>
        <v>0.34</v>
      </c>
      <c r="Q187" s="83">
        <f t="shared" si="3"/>
        <v>1</v>
      </c>
      <c r="R187" s="83">
        <f t="shared" si="4"/>
        <v>0.34</v>
      </c>
      <c r="S187" s="83" t="b">
        <f t="shared" si="5"/>
        <v>0</v>
      </c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</row>
    <row r="188" ht="14.25" customHeight="1">
      <c r="A188" s="78">
        <v>185.0</v>
      </c>
      <c r="C188" s="78" t="str">
        <f>VLOOKUP(G188,[1]Macrodata_CCF!$A$3:$D$55,4,FALSE)</f>
        <v>#ERROR!</v>
      </c>
      <c r="E188" s="79" t="str">
        <f>VLOOKUP(G188,[1]Macrodata_CCF!$A$3:$B$55,2,FALSE)</f>
        <v>#ERROR!</v>
      </c>
      <c r="F188" s="78">
        <v>0.0</v>
      </c>
      <c r="G188" s="80">
        <v>13.0</v>
      </c>
      <c r="H188" s="81">
        <v>264780.0</v>
      </c>
      <c r="I188" s="81">
        <v>310000.0</v>
      </c>
      <c r="J188" s="81">
        <v>272920.0</v>
      </c>
      <c r="K188" s="81">
        <v>310000.0</v>
      </c>
      <c r="L188" s="82">
        <v>0.1800088456435206</v>
      </c>
      <c r="N188" s="83">
        <f t="shared" si="1"/>
        <v>0.1800088456</v>
      </c>
      <c r="O188" s="83">
        <f t="shared" si="2"/>
        <v>0.1800088456</v>
      </c>
      <c r="Q188" s="83">
        <f t="shared" si="3"/>
        <v>0.1458709677</v>
      </c>
      <c r="R188" s="83">
        <f t="shared" si="4"/>
        <v>0.1800088456</v>
      </c>
      <c r="S188" s="83" t="b">
        <f t="shared" si="5"/>
        <v>0</v>
      </c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</row>
    <row r="189" ht="14.25" customHeight="1">
      <c r="A189" s="78">
        <v>186.0</v>
      </c>
      <c r="C189" s="78" t="str">
        <f>VLOOKUP(G189,[1]Macrodata_CCF!$A$3:$D$55,4,FALSE)</f>
        <v>#ERROR!</v>
      </c>
      <c r="E189" s="79" t="str">
        <f>VLOOKUP(G189,[1]Macrodata_CCF!$A$3:$B$55,2,FALSE)</f>
        <v>#ERROR!</v>
      </c>
      <c r="F189" s="78">
        <v>0.0</v>
      </c>
      <c r="G189" s="80">
        <v>46.0</v>
      </c>
      <c r="H189" s="81">
        <v>22465.0</v>
      </c>
      <c r="I189" s="81">
        <v>80000.0</v>
      </c>
      <c r="J189" s="81">
        <v>33970.0</v>
      </c>
      <c r="K189" s="81">
        <v>80000.0</v>
      </c>
      <c r="L189" s="82">
        <v>0.1999652385504476</v>
      </c>
      <c r="N189" s="83">
        <f t="shared" si="1"/>
        <v>0.1999652386</v>
      </c>
      <c r="O189" s="83">
        <f t="shared" si="2"/>
        <v>0.1999652386</v>
      </c>
      <c r="Q189" s="83">
        <f t="shared" si="3"/>
        <v>0.7191875</v>
      </c>
      <c r="R189" s="83">
        <f t="shared" si="4"/>
        <v>0.1999652386</v>
      </c>
      <c r="S189" s="83" t="b">
        <f t="shared" si="5"/>
        <v>0</v>
      </c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</row>
    <row r="190" ht="14.25" customHeight="1">
      <c r="A190" s="78">
        <v>187.0</v>
      </c>
      <c r="C190" s="78" t="str">
        <f>VLOOKUP(G190,[1]Macrodata_CCF!$A$3:$D$55,4,FALSE)</f>
        <v>#ERROR!</v>
      </c>
      <c r="E190" s="79" t="str">
        <f>VLOOKUP(G190,[1]Macrodata_CCF!$A$3:$B$55,2,FALSE)</f>
        <v>#ERROR!</v>
      </c>
      <c r="F190" s="78">
        <v>0.0</v>
      </c>
      <c r="G190" s="80">
        <v>41.0</v>
      </c>
      <c r="H190" s="81">
        <v>285150.0</v>
      </c>
      <c r="I190" s="81">
        <v>350000.0</v>
      </c>
      <c r="J190" s="81">
        <v>309145.0</v>
      </c>
      <c r="K190" s="81">
        <v>350000.0</v>
      </c>
      <c r="L190" s="82">
        <v>0.3700077101002313</v>
      </c>
      <c r="N190" s="83">
        <f t="shared" si="1"/>
        <v>0.3700077101</v>
      </c>
      <c r="O190" s="83">
        <f t="shared" si="2"/>
        <v>0.3700077101</v>
      </c>
      <c r="Q190" s="83">
        <f t="shared" si="3"/>
        <v>0.1852857143</v>
      </c>
      <c r="R190" s="83">
        <f t="shared" si="4"/>
        <v>0.3700077101</v>
      </c>
      <c r="S190" s="83" t="b">
        <f t="shared" si="5"/>
        <v>0</v>
      </c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</row>
    <row r="191" ht="14.25" customHeight="1">
      <c r="A191" s="78">
        <v>188.0</v>
      </c>
      <c r="C191" s="78" t="str">
        <f>VLOOKUP(G191,[1]Macrodata_CCF!$A$3:$D$55,4,FALSE)</f>
        <v>#ERROR!</v>
      </c>
      <c r="E191" s="79" t="str">
        <f>VLOOKUP(G191,[1]Macrodata_CCF!$A$3:$B$55,2,FALSE)</f>
        <v>#ERROR!</v>
      </c>
      <c r="F191" s="78">
        <v>0.0</v>
      </c>
      <c r="G191" s="80">
        <v>51.0</v>
      </c>
      <c r="H191" s="81">
        <v>89125.0</v>
      </c>
      <c r="I191" s="81">
        <v>710000.0</v>
      </c>
      <c r="J191" s="81">
        <v>176050.0</v>
      </c>
      <c r="K191" s="81">
        <v>710000.0</v>
      </c>
      <c r="L191" s="82">
        <v>0.1400040265753976</v>
      </c>
      <c r="N191" s="83">
        <f t="shared" si="1"/>
        <v>0.1400040266</v>
      </c>
      <c r="O191" s="83">
        <f t="shared" si="2"/>
        <v>0.1400040266</v>
      </c>
      <c r="Q191" s="83">
        <f t="shared" si="3"/>
        <v>0.874471831</v>
      </c>
      <c r="R191" s="83">
        <f t="shared" si="4"/>
        <v>0.1400040266</v>
      </c>
      <c r="S191" s="83" t="b">
        <f t="shared" si="5"/>
        <v>0</v>
      </c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</row>
    <row r="192" ht="14.25" customHeight="1">
      <c r="A192" s="78">
        <v>189.0</v>
      </c>
      <c r="C192" s="78" t="str">
        <f>VLOOKUP(G192,[1]Macrodata_CCF!$A$3:$D$55,4,FALSE)</f>
        <v>#ERROR!</v>
      </c>
      <c r="E192" s="79" t="str">
        <f>VLOOKUP(G192,[1]Macrodata_CCF!$A$3:$B$55,2,FALSE)</f>
        <v>#ERROR!</v>
      </c>
      <c r="F192" s="78">
        <v>0.0</v>
      </c>
      <c r="G192" s="80">
        <v>20.0</v>
      </c>
      <c r="H192" s="81">
        <v>221795.0</v>
      </c>
      <c r="I192" s="81">
        <v>810000.0</v>
      </c>
      <c r="J192" s="81">
        <v>339435.0</v>
      </c>
      <c r="K192" s="81">
        <v>1458000.0</v>
      </c>
      <c r="L192" s="82">
        <v>0.1999982999124455</v>
      </c>
      <c r="N192" s="83">
        <f t="shared" si="1"/>
        <v>0.1999982999</v>
      </c>
      <c r="O192" s="83">
        <f t="shared" si="2"/>
        <v>0.1999982999</v>
      </c>
      <c r="Q192" s="83">
        <f t="shared" si="3"/>
        <v>0.7261790123</v>
      </c>
      <c r="R192" s="83">
        <f t="shared" si="4"/>
        <v>0.1999982999</v>
      </c>
      <c r="S192" s="83" t="b">
        <f t="shared" si="5"/>
        <v>0</v>
      </c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</row>
    <row r="193" ht="14.25" customHeight="1">
      <c r="A193" s="78">
        <v>190.0</v>
      </c>
      <c r="C193" s="78" t="str">
        <f>VLOOKUP(G193,[1]Macrodata_CCF!$A$3:$D$55,4,FALSE)</f>
        <v>#ERROR!</v>
      </c>
      <c r="E193" s="79" t="str">
        <f>VLOOKUP(G193,[1]Macrodata_CCF!$A$3:$B$55,2,FALSE)</f>
        <v>#ERROR!</v>
      </c>
      <c r="F193" s="78">
        <v>0.0</v>
      </c>
      <c r="G193" s="80">
        <v>25.0</v>
      </c>
      <c r="H193" s="81">
        <v>475910.0</v>
      </c>
      <c r="I193" s="81">
        <v>790000.0</v>
      </c>
      <c r="J193" s="81">
        <v>526165.0</v>
      </c>
      <c r="K193" s="81">
        <v>1185000.0</v>
      </c>
      <c r="L193" s="82">
        <v>0.1600019102804928</v>
      </c>
      <c r="N193" s="83">
        <f t="shared" si="1"/>
        <v>0.1600019103</v>
      </c>
      <c r="O193" s="83">
        <f t="shared" si="2"/>
        <v>0.1600019103</v>
      </c>
      <c r="Q193" s="83">
        <f t="shared" si="3"/>
        <v>0.3975822785</v>
      </c>
      <c r="R193" s="83">
        <f t="shared" si="4"/>
        <v>0.1600019103</v>
      </c>
      <c r="S193" s="83" t="b">
        <f t="shared" si="5"/>
        <v>0</v>
      </c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</row>
    <row r="194" ht="14.25" customHeight="1">
      <c r="A194" s="78">
        <v>191.0</v>
      </c>
      <c r="C194" s="78" t="str">
        <f>VLOOKUP(G194,[1]Macrodata_CCF!$A$3:$D$55,4,FALSE)</f>
        <v>#ERROR!</v>
      </c>
      <c r="E194" s="79" t="str">
        <f>VLOOKUP(G194,[1]Macrodata_CCF!$A$3:$B$55,2,FALSE)</f>
        <v>#ERROR!</v>
      </c>
      <c r="F194" s="78">
        <v>0.0</v>
      </c>
      <c r="G194" s="80">
        <v>48.0</v>
      </c>
      <c r="H194" s="81">
        <v>28085.0</v>
      </c>
      <c r="I194" s="81">
        <v>900000.0</v>
      </c>
      <c r="J194" s="81">
        <v>158870.0</v>
      </c>
      <c r="K194" s="81">
        <v>1530000.0</v>
      </c>
      <c r="L194" s="82">
        <v>0.1499974194732285</v>
      </c>
      <c r="N194" s="83">
        <f t="shared" si="1"/>
        <v>0.1499974195</v>
      </c>
      <c r="O194" s="83">
        <f t="shared" si="2"/>
        <v>0.1499974195</v>
      </c>
      <c r="Q194" s="83">
        <f t="shared" si="3"/>
        <v>0.9687944444</v>
      </c>
      <c r="R194" s="83">
        <f t="shared" si="4"/>
        <v>0.1499974195</v>
      </c>
      <c r="S194" s="83" t="b">
        <f t="shared" si="5"/>
        <v>0</v>
      </c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</row>
    <row r="195" ht="14.25" customHeight="1">
      <c r="A195" s="78">
        <v>192.0</v>
      </c>
      <c r="C195" s="78" t="str">
        <f>VLOOKUP(G195,[1]Macrodata_CCF!$A$3:$D$55,4,FALSE)</f>
        <v>#ERROR!</v>
      </c>
      <c r="E195" s="79" t="str">
        <f>VLOOKUP(G195,[1]Macrodata_CCF!$A$3:$B$55,2,FALSE)</f>
        <v>#ERROR!</v>
      </c>
      <c r="F195" s="78">
        <v>0.0</v>
      </c>
      <c r="G195" s="80">
        <v>16.0</v>
      </c>
      <c r="H195" s="81">
        <v>12900.0</v>
      </c>
      <c r="I195" s="81">
        <v>150000.0</v>
      </c>
      <c r="J195" s="81">
        <v>0.0</v>
      </c>
      <c r="K195" s="81">
        <v>150000.0</v>
      </c>
      <c r="L195" s="82">
        <v>-0.09409190371991247</v>
      </c>
      <c r="N195" s="83">
        <f t="shared" si="1"/>
        <v>-0.09409190372</v>
      </c>
      <c r="O195" s="83">
        <f t="shared" si="2"/>
        <v>0</v>
      </c>
      <c r="Q195" s="83">
        <f t="shared" si="3"/>
        <v>0.914</v>
      </c>
      <c r="R195" s="83">
        <f t="shared" si="4"/>
        <v>-0.09409190372</v>
      </c>
      <c r="S195" s="83" t="b">
        <f t="shared" si="5"/>
        <v>0</v>
      </c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</row>
    <row r="196" ht="14.25" customHeight="1">
      <c r="A196" s="78">
        <v>193.0</v>
      </c>
      <c r="C196" s="78" t="str">
        <f>VLOOKUP(G196,[1]Macrodata_CCF!$A$3:$D$55,4,FALSE)</f>
        <v>#ERROR!</v>
      </c>
      <c r="E196" s="79" t="str">
        <f>VLOOKUP(G196,[1]Macrodata_CCF!$A$3:$B$55,2,FALSE)</f>
        <v>#ERROR!</v>
      </c>
      <c r="F196" s="78">
        <v>0.0</v>
      </c>
      <c r="G196" s="80">
        <v>29.0</v>
      </c>
      <c r="H196" s="81">
        <v>480570.0</v>
      </c>
      <c r="I196" s="81">
        <v>530000.0</v>
      </c>
      <c r="J196" s="81">
        <v>490455.0</v>
      </c>
      <c r="K196" s="81">
        <v>848000.0</v>
      </c>
      <c r="L196" s="82">
        <v>0.1999797693708274</v>
      </c>
      <c r="N196" s="83">
        <f t="shared" si="1"/>
        <v>0.1999797694</v>
      </c>
      <c r="O196" s="83">
        <f t="shared" si="2"/>
        <v>0.1999797694</v>
      </c>
      <c r="Q196" s="83">
        <f t="shared" si="3"/>
        <v>0.09326415094</v>
      </c>
      <c r="R196" s="83">
        <f t="shared" si="4"/>
        <v>0.0186509434</v>
      </c>
      <c r="S196" s="83" t="b">
        <f t="shared" si="5"/>
        <v>0</v>
      </c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</row>
    <row r="197" ht="14.25" customHeight="1">
      <c r="A197" s="78">
        <v>194.0</v>
      </c>
      <c r="C197" s="78" t="str">
        <f>VLOOKUP(G197,[1]Macrodata_CCF!$A$3:$D$55,4,FALSE)</f>
        <v>#ERROR!</v>
      </c>
      <c r="E197" s="79" t="str">
        <f>VLOOKUP(G197,[1]Macrodata_CCF!$A$3:$B$55,2,FALSE)</f>
        <v>#ERROR!</v>
      </c>
      <c r="F197" s="78">
        <v>0.0</v>
      </c>
      <c r="G197" s="80">
        <v>15.0</v>
      </c>
      <c r="H197" s="81">
        <v>560475.0</v>
      </c>
      <c r="I197" s="81">
        <v>910000.0</v>
      </c>
      <c r="J197" s="81">
        <v>623390.0</v>
      </c>
      <c r="K197" s="81">
        <v>910000.0</v>
      </c>
      <c r="L197" s="82">
        <v>0.1800014305128388</v>
      </c>
      <c r="N197" s="83">
        <f t="shared" si="1"/>
        <v>0.1800014305</v>
      </c>
      <c r="O197" s="83">
        <f t="shared" si="2"/>
        <v>0.1800014305</v>
      </c>
      <c r="Q197" s="83">
        <f t="shared" si="3"/>
        <v>0.3840934066</v>
      </c>
      <c r="R197" s="83">
        <f t="shared" si="4"/>
        <v>0.1800014305</v>
      </c>
      <c r="S197" s="83" t="b">
        <f t="shared" si="5"/>
        <v>0</v>
      </c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</row>
    <row r="198" ht="14.25" customHeight="1">
      <c r="A198" s="78">
        <v>195.0</v>
      </c>
      <c r="C198" s="78" t="str">
        <f>VLOOKUP(G198,[1]Macrodata_CCF!$A$3:$D$55,4,FALSE)</f>
        <v>#ERROR!</v>
      </c>
      <c r="E198" s="79" t="str">
        <f>VLOOKUP(G198,[1]Macrodata_CCF!$A$3:$B$55,2,FALSE)</f>
        <v>#ERROR!</v>
      </c>
      <c r="F198" s="78">
        <v>0.0</v>
      </c>
      <c r="G198" s="80">
        <v>11.0</v>
      </c>
      <c r="H198" s="81">
        <v>605260.0</v>
      </c>
      <c r="I198" s="81">
        <v>830000.0</v>
      </c>
      <c r="J198" s="81">
        <v>643465.0</v>
      </c>
      <c r="K198" s="81">
        <v>830000.0</v>
      </c>
      <c r="L198" s="82">
        <v>0.1699964403310492</v>
      </c>
      <c r="N198" s="83">
        <f t="shared" si="1"/>
        <v>0.1699964403</v>
      </c>
      <c r="O198" s="83">
        <f t="shared" si="2"/>
        <v>0.1699964403</v>
      </c>
      <c r="Q198" s="83">
        <f t="shared" si="3"/>
        <v>0.2707710843</v>
      </c>
      <c r="R198" s="83">
        <f t="shared" si="4"/>
        <v>0.1699964403</v>
      </c>
      <c r="S198" s="83" t="b">
        <f t="shared" si="5"/>
        <v>0</v>
      </c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</row>
    <row r="199" ht="14.25" customHeight="1">
      <c r="A199" s="78">
        <v>196.0</v>
      </c>
      <c r="C199" s="78" t="str">
        <f>VLOOKUP(G199,[1]Macrodata_CCF!$A$3:$D$55,4,FALSE)</f>
        <v>#ERROR!</v>
      </c>
      <c r="E199" s="79" t="str">
        <f>VLOOKUP(G199,[1]Macrodata_CCF!$A$3:$B$55,2,FALSE)</f>
        <v>#ERROR!</v>
      </c>
      <c r="F199" s="78">
        <v>0.0</v>
      </c>
      <c r="G199" s="80">
        <v>7.0</v>
      </c>
      <c r="H199" s="81">
        <v>296125.0</v>
      </c>
      <c r="I199" s="81">
        <v>630000.0</v>
      </c>
      <c r="J199" s="81">
        <v>262740.0</v>
      </c>
      <c r="K199" s="81">
        <v>630000.0</v>
      </c>
      <c r="L199" s="82">
        <v>-0.09999251216772745</v>
      </c>
      <c r="N199" s="83">
        <f t="shared" si="1"/>
        <v>-0.09999251217</v>
      </c>
      <c r="O199" s="83">
        <f t="shared" si="2"/>
        <v>0</v>
      </c>
      <c r="Q199" s="83">
        <f t="shared" si="3"/>
        <v>0.5299603175</v>
      </c>
      <c r="R199" s="83">
        <f t="shared" si="4"/>
        <v>-0.09999251217</v>
      </c>
      <c r="S199" s="83" t="b">
        <f t="shared" si="5"/>
        <v>0</v>
      </c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</row>
    <row r="200" ht="14.25" customHeight="1">
      <c r="A200" s="78">
        <v>197.0</v>
      </c>
      <c r="C200" s="78" t="str">
        <f>VLOOKUP(G200,[1]Macrodata_CCF!$A$3:$D$55,4,FALSE)</f>
        <v>#ERROR!</v>
      </c>
      <c r="E200" s="79" t="str">
        <f>VLOOKUP(G200,[1]Macrodata_CCF!$A$3:$B$55,2,FALSE)</f>
        <v>#ERROR!</v>
      </c>
      <c r="F200" s="78">
        <v>1.0</v>
      </c>
      <c r="G200" s="80">
        <v>12.0</v>
      </c>
      <c r="H200" s="81">
        <v>399090.0</v>
      </c>
      <c r="I200" s="81">
        <v>530000.0</v>
      </c>
      <c r="J200" s="81">
        <v>468470.0</v>
      </c>
      <c r="K200" s="81">
        <v>530000.0</v>
      </c>
      <c r="L200" s="82">
        <v>0.5299824306775648</v>
      </c>
      <c r="N200" s="83">
        <f t="shared" si="1"/>
        <v>0.5299824307</v>
      </c>
      <c r="O200" s="83">
        <f t="shared" si="2"/>
        <v>0.5299824307</v>
      </c>
      <c r="Q200" s="83">
        <f t="shared" si="3"/>
        <v>0.247</v>
      </c>
      <c r="R200" s="83">
        <f t="shared" si="4"/>
        <v>0.5299824307</v>
      </c>
      <c r="S200" s="83" t="b">
        <f t="shared" si="5"/>
        <v>0</v>
      </c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</row>
    <row r="201" ht="14.25" customHeight="1">
      <c r="A201" s="78">
        <v>198.0</v>
      </c>
      <c r="C201" s="78" t="str">
        <f>VLOOKUP(G201,[1]Macrodata_CCF!$A$3:$D$55,4,FALSE)</f>
        <v>#ERROR!</v>
      </c>
      <c r="E201" s="79" t="str">
        <f>VLOOKUP(G201,[1]Macrodata_CCF!$A$3:$B$55,2,FALSE)</f>
        <v>#ERROR!</v>
      </c>
      <c r="F201" s="78">
        <v>0.0</v>
      </c>
      <c r="G201" s="80">
        <v>6.0</v>
      </c>
      <c r="H201" s="81">
        <v>38340.0</v>
      </c>
      <c r="I201" s="81">
        <v>90000.0</v>
      </c>
      <c r="J201" s="81">
        <v>14575.0</v>
      </c>
      <c r="K201" s="81">
        <v>90000.0</v>
      </c>
      <c r="L201" s="82">
        <v>-0.4600271002710027</v>
      </c>
      <c r="N201" s="83">
        <f t="shared" si="1"/>
        <v>-0.4600271003</v>
      </c>
      <c r="O201" s="83">
        <f t="shared" si="2"/>
        <v>0</v>
      </c>
      <c r="Q201" s="83">
        <f t="shared" si="3"/>
        <v>0.574</v>
      </c>
      <c r="R201" s="83">
        <f t="shared" si="4"/>
        <v>-0.4600271003</v>
      </c>
      <c r="S201" s="83" t="b">
        <f t="shared" si="5"/>
        <v>0</v>
      </c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</row>
    <row r="202" ht="14.25" customHeight="1">
      <c r="A202" s="78">
        <v>199.0</v>
      </c>
      <c r="C202" s="78" t="str">
        <f>VLOOKUP(G202,[1]Macrodata_CCF!$A$3:$D$55,4,FALSE)</f>
        <v>#ERROR!</v>
      </c>
      <c r="E202" s="79" t="str">
        <f>VLOOKUP(G202,[1]Macrodata_CCF!$A$3:$B$55,2,FALSE)</f>
        <v>#ERROR!</v>
      </c>
      <c r="F202" s="78">
        <v>0.0</v>
      </c>
      <c r="G202" s="80">
        <v>18.0</v>
      </c>
      <c r="H202" s="81">
        <v>93565.0</v>
      </c>
      <c r="I202" s="81">
        <v>380000.0</v>
      </c>
      <c r="J202" s="81">
        <v>150850.0</v>
      </c>
      <c r="K202" s="81">
        <v>684000.0</v>
      </c>
      <c r="L202" s="82">
        <v>0.199993017613071</v>
      </c>
      <c r="N202" s="83">
        <f t="shared" si="1"/>
        <v>0.1999930176</v>
      </c>
      <c r="O202" s="83">
        <f t="shared" si="2"/>
        <v>0.1999930176</v>
      </c>
      <c r="Q202" s="83">
        <f t="shared" si="3"/>
        <v>0.7537763158</v>
      </c>
      <c r="R202" s="83">
        <f t="shared" si="4"/>
        <v>0.1999930176</v>
      </c>
      <c r="S202" s="83" t="b">
        <f t="shared" si="5"/>
        <v>0</v>
      </c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</row>
    <row r="203" ht="14.25" customHeight="1">
      <c r="A203" s="78">
        <v>200.0</v>
      </c>
      <c r="C203" s="78" t="str">
        <f>VLOOKUP(G203,[1]Macrodata_CCF!$A$3:$D$55,4,FALSE)</f>
        <v>#ERROR!</v>
      </c>
      <c r="E203" s="79" t="str">
        <f>VLOOKUP(G203,[1]Macrodata_CCF!$A$3:$B$55,2,FALSE)</f>
        <v>#ERROR!</v>
      </c>
      <c r="F203" s="78">
        <v>0.0</v>
      </c>
      <c r="G203" s="80">
        <v>47.0</v>
      </c>
      <c r="H203" s="81">
        <v>0.0</v>
      </c>
      <c r="I203" s="81">
        <v>910000.0</v>
      </c>
      <c r="J203" s="81">
        <v>127400.0</v>
      </c>
      <c r="K203" s="81">
        <v>910000.0</v>
      </c>
      <c r="L203" s="82">
        <v>0.14</v>
      </c>
      <c r="N203" s="83">
        <f t="shared" si="1"/>
        <v>0.14</v>
      </c>
      <c r="O203" s="83">
        <f t="shared" si="2"/>
        <v>0.14</v>
      </c>
      <c r="Q203" s="83">
        <f t="shared" si="3"/>
        <v>1</v>
      </c>
      <c r="R203" s="83">
        <f t="shared" si="4"/>
        <v>0.14</v>
      </c>
      <c r="S203" s="83" t="b">
        <f t="shared" si="5"/>
        <v>0</v>
      </c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</row>
    <row r="204" ht="14.25" customHeight="1">
      <c r="A204" s="78">
        <v>201.0</v>
      </c>
      <c r="C204" s="78" t="str">
        <f>VLOOKUP(G204,[1]Macrodata_CCF!$A$3:$D$55,4,FALSE)</f>
        <v>#ERROR!</v>
      </c>
      <c r="E204" s="79" t="str">
        <f>VLOOKUP(G204,[1]Macrodata_CCF!$A$3:$B$55,2,FALSE)</f>
        <v>#ERROR!</v>
      </c>
      <c r="F204" s="78">
        <v>0.0</v>
      </c>
      <c r="G204" s="80">
        <v>22.0</v>
      </c>
      <c r="H204" s="81">
        <v>333520.0</v>
      </c>
      <c r="I204" s="81">
        <v>710000.0</v>
      </c>
      <c r="J204" s="81">
        <v>397520.0</v>
      </c>
      <c r="K204" s="81">
        <v>710000.0</v>
      </c>
      <c r="L204" s="82">
        <v>0.1699957501062473</v>
      </c>
      <c r="N204" s="83">
        <f t="shared" si="1"/>
        <v>0.1699957501</v>
      </c>
      <c r="O204" s="83">
        <f t="shared" si="2"/>
        <v>0.1699957501</v>
      </c>
      <c r="Q204" s="83">
        <f t="shared" si="3"/>
        <v>0.5302535211</v>
      </c>
      <c r="R204" s="83">
        <f t="shared" si="4"/>
        <v>0.1699957501</v>
      </c>
      <c r="S204" s="83" t="b">
        <f t="shared" si="5"/>
        <v>0</v>
      </c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</row>
    <row r="205" ht="14.25" customHeight="1">
      <c r="A205" s="78">
        <v>202.0</v>
      </c>
      <c r="C205" s="78" t="str">
        <f>VLOOKUP(G205,[1]Macrodata_CCF!$A$3:$D$55,4,FALSE)</f>
        <v>#ERROR!</v>
      </c>
      <c r="E205" s="79" t="str">
        <f>VLOOKUP(G205,[1]Macrodata_CCF!$A$3:$B$55,2,FALSE)</f>
        <v>#ERROR!</v>
      </c>
      <c r="F205" s="78">
        <v>0.0</v>
      </c>
      <c r="G205" s="80">
        <v>52.0</v>
      </c>
      <c r="H205" s="81">
        <v>414930.0</v>
      </c>
      <c r="I205" s="81">
        <v>470000.0</v>
      </c>
      <c r="J205" s="81">
        <v>422090.0</v>
      </c>
      <c r="K205" s="81">
        <v>470000.0</v>
      </c>
      <c r="L205" s="82">
        <v>0.13001634283639</v>
      </c>
      <c r="N205" s="83">
        <f t="shared" si="1"/>
        <v>0.1300163428</v>
      </c>
      <c r="O205" s="83">
        <f t="shared" si="2"/>
        <v>0.1300163428</v>
      </c>
      <c r="Q205" s="83">
        <f t="shared" si="3"/>
        <v>0.1171702128</v>
      </c>
      <c r="R205" s="83">
        <f t="shared" si="4"/>
        <v>0.1300163428</v>
      </c>
      <c r="S205" s="83" t="b">
        <f t="shared" si="5"/>
        <v>0</v>
      </c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</row>
    <row r="206" ht="14.25" customHeight="1">
      <c r="A206" s="78">
        <v>203.0</v>
      </c>
      <c r="C206" s="78" t="str">
        <f>VLOOKUP(G206,[1]Macrodata_CCF!$A$3:$D$55,4,FALSE)</f>
        <v>#ERROR!</v>
      </c>
      <c r="E206" s="79" t="str">
        <f>VLOOKUP(G206,[1]Macrodata_CCF!$A$3:$B$55,2,FALSE)</f>
        <v>#ERROR!</v>
      </c>
      <c r="F206" s="78">
        <v>1.0</v>
      </c>
      <c r="G206" s="80">
        <v>12.0</v>
      </c>
      <c r="H206" s="81">
        <v>0.0</v>
      </c>
      <c r="I206" s="81">
        <v>490000.0</v>
      </c>
      <c r="J206" s="81">
        <v>240100.0</v>
      </c>
      <c r="K206" s="81">
        <v>490000.0</v>
      </c>
      <c r="L206" s="82">
        <v>0.49</v>
      </c>
      <c r="N206" s="83">
        <f t="shared" si="1"/>
        <v>0.49</v>
      </c>
      <c r="O206" s="83">
        <f t="shared" si="2"/>
        <v>0.49</v>
      </c>
      <c r="Q206" s="83">
        <f t="shared" si="3"/>
        <v>1</v>
      </c>
      <c r="R206" s="83">
        <f t="shared" si="4"/>
        <v>0.49</v>
      </c>
      <c r="S206" s="83" t="b">
        <f t="shared" si="5"/>
        <v>0</v>
      </c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</row>
    <row r="207" ht="14.25" customHeight="1">
      <c r="A207" s="78">
        <v>204.0</v>
      </c>
      <c r="C207" s="78" t="str">
        <f>VLOOKUP(G207,[1]Macrodata_CCF!$A$3:$D$55,4,FALSE)</f>
        <v>#ERROR!</v>
      </c>
      <c r="E207" s="79" t="str">
        <f>VLOOKUP(G207,[1]Macrodata_CCF!$A$3:$B$55,2,FALSE)</f>
        <v>#ERROR!</v>
      </c>
      <c r="F207" s="78">
        <v>0.0</v>
      </c>
      <c r="G207" s="80">
        <v>49.0</v>
      </c>
      <c r="H207" s="81">
        <v>367065.0</v>
      </c>
      <c r="I207" s="81">
        <v>680000.0</v>
      </c>
      <c r="J207" s="81">
        <v>410875.0</v>
      </c>
      <c r="K207" s="81">
        <v>680000.0</v>
      </c>
      <c r="L207" s="82">
        <v>0.1399971240033873</v>
      </c>
      <c r="N207" s="83">
        <f t="shared" si="1"/>
        <v>0.139997124</v>
      </c>
      <c r="O207" s="83">
        <f t="shared" si="2"/>
        <v>0.139997124</v>
      </c>
      <c r="Q207" s="83">
        <f t="shared" si="3"/>
        <v>0.4601985294</v>
      </c>
      <c r="R207" s="83">
        <f t="shared" si="4"/>
        <v>0.139997124</v>
      </c>
      <c r="S207" s="83" t="b">
        <f t="shared" si="5"/>
        <v>0</v>
      </c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</row>
    <row r="208" ht="14.25" customHeight="1">
      <c r="A208" s="78">
        <v>205.0</v>
      </c>
      <c r="C208" s="78" t="str">
        <f>VLOOKUP(G208,[1]Macrodata_CCF!$A$3:$D$55,4,FALSE)</f>
        <v>#ERROR!</v>
      </c>
      <c r="E208" s="79" t="str">
        <f>VLOOKUP(G208,[1]Macrodata_CCF!$A$3:$B$55,2,FALSE)</f>
        <v>#ERROR!</v>
      </c>
      <c r="F208" s="78">
        <v>0.0</v>
      </c>
      <c r="G208" s="80">
        <v>5.0</v>
      </c>
      <c r="H208" s="81">
        <v>13250.0</v>
      </c>
      <c r="I208" s="81">
        <v>150000.0</v>
      </c>
      <c r="J208" s="81">
        <v>55645.0</v>
      </c>
      <c r="K208" s="81">
        <v>150000.0</v>
      </c>
      <c r="L208" s="82">
        <v>0.310018281535649</v>
      </c>
      <c r="N208" s="83">
        <f t="shared" si="1"/>
        <v>0.3100182815</v>
      </c>
      <c r="O208" s="83">
        <f t="shared" si="2"/>
        <v>0.3100182815</v>
      </c>
      <c r="Q208" s="83">
        <f t="shared" si="3"/>
        <v>0.9116666667</v>
      </c>
      <c r="R208" s="83">
        <f t="shared" si="4"/>
        <v>0.3100182815</v>
      </c>
      <c r="S208" s="83" t="b">
        <f t="shared" si="5"/>
        <v>0</v>
      </c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</row>
    <row r="209" ht="14.25" customHeight="1">
      <c r="A209" s="78">
        <v>206.0</v>
      </c>
      <c r="C209" s="78" t="str">
        <f>VLOOKUP(G209,[1]Macrodata_CCF!$A$3:$D$55,4,FALSE)</f>
        <v>#ERROR!</v>
      </c>
      <c r="E209" s="79" t="str">
        <f>VLOOKUP(G209,[1]Macrodata_CCF!$A$3:$B$55,2,FALSE)</f>
        <v>#ERROR!</v>
      </c>
      <c r="F209" s="78">
        <v>0.0</v>
      </c>
      <c r="G209" s="80">
        <v>1.0</v>
      </c>
      <c r="H209" s="81">
        <v>18825.0</v>
      </c>
      <c r="I209" s="81">
        <v>170000.0</v>
      </c>
      <c r="J209" s="81">
        <v>62665.0</v>
      </c>
      <c r="K209" s="81">
        <v>323000.0</v>
      </c>
      <c r="L209" s="82">
        <v>0.2899950388622458</v>
      </c>
      <c r="N209" s="83">
        <f t="shared" si="1"/>
        <v>0.2899950389</v>
      </c>
      <c r="O209" s="83">
        <f t="shared" si="2"/>
        <v>0.2899950389</v>
      </c>
      <c r="Q209" s="83">
        <f t="shared" si="3"/>
        <v>0.8892647059</v>
      </c>
      <c r="R209" s="83">
        <f t="shared" si="4"/>
        <v>0.2899950389</v>
      </c>
      <c r="S209" s="83" t="b">
        <f t="shared" si="5"/>
        <v>0</v>
      </c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</row>
    <row r="210" ht="14.25" customHeight="1">
      <c r="A210" s="78">
        <v>207.0</v>
      </c>
      <c r="C210" s="78" t="str">
        <f>VLOOKUP(G210,[1]Macrodata_CCF!$A$3:$D$55,4,FALSE)</f>
        <v>#ERROR!</v>
      </c>
      <c r="E210" s="79" t="str">
        <f>VLOOKUP(G210,[1]Macrodata_CCF!$A$3:$B$55,2,FALSE)</f>
        <v>#ERROR!</v>
      </c>
      <c r="F210" s="78">
        <v>1.0</v>
      </c>
      <c r="G210" s="80">
        <v>10.0</v>
      </c>
      <c r="H210" s="81">
        <v>90205.0</v>
      </c>
      <c r="I210" s="81">
        <v>830000.0</v>
      </c>
      <c r="J210" s="81">
        <v>0.0</v>
      </c>
      <c r="K210" s="81">
        <v>830000.0</v>
      </c>
      <c r="L210" s="82">
        <v>-0.1219324272264614</v>
      </c>
      <c r="N210" s="83">
        <f t="shared" si="1"/>
        <v>-0.1219324272</v>
      </c>
      <c r="O210" s="83">
        <f t="shared" si="2"/>
        <v>0</v>
      </c>
      <c r="Q210" s="83">
        <f t="shared" si="3"/>
        <v>0.8913192771</v>
      </c>
      <c r="R210" s="83">
        <f t="shared" si="4"/>
        <v>-0.1219324272</v>
      </c>
      <c r="S210" s="83" t="b">
        <f t="shared" si="5"/>
        <v>0</v>
      </c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</row>
    <row r="211" ht="14.25" customHeight="1">
      <c r="A211" s="78">
        <v>208.0</v>
      </c>
      <c r="C211" s="78" t="str">
        <f>VLOOKUP(G211,[1]Macrodata_CCF!$A$3:$D$55,4,FALSE)</f>
        <v>#ERROR!</v>
      </c>
      <c r="E211" s="79" t="str">
        <f>VLOOKUP(G211,[1]Macrodata_CCF!$A$3:$B$55,2,FALSE)</f>
        <v>#ERROR!</v>
      </c>
      <c r="F211" s="78">
        <v>0.0</v>
      </c>
      <c r="G211" s="80">
        <v>30.0</v>
      </c>
      <c r="H211" s="81">
        <v>0.0</v>
      </c>
      <c r="I211" s="81">
        <v>510000.0</v>
      </c>
      <c r="J211" s="81">
        <v>96900.0</v>
      </c>
      <c r="K211" s="81">
        <v>510000.0</v>
      </c>
      <c r="L211" s="82">
        <v>0.19</v>
      </c>
      <c r="N211" s="83">
        <f t="shared" si="1"/>
        <v>0.19</v>
      </c>
      <c r="O211" s="83">
        <f t="shared" si="2"/>
        <v>0.19</v>
      </c>
      <c r="Q211" s="83">
        <f t="shared" si="3"/>
        <v>1</v>
      </c>
      <c r="R211" s="83">
        <f t="shared" si="4"/>
        <v>0.19</v>
      </c>
      <c r="S211" s="83" t="b">
        <f t="shared" si="5"/>
        <v>0</v>
      </c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</row>
    <row r="212" ht="14.25" customHeight="1">
      <c r="A212" s="78">
        <v>209.0</v>
      </c>
      <c r="C212" s="78" t="str">
        <f>VLOOKUP(G212,[1]Macrodata_CCF!$A$3:$D$55,4,FALSE)</f>
        <v>#ERROR!</v>
      </c>
      <c r="E212" s="79" t="str">
        <f>VLOOKUP(G212,[1]Macrodata_CCF!$A$3:$B$55,2,FALSE)</f>
        <v>#ERROR!</v>
      </c>
      <c r="F212" s="78">
        <v>0.0</v>
      </c>
      <c r="G212" s="80">
        <v>24.0</v>
      </c>
      <c r="H212" s="81">
        <v>106300.0</v>
      </c>
      <c r="I212" s="81">
        <v>960000.0</v>
      </c>
      <c r="J212" s="81">
        <v>225820.0</v>
      </c>
      <c r="K212" s="81">
        <v>960000.0</v>
      </c>
      <c r="L212" s="82">
        <v>0.1400023427433525</v>
      </c>
      <c r="N212" s="83">
        <f t="shared" si="1"/>
        <v>0.1400023427</v>
      </c>
      <c r="O212" s="83">
        <f t="shared" si="2"/>
        <v>0.1400023427</v>
      </c>
      <c r="Q212" s="83">
        <f t="shared" si="3"/>
        <v>0.8892708333</v>
      </c>
      <c r="R212" s="83">
        <f t="shared" si="4"/>
        <v>0.1400023427</v>
      </c>
      <c r="S212" s="83" t="b">
        <f t="shared" si="5"/>
        <v>0</v>
      </c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</row>
    <row r="213" ht="14.25" customHeight="1">
      <c r="A213" s="78">
        <v>210.0</v>
      </c>
      <c r="C213" s="78" t="str">
        <f>VLOOKUP(G213,[1]Macrodata_CCF!$A$3:$D$55,4,FALSE)</f>
        <v>#ERROR!</v>
      </c>
      <c r="E213" s="79" t="str">
        <f>VLOOKUP(G213,[1]Macrodata_CCF!$A$3:$B$55,2,FALSE)</f>
        <v>#ERROR!</v>
      </c>
      <c r="F213" s="78">
        <v>0.0</v>
      </c>
      <c r="G213" s="80">
        <v>28.0</v>
      </c>
      <c r="H213" s="81">
        <v>140075.0</v>
      </c>
      <c r="I213" s="81">
        <v>180000.0</v>
      </c>
      <c r="J213" s="81">
        <v>148060.0</v>
      </c>
      <c r="K213" s="81">
        <v>180000.0</v>
      </c>
      <c r="L213" s="82">
        <v>0.2</v>
      </c>
      <c r="N213" s="83">
        <f t="shared" si="1"/>
        <v>0.2</v>
      </c>
      <c r="O213" s="83">
        <f t="shared" si="2"/>
        <v>0.2</v>
      </c>
      <c r="Q213" s="83">
        <f t="shared" si="3"/>
        <v>0.2218055556</v>
      </c>
      <c r="R213" s="83">
        <f t="shared" si="4"/>
        <v>0.2</v>
      </c>
      <c r="S213" s="83" t="b">
        <f t="shared" si="5"/>
        <v>0</v>
      </c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</row>
    <row r="214" ht="14.25" customHeight="1">
      <c r="A214" s="78">
        <v>211.0</v>
      </c>
      <c r="C214" s="78" t="str">
        <f>VLOOKUP(G214,[1]Macrodata_CCF!$A$3:$D$55,4,FALSE)</f>
        <v>#ERROR!</v>
      </c>
      <c r="E214" s="79" t="str">
        <f>VLOOKUP(G214,[1]Macrodata_CCF!$A$3:$B$55,2,FALSE)</f>
        <v>#ERROR!</v>
      </c>
      <c r="F214" s="78">
        <v>0.0</v>
      </c>
      <c r="G214" s="80">
        <v>36.0</v>
      </c>
      <c r="H214" s="81">
        <v>43170.0</v>
      </c>
      <c r="I214" s="81">
        <v>100000.0</v>
      </c>
      <c r="J214" s="81">
        <v>52265.0</v>
      </c>
      <c r="K214" s="81">
        <v>100000.0</v>
      </c>
      <c r="L214" s="82">
        <v>0.1600387119479148</v>
      </c>
      <c r="N214" s="83">
        <f t="shared" si="1"/>
        <v>0.1600387119</v>
      </c>
      <c r="O214" s="83">
        <f t="shared" si="2"/>
        <v>0.1600387119</v>
      </c>
      <c r="Q214" s="83">
        <f t="shared" si="3"/>
        <v>0.5683</v>
      </c>
      <c r="R214" s="83">
        <f t="shared" si="4"/>
        <v>0.1600387119</v>
      </c>
      <c r="S214" s="83" t="b">
        <f t="shared" si="5"/>
        <v>0</v>
      </c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</row>
    <row r="215" ht="14.25" customHeight="1">
      <c r="A215" s="78">
        <v>212.0</v>
      </c>
      <c r="C215" s="78" t="str">
        <f>VLOOKUP(G215,[1]Macrodata_CCF!$A$3:$D$55,4,FALSE)</f>
        <v>#ERROR!</v>
      </c>
      <c r="E215" s="79" t="str">
        <f>VLOOKUP(G215,[1]Macrodata_CCF!$A$3:$B$55,2,FALSE)</f>
        <v>#ERROR!</v>
      </c>
      <c r="F215" s="78">
        <v>1.0</v>
      </c>
      <c r="G215" s="80">
        <v>23.0</v>
      </c>
      <c r="H215" s="81">
        <v>0.0</v>
      </c>
      <c r="I215" s="81">
        <v>30000.0</v>
      </c>
      <c r="J215" s="81">
        <v>12900.0</v>
      </c>
      <c r="K215" s="81">
        <v>30000.0</v>
      </c>
      <c r="L215" s="82">
        <v>0.43</v>
      </c>
      <c r="N215" s="83">
        <f t="shared" si="1"/>
        <v>0.43</v>
      </c>
      <c r="O215" s="83">
        <f t="shared" si="2"/>
        <v>0.43</v>
      </c>
      <c r="Q215" s="83">
        <f t="shared" si="3"/>
        <v>1</v>
      </c>
      <c r="R215" s="83">
        <f t="shared" si="4"/>
        <v>0.43</v>
      </c>
      <c r="S215" s="83" t="b">
        <f t="shared" si="5"/>
        <v>0</v>
      </c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</row>
    <row r="216" ht="14.25" customHeight="1">
      <c r="A216" s="78">
        <v>213.0</v>
      </c>
      <c r="C216" s="78" t="str">
        <f>VLOOKUP(G216,[1]Macrodata_CCF!$A$3:$D$55,4,FALSE)</f>
        <v>#ERROR!</v>
      </c>
      <c r="E216" s="79" t="str">
        <f>VLOOKUP(G216,[1]Macrodata_CCF!$A$3:$B$55,2,FALSE)</f>
        <v>#ERROR!</v>
      </c>
      <c r="F216" s="78">
        <v>0.0</v>
      </c>
      <c r="G216" s="80">
        <v>1.0</v>
      </c>
      <c r="H216" s="81">
        <v>91455.0</v>
      </c>
      <c r="I216" s="81">
        <v>170000.0</v>
      </c>
      <c r="J216" s="81">
        <v>57680.0</v>
      </c>
      <c r="K216" s="81">
        <v>170000.0</v>
      </c>
      <c r="L216" s="82">
        <v>-0.4300082755108536</v>
      </c>
      <c r="N216" s="83">
        <f t="shared" si="1"/>
        <v>-0.4300082755</v>
      </c>
      <c r="O216" s="83">
        <f t="shared" si="2"/>
        <v>0</v>
      </c>
      <c r="Q216" s="83">
        <f t="shared" si="3"/>
        <v>0.4620294118</v>
      </c>
      <c r="R216" s="83">
        <f t="shared" si="4"/>
        <v>-0.4300082755</v>
      </c>
      <c r="S216" s="83" t="b">
        <f t="shared" si="5"/>
        <v>0</v>
      </c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</row>
    <row r="217" ht="14.25" customHeight="1">
      <c r="A217" s="78">
        <v>214.0</v>
      </c>
      <c r="C217" s="78" t="str">
        <f>VLOOKUP(G217,[1]Macrodata_CCF!$A$3:$D$55,4,FALSE)</f>
        <v>#ERROR!</v>
      </c>
      <c r="E217" s="79" t="str">
        <f>VLOOKUP(G217,[1]Macrodata_CCF!$A$3:$B$55,2,FALSE)</f>
        <v>#ERROR!</v>
      </c>
      <c r="F217" s="78">
        <v>0.0</v>
      </c>
      <c r="G217" s="80">
        <v>40.0</v>
      </c>
      <c r="H217" s="81">
        <v>344240.0</v>
      </c>
      <c r="I217" s="81">
        <v>730000.0</v>
      </c>
      <c r="J217" s="81">
        <v>351955.0</v>
      </c>
      <c r="K217" s="81">
        <v>730000.0</v>
      </c>
      <c r="L217" s="82">
        <v>0.01999948154292825</v>
      </c>
      <c r="N217" s="83">
        <f t="shared" si="1"/>
        <v>0.01999948154</v>
      </c>
      <c r="O217" s="83">
        <f t="shared" si="2"/>
        <v>0.01999948154</v>
      </c>
      <c r="Q217" s="83">
        <f t="shared" si="3"/>
        <v>0.5284383562</v>
      </c>
      <c r="R217" s="83">
        <f t="shared" si="4"/>
        <v>0.01999948154</v>
      </c>
      <c r="S217" s="83" t="b">
        <f t="shared" si="5"/>
        <v>0</v>
      </c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</row>
    <row r="218" ht="14.25" customHeight="1">
      <c r="A218" s="78">
        <v>215.0</v>
      </c>
      <c r="C218" s="78" t="str">
        <f>VLOOKUP(G218,[1]Macrodata_CCF!$A$3:$D$55,4,FALSE)</f>
        <v>#ERROR!</v>
      </c>
      <c r="E218" s="79" t="str">
        <f>VLOOKUP(G218,[1]Macrodata_CCF!$A$3:$B$55,2,FALSE)</f>
        <v>#ERROR!</v>
      </c>
      <c r="F218" s="78">
        <v>0.0</v>
      </c>
      <c r="G218" s="80">
        <v>21.0</v>
      </c>
      <c r="H218" s="81">
        <v>89145.0</v>
      </c>
      <c r="I218" s="81">
        <v>260000.0</v>
      </c>
      <c r="J218" s="81">
        <v>116480.0</v>
      </c>
      <c r="K218" s="81">
        <v>260000.0</v>
      </c>
      <c r="L218" s="82">
        <v>0.1599894647508121</v>
      </c>
      <c r="N218" s="83">
        <f t="shared" si="1"/>
        <v>0.1599894648</v>
      </c>
      <c r="O218" s="83">
        <f t="shared" si="2"/>
        <v>0.1599894648</v>
      </c>
      <c r="Q218" s="83">
        <f t="shared" si="3"/>
        <v>0.6571346154</v>
      </c>
      <c r="R218" s="83">
        <f t="shared" si="4"/>
        <v>0.1599894648</v>
      </c>
      <c r="S218" s="83" t="b">
        <f t="shared" si="5"/>
        <v>0</v>
      </c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</row>
    <row r="219" ht="14.25" customHeight="1">
      <c r="A219" s="78">
        <v>216.0</v>
      </c>
      <c r="C219" s="78" t="str">
        <f>VLOOKUP(G219,[1]Macrodata_CCF!$A$3:$D$55,4,FALSE)</f>
        <v>#ERROR!</v>
      </c>
      <c r="E219" s="79" t="str">
        <f>VLOOKUP(G219,[1]Macrodata_CCF!$A$3:$B$55,2,FALSE)</f>
        <v>#ERROR!</v>
      </c>
      <c r="F219" s="78">
        <v>0.0</v>
      </c>
      <c r="G219" s="80">
        <v>23.0</v>
      </c>
      <c r="H219" s="81">
        <v>155720.0</v>
      </c>
      <c r="I219" s="81">
        <v>420000.0</v>
      </c>
      <c r="J219" s="81">
        <v>195360.0</v>
      </c>
      <c r="K219" s="81">
        <v>420000.0</v>
      </c>
      <c r="L219" s="82">
        <v>0.1499924322688058</v>
      </c>
      <c r="N219" s="83">
        <f t="shared" si="1"/>
        <v>0.1499924323</v>
      </c>
      <c r="O219" s="83">
        <f t="shared" si="2"/>
        <v>0.1499924323</v>
      </c>
      <c r="Q219" s="83">
        <f t="shared" si="3"/>
        <v>0.6292380952</v>
      </c>
      <c r="R219" s="83">
        <f t="shared" si="4"/>
        <v>0.1499924323</v>
      </c>
      <c r="S219" s="83" t="b">
        <f t="shared" si="5"/>
        <v>0</v>
      </c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</row>
    <row r="220" ht="14.25" customHeight="1">
      <c r="A220" s="78">
        <v>217.0</v>
      </c>
      <c r="C220" s="78" t="str">
        <f>VLOOKUP(G220,[1]Macrodata_CCF!$A$3:$D$55,4,FALSE)</f>
        <v>#ERROR!</v>
      </c>
      <c r="E220" s="79" t="str">
        <f>VLOOKUP(G220,[1]Macrodata_CCF!$A$3:$B$55,2,FALSE)</f>
        <v>#ERROR!</v>
      </c>
      <c r="F220" s="78">
        <v>0.0</v>
      </c>
      <c r="G220" s="80">
        <v>17.0</v>
      </c>
      <c r="H220" s="81">
        <v>60370.0</v>
      </c>
      <c r="I220" s="81">
        <v>150000.0</v>
      </c>
      <c r="J220" s="81">
        <v>76505.0</v>
      </c>
      <c r="K220" s="81">
        <v>150000.0</v>
      </c>
      <c r="L220" s="82">
        <v>0.1800178511659043</v>
      </c>
      <c r="N220" s="83">
        <f t="shared" si="1"/>
        <v>0.1800178512</v>
      </c>
      <c r="O220" s="83">
        <f t="shared" si="2"/>
        <v>0.1800178512</v>
      </c>
      <c r="Q220" s="83">
        <f t="shared" si="3"/>
        <v>0.5975333333</v>
      </c>
      <c r="R220" s="83">
        <f t="shared" si="4"/>
        <v>0.1800178512</v>
      </c>
      <c r="S220" s="83" t="b">
        <f t="shared" si="5"/>
        <v>0</v>
      </c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</row>
    <row r="221" ht="14.25" customHeight="1">
      <c r="A221" s="78">
        <v>218.0</v>
      </c>
      <c r="C221" s="78" t="str">
        <f>VLOOKUP(G221,[1]Macrodata_CCF!$A$3:$D$55,4,FALSE)</f>
        <v>#ERROR!</v>
      </c>
      <c r="E221" s="79" t="str">
        <f>VLOOKUP(G221,[1]Macrodata_CCF!$A$3:$B$55,2,FALSE)</f>
        <v>#ERROR!</v>
      </c>
      <c r="F221" s="78">
        <v>0.0</v>
      </c>
      <c r="G221" s="80">
        <v>43.0</v>
      </c>
      <c r="H221" s="81">
        <v>0.0</v>
      </c>
      <c r="I221" s="81">
        <v>120000.0</v>
      </c>
      <c r="J221" s="81">
        <v>22800.0</v>
      </c>
      <c r="K221" s="81">
        <v>120000.0</v>
      </c>
      <c r="L221" s="82">
        <v>0.19</v>
      </c>
      <c r="N221" s="83">
        <f t="shared" si="1"/>
        <v>0.19</v>
      </c>
      <c r="O221" s="83">
        <f t="shared" si="2"/>
        <v>0.19</v>
      </c>
      <c r="Q221" s="83">
        <f t="shared" si="3"/>
        <v>1</v>
      </c>
      <c r="R221" s="83">
        <f t="shared" si="4"/>
        <v>0.19</v>
      </c>
      <c r="S221" s="83" t="b">
        <f t="shared" si="5"/>
        <v>0</v>
      </c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</row>
    <row r="222" ht="14.25" customHeight="1">
      <c r="A222" s="78">
        <v>219.0</v>
      </c>
      <c r="C222" s="78" t="str">
        <f>VLOOKUP(G222,[1]Macrodata_CCF!$A$3:$D$55,4,FALSE)</f>
        <v>#ERROR!</v>
      </c>
      <c r="E222" s="79" t="str">
        <f>VLOOKUP(G222,[1]Macrodata_CCF!$A$3:$B$55,2,FALSE)</f>
        <v>#ERROR!</v>
      </c>
      <c r="F222" s="78">
        <v>0.0</v>
      </c>
      <c r="G222" s="80">
        <v>49.0</v>
      </c>
      <c r="H222" s="81">
        <v>0.0</v>
      </c>
      <c r="I222" s="81">
        <v>300000.0</v>
      </c>
      <c r="J222" s="81">
        <v>39000.0</v>
      </c>
      <c r="K222" s="81">
        <v>300000.0</v>
      </c>
      <c r="L222" s="82">
        <v>0.13</v>
      </c>
      <c r="N222" s="83">
        <f t="shared" si="1"/>
        <v>0.13</v>
      </c>
      <c r="O222" s="83">
        <f t="shared" si="2"/>
        <v>0.13</v>
      </c>
      <c r="Q222" s="83">
        <f t="shared" si="3"/>
        <v>1</v>
      </c>
      <c r="R222" s="83">
        <f t="shared" si="4"/>
        <v>0.13</v>
      </c>
      <c r="S222" s="83" t="b">
        <f t="shared" si="5"/>
        <v>0</v>
      </c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</row>
    <row r="223" ht="14.25" customHeight="1">
      <c r="A223" s="78">
        <v>220.0</v>
      </c>
      <c r="C223" s="78" t="str">
        <f>VLOOKUP(G223,[1]Macrodata_CCF!$A$3:$D$55,4,FALSE)</f>
        <v>#ERROR!</v>
      </c>
      <c r="E223" s="79" t="str">
        <f>VLOOKUP(G223,[1]Macrodata_CCF!$A$3:$B$55,2,FALSE)</f>
        <v>#ERROR!</v>
      </c>
      <c r="F223" s="78">
        <v>0.0</v>
      </c>
      <c r="G223" s="80">
        <v>41.0</v>
      </c>
      <c r="H223" s="81">
        <v>24510.0</v>
      </c>
      <c r="I223" s="81">
        <v>110000.0</v>
      </c>
      <c r="J223" s="81">
        <v>112200.0</v>
      </c>
      <c r="K223" s="81">
        <v>110000.0</v>
      </c>
      <c r="L223" s="82">
        <v>1.025734003977073</v>
      </c>
      <c r="N223" s="83">
        <f t="shared" si="1"/>
        <v>1.025734004</v>
      </c>
      <c r="O223" s="83">
        <f t="shared" si="2"/>
        <v>1</v>
      </c>
      <c r="Q223" s="83">
        <f t="shared" si="3"/>
        <v>0.7771818182</v>
      </c>
      <c r="R223" s="83">
        <f t="shared" si="4"/>
        <v>1.025734004</v>
      </c>
      <c r="S223" s="83" t="b">
        <f t="shared" si="5"/>
        <v>0</v>
      </c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</row>
    <row r="224" ht="14.25" customHeight="1">
      <c r="A224" s="78">
        <v>221.0</v>
      </c>
      <c r="C224" s="78" t="str">
        <f>VLOOKUP(G224,[1]Macrodata_CCF!$A$3:$D$55,4,FALSE)</f>
        <v>#ERROR!</v>
      </c>
      <c r="E224" s="79" t="str">
        <f>VLOOKUP(G224,[1]Macrodata_CCF!$A$3:$B$55,2,FALSE)</f>
        <v>#ERROR!</v>
      </c>
      <c r="F224" s="78">
        <v>0.0</v>
      </c>
      <c r="G224" s="80">
        <v>30.0</v>
      </c>
      <c r="H224" s="81">
        <v>109950.0</v>
      </c>
      <c r="I224" s="81">
        <v>230000.0</v>
      </c>
      <c r="J224" s="81">
        <v>126755.0</v>
      </c>
      <c r="K224" s="81">
        <v>230000.0</v>
      </c>
      <c r="L224" s="82">
        <v>0.1399833402748855</v>
      </c>
      <c r="N224" s="83">
        <f t="shared" si="1"/>
        <v>0.1399833403</v>
      </c>
      <c r="O224" s="83">
        <f t="shared" si="2"/>
        <v>0.1399833403</v>
      </c>
      <c r="Q224" s="83">
        <f t="shared" si="3"/>
        <v>0.5219565217</v>
      </c>
      <c r="R224" s="83">
        <f t="shared" si="4"/>
        <v>0.1399833403</v>
      </c>
      <c r="S224" s="83" t="b">
        <f t="shared" si="5"/>
        <v>0</v>
      </c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</row>
    <row r="225" ht="14.25" customHeight="1">
      <c r="A225" s="78">
        <v>222.0</v>
      </c>
      <c r="C225" s="78" t="str">
        <f>VLOOKUP(G225,[1]Macrodata_CCF!$A$3:$D$55,4,FALSE)</f>
        <v>#ERROR!</v>
      </c>
      <c r="E225" s="79" t="str">
        <f>VLOOKUP(G225,[1]Macrodata_CCF!$A$3:$B$55,2,FALSE)</f>
        <v>#ERROR!</v>
      </c>
      <c r="F225" s="78">
        <v>0.0</v>
      </c>
      <c r="G225" s="80">
        <v>16.0</v>
      </c>
      <c r="H225" s="81">
        <v>416385.0</v>
      </c>
      <c r="I225" s="81">
        <v>660000.0</v>
      </c>
      <c r="J225" s="81">
        <v>465110.0</v>
      </c>
      <c r="K225" s="81">
        <v>660000.0</v>
      </c>
      <c r="L225" s="82">
        <v>0.2000082096751021</v>
      </c>
      <c r="N225" s="83">
        <f t="shared" si="1"/>
        <v>0.2000082097</v>
      </c>
      <c r="O225" s="83">
        <f t="shared" si="2"/>
        <v>0.2000082097</v>
      </c>
      <c r="Q225" s="83">
        <f t="shared" si="3"/>
        <v>0.3691136364</v>
      </c>
      <c r="R225" s="83">
        <f t="shared" si="4"/>
        <v>0.2000082097</v>
      </c>
      <c r="S225" s="83" t="b">
        <f t="shared" si="5"/>
        <v>0</v>
      </c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</row>
    <row r="226" ht="14.25" customHeight="1">
      <c r="A226" s="78">
        <v>223.0</v>
      </c>
      <c r="C226" s="78" t="str">
        <f>VLOOKUP(G226,[1]Macrodata_CCF!$A$3:$D$55,4,FALSE)</f>
        <v>#ERROR!</v>
      </c>
      <c r="E226" s="79" t="str">
        <f>VLOOKUP(G226,[1]Macrodata_CCF!$A$3:$B$55,2,FALSE)</f>
        <v>#ERROR!</v>
      </c>
      <c r="F226" s="78">
        <v>0.0</v>
      </c>
      <c r="G226" s="80">
        <v>36.0</v>
      </c>
      <c r="H226" s="81">
        <v>212825.0</v>
      </c>
      <c r="I226" s="81">
        <v>380000.0</v>
      </c>
      <c r="J226" s="81">
        <v>244590.0</v>
      </c>
      <c r="K226" s="81">
        <v>380000.0</v>
      </c>
      <c r="L226" s="82">
        <v>0.1900104680723793</v>
      </c>
      <c r="N226" s="83">
        <f t="shared" si="1"/>
        <v>0.1900104681</v>
      </c>
      <c r="O226" s="83">
        <f t="shared" si="2"/>
        <v>0.1900104681</v>
      </c>
      <c r="Q226" s="83">
        <f t="shared" si="3"/>
        <v>0.4399342105</v>
      </c>
      <c r="R226" s="83">
        <f t="shared" si="4"/>
        <v>0.1900104681</v>
      </c>
      <c r="S226" s="83" t="b">
        <f t="shared" si="5"/>
        <v>0</v>
      </c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</row>
    <row r="227" ht="14.25" customHeight="1">
      <c r="A227" s="78">
        <v>224.0</v>
      </c>
      <c r="C227" s="78" t="str">
        <f>VLOOKUP(G227,[1]Macrodata_CCF!$A$3:$D$55,4,FALSE)</f>
        <v>#ERROR!</v>
      </c>
      <c r="E227" s="79" t="str">
        <f>VLOOKUP(G227,[1]Macrodata_CCF!$A$3:$B$55,2,FALSE)</f>
        <v>#ERROR!</v>
      </c>
      <c r="F227" s="78">
        <v>0.0</v>
      </c>
      <c r="G227" s="80">
        <v>37.0</v>
      </c>
      <c r="H227" s="81">
        <v>123610.0</v>
      </c>
      <c r="I227" s="81">
        <v>560000.0</v>
      </c>
      <c r="J227" s="81">
        <v>154155.0</v>
      </c>
      <c r="K227" s="81">
        <v>560000.0</v>
      </c>
      <c r="L227" s="82">
        <v>0.06999472948509361</v>
      </c>
      <c r="N227" s="83">
        <f t="shared" si="1"/>
        <v>0.06999472949</v>
      </c>
      <c r="O227" s="83">
        <f t="shared" si="2"/>
        <v>0.06999472949</v>
      </c>
      <c r="Q227" s="83">
        <f t="shared" si="3"/>
        <v>0.7792678571</v>
      </c>
      <c r="R227" s="83">
        <f t="shared" si="4"/>
        <v>0.06999472949</v>
      </c>
      <c r="S227" s="83" t="b">
        <f t="shared" si="5"/>
        <v>0</v>
      </c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</row>
    <row r="228" ht="14.25" customHeight="1">
      <c r="A228" s="78">
        <v>225.0</v>
      </c>
      <c r="C228" s="78" t="str">
        <f>VLOOKUP(G228,[1]Macrodata_CCF!$A$3:$D$55,4,FALSE)</f>
        <v>#ERROR!</v>
      </c>
      <c r="E228" s="79" t="str">
        <f>VLOOKUP(G228,[1]Macrodata_CCF!$A$3:$B$55,2,FALSE)</f>
        <v>#ERROR!</v>
      </c>
      <c r="F228" s="78">
        <v>0.0</v>
      </c>
      <c r="G228" s="80">
        <v>37.0</v>
      </c>
      <c r="H228" s="81">
        <v>679030.0</v>
      </c>
      <c r="I228" s="81">
        <v>790000.0</v>
      </c>
      <c r="J228" s="81">
        <v>682360.0</v>
      </c>
      <c r="K228" s="81">
        <v>1580000.0</v>
      </c>
      <c r="L228" s="82">
        <v>0.0300081103000811</v>
      </c>
      <c r="N228" s="83">
        <f t="shared" si="1"/>
        <v>0.0300081103</v>
      </c>
      <c r="O228" s="83">
        <f t="shared" si="2"/>
        <v>0.0300081103</v>
      </c>
      <c r="Q228" s="83">
        <f t="shared" si="3"/>
        <v>0.1404683544</v>
      </c>
      <c r="R228" s="83">
        <f t="shared" si="4"/>
        <v>0.0300081103</v>
      </c>
      <c r="S228" s="83" t="b">
        <f t="shared" si="5"/>
        <v>0</v>
      </c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</row>
    <row r="229" ht="14.25" customHeight="1">
      <c r="A229" s="78">
        <v>226.0</v>
      </c>
      <c r="C229" s="78" t="str">
        <f>VLOOKUP(G229,[1]Macrodata_CCF!$A$3:$D$55,4,FALSE)</f>
        <v>#ERROR!</v>
      </c>
      <c r="E229" s="79" t="str">
        <f>VLOOKUP(G229,[1]Macrodata_CCF!$A$3:$B$55,2,FALSE)</f>
        <v>#ERROR!</v>
      </c>
      <c r="F229" s="78">
        <v>0.0</v>
      </c>
      <c r="G229" s="80">
        <v>5.0</v>
      </c>
      <c r="H229" s="81">
        <v>0.0</v>
      </c>
      <c r="I229" s="81">
        <v>120000.0</v>
      </c>
      <c r="J229" s="81">
        <v>122400.0</v>
      </c>
      <c r="K229" s="81">
        <v>120000.0</v>
      </c>
      <c r="L229" s="82">
        <v>1.02</v>
      </c>
      <c r="N229" s="83">
        <f t="shared" si="1"/>
        <v>1.02</v>
      </c>
      <c r="O229" s="83">
        <f t="shared" si="2"/>
        <v>1</v>
      </c>
      <c r="Q229" s="83">
        <f t="shared" si="3"/>
        <v>1</v>
      </c>
      <c r="R229" s="83">
        <f t="shared" si="4"/>
        <v>1.02</v>
      </c>
      <c r="S229" s="83" t="b">
        <f t="shared" si="5"/>
        <v>0</v>
      </c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</row>
    <row r="230" ht="14.25" customHeight="1">
      <c r="A230" s="78">
        <v>227.0</v>
      </c>
      <c r="C230" s="78" t="str">
        <f>VLOOKUP(G230,[1]Macrodata_CCF!$A$3:$D$55,4,FALSE)</f>
        <v>#ERROR!</v>
      </c>
      <c r="E230" s="79" t="str">
        <f>VLOOKUP(G230,[1]Macrodata_CCF!$A$3:$B$55,2,FALSE)</f>
        <v>#ERROR!</v>
      </c>
      <c r="F230" s="78">
        <v>0.0</v>
      </c>
      <c r="G230" s="80">
        <v>44.0</v>
      </c>
      <c r="H230" s="81">
        <v>71815.0</v>
      </c>
      <c r="I230" s="81">
        <v>350000.0</v>
      </c>
      <c r="J230" s="81">
        <v>110760.0</v>
      </c>
      <c r="K230" s="81">
        <v>350000.0</v>
      </c>
      <c r="L230" s="82">
        <v>0.1399967647428869</v>
      </c>
      <c r="N230" s="83">
        <f t="shared" si="1"/>
        <v>0.1399967647</v>
      </c>
      <c r="O230" s="83">
        <f t="shared" si="2"/>
        <v>0.1399967647</v>
      </c>
      <c r="Q230" s="83">
        <f t="shared" si="3"/>
        <v>0.7948142857</v>
      </c>
      <c r="R230" s="83">
        <f t="shared" si="4"/>
        <v>0.1399967647</v>
      </c>
      <c r="S230" s="83" t="b">
        <f t="shared" si="5"/>
        <v>0</v>
      </c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</row>
    <row r="231" ht="14.25" customHeight="1">
      <c r="A231" s="78">
        <v>228.0</v>
      </c>
      <c r="C231" s="78" t="str">
        <f>VLOOKUP(G231,[1]Macrodata_CCF!$A$3:$D$55,4,FALSE)</f>
        <v>#ERROR!</v>
      </c>
      <c r="E231" s="79" t="str">
        <f>VLOOKUP(G231,[1]Macrodata_CCF!$A$3:$B$55,2,FALSE)</f>
        <v>#ERROR!</v>
      </c>
      <c r="F231" s="78">
        <v>0.0</v>
      </c>
      <c r="G231" s="80">
        <v>24.0</v>
      </c>
      <c r="H231" s="81">
        <v>500515.0</v>
      </c>
      <c r="I231" s="81">
        <v>540000.0</v>
      </c>
      <c r="J231" s="81">
        <v>507225.0</v>
      </c>
      <c r="K231" s="81">
        <v>540000.0</v>
      </c>
      <c r="L231" s="82">
        <v>0.1699379511206787</v>
      </c>
      <c r="N231" s="83">
        <f t="shared" si="1"/>
        <v>0.1699379511</v>
      </c>
      <c r="O231" s="83">
        <f t="shared" si="2"/>
        <v>0.1699379511</v>
      </c>
      <c r="Q231" s="83">
        <f t="shared" si="3"/>
        <v>0.07312037037</v>
      </c>
      <c r="R231" s="83">
        <f t="shared" si="4"/>
        <v>0.01242592593</v>
      </c>
      <c r="S231" s="83" t="b">
        <f t="shared" si="5"/>
        <v>0</v>
      </c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</row>
    <row r="232" ht="14.25" customHeight="1">
      <c r="A232" s="78">
        <v>229.0</v>
      </c>
      <c r="C232" s="78" t="str">
        <f>VLOOKUP(G232,[1]Macrodata_CCF!$A$3:$D$55,4,FALSE)</f>
        <v>#ERROR!</v>
      </c>
      <c r="E232" s="79" t="str">
        <f>VLOOKUP(G232,[1]Macrodata_CCF!$A$3:$B$55,2,FALSE)</f>
        <v>#ERROR!</v>
      </c>
      <c r="F232" s="78">
        <v>0.0</v>
      </c>
      <c r="G232" s="80">
        <v>13.0</v>
      </c>
      <c r="H232" s="81">
        <v>63350.0</v>
      </c>
      <c r="I232" s="81">
        <v>740000.0</v>
      </c>
      <c r="J232" s="81">
        <v>158080.0</v>
      </c>
      <c r="K232" s="81">
        <v>1258000.0</v>
      </c>
      <c r="L232" s="82">
        <v>0.139998522131087</v>
      </c>
      <c r="N232" s="83">
        <f t="shared" si="1"/>
        <v>0.1399985221</v>
      </c>
      <c r="O232" s="83">
        <f t="shared" si="2"/>
        <v>0.1399985221</v>
      </c>
      <c r="Q232" s="83">
        <f t="shared" si="3"/>
        <v>0.9143918919</v>
      </c>
      <c r="R232" s="83">
        <f t="shared" si="4"/>
        <v>0.1399985221</v>
      </c>
      <c r="S232" s="83" t="b">
        <f t="shared" si="5"/>
        <v>0</v>
      </c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</row>
    <row r="233" ht="14.25" customHeight="1">
      <c r="A233" s="78">
        <v>230.0</v>
      </c>
      <c r="C233" s="78" t="str">
        <f>VLOOKUP(G233,[1]Macrodata_CCF!$A$3:$D$55,4,FALSE)</f>
        <v>#ERROR!</v>
      </c>
      <c r="E233" s="79" t="str">
        <f>VLOOKUP(G233,[1]Macrodata_CCF!$A$3:$B$55,2,FALSE)</f>
        <v>#ERROR!</v>
      </c>
      <c r="F233" s="78">
        <v>0.0</v>
      </c>
      <c r="G233" s="80">
        <v>3.0</v>
      </c>
      <c r="H233" s="81">
        <v>522345.0</v>
      </c>
      <c r="I233" s="81">
        <v>980000.0</v>
      </c>
      <c r="J233" s="81">
        <v>618455.0</v>
      </c>
      <c r="K233" s="81">
        <v>980000.0</v>
      </c>
      <c r="L233" s="82">
        <v>0.2100053533775442</v>
      </c>
      <c r="N233" s="83">
        <f t="shared" si="1"/>
        <v>0.2100053534</v>
      </c>
      <c r="O233" s="83">
        <f t="shared" si="2"/>
        <v>0.2100053534</v>
      </c>
      <c r="Q233" s="83">
        <f t="shared" si="3"/>
        <v>0.466994898</v>
      </c>
      <c r="R233" s="83">
        <f t="shared" si="4"/>
        <v>0.2100053534</v>
      </c>
      <c r="S233" s="83" t="b">
        <f t="shared" si="5"/>
        <v>0</v>
      </c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</row>
    <row r="234" ht="14.25" customHeight="1">
      <c r="A234" s="78">
        <v>231.0</v>
      </c>
      <c r="C234" s="78" t="str">
        <f>VLOOKUP(G234,[1]Macrodata_CCF!$A$3:$D$55,4,FALSE)</f>
        <v>#ERROR!</v>
      </c>
      <c r="E234" s="79" t="str">
        <f>VLOOKUP(G234,[1]Macrodata_CCF!$A$3:$B$55,2,FALSE)</f>
        <v>#ERROR!</v>
      </c>
      <c r="F234" s="78">
        <v>0.0</v>
      </c>
      <c r="G234" s="80">
        <v>26.0</v>
      </c>
      <c r="H234" s="81">
        <v>146490.0</v>
      </c>
      <c r="I234" s="81">
        <v>530000.0</v>
      </c>
      <c r="J234" s="81">
        <v>207850.0</v>
      </c>
      <c r="K234" s="81">
        <v>530000.0</v>
      </c>
      <c r="L234" s="82">
        <v>0.1599958280096999</v>
      </c>
      <c r="N234" s="83">
        <f t="shared" si="1"/>
        <v>0.159995828</v>
      </c>
      <c r="O234" s="83">
        <f t="shared" si="2"/>
        <v>0.159995828</v>
      </c>
      <c r="Q234" s="83">
        <f t="shared" si="3"/>
        <v>0.7236037736</v>
      </c>
      <c r="R234" s="83">
        <f t="shared" si="4"/>
        <v>0.159995828</v>
      </c>
      <c r="S234" s="83" t="b">
        <f t="shared" si="5"/>
        <v>0</v>
      </c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</row>
    <row r="235" ht="14.25" customHeight="1">
      <c r="A235" s="78">
        <v>232.0</v>
      </c>
      <c r="C235" s="78" t="str">
        <f>VLOOKUP(G235,[1]Macrodata_CCF!$A$3:$D$55,4,FALSE)</f>
        <v>#ERROR!</v>
      </c>
      <c r="E235" s="79" t="str">
        <f>VLOOKUP(G235,[1]Macrodata_CCF!$A$3:$B$55,2,FALSE)</f>
        <v>#ERROR!</v>
      </c>
      <c r="F235" s="78">
        <v>0.0</v>
      </c>
      <c r="G235" s="80">
        <v>32.0</v>
      </c>
      <c r="H235" s="81">
        <v>0.0</v>
      </c>
      <c r="I235" s="81">
        <v>60000.0</v>
      </c>
      <c r="J235" s="81">
        <v>65400.0</v>
      </c>
      <c r="K235" s="81">
        <v>108000.0</v>
      </c>
      <c r="L235" s="82">
        <v>1.09</v>
      </c>
      <c r="N235" s="83">
        <f t="shared" si="1"/>
        <v>1.09</v>
      </c>
      <c r="O235" s="83">
        <f t="shared" si="2"/>
        <v>1</v>
      </c>
      <c r="Q235" s="83">
        <f t="shared" si="3"/>
        <v>1</v>
      </c>
      <c r="R235" s="83">
        <f t="shared" si="4"/>
        <v>1.09</v>
      </c>
      <c r="S235" s="83" t="b">
        <f t="shared" si="5"/>
        <v>0</v>
      </c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</row>
    <row r="236" ht="14.25" customHeight="1">
      <c r="A236" s="78">
        <v>233.0</v>
      </c>
      <c r="C236" s="78" t="str">
        <f>VLOOKUP(G236,[1]Macrodata_CCF!$A$3:$D$55,4,FALSE)</f>
        <v>#ERROR!</v>
      </c>
      <c r="E236" s="79" t="str">
        <f>VLOOKUP(G236,[1]Macrodata_CCF!$A$3:$B$55,2,FALSE)</f>
        <v>#ERROR!</v>
      </c>
      <c r="F236" s="78">
        <v>0.0</v>
      </c>
      <c r="G236" s="80">
        <v>17.0</v>
      </c>
      <c r="H236" s="81">
        <v>111255.0</v>
      </c>
      <c r="I236" s="81">
        <v>990000.0</v>
      </c>
      <c r="J236" s="81">
        <v>251855.0</v>
      </c>
      <c r="K236" s="81">
        <v>990000.0</v>
      </c>
      <c r="L236" s="82">
        <v>0.1600009103892483</v>
      </c>
      <c r="N236" s="83">
        <f t="shared" si="1"/>
        <v>0.1600009104</v>
      </c>
      <c r="O236" s="83">
        <f t="shared" si="2"/>
        <v>0.1600009104</v>
      </c>
      <c r="Q236" s="83">
        <f t="shared" si="3"/>
        <v>0.8876212121</v>
      </c>
      <c r="R236" s="83">
        <f t="shared" si="4"/>
        <v>0.1600009104</v>
      </c>
      <c r="S236" s="83" t="b">
        <f t="shared" si="5"/>
        <v>0</v>
      </c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</row>
    <row r="237" ht="14.25" customHeight="1">
      <c r="A237" s="78">
        <v>234.0</v>
      </c>
      <c r="C237" s="78" t="str">
        <f>VLOOKUP(G237,[1]Macrodata_CCF!$A$3:$D$55,4,FALSE)</f>
        <v>#ERROR!</v>
      </c>
      <c r="E237" s="79" t="str">
        <f>VLOOKUP(G237,[1]Macrodata_CCF!$A$3:$B$55,2,FALSE)</f>
        <v>#ERROR!</v>
      </c>
      <c r="F237" s="78">
        <v>0.0</v>
      </c>
      <c r="G237" s="80">
        <v>34.0</v>
      </c>
      <c r="H237" s="81">
        <v>325060.0</v>
      </c>
      <c r="I237" s="81">
        <v>600000.0</v>
      </c>
      <c r="J237" s="81">
        <v>330560.0</v>
      </c>
      <c r="K237" s="81">
        <v>600000.0</v>
      </c>
      <c r="L237" s="82">
        <v>0.02000436458863752</v>
      </c>
      <c r="N237" s="83">
        <f t="shared" si="1"/>
        <v>0.02000436459</v>
      </c>
      <c r="O237" s="83">
        <f t="shared" si="2"/>
        <v>0.02000436459</v>
      </c>
      <c r="Q237" s="83">
        <f t="shared" si="3"/>
        <v>0.4582333333</v>
      </c>
      <c r="R237" s="83">
        <f t="shared" si="4"/>
        <v>0.02000436459</v>
      </c>
      <c r="S237" s="83" t="b">
        <f t="shared" si="5"/>
        <v>0</v>
      </c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</row>
    <row r="238" ht="14.25" customHeight="1">
      <c r="A238" s="78">
        <v>235.0</v>
      </c>
      <c r="C238" s="78" t="str">
        <f>VLOOKUP(G238,[1]Macrodata_CCF!$A$3:$D$55,4,FALSE)</f>
        <v>#ERROR!</v>
      </c>
      <c r="E238" s="79" t="str">
        <f>VLOOKUP(G238,[1]Macrodata_CCF!$A$3:$B$55,2,FALSE)</f>
        <v>#ERROR!</v>
      </c>
      <c r="F238" s="78">
        <v>0.0</v>
      </c>
      <c r="G238" s="80">
        <v>9.0</v>
      </c>
      <c r="H238" s="81">
        <v>295620.0</v>
      </c>
      <c r="I238" s="81">
        <v>860000.0</v>
      </c>
      <c r="J238" s="81">
        <v>504440.0</v>
      </c>
      <c r="K238" s="81">
        <v>1462000.0</v>
      </c>
      <c r="L238" s="82">
        <v>0.3699989368864949</v>
      </c>
      <c r="N238" s="83">
        <f t="shared" si="1"/>
        <v>0.3699989369</v>
      </c>
      <c r="O238" s="83">
        <f t="shared" si="2"/>
        <v>0.3699989369</v>
      </c>
      <c r="Q238" s="83">
        <f t="shared" si="3"/>
        <v>0.656255814</v>
      </c>
      <c r="R238" s="83">
        <f t="shared" si="4"/>
        <v>0.3699989369</v>
      </c>
      <c r="S238" s="83" t="b">
        <f t="shared" si="5"/>
        <v>0</v>
      </c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</row>
    <row r="239" ht="14.25" customHeight="1">
      <c r="A239" s="78">
        <v>236.0</v>
      </c>
      <c r="C239" s="78" t="str">
        <f>VLOOKUP(G239,[1]Macrodata_CCF!$A$3:$D$55,4,FALSE)</f>
        <v>#ERROR!</v>
      </c>
      <c r="E239" s="79" t="str">
        <f>VLOOKUP(G239,[1]Macrodata_CCF!$A$3:$B$55,2,FALSE)</f>
        <v>#ERROR!</v>
      </c>
      <c r="F239" s="78">
        <v>0.0</v>
      </c>
      <c r="G239" s="80">
        <v>36.0</v>
      </c>
      <c r="H239" s="81">
        <v>7195.0</v>
      </c>
      <c r="I239" s="81">
        <v>580000.0</v>
      </c>
      <c r="J239" s="81">
        <v>116030.0</v>
      </c>
      <c r="K239" s="81">
        <v>580000.0</v>
      </c>
      <c r="L239" s="82">
        <v>0.1900035788793743</v>
      </c>
      <c r="N239" s="83">
        <f t="shared" si="1"/>
        <v>0.1900035789</v>
      </c>
      <c r="O239" s="83">
        <f t="shared" si="2"/>
        <v>0.1900035789</v>
      </c>
      <c r="Q239" s="83">
        <f t="shared" si="3"/>
        <v>0.9875948276</v>
      </c>
      <c r="R239" s="83">
        <f t="shared" si="4"/>
        <v>0.1900035789</v>
      </c>
      <c r="S239" s="83" t="b">
        <f t="shared" si="5"/>
        <v>0</v>
      </c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</row>
    <row r="240" ht="14.25" customHeight="1">
      <c r="A240" s="78">
        <v>237.0</v>
      </c>
      <c r="C240" s="78" t="str">
        <f>VLOOKUP(G240,[1]Macrodata_CCF!$A$3:$D$55,4,FALSE)</f>
        <v>#ERROR!</v>
      </c>
      <c r="E240" s="79" t="str">
        <f>VLOOKUP(G240,[1]Macrodata_CCF!$A$3:$B$55,2,FALSE)</f>
        <v>#ERROR!</v>
      </c>
      <c r="F240" s="78">
        <v>0.0</v>
      </c>
      <c r="G240" s="80">
        <v>21.0</v>
      </c>
      <c r="H240" s="81">
        <v>353205.0</v>
      </c>
      <c r="I240" s="81">
        <v>920000.0</v>
      </c>
      <c r="J240" s="81">
        <v>460895.0</v>
      </c>
      <c r="K240" s="81">
        <v>920000.0</v>
      </c>
      <c r="L240" s="82">
        <v>0.1899981474783652</v>
      </c>
      <c r="N240" s="83">
        <f t="shared" si="1"/>
        <v>0.1899981475</v>
      </c>
      <c r="O240" s="83">
        <f t="shared" si="2"/>
        <v>0.1899981475</v>
      </c>
      <c r="Q240" s="83">
        <f t="shared" si="3"/>
        <v>0.6160815217</v>
      </c>
      <c r="R240" s="83">
        <f t="shared" si="4"/>
        <v>0.1899981475</v>
      </c>
      <c r="S240" s="83" t="b">
        <f t="shared" si="5"/>
        <v>0</v>
      </c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</row>
    <row r="241" ht="14.25" customHeight="1">
      <c r="A241" s="78">
        <v>238.0</v>
      </c>
      <c r="C241" s="78" t="str">
        <f>VLOOKUP(G241,[1]Macrodata_CCF!$A$3:$D$55,4,FALSE)</f>
        <v>#ERROR!</v>
      </c>
      <c r="E241" s="79" t="str">
        <f>VLOOKUP(G241,[1]Macrodata_CCF!$A$3:$B$55,2,FALSE)</f>
        <v>#ERROR!</v>
      </c>
      <c r="F241" s="78">
        <v>0.0</v>
      </c>
      <c r="G241" s="80">
        <v>7.0</v>
      </c>
      <c r="H241" s="81">
        <v>260495.0</v>
      </c>
      <c r="I241" s="81">
        <v>910000.0</v>
      </c>
      <c r="J241" s="81">
        <v>409880.0</v>
      </c>
      <c r="K241" s="81">
        <v>910000.0</v>
      </c>
      <c r="L241" s="82">
        <v>0.2299982294208667</v>
      </c>
      <c r="N241" s="83">
        <f t="shared" si="1"/>
        <v>0.2299982294</v>
      </c>
      <c r="O241" s="83">
        <f t="shared" si="2"/>
        <v>0.2299982294</v>
      </c>
      <c r="Q241" s="83">
        <f t="shared" si="3"/>
        <v>0.7137417582</v>
      </c>
      <c r="R241" s="83">
        <f t="shared" si="4"/>
        <v>0.2299982294</v>
      </c>
      <c r="S241" s="83" t="b">
        <f t="shared" si="5"/>
        <v>0</v>
      </c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</row>
    <row r="242" ht="14.25" customHeight="1">
      <c r="A242" s="78">
        <v>239.0</v>
      </c>
      <c r="C242" s="78" t="str">
        <f>VLOOKUP(G242,[1]Macrodata_CCF!$A$3:$D$55,4,FALSE)</f>
        <v>#ERROR!</v>
      </c>
      <c r="E242" s="79" t="str">
        <f>VLOOKUP(G242,[1]Macrodata_CCF!$A$3:$B$55,2,FALSE)</f>
        <v>#ERROR!</v>
      </c>
      <c r="F242" s="78">
        <v>0.0</v>
      </c>
      <c r="G242" s="80">
        <v>12.0</v>
      </c>
      <c r="H242" s="81">
        <v>609950.0</v>
      </c>
      <c r="I242" s="81">
        <v>730000.0</v>
      </c>
      <c r="J242" s="81">
        <v>1156180.0</v>
      </c>
      <c r="K242" s="81">
        <v>1314000.0</v>
      </c>
      <c r="L242" s="82">
        <v>4.550020824656393</v>
      </c>
      <c r="N242" s="83">
        <f t="shared" si="1"/>
        <v>4.550020825</v>
      </c>
      <c r="O242" s="83">
        <f t="shared" si="2"/>
        <v>1</v>
      </c>
      <c r="Q242" s="83">
        <f t="shared" si="3"/>
        <v>0.1644520548</v>
      </c>
      <c r="R242" s="83">
        <f t="shared" si="4"/>
        <v>4.550020825</v>
      </c>
      <c r="S242" s="83" t="b">
        <f t="shared" si="5"/>
        <v>0</v>
      </c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</row>
    <row r="243" ht="14.25" customHeight="1">
      <c r="A243" s="78">
        <v>240.0</v>
      </c>
      <c r="C243" s="78" t="str">
        <f>VLOOKUP(G243,[1]Macrodata_CCF!$A$3:$D$55,4,FALSE)</f>
        <v>#ERROR!</v>
      </c>
      <c r="E243" s="79" t="str">
        <f>VLOOKUP(G243,[1]Macrodata_CCF!$A$3:$B$55,2,FALSE)</f>
        <v>#ERROR!</v>
      </c>
      <c r="F243" s="78">
        <v>0.0</v>
      </c>
      <c r="G243" s="80">
        <v>42.0</v>
      </c>
      <c r="H243" s="81">
        <v>151555.0</v>
      </c>
      <c r="I243" s="81">
        <v>350000.0</v>
      </c>
      <c r="J243" s="81">
        <v>201165.0</v>
      </c>
      <c r="K243" s="81">
        <v>350000.0</v>
      </c>
      <c r="L243" s="82">
        <v>0.2499937010254731</v>
      </c>
      <c r="N243" s="83">
        <f t="shared" si="1"/>
        <v>0.249993701</v>
      </c>
      <c r="O243" s="83">
        <f t="shared" si="2"/>
        <v>0.249993701</v>
      </c>
      <c r="Q243" s="83">
        <f t="shared" si="3"/>
        <v>0.5669857143</v>
      </c>
      <c r="R243" s="83">
        <f t="shared" si="4"/>
        <v>0.249993701</v>
      </c>
      <c r="S243" s="83" t="b">
        <f t="shared" si="5"/>
        <v>0</v>
      </c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</row>
    <row r="244" ht="14.25" customHeight="1">
      <c r="A244" s="78">
        <v>241.0</v>
      </c>
      <c r="C244" s="78" t="str">
        <f>VLOOKUP(G244,[1]Macrodata_CCF!$A$3:$D$55,4,FALSE)</f>
        <v>#ERROR!</v>
      </c>
      <c r="E244" s="79" t="str">
        <f>VLOOKUP(G244,[1]Macrodata_CCF!$A$3:$B$55,2,FALSE)</f>
        <v>#ERROR!</v>
      </c>
      <c r="F244" s="78">
        <v>0.0</v>
      </c>
      <c r="G244" s="80">
        <v>8.0</v>
      </c>
      <c r="H244" s="81">
        <v>374920.0</v>
      </c>
      <c r="I244" s="81">
        <v>400000.0</v>
      </c>
      <c r="J244" s="81">
        <v>366395.0</v>
      </c>
      <c r="K244" s="81">
        <v>640000.0</v>
      </c>
      <c r="L244" s="82">
        <v>-0.3399122807017544</v>
      </c>
      <c r="N244" s="83">
        <f t="shared" si="1"/>
        <v>-0.3399122807</v>
      </c>
      <c r="O244" s="83">
        <f t="shared" si="2"/>
        <v>0</v>
      </c>
      <c r="Q244" s="83">
        <f t="shared" si="3"/>
        <v>0.0627</v>
      </c>
      <c r="R244" s="83">
        <f t="shared" si="4"/>
        <v>-0.0213125</v>
      </c>
      <c r="S244" s="83" t="b">
        <f t="shared" si="5"/>
        <v>0</v>
      </c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</row>
    <row r="245" ht="14.25" customHeight="1">
      <c r="A245" s="78">
        <v>242.0</v>
      </c>
      <c r="C245" s="78" t="str">
        <f>VLOOKUP(G245,[1]Macrodata_CCF!$A$3:$D$55,4,FALSE)</f>
        <v>#ERROR!</v>
      </c>
      <c r="E245" s="79" t="str">
        <f>VLOOKUP(G245,[1]Macrodata_CCF!$A$3:$B$55,2,FALSE)</f>
        <v>#ERROR!</v>
      </c>
      <c r="F245" s="78">
        <v>0.0</v>
      </c>
      <c r="G245" s="80">
        <v>20.0</v>
      </c>
      <c r="H245" s="81">
        <v>0.0</v>
      </c>
      <c r="I245" s="81">
        <v>190000.0</v>
      </c>
      <c r="J245" s="81">
        <v>38000.0</v>
      </c>
      <c r="K245" s="81">
        <v>190000.0</v>
      </c>
      <c r="L245" s="82">
        <v>0.2</v>
      </c>
      <c r="N245" s="83">
        <f t="shared" si="1"/>
        <v>0.2</v>
      </c>
      <c r="O245" s="83">
        <f t="shared" si="2"/>
        <v>0.2</v>
      </c>
      <c r="Q245" s="83">
        <f t="shared" si="3"/>
        <v>1</v>
      </c>
      <c r="R245" s="83">
        <f t="shared" si="4"/>
        <v>0.2</v>
      </c>
      <c r="S245" s="83" t="b">
        <f t="shared" si="5"/>
        <v>0</v>
      </c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</row>
    <row r="246" ht="14.25" customHeight="1">
      <c r="A246" s="78">
        <v>243.0</v>
      </c>
      <c r="C246" s="78" t="str">
        <f>VLOOKUP(G246,[1]Macrodata_CCF!$A$3:$D$55,4,FALSE)</f>
        <v>#ERROR!</v>
      </c>
      <c r="E246" s="79" t="str">
        <f>VLOOKUP(G246,[1]Macrodata_CCF!$A$3:$B$55,2,FALSE)</f>
        <v>#ERROR!</v>
      </c>
      <c r="F246" s="78">
        <v>0.0</v>
      </c>
      <c r="G246" s="80">
        <v>51.0</v>
      </c>
      <c r="H246" s="81">
        <v>735425.0</v>
      </c>
      <c r="I246" s="81">
        <v>890000.0</v>
      </c>
      <c r="J246" s="81">
        <v>740060.0</v>
      </c>
      <c r="K246" s="81">
        <v>890000.0</v>
      </c>
      <c r="L246" s="82">
        <v>0.02998544395924308</v>
      </c>
      <c r="N246" s="83">
        <f t="shared" si="1"/>
        <v>0.02998544396</v>
      </c>
      <c r="O246" s="83">
        <f t="shared" si="2"/>
        <v>0.02998544396</v>
      </c>
      <c r="Q246" s="83">
        <f t="shared" si="3"/>
        <v>0.1736797753</v>
      </c>
      <c r="R246" s="83">
        <f t="shared" si="4"/>
        <v>0.02998544396</v>
      </c>
      <c r="S246" s="83" t="b">
        <f t="shared" si="5"/>
        <v>0</v>
      </c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</row>
    <row r="247" ht="14.25" customHeight="1">
      <c r="A247" s="78">
        <v>244.0</v>
      </c>
      <c r="C247" s="78" t="str">
        <f>VLOOKUP(G247,[1]Macrodata_CCF!$A$3:$D$55,4,FALSE)</f>
        <v>#ERROR!</v>
      </c>
      <c r="E247" s="79" t="str">
        <f>VLOOKUP(G247,[1]Macrodata_CCF!$A$3:$B$55,2,FALSE)</f>
        <v>#ERROR!</v>
      </c>
      <c r="F247" s="78">
        <v>0.0</v>
      </c>
      <c r="G247" s="80">
        <v>48.0</v>
      </c>
      <c r="H247" s="81">
        <v>92905.0</v>
      </c>
      <c r="I247" s="81">
        <v>370000.0</v>
      </c>
      <c r="J247" s="81">
        <v>137240.0</v>
      </c>
      <c r="K247" s="81">
        <v>370000.0</v>
      </c>
      <c r="L247" s="82">
        <v>0.1599992782258792</v>
      </c>
      <c r="N247" s="83">
        <f t="shared" si="1"/>
        <v>0.1599992782</v>
      </c>
      <c r="O247" s="83">
        <f t="shared" si="2"/>
        <v>0.1599992782</v>
      </c>
      <c r="Q247" s="83">
        <f t="shared" si="3"/>
        <v>0.7489054054</v>
      </c>
      <c r="R247" s="83">
        <f t="shared" si="4"/>
        <v>0.1599992782</v>
      </c>
      <c r="S247" s="83" t="b">
        <f t="shared" si="5"/>
        <v>0</v>
      </c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</row>
    <row r="248" ht="14.25" customHeight="1">
      <c r="A248" s="78">
        <v>245.0</v>
      </c>
      <c r="C248" s="78" t="str">
        <f>VLOOKUP(G248,[1]Macrodata_CCF!$A$3:$D$55,4,FALSE)</f>
        <v>#ERROR!</v>
      </c>
      <c r="E248" s="79" t="str">
        <f>VLOOKUP(G248,[1]Macrodata_CCF!$A$3:$B$55,2,FALSE)</f>
        <v>#ERROR!</v>
      </c>
      <c r="F248" s="78">
        <v>0.0</v>
      </c>
      <c r="G248" s="80">
        <v>18.0</v>
      </c>
      <c r="H248" s="81">
        <v>32165.0</v>
      </c>
      <c r="I248" s="81">
        <v>850000.0</v>
      </c>
      <c r="J248" s="81">
        <v>171195.0</v>
      </c>
      <c r="K248" s="81">
        <v>850000.0</v>
      </c>
      <c r="L248" s="82">
        <v>0.1699976156559697</v>
      </c>
      <c r="N248" s="83">
        <f t="shared" si="1"/>
        <v>0.1699976157</v>
      </c>
      <c r="O248" s="83">
        <f t="shared" si="2"/>
        <v>0.1699976157</v>
      </c>
      <c r="Q248" s="83">
        <f t="shared" si="3"/>
        <v>0.9621588235</v>
      </c>
      <c r="R248" s="83">
        <f t="shared" si="4"/>
        <v>0.1699976157</v>
      </c>
      <c r="S248" s="83" t="b">
        <f t="shared" si="5"/>
        <v>0</v>
      </c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</row>
    <row r="249" ht="14.25" customHeight="1">
      <c r="A249" s="78">
        <v>246.0</v>
      </c>
      <c r="C249" s="78" t="str">
        <f>VLOOKUP(G249,[1]Macrodata_CCF!$A$3:$D$55,4,FALSE)</f>
        <v>#ERROR!</v>
      </c>
      <c r="E249" s="79" t="str">
        <f>VLOOKUP(G249,[1]Macrodata_CCF!$A$3:$B$55,2,FALSE)</f>
        <v>#ERROR!</v>
      </c>
      <c r="F249" s="78">
        <v>0.0</v>
      </c>
      <c r="G249" s="80">
        <v>43.0</v>
      </c>
      <c r="H249" s="81">
        <v>375005.0</v>
      </c>
      <c r="I249" s="81">
        <v>900000.0</v>
      </c>
      <c r="J249" s="81">
        <v>453755.0</v>
      </c>
      <c r="K249" s="81">
        <v>900000.0</v>
      </c>
      <c r="L249" s="82">
        <v>0.1500014285850342</v>
      </c>
      <c r="N249" s="83">
        <f t="shared" si="1"/>
        <v>0.1500014286</v>
      </c>
      <c r="O249" s="83">
        <f t="shared" si="2"/>
        <v>0.1500014286</v>
      </c>
      <c r="Q249" s="83">
        <f t="shared" si="3"/>
        <v>0.5833277778</v>
      </c>
      <c r="R249" s="83">
        <f t="shared" si="4"/>
        <v>0.1500014286</v>
      </c>
      <c r="S249" s="83" t="b">
        <f t="shared" si="5"/>
        <v>0</v>
      </c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</row>
    <row r="250" ht="14.25" customHeight="1">
      <c r="A250" s="78">
        <v>247.0</v>
      </c>
      <c r="C250" s="78" t="str">
        <f>VLOOKUP(G250,[1]Macrodata_CCF!$A$3:$D$55,4,FALSE)</f>
        <v>#ERROR!</v>
      </c>
      <c r="E250" s="79" t="str">
        <f>VLOOKUP(G250,[1]Macrodata_CCF!$A$3:$B$55,2,FALSE)</f>
        <v>#ERROR!</v>
      </c>
      <c r="F250" s="78">
        <v>0.0</v>
      </c>
      <c r="G250" s="80">
        <v>2.0</v>
      </c>
      <c r="H250" s="81">
        <v>0.0</v>
      </c>
      <c r="I250" s="81">
        <v>300000.0</v>
      </c>
      <c r="J250" s="81">
        <v>306000.0</v>
      </c>
      <c r="K250" s="81">
        <v>300000.0</v>
      </c>
      <c r="L250" s="82">
        <v>1.02</v>
      </c>
      <c r="N250" s="83">
        <f t="shared" si="1"/>
        <v>1.02</v>
      </c>
      <c r="O250" s="83">
        <f t="shared" si="2"/>
        <v>1</v>
      </c>
      <c r="Q250" s="83">
        <f t="shared" si="3"/>
        <v>1</v>
      </c>
      <c r="R250" s="83">
        <f t="shared" si="4"/>
        <v>1.02</v>
      </c>
      <c r="S250" s="83" t="b">
        <f t="shared" si="5"/>
        <v>0</v>
      </c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</row>
    <row r="251" ht="14.25" customHeight="1">
      <c r="A251" s="78">
        <v>248.0</v>
      </c>
      <c r="C251" s="78" t="str">
        <f>VLOOKUP(G251,[1]Macrodata_CCF!$A$3:$D$55,4,FALSE)</f>
        <v>#ERROR!</v>
      </c>
      <c r="E251" s="79" t="str">
        <f>VLOOKUP(G251,[1]Macrodata_CCF!$A$3:$B$55,2,FALSE)</f>
        <v>#ERROR!</v>
      </c>
      <c r="F251" s="78">
        <v>0.0</v>
      </c>
      <c r="G251" s="80">
        <v>29.0</v>
      </c>
      <c r="H251" s="81">
        <v>595420.0</v>
      </c>
      <c r="I251" s="81">
        <v>640000.0</v>
      </c>
      <c r="J251" s="81">
        <v>603445.0</v>
      </c>
      <c r="K251" s="81">
        <v>640000.0</v>
      </c>
      <c r="L251" s="82">
        <v>0.1800134589502019</v>
      </c>
      <c r="N251" s="83">
        <f t="shared" si="1"/>
        <v>0.180013459</v>
      </c>
      <c r="O251" s="83">
        <f t="shared" si="2"/>
        <v>0.180013459</v>
      </c>
      <c r="Q251" s="83">
        <f t="shared" si="3"/>
        <v>0.06965625</v>
      </c>
      <c r="R251" s="83">
        <f t="shared" si="4"/>
        <v>0.0125390625</v>
      </c>
      <c r="S251" s="83" t="b">
        <f t="shared" si="5"/>
        <v>0</v>
      </c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</row>
    <row r="252" ht="14.25" customHeight="1">
      <c r="A252" s="78">
        <v>249.0</v>
      </c>
      <c r="C252" s="78" t="str">
        <f>VLOOKUP(G252,[1]Macrodata_CCF!$A$3:$D$55,4,FALSE)</f>
        <v>#ERROR!</v>
      </c>
      <c r="E252" s="79" t="str">
        <f>VLOOKUP(G252,[1]Macrodata_CCF!$A$3:$B$55,2,FALSE)</f>
        <v>#ERROR!</v>
      </c>
      <c r="F252" s="78">
        <v>0.0</v>
      </c>
      <c r="G252" s="80">
        <v>23.0</v>
      </c>
      <c r="H252" s="81">
        <v>418645.0</v>
      </c>
      <c r="I252" s="81">
        <v>480000.0</v>
      </c>
      <c r="J252" s="81">
        <v>427850.0</v>
      </c>
      <c r="K252" s="81">
        <v>912000.0</v>
      </c>
      <c r="L252" s="82">
        <v>0.1500285225328009</v>
      </c>
      <c r="N252" s="83">
        <f t="shared" si="1"/>
        <v>0.1500285225</v>
      </c>
      <c r="O252" s="83">
        <f t="shared" si="2"/>
        <v>0.1500285225</v>
      </c>
      <c r="Q252" s="83">
        <f t="shared" si="3"/>
        <v>0.1278229167</v>
      </c>
      <c r="R252" s="83">
        <f t="shared" si="4"/>
        <v>0.1500285225</v>
      </c>
      <c r="S252" s="83" t="b">
        <f t="shared" si="5"/>
        <v>0</v>
      </c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</row>
    <row r="253" ht="14.25" customHeight="1">
      <c r="A253" s="78">
        <v>250.0</v>
      </c>
      <c r="C253" s="78" t="str">
        <f>VLOOKUP(G253,[1]Macrodata_CCF!$A$3:$D$55,4,FALSE)</f>
        <v>#ERROR!</v>
      </c>
      <c r="E253" s="79" t="str">
        <f>VLOOKUP(G253,[1]Macrodata_CCF!$A$3:$B$55,2,FALSE)</f>
        <v>#ERROR!</v>
      </c>
      <c r="F253" s="78">
        <v>0.0</v>
      </c>
      <c r="G253" s="80">
        <v>27.0</v>
      </c>
      <c r="H253" s="81">
        <v>54160.0</v>
      </c>
      <c r="I253" s="81">
        <v>190000.0</v>
      </c>
      <c r="J253" s="81">
        <v>81330.0</v>
      </c>
      <c r="K253" s="81">
        <v>190000.0</v>
      </c>
      <c r="L253" s="82">
        <v>0.2000147232037691</v>
      </c>
      <c r="N253" s="83">
        <f t="shared" si="1"/>
        <v>0.2000147232</v>
      </c>
      <c r="O253" s="83">
        <f t="shared" si="2"/>
        <v>0.2000147232</v>
      </c>
      <c r="Q253" s="83">
        <f t="shared" si="3"/>
        <v>0.7149473684</v>
      </c>
      <c r="R253" s="83">
        <f t="shared" si="4"/>
        <v>0.2000147232</v>
      </c>
      <c r="S253" s="83" t="b">
        <f t="shared" si="5"/>
        <v>0</v>
      </c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</row>
    <row r="254" ht="14.25" customHeight="1">
      <c r="A254" s="78">
        <v>251.0</v>
      </c>
      <c r="C254" s="78" t="str">
        <f>VLOOKUP(G254,[1]Macrodata_CCF!$A$3:$D$55,4,FALSE)</f>
        <v>#ERROR!</v>
      </c>
      <c r="E254" s="79" t="str">
        <f>VLOOKUP(G254,[1]Macrodata_CCF!$A$3:$B$55,2,FALSE)</f>
        <v>#ERROR!</v>
      </c>
      <c r="F254" s="78">
        <v>0.0</v>
      </c>
      <c r="G254" s="80">
        <v>20.0</v>
      </c>
      <c r="H254" s="81">
        <v>0.0</v>
      </c>
      <c r="I254" s="81">
        <v>260000.0</v>
      </c>
      <c r="J254" s="81">
        <v>36400.0</v>
      </c>
      <c r="K254" s="81">
        <v>260000.0</v>
      </c>
      <c r="L254" s="82">
        <v>0.14</v>
      </c>
      <c r="N254" s="83">
        <f t="shared" si="1"/>
        <v>0.14</v>
      </c>
      <c r="O254" s="83">
        <f t="shared" si="2"/>
        <v>0.14</v>
      </c>
      <c r="Q254" s="83">
        <f t="shared" si="3"/>
        <v>1</v>
      </c>
      <c r="R254" s="83">
        <f t="shared" si="4"/>
        <v>0.14</v>
      </c>
      <c r="S254" s="83" t="b">
        <f t="shared" si="5"/>
        <v>0</v>
      </c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</row>
    <row r="255" ht="14.25" customHeight="1">
      <c r="A255" s="78">
        <v>252.0</v>
      </c>
      <c r="C255" s="78" t="str">
        <f>VLOOKUP(G255,[1]Macrodata_CCF!$A$3:$D$55,4,FALSE)</f>
        <v>#ERROR!</v>
      </c>
      <c r="E255" s="79" t="str">
        <f>VLOOKUP(G255,[1]Macrodata_CCF!$A$3:$B$55,2,FALSE)</f>
        <v>#ERROR!</v>
      </c>
      <c r="F255" s="78">
        <v>0.0</v>
      </c>
      <c r="G255" s="80">
        <v>42.0</v>
      </c>
      <c r="H255" s="81">
        <v>219470.0</v>
      </c>
      <c r="I255" s="81">
        <v>360000.0</v>
      </c>
      <c r="J255" s="81">
        <v>248980.0</v>
      </c>
      <c r="K255" s="81">
        <v>360000.0</v>
      </c>
      <c r="L255" s="82">
        <v>0.209990749306198</v>
      </c>
      <c r="N255" s="83">
        <f t="shared" si="1"/>
        <v>0.2099907493</v>
      </c>
      <c r="O255" s="83">
        <f t="shared" si="2"/>
        <v>0.2099907493</v>
      </c>
      <c r="Q255" s="83">
        <f t="shared" si="3"/>
        <v>0.3903611111</v>
      </c>
      <c r="R255" s="83">
        <f t="shared" si="4"/>
        <v>0.2099907493</v>
      </c>
      <c r="S255" s="83" t="b">
        <f t="shared" si="5"/>
        <v>0</v>
      </c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</row>
    <row r="256" ht="14.25" customHeight="1">
      <c r="A256" s="78">
        <v>253.0</v>
      </c>
      <c r="C256" s="78" t="str">
        <f>VLOOKUP(G256,[1]Macrodata_CCF!$A$3:$D$55,4,FALSE)</f>
        <v>#ERROR!</v>
      </c>
      <c r="E256" s="79" t="str">
        <f>VLOOKUP(G256,[1]Macrodata_CCF!$A$3:$B$55,2,FALSE)</f>
        <v>#ERROR!</v>
      </c>
      <c r="F256" s="78">
        <v>0.0</v>
      </c>
      <c r="G256" s="80">
        <v>36.0</v>
      </c>
      <c r="H256" s="81">
        <v>455475.0</v>
      </c>
      <c r="I256" s="81">
        <v>920000.0</v>
      </c>
      <c r="J256" s="81">
        <v>543735.0</v>
      </c>
      <c r="K256" s="81">
        <v>920000.0</v>
      </c>
      <c r="L256" s="82">
        <v>0.1900005381841666</v>
      </c>
      <c r="N256" s="83">
        <f t="shared" si="1"/>
        <v>0.1900005382</v>
      </c>
      <c r="O256" s="83">
        <f t="shared" si="2"/>
        <v>0.1900005382</v>
      </c>
      <c r="Q256" s="83">
        <f t="shared" si="3"/>
        <v>0.5049184783</v>
      </c>
      <c r="R256" s="83">
        <f t="shared" si="4"/>
        <v>0.1900005382</v>
      </c>
      <c r="S256" s="83" t="b">
        <f t="shared" si="5"/>
        <v>0</v>
      </c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</row>
    <row r="257" ht="14.25" customHeight="1">
      <c r="A257" s="78">
        <v>254.0</v>
      </c>
      <c r="C257" s="78" t="str">
        <f>VLOOKUP(G257,[1]Macrodata_CCF!$A$3:$D$55,4,FALSE)</f>
        <v>#ERROR!</v>
      </c>
      <c r="E257" s="79" t="str">
        <f>VLOOKUP(G257,[1]Macrodata_CCF!$A$3:$B$55,2,FALSE)</f>
        <v>#ERROR!</v>
      </c>
      <c r="F257" s="78">
        <v>0.0</v>
      </c>
      <c r="G257" s="80">
        <v>22.0</v>
      </c>
      <c r="H257" s="81">
        <v>527065.0</v>
      </c>
      <c r="I257" s="81">
        <v>860000.0</v>
      </c>
      <c r="J257" s="81">
        <v>513750.0</v>
      </c>
      <c r="K257" s="81">
        <v>860000.0</v>
      </c>
      <c r="L257" s="82">
        <v>-0.03999279138570592</v>
      </c>
      <c r="N257" s="83">
        <f t="shared" si="1"/>
        <v>-0.03999279139</v>
      </c>
      <c r="O257" s="83">
        <f t="shared" si="2"/>
        <v>0</v>
      </c>
      <c r="Q257" s="83">
        <f t="shared" si="3"/>
        <v>0.3871337209</v>
      </c>
      <c r="R257" s="83">
        <f t="shared" si="4"/>
        <v>-0.03999279139</v>
      </c>
      <c r="S257" s="83" t="b">
        <f t="shared" si="5"/>
        <v>0</v>
      </c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</row>
    <row r="258" ht="14.25" customHeight="1">
      <c r="A258" s="78">
        <v>255.0</v>
      </c>
      <c r="C258" s="78" t="str">
        <f>VLOOKUP(G258,[1]Macrodata_CCF!$A$3:$D$55,4,FALSE)</f>
        <v>#ERROR!</v>
      </c>
      <c r="E258" s="79" t="str">
        <f>VLOOKUP(G258,[1]Macrodata_CCF!$A$3:$B$55,2,FALSE)</f>
        <v>#ERROR!</v>
      </c>
      <c r="F258" s="78">
        <v>1.0</v>
      </c>
      <c r="G258" s="80">
        <v>50.0</v>
      </c>
      <c r="H258" s="81">
        <v>163185.0</v>
      </c>
      <c r="I258" s="81">
        <v>180000.0</v>
      </c>
      <c r="J258" s="81">
        <v>171760.0</v>
      </c>
      <c r="K258" s="81">
        <v>180000.0</v>
      </c>
      <c r="L258" s="82">
        <v>0.5099613440380613</v>
      </c>
      <c r="N258" s="83">
        <f t="shared" si="1"/>
        <v>0.509961344</v>
      </c>
      <c r="O258" s="83">
        <f t="shared" si="2"/>
        <v>0.509961344</v>
      </c>
      <c r="Q258" s="83">
        <f t="shared" si="3"/>
        <v>0.09341666667</v>
      </c>
      <c r="R258" s="83">
        <f t="shared" si="4"/>
        <v>0.04763888889</v>
      </c>
      <c r="S258" s="83" t="b">
        <f t="shared" si="5"/>
        <v>0</v>
      </c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</row>
    <row r="259" ht="14.25" customHeight="1">
      <c r="A259" s="78">
        <v>256.0</v>
      </c>
      <c r="C259" s="78" t="str">
        <f>VLOOKUP(G259,[1]Macrodata_CCF!$A$3:$D$55,4,FALSE)</f>
        <v>#ERROR!</v>
      </c>
      <c r="E259" s="79" t="str">
        <f>VLOOKUP(G259,[1]Macrodata_CCF!$A$3:$B$55,2,FALSE)</f>
        <v>#ERROR!</v>
      </c>
      <c r="F259" s="78">
        <v>0.0</v>
      </c>
      <c r="G259" s="80">
        <v>48.0</v>
      </c>
      <c r="H259" s="81">
        <v>0.0</v>
      </c>
      <c r="I259" s="81">
        <v>530000.0</v>
      </c>
      <c r="J259" s="81">
        <v>95400.0</v>
      </c>
      <c r="K259" s="81">
        <v>530000.0</v>
      </c>
      <c r="L259" s="82">
        <v>0.18</v>
      </c>
      <c r="N259" s="83">
        <f t="shared" si="1"/>
        <v>0.18</v>
      </c>
      <c r="O259" s="83">
        <f t="shared" si="2"/>
        <v>0.18</v>
      </c>
      <c r="Q259" s="83">
        <f t="shared" si="3"/>
        <v>1</v>
      </c>
      <c r="R259" s="83">
        <f t="shared" si="4"/>
        <v>0.18</v>
      </c>
      <c r="S259" s="83" t="b">
        <f t="shared" si="5"/>
        <v>0</v>
      </c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</row>
    <row r="260" ht="14.25" customHeight="1">
      <c r="A260" s="78">
        <v>257.0</v>
      </c>
      <c r="C260" s="78" t="str">
        <f>VLOOKUP(G260,[1]Macrodata_CCF!$A$3:$D$55,4,FALSE)</f>
        <v>#ERROR!</v>
      </c>
      <c r="E260" s="79" t="str">
        <f>VLOOKUP(G260,[1]Macrodata_CCF!$A$3:$B$55,2,FALSE)</f>
        <v>#ERROR!</v>
      </c>
      <c r="F260" s="78">
        <v>0.0</v>
      </c>
      <c r="G260" s="80">
        <v>29.0</v>
      </c>
      <c r="H260" s="81">
        <v>0.0</v>
      </c>
      <c r="I260" s="81">
        <v>800000.0</v>
      </c>
      <c r="J260" s="81">
        <v>160000.0</v>
      </c>
      <c r="K260" s="81">
        <v>800000.0</v>
      </c>
      <c r="L260" s="82">
        <v>0.2</v>
      </c>
      <c r="N260" s="83">
        <f t="shared" si="1"/>
        <v>0.2</v>
      </c>
      <c r="O260" s="83">
        <f t="shared" si="2"/>
        <v>0.2</v>
      </c>
      <c r="Q260" s="83">
        <f t="shared" si="3"/>
        <v>1</v>
      </c>
      <c r="R260" s="83">
        <f t="shared" si="4"/>
        <v>0.2</v>
      </c>
      <c r="S260" s="83" t="b">
        <f t="shared" si="5"/>
        <v>0</v>
      </c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</row>
    <row r="261" ht="14.25" customHeight="1">
      <c r="A261" s="78">
        <v>258.0</v>
      </c>
      <c r="C261" s="78" t="str">
        <f>VLOOKUP(G261,[1]Macrodata_CCF!$A$3:$D$55,4,FALSE)</f>
        <v>#ERROR!</v>
      </c>
      <c r="E261" s="79" t="str">
        <f>VLOOKUP(G261,[1]Macrodata_CCF!$A$3:$B$55,2,FALSE)</f>
        <v>#ERROR!</v>
      </c>
      <c r="F261" s="78">
        <v>1.0</v>
      </c>
      <c r="G261" s="80">
        <v>2.0</v>
      </c>
      <c r="H261" s="81">
        <v>382325.0</v>
      </c>
      <c r="I261" s="81">
        <v>760000.0</v>
      </c>
      <c r="J261" s="81">
        <v>548500.0</v>
      </c>
      <c r="K261" s="81">
        <v>760000.0</v>
      </c>
      <c r="L261" s="82">
        <v>0.4399947044416496</v>
      </c>
      <c r="N261" s="83">
        <f t="shared" si="1"/>
        <v>0.4399947044</v>
      </c>
      <c r="O261" s="83">
        <f t="shared" si="2"/>
        <v>0.4399947044</v>
      </c>
      <c r="Q261" s="83">
        <f t="shared" si="3"/>
        <v>0.4969407895</v>
      </c>
      <c r="R261" s="83">
        <f t="shared" si="4"/>
        <v>0.4399947044</v>
      </c>
      <c r="S261" s="83" t="b">
        <f t="shared" si="5"/>
        <v>0</v>
      </c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</row>
    <row r="262" ht="14.25" customHeight="1">
      <c r="A262" s="78">
        <v>259.0</v>
      </c>
      <c r="C262" s="78" t="str">
        <f>VLOOKUP(G262,[1]Macrodata_CCF!$A$3:$D$55,4,FALSE)</f>
        <v>#ERROR!</v>
      </c>
      <c r="E262" s="79" t="str">
        <f>VLOOKUP(G262,[1]Macrodata_CCF!$A$3:$B$55,2,FALSE)</f>
        <v>#ERROR!</v>
      </c>
      <c r="F262" s="78">
        <v>0.0</v>
      </c>
      <c r="G262" s="80">
        <v>6.0</v>
      </c>
      <c r="H262" s="81">
        <v>184985.0</v>
      </c>
      <c r="I262" s="81">
        <v>200000.0</v>
      </c>
      <c r="J262" s="81">
        <v>187990.0</v>
      </c>
      <c r="K262" s="81">
        <v>200000.0</v>
      </c>
      <c r="L262" s="82">
        <v>0.2001332001332001</v>
      </c>
      <c r="N262" s="83">
        <f t="shared" si="1"/>
        <v>0.2001332001</v>
      </c>
      <c r="O262" s="83">
        <f t="shared" si="2"/>
        <v>0.2001332001</v>
      </c>
      <c r="Q262" s="83">
        <f t="shared" si="3"/>
        <v>0.075075</v>
      </c>
      <c r="R262" s="83">
        <f t="shared" si="4"/>
        <v>0.015025</v>
      </c>
      <c r="S262" s="83" t="b">
        <f t="shared" si="5"/>
        <v>0</v>
      </c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</row>
    <row r="263" ht="14.25" customHeight="1">
      <c r="A263" s="78">
        <v>260.0</v>
      </c>
      <c r="C263" s="78" t="str">
        <f>VLOOKUP(G263,[1]Macrodata_CCF!$A$3:$D$55,4,FALSE)</f>
        <v>#ERROR!</v>
      </c>
      <c r="E263" s="79" t="str">
        <f>VLOOKUP(G263,[1]Macrodata_CCF!$A$3:$B$55,2,FALSE)</f>
        <v>#ERROR!</v>
      </c>
      <c r="F263" s="78">
        <v>0.0</v>
      </c>
      <c r="G263" s="80">
        <v>23.0</v>
      </c>
      <c r="H263" s="81">
        <v>40995.0</v>
      </c>
      <c r="I263" s="81">
        <v>170000.0</v>
      </c>
      <c r="J263" s="81">
        <v>260100.0</v>
      </c>
      <c r="K263" s="81">
        <v>255000.0</v>
      </c>
      <c r="L263" s="82">
        <v>1.698422541761947</v>
      </c>
      <c r="N263" s="83">
        <f t="shared" si="1"/>
        <v>1.698422542</v>
      </c>
      <c r="O263" s="83">
        <f t="shared" si="2"/>
        <v>1</v>
      </c>
      <c r="Q263" s="83">
        <f t="shared" si="3"/>
        <v>0.7588529412</v>
      </c>
      <c r="R263" s="83">
        <f t="shared" si="4"/>
        <v>1.698422542</v>
      </c>
      <c r="S263" s="83" t="b">
        <f t="shared" si="5"/>
        <v>0</v>
      </c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</row>
    <row r="264" ht="14.25" customHeight="1">
      <c r="A264" s="78">
        <v>261.0</v>
      </c>
      <c r="C264" s="78" t="str">
        <f>VLOOKUP(G264,[1]Macrodata_CCF!$A$3:$D$55,4,FALSE)</f>
        <v>#ERROR!</v>
      </c>
      <c r="E264" s="79" t="str">
        <f>VLOOKUP(G264,[1]Macrodata_CCF!$A$3:$B$55,2,FALSE)</f>
        <v>#ERROR!</v>
      </c>
      <c r="F264" s="78">
        <v>0.0</v>
      </c>
      <c r="G264" s="80">
        <v>52.0</v>
      </c>
      <c r="H264" s="81">
        <v>200945.0</v>
      </c>
      <c r="I264" s="81">
        <v>640000.0</v>
      </c>
      <c r="J264" s="81">
        <v>218505.0</v>
      </c>
      <c r="K264" s="81">
        <v>640000.0</v>
      </c>
      <c r="L264" s="82">
        <v>0.03999498923825033</v>
      </c>
      <c r="N264" s="83">
        <f t="shared" si="1"/>
        <v>0.03999498924</v>
      </c>
      <c r="O264" s="83">
        <f t="shared" si="2"/>
        <v>0.03999498924</v>
      </c>
      <c r="Q264" s="83">
        <f t="shared" si="3"/>
        <v>0.6860234375</v>
      </c>
      <c r="R264" s="83">
        <f t="shared" si="4"/>
        <v>0.03999498924</v>
      </c>
      <c r="S264" s="83" t="b">
        <f t="shared" si="5"/>
        <v>0</v>
      </c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</row>
    <row r="265" ht="14.25" customHeight="1">
      <c r="A265" s="78">
        <v>262.0</v>
      </c>
      <c r="C265" s="78" t="str">
        <f>VLOOKUP(G265,[1]Macrodata_CCF!$A$3:$D$55,4,FALSE)</f>
        <v>#ERROR!</v>
      </c>
      <c r="E265" s="79" t="str">
        <f>VLOOKUP(G265,[1]Macrodata_CCF!$A$3:$B$55,2,FALSE)</f>
        <v>#ERROR!</v>
      </c>
      <c r="F265" s="78">
        <v>1.0</v>
      </c>
      <c r="G265" s="80">
        <v>45.0</v>
      </c>
      <c r="H265" s="81">
        <v>0.0</v>
      </c>
      <c r="I265" s="81">
        <v>20000.0</v>
      </c>
      <c r="J265" s="81">
        <v>0.0</v>
      </c>
      <c r="K265" s="81">
        <v>20000.0</v>
      </c>
      <c r="L265" s="82">
        <v>0.0</v>
      </c>
      <c r="N265" s="83">
        <f t="shared" si="1"/>
        <v>0</v>
      </c>
      <c r="O265" s="83">
        <f t="shared" si="2"/>
        <v>0</v>
      </c>
      <c r="Q265" s="83">
        <f t="shared" si="3"/>
        <v>1</v>
      </c>
      <c r="R265" s="83">
        <f t="shared" si="4"/>
        <v>0</v>
      </c>
      <c r="S265" s="83" t="b">
        <f t="shared" si="5"/>
        <v>0</v>
      </c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</row>
    <row r="266" ht="14.25" customHeight="1">
      <c r="A266" s="78">
        <v>263.0</v>
      </c>
      <c r="C266" s="78" t="str">
        <f>VLOOKUP(G266,[1]Macrodata_CCF!$A$3:$D$55,4,FALSE)</f>
        <v>#ERROR!</v>
      </c>
      <c r="E266" s="79" t="str">
        <f>VLOOKUP(G266,[1]Macrodata_CCF!$A$3:$B$55,2,FALSE)</f>
        <v>#ERROR!</v>
      </c>
      <c r="F266" s="78">
        <v>0.0</v>
      </c>
      <c r="G266" s="80">
        <v>5.0</v>
      </c>
      <c r="H266" s="81">
        <v>0.0</v>
      </c>
      <c r="I266" s="81">
        <v>800000.0</v>
      </c>
      <c r="J266" s="81">
        <v>312000.0</v>
      </c>
      <c r="K266" s="81">
        <v>800000.0</v>
      </c>
      <c r="L266" s="82">
        <v>0.39</v>
      </c>
      <c r="N266" s="83">
        <f t="shared" si="1"/>
        <v>0.39</v>
      </c>
      <c r="O266" s="83">
        <f t="shared" si="2"/>
        <v>0.39</v>
      </c>
      <c r="Q266" s="83">
        <f t="shared" si="3"/>
        <v>1</v>
      </c>
      <c r="R266" s="83">
        <f t="shared" si="4"/>
        <v>0.39</v>
      </c>
      <c r="S266" s="83" t="b">
        <f t="shared" si="5"/>
        <v>0</v>
      </c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</row>
    <row r="267" ht="14.25" customHeight="1">
      <c r="A267" s="78">
        <v>264.0</v>
      </c>
      <c r="C267" s="78" t="str">
        <f>VLOOKUP(G267,[1]Macrodata_CCF!$A$3:$D$55,4,FALSE)</f>
        <v>#ERROR!</v>
      </c>
      <c r="E267" s="79" t="str">
        <f>VLOOKUP(G267,[1]Macrodata_CCF!$A$3:$B$55,2,FALSE)</f>
        <v>#ERROR!</v>
      </c>
      <c r="F267" s="78">
        <v>0.0</v>
      </c>
      <c r="G267" s="80">
        <v>29.0</v>
      </c>
      <c r="H267" s="81">
        <v>67425.0</v>
      </c>
      <c r="I267" s="81">
        <v>710000.0</v>
      </c>
      <c r="J267" s="81">
        <v>157385.0</v>
      </c>
      <c r="K267" s="81">
        <v>710000.0</v>
      </c>
      <c r="L267" s="82">
        <v>0.1399992218807143</v>
      </c>
      <c r="N267" s="83">
        <f t="shared" si="1"/>
        <v>0.1399992219</v>
      </c>
      <c r="O267" s="83">
        <f t="shared" si="2"/>
        <v>0.1399992219</v>
      </c>
      <c r="Q267" s="83">
        <f t="shared" si="3"/>
        <v>0.9050352113</v>
      </c>
      <c r="R267" s="83">
        <f t="shared" si="4"/>
        <v>0.1399992219</v>
      </c>
      <c r="S267" s="83" t="b">
        <f t="shared" si="5"/>
        <v>0</v>
      </c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</row>
    <row r="268" ht="14.25" customHeight="1">
      <c r="A268" s="78">
        <v>265.0</v>
      </c>
      <c r="C268" s="78" t="str">
        <f>VLOOKUP(G268,[1]Macrodata_CCF!$A$3:$D$55,4,FALSE)</f>
        <v>#ERROR!</v>
      </c>
      <c r="E268" s="79" t="str">
        <f>VLOOKUP(G268,[1]Macrodata_CCF!$A$3:$B$55,2,FALSE)</f>
        <v>#ERROR!</v>
      </c>
      <c r="F268" s="78">
        <v>0.0</v>
      </c>
      <c r="G268" s="80">
        <v>17.0</v>
      </c>
      <c r="H268" s="81">
        <v>154615.0</v>
      </c>
      <c r="I268" s="81">
        <v>250000.0</v>
      </c>
      <c r="J268" s="81">
        <v>173690.0</v>
      </c>
      <c r="K268" s="81">
        <v>250000.0</v>
      </c>
      <c r="L268" s="82">
        <v>0.1999790323426115</v>
      </c>
      <c r="N268" s="83">
        <f t="shared" si="1"/>
        <v>0.1999790323</v>
      </c>
      <c r="O268" s="83">
        <f t="shared" si="2"/>
        <v>0.1999790323</v>
      </c>
      <c r="Q268" s="83">
        <f t="shared" si="3"/>
        <v>0.38154</v>
      </c>
      <c r="R268" s="83">
        <f t="shared" si="4"/>
        <v>0.1999790323</v>
      </c>
      <c r="S268" s="83" t="b">
        <f t="shared" si="5"/>
        <v>0</v>
      </c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</row>
    <row r="269" ht="14.25" customHeight="1">
      <c r="A269" s="78">
        <v>266.0</v>
      </c>
      <c r="C269" s="78" t="str">
        <f>VLOOKUP(G269,[1]Macrodata_CCF!$A$3:$D$55,4,FALSE)</f>
        <v>#ERROR!</v>
      </c>
      <c r="E269" s="79" t="str">
        <f>VLOOKUP(G269,[1]Macrodata_CCF!$A$3:$B$55,2,FALSE)</f>
        <v>#ERROR!</v>
      </c>
      <c r="F269" s="78">
        <v>0.0</v>
      </c>
      <c r="G269" s="80">
        <v>48.0</v>
      </c>
      <c r="H269" s="81">
        <v>494520.0</v>
      </c>
      <c r="I269" s="81">
        <v>600000.0</v>
      </c>
      <c r="J269" s="81">
        <v>509285.0</v>
      </c>
      <c r="K269" s="81">
        <v>600000.0</v>
      </c>
      <c r="L269" s="82">
        <v>0.1399791429654911</v>
      </c>
      <c r="N269" s="83">
        <f t="shared" si="1"/>
        <v>0.139979143</v>
      </c>
      <c r="O269" s="83">
        <f t="shared" si="2"/>
        <v>0.139979143</v>
      </c>
      <c r="Q269" s="83">
        <f t="shared" si="3"/>
        <v>0.1758</v>
      </c>
      <c r="R269" s="83">
        <f t="shared" si="4"/>
        <v>0.139979143</v>
      </c>
      <c r="S269" s="83" t="b">
        <f t="shared" si="5"/>
        <v>0</v>
      </c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</row>
    <row r="270" ht="14.25" customHeight="1">
      <c r="A270" s="78">
        <v>267.0</v>
      </c>
      <c r="C270" s="78" t="str">
        <f>VLOOKUP(G270,[1]Macrodata_CCF!$A$3:$D$55,4,FALSE)</f>
        <v>#ERROR!</v>
      </c>
      <c r="E270" s="79" t="str">
        <f>VLOOKUP(G270,[1]Macrodata_CCF!$A$3:$B$55,2,FALSE)</f>
        <v>#ERROR!</v>
      </c>
      <c r="F270" s="78">
        <v>0.0</v>
      </c>
      <c r="G270" s="80">
        <v>24.0</v>
      </c>
      <c r="H270" s="81">
        <v>301155.0</v>
      </c>
      <c r="I270" s="81">
        <v>550000.0</v>
      </c>
      <c r="J270" s="81">
        <v>335995.0</v>
      </c>
      <c r="K270" s="81">
        <v>550000.0</v>
      </c>
      <c r="L270" s="82">
        <v>0.1400068315618156</v>
      </c>
      <c r="N270" s="83">
        <f t="shared" si="1"/>
        <v>0.1400068316</v>
      </c>
      <c r="O270" s="83">
        <f t="shared" si="2"/>
        <v>0.1400068316</v>
      </c>
      <c r="Q270" s="83">
        <f t="shared" si="3"/>
        <v>0.4524454545</v>
      </c>
      <c r="R270" s="83">
        <f t="shared" si="4"/>
        <v>0.1400068316</v>
      </c>
      <c r="S270" s="83" t="b">
        <f t="shared" si="5"/>
        <v>0</v>
      </c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</row>
    <row r="271" ht="14.25" customHeight="1">
      <c r="A271" s="78">
        <v>268.0</v>
      </c>
      <c r="C271" s="78" t="str">
        <f>VLOOKUP(G271,[1]Macrodata_CCF!$A$3:$D$55,4,FALSE)</f>
        <v>#ERROR!</v>
      </c>
      <c r="E271" s="79" t="str">
        <f>VLOOKUP(G271,[1]Macrodata_CCF!$A$3:$B$55,2,FALSE)</f>
        <v>#ERROR!</v>
      </c>
      <c r="F271" s="78">
        <v>1.0</v>
      </c>
      <c r="G271" s="80">
        <v>31.0</v>
      </c>
      <c r="H271" s="81">
        <v>293455.0</v>
      </c>
      <c r="I271" s="81">
        <v>490000.0</v>
      </c>
      <c r="J271" s="81">
        <v>381900.0</v>
      </c>
      <c r="K271" s="81">
        <v>490000.0</v>
      </c>
      <c r="L271" s="82">
        <v>0.4499987280266606</v>
      </c>
      <c r="N271" s="83">
        <f t="shared" si="1"/>
        <v>0.449998728</v>
      </c>
      <c r="O271" s="83">
        <f t="shared" si="2"/>
        <v>0.449998728</v>
      </c>
      <c r="Q271" s="83">
        <f t="shared" si="3"/>
        <v>0.4011122449</v>
      </c>
      <c r="R271" s="83">
        <f t="shared" si="4"/>
        <v>0.449998728</v>
      </c>
      <c r="S271" s="83" t="b">
        <f t="shared" si="5"/>
        <v>0</v>
      </c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</row>
    <row r="272" ht="14.25" customHeight="1">
      <c r="A272" s="78">
        <v>269.0</v>
      </c>
      <c r="C272" s="78" t="str">
        <f>VLOOKUP(G272,[1]Macrodata_CCF!$A$3:$D$55,4,FALSE)</f>
        <v>#ERROR!</v>
      </c>
      <c r="E272" s="79" t="str">
        <f>VLOOKUP(G272,[1]Macrodata_CCF!$A$3:$B$55,2,FALSE)</f>
        <v>#ERROR!</v>
      </c>
      <c r="F272" s="78">
        <v>0.0</v>
      </c>
      <c r="G272" s="80">
        <v>27.0</v>
      </c>
      <c r="H272" s="81">
        <v>81290.0</v>
      </c>
      <c r="I272" s="81">
        <v>570000.0</v>
      </c>
      <c r="J272" s="81">
        <v>179030.0</v>
      </c>
      <c r="K272" s="81">
        <v>570000.0</v>
      </c>
      <c r="L272" s="82">
        <v>0.1999959075934603</v>
      </c>
      <c r="N272" s="83">
        <f t="shared" si="1"/>
        <v>0.1999959076</v>
      </c>
      <c r="O272" s="83">
        <f t="shared" si="2"/>
        <v>0.1999959076</v>
      </c>
      <c r="Q272" s="83">
        <f t="shared" si="3"/>
        <v>0.8573859649</v>
      </c>
      <c r="R272" s="83">
        <f t="shared" si="4"/>
        <v>0.1999959076</v>
      </c>
      <c r="S272" s="83" t="b">
        <f t="shared" si="5"/>
        <v>0</v>
      </c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</row>
    <row r="273" ht="14.25" customHeight="1">
      <c r="A273" s="78">
        <v>270.0</v>
      </c>
      <c r="C273" s="78" t="str">
        <f>VLOOKUP(G273,[1]Macrodata_CCF!$A$3:$D$55,4,FALSE)</f>
        <v>#ERROR!</v>
      </c>
      <c r="E273" s="79" t="str">
        <f>VLOOKUP(G273,[1]Macrodata_CCF!$A$3:$B$55,2,FALSE)</f>
        <v>#ERROR!</v>
      </c>
      <c r="F273" s="78">
        <v>1.0</v>
      </c>
      <c r="G273" s="80">
        <v>35.0</v>
      </c>
      <c r="H273" s="81">
        <v>118635.0</v>
      </c>
      <c r="I273" s="81">
        <v>810000.0</v>
      </c>
      <c r="J273" s="81">
        <v>0.0</v>
      </c>
      <c r="K273" s="81">
        <v>810000.0</v>
      </c>
      <c r="L273" s="82">
        <v>-0.1715953222971947</v>
      </c>
      <c r="N273" s="83">
        <f t="shared" si="1"/>
        <v>-0.1715953223</v>
      </c>
      <c r="O273" s="83">
        <f t="shared" si="2"/>
        <v>0</v>
      </c>
      <c r="Q273" s="83">
        <f t="shared" si="3"/>
        <v>0.853537037</v>
      </c>
      <c r="R273" s="83">
        <f t="shared" si="4"/>
        <v>-0.1715953223</v>
      </c>
      <c r="S273" s="83" t="b">
        <f t="shared" si="5"/>
        <v>0</v>
      </c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</row>
    <row r="274" ht="14.25" customHeight="1">
      <c r="A274" s="78">
        <v>271.0</v>
      </c>
      <c r="C274" s="78" t="str">
        <f>VLOOKUP(G274,[1]Macrodata_CCF!$A$3:$D$55,4,FALSE)</f>
        <v>#ERROR!</v>
      </c>
      <c r="E274" s="79" t="str">
        <f>VLOOKUP(G274,[1]Macrodata_CCF!$A$3:$B$55,2,FALSE)</f>
        <v>#ERROR!</v>
      </c>
      <c r="F274" s="78">
        <v>0.0</v>
      </c>
      <c r="G274" s="80">
        <v>17.0</v>
      </c>
      <c r="H274" s="81">
        <v>0.0</v>
      </c>
      <c r="I274" s="81">
        <v>750000.0</v>
      </c>
      <c r="J274" s="81">
        <v>0.0</v>
      </c>
      <c r="K274" s="81">
        <v>750000.0</v>
      </c>
      <c r="L274" s="82">
        <v>0.0</v>
      </c>
      <c r="N274" s="83">
        <f t="shared" si="1"/>
        <v>0</v>
      </c>
      <c r="O274" s="83">
        <f t="shared" si="2"/>
        <v>0</v>
      </c>
      <c r="Q274" s="83">
        <f t="shared" si="3"/>
        <v>1</v>
      </c>
      <c r="R274" s="83">
        <f t="shared" si="4"/>
        <v>0</v>
      </c>
      <c r="S274" s="83" t="b">
        <f t="shared" si="5"/>
        <v>0</v>
      </c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</row>
    <row r="275" ht="14.25" customHeight="1">
      <c r="A275" s="78">
        <v>272.0</v>
      </c>
      <c r="C275" s="78" t="str">
        <f>VLOOKUP(G275,[1]Macrodata_CCF!$A$3:$D$55,4,FALSE)</f>
        <v>#ERROR!</v>
      </c>
      <c r="E275" s="79" t="str">
        <f>VLOOKUP(G275,[1]Macrodata_CCF!$A$3:$B$55,2,FALSE)</f>
        <v>#ERROR!</v>
      </c>
      <c r="F275" s="78">
        <v>1.0</v>
      </c>
      <c r="G275" s="80">
        <v>40.0</v>
      </c>
      <c r="H275" s="81">
        <v>178830.0</v>
      </c>
      <c r="I275" s="81">
        <v>240000.0</v>
      </c>
      <c r="J275" s="81">
        <v>211860.0</v>
      </c>
      <c r="K275" s="81">
        <v>240000.0</v>
      </c>
      <c r="L275" s="82">
        <v>0.5399705738106915</v>
      </c>
      <c r="N275" s="83">
        <f t="shared" si="1"/>
        <v>0.5399705738</v>
      </c>
      <c r="O275" s="83">
        <f t="shared" si="2"/>
        <v>0.5399705738</v>
      </c>
      <c r="Q275" s="83">
        <f t="shared" si="3"/>
        <v>0.254875</v>
      </c>
      <c r="R275" s="83">
        <f t="shared" si="4"/>
        <v>0.5399705738</v>
      </c>
      <c r="S275" s="83" t="b">
        <f t="shared" si="5"/>
        <v>0</v>
      </c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</row>
    <row r="276" ht="14.25" customHeight="1">
      <c r="A276" s="78">
        <v>273.0</v>
      </c>
      <c r="C276" s="78" t="str">
        <f>VLOOKUP(G276,[1]Macrodata_CCF!$A$3:$D$55,4,FALSE)</f>
        <v>#ERROR!</v>
      </c>
      <c r="E276" s="79" t="str">
        <f>VLOOKUP(G276,[1]Macrodata_CCF!$A$3:$B$55,2,FALSE)</f>
        <v>#ERROR!</v>
      </c>
      <c r="F276" s="78">
        <v>0.0</v>
      </c>
      <c r="G276" s="80">
        <v>5.0</v>
      </c>
      <c r="H276" s="81">
        <v>525990.0</v>
      </c>
      <c r="I276" s="81">
        <v>740000.0</v>
      </c>
      <c r="J276" s="81">
        <v>581635.0</v>
      </c>
      <c r="K276" s="81">
        <v>740000.0</v>
      </c>
      <c r="L276" s="82">
        <v>0.2600112144292323</v>
      </c>
      <c r="N276" s="83">
        <f t="shared" si="1"/>
        <v>0.2600112144</v>
      </c>
      <c r="O276" s="83">
        <f t="shared" si="2"/>
        <v>0.2600112144</v>
      </c>
      <c r="Q276" s="83">
        <f t="shared" si="3"/>
        <v>0.2892027027</v>
      </c>
      <c r="R276" s="83">
        <f t="shared" si="4"/>
        <v>0.2600112144</v>
      </c>
      <c r="S276" s="83" t="b">
        <f t="shared" si="5"/>
        <v>0</v>
      </c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</row>
    <row r="277" ht="14.25" customHeight="1">
      <c r="A277" s="78">
        <v>274.0</v>
      </c>
      <c r="C277" s="78" t="str">
        <f>VLOOKUP(G277,[1]Macrodata_CCF!$A$3:$D$55,4,FALSE)</f>
        <v>#ERROR!</v>
      </c>
      <c r="E277" s="79" t="str">
        <f>VLOOKUP(G277,[1]Macrodata_CCF!$A$3:$B$55,2,FALSE)</f>
        <v>#ERROR!</v>
      </c>
      <c r="F277" s="78">
        <v>0.0</v>
      </c>
      <c r="G277" s="80">
        <v>18.0</v>
      </c>
      <c r="H277" s="81">
        <v>0.0</v>
      </c>
      <c r="I277" s="81">
        <v>240000.0</v>
      </c>
      <c r="J277" s="81">
        <v>33600.0</v>
      </c>
      <c r="K277" s="81">
        <v>240000.0</v>
      </c>
      <c r="L277" s="82">
        <v>0.14</v>
      </c>
      <c r="N277" s="83">
        <f t="shared" si="1"/>
        <v>0.14</v>
      </c>
      <c r="O277" s="83">
        <f t="shared" si="2"/>
        <v>0.14</v>
      </c>
      <c r="Q277" s="83">
        <f t="shared" si="3"/>
        <v>1</v>
      </c>
      <c r="R277" s="83">
        <f t="shared" si="4"/>
        <v>0.14</v>
      </c>
      <c r="S277" s="83" t="b">
        <f t="shared" si="5"/>
        <v>0</v>
      </c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</row>
    <row r="278" ht="14.25" customHeight="1">
      <c r="A278" s="78">
        <v>275.0</v>
      </c>
      <c r="C278" s="78" t="str">
        <f>VLOOKUP(G278,[1]Macrodata_CCF!$A$3:$D$55,4,FALSE)</f>
        <v>#ERROR!</v>
      </c>
      <c r="E278" s="79" t="str">
        <f>VLOOKUP(G278,[1]Macrodata_CCF!$A$3:$B$55,2,FALSE)</f>
        <v>#ERROR!</v>
      </c>
      <c r="F278" s="78">
        <v>0.0</v>
      </c>
      <c r="G278" s="80">
        <v>6.0</v>
      </c>
      <c r="H278" s="81">
        <v>304030.0</v>
      </c>
      <c r="I278" s="81">
        <v>830000.0</v>
      </c>
      <c r="J278" s="81">
        <v>435525.0</v>
      </c>
      <c r="K278" s="81">
        <v>830000.0</v>
      </c>
      <c r="L278" s="82">
        <v>0.2500047531228017</v>
      </c>
      <c r="N278" s="83">
        <f t="shared" si="1"/>
        <v>0.2500047531</v>
      </c>
      <c r="O278" s="83">
        <f t="shared" si="2"/>
        <v>0.2500047531</v>
      </c>
      <c r="Q278" s="83">
        <f t="shared" si="3"/>
        <v>0.6336987952</v>
      </c>
      <c r="R278" s="83">
        <f t="shared" si="4"/>
        <v>0.2500047531</v>
      </c>
      <c r="S278" s="83" t="b">
        <f t="shared" si="5"/>
        <v>0</v>
      </c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</row>
    <row r="279" ht="14.25" customHeight="1">
      <c r="A279" s="78">
        <v>276.0</v>
      </c>
      <c r="C279" s="78" t="str">
        <f>VLOOKUP(G279,[1]Macrodata_CCF!$A$3:$D$55,4,FALSE)</f>
        <v>#ERROR!</v>
      </c>
      <c r="E279" s="79" t="str">
        <f>VLOOKUP(G279,[1]Macrodata_CCF!$A$3:$B$55,2,FALSE)</f>
        <v>#ERROR!</v>
      </c>
      <c r="F279" s="78">
        <v>0.0</v>
      </c>
      <c r="G279" s="80">
        <v>5.0</v>
      </c>
      <c r="H279" s="81">
        <v>6130.0</v>
      </c>
      <c r="I279" s="81">
        <v>260000.0</v>
      </c>
      <c r="J279" s="81">
        <v>74675.0</v>
      </c>
      <c r="K279" s="81">
        <v>260000.0</v>
      </c>
      <c r="L279" s="82">
        <v>0.270000393902391</v>
      </c>
      <c r="N279" s="83">
        <f t="shared" si="1"/>
        <v>0.2700003939</v>
      </c>
      <c r="O279" s="83">
        <f t="shared" si="2"/>
        <v>0.2700003939</v>
      </c>
      <c r="Q279" s="83">
        <f t="shared" si="3"/>
        <v>0.9764230769</v>
      </c>
      <c r="R279" s="83">
        <f t="shared" si="4"/>
        <v>0.2700003939</v>
      </c>
      <c r="S279" s="83" t="b">
        <f t="shared" si="5"/>
        <v>0</v>
      </c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</row>
    <row r="280" ht="14.25" customHeight="1">
      <c r="A280" s="78">
        <v>277.0</v>
      </c>
      <c r="C280" s="78" t="str">
        <f>VLOOKUP(G280,[1]Macrodata_CCF!$A$3:$D$55,4,FALSE)</f>
        <v>#ERROR!</v>
      </c>
      <c r="E280" s="79" t="str">
        <f>VLOOKUP(G280,[1]Macrodata_CCF!$A$3:$B$55,2,FALSE)</f>
        <v>#ERROR!</v>
      </c>
      <c r="F280" s="78">
        <v>0.0</v>
      </c>
      <c r="G280" s="80">
        <v>35.0</v>
      </c>
      <c r="H280" s="81">
        <v>230105.0</v>
      </c>
      <c r="I280" s="81">
        <v>350000.0</v>
      </c>
      <c r="J280" s="81">
        <v>244490.0</v>
      </c>
      <c r="K280" s="81">
        <v>350000.0</v>
      </c>
      <c r="L280" s="82">
        <v>0.1199799824846741</v>
      </c>
      <c r="N280" s="83">
        <f t="shared" si="1"/>
        <v>0.1199799825</v>
      </c>
      <c r="O280" s="83">
        <f t="shared" si="2"/>
        <v>0.1199799825</v>
      </c>
      <c r="Q280" s="83">
        <f t="shared" si="3"/>
        <v>0.3425571429</v>
      </c>
      <c r="R280" s="83">
        <f t="shared" si="4"/>
        <v>0.1199799825</v>
      </c>
      <c r="S280" s="83" t="b">
        <f t="shared" si="5"/>
        <v>0</v>
      </c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</row>
    <row r="281" ht="14.25" customHeight="1">
      <c r="A281" s="78">
        <v>278.0</v>
      </c>
      <c r="C281" s="78" t="str">
        <f>VLOOKUP(G281,[1]Macrodata_CCF!$A$3:$D$55,4,FALSE)</f>
        <v>#ERROR!</v>
      </c>
      <c r="E281" s="79" t="str">
        <f>VLOOKUP(G281,[1]Macrodata_CCF!$A$3:$B$55,2,FALSE)</f>
        <v>#ERROR!</v>
      </c>
      <c r="F281" s="78">
        <v>0.0</v>
      </c>
      <c r="G281" s="80">
        <v>25.0</v>
      </c>
      <c r="H281" s="81">
        <v>5110.0</v>
      </c>
      <c r="I281" s="81">
        <v>560000.0</v>
      </c>
      <c r="J281" s="81">
        <v>99440.0</v>
      </c>
      <c r="K281" s="81">
        <v>560000.0</v>
      </c>
      <c r="L281" s="82">
        <v>0.1699976571933176</v>
      </c>
      <c r="N281" s="83">
        <f t="shared" si="1"/>
        <v>0.1699976572</v>
      </c>
      <c r="O281" s="83">
        <f t="shared" si="2"/>
        <v>0.1699976572</v>
      </c>
      <c r="Q281" s="83">
        <f t="shared" si="3"/>
        <v>0.990875</v>
      </c>
      <c r="R281" s="83">
        <f t="shared" si="4"/>
        <v>0.1699976572</v>
      </c>
      <c r="S281" s="83" t="b">
        <f t="shared" si="5"/>
        <v>0</v>
      </c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</row>
    <row r="282" ht="14.25" customHeight="1">
      <c r="A282" s="78">
        <v>279.0</v>
      </c>
      <c r="C282" s="78" t="str">
        <f>VLOOKUP(G282,[1]Macrodata_CCF!$A$3:$D$55,4,FALSE)</f>
        <v>#ERROR!</v>
      </c>
      <c r="E282" s="79" t="str">
        <f>VLOOKUP(G282,[1]Macrodata_CCF!$A$3:$B$55,2,FALSE)</f>
        <v>#ERROR!</v>
      </c>
      <c r="F282" s="78">
        <v>0.0</v>
      </c>
      <c r="G282" s="80">
        <v>24.0</v>
      </c>
      <c r="H282" s="81">
        <v>0.0</v>
      </c>
      <c r="I282" s="81">
        <v>610000.0</v>
      </c>
      <c r="J282" s="81">
        <v>97600.0</v>
      </c>
      <c r="K282" s="81">
        <v>610000.0</v>
      </c>
      <c r="L282" s="82">
        <v>0.16</v>
      </c>
      <c r="N282" s="83">
        <f t="shared" si="1"/>
        <v>0.16</v>
      </c>
      <c r="O282" s="83">
        <f t="shared" si="2"/>
        <v>0.16</v>
      </c>
      <c r="Q282" s="83">
        <f t="shared" si="3"/>
        <v>1</v>
      </c>
      <c r="R282" s="83">
        <f t="shared" si="4"/>
        <v>0.16</v>
      </c>
      <c r="S282" s="83" t="b">
        <f t="shared" si="5"/>
        <v>0</v>
      </c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</row>
    <row r="283" ht="14.25" customHeight="1">
      <c r="A283" s="78">
        <v>280.0</v>
      </c>
      <c r="C283" s="78" t="str">
        <f>VLOOKUP(G283,[1]Macrodata_CCF!$A$3:$D$55,4,FALSE)</f>
        <v>#ERROR!</v>
      </c>
      <c r="E283" s="79" t="str">
        <f>VLOOKUP(G283,[1]Macrodata_CCF!$A$3:$B$55,2,FALSE)</f>
        <v>#ERROR!</v>
      </c>
      <c r="F283" s="78">
        <v>1.0</v>
      </c>
      <c r="G283" s="80">
        <v>49.0</v>
      </c>
      <c r="H283" s="81">
        <v>221540.0</v>
      </c>
      <c r="I283" s="81">
        <v>250000.0</v>
      </c>
      <c r="J283" s="81">
        <v>236340.0</v>
      </c>
      <c r="K283" s="81">
        <v>250000.0</v>
      </c>
      <c r="L283" s="82">
        <v>0.5200281096275474</v>
      </c>
      <c r="N283" s="83">
        <f t="shared" si="1"/>
        <v>0.5200281096</v>
      </c>
      <c r="O283" s="83">
        <f t="shared" si="2"/>
        <v>0.5200281096</v>
      </c>
      <c r="Q283" s="83">
        <f t="shared" si="3"/>
        <v>0.11384</v>
      </c>
      <c r="R283" s="83">
        <f t="shared" si="4"/>
        <v>0.5200281096</v>
      </c>
      <c r="S283" s="83" t="b">
        <f t="shared" si="5"/>
        <v>0</v>
      </c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</row>
    <row r="284" ht="14.25" customHeight="1">
      <c r="A284" s="78">
        <v>281.0</v>
      </c>
      <c r="C284" s="78" t="str">
        <f>VLOOKUP(G284,[1]Macrodata_CCF!$A$3:$D$55,4,FALSE)</f>
        <v>#ERROR!</v>
      </c>
      <c r="E284" s="79" t="str">
        <f>VLOOKUP(G284,[1]Macrodata_CCF!$A$3:$B$55,2,FALSE)</f>
        <v>#ERROR!</v>
      </c>
      <c r="F284" s="78">
        <v>0.0</v>
      </c>
      <c r="G284" s="80">
        <v>7.0</v>
      </c>
      <c r="H284" s="81">
        <v>38300.0</v>
      </c>
      <c r="I284" s="81">
        <v>40000.0</v>
      </c>
      <c r="J284" s="81">
        <v>38810.0</v>
      </c>
      <c r="K284" s="81">
        <v>40000.0</v>
      </c>
      <c r="L284" s="82">
        <v>0.3</v>
      </c>
      <c r="N284" s="83">
        <f t="shared" si="1"/>
        <v>0.3</v>
      </c>
      <c r="O284" s="83">
        <f t="shared" si="2"/>
        <v>0.3</v>
      </c>
      <c r="Q284" s="83">
        <f t="shared" si="3"/>
        <v>0.0425</v>
      </c>
      <c r="R284" s="83">
        <f t="shared" si="4"/>
        <v>0.01275</v>
      </c>
      <c r="S284" s="83" t="b">
        <f t="shared" si="5"/>
        <v>0</v>
      </c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</row>
    <row r="285" ht="14.25" customHeight="1">
      <c r="A285" s="78">
        <v>282.0</v>
      </c>
      <c r="C285" s="78" t="str">
        <f>VLOOKUP(G285,[1]Macrodata_CCF!$A$3:$D$55,4,FALSE)</f>
        <v>#ERROR!</v>
      </c>
      <c r="E285" s="79" t="str">
        <f>VLOOKUP(G285,[1]Macrodata_CCF!$A$3:$B$55,2,FALSE)</f>
        <v>#ERROR!</v>
      </c>
      <c r="F285" s="78">
        <v>0.0</v>
      </c>
      <c r="G285" s="80">
        <v>51.0</v>
      </c>
      <c r="H285" s="81">
        <v>937850.0</v>
      </c>
      <c r="I285" s="81">
        <v>930000.0</v>
      </c>
      <c r="J285" s="81">
        <v>936830.0</v>
      </c>
      <c r="K285" s="81">
        <v>930000.0</v>
      </c>
      <c r="L285" s="82">
        <v>0.1299363057324841</v>
      </c>
      <c r="N285" s="83">
        <f t="shared" si="1"/>
        <v>0.1299363057</v>
      </c>
      <c r="O285" s="83">
        <f t="shared" si="2"/>
        <v>0.1299363057</v>
      </c>
      <c r="Q285" s="83">
        <f t="shared" si="3"/>
        <v>-0.008440860215</v>
      </c>
      <c r="R285" s="83">
        <f t="shared" si="4"/>
        <v>-0.001096774194</v>
      </c>
      <c r="S285" s="83" t="b">
        <f t="shared" si="5"/>
        <v>0</v>
      </c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</row>
    <row r="286" ht="14.25" customHeight="1">
      <c r="A286" s="78">
        <v>283.0</v>
      </c>
      <c r="C286" s="78" t="str">
        <f>VLOOKUP(G286,[1]Macrodata_CCF!$A$3:$D$55,4,FALSE)</f>
        <v>#ERROR!</v>
      </c>
      <c r="E286" s="79" t="str">
        <f>VLOOKUP(G286,[1]Macrodata_CCF!$A$3:$B$55,2,FALSE)</f>
        <v>#ERROR!</v>
      </c>
      <c r="F286" s="78">
        <v>0.0</v>
      </c>
      <c r="G286" s="80">
        <v>21.0</v>
      </c>
      <c r="H286" s="81">
        <v>121475.0</v>
      </c>
      <c r="I286" s="81">
        <v>130000.0</v>
      </c>
      <c r="J286" s="81">
        <v>122755.0</v>
      </c>
      <c r="K286" s="81">
        <v>130000.0</v>
      </c>
      <c r="L286" s="82">
        <v>0.1501466275659824</v>
      </c>
      <c r="N286" s="83">
        <f t="shared" si="1"/>
        <v>0.1501466276</v>
      </c>
      <c r="O286" s="83">
        <f t="shared" si="2"/>
        <v>0.1501466276</v>
      </c>
      <c r="Q286" s="83">
        <f t="shared" si="3"/>
        <v>0.06557692308</v>
      </c>
      <c r="R286" s="83">
        <f t="shared" si="4"/>
        <v>0.009846153846</v>
      </c>
      <c r="S286" s="83" t="b">
        <f t="shared" si="5"/>
        <v>0</v>
      </c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</row>
    <row r="287" ht="14.25" customHeight="1">
      <c r="A287" s="78">
        <v>284.0</v>
      </c>
      <c r="C287" s="78" t="str">
        <f>VLOOKUP(G287,[1]Macrodata_CCF!$A$3:$D$55,4,FALSE)</f>
        <v>#ERROR!</v>
      </c>
      <c r="E287" s="79" t="str">
        <f>VLOOKUP(G287,[1]Macrodata_CCF!$A$3:$B$55,2,FALSE)</f>
        <v>#ERROR!</v>
      </c>
      <c r="F287" s="78">
        <v>0.0</v>
      </c>
      <c r="G287" s="80">
        <v>49.0</v>
      </c>
      <c r="H287" s="81">
        <v>78960.0</v>
      </c>
      <c r="I287" s="81">
        <v>140000.0</v>
      </c>
      <c r="J287" s="81">
        <v>63700.0</v>
      </c>
      <c r="K287" s="81">
        <v>140000.0</v>
      </c>
      <c r="L287" s="82">
        <v>-0.25</v>
      </c>
      <c r="N287" s="83">
        <f t="shared" si="1"/>
        <v>-0.25</v>
      </c>
      <c r="O287" s="83">
        <f t="shared" si="2"/>
        <v>0</v>
      </c>
      <c r="Q287" s="83">
        <f t="shared" si="3"/>
        <v>0.436</v>
      </c>
      <c r="R287" s="83">
        <f t="shared" si="4"/>
        <v>-0.25</v>
      </c>
      <c r="S287" s="83" t="b">
        <f t="shared" si="5"/>
        <v>0</v>
      </c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</row>
    <row r="288" ht="14.25" customHeight="1">
      <c r="A288" s="78">
        <v>285.0</v>
      </c>
      <c r="C288" s="78" t="str">
        <f>VLOOKUP(G288,[1]Macrodata_CCF!$A$3:$D$55,4,FALSE)</f>
        <v>#ERROR!</v>
      </c>
      <c r="E288" s="79" t="str">
        <f>VLOOKUP(G288,[1]Macrodata_CCF!$A$3:$B$55,2,FALSE)</f>
        <v>#ERROR!</v>
      </c>
      <c r="F288" s="78">
        <v>0.0</v>
      </c>
      <c r="G288" s="80">
        <v>15.0</v>
      </c>
      <c r="H288" s="81">
        <v>0.0</v>
      </c>
      <c r="I288" s="81">
        <v>30000.0</v>
      </c>
      <c r="J288" s="81">
        <v>5400.0</v>
      </c>
      <c r="K288" s="81">
        <v>30000.0</v>
      </c>
      <c r="L288" s="82">
        <v>0.18</v>
      </c>
      <c r="N288" s="83">
        <f t="shared" si="1"/>
        <v>0.18</v>
      </c>
      <c r="O288" s="83">
        <f t="shared" si="2"/>
        <v>0.18</v>
      </c>
      <c r="Q288" s="83">
        <f t="shared" si="3"/>
        <v>1</v>
      </c>
      <c r="R288" s="83">
        <f t="shared" si="4"/>
        <v>0.18</v>
      </c>
      <c r="S288" s="83" t="b">
        <f t="shared" si="5"/>
        <v>0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</row>
    <row r="289" ht="14.25" customHeight="1">
      <c r="A289" s="78">
        <v>286.0</v>
      </c>
      <c r="C289" s="78" t="str">
        <f>VLOOKUP(G289,[1]Macrodata_CCF!$A$3:$D$55,4,FALSE)</f>
        <v>#ERROR!</v>
      </c>
      <c r="E289" s="79" t="str">
        <f>VLOOKUP(G289,[1]Macrodata_CCF!$A$3:$B$55,2,FALSE)</f>
        <v>#ERROR!</v>
      </c>
      <c r="F289" s="78">
        <v>0.0</v>
      </c>
      <c r="G289" s="80">
        <v>26.0</v>
      </c>
      <c r="H289" s="81">
        <v>6910.0</v>
      </c>
      <c r="I289" s="81">
        <v>370000.0</v>
      </c>
      <c r="J289" s="81">
        <v>61375.0</v>
      </c>
      <c r="K289" s="81">
        <v>370000.0</v>
      </c>
      <c r="L289" s="82">
        <v>0.1500041312071387</v>
      </c>
      <c r="N289" s="83">
        <f t="shared" si="1"/>
        <v>0.1500041312</v>
      </c>
      <c r="O289" s="83">
        <f t="shared" si="2"/>
        <v>0.1500041312</v>
      </c>
      <c r="Q289" s="83">
        <f t="shared" si="3"/>
        <v>0.9813243243</v>
      </c>
      <c r="R289" s="83">
        <f t="shared" si="4"/>
        <v>0.1500041312</v>
      </c>
      <c r="S289" s="83" t="b">
        <f t="shared" si="5"/>
        <v>0</v>
      </c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</row>
    <row r="290" ht="14.25" customHeight="1">
      <c r="A290" s="78">
        <v>287.0</v>
      </c>
      <c r="C290" s="78" t="str">
        <f>VLOOKUP(G290,[1]Macrodata_CCF!$A$3:$D$55,4,FALSE)</f>
        <v>#ERROR!</v>
      </c>
      <c r="E290" s="79" t="str">
        <f>VLOOKUP(G290,[1]Macrodata_CCF!$A$3:$B$55,2,FALSE)</f>
        <v>#ERROR!</v>
      </c>
      <c r="F290" s="78">
        <v>0.0</v>
      </c>
      <c r="G290" s="80">
        <v>40.0</v>
      </c>
      <c r="H290" s="81">
        <v>250400.0</v>
      </c>
      <c r="I290" s="81">
        <v>390000.0</v>
      </c>
      <c r="J290" s="81">
        <v>262965.0</v>
      </c>
      <c r="K290" s="81">
        <v>390000.0</v>
      </c>
      <c r="L290" s="82">
        <v>0.09000716332378224</v>
      </c>
      <c r="N290" s="83">
        <f t="shared" si="1"/>
        <v>0.09000716332</v>
      </c>
      <c r="O290" s="83">
        <f t="shared" si="2"/>
        <v>0.09000716332</v>
      </c>
      <c r="Q290" s="83">
        <f t="shared" si="3"/>
        <v>0.3579487179</v>
      </c>
      <c r="R290" s="83">
        <f t="shared" si="4"/>
        <v>0.09000716332</v>
      </c>
      <c r="S290" s="83" t="b">
        <f t="shared" si="5"/>
        <v>0</v>
      </c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</row>
    <row r="291" ht="14.25" customHeight="1">
      <c r="A291" s="78">
        <v>288.0</v>
      </c>
      <c r="C291" s="78" t="str">
        <f>VLOOKUP(G291,[1]Macrodata_CCF!$A$3:$D$55,4,FALSE)</f>
        <v>#ERROR!</v>
      </c>
      <c r="E291" s="79" t="str">
        <f>VLOOKUP(G291,[1]Macrodata_CCF!$A$3:$B$55,2,FALSE)</f>
        <v>#ERROR!</v>
      </c>
      <c r="F291" s="78">
        <v>0.0</v>
      </c>
      <c r="G291" s="80">
        <v>36.0</v>
      </c>
      <c r="H291" s="81">
        <v>136930.0</v>
      </c>
      <c r="I291" s="81">
        <v>890000.0</v>
      </c>
      <c r="J291" s="81">
        <v>280015.0</v>
      </c>
      <c r="K291" s="81">
        <v>890000.0</v>
      </c>
      <c r="L291" s="82">
        <v>0.1900022574262685</v>
      </c>
      <c r="N291" s="83">
        <f t="shared" si="1"/>
        <v>0.1900022574</v>
      </c>
      <c r="O291" s="83">
        <f t="shared" si="2"/>
        <v>0.1900022574</v>
      </c>
      <c r="Q291" s="83">
        <f t="shared" si="3"/>
        <v>0.8461460674</v>
      </c>
      <c r="R291" s="83">
        <f t="shared" si="4"/>
        <v>0.1900022574</v>
      </c>
      <c r="S291" s="83" t="b">
        <f t="shared" si="5"/>
        <v>0</v>
      </c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</row>
    <row r="292" ht="14.25" customHeight="1">
      <c r="A292" s="78">
        <v>289.0</v>
      </c>
      <c r="C292" s="78" t="str">
        <f>VLOOKUP(G292,[1]Macrodata_CCF!$A$3:$D$55,4,FALSE)</f>
        <v>#ERROR!</v>
      </c>
      <c r="E292" s="79" t="str">
        <f>VLOOKUP(G292,[1]Macrodata_CCF!$A$3:$B$55,2,FALSE)</f>
        <v>#ERROR!</v>
      </c>
      <c r="F292" s="78">
        <v>1.0</v>
      </c>
      <c r="G292" s="80">
        <v>16.0</v>
      </c>
      <c r="H292" s="81">
        <v>48070.0</v>
      </c>
      <c r="I292" s="81">
        <v>50000.0</v>
      </c>
      <c r="J292" s="81">
        <v>48880.0</v>
      </c>
      <c r="K292" s="81">
        <v>50000.0</v>
      </c>
      <c r="L292" s="82">
        <v>0.4196891191709844</v>
      </c>
      <c r="N292" s="83">
        <f t="shared" si="1"/>
        <v>0.4196891192</v>
      </c>
      <c r="O292" s="83">
        <f t="shared" si="2"/>
        <v>0.4196891192</v>
      </c>
      <c r="Q292" s="83">
        <f t="shared" si="3"/>
        <v>0.0386</v>
      </c>
      <c r="R292" s="83">
        <f t="shared" si="4"/>
        <v>0.0162</v>
      </c>
      <c r="S292" s="83" t="b">
        <f t="shared" si="5"/>
        <v>0</v>
      </c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</row>
    <row r="293" ht="14.25" customHeight="1">
      <c r="A293" s="78">
        <v>290.0</v>
      </c>
      <c r="C293" s="78" t="str">
        <f>VLOOKUP(G293,[1]Macrodata_CCF!$A$3:$D$55,4,FALSE)</f>
        <v>#ERROR!</v>
      </c>
      <c r="E293" s="79" t="str">
        <f>VLOOKUP(G293,[1]Macrodata_CCF!$A$3:$B$55,2,FALSE)</f>
        <v>#ERROR!</v>
      </c>
      <c r="F293" s="78">
        <v>0.0</v>
      </c>
      <c r="G293" s="80">
        <v>7.0</v>
      </c>
      <c r="H293" s="81">
        <v>220185.0</v>
      </c>
      <c r="I293" s="81">
        <v>490000.0</v>
      </c>
      <c r="J293" s="81">
        <v>499800.0</v>
      </c>
      <c r="K293" s="81">
        <v>490000.0</v>
      </c>
      <c r="L293" s="82">
        <v>1.036321183032819</v>
      </c>
      <c r="N293" s="83">
        <f t="shared" si="1"/>
        <v>1.036321183</v>
      </c>
      <c r="O293" s="83">
        <f t="shared" si="2"/>
        <v>1</v>
      </c>
      <c r="Q293" s="83">
        <f t="shared" si="3"/>
        <v>0.5506428571</v>
      </c>
      <c r="R293" s="83">
        <f t="shared" si="4"/>
        <v>1.036321183</v>
      </c>
      <c r="S293" s="83" t="b">
        <f t="shared" si="5"/>
        <v>0</v>
      </c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</row>
    <row r="294" ht="14.25" customHeight="1">
      <c r="A294" s="78">
        <v>291.0</v>
      </c>
      <c r="C294" s="78" t="str">
        <f>VLOOKUP(G294,[1]Macrodata_CCF!$A$3:$D$55,4,FALSE)</f>
        <v>#ERROR!</v>
      </c>
      <c r="E294" s="79" t="str">
        <f>VLOOKUP(G294,[1]Macrodata_CCF!$A$3:$B$55,2,FALSE)</f>
        <v>#ERROR!</v>
      </c>
      <c r="F294" s="78">
        <v>0.0</v>
      </c>
      <c r="G294" s="80">
        <v>1.0</v>
      </c>
      <c r="H294" s="81">
        <v>0.0</v>
      </c>
      <c r="I294" s="81">
        <v>750000.0</v>
      </c>
      <c r="J294" s="81">
        <v>150000.0</v>
      </c>
      <c r="K294" s="81">
        <v>1275000.0</v>
      </c>
      <c r="L294" s="82">
        <v>0.2</v>
      </c>
      <c r="N294" s="83">
        <f t="shared" si="1"/>
        <v>0.2</v>
      </c>
      <c r="O294" s="83">
        <f t="shared" si="2"/>
        <v>0.2</v>
      </c>
      <c r="Q294" s="83">
        <f t="shared" si="3"/>
        <v>1</v>
      </c>
      <c r="R294" s="83">
        <f t="shared" si="4"/>
        <v>0.2</v>
      </c>
      <c r="S294" s="83" t="b">
        <f t="shared" si="5"/>
        <v>0</v>
      </c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</row>
    <row r="295" ht="14.25" customHeight="1">
      <c r="A295" s="78">
        <v>292.0</v>
      </c>
      <c r="C295" s="78" t="str">
        <f>VLOOKUP(G295,[1]Macrodata_CCF!$A$3:$D$55,4,FALSE)</f>
        <v>#ERROR!</v>
      </c>
      <c r="E295" s="79" t="str">
        <f>VLOOKUP(G295,[1]Macrodata_CCF!$A$3:$B$55,2,FALSE)</f>
        <v>#ERROR!</v>
      </c>
      <c r="F295" s="78">
        <v>0.0</v>
      </c>
      <c r="G295" s="80">
        <v>43.0</v>
      </c>
      <c r="H295" s="81">
        <v>0.0</v>
      </c>
      <c r="I295" s="81">
        <v>710000.0</v>
      </c>
      <c r="J295" s="81">
        <v>99400.0</v>
      </c>
      <c r="K295" s="81">
        <v>710000.0</v>
      </c>
      <c r="L295" s="82">
        <v>0.14</v>
      </c>
      <c r="N295" s="83">
        <f t="shared" si="1"/>
        <v>0.14</v>
      </c>
      <c r="O295" s="83">
        <f t="shared" si="2"/>
        <v>0.14</v>
      </c>
      <c r="Q295" s="83">
        <f t="shared" si="3"/>
        <v>1</v>
      </c>
      <c r="R295" s="83">
        <f t="shared" si="4"/>
        <v>0.14</v>
      </c>
      <c r="S295" s="83" t="b">
        <f t="shared" si="5"/>
        <v>0</v>
      </c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</row>
    <row r="296" ht="14.25" customHeight="1">
      <c r="A296" s="78">
        <v>293.0</v>
      </c>
      <c r="C296" s="78" t="str">
        <f>VLOOKUP(G296,[1]Macrodata_CCF!$A$3:$D$55,4,FALSE)</f>
        <v>#ERROR!</v>
      </c>
      <c r="E296" s="79" t="str">
        <f>VLOOKUP(G296,[1]Macrodata_CCF!$A$3:$B$55,2,FALSE)</f>
        <v>#ERROR!</v>
      </c>
      <c r="F296" s="78">
        <v>0.0</v>
      </c>
      <c r="G296" s="80">
        <v>40.0</v>
      </c>
      <c r="H296" s="81">
        <v>384510.0</v>
      </c>
      <c r="I296" s="81">
        <v>780000.0</v>
      </c>
      <c r="J296" s="81">
        <v>795600.0</v>
      </c>
      <c r="K296" s="81">
        <v>780000.0</v>
      </c>
      <c r="L296" s="82">
        <v>1.039444739437154</v>
      </c>
      <c r="N296" s="83">
        <f t="shared" si="1"/>
        <v>1.039444739</v>
      </c>
      <c r="O296" s="83">
        <f t="shared" si="2"/>
        <v>1</v>
      </c>
      <c r="Q296" s="83">
        <f t="shared" si="3"/>
        <v>0.5070384615</v>
      </c>
      <c r="R296" s="83">
        <f t="shared" si="4"/>
        <v>1.039444739</v>
      </c>
      <c r="S296" s="83" t="b">
        <f t="shared" si="5"/>
        <v>0</v>
      </c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</row>
    <row r="297" ht="14.25" customHeight="1">
      <c r="A297" s="78">
        <v>294.0</v>
      </c>
      <c r="C297" s="78" t="str">
        <f>VLOOKUP(G297,[1]Macrodata_CCF!$A$3:$D$55,4,FALSE)</f>
        <v>#ERROR!</v>
      </c>
      <c r="E297" s="79" t="str">
        <f>VLOOKUP(G297,[1]Macrodata_CCF!$A$3:$B$55,2,FALSE)</f>
        <v>#ERROR!</v>
      </c>
      <c r="F297" s="78">
        <v>0.0</v>
      </c>
      <c r="G297" s="80">
        <v>13.0</v>
      </c>
      <c r="H297" s="81">
        <v>6260.0</v>
      </c>
      <c r="I297" s="81">
        <v>60000.0</v>
      </c>
      <c r="J297" s="81">
        <v>14860.0</v>
      </c>
      <c r="K297" s="81">
        <v>60000.0</v>
      </c>
      <c r="L297" s="82">
        <v>0.1600297729810197</v>
      </c>
      <c r="N297" s="83">
        <f t="shared" si="1"/>
        <v>0.160029773</v>
      </c>
      <c r="O297" s="83">
        <f t="shared" si="2"/>
        <v>0.160029773</v>
      </c>
      <c r="Q297" s="83">
        <f t="shared" si="3"/>
        <v>0.8956666667</v>
      </c>
      <c r="R297" s="83">
        <f t="shared" si="4"/>
        <v>0.160029773</v>
      </c>
      <c r="S297" s="83" t="b">
        <f t="shared" si="5"/>
        <v>0</v>
      </c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</row>
    <row r="298" ht="14.25" customHeight="1">
      <c r="A298" s="78">
        <v>295.0</v>
      </c>
      <c r="C298" s="78" t="str">
        <f>VLOOKUP(G298,[1]Macrodata_CCF!$A$3:$D$55,4,FALSE)</f>
        <v>#ERROR!</v>
      </c>
      <c r="E298" s="79" t="str">
        <f>VLOOKUP(G298,[1]Macrodata_CCF!$A$3:$B$55,2,FALSE)</f>
        <v>#ERROR!</v>
      </c>
      <c r="F298" s="78">
        <v>0.0</v>
      </c>
      <c r="G298" s="80">
        <v>5.0</v>
      </c>
      <c r="H298" s="81">
        <v>104415.0</v>
      </c>
      <c r="I298" s="81">
        <v>140000.0</v>
      </c>
      <c r="J298" s="81">
        <v>115445.0</v>
      </c>
      <c r="K298" s="81">
        <v>140000.0</v>
      </c>
      <c r="L298" s="82">
        <v>0.309962062666854</v>
      </c>
      <c r="N298" s="83">
        <f t="shared" si="1"/>
        <v>0.3099620627</v>
      </c>
      <c r="O298" s="83">
        <f t="shared" si="2"/>
        <v>0.3099620627</v>
      </c>
      <c r="Q298" s="83">
        <f t="shared" si="3"/>
        <v>0.2541785714</v>
      </c>
      <c r="R298" s="83">
        <f t="shared" si="4"/>
        <v>0.3099620627</v>
      </c>
      <c r="S298" s="83" t="b">
        <f t="shared" si="5"/>
        <v>0</v>
      </c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</row>
    <row r="299" ht="14.25" customHeight="1">
      <c r="A299" s="78">
        <v>296.0</v>
      </c>
      <c r="C299" s="78" t="str">
        <f>VLOOKUP(G299,[1]Macrodata_CCF!$A$3:$D$55,4,FALSE)</f>
        <v>#ERROR!</v>
      </c>
      <c r="E299" s="79" t="str">
        <f>VLOOKUP(G299,[1]Macrodata_CCF!$A$3:$B$55,2,FALSE)</f>
        <v>#ERROR!</v>
      </c>
      <c r="F299" s="78">
        <v>1.0</v>
      </c>
      <c r="G299" s="80">
        <v>20.0</v>
      </c>
      <c r="H299" s="81">
        <v>369210.0</v>
      </c>
      <c r="I299" s="81">
        <v>660000.0</v>
      </c>
      <c r="J299" s="81">
        <v>514605.0</v>
      </c>
      <c r="K299" s="81">
        <v>660000.0</v>
      </c>
      <c r="L299" s="82">
        <v>0.5</v>
      </c>
      <c r="N299" s="83">
        <f t="shared" si="1"/>
        <v>0.5</v>
      </c>
      <c r="O299" s="83">
        <f t="shared" si="2"/>
        <v>0.5</v>
      </c>
      <c r="Q299" s="83">
        <f t="shared" si="3"/>
        <v>0.4405909091</v>
      </c>
      <c r="R299" s="83">
        <f t="shared" si="4"/>
        <v>0.5</v>
      </c>
      <c r="S299" s="83" t="b">
        <f t="shared" si="5"/>
        <v>0</v>
      </c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</row>
    <row r="300" ht="14.25" customHeight="1">
      <c r="A300" s="78">
        <v>297.0</v>
      </c>
      <c r="C300" s="78" t="str">
        <f>VLOOKUP(G300,[1]Macrodata_CCF!$A$3:$D$55,4,FALSE)</f>
        <v>#ERROR!</v>
      </c>
      <c r="E300" s="79" t="str">
        <f>VLOOKUP(G300,[1]Macrodata_CCF!$A$3:$B$55,2,FALSE)</f>
        <v>#ERROR!</v>
      </c>
      <c r="F300" s="78">
        <v>0.0</v>
      </c>
      <c r="G300" s="80">
        <v>20.0</v>
      </c>
      <c r="H300" s="81">
        <v>0.0</v>
      </c>
      <c r="I300" s="81">
        <v>910000.0</v>
      </c>
      <c r="J300" s="81">
        <v>127400.0</v>
      </c>
      <c r="K300" s="81">
        <v>910000.0</v>
      </c>
      <c r="L300" s="82">
        <v>0.14</v>
      </c>
      <c r="N300" s="83">
        <f t="shared" si="1"/>
        <v>0.14</v>
      </c>
      <c r="O300" s="83">
        <f t="shared" si="2"/>
        <v>0.14</v>
      </c>
      <c r="Q300" s="83">
        <f t="shared" si="3"/>
        <v>1</v>
      </c>
      <c r="R300" s="83">
        <f t="shared" si="4"/>
        <v>0.14</v>
      </c>
      <c r="S300" s="83" t="b">
        <f t="shared" si="5"/>
        <v>0</v>
      </c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</row>
    <row r="301" ht="14.25" customHeight="1">
      <c r="A301" s="78">
        <v>298.0</v>
      </c>
      <c r="C301" s="78" t="str">
        <f>VLOOKUP(G301,[1]Macrodata_CCF!$A$3:$D$55,4,FALSE)</f>
        <v>#ERROR!</v>
      </c>
      <c r="E301" s="79" t="str">
        <f>VLOOKUP(G301,[1]Macrodata_CCF!$A$3:$B$55,2,FALSE)</f>
        <v>#ERROR!</v>
      </c>
      <c r="F301" s="78">
        <v>0.0</v>
      </c>
      <c r="G301" s="80">
        <v>53.0</v>
      </c>
      <c r="H301" s="81">
        <v>198275.0</v>
      </c>
      <c r="I301" s="81">
        <v>380000.0</v>
      </c>
      <c r="J301" s="81">
        <v>207360.0</v>
      </c>
      <c r="K301" s="81">
        <v>380000.0</v>
      </c>
      <c r="L301" s="82">
        <v>0.04999312147475581</v>
      </c>
      <c r="N301" s="83">
        <f t="shared" si="1"/>
        <v>0.04999312147</v>
      </c>
      <c r="O301" s="83">
        <f t="shared" si="2"/>
        <v>0.04999312147</v>
      </c>
      <c r="Q301" s="83">
        <f t="shared" si="3"/>
        <v>0.4782236842</v>
      </c>
      <c r="R301" s="83">
        <f t="shared" si="4"/>
        <v>0.04999312147</v>
      </c>
      <c r="S301" s="83" t="b">
        <f t="shared" si="5"/>
        <v>0</v>
      </c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</row>
    <row r="302" ht="14.25" customHeight="1">
      <c r="A302" s="78">
        <v>299.0</v>
      </c>
      <c r="C302" s="78" t="str">
        <f>VLOOKUP(G302,[1]Macrodata_CCF!$A$3:$D$55,4,FALSE)</f>
        <v>#ERROR!</v>
      </c>
      <c r="E302" s="79" t="str">
        <f>VLOOKUP(G302,[1]Macrodata_CCF!$A$3:$B$55,2,FALSE)</f>
        <v>#ERROR!</v>
      </c>
      <c r="F302" s="78">
        <v>0.0</v>
      </c>
      <c r="G302" s="80">
        <v>46.0</v>
      </c>
      <c r="H302" s="81">
        <v>560970.0</v>
      </c>
      <c r="I302" s="81">
        <v>920000.0</v>
      </c>
      <c r="J302" s="81">
        <v>611235.0</v>
      </c>
      <c r="K302" s="81">
        <v>920000.0</v>
      </c>
      <c r="L302" s="82">
        <v>0.1400022282260535</v>
      </c>
      <c r="N302" s="83">
        <f t="shared" si="1"/>
        <v>0.1400022282</v>
      </c>
      <c r="O302" s="83">
        <f t="shared" si="2"/>
        <v>0.1400022282</v>
      </c>
      <c r="Q302" s="83">
        <f t="shared" si="3"/>
        <v>0.39025</v>
      </c>
      <c r="R302" s="83">
        <f t="shared" si="4"/>
        <v>0.1400022282</v>
      </c>
      <c r="S302" s="83" t="b">
        <f t="shared" si="5"/>
        <v>0</v>
      </c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</row>
    <row r="303" ht="14.25" customHeight="1">
      <c r="A303" s="78">
        <v>300.0</v>
      </c>
      <c r="C303" s="78" t="str">
        <f>VLOOKUP(G303,[1]Macrodata_CCF!$A$3:$D$55,4,FALSE)</f>
        <v>#ERROR!</v>
      </c>
      <c r="E303" s="79" t="str">
        <f>VLOOKUP(G303,[1]Macrodata_CCF!$A$3:$B$55,2,FALSE)</f>
        <v>#ERROR!</v>
      </c>
      <c r="F303" s="78">
        <v>0.0</v>
      </c>
      <c r="G303" s="80">
        <v>8.0</v>
      </c>
      <c r="H303" s="81">
        <v>167820.0</v>
      </c>
      <c r="I303" s="81">
        <v>920000.0</v>
      </c>
      <c r="J303" s="81">
        <v>938400.0</v>
      </c>
      <c r="K303" s="81">
        <v>920000.0</v>
      </c>
      <c r="L303" s="82">
        <v>1.024462229785424</v>
      </c>
      <c r="N303" s="83">
        <f t="shared" si="1"/>
        <v>1.02446223</v>
      </c>
      <c r="O303" s="83">
        <f t="shared" si="2"/>
        <v>1</v>
      </c>
      <c r="Q303" s="83">
        <f t="shared" si="3"/>
        <v>0.8175869565</v>
      </c>
      <c r="R303" s="83">
        <f t="shared" si="4"/>
        <v>1.02446223</v>
      </c>
      <c r="S303" s="83" t="b">
        <f t="shared" si="5"/>
        <v>0</v>
      </c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</row>
    <row r="304" ht="14.25" customHeight="1">
      <c r="A304" s="78">
        <v>301.0</v>
      </c>
      <c r="C304" s="78" t="str">
        <f>VLOOKUP(G304,[1]Macrodata_CCF!$A$3:$D$55,4,FALSE)</f>
        <v>#ERROR!</v>
      </c>
      <c r="E304" s="79" t="str">
        <f>VLOOKUP(G304,[1]Macrodata_CCF!$A$3:$B$55,2,FALSE)</f>
        <v>#ERROR!</v>
      </c>
      <c r="F304" s="78">
        <v>0.0</v>
      </c>
      <c r="G304" s="80">
        <v>14.0</v>
      </c>
      <c r="H304" s="81">
        <v>57590.0</v>
      </c>
      <c r="I304" s="81">
        <v>70000.0</v>
      </c>
      <c r="J304" s="81">
        <v>59575.0</v>
      </c>
      <c r="K304" s="81">
        <v>133000.0</v>
      </c>
      <c r="L304" s="82">
        <v>0.1599516518936342</v>
      </c>
      <c r="N304" s="83">
        <f t="shared" si="1"/>
        <v>0.1599516519</v>
      </c>
      <c r="O304" s="83">
        <f t="shared" si="2"/>
        <v>0.1599516519</v>
      </c>
      <c r="Q304" s="83">
        <f t="shared" si="3"/>
        <v>0.1772857143</v>
      </c>
      <c r="R304" s="83">
        <f t="shared" si="4"/>
        <v>0.1599516519</v>
      </c>
      <c r="S304" s="83" t="b">
        <f t="shared" si="5"/>
        <v>0</v>
      </c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</row>
    <row r="305" ht="14.25" customHeight="1">
      <c r="A305" s="78">
        <v>302.0</v>
      </c>
      <c r="C305" s="78" t="str">
        <f>VLOOKUP(G305,[1]Macrodata_CCF!$A$3:$D$55,4,FALSE)</f>
        <v>#ERROR!</v>
      </c>
      <c r="E305" s="79" t="str">
        <f>VLOOKUP(G305,[1]Macrodata_CCF!$A$3:$B$55,2,FALSE)</f>
        <v>#ERROR!</v>
      </c>
      <c r="F305" s="78">
        <v>0.0</v>
      </c>
      <c r="G305" s="80">
        <v>11.0</v>
      </c>
      <c r="H305" s="81">
        <v>0.0</v>
      </c>
      <c r="I305" s="81">
        <v>820000.0</v>
      </c>
      <c r="J305" s="81">
        <v>155800.0</v>
      </c>
      <c r="K305" s="81">
        <v>1476000.0</v>
      </c>
      <c r="L305" s="82">
        <v>0.19</v>
      </c>
      <c r="N305" s="83">
        <f t="shared" si="1"/>
        <v>0.19</v>
      </c>
      <c r="O305" s="83">
        <f t="shared" si="2"/>
        <v>0.19</v>
      </c>
      <c r="Q305" s="83">
        <f t="shared" si="3"/>
        <v>1</v>
      </c>
      <c r="R305" s="83">
        <f t="shared" si="4"/>
        <v>0.19</v>
      </c>
      <c r="S305" s="83" t="b">
        <f t="shared" si="5"/>
        <v>0</v>
      </c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</row>
    <row r="306" ht="14.25" customHeight="1">
      <c r="A306" s="78">
        <v>303.0</v>
      </c>
      <c r="C306" s="78" t="str">
        <f>VLOOKUP(G306,[1]Macrodata_CCF!$A$3:$D$55,4,FALSE)</f>
        <v>#ERROR!</v>
      </c>
      <c r="E306" s="79" t="str">
        <f>VLOOKUP(G306,[1]Macrodata_CCF!$A$3:$B$55,2,FALSE)</f>
        <v>#ERROR!</v>
      </c>
      <c r="F306" s="78">
        <v>0.0</v>
      </c>
      <c r="G306" s="80">
        <v>27.0</v>
      </c>
      <c r="H306" s="81">
        <v>589940.0</v>
      </c>
      <c r="I306" s="81">
        <v>610000.0</v>
      </c>
      <c r="J306" s="81">
        <v>593350.0</v>
      </c>
      <c r="K306" s="81">
        <v>610000.0</v>
      </c>
      <c r="L306" s="82">
        <v>0.1699900299102692</v>
      </c>
      <c r="N306" s="83">
        <f t="shared" si="1"/>
        <v>0.1699900299</v>
      </c>
      <c r="O306" s="83">
        <f t="shared" si="2"/>
        <v>0.1699900299</v>
      </c>
      <c r="Q306" s="83">
        <f t="shared" si="3"/>
        <v>0.0328852459</v>
      </c>
      <c r="R306" s="83">
        <f t="shared" si="4"/>
        <v>0.005590163934</v>
      </c>
      <c r="S306" s="83" t="b">
        <f t="shared" si="5"/>
        <v>0</v>
      </c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</row>
    <row r="307" ht="14.25" customHeight="1">
      <c r="A307" s="78">
        <v>304.0</v>
      </c>
      <c r="C307" s="78" t="str">
        <f>VLOOKUP(G307,[1]Macrodata_CCF!$A$3:$D$55,4,FALSE)</f>
        <v>#ERROR!</v>
      </c>
      <c r="E307" s="79" t="str">
        <f>VLOOKUP(G307,[1]Macrodata_CCF!$A$3:$B$55,2,FALSE)</f>
        <v>#ERROR!</v>
      </c>
      <c r="F307" s="78">
        <v>0.0</v>
      </c>
      <c r="G307" s="80">
        <v>25.0</v>
      </c>
      <c r="H307" s="81">
        <v>0.0</v>
      </c>
      <c r="I307" s="81">
        <v>740000.0</v>
      </c>
      <c r="J307" s="81">
        <v>103600.0</v>
      </c>
      <c r="K307" s="81">
        <v>740000.0</v>
      </c>
      <c r="L307" s="82">
        <v>0.14</v>
      </c>
      <c r="N307" s="83">
        <f t="shared" si="1"/>
        <v>0.14</v>
      </c>
      <c r="O307" s="83">
        <f t="shared" si="2"/>
        <v>0.14</v>
      </c>
      <c r="Q307" s="83">
        <f t="shared" si="3"/>
        <v>1</v>
      </c>
      <c r="R307" s="83">
        <f t="shared" si="4"/>
        <v>0.14</v>
      </c>
      <c r="S307" s="83" t="b">
        <f t="shared" si="5"/>
        <v>0</v>
      </c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</row>
    <row r="308" ht="14.25" customHeight="1">
      <c r="A308" s="78">
        <v>305.0</v>
      </c>
      <c r="C308" s="78" t="str">
        <f>VLOOKUP(G308,[1]Macrodata_CCF!$A$3:$D$55,4,FALSE)</f>
        <v>#ERROR!</v>
      </c>
      <c r="E308" s="79" t="str">
        <f>VLOOKUP(G308,[1]Macrodata_CCF!$A$3:$B$55,2,FALSE)</f>
        <v>#ERROR!</v>
      </c>
      <c r="F308" s="78">
        <v>0.0</v>
      </c>
      <c r="G308" s="80">
        <v>50.0</v>
      </c>
      <c r="H308" s="81">
        <v>161480.0</v>
      </c>
      <c r="I308" s="81">
        <v>190000.0</v>
      </c>
      <c r="J308" s="81">
        <v>162050.0</v>
      </c>
      <c r="K308" s="81">
        <v>304000.0</v>
      </c>
      <c r="L308" s="82">
        <v>0.0199859747545582</v>
      </c>
      <c r="N308" s="83">
        <f t="shared" si="1"/>
        <v>0.01998597475</v>
      </c>
      <c r="O308" s="83">
        <f t="shared" si="2"/>
        <v>0.01998597475</v>
      </c>
      <c r="Q308" s="83">
        <f t="shared" si="3"/>
        <v>0.1501052632</v>
      </c>
      <c r="R308" s="83">
        <f t="shared" si="4"/>
        <v>0.01998597475</v>
      </c>
      <c r="S308" s="83" t="b">
        <f t="shared" si="5"/>
        <v>0</v>
      </c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</row>
    <row r="309" ht="14.25" customHeight="1">
      <c r="A309" s="78">
        <v>306.0</v>
      </c>
      <c r="C309" s="78" t="str">
        <f>VLOOKUP(G309,[1]Macrodata_CCF!$A$3:$D$55,4,FALSE)</f>
        <v>#ERROR!</v>
      </c>
      <c r="E309" s="79" t="str">
        <f>VLOOKUP(G309,[1]Macrodata_CCF!$A$3:$B$55,2,FALSE)</f>
        <v>#ERROR!</v>
      </c>
      <c r="F309" s="78">
        <v>0.0</v>
      </c>
      <c r="G309" s="80">
        <v>24.0</v>
      </c>
      <c r="H309" s="81">
        <v>0.0</v>
      </c>
      <c r="I309" s="81">
        <v>320000.0</v>
      </c>
      <c r="J309" s="81">
        <v>54400.0</v>
      </c>
      <c r="K309" s="81">
        <v>320000.0</v>
      </c>
      <c r="L309" s="82">
        <v>0.17</v>
      </c>
      <c r="N309" s="83">
        <f t="shared" si="1"/>
        <v>0.17</v>
      </c>
      <c r="O309" s="83">
        <f t="shared" si="2"/>
        <v>0.17</v>
      </c>
      <c r="Q309" s="83">
        <f t="shared" si="3"/>
        <v>1</v>
      </c>
      <c r="R309" s="83">
        <f t="shared" si="4"/>
        <v>0.17</v>
      </c>
      <c r="S309" s="83" t="b">
        <f t="shared" si="5"/>
        <v>0</v>
      </c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</row>
    <row r="310" ht="14.25" customHeight="1">
      <c r="A310" s="78">
        <v>307.0</v>
      </c>
      <c r="C310" s="78" t="str">
        <f>VLOOKUP(G310,[1]Macrodata_CCF!$A$3:$D$55,4,FALSE)</f>
        <v>#ERROR!</v>
      </c>
      <c r="E310" s="79" t="str">
        <f>VLOOKUP(G310,[1]Macrodata_CCF!$A$3:$B$55,2,FALSE)</f>
        <v>#ERROR!</v>
      </c>
      <c r="F310" s="78">
        <v>0.0</v>
      </c>
      <c r="G310" s="80">
        <v>43.0</v>
      </c>
      <c r="H310" s="81">
        <v>139855.0</v>
      </c>
      <c r="I310" s="81">
        <v>880000.0</v>
      </c>
      <c r="J310" s="81">
        <v>258280.0</v>
      </c>
      <c r="K310" s="81">
        <v>1672000.0</v>
      </c>
      <c r="L310" s="82">
        <v>0.1600024319559005</v>
      </c>
      <c r="N310" s="83">
        <f t="shared" si="1"/>
        <v>0.160002432</v>
      </c>
      <c r="O310" s="83">
        <f t="shared" si="2"/>
        <v>0.160002432</v>
      </c>
      <c r="Q310" s="83">
        <f t="shared" si="3"/>
        <v>0.8410738636</v>
      </c>
      <c r="R310" s="83">
        <f t="shared" si="4"/>
        <v>0.160002432</v>
      </c>
      <c r="S310" s="83" t="b">
        <f t="shared" si="5"/>
        <v>0</v>
      </c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</row>
    <row r="311" ht="14.25" customHeight="1">
      <c r="A311" s="78">
        <v>308.0</v>
      </c>
      <c r="C311" s="78" t="str">
        <f>VLOOKUP(G311,[1]Macrodata_CCF!$A$3:$D$55,4,FALSE)</f>
        <v>#ERROR!</v>
      </c>
      <c r="E311" s="79" t="str">
        <f>VLOOKUP(G311,[1]Macrodata_CCF!$A$3:$B$55,2,FALSE)</f>
        <v>#ERROR!</v>
      </c>
      <c r="F311" s="78">
        <v>0.0</v>
      </c>
      <c r="G311" s="80">
        <v>40.0</v>
      </c>
      <c r="H311" s="81">
        <v>401750.0</v>
      </c>
      <c r="I311" s="81">
        <v>640000.0</v>
      </c>
      <c r="J311" s="81">
        <v>425575.0</v>
      </c>
      <c r="K311" s="81">
        <v>640000.0</v>
      </c>
      <c r="L311" s="82">
        <v>0.1</v>
      </c>
      <c r="N311" s="83">
        <f t="shared" si="1"/>
        <v>0.1</v>
      </c>
      <c r="O311" s="83">
        <f t="shared" si="2"/>
        <v>0.1</v>
      </c>
      <c r="Q311" s="83">
        <f t="shared" si="3"/>
        <v>0.372265625</v>
      </c>
      <c r="R311" s="83">
        <f t="shared" si="4"/>
        <v>0.1</v>
      </c>
      <c r="S311" s="83" t="b">
        <f t="shared" si="5"/>
        <v>0</v>
      </c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</row>
    <row r="312" ht="14.25" customHeight="1">
      <c r="A312" s="78">
        <v>309.0</v>
      </c>
      <c r="C312" s="78" t="str">
        <f>VLOOKUP(G312,[1]Macrodata_CCF!$A$3:$D$55,4,FALSE)</f>
        <v>#ERROR!</v>
      </c>
      <c r="E312" s="79" t="str">
        <f>VLOOKUP(G312,[1]Macrodata_CCF!$A$3:$B$55,2,FALSE)</f>
        <v>#ERROR!</v>
      </c>
      <c r="F312" s="78">
        <v>0.0</v>
      </c>
      <c r="G312" s="80">
        <v>12.0</v>
      </c>
      <c r="H312" s="81">
        <v>300485.0</v>
      </c>
      <c r="I312" s="81">
        <v>450000.0</v>
      </c>
      <c r="J312" s="81">
        <v>336370.0</v>
      </c>
      <c r="K312" s="81">
        <v>450000.0</v>
      </c>
      <c r="L312" s="82">
        <v>0.2400093636090024</v>
      </c>
      <c r="N312" s="83">
        <f t="shared" si="1"/>
        <v>0.2400093636</v>
      </c>
      <c r="O312" s="83">
        <f t="shared" si="2"/>
        <v>0.2400093636</v>
      </c>
      <c r="Q312" s="83">
        <f t="shared" si="3"/>
        <v>0.3322555556</v>
      </c>
      <c r="R312" s="83">
        <f t="shared" si="4"/>
        <v>0.2400093636</v>
      </c>
      <c r="S312" s="83" t="b">
        <f t="shared" si="5"/>
        <v>0</v>
      </c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</row>
    <row r="313" ht="14.25" customHeight="1">
      <c r="A313" s="78">
        <v>310.0</v>
      </c>
      <c r="C313" s="78" t="str">
        <f>VLOOKUP(G313,[1]Macrodata_CCF!$A$3:$D$55,4,FALSE)</f>
        <v>#ERROR!</v>
      </c>
      <c r="E313" s="79" t="str">
        <f>VLOOKUP(G313,[1]Macrodata_CCF!$A$3:$B$55,2,FALSE)</f>
        <v>#ERROR!</v>
      </c>
      <c r="F313" s="78">
        <v>0.0</v>
      </c>
      <c r="G313" s="80">
        <v>52.0</v>
      </c>
      <c r="H313" s="81">
        <v>0.0</v>
      </c>
      <c r="I313" s="81">
        <v>210000.0</v>
      </c>
      <c r="J313" s="81">
        <v>25200.0</v>
      </c>
      <c r="K313" s="81">
        <v>294000.0</v>
      </c>
      <c r="L313" s="82">
        <v>0.12</v>
      </c>
      <c r="N313" s="83">
        <f t="shared" si="1"/>
        <v>0.12</v>
      </c>
      <c r="O313" s="83">
        <f t="shared" si="2"/>
        <v>0.12</v>
      </c>
      <c r="Q313" s="83">
        <f t="shared" si="3"/>
        <v>1</v>
      </c>
      <c r="R313" s="83">
        <f t="shared" si="4"/>
        <v>0.12</v>
      </c>
      <c r="S313" s="83" t="b">
        <f t="shared" si="5"/>
        <v>0</v>
      </c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</row>
    <row r="314" ht="14.25" customHeight="1">
      <c r="A314" s="78">
        <v>311.0</v>
      </c>
      <c r="C314" s="78" t="str">
        <f>VLOOKUP(G314,[1]Macrodata_CCF!$A$3:$D$55,4,FALSE)</f>
        <v>#ERROR!</v>
      </c>
      <c r="E314" s="79" t="str">
        <f>VLOOKUP(G314,[1]Macrodata_CCF!$A$3:$B$55,2,FALSE)</f>
        <v>#ERROR!</v>
      </c>
      <c r="F314" s="78">
        <v>0.0</v>
      </c>
      <c r="G314" s="80">
        <v>47.0</v>
      </c>
      <c r="H314" s="81">
        <v>0.0</v>
      </c>
      <c r="I314" s="81">
        <v>890000.0</v>
      </c>
      <c r="J314" s="81">
        <v>169100.0</v>
      </c>
      <c r="K314" s="81">
        <v>890000.0</v>
      </c>
      <c r="L314" s="82">
        <v>0.19</v>
      </c>
      <c r="N314" s="83">
        <f t="shared" si="1"/>
        <v>0.19</v>
      </c>
      <c r="O314" s="83">
        <f t="shared" si="2"/>
        <v>0.19</v>
      </c>
      <c r="Q314" s="83">
        <f t="shared" si="3"/>
        <v>1</v>
      </c>
      <c r="R314" s="83">
        <f t="shared" si="4"/>
        <v>0.19</v>
      </c>
      <c r="S314" s="83" t="b">
        <f t="shared" si="5"/>
        <v>0</v>
      </c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</row>
    <row r="315" ht="14.25" customHeight="1">
      <c r="A315" s="78">
        <v>312.0</v>
      </c>
      <c r="C315" s="78" t="str">
        <f>VLOOKUP(G315,[1]Macrodata_CCF!$A$3:$D$55,4,FALSE)</f>
        <v>#ERROR!</v>
      </c>
      <c r="E315" s="79" t="str">
        <f>VLOOKUP(G315,[1]Macrodata_CCF!$A$3:$B$55,2,FALSE)</f>
        <v>#ERROR!</v>
      </c>
      <c r="F315" s="78">
        <v>1.0</v>
      </c>
      <c r="G315" s="80">
        <v>7.0</v>
      </c>
      <c r="H315" s="81">
        <v>68485.0</v>
      </c>
      <c r="I315" s="81">
        <v>800000.0</v>
      </c>
      <c r="J315" s="81">
        <v>492765.0</v>
      </c>
      <c r="K315" s="81">
        <v>800000.0</v>
      </c>
      <c r="L315" s="82">
        <v>0.5800017771337567</v>
      </c>
      <c r="N315" s="83">
        <f t="shared" si="1"/>
        <v>0.5800017771</v>
      </c>
      <c r="O315" s="83">
        <f t="shared" si="2"/>
        <v>0.5800017771</v>
      </c>
      <c r="Q315" s="83">
        <f t="shared" si="3"/>
        <v>0.91439375</v>
      </c>
      <c r="R315" s="83">
        <f t="shared" si="4"/>
        <v>0.5800017771</v>
      </c>
      <c r="S315" s="83" t="b">
        <f t="shared" si="5"/>
        <v>0</v>
      </c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</row>
    <row r="316" ht="14.25" customHeight="1">
      <c r="A316" s="78">
        <v>313.0</v>
      </c>
      <c r="C316" s="78" t="str">
        <f>VLOOKUP(G316,[1]Macrodata_CCF!$A$3:$D$55,4,FALSE)</f>
        <v>#ERROR!</v>
      </c>
      <c r="E316" s="79" t="str">
        <f>VLOOKUP(G316,[1]Macrodata_CCF!$A$3:$B$55,2,FALSE)</f>
        <v>#ERROR!</v>
      </c>
      <c r="F316" s="78">
        <v>0.0</v>
      </c>
      <c r="G316" s="80">
        <v>37.0</v>
      </c>
      <c r="H316" s="81">
        <v>5400.0</v>
      </c>
      <c r="I316" s="81">
        <v>40000.0</v>
      </c>
      <c r="J316" s="81">
        <v>7475.0</v>
      </c>
      <c r="K316" s="81">
        <v>60000.0</v>
      </c>
      <c r="L316" s="82">
        <v>0.05997109826589595</v>
      </c>
      <c r="N316" s="83">
        <f t="shared" si="1"/>
        <v>0.05997109827</v>
      </c>
      <c r="O316" s="83">
        <f t="shared" si="2"/>
        <v>0.05997109827</v>
      </c>
      <c r="Q316" s="83">
        <f t="shared" si="3"/>
        <v>0.865</v>
      </c>
      <c r="R316" s="83">
        <f t="shared" si="4"/>
        <v>0.05997109827</v>
      </c>
      <c r="S316" s="83" t="b">
        <f t="shared" si="5"/>
        <v>0</v>
      </c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</row>
    <row r="317" ht="14.25" customHeight="1">
      <c r="A317" s="78">
        <v>314.0</v>
      </c>
      <c r="C317" s="78" t="str">
        <f>VLOOKUP(G317,[1]Macrodata_CCF!$A$3:$D$55,4,FALSE)</f>
        <v>#ERROR!</v>
      </c>
      <c r="E317" s="79" t="str">
        <f>VLOOKUP(G317,[1]Macrodata_CCF!$A$3:$B$55,2,FALSE)</f>
        <v>#ERROR!</v>
      </c>
      <c r="F317" s="78">
        <v>0.0</v>
      </c>
      <c r="G317" s="80">
        <v>24.0</v>
      </c>
      <c r="H317" s="81">
        <v>0.0</v>
      </c>
      <c r="I317" s="81">
        <v>110000.0</v>
      </c>
      <c r="J317" s="81">
        <v>22000.0</v>
      </c>
      <c r="K317" s="81">
        <v>110000.0</v>
      </c>
      <c r="L317" s="82">
        <v>0.2</v>
      </c>
      <c r="N317" s="83">
        <f t="shared" si="1"/>
        <v>0.2</v>
      </c>
      <c r="O317" s="83">
        <f t="shared" si="2"/>
        <v>0.2</v>
      </c>
      <c r="Q317" s="83">
        <f t="shared" si="3"/>
        <v>1</v>
      </c>
      <c r="R317" s="83">
        <f t="shared" si="4"/>
        <v>0.2</v>
      </c>
      <c r="S317" s="83" t="b">
        <f t="shared" si="5"/>
        <v>0</v>
      </c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</row>
    <row r="318" ht="14.25" customHeight="1">
      <c r="A318" s="78">
        <v>315.0</v>
      </c>
      <c r="C318" s="78" t="str">
        <f>VLOOKUP(G318,[1]Macrodata_CCF!$A$3:$D$55,4,FALSE)</f>
        <v>#ERROR!</v>
      </c>
      <c r="E318" s="79" t="str">
        <f>VLOOKUP(G318,[1]Macrodata_CCF!$A$3:$B$55,2,FALSE)</f>
        <v>#ERROR!</v>
      </c>
      <c r="F318" s="78">
        <v>0.0</v>
      </c>
      <c r="G318" s="80">
        <v>31.0</v>
      </c>
      <c r="H318" s="81">
        <v>33170.0</v>
      </c>
      <c r="I318" s="81">
        <v>60000.0</v>
      </c>
      <c r="J318" s="81">
        <v>38535.0</v>
      </c>
      <c r="K318" s="81">
        <v>60000.0</v>
      </c>
      <c r="L318" s="82">
        <v>0.1999627282892285</v>
      </c>
      <c r="N318" s="83">
        <f t="shared" si="1"/>
        <v>0.1999627283</v>
      </c>
      <c r="O318" s="83">
        <f t="shared" si="2"/>
        <v>0.1999627283</v>
      </c>
      <c r="Q318" s="83">
        <f t="shared" si="3"/>
        <v>0.4471666667</v>
      </c>
      <c r="R318" s="83">
        <f t="shared" si="4"/>
        <v>0.1999627283</v>
      </c>
      <c r="S318" s="83" t="b">
        <f t="shared" si="5"/>
        <v>0</v>
      </c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</row>
    <row r="319" ht="14.25" customHeight="1">
      <c r="A319" s="78">
        <v>316.0</v>
      </c>
      <c r="C319" s="78" t="str">
        <f>VLOOKUP(G319,[1]Macrodata_CCF!$A$3:$D$55,4,FALSE)</f>
        <v>#ERROR!</v>
      </c>
      <c r="E319" s="79" t="str">
        <f>VLOOKUP(G319,[1]Macrodata_CCF!$A$3:$B$55,2,FALSE)</f>
        <v>#ERROR!</v>
      </c>
      <c r="F319" s="78">
        <v>0.0</v>
      </c>
      <c r="G319" s="80">
        <v>7.0</v>
      </c>
      <c r="H319" s="81">
        <v>603705.0</v>
      </c>
      <c r="I319" s="81">
        <v>810000.0</v>
      </c>
      <c r="J319" s="81">
        <v>647025.0</v>
      </c>
      <c r="K319" s="81">
        <v>810000.0</v>
      </c>
      <c r="L319" s="82">
        <v>0.2099905475169054</v>
      </c>
      <c r="N319" s="83">
        <f t="shared" si="1"/>
        <v>0.2099905475</v>
      </c>
      <c r="O319" s="83">
        <f t="shared" si="2"/>
        <v>0.2099905475</v>
      </c>
      <c r="Q319" s="83">
        <f t="shared" si="3"/>
        <v>0.2546851852</v>
      </c>
      <c r="R319" s="83">
        <f t="shared" si="4"/>
        <v>0.2099905475</v>
      </c>
      <c r="S319" s="83" t="b">
        <f t="shared" si="5"/>
        <v>0</v>
      </c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</row>
    <row r="320" ht="14.25" customHeight="1">
      <c r="A320" s="78">
        <v>317.0</v>
      </c>
      <c r="C320" s="78" t="str">
        <f>VLOOKUP(G320,[1]Macrodata_CCF!$A$3:$D$55,4,FALSE)</f>
        <v>#ERROR!</v>
      </c>
      <c r="E320" s="79" t="str">
        <f>VLOOKUP(G320,[1]Macrodata_CCF!$A$3:$B$55,2,FALSE)</f>
        <v>#ERROR!</v>
      </c>
      <c r="F320" s="78">
        <v>0.0</v>
      </c>
      <c r="G320" s="80">
        <v>15.0</v>
      </c>
      <c r="H320" s="81">
        <v>119175.0</v>
      </c>
      <c r="I320" s="81">
        <v>330000.0</v>
      </c>
      <c r="J320" s="81">
        <v>161340.0</v>
      </c>
      <c r="K320" s="81">
        <v>330000.0</v>
      </c>
      <c r="L320" s="82">
        <v>0.2</v>
      </c>
      <c r="N320" s="83">
        <f t="shared" si="1"/>
        <v>0.2</v>
      </c>
      <c r="O320" s="83">
        <f t="shared" si="2"/>
        <v>0.2</v>
      </c>
      <c r="Q320" s="83">
        <f t="shared" si="3"/>
        <v>0.6388636364</v>
      </c>
      <c r="R320" s="83">
        <f t="shared" si="4"/>
        <v>0.2</v>
      </c>
      <c r="S320" s="83" t="b">
        <f t="shared" si="5"/>
        <v>0</v>
      </c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</row>
    <row r="321" ht="14.25" customHeight="1">
      <c r="A321" s="78">
        <v>318.0</v>
      </c>
      <c r="C321" s="78" t="str">
        <f>VLOOKUP(G321,[1]Macrodata_CCF!$A$3:$D$55,4,FALSE)</f>
        <v>#ERROR!</v>
      </c>
      <c r="E321" s="79" t="str">
        <f>VLOOKUP(G321,[1]Macrodata_CCF!$A$3:$B$55,2,FALSE)</f>
        <v>#ERROR!</v>
      </c>
      <c r="F321" s="78">
        <v>1.0</v>
      </c>
      <c r="G321" s="80">
        <v>25.0</v>
      </c>
      <c r="H321" s="81">
        <v>0.0</v>
      </c>
      <c r="I321" s="81">
        <v>730000.0</v>
      </c>
      <c r="J321" s="81">
        <v>386900.0</v>
      </c>
      <c r="K321" s="81">
        <v>730000.0</v>
      </c>
      <c r="L321" s="82">
        <v>0.53</v>
      </c>
      <c r="N321" s="83">
        <f t="shared" si="1"/>
        <v>0.53</v>
      </c>
      <c r="O321" s="83">
        <f t="shared" si="2"/>
        <v>0.53</v>
      </c>
      <c r="Q321" s="83">
        <f t="shared" si="3"/>
        <v>1</v>
      </c>
      <c r="R321" s="83">
        <f t="shared" si="4"/>
        <v>0.53</v>
      </c>
      <c r="S321" s="83" t="b">
        <f t="shared" si="5"/>
        <v>0</v>
      </c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</row>
    <row r="322" ht="14.25" customHeight="1">
      <c r="A322" s="78">
        <v>319.0</v>
      </c>
      <c r="C322" s="78" t="str">
        <f>VLOOKUP(G322,[1]Macrodata_CCF!$A$3:$D$55,4,FALSE)</f>
        <v>#ERROR!</v>
      </c>
      <c r="E322" s="79" t="str">
        <f>VLOOKUP(G322,[1]Macrodata_CCF!$A$3:$B$55,2,FALSE)</f>
        <v>#ERROR!</v>
      </c>
      <c r="F322" s="78">
        <v>0.0</v>
      </c>
      <c r="G322" s="80">
        <v>20.0</v>
      </c>
      <c r="H322" s="81">
        <v>316355.0</v>
      </c>
      <c r="I322" s="81">
        <v>390000.0</v>
      </c>
      <c r="J322" s="81">
        <v>327400.0</v>
      </c>
      <c r="K322" s="81">
        <v>390000.0</v>
      </c>
      <c r="L322" s="82">
        <v>0.1499762373548781</v>
      </c>
      <c r="N322" s="83">
        <f t="shared" si="1"/>
        <v>0.1499762374</v>
      </c>
      <c r="O322" s="83">
        <f t="shared" si="2"/>
        <v>0.1499762374</v>
      </c>
      <c r="Q322" s="83">
        <f t="shared" si="3"/>
        <v>0.1888333333</v>
      </c>
      <c r="R322" s="83">
        <f t="shared" si="4"/>
        <v>0.1499762374</v>
      </c>
      <c r="S322" s="83" t="b">
        <f t="shared" si="5"/>
        <v>0</v>
      </c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</row>
    <row r="323" ht="14.25" customHeight="1">
      <c r="A323" s="78">
        <v>320.0</v>
      </c>
      <c r="C323" s="78" t="str">
        <f>VLOOKUP(G323,[1]Macrodata_CCF!$A$3:$D$55,4,FALSE)</f>
        <v>#ERROR!</v>
      </c>
      <c r="E323" s="79" t="str">
        <f>VLOOKUP(G323,[1]Macrodata_CCF!$A$3:$B$55,2,FALSE)</f>
        <v>#ERROR!</v>
      </c>
      <c r="F323" s="78">
        <v>0.0</v>
      </c>
      <c r="G323" s="80">
        <v>52.0</v>
      </c>
      <c r="H323" s="81">
        <v>52725.0</v>
      </c>
      <c r="I323" s="81">
        <v>160000.0</v>
      </c>
      <c r="J323" s="81">
        <v>63455.0</v>
      </c>
      <c r="K323" s="81">
        <v>160000.0</v>
      </c>
      <c r="L323" s="82">
        <v>0.1000233045910044</v>
      </c>
      <c r="N323" s="83">
        <f t="shared" si="1"/>
        <v>0.1000233046</v>
      </c>
      <c r="O323" s="83">
        <f t="shared" si="2"/>
        <v>0.1000233046</v>
      </c>
      <c r="Q323" s="83">
        <f t="shared" si="3"/>
        <v>0.67046875</v>
      </c>
      <c r="R323" s="83">
        <f t="shared" si="4"/>
        <v>0.1000233046</v>
      </c>
      <c r="S323" s="83" t="b">
        <f t="shared" si="5"/>
        <v>0</v>
      </c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</row>
    <row r="324" ht="14.25" customHeight="1">
      <c r="A324" s="78">
        <v>321.0</v>
      </c>
      <c r="C324" s="78" t="str">
        <f>VLOOKUP(G324,[1]Macrodata_CCF!$A$3:$D$55,4,FALSE)</f>
        <v>#ERROR!</v>
      </c>
      <c r="E324" s="79" t="str">
        <f>VLOOKUP(G324,[1]Macrodata_CCF!$A$3:$B$55,2,FALSE)</f>
        <v>#ERROR!</v>
      </c>
      <c r="F324" s="78">
        <v>0.0</v>
      </c>
      <c r="G324" s="80">
        <v>52.0</v>
      </c>
      <c r="H324" s="81">
        <v>308470.0</v>
      </c>
      <c r="I324" s="81">
        <v>860000.0</v>
      </c>
      <c r="J324" s="81">
        <v>341560.0</v>
      </c>
      <c r="K324" s="81">
        <v>860000.0</v>
      </c>
      <c r="L324" s="82">
        <v>0.05999673635160372</v>
      </c>
      <c r="N324" s="83">
        <f t="shared" si="1"/>
        <v>0.05999673635</v>
      </c>
      <c r="O324" s="83">
        <f t="shared" si="2"/>
        <v>0.05999673635</v>
      </c>
      <c r="Q324" s="83">
        <f t="shared" si="3"/>
        <v>0.6413139535</v>
      </c>
      <c r="R324" s="83">
        <f t="shared" si="4"/>
        <v>0.05999673635</v>
      </c>
      <c r="S324" s="83" t="b">
        <f t="shared" si="5"/>
        <v>0</v>
      </c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</row>
    <row r="325" ht="14.25" customHeight="1">
      <c r="A325" s="78">
        <v>322.0</v>
      </c>
      <c r="C325" s="78" t="str">
        <f>VLOOKUP(G325,[1]Macrodata_CCF!$A$3:$D$55,4,FALSE)</f>
        <v>#ERROR!</v>
      </c>
      <c r="E325" s="79" t="str">
        <f>VLOOKUP(G325,[1]Macrodata_CCF!$A$3:$B$55,2,FALSE)</f>
        <v>#ERROR!</v>
      </c>
      <c r="F325" s="78">
        <v>0.0</v>
      </c>
      <c r="G325" s="80">
        <v>1.0</v>
      </c>
      <c r="H325" s="81">
        <v>301925.0</v>
      </c>
      <c r="I325" s="81">
        <v>550000.0</v>
      </c>
      <c r="J325" s="81">
        <v>351540.0</v>
      </c>
      <c r="K325" s="81">
        <v>550000.0</v>
      </c>
      <c r="L325" s="82">
        <v>0.2</v>
      </c>
      <c r="N325" s="83">
        <f t="shared" si="1"/>
        <v>0.2</v>
      </c>
      <c r="O325" s="83">
        <f t="shared" si="2"/>
        <v>0.2</v>
      </c>
      <c r="Q325" s="83">
        <f t="shared" si="3"/>
        <v>0.4510454545</v>
      </c>
      <c r="R325" s="83">
        <f t="shared" si="4"/>
        <v>0.2</v>
      </c>
      <c r="S325" s="83" t="b">
        <f t="shared" si="5"/>
        <v>0</v>
      </c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</row>
    <row r="326" ht="14.25" customHeight="1">
      <c r="A326" s="78">
        <v>323.0</v>
      </c>
      <c r="C326" s="78" t="str">
        <f>VLOOKUP(G326,[1]Macrodata_CCF!$A$3:$D$55,4,FALSE)</f>
        <v>#ERROR!</v>
      </c>
      <c r="E326" s="79" t="str">
        <f>VLOOKUP(G326,[1]Macrodata_CCF!$A$3:$B$55,2,FALSE)</f>
        <v>#ERROR!</v>
      </c>
      <c r="F326" s="78">
        <v>0.0</v>
      </c>
      <c r="G326" s="80">
        <v>8.0</v>
      </c>
      <c r="H326" s="81">
        <v>0.0</v>
      </c>
      <c r="I326" s="81">
        <v>550000.0</v>
      </c>
      <c r="J326" s="81">
        <v>187000.0</v>
      </c>
      <c r="K326" s="81">
        <v>550000.0</v>
      </c>
      <c r="L326" s="82">
        <v>0.34</v>
      </c>
      <c r="N326" s="83">
        <f t="shared" si="1"/>
        <v>0.34</v>
      </c>
      <c r="O326" s="83">
        <f t="shared" si="2"/>
        <v>0.34</v>
      </c>
      <c r="Q326" s="83">
        <f t="shared" si="3"/>
        <v>1</v>
      </c>
      <c r="R326" s="83">
        <f t="shared" si="4"/>
        <v>0.34</v>
      </c>
      <c r="S326" s="83" t="b">
        <f t="shared" si="5"/>
        <v>0</v>
      </c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</row>
    <row r="327" ht="14.25" customHeight="1">
      <c r="A327" s="78">
        <v>324.0</v>
      </c>
      <c r="C327" s="78" t="str">
        <f>VLOOKUP(G327,[1]Macrodata_CCF!$A$3:$D$55,4,FALSE)</f>
        <v>#ERROR!</v>
      </c>
      <c r="E327" s="79" t="str">
        <f>VLOOKUP(G327,[1]Macrodata_CCF!$A$3:$B$55,2,FALSE)</f>
        <v>#ERROR!</v>
      </c>
      <c r="F327" s="78">
        <v>0.0</v>
      </c>
      <c r="G327" s="80">
        <v>43.0</v>
      </c>
      <c r="H327" s="81">
        <v>2430.0</v>
      </c>
      <c r="I327" s="81">
        <v>30000.0</v>
      </c>
      <c r="J327" s="81">
        <v>7115.0</v>
      </c>
      <c r="K327" s="81">
        <v>30000.0</v>
      </c>
      <c r="L327" s="82">
        <v>0.1699310845121509</v>
      </c>
      <c r="N327" s="83">
        <f t="shared" si="1"/>
        <v>0.1699310845</v>
      </c>
      <c r="O327" s="83">
        <f t="shared" si="2"/>
        <v>0.1699310845</v>
      </c>
      <c r="Q327" s="83">
        <f t="shared" si="3"/>
        <v>0.919</v>
      </c>
      <c r="R327" s="83">
        <f t="shared" si="4"/>
        <v>0.1699310845</v>
      </c>
      <c r="S327" s="83" t="b">
        <f t="shared" si="5"/>
        <v>0</v>
      </c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</row>
    <row r="328" ht="14.25" customHeight="1">
      <c r="A328" s="78">
        <v>325.0</v>
      </c>
      <c r="C328" s="78" t="str">
        <f>VLOOKUP(G328,[1]Macrodata_CCF!$A$3:$D$55,4,FALSE)</f>
        <v>#ERROR!</v>
      </c>
      <c r="E328" s="79" t="str">
        <f>VLOOKUP(G328,[1]Macrodata_CCF!$A$3:$B$55,2,FALSE)</f>
        <v>#ERROR!</v>
      </c>
      <c r="F328" s="78">
        <v>0.0</v>
      </c>
      <c r="G328" s="80">
        <v>19.0</v>
      </c>
      <c r="H328" s="81">
        <v>7710.0</v>
      </c>
      <c r="I328" s="81">
        <v>480000.0</v>
      </c>
      <c r="J328" s="81">
        <v>83275.0</v>
      </c>
      <c r="K328" s="81">
        <v>480000.0</v>
      </c>
      <c r="L328" s="82">
        <v>0.1599970357195791</v>
      </c>
      <c r="N328" s="83">
        <f t="shared" si="1"/>
        <v>0.1599970357</v>
      </c>
      <c r="O328" s="83">
        <f t="shared" si="2"/>
        <v>0.1599970357</v>
      </c>
      <c r="Q328" s="83">
        <f t="shared" si="3"/>
        <v>0.9839375</v>
      </c>
      <c r="R328" s="83">
        <f t="shared" si="4"/>
        <v>0.1599970357</v>
      </c>
      <c r="S328" s="83" t="b">
        <f t="shared" si="5"/>
        <v>0</v>
      </c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</row>
    <row r="329" ht="14.25" customHeight="1">
      <c r="A329" s="78">
        <v>326.0</v>
      </c>
      <c r="C329" s="78" t="str">
        <f>VLOOKUP(G329,[1]Macrodata_CCF!$A$3:$D$55,4,FALSE)</f>
        <v>#ERROR!</v>
      </c>
      <c r="E329" s="79" t="str">
        <f>VLOOKUP(G329,[1]Macrodata_CCF!$A$3:$B$55,2,FALSE)</f>
        <v>#ERROR!</v>
      </c>
      <c r="F329" s="78">
        <v>1.0</v>
      </c>
      <c r="G329" s="80">
        <v>43.0</v>
      </c>
      <c r="H329" s="81">
        <v>235250.0</v>
      </c>
      <c r="I329" s="81">
        <v>420000.0</v>
      </c>
      <c r="J329" s="81">
        <v>336865.0</v>
      </c>
      <c r="K329" s="81">
        <v>420000.0</v>
      </c>
      <c r="L329" s="82">
        <v>0.5500135317997293</v>
      </c>
      <c r="N329" s="83">
        <f t="shared" si="1"/>
        <v>0.5500135318</v>
      </c>
      <c r="O329" s="83">
        <f t="shared" si="2"/>
        <v>0.5500135318</v>
      </c>
      <c r="Q329" s="83">
        <f t="shared" si="3"/>
        <v>0.4398809524</v>
      </c>
      <c r="R329" s="83">
        <f t="shared" si="4"/>
        <v>0.5500135318</v>
      </c>
      <c r="S329" s="83" t="b">
        <f t="shared" si="5"/>
        <v>0</v>
      </c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</row>
    <row r="330" ht="14.25" customHeight="1">
      <c r="A330" s="78">
        <v>327.0</v>
      </c>
      <c r="C330" s="78" t="str">
        <f>VLOOKUP(G330,[1]Macrodata_CCF!$A$3:$D$55,4,FALSE)</f>
        <v>#ERROR!</v>
      </c>
      <c r="E330" s="79" t="str">
        <f>VLOOKUP(G330,[1]Macrodata_CCF!$A$3:$B$55,2,FALSE)</f>
        <v>#ERROR!</v>
      </c>
      <c r="F330" s="78">
        <v>0.0</v>
      </c>
      <c r="G330" s="80">
        <v>4.0</v>
      </c>
      <c r="H330" s="81">
        <v>82820.0</v>
      </c>
      <c r="I330" s="81">
        <v>140000.0</v>
      </c>
      <c r="J330" s="81">
        <v>103975.0</v>
      </c>
      <c r="K330" s="81">
        <v>140000.0</v>
      </c>
      <c r="L330" s="82">
        <v>0.3699720181881777</v>
      </c>
      <c r="N330" s="83">
        <f t="shared" si="1"/>
        <v>0.3699720182</v>
      </c>
      <c r="O330" s="83">
        <f t="shared" si="2"/>
        <v>0.3699720182</v>
      </c>
      <c r="Q330" s="83">
        <f t="shared" si="3"/>
        <v>0.4084285714</v>
      </c>
      <c r="R330" s="83">
        <f t="shared" si="4"/>
        <v>0.3699720182</v>
      </c>
      <c r="S330" s="83" t="b">
        <f t="shared" si="5"/>
        <v>0</v>
      </c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</row>
    <row r="331" ht="14.25" customHeight="1">
      <c r="A331" s="78">
        <v>328.0</v>
      </c>
      <c r="C331" s="78" t="str">
        <f>VLOOKUP(G331,[1]Macrodata_CCF!$A$3:$D$55,4,FALSE)</f>
        <v>#ERROR!</v>
      </c>
      <c r="E331" s="79" t="str">
        <f>VLOOKUP(G331,[1]Macrodata_CCF!$A$3:$B$55,2,FALSE)</f>
        <v>#ERROR!</v>
      </c>
      <c r="F331" s="78">
        <v>0.0</v>
      </c>
      <c r="G331" s="80">
        <v>12.0</v>
      </c>
      <c r="H331" s="81">
        <v>465495.0</v>
      </c>
      <c r="I331" s="81">
        <v>500000.0</v>
      </c>
      <c r="J331" s="81">
        <v>475155.0</v>
      </c>
      <c r="K331" s="81">
        <v>500000.0</v>
      </c>
      <c r="L331" s="82">
        <v>0.2799594261701203</v>
      </c>
      <c r="N331" s="83">
        <f t="shared" si="1"/>
        <v>0.2799594262</v>
      </c>
      <c r="O331" s="83">
        <f t="shared" si="2"/>
        <v>0.2799594262</v>
      </c>
      <c r="Q331" s="83">
        <f t="shared" si="3"/>
        <v>0.06901</v>
      </c>
      <c r="R331" s="83">
        <f t="shared" si="4"/>
        <v>0.01932</v>
      </c>
      <c r="S331" s="83" t="b">
        <f t="shared" si="5"/>
        <v>0</v>
      </c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</row>
    <row r="332" ht="14.25" customHeight="1">
      <c r="A332" s="78">
        <v>329.0</v>
      </c>
      <c r="C332" s="78" t="str">
        <f>VLOOKUP(G332,[1]Macrodata_CCF!$A$3:$D$55,4,FALSE)</f>
        <v>#ERROR!</v>
      </c>
      <c r="E332" s="79" t="str">
        <f>VLOOKUP(G332,[1]Macrodata_CCF!$A$3:$B$55,2,FALSE)</f>
        <v>#ERROR!</v>
      </c>
      <c r="F332" s="78">
        <v>0.0</v>
      </c>
      <c r="G332" s="80">
        <v>8.0</v>
      </c>
      <c r="H332" s="81">
        <v>4680.0</v>
      </c>
      <c r="I332" s="81">
        <v>10000.0</v>
      </c>
      <c r="J332" s="81">
        <v>6225.0</v>
      </c>
      <c r="K332" s="81">
        <v>10000.0</v>
      </c>
      <c r="L332" s="82">
        <v>0.2904135338345865</v>
      </c>
      <c r="N332" s="83">
        <f t="shared" si="1"/>
        <v>0.2904135338</v>
      </c>
      <c r="O332" s="83">
        <f t="shared" si="2"/>
        <v>0.2904135338</v>
      </c>
      <c r="Q332" s="83">
        <f t="shared" si="3"/>
        <v>0.532</v>
      </c>
      <c r="R332" s="83">
        <f t="shared" si="4"/>
        <v>0.2904135338</v>
      </c>
      <c r="S332" s="83" t="b">
        <f t="shared" si="5"/>
        <v>0</v>
      </c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</row>
    <row r="333" ht="14.25" customHeight="1">
      <c r="A333" s="78">
        <v>330.0</v>
      </c>
      <c r="C333" s="78" t="str">
        <f>VLOOKUP(G333,[1]Macrodata_CCF!$A$3:$D$55,4,FALSE)</f>
        <v>#ERROR!</v>
      </c>
      <c r="E333" s="79" t="str">
        <f>VLOOKUP(G333,[1]Macrodata_CCF!$A$3:$B$55,2,FALSE)</f>
        <v>#ERROR!</v>
      </c>
      <c r="F333" s="78">
        <v>0.0</v>
      </c>
      <c r="G333" s="80">
        <v>24.0</v>
      </c>
      <c r="H333" s="81">
        <v>26260.0</v>
      </c>
      <c r="I333" s="81">
        <v>640000.0</v>
      </c>
      <c r="J333" s="81">
        <v>0.0</v>
      </c>
      <c r="K333" s="81">
        <v>640000.0</v>
      </c>
      <c r="L333" s="82">
        <v>-0.04278684785088148</v>
      </c>
      <c r="N333" s="83">
        <f t="shared" si="1"/>
        <v>-0.04278684785</v>
      </c>
      <c r="O333" s="83">
        <f t="shared" si="2"/>
        <v>0</v>
      </c>
      <c r="Q333" s="83">
        <f t="shared" si="3"/>
        <v>0.95896875</v>
      </c>
      <c r="R333" s="83">
        <f t="shared" si="4"/>
        <v>-0.04278684785</v>
      </c>
      <c r="S333" s="83" t="b">
        <f t="shared" si="5"/>
        <v>0</v>
      </c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</row>
    <row r="334" ht="14.25" customHeight="1">
      <c r="A334" s="78">
        <v>331.0</v>
      </c>
      <c r="C334" s="78" t="str">
        <f>VLOOKUP(G334,[1]Macrodata_CCF!$A$3:$D$55,4,FALSE)</f>
        <v>#ERROR!</v>
      </c>
      <c r="E334" s="79" t="str">
        <f>VLOOKUP(G334,[1]Macrodata_CCF!$A$3:$B$55,2,FALSE)</f>
        <v>#ERROR!</v>
      </c>
      <c r="F334" s="78">
        <v>0.0</v>
      </c>
      <c r="G334" s="80">
        <v>12.0</v>
      </c>
      <c r="H334" s="81">
        <v>107380.0</v>
      </c>
      <c r="I334" s="81">
        <v>230000.0</v>
      </c>
      <c r="J334" s="81">
        <v>151525.0</v>
      </c>
      <c r="K334" s="81">
        <v>230000.0</v>
      </c>
      <c r="L334" s="82">
        <v>0.360014679497635</v>
      </c>
      <c r="N334" s="83">
        <f t="shared" si="1"/>
        <v>0.3600146795</v>
      </c>
      <c r="O334" s="83">
        <f t="shared" si="2"/>
        <v>0.3600146795</v>
      </c>
      <c r="Q334" s="83">
        <f t="shared" si="3"/>
        <v>0.5331304348</v>
      </c>
      <c r="R334" s="83">
        <f t="shared" si="4"/>
        <v>0.3600146795</v>
      </c>
      <c r="S334" s="83" t="b">
        <f t="shared" si="5"/>
        <v>0</v>
      </c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</row>
    <row r="335" ht="14.25" customHeight="1">
      <c r="A335" s="78">
        <v>332.0</v>
      </c>
      <c r="C335" s="78" t="str">
        <f>VLOOKUP(G335,[1]Macrodata_CCF!$A$3:$D$55,4,FALSE)</f>
        <v>#ERROR!</v>
      </c>
      <c r="E335" s="79" t="str">
        <f>VLOOKUP(G335,[1]Macrodata_CCF!$A$3:$B$55,2,FALSE)</f>
        <v>#ERROR!</v>
      </c>
      <c r="F335" s="78">
        <v>0.0</v>
      </c>
      <c r="G335" s="80">
        <v>27.0</v>
      </c>
      <c r="H335" s="81">
        <v>132040.0</v>
      </c>
      <c r="I335" s="81">
        <v>290000.0</v>
      </c>
      <c r="J335" s="81">
        <v>163630.0</v>
      </c>
      <c r="K335" s="81">
        <v>290000.0</v>
      </c>
      <c r="L335" s="82">
        <v>0.1999873385667258</v>
      </c>
      <c r="N335" s="83">
        <f t="shared" si="1"/>
        <v>0.1999873386</v>
      </c>
      <c r="O335" s="83">
        <f t="shared" si="2"/>
        <v>0.1999873386</v>
      </c>
      <c r="Q335" s="83">
        <f t="shared" si="3"/>
        <v>0.5446896552</v>
      </c>
      <c r="R335" s="83">
        <f t="shared" si="4"/>
        <v>0.1999873386</v>
      </c>
      <c r="S335" s="83" t="b">
        <f t="shared" si="5"/>
        <v>0</v>
      </c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</row>
    <row r="336" ht="14.25" customHeight="1">
      <c r="A336" s="78">
        <v>333.0</v>
      </c>
      <c r="C336" s="78" t="str">
        <f>VLOOKUP(G336,[1]Macrodata_CCF!$A$3:$D$55,4,FALSE)</f>
        <v>#ERROR!</v>
      </c>
      <c r="E336" s="79" t="str">
        <f>VLOOKUP(G336,[1]Macrodata_CCF!$A$3:$B$55,2,FALSE)</f>
        <v>#ERROR!</v>
      </c>
      <c r="F336" s="78">
        <v>0.0</v>
      </c>
      <c r="G336" s="80">
        <v>20.0</v>
      </c>
      <c r="H336" s="81">
        <v>406595.0</v>
      </c>
      <c r="I336" s="81">
        <v>460000.0</v>
      </c>
      <c r="J336" s="81">
        <v>469200.0</v>
      </c>
      <c r="K336" s="81">
        <v>460000.0</v>
      </c>
      <c r="L336" s="82">
        <v>1.172268514184065</v>
      </c>
      <c r="N336" s="83">
        <f t="shared" si="1"/>
        <v>1.172268514</v>
      </c>
      <c r="O336" s="83">
        <f t="shared" si="2"/>
        <v>1</v>
      </c>
      <c r="Q336" s="83">
        <f t="shared" si="3"/>
        <v>0.1160978261</v>
      </c>
      <c r="R336" s="83">
        <f t="shared" si="4"/>
        <v>1.172268514</v>
      </c>
      <c r="S336" s="83" t="b">
        <f t="shared" si="5"/>
        <v>0</v>
      </c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</row>
    <row r="337" ht="14.25" customHeight="1">
      <c r="A337" s="78">
        <v>334.0</v>
      </c>
      <c r="C337" s="78" t="str">
        <f>VLOOKUP(G337,[1]Macrodata_CCF!$A$3:$D$55,4,FALSE)</f>
        <v>#ERROR!</v>
      </c>
      <c r="E337" s="79" t="str">
        <f>VLOOKUP(G337,[1]Macrodata_CCF!$A$3:$B$55,2,FALSE)</f>
        <v>#ERROR!</v>
      </c>
      <c r="F337" s="78">
        <v>0.0</v>
      </c>
      <c r="G337" s="80">
        <v>16.0</v>
      </c>
      <c r="H337" s="81">
        <v>274970.0</v>
      </c>
      <c r="I337" s="81">
        <v>660000.0</v>
      </c>
      <c r="J337" s="81">
        <v>340425.0</v>
      </c>
      <c r="K337" s="81">
        <v>660000.0</v>
      </c>
      <c r="L337" s="82">
        <v>0.1699997402799782</v>
      </c>
      <c r="N337" s="83">
        <f t="shared" si="1"/>
        <v>0.1699997403</v>
      </c>
      <c r="O337" s="83">
        <f t="shared" si="2"/>
        <v>0.1699997403</v>
      </c>
      <c r="Q337" s="83">
        <f t="shared" si="3"/>
        <v>0.5833787879</v>
      </c>
      <c r="R337" s="83">
        <f t="shared" si="4"/>
        <v>0.1699997403</v>
      </c>
      <c r="S337" s="83" t="b">
        <f t="shared" si="5"/>
        <v>0</v>
      </c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</row>
    <row r="338" ht="14.25" customHeight="1">
      <c r="A338" s="78">
        <v>335.0</v>
      </c>
      <c r="C338" s="78" t="str">
        <f>VLOOKUP(G338,[1]Macrodata_CCF!$A$3:$D$55,4,FALSE)</f>
        <v>#ERROR!</v>
      </c>
      <c r="E338" s="79" t="str">
        <f>VLOOKUP(G338,[1]Macrodata_CCF!$A$3:$B$55,2,FALSE)</f>
        <v>#ERROR!</v>
      </c>
      <c r="F338" s="78">
        <v>0.0</v>
      </c>
      <c r="G338" s="80">
        <v>4.0</v>
      </c>
      <c r="H338" s="81">
        <v>38610.0</v>
      </c>
      <c r="I338" s="81">
        <v>150000.0</v>
      </c>
      <c r="J338" s="81">
        <v>78710.0</v>
      </c>
      <c r="K338" s="81">
        <v>270000.0</v>
      </c>
      <c r="L338" s="82">
        <v>0.3599964090133764</v>
      </c>
      <c r="N338" s="83">
        <f t="shared" si="1"/>
        <v>0.359996409</v>
      </c>
      <c r="O338" s="83">
        <f t="shared" si="2"/>
        <v>0.359996409</v>
      </c>
      <c r="Q338" s="83">
        <f t="shared" si="3"/>
        <v>0.7426</v>
      </c>
      <c r="R338" s="83">
        <f t="shared" si="4"/>
        <v>0.359996409</v>
      </c>
      <c r="S338" s="83" t="b">
        <f t="shared" si="5"/>
        <v>0</v>
      </c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</row>
    <row r="339" ht="14.25" customHeight="1">
      <c r="A339" s="78">
        <v>336.0</v>
      </c>
      <c r="C339" s="78" t="str">
        <f>VLOOKUP(G339,[1]Macrodata_CCF!$A$3:$D$55,4,FALSE)</f>
        <v>#ERROR!</v>
      </c>
      <c r="E339" s="79" t="str">
        <f>VLOOKUP(G339,[1]Macrodata_CCF!$A$3:$B$55,2,FALSE)</f>
        <v>#ERROR!</v>
      </c>
      <c r="F339" s="78">
        <v>0.0</v>
      </c>
      <c r="G339" s="80">
        <v>3.0</v>
      </c>
      <c r="H339" s="81">
        <v>655070.0</v>
      </c>
      <c r="I339" s="81">
        <v>710000.0</v>
      </c>
      <c r="J339" s="81">
        <v>724200.0</v>
      </c>
      <c r="K339" s="81">
        <v>710000.0</v>
      </c>
      <c r="L339" s="82">
        <v>1.258510831967959</v>
      </c>
      <c r="N339" s="83">
        <f t="shared" si="1"/>
        <v>1.258510832</v>
      </c>
      <c r="O339" s="83">
        <f t="shared" si="2"/>
        <v>1</v>
      </c>
      <c r="Q339" s="83">
        <f t="shared" si="3"/>
        <v>0.07736619718</v>
      </c>
      <c r="R339" s="83">
        <f t="shared" si="4"/>
        <v>0.09736619718</v>
      </c>
      <c r="S339" s="83" t="b">
        <f t="shared" si="5"/>
        <v>1</v>
      </c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</row>
    <row r="340" ht="14.25" customHeight="1">
      <c r="A340" s="78">
        <v>337.0</v>
      </c>
      <c r="C340" s="78" t="str">
        <f>VLOOKUP(G340,[1]Macrodata_CCF!$A$3:$D$55,4,FALSE)</f>
        <v>#ERROR!</v>
      </c>
      <c r="E340" s="79" t="str">
        <f>VLOOKUP(G340,[1]Macrodata_CCF!$A$3:$B$55,2,FALSE)</f>
        <v>#ERROR!</v>
      </c>
      <c r="F340" s="78">
        <v>0.0</v>
      </c>
      <c r="G340" s="80">
        <v>41.0</v>
      </c>
      <c r="H340" s="81">
        <v>134225.0</v>
      </c>
      <c r="I340" s="81">
        <v>900000.0</v>
      </c>
      <c r="J340" s="81">
        <v>295040.0</v>
      </c>
      <c r="K340" s="81">
        <v>1350000.0</v>
      </c>
      <c r="L340" s="82">
        <v>0.2100029381998629</v>
      </c>
      <c r="N340" s="83">
        <f t="shared" si="1"/>
        <v>0.2100029382</v>
      </c>
      <c r="O340" s="83">
        <f t="shared" si="2"/>
        <v>0.2100029382</v>
      </c>
      <c r="Q340" s="83">
        <f t="shared" si="3"/>
        <v>0.8508611111</v>
      </c>
      <c r="R340" s="83">
        <f t="shared" si="4"/>
        <v>0.2100029382</v>
      </c>
      <c r="S340" s="83" t="b">
        <f t="shared" si="5"/>
        <v>0</v>
      </c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</row>
    <row r="341" ht="14.25" customHeight="1">
      <c r="A341" s="78">
        <v>338.0</v>
      </c>
      <c r="C341" s="78" t="str">
        <f>VLOOKUP(G341,[1]Macrodata_CCF!$A$3:$D$55,4,FALSE)</f>
        <v>#ERROR!</v>
      </c>
      <c r="E341" s="79" t="str">
        <f>VLOOKUP(G341,[1]Macrodata_CCF!$A$3:$B$55,2,FALSE)</f>
        <v>#ERROR!</v>
      </c>
      <c r="F341" s="78">
        <v>1.0</v>
      </c>
      <c r="G341" s="80">
        <v>22.0</v>
      </c>
      <c r="H341" s="81">
        <v>47045.0</v>
      </c>
      <c r="I341" s="81">
        <v>70000.0</v>
      </c>
      <c r="J341" s="81">
        <v>71400.0</v>
      </c>
      <c r="K341" s="81">
        <v>70000.0</v>
      </c>
      <c r="L341" s="82">
        <v>1.060988891309083</v>
      </c>
      <c r="N341" s="83">
        <f t="shared" si="1"/>
        <v>1.060988891</v>
      </c>
      <c r="O341" s="83">
        <f t="shared" si="2"/>
        <v>1</v>
      </c>
      <c r="Q341" s="83">
        <f t="shared" si="3"/>
        <v>0.3279285714</v>
      </c>
      <c r="R341" s="83">
        <f t="shared" si="4"/>
        <v>1.060988891</v>
      </c>
      <c r="S341" s="83" t="b">
        <f t="shared" si="5"/>
        <v>0</v>
      </c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</row>
    <row r="342" ht="14.25" customHeight="1">
      <c r="A342" s="78">
        <v>339.0</v>
      </c>
      <c r="C342" s="78" t="str">
        <f>VLOOKUP(G342,[1]Macrodata_CCF!$A$3:$D$55,4,FALSE)</f>
        <v>#ERROR!</v>
      </c>
      <c r="E342" s="79" t="str">
        <f>VLOOKUP(G342,[1]Macrodata_CCF!$A$3:$B$55,2,FALSE)</f>
        <v>#ERROR!</v>
      </c>
      <c r="F342" s="78">
        <v>0.0</v>
      </c>
      <c r="G342" s="80">
        <v>47.0</v>
      </c>
      <c r="H342" s="81">
        <v>245280.0</v>
      </c>
      <c r="I342" s="81">
        <v>600000.0</v>
      </c>
      <c r="J342" s="81">
        <v>302035.0</v>
      </c>
      <c r="K342" s="81">
        <v>900000.0</v>
      </c>
      <c r="L342" s="82">
        <v>0.1599994361750113</v>
      </c>
      <c r="N342" s="83">
        <f t="shared" si="1"/>
        <v>0.1599994362</v>
      </c>
      <c r="O342" s="83">
        <f t="shared" si="2"/>
        <v>0.1599994362</v>
      </c>
      <c r="Q342" s="83">
        <f t="shared" si="3"/>
        <v>0.5912</v>
      </c>
      <c r="R342" s="83">
        <f t="shared" si="4"/>
        <v>0.1599994362</v>
      </c>
      <c r="S342" s="83" t="b">
        <f t="shared" si="5"/>
        <v>0</v>
      </c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</row>
    <row r="343" ht="14.25" customHeight="1">
      <c r="A343" s="78">
        <v>340.0</v>
      </c>
      <c r="C343" s="78" t="str">
        <f>VLOOKUP(G343,[1]Macrodata_CCF!$A$3:$D$55,4,FALSE)</f>
        <v>#ERROR!</v>
      </c>
      <c r="E343" s="79" t="str">
        <f>VLOOKUP(G343,[1]Macrodata_CCF!$A$3:$B$55,2,FALSE)</f>
        <v>#ERROR!</v>
      </c>
      <c r="F343" s="78">
        <v>0.0</v>
      </c>
      <c r="G343" s="80">
        <v>40.0</v>
      </c>
      <c r="H343" s="81">
        <v>107715.0</v>
      </c>
      <c r="I343" s="81">
        <v>140000.0</v>
      </c>
      <c r="J343" s="81">
        <v>110945.0</v>
      </c>
      <c r="K343" s="81">
        <v>140000.0</v>
      </c>
      <c r="L343" s="82">
        <v>0.1000464612048939</v>
      </c>
      <c r="N343" s="83">
        <f t="shared" si="1"/>
        <v>0.1000464612</v>
      </c>
      <c r="O343" s="83">
        <f t="shared" si="2"/>
        <v>0.1000464612</v>
      </c>
      <c r="Q343" s="83">
        <f t="shared" si="3"/>
        <v>0.2306071429</v>
      </c>
      <c r="R343" s="83">
        <f t="shared" si="4"/>
        <v>0.1000464612</v>
      </c>
      <c r="S343" s="83" t="b">
        <f t="shared" si="5"/>
        <v>0</v>
      </c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</row>
    <row r="344" ht="14.25" customHeight="1">
      <c r="A344" s="78">
        <v>341.0</v>
      </c>
      <c r="C344" s="78" t="str">
        <f>VLOOKUP(G344,[1]Macrodata_CCF!$A$3:$D$55,4,FALSE)</f>
        <v>#ERROR!</v>
      </c>
      <c r="E344" s="79" t="str">
        <f>VLOOKUP(G344,[1]Macrodata_CCF!$A$3:$B$55,2,FALSE)</f>
        <v>#ERROR!</v>
      </c>
      <c r="F344" s="78">
        <v>0.0</v>
      </c>
      <c r="G344" s="80">
        <v>28.0</v>
      </c>
      <c r="H344" s="81">
        <v>362285.0</v>
      </c>
      <c r="I344" s="81">
        <v>620000.0</v>
      </c>
      <c r="J344" s="81">
        <v>398365.0</v>
      </c>
      <c r="K344" s="81">
        <v>620000.0</v>
      </c>
      <c r="L344" s="82">
        <v>0.1399996119744679</v>
      </c>
      <c r="N344" s="83">
        <f t="shared" si="1"/>
        <v>0.139999612</v>
      </c>
      <c r="O344" s="83">
        <f t="shared" si="2"/>
        <v>0.139999612</v>
      </c>
      <c r="Q344" s="83">
        <f t="shared" si="3"/>
        <v>0.4156693548</v>
      </c>
      <c r="R344" s="83">
        <f t="shared" si="4"/>
        <v>0.139999612</v>
      </c>
      <c r="S344" s="83" t="b">
        <f t="shared" si="5"/>
        <v>0</v>
      </c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</row>
    <row r="345" ht="14.25" customHeight="1">
      <c r="A345" s="78">
        <v>342.0</v>
      </c>
      <c r="C345" s="78" t="str">
        <f>VLOOKUP(G345,[1]Macrodata_CCF!$A$3:$D$55,4,FALSE)</f>
        <v>#ERROR!</v>
      </c>
      <c r="E345" s="79" t="str">
        <f>VLOOKUP(G345,[1]Macrodata_CCF!$A$3:$B$55,2,FALSE)</f>
        <v>#ERROR!</v>
      </c>
      <c r="F345" s="78">
        <v>0.0</v>
      </c>
      <c r="G345" s="80">
        <v>6.0</v>
      </c>
      <c r="H345" s="81">
        <v>0.0</v>
      </c>
      <c r="I345" s="81">
        <v>260000.0</v>
      </c>
      <c r="J345" s="81">
        <v>101400.0</v>
      </c>
      <c r="K345" s="81">
        <v>260000.0</v>
      </c>
      <c r="L345" s="82">
        <v>0.39</v>
      </c>
      <c r="N345" s="83">
        <f t="shared" si="1"/>
        <v>0.39</v>
      </c>
      <c r="O345" s="83">
        <f t="shared" si="2"/>
        <v>0.39</v>
      </c>
      <c r="Q345" s="83">
        <f t="shared" si="3"/>
        <v>1</v>
      </c>
      <c r="R345" s="83">
        <f t="shared" si="4"/>
        <v>0.39</v>
      </c>
      <c r="S345" s="83" t="b">
        <f t="shared" si="5"/>
        <v>0</v>
      </c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</row>
    <row r="346" ht="14.25" customHeight="1">
      <c r="A346" s="78">
        <v>343.0</v>
      </c>
      <c r="C346" s="78" t="str">
        <f>VLOOKUP(G346,[1]Macrodata_CCF!$A$3:$D$55,4,FALSE)</f>
        <v>#ERROR!</v>
      </c>
      <c r="E346" s="79" t="str">
        <f>VLOOKUP(G346,[1]Macrodata_CCF!$A$3:$B$55,2,FALSE)</f>
        <v>#ERROR!</v>
      </c>
      <c r="F346" s="78">
        <v>0.0</v>
      </c>
      <c r="G346" s="80">
        <v>17.0</v>
      </c>
      <c r="H346" s="81">
        <v>95900.0</v>
      </c>
      <c r="I346" s="81">
        <v>140000.0</v>
      </c>
      <c r="J346" s="81">
        <v>88405.0</v>
      </c>
      <c r="K346" s="81">
        <v>140000.0</v>
      </c>
      <c r="L346" s="82">
        <v>-0.1699546485260771</v>
      </c>
      <c r="N346" s="83">
        <f t="shared" si="1"/>
        <v>-0.1699546485</v>
      </c>
      <c r="O346" s="83">
        <f t="shared" si="2"/>
        <v>0</v>
      </c>
      <c r="Q346" s="83">
        <f t="shared" si="3"/>
        <v>0.315</v>
      </c>
      <c r="R346" s="83">
        <f t="shared" si="4"/>
        <v>-0.1699546485</v>
      </c>
      <c r="S346" s="83" t="b">
        <f t="shared" si="5"/>
        <v>0</v>
      </c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</row>
    <row r="347" ht="14.25" customHeight="1">
      <c r="A347" s="78">
        <v>344.0</v>
      </c>
      <c r="C347" s="78" t="str">
        <f>VLOOKUP(G347,[1]Macrodata_CCF!$A$3:$D$55,4,FALSE)</f>
        <v>#ERROR!</v>
      </c>
      <c r="E347" s="79" t="str">
        <f>VLOOKUP(G347,[1]Macrodata_CCF!$A$3:$B$55,2,FALSE)</f>
        <v>#ERROR!</v>
      </c>
      <c r="F347" s="78">
        <v>0.0</v>
      </c>
      <c r="G347" s="80">
        <v>13.0</v>
      </c>
      <c r="H347" s="81">
        <v>108725.0</v>
      </c>
      <c r="I347" s="81">
        <v>400000.0</v>
      </c>
      <c r="J347" s="81">
        <v>149505.0</v>
      </c>
      <c r="K347" s="81">
        <v>400000.0</v>
      </c>
      <c r="L347" s="82">
        <v>0.1400051497725517</v>
      </c>
      <c r="N347" s="83">
        <f t="shared" si="1"/>
        <v>0.1400051498</v>
      </c>
      <c r="O347" s="83">
        <f t="shared" si="2"/>
        <v>0.1400051498</v>
      </c>
      <c r="Q347" s="83">
        <f t="shared" si="3"/>
        <v>0.7281875</v>
      </c>
      <c r="R347" s="83">
        <f t="shared" si="4"/>
        <v>0.1400051498</v>
      </c>
      <c r="S347" s="83" t="b">
        <f t="shared" si="5"/>
        <v>0</v>
      </c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</row>
    <row r="348" ht="14.25" customHeight="1">
      <c r="A348" s="78">
        <v>345.0</v>
      </c>
      <c r="C348" s="78" t="str">
        <f>VLOOKUP(G348,[1]Macrodata_CCF!$A$3:$D$55,4,FALSE)</f>
        <v>#ERROR!</v>
      </c>
      <c r="E348" s="79" t="str">
        <f>VLOOKUP(G348,[1]Macrodata_CCF!$A$3:$B$55,2,FALSE)</f>
        <v>#ERROR!</v>
      </c>
      <c r="F348" s="78">
        <v>0.0</v>
      </c>
      <c r="G348" s="80">
        <v>31.0</v>
      </c>
      <c r="H348" s="81">
        <v>8560.0</v>
      </c>
      <c r="I348" s="81">
        <v>20000.0</v>
      </c>
      <c r="J348" s="81">
        <v>10390.0</v>
      </c>
      <c r="K348" s="81">
        <v>20000.0</v>
      </c>
      <c r="L348" s="82">
        <v>0.159965034965035</v>
      </c>
      <c r="N348" s="83">
        <f t="shared" si="1"/>
        <v>0.159965035</v>
      </c>
      <c r="O348" s="83">
        <f t="shared" si="2"/>
        <v>0.159965035</v>
      </c>
      <c r="Q348" s="83">
        <f t="shared" si="3"/>
        <v>0.572</v>
      </c>
      <c r="R348" s="83">
        <f t="shared" si="4"/>
        <v>0.159965035</v>
      </c>
      <c r="S348" s="83" t="b">
        <f t="shared" si="5"/>
        <v>0</v>
      </c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</row>
    <row r="349" ht="14.25" customHeight="1">
      <c r="A349" s="78">
        <v>346.0</v>
      </c>
      <c r="C349" s="78" t="str">
        <f>VLOOKUP(G349,[1]Macrodata_CCF!$A$3:$D$55,4,FALSE)</f>
        <v>#ERROR!</v>
      </c>
      <c r="E349" s="79" t="str">
        <f>VLOOKUP(G349,[1]Macrodata_CCF!$A$3:$B$55,2,FALSE)</f>
        <v>#ERROR!</v>
      </c>
      <c r="F349" s="78">
        <v>0.0</v>
      </c>
      <c r="G349" s="80">
        <v>50.0</v>
      </c>
      <c r="H349" s="81">
        <v>53260.0</v>
      </c>
      <c r="I349" s="81">
        <v>100000.0</v>
      </c>
      <c r="J349" s="81">
        <v>56065.0</v>
      </c>
      <c r="K349" s="81">
        <v>100000.0</v>
      </c>
      <c r="L349" s="82">
        <v>0.06001283697047497</v>
      </c>
      <c r="N349" s="83">
        <f t="shared" si="1"/>
        <v>0.06001283697</v>
      </c>
      <c r="O349" s="83">
        <f t="shared" si="2"/>
        <v>0.06001283697</v>
      </c>
      <c r="Q349" s="83">
        <f t="shared" si="3"/>
        <v>0.4674</v>
      </c>
      <c r="R349" s="83">
        <f t="shared" si="4"/>
        <v>0.06001283697</v>
      </c>
      <c r="S349" s="83" t="b">
        <f t="shared" si="5"/>
        <v>0</v>
      </c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</row>
    <row r="350" ht="14.25" customHeight="1">
      <c r="A350" s="78">
        <v>347.0</v>
      </c>
      <c r="C350" s="78" t="str">
        <f>VLOOKUP(G350,[1]Macrodata_CCF!$A$3:$D$55,4,FALSE)</f>
        <v>#ERROR!</v>
      </c>
      <c r="E350" s="79" t="str">
        <f>VLOOKUP(G350,[1]Macrodata_CCF!$A$3:$B$55,2,FALSE)</f>
        <v>#ERROR!</v>
      </c>
      <c r="F350" s="78">
        <v>0.0</v>
      </c>
      <c r="G350" s="80">
        <v>35.0</v>
      </c>
      <c r="H350" s="81">
        <v>212720.0</v>
      </c>
      <c r="I350" s="81">
        <v>410000.0</v>
      </c>
      <c r="J350" s="81">
        <v>238365.0</v>
      </c>
      <c r="K350" s="81">
        <v>410000.0</v>
      </c>
      <c r="L350" s="82">
        <v>0.129992903487429</v>
      </c>
      <c r="N350" s="83">
        <f t="shared" si="1"/>
        <v>0.1299929035</v>
      </c>
      <c r="O350" s="83">
        <f t="shared" si="2"/>
        <v>0.1299929035</v>
      </c>
      <c r="Q350" s="83">
        <f t="shared" si="3"/>
        <v>0.4811707317</v>
      </c>
      <c r="R350" s="83">
        <f t="shared" si="4"/>
        <v>0.1299929035</v>
      </c>
      <c r="S350" s="83" t="b">
        <f t="shared" si="5"/>
        <v>0</v>
      </c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</row>
    <row r="351" ht="14.25" customHeight="1">
      <c r="A351" s="78">
        <v>348.0</v>
      </c>
      <c r="C351" s="78" t="str">
        <f>VLOOKUP(G351,[1]Macrodata_CCF!$A$3:$D$55,4,FALSE)</f>
        <v>#ERROR!</v>
      </c>
      <c r="E351" s="79" t="str">
        <f>VLOOKUP(G351,[1]Macrodata_CCF!$A$3:$B$55,2,FALSE)</f>
        <v>#ERROR!</v>
      </c>
      <c r="F351" s="78">
        <v>0.0</v>
      </c>
      <c r="G351" s="80">
        <v>14.0</v>
      </c>
      <c r="H351" s="81">
        <v>222765.0</v>
      </c>
      <c r="I351" s="81">
        <v>400000.0</v>
      </c>
      <c r="J351" s="81">
        <v>251125.0</v>
      </c>
      <c r="K351" s="81">
        <v>400000.0</v>
      </c>
      <c r="L351" s="82">
        <v>0.1600135413434141</v>
      </c>
      <c r="N351" s="83">
        <f t="shared" si="1"/>
        <v>0.1600135413</v>
      </c>
      <c r="O351" s="83">
        <f t="shared" si="2"/>
        <v>0.1600135413</v>
      </c>
      <c r="Q351" s="83">
        <f t="shared" si="3"/>
        <v>0.4430875</v>
      </c>
      <c r="R351" s="83">
        <f t="shared" si="4"/>
        <v>0.1600135413</v>
      </c>
      <c r="S351" s="83" t="b">
        <f t="shared" si="5"/>
        <v>0</v>
      </c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</row>
    <row r="352" ht="14.25" customHeight="1">
      <c r="A352" s="78">
        <v>349.0</v>
      </c>
      <c r="C352" s="78" t="str">
        <f>VLOOKUP(G352,[1]Macrodata_CCF!$A$3:$D$55,4,FALSE)</f>
        <v>#ERROR!</v>
      </c>
      <c r="E352" s="79" t="str">
        <f>VLOOKUP(G352,[1]Macrodata_CCF!$A$3:$B$55,2,FALSE)</f>
        <v>#ERROR!</v>
      </c>
      <c r="F352" s="78">
        <v>0.0</v>
      </c>
      <c r="G352" s="80">
        <v>25.0</v>
      </c>
      <c r="H352" s="81">
        <v>227960.0</v>
      </c>
      <c r="I352" s="81">
        <v>520000.0</v>
      </c>
      <c r="J352" s="81">
        <v>286370.0</v>
      </c>
      <c r="K352" s="81">
        <v>520000.0</v>
      </c>
      <c r="L352" s="82">
        <v>0.2000068483769347</v>
      </c>
      <c r="N352" s="83">
        <f t="shared" si="1"/>
        <v>0.2000068484</v>
      </c>
      <c r="O352" s="83">
        <f t="shared" si="2"/>
        <v>0.2000068484</v>
      </c>
      <c r="Q352" s="83">
        <f t="shared" si="3"/>
        <v>0.5616153846</v>
      </c>
      <c r="R352" s="83">
        <f t="shared" si="4"/>
        <v>0.2000068484</v>
      </c>
      <c r="S352" s="83" t="b">
        <f t="shared" si="5"/>
        <v>0</v>
      </c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</row>
    <row r="353" ht="14.25" customHeight="1">
      <c r="A353" s="78">
        <v>350.0</v>
      </c>
      <c r="C353" s="78" t="str">
        <f>VLOOKUP(G353,[1]Macrodata_CCF!$A$3:$D$55,4,FALSE)</f>
        <v>#ERROR!</v>
      </c>
      <c r="E353" s="79" t="str">
        <f>VLOOKUP(G353,[1]Macrodata_CCF!$A$3:$B$55,2,FALSE)</f>
        <v>#ERROR!</v>
      </c>
      <c r="F353" s="78">
        <v>0.0</v>
      </c>
      <c r="G353" s="80">
        <v>46.0</v>
      </c>
      <c r="H353" s="81">
        <v>22210.0</v>
      </c>
      <c r="I353" s="81">
        <v>30000.0</v>
      </c>
      <c r="J353" s="81">
        <v>20420.0</v>
      </c>
      <c r="K353" s="81">
        <v>42000.0</v>
      </c>
      <c r="L353" s="82">
        <v>-0.2297817715019256</v>
      </c>
      <c r="N353" s="83">
        <f t="shared" si="1"/>
        <v>-0.2297817715</v>
      </c>
      <c r="O353" s="83">
        <f t="shared" si="2"/>
        <v>0</v>
      </c>
      <c r="Q353" s="83">
        <f t="shared" si="3"/>
        <v>0.2596666667</v>
      </c>
      <c r="R353" s="83">
        <f t="shared" si="4"/>
        <v>-0.2297817715</v>
      </c>
      <c r="S353" s="83" t="b">
        <f t="shared" si="5"/>
        <v>0</v>
      </c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</row>
    <row r="354" ht="14.25" customHeight="1">
      <c r="A354" s="78">
        <v>351.0</v>
      </c>
      <c r="C354" s="78" t="str">
        <f>VLOOKUP(G354,[1]Macrodata_CCF!$A$3:$D$55,4,FALSE)</f>
        <v>#ERROR!</v>
      </c>
      <c r="E354" s="79" t="str">
        <f>VLOOKUP(G354,[1]Macrodata_CCF!$A$3:$B$55,2,FALSE)</f>
        <v>#ERROR!</v>
      </c>
      <c r="F354" s="78">
        <v>0.0</v>
      </c>
      <c r="G354" s="80">
        <v>39.0</v>
      </c>
      <c r="H354" s="81">
        <v>201060.0</v>
      </c>
      <c r="I354" s="81">
        <v>650000.0</v>
      </c>
      <c r="J354" s="81">
        <v>232485.0</v>
      </c>
      <c r="K354" s="81">
        <v>650000.0</v>
      </c>
      <c r="L354" s="82">
        <v>0.06999821802468036</v>
      </c>
      <c r="N354" s="83">
        <f t="shared" si="1"/>
        <v>0.06999821802</v>
      </c>
      <c r="O354" s="83">
        <f t="shared" si="2"/>
        <v>0.06999821802</v>
      </c>
      <c r="Q354" s="83">
        <f t="shared" si="3"/>
        <v>0.6906769231</v>
      </c>
      <c r="R354" s="83">
        <f t="shared" si="4"/>
        <v>0.06999821802</v>
      </c>
      <c r="S354" s="83" t="b">
        <f t="shared" si="5"/>
        <v>0</v>
      </c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</row>
    <row r="355" ht="14.25" customHeight="1">
      <c r="A355" s="78">
        <v>352.0</v>
      </c>
      <c r="C355" s="78" t="str">
        <f>VLOOKUP(G355,[1]Macrodata_CCF!$A$3:$D$55,4,FALSE)</f>
        <v>#ERROR!</v>
      </c>
      <c r="E355" s="79" t="str">
        <f>VLOOKUP(G355,[1]Macrodata_CCF!$A$3:$B$55,2,FALSE)</f>
        <v>#ERROR!</v>
      </c>
      <c r="F355" s="78">
        <v>0.0</v>
      </c>
      <c r="G355" s="80">
        <v>53.0</v>
      </c>
      <c r="H355" s="81">
        <v>217135.0</v>
      </c>
      <c r="I355" s="81">
        <v>260000.0</v>
      </c>
      <c r="J355" s="81">
        <v>217990.0</v>
      </c>
      <c r="K355" s="81">
        <v>494000.0</v>
      </c>
      <c r="L355" s="82">
        <v>0.01994634317041876</v>
      </c>
      <c r="N355" s="83">
        <f t="shared" si="1"/>
        <v>0.01994634317</v>
      </c>
      <c r="O355" s="83">
        <f t="shared" si="2"/>
        <v>0.01994634317</v>
      </c>
      <c r="Q355" s="83">
        <f t="shared" si="3"/>
        <v>0.1648653846</v>
      </c>
      <c r="R355" s="83">
        <f t="shared" si="4"/>
        <v>0.01994634317</v>
      </c>
      <c r="S355" s="83" t="b">
        <f t="shared" si="5"/>
        <v>0</v>
      </c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</row>
    <row r="356" ht="14.25" customHeight="1">
      <c r="A356" s="78">
        <v>353.0</v>
      </c>
      <c r="C356" s="78" t="str">
        <f>VLOOKUP(G356,[1]Macrodata_CCF!$A$3:$D$55,4,FALSE)</f>
        <v>#ERROR!</v>
      </c>
      <c r="E356" s="79" t="str">
        <f>VLOOKUP(G356,[1]Macrodata_CCF!$A$3:$B$55,2,FALSE)</f>
        <v>#ERROR!</v>
      </c>
      <c r="F356" s="78">
        <v>0.0</v>
      </c>
      <c r="G356" s="80">
        <v>46.0</v>
      </c>
      <c r="H356" s="81">
        <v>83435.0</v>
      </c>
      <c r="I356" s="81">
        <v>250000.0</v>
      </c>
      <c r="J356" s="81">
        <v>111750.0</v>
      </c>
      <c r="K356" s="81">
        <v>250000.0</v>
      </c>
      <c r="L356" s="82">
        <v>0.1699936961546543</v>
      </c>
      <c r="N356" s="83">
        <f t="shared" si="1"/>
        <v>0.1699936962</v>
      </c>
      <c r="O356" s="83">
        <f t="shared" si="2"/>
        <v>0.1699936962</v>
      </c>
      <c r="Q356" s="83">
        <f t="shared" si="3"/>
        <v>0.66626</v>
      </c>
      <c r="R356" s="83">
        <f t="shared" si="4"/>
        <v>0.1699936962</v>
      </c>
      <c r="S356" s="83" t="b">
        <f t="shared" si="5"/>
        <v>0</v>
      </c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</row>
    <row r="357" ht="14.25" customHeight="1">
      <c r="A357" s="78">
        <v>354.0</v>
      </c>
      <c r="C357" s="78" t="str">
        <f>VLOOKUP(G357,[1]Macrodata_CCF!$A$3:$D$55,4,FALSE)</f>
        <v>#ERROR!</v>
      </c>
      <c r="E357" s="79" t="str">
        <f>VLOOKUP(G357,[1]Macrodata_CCF!$A$3:$B$55,2,FALSE)</f>
        <v>#ERROR!</v>
      </c>
      <c r="F357" s="78">
        <v>0.0</v>
      </c>
      <c r="G357" s="80">
        <v>14.0</v>
      </c>
      <c r="H357" s="81">
        <v>301095.0</v>
      </c>
      <c r="I357" s="81">
        <v>440000.0</v>
      </c>
      <c r="J357" s="81">
        <v>538625.0</v>
      </c>
      <c r="K357" s="81">
        <v>616000.0</v>
      </c>
      <c r="L357" s="82">
        <v>1.710017637953997</v>
      </c>
      <c r="N357" s="83">
        <f t="shared" si="1"/>
        <v>1.710017638</v>
      </c>
      <c r="O357" s="83">
        <f t="shared" si="2"/>
        <v>1</v>
      </c>
      <c r="Q357" s="83">
        <f t="shared" si="3"/>
        <v>0.3156931818</v>
      </c>
      <c r="R357" s="83">
        <f t="shared" si="4"/>
        <v>1.710017638</v>
      </c>
      <c r="S357" s="83" t="b">
        <f t="shared" si="5"/>
        <v>0</v>
      </c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</row>
    <row r="358" ht="14.25" customHeight="1">
      <c r="A358" s="78">
        <v>355.0</v>
      </c>
      <c r="C358" s="78" t="str">
        <f>VLOOKUP(G358,[1]Macrodata_CCF!$A$3:$D$55,4,FALSE)</f>
        <v>#ERROR!</v>
      </c>
      <c r="E358" s="79" t="str">
        <f>VLOOKUP(G358,[1]Macrodata_CCF!$A$3:$B$55,2,FALSE)</f>
        <v>#ERROR!</v>
      </c>
      <c r="F358" s="78">
        <v>0.0</v>
      </c>
      <c r="G358" s="80">
        <v>8.0</v>
      </c>
      <c r="H358" s="81">
        <v>258995.0</v>
      </c>
      <c r="I358" s="81">
        <v>500000.0</v>
      </c>
      <c r="J358" s="81">
        <v>309605.0</v>
      </c>
      <c r="K358" s="81">
        <v>500000.0</v>
      </c>
      <c r="L358" s="82">
        <v>0.2099956432439161</v>
      </c>
      <c r="N358" s="83">
        <f t="shared" si="1"/>
        <v>0.2099956432</v>
      </c>
      <c r="O358" s="83">
        <f t="shared" si="2"/>
        <v>0.2099956432</v>
      </c>
      <c r="Q358" s="83">
        <f t="shared" si="3"/>
        <v>0.48201</v>
      </c>
      <c r="R358" s="83">
        <f t="shared" si="4"/>
        <v>0.2099956432</v>
      </c>
      <c r="S358" s="83" t="b">
        <f t="shared" si="5"/>
        <v>0</v>
      </c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</row>
    <row r="359" ht="14.25" customHeight="1">
      <c r="A359" s="78">
        <v>356.0</v>
      </c>
      <c r="C359" s="78" t="str">
        <f>VLOOKUP(G359,[1]Macrodata_CCF!$A$3:$D$55,4,FALSE)</f>
        <v>#ERROR!</v>
      </c>
      <c r="E359" s="79" t="str">
        <f>VLOOKUP(G359,[1]Macrodata_CCF!$A$3:$B$55,2,FALSE)</f>
        <v>#ERROR!</v>
      </c>
      <c r="F359" s="78">
        <v>0.0</v>
      </c>
      <c r="G359" s="80">
        <v>53.0</v>
      </c>
      <c r="H359" s="81">
        <v>175160.0</v>
      </c>
      <c r="I359" s="81">
        <v>490000.0</v>
      </c>
      <c r="J359" s="81">
        <v>194050.0</v>
      </c>
      <c r="K359" s="81">
        <v>490000.0</v>
      </c>
      <c r="L359" s="82">
        <v>0.05999872951340363</v>
      </c>
      <c r="N359" s="83">
        <f t="shared" si="1"/>
        <v>0.05999872951</v>
      </c>
      <c r="O359" s="83">
        <f t="shared" si="2"/>
        <v>0.05999872951</v>
      </c>
      <c r="Q359" s="83">
        <f t="shared" si="3"/>
        <v>0.6425306122</v>
      </c>
      <c r="R359" s="83">
        <f t="shared" si="4"/>
        <v>0.05999872951</v>
      </c>
      <c r="S359" s="83" t="b">
        <f t="shared" si="5"/>
        <v>0</v>
      </c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</row>
    <row r="360" ht="14.25" customHeight="1">
      <c r="A360" s="78">
        <v>357.0</v>
      </c>
      <c r="C360" s="78" t="str">
        <f>VLOOKUP(G360,[1]Macrodata_CCF!$A$3:$D$55,4,FALSE)</f>
        <v>#ERROR!</v>
      </c>
      <c r="E360" s="79" t="str">
        <f>VLOOKUP(G360,[1]Macrodata_CCF!$A$3:$B$55,2,FALSE)</f>
        <v>#ERROR!</v>
      </c>
      <c r="F360" s="78">
        <v>0.0</v>
      </c>
      <c r="G360" s="80">
        <v>7.0</v>
      </c>
      <c r="H360" s="81">
        <v>315930.0</v>
      </c>
      <c r="I360" s="81">
        <v>360000.0</v>
      </c>
      <c r="J360" s="81">
        <v>294775.0</v>
      </c>
      <c r="K360" s="81">
        <v>360000.0</v>
      </c>
      <c r="L360" s="82">
        <v>-0.4800317676423871</v>
      </c>
      <c r="N360" s="83">
        <f t="shared" si="1"/>
        <v>-0.4800317676</v>
      </c>
      <c r="O360" s="83">
        <f t="shared" si="2"/>
        <v>0</v>
      </c>
      <c r="Q360" s="83">
        <f t="shared" si="3"/>
        <v>0.1224166667</v>
      </c>
      <c r="R360" s="83">
        <f t="shared" si="4"/>
        <v>-0.4800317676</v>
      </c>
      <c r="S360" s="83" t="b">
        <f t="shared" si="5"/>
        <v>0</v>
      </c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</row>
    <row r="361" ht="14.25" customHeight="1">
      <c r="A361" s="78">
        <v>358.0</v>
      </c>
      <c r="C361" s="78" t="str">
        <f>VLOOKUP(G361,[1]Macrodata_CCF!$A$3:$D$55,4,FALSE)</f>
        <v>#ERROR!</v>
      </c>
      <c r="E361" s="79" t="str">
        <f>VLOOKUP(G361,[1]Macrodata_CCF!$A$3:$B$55,2,FALSE)</f>
        <v>#ERROR!</v>
      </c>
      <c r="F361" s="78">
        <v>0.0</v>
      </c>
      <c r="G361" s="80">
        <v>44.0</v>
      </c>
      <c r="H361" s="81">
        <v>473235.0</v>
      </c>
      <c r="I361" s="81">
        <v>790000.0</v>
      </c>
      <c r="J361" s="81">
        <v>517580.0</v>
      </c>
      <c r="K361" s="81">
        <v>790000.0</v>
      </c>
      <c r="L361" s="82">
        <v>0.1399933704796932</v>
      </c>
      <c r="N361" s="83">
        <f t="shared" si="1"/>
        <v>0.1399933705</v>
      </c>
      <c r="O361" s="83">
        <f t="shared" si="2"/>
        <v>0.1399933705</v>
      </c>
      <c r="Q361" s="83">
        <f t="shared" si="3"/>
        <v>0.4009683544</v>
      </c>
      <c r="R361" s="83">
        <f t="shared" si="4"/>
        <v>0.1399933705</v>
      </c>
      <c r="S361" s="83" t="b">
        <f t="shared" si="5"/>
        <v>0</v>
      </c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</row>
    <row r="362" ht="14.25" customHeight="1">
      <c r="A362" s="78">
        <v>359.0</v>
      </c>
      <c r="C362" s="78" t="str">
        <f>VLOOKUP(G362,[1]Macrodata_CCF!$A$3:$D$55,4,FALSE)</f>
        <v>#ERROR!</v>
      </c>
      <c r="E362" s="79" t="str">
        <f>VLOOKUP(G362,[1]Macrodata_CCF!$A$3:$B$55,2,FALSE)</f>
        <v>#ERROR!</v>
      </c>
      <c r="F362" s="78">
        <v>0.0</v>
      </c>
      <c r="G362" s="80">
        <v>24.0</v>
      </c>
      <c r="H362" s="81">
        <v>46560.0</v>
      </c>
      <c r="I362" s="81">
        <v>120000.0</v>
      </c>
      <c r="J362" s="81">
        <v>59045.0</v>
      </c>
      <c r="K362" s="81">
        <v>120000.0</v>
      </c>
      <c r="L362" s="82">
        <v>0.1700027233115468</v>
      </c>
      <c r="N362" s="83">
        <f t="shared" si="1"/>
        <v>0.1700027233</v>
      </c>
      <c r="O362" s="83">
        <f t="shared" si="2"/>
        <v>0.1700027233</v>
      </c>
      <c r="Q362" s="83">
        <f t="shared" si="3"/>
        <v>0.612</v>
      </c>
      <c r="R362" s="83">
        <f t="shared" si="4"/>
        <v>0.1700027233</v>
      </c>
      <c r="S362" s="83" t="b">
        <f t="shared" si="5"/>
        <v>0</v>
      </c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</row>
    <row r="363" ht="14.25" customHeight="1">
      <c r="A363" s="78">
        <v>360.0</v>
      </c>
      <c r="C363" s="78" t="str">
        <f>VLOOKUP(G363,[1]Macrodata_CCF!$A$3:$D$55,4,FALSE)</f>
        <v>#ERROR!</v>
      </c>
      <c r="E363" s="79" t="str">
        <f>VLOOKUP(G363,[1]Macrodata_CCF!$A$3:$B$55,2,FALSE)</f>
        <v>#ERROR!</v>
      </c>
      <c r="F363" s="78">
        <v>1.0</v>
      </c>
      <c r="G363" s="80">
        <v>53.0</v>
      </c>
      <c r="H363" s="81">
        <v>105385.0</v>
      </c>
      <c r="I363" s="81">
        <v>710000.0</v>
      </c>
      <c r="J363" s="81">
        <v>468155.0</v>
      </c>
      <c r="K363" s="81">
        <v>710000.0</v>
      </c>
      <c r="L363" s="82">
        <v>0.6000016539450724</v>
      </c>
      <c r="N363" s="83">
        <f t="shared" si="1"/>
        <v>0.6000016539</v>
      </c>
      <c r="O363" s="83">
        <f t="shared" si="2"/>
        <v>0.6000016539</v>
      </c>
      <c r="Q363" s="83">
        <f t="shared" si="3"/>
        <v>0.8515704225</v>
      </c>
      <c r="R363" s="83">
        <f t="shared" si="4"/>
        <v>0.6000016539</v>
      </c>
      <c r="S363" s="83" t="b">
        <f t="shared" si="5"/>
        <v>0</v>
      </c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</row>
    <row r="364" ht="14.25" customHeight="1">
      <c r="A364" s="78">
        <v>361.0</v>
      </c>
      <c r="C364" s="78" t="str">
        <f>VLOOKUP(G364,[1]Macrodata_CCF!$A$3:$D$55,4,FALSE)</f>
        <v>#ERROR!</v>
      </c>
      <c r="E364" s="79" t="str">
        <f>VLOOKUP(G364,[1]Macrodata_CCF!$A$3:$B$55,2,FALSE)</f>
        <v>#ERROR!</v>
      </c>
      <c r="F364" s="78">
        <v>0.0</v>
      </c>
      <c r="G364" s="80">
        <v>21.0</v>
      </c>
      <c r="H364" s="81">
        <v>5900.0</v>
      </c>
      <c r="I364" s="81">
        <v>220000.0</v>
      </c>
      <c r="J364" s="81">
        <v>0.0</v>
      </c>
      <c r="K364" s="81">
        <v>308000.0</v>
      </c>
      <c r="L364" s="82">
        <v>-0.02755721625408688</v>
      </c>
      <c r="N364" s="83">
        <f t="shared" si="1"/>
        <v>-0.02755721625</v>
      </c>
      <c r="O364" s="83">
        <f t="shared" si="2"/>
        <v>0</v>
      </c>
      <c r="Q364" s="83">
        <f t="shared" si="3"/>
        <v>0.9731818182</v>
      </c>
      <c r="R364" s="83">
        <f t="shared" si="4"/>
        <v>-0.02755721625</v>
      </c>
      <c r="S364" s="83" t="b">
        <f t="shared" si="5"/>
        <v>0</v>
      </c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</row>
    <row r="365" ht="14.25" customHeight="1">
      <c r="A365" s="78">
        <v>362.0</v>
      </c>
      <c r="C365" s="78" t="str">
        <f>VLOOKUP(G365,[1]Macrodata_CCF!$A$3:$D$55,4,FALSE)</f>
        <v>#ERROR!</v>
      </c>
      <c r="E365" s="79" t="str">
        <f>VLOOKUP(G365,[1]Macrodata_CCF!$A$3:$B$55,2,FALSE)</f>
        <v>#ERROR!</v>
      </c>
      <c r="F365" s="78">
        <v>0.0</v>
      </c>
      <c r="G365" s="80">
        <v>12.0</v>
      </c>
      <c r="H365" s="81">
        <v>0.0</v>
      </c>
      <c r="I365" s="81">
        <v>10000.0</v>
      </c>
      <c r="J365" s="81">
        <v>3500.0</v>
      </c>
      <c r="K365" s="81">
        <v>10000.0</v>
      </c>
      <c r="L365" s="82">
        <v>0.35</v>
      </c>
      <c r="N365" s="83">
        <f t="shared" si="1"/>
        <v>0.35</v>
      </c>
      <c r="O365" s="83">
        <f t="shared" si="2"/>
        <v>0.35</v>
      </c>
      <c r="Q365" s="83">
        <f t="shared" si="3"/>
        <v>1</v>
      </c>
      <c r="R365" s="83">
        <f t="shared" si="4"/>
        <v>0.35</v>
      </c>
      <c r="S365" s="83" t="b">
        <f t="shared" si="5"/>
        <v>0</v>
      </c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</row>
    <row r="366" ht="14.25" customHeight="1">
      <c r="A366" s="78">
        <v>363.0</v>
      </c>
      <c r="C366" s="78" t="str">
        <f>VLOOKUP(G366,[1]Macrodata_CCF!$A$3:$D$55,4,FALSE)</f>
        <v>#ERROR!</v>
      </c>
      <c r="E366" s="79" t="str">
        <f>VLOOKUP(G366,[1]Macrodata_CCF!$A$3:$B$55,2,FALSE)</f>
        <v>#ERROR!</v>
      </c>
      <c r="F366" s="78">
        <v>0.0</v>
      </c>
      <c r="G366" s="80">
        <v>48.0</v>
      </c>
      <c r="H366" s="81">
        <v>0.0</v>
      </c>
      <c r="I366" s="81">
        <v>810000.0</v>
      </c>
      <c r="J366" s="81">
        <v>121500.0</v>
      </c>
      <c r="K366" s="81">
        <v>810000.0</v>
      </c>
      <c r="L366" s="82">
        <v>0.15</v>
      </c>
      <c r="N366" s="83">
        <f t="shared" si="1"/>
        <v>0.15</v>
      </c>
      <c r="O366" s="83">
        <f t="shared" si="2"/>
        <v>0.15</v>
      </c>
      <c r="Q366" s="83">
        <f t="shared" si="3"/>
        <v>1</v>
      </c>
      <c r="R366" s="83">
        <f t="shared" si="4"/>
        <v>0.15</v>
      </c>
      <c r="S366" s="83" t="b">
        <f t="shared" si="5"/>
        <v>0</v>
      </c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</row>
    <row r="367" ht="14.25" customHeight="1">
      <c r="A367" s="78">
        <v>364.0</v>
      </c>
      <c r="C367" s="78" t="str">
        <f>VLOOKUP(G367,[1]Macrodata_CCF!$A$3:$D$55,4,FALSE)</f>
        <v>#ERROR!</v>
      </c>
      <c r="E367" s="79" t="str">
        <f>VLOOKUP(G367,[1]Macrodata_CCF!$A$3:$B$55,2,FALSE)</f>
        <v>#ERROR!</v>
      </c>
      <c r="F367" s="78">
        <v>0.0</v>
      </c>
      <c r="G367" s="80">
        <v>8.0</v>
      </c>
      <c r="H367" s="81">
        <v>365735.0</v>
      </c>
      <c r="I367" s="81">
        <v>380000.0</v>
      </c>
      <c r="J367" s="81">
        <v>369445.0</v>
      </c>
      <c r="K367" s="81">
        <v>380000.0</v>
      </c>
      <c r="L367" s="82">
        <v>0.2600771118121276</v>
      </c>
      <c r="N367" s="83">
        <f t="shared" si="1"/>
        <v>0.2600771118</v>
      </c>
      <c r="O367" s="83">
        <f t="shared" si="2"/>
        <v>0.2600771118</v>
      </c>
      <c r="Q367" s="83">
        <f t="shared" si="3"/>
        <v>0.03753947368</v>
      </c>
      <c r="R367" s="83">
        <f t="shared" si="4"/>
        <v>0.009763157895</v>
      </c>
      <c r="S367" s="83" t="b">
        <f t="shared" si="5"/>
        <v>0</v>
      </c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</row>
    <row r="368" ht="14.25" customHeight="1">
      <c r="A368" s="78">
        <v>365.0</v>
      </c>
      <c r="C368" s="78" t="str">
        <f>VLOOKUP(G368,[1]Macrodata_CCF!$A$3:$D$55,4,FALSE)</f>
        <v>#ERROR!</v>
      </c>
      <c r="E368" s="79" t="str">
        <f>VLOOKUP(G368,[1]Macrodata_CCF!$A$3:$B$55,2,FALSE)</f>
        <v>#ERROR!</v>
      </c>
      <c r="F368" s="78">
        <v>0.0</v>
      </c>
      <c r="G368" s="80">
        <v>24.0</v>
      </c>
      <c r="H368" s="81">
        <v>82445.0</v>
      </c>
      <c r="I368" s="81">
        <v>110000.0</v>
      </c>
      <c r="J368" s="81">
        <v>87955.0</v>
      </c>
      <c r="K368" s="81">
        <v>209000.0</v>
      </c>
      <c r="L368" s="82">
        <v>0.1999637089457449</v>
      </c>
      <c r="N368" s="83">
        <f t="shared" si="1"/>
        <v>0.1999637089</v>
      </c>
      <c r="O368" s="83">
        <f t="shared" si="2"/>
        <v>0.1999637089</v>
      </c>
      <c r="Q368" s="83">
        <f t="shared" si="3"/>
        <v>0.2505</v>
      </c>
      <c r="R368" s="83">
        <f t="shared" si="4"/>
        <v>0.1999637089</v>
      </c>
      <c r="S368" s="83" t="b">
        <f t="shared" si="5"/>
        <v>0</v>
      </c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</row>
    <row r="369" ht="14.25" customHeight="1">
      <c r="A369" s="78">
        <v>366.0</v>
      </c>
      <c r="C369" s="78" t="str">
        <f>VLOOKUP(G369,[1]Macrodata_CCF!$A$3:$D$55,4,FALSE)</f>
        <v>#ERROR!</v>
      </c>
      <c r="E369" s="79" t="str">
        <f>VLOOKUP(G369,[1]Macrodata_CCF!$A$3:$B$55,2,FALSE)</f>
        <v>#ERROR!</v>
      </c>
      <c r="F369" s="78">
        <v>0.0</v>
      </c>
      <c r="G369" s="80">
        <v>50.0</v>
      </c>
      <c r="H369" s="81">
        <v>182530.0</v>
      </c>
      <c r="I369" s="81">
        <v>480000.0</v>
      </c>
      <c r="J369" s="81">
        <v>221200.0</v>
      </c>
      <c r="K369" s="81">
        <v>480000.0</v>
      </c>
      <c r="L369" s="82">
        <v>0.1299963021481158</v>
      </c>
      <c r="N369" s="83">
        <f t="shared" si="1"/>
        <v>0.1299963021</v>
      </c>
      <c r="O369" s="83">
        <f t="shared" si="2"/>
        <v>0.1299963021</v>
      </c>
      <c r="Q369" s="83">
        <f t="shared" si="3"/>
        <v>0.6197291667</v>
      </c>
      <c r="R369" s="83">
        <f t="shared" si="4"/>
        <v>0.1299963021</v>
      </c>
      <c r="S369" s="83" t="b">
        <f t="shared" si="5"/>
        <v>0</v>
      </c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</row>
    <row r="370" ht="14.25" customHeight="1">
      <c r="A370" s="78">
        <v>367.0</v>
      </c>
      <c r="C370" s="78" t="str">
        <f>VLOOKUP(G370,[1]Macrodata_CCF!$A$3:$D$55,4,FALSE)</f>
        <v>#ERROR!</v>
      </c>
      <c r="E370" s="79" t="str">
        <f>VLOOKUP(G370,[1]Macrodata_CCF!$A$3:$B$55,2,FALSE)</f>
        <v>#ERROR!</v>
      </c>
      <c r="F370" s="78">
        <v>0.0</v>
      </c>
      <c r="G370" s="80">
        <v>53.0</v>
      </c>
      <c r="H370" s="81">
        <v>880010.0</v>
      </c>
      <c r="I370" s="81">
        <v>990000.0</v>
      </c>
      <c r="J370" s="81">
        <v>887710.0</v>
      </c>
      <c r="K370" s="81">
        <v>990000.0</v>
      </c>
      <c r="L370" s="82">
        <v>0.07000636421492863</v>
      </c>
      <c r="N370" s="83">
        <f t="shared" si="1"/>
        <v>0.07000636421</v>
      </c>
      <c r="O370" s="83">
        <f t="shared" si="2"/>
        <v>0.07000636421</v>
      </c>
      <c r="Q370" s="83">
        <f t="shared" si="3"/>
        <v>0.1111010101</v>
      </c>
      <c r="R370" s="83">
        <f t="shared" si="4"/>
        <v>0.07000636421</v>
      </c>
      <c r="S370" s="83" t="b">
        <f t="shared" si="5"/>
        <v>0</v>
      </c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</row>
    <row r="371" ht="14.25" customHeight="1">
      <c r="A371" s="78">
        <v>368.0</v>
      </c>
      <c r="C371" s="78" t="str">
        <f>VLOOKUP(G371,[1]Macrodata_CCF!$A$3:$D$55,4,FALSE)</f>
        <v>#ERROR!</v>
      </c>
      <c r="E371" s="79" t="str">
        <f>VLOOKUP(G371,[1]Macrodata_CCF!$A$3:$B$55,2,FALSE)</f>
        <v>#ERROR!</v>
      </c>
      <c r="F371" s="78">
        <v>0.0</v>
      </c>
      <c r="G371" s="80">
        <v>4.0</v>
      </c>
      <c r="H371" s="81">
        <v>54980.0</v>
      </c>
      <c r="I371" s="81">
        <v>930000.0</v>
      </c>
      <c r="J371" s="81">
        <v>948600.0</v>
      </c>
      <c r="K371" s="81">
        <v>930000.0</v>
      </c>
      <c r="L371" s="82">
        <v>1.021256656990697</v>
      </c>
      <c r="N371" s="83">
        <f t="shared" si="1"/>
        <v>1.021256657</v>
      </c>
      <c r="O371" s="83">
        <f t="shared" si="2"/>
        <v>1</v>
      </c>
      <c r="Q371" s="83">
        <f t="shared" si="3"/>
        <v>0.9408817204</v>
      </c>
      <c r="R371" s="83">
        <f t="shared" si="4"/>
        <v>1.021256657</v>
      </c>
      <c r="S371" s="83" t="b">
        <f t="shared" si="5"/>
        <v>0</v>
      </c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</row>
    <row r="372" ht="14.25" customHeight="1">
      <c r="A372" s="78">
        <v>369.0</v>
      </c>
      <c r="C372" s="78" t="str">
        <f>VLOOKUP(G372,[1]Macrodata_CCF!$A$3:$D$55,4,FALSE)</f>
        <v>#ERROR!</v>
      </c>
      <c r="E372" s="79" t="str">
        <f>VLOOKUP(G372,[1]Macrodata_CCF!$A$3:$B$55,2,FALSE)</f>
        <v>#ERROR!</v>
      </c>
      <c r="F372" s="78">
        <v>0.0</v>
      </c>
      <c r="G372" s="80">
        <v>5.0</v>
      </c>
      <c r="H372" s="81">
        <v>663050.0</v>
      </c>
      <c r="I372" s="81">
        <v>770000.0</v>
      </c>
      <c r="J372" s="81">
        <v>685510.0</v>
      </c>
      <c r="K372" s="81">
        <v>770000.0</v>
      </c>
      <c r="L372" s="82">
        <v>0.2100046750818139</v>
      </c>
      <c r="N372" s="83">
        <f t="shared" si="1"/>
        <v>0.2100046751</v>
      </c>
      <c r="O372" s="83">
        <f t="shared" si="2"/>
        <v>0.2100046751</v>
      </c>
      <c r="Q372" s="83">
        <f t="shared" si="3"/>
        <v>0.1388961039</v>
      </c>
      <c r="R372" s="83">
        <f t="shared" si="4"/>
        <v>0.2100046751</v>
      </c>
      <c r="S372" s="83" t="b">
        <f t="shared" si="5"/>
        <v>0</v>
      </c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</row>
    <row r="373" ht="14.25" customHeight="1">
      <c r="A373" s="78">
        <v>370.0</v>
      </c>
      <c r="C373" s="78" t="str">
        <f>VLOOKUP(G373,[1]Macrodata_CCF!$A$3:$D$55,4,FALSE)</f>
        <v>#ERROR!</v>
      </c>
      <c r="E373" s="79" t="str">
        <f>VLOOKUP(G373,[1]Macrodata_CCF!$A$3:$B$55,2,FALSE)</f>
        <v>#ERROR!</v>
      </c>
      <c r="F373" s="78">
        <v>0.0</v>
      </c>
      <c r="G373" s="80">
        <v>52.0</v>
      </c>
      <c r="H373" s="81">
        <v>407990.0</v>
      </c>
      <c r="I373" s="81">
        <v>450000.0</v>
      </c>
      <c r="J373" s="81">
        <v>400850.0</v>
      </c>
      <c r="K373" s="81">
        <v>450000.0</v>
      </c>
      <c r="L373" s="82">
        <v>-0.169959533444418</v>
      </c>
      <c r="N373" s="83">
        <f t="shared" si="1"/>
        <v>-0.1699595334</v>
      </c>
      <c r="O373" s="83">
        <f t="shared" si="2"/>
        <v>0</v>
      </c>
      <c r="Q373" s="83">
        <f t="shared" si="3"/>
        <v>0.09335555556</v>
      </c>
      <c r="R373" s="83">
        <f t="shared" si="4"/>
        <v>-0.01586666667</v>
      </c>
      <c r="S373" s="83" t="b">
        <f t="shared" si="5"/>
        <v>0</v>
      </c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</row>
    <row r="374" ht="14.25" customHeight="1">
      <c r="A374" s="78">
        <v>371.0</v>
      </c>
      <c r="C374" s="78" t="str">
        <f>VLOOKUP(G374,[1]Macrodata_CCF!$A$3:$D$55,4,FALSE)</f>
        <v>#ERROR!</v>
      </c>
      <c r="E374" s="79" t="str">
        <f>VLOOKUP(G374,[1]Macrodata_CCF!$A$3:$B$55,2,FALSE)</f>
        <v>#ERROR!</v>
      </c>
      <c r="F374" s="78">
        <v>0.0</v>
      </c>
      <c r="G374" s="80">
        <v>18.0</v>
      </c>
      <c r="H374" s="81">
        <v>550225.0</v>
      </c>
      <c r="I374" s="81">
        <v>570000.0</v>
      </c>
      <c r="J374" s="81">
        <v>553390.0</v>
      </c>
      <c r="K374" s="81">
        <v>570000.0</v>
      </c>
      <c r="L374" s="82">
        <v>0.1600505689001264</v>
      </c>
      <c r="N374" s="83">
        <f t="shared" si="1"/>
        <v>0.1600505689</v>
      </c>
      <c r="O374" s="83">
        <f t="shared" si="2"/>
        <v>0.1600505689</v>
      </c>
      <c r="Q374" s="83">
        <f t="shared" si="3"/>
        <v>0.03469298246</v>
      </c>
      <c r="R374" s="83">
        <f t="shared" si="4"/>
        <v>0.005552631579</v>
      </c>
      <c r="S374" s="83" t="b">
        <f t="shared" si="5"/>
        <v>0</v>
      </c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</row>
    <row r="375" ht="14.25" customHeight="1">
      <c r="A375" s="78">
        <v>372.0</v>
      </c>
      <c r="C375" s="78" t="str">
        <f>VLOOKUP(G375,[1]Macrodata_CCF!$A$3:$D$55,4,FALSE)</f>
        <v>#ERROR!</v>
      </c>
      <c r="E375" s="79" t="str">
        <f>VLOOKUP(G375,[1]Macrodata_CCF!$A$3:$B$55,2,FALSE)</f>
        <v>#ERROR!</v>
      </c>
      <c r="F375" s="78">
        <v>0.0</v>
      </c>
      <c r="G375" s="80">
        <v>12.0</v>
      </c>
      <c r="H375" s="81">
        <v>141525.0</v>
      </c>
      <c r="I375" s="81">
        <v>330000.0</v>
      </c>
      <c r="J375" s="81">
        <v>336600.0</v>
      </c>
      <c r="K375" s="81">
        <v>330000.0</v>
      </c>
      <c r="L375" s="82">
        <v>1.035017906884202</v>
      </c>
      <c r="N375" s="83">
        <f t="shared" si="1"/>
        <v>1.035017907</v>
      </c>
      <c r="O375" s="83">
        <f t="shared" si="2"/>
        <v>1</v>
      </c>
      <c r="Q375" s="83">
        <f t="shared" si="3"/>
        <v>0.5711363636</v>
      </c>
      <c r="R375" s="83">
        <f t="shared" si="4"/>
        <v>1.035017907</v>
      </c>
      <c r="S375" s="83" t="b">
        <f t="shared" si="5"/>
        <v>0</v>
      </c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</row>
    <row r="376" ht="14.25" customHeight="1">
      <c r="A376" s="78">
        <v>373.0</v>
      </c>
      <c r="C376" s="78" t="str">
        <f>VLOOKUP(G376,[1]Macrodata_CCF!$A$3:$D$55,4,FALSE)</f>
        <v>#ERROR!</v>
      </c>
      <c r="E376" s="79" t="str">
        <f>VLOOKUP(G376,[1]Macrodata_CCF!$A$3:$B$55,2,FALSE)</f>
        <v>#ERROR!</v>
      </c>
      <c r="F376" s="78">
        <v>0.0</v>
      </c>
      <c r="G376" s="80">
        <v>37.0</v>
      </c>
      <c r="H376" s="81">
        <v>0.0</v>
      </c>
      <c r="I376" s="81">
        <v>450000.0</v>
      </c>
      <c r="J376" s="81">
        <v>18000.0</v>
      </c>
      <c r="K376" s="81">
        <v>450000.0</v>
      </c>
      <c r="L376" s="82">
        <v>0.04</v>
      </c>
      <c r="N376" s="83">
        <f t="shared" si="1"/>
        <v>0.04</v>
      </c>
      <c r="O376" s="83">
        <f t="shared" si="2"/>
        <v>0.04</v>
      </c>
      <c r="Q376" s="83">
        <f t="shared" si="3"/>
        <v>1</v>
      </c>
      <c r="R376" s="83">
        <f t="shared" si="4"/>
        <v>0.04</v>
      </c>
      <c r="S376" s="83" t="b">
        <f t="shared" si="5"/>
        <v>0</v>
      </c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</row>
    <row r="377" ht="14.25" customHeight="1">
      <c r="A377" s="78">
        <v>374.0</v>
      </c>
      <c r="C377" s="78" t="str">
        <f>VLOOKUP(G377,[1]Macrodata_CCF!$A$3:$D$55,4,FALSE)</f>
        <v>#ERROR!</v>
      </c>
      <c r="E377" s="79" t="str">
        <f>VLOOKUP(G377,[1]Macrodata_CCF!$A$3:$B$55,2,FALSE)</f>
        <v>#ERROR!</v>
      </c>
      <c r="F377" s="78">
        <v>0.0</v>
      </c>
      <c r="G377" s="80">
        <v>24.0</v>
      </c>
      <c r="H377" s="81">
        <v>45465.0</v>
      </c>
      <c r="I377" s="81">
        <v>60000.0</v>
      </c>
      <c r="J377" s="81">
        <v>43865.0</v>
      </c>
      <c r="K377" s="81">
        <v>60000.0</v>
      </c>
      <c r="L377" s="82">
        <v>-0.1100791193670451</v>
      </c>
      <c r="N377" s="83">
        <f t="shared" si="1"/>
        <v>-0.1100791194</v>
      </c>
      <c r="O377" s="83">
        <f t="shared" si="2"/>
        <v>0</v>
      </c>
      <c r="Q377" s="83">
        <f t="shared" si="3"/>
        <v>0.24225</v>
      </c>
      <c r="R377" s="83">
        <f t="shared" si="4"/>
        <v>-0.1100791194</v>
      </c>
      <c r="S377" s="83" t="b">
        <f t="shared" si="5"/>
        <v>0</v>
      </c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</row>
    <row r="378" ht="14.25" customHeight="1">
      <c r="A378" s="78">
        <v>375.0</v>
      </c>
      <c r="C378" s="78" t="str">
        <f>VLOOKUP(G378,[1]Macrodata_CCF!$A$3:$D$55,4,FALSE)</f>
        <v>#ERROR!</v>
      </c>
      <c r="E378" s="79" t="str">
        <f>VLOOKUP(G378,[1]Macrodata_CCF!$A$3:$B$55,2,FALSE)</f>
        <v>#ERROR!</v>
      </c>
      <c r="F378" s="78">
        <v>0.0</v>
      </c>
      <c r="G378" s="80">
        <v>45.0</v>
      </c>
      <c r="H378" s="81">
        <v>0.0</v>
      </c>
      <c r="I378" s="81">
        <v>870000.0</v>
      </c>
      <c r="J378" s="81">
        <v>130500.0</v>
      </c>
      <c r="K378" s="81">
        <v>870000.0</v>
      </c>
      <c r="L378" s="82">
        <v>0.15</v>
      </c>
      <c r="N378" s="83">
        <f t="shared" si="1"/>
        <v>0.15</v>
      </c>
      <c r="O378" s="83">
        <f t="shared" si="2"/>
        <v>0.15</v>
      </c>
      <c r="Q378" s="83">
        <f t="shared" si="3"/>
        <v>1</v>
      </c>
      <c r="R378" s="83">
        <f t="shared" si="4"/>
        <v>0.15</v>
      </c>
      <c r="S378" s="83" t="b">
        <f t="shared" si="5"/>
        <v>0</v>
      </c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</row>
    <row r="379" ht="14.25" customHeight="1">
      <c r="A379" s="78">
        <v>376.0</v>
      </c>
      <c r="C379" s="78" t="str">
        <f>VLOOKUP(G379,[1]Macrodata_CCF!$A$3:$D$55,4,FALSE)</f>
        <v>#ERROR!</v>
      </c>
      <c r="E379" s="79" t="str">
        <f>VLOOKUP(G379,[1]Macrodata_CCF!$A$3:$B$55,2,FALSE)</f>
        <v>#ERROR!</v>
      </c>
      <c r="F379" s="78">
        <v>0.0</v>
      </c>
      <c r="G379" s="80">
        <v>42.0</v>
      </c>
      <c r="H379" s="81">
        <v>0.0</v>
      </c>
      <c r="I379" s="81">
        <v>130000.0</v>
      </c>
      <c r="J379" s="81">
        <v>39000.0</v>
      </c>
      <c r="K379" s="81">
        <v>130000.0</v>
      </c>
      <c r="L379" s="82">
        <v>0.3</v>
      </c>
      <c r="N379" s="83">
        <f t="shared" si="1"/>
        <v>0.3</v>
      </c>
      <c r="O379" s="83">
        <f t="shared" si="2"/>
        <v>0.3</v>
      </c>
      <c r="Q379" s="83">
        <f t="shared" si="3"/>
        <v>1</v>
      </c>
      <c r="R379" s="83">
        <f t="shared" si="4"/>
        <v>0.3</v>
      </c>
      <c r="S379" s="83" t="b">
        <f t="shared" si="5"/>
        <v>0</v>
      </c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</row>
    <row r="380" ht="14.25" customHeight="1">
      <c r="A380" s="78">
        <v>377.0</v>
      </c>
      <c r="C380" s="78" t="str">
        <f>VLOOKUP(G380,[1]Macrodata_CCF!$A$3:$D$55,4,FALSE)</f>
        <v>#ERROR!</v>
      </c>
      <c r="E380" s="79" t="str">
        <f>VLOOKUP(G380,[1]Macrodata_CCF!$A$3:$B$55,2,FALSE)</f>
        <v>#ERROR!</v>
      </c>
      <c r="F380" s="78">
        <v>0.0</v>
      </c>
      <c r="G380" s="80">
        <v>7.0</v>
      </c>
      <c r="H380" s="81">
        <v>324455.0</v>
      </c>
      <c r="I380" s="81">
        <v>470000.0</v>
      </c>
      <c r="J380" s="81">
        <v>362295.0</v>
      </c>
      <c r="K380" s="81">
        <v>470000.0</v>
      </c>
      <c r="L380" s="82">
        <v>0.259988319763647</v>
      </c>
      <c r="N380" s="83">
        <f t="shared" si="1"/>
        <v>0.2599883198</v>
      </c>
      <c r="O380" s="83">
        <f t="shared" si="2"/>
        <v>0.2599883198</v>
      </c>
      <c r="Q380" s="83">
        <f t="shared" si="3"/>
        <v>0.3096702128</v>
      </c>
      <c r="R380" s="83">
        <f t="shared" si="4"/>
        <v>0.2599883198</v>
      </c>
      <c r="S380" s="83" t="b">
        <f t="shared" si="5"/>
        <v>0</v>
      </c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</row>
    <row r="381" ht="14.25" customHeight="1">
      <c r="A381" s="78">
        <v>378.0</v>
      </c>
      <c r="C381" s="78" t="str">
        <f>VLOOKUP(G381,[1]Macrodata_CCF!$A$3:$D$55,4,FALSE)</f>
        <v>#ERROR!</v>
      </c>
      <c r="E381" s="79" t="str">
        <f>VLOOKUP(G381,[1]Macrodata_CCF!$A$3:$B$55,2,FALSE)</f>
        <v>#ERROR!</v>
      </c>
      <c r="F381" s="78">
        <v>0.0</v>
      </c>
      <c r="G381" s="80">
        <v>34.0</v>
      </c>
      <c r="H381" s="81">
        <v>264010.0</v>
      </c>
      <c r="I381" s="81">
        <v>310000.0</v>
      </c>
      <c r="J381" s="81">
        <v>267230.0</v>
      </c>
      <c r="K381" s="81">
        <v>310000.0</v>
      </c>
      <c r="L381" s="82">
        <v>0.0700152207001522</v>
      </c>
      <c r="N381" s="83">
        <f t="shared" si="1"/>
        <v>0.0700152207</v>
      </c>
      <c r="O381" s="83">
        <f t="shared" si="2"/>
        <v>0.0700152207</v>
      </c>
      <c r="Q381" s="83">
        <f t="shared" si="3"/>
        <v>0.1483548387</v>
      </c>
      <c r="R381" s="83">
        <f t="shared" si="4"/>
        <v>0.0700152207</v>
      </c>
      <c r="S381" s="83" t="b">
        <f t="shared" si="5"/>
        <v>0</v>
      </c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</row>
    <row r="382" ht="14.25" customHeight="1">
      <c r="A382" s="78">
        <v>379.0</v>
      </c>
      <c r="C382" s="78" t="str">
        <f>VLOOKUP(G382,[1]Macrodata_CCF!$A$3:$D$55,4,FALSE)</f>
        <v>#ERROR!</v>
      </c>
      <c r="E382" s="79" t="str">
        <f>VLOOKUP(G382,[1]Macrodata_CCF!$A$3:$B$55,2,FALSE)</f>
        <v>#ERROR!</v>
      </c>
      <c r="F382" s="78">
        <v>0.0</v>
      </c>
      <c r="G382" s="80">
        <v>8.0</v>
      </c>
      <c r="H382" s="81">
        <v>682225.0</v>
      </c>
      <c r="I382" s="81">
        <v>950000.0</v>
      </c>
      <c r="J382" s="81">
        <v>759880.0</v>
      </c>
      <c r="K382" s="81">
        <v>950000.0</v>
      </c>
      <c r="L382" s="82">
        <v>0.2900009336196434</v>
      </c>
      <c r="N382" s="83">
        <f t="shared" si="1"/>
        <v>0.2900009336</v>
      </c>
      <c r="O382" s="83">
        <f t="shared" si="2"/>
        <v>0.2900009336</v>
      </c>
      <c r="Q382" s="83">
        <f t="shared" si="3"/>
        <v>0.2818684211</v>
      </c>
      <c r="R382" s="83">
        <f t="shared" si="4"/>
        <v>0.2900009336</v>
      </c>
      <c r="S382" s="83" t="b">
        <f t="shared" si="5"/>
        <v>0</v>
      </c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</row>
    <row r="383" ht="14.25" customHeight="1">
      <c r="A383" s="78">
        <v>380.0</v>
      </c>
      <c r="C383" s="78" t="str">
        <f>VLOOKUP(G383,[1]Macrodata_CCF!$A$3:$D$55,4,FALSE)</f>
        <v>#ERROR!</v>
      </c>
      <c r="E383" s="79" t="str">
        <f>VLOOKUP(G383,[1]Macrodata_CCF!$A$3:$B$55,2,FALSE)</f>
        <v>#ERROR!</v>
      </c>
      <c r="F383" s="78">
        <v>0.0</v>
      </c>
      <c r="G383" s="80">
        <v>46.0</v>
      </c>
      <c r="H383" s="81">
        <v>488700.0</v>
      </c>
      <c r="I383" s="81">
        <v>730000.0</v>
      </c>
      <c r="J383" s="81">
        <v>529720.0</v>
      </c>
      <c r="K383" s="81">
        <v>730000.0</v>
      </c>
      <c r="L383" s="82">
        <v>0.1699958557811853</v>
      </c>
      <c r="N383" s="83">
        <f t="shared" si="1"/>
        <v>0.1699958558</v>
      </c>
      <c r="O383" s="83">
        <f t="shared" si="2"/>
        <v>0.1699958558</v>
      </c>
      <c r="Q383" s="83">
        <f t="shared" si="3"/>
        <v>0.3305479452</v>
      </c>
      <c r="R383" s="83">
        <f t="shared" si="4"/>
        <v>0.1699958558</v>
      </c>
      <c r="S383" s="83" t="b">
        <f t="shared" si="5"/>
        <v>0</v>
      </c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</row>
    <row r="384" ht="14.25" customHeight="1">
      <c r="A384" s="78">
        <v>381.0</v>
      </c>
      <c r="C384" s="78" t="str">
        <f>VLOOKUP(G384,[1]Macrodata_CCF!$A$3:$D$55,4,FALSE)</f>
        <v>#ERROR!</v>
      </c>
      <c r="E384" s="79" t="str">
        <f>VLOOKUP(G384,[1]Macrodata_CCF!$A$3:$B$55,2,FALSE)</f>
        <v>#ERROR!</v>
      </c>
      <c r="F384" s="78">
        <v>0.0</v>
      </c>
      <c r="G384" s="80">
        <v>33.0</v>
      </c>
      <c r="H384" s="81">
        <v>703300.0</v>
      </c>
      <c r="I384" s="81">
        <v>750000.0</v>
      </c>
      <c r="J384" s="81">
        <v>765000.0</v>
      </c>
      <c r="K384" s="81">
        <v>750000.0</v>
      </c>
      <c r="L384" s="82">
        <v>1.321199143468951</v>
      </c>
      <c r="N384" s="83">
        <f t="shared" si="1"/>
        <v>1.321199143</v>
      </c>
      <c r="O384" s="83">
        <f t="shared" si="2"/>
        <v>1</v>
      </c>
      <c r="Q384" s="83">
        <f t="shared" si="3"/>
        <v>0.06226666667</v>
      </c>
      <c r="R384" s="83">
        <f t="shared" si="4"/>
        <v>0.08226666667</v>
      </c>
      <c r="S384" s="83" t="b">
        <f t="shared" si="5"/>
        <v>1</v>
      </c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</row>
    <row r="385" ht="14.25" customHeight="1">
      <c r="A385" s="78">
        <v>382.0</v>
      </c>
      <c r="C385" s="78" t="str">
        <f>VLOOKUP(G385,[1]Macrodata_CCF!$A$3:$D$55,4,FALSE)</f>
        <v>#ERROR!</v>
      </c>
      <c r="E385" s="79" t="str">
        <f>VLOOKUP(G385,[1]Macrodata_CCF!$A$3:$B$55,2,FALSE)</f>
        <v>#ERROR!</v>
      </c>
      <c r="F385" s="78">
        <v>0.0</v>
      </c>
      <c r="G385" s="80">
        <v>53.0</v>
      </c>
      <c r="H385" s="81">
        <v>264300.0</v>
      </c>
      <c r="I385" s="81">
        <v>560000.0</v>
      </c>
      <c r="J385" s="81">
        <v>270215.0</v>
      </c>
      <c r="K385" s="81">
        <v>560000.0</v>
      </c>
      <c r="L385" s="82">
        <v>0.02000338180588434</v>
      </c>
      <c r="N385" s="83">
        <f t="shared" si="1"/>
        <v>0.02000338181</v>
      </c>
      <c r="O385" s="83">
        <f t="shared" si="2"/>
        <v>0.02000338181</v>
      </c>
      <c r="Q385" s="83">
        <f t="shared" si="3"/>
        <v>0.5280357143</v>
      </c>
      <c r="R385" s="83">
        <f t="shared" si="4"/>
        <v>0.02000338181</v>
      </c>
      <c r="S385" s="83" t="b">
        <f t="shared" si="5"/>
        <v>0</v>
      </c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</row>
    <row r="386" ht="14.25" customHeight="1">
      <c r="A386" s="78">
        <v>383.0</v>
      </c>
      <c r="C386" s="78" t="str">
        <f>VLOOKUP(G386,[1]Macrodata_CCF!$A$3:$D$55,4,FALSE)</f>
        <v>#ERROR!</v>
      </c>
      <c r="E386" s="79" t="str">
        <f>VLOOKUP(G386,[1]Macrodata_CCF!$A$3:$B$55,2,FALSE)</f>
        <v>#ERROR!</v>
      </c>
      <c r="F386" s="78">
        <v>0.0</v>
      </c>
      <c r="G386" s="80">
        <v>34.0</v>
      </c>
      <c r="H386" s="81">
        <v>157830.0</v>
      </c>
      <c r="I386" s="81">
        <v>280000.0</v>
      </c>
      <c r="J386" s="81">
        <v>160275.0</v>
      </c>
      <c r="K386" s="81">
        <v>560000.0</v>
      </c>
      <c r="L386" s="82">
        <v>0.02001309650487026</v>
      </c>
      <c r="N386" s="83">
        <f t="shared" si="1"/>
        <v>0.0200130965</v>
      </c>
      <c r="O386" s="83">
        <f t="shared" si="2"/>
        <v>0.0200130965</v>
      </c>
      <c r="Q386" s="83">
        <f t="shared" si="3"/>
        <v>0.4363214286</v>
      </c>
      <c r="R386" s="83">
        <f t="shared" si="4"/>
        <v>0.0200130965</v>
      </c>
      <c r="S386" s="83" t="b">
        <f t="shared" si="5"/>
        <v>0</v>
      </c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</row>
    <row r="387" ht="14.25" customHeight="1">
      <c r="A387" s="78">
        <v>384.0</v>
      </c>
      <c r="C387" s="78" t="str">
        <f>VLOOKUP(G387,[1]Macrodata_CCF!$A$3:$D$55,4,FALSE)</f>
        <v>#ERROR!</v>
      </c>
      <c r="E387" s="79" t="str">
        <f>VLOOKUP(G387,[1]Macrodata_CCF!$A$3:$B$55,2,FALSE)</f>
        <v>#ERROR!</v>
      </c>
      <c r="F387" s="78">
        <v>0.0</v>
      </c>
      <c r="G387" s="80">
        <v>18.0</v>
      </c>
      <c r="H387" s="81">
        <v>437140.0</v>
      </c>
      <c r="I387" s="81">
        <v>610000.0</v>
      </c>
      <c r="J387" s="81">
        <v>469985.0</v>
      </c>
      <c r="K387" s="81">
        <v>1037000.0</v>
      </c>
      <c r="L387" s="82">
        <v>0.1900092560453546</v>
      </c>
      <c r="N387" s="83">
        <f t="shared" si="1"/>
        <v>0.190009256</v>
      </c>
      <c r="O387" s="83">
        <f t="shared" si="2"/>
        <v>0.190009256</v>
      </c>
      <c r="Q387" s="83">
        <f t="shared" si="3"/>
        <v>0.2833770492</v>
      </c>
      <c r="R387" s="83">
        <f t="shared" si="4"/>
        <v>0.190009256</v>
      </c>
      <c r="S387" s="83" t="b">
        <f t="shared" si="5"/>
        <v>0</v>
      </c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</row>
    <row r="388" ht="14.25" customHeight="1">
      <c r="A388" s="78">
        <v>385.0</v>
      </c>
      <c r="C388" s="78" t="str">
        <f>VLOOKUP(G388,[1]Macrodata_CCF!$A$3:$D$55,4,FALSE)</f>
        <v>#ERROR!</v>
      </c>
      <c r="E388" s="79" t="str">
        <f>VLOOKUP(G388,[1]Macrodata_CCF!$A$3:$B$55,2,FALSE)</f>
        <v>#ERROR!</v>
      </c>
      <c r="F388" s="78">
        <v>0.0</v>
      </c>
      <c r="G388" s="80">
        <v>14.0</v>
      </c>
      <c r="H388" s="81">
        <v>55185.0</v>
      </c>
      <c r="I388" s="81">
        <v>60000.0</v>
      </c>
      <c r="J388" s="81">
        <v>56005.0</v>
      </c>
      <c r="K388" s="81">
        <v>60000.0</v>
      </c>
      <c r="L388" s="82">
        <v>0.1703011422637591</v>
      </c>
      <c r="N388" s="83">
        <f t="shared" si="1"/>
        <v>0.1703011423</v>
      </c>
      <c r="O388" s="83">
        <f t="shared" si="2"/>
        <v>0.1703011423</v>
      </c>
      <c r="Q388" s="83">
        <f t="shared" si="3"/>
        <v>0.08025</v>
      </c>
      <c r="R388" s="83">
        <f t="shared" si="4"/>
        <v>0.01366666667</v>
      </c>
      <c r="S388" s="83" t="b">
        <f t="shared" si="5"/>
        <v>0</v>
      </c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</row>
    <row r="389" ht="14.25" customHeight="1">
      <c r="A389" s="78">
        <v>386.0</v>
      </c>
      <c r="C389" s="78" t="str">
        <f>VLOOKUP(G389,[1]Macrodata_CCF!$A$3:$D$55,4,FALSE)</f>
        <v>#ERROR!</v>
      </c>
      <c r="E389" s="79" t="str">
        <f>VLOOKUP(G389,[1]Macrodata_CCF!$A$3:$B$55,2,FALSE)</f>
        <v>#ERROR!</v>
      </c>
      <c r="F389" s="78">
        <v>0.0</v>
      </c>
      <c r="G389" s="80">
        <v>6.0</v>
      </c>
      <c r="H389" s="81">
        <v>297205.0</v>
      </c>
      <c r="I389" s="81">
        <v>770000.0</v>
      </c>
      <c r="J389" s="81">
        <v>996940.0</v>
      </c>
      <c r="K389" s="81">
        <v>1078000.0</v>
      </c>
      <c r="L389" s="82">
        <v>1.479996615869457</v>
      </c>
      <c r="N389" s="83">
        <f t="shared" si="1"/>
        <v>1.479996616</v>
      </c>
      <c r="O389" s="83">
        <f t="shared" si="2"/>
        <v>1</v>
      </c>
      <c r="Q389" s="83">
        <f t="shared" si="3"/>
        <v>0.6140194805</v>
      </c>
      <c r="R389" s="83">
        <f t="shared" si="4"/>
        <v>1.479996616</v>
      </c>
      <c r="S389" s="83" t="b">
        <f t="shared" si="5"/>
        <v>0</v>
      </c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</row>
    <row r="390" ht="14.25" customHeight="1">
      <c r="A390" s="78">
        <v>387.0</v>
      </c>
      <c r="C390" s="78" t="str">
        <f>VLOOKUP(G390,[1]Macrodata_CCF!$A$3:$D$55,4,FALSE)</f>
        <v>#ERROR!</v>
      </c>
      <c r="E390" s="79" t="str">
        <f>VLOOKUP(G390,[1]Macrodata_CCF!$A$3:$B$55,2,FALSE)</f>
        <v>#ERROR!</v>
      </c>
      <c r="F390" s="78">
        <v>0.0</v>
      </c>
      <c r="G390" s="80">
        <v>23.0</v>
      </c>
      <c r="H390" s="81">
        <v>98380.0</v>
      </c>
      <c r="I390" s="81">
        <v>140000.0</v>
      </c>
      <c r="J390" s="81">
        <v>105455.0</v>
      </c>
      <c r="K390" s="81">
        <v>140000.0</v>
      </c>
      <c r="L390" s="82">
        <v>0.1699903892359443</v>
      </c>
      <c r="N390" s="83">
        <f t="shared" si="1"/>
        <v>0.1699903892</v>
      </c>
      <c r="O390" s="83">
        <f t="shared" si="2"/>
        <v>0.1699903892</v>
      </c>
      <c r="Q390" s="83">
        <f t="shared" si="3"/>
        <v>0.2972857143</v>
      </c>
      <c r="R390" s="83">
        <f t="shared" si="4"/>
        <v>0.1699903892</v>
      </c>
      <c r="S390" s="83" t="b">
        <f t="shared" si="5"/>
        <v>0</v>
      </c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</row>
    <row r="391" ht="14.25" customHeight="1">
      <c r="A391" s="78">
        <v>388.0</v>
      </c>
      <c r="C391" s="78" t="str">
        <f>VLOOKUP(G391,[1]Macrodata_CCF!$A$3:$D$55,4,FALSE)</f>
        <v>#ERROR!</v>
      </c>
      <c r="E391" s="79" t="str">
        <f>VLOOKUP(G391,[1]Macrodata_CCF!$A$3:$B$55,2,FALSE)</f>
        <v>#ERROR!</v>
      </c>
      <c r="F391" s="78">
        <v>0.0</v>
      </c>
      <c r="G391" s="80">
        <v>20.0</v>
      </c>
      <c r="H391" s="81">
        <v>16895.0</v>
      </c>
      <c r="I391" s="81">
        <v>120000.0</v>
      </c>
      <c r="J391" s="81">
        <v>32360.0</v>
      </c>
      <c r="K391" s="81">
        <v>228000.0</v>
      </c>
      <c r="L391" s="82">
        <v>0.1499927258619854</v>
      </c>
      <c r="N391" s="83">
        <f t="shared" si="1"/>
        <v>0.1499927259</v>
      </c>
      <c r="O391" s="83">
        <f t="shared" si="2"/>
        <v>0.1499927259</v>
      </c>
      <c r="Q391" s="83">
        <f t="shared" si="3"/>
        <v>0.8592083333</v>
      </c>
      <c r="R391" s="83">
        <f t="shared" si="4"/>
        <v>0.1499927259</v>
      </c>
      <c r="S391" s="83" t="b">
        <f t="shared" si="5"/>
        <v>0</v>
      </c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</row>
    <row r="392" ht="14.25" customHeight="1">
      <c r="A392" s="78">
        <v>389.0</v>
      </c>
      <c r="C392" s="78" t="str">
        <f>VLOOKUP(G392,[1]Macrodata_CCF!$A$3:$D$55,4,FALSE)</f>
        <v>#ERROR!</v>
      </c>
      <c r="E392" s="79" t="str">
        <f>VLOOKUP(G392,[1]Macrodata_CCF!$A$3:$B$55,2,FALSE)</f>
        <v>#ERROR!</v>
      </c>
      <c r="F392" s="78">
        <v>1.0</v>
      </c>
      <c r="G392" s="80">
        <v>17.0</v>
      </c>
      <c r="H392" s="81">
        <v>0.0</v>
      </c>
      <c r="I392" s="81">
        <v>960000.0</v>
      </c>
      <c r="J392" s="81">
        <v>556800.0</v>
      </c>
      <c r="K392" s="81">
        <v>1728000.0</v>
      </c>
      <c r="L392" s="82">
        <v>0.58</v>
      </c>
      <c r="N392" s="83">
        <f t="shared" si="1"/>
        <v>0.58</v>
      </c>
      <c r="O392" s="83">
        <f t="shared" si="2"/>
        <v>0.58</v>
      </c>
      <c r="Q392" s="83">
        <f t="shared" si="3"/>
        <v>1</v>
      </c>
      <c r="R392" s="83">
        <f t="shared" si="4"/>
        <v>0.58</v>
      </c>
      <c r="S392" s="83" t="b">
        <f t="shared" si="5"/>
        <v>0</v>
      </c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</row>
    <row r="393" ht="14.25" customHeight="1">
      <c r="A393" s="78">
        <v>390.0</v>
      </c>
      <c r="C393" s="78" t="str">
        <f>VLOOKUP(G393,[1]Macrodata_CCF!$A$3:$D$55,4,FALSE)</f>
        <v>#ERROR!</v>
      </c>
      <c r="E393" s="79" t="str">
        <f>VLOOKUP(G393,[1]Macrodata_CCF!$A$3:$B$55,2,FALSE)</f>
        <v>#ERROR!</v>
      </c>
      <c r="F393" s="78">
        <v>0.0</v>
      </c>
      <c r="G393" s="80">
        <v>49.0</v>
      </c>
      <c r="H393" s="81">
        <v>20290.0</v>
      </c>
      <c r="I393" s="81">
        <v>50000.0</v>
      </c>
      <c r="J393" s="81">
        <v>21180.0</v>
      </c>
      <c r="K393" s="81">
        <v>50000.0</v>
      </c>
      <c r="L393" s="82">
        <v>0.02995624368899361</v>
      </c>
      <c r="N393" s="83">
        <f t="shared" si="1"/>
        <v>0.02995624369</v>
      </c>
      <c r="O393" s="83">
        <f t="shared" si="2"/>
        <v>0.02995624369</v>
      </c>
      <c r="Q393" s="83">
        <f t="shared" si="3"/>
        <v>0.5942</v>
      </c>
      <c r="R393" s="83">
        <f t="shared" si="4"/>
        <v>0.02995624369</v>
      </c>
      <c r="S393" s="83" t="b">
        <f t="shared" si="5"/>
        <v>0</v>
      </c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</row>
    <row r="394" ht="14.25" customHeight="1">
      <c r="A394" s="78">
        <v>391.0</v>
      </c>
      <c r="C394" s="78" t="str">
        <f>VLOOKUP(G394,[1]Macrodata_CCF!$A$3:$D$55,4,FALSE)</f>
        <v>#ERROR!</v>
      </c>
      <c r="E394" s="79" t="str">
        <f>VLOOKUP(G394,[1]Macrodata_CCF!$A$3:$B$55,2,FALSE)</f>
        <v>#ERROR!</v>
      </c>
      <c r="F394" s="78">
        <v>0.0</v>
      </c>
      <c r="G394" s="80">
        <v>37.0</v>
      </c>
      <c r="H394" s="81">
        <v>29365.0</v>
      </c>
      <c r="I394" s="81">
        <v>290000.0</v>
      </c>
      <c r="J394" s="81">
        <v>65855.0</v>
      </c>
      <c r="K394" s="81">
        <v>290000.0</v>
      </c>
      <c r="L394" s="82">
        <v>0.140004220461565</v>
      </c>
      <c r="N394" s="83">
        <f t="shared" si="1"/>
        <v>0.1400042205</v>
      </c>
      <c r="O394" s="83">
        <f t="shared" si="2"/>
        <v>0.1400042205</v>
      </c>
      <c r="Q394" s="83">
        <f t="shared" si="3"/>
        <v>0.8987413793</v>
      </c>
      <c r="R394" s="83">
        <f t="shared" si="4"/>
        <v>0.1400042205</v>
      </c>
      <c r="S394" s="83" t="b">
        <f t="shared" si="5"/>
        <v>0</v>
      </c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</row>
    <row r="395" ht="14.25" customHeight="1">
      <c r="A395" s="78">
        <v>392.0</v>
      </c>
      <c r="C395" s="78" t="str">
        <f>VLOOKUP(G395,[1]Macrodata_CCF!$A$3:$D$55,4,FALSE)</f>
        <v>#ERROR!</v>
      </c>
      <c r="E395" s="79" t="str">
        <f>VLOOKUP(G395,[1]Macrodata_CCF!$A$3:$B$55,2,FALSE)</f>
        <v>#ERROR!</v>
      </c>
      <c r="F395" s="78">
        <v>0.0</v>
      </c>
      <c r="G395" s="80">
        <v>50.0</v>
      </c>
      <c r="H395" s="81">
        <v>629960.0</v>
      </c>
      <c r="I395" s="81">
        <v>680000.0</v>
      </c>
      <c r="J395" s="81">
        <v>693600.0</v>
      </c>
      <c r="K395" s="81">
        <v>680000.0</v>
      </c>
      <c r="L395" s="82">
        <v>1.271782573940847</v>
      </c>
      <c r="N395" s="83">
        <f t="shared" si="1"/>
        <v>1.271782574</v>
      </c>
      <c r="O395" s="83">
        <f t="shared" si="2"/>
        <v>1</v>
      </c>
      <c r="Q395" s="83">
        <f t="shared" si="3"/>
        <v>0.07358823529</v>
      </c>
      <c r="R395" s="83">
        <f t="shared" si="4"/>
        <v>0.09358823529</v>
      </c>
      <c r="S395" s="83" t="b">
        <f t="shared" si="5"/>
        <v>1</v>
      </c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</row>
    <row r="396" ht="14.25" customHeight="1">
      <c r="A396" s="78">
        <v>393.0</v>
      </c>
      <c r="C396" s="78" t="str">
        <f>VLOOKUP(G396,[1]Macrodata_CCF!$A$3:$D$55,4,FALSE)</f>
        <v>#ERROR!</v>
      </c>
      <c r="E396" s="79" t="str">
        <f>VLOOKUP(G396,[1]Macrodata_CCF!$A$3:$B$55,2,FALSE)</f>
        <v>#ERROR!</v>
      </c>
      <c r="F396" s="78">
        <v>0.0</v>
      </c>
      <c r="G396" s="80">
        <v>14.0</v>
      </c>
      <c r="H396" s="81">
        <v>69985.0</v>
      </c>
      <c r="I396" s="81">
        <v>550000.0</v>
      </c>
      <c r="J396" s="81">
        <v>0.0</v>
      </c>
      <c r="K396" s="81">
        <v>880000.0</v>
      </c>
      <c r="L396" s="82">
        <v>-0.1457975271606096</v>
      </c>
      <c r="N396" s="83">
        <f t="shared" si="1"/>
        <v>-0.1457975272</v>
      </c>
      <c r="O396" s="83">
        <f t="shared" si="2"/>
        <v>0</v>
      </c>
      <c r="Q396" s="83">
        <f t="shared" si="3"/>
        <v>0.8727545455</v>
      </c>
      <c r="R396" s="83">
        <f t="shared" si="4"/>
        <v>-0.1457975272</v>
      </c>
      <c r="S396" s="83" t="b">
        <f t="shared" si="5"/>
        <v>0</v>
      </c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</row>
    <row r="397" ht="14.25" customHeight="1">
      <c r="A397" s="78">
        <v>394.0</v>
      </c>
      <c r="C397" s="78" t="str">
        <f>VLOOKUP(G397,[1]Macrodata_CCF!$A$3:$D$55,4,FALSE)</f>
        <v>#ERROR!</v>
      </c>
      <c r="E397" s="79" t="str">
        <f>VLOOKUP(G397,[1]Macrodata_CCF!$A$3:$B$55,2,FALSE)</f>
        <v>#ERROR!</v>
      </c>
      <c r="F397" s="78">
        <v>0.0</v>
      </c>
      <c r="G397" s="80">
        <v>29.0</v>
      </c>
      <c r="H397" s="81">
        <v>156675.0</v>
      </c>
      <c r="I397" s="81">
        <v>320000.0</v>
      </c>
      <c r="J397" s="81">
        <v>179540.0</v>
      </c>
      <c r="K397" s="81">
        <v>320000.0</v>
      </c>
      <c r="L397" s="82">
        <v>0.1399969386193173</v>
      </c>
      <c r="N397" s="83">
        <f t="shared" si="1"/>
        <v>0.1399969386</v>
      </c>
      <c r="O397" s="83">
        <f t="shared" si="2"/>
        <v>0.1399969386</v>
      </c>
      <c r="Q397" s="83">
        <f t="shared" si="3"/>
        <v>0.510390625</v>
      </c>
      <c r="R397" s="83">
        <f t="shared" si="4"/>
        <v>0.1399969386</v>
      </c>
      <c r="S397" s="83" t="b">
        <f t="shared" si="5"/>
        <v>0</v>
      </c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</row>
    <row r="398" ht="14.25" customHeight="1">
      <c r="A398" s="78">
        <v>395.0</v>
      </c>
      <c r="C398" s="78" t="str">
        <f>VLOOKUP(G398,[1]Macrodata_CCF!$A$3:$D$55,4,FALSE)</f>
        <v>#ERROR!</v>
      </c>
      <c r="E398" s="79" t="str">
        <f>VLOOKUP(G398,[1]Macrodata_CCF!$A$3:$B$55,2,FALSE)</f>
        <v>#ERROR!</v>
      </c>
      <c r="F398" s="78">
        <v>0.0</v>
      </c>
      <c r="G398" s="80">
        <v>12.0</v>
      </c>
      <c r="H398" s="81">
        <v>0.0</v>
      </c>
      <c r="I398" s="81">
        <v>650000.0</v>
      </c>
      <c r="J398" s="81">
        <v>208000.0</v>
      </c>
      <c r="K398" s="81">
        <v>650000.0</v>
      </c>
      <c r="L398" s="82">
        <v>0.32</v>
      </c>
      <c r="N398" s="83">
        <f t="shared" si="1"/>
        <v>0.32</v>
      </c>
      <c r="O398" s="83">
        <f t="shared" si="2"/>
        <v>0.32</v>
      </c>
      <c r="Q398" s="83">
        <f t="shared" si="3"/>
        <v>1</v>
      </c>
      <c r="R398" s="83">
        <f t="shared" si="4"/>
        <v>0.32</v>
      </c>
      <c r="S398" s="83" t="b">
        <f t="shared" si="5"/>
        <v>0</v>
      </c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</row>
    <row r="399" ht="14.25" customHeight="1">
      <c r="A399" s="78">
        <v>396.0</v>
      </c>
      <c r="C399" s="78" t="str">
        <f>VLOOKUP(G399,[1]Macrodata_CCF!$A$3:$D$55,4,FALSE)</f>
        <v>#ERROR!</v>
      </c>
      <c r="E399" s="79" t="str">
        <f>VLOOKUP(G399,[1]Macrodata_CCF!$A$3:$B$55,2,FALSE)</f>
        <v>#ERROR!</v>
      </c>
      <c r="F399" s="78">
        <v>0.0</v>
      </c>
      <c r="G399" s="80">
        <v>5.0</v>
      </c>
      <c r="H399" s="81">
        <v>717815.0</v>
      </c>
      <c r="I399" s="81">
        <v>770000.0</v>
      </c>
      <c r="J399" s="81">
        <v>738165.0</v>
      </c>
      <c r="K399" s="81">
        <v>770000.0</v>
      </c>
      <c r="L399" s="82">
        <v>0.3899588004215771</v>
      </c>
      <c r="N399" s="83">
        <f t="shared" si="1"/>
        <v>0.3899588004</v>
      </c>
      <c r="O399" s="83">
        <f t="shared" si="2"/>
        <v>0.3899588004</v>
      </c>
      <c r="Q399" s="83">
        <f t="shared" si="3"/>
        <v>0.06777272727</v>
      </c>
      <c r="R399" s="83">
        <f t="shared" si="4"/>
        <v>0.02642857143</v>
      </c>
      <c r="S399" s="83" t="b">
        <f t="shared" si="5"/>
        <v>0</v>
      </c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</row>
    <row r="400" ht="14.25" customHeight="1">
      <c r="A400" s="78">
        <v>397.0</v>
      </c>
      <c r="C400" s="78" t="str">
        <f>VLOOKUP(G400,[1]Macrodata_CCF!$A$3:$D$55,4,FALSE)</f>
        <v>#ERROR!</v>
      </c>
      <c r="E400" s="79" t="str">
        <f>VLOOKUP(G400,[1]Macrodata_CCF!$A$3:$B$55,2,FALSE)</f>
        <v>#ERROR!</v>
      </c>
      <c r="F400" s="78">
        <v>1.0</v>
      </c>
      <c r="G400" s="80">
        <v>12.0</v>
      </c>
      <c r="H400" s="81">
        <v>119975.0</v>
      </c>
      <c r="I400" s="81">
        <v>370000.0</v>
      </c>
      <c r="J400" s="81">
        <v>242485.0</v>
      </c>
      <c r="K400" s="81">
        <v>370000.0</v>
      </c>
      <c r="L400" s="82">
        <v>0.48999100089991</v>
      </c>
      <c r="N400" s="83">
        <f t="shared" si="1"/>
        <v>0.4899910009</v>
      </c>
      <c r="O400" s="83">
        <f t="shared" si="2"/>
        <v>0.4899910009</v>
      </c>
      <c r="Q400" s="83">
        <f t="shared" si="3"/>
        <v>0.6757432432</v>
      </c>
      <c r="R400" s="83">
        <f t="shared" si="4"/>
        <v>0.4899910009</v>
      </c>
      <c r="S400" s="83" t="b">
        <f t="shared" si="5"/>
        <v>0</v>
      </c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</row>
    <row r="401" ht="14.25" customHeight="1">
      <c r="A401" s="78">
        <v>398.0</v>
      </c>
      <c r="C401" s="78" t="str">
        <f>VLOOKUP(G401,[1]Macrodata_CCF!$A$3:$D$55,4,FALSE)</f>
        <v>#ERROR!</v>
      </c>
      <c r="E401" s="79" t="str">
        <f>VLOOKUP(G401,[1]Macrodata_CCF!$A$3:$B$55,2,FALSE)</f>
        <v>#ERROR!</v>
      </c>
      <c r="F401" s="78">
        <v>0.0</v>
      </c>
      <c r="G401" s="80">
        <v>1.0</v>
      </c>
      <c r="H401" s="81">
        <v>301410.0</v>
      </c>
      <c r="I401" s="81">
        <v>630000.0</v>
      </c>
      <c r="J401" s="81">
        <v>393415.0</v>
      </c>
      <c r="K401" s="81">
        <v>630000.0</v>
      </c>
      <c r="L401" s="82">
        <v>0.2799993913387504</v>
      </c>
      <c r="N401" s="83">
        <f t="shared" si="1"/>
        <v>0.2799993913</v>
      </c>
      <c r="O401" s="83">
        <f t="shared" si="2"/>
        <v>0.2799993913</v>
      </c>
      <c r="Q401" s="83">
        <f t="shared" si="3"/>
        <v>0.5215714286</v>
      </c>
      <c r="R401" s="83">
        <f t="shared" si="4"/>
        <v>0.2799993913</v>
      </c>
      <c r="S401" s="83" t="b">
        <f t="shared" si="5"/>
        <v>0</v>
      </c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</row>
    <row r="402" ht="14.25" customHeight="1">
      <c r="A402" s="78">
        <v>399.0</v>
      </c>
      <c r="C402" s="78" t="str">
        <f>VLOOKUP(G402,[1]Macrodata_CCF!$A$3:$D$55,4,FALSE)</f>
        <v>#ERROR!</v>
      </c>
      <c r="E402" s="79" t="str">
        <f>VLOOKUP(G402,[1]Macrodata_CCF!$A$3:$B$55,2,FALSE)</f>
        <v>#ERROR!</v>
      </c>
      <c r="F402" s="78">
        <v>0.0</v>
      </c>
      <c r="G402" s="80">
        <v>48.0</v>
      </c>
      <c r="H402" s="81">
        <v>141205.0</v>
      </c>
      <c r="I402" s="81">
        <v>560000.0</v>
      </c>
      <c r="J402" s="81">
        <v>99325.0</v>
      </c>
      <c r="K402" s="81">
        <v>560000.0</v>
      </c>
      <c r="L402" s="82">
        <v>-0.1000011939015509</v>
      </c>
      <c r="N402" s="83">
        <f t="shared" si="1"/>
        <v>-0.1000011939</v>
      </c>
      <c r="O402" s="83">
        <f t="shared" si="2"/>
        <v>0</v>
      </c>
      <c r="Q402" s="83">
        <f t="shared" si="3"/>
        <v>0.7478482143</v>
      </c>
      <c r="R402" s="83">
        <f t="shared" si="4"/>
        <v>-0.1000011939</v>
      </c>
      <c r="S402" s="83" t="b">
        <f t="shared" si="5"/>
        <v>0</v>
      </c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</row>
    <row r="403" ht="14.25" customHeight="1">
      <c r="A403" s="78">
        <v>400.0</v>
      </c>
      <c r="C403" s="78" t="str">
        <f>VLOOKUP(G403,[1]Macrodata_CCF!$A$3:$D$55,4,FALSE)</f>
        <v>#ERROR!</v>
      </c>
      <c r="E403" s="79" t="str">
        <f>VLOOKUP(G403,[1]Macrodata_CCF!$A$3:$B$55,2,FALSE)</f>
        <v>#ERROR!</v>
      </c>
      <c r="F403" s="78">
        <v>0.0</v>
      </c>
      <c r="G403" s="80">
        <v>36.0</v>
      </c>
      <c r="H403" s="81">
        <v>32455.0</v>
      </c>
      <c r="I403" s="81">
        <v>200000.0</v>
      </c>
      <c r="J403" s="81">
        <v>62615.0</v>
      </c>
      <c r="K403" s="81">
        <v>200000.0</v>
      </c>
      <c r="L403" s="82">
        <v>0.1800113402369513</v>
      </c>
      <c r="N403" s="83">
        <f t="shared" si="1"/>
        <v>0.1800113402</v>
      </c>
      <c r="O403" s="83">
        <f t="shared" si="2"/>
        <v>0.1800113402</v>
      </c>
      <c r="Q403" s="83">
        <f t="shared" si="3"/>
        <v>0.837725</v>
      </c>
      <c r="R403" s="83">
        <f t="shared" si="4"/>
        <v>0.1800113402</v>
      </c>
      <c r="S403" s="83" t="b">
        <f t="shared" si="5"/>
        <v>0</v>
      </c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</row>
    <row r="404" ht="14.25" customHeight="1">
      <c r="A404" s="78">
        <v>401.0</v>
      </c>
      <c r="C404" s="78" t="str">
        <f>VLOOKUP(G404,[1]Macrodata_CCF!$A$3:$D$55,4,FALSE)</f>
        <v>#ERROR!</v>
      </c>
      <c r="E404" s="79" t="str">
        <f>VLOOKUP(G404,[1]Macrodata_CCF!$A$3:$B$55,2,FALSE)</f>
        <v>#ERROR!</v>
      </c>
      <c r="F404" s="78">
        <v>0.0</v>
      </c>
      <c r="G404" s="80">
        <v>8.0</v>
      </c>
      <c r="H404" s="81">
        <v>350485.0</v>
      </c>
      <c r="I404" s="81">
        <v>470000.0</v>
      </c>
      <c r="J404" s="81">
        <v>374390.0</v>
      </c>
      <c r="K404" s="81">
        <v>846000.0</v>
      </c>
      <c r="L404" s="82">
        <v>0.2000167343011338</v>
      </c>
      <c r="N404" s="83">
        <f t="shared" si="1"/>
        <v>0.2000167343</v>
      </c>
      <c r="O404" s="83">
        <f t="shared" si="2"/>
        <v>0.2000167343</v>
      </c>
      <c r="Q404" s="83">
        <f t="shared" si="3"/>
        <v>0.254287234</v>
      </c>
      <c r="R404" s="83">
        <f t="shared" si="4"/>
        <v>0.2000167343</v>
      </c>
      <c r="S404" s="83" t="b">
        <f t="shared" si="5"/>
        <v>0</v>
      </c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</row>
    <row r="405" ht="14.25" customHeight="1">
      <c r="A405" s="78">
        <v>402.0</v>
      </c>
      <c r="C405" s="78" t="str">
        <f>VLOOKUP(G405,[1]Macrodata_CCF!$A$3:$D$55,4,FALSE)</f>
        <v>#ERROR!</v>
      </c>
      <c r="E405" s="79" t="str">
        <f>VLOOKUP(G405,[1]Macrodata_CCF!$A$3:$B$55,2,FALSE)</f>
        <v>#ERROR!</v>
      </c>
      <c r="F405" s="78">
        <v>0.0</v>
      </c>
      <c r="G405" s="80">
        <v>47.0</v>
      </c>
      <c r="H405" s="81">
        <v>15765.0</v>
      </c>
      <c r="I405" s="81">
        <v>190000.0</v>
      </c>
      <c r="J405" s="81">
        <v>43645.0</v>
      </c>
      <c r="K405" s="81">
        <v>190000.0</v>
      </c>
      <c r="L405" s="82">
        <v>0.160013774499957</v>
      </c>
      <c r="N405" s="83">
        <f t="shared" si="1"/>
        <v>0.1600137745</v>
      </c>
      <c r="O405" s="83">
        <f t="shared" si="2"/>
        <v>0.1600137745</v>
      </c>
      <c r="Q405" s="83">
        <f t="shared" si="3"/>
        <v>0.9170263158</v>
      </c>
      <c r="R405" s="83">
        <f t="shared" si="4"/>
        <v>0.1600137745</v>
      </c>
      <c r="S405" s="83" t="b">
        <f t="shared" si="5"/>
        <v>0</v>
      </c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</row>
    <row r="406" ht="14.25" customHeight="1">
      <c r="A406" s="78">
        <v>403.0</v>
      </c>
      <c r="C406" s="78" t="str">
        <f>VLOOKUP(G406,[1]Macrodata_CCF!$A$3:$D$55,4,FALSE)</f>
        <v>#ERROR!</v>
      </c>
      <c r="E406" s="79" t="str">
        <f>VLOOKUP(G406,[1]Macrodata_CCF!$A$3:$B$55,2,FALSE)</f>
        <v>#ERROR!</v>
      </c>
      <c r="F406" s="78">
        <v>0.0</v>
      </c>
      <c r="G406" s="80">
        <v>14.0</v>
      </c>
      <c r="H406" s="81">
        <v>127810.0</v>
      </c>
      <c r="I406" s="81">
        <v>250000.0</v>
      </c>
      <c r="J406" s="81">
        <v>147360.0</v>
      </c>
      <c r="K406" s="81">
        <v>250000.0</v>
      </c>
      <c r="L406" s="82">
        <v>0.1599967264096898</v>
      </c>
      <c r="N406" s="83">
        <f t="shared" si="1"/>
        <v>0.1599967264</v>
      </c>
      <c r="O406" s="83">
        <f t="shared" si="2"/>
        <v>0.1599967264</v>
      </c>
      <c r="Q406" s="83">
        <f t="shared" si="3"/>
        <v>0.48876</v>
      </c>
      <c r="R406" s="83">
        <f t="shared" si="4"/>
        <v>0.1599967264</v>
      </c>
      <c r="S406" s="83" t="b">
        <f t="shared" si="5"/>
        <v>0</v>
      </c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</row>
    <row r="407" ht="14.25" customHeight="1">
      <c r="A407" s="78">
        <v>404.0</v>
      </c>
      <c r="C407" s="78" t="str">
        <f>VLOOKUP(G407,[1]Macrodata_CCF!$A$3:$D$55,4,FALSE)</f>
        <v>#ERROR!</v>
      </c>
      <c r="E407" s="79" t="str">
        <f>VLOOKUP(G407,[1]Macrodata_CCF!$A$3:$B$55,2,FALSE)</f>
        <v>#ERROR!</v>
      </c>
      <c r="F407" s="78">
        <v>0.0</v>
      </c>
      <c r="G407" s="80">
        <v>37.0</v>
      </c>
      <c r="H407" s="81">
        <v>259110.0</v>
      </c>
      <c r="I407" s="81">
        <v>660000.0</v>
      </c>
      <c r="J407" s="81">
        <v>303210.0</v>
      </c>
      <c r="K407" s="81">
        <v>1254000.0</v>
      </c>
      <c r="L407" s="82">
        <v>0.1100052383446831</v>
      </c>
      <c r="N407" s="83">
        <f t="shared" si="1"/>
        <v>0.1100052383</v>
      </c>
      <c r="O407" s="83">
        <f t="shared" si="2"/>
        <v>0.1100052383</v>
      </c>
      <c r="Q407" s="83">
        <f t="shared" si="3"/>
        <v>0.6074090909</v>
      </c>
      <c r="R407" s="83">
        <f t="shared" si="4"/>
        <v>0.1100052383</v>
      </c>
      <c r="S407" s="83" t="b">
        <f t="shared" si="5"/>
        <v>0</v>
      </c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</row>
    <row r="408" ht="14.25" customHeight="1">
      <c r="A408" s="78">
        <v>405.0</v>
      </c>
      <c r="C408" s="78" t="str">
        <f>VLOOKUP(G408,[1]Macrodata_CCF!$A$3:$D$55,4,FALSE)</f>
        <v>#ERROR!</v>
      </c>
      <c r="E408" s="79" t="str">
        <f>VLOOKUP(G408,[1]Macrodata_CCF!$A$3:$B$55,2,FALSE)</f>
        <v>#ERROR!</v>
      </c>
      <c r="F408" s="78">
        <v>0.0</v>
      </c>
      <c r="G408" s="80">
        <v>52.0</v>
      </c>
      <c r="H408" s="81">
        <v>44145.0</v>
      </c>
      <c r="I408" s="81">
        <v>440000.0</v>
      </c>
      <c r="J408" s="81">
        <v>99565.0</v>
      </c>
      <c r="K408" s="81">
        <v>440000.0</v>
      </c>
      <c r="L408" s="82">
        <v>0.1400007578532544</v>
      </c>
      <c r="N408" s="83">
        <f t="shared" si="1"/>
        <v>0.1400007579</v>
      </c>
      <c r="O408" s="83">
        <f t="shared" si="2"/>
        <v>0.1400007579</v>
      </c>
      <c r="Q408" s="83">
        <f t="shared" si="3"/>
        <v>0.8996704545</v>
      </c>
      <c r="R408" s="83">
        <f t="shared" si="4"/>
        <v>0.1400007579</v>
      </c>
      <c r="S408" s="83" t="b">
        <f t="shared" si="5"/>
        <v>0</v>
      </c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</row>
    <row r="409" ht="14.25" customHeight="1">
      <c r="A409" s="78">
        <v>406.0</v>
      </c>
      <c r="C409" s="78" t="str">
        <f>VLOOKUP(G409,[1]Macrodata_CCF!$A$3:$D$55,4,FALSE)</f>
        <v>#ERROR!</v>
      </c>
      <c r="E409" s="79" t="str">
        <f>VLOOKUP(G409,[1]Macrodata_CCF!$A$3:$B$55,2,FALSE)</f>
        <v>#ERROR!</v>
      </c>
      <c r="F409" s="78">
        <v>0.0</v>
      </c>
      <c r="G409" s="80">
        <v>4.0</v>
      </c>
      <c r="H409" s="81">
        <v>29300.0</v>
      </c>
      <c r="I409" s="81">
        <v>120000.0</v>
      </c>
      <c r="J409" s="81">
        <v>50160.0</v>
      </c>
      <c r="K409" s="81">
        <v>168000.0</v>
      </c>
      <c r="L409" s="82">
        <v>0.2299889746416759</v>
      </c>
      <c r="N409" s="83">
        <f t="shared" si="1"/>
        <v>0.2299889746</v>
      </c>
      <c r="O409" s="83">
        <f t="shared" si="2"/>
        <v>0.2299889746</v>
      </c>
      <c r="Q409" s="83">
        <f t="shared" si="3"/>
        <v>0.7558333333</v>
      </c>
      <c r="R409" s="83">
        <f t="shared" si="4"/>
        <v>0.2299889746</v>
      </c>
      <c r="S409" s="83" t="b">
        <f t="shared" si="5"/>
        <v>0</v>
      </c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</row>
    <row r="410" ht="14.25" customHeight="1">
      <c r="A410" s="78">
        <v>407.0</v>
      </c>
      <c r="C410" s="78" t="str">
        <f>VLOOKUP(G410,[1]Macrodata_CCF!$A$3:$D$55,4,FALSE)</f>
        <v>#ERROR!</v>
      </c>
      <c r="E410" s="79" t="str">
        <f>VLOOKUP(G410,[1]Macrodata_CCF!$A$3:$B$55,2,FALSE)</f>
        <v>#ERROR!</v>
      </c>
      <c r="F410" s="78">
        <v>0.0</v>
      </c>
      <c r="G410" s="80">
        <v>46.0</v>
      </c>
      <c r="H410" s="81">
        <v>38425.0</v>
      </c>
      <c r="I410" s="81">
        <v>70000.0</v>
      </c>
      <c r="J410" s="81">
        <v>42845.0</v>
      </c>
      <c r="K410" s="81">
        <v>70000.0</v>
      </c>
      <c r="L410" s="82">
        <v>0.1399841646872526</v>
      </c>
      <c r="N410" s="83">
        <f t="shared" si="1"/>
        <v>0.1399841647</v>
      </c>
      <c r="O410" s="83">
        <f t="shared" si="2"/>
        <v>0.1399841647</v>
      </c>
      <c r="Q410" s="83">
        <f t="shared" si="3"/>
        <v>0.4510714286</v>
      </c>
      <c r="R410" s="83">
        <f t="shared" si="4"/>
        <v>0.1399841647</v>
      </c>
      <c r="S410" s="83" t="b">
        <f t="shared" si="5"/>
        <v>0</v>
      </c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</row>
    <row r="411" ht="14.25" customHeight="1">
      <c r="A411" s="78">
        <v>408.0</v>
      </c>
      <c r="C411" s="78" t="str">
        <f>VLOOKUP(G411,[1]Macrodata_CCF!$A$3:$D$55,4,FALSE)</f>
        <v>#ERROR!</v>
      </c>
      <c r="E411" s="79" t="str">
        <f>VLOOKUP(G411,[1]Macrodata_CCF!$A$3:$B$55,2,FALSE)</f>
        <v>#ERROR!</v>
      </c>
      <c r="F411" s="78">
        <v>0.0</v>
      </c>
      <c r="G411" s="80">
        <v>2.0</v>
      </c>
      <c r="H411" s="81">
        <v>147140.0</v>
      </c>
      <c r="I411" s="81">
        <v>390000.0</v>
      </c>
      <c r="J411" s="81">
        <v>205425.0</v>
      </c>
      <c r="K411" s="81">
        <v>390000.0</v>
      </c>
      <c r="L411" s="82">
        <v>0.2399942353619369</v>
      </c>
      <c r="N411" s="83">
        <f t="shared" si="1"/>
        <v>0.2399942354</v>
      </c>
      <c r="O411" s="83">
        <f t="shared" si="2"/>
        <v>0.2399942354</v>
      </c>
      <c r="Q411" s="83">
        <f t="shared" si="3"/>
        <v>0.6227179487</v>
      </c>
      <c r="R411" s="83">
        <f t="shared" si="4"/>
        <v>0.2399942354</v>
      </c>
      <c r="S411" s="83" t="b">
        <f t="shared" si="5"/>
        <v>0</v>
      </c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</row>
    <row r="412" ht="14.25" customHeight="1">
      <c r="A412" s="78">
        <v>409.0</v>
      </c>
      <c r="C412" s="78" t="str">
        <f>VLOOKUP(G412,[1]Macrodata_CCF!$A$3:$D$55,4,FALSE)</f>
        <v>#ERROR!</v>
      </c>
      <c r="E412" s="79" t="str">
        <f>VLOOKUP(G412,[1]Macrodata_CCF!$A$3:$B$55,2,FALSE)</f>
        <v>#ERROR!</v>
      </c>
      <c r="F412" s="78">
        <v>0.0</v>
      </c>
      <c r="G412" s="80">
        <v>52.0</v>
      </c>
      <c r="H412" s="81">
        <v>108740.0</v>
      </c>
      <c r="I412" s="81">
        <v>410000.0</v>
      </c>
      <c r="J412" s="81">
        <v>132840.0</v>
      </c>
      <c r="K412" s="81">
        <v>410000.0</v>
      </c>
      <c r="L412" s="82">
        <v>0.07999734448649007</v>
      </c>
      <c r="N412" s="83">
        <f t="shared" si="1"/>
        <v>0.07999734449</v>
      </c>
      <c r="O412" s="83">
        <f t="shared" si="2"/>
        <v>0.07999734449</v>
      </c>
      <c r="Q412" s="83">
        <f t="shared" si="3"/>
        <v>0.7347804878</v>
      </c>
      <c r="R412" s="83">
        <f t="shared" si="4"/>
        <v>0.07999734449</v>
      </c>
      <c r="S412" s="83" t="b">
        <f t="shared" si="5"/>
        <v>0</v>
      </c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</row>
    <row r="413" ht="14.25" customHeight="1">
      <c r="A413" s="78">
        <v>410.0</v>
      </c>
      <c r="C413" s="78" t="str">
        <f>VLOOKUP(G413,[1]Macrodata_CCF!$A$3:$D$55,4,FALSE)</f>
        <v>#ERROR!</v>
      </c>
      <c r="E413" s="79" t="str">
        <f>VLOOKUP(G413,[1]Macrodata_CCF!$A$3:$B$55,2,FALSE)</f>
        <v>#ERROR!</v>
      </c>
      <c r="F413" s="78">
        <v>0.0</v>
      </c>
      <c r="G413" s="80">
        <v>43.0</v>
      </c>
      <c r="H413" s="81">
        <v>131520.0</v>
      </c>
      <c r="I413" s="81">
        <v>800000.0</v>
      </c>
      <c r="J413" s="81">
        <v>231790.0</v>
      </c>
      <c r="K413" s="81">
        <v>800000.0</v>
      </c>
      <c r="L413" s="82">
        <v>0.149997008137865</v>
      </c>
      <c r="N413" s="83">
        <f t="shared" si="1"/>
        <v>0.1499970081</v>
      </c>
      <c r="O413" s="83">
        <f t="shared" si="2"/>
        <v>0.1499970081</v>
      </c>
      <c r="Q413" s="83">
        <f t="shared" si="3"/>
        <v>0.8356</v>
      </c>
      <c r="R413" s="83">
        <f t="shared" si="4"/>
        <v>0.1499970081</v>
      </c>
      <c r="S413" s="83" t="b">
        <f t="shared" si="5"/>
        <v>0</v>
      </c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</row>
    <row r="414" ht="14.25" customHeight="1">
      <c r="A414" s="78">
        <v>411.0</v>
      </c>
      <c r="C414" s="78" t="str">
        <f>VLOOKUP(G414,[1]Macrodata_CCF!$A$3:$D$55,4,FALSE)</f>
        <v>#ERROR!</v>
      </c>
      <c r="E414" s="79" t="str">
        <f>VLOOKUP(G414,[1]Macrodata_CCF!$A$3:$B$55,2,FALSE)</f>
        <v>#ERROR!</v>
      </c>
      <c r="F414" s="78">
        <v>1.0</v>
      </c>
      <c r="G414" s="80">
        <v>29.0</v>
      </c>
      <c r="H414" s="81">
        <v>0.0</v>
      </c>
      <c r="I414" s="81">
        <v>560000.0</v>
      </c>
      <c r="J414" s="81">
        <v>274400.0</v>
      </c>
      <c r="K414" s="81">
        <v>1120000.0</v>
      </c>
      <c r="L414" s="82">
        <v>0.49</v>
      </c>
      <c r="N414" s="83">
        <f t="shared" si="1"/>
        <v>0.49</v>
      </c>
      <c r="O414" s="83">
        <f t="shared" si="2"/>
        <v>0.49</v>
      </c>
      <c r="Q414" s="83">
        <f t="shared" si="3"/>
        <v>1</v>
      </c>
      <c r="R414" s="83">
        <f t="shared" si="4"/>
        <v>0.49</v>
      </c>
      <c r="S414" s="83" t="b">
        <f t="shared" si="5"/>
        <v>0</v>
      </c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</row>
    <row r="415" ht="14.25" customHeight="1">
      <c r="A415" s="78">
        <v>412.0</v>
      </c>
      <c r="C415" s="78" t="str">
        <f>VLOOKUP(G415,[1]Macrodata_CCF!$A$3:$D$55,4,FALSE)</f>
        <v>#ERROR!</v>
      </c>
      <c r="E415" s="79" t="str">
        <f>VLOOKUP(G415,[1]Macrodata_CCF!$A$3:$B$55,2,FALSE)</f>
        <v>#ERROR!</v>
      </c>
      <c r="F415" s="78">
        <v>0.0</v>
      </c>
      <c r="G415" s="80">
        <v>1.0</v>
      </c>
      <c r="H415" s="81">
        <v>421405.0</v>
      </c>
      <c r="I415" s="81">
        <v>950000.0</v>
      </c>
      <c r="J415" s="81">
        <v>564125.0</v>
      </c>
      <c r="K415" s="81">
        <v>950000.0</v>
      </c>
      <c r="L415" s="82">
        <v>0.2699987703251071</v>
      </c>
      <c r="N415" s="83">
        <f t="shared" si="1"/>
        <v>0.2699987703</v>
      </c>
      <c r="O415" s="83">
        <f t="shared" si="2"/>
        <v>0.2699987703</v>
      </c>
      <c r="Q415" s="83">
        <f t="shared" si="3"/>
        <v>0.5564157895</v>
      </c>
      <c r="R415" s="83">
        <f t="shared" si="4"/>
        <v>0.2699987703</v>
      </c>
      <c r="S415" s="83" t="b">
        <f t="shared" si="5"/>
        <v>0</v>
      </c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</row>
    <row r="416" ht="14.25" customHeight="1">
      <c r="A416" s="78">
        <v>413.0</v>
      </c>
      <c r="C416" s="78" t="str">
        <f>VLOOKUP(G416,[1]Macrodata_CCF!$A$3:$D$55,4,FALSE)</f>
        <v>#ERROR!</v>
      </c>
      <c r="E416" s="79" t="str">
        <f>VLOOKUP(G416,[1]Macrodata_CCF!$A$3:$B$55,2,FALSE)</f>
        <v>#ERROR!</v>
      </c>
      <c r="F416" s="78">
        <v>0.0</v>
      </c>
      <c r="G416" s="80">
        <v>29.0</v>
      </c>
      <c r="H416" s="81">
        <v>270205.0</v>
      </c>
      <c r="I416" s="81">
        <v>800000.0</v>
      </c>
      <c r="J416" s="81">
        <v>349675.0</v>
      </c>
      <c r="K416" s="81">
        <v>1280000.0</v>
      </c>
      <c r="L416" s="82">
        <v>0.1500014156418992</v>
      </c>
      <c r="N416" s="83">
        <f t="shared" si="1"/>
        <v>0.1500014156</v>
      </c>
      <c r="O416" s="83">
        <f t="shared" si="2"/>
        <v>0.1500014156</v>
      </c>
      <c r="Q416" s="83">
        <f t="shared" si="3"/>
        <v>0.66224375</v>
      </c>
      <c r="R416" s="83">
        <f t="shared" si="4"/>
        <v>0.1500014156</v>
      </c>
      <c r="S416" s="83" t="b">
        <f t="shared" si="5"/>
        <v>0</v>
      </c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</row>
    <row r="417" ht="14.25" customHeight="1">
      <c r="A417" s="78">
        <v>414.0</v>
      </c>
      <c r="C417" s="78" t="str">
        <f>VLOOKUP(G417,[1]Macrodata_CCF!$A$3:$D$55,4,FALSE)</f>
        <v>#ERROR!</v>
      </c>
      <c r="E417" s="79" t="str">
        <f>VLOOKUP(G417,[1]Macrodata_CCF!$A$3:$B$55,2,FALSE)</f>
        <v>#ERROR!</v>
      </c>
      <c r="F417" s="78">
        <v>0.0</v>
      </c>
      <c r="G417" s="80">
        <v>31.0</v>
      </c>
      <c r="H417" s="81">
        <v>0.0</v>
      </c>
      <c r="I417" s="81">
        <v>430000.0</v>
      </c>
      <c r="J417" s="81">
        <v>86000.0</v>
      </c>
      <c r="K417" s="81">
        <v>430000.0</v>
      </c>
      <c r="L417" s="82">
        <v>0.2</v>
      </c>
      <c r="N417" s="83">
        <f t="shared" si="1"/>
        <v>0.2</v>
      </c>
      <c r="O417" s="83">
        <f t="shared" si="2"/>
        <v>0.2</v>
      </c>
      <c r="Q417" s="83">
        <f t="shared" si="3"/>
        <v>1</v>
      </c>
      <c r="R417" s="83">
        <f t="shared" si="4"/>
        <v>0.2</v>
      </c>
      <c r="S417" s="83" t="b">
        <f t="shared" si="5"/>
        <v>0</v>
      </c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</row>
    <row r="418" ht="14.25" customHeight="1">
      <c r="A418" s="78">
        <v>415.0</v>
      </c>
      <c r="C418" s="78" t="str">
        <f>VLOOKUP(G418,[1]Macrodata_CCF!$A$3:$D$55,4,FALSE)</f>
        <v>#ERROR!</v>
      </c>
      <c r="E418" s="79" t="str">
        <f>VLOOKUP(G418,[1]Macrodata_CCF!$A$3:$B$55,2,FALSE)</f>
        <v>#ERROR!</v>
      </c>
      <c r="F418" s="78">
        <v>0.0</v>
      </c>
      <c r="G418" s="80">
        <v>4.0</v>
      </c>
      <c r="H418" s="81">
        <v>0.0</v>
      </c>
      <c r="I418" s="81">
        <v>920000.0</v>
      </c>
      <c r="J418" s="81">
        <v>239200.0</v>
      </c>
      <c r="K418" s="81">
        <v>920000.0</v>
      </c>
      <c r="L418" s="82">
        <v>0.26</v>
      </c>
      <c r="N418" s="83">
        <f t="shared" si="1"/>
        <v>0.26</v>
      </c>
      <c r="O418" s="83">
        <f t="shared" si="2"/>
        <v>0.26</v>
      </c>
      <c r="Q418" s="83">
        <f t="shared" si="3"/>
        <v>1</v>
      </c>
      <c r="R418" s="83">
        <f t="shared" si="4"/>
        <v>0.26</v>
      </c>
      <c r="S418" s="83" t="b">
        <f t="shared" si="5"/>
        <v>0</v>
      </c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</row>
    <row r="419" ht="14.25" customHeight="1">
      <c r="A419" s="78">
        <v>416.0</v>
      </c>
      <c r="C419" s="78" t="str">
        <f>VLOOKUP(G419,[1]Macrodata_CCF!$A$3:$D$55,4,FALSE)</f>
        <v>#ERROR!</v>
      </c>
      <c r="E419" s="79" t="str">
        <f>VLOOKUP(G419,[1]Macrodata_CCF!$A$3:$B$55,2,FALSE)</f>
        <v>#ERROR!</v>
      </c>
      <c r="F419" s="78">
        <v>0.0</v>
      </c>
      <c r="G419" s="80">
        <v>9.0</v>
      </c>
      <c r="H419" s="81">
        <v>8535.0</v>
      </c>
      <c r="I419" s="81">
        <v>230000.0</v>
      </c>
      <c r="J419" s="81">
        <v>234600.0</v>
      </c>
      <c r="K419" s="81">
        <v>230000.0</v>
      </c>
      <c r="L419" s="82">
        <v>1.020770776420653</v>
      </c>
      <c r="N419" s="83">
        <f t="shared" si="1"/>
        <v>1.020770776</v>
      </c>
      <c r="O419" s="83">
        <f t="shared" si="2"/>
        <v>1</v>
      </c>
      <c r="Q419" s="83">
        <f t="shared" si="3"/>
        <v>0.9628913043</v>
      </c>
      <c r="R419" s="83">
        <f t="shared" si="4"/>
        <v>1.020770776</v>
      </c>
      <c r="S419" s="83" t="b">
        <f t="shared" si="5"/>
        <v>0</v>
      </c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</row>
    <row r="420" ht="14.25" customHeight="1">
      <c r="A420" s="78">
        <v>417.0</v>
      </c>
      <c r="C420" s="78" t="str">
        <f>VLOOKUP(G420,[1]Macrodata_CCF!$A$3:$D$55,4,FALSE)</f>
        <v>#ERROR!</v>
      </c>
      <c r="E420" s="79" t="str">
        <f>VLOOKUP(G420,[1]Macrodata_CCF!$A$3:$B$55,2,FALSE)</f>
        <v>#ERROR!</v>
      </c>
      <c r="F420" s="78">
        <v>0.0</v>
      </c>
      <c r="G420" s="80">
        <v>31.0</v>
      </c>
      <c r="H420" s="81">
        <v>13380.0</v>
      </c>
      <c r="I420" s="81">
        <v>20000.0</v>
      </c>
      <c r="J420" s="81">
        <v>14705.0</v>
      </c>
      <c r="K420" s="81">
        <v>26000.0</v>
      </c>
      <c r="L420" s="82">
        <v>0.2001510574018127</v>
      </c>
      <c r="N420" s="83">
        <f t="shared" si="1"/>
        <v>0.2001510574</v>
      </c>
      <c r="O420" s="83">
        <f t="shared" si="2"/>
        <v>0.2001510574</v>
      </c>
      <c r="Q420" s="83">
        <f t="shared" si="3"/>
        <v>0.331</v>
      </c>
      <c r="R420" s="83">
        <f t="shared" si="4"/>
        <v>0.2001510574</v>
      </c>
      <c r="S420" s="83" t="b">
        <f t="shared" si="5"/>
        <v>0</v>
      </c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</row>
    <row r="421" ht="14.25" customHeight="1">
      <c r="A421" s="78">
        <v>418.0</v>
      </c>
      <c r="C421" s="78" t="str">
        <f>VLOOKUP(G421,[1]Macrodata_CCF!$A$3:$D$55,4,FALSE)</f>
        <v>#ERROR!</v>
      </c>
      <c r="E421" s="79" t="str">
        <f>VLOOKUP(G421,[1]Macrodata_CCF!$A$3:$B$55,2,FALSE)</f>
        <v>#ERROR!</v>
      </c>
      <c r="F421" s="78">
        <v>0.0</v>
      </c>
      <c r="G421" s="80">
        <v>13.0</v>
      </c>
      <c r="H421" s="81">
        <v>0.0</v>
      </c>
      <c r="I421" s="81">
        <v>810000.0</v>
      </c>
      <c r="J421" s="81">
        <v>113400.0</v>
      </c>
      <c r="K421" s="81">
        <v>810000.0</v>
      </c>
      <c r="L421" s="82">
        <v>0.14</v>
      </c>
      <c r="N421" s="83">
        <f t="shared" si="1"/>
        <v>0.14</v>
      </c>
      <c r="O421" s="83">
        <f t="shared" si="2"/>
        <v>0.14</v>
      </c>
      <c r="Q421" s="83">
        <f t="shared" si="3"/>
        <v>1</v>
      </c>
      <c r="R421" s="83">
        <f t="shared" si="4"/>
        <v>0.14</v>
      </c>
      <c r="S421" s="83" t="b">
        <f t="shared" si="5"/>
        <v>0</v>
      </c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</row>
    <row r="422" ht="14.25" customHeight="1">
      <c r="A422" s="78">
        <v>419.0</v>
      </c>
      <c r="C422" s="78" t="str">
        <f>VLOOKUP(G422,[1]Macrodata_CCF!$A$3:$D$55,4,FALSE)</f>
        <v>#ERROR!</v>
      </c>
      <c r="E422" s="79" t="str">
        <f>VLOOKUP(G422,[1]Macrodata_CCF!$A$3:$B$55,2,FALSE)</f>
        <v>#ERROR!</v>
      </c>
      <c r="F422" s="78">
        <v>0.0</v>
      </c>
      <c r="G422" s="80">
        <v>26.0</v>
      </c>
      <c r="H422" s="81">
        <v>113490.0</v>
      </c>
      <c r="I422" s="81">
        <v>550000.0</v>
      </c>
      <c r="J422" s="81">
        <v>187695.0</v>
      </c>
      <c r="K422" s="81">
        <v>1045000.0</v>
      </c>
      <c r="L422" s="82">
        <v>0.1699961054729559</v>
      </c>
      <c r="N422" s="83">
        <f t="shared" si="1"/>
        <v>0.1699961055</v>
      </c>
      <c r="O422" s="83">
        <f t="shared" si="2"/>
        <v>0.1699961055</v>
      </c>
      <c r="Q422" s="83">
        <f t="shared" si="3"/>
        <v>0.7936545455</v>
      </c>
      <c r="R422" s="83">
        <f t="shared" si="4"/>
        <v>0.1699961055</v>
      </c>
      <c r="S422" s="83" t="b">
        <f t="shared" si="5"/>
        <v>0</v>
      </c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</row>
    <row r="423" ht="14.25" customHeight="1">
      <c r="A423" s="78">
        <v>420.0</v>
      </c>
      <c r="C423" s="78" t="str">
        <f>VLOOKUP(G423,[1]Macrodata_CCF!$A$3:$D$55,4,FALSE)</f>
        <v>#ERROR!</v>
      </c>
      <c r="E423" s="79" t="str">
        <f>VLOOKUP(G423,[1]Macrodata_CCF!$A$3:$B$55,2,FALSE)</f>
        <v>#ERROR!</v>
      </c>
      <c r="F423" s="78">
        <v>0.0</v>
      </c>
      <c r="G423" s="80">
        <v>18.0</v>
      </c>
      <c r="H423" s="81">
        <v>48650.0</v>
      </c>
      <c r="I423" s="81">
        <v>60000.0</v>
      </c>
      <c r="J423" s="81">
        <v>50355.0</v>
      </c>
      <c r="K423" s="81">
        <v>60000.0</v>
      </c>
      <c r="L423" s="82">
        <v>0.1502202643171806</v>
      </c>
      <c r="N423" s="83">
        <f t="shared" si="1"/>
        <v>0.1502202643</v>
      </c>
      <c r="O423" s="83">
        <f t="shared" si="2"/>
        <v>0.1502202643</v>
      </c>
      <c r="Q423" s="83">
        <f t="shared" si="3"/>
        <v>0.1891666667</v>
      </c>
      <c r="R423" s="83">
        <f t="shared" si="4"/>
        <v>0.1502202643</v>
      </c>
      <c r="S423" s="83" t="b">
        <f t="shared" si="5"/>
        <v>0</v>
      </c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</row>
    <row r="424" ht="14.25" customHeight="1">
      <c r="A424" s="78">
        <v>421.0</v>
      </c>
      <c r="C424" s="78" t="str">
        <f>VLOOKUP(G424,[1]Macrodata_CCF!$A$3:$D$55,4,FALSE)</f>
        <v>#ERROR!</v>
      </c>
      <c r="E424" s="79" t="str">
        <f>VLOOKUP(G424,[1]Macrodata_CCF!$A$3:$B$55,2,FALSE)</f>
        <v>#ERROR!</v>
      </c>
      <c r="F424" s="78">
        <v>0.0</v>
      </c>
      <c r="G424" s="80">
        <v>35.0</v>
      </c>
      <c r="H424" s="81">
        <v>83145.0</v>
      </c>
      <c r="I424" s="81">
        <v>810000.0</v>
      </c>
      <c r="J424" s="81">
        <v>148560.0</v>
      </c>
      <c r="K424" s="81">
        <v>810000.0</v>
      </c>
      <c r="L424" s="82">
        <v>0.08999731720907196</v>
      </c>
      <c r="N424" s="83">
        <f t="shared" si="1"/>
        <v>0.08999731721</v>
      </c>
      <c r="O424" s="83">
        <f t="shared" si="2"/>
        <v>0.08999731721</v>
      </c>
      <c r="Q424" s="83">
        <f t="shared" si="3"/>
        <v>0.8973518519</v>
      </c>
      <c r="R424" s="83">
        <f t="shared" si="4"/>
        <v>0.08999731721</v>
      </c>
      <c r="S424" s="83" t="b">
        <f t="shared" si="5"/>
        <v>0</v>
      </c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</row>
    <row r="425" ht="14.25" customHeight="1">
      <c r="A425" s="78">
        <v>422.0</v>
      </c>
      <c r="C425" s="78" t="str">
        <f>VLOOKUP(G425,[1]Macrodata_CCF!$A$3:$D$55,4,FALSE)</f>
        <v>#ERROR!</v>
      </c>
      <c r="E425" s="79" t="str">
        <f>VLOOKUP(G425,[1]Macrodata_CCF!$A$3:$B$55,2,FALSE)</f>
        <v>#ERROR!</v>
      </c>
      <c r="F425" s="78">
        <v>0.0</v>
      </c>
      <c r="G425" s="80">
        <v>51.0</v>
      </c>
      <c r="H425" s="81">
        <v>175145.0</v>
      </c>
      <c r="I425" s="81">
        <v>820000.0</v>
      </c>
      <c r="J425" s="81">
        <v>1087320.0</v>
      </c>
      <c r="K425" s="81">
        <v>1066000.0</v>
      </c>
      <c r="L425" s="82">
        <v>1.414542804196292</v>
      </c>
      <c r="N425" s="83">
        <f t="shared" si="1"/>
        <v>1.414542804</v>
      </c>
      <c r="O425" s="83">
        <f t="shared" si="2"/>
        <v>1</v>
      </c>
      <c r="Q425" s="83">
        <f t="shared" si="3"/>
        <v>0.7864085366</v>
      </c>
      <c r="R425" s="83">
        <f t="shared" si="4"/>
        <v>1.414542804</v>
      </c>
      <c r="S425" s="83" t="b">
        <f t="shared" si="5"/>
        <v>0</v>
      </c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</row>
    <row r="426" ht="14.25" customHeight="1">
      <c r="A426" s="78">
        <v>423.0</v>
      </c>
      <c r="C426" s="78" t="str">
        <f>VLOOKUP(G426,[1]Macrodata_CCF!$A$3:$D$55,4,FALSE)</f>
        <v>#ERROR!</v>
      </c>
      <c r="E426" s="79" t="str">
        <f>VLOOKUP(G426,[1]Macrodata_CCF!$A$3:$B$55,2,FALSE)</f>
        <v>#ERROR!</v>
      </c>
      <c r="F426" s="78">
        <v>0.0</v>
      </c>
      <c r="G426" s="80">
        <v>22.0</v>
      </c>
      <c r="H426" s="81">
        <v>426345.0</v>
      </c>
      <c r="I426" s="81">
        <v>830000.0</v>
      </c>
      <c r="J426" s="81">
        <v>482855.0</v>
      </c>
      <c r="K426" s="81">
        <v>830000.0</v>
      </c>
      <c r="L426" s="82">
        <v>0.139995788482739</v>
      </c>
      <c r="N426" s="83">
        <f t="shared" si="1"/>
        <v>0.1399957885</v>
      </c>
      <c r="O426" s="83">
        <f t="shared" si="2"/>
        <v>0.1399957885</v>
      </c>
      <c r="Q426" s="83">
        <f t="shared" si="3"/>
        <v>0.4863313253</v>
      </c>
      <c r="R426" s="83">
        <f t="shared" si="4"/>
        <v>0.1399957885</v>
      </c>
      <c r="S426" s="83" t="b">
        <f t="shared" si="5"/>
        <v>0</v>
      </c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</row>
    <row r="427" ht="14.25" customHeight="1">
      <c r="A427" s="78">
        <v>424.0</v>
      </c>
      <c r="C427" s="78" t="str">
        <f>VLOOKUP(G427,[1]Macrodata_CCF!$A$3:$D$55,4,FALSE)</f>
        <v>#ERROR!</v>
      </c>
      <c r="E427" s="79" t="str">
        <f>VLOOKUP(G427,[1]Macrodata_CCF!$A$3:$B$55,2,FALSE)</f>
        <v>#ERROR!</v>
      </c>
      <c r="F427" s="78">
        <v>0.0</v>
      </c>
      <c r="G427" s="80">
        <v>20.0</v>
      </c>
      <c r="H427" s="81">
        <v>83460.0</v>
      </c>
      <c r="I427" s="81">
        <v>420000.0</v>
      </c>
      <c r="J427" s="81">
        <v>147405.0</v>
      </c>
      <c r="K427" s="81">
        <v>420000.0</v>
      </c>
      <c r="L427" s="82">
        <v>0.1900071313959708</v>
      </c>
      <c r="N427" s="83">
        <f t="shared" si="1"/>
        <v>0.1900071314</v>
      </c>
      <c r="O427" s="83">
        <f t="shared" si="2"/>
        <v>0.1900071314</v>
      </c>
      <c r="Q427" s="83">
        <f t="shared" si="3"/>
        <v>0.8012857143</v>
      </c>
      <c r="R427" s="83">
        <f t="shared" si="4"/>
        <v>0.1900071314</v>
      </c>
      <c r="S427" s="83" t="b">
        <f t="shared" si="5"/>
        <v>0</v>
      </c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</row>
    <row r="428" ht="14.25" customHeight="1">
      <c r="A428" s="78">
        <v>425.0</v>
      </c>
      <c r="C428" s="78" t="str">
        <f>VLOOKUP(G428,[1]Macrodata_CCF!$A$3:$D$55,4,FALSE)</f>
        <v>#ERROR!</v>
      </c>
      <c r="E428" s="79" t="str">
        <f>VLOOKUP(G428,[1]Macrodata_CCF!$A$3:$B$55,2,FALSE)</f>
        <v>#ERROR!</v>
      </c>
      <c r="F428" s="78">
        <v>1.0</v>
      </c>
      <c r="G428" s="80">
        <v>13.0</v>
      </c>
      <c r="H428" s="81">
        <v>33745.0</v>
      </c>
      <c r="I428" s="81">
        <v>130000.0</v>
      </c>
      <c r="J428" s="81">
        <v>91500.0</v>
      </c>
      <c r="K428" s="81">
        <v>130000.0</v>
      </c>
      <c r="L428" s="82">
        <v>0.6000207781413952</v>
      </c>
      <c r="N428" s="83">
        <f t="shared" si="1"/>
        <v>0.6000207781</v>
      </c>
      <c r="O428" s="83">
        <f t="shared" si="2"/>
        <v>0.6000207781</v>
      </c>
      <c r="Q428" s="83">
        <f t="shared" si="3"/>
        <v>0.7404230769</v>
      </c>
      <c r="R428" s="83">
        <f t="shared" si="4"/>
        <v>0.6000207781</v>
      </c>
      <c r="S428" s="83" t="b">
        <f t="shared" si="5"/>
        <v>0</v>
      </c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</row>
    <row r="429" ht="14.25" customHeight="1">
      <c r="A429" s="78">
        <v>426.0</v>
      </c>
      <c r="C429" s="78" t="str">
        <f>VLOOKUP(G429,[1]Macrodata_CCF!$A$3:$D$55,4,FALSE)</f>
        <v>#ERROR!</v>
      </c>
      <c r="E429" s="79" t="str">
        <f>VLOOKUP(G429,[1]Macrodata_CCF!$A$3:$B$55,2,FALSE)</f>
        <v>#ERROR!</v>
      </c>
      <c r="F429" s="78">
        <v>0.0</v>
      </c>
      <c r="G429" s="80">
        <v>25.0</v>
      </c>
      <c r="H429" s="81">
        <v>0.0</v>
      </c>
      <c r="I429" s="81">
        <v>620000.0</v>
      </c>
      <c r="J429" s="81">
        <v>99200.0</v>
      </c>
      <c r="K429" s="81">
        <v>620000.0</v>
      </c>
      <c r="L429" s="82">
        <v>0.16</v>
      </c>
      <c r="N429" s="83">
        <f t="shared" si="1"/>
        <v>0.16</v>
      </c>
      <c r="O429" s="83">
        <f t="shared" si="2"/>
        <v>0.16</v>
      </c>
      <c r="Q429" s="83">
        <f t="shared" si="3"/>
        <v>1</v>
      </c>
      <c r="R429" s="83">
        <f t="shared" si="4"/>
        <v>0.16</v>
      </c>
      <c r="S429" s="83" t="b">
        <f t="shared" si="5"/>
        <v>0</v>
      </c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</row>
    <row r="430" ht="14.25" customHeight="1">
      <c r="A430" s="78">
        <v>427.0</v>
      </c>
      <c r="C430" s="78" t="str">
        <f>VLOOKUP(G430,[1]Macrodata_CCF!$A$3:$D$55,4,FALSE)</f>
        <v>#ERROR!</v>
      </c>
      <c r="E430" s="79" t="str">
        <f>VLOOKUP(G430,[1]Macrodata_CCF!$A$3:$B$55,2,FALSE)</f>
        <v>#ERROR!</v>
      </c>
      <c r="F430" s="78">
        <v>0.0</v>
      </c>
      <c r="G430" s="80">
        <v>28.0</v>
      </c>
      <c r="H430" s="81">
        <v>334495.0</v>
      </c>
      <c r="I430" s="81">
        <v>510000.0</v>
      </c>
      <c r="J430" s="81">
        <v>520200.0</v>
      </c>
      <c r="K430" s="81">
        <v>510000.0</v>
      </c>
      <c r="L430" s="82">
        <v>1.058118002336116</v>
      </c>
      <c r="N430" s="83">
        <f t="shared" si="1"/>
        <v>1.058118002</v>
      </c>
      <c r="O430" s="83">
        <f t="shared" si="2"/>
        <v>1</v>
      </c>
      <c r="Q430" s="83">
        <f t="shared" si="3"/>
        <v>0.344127451</v>
      </c>
      <c r="R430" s="83">
        <f t="shared" si="4"/>
        <v>1.058118002</v>
      </c>
      <c r="S430" s="83" t="b">
        <f t="shared" si="5"/>
        <v>0</v>
      </c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</row>
    <row r="431" ht="14.25" customHeight="1">
      <c r="A431" s="78">
        <v>428.0</v>
      </c>
      <c r="C431" s="78" t="str">
        <f>VLOOKUP(G431,[1]Macrodata_CCF!$A$3:$D$55,4,FALSE)</f>
        <v>#ERROR!</v>
      </c>
      <c r="E431" s="79" t="str">
        <f>VLOOKUP(G431,[1]Macrodata_CCF!$A$3:$B$55,2,FALSE)</f>
        <v>#ERROR!</v>
      </c>
      <c r="F431" s="78">
        <v>0.0</v>
      </c>
      <c r="G431" s="80">
        <v>16.0</v>
      </c>
      <c r="H431" s="81">
        <v>736385.0</v>
      </c>
      <c r="I431" s="81">
        <v>890000.0</v>
      </c>
      <c r="J431" s="81">
        <v>757890.0</v>
      </c>
      <c r="K431" s="81">
        <v>890000.0</v>
      </c>
      <c r="L431" s="82">
        <v>0.1399928392409595</v>
      </c>
      <c r="N431" s="83">
        <f t="shared" si="1"/>
        <v>0.1399928392</v>
      </c>
      <c r="O431" s="83">
        <f t="shared" si="2"/>
        <v>0.1399928392</v>
      </c>
      <c r="Q431" s="83">
        <f t="shared" si="3"/>
        <v>0.1726011236</v>
      </c>
      <c r="R431" s="83">
        <f t="shared" si="4"/>
        <v>0.1399928392</v>
      </c>
      <c r="S431" s="83" t="b">
        <f t="shared" si="5"/>
        <v>0</v>
      </c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</row>
    <row r="432" ht="14.25" customHeight="1">
      <c r="A432" s="78">
        <v>429.0</v>
      </c>
      <c r="C432" s="78" t="str">
        <f>VLOOKUP(G432,[1]Macrodata_CCF!$A$3:$D$55,4,FALSE)</f>
        <v>#ERROR!</v>
      </c>
      <c r="E432" s="79" t="str">
        <f>VLOOKUP(G432,[1]Macrodata_CCF!$A$3:$B$55,2,FALSE)</f>
        <v>#ERROR!</v>
      </c>
      <c r="F432" s="78">
        <v>0.0</v>
      </c>
      <c r="G432" s="80">
        <v>15.0</v>
      </c>
      <c r="H432" s="81">
        <v>780730.0</v>
      </c>
      <c r="I432" s="81">
        <v>950000.0</v>
      </c>
      <c r="J432" s="81">
        <v>804430.0</v>
      </c>
      <c r="K432" s="81">
        <v>950000.0</v>
      </c>
      <c r="L432" s="82">
        <v>0.1400129969870621</v>
      </c>
      <c r="N432" s="83">
        <f t="shared" si="1"/>
        <v>0.140012997</v>
      </c>
      <c r="O432" s="83">
        <f t="shared" si="2"/>
        <v>0.140012997</v>
      </c>
      <c r="Q432" s="83">
        <f t="shared" si="3"/>
        <v>0.1781789474</v>
      </c>
      <c r="R432" s="83">
        <f t="shared" si="4"/>
        <v>0.140012997</v>
      </c>
      <c r="S432" s="83" t="b">
        <f t="shared" si="5"/>
        <v>0</v>
      </c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</row>
    <row r="433" ht="14.25" customHeight="1">
      <c r="A433" s="78">
        <v>430.0</v>
      </c>
      <c r="C433" s="78" t="str">
        <f>VLOOKUP(G433,[1]Macrodata_CCF!$A$3:$D$55,4,FALSE)</f>
        <v>#ERROR!</v>
      </c>
      <c r="E433" s="79" t="str">
        <f>VLOOKUP(G433,[1]Macrodata_CCF!$A$3:$B$55,2,FALSE)</f>
        <v>#ERROR!</v>
      </c>
      <c r="F433" s="78">
        <v>0.0</v>
      </c>
      <c r="G433" s="80">
        <v>15.0</v>
      </c>
      <c r="H433" s="81">
        <v>30920.0</v>
      </c>
      <c r="I433" s="81">
        <v>120000.0</v>
      </c>
      <c r="J433" s="81">
        <v>43390.0</v>
      </c>
      <c r="K433" s="81">
        <v>120000.0</v>
      </c>
      <c r="L433" s="82">
        <v>0.1399865289627301</v>
      </c>
      <c r="N433" s="83">
        <f t="shared" si="1"/>
        <v>0.139986529</v>
      </c>
      <c r="O433" s="83">
        <f t="shared" si="2"/>
        <v>0.139986529</v>
      </c>
      <c r="Q433" s="83">
        <f t="shared" si="3"/>
        <v>0.7423333333</v>
      </c>
      <c r="R433" s="83">
        <f t="shared" si="4"/>
        <v>0.139986529</v>
      </c>
      <c r="S433" s="83" t="b">
        <f t="shared" si="5"/>
        <v>0</v>
      </c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</row>
    <row r="434" ht="14.25" customHeight="1">
      <c r="A434" s="78">
        <v>431.0</v>
      </c>
      <c r="C434" s="78" t="str">
        <f>VLOOKUP(G434,[1]Macrodata_CCF!$A$3:$D$55,4,FALSE)</f>
        <v>#ERROR!</v>
      </c>
      <c r="E434" s="79" t="str">
        <f>VLOOKUP(G434,[1]Macrodata_CCF!$A$3:$B$55,2,FALSE)</f>
        <v>#ERROR!</v>
      </c>
      <c r="F434" s="78">
        <v>0.0</v>
      </c>
      <c r="G434" s="80">
        <v>27.0</v>
      </c>
      <c r="H434" s="81">
        <v>0.0</v>
      </c>
      <c r="I434" s="81">
        <v>760000.0</v>
      </c>
      <c r="J434" s="81">
        <v>0.0</v>
      </c>
      <c r="K434" s="81">
        <v>760000.0</v>
      </c>
      <c r="L434" s="82">
        <v>0.0</v>
      </c>
      <c r="N434" s="83">
        <f t="shared" si="1"/>
        <v>0</v>
      </c>
      <c r="O434" s="83">
        <f t="shared" si="2"/>
        <v>0</v>
      </c>
      <c r="Q434" s="83">
        <f t="shared" si="3"/>
        <v>1</v>
      </c>
      <c r="R434" s="83">
        <f t="shared" si="4"/>
        <v>0</v>
      </c>
      <c r="S434" s="83" t="b">
        <f t="shared" si="5"/>
        <v>0</v>
      </c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</row>
    <row r="435" ht="14.25" customHeight="1">
      <c r="A435" s="78">
        <v>432.0</v>
      </c>
      <c r="C435" s="78" t="str">
        <f>VLOOKUP(G435,[1]Macrodata_CCF!$A$3:$D$55,4,FALSE)</f>
        <v>#ERROR!</v>
      </c>
      <c r="E435" s="79" t="str">
        <f>VLOOKUP(G435,[1]Macrodata_CCF!$A$3:$B$55,2,FALSE)</f>
        <v>#ERROR!</v>
      </c>
      <c r="F435" s="78">
        <v>0.0</v>
      </c>
      <c r="G435" s="80">
        <v>14.0</v>
      </c>
      <c r="H435" s="81">
        <v>320285.0</v>
      </c>
      <c r="I435" s="81">
        <v>880000.0</v>
      </c>
      <c r="J435" s="81">
        <v>404240.0</v>
      </c>
      <c r="K435" s="81">
        <v>880000.0</v>
      </c>
      <c r="L435" s="82">
        <v>0.1499959800970136</v>
      </c>
      <c r="N435" s="83">
        <f t="shared" si="1"/>
        <v>0.1499959801</v>
      </c>
      <c r="O435" s="83">
        <f t="shared" si="2"/>
        <v>0.1499959801</v>
      </c>
      <c r="Q435" s="83">
        <f t="shared" si="3"/>
        <v>0.6360397727</v>
      </c>
      <c r="R435" s="83">
        <f t="shared" si="4"/>
        <v>0.1499959801</v>
      </c>
      <c r="S435" s="83" t="b">
        <f t="shared" si="5"/>
        <v>0</v>
      </c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</row>
    <row r="436" ht="14.25" customHeight="1">
      <c r="A436" s="78">
        <v>433.0</v>
      </c>
      <c r="C436" s="78" t="str">
        <f>VLOOKUP(G436,[1]Macrodata_CCF!$A$3:$D$55,4,FALSE)</f>
        <v>#ERROR!</v>
      </c>
      <c r="E436" s="79" t="str">
        <f>VLOOKUP(G436,[1]Macrodata_CCF!$A$3:$B$55,2,FALSE)</f>
        <v>#ERROR!</v>
      </c>
      <c r="F436" s="78">
        <v>0.0</v>
      </c>
      <c r="G436" s="80">
        <v>15.0</v>
      </c>
      <c r="H436" s="81">
        <v>85390.0</v>
      </c>
      <c r="I436" s="81">
        <v>190000.0</v>
      </c>
      <c r="J436" s="81">
        <v>348840.0</v>
      </c>
      <c r="K436" s="81">
        <v>342000.0</v>
      </c>
      <c r="L436" s="82">
        <v>2.518401682439537</v>
      </c>
      <c r="N436" s="83">
        <f t="shared" si="1"/>
        <v>2.518401682</v>
      </c>
      <c r="O436" s="83">
        <f t="shared" si="2"/>
        <v>1</v>
      </c>
      <c r="Q436" s="83">
        <f t="shared" si="3"/>
        <v>0.5505789474</v>
      </c>
      <c r="R436" s="83">
        <f t="shared" si="4"/>
        <v>2.518401682</v>
      </c>
      <c r="S436" s="83" t="b">
        <f t="shared" si="5"/>
        <v>0</v>
      </c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</row>
    <row r="437" ht="14.25" customHeight="1">
      <c r="A437" s="78">
        <v>434.0</v>
      </c>
      <c r="C437" s="78" t="str">
        <f>VLOOKUP(G437,[1]Macrodata_CCF!$A$3:$D$55,4,FALSE)</f>
        <v>#ERROR!</v>
      </c>
      <c r="E437" s="79" t="str">
        <f>VLOOKUP(G437,[1]Macrodata_CCF!$A$3:$B$55,2,FALSE)</f>
        <v>#ERROR!</v>
      </c>
      <c r="F437" s="78">
        <v>0.0</v>
      </c>
      <c r="G437" s="80">
        <v>30.0</v>
      </c>
      <c r="H437" s="81">
        <v>143510.0</v>
      </c>
      <c r="I437" s="81">
        <v>750000.0</v>
      </c>
      <c r="J437" s="81">
        <v>234485.0</v>
      </c>
      <c r="K437" s="81">
        <v>1050000.0</v>
      </c>
      <c r="L437" s="82">
        <v>0.150002473247704</v>
      </c>
      <c r="N437" s="83">
        <f t="shared" si="1"/>
        <v>0.1500024732</v>
      </c>
      <c r="O437" s="83">
        <f t="shared" si="2"/>
        <v>0.1500024732</v>
      </c>
      <c r="Q437" s="83">
        <f t="shared" si="3"/>
        <v>0.8086533333</v>
      </c>
      <c r="R437" s="83">
        <f t="shared" si="4"/>
        <v>0.1500024732</v>
      </c>
      <c r="S437" s="83" t="b">
        <f t="shared" si="5"/>
        <v>0</v>
      </c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</row>
    <row r="438" ht="14.25" customHeight="1">
      <c r="A438" s="78">
        <v>435.0</v>
      </c>
      <c r="C438" s="78" t="str">
        <f>VLOOKUP(G438,[1]Macrodata_CCF!$A$3:$D$55,4,FALSE)</f>
        <v>#ERROR!</v>
      </c>
      <c r="E438" s="79" t="str">
        <f>VLOOKUP(G438,[1]Macrodata_CCF!$A$3:$B$55,2,FALSE)</f>
        <v>#ERROR!</v>
      </c>
      <c r="F438" s="78">
        <v>0.0</v>
      </c>
      <c r="G438" s="80">
        <v>8.0</v>
      </c>
      <c r="H438" s="81">
        <v>120280.0</v>
      </c>
      <c r="I438" s="81">
        <v>540000.0</v>
      </c>
      <c r="J438" s="81">
        <v>267180.0</v>
      </c>
      <c r="K438" s="81">
        <v>540000.0</v>
      </c>
      <c r="L438" s="82">
        <v>0.3499952349185171</v>
      </c>
      <c r="N438" s="83">
        <f t="shared" si="1"/>
        <v>0.3499952349</v>
      </c>
      <c r="O438" s="83">
        <f t="shared" si="2"/>
        <v>0.3499952349</v>
      </c>
      <c r="Q438" s="83">
        <f t="shared" si="3"/>
        <v>0.7772592593</v>
      </c>
      <c r="R438" s="83">
        <f t="shared" si="4"/>
        <v>0.3499952349</v>
      </c>
      <c r="S438" s="83" t="b">
        <f t="shared" si="5"/>
        <v>0</v>
      </c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</row>
    <row r="439" ht="14.25" customHeight="1">
      <c r="A439" s="78">
        <v>436.0</v>
      </c>
      <c r="C439" s="78" t="str">
        <f>VLOOKUP(G439,[1]Macrodata_CCF!$A$3:$D$55,4,FALSE)</f>
        <v>#ERROR!</v>
      </c>
      <c r="E439" s="79" t="str">
        <f>VLOOKUP(G439,[1]Macrodata_CCF!$A$3:$B$55,2,FALSE)</f>
        <v>#ERROR!</v>
      </c>
      <c r="F439" s="78">
        <v>0.0</v>
      </c>
      <c r="G439" s="80">
        <v>20.0</v>
      </c>
      <c r="H439" s="81">
        <v>433465.0</v>
      </c>
      <c r="I439" s="81">
        <v>670000.0</v>
      </c>
      <c r="J439" s="81">
        <v>476040.0</v>
      </c>
      <c r="K439" s="81">
        <v>670000.0</v>
      </c>
      <c r="L439" s="82">
        <v>0.1799945039846112</v>
      </c>
      <c r="N439" s="83">
        <f t="shared" si="1"/>
        <v>0.179994504</v>
      </c>
      <c r="O439" s="83">
        <f t="shared" si="2"/>
        <v>0.179994504</v>
      </c>
      <c r="Q439" s="83">
        <f t="shared" si="3"/>
        <v>0.3530373134</v>
      </c>
      <c r="R439" s="83">
        <f t="shared" si="4"/>
        <v>0.179994504</v>
      </c>
      <c r="S439" s="83" t="b">
        <f t="shared" si="5"/>
        <v>0</v>
      </c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</row>
    <row r="440" ht="14.25" customHeight="1">
      <c r="A440" s="78">
        <v>437.0</v>
      </c>
      <c r="C440" s="78" t="str">
        <f>VLOOKUP(G440,[1]Macrodata_CCF!$A$3:$D$55,4,FALSE)</f>
        <v>#ERROR!</v>
      </c>
      <c r="E440" s="79" t="str">
        <f>VLOOKUP(G440,[1]Macrodata_CCF!$A$3:$B$55,2,FALSE)</f>
        <v>#ERROR!</v>
      </c>
      <c r="F440" s="78">
        <v>0.0</v>
      </c>
      <c r="G440" s="80">
        <v>7.0</v>
      </c>
      <c r="H440" s="81">
        <v>363025.0</v>
      </c>
      <c r="I440" s="81">
        <v>680000.0</v>
      </c>
      <c r="J440" s="81">
        <v>489815.0</v>
      </c>
      <c r="K440" s="81">
        <v>680000.0</v>
      </c>
      <c r="L440" s="82">
        <v>0.4</v>
      </c>
      <c r="N440" s="83">
        <f t="shared" si="1"/>
        <v>0.4</v>
      </c>
      <c r="O440" s="83">
        <f t="shared" si="2"/>
        <v>0.4</v>
      </c>
      <c r="Q440" s="83">
        <f t="shared" si="3"/>
        <v>0.4661397059</v>
      </c>
      <c r="R440" s="83">
        <f t="shared" si="4"/>
        <v>0.4</v>
      </c>
      <c r="S440" s="83" t="b">
        <f t="shared" si="5"/>
        <v>0</v>
      </c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</row>
    <row r="441" ht="14.25" customHeight="1">
      <c r="A441" s="78">
        <v>438.0</v>
      </c>
      <c r="C441" s="78" t="str">
        <f>VLOOKUP(G441,[1]Macrodata_CCF!$A$3:$D$55,4,FALSE)</f>
        <v>#ERROR!</v>
      </c>
      <c r="E441" s="79" t="str">
        <f>VLOOKUP(G441,[1]Macrodata_CCF!$A$3:$B$55,2,FALSE)</f>
        <v>#ERROR!</v>
      </c>
      <c r="F441" s="78">
        <v>0.0</v>
      </c>
      <c r="G441" s="80">
        <v>34.0</v>
      </c>
      <c r="H441" s="81">
        <v>903470.0</v>
      </c>
      <c r="I441" s="81">
        <v>950000.0</v>
      </c>
      <c r="J441" s="81">
        <v>906260.0</v>
      </c>
      <c r="K441" s="81">
        <v>1520000.0</v>
      </c>
      <c r="L441" s="82">
        <v>0.05996131528046422</v>
      </c>
      <c r="N441" s="83">
        <f t="shared" si="1"/>
        <v>0.05996131528</v>
      </c>
      <c r="O441" s="83">
        <f t="shared" si="2"/>
        <v>0.05996131528</v>
      </c>
      <c r="Q441" s="83">
        <f t="shared" si="3"/>
        <v>0.04897894737</v>
      </c>
      <c r="R441" s="83">
        <f t="shared" si="4"/>
        <v>0.002936842105</v>
      </c>
      <c r="S441" s="83" t="b">
        <f t="shared" si="5"/>
        <v>0</v>
      </c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</row>
    <row r="442" ht="14.25" customHeight="1">
      <c r="A442" s="78">
        <v>439.0</v>
      </c>
      <c r="C442" s="78" t="str">
        <f>VLOOKUP(G442,[1]Macrodata_CCF!$A$3:$D$55,4,FALSE)</f>
        <v>#ERROR!</v>
      </c>
      <c r="E442" s="79" t="str">
        <f>VLOOKUP(G442,[1]Macrodata_CCF!$A$3:$B$55,2,FALSE)</f>
        <v>#ERROR!</v>
      </c>
      <c r="F442" s="78">
        <v>0.0</v>
      </c>
      <c r="G442" s="80">
        <v>38.0</v>
      </c>
      <c r="H442" s="81">
        <v>65720.0</v>
      </c>
      <c r="I442" s="81">
        <v>400000.0</v>
      </c>
      <c r="J442" s="81">
        <v>99150.0</v>
      </c>
      <c r="K442" s="81">
        <v>400000.0</v>
      </c>
      <c r="L442" s="82">
        <v>0.1000059830082566</v>
      </c>
      <c r="N442" s="83">
        <f t="shared" si="1"/>
        <v>0.100005983</v>
      </c>
      <c r="O442" s="83">
        <f t="shared" si="2"/>
        <v>0.100005983</v>
      </c>
      <c r="Q442" s="83">
        <f t="shared" si="3"/>
        <v>0.8357</v>
      </c>
      <c r="R442" s="83">
        <f t="shared" si="4"/>
        <v>0.100005983</v>
      </c>
      <c r="S442" s="83" t="b">
        <f t="shared" si="5"/>
        <v>0</v>
      </c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</row>
    <row r="443" ht="14.25" customHeight="1">
      <c r="A443" s="78">
        <v>440.0</v>
      </c>
      <c r="C443" s="78" t="str">
        <f>VLOOKUP(G443,[1]Macrodata_CCF!$A$3:$D$55,4,FALSE)</f>
        <v>#ERROR!</v>
      </c>
      <c r="E443" s="79" t="str">
        <f>VLOOKUP(G443,[1]Macrodata_CCF!$A$3:$B$55,2,FALSE)</f>
        <v>#ERROR!</v>
      </c>
      <c r="F443" s="78">
        <v>0.0</v>
      </c>
      <c r="G443" s="80">
        <v>50.0</v>
      </c>
      <c r="H443" s="81">
        <v>170820.0</v>
      </c>
      <c r="I443" s="81">
        <v>220000.0</v>
      </c>
      <c r="J443" s="81">
        <v>297215.0</v>
      </c>
      <c r="K443" s="81">
        <v>352000.0</v>
      </c>
      <c r="L443" s="82">
        <v>2.570048800325336</v>
      </c>
      <c r="N443" s="83">
        <f t="shared" si="1"/>
        <v>2.5700488</v>
      </c>
      <c r="O443" s="83">
        <f t="shared" si="2"/>
        <v>1</v>
      </c>
      <c r="Q443" s="83">
        <f t="shared" si="3"/>
        <v>0.2235454545</v>
      </c>
      <c r="R443" s="83">
        <f t="shared" si="4"/>
        <v>2.5700488</v>
      </c>
      <c r="S443" s="83" t="b">
        <f t="shared" si="5"/>
        <v>0</v>
      </c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</row>
    <row r="444" ht="14.25" customHeight="1">
      <c r="A444" s="78">
        <v>441.0</v>
      </c>
      <c r="C444" s="78" t="str">
        <f>VLOOKUP(G444,[1]Macrodata_CCF!$A$3:$D$55,4,FALSE)</f>
        <v>#ERROR!</v>
      </c>
      <c r="E444" s="79" t="str">
        <f>VLOOKUP(G444,[1]Macrodata_CCF!$A$3:$B$55,2,FALSE)</f>
        <v>#ERROR!</v>
      </c>
      <c r="F444" s="78">
        <v>1.0</v>
      </c>
      <c r="G444" s="80">
        <v>36.0</v>
      </c>
      <c r="H444" s="81">
        <v>159770.0</v>
      </c>
      <c r="I444" s="81">
        <v>290000.0</v>
      </c>
      <c r="J444" s="81">
        <v>414120.0</v>
      </c>
      <c r="K444" s="81">
        <v>406000.0</v>
      </c>
      <c r="L444" s="82">
        <v>1.953083006987637</v>
      </c>
      <c r="N444" s="83">
        <f t="shared" si="1"/>
        <v>1.953083007</v>
      </c>
      <c r="O444" s="83">
        <f t="shared" si="2"/>
        <v>1</v>
      </c>
      <c r="Q444" s="83">
        <f t="shared" si="3"/>
        <v>0.4490689655</v>
      </c>
      <c r="R444" s="83">
        <f t="shared" si="4"/>
        <v>1.953083007</v>
      </c>
      <c r="S444" s="83" t="b">
        <f t="shared" si="5"/>
        <v>0</v>
      </c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</row>
    <row r="445" ht="14.25" customHeight="1">
      <c r="A445" s="78">
        <v>442.0</v>
      </c>
      <c r="C445" s="78" t="str">
        <f>VLOOKUP(G445,[1]Macrodata_CCF!$A$3:$D$55,4,FALSE)</f>
        <v>#ERROR!</v>
      </c>
      <c r="E445" s="79" t="str">
        <f>VLOOKUP(G445,[1]Macrodata_CCF!$A$3:$B$55,2,FALSE)</f>
        <v>#ERROR!</v>
      </c>
      <c r="F445" s="78">
        <v>0.0</v>
      </c>
      <c r="G445" s="80">
        <v>49.0</v>
      </c>
      <c r="H445" s="81">
        <v>71465.0</v>
      </c>
      <c r="I445" s="81">
        <v>130000.0</v>
      </c>
      <c r="J445" s="81">
        <v>54490.0</v>
      </c>
      <c r="K445" s="81">
        <v>130000.0</v>
      </c>
      <c r="L445" s="82">
        <v>-0.2899974374305971</v>
      </c>
      <c r="N445" s="83">
        <f t="shared" si="1"/>
        <v>-0.2899974374</v>
      </c>
      <c r="O445" s="83">
        <f t="shared" si="2"/>
        <v>0</v>
      </c>
      <c r="Q445" s="83">
        <f t="shared" si="3"/>
        <v>0.4502692308</v>
      </c>
      <c r="R445" s="83">
        <f t="shared" si="4"/>
        <v>-0.2899974374</v>
      </c>
      <c r="S445" s="83" t="b">
        <f t="shared" si="5"/>
        <v>0</v>
      </c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</row>
    <row r="446" ht="14.25" customHeight="1">
      <c r="A446" s="78">
        <v>443.0</v>
      </c>
      <c r="C446" s="78" t="str">
        <f>VLOOKUP(G446,[1]Macrodata_CCF!$A$3:$D$55,4,FALSE)</f>
        <v>#ERROR!</v>
      </c>
      <c r="E446" s="79" t="str">
        <f>VLOOKUP(G446,[1]Macrodata_CCF!$A$3:$B$55,2,FALSE)</f>
        <v>#ERROR!</v>
      </c>
      <c r="F446" s="78">
        <v>0.0</v>
      </c>
      <c r="G446" s="80">
        <v>25.0</v>
      </c>
      <c r="H446" s="81">
        <v>157960.0</v>
      </c>
      <c r="I446" s="81">
        <v>900000.0</v>
      </c>
      <c r="J446" s="81">
        <v>0.0</v>
      </c>
      <c r="K446" s="81">
        <v>900000.0</v>
      </c>
      <c r="L446" s="82">
        <v>-0.2128726214220258</v>
      </c>
      <c r="N446" s="83">
        <f t="shared" si="1"/>
        <v>-0.2128726214</v>
      </c>
      <c r="O446" s="83">
        <f t="shared" si="2"/>
        <v>0</v>
      </c>
      <c r="Q446" s="83">
        <f t="shared" si="3"/>
        <v>0.8244888889</v>
      </c>
      <c r="R446" s="83">
        <f t="shared" si="4"/>
        <v>-0.2128726214</v>
      </c>
      <c r="S446" s="83" t="b">
        <f t="shared" si="5"/>
        <v>0</v>
      </c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</row>
    <row r="447" ht="14.25" customHeight="1">
      <c r="A447" s="78">
        <v>444.0</v>
      </c>
      <c r="C447" s="78" t="str">
        <f>VLOOKUP(G447,[1]Macrodata_CCF!$A$3:$D$55,4,FALSE)</f>
        <v>#ERROR!</v>
      </c>
      <c r="E447" s="79" t="str">
        <f>VLOOKUP(G447,[1]Macrodata_CCF!$A$3:$B$55,2,FALSE)</f>
        <v>#ERROR!</v>
      </c>
      <c r="F447" s="78">
        <v>0.0</v>
      </c>
      <c r="G447" s="80">
        <v>44.0</v>
      </c>
      <c r="H447" s="81">
        <v>638850.0</v>
      </c>
      <c r="I447" s="81">
        <v>660000.0</v>
      </c>
      <c r="J447" s="81">
        <v>642445.0</v>
      </c>
      <c r="K447" s="81">
        <v>660000.0</v>
      </c>
      <c r="L447" s="82">
        <v>0.1699763593380615</v>
      </c>
      <c r="N447" s="83">
        <f t="shared" si="1"/>
        <v>0.1699763593</v>
      </c>
      <c r="O447" s="83">
        <f t="shared" si="2"/>
        <v>0.1699763593</v>
      </c>
      <c r="Q447" s="83">
        <f t="shared" si="3"/>
        <v>0.03204545455</v>
      </c>
      <c r="R447" s="83">
        <f t="shared" si="4"/>
        <v>0.005446969697</v>
      </c>
      <c r="S447" s="83" t="b">
        <f t="shared" si="5"/>
        <v>0</v>
      </c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</row>
    <row r="448" ht="14.25" customHeight="1">
      <c r="A448" s="78">
        <v>445.0</v>
      </c>
      <c r="C448" s="78" t="str">
        <f>VLOOKUP(G448,[1]Macrodata_CCF!$A$3:$D$55,4,FALSE)</f>
        <v>#ERROR!</v>
      </c>
      <c r="E448" s="79" t="str">
        <f>VLOOKUP(G448,[1]Macrodata_CCF!$A$3:$B$55,2,FALSE)</f>
        <v>#ERROR!</v>
      </c>
      <c r="F448" s="78">
        <v>0.0</v>
      </c>
      <c r="G448" s="80">
        <v>45.0</v>
      </c>
      <c r="H448" s="81">
        <v>335910.0</v>
      </c>
      <c r="I448" s="81">
        <v>670000.0</v>
      </c>
      <c r="J448" s="81">
        <v>229000.0</v>
      </c>
      <c r="K448" s="81">
        <v>670000.0</v>
      </c>
      <c r="L448" s="82">
        <v>-0.3200035918465085</v>
      </c>
      <c r="N448" s="83">
        <f t="shared" si="1"/>
        <v>-0.3200035918</v>
      </c>
      <c r="O448" s="83">
        <f t="shared" si="2"/>
        <v>0</v>
      </c>
      <c r="Q448" s="83">
        <f t="shared" si="3"/>
        <v>0.498641791</v>
      </c>
      <c r="R448" s="83">
        <f t="shared" si="4"/>
        <v>-0.3200035918</v>
      </c>
      <c r="S448" s="83" t="b">
        <f t="shared" si="5"/>
        <v>0</v>
      </c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</row>
    <row r="449" ht="14.25" customHeight="1">
      <c r="A449" s="78">
        <v>446.0</v>
      </c>
      <c r="C449" s="78" t="str">
        <f>VLOOKUP(G449,[1]Macrodata_CCF!$A$3:$D$55,4,FALSE)</f>
        <v>#ERROR!</v>
      </c>
      <c r="E449" s="79" t="str">
        <f>VLOOKUP(G449,[1]Macrodata_CCF!$A$3:$B$55,2,FALSE)</f>
        <v>#ERROR!</v>
      </c>
      <c r="F449" s="78">
        <v>1.0</v>
      </c>
      <c r="G449" s="80">
        <v>34.0</v>
      </c>
      <c r="H449" s="81">
        <v>97835.0</v>
      </c>
      <c r="I449" s="81">
        <v>660000.0</v>
      </c>
      <c r="J449" s="81">
        <v>362055.0</v>
      </c>
      <c r="K449" s="81">
        <v>660000.0</v>
      </c>
      <c r="L449" s="82">
        <v>0.4700043581510767</v>
      </c>
      <c r="N449" s="83">
        <f t="shared" si="1"/>
        <v>0.4700043582</v>
      </c>
      <c r="O449" s="83">
        <f t="shared" si="2"/>
        <v>0.4700043582</v>
      </c>
      <c r="Q449" s="83">
        <f t="shared" si="3"/>
        <v>0.8517651515</v>
      </c>
      <c r="R449" s="83">
        <f t="shared" si="4"/>
        <v>0.4700043582</v>
      </c>
      <c r="S449" s="83" t="b">
        <f t="shared" si="5"/>
        <v>0</v>
      </c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</row>
    <row r="450" ht="14.25" customHeight="1">
      <c r="A450" s="78">
        <v>447.0</v>
      </c>
      <c r="C450" s="78" t="str">
        <f>VLOOKUP(G450,[1]Macrodata_CCF!$A$3:$D$55,4,FALSE)</f>
        <v>#ERROR!</v>
      </c>
      <c r="E450" s="79" t="str">
        <f>VLOOKUP(G450,[1]Macrodata_CCF!$A$3:$B$55,2,FALSE)</f>
        <v>#ERROR!</v>
      </c>
      <c r="F450" s="78">
        <v>0.0</v>
      </c>
      <c r="G450" s="80">
        <v>22.0</v>
      </c>
      <c r="H450" s="81">
        <v>0.0</v>
      </c>
      <c r="I450" s="81">
        <v>610000.0</v>
      </c>
      <c r="J450" s="81">
        <v>109800.0</v>
      </c>
      <c r="K450" s="81">
        <v>610000.0</v>
      </c>
      <c r="L450" s="82">
        <v>0.18</v>
      </c>
      <c r="N450" s="83">
        <f t="shared" si="1"/>
        <v>0.18</v>
      </c>
      <c r="O450" s="83">
        <f t="shared" si="2"/>
        <v>0.18</v>
      </c>
      <c r="Q450" s="83">
        <f t="shared" si="3"/>
        <v>1</v>
      </c>
      <c r="R450" s="83">
        <f t="shared" si="4"/>
        <v>0.18</v>
      </c>
      <c r="S450" s="83" t="b">
        <f t="shared" si="5"/>
        <v>0</v>
      </c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</row>
    <row r="451" ht="14.25" customHeight="1">
      <c r="A451" s="78">
        <v>448.0</v>
      </c>
      <c r="C451" s="78" t="str">
        <f>VLOOKUP(G451,[1]Macrodata_CCF!$A$3:$D$55,4,FALSE)</f>
        <v>#ERROR!</v>
      </c>
      <c r="E451" s="79" t="str">
        <f>VLOOKUP(G451,[1]Macrodata_CCF!$A$3:$B$55,2,FALSE)</f>
        <v>#ERROR!</v>
      </c>
      <c r="F451" s="78">
        <v>0.0</v>
      </c>
      <c r="G451" s="80">
        <v>24.0</v>
      </c>
      <c r="H451" s="81">
        <v>52650.0</v>
      </c>
      <c r="I451" s="81">
        <v>190000.0</v>
      </c>
      <c r="J451" s="81">
        <v>74625.0</v>
      </c>
      <c r="K451" s="81">
        <v>190000.0</v>
      </c>
      <c r="L451" s="82">
        <v>0.1599927193301784</v>
      </c>
      <c r="N451" s="83">
        <f t="shared" si="1"/>
        <v>0.1599927193</v>
      </c>
      <c r="O451" s="83">
        <f t="shared" si="2"/>
        <v>0.1599927193</v>
      </c>
      <c r="Q451" s="83">
        <f t="shared" si="3"/>
        <v>0.7228947368</v>
      </c>
      <c r="R451" s="83">
        <f t="shared" si="4"/>
        <v>0.1599927193</v>
      </c>
      <c r="S451" s="83" t="b">
        <f t="shared" si="5"/>
        <v>0</v>
      </c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</row>
    <row r="452" ht="14.25" customHeight="1">
      <c r="A452" s="78">
        <v>449.0</v>
      </c>
      <c r="C452" s="78" t="str">
        <f>VLOOKUP(G452,[1]Macrodata_CCF!$A$3:$D$55,4,FALSE)</f>
        <v>#ERROR!</v>
      </c>
      <c r="E452" s="79" t="str">
        <f>VLOOKUP(G452,[1]Macrodata_CCF!$A$3:$B$55,2,FALSE)</f>
        <v>#ERROR!</v>
      </c>
      <c r="F452" s="78">
        <v>0.0</v>
      </c>
      <c r="G452" s="80">
        <v>32.0</v>
      </c>
      <c r="H452" s="81">
        <v>206010.0</v>
      </c>
      <c r="I452" s="81">
        <v>430000.0</v>
      </c>
      <c r="J452" s="81">
        <v>244090.0</v>
      </c>
      <c r="K452" s="81">
        <v>430000.0</v>
      </c>
      <c r="L452" s="82">
        <v>0.1700075896245368</v>
      </c>
      <c r="N452" s="83">
        <f t="shared" si="1"/>
        <v>0.1700075896</v>
      </c>
      <c r="O452" s="83">
        <f t="shared" si="2"/>
        <v>0.1700075896</v>
      </c>
      <c r="Q452" s="83">
        <f t="shared" si="3"/>
        <v>0.5209069767</v>
      </c>
      <c r="R452" s="83">
        <f t="shared" si="4"/>
        <v>0.1700075896</v>
      </c>
      <c r="S452" s="83" t="b">
        <f t="shared" si="5"/>
        <v>0</v>
      </c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</row>
    <row r="453" ht="14.25" customHeight="1">
      <c r="A453" s="78">
        <v>450.0</v>
      </c>
      <c r="C453" s="78" t="str">
        <f>VLOOKUP(G453,[1]Macrodata_CCF!$A$3:$D$55,4,FALSE)</f>
        <v>#ERROR!</v>
      </c>
      <c r="E453" s="79" t="str">
        <f>VLOOKUP(G453,[1]Macrodata_CCF!$A$3:$B$55,2,FALSE)</f>
        <v>#ERROR!</v>
      </c>
      <c r="F453" s="78">
        <v>0.0</v>
      </c>
      <c r="G453" s="80">
        <v>15.0</v>
      </c>
      <c r="H453" s="81">
        <v>484880.0</v>
      </c>
      <c r="I453" s="81">
        <v>870000.0</v>
      </c>
      <c r="J453" s="81">
        <v>558055.0</v>
      </c>
      <c r="K453" s="81">
        <v>870000.0</v>
      </c>
      <c r="L453" s="82">
        <v>0.1900057125051932</v>
      </c>
      <c r="N453" s="83">
        <f t="shared" si="1"/>
        <v>0.1900057125</v>
      </c>
      <c r="O453" s="83">
        <f t="shared" si="2"/>
        <v>0.1900057125</v>
      </c>
      <c r="Q453" s="83">
        <f t="shared" si="3"/>
        <v>0.4426666667</v>
      </c>
      <c r="R453" s="83">
        <f t="shared" si="4"/>
        <v>0.1900057125</v>
      </c>
      <c r="S453" s="83" t="b">
        <f t="shared" si="5"/>
        <v>0</v>
      </c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</row>
    <row r="454" ht="14.25" customHeight="1">
      <c r="A454" s="78">
        <v>451.0</v>
      </c>
      <c r="C454" s="78" t="str">
        <f>VLOOKUP(G454,[1]Macrodata_CCF!$A$3:$D$55,4,FALSE)</f>
        <v>#ERROR!</v>
      </c>
      <c r="E454" s="79" t="str">
        <f>VLOOKUP(G454,[1]Macrodata_CCF!$A$3:$B$55,2,FALSE)</f>
        <v>#ERROR!</v>
      </c>
      <c r="F454" s="78">
        <v>1.0</v>
      </c>
      <c r="G454" s="80">
        <v>11.0</v>
      </c>
      <c r="H454" s="81">
        <v>109675.0</v>
      </c>
      <c r="I454" s="81">
        <v>470000.0</v>
      </c>
      <c r="J454" s="81">
        <v>261010.0</v>
      </c>
      <c r="K454" s="81">
        <v>470000.0</v>
      </c>
      <c r="L454" s="82">
        <v>0.4199958370915146</v>
      </c>
      <c r="N454" s="83">
        <f t="shared" si="1"/>
        <v>0.4199958371</v>
      </c>
      <c r="O454" s="83">
        <f t="shared" si="2"/>
        <v>0.4199958371</v>
      </c>
      <c r="Q454" s="83">
        <f t="shared" si="3"/>
        <v>0.7666489362</v>
      </c>
      <c r="R454" s="83">
        <f t="shared" si="4"/>
        <v>0.4199958371</v>
      </c>
      <c r="S454" s="83" t="b">
        <f t="shared" si="5"/>
        <v>0</v>
      </c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</row>
    <row r="455" ht="14.25" customHeight="1">
      <c r="A455" s="78">
        <v>452.0</v>
      </c>
      <c r="C455" s="78" t="str">
        <f>VLOOKUP(G455,[1]Macrodata_CCF!$A$3:$D$55,4,FALSE)</f>
        <v>#ERROR!</v>
      </c>
      <c r="E455" s="79" t="str">
        <f>VLOOKUP(G455,[1]Macrodata_CCF!$A$3:$B$55,2,FALSE)</f>
        <v>#ERROR!</v>
      </c>
      <c r="F455" s="78">
        <v>0.0</v>
      </c>
      <c r="G455" s="80">
        <v>49.0</v>
      </c>
      <c r="H455" s="81">
        <v>456335.0</v>
      </c>
      <c r="I455" s="81">
        <v>650000.0</v>
      </c>
      <c r="J455" s="81">
        <v>471830.0</v>
      </c>
      <c r="K455" s="81">
        <v>1040000.0</v>
      </c>
      <c r="L455" s="82">
        <v>0.08000929440012393</v>
      </c>
      <c r="N455" s="83">
        <f t="shared" si="1"/>
        <v>0.0800092944</v>
      </c>
      <c r="O455" s="83">
        <f t="shared" si="2"/>
        <v>0.0800092944</v>
      </c>
      <c r="Q455" s="83">
        <f t="shared" si="3"/>
        <v>0.2979461538</v>
      </c>
      <c r="R455" s="83">
        <f t="shared" si="4"/>
        <v>0.0800092944</v>
      </c>
      <c r="S455" s="83" t="b">
        <f t="shared" si="5"/>
        <v>0</v>
      </c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</row>
    <row r="456" ht="14.25" customHeight="1">
      <c r="A456" s="78">
        <v>453.0</v>
      </c>
      <c r="C456" s="78" t="str">
        <f>VLOOKUP(G456,[1]Macrodata_CCF!$A$3:$D$55,4,FALSE)</f>
        <v>#ERROR!</v>
      </c>
      <c r="E456" s="79" t="str">
        <f>VLOOKUP(G456,[1]Macrodata_CCF!$A$3:$B$55,2,FALSE)</f>
        <v>#ERROR!</v>
      </c>
      <c r="F456" s="78">
        <v>0.0</v>
      </c>
      <c r="G456" s="80">
        <v>24.0</v>
      </c>
      <c r="H456" s="81">
        <v>316785.0</v>
      </c>
      <c r="I456" s="81">
        <v>530000.0</v>
      </c>
      <c r="J456" s="81">
        <v>540600.0</v>
      </c>
      <c r="K456" s="81">
        <v>530000.0</v>
      </c>
      <c r="L456" s="82">
        <v>1.049715076331402</v>
      </c>
      <c r="N456" s="83">
        <f t="shared" si="1"/>
        <v>1.049715076</v>
      </c>
      <c r="O456" s="83">
        <f t="shared" si="2"/>
        <v>1</v>
      </c>
      <c r="Q456" s="83">
        <f t="shared" si="3"/>
        <v>0.4022924528</v>
      </c>
      <c r="R456" s="83">
        <f t="shared" si="4"/>
        <v>1.049715076</v>
      </c>
      <c r="S456" s="83" t="b">
        <f t="shared" si="5"/>
        <v>0</v>
      </c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</row>
    <row r="457" ht="14.25" customHeight="1">
      <c r="A457" s="78">
        <v>454.0</v>
      </c>
      <c r="C457" s="78" t="str">
        <f>VLOOKUP(G457,[1]Macrodata_CCF!$A$3:$D$55,4,FALSE)</f>
        <v>#ERROR!</v>
      </c>
      <c r="E457" s="79" t="str">
        <f>VLOOKUP(G457,[1]Macrodata_CCF!$A$3:$B$55,2,FALSE)</f>
        <v>#ERROR!</v>
      </c>
      <c r="F457" s="78">
        <v>1.0</v>
      </c>
      <c r="G457" s="80">
        <v>18.0</v>
      </c>
      <c r="H457" s="81">
        <v>0.0</v>
      </c>
      <c r="I457" s="81">
        <v>750000.0</v>
      </c>
      <c r="J457" s="81">
        <v>412500.0</v>
      </c>
      <c r="K457" s="81">
        <v>750000.0</v>
      </c>
      <c r="L457" s="82">
        <v>0.55</v>
      </c>
      <c r="N457" s="83">
        <f t="shared" si="1"/>
        <v>0.55</v>
      </c>
      <c r="O457" s="83">
        <f t="shared" si="2"/>
        <v>0.55</v>
      </c>
      <c r="Q457" s="83">
        <f t="shared" si="3"/>
        <v>1</v>
      </c>
      <c r="R457" s="83">
        <f t="shared" si="4"/>
        <v>0.55</v>
      </c>
      <c r="S457" s="83" t="b">
        <f t="shared" si="5"/>
        <v>0</v>
      </c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</row>
    <row r="458" ht="14.25" customHeight="1">
      <c r="A458" s="78">
        <v>455.0</v>
      </c>
      <c r="C458" s="78" t="str">
        <f>VLOOKUP(G458,[1]Macrodata_CCF!$A$3:$D$55,4,FALSE)</f>
        <v>#ERROR!</v>
      </c>
      <c r="E458" s="79" t="str">
        <f>VLOOKUP(G458,[1]Macrodata_CCF!$A$3:$B$55,2,FALSE)</f>
        <v>#ERROR!</v>
      </c>
      <c r="F458" s="78">
        <v>0.0</v>
      </c>
      <c r="G458" s="80">
        <v>2.0</v>
      </c>
      <c r="H458" s="81">
        <v>98960.0</v>
      </c>
      <c r="I458" s="81">
        <v>520000.0</v>
      </c>
      <c r="J458" s="81">
        <v>216850.0</v>
      </c>
      <c r="K458" s="81">
        <v>520000.0</v>
      </c>
      <c r="L458" s="82">
        <v>0.2799971499144974</v>
      </c>
      <c r="N458" s="83">
        <f t="shared" si="1"/>
        <v>0.2799971499</v>
      </c>
      <c r="O458" s="83">
        <f t="shared" si="2"/>
        <v>0.2799971499</v>
      </c>
      <c r="Q458" s="83">
        <f t="shared" si="3"/>
        <v>0.8096923077</v>
      </c>
      <c r="R458" s="83">
        <f t="shared" si="4"/>
        <v>0.2799971499</v>
      </c>
      <c r="S458" s="83" t="b">
        <f t="shared" si="5"/>
        <v>0</v>
      </c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</row>
    <row r="459" ht="14.25" customHeight="1">
      <c r="A459" s="78">
        <v>456.0</v>
      </c>
      <c r="C459" s="78" t="str">
        <f>VLOOKUP(G459,[1]Macrodata_CCF!$A$3:$D$55,4,FALSE)</f>
        <v>#ERROR!</v>
      </c>
      <c r="E459" s="79" t="str">
        <f>VLOOKUP(G459,[1]Macrodata_CCF!$A$3:$B$55,2,FALSE)</f>
        <v>#ERROR!</v>
      </c>
      <c r="F459" s="78">
        <v>0.0</v>
      </c>
      <c r="G459" s="80">
        <v>26.0</v>
      </c>
      <c r="H459" s="81">
        <v>8930.0</v>
      </c>
      <c r="I459" s="81">
        <v>70000.0</v>
      </c>
      <c r="J459" s="81">
        <v>20535.0</v>
      </c>
      <c r="K459" s="81">
        <v>70000.0</v>
      </c>
      <c r="L459" s="82">
        <v>0.1900278369084657</v>
      </c>
      <c r="N459" s="83">
        <f t="shared" si="1"/>
        <v>0.1900278369</v>
      </c>
      <c r="O459" s="83">
        <f t="shared" si="2"/>
        <v>0.1900278369</v>
      </c>
      <c r="Q459" s="83">
        <f t="shared" si="3"/>
        <v>0.8724285714</v>
      </c>
      <c r="R459" s="83">
        <f t="shared" si="4"/>
        <v>0.1900278369</v>
      </c>
      <c r="S459" s="83" t="b">
        <f t="shared" si="5"/>
        <v>0</v>
      </c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</row>
    <row r="460" ht="14.25" customHeight="1">
      <c r="A460" s="78">
        <v>457.0</v>
      </c>
      <c r="C460" s="78" t="str">
        <f>VLOOKUP(G460,[1]Macrodata_CCF!$A$3:$D$55,4,FALSE)</f>
        <v>#ERROR!</v>
      </c>
      <c r="E460" s="79" t="str">
        <f>VLOOKUP(G460,[1]Macrodata_CCF!$A$3:$B$55,2,FALSE)</f>
        <v>#ERROR!</v>
      </c>
      <c r="F460" s="78">
        <v>0.0</v>
      </c>
      <c r="G460" s="80">
        <v>3.0</v>
      </c>
      <c r="H460" s="81">
        <v>529955.0</v>
      </c>
      <c r="I460" s="81">
        <v>610000.0</v>
      </c>
      <c r="J460" s="81">
        <v>835725.0</v>
      </c>
      <c r="K460" s="81">
        <v>1037000.0</v>
      </c>
      <c r="L460" s="82">
        <v>3.819976263351865</v>
      </c>
      <c r="N460" s="83">
        <f t="shared" si="1"/>
        <v>3.819976263</v>
      </c>
      <c r="O460" s="83">
        <f t="shared" si="2"/>
        <v>1</v>
      </c>
      <c r="Q460" s="83">
        <f t="shared" si="3"/>
        <v>0.1312213115</v>
      </c>
      <c r="R460" s="83">
        <f t="shared" si="4"/>
        <v>3.819976263</v>
      </c>
      <c r="S460" s="83" t="b">
        <f t="shared" si="5"/>
        <v>0</v>
      </c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</row>
    <row r="461" ht="14.25" customHeight="1">
      <c r="A461" s="78">
        <v>458.0</v>
      </c>
      <c r="C461" s="78" t="str">
        <f>VLOOKUP(G461,[1]Macrodata_CCF!$A$3:$D$55,4,FALSE)</f>
        <v>#ERROR!</v>
      </c>
      <c r="E461" s="79" t="str">
        <f>VLOOKUP(G461,[1]Macrodata_CCF!$A$3:$B$55,2,FALSE)</f>
        <v>#ERROR!</v>
      </c>
      <c r="F461" s="78">
        <v>0.0</v>
      </c>
      <c r="G461" s="80">
        <v>35.0</v>
      </c>
      <c r="H461" s="81">
        <v>0.0</v>
      </c>
      <c r="I461" s="81">
        <v>850000.0</v>
      </c>
      <c r="J461" s="81">
        <v>17000.0</v>
      </c>
      <c r="K461" s="81">
        <v>850000.0</v>
      </c>
      <c r="L461" s="82">
        <v>0.02</v>
      </c>
      <c r="N461" s="83">
        <f t="shared" si="1"/>
        <v>0.02</v>
      </c>
      <c r="O461" s="83">
        <f t="shared" si="2"/>
        <v>0.02</v>
      </c>
      <c r="Q461" s="83">
        <f t="shared" si="3"/>
        <v>1</v>
      </c>
      <c r="R461" s="83">
        <f t="shared" si="4"/>
        <v>0.02</v>
      </c>
      <c r="S461" s="83" t="b">
        <f t="shared" si="5"/>
        <v>0</v>
      </c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</row>
    <row r="462" ht="14.25" customHeight="1">
      <c r="A462" s="78">
        <v>459.0</v>
      </c>
      <c r="C462" s="78" t="str">
        <f>VLOOKUP(G462,[1]Macrodata_CCF!$A$3:$D$55,4,FALSE)</f>
        <v>#ERROR!</v>
      </c>
      <c r="E462" s="79" t="str">
        <f>VLOOKUP(G462,[1]Macrodata_CCF!$A$3:$B$55,2,FALSE)</f>
        <v>#ERROR!</v>
      </c>
      <c r="F462" s="78">
        <v>0.0</v>
      </c>
      <c r="G462" s="80">
        <v>37.0</v>
      </c>
      <c r="H462" s="81">
        <v>303680.0</v>
      </c>
      <c r="I462" s="81">
        <v>360000.0</v>
      </c>
      <c r="J462" s="81">
        <v>311565.0</v>
      </c>
      <c r="K462" s="81">
        <v>720000.0</v>
      </c>
      <c r="L462" s="82">
        <v>0.1400035511363636</v>
      </c>
      <c r="N462" s="83">
        <f t="shared" si="1"/>
        <v>0.1400035511</v>
      </c>
      <c r="O462" s="83">
        <f t="shared" si="2"/>
        <v>0.1400035511</v>
      </c>
      <c r="Q462" s="83">
        <f t="shared" si="3"/>
        <v>0.1564444444</v>
      </c>
      <c r="R462" s="83">
        <f t="shared" si="4"/>
        <v>0.1400035511</v>
      </c>
      <c r="S462" s="83" t="b">
        <f t="shared" si="5"/>
        <v>0</v>
      </c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</row>
    <row r="463" ht="14.25" customHeight="1">
      <c r="A463" s="78">
        <v>460.0</v>
      </c>
      <c r="C463" s="78" t="str">
        <f>VLOOKUP(G463,[1]Macrodata_CCF!$A$3:$D$55,4,FALSE)</f>
        <v>#ERROR!</v>
      </c>
      <c r="E463" s="79" t="str">
        <f>VLOOKUP(G463,[1]Macrodata_CCF!$A$3:$B$55,2,FALSE)</f>
        <v>#ERROR!</v>
      </c>
      <c r="F463" s="78">
        <v>0.0</v>
      </c>
      <c r="G463" s="80">
        <v>30.0</v>
      </c>
      <c r="H463" s="81">
        <v>410290.0</v>
      </c>
      <c r="I463" s="81">
        <v>730000.0</v>
      </c>
      <c r="J463" s="81">
        <v>474230.0</v>
      </c>
      <c r="K463" s="81">
        <v>730000.0</v>
      </c>
      <c r="L463" s="82">
        <v>0.1999937443307998</v>
      </c>
      <c r="N463" s="83">
        <f t="shared" si="1"/>
        <v>0.1999937443</v>
      </c>
      <c r="O463" s="83">
        <f t="shared" si="2"/>
        <v>0.1999937443</v>
      </c>
      <c r="Q463" s="83">
        <f t="shared" si="3"/>
        <v>0.4379589041</v>
      </c>
      <c r="R463" s="83">
        <f t="shared" si="4"/>
        <v>0.1999937443</v>
      </c>
      <c r="S463" s="83" t="b">
        <f t="shared" si="5"/>
        <v>0</v>
      </c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</row>
    <row r="464" ht="14.25" customHeight="1">
      <c r="A464" s="78">
        <v>461.0</v>
      </c>
      <c r="C464" s="78" t="str">
        <f>VLOOKUP(G464,[1]Macrodata_CCF!$A$3:$D$55,4,FALSE)</f>
        <v>#ERROR!</v>
      </c>
      <c r="E464" s="79" t="str">
        <f>VLOOKUP(G464,[1]Macrodata_CCF!$A$3:$B$55,2,FALSE)</f>
        <v>#ERROR!</v>
      </c>
      <c r="F464" s="78">
        <v>0.0</v>
      </c>
      <c r="G464" s="80">
        <v>8.0</v>
      </c>
      <c r="H464" s="81">
        <v>550590.0</v>
      </c>
      <c r="I464" s="81">
        <v>560000.0</v>
      </c>
      <c r="J464" s="81">
        <v>552755.0</v>
      </c>
      <c r="K464" s="81">
        <v>560000.0</v>
      </c>
      <c r="L464" s="82">
        <v>0.2300743889479277</v>
      </c>
      <c r="N464" s="83">
        <f t="shared" si="1"/>
        <v>0.2300743889</v>
      </c>
      <c r="O464" s="83">
        <f t="shared" si="2"/>
        <v>0.2300743889</v>
      </c>
      <c r="Q464" s="83">
        <f t="shared" si="3"/>
        <v>0.01680357143</v>
      </c>
      <c r="R464" s="83">
        <f t="shared" si="4"/>
        <v>0.003866071429</v>
      </c>
      <c r="S464" s="83" t="b">
        <f t="shared" si="5"/>
        <v>0</v>
      </c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</row>
    <row r="465" ht="14.25" customHeight="1">
      <c r="A465" s="78">
        <v>462.0</v>
      </c>
      <c r="C465" s="78" t="str">
        <f>VLOOKUP(G465,[1]Macrodata_CCF!$A$3:$D$55,4,FALSE)</f>
        <v>#ERROR!</v>
      </c>
      <c r="E465" s="79" t="str">
        <f>VLOOKUP(G465,[1]Macrodata_CCF!$A$3:$B$55,2,FALSE)</f>
        <v>#ERROR!</v>
      </c>
      <c r="F465" s="78">
        <v>0.0</v>
      </c>
      <c r="G465" s="80">
        <v>34.0</v>
      </c>
      <c r="H465" s="81">
        <v>331205.0</v>
      </c>
      <c r="I465" s="81">
        <v>700000.0</v>
      </c>
      <c r="J465" s="81">
        <v>371770.0</v>
      </c>
      <c r="K465" s="81">
        <v>700000.0</v>
      </c>
      <c r="L465" s="82">
        <v>0.1099933567429059</v>
      </c>
      <c r="N465" s="83">
        <f t="shared" si="1"/>
        <v>0.1099933567</v>
      </c>
      <c r="O465" s="83">
        <f t="shared" si="2"/>
        <v>0.1099933567</v>
      </c>
      <c r="Q465" s="83">
        <f t="shared" si="3"/>
        <v>0.52685</v>
      </c>
      <c r="R465" s="83">
        <f t="shared" si="4"/>
        <v>0.1099933567</v>
      </c>
      <c r="S465" s="83" t="b">
        <f t="shared" si="5"/>
        <v>0</v>
      </c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</row>
    <row r="466" ht="14.25" customHeight="1">
      <c r="A466" s="78">
        <v>463.0</v>
      </c>
      <c r="C466" s="78" t="str">
        <f>VLOOKUP(G466,[1]Macrodata_CCF!$A$3:$D$55,4,FALSE)</f>
        <v>#ERROR!</v>
      </c>
      <c r="E466" s="79" t="str">
        <f>VLOOKUP(G466,[1]Macrodata_CCF!$A$3:$B$55,2,FALSE)</f>
        <v>#ERROR!</v>
      </c>
      <c r="F466" s="78">
        <v>0.0</v>
      </c>
      <c r="G466" s="80">
        <v>6.0</v>
      </c>
      <c r="H466" s="81">
        <v>107735.0</v>
      </c>
      <c r="I466" s="81">
        <v>150000.0</v>
      </c>
      <c r="J466" s="81">
        <v>116610.0</v>
      </c>
      <c r="K466" s="81">
        <v>270000.0</v>
      </c>
      <c r="L466" s="82">
        <v>0.2099846208446705</v>
      </c>
      <c r="N466" s="83">
        <f t="shared" si="1"/>
        <v>0.2099846208</v>
      </c>
      <c r="O466" s="83">
        <f t="shared" si="2"/>
        <v>0.2099846208</v>
      </c>
      <c r="Q466" s="83">
        <f t="shared" si="3"/>
        <v>0.2817666667</v>
      </c>
      <c r="R466" s="83">
        <f t="shared" si="4"/>
        <v>0.2099846208</v>
      </c>
      <c r="S466" s="83" t="b">
        <f t="shared" si="5"/>
        <v>0</v>
      </c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</row>
    <row r="467" ht="14.25" customHeight="1">
      <c r="A467" s="78">
        <v>464.0</v>
      </c>
      <c r="C467" s="78" t="str">
        <f>VLOOKUP(G467,[1]Macrodata_CCF!$A$3:$D$55,4,FALSE)</f>
        <v>#ERROR!</v>
      </c>
      <c r="E467" s="79" t="str">
        <f>VLOOKUP(G467,[1]Macrodata_CCF!$A$3:$B$55,2,FALSE)</f>
        <v>#ERROR!</v>
      </c>
      <c r="F467" s="78">
        <v>0.0</v>
      </c>
      <c r="G467" s="80">
        <v>13.0</v>
      </c>
      <c r="H467" s="81">
        <v>58595.0</v>
      </c>
      <c r="I467" s="81">
        <v>250000.0</v>
      </c>
      <c r="J467" s="81">
        <v>87305.0</v>
      </c>
      <c r="K467" s="81">
        <v>475000.0</v>
      </c>
      <c r="L467" s="82">
        <v>0.1499960816070636</v>
      </c>
      <c r="N467" s="83">
        <f t="shared" si="1"/>
        <v>0.1499960816</v>
      </c>
      <c r="O467" s="83">
        <f t="shared" si="2"/>
        <v>0.1499960816</v>
      </c>
      <c r="Q467" s="83">
        <f t="shared" si="3"/>
        <v>0.76562</v>
      </c>
      <c r="R467" s="83">
        <f t="shared" si="4"/>
        <v>0.1499960816</v>
      </c>
      <c r="S467" s="83" t="b">
        <f t="shared" si="5"/>
        <v>0</v>
      </c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</row>
    <row r="468" ht="14.25" customHeight="1">
      <c r="A468" s="78">
        <v>465.0</v>
      </c>
      <c r="C468" s="78" t="str">
        <f>VLOOKUP(G468,[1]Macrodata_CCF!$A$3:$D$55,4,FALSE)</f>
        <v>#ERROR!</v>
      </c>
      <c r="E468" s="79" t="str">
        <f>VLOOKUP(G468,[1]Macrodata_CCF!$A$3:$B$55,2,FALSE)</f>
        <v>#ERROR!</v>
      </c>
      <c r="F468" s="78">
        <v>0.0</v>
      </c>
      <c r="G468" s="80">
        <v>19.0</v>
      </c>
      <c r="H468" s="81">
        <v>28730.0</v>
      </c>
      <c r="I468" s="81">
        <v>50000.0</v>
      </c>
      <c r="J468" s="81">
        <v>31920.0</v>
      </c>
      <c r="K468" s="81">
        <v>85000.0</v>
      </c>
      <c r="L468" s="82">
        <v>0.1499764927127409</v>
      </c>
      <c r="N468" s="83">
        <f t="shared" si="1"/>
        <v>0.1499764927</v>
      </c>
      <c r="O468" s="83">
        <f t="shared" si="2"/>
        <v>0.1499764927</v>
      </c>
      <c r="Q468" s="83">
        <f t="shared" si="3"/>
        <v>0.4254</v>
      </c>
      <c r="R468" s="83">
        <f t="shared" si="4"/>
        <v>0.1499764927</v>
      </c>
      <c r="S468" s="83" t="b">
        <f t="shared" si="5"/>
        <v>0</v>
      </c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</row>
    <row r="469" ht="14.25" customHeight="1">
      <c r="A469" s="78">
        <v>466.0</v>
      </c>
      <c r="C469" s="78" t="str">
        <f>VLOOKUP(G469,[1]Macrodata_CCF!$A$3:$D$55,4,FALSE)</f>
        <v>#ERROR!</v>
      </c>
      <c r="E469" s="79" t="str">
        <f>VLOOKUP(G469,[1]Macrodata_CCF!$A$3:$B$55,2,FALSE)</f>
        <v>#ERROR!</v>
      </c>
      <c r="F469" s="78">
        <v>0.0</v>
      </c>
      <c r="G469" s="80">
        <v>39.0</v>
      </c>
      <c r="H469" s="81">
        <v>240705.0</v>
      </c>
      <c r="I469" s="81">
        <v>370000.0</v>
      </c>
      <c r="J469" s="81">
        <v>245875.0</v>
      </c>
      <c r="K469" s="81">
        <v>370000.0</v>
      </c>
      <c r="L469" s="82">
        <v>0.03998607834796396</v>
      </c>
      <c r="N469" s="83">
        <f t="shared" si="1"/>
        <v>0.03998607835</v>
      </c>
      <c r="O469" s="83">
        <f t="shared" si="2"/>
        <v>0.03998607835</v>
      </c>
      <c r="Q469" s="83">
        <f t="shared" si="3"/>
        <v>0.3494459459</v>
      </c>
      <c r="R469" s="83">
        <f t="shared" si="4"/>
        <v>0.03998607835</v>
      </c>
      <c r="S469" s="83" t="b">
        <f t="shared" si="5"/>
        <v>0</v>
      </c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</row>
    <row r="470" ht="14.25" customHeight="1">
      <c r="A470" s="78">
        <v>467.0</v>
      </c>
      <c r="C470" s="78" t="str">
        <f>VLOOKUP(G470,[1]Macrodata_CCF!$A$3:$D$55,4,FALSE)</f>
        <v>#ERROR!</v>
      </c>
      <c r="E470" s="79" t="str">
        <f>VLOOKUP(G470,[1]Macrodata_CCF!$A$3:$B$55,2,FALSE)</f>
        <v>#ERROR!</v>
      </c>
      <c r="F470" s="78">
        <v>0.0</v>
      </c>
      <c r="G470" s="80">
        <v>17.0</v>
      </c>
      <c r="H470" s="81">
        <v>383165.0</v>
      </c>
      <c r="I470" s="81">
        <v>440000.0</v>
      </c>
      <c r="J470" s="81">
        <v>394530.0</v>
      </c>
      <c r="K470" s="81">
        <v>440000.0</v>
      </c>
      <c r="L470" s="82">
        <v>0.1999648104161168</v>
      </c>
      <c r="N470" s="83">
        <f t="shared" si="1"/>
        <v>0.1999648104</v>
      </c>
      <c r="O470" s="83">
        <f t="shared" si="2"/>
        <v>0.1999648104</v>
      </c>
      <c r="Q470" s="83">
        <f t="shared" si="3"/>
        <v>0.1291704545</v>
      </c>
      <c r="R470" s="83">
        <f t="shared" si="4"/>
        <v>0.1999648104</v>
      </c>
      <c r="S470" s="83" t="b">
        <f t="shared" si="5"/>
        <v>0</v>
      </c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</row>
    <row r="471" ht="14.25" customHeight="1">
      <c r="A471" s="78">
        <v>468.0</v>
      </c>
      <c r="C471" s="78" t="str">
        <f>VLOOKUP(G471,[1]Macrodata_CCF!$A$3:$D$55,4,FALSE)</f>
        <v>#ERROR!</v>
      </c>
      <c r="E471" s="79" t="str">
        <f>VLOOKUP(G471,[1]Macrodata_CCF!$A$3:$B$55,2,FALSE)</f>
        <v>#ERROR!</v>
      </c>
      <c r="F471" s="78">
        <v>0.0</v>
      </c>
      <c r="G471" s="80">
        <v>44.0</v>
      </c>
      <c r="H471" s="81">
        <v>219630.0</v>
      </c>
      <c r="I471" s="81">
        <v>620000.0</v>
      </c>
      <c r="J471" s="81">
        <v>279685.0</v>
      </c>
      <c r="K471" s="81">
        <v>620000.0</v>
      </c>
      <c r="L471" s="82">
        <v>0.1499987511551815</v>
      </c>
      <c r="N471" s="83">
        <f t="shared" si="1"/>
        <v>0.1499987512</v>
      </c>
      <c r="O471" s="83">
        <f t="shared" si="2"/>
        <v>0.1499987512</v>
      </c>
      <c r="Q471" s="83">
        <f t="shared" si="3"/>
        <v>0.6457580645</v>
      </c>
      <c r="R471" s="83">
        <f t="shared" si="4"/>
        <v>0.1499987512</v>
      </c>
      <c r="S471" s="83" t="b">
        <f t="shared" si="5"/>
        <v>0</v>
      </c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</row>
    <row r="472" ht="14.25" customHeight="1">
      <c r="A472" s="78">
        <v>469.0</v>
      </c>
      <c r="C472" s="78" t="str">
        <f>VLOOKUP(G472,[1]Macrodata_CCF!$A$3:$D$55,4,FALSE)</f>
        <v>#ERROR!</v>
      </c>
      <c r="E472" s="79" t="str">
        <f>VLOOKUP(G472,[1]Macrodata_CCF!$A$3:$B$55,2,FALSE)</f>
        <v>#ERROR!</v>
      </c>
      <c r="F472" s="78">
        <v>0.0</v>
      </c>
      <c r="G472" s="80">
        <v>42.0</v>
      </c>
      <c r="H472" s="81">
        <v>573720.0</v>
      </c>
      <c r="I472" s="81">
        <v>740000.0</v>
      </c>
      <c r="J472" s="81">
        <v>606975.0</v>
      </c>
      <c r="K472" s="81">
        <v>1036000.0</v>
      </c>
      <c r="L472" s="82">
        <v>0.1999939860476305</v>
      </c>
      <c r="N472" s="83">
        <f t="shared" si="1"/>
        <v>0.199993986</v>
      </c>
      <c r="O472" s="83">
        <f t="shared" si="2"/>
        <v>0.199993986</v>
      </c>
      <c r="Q472" s="83">
        <f t="shared" si="3"/>
        <v>0.2247027027</v>
      </c>
      <c r="R472" s="83">
        <f t="shared" si="4"/>
        <v>0.199993986</v>
      </c>
      <c r="S472" s="83" t="b">
        <f t="shared" si="5"/>
        <v>0</v>
      </c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</row>
    <row r="473" ht="14.25" customHeight="1">
      <c r="A473" s="78">
        <v>470.0</v>
      </c>
      <c r="C473" s="78" t="str">
        <f>VLOOKUP(G473,[1]Macrodata_CCF!$A$3:$D$55,4,FALSE)</f>
        <v>#ERROR!</v>
      </c>
      <c r="E473" s="79" t="str">
        <f>VLOOKUP(G473,[1]Macrodata_CCF!$A$3:$B$55,2,FALSE)</f>
        <v>#ERROR!</v>
      </c>
      <c r="F473" s="78">
        <v>0.0</v>
      </c>
      <c r="G473" s="80">
        <v>26.0</v>
      </c>
      <c r="H473" s="81">
        <v>105065.0</v>
      </c>
      <c r="I473" s="81">
        <v>220000.0</v>
      </c>
      <c r="J473" s="81">
        <v>126905.0</v>
      </c>
      <c r="K473" s="81">
        <v>396000.0</v>
      </c>
      <c r="L473" s="82">
        <v>0.1900204463392352</v>
      </c>
      <c r="N473" s="83">
        <f t="shared" si="1"/>
        <v>0.1900204463</v>
      </c>
      <c r="O473" s="83">
        <f t="shared" si="2"/>
        <v>0.1900204463</v>
      </c>
      <c r="Q473" s="83">
        <f t="shared" si="3"/>
        <v>0.5224318182</v>
      </c>
      <c r="R473" s="83">
        <f t="shared" si="4"/>
        <v>0.1900204463</v>
      </c>
      <c r="S473" s="83" t="b">
        <f t="shared" si="5"/>
        <v>0</v>
      </c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</row>
    <row r="474" ht="14.25" customHeight="1">
      <c r="A474" s="78">
        <v>471.0</v>
      </c>
      <c r="C474" s="78" t="str">
        <f>VLOOKUP(G474,[1]Macrodata_CCF!$A$3:$D$55,4,FALSE)</f>
        <v>#ERROR!</v>
      </c>
      <c r="E474" s="79" t="str">
        <f>VLOOKUP(G474,[1]Macrodata_CCF!$A$3:$B$55,2,FALSE)</f>
        <v>#ERROR!</v>
      </c>
      <c r="F474" s="78">
        <v>0.0</v>
      </c>
      <c r="G474" s="80">
        <v>8.0</v>
      </c>
      <c r="H474" s="81">
        <v>97200.0</v>
      </c>
      <c r="I474" s="81">
        <v>120000.0</v>
      </c>
      <c r="J474" s="81">
        <v>105865.0</v>
      </c>
      <c r="K474" s="81">
        <v>120000.0</v>
      </c>
      <c r="L474" s="82">
        <v>0.3800438596491228</v>
      </c>
      <c r="N474" s="83">
        <f t="shared" si="1"/>
        <v>0.3800438596</v>
      </c>
      <c r="O474" s="83">
        <f t="shared" si="2"/>
        <v>0.3800438596</v>
      </c>
      <c r="Q474" s="83">
        <f t="shared" si="3"/>
        <v>0.19</v>
      </c>
      <c r="R474" s="83">
        <f t="shared" si="4"/>
        <v>0.3800438596</v>
      </c>
      <c r="S474" s="83" t="b">
        <f t="shared" si="5"/>
        <v>0</v>
      </c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</row>
    <row r="475" ht="14.25" customHeight="1">
      <c r="A475" s="78">
        <v>472.0</v>
      </c>
      <c r="C475" s="78" t="str">
        <f>VLOOKUP(G475,[1]Macrodata_CCF!$A$3:$D$55,4,FALSE)</f>
        <v>#ERROR!</v>
      </c>
      <c r="E475" s="79" t="str">
        <f>VLOOKUP(G475,[1]Macrodata_CCF!$A$3:$B$55,2,FALSE)</f>
        <v>#ERROR!</v>
      </c>
      <c r="F475" s="78">
        <v>0.0</v>
      </c>
      <c r="G475" s="80">
        <v>26.0</v>
      </c>
      <c r="H475" s="81">
        <v>556975.0</v>
      </c>
      <c r="I475" s="81">
        <v>660000.0</v>
      </c>
      <c r="J475" s="81">
        <v>571400.0</v>
      </c>
      <c r="K475" s="81">
        <v>660000.0</v>
      </c>
      <c r="L475" s="82">
        <v>0.1400145595729192</v>
      </c>
      <c r="N475" s="83">
        <f t="shared" si="1"/>
        <v>0.1400145596</v>
      </c>
      <c r="O475" s="83">
        <f t="shared" si="2"/>
        <v>0.1400145596</v>
      </c>
      <c r="Q475" s="83">
        <f t="shared" si="3"/>
        <v>0.1560984848</v>
      </c>
      <c r="R475" s="83">
        <f t="shared" si="4"/>
        <v>0.1400145596</v>
      </c>
      <c r="S475" s="83" t="b">
        <f t="shared" si="5"/>
        <v>0</v>
      </c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</row>
    <row r="476" ht="14.25" customHeight="1">
      <c r="A476" s="78">
        <v>473.0</v>
      </c>
      <c r="C476" s="78" t="str">
        <f>VLOOKUP(G476,[1]Macrodata_CCF!$A$3:$D$55,4,FALSE)</f>
        <v>#ERROR!</v>
      </c>
      <c r="E476" s="79" t="str">
        <f>VLOOKUP(G476,[1]Macrodata_CCF!$A$3:$B$55,2,FALSE)</f>
        <v>#ERROR!</v>
      </c>
      <c r="F476" s="78">
        <v>0.0</v>
      </c>
      <c r="G476" s="80">
        <v>5.0</v>
      </c>
      <c r="H476" s="81">
        <v>51430.0</v>
      </c>
      <c r="I476" s="81">
        <v>80000.0</v>
      </c>
      <c r="J476" s="81">
        <v>59430.0</v>
      </c>
      <c r="K476" s="81">
        <v>80000.0</v>
      </c>
      <c r="L476" s="82">
        <v>0.280014000700035</v>
      </c>
      <c r="N476" s="83">
        <f t="shared" si="1"/>
        <v>0.2800140007</v>
      </c>
      <c r="O476" s="83">
        <f t="shared" si="2"/>
        <v>0.2800140007</v>
      </c>
      <c r="Q476" s="83">
        <f t="shared" si="3"/>
        <v>0.357125</v>
      </c>
      <c r="R476" s="83">
        <f t="shared" si="4"/>
        <v>0.2800140007</v>
      </c>
      <c r="S476" s="83" t="b">
        <f t="shared" si="5"/>
        <v>0</v>
      </c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</row>
    <row r="477" ht="14.25" customHeight="1">
      <c r="A477" s="78">
        <v>474.0</v>
      </c>
      <c r="C477" s="78" t="str">
        <f>VLOOKUP(G477,[1]Macrodata_CCF!$A$3:$D$55,4,FALSE)</f>
        <v>#ERROR!</v>
      </c>
      <c r="E477" s="79" t="str">
        <f>VLOOKUP(G477,[1]Macrodata_CCF!$A$3:$B$55,2,FALSE)</f>
        <v>#ERROR!</v>
      </c>
      <c r="F477" s="78">
        <v>0.0</v>
      </c>
      <c r="G477" s="80">
        <v>5.0</v>
      </c>
      <c r="H477" s="81">
        <v>329840.0</v>
      </c>
      <c r="I477" s="81">
        <v>530000.0</v>
      </c>
      <c r="J477" s="81">
        <v>391890.0</v>
      </c>
      <c r="K477" s="81">
        <v>742000.0</v>
      </c>
      <c r="L477" s="82">
        <v>0.310001998401279</v>
      </c>
      <c r="N477" s="83">
        <f t="shared" si="1"/>
        <v>0.3100019984</v>
      </c>
      <c r="O477" s="83">
        <f t="shared" si="2"/>
        <v>0.3100019984</v>
      </c>
      <c r="Q477" s="83">
        <f t="shared" si="3"/>
        <v>0.3776603774</v>
      </c>
      <c r="R477" s="83">
        <f t="shared" si="4"/>
        <v>0.3100019984</v>
      </c>
      <c r="S477" s="83" t="b">
        <f t="shared" si="5"/>
        <v>0</v>
      </c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</row>
    <row r="478" ht="14.25" customHeight="1">
      <c r="A478" s="78">
        <v>475.0</v>
      </c>
      <c r="C478" s="78" t="str">
        <f>VLOOKUP(G478,[1]Macrodata_CCF!$A$3:$D$55,4,FALSE)</f>
        <v>#ERROR!</v>
      </c>
      <c r="E478" s="79" t="str">
        <f>VLOOKUP(G478,[1]Macrodata_CCF!$A$3:$B$55,2,FALSE)</f>
        <v>#ERROR!</v>
      </c>
      <c r="F478" s="78">
        <v>0.0</v>
      </c>
      <c r="G478" s="80">
        <v>2.0</v>
      </c>
      <c r="H478" s="81">
        <v>33045.0</v>
      </c>
      <c r="I478" s="81">
        <v>640000.0</v>
      </c>
      <c r="J478" s="81">
        <v>652800.0</v>
      </c>
      <c r="K478" s="81">
        <v>640000.0</v>
      </c>
      <c r="L478" s="82">
        <v>1.021088878088161</v>
      </c>
      <c r="N478" s="83">
        <f t="shared" si="1"/>
        <v>1.021088878</v>
      </c>
      <c r="O478" s="83">
        <f t="shared" si="2"/>
        <v>1</v>
      </c>
      <c r="Q478" s="83">
        <f t="shared" si="3"/>
        <v>0.9483671875</v>
      </c>
      <c r="R478" s="83">
        <f t="shared" si="4"/>
        <v>1.021088878</v>
      </c>
      <c r="S478" s="83" t="b">
        <f t="shared" si="5"/>
        <v>0</v>
      </c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</row>
    <row r="479" ht="14.25" customHeight="1">
      <c r="A479" s="78">
        <v>476.0</v>
      </c>
      <c r="C479" s="78" t="str">
        <f>VLOOKUP(G479,[1]Macrodata_CCF!$A$3:$D$55,4,FALSE)</f>
        <v>#ERROR!</v>
      </c>
      <c r="E479" s="79" t="str">
        <f>VLOOKUP(G479,[1]Macrodata_CCF!$A$3:$B$55,2,FALSE)</f>
        <v>#ERROR!</v>
      </c>
      <c r="F479" s="78">
        <v>0.0</v>
      </c>
      <c r="G479" s="80">
        <v>45.0</v>
      </c>
      <c r="H479" s="81">
        <v>0.0</v>
      </c>
      <c r="I479" s="81">
        <v>860000.0</v>
      </c>
      <c r="J479" s="81">
        <v>146200.0</v>
      </c>
      <c r="K479" s="81">
        <v>1290000.0</v>
      </c>
      <c r="L479" s="82">
        <v>0.17</v>
      </c>
      <c r="N479" s="83">
        <f t="shared" si="1"/>
        <v>0.17</v>
      </c>
      <c r="O479" s="83">
        <f t="shared" si="2"/>
        <v>0.17</v>
      </c>
      <c r="Q479" s="83">
        <f t="shared" si="3"/>
        <v>1</v>
      </c>
      <c r="R479" s="83">
        <f t="shared" si="4"/>
        <v>0.17</v>
      </c>
      <c r="S479" s="83" t="b">
        <f t="shared" si="5"/>
        <v>0</v>
      </c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</row>
    <row r="480" ht="14.25" customHeight="1">
      <c r="A480" s="78">
        <v>477.0</v>
      </c>
      <c r="C480" s="78" t="str">
        <f>VLOOKUP(G480,[1]Macrodata_CCF!$A$3:$D$55,4,FALSE)</f>
        <v>#ERROR!</v>
      </c>
      <c r="E480" s="79" t="str">
        <f>VLOOKUP(G480,[1]Macrodata_CCF!$A$3:$B$55,2,FALSE)</f>
        <v>#ERROR!</v>
      </c>
      <c r="F480" s="78">
        <v>0.0</v>
      </c>
      <c r="G480" s="80">
        <v>15.0</v>
      </c>
      <c r="H480" s="81">
        <v>89530.0</v>
      </c>
      <c r="I480" s="81">
        <v>400000.0</v>
      </c>
      <c r="J480" s="81">
        <v>136100.0</v>
      </c>
      <c r="K480" s="81">
        <v>760000.0</v>
      </c>
      <c r="L480" s="82">
        <v>0.1499983895384417</v>
      </c>
      <c r="N480" s="83">
        <f t="shared" si="1"/>
        <v>0.1499983895</v>
      </c>
      <c r="O480" s="83">
        <f t="shared" si="2"/>
        <v>0.1499983895</v>
      </c>
      <c r="Q480" s="83">
        <f t="shared" si="3"/>
        <v>0.776175</v>
      </c>
      <c r="R480" s="83">
        <f t="shared" si="4"/>
        <v>0.1499983895</v>
      </c>
      <c r="S480" s="83" t="b">
        <f t="shared" si="5"/>
        <v>0</v>
      </c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</row>
    <row r="481" ht="14.25" customHeight="1">
      <c r="A481" s="78">
        <v>478.0</v>
      </c>
      <c r="C481" s="78" t="str">
        <f>VLOOKUP(G481,[1]Macrodata_CCF!$A$3:$D$55,4,FALSE)</f>
        <v>#ERROR!</v>
      </c>
      <c r="E481" s="79" t="str">
        <f>VLOOKUP(G481,[1]Macrodata_CCF!$A$3:$B$55,2,FALSE)</f>
        <v>#ERROR!</v>
      </c>
      <c r="F481" s="78">
        <v>0.0</v>
      </c>
      <c r="G481" s="80">
        <v>10.0</v>
      </c>
      <c r="H481" s="81">
        <v>233175.0</v>
      </c>
      <c r="I481" s="81">
        <v>950000.0</v>
      </c>
      <c r="J481" s="81">
        <v>398045.0</v>
      </c>
      <c r="K481" s="81">
        <v>1710000.0</v>
      </c>
      <c r="L481" s="82">
        <v>0.2300003487601577</v>
      </c>
      <c r="N481" s="83">
        <f t="shared" si="1"/>
        <v>0.2300003488</v>
      </c>
      <c r="O481" s="83">
        <f t="shared" si="2"/>
        <v>0.2300003488</v>
      </c>
      <c r="Q481" s="83">
        <f t="shared" si="3"/>
        <v>0.7545526316</v>
      </c>
      <c r="R481" s="83">
        <f t="shared" si="4"/>
        <v>0.2300003488</v>
      </c>
      <c r="S481" s="83" t="b">
        <f t="shared" si="5"/>
        <v>0</v>
      </c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</row>
    <row r="482" ht="14.25" customHeight="1">
      <c r="A482" s="78">
        <v>479.0</v>
      </c>
      <c r="C482" s="78" t="str">
        <f>VLOOKUP(G482,[1]Macrodata_CCF!$A$3:$D$55,4,FALSE)</f>
        <v>#ERROR!</v>
      </c>
      <c r="E482" s="79" t="str">
        <f>VLOOKUP(G482,[1]Macrodata_CCF!$A$3:$B$55,2,FALSE)</f>
        <v>#ERROR!</v>
      </c>
      <c r="F482" s="78">
        <v>0.0</v>
      </c>
      <c r="G482" s="80">
        <v>4.0</v>
      </c>
      <c r="H482" s="81">
        <v>242085.0</v>
      </c>
      <c r="I482" s="81">
        <v>330000.0</v>
      </c>
      <c r="J482" s="81">
        <v>270220.0</v>
      </c>
      <c r="K482" s="81">
        <v>330000.0</v>
      </c>
      <c r="L482" s="82">
        <v>0.3200250241710743</v>
      </c>
      <c r="N482" s="83">
        <f t="shared" si="1"/>
        <v>0.3200250242</v>
      </c>
      <c r="O482" s="83">
        <f t="shared" si="2"/>
        <v>0.3200250242</v>
      </c>
      <c r="Q482" s="83">
        <f t="shared" si="3"/>
        <v>0.2664090909</v>
      </c>
      <c r="R482" s="83">
        <f t="shared" si="4"/>
        <v>0.3200250242</v>
      </c>
      <c r="S482" s="83" t="b">
        <f t="shared" si="5"/>
        <v>0</v>
      </c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</row>
    <row r="483" ht="14.25" customHeight="1">
      <c r="A483" s="78">
        <v>480.0</v>
      </c>
      <c r="C483" s="78" t="str">
        <f>VLOOKUP(G483,[1]Macrodata_CCF!$A$3:$D$55,4,FALSE)</f>
        <v>#ERROR!</v>
      </c>
      <c r="E483" s="79" t="str">
        <f>VLOOKUP(G483,[1]Macrodata_CCF!$A$3:$B$55,2,FALSE)</f>
        <v>#ERROR!</v>
      </c>
      <c r="F483" s="78">
        <v>0.0</v>
      </c>
      <c r="G483" s="80">
        <v>44.0</v>
      </c>
      <c r="H483" s="81">
        <v>512595.0</v>
      </c>
      <c r="I483" s="81">
        <v>600000.0</v>
      </c>
      <c r="J483" s="81">
        <v>528330.0</v>
      </c>
      <c r="K483" s="81">
        <v>1140000.0</v>
      </c>
      <c r="L483" s="82">
        <v>0.1800240260854642</v>
      </c>
      <c r="N483" s="83">
        <f t="shared" si="1"/>
        <v>0.1800240261</v>
      </c>
      <c r="O483" s="83">
        <f t="shared" si="2"/>
        <v>0.1800240261</v>
      </c>
      <c r="Q483" s="83">
        <f t="shared" si="3"/>
        <v>0.145675</v>
      </c>
      <c r="R483" s="83">
        <f t="shared" si="4"/>
        <v>0.1800240261</v>
      </c>
      <c r="S483" s="83" t="b">
        <f t="shared" si="5"/>
        <v>0</v>
      </c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</row>
    <row r="484" ht="14.25" customHeight="1">
      <c r="A484" s="78">
        <v>481.0</v>
      </c>
      <c r="C484" s="78" t="str">
        <f>VLOOKUP(G484,[1]Macrodata_CCF!$A$3:$D$55,4,FALSE)</f>
        <v>#ERROR!</v>
      </c>
      <c r="E484" s="79" t="str">
        <f>VLOOKUP(G484,[1]Macrodata_CCF!$A$3:$B$55,2,FALSE)</f>
        <v>#ERROR!</v>
      </c>
      <c r="F484" s="78">
        <v>0.0</v>
      </c>
      <c r="G484" s="80">
        <v>6.0</v>
      </c>
      <c r="H484" s="81">
        <v>717430.0</v>
      </c>
      <c r="I484" s="81">
        <v>830000.0</v>
      </c>
      <c r="J484" s="81">
        <v>760205.0</v>
      </c>
      <c r="K484" s="81">
        <v>830000.0</v>
      </c>
      <c r="L484" s="82">
        <v>0.3799857866216577</v>
      </c>
      <c r="N484" s="83">
        <f t="shared" si="1"/>
        <v>0.3799857866</v>
      </c>
      <c r="O484" s="83">
        <f t="shared" si="2"/>
        <v>0.3799857866</v>
      </c>
      <c r="Q484" s="83">
        <f t="shared" si="3"/>
        <v>0.135626506</v>
      </c>
      <c r="R484" s="83">
        <f t="shared" si="4"/>
        <v>0.3799857866</v>
      </c>
      <c r="S484" s="83" t="b">
        <f t="shared" si="5"/>
        <v>0</v>
      </c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</row>
    <row r="485" ht="14.25" customHeight="1">
      <c r="A485" s="78">
        <v>482.0</v>
      </c>
      <c r="C485" s="78" t="str">
        <f>VLOOKUP(G485,[1]Macrodata_CCF!$A$3:$D$55,4,FALSE)</f>
        <v>#ERROR!</v>
      </c>
      <c r="E485" s="79" t="str">
        <f>VLOOKUP(G485,[1]Macrodata_CCF!$A$3:$B$55,2,FALSE)</f>
        <v>#ERROR!</v>
      </c>
      <c r="F485" s="78">
        <v>0.0</v>
      </c>
      <c r="G485" s="80">
        <v>16.0</v>
      </c>
      <c r="H485" s="81">
        <v>24045.0</v>
      </c>
      <c r="I485" s="81">
        <v>140000.0</v>
      </c>
      <c r="J485" s="81">
        <v>42600.0</v>
      </c>
      <c r="K485" s="81">
        <v>140000.0</v>
      </c>
      <c r="L485" s="82">
        <v>0.1600189728774093</v>
      </c>
      <c r="N485" s="83">
        <f t="shared" si="1"/>
        <v>0.1600189729</v>
      </c>
      <c r="O485" s="83">
        <f t="shared" si="2"/>
        <v>0.1600189729</v>
      </c>
      <c r="Q485" s="83">
        <f t="shared" si="3"/>
        <v>0.82825</v>
      </c>
      <c r="R485" s="83">
        <f t="shared" si="4"/>
        <v>0.1600189729</v>
      </c>
      <c r="S485" s="83" t="b">
        <f t="shared" si="5"/>
        <v>0</v>
      </c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</row>
    <row r="486" ht="14.25" customHeight="1">
      <c r="A486" s="78">
        <v>483.0</v>
      </c>
      <c r="C486" s="78" t="str">
        <f>VLOOKUP(G486,[1]Macrodata_CCF!$A$3:$D$55,4,FALSE)</f>
        <v>#ERROR!</v>
      </c>
      <c r="E486" s="79" t="str">
        <f>VLOOKUP(G486,[1]Macrodata_CCF!$A$3:$B$55,2,FALSE)</f>
        <v>#ERROR!</v>
      </c>
      <c r="F486" s="78">
        <v>0.0</v>
      </c>
      <c r="G486" s="80">
        <v>13.0</v>
      </c>
      <c r="H486" s="81">
        <v>0.0</v>
      </c>
      <c r="I486" s="81">
        <v>550000.0</v>
      </c>
      <c r="J486" s="81">
        <v>99000.0</v>
      </c>
      <c r="K486" s="81">
        <v>550000.0</v>
      </c>
      <c r="L486" s="82">
        <v>0.18</v>
      </c>
      <c r="N486" s="83">
        <f t="shared" si="1"/>
        <v>0.18</v>
      </c>
      <c r="O486" s="83">
        <f t="shared" si="2"/>
        <v>0.18</v>
      </c>
      <c r="Q486" s="83">
        <f t="shared" si="3"/>
        <v>1</v>
      </c>
      <c r="R486" s="83">
        <f t="shared" si="4"/>
        <v>0.18</v>
      </c>
      <c r="S486" s="83" t="b">
        <f t="shared" si="5"/>
        <v>0</v>
      </c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</row>
    <row r="487" ht="14.25" customHeight="1">
      <c r="A487" s="78">
        <v>484.0</v>
      </c>
      <c r="C487" s="78" t="str">
        <f>VLOOKUP(G487,[1]Macrodata_CCF!$A$3:$D$55,4,FALSE)</f>
        <v>#ERROR!</v>
      </c>
      <c r="E487" s="79" t="str">
        <f>VLOOKUP(G487,[1]Macrodata_CCF!$A$3:$B$55,2,FALSE)</f>
        <v>#ERROR!</v>
      </c>
      <c r="F487" s="78">
        <v>0.0</v>
      </c>
      <c r="G487" s="80">
        <v>8.0</v>
      </c>
      <c r="H487" s="81">
        <v>253435.0</v>
      </c>
      <c r="I487" s="81">
        <v>650000.0</v>
      </c>
      <c r="J487" s="81">
        <v>368440.0</v>
      </c>
      <c r="K487" s="81">
        <v>650000.0</v>
      </c>
      <c r="L487" s="82">
        <v>0.2900028999029163</v>
      </c>
      <c r="N487" s="83">
        <f t="shared" si="1"/>
        <v>0.2900028999</v>
      </c>
      <c r="O487" s="83">
        <f t="shared" si="2"/>
        <v>0.2900028999</v>
      </c>
      <c r="Q487" s="83">
        <f t="shared" si="3"/>
        <v>0.6101</v>
      </c>
      <c r="R487" s="83">
        <f t="shared" si="4"/>
        <v>0.2900028999</v>
      </c>
      <c r="S487" s="83" t="b">
        <f t="shared" si="5"/>
        <v>0</v>
      </c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</row>
    <row r="488" ht="14.25" customHeight="1">
      <c r="A488" s="78">
        <v>485.0</v>
      </c>
      <c r="C488" s="78" t="str">
        <f>VLOOKUP(G488,[1]Macrodata_CCF!$A$3:$D$55,4,FALSE)</f>
        <v>#ERROR!</v>
      </c>
      <c r="E488" s="79" t="str">
        <f>VLOOKUP(G488,[1]Macrodata_CCF!$A$3:$B$55,2,FALSE)</f>
        <v>#ERROR!</v>
      </c>
      <c r="F488" s="78">
        <v>0.0</v>
      </c>
      <c r="G488" s="80">
        <v>4.0</v>
      </c>
      <c r="H488" s="81">
        <v>310795.0</v>
      </c>
      <c r="I488" s="81">
        <v>730000.0</v>
      </c>
      <c r="J488" s="81">
        <v>419790.0</v>
      </c>
      <c r="K488" s="81">
        <v>1241000.0</v>
      </c>
      <c r="L488" s="82">
        <v>0.260004055295142</v>
      </c>
      <c r="N488" s="83">
        <f t="shared" si="1"/>
        <v>0.2600040553</v>
      </c>
      <c r="O488" s="83">
        <f t="shared" si="2"/>
        <v>0.2600040553</v>
      </c>
      <c r="Q488" s="83">
        <f t="shared" si="3"/>
        <v>0.5742534247</v>
      </c>
      <c r="R488" s="83">
        <f t="shared" si="4"/>
        <v>0.2600040553</v>
      </c>
      <c r="S488" s="83" t="b">
        <f t="shared" si="5"/>
        <v>0</v>
      </c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</row>
    <row r="489" ht="14.25" customHeight="1">
      <c r="A489" s="78">
        <v>486.0</v>
      </c>
      <c r="C489" s="78" t="str">
        <f>VLOOKUP(G489,[1]Macrodata_CCF!$A$3:$D$55,4,FALSE)</f>
        <v>#ERROR!</v>
      </c>
      <c r="E489" s="79" t="str">
        <f>VLOOKUP(G489,[1]Macrodata_CCF!$A$3:$B$55,2,FALSE)</f>
        <v>#ERROR!</v>
      </c>
      <c r="F489" s="78">
        <v>0.0</v>
      </c>
      <c r="G489" s="80">
        <v>51.0</v>
      </c>
      <c r="H489" s="81">
        <v>563540.0</v>
      </c>
      <c r="I489" s="81">
        <v>810000.0</v>
      </c>
      <c r="J489" s="81">
        <v>580790.0</v>
      </c>
      <c r="K489" s="81">
        <v>810000.0</v>
      </c>
      <c r="L489" s="82">
        <v>0.06999107360220726</v>
      </c>
      <c r="N489" s="83">
        <f t="shared" si="1"/>
        <v>0.0699910736</v>
      </c>
      <c r="O489" s="83">
        <f t="shared" si="2"/>
        <v>0.0699910736</v>
      </c>
      <c r="Q489" s="83">
        <f t="shared" si="3"/>
        <v>0.3042716049</v>
      </c>
      <c r="R489" s="83">
        <f t="shared" si="4"/>
        <v>0.0699910736</v>
      </c>
      <c r="S489" s="83" t="b">
        <f t="shared" si="5"/>
        <v>0</v>
      </c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</row>
    <row r="490" ht="14.25" customHeight="1">
      <c r="A490" s="78">
        <v>487.0</v>
      </c>
      <c r="C490" s="78" t="str">
        <f>VLOOKUP(G490,[1]Macrodata_CCF!$A$3:$D$55,4,FALSE)</f>
        <v>#ERROR!</v>
      </c>
      <c r="E490" s="79" t="str">
        <f>VLOOKUP(G490,[1]Macrodata_CCF!$A$3:$B$55,2,FALSE)</f>
        <v>#ERROR!</v>
      </c>
      <c r="F490" s="78">
        <v>0.0</v>
      </c>
      <c r="G490" s="80">
        <v>19.0</v>
      </c>
      <c r="H490" s="81">
        <v>188080.0</v>
      </c>
      <c r="I490" s="81">
        <v>640000.0</v>
      </c>
      <c r="J490" s="81">
        <v>273945.0</v>
      </c>
      <c r="K490" s="81">
        <v>640000.0</v>
      </c>
      <c r="L490" s="82">
        <v>0.1900004425562046</v>
      </c>
      <c r="N490" s="83">
        <f t="shared" si="1"/>
        <v>0.1900004426</v>
      </c>
      <c r="O490" s="83">
        <f t="shared" si="2"/>
        <v>0.1900004426</v>
      </c>
      <c r="Q490" s="83">
        <f t="shared" si="3"/>
        <v>0.706125</v>
      </c>
      <c r="R490" s="83">
        <f t="shared" si="4"/>
        <v>0.1900004426</v>
      </c>
      <c r="S490" s="83" t="b">
        <f t="shared" si="5"/>
        <v>0</v>
      </c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</row>
    <row r="491" ht="14.25" customHeight="1">
      <c r="A491" s="78">
        <v>488.0</v>
      </c>
      <c r="C491" s="78" t="str">
        <f>VLOOKUP(G491,[1]Macrodata_CCF!$A$3:$D$55,4,FALSE)</f>
        <v>#ERROR!</v>
      </c>
      <c r="E491" s="79" t="str">
        <f>VLOOKUP(G491,[1]Macrodata_CCF!$A$3:$B$55,2,FALSE)</f>
        <v>#ERROR!</v>
      </c>
      <c r="F491" s="78">
        <v>0.0</v>
      </c>
      <c r="G491" s="80">
        <v>46.0</v>
      </c>
      <c r="H491" s="81">
        <v>762695.0</v>
      </c>
      <c r="I491" s="81">
        <v>910000.0</v>
      </c>
      <c r="J491" s="81">
        <v>792155.0</v>
      </c>
      <c r="K491" s="81">
        <v>910000.0</v>
      </c>
      <c r="L491" s="82">
        <v>0.1999932113641764</v>
      </c>
      <c r="N491" s="83">
        <f t="shared" si="1"/>
        <v>0.1999932114</v>
      </c>
      <c r="O491" s="83">
        <f t="shared" si="2"/>
        <v>0.1999932114</v>
      </c>
      <c r="Q491" s="83">
        <f t="shared" si="3"/>
        <v>0.1618736264</v>
      </c>
      <c r="R491" s="83">
        <f t="shared" si="4"/>
        <v>0.1999932114</v>
      </c>
      <c r="S491" s="83" t="b">
        <f t="shared" si="5"/>
        <v>0</v>
      </c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</row>
    <row r="492" ht="14.25" customHeight="1">
      <c r="A492" s="78">
        <v>489.0</v>
      </c>
      <c r="C492" s="78" t="str">
        <f>VLOOKUP(G492,[1]Macrodata_CCF!$A$3:$D$55,4,FALSE)</f>
        <v>#ERROR!</v>
      </c>
      <c r="E492" s="79" t="str">
        <f>VLOOKUP(G492,[1]Macrodata_CCF!$A$3:$B$55,2,FALSE)</f>
        <v>#ERROR!</v>
      </c>
      <c r="F492" s="78">
        <v>0.0</v>
      </c>
      <c r="G492" s="80">
        <v>3.0</v>
      </c>
      <c r="H492" s="81">
        <v>78690.0</v>
      </c>
      <c r="I492" s="81">
        <v>100000.0</v>
      </c>
      <c r="J492" s="81">
        <v>102000.0</v>
      </c>
      <c r="K492" s="81">
        <v>100000.0</v>
      </c>
      <c r="L492" s="82">
        <v>1.0938526513374</v>
      </c>
      <c r="N492" s="83">
        <f t="shared" si="1"/>
        <v>1.093852651</v>
      </c>
      <c r="O492" s="83">
        <f t="shared" si="2"/>
        <v>1</v>
      </c>
      <c r="Q492" s="83">
        <f t="shared" si="3"/>
        <v>0.2131</v>
      </c>
      <c r="R492" s="83">
        <f t="shared" si="4"/>
        <v>1.093852651</v>
      </c>
      <c r="S492" s="83" t="b">
        <f t="shared" si="5"/>
        <v>0</v>
      </c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</row>
    <row r="493" ht="14.25" customHeight="1">
      <c r="A493" s="78">
        <v>490.0</v>
      </c>
      <c r="C493" s="78" t="str">
        <f>VLOOKUP(G493,[1]Macrodata_CCF!$A$3:$D$55,4,FALSE)</f>
        <v>#ERROR!</v>
      </c>
      <c r="E493" s="79" t="str">
        <f>VLOOKUP(G493,[1]Macrodata_CCF!$A$3:$B$55,2,FALSE)</f>
        <v>#ERROR!</v>
      </c>
      <c r="F493" s="78">
        <v>0.0</v>
      </c>
      <c r="G493" s="80">
        <v>47.0</v>
      </c>
      <c r="H493" s="81">
        <v>408780.0</v>
      </c>
      <c r="I493" s="81">
        <v>780000.0</v>
      </c>
      <c r="J493" s="81">
        <v>471885.0</v>
      </c>
      <c r="K493" s="81">
        <v>780000.0</v>
      </c>
      <c r="L493" s="82">
        <v>0.1699935348310975</v>
      </c>
      <c r="N493" s="83">
        <f t="shared" si="1"/>
        <v>0.1699935348</v>
      </c>
      <c r="O493" s="83">
        <f t="shared" si="2"/>
        <v>0.1699935348</v>
      </c>
      <c r="Q493" s="83">
        <f t="shared" si="3"/>
        <v>0.4759230769</v>
      </c>
      <c r="R493" s="83">
        <f t="shared" si="4"/>
        <v>0.1699935348</v>
      </c>
      <c r="S493" s="83" t="b">
        <f t="shared" si="5"/>
        <v>0</v>
      </c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</row>
    <row r="494" ht="14.25" customHeight="1">
      <c r="A494" s="78">
        <v>491.0</v>
      </c>
      <c r="C494" s="78" t="str">
        <f>VLOOKUP(G494,[1]Macrodata_CCF!$A$3:$D$55,4,FALSE)</f>
        <v>#ERROR!</v>
      </c>
      <c r="E494" s="79" t="str">
        <f>VLOOKUP(G494,[1]Macrodata_CCF!$A$3:$B$55,2,FALSE)</f>
        <v>#ERROR!</v>
      </c>
      <c r="F494" s="78">
        <v>0.0</v>
      </c>
      <c r="G494" s="80">
        <v>16.0</v>
      </c>
      <c r="H494" s="81">
        <v>539710.0</v>
      </c>
      <c r="I494" s="81">
        <v>690000.0</v>
      </c>
      <c r="J494" s="81">
        <v>563755.0</v>
      </c>
      <c r="K494" s="81">
        <v>690000.0</v>
      </c>
      <c r="L494" s="82">
        <v>0.1599906846762925</v>
      </c>
      <c r="N494" s="83">
        <f t="shared" si="1"/>
        <v>0.1599906847</v>
      </c>
      <c r="O494" s="83">
        <f t="shared" si="2"/>
        <v>0.1599906847</v>
      </c>
      <c r="Q494" s="83">
        <f t="shared" si="3"/>
        <v>0.2178115942</v>
      </c>
      <c r="R494" s="83">
        <f t="shared" si="4"/>
        <v>0.1599906847</v>
      </c>
      <c r="S494" s="83" t="b">
        <f t="shared" si="5"/>
        <v>0</v>
      </c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</row>
    <row r="495" ht="14.25" customHeight="1">
      <c r="A495" s="78">
        <v>492.0</v>
      </c>
      <c r="C495" s="78" t="str">
        <f>VLOOKUP(G495,[1]Macrodata_CCF!$A$3:$D$55,4,FALSE)</f>
        <v>#ERROR!</v>
      </c>
      <c r="E495" s="79" t="str">
        <f>VLOOKUP(G495,[1]Macrodata_CCF!$A$3:$B$55,2,FALSE)</f>
        <v>#ERROR!</v>
      </c>
      <c r="F495" s="78">
        <v>0.0</v>
      </c>
      <c r="G495" s="80">
        <v>37.0</v>
      </c>
      <c r="H495" s="81">
        <v>785400.0</v>
      </c>
      <c r="I495" s="81">
        <v>920000.0</v>
      </c>
      <c r="J495" s="81">
        <v>938400.0</v>
      </c>
      <c r="K495" s="81">
        <v>920000.0</v>
      </c>
      <c r="L495" s="82">
        <v>1.136701337295691</v>
      </c>
      <c r="N495" s="83">
        <f t="shared" si="1"/>
        <v>1.136701337</v>
      </c>
      <c r="O495" s="83">
        <f t="shared" si="2"/>
        <v>1</v>
      </c>
      <c r="Q495" s="83">
        <f t="shared" si="3"/>
        <v>0.1463043478</v>
      </c>
      <c r="R495" s="83">
        <f t="shared" si="4"/>
        <v>1.136701337</v>
      </c>
      <c r="S495" s="83" t="b">
        <f t="shared" si="5"/>
        <v>0</v>
      </c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</row>
    <row r="496" ht="14.25" customHeight="1">
      <c r="A496" s="78">
        <v>493.0</v>
      </c>
      <c r="C496" s="78" t="str">
        <f>VLOOKUP(G496,[1]Macrodata_CCF!$A$3:$D$55,4,FALSE)</f>
        <v>#ERROR!</v>
      </c>
      <c r="E496" s="79" t="str">
        <f>VLOOKUP(G496,[1]Macrodata_CCF!$A$3:$B$55,2,FALSE)</f>
        <v>#ERROR!</v>
      </c>
      <c r="F496" s="78">
        <v>0.0</v>
      </c>
      <c r="G496" s="80">
        <v>11.0</v>
      </c>
      <c r="H496" s="81">
        <v>0.0</v>
      </c>
      <c r="I496" s="81">
        <v>20000.0</v>
      </c>
      <c r="J496" s="81">
        <v>3400.0</v>
      </c>
      <c r="K496" s="81">
        <v>20000.0</v>
      </c>
      <c r="L496" s="82">
        <v>0.17</v>
      </c>
      <c r="N496" s="83">
        <f t="shared" si="1"/>
        <v>0.17</v>
      </c>
      <c r="O496" s="83">
        <f t="shared" si="2"/>
        <v>0.17</v>
      </c>
      <c r="Q496" s="83">
        <f t="shared" si="3"/>
        <v>1</v>
      </c>
      <c r="R496" s="83">
        <f t="shared" si="4"/>
        <v>0.17</v>
      </c>
      <c r="S496" s="83" t="b">
        <f t="shared" si="5"/>
        <v>0</v>
      </c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</row>
    <row r="497" ht="14.25" customHeight="1">
      <c r="A497" s="78">
        <v>494.0</v>
      </c>
      <c r="C497" s="78" t="str">
        <f>VLOOKUP(G497,[1]Macrodata_CCF!$A$3:$D$55,4,FALSE)</f>
        <v>#ERROR!</v>
      </c>
      <c r="E497" s="79" t="str">
        <f>VLOOKUP(G497,[1]Macrodata_CCF!$A$3:$B$55,2,FALSE)</f>
        <v>#ERROR!</v>
      </c>
      <c r="F497" s="78">
        <v>1.0</v>
      </c>
      <c r="G497" s="80">
        <v>29.0</v>
      </c>
      <c r="H497" s="81">
        <v>0.0</v>
      </c>
      <c r="I497" s="81">
        <v>370000.0</v>
      </c>
      <c r="J497" s="81">
        <v>162800.0</v>
      </c>
      <c r="K497" s="81">
        <v>592000.0</v>
      </c>
      <c r="L497" s="82">
        <v>0.44</v>
      </c>
      <c r="N497" s="83">
        <f t="shared" si="1"/>
        <v>0.44</v>
      </c>
      <c r="O497" s="83">
        <f t="shared" si="2"/>
        <v>0.44</v>
      </c>
      <c r="Q497" s="83">
        <f t="shared" si="3"/>
        <v>1</v>
      </c>
      <c r="R497" s="83">
        <f t="shared" si="4"/>
        <v>0.44</v>
      </c>
      <c r="S497" s="83" t="b">
        <f t="shared" si="5"/>
        <v>0</v>
      </c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</row>
    <row r="498" ht="14.25" customHeight="1">
      <c r="A498" s="78">
        <v>495.0</v>
      </c>
      <c r="C498" s="78" t="str">
        <f>VLOOKUP(G498,[1]Macrodata_CCF!$A$3:$D$55,4,FALSE)</f>
        <v>#ERROR!</v>
      </c>
      <c r="E498" s="79" t="str">
        <f>VLOOKUP(G498,[1]Macrodata_CCF!$A$3:$B$55,2,FALSE)</f>
        <v>#ERROR!</v>
      </c>
      <c r="F498" s="78">
        <v>0.0</v>
      </c>
      <c r="G498" s="80">
        <v>21.0</v>
      </c>
      <c r="H498" s="81">
        <v>228365.0</v>
      </c>
      <c r="I498" s="81">
        <v>840000.0</v>
      </c>
      <c r="J498" s="81">
        <v>326225.0</v>
      </c>
      <c r="K498" s="81">
        <v>840000.0</v>
      </c>
      <c r="L498" s="82">
        <v>0.1599973840607552</v>
      </c>
      <c r="N498" s="83">
        <f t="shared" si="1"/>
        <v>0.1599973841</v>
      </c>
      <c r="O498" s="83">
        <f t="shared" si="2"/>
        <v>0.1599973841</v>
      </c>
      <c r="Q498" s="83">
        <f t="shared" si="3"/>
        <v>0.7281369048</v>
      </c>
      <c r="R498" s="83">
        <f t="shared" si="4"/>
        <v>0.1599973841</v>
      </c>
      <c r="S498" s="83" t="b">
        <f t="shared" si="5"/>
        <v>0</v>
      </c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</row>
    <row r="499" ht="14.25" customHeight="1">
      <c r="A499" s="78">
        <v>496.0</v>
      </c>
      <c r="C499" s="78" t="str">
        <f>VLOOKUP(G499,[1]Macrodata_CCF!$A$3:$D$55,4,FALSE)</f>
        <v>#ERROR!</v>
      </c>
      <c r="E499" s="79" t="str">
        <f>VLOOKUP(G499,[1]Macrodata_CCF!$A$3:$B$55,2,FALSE)</f>
        <v>#ERROR!</v>
      </c>
      <c r="F499" s="78">
        <v>0.0</v>
      </c>
      <c r="G499" s="80">
        <v>22.0</v>
      </c>
      <c r="H499" s="81">
        <v>86540.0</v>
      </c>
      <c r="I499" s="81">
        <v>110000.0</v>
      </c>
      <c r="J499" s="81">
        <v>112200.0</v>
      </c>
      <c r="K499" s="81">
        <v>110000.0</v>
      </c>
      <c r="L499" s="82">
        <v>1.093776641091219</v>
      </c>
      <c r="N499" s="83">
        <f t="shared" si="1"/>
        <v>1.093776641</v>
      </c>
      <c r="O499" s="83">
        <f t="shared" si="2"/>
        <v>1</v>
      </c>
      <c r="Q499" s="83">
        <f t="shared" si="3"/>
        <v>0.2132727273</v>
      </c>
      <c r="R499" s="83">
        <f t="shared" si="4"/>
        <v>1.093776641</v>
      </c>
      <c r="S499" s="83" t="b">
        <f t="shared" si="5"/>
        <v>0</v>
      </c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</row>
    <row r="500" ht="14.25" customHeight="1">
      <c r="A500" s="78">
        <v>497.0</v>
      </c>
      <c r="C500" s="78" t="str">
        <f>VLOOKUP(G500,[1]Macrodata_CCF!$A$3:$D$55,4,FALSE)</f>
        <v>#ERROR!</v>
      </c>
      <c r="E500" s="79" t="str">
        <f>VLOOKUP(G500,[1]Macrodata_CCF!$A$3:$B$55,2,FALSE)</f>
        <v>#ERROR!</v>
      </c>
      <c r="F500" s="78">
        <v>0.0</v>
      </c>
      <c r="G500" s="80">
        <v>26.0</v>
      </c>
      <c r="H500" s="81">
        <v>506280.0</v>
      </c>
      <c r="I500" s="81">
        <v>670000.0</v>
      </c>
      <c r="J500" s="81">
        <v>530840.0</v>
      </c>
      <c r="K500" s="81">
        <v>670000.0</v>
      </c>
      <c r="L500" s="82">
        <v>0.1500122159784999</v>
      </c>
      <c r="N500" s="83">
        <f t="shared" si="1"/>
        <v>0.150012216</v>
      </c>
      <c r="O500" s="83">
        <f t="shared" si="2"/>
        <v>0.150012216</v>
      </c>
      <c r="Q500" s="83">
        <f t="shared" si="3"/>
        <v>0.244358209</v>
      </c>
      <c r="R500" s="83">
        <f t="shared" si="4"/>
        <v>0.150012216</v>
      </c>
      <c r="S500" s="83" t="b">
        <f t="shared" si="5"/>
        <v>0</v>
      </c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</row>
    <row r="501" ht="14.25" customHeight="1">
      <c r="A501" s="78">
        <v>498.0</v>
      </c>
      <c r="C501" s="78" t="str">
        <f>VLOOKUP(G501,[1]Macrodata_CCF!$A$3:$D$55,4,FALSE)</f>
        <v>#ERROR!</v>
      </c>
      <c r="E501" s="79" t="str">
        <f>VLOOKUP(G501,[1]Macrodata_CCF!$A$3:$B$55,2,FALSE)</f>
        <v>#ERROR!</v>
      </c>
      <c r="F501" s="78">
        <v>0.0</v>
      </c>
      <c r="G501" s="80">
        <v>29.0</v>
      </c>
      <c r="H501" s="81">
        <v>3135.0</v>
      </c>
      <c r="I501" s="81">
        <v>10000.0</v>
      </c>
      <c r="J501" s="81">
        <v>10200.0</v>
      </c>
      <c r="K501" s="81">
        <v>10000.0</v>
      </c>
      <c r="L501" s="82">
        <v>1.029133284777859</v>
      </c>
      <c r="N501" s="83">
        <f t="shared" si="1"/>
        <v>1.029133285</v>
      </c>
      <c r="O501" s="83">
        <f t="shared" si="2"/>
        <v>1</v>
      </c>
      <c r="Q501" s="83">
        <f t="shared" si="3"/>
        <v>0.6865</v>
      </c>
      <c r="R501" s="83">
        <f t="shared" si="4"/>
        <v>1.029133285</v>
      </c>
      <c r="S501" s="83" t="b">
        <f t="shared" si="5"/>
        <v>0</v>
      </c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</row>
    <row r="502" ht="14.25" customHeight="1">
      <c r="A502" s="78">
        <v>499.0</v>
      </c>
      <c r="C502" s="78" t="str">
        <f>VLOOKUP(G502,[1]Macrodata_CCF!$A$3:$D$55,4,FALSE)</f>
        <v>#ERROR!</v>
      </c>
      <c r="E502" s="79" t="str">
        <f>VLOOKUP(G502,[1]Macrodata_CCF!$A$3:$B$55,2,FALSE)</f>
        <v>#ERROR!</v>
      </c>
      <c r="F502" s="78">
        <v>0.0</v>
      </c>
      <c r="G502" s="80">
        <v>46.0</v>
      </c>
      <c r="H502" s="81">
        <v>169740.0</v>
      </c>
      <c r="I502" s="81">
        <v>380000.0</v>
      </c>
      <c r="J502" s="81">
        <v>203380.0</v>
      </c>
      <c r="K502" s="81">
        <v>570000.0</v>
      </c>
      <c r="L502" s="82">
        <v>0.1599923903738229</v>
      </c>
      <c r="N502" s="83">
        <f t="shared" si="1"/>
        <v>0.1599923904</v>
      </c>
      <c r="O502" s="83">
        <f t="shared" si="2"/>
        <v>0.1599923904</v>
      </c>
      <c r="Q502" s="83">
        <f t="shared" si="3"/>
        <v>0.5533157895</v>
      </c>
      <c r="R502" s="83">
        <f t="shared" si="4"/>
        <v>0.1599923904</v>
      </c>
      <c r="S502" s="83" t="b">
        <f t="shared" si="5"/>
        <v>0</v>
      </c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</row>
    <row r="503" ht="14.25" customHeight="1">
      <c r="A503" s="78">
        <v>500.0</v>
      </c>
      <c r="C503" s="78" t="str">
        <f>VLOOKUP(G503,[1]Macrodata_CCF!$A$3:$D$55,4,FALSE)</f>
        <v>#ERROR!</v>
      </c>
      <c r="E503" s="79" t="str">
        <f>VLOOKUP(G503,[1]Macrodata_CCF!$A$3:$B$55,2,FALSE)</f>
        <v>#ERROR!</v>
      </c>
      <c r="F503" s="78">
        <v>1.0</v>
      </c>
      <c r="G503" s="80">
        <v>33.0</v>
      </c>
      <c r="H503" s="81">
        <v>353905.0</v>
      </c>
      <c r="I503" s="81">
        <v>710000.0</v>
      </c>
      <c r="J503" s="81">
        <v>549755.0</v>
      </c>
      <c r="K503" s="81">
        <v>710000.0</v>
      </c>
      <c r="L503" s="82">
        <v>0.5499936814614078</v>
      </c>
      <c r="N503" s="83">
        <f t="shared" si="1"/>
        <v>0.5499936815</v>
      </c>
      <c r="O503" s="83">
        <f t="shared" si="2"/>
        <v>0.5499936815</v>
      </c>
      <c r="Q503" s="83">
        <f t="shared" si="3"/>
        <v>0.5015422535</v>
      </c>
      <c r="R503" s="83">
        <f t="shared" si="4"/>
        <v>0.5499936815</v>
      </c>
      <c r="S503" s="83" t="b">
        <f t="shared" si="5"/>
        <v>0</v>
      </c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</row>
    <row r="504" ht="14.25" customHeight="1">
      <c r="A504" s="78">
        <v>501.0</v>
      </c>
      <c r="C504" s="78" t="str">
        <f>VLOOKUP(G504,[1]Macrodata_CCF!$A$3:$D$55,4,FALSE)</f>
        <v>#ERROR!</v>
      </c>
      <c r="E504" s="79" t="str">
        <f>VLOOKUP(G504,[1]Macrodata_CCF!$A$3:$B$55,2,FALSE)</f>
        <v>#ERROR!</v>
      </c>
      <c r="F504" s="78">
        <v>0.0</v>
      </c>
      <c r="G504" s="80">
        <v>23.0</v>
      </c>
      <c r="H504" s="81">
        <v>146390.0</v>
      </c>
      <c r="I504" s="81">
        <v>170000.0</v>
      </c>
      <c r="J504" s="81">
        <v>151110.0</v>
      </c>
      <c r="K504" s="81">
        <v>170000.0</v>
      </c>
      <c r="L504" s="82">
        <v>0.1999152901313003</v>
      </c>
      <c r="N504" s="83">
        <f t="shared" si="1"/>
        <v>0.1999152901</v>
      </c>
      <c r="O504" s="83">
        <f t="shared" si="2"/>
        <v>0.1999152901</v>
      </c>
      <c r="Q504" s="83">
        <f t="shared" si="3"/>
        <v>0.1388823529</v>
      </c>
      <c r="R504" s="83">
        <f t="shared" si="4"/>
        <v>0.1999152901</v>
      </c>
      <c r="S504" s="83" t="b">
        <f t="shared" si="5"/>
        <v>0</v>
      </c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</row>
    <row r="505" ht="14.25" customHeight="1">
      <c r="A505" s="78">
        <v>502.0</v>
      </c>
      <c r="C505" s="78" t="str">
        <f>VLOOKUP(G505,[1]Macrodata_CCF!$A$3:$D$55,4,FALSE)</f>
        <v>#ERROR!</v>
      </c>
      <c r="E505" s="79" t="str">
        <f>VLOOKUP(G505,[1]Macrodata_CCF!$A$3:$B$55,2,FALSE)</f>
        <v>#ERROR!</v>
      </c>
      <c r="F505" s="78">
        <v>0.0</v>
      </c>
      <c r="G505" s="80">
        <v>18.0</v>
      </c>
      <c r="H505" s="81">
        <v>0.0</v>
      </c>
      <c r="I505" s="81">
        <v>500000.0</v>
      </c>
      <c r="J505" s="81">
        <v>100000.0</v>
      </c>
      <c r="K505" s="81">
        <v>500000.0</v>
      </c>
      <c r="L505" s="82">
        <v>0.2</v>
      </c>
      <c r="N505" s="83">
        <f t="shared" si="1"/>
        <v>0.2</v>
      </c>
      <c r="O505" s="83">
        <f t="shared" si="2"/>
        <v>0.2</v>
      </c>
      <c r="Q505" s="83">
        <f t="shared" si="3"/>
        <v>1</v>
      </c>
      <c r="R505" s="83">
        <f t="shared" si="4"/>
        <v>0.2</v>
      </c>
      <c r="S505" s="83" t="b">
        <f t="shared" si="5"/>
        <v>0</v>
      </c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</row>
    <row r="506" ht="14.25" customHeight="1">
      <c r="A506" s="78">
        <v>503.0</v>
      </c>
      <c r="C506" s="78" t="str">
        <f>VLOOKUP(G506,[1]Macrodata_CCF!$A$3:$D$55,4,FALSE)</f>
        <v>#ERROR!</v>
      </c>
      <c r="E506" s="79" t="str">
        <f>VLOOKUP(G506,[1]Macrodata_CCF!$A$3:$B$55,2,FALSE)</f>
        <v>#ERROR!</v>
      </c>
      <c r="F506" s="78">
        <v>1.0</v>
      </c>
      <c r="G506" s="80">
        <v>7.0</v>
      </c>
      <c r="H506" s="81">
        <v>658005.0</v>
      </c>
      <c r="I506" s="81">
        <v>850000.0</v>
      </c>
      <c r="J506" s="81">
        <v>740565.0</v>
      </c>
      <c r="K506" s="81">
        <v>850000.0</v>
      </c>
      <c r="L506" s="82">
        <v>0.4300111982082866</v>
      </c>
      <c r="N506" s="83">
        <f t="shared" si="1"/>
        <v>0.4300111982</v>
      </c>
      <c r="O506" s="83">
        <f t="shared" si="2"/>
        <v>0.4300111982</v>
      </c>
      <c r="Q506" s="83">
        <f t="shared" si="3"/>
        <v>0.2258764706</v>
      </c>
      <c r="R506" s="83">
        <f t="shared" si="4"/>
        <v>0.4300111982</v>
      </c>
      <c r="S506" s="83" t="b">
        <f t="shared" si="5"/>
        <v>0</v>
      </c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</row>
    <row r="507" ht="14.25" customHeight="1">
      <c r="A507" s="78">
        <v>504.0</v>
      </c>
      <c r="C507" s="78" t="str">
        <f>VLOOKUP(G507,[1]Macrodata_CCF!$A$3:$D$55,4,FALSE)</f>
        <v>#ERROR!</v>
      </c>
      <c r="E507" s="79" t="str">
        <f>VLOOKUP(G507,[1]Macrodata_CCF!$A$3:$B$55,2,FALSE)</f>
        <v>#ERROR!</v>
      </c>
      <c r="F507" s="78">
        <v>0.0</v>
      </c>
      <c r="G507" s="80">
        <v>11.0</v>
      </c>
      <c r="H507" s="81">
        <v>352870.0</v>
      </c>
      <c r="I507" s="81">
        <v>490000.0</v>
      </c>
      <c r="J507" s="81">
        <v>376180.0</v>
      </c>
      <c r="K507" s="81">
        <v>490000.0</v>
      </c>
      <c r="L507" s="82">
        <v>0.1699846860643185</v>
      </c>
      <c r="N507" s="83">
        <f t="shared" si="1"/>
        <v>0.1699846861</v>
      </c>
      <c r="O507" s="83">
        <f t="shared" si="2"/>
        <v>0.1699846861</v>
      </c>
      <c r="Q507" s="83">
        <f t="shared" si="3"/>
        <v>0.2798571429</v>
      </c>
      <c r="R507" s="83">
        <f t="shared" si="4"/>
        <v>0.1699846861</v>
      </c>
      <c r="S507" s="83" t="b">
        <f t="shared" si="5"/>
        <v>0</v>
      </c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</row>
    <row r="508" ht="14.25" customHeight="1">
      <c r="A508" s="78">
        <v>505.0</v>
      </c>
      <c r="C508" s="78" t="str">
        <f>VLOOKUP(G508,[1]Macrodata_CCF!$A$3:$D$55,4,FALSE)</f>
        <v>#ERROR!</v>
      </c>
      <c r="E508" s="79" t="str">
        <f>VLOOKUP(G508,[1]Macrodata_CCF!$A$3:$B$55,2,FALSE)</f>
        <v>#ERROR!</v>
      </c>
      <c r="F508" s="78">
        <v>0.0</v>
      </c>
      <c r="G508" s="80">
        <v>3.0</v>
      </c>
      <c r="H508" s="81">
        <v>170525.0</v>
      </c>
      <c r="I508" s="81">
        <v>440000.0</v>
      </c>
      <c r="J508" s="81">
        <v>259450.0</v>
      </c>
      <c r="K508" s="81">
        <v>440000.0</v>
      </c>
      <c r="L508" s="82">
        <v>0.3299935058910845</v>
      </c>
      <c r="N508" s="83">
        <f t="shared" si="1"/>
        <v>0.3299935059</v>
      </c>
      <c r="O508" s="83">
        <f t="shared" si="2"/>
        <v>0.3299935059</v>
      </c>
      <c r="Q508" s="83">
        <f t="shared" si="3"/>
        <v>0.6124431818</v>
      </c>
      <c r="R508" s="83">
        <f t="shared" si="4"/>
        <v>0.3299935059</v>
      </c>
      <c r="S508" s="83" t="b">
        <f t="shared" si="5"/>
        <v>0</v>
      </c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</row>
    <row r="509" ht="14.25" customHeight="1">
      <c r="A509" s="78">
        <v>506.0</v>
      </c>
      <c r="C509" s="78" t="str">
        <f>VLOOKUP(G509,[1]Macrodata_CCF!$A$3:$D$55,4,FALSE)</f>
        <v>#ERROR!</v>
      </c>
      <c r="E509" s="79" t="str">
        <f>VLOOKUP(G509,[1]Macrodata_CCF!$A$3:$B$55,2,FALSE)</f>
        <v>#ERROR!</v>
      </c>
      <c r="F509" s="78">
        <v>0.0</v>
      </c>
      <c r="G509" s="80">
        <v>32.0</v>
      </c>
      <c r="H509" s="81">
        <v>173750.0</v>
      </c>
      <c r="I509" s="81">
        <v>390000.0</v>
      </c>
      <c r="J509" s="81">
        <v>217000.0</v>
      </c>
      <c r="K509" s="81">
        <v>390000.0</v>
      </c>
      <c r="L509" s="82">
        <v>0.2</v>
      </c>
      <c r="N509" s="83">
        <f t="shared" si="1"/>
        <v>0.2</v>
      </c>
      <c r="O509" s="83">
        <f t="shared" si="2"/>
        <v>0.2</v>
      </c>
      <c r="Q509" s="83">
        <f t="shared" si="3"/>
        <v>0.5544871795</v>
      </c>
      <c r="R509" s="83">
        <f t="shared" si="4"/>
        <v>0.2</v>
      </c>
      <c r="S509" s="83" t="b">
        <f t="shared" si="5"/>
        <v>0</v>
      </c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</row>
    <row r="510" ht="14.25" customHeight="1">
      <c r="A510" s="78">
        <v>507.0</v>
      </c>
      <c r="C510" s="78" t="str">
        <f>VLOOKUP(G510,[1]Macrodata_CCF!$A$3:$D$55,4,FALSE)</f>
        <v>#ERROR!</v>
      </c>
      <c r="E510" s="79" t="str">
        <f>VLOOKUP(G510,[1]Macrodata_CCF!$A$3:$B$55,2,FALSE)</f>
        <v>#ERROR!</v>
      </c>
      <c r="F510" s="78">
        <v>0.0</v>
      </c>
      <c r="G510" s="80">
        <v>40.0</v>
      </c>
      <c r="H510" s="81">
        <v>0.0</v>
      </c>
      <c r="I510" s="81">
        <v>330000.0</v>
      </c>
      <c r="J510" s="81">
        <v>9900.0</v>
      </c>
      <c r="K510" s="81">
        <v>330000.0</v>
      </c>
      <c r="L510" s="82">
        <v>0.03</v>
      </c>
      <c r="N510" s="83">
        <f t="shared" si="1"/>
        <v>0.03</v>
      </c>
      <c r="O510" s="83">
        <f t="shared" si="2"/>
        <v>0.03</v>
      </c>
      <c r="Q510" s="83">
        <f t="shared" si="3"/>
        <v>1</v>
      </c>
      <c r="R510" s="83">
        <f t="shared" si="4"/>
        <v>0.03</v>
      </c>
      <c r="S510" s="83" t="b">
        <f t="shared" si="5"/>
        <v>0</v>
      </c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</row>
    <row r="511" ht="14.25" customHeight="1">
      <c r="A511" s="78">
        <v>508.0</v>
      </c>
      <c r="C511" s="78" t="str">
        <f>VLOOKUP(G511,[1]Macrodata_CCF!$A$3:$D$55,4,FALSE)</f>
        <v>#ERROR!</v>
      </c>
      <c r="E511" s="79" t="str">
        <f>VLOOKUP(G511,[1]Macrodata_CCF!$A$3:$B$55,2,FALSE)</f>
        <v>#ERROR!</v>
      </c>
      <c r="F511" s="78">
        <v>0.0</v>
      </c>
      <c r="G511" s="80">
        <v>35.0</v>
      </c>
      <c r="H511" s="81">
        <v>0.0</v>
      </c>
      <c r="I511" s="81">
        <v>120000.0</v>
      </c>
      <c r="J511" s="81">
        <v>10800.0</v>
      </c>
      <c r="K511" s="81">
        <v>120000.0</v>
      </c>
      <c r="L511" s="82">
        <v>0.09</v>
      </c>
      <c r="N511" s="83">
        <f t="shared" si="1"/>
        <v>0.09</v>
      </c>
      <c r="O511" s="83">
        <f t="shared" si="2"/>
        <v>0.09</v>
      </c>
      <c r="Q511" s="83">
        <f t="shared" si="3"/>
        <v>1</v>
      </c>
      <c r="R511" s="83">
        <f t="shared" si="4"/>
        <v>0.09</v>
      </c>
      <c r="S511" s="83" t="b">
        <f t="shared" si="5"/>
        <v>0</v>
      </c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</row>
    <row r="512" ht="14.25" customHeight="1">
      <c r="A512" s="78">
        <v>509.0</v>
      </c>
      <c r="C512" s="78" t="str">
        <f>VLOOKUP(G512,[1]Macrodata_CCF!$A$3:$D$55,4,FALSE)</f>
        <v>#ERROR!</v>
      </c>
      <c r="E512" s="79" t="str">
        <f>VLOOKUP(G512,[1]Macrodata_CCF!$A$3:$B$55,2,FALSE)</f>
        <v>#ERROR!</v>
      </c>
      <c r="F512" s="78">
        <v>1.0</v>
      </c>
      <c r="G512" s="80">
        <v>11.0</v>
      </c>
      <c r="H512" s="81">
        <v>0.0</v>
      </c>
      <c r="I512" s="81">
        <v>430000.0</v>
      </c>
      <c r="J512" s="81">
        <v>210700.0</v>
      </c>
      <c r="K512" s="81">
        <v>430000.0</v>
      </c>
      <c r="L512" s="82">
        <v>0.49</v>
      </c>
      <c r="N512" s="83">
        <f t="shared" si="1"/>
        <v>0.49</v>
      </c>
      <c r="O512" s="83">
        <f t="shared" si="2"/>
        <v>0.49</v>
      </c>
      <c r="Q512" s="83">
        <f t="shared" si="3"/>
        <v>1</v>
      </c>
      <c r="R512" s="83">
        <f t="shared" si="4"/>
        <v>0.49</v>
      </c>
      <c r="S512" s="83" t="b">
        <f t="shared" si="5"/>
        <v>0</v>
      </c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</row>
    <row r="513" ht="14.25" customHeight="1">
      <c r="A513" s="78">
        <v>510.0</v>
      </c>
      <c r="C513" s="78" t="str">
        <f>VLOOKUP(G513,[1]Macrodata_CCF!$A$3:$D$55,4,FALSE)</f>
        <v>#ERROR!</v>
      </c>
      <c r="E513" s="79" t="str">
        <f>VLOOKUP(G513,[1]Macrodata_CCF!$A$3:$B$55,2,FALSE)</f>
        <v>#ERROR!</v>
      </c>
      <c r="F513" s="78">
        <v>0.0</v>
      </c>
      <c r="G513" s="80">
        <v>4.0</v>
      </c>
      <c r="H513" s="81">
        <v>124860.0</v>
      </c>
      <c r="I513" s="81">
        <v>860000.0</v>
      </c>
      <c r="J513" s="81">
        <v>360105.0</v>
      </c>
      <c r="K513" s="81">
        <v>860000.0</v>
      </c>
      <c r="L513" s="82">
        <v>0.3200002720570231</v>
      </c>
      <c r="N513" s="83">
        <f t="shared" si="1"/>
        <v>0.3200002721</v>
      </c>
      <c r="O513" s="83">
        <f t="shared" si="2"/>
        <v>0.3200002721</v>
      </c>
      <c r="Q513" s="83">
        <f t="shared" si="3"/>
        <v>0.8548139535</v>
      </c>
      <c r="R513" s="83">
        <f t="shared" si="4"/>
        <v>0.3200002721</v>
      </c>
      <c r="S513" s="83" t="b">
        <f t="shared" si="5"/>
        <v>0</v>
      </c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</row>
    <row r="514" ht="14.25" customHeight="1">
      <c r="A514" s="78">
        <v>511.0</v>
      </c>
      <c r="C514" s="78" t="str">
        <f>VLOOKUP(G514,[1]Macrodata_CCF!$A$3:$D$55,4,FALSE)</f>
        <v>#ERROR!</v>
      </c>
      <c r="E514" s="79" t="str">
        <f>VLOOKUP(G514,[1]Macrodata_CCF!$A$3:$B$55,2,FALSE)</f>
        <v>#ERROR!</v>
      </c>
      <c r="F514" s="78">
        <v>0.0</v>
      </c>
      <c r="G514" s="80">
        <v>52.0</v>
      </c>
      <c r="H514" s="81">
        <v>0.0</v>
      </c>
      <c r="I514" s="81">
        <v>50000.0</v>
      </c>
      <c r="J514" s="81">
        <v>6000.0</v>
      </c>
      <c r="K514" s="81">
        <v>50000.0</v>
      </c>
      <c r="L514" s="82">
        <v>0.12</v>
      </c>
      <c r="N514" s="83">
        <f t="shared" si="1"/>
        <v>0.12</v>
      </c>
      <c r="O514" s="83">
        <f t="shared" si="2"/>
        <v>0.12</v>
      </c>
      <c r="Q514" s="83">
        <f t="shared" si="3"/>
        <v>1</v>
      </c>
      <c r="R514" s="83">
        <f t="shared" si="4"/>
        <v>0.12</v>
      </c>
      <c r="S514" s="83" t="b">
        <f t="shared" si="5"/>
        <v>0</v>
      </c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</row>
    <row r="515" ht="14.25" customHeight="1">
      <c r="A515" s="78">
        <v>512.0</v>
      </c>
      <c r="C515" s="78" t="str">
        <f>VLOOKUP(G515,[1]Macrodata_CCF!$A$3:$D$55,4,FALSE)</f>
        <v>#ERROR!</v>
      </c>
      <c r="E515" s="79" t="str">
        <f>VLOOKUP(G515,[1]Macrodata_CCF!$A$3:$B$55,2,FALSE)</f>
        <v>#ERROR!</v>
      </c>
      <c r="F515" s="78">
        <v>0.0</v>
      </c>
      <c r="G515" s="80">
        <v>12.0</v>
      </c>
      <c r="H515" s="81">
        <v>7175.0</v>
      </c>
      <c r="I515" s="81">
        <v>660000.0</v>
      </c>
      <c r="J515" s="81">
        <v>0.0</v>
      </c>
      <c r="K515" s="81">
        <v>660000.0</v>
      </c>
      <c r="L515" s="82">
        <v>-0.01099069429020028</v>
      </c>
      <c r="N515" s="83">
        <f t="shared" si="1"/>
        <v>-0.01099069429</v>
      </c>
      <c r="O515" s="83">
        <f t="shared" si="2"/>
        <v>0</v>
      </c>
      <c r="Q515" s="83">
        <f t="shared" si="3"/>
        <v>0.9891287879</v>
      </c>
      <c r="R515" s="83">
        <f t="shared" si="4"/>
        <v>-0.01099069429</v>
      </c>
      <c r="S515" s="83" t="b">
        <f t="shared" si="5"/>
        <v>0</v>
      </c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</row>
    <row r="516" ht="14.25" customHeight="1">
      <c r="A516" s="78">
        <v>513.0</v>
      </c>
      <c r="C516" s="78" t="str">
        <f>VLOOKUP(G516,[1]Macrodata_CCF!$A$3:$D$55,4,FALSE)</f>
        <v>#ERROR!</v>
      </c>
      <c r="E516" s="79" t="str">
        <f>VLOOKUP(G516,[1]Macrodata_CCF!$A$3:$B$55,2,FALSE)</f>
        <v>#ERROR!</v>
      </c>
      <c r="F516" s="78">
        <v>0.0</v>
      </c>
      <c r="G516" s="80">
        <v>33.0</v>
      </c>
      <c r="H516" s="81">
        <v>50075.0</v>
      </c>
      <c r="I516" s="81">
        <v>70000.0</v>
      </c>
      <c r="J516" s="81">
        <v>53660.0</v>
      </c>
      <c r="K516" s="81">
        <v>70000.0</v>
      </c>
      <c r="L516" s="82">
        <v>0.1799247176913425</v>
      </c>
      <c r="N516" s="83">
        <f t="shared" si="1"/>
        <v>0.1799247177</v>
      </c>
      <c r="O516" s="83">
        <f t="shared" si="2"/>
        <v>0.1799247177</v>
      </c>
      <c r="Q516" s="83">
        <f t="shared" si="3"/>
        <v>0.2846428571</v>
      </c>
      <c r="R516" s="83">
        <f t="shared" si="4"/>
        <v>0.1799247177</v>
      </c>
      <c r="S516" s="83" t="b">
        <f t="shared" si="5"/>
        <v>0</v>
      </c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</row>
    <row r="517" ht="14.25" customHeight="1">
      <c r="A517" s="78">
        <v>514.0</v>
      </c>
      <c r="C517" s="78" t="str">
        <f>VLOOKUP(G517,[1]Macrodata_CCF!$A$3:$D$55,4,FALSE)</f>
        <v>#ERROR!</v>
      </c>
      <c r="E517" s="79" t="str">
        <f>VLOOKUP(G517,[1]Macrodata_CCF!$A$3:$B$55,2,FALSE)</f>
        <v>#ERROR!</v>
      </c>
      <c r="F517" s="78">
        <v>0.0</v>
      </c>
      <c r="G517" s="80">
        <v>52.0</v>
      </c>
      <c r="H517" s="81">
        <v>334385.0</v>
      </c>
      <c r="I517" s="81">
        <v>470000.0</v>
      </c>
      <c r="J517" s="81">
        <v>347945.0</v>
      </c>
      <c r="K517" s="81">
        <v>470000.0</v>
      </c>
      <c r="L517" s="82">
        <v>0.09998893927662869</v>
      </c>
      <c r="N517" s="83">
        <f t="shared" si="1"/>
        <v>0.09998893928</v>
      </c>
      <c r="O517" s="83">
        <f t="shared" si="2"/>
        <v>0.09998893928</v>
      </c>
      <c r="Q517" s="83">
        <f t="shared" si="3"/>
        <v>0.2885425532</v>
      </c>
      <c r="R517" s="83">
        <f t="shared" si="4"/>
        <v>0.09998893928</v>
      </c>
      <c r="S517" s="83" t="b">
        <f t="shared" si="5"/>
        <v>0</v>
      </c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</row>
    <row r="518" ht="14.25" customHeight="1">
      <c r="A518" s="78">
        <v>515.0</v>
      </c>
      <c r="C518" s="78" t="str">
        <f>VLOOKUP(G518,[1]Macrodata_CCF!$A$3:$D$55,4,FALSE)</f>
        <v>#ERROR!</v>
      </c>
      <c r="E518" s="79" t="str">
        <f>VLOOKUP(G518,[1]Macrodata_CCF!$A$3:$B$55,2,FALSE)</f>
        <v>#ERROR!</v>
      </c>
      <c r="F518" s="78">
        <v>0.0</v>
      </c>
      <c r="G518" s="80">
        <v>43.0</v>
      </c>
      <c r="H518" s="81">
        <v>9015.0</v>
      </c>
      <c r="I518" s="81">
        <v>880000.0</v>
      </c>
      <c r="J518" s="81">
        <v>139665.0</v>
      </c>
      <c r="K518" s="81">
        <v>880000.0</v>
      </c>
      <c r="L518" s="82">
        <v>0.1500025832821461</v>
      </c>
      <c r="N518" s="83">
        <f t="shared" si="1"/>
        <v>0.1500025833</v>
      </c>
      <c r="O518" s="83">
        <f t="shared" si="2"/>
        <v>0.1500025833</v>
      </c>
      <c r="Q518" s="83">
        <f t="shared" si="3"/>
        <v>0.9897556818</v>
      </c>
      <c r="R518" s="83">
        <f t="shared" si="4"/>
        <v>0.1500025833</v>
      </c>
      <c r="S518" s="83" t="b">
        <f t="shared" si="5"/>
        <v>0</v>
      </c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</row>
    <row r="519" ht="14.25" customHeight="1">
      <c r="A519" s="78">
        <v>516.0</v>
      </c>
      <c r="C519" s="78" t="str">
        <f>VLOOKUP(G519,[1]Macrodata_CCF!$A$3:$D$55,4,FALSE)</f>
        <v>#ERROR!</v>
      </c>
      <c r="E519" s="79" t="str">
        <f>VLOOKUP(G519,[1]Macrodata_CCF!$A$3:$B$55,2,FALSE)</f>
        <v>#ERROR!</v>
      </c>
      <c r="F519" s="78">
        <v>0.0</v>
      </c>
      <c r="G519" s="80">
        <v>19.0</v>
      </c>
      <c r="H519" s="81">
        <v>192365.0</v>
      </c>
      <c r="I519" s="81">
        <v>250000.0</v>
      </c>
      <c r="J519" s="81">
        <v>202165.0</v>
      </c>
      <c r="K519" s="81">
        <v>250000.0</v>
      </c>
      <c r="L519" s="82">
        <v>0.1700355686648738</v>
      </c>
      <c r="N519" s="83">
        <f t="shared" si="1"/>
        <v>0.1700355687</v>
      </c>
      <c r="O519" s="83">
        <f t="shared" si="2"/>
        <v>0.1700355687</v>
      </c>
      <c r="Q519" s="83">
        <f t="shared" si="3"/>
        <v>0.23054</v>
      </c>
      <c r="R519" s="83">
        <f t="shared" si="4"/>
        <v>0.1700355687</v>
      </c>
      <c r="S519" s="83" t="b">
        <f t="shared" si="5"/>
        <v>0</v>
      </c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</row>
    <row r="520" ht="14.25" customHeight="1">
      <c r="A520" s="78">
        <v>517.0</v>
      </c>
      <c r="C520" s="78" t="str">
        <f>VLOOKUP(G520,[1]Macrodata_CCF!$A$3:$D$55,4,FALSE)</f>
        <v>#ERROR!</v>
      </c>
      <c r="E520" s="79" t="str">
        <f>VLOOKUP(G520,[1]Macrodata_CCF!$A$3:$B$55,2,FALSE)</f>
        <v>#ERROR!</v>
      </c>
      <c r="F520" s="78">
        <v>0.0</v>
      </c>
      <c r="G520" s="80">
        <v>6.0</v>
      </c>
      <c r="H520" s="81">
        <v>441625.0</v>
      </c>
      <c r="I520" s="81">
        <v>510000.0</v>
      </c>
      <c r="J520" s="81">
        <v>520200.0</v>
      </c>
      <c r="K520" s="81">
        <v>510000.0</v>
      </c>
      <c r="L520" s="82">
        <v>1.149177330895795</v>
      </c>
      <c r="N520" s="83">
        <f t="shared" si="1"/>
        <v>1.149177331</v>
      </c>
      <c r="O520" s="83">
        <f t="shared" si="2"/>
        <v>1</v>
      </c>
      <c r="Q520" s="83">
        <f t="shared" si="3"/>
        <v>0.1340686275</v>
      </c>
      <c r="R520" s="83">
        <f t="shared" si="4"/>
        <v>1.149177331</v>
      </c>
      <c r="S520" s="83" t="b">
        <f t="shared" si="5"/>
        <v>0</v>
      </c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</row>
    <row r="521" ht="14.25" customHeight="1">
      <c r="A521" s="78">
        <v>518.0</v>
      </c>
      <c r="C521" s="78" t="str">
        <f>VLOOKUP(G521,[1]Macrodata_CCF!$A$3:$D$55,4,FALSE)</f>
        <v>#ERROR!</v>
      </c>
      <c r="E521" s="79" t="str">
        <f>VLOOKUP(G521,[1]Macrodata_CCF!$A$3:$B$55,2,FALSE)</f>
        <v>#ERROR!</v>
      </c>
      <c r="F521" s="78">
        <v>0.0</v>
      </c>
      <c r="G521" s="80">
        <v>23.0</v>
      </c>
      <c r="H521" s="81">
        <v>0.0</v>
      </c>
      <c r="I521" s="81">
        <v>670000.0</v>
      </c>
      <c r="J521" s="81">
        <v>113900.0</v>
      </c>
      <c r="K521" s="81">
        <v>670000.0</v>
      </c>
      <c r="L521" s="82">
        <v>0.17</v>
      </c>
      <c r="N521" s="83">
        <f t="shared" si="1"/>
        <v>0.17</v>
      </c>
      <c r="O521" s="83">
        <f t="shared" si="2"/>
        <v>0.17</v>
      </c>
      <c r="Q521" s="83">
        <f t="shared" si="3"/>
        <v>1</v>
      </c>
      <c r="R521" s="83">
        <f t="shared" si="4"/>
        <v>0.17</v>
      </c>
      <c r="S521" s="83" t="b">
        <f t="shared" si="5"/>
        <v>0</v>
      </c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</row>
    <row r="522" ht="14.25" customHeight="1">
      <c r="A522" s="78">
        <v>519.0</v>
      </c>
      <c r="C522" s="78" t="str">
        <f>VLOOKUP(G522,[1]Macrodata_CCF!$A$3:$D$55,4,FALSE)</f>
        <v>#ERROR!</v>
      </c>
      <c r="E522" s="79" t="str">
        <f>VLOOKUP(G522,[1]Macrodata_CCF!$A$3:$B$55,2,FALSE)</f>
        <v>#ERROR!</v>
      </c>
      <c r="F522" s="78">
        <v>0.0</v>
      </c>
      <c r="G522" s="80">
        <v>9.0</v>
      </c>
      <c r="H522" s="81">
        <v>113275.0</v>
      </c>
      <c r="I522" s="81">
        <v>220000.0</v>
      </c>
      <c r="J522" s="81">
        <v>152765.0</v>
      </c>
      <c r="K522" s="81">
        <v>220000.0</v>
      </c>
      <c r="L522" s="82">
        <v>0.370016397282736</v>
      </c>
      <c r="N522" s="83">
        <f t="shared" si="1"/>
        <v>0.3700163973</v>
      </c>
      <c r="O522" s="83">
        <f t="shared" si="2"/>
        <v>0.3700163973</v>
      </c>
      <c r="Q522" s="83">
        <f t="shared" si="3"/>
        <v>0.4851136364</v>
      </c>
      <c r="R522" s="83">
        <f t="shared" si="4"/>
        <v>0.3700163973</v>
      </c>
      <c r="S522" s="83" t="b">
        <f t="shared" si="5"/>
        <v>0</v>
      </c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</row>
    <row r="523" ht="14.25" customHeight="1">
      <c r="A523" s="78">
        <v>520.0</v>
      </c>
      <c r="C523" s="78" t="str">
        <f>VLOOKUP(G523,[1]Macrodata_CCF!$A$3:$D$55,4,FALSE)</f>
        <v>#ERROR!</v>
      </c>
      <c r="E523" s="79" t="str">
        <f>VLOOKUP(G523,[1]Macrodata_CCF!$A$3:$B$55,2,FALSE)</f>
        <v>#ERROR!</v>
      </c>
      <c r="F523" s="78">
        <v>0.0</v>
      </c>
      <c r="G523" s="80">
        <v>43.0</v>
      </c>
      <c r="H523" s="81">
        <v>0.0</v>
      </c>
      <c r="I523" s="81">
        <v>480000.0</v>
      </c>
      <c r="J523" s="81">
        <v>91200.0</v>
      </c>
      <c r="K523" s="81">
        <v>480000.0</v>
      </c>
      <c r="L523" s="82">
        <v>0.19</v>
      </c>
      <c r="N523" s="83">
        <f t="shared" si="1"/>
        <v>0.19</v>
      </c>
      <c r="O523" s="83">
        <f t="shared" si="2"/>
        <v>0.19</v>
      </c>
      <c r="Q523" s="83">
        <f t="shared" si="3"/>
        <v>1</v>
      </c>
      <c r="R523" s="83">
        <f t="shared" si="4"/>
        <v>0.19</v>
      </c>
      <c r="S523" s="83" t="b">
        <f t="shared" si="5"/>
        <v>0</v>
      </c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</row>
    <row r="524" ht="14.25" customHeight="1">
      <c r="A524" s="78">
        <v>521.0</v>
      </c>
      <c r="C524" s="78" t="str">
        <f>VLOOKUP(G524,[1]Macrodata_CCF!$A$3:$D$55,4,FALSE)</f>
        <v>#ERROR!</v>
      </c>
      <c r="E524" s="79" t="str">
        <f>VLOOKUP(G524,[1]Macrodata_CCF!$A$3:$B$55,2,FALSE)</f>
        <v>#ERROR!</v>
      </c>
      <c r="F524" s="78">
        <v>0.0</v>
      </c>
      <c r="G524" s="80">
        <v>41.0</v>
      </c>
      <c r="H524" s="81">
        <v>269625.0</v>
      </c>
      <c r="I524" s="81">
        <v>580000.0</v>
      </c>
      <c r="J524" s="81">
        <v>350325.0</v>
      </c>
      <c r="K524" s="81">
        <v>580000.0</v>
      </c>
      <c r="L524" s="82">
        <v>0.2600080547724527</v>
      </c>
      <c r="N524" s="83">
        <f t="shared" si="1"/>
        <v>0.2600080548</v>
      </c>
      <c r="O524" s="83">
        <f t="shared" si="2"/>
        <v>0.2600080548</v>
      </c>
      <c r="Q524" s="83">
        <f t="shared" si="3"/>
        <v>0.5351293103</v>
      </c>
      <c r="R524" s="83">
        <f t="shared" si="4"/>
        <v>0.2600080548</v>
      </c>
      <c r="S524" s="83" t="b">
        <f t="shared" si="5"/>
        <v>0</v>
      </c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</row>
    <row r="525" ht="14.25" customHeight="1">
      <c r="A525" s="78">
        <v>522.0</v>
      </c>
      <c r="C525" s="78" t="str">
        <f>VLOOKUP(G525,[1]Macrodata_CCF!$A$3:$D$55,4,FALSE)</f>
        <v>#ERROR!</v>
      </c>
      <c r="E525" s="79" t="str">
        <f>VLOOKUP(G525,[1]Macrodata_CCF!$A$3:$B$55,2,FALSE)</f>
        <v>#ERROR!</v>
      </c>
      <c r="F525" s="78">
        <v>0.0</v>
      </c>
      <c r="G525" s="80">
        <v>39.0</v>
      </c>
      <c r="H525" s="81">
        <v>172990.0</v>
      </c>
      <c r="I525" s="81">
        <v>270000.0</v>
      </c>
      <c r="J525" s="81">
        <v>177840.0</v>
      </c>
      <c r="K525" s="81">
        <v>270000.0</v>
      </c>
      <c r="L525" s="82">
        <v>0.04999484589217607</v>
      </c>
      <c r="N525" s="83">
        <f t="shared" si="1"/>
        <v>0.04999484589</v>
      </c>
      <c r="O525" s="83">
        <f t="shared" si="2"/>
        <v>0.04999484589</v>
      </c>
      <c r="Q525" s="83">
        <f t="shared" si="3"/>
        <v>0.3592962963</v>
      </c>
      <c r="R525" s="83">
        <f t="shared" si="4"/>
        <v>0.04999484589</v>
      </c>
      <c r="S525" s="83" t="b">
        <f t="shared" si="5"/>
        <v>0</v>
      </c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</row>
    <row r="526" ht="14.25" customHeight="1">
      <c r="A526" s="78">
        <v>523.0</v>
      </c>
      <c r="C526" s="78" t="str">
        <f>VLOOKUP(G526,[1]Macrodata_CCF!$A$3:$D$55,4,FALSE)</f>
        <v>#ERROR!</v>
      </c>
      <c r="E526" s="79" t="str">
        <f>VLOOKUP(G526,[1]Macrodata_CCF!$A$3:$B$55,2,FALSE)</f>
        <v>#ERROR!</v>
      </c>
      <c r="F526" s="78">
        <v>0.0</v>
      </c>
      <c r="G526" s="80">
        <v>13.0</v>
      </c>
      <c r="H526" s="81">
        <v>93485.0</v>
      </c>
      <c r="I526" s="81">
        <v>520000.0</v>
      </c>
      <c r="J526" s="81">
        <v>178790.0</v>
      </c>
      <c r="K526" s="81">
        <v>520000.0</v>
      </c>
      <c r="L526" s="82">
        <v>0.2000046891668523</v>
      </c>
      <c r="N526" s="83">
        <f t="shared" si="1"/>
        <v>0.2000046892</v>
      </c>
      <c r="O526" s="83">
        <f t="shared" si="2"/>
        <v>0.2000046892</v>
      </c>
      <c r="Q526" s="83">
        <f t="shared" si="3"/>
        <v>0.8202211538</v>
      </c>
      <c r="R526" s="83">
        <f t="shared" si="4"/>
        <v>0.2000046892</v>
      </c>
      <c r="S526" s="83" t="b">
        <f t="shared" si="5"/>
        <v>0</v>
      </c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</row>
    <row r="527" ht="14.25" customHeight="1">
      <c r="A527" s="78">
        <v>524.0</v>
      </c>
      <c r="C527" s="78" t="str">
        <f>VLOOKUP(G527,[1]Macrodata_CCF!$A$3:$D$55,4,FALSE)</f>
        <v>#ERROR!</v>
      </c>
      <c r="E527" s="79" t="str">
        <f>VLOOKUP(G527,[1]Macrodata_CCF!$A$3:$B$55,2,FALSE)</f>
        <v>#ERROR!</v>
      </c>
      <c r="F527" s="78">
        <v>0.0</v>
      </c>
      <c r="G527" s="80">
        <v>15.0</v>
      </c>
      <c r="H527" s="81">
        <v>426295.0</v>
      </c>
      <c r="I527" s="81">
        <v>430000.0</v>
      </c>
      <c r="J527" s="81">
        <v>426890.0</v>
      </c>
      <c r="K527" s="81">
        <v>430000.0</v>
      </c>
      <c r="L527" s="82">
        <v>0.1605937921727395</v>
      </c>
      <c r="N527" s="83">
        <f t="shared" si="1"/>
        <v>0.1605937922</v>
      </c>
      <c r="O527" s="83">
        <f t="shared" si="2"/>
        <v>0.1605937922</v>
      </c>
      <c r="Q527" s="83">
        <f t="shared" si="3"/>
        <v>0.00861627907</v>
      </c>
      <c r="R527" s="83">
        <f t="shared" si="4"/>
        <v>0.00138372093</v>
      </c>
      <c r="S527" s="83" t="b">
        <f t="shared" si="5"/>
        <v>0</v>
      </c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</row>
    <row r="528" ht="14.25" customHeight="1">
      <c r="A528" s="78">
        <v>525.0</v>
      </c>
      <c r="C528" s="78" t="str">
        <f>VLOOKUP(G528,[1]Macrodata_CCF!$A$3:$D$55,4,FALSE)</f>
        <v>#ERROR!</v>
      </c>
      <c r="E528" s="79" t="str">
        <f>VLOOKUP(G528,[1]Macrodata_CCF!$A$3:$B$55,2,FALSE)</f>
        <v>#ERROR!</v>
      </c>
      <c r="F528" s="78">
        <v>0.0</v>
      </c>
      <c r="G528" s="80">
        <v>42.0</v>
      </c>
      <c r="H528" s="81">
        <v>558210.0</v>
      </c>
      <c r="I528" s="81">
        <v>660000.0</v>
      </c>
      <c r="J528" s="81">
        <v>586710.0</v>
      </c>
      <c r="K528" s="81">
        <v>660000.0</v>
      </c>
      <c r="L528" s="82">
        <v>0.2799882110226938</v>
      </c>
      <c r="N528" s="83">
        <f t="shared" si="1"/>
        <v>0.279988211</v>
      </c>
      <c r="O528" s="83">
        <f t="shared" si="2"/>
        <v>0.279988211</v>
      </c>
      <c r="Q528" s="83">
        <f t="shared" si="3"/>
        <v>0.1542272727</v>
      </c>
      <c r="R528" s="83">
        <f t="shared" si="4"/>
        <v>0.279988211</v>
      </c>
      <c r="S528" s="83" t="b">
        <f t="shared" si="5"/>
        <v>0</v>
      </c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</row>
    <row r="529" ht="14.25" customHeight="1">
      <c r="A529" s="78">
        <v>526.0</v>
      </c>
      <c r="C529" s="78" t="str">
        <f>VLOOKUP(G529,[1]Macrodata_CCF!$A$3:$D$55,4,FALSE)</f>
        <v>#ERROR!</v>
      </c>
      <c r="E529" s="79" t="str">
        <f>VLOOKUP(G529,[1]Macrodata_CCF!$A$3:$B$55,2,FALSE)</f>
        <v>#ERROR!</v>
      </c>
      <c r="F529" s="78">
        <v>0.0</v>
      </c>
      <c r="G529" s="80">
        <v>25.0</v>
      </c>
      <c r="H529" s="81">
        <v>0.0</v>
      </c>
      <c r="I529" s="81">
        <v>810000.0</v>
      </c>
      <c r="J529" s="81">
        <v>0.0</v>
      </c>
      <c r="K529" s="81">
        <v>810000.0</v>
      </c>
      <c r="L529" s="82">
        <v>0.0</v>
      </c>
      <c r="N529" s="83">
        <f t="shared" si="1"/>
        <v>0</v>
      </c>
      <c r="O529" s="83">
        <f t="shared" si="2"/>
        <v>0</v>
      </c>
      <c r="Q529" s="83">
        <f t="shared" si="3"/>
        <v>1</v>
      </c>
      <c r="R529" s="83">
        <f t="shared" si="4"/>
        <v>0</v>
      </c>
      <c r="S529" s="83" t="b">
        <f t="shared" si="5"/>
        <v>0</v>
      </c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</row>
    <row r="530" ht="14.25" customHeight="1">
      <c r="A530" s="78">
        <v>527.0</v>
      </c>
      <c r="C530" s="78" t="str">
        <f>VLOOKUP(G530,[1]Macrodata_CCF!$A$3:$D$55,4,FALSE)</f>
        <v>#ERROR!</v>
      </c>
      <c r="E530" s="79" t="str">
        <f>VLOOKUP(G530,[1]Macrodata_CCF!$A$3:$B$55,2,FALSE)</f>
        <v>#ERROR!</v>
      </c>
      <c r="F530" s="78">
        <v>0.0</v>
      </c>
      <c r="G530" s="80">
        <v>8.0</v>
      </c>
      <c r="H530" s="81">
        <v>185820.0</v>
      </c>
      <c r="I530" s="81">
        <v>300000.0</v>
      </c>
      <c r="J530" s="81">
        <v>224640.0</v>
      </c>
      <c r="K530" s="81">
        <v>300000.0</v>
      </c>
      <c r="L530" s="82">
        <v>0.3399894902785076</v>
      </c>
      <c r="N530" s="83">
        <f t="shared" si="1"/>
        <v>0.3399894903</v>
      </c>
      <c r="O530" s="83">
        <f t="shared" si="2"/>
        <v>0.3399894903</v>
      </c>
      <c r="Q530" s="83">
        <f t="shared" si="3"/>
        <v>0.3806</v>
      </c>
      <c r="R530" s="83">
        <f t="shared" si="4"/>
        <v>0.3399894903</v>
      </c>
      <c r="S530" s="83" t="b">
        <f t="shared" si="5"/>
        <v>0</v>
      </c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</row>
    <row r="531" ht="14.25" customHeight="1">
      <c r="A531" s="78">
        <v>528.0</v>
      </c>
      <c r="C531" s="78" t="str">
        <f>VLOOKUP(G531,[1]Macrodata_CCF!$A$3:$D$55,4,FALSE)</f>
        <v>#ERROR!</v>
      </c>
      <c r="E531" s="79" t="str">
        <f>VLOOKUP(G531,[1]Macrodata_CCF!$A$3:$B$55,2,FALSE)</f>
        <v>#ERROR!</v>
      </c>
      <c r="F531" s="78">
        <v>0.0</v>
      </c>
      <c r="G531" s="80">
        <v>25.0</v>
      </c>
      <c r="H531" s="81">
        <v>0.0</v>
      </c>
      <c r="I531" s="81">
        <v>910000.0</v>
      </c>
      <c r="J531" s="81">
        <v>127400.0</v>
      </c>
      <c r="K531" s="81">
        <v>1729000.0</v>
      </c>
      <c r="L531" s="82">
        <v>0.14</v>
      </c>
      <c r="N531" s="83">
        <f t="shared" si="1"/>
        <v>0.14</v>
      </c>
      <c r="O531" s="83">
        <f t="shared" si="2"/>
        <v>0.14</v>
      </c>
      <c r="Q531" s="83">
        <f t="shared" si="3"/>
        <v>1</v>
      </c>
      <c r="R531" s="83">
        <f t="shared" si="4"/>
        <v>0.14</v>
      </c>
      <c r="S531" s="83" t="b">
        <f t="shared" si="5"/>
        <v>0</v>
      </c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</row>
    <row r="532" ht="14.25" customHeight="1">
      <c r="A532" s="78">
        <v>529.0</v>
      </c>
      <c r="C532" s="78" t="str">
        <f>VLOOKUP(G532,[1]Macrodata_CCF!$A$3:$D$55,4,FALSE)</f>
        <v>#ERROR!</v>
      </c>
      <c r="E532" s="79" t="str">
        <f>VLOOKUP(G532,[1]Macrodata_CCF!$A$3:$B$55,2,FALSE)</f>
        <v>#ERROR!</v>
      </c>
      <c r="F532" s="78">
        <v>0.0</v>
      </c>
      <c r="G532" s="80">
        <v>23.0</v>
      </c>
      <c r="H532" s="81">
        <v>736740.0</v>
      </c>
      <c r="I532" s="81">
        <v>870000.0</v>
      </c>
      <c r="J532" s="81">
        <v>762060.0</v>
      </c>
      <c r="K532" s="81">
        <v>1740000.0</v>
      </c>
      <c r="L532" s="82">
        <v>0.190004502476362</v>
      </c>
      <c r="N532" s="83">
        <f t="shared" si="1"/>
        <v>0.1900045025</v>
      </c>
      <c r="O532" s="83">
        <f t="shared" si="2"/>
        <v>0.1900045025</v>
      </c>
      <c r="Q532" s="83">
        <f t="shared" si="3"/>
        <v>0.1531724138</v>
      </c>
      <c r="R532" s="83">
        <f t="shared" si="4"/>
        <v>0.1900045025</v>
      </c>
      <c r="S532" s="83" t="b">
        <f t="shared" si="5"/>
        <v>0</v>
      </c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</row>
    <row r="533" ht="14.25" customHeight="1">
      <c r="A533" s="78">
        <v>530.0</v>
      </c>
      <c r="C533" s="78" t="str">
        <f>VLOOKUP(G533,[1]Macrodata_CCF!$A$3:$D$55,4,FALSE)</f>
        <v>#ERROR!</v>
      </c>
      <c r="E533" s="79" t="str">
        <f>VLOOKUP(G533,[1]Macrodata_CCF!$A$3:$B$55,2,FALSE)</f>
        <v>#ERROR!</v>
      </c>
      <c r="F533" s="78">
        <v>0.0</v>
      </c>
      <c r="G533" s="80">
        <v>47.0</v>
      </c>
      <c r="H533" s="81">
        <v>0.0</v>
      </c>
      <c r="I533" s="81">
        <v>970000.0</v>
      </c>
      <c r="J533" s="81">
        <v>0.0</v>
      </c>
      <c r="K533" s="81">
        <v>1261000.0</v>
      </c>
      <c r="L533" s="82">
        <v>0.0</v>
      </c>
      <c r="N533" s="83">
        <f t="shared" si="1"/>
        <v>0</v>
      </c>
      <c r="O533" s="83">
        <f t="shared" si="2"/>
        <v>0</v>
      </c>
      <c r="Q533" s="83">
        <f t="shared" si="3"/>
        <v>1</v>
      </c>
      <c r="R533" s="83">
        <f t="shared" si="4"/>
        <v>0</v>
      </c>
      <c r="S533" s="83" t="b">
        <f t="shared" si="5"/>
        <v>0</v>
      </c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</row>
    <row r="534" ht="14.25" customHeight="1">
      <c r="A534" s="78">
        <v>531.0</v>
      </c>
      <c r="C534" s="78" t="str">
        <f>VLOOKUP(G534,[1]Macrodata_CCF!$A$3:$D$55,4,FALSE)</f>
        <v>#ERROR!</v>
      </c>
      <c r="E534" s="79" t="str">
        <f>VLOOKUP(G534,[1]Macrodata_CCF!$A$3:$B$55,2,FALSE)</f>
        <v>#ERROR!</v>
      </c>
      <c r="F534" s="78">
        <v>0.0</v>
      </c>
      <c r="G534" s="80">
        <v>30.0</v>
      </c>
      <c r="H534" s="81">
        <v>707260.0</v>
      </c>
      <c r="I534" s="81">
        <v>770000.0</v>
      </c>
      <c r="J534" s="81">
        <v>716045.0</v>
      </c>
      <c r="K534" s="81">
        <v>770000.0</v>
      </c>
      <c r="L534" s="82">
        <v>0.1400223143130379</v>
      </c>
      <c r="N534" s="83">
        <f t="shared" si="1"/>
        <v>0.1400223143</v>
      </c>
      <c r="O534" s="83">
        <f t="shared" si="2"/>
        <v>0.1400223143</v>
      </c>
      <c r="Q534" s="83">
        <f t="shared" si="3"/>
        <v>0.08148051948</v>
      </c>
      <c r="R534" s="83">
        <f t="shared" si="4"/>
        <v>0.01140909091</v>
      </c>
      <c r="S534" s="83" t="b">
        <f t="shared" si="5"/>
        <v>0</v>
      </c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</row>
    <row r="535" ht="14.25" customHeight="1">
      <c r="A535" s="78">
        <v>532.0</v>
      </c>
      <c r="C535" s="78" t="str">
        <f>VLOOKUP(G535,[1]Macrodata_CCF!$A$3:$D$55,4,FALSE)</f>
        <v>#ERROR!</v>
      </c>
      <c r="E535" s="79" t="str">
        <f>VLOOKUP(G535,[1]Macrodata_CCF!$A$3:$B$55,2,FALSE)</f>
        <v>#ERROR!</v>
      </c>
      <c r="F535" s="78">
        <v>0.0</v>
      </c>
      <c r="G535" s="80">
        <v>4.0</v>
      </c>
      <c r="H535" s="81">
        <v>67480.0</v>
      </c>
      <c r="I535" s="81">
        <v>80000.0</v>
      </c>
      <c r="J535" s="81">
        <v>71985.0</v>
      </c>
      <c r="K535" s="81">
        <v>80000.0</v>
      </c>
      <c r="L535" s="82">
        <v>0.3598242811501597</v>
      </c>
      <c r="N535" s="83">
        <f t="shared" si="1"/>
        <v>0.3598242812</v>
      </c>
      <c r="O535" s="83">
        <f t="shared" si="2"/>
        <v>0.3598242812</v>
      </c>
      <c r="Q535" s="83">
        <f t="shared" si="3"/>
        <v>0.1565</v>
      </c>
      <c r="R535" s="83">
        <f t="shared" si="4"/>
        <v>0.3598242812</v>
      </c>
      <c r="S535" s="83" t="b">
        <f t="shared" si="5"/>
        <v>0</v>
      </c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</row>
    <row r="536" ht="14.25" customHeight="1">
      <c r="A536" s="78">
        <v>533.0</v>
      </c>
      <c r="C536" s="78" t="str">
        <f>VLOOKUP(G536,[1]Macrodata_CCF!$A$3:$D$55,4,FALSE)</f>
        <v>#ERROR!</v>
      </c>
      <c r="E536" s="79" t="str">
        <f>VLOOKUP(G536,[1]Macrodata_CCF!$A$3:$B$55,2,FALSE)</f>
        <v>#ERROR!</v>
      </c>
      <c r="F536" s="78">
        <v>0.0</v>
      </c>
      <c r="G536" s="80">
        <v>48.0</v>
      </c>
      <c r="H536" s="81">
        <v>130715.0</v>
      </c>
      <c r="I536" s="81">
        <v>280000.0</v>
      </c>
      <c r="J536" s="81">
        <v>157585.0</v>
      </c>
      <c r="K536" s="81">
        <v>420000.0</v>
      </c>
      <c r="L536" s="82">
        <v>0.1799912918243628</v>
      </c>
      <c r="N536" s="83">
        <f t="shared" si="1"/>
        <v>0.1799912918</v>
      </c>
      <c r="O536" s="83">
        <f t="shared" si="2"/>
        <v>0.1799912918</v>
      </c>
      <c r="Q536" s="83">
        <f t="shared" si="3"/>
        <v>0.5331607143</v>
      </c>
      <c r="R536" s="83">
        <f t="shared" si="4"/>
        <v>0.1799912918</v>
      </c>
      <c r="S536" s="83" t="b">
        <f t="shared" si="5"/>
        <v>0</v>
      </c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</row>
    <row r="537" ht="14.25" customHeight="1">
      <c r="A537" s="78">
        <v>534.0</v>
      </c>
      <c r="C537" s="78" t="str">
        <f>VLOOKUP(G537,[1]Macrodata_CCF!$A$3:$D$55,4,FALSE)</f>
        <v>#ERROR!</v>
      </c>
      <c r="E537" s="79" t="str">
        <f>VLOOKUP(G537,[1]Macrodata_CCF!$A$3:$B$55,2,FALSE)</f>
        <v>#ERROR!</v>
      </c>
      <c r="F537" s="78">
        <v>0.0</v>
      </c>
      <c r="G537" s="80">
        <v>31.0</v>
      </c>
      <c r="H537" s="81">
        <v>0.0</v>
      </c>
      <c r="I537" s="81">
        <v>580000.0</v>
      </c>
      <c r="J537" s="81">
        <v>92800.0</v>
      </c>
      <c r="K537" s="81">
        <v>580000.0</v>
      </c>
      <c r="L537" s="82">
        <v>0.16</v>
      </c>
      <c r="N537" s="83">
        <f t="shared" si="1"/>
        <v>0.16</v>
      </c>
      <c r="O537" s="83">
        <f t="shared" si="2"/>
        <v>0.16</v>
      </c>
      <c r="Q537" s="83">
        <f t="shared" si="3"/>
        <v>1</v>
      </c>
      <c r="R537" s="83">
        <f t="shared" si="4"/>
        <v>0.16</v>
      </c>
      <c r="S537" s="83" t="b">
        <f t="shared" si="5"/>
        <v>0</v>
      </c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</row>
    <row r="538" ht="14.25" customHeight="1">
      <c r="A538" s="78">
        <v>535.0</v>
      </c>
      <c r="C538" s="78" t="str">
        <f>VLOOKUP(G538,[1]Macrodata_CCF!$A$3:$D$55,4,FALSE)</f>
        <v>#ERROR!</v>
      </c>
      <c r="E538" s="79" t="str">
        <f>VLOOKUP(G538,[1]Macrodata_CCF!$A$3:$B$55,2,FALSE)</f>
        <v>#ERROR!</v>
      </c>
      <c r="F538" s="78">
        <v>0.0</v>
      </c>
      <c r="G538" s="80">
        <v>29.0</v>
      </c>
      <c r="H538" s="81">
        <v>187355.0</v>
      </c>
      <c r="I538" s="81">
        <v>410000.0</v>
      </c>
      <c r="J538" s="81">
        <v>222980.0</v>
      </c>
      <c r="K538" s="81">
        <v>410000.0</v>
      </c>
      <c r="L538" s="82">
        <v>0.1600080846190123</v>
      </c>
      <c r="N538" s="83">
        <f t="shared" si="1"/>
        <v>0.1600080846</v>
      </c>
      <c r="O538" s="83">
        <f t="shared" si="2"/>
        <v>0.1600080846</v>
      </c>
      <c r="Q538" s="83">
        <f t="shared" si="3"/>
        <v>0.5430365854</v>
      </c>
      <c r="R538" s="83">
        <f t="shared" si="4"/>
        <v>0.1600080846</v>
      </c>
      <c r="S538" s="83" t="b">
        <f t="shared" si="5"/>
        <v>0</v>
      </c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</row>
    <row r="539" ht="14.25" customHeight="1">
      <c r="A539" s="78">
        <v>536.0</v>
      </c>
      <c r="C539" s="78" t="str">
        <f>VLOOKUP(G539,[1]Macrodata_CCF!$A$3:$D$55,4,FALSE)</f>
        <v>#ERROR!</v>
      </c>
      <c r="E539" s="79" t="str">
        <f>VLOOKUP(G539,[1]Macrodata_CCF!$A$3:$B$55,2,FALSE)</f>
        <v>#ERROR!</v>
      </c>
      <c r="F539" s="78">
        <v>0.0</v>
      </c>
      <c r="G539" s="80">
        <v>41.0</v>
      </c>
      <c r="H539" s="81">
        <v>401635.0</v>
      </c>
      <c r="I539" s="81">
        <v>570000.0</v>
      </c>
      <c r="J539" s="81">
        <v>436990.0</v>
      </c>
      <c r="K539" s="81">
        <v>741000.0</v>
      </c>
      <c r="L539" s="82">
        <v>0.209990199863392</v>
      </c>
      <c r="N539" s="83">
        <f t="shared" si="1"/>
        <v>0.2099901999</v>
      </c>
      <c r="O539" s="83">
        <f t="shared" si="2"/>
        <v>0.2099901999</v>
      </c>
      <c r="Q539" s="83">
        <f t="shared" si="3"/>
        <v>0.295377193</v>
      </c>
      <c r="R539" s="83">
        <f t="shared" si="4"/>
        <v>0.2099901999</v>
      </c>
      <c r="S539" s="83" t="b">
        <f t="shared" si="5"/>
        <v>0</v>
      </c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</row>
    <row r="540" ht="14.25" customHeight="1">
      <c r="A540" s="78">
        <v>537.0</v>
      </c>
      <c r="C540" s="78" t="str">
        <f>VLOOKUP(G540,[1]Macrodata_CCF!$A$3:$D$55,4,FALSE)</f>
        <v>#ERROR!</v>
      </c>
      <c r="E540" s="79" t="str">
        <f>VLOOKUP(G540,[1]Macrodata_CCF!$A$3:$B$55,2,FALSE)</f>
        <v>#ERROR!</v>
      </c>
      <c r="F540" s="78">
        <v>0.0</v>
      </c>
      <c r="G540" s="80">
        <v>30.0</v>
      </c>
      <c r="H540" s="81">
        <v>532290.0</v>
      </c>
      <c r="I540" s="81">
        <v>840000.0</v>
      </c>
      <c r="J540" s="81">
        <v>581525.0</v>
      </c>
      <c r="K540" s="81">
        <v>840000.0</v>
      </c>
      <c r="L540" s="82">
        <v>0.16000454973839</v>
      </c>
      <c r="N540" s="83">
        <f t="shared" si="1"/>
        <v>0.1600045497</v>
      </c>
      <c r="O540" s="83">
        <f t="shared" si="2"/>
        <v>0.1600045497</v>
      </c>
      <c r="Q540" s="83">
        <f t="shared" si="3"/>
        <v>0.3663214286</v>
      </c>
      <c r="R540" s="83">
        <f t="shared" si="4"/>
        <v>0.1600045497</v>
      </c>
      <c r="S540" s="83" t="b">
        <f t="shared" si="5"/>
        <v>0</v>
      </c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</row>
    <row r="541" ht="14.25" customHeight="1">
      <c r="A541" s="78">
        <v>538.0</v>
      </c>
      <c r="C541" s="78" t="str">
        <f>VLOOKUP(G541,[1]Macrodata_CCF!$A$3:$D$55,4,FALSE)</f>
        <v>#ERROR!</v>
      </c>
      <c r="E541" s="79" t="str">
        <f>VLOOKUP(G541,[1]Macrodata_CCF!$A$3:$B$55,2,FALSE)</f>
        <v>#ERROR!</v>
      </c>
      <c r="F541" s="78">
        <v>1.0</v>
      </c>
      <c r="G541" s="80">
        <v>19.0</v>
      </c>
      <c r="H541" s="81">
        <v>103195.0</v>
      </c>
      <c r="I541" s="81">
        <v>480000.0</v>
      </c>
      <c r="J541" s="81">
        <v>257685.0</v>
      </c>
      <c r="K541" s="81">
        <v>912000.0</v>
      </c>
      <c r="L541" s="82">
        <v>0.4099998673053701</v>
      </c>
      <c r="N541" s="83">
        <f t="shared" si="1"/>
        <v>0.4099998673</v>
      </c>
      <c r="O541" s="83">
        <f t="shared" si="2"/>
        <v>0.4099998673</v>
      </c>
      <c r="Q541" s="83">
        <f t="shared" si="3"/>
        <v>0.7850104167</v>
      </c>
      <c r="R541" s="83">
        <f t="shared" si="4"/>
        <v>0.4099998673</v>
      </c>
      <c r="S541" s="83" t="b">
        <f t="shared" si="5"/>
        <v>0</v>
      </c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</row>
    <row r="542" ht="14.25" customHeight="1">
      <c r="A542" s="78">
        <v>539.0</v>
      </c>
      <c r="C542" s="78" t="str">
        <f>VLOOKUP(G542,[1]Macrodata_CCF!$A$3:$D$55,4,FALSE)</f>
        <v>#ERROR!</v>
      </c>
      <c r="E542" s="79" t="str">
        <f>VLOOKUP(G542,[1]Macrodata_CCF!$A$3:$B$55,2,FALSE)</f>
        <v>#ERROR!</v>
      </c>
      <c r="F542" s="78">
        <v>0.0</v>
      </c>
      <c r="G542" s="80">
        <v>16.0</v>
      </c>
      <c r="H542" s="81">
        <v>417770.0</v>
      </c>
      <c r="I542" s="81">
        <v>980000.0</v>
      </c>
      <c r="J542" s="81">
        <v>502105.0</v>
      </c>
      <c r="K542" s="81">
        <v>980000.0</v>
      </c>
      <c r="L542" s="82">
        <v>0.1500008893157604</v>
      </c>
      <c r="N542" s="83">
        <f t="shared" si="1"/>
        <v>0.1500008893</v>
      </c>
      <c r="O542" s="83">
        <f t="shared" si="2"/>
        <v>0.1500008893</v>
      </c>
      <c r="Q542" s="83">
        <f t="shared" si="3"/>
        <v>0.5737040816</v>
      </c>
      <c r="R542" s="83">
        <f t="shared" si="4"/>
        <v>0.1500008893</v>
      </c>
      <c r="S542" s="83" t="b">
        <f t="shared" si="5"/>
        <v>0</v>
      </c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</row>
    <row r="543" ht="14.25" customHeight="1">
      <c r="A543" s="78">
        <v>540.0</v>
      </c>
      <c r="C543" s="78" t="str">
        <f>VLOOKUP(G543,[1]Macrodata_CCF!$A$3:$D$55,4,FALSE)</f>
        <v>#ERROR!</v>
      </c>
      <c r="E543" s="79" t="str">
        <f>VLOOKUP(G543,[1]Macrodata_CCF!$A$3:$B$55,2,FALSE)</f>
        <v>#ERROR!</v>
      </c>
      <c r="F543" s="78">
        <v>0.0</v>
      </c>
      <c r="G543" s="80">
        <v>48.0</v>
      </c>
      <c r="H543" s="81">
        <v>61295.0</v>
      </c>
      <c r="I543" s="81">
        <v>350000.0</v>
      </c>
      <c r="J543" s="81">
        <v>104600.0</v>
      </c>
      <c r="K543" s="81">
        <v>350000.0</v>
      </c>
      <c r="L543" s="82">
        <v>0.1499974021925495</v>
      </c>
      <c r="N543" s="83">
        <f t="shared" si="1"/>
        <v>0.1499974022</v>
      </c>
      <c r="O543" s="83">
        <f t="shared" si="2"/>
        <v>0.1499974022</v>
      </c>
      <c r="Q543" s="83">
        <f t="shared" si="3"/>
        <v>0.8248714286</v>
      </c>
      <c r="R543" s="83">
        <f t="shared" si="4"/>
        <v>0.1499974022</v>
      </c>
      <c r="S543" s="83" t="b">
        <f t="shared" si="5"/>
        <v>0</v>
      </c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</row>
    <row r="544" ht="14.25" customHeight="1">
      <c r="A544" s="78">
        <v>541.0</v>
      </c>
      <c r="C544" s="78" t="str">
        <f>VLOOKUP(G544,[1]Macrodata_CCF!$A$3:$D$55,4,FALSE)</f>
        <v>#ERROR!</v>
      </c>
      <c r="E544" s="79" t="str">
        <f>VLOOKUP(G544,[1]Macrodata_CCF!$A$3:$B$55,2,FALSE)</f>
        <v>#ERROR!</v>
      </c>
      <c r="F544" s="78">
        <v>0.0</v>
      </c>
      <c r="G544" s="80">
        <v>49.0</v>
      </c>
      <c r="H544" s="81">
        <v>52070.0</v>
      </c>
      <c r="I544" s="81">
        <v>280000.0</v>
      </c>
      <c r="J544" s="81">
        <v>74865.0</v>
      </c>
      <c r="K544" s="81">
        <v>280000.0</v>
      </c>
      <c r="L544" s="82">
        <v>0.100008774623788</v>
      </c>
      <c r="N544" s="83">
        <f t="shared" si="1"/>
        <v>0.1000087746</v>
      </c>
      <c r="O544" s="83">
        <f t="shared" si="2"/>
        <v>0.1000087746</v>
      </c>
      <c r="Q544" s="83">
        <f t="shared" si="3"/>
        <v>0.8140357143</v>
      </c>
      <c r="R544" s="83">
        <f t="shared" si="4"/>
        <v>0.1000087746</v>
      </c>
      <c r="S544" s="83" t="b">
        <f t="shared" si="5"/>
        <v>0</v>
      </c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</row>
    <row r="545" ht="14.25" customHeight="1">
      <c r="A545" s="78">
        <v>542.0</v>
      </c>
      <c r="C545" s="78" t="str">
        <f>VLOOKUP(G545,[1]Macrodata_CCF!$A$3:$D$55,4,FALSE)</f>
        <v>#ERROR!</v>
      </c>
      <c r="E545" s="79" t="str">
        <f>VLOOKUP(G545,[1]Macrodata_CCF!$A$3:$B$55,2,FALSE)</f>
        <v>#ERROR!</v>
      </c>
      <c r="F545" s="78">
        <v>0.0</v>
      </c>
      <c r="G545" s="80">
        <v>40.0</v>
      </c>
      <c r="H545" s="81">
        <v>42340.0</v>
      </c>
      <c r="I545" s="81">
        <v>320000.0</v>
      </c>
      <c r="J545" s="81">
        <v>64555.0</v>
      </c>
      <c r="K545" s="81">
        <v>320000.0</v>
      </c>
      <c r="L545" s="82">
        <v>0.08000792335950443</v>
      </c>
      <c r="N545" s="83">
        <f t="shared" si="1"/>
        <v>0.08000792336</v>
      </c>
      <c r="O545" s="83">
        <f t="shared" si="2"/>
        <v>0.08000792336</v>
      </c>
      <c r="Q545" s="83">
        <f t="shared" si="3"/>
        <v>0.8676875</v>
      </c>
      <c r="R545" s="83">
        <f t="shared" si="4"/>
        <v>0.08000792336</v>
      </c>
      <c r="S545" s="83" t="b">
        <f t="shared" si="5"/>
        <v>0</v>
      </c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</row>
    <row r="546" ht="14.25" customHeight="1">
      <c r="A546" s="78">
        <v>543.0</v>
      </c>
      <c r="C546" s="78" t="str">
        <f>VLOOKUP(G546,[1]Macrodata_CCF!$A$3:$D$55,4,FALSE)</f>
        <v>#ERROR!</v>
      </c>
      <c r="E546" s="79" t="str">
        <f>VLOOKUP(G546,[1]Macrodata_CCF!$A$3:$B$55,2,FALSE)</f>
        <v>#ERROR!</v>
      </c>
      <c r="F546" s="78">
        <v>0.0</v>
      </c>
      <c r="G546" s="80">
        <v>3.0</v>
      </c>
      <c r="H546" s="81">
        <v>611625.0</v>
      </c>
      <c r="I546" s="81">
        <v>910000.0</v>
      </c>
      <c r="J546" s="81">
        <v>928200.0</v>
      </c>
      <c r="K546" s="81">
        <v>910000.0</v>
      </c>
      <c r="L546" s="82">
        <v>1.06099706744868</v>
      </c>
      <c r="N546" s="83">
        <f t="shared" si="1"/>
        <v>1.060997067</v>
      </c>
      <c r="O546" s="83">
        <f t="shared" si="2"/>
        <v>1</v>
      </c>
      <c r="Q546" s="83">
        <f t="shared" si="3"/>
        <v>0.3278846154</v>
      </c>
      <c r="R546" s="83">
        <f t="shared" si="4"/>
        <v>1.060997067</v>
      </c>
      <c r="S546" s="83" t="b">
        <f t="shared" si="5"/>
        <v>0</v>
      </c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</row>
    <row r="547" ht="14.25" customHeight="1">
      <c r="A547" s="78">
        <v>544.0</v>
      </c>
      <c r="C547" s="78" t="str">
        <f>VLOOKUP(G547,[1]Macrodata_CCF!$A$3:$D$55,4,FALSE)</f>
        <v>#ERROR!</v>
      </c>
      <c r="E547" s="79" t="str">
        <f>VLOOKUP(G547,[1]Macrodata_CCF!$A$3:$B$55,2,FALSE)</f>
        <v>#ERROR!</v>
      </c>
      <c r="F547" s="78">
        <v>0.0</v>
      </c>
      <c r="G547" s="80">
        <v>21.0</v>
      </c>
      <c r="H547" s="81">
        <v>0.0</v>
      </c>
      <c r="I547" s="81">
        <v>900000.0</v>
      </c>
      <c r="J547" s="81">
        <v>144000.0</v>
      </c>
      <c r="K547" s="81">
        <v>1710000.0</v>
      </c>
      <c r="L547" s="82">
        <v>0.16</v>
      </c>
      <c r="N547" s="83">
        <f t="shared" si="1"/>
        <v>0.16</v>
      </c>
      <c r="O547" s="83">
        <f t="shared" si="2"/>
        <v>0.16</v>
      </c>
      <c r="Q547" s="83">
        <f t="shared" si="3"/>
        <v>1</v>
      </c>
      <c r="R547" s="83">
        <f t="shared" si="4"/>
        <v>0.16</v>
      </c>
      <c r="S547" s="83" t="b">
        <f t="shared" si="5"/>
        <v>0</v>
      </c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</row>
    <row r="548" ht="14.25" customHeight="1">
      <c r="A548" s="78">
        <v>545.0</v>
      </c>
      <c r="C548" s="78" t="str">
        <f>VLOOKUP(G548,[1]Macrodata_CCF!$A$3:$D$55,4,FALSE)</f>
        <v>#ERROR!</v>
      </c>
      <c r="E548" s="79" t="str">
        <f>VLOOKUP(G548,[1]Macrodata_CCF!$A$3:$B$55,2,FALSE)</f>
        <v>#ERROR!</v>
      </c>
      <c r="F548" s="78">
        <v>0.0</v>
      </c>
      <c r="G548" s="80">
        <v>9.0</v>
      </c>
      <c r="H548" s="81">
        <v>57305.0</v>
      </c>
      <c r="I548" s="81">
        <v>330000.0</v>
      </c>
      <c r="J548" s="81">
        <v>336600.0</v>
      </c>
      <c r="K548" s="81">
        <v>330000.0</v>
      </c>
      <c r="L548" s="82">
        <v>1.024202864005574</v>
      </c>
      <c r="N548" s="83">
        <f t="shared" si="1"/>
        <v>1.024202864</v>
      </c>
      <c r="O548" s="83">
        <f t="shared" si="2"/>
        <v>1</v>
      </c>
      <c r="Q548" s="83">
        <f t="shared" si="3"/>
        <v>0.8263484848</v>
      </c>
      <c r="R548" s="83">
        <f t="shared" si="4"/>
        <v>1.024202864</v>
      </c>
      <c r="S548" s="83" t="b">
        <f t="shared" si="5"/>
        <v>0</v>
      </c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</row>
    <row r="549" ht="14.25" customHeight="1">
      <c r="A549" s="78">
        <v>546.0</v>
      </c>
      <c r="C549" s="78" t="str">
        <f>VLOOKUP(G549,[1]Macrodata_CCF!$A$3:$D$55,4,FALSE)</f>
        <v>#ERROR!</v>
      </c>
      <c r="E549" s="79" t="str">
        <f>VLOOKUP(G549,[1]Macrodata_CCF!$A$3:$B$55,2,FALSE)</f>
        <v>#ERROR!</v>
      </c>
      <c r="F549" s="78">
        <v>1.0</v>
      </c>
      <c r="G549" s="80">
        <v>16.0</v>
      </c>
      <c r="H549" s="81">
        <v>622365.0</v>
      </c>
      <c r="I549" s="81">
        <v>910000.0</v>
      </c>
      <c r="J549" s="81">
        <v>1263790.0</v>
      </c>
      <c r="K549" s="81">
        <v>1456000.0</v>
      </c>
      <c r="L549" s="82">
        <v>2.229996349540216</v>
      </c>
      <c r="N549" s="83">
        <f t="shared" si="1"/>
        <v>2.22999635</v>
      </c>
      <c r="O549" s="83">
        <f t="shared" si="2"/>
        <v>1</v>
      </c>
      <c r="Q549" s="83">
        <f t="shared" si="3"/>
        <v>0.3160824176</v>
      </c>
      <c r="R549" s="83">
        <f t="shared" si="4"/>
        <v>2.22999635</v>
      </c>
      <c r="S549" s="83" t="b">
        <f t="shared" si="5"/>
        <v>0</v>
      </c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</row>
    <row r="550" ht="14.25" customHeight="1">
      <c r="A550" s="78">
        <v>547.0</v>
      </c>
      <c r="C550" s="78" t="str">
        <f>VLOOKUP(G550,[1]Macrodata_CCF!$A$3:$D$55,4,FALSE)</f>
        <v>#ERROR!</v>
      </c>
      <c r="E550" s="79" t="str">
        <f>VLOOKUP(G550,[1]Macrodata_CCF!$A$3:$B$55,2,FALSE)</f>
        <v>#ERROR!</v>
      </c>
      <c r="F550" s="78">
        <v>0.0</v>
      </c>
      <c r="G550" s="80">
        <v>26.0</v>
      </c>
      <c r="H550" s="81">
        <v>1895.0</v>
      </c>
      <c r="I550" s="81">
        <v>620000.0</v>
      </c>
      <c r="J550" s="81">
        <v>125515.0</v>
      </c>
      <c r="K550" s="81">
        <v>1178000.0</v>
      </c>
      <c r="L550" s="82">
        <v>0.1999983821518997</v>
      </c>
      <c r="N550" s="83">
        <f t="shared" si="1"/>
        <v>0.1999983822</v>
      </c>
      <c r="O550" s="83">
        <f t="shared" si="2"/>
        <v>0.1999983822</v>
      </c>
      <c r="Q550" s="83">
        <f t="shared" si="3"/>
        <v>0.9969435484</v>
      </c>
      <c r="R550" s="83">
        <f t="shared" si="4"/>
        <v>0.1999983822</v>
      </c>
      <c r="S550" s="83" t="b">
        <f t="shared" si="5"/>
        <v>0</v>
      </c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</row>
    <row r="551" ht="14.25" customHeight="1">
      <c r="A551" s="78">
        <v>548.0</v>
      </c>
      <c r="C551" s="78" t="str">
        <f>VLOOKUP(G551,[1]Macrodata_CCF!$A$3:$D$55,4,FALSE)</f>
        <v>#ERROR!</v>
      </c>
      <c r="E551" s="79" t="str">
        <f>VLOOKUP(G551,[1]Macrodata_CCF!$A$3:$B$55,2,FALSE)</f>
        <v>#ERROR!</v>
      </c>
      <c r="F551" s="78">
        <v>0.0</v>
      </c>
      <c r="G551" s="80">
        <v>49.0</v>
      </c>
      <c r="H551" s="81">
        <v>636090.0</v>
      </c>
      <c r="I551" s="81">
        <v>690000.0</v>
      </c>
      <c r="J551" s="81">
        <v>632315.0</v>
      </c>
      <c r="K551" s="81">
        <v>690000.0</v>
      </c>
      <c r="L551" s="82">
        <v>-0.07002411426451494</v>
      </c>
      <c r="N551" s="83">
        <f t="shared" si="1"/>
        <v>-0.07002411426</v>
      </c>
      <c r="O551" s="83">
        <f t="shared" si="2"/>
        <v>0</v>
      </c>
      <c r="Q551" s="83">
        <f t="shared" si="3"/>
        <v>0.07813043478</v>
      </c>
      <c r="R551" s="83">
        <f t="shared" si="4"/>
        <v>-0.005471014493</v>
      </c>
      <c r="S551" s="83" t="b">
        <f t="shared" si="5"/>
        <v>0</v>
      </c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</row>
    <row r="552" ht="14.25" customHeight="1">
      <c r="A552" s="78">
        <v>549.0</v>
      </c>
      <c r="C552" s="78" t="str">
        <f>VLOOKUP(G552,[1]Macrodata_CCF!$A$3:$D$55,4,FALSE)</f>
        <v>#ERROR!</v>
      </c>
      <c r="E552" s="79" t="str">
        <f>VLOOKUP(G552,[1]Macrodata_CCF!$A$3:$B$55,2,FALSE)</f>
        <v>#ERROR!</v>
      </c>
      <c r="F552" s="78">
        <v>0.0</v>
      </c>
      <c r="G552" s="80">
        <v>44.0</v>
      </c>
      <c r="H552" s="81">
        <v>114780.0</v>
      </c>
      <c r="I552" s="81">
        <v>930000.0</v>
      </c>
      <c r="J552" s="81">
        <v>253365.0</v>
      </c>
      <c r="K552" s="81">
        <v>930000.0</v>
      </c>
      <c r="L552" s="82">
        <v>0.1699970560094208</v>
      </c>
      <c r="N552" s="83">
        <f t="shared" si="1"/>
        <v>0.169997056</v>
      </c>
      <c r="O552" s="83">
        <f t="shared" si="2"/>
        <v>0.169997056</v>
      </c>
      <c r="Q552" s="83">
        <f t="shared" si="3"/>
        <v>0.8765806452</v>
      </c>
      <c r="R552" s="83">
        <f t="shared" si="4"/>
        <v>0.169997056</v>
      </c>
      <c r="S552" s="83" t="b">
        <f t="shared" si="5"/>
        <v>0</v>
      </c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</row>
    <row r="553" ht="14.25" customHeight="1">
      <c r="A553" s="78">
        <v>550.0</v>
      </c>
      <c r="C553" s="78" t="str">
        <f>VLOOKUP(G553,[1]Macrodata_CCF!$A$3:$D$55,4,FALSE)</f>
        <v>#ERROR!</v>
      </c>
      <c r="E553" s="79" t="str">
        <f>VLOOKUP(G553,[1]Macrodata_CCF!$A$3:$B$55,2,FALSE)</f>
        <v>#ERROR!</v>
      </c>
      <c r="F553" s="78">
        <v>0.0</v>
      </c>
      <c r="G553" s="80">
        <v>27.0</v>
      </c>
      <c r="H553" s="81">
        <v>165.0</v>
      </c>
      <c r="I553" s="81">
        <v>90000.0</v>
      </c>
      <c r="J553" s="81">
        <v>12740.0</v>
      </c>
      <c r="K553" s="81">
        <v>90000.0</v>
      </c>
      <c r="L553" s="82">
        <v>0.1399788501140981</v>
      </c>
      <c r="N553" s="83">
        <f t="shared" si="1"/>
        <v>0.1399788501</v>
      </c>
      <c r="O553" s="83">
        <f t="shared" si="2"/>
        <v>0.1399788501</v>
      </c>
      <c r="Q553" s="83">
        <f t="shared" si="3"/>
        <v>0.9981666667</v>
      </c>
      <c r="R553" s="83">
        <f t="shared" si="4"/>
        <v>0.1399788501</v>
      </c>
      <c r="S553" s="83" t="b">
        <f t="shared" si="5"/>
        <v>0</v>
      </c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</row>
    <row r="554" ht="14.25" customHeight="1">
      <c r="A554" s="78">
        <v>551.0</v>
      </c>
      <c r="C554" s="78" t="str">
        <f>VLOOKUP(G554,[1]Macrodata_CCF!$A$3:$D$55,4,FALSE)</f>
        <v>#ERROR!</v>
      </c>
      <c r="E554" s="79" t="str">
        <f>VLOOKUP(G554,[1]Macrodata_CCF!$A$3:$B$55,2,FALSE)</f>
        <v>#ERROR!</v>
      </c>
      <c r="F554" s="78">
        <v>0.0</v>
      </c>
      <c r="G554" s="80">
        <v>21.0</v>
      </c>
      <c r="H554" s="81">
        <v>0.0</v>
      </c>
      <c r="I554" s="81">
        <v>260000.0</v>
      </c>
      <c r="J554" s="81">
        <v>41600.0</v>
      </c>
      <c r="K554" s="81">
        <v>260000.0</v>
      </c>
      <c r="L554" s="82">
        <v>0.16</v>
      </c>
      <c r="N554" s="83">
        <f t="shared" si="1"/>
        <v>0.16</v>
      </c>
      <c r="O554" s="83">
        <f t="shared" si="2"/>
        <v>0.16</v>
      </c>
      <c r="Q554" s="83">
        <f t="shared" si="3"/>
        <v>1</v>
      </c>
      <c r="R554" s="83">
        <f t="shared" si="4"/>
        <v>0.16</v>
      </c>
      <c r="S554" s="83" t="b">
        <f t="shared" si="5"/>
        <v>0</v>
      </c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</row>
    <row r="555" ht="14.25" customHeight="1">
      <c r="A555" s="78">
        <v>552.0</v>
      </c>
      <c r="C555" s="78" t="str">
        <f>VLOOKUP(G555,[1]Macrodata_CCF!$A$3:$D$55,4,FALSE)</f>
        <v>#ERROR!</v>
      </c>
      <c r="E555" s="79" t="str">
        <f>VLOOKUP(G555,[1]Macrodata_CCF!$A$3:$B$55,2,FALSE)</f>
        <v>#ERROR!</v>
      </c>
      <c r="F555" s="78">
        <v>0.0</v>
      </c>
      <c r="G555" s="80">
        <v>47.0</v>
      </c>
      <c r="H555" s="81">
        <v>6730.0</v>
      </c>
      <c r="I555" s="81">
        <v>350000.0</v>
      </c>
      <c r="J555" s="81">
        <v>54790.0</v>
      </c>
      <c r="K555" s="81">
        <v>595000.0</v>
      </c>
      <c r="L555" s="82">
        <v>0.1400064089492236</v>
      </c>
      <c r="N555" s="83">
        <f t="shared" si="1"/>
        <v>0.1400064089</v>
      </c>
      <c r="O555" s="83">
        <f t="shared" si="2"/>
        <v>0.1400064089</v>
      </c>
      <c r="Q555" s="83">
        <f t="shared" si="3"/>
        <v>0.9807714286</v>
      </c>
      <c r="R555" s="83">
        <f t="shared" si="4"/>
        <v>0.1400064089</v>
      </c>
      <c r="S555" s="83" t="b">
        <f t="shared" si="5"/>
        <v>0</v>
      </c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</row>
    <row r="556" ht="14.25" customHeight="1">
      <c r="A556" s="78">
        <v>553.0</v>
      </c>
      <c r="C556" s="78" t="str">
        <f>VLOOKUP(G556,[1]Macrodata_CCF!$A$3:$D$55,4,FALSE)</f>
        <v>#ERROR!</v>
      </c>
      <c r="E556" s="79" t="str">
        <f>VLOOKUP(G556,[1]Macrodata_CCF!$A$3:$B$55,2,FALSE)</f>
        <v>#ERROR!</v>
      </c>
      <c r="F556" s="78">
        <v>0.0</v>
      </c>
      <c r="G556" s="80">
        <v>38.0</v>
      </c>
      <c r="H556" s="81">
        <v>12165.0</v>
      </c>
      <c r="I556" s="81">
        <v>80000.0</v>
      </c>
      <c r="J556" s="81">
        <v>16235.0</v>
      </c>
      <c r="K556" s="81">
        <v>80000.0</v>
      </c>
      <c r="L556" s="82">
        <v>0.05999852583474607</v>
      </c>
      <c r="N556" s="83">
        <f t="shared" si="1"/>
        <v>0.05999852583</v>
      </c>
      <c r="O556" s="83">
        <f t="shared" si="2"/>
        <v>0.05999852583</v>
      </c>
      <c r="Q556" s="83">
        <f t="shared" si="3"/>
        <v>0.8479375</v>
      </c>
      <c r="R556" s="83">
        <f t="shared" si="4"/>
        <v>0.05999852583</v>
      </c>
      <c r="S556" s="83" t="b">
        <f t="shared" si="5"/>
        <v>0</v>
      </c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</row>
    <row r="557" ht="14.25" customHeight="1">
      <c r="A557" s="78">
        <v>554.0</v>
      </c>
      <c r="C557" s="78" t="str">
        <f>VLOOKUP(G557,[1]Macrodata_CCF!$A$3:$D$55,4,FALSE)</f>
        <v>#ERROR!</v>
      </c>
      <c r="E557" s="79" t="str">
        <f>VLOOKUP(G557,[1]Macrodata_CCF!$A$3:$B$55,2,FALSE)</f>
        <v>#ERROR!</v>
      </c>
      <c r="F557" s="78">
        <v>0.0</v>
      </c>
      <c r="G557" s="80">
        <v>4.0</v>
      </c>
      <c r="H557" s="81">
        <v>52375.0</v>
      </c>
      <c r="I557" s="81">
        <v>240000.0</v>
      </c>
      <c r="J557" s="81">
        <v>125550.0</v>
      </c>
      <c r="K557" s="81">
        <v>240000.0</v>
      </c>
      <c r="L557" s="82">
        <v>0.3900066622251832</v>
      </c>
      <c r="N557" s="83">
        <f t="shared" si="1"/>
        <v>0.3900066622</v>
      </c>
      <c r="O557" s="83">
        <f t="shared" si="2"/>
        <v>0.3900066622</v>
      </c>
      <c r="Q557" s="83">
        <f t="shared" si="3"/>
        <v>0.7817708333</v>
      </c>
      <c r="R557" s="83">
        <f t="shared" si="4"/>
        <v>0.3900066622</v>
      </c>
      <c r="S557" s="83" t="b">
        <f t="shared" si="5"/>
        <v>0</v>
      </c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</row>
    <row r="558" ht="14.25" customHeight="1">
      <c r="A558" s="78">
        <v>555.0</v>
      </c>
      <c r="C558" s="78" t="str">
        <f>VLOOKUP(G558,[1]Macrodata_CCF!$A$3:$D$55,4,FALSE)</f>
        <v>#ERROR!</v>
      </c>
      <c r="E558" s="79" t="str">
        <f>VLOOKUP(G558,[1]Macrodata_CCF!$A$3:$B$55,2,FALSE)</f>
        <v>#ERROR!</v>
      </c>
      <c r="F558" s="78">
        <v>0.0</v>
      </c>
      <c r="G558" s="80">
        <v>5.0</v>
      </c>
      <c r="H558" s="81">
        <v>0.0</v>
      </c>
      <c r="I558" s="81">
        <v>570000.0</v>
      </c>
      <c r="J558" s="81">
        <v>165300.0</v>
      </c>
      <c r="K558" s="81">
        <v>570000.0</v>
      </c>
      <c r="L558" s="82">
        <v>0.29</v>
      </c>
      <c r="N558" s="83">
        <f t="shared" si="1"/>
        <v>0.29</v>
      </c>
      <c r="O558" s="83">
        <f t="shared" si="2"/>
        <v>0.29</v>
      </c>
      <c r="Q558" s="83">
        <f t="shared" si="3"/>
        <v>1</v>
      </c>
      <c r="R558" s="83">
        <f t="shared" si="4"/>
        <v>0.29</v>
      </c>
      <c r="S558" s="83" t="b">
        <f t="shared" si="5"/>
        <v>0</v>
      </c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</row>
    <row r="559" ht="14.25" customHeight="1">
      <c r="A559" s="78">
        <v>556.0</v>
      </c>
      <c r="C559" s="78" t="str">
        <f>VLOOKUP(G559,[1]Macrodata_CCF!$A$3:$D$55,4,FALSE)</f>
        <v>#ERROR!</v>
      </c>
      <c r="E559" s="79" t="str">
        <f>VLOOKUP(G559,[1]Macrodata_CCF!$A$3:$B$55,2,FALSE)</f>
        <v>#ERROR!</v>
      </c>
      <c r="F559" s="78">
        <v>0.0</v>
      </c>
      <c r="G559" s="80">
        <v>20.0</v>
      </c>
      <c r="H559" s="81">
        <v>445075.0</v>
      </c>
      <c r="I559" s="81">
        <v>780000.0</v>
      </c>
      <c r="J559" s="81">
        <v>512060.0</v>
      </c>
      <c r="K559" s="81">
        <v>1092000.0</v>
      </c>
      <c r="L559" s="82">
        <v>0.2</v>
      </c>
      <c r="N559" s="83">
        <f t="shared" si="1"/>
        <v>0.2</v>
      </c>
      <c r="O559" s="83">
        <f t="shared" si="2"/>
        <v>0.2</v>
      </c>
      <c r="Q559" s="83">
        <f t="shared" si="3"/>
        <v>0.4293910256</v>
      </c>
      <c r="R559" s="83">
        <f t="shared" si="4"/>
        <v>0.2</v>
      </c>
      <c r="S559" s="83" t="b">
        <f t="shared" si="5"/>
        <v>0</v>
      </c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</row>
    <row r="560" ht="14.25" customHeight="1">
      <c r="A560" s="78">
        <v>557.0</v>
      </c>
      <c r="C560" s="78" t="str">
        <f>VLOOKUP(G560,[1]Macrodata_CCF!$A$3:$D$55,4,FALSE)</f>
        <v>#ERROR!</v>
      </c>
      <c r="E560" s="79" t="str">
        <f>VLOOKUP(G560,[1]Macrodata_CCF!$A$3:$B$55,2,FALSE)</f>
        <v>#ERROR!</v>
      </c>
      <c r="F560" s="78">
        <v>0.0</v>
      </c>
      <c r="G560" s="80">
        <v>46.0</v>
      </c>
      <c r="H560" s="81">
        <v>341940.0</v>
      </c>
      <c r="I560" s="81">
        <v>490000.0</v>
      </c>
      <c r="J560" s="81">
        <v>362670.0</v>
      </c>
      <c r="K560" s="81">
        <v>490000.0</v>
      </c>
      <c r="L560" s="82">
        <v>0.1400108064298257</v>
      </c>
      <c r="N560" s="83">
        <f t="shared" si="1"/>
        <v>0.1400108064</v>
      </c>
      <c r="O560" s="83">
        <f t="shared" si="2"/>
        <v>0.1400108064</v>
      </c>
      <c r="Q560" s="83">
        <f t="shared" si="3"/>
        <v>0.3021632653</v>
      </c>
      <c r="R560" s="83">
        <f t="shared" si="4"/>
        <v>0.1400108064</v>
      </c>
      <c r="S560" s="83" t="b">
        <f t="shared" si="5"/>
        <v>0</v>
      </c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</row>
    <row r="561" ht="14.25" customHeight="1">
      <c r="A561" s="78">
        <v>558.0</v>
      </c>
      <c r="C561" s="78" t="str">
        <f>VLOOKUP(G561,[1]Macrodata_CCF!$A$3:$D$55,4,FALSE)</f>
        <v>#ERROR!</v>
      </c>
      <c r="E561" s="79" t="str">
        <f>VLOOKUP(G561,[1]Macrodata_CCF!$A$3:$B$55,2,FALSE)</f>
        <v>#ERROR!</v>
      </c>
      <c r="F561" s="78">
        <v>0.0</v>
      </c>
      <c r="G561" s="80">
        <v>30.0</v>
      </c>
      <c r="H561" s="81">
        <v>521450.0</v>
      </c>
      <c r="I561" s="81">
        <v>630000.0</v>
      </c>
      <c r="J561" s="81">
        <v>540990.0</v>
      </c>
      <c r="K561" s="81">
        <v>630000.0</v>
      </c>
      <c r="L561" s="82">
        <v>0.1800092123445417</v>
      </c>
      <c r="N561" s="83">
        <f t="shared" si="1"/>
        <v>0.1800092123</v>
      </c>
      <c r="O561" s="83">
        <f t="shared" si="2"/>
        <v>0.1800092123</v>
      </c>
      <c r="Q561" s="83">
        <f t="shared" si="3"/>
        <v>0.1723015873</v>
      </c>
      <c r="R561" s="83">
        <f t="shared" si="4"/>
        <v>0.1800092123</v>
      </c>
      <c r="S561" s="83" t="b">
        <f t="shared" si="5"/>
        <v>0</v>
      </c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</row>
    <row r="562" ht="14.25" customHeight="1">
      <c r="A562" s="78">
        <v>559.0</v>
      </c>
      <c r="C562" s="78" t="str">
        <f>VLOOKUP(G562,[1]Macrodata_CCF!$A$3:$D$55,4,FALSE)</f>
        <v>#ERROR!</v>
      </c>
      <c r="E562" s="79" t="str">
        <f>VLOOKUP(G562,[1]Macrodata_CCF!$A$3:$B$55,2,FALSE)</f>
        <v>#ERROR!</v>
      </c>
      <c r="F562" s="78">
        <v>0.0</v>
      </c>
      <c r="G562" s="80">
        <v>32.0</v>
      </c>
      <c r="H562" s="81">
        <v>381500.0</v>
      </c>
      <c r="I562" s="81">
        <v>990000.0</v>
      </c>
      <c r="J562" s="81">
        <v>472775.0</v>
      </c>
      <c r="K562" s="81">
        <v>1485000.0</v>
      </c>
      <c r="L562" s="82">
        <v>0.15</v>
      </c>
      <c r="N562" s="83">
        <f t="shared" si="1"/>
        <v>0.15</v>
      </c>
      <c r="O562" s="83">
        <f t="shared" si="2"/>
        <v>0.15</v>
      </c>
      <c r="Q562" s="83">
        <f t="shared" si="3"/>
        <v>0.6146464646</v>
      </c>
      <c r="R562" s="83">
        <f t="shared" si="4"/>
        <v>0.15</v>
      </c>
      <c r="S562" s="83" t="b">
        <f t="shared" si="5"/>
        <v>0</v>
      </c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</row>
    <row r="563" ht="14.25" customHeight="1">
      <c r="A563" s="78">
        <v>560.0</v>
      </c>
      <c r="C563" s="78" t="str">
        <f>VLOOKUP(G563,[1]Macrodata_CCF!$A$3:$D$55,4,FALSE)</f>
        <v>#ERROR!</v>
      </c>
      <c r="E563" s="79" t="str">
        <f>VLOOKUP(G563,[1]Macrodata_CCF!$A$3:$B$55,2,FALSE)</f>
        <v>#ERROR!</v>
      </c>
      <c r="F563" s="78">
        <v>0.0</v>
      </c>
      <c r="G563" s="80">
        <v>11.0</v>
      </c>
      <c r="H563" s="81">
        <v>269965.0</v>
      </c>
      <c r="I563" s="81">
        <v>470000.0</v>
      </c>
      <c r="J563" s="81">
        <v>177950.0</v>
      </c>
      <c r="K563" s="81">
        <v>846000.0</v>
      </c>
      <c r="L563" s="82">
        <v>-0.4599945009623316</v>
      </c>
      <c r="N563" s="83">
        <f t="shared" si="1"/>
        <v>-0.459994501</v>
      </c>
      <c r="O563" s="83">
        <f t="shared" si="2"/>
        <v>0</v>
      </c>
      <c r="Q563" s="83">
        <f t="shared" si="3"/>
        <v>0.425606383</v>
      </c>
      <c r="R563" s="83">
        <f t="shared" si="4"/>
        <v>-0.459994501</v>
      </c>
      <c r="S563" s="83" t="b">
        <f t="shared" si="5"/>
        <v>0</v>
      </c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</row>
    <row r="564" ht="14.25" customHeight="1">
      <c r="A564" s="78">
        <v>561.0</v>
      </c>
      <c r="C564" s="78" t="str">
        <f>VLOOKUP(G564,[1]Macrodata_CCF!$A$3:$D$55,4,FALSE)</f>
        <v>#ERROR!</v>
      </c>
      <c r="E564" s="79" t="str">
        <f>VLOOKUP(G564,[1]Macrodata_CCF!$A$3:$B$55,2,FALSE)</f>
        <v>#ERROR!</v>
      </c>
      <c r="F564" s="78">
        <v>0.0</v>
      </c>
      <c r="G564" s="80">
        <v>36.0</v>
      </c>
      <c r="H564" s="81">
        <v>38875.0</v>
      </c>
      <c r="I564" s="81">
        <v>140000.0</v>
      </c>
      <c r="J564" s="81">
        <v>55055.0</v>
      </c>
      <c r="K564" s="81">
        <v>140000.0</v>
      </c>
      <c r="L564" s="82">
        <v>0.16</v>
      </c>
      <c r="N564" s="83">
        <f t="shared" si="1"/>
        <v>0.16</v>
      </c>
      <c r="O564" s="83">
        <f t="shared" si="2"/>
        <v>0.16</v>
      </c>
      <c r="Q564" s="83">
        <f t="shared" si="3"/>
        <v>0.7223214286</v>
      </c>
      <c r="R564" s="83">
        <f t="shared" si="4"/>
        <v>0.16</v>
      </c>
      <c r="S564" s="83" t="b">
        <f t="shared" si="5"/>
        <v>0</v>
      </c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</row>
    <row r="565" ht="14.25" customHeight="1">
      <c r="A565" s="78">
        <v>562.0</v>
      </c>
      <c r="C565" s="78" t="str">
        <f>VLOOKUP(G565,[1]Macrodata_CCF!$A$3:$D$55,4,FALSE)</f>
        <v>#ERROR!</v>
      </c>
      <c r="E565" s="79" t="str">
        <f>VLOOKUP(G565,[1]Macrodata_CCF!$A$3:$B$55,2,FALSE)</f>
        <v>#ERROR!</v>
      </c>
      <c r="F565" s="78">
        <v>0.0</v>
      </c>
      <c r="G565" s="80">
        <v>23.0</v>
      </c>
      <c r="H565" s="81">
        <v>676275.0</v>
      </c>
      <c r="I565" s="81">
        <v>730000.0</v>
      </c>
      <c r="J565" s="81">
        <v>685410.0</v>
      </c>
      <c r="K565" s="81">
        <v>730000.0</v>
      </c>
      <c r="L565" s="82">
        <v>0.1700325732899023</v>
      </c>
      <c r="N565" s="83">
        <f t="shared" si="1"/>
        <v>0.1700325733</v>
      </c>
      <c r="O565" s="83">
        <f t="shared" si="2"/>
        <v>0.1700325733</v>
      </c>
      <c r="Q565" s="83">
        <f t="shared" si="3"/>
        <v>0.07359589041</v>
      </c>
      <c r="R565" s="83">
        <f t="shared" si="4"/>
        <v>0.01251369863</v>
      </c>
      <c r="S565" s="83" t="b">
        <f t="shared" si="5"/>
        <v>0</v>
      </c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</row>
    <row r="566" ht="14.25" customHeight="1">
      <c r="A566" s="78">
        <v>563.0</v>
      </c>
      <c r="C566" s="78" t="str">
        <f>VLOOKUP(G566,[1]Macrodata_CCF!$A$3:$D$55,4,FALSE)</f>
        <v>#ERROR!</v>
      </c>
      <c r="E566" s="79" t="str">
        <f>VLOOKUP(G566,[1]Macrodata_CCF!$A$3:$B$55,2,FALSE)</f>
        <v>#ERROR!</v>
      </c>
      <c r="F566" s="78">
        <v>0.0</v>
      </c>
      <c r="G566" s="80">
        <v>28.0</v>
      </c>
      <c r="H566" s="81">
        <v>138985.0</v>
      </c>
      <c r="I566" s="81">
        <v>770000.0</v>
      </c>
      <c r="J566" s="81">
        <v>246260.0</v>
      </c>
      <c r="K566" s="81">
        <v>1463000.0</v>
      </c>
      <c r="L566" s="82">
        <v>0.1700038826335349</v>
      </c>
      <c r="N566" s="83">
        <f t="shared" si="1"/>
        <v>0.1700038826</v>
      </c>
      <c r="O566" s="83">
        <f t="shared" si="2"/>
        <v>0.1700038826</v>
      </c>
      <c r="Q566" s="83">
        <f t="shared" si="3"/>
        <v>0.8195</v>
      </c>
      <c r="R566" s="83">
        <f t="shared" si="4"/>
        <v>0.1700038826</v>
      </c>
      <c r="S566" s="83" t="b">
        <f t="shared" si="5"/>
        <v>0</v>
      </c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</row>
    <row r="567" ht="14.25" customHeight="1">
      <c r="A567" s="78">
        <v>564.0</v>
      </c>
      <c r="C567" s="78" t="str">
        <f>VLOOKUP(G567,[1]Macrodata_CCF!$A$3:$D$55,4,FALSE)</f>
        <v>#ERROR!</v>
      </c>
      <c r="E567" s="79" t="str">
        <f>VLOOKUP(G567,[1]Macrodata_CCF!$A$3:$B$55,2,FALSE)</f>
        <v>#ERROR!</v>
      </c>
      <c r="F567" s="78">
        <v>0.0</v>
      </c>
      <c r="G567" s="80">
        <v>34.0</v>
      </c>
      <c r="H567" s="81">
        <v>238885.0</v>
      </c>
      <c r="I567" s="81">
        <v>720000.0</v>
      </c>
      <c r="J567" s="81">
        <v>296620.0</v>
      </c>
      <c r="K567" s="81">
        <v>720000.0</v>
      </c>
      <c r="L567" s="82">
        <v>0.1200024942061669</v>
      </c>
      <c r="N567" s="83">
        <f t="shared" si="1"/>
        <v>0.1200024942</v>
      </c>
      <c r="O567" s="83">
        <f t="shared" si="2"/>
        <v>0.1200024942</v>
      </c>
      <c r="Q567" s="83">
        <f t="shared" si="3"/>
        <v>0.6682152778</v>
      </c>
      <c r="R567" s="83">
        <f t="shared" si="4"/>
        <v>0.1200024942</v>
      </c>
      <c r="S567" s="83" t="b">
        <f t="shared" si="5"/>
        <v>0</v>
      </c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</row>
    <row r="568" ht="14.25" customHeight="1">
      <c r="A568" s="78">
        <v>565.0</v>
      </c>
      <c r="C568" s="78" t="str">
        <f>VLOOKUP(G568,[1]Macrodata_CCF!$A$3:$D$55,4,FALSE)</f>
        <v>#ERROR!</v>
      </c>
      <c r="E568" s="79" t="str">
        <f>VLOOKUP(G568,[1]Macrodata_CCF!$A$3:$B$55,2,FALSE)</f>
        <v>#ERROR!</v>
      </c>
      <c r="F568" s="78">
        <v>0.0</v>
      </c>
      <c r="G568" s="80">
        <v>18.0</v>
      </c>
      <c r="H568" s="81">
        <v>332290.0</v>
      </c>
      <c r="I568" s="81">
        <v>510000.0</v>
      </c>
      <c r="J568" s="81">
        <v>360725.0</v>
      </c>
      <c r="K568" s="81">
        <v>510000.0</v>
      </c>
      <c r="L568" s="82">
        <v>0.1600078780034888</v>
      </c>
      <c r="N568" s="83">
        <f t="shared" si="1"/>
        <v>0.160007878</v>
      </c>
      <c r="O568" s="83">
        <f t="shared" si="2"/>
        <v>0.160007878</v>
      </c>
      <c r="Q568" s="83">
        <f t="shared" si="3"/>
        <v>0.3484509804</v>
      </c>
      <c r="R568" s="83">
        <f t="shared" si="4"/>
        <v>0.160007878</v>
      </c>
      <c r="S568" s="83" t="b">
        <f t="shared" si="5"/>
        <v>0</v>
      </c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</row>
    <row r="569" ht="14.25" customHeight="1">
      <c r="A569" s="78">
        <v>566.0</v>
      </c>
      <c r="C569" s="78" t="str">
        <f>VLOOKUP(G569,[1]Macrodata_CCF!$A$3:$D$55,4,FALSE)</f>
        <v>#ERROR!</v>
      </c>
      <c r="E569" s="79" t="str">
        <f>VLOOKUP(G569,[1]Macrodata_CCF!$A$3:$B$55,2,FALSE)</f>
        <v>#ERROR!</v>
      </c>
      <c r="F569" s="78">
        <v>0.0</v>
      </c>
      <c r="G569" s="80">
        <v>4.0</v>
      </c>
      <c r="H569" s="81">
        <v>197205.0</v>
      </c>
      <c r="I569" s="81">
        <v>320000.0</v>
      </c>
      <c r="J569" s="81">
        <v>240185.0</v>
      </c>
      <c r="K569" s="81">
        <v>320000.0</v>
      </c>
      <c r="L569" s="82">
        <v>0.3500142513946007</v>
      </c>
      <c r="N569" s="83">
        <f t="shared" si="1"/>
        <v>0.3500142514</v>
      </c>
      <c r="O569" s="83">
        <f t="shared" si="2"/>
        <v>0.3500142514</v>
      </c>
      <c r="Q569" s="83">
        <f t="shared" si="3"/>
        <v>0.383734375</v>
      </c>
      <c r="R569" s="83">
        <f t="shared" si="4"/>
        <v>0.3500142514</v>
      </c>
      <c r="S569" s="83" t="b">
        <f t="shared" si="5"/>
        <v>0</v>
      </c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</row>
    <row r="570" ht="14.25" customHeight="1">
      <c r="A570" s="78">
        <v>567.0</v>
      </c>
      <c r="C570" s="78" t="str">
        <f>VLOOKUP(G570,[1]Macrodata_CCF!$A$3:$D$55,4,FALSE)</f>
        <v>#ERROR!</v>
      </c>
      <c r="E570" s="79" t="str">
        <f>VLOOKUP(G570,[1]Macrodata_CCF!$A$3:$B$55,2,FALSE)</f>
        <v>#ERROR!</v>
      </c>
      <c r="F570" s="78">
        <v>0.0</v>
      </c>
      <c r="G570" s="80">
        <v>36.0</v>
      </c>
      <c r="H570" s="81">
        <v>0.0</v>
      </c>
      <c r="I570" s="81">
        <v>170000.0</v>
      </c>
      <c r="J570" s="81">
        <v>0.0</v>
      </c>
      <c r="K570" s="81">
        <v>170000.0</v>
      </c>
      <c r="L570" s="82">
        <v>0.0</v>
      </c>
      <c r="N570" s="83">
        <f t="shared" si="1"/>
        <v>0</v>
      </c>
      <c r="O570" s="83">
        <f t="shared" si="2"/>
        <v>0</v>
      </c>
      <c r="Q570" s="83">
        <f t="shared" si="3"/>
        <v>1</v>
      </c>
      <c r="R570" s="83">
        <f t="shared" si="4"/>
        <v>0</v>
      </c>
      <c r="S570" s="83" t="b">
        <f t="shared" si="5"/>
        <v>0</v>
      </c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</row>
    <row r="571" ht="14.25" customHeight="1">
      <c r="A571" s="78">
        <v>568.0</v>
      </c>
      <c r="C571" s="78" t="str">
        <f>VLOOKUP(G571,[1]Macrodata_CCF!$A$3:$D$55,4,FALSE)</f>
        <v>#ERROR!</v>
      </c>
      <c r="E571" s="79" t="str">
        <f>VLOOKUP(G571,[1]Macrodata_CCF!$A$3:$B$55,2,FALSE)</f>
        <v>#ERROR!</v>
      </c>
      <c r="F571" s="78">
        <v>0.0</v>
      </c>
      <c r="G571" s="80">
        <v>1.0</v>
      </c>
      <c r="H571" s="81">
        <v>99345.0</v>
      </c>
      <c r="I571" s="81">
        <v>350000.0</v>
      </c>
      <c r="J571" s="81">
        <v>194595.0</v>
      </c>
      <c r="K571" s="81">
        <v>350000.0</v>
      </c>
      <c r="L571" s="82">
        <v>0.3800043885021244</v>
      </c>
      <c r="N571" s="83">
        <f t="shared" si="1"/>
        <v>0.3800043885</v>
      </c>
      <c r="O571" s="83">
        <f t="shared" si="2"/>
        <v>0.3800043885</v>
      </c>
      <c r="Q571" s="83">
        <f t="shared" si="3"/>
        <v>0.7161571429</v>
      </c>
      <c r="R571" s="83">
        <f t="shared" si="4"/>
        <v>0.3800043885</v>
      </c>
      <c r="S571" s="83" t="b">
        <f t="shared" si="5"/>
        <v>0</v>
      </c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</row>
    <row r="572" ht="14.25" customHeight="1">
      <c r="A572" s="78">
        <v>569.0</v>
      </c>
      <c r="C572" s="78" t="str">
        <f>VLOOKUP(G572,[1]Macrodata_CCF!$A$3:$D$55,4,FALSE)</f>
        <v>#ERROR!</v>
      </c>
      <c r="E572" s="79" t="str">
        <f>VLOOKUP(G572,[1]Macrodata_CCF!$A$3:$B$55,2,FALSE)</f>
        <v>#ERROR!</v>
      </c>
      <c r="F572" s="78">
        <v>0.0</v>
      </c>
      <c r="G572" s="80">
        <v>15.0</v>
      </c>
      <c r="H572" s="81">
        <v>275040.0</v>
      </c>
      <c r="I572" s="81">
        <v>940000.0</v>
      </c>
      <c r="J572" s="81">
        <v>958800.0</v>
      </c>
      <c r="K572" s="81">
        <v>940000.0</v>
      </c>
      <c r="L572" s="82">
        <v>1.028272377285852</v>
      </c>
      <c r="N572" s="83">
        <f t="shared" si="1"/>
        <v>1.028272377</v>
      </c>
      <c r="O572" s="83">
        <f t="shared" si="2"/>
        <v>1</v>
      </c>
      <c r="Q572" s="83">
        <f t="shared" si="3"/>
        <v>0.7074042553</v>
      </c>
      <c r="R572" s="83">
        <f t="shared" si="4"/>
        <v>1.028272377</v>
      </c>
      <c r="S572" s="83" t="b">
        <f t="shared" si="5"/>
        <v>0</v>
      </c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</row>
    <row r="573" ht="14.25" customHeight="1">
      <c r="A573" s="78">
        <v>570.0</v>
      </c>
      <c r="C573" s="78" t="str">
        <f>VLOOKUP(G573,[1]Macrodata_CCF!$A$3:$D$55,4,FALSE)</f>
        <v>#ERROR!</v>
      </c>
      <c r="E573" s="79" t="str">
        <f>VLOOKUP(G573,[1]Macrodata_CCF!$A$3:$B$55,2,FALSE)</f>
        <v>#ERROR!</v>
      </c>
      <c r="F573" s="78">
        <v>0.0</v>
      </c>
      <c r="G573" s="80">
        <v>49.0</v>
      </c>
      <c r="H573" s="81">
        <v>219615.0</v>
      </c>
      <c r="I573" s="81">
        <v>230000.0</v>
      </c>
      <c r="J573" s="81">
        <v>220135.0</v>
      </c>
      <c r="K573" s="81">
        <v>230000.0</v>
      </c>
      <c r="L573" s="82">
        <v>0.05007221954742417</v>
      </c>
      <c r="N573" s="83">
        <f t="shared" si="1"/>
        <v>0.05007221955</v>
      </c>
      <c r="O573" s="83">
        <f t="shared" si="2"/>
        <v>0.05007221955</v>
      </c>
      <c r="Q573" s="83">
        <f t="shared" si="3"/>
        <v>0.04515217391</v>
      </c>
      <c r="R573" s="83">
        <f t="shared" si="4"/>
        <v>0.002260869565</v>
      </c>
      <c r="S573" s="83" t="b">
        <f t="shared" si="5"/>
        <v>0</v>
      </c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</row>
    <row r="574" ht="14.25" customHeight="1">
      <c r="A574" s="78">
        <v>571.0</v>
      </c>
      <c r="C574" s="78" t="str">
        <f>VLOOKUP(G574,[1]Macrodata_CCF!$A$3:$D$55,4,FALSE)</f>
        <v>#ERROR!</v>
      </c>
      <c r="E574" s="79" t="str">
        <f>VLOOKUP(G574,[1]Macrodata_CCF!$A$3:$B$55,2,FALSE)</f>
        <v>#ERROR!</v>
      </c>
      <c r="F574" s="78">
        <v>0.0</v>
      </c>
      <c r="G574" s="80">
        <v>22.0</v>
      </c>
      <c r="H574" s="81">
        <v>21605.0</v>
      </c>
      <c r="I574" s="81">
        <v>250000.0</v>
      </c>
      <c r="J574" s="81">
        <v>62715.0</v>
      </c>
      <c r="K574" s="81">
        <v>250000.0</v>
      </c>
      <c r="L574" s="82">
        <v>0.1799951837824821</v>
      </c>
      <c r="N574" s="83">
        <f t="shared" si="1"/>
        <v>0.1799951838</v>
      </c>
      <c r="O574" s="83">
        <f t="shared" si="2"/>
        <v>0.1799951838</v>
      </c>
      <c r="Q574" s="83">
        <f t="shared" si="3"/>
        <v>0.91358</v>
      </c>
      <c r="R574" s="83">
        <f t="shared" si="4"/>
        <v>0.1799951838</v>
      </c>
      <c r="S574" s="83" t="b">
        <f t="shared" si="5"/>
        <v>0</v>
      </c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</row>
    <row r="575" ht="14.25" customHeight="1">
      <c r="A575" s="78">
        <v>572.0</v>
      </c>
      <c r="C575" s="78" t="str">
        <f>VLOOKUP(G575,[1]Macrodata_CCF!$A$3:$D$55,4,FALSE)</f>
        <v>#ERROR!</v>
      </c>
      <c r="E575" s="79" t="str">
        <f>VLOOKUP(G575,[1]Macrodata_CCF!$A$3:$B$55,2,FALSE)</f>
        <v>#ERROR!</v>
      </c>
      <c r="F575" s="78">
        <v>1.0</v>
      </c>
      <c r="G575" s="80">
        <v>20.0</v>
      </c>
      <c r="H575" s="81">
        <v>125680.0</v>
      </c>
      <c r="I575" s="81">
        <v>210000.0</v>
      </c>
      <c r="J575" s="81">
        <v>113875.0</v>
      </c>
      <c r="K575" s="81">
        <v>210000.0</v>
      </c>
      <c r="L575" s="82">
        <v>-0.1400023719165086</v>
      </c>
      <c r="N575" s="83">
        <f t="shared" si="1"/>
        <v>-0.1400023719</v>
      </c>
      <c r="O575" s="83">
        <f t="shared" si="2"/>
        <v>0</v>
      </c>
      <c r="Q575" s="83">
        <f t="shared" si="3"/>
        <v>0.4015238095</v>
      </c>
      <c r="R575" s="83">
        <f t="shared" si="4"/>
        <v>-0.1400023719</v>
      </c>
      <c r="S575" s="83" t="b">
        <f t="shared" si="5"/>
        <v>0</v>
      </c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</row>
    <row r="576" ht="14.25" customHeight="1">
      <c r="A576" s="78">
        <v>573.0</v>
      </c>
      <c r="C576" s="78" t="str">
        <f>VLOOKUP(G576,[1]Macrodata_CCF!$A$3:$D$55,4,FALSE)</f>
        <v>#ERROR!</v>
      </c>
      <c r="E576" s="79" t="str">
        <f>VLOOKUP(G576,[1]Macrodata_CCF!$A$3:$B$55,2,FALSE)</f>
        <v>#ERROR!</v>
      </c>
      <c r="F576" s="78">
        <v>0.0</v>
      </c>
      <c r="G576" s="80">
        <v>23.0</v>
      </c>
      <c r="H576" s="81">
        <v>312240.0</v>
      </c>
      <c r="I576" s="81">
        <v>870000.0</v>
      </c>
      <c r="J576" s="81">
        <v>395905.0</v>
      </c>
      <c r="K576" s="81">
        <v>1218000.0</v>
      </c>
      <c r="L576" s="82">
        <v>0.150001792885829</v>
      </c>
      <c r="N576" s="83">
        <f t="shared" si="1"/>
        <v>0.1500017929</v>
      </c>
      <c r="O576" s="83">
        <f t="shared" si="2"/>
        <v>0.1500017929</v>
      </c>
      <c r="Q576" s="83">
        <f t="shared" si="3"/>
        <v>0.6411034483</v>
      </c>
      <c r="R576" s="83">
        <f t="shared" si="4"/>
        <v>0.1500017929</v>
      </c>
      <c r="S576" s="83" t="b">
        <f t="shared" si="5"/>
        <v>0</v>
      </c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</row>
    <row r="577" ht="14.25" customHeight="1">
      <c r="A577" s="78">
        <v>574.0</v>
      </c>
      <c r="C577" s="78" t="str">
        <f>VLOOKUP(G577,[1]Macrodata_CCF!$A$3:$D$55,4,FALSE)</f>
        <v>#ERROR!</v>
      </c>
      <c r="E577" s="79" t="str">
        <f>VLOOKUP(G577,[1]Macrodata_CCF!$A$3:$B$55,2,FALSE)</f>
        <v>#ERROR!</v>
      </c>
      <c r="F577" s="78">
        <v>0.0</v>
      </c>
      <c r="G577" s="80">
        <v>52.0</v>
      </c>
      <c r="H577" s="81">
        <v>123895.0</v>
      </c>
      <c r="I577" s="81">
        <v>260000.0</v>
      </c>
      <c r="J577" s="81">
        <v>130700.0</v>
      </c>
      <c r="K577" s="81">
        <v>442000.0</v>
      </c>
      <c r="L577" s="82">
        <v>0.04999816318283678</v>
      </c>
      <c r="N577" s="83">
        <f t="shared" si="1"/>
        <v>0.04999816318</v>
      </c>
      <c r="O577" s="83">
        <f t="shared" si="2"/>
        <v>0.04999816318</v>
      </c>
      <c r="Q577" s="83">
        <f t="shared" si="3"/>
        <v>0.5234807692</v>
      </c>
      <c r="R577" s="83">
        <f t="shared" si="4"/>
        <v>0.04999816318</v>
      </c>
      <c r="S577" s="83" t="b">
        <f t="shared" si="5"/>
        <v>0</v>
      </c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</row>
    <row r="578" ht="14.25" customHeight="1">
      <c r="A578" s="78">
        <v>575.0</v>
      </c>
      <c r="C578" s="78" t="str">
        <f>VLOOKUP(G578,[1]Macrodata_CCF!$A$3:$D$55,4,FALSE)</f>
        <v>#ERROR!</v>
      </c>
      <c r="E578" s="79" t="str">
        <f>VLOOKUP(G578,[1]Macrodata_CCF!$A$3:$B$55,2,FALSE)</f>
        <v>#ERROR!</v>
      </c>
      <c r="F578" s="78">
        <v>0.0</v>
      </c>
      <c r="G578" s="80">
        <v>25.0</v>
      </c>
      <c r="H578" s="81">
        <v>210725.0</v>
      </c>
      <c r="I578" s="81">
        <v>240000.0</v>
      </c>
      <c r="J578" s="81">
        <v>216580.0</v>
      </c>
      <c r="K578" s="81">
        <v>240000.0</v>
      </c>
      <c r="L578" s="82">
        <v>0.2</v>
      </c>
      <c r="N578" s="83">
        <f t="shared" si="1"/>
        <v>0.2</v>
      </c>
      <c r="O578" s="83">
        <f t="shared" si="2"/>
        <v>0.2</v>
      </c>
      <c r="Q578" s="83">
        <f t="shared" si="3"/>
        <v>0.1219791667</v>
      </c>
      <c r="R578" s="83">
        <f t="shared" si="4"/>
        <v>0.2</v>
      </c>
      <c r="S578" s="83" t="b">
        <f t="shared" si="5"/>
        <v>0</v>
      </c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</row>
    <row r="579" ht="14.25" customHeight="1">
      <c r="A579" s="78">
        <v>576.0</v>
      </c>
      <c r="C579" s="78" t="str">
        <f>VLOOKUP(G579,[1]Macrodata_CCF!$A$3:$D$55,4,FALSE)</f>
        <v>#ERROR!</v>
      </c>
      <c r="E579" s="79" t="str">
        <f>VLOOKUP(G579,[1]Macrodata_CCF!$A$3:$B$55,2,FALSE)</f>
        <v>#ERROR!</v>
      </c>
      <c r="F579" s="78">
        <v>0.0</v>
      </c>
      <c r="G579" s="80">
        <v>17.0</v>
      </c>
      <c r="H579" s="81">
        <v>8610.0</v>
      </c>
      <c r="I579" s="81">
        <v>10000.0</v>
      </c>
      <c r="J579" s="81">
        <v>8400.0</v>
      </c>
      <c r="K579" s="81">
        <v>10000.0</v>
      </c>
      <c r="L579" s="82">
        <v>-0.1510791366906475</v>
      </c>
      <c r="N579" s="83">
        <f t="shared" si="1"/>
        <v>-0.1510791367</v>
      </c>
      <c r="O579" s="83">
        <f t="shared" si="2"/>
        <v>0</v>
      </c>
      <c r="Q579" s="83">
        <f t="shared" si="3"/>
        <v>0.139</v>
      </c>
      <c r="R579" s="83">
        <f t="shared" si="4"/>
        <v>-0.1510791367</v>
      </c>
      <c r="S579" s="83" t="b">
        <f t="shared" si="5"/>
        <v>0</v>
      </c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</row>
    <row r="580" ht="14.25" customHeight="1">
      <c r="A580" s="78">
        <v>577.0</v>
      </c>
      <c r="C580" s="78" t="str">
        <f>VLOOKUP(G580,[1]Macrodata_CCF!$A$3:$D$55,4,FALSE)</f>
        <v>#ERROR!</v>
      </c>
      <c r="E580" s="79" t="str">
        <f>VLOOKUP(G580,[1]Macrodata_CCF!$A$3:$B$55,2,FALSE)</f>
        <v>#ERROR!</v>
      </c>
      <c r="F580" s="78">
        <v>0.0</v>
      </c>
      <c r="G580" s="80">
        <v>29.0</v>
      </c>
      <c r="H580" s="81">
        <v>318220.0</v>
      </c>
      <c r="I580" s="81">
        <v>680000.0</v>
      </c>
      <c r="J580" s="81">
        <v>372485.0</v>
      </c>
      <c r="K580" s="81">
        <v>1020000.0</v>
      </c>
      <c r="L580" s="82">
        <v>0.1499944717784289</v>
      </c>
      <c r="N580" s="83">
        <f t="shared" si="1"/>
        <v>0.1499944718</v>
      </c>
      <c r="O580" s="83">
        <f t="shared" si="2"/>
        <v>0.1499944718</v>
      </c>
      <c r="Q580" s="83">
        <f t="shared" si="3"/>
        <v>0.5320294118</v>
      </c>
      <c r="R580" s="83">
        <f t="shared" si="4"/>
        <v>0.1499944718</v>
      </c>
      <c r="S580" s="83" t="b">
        <f t="shared" si="5"/>
        <v>0</v>
      </c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</row>
    <row r="581" ht="14.25" customHeight="1">
      <c r="A581" s="78">
        <v>578.0</v>
      </c>
      <c r="C581" s="78" t="str">
        <f>VLOOKUP(G581,[1]Macrodata_CCF!$A$3:$D$55,4,FALSE)</f>
        <v>#ERROR!</v>
      </c>
      <c r="E581" s="79" t="str">
        <f>VLOOKUP(G581,[1]Macrodata_CCF!$A$3:$B$55,2,FALSE)</f>
        <v>#ERROR!</v>
      </c>
      <c r="F581" s="78">
        <v>1.0</v>
      </c>
      <c r="G581" s="80">
        <v>6.0</v>
      </c>
      <c r="H581" s="81">
        <v>467460.0</v>
      </c>
      <c r="I581" s="81">
        <v>650000.0</v>
      </c>
      <c r="J581" s="81">
        <v>542300.0</v>
      </c>
      <c r="K581" s="81">
        <v>650000.0</v>
      </c>
      <c r="L581" s="82">
        <v>0.4099923304481209</v>
      </c>
      <c r="N581" s="83">
        <f t="shared" si="1"/>
        <v>0.4099923304</v>
      </c>
      <c r="O581" s="83">
        <f t="shared" si="2"/>
        <v>0.4099923304</v>
      </c>
      <c r="Q581" s="83">
        <f t="shared" si="3"/>
        <v>0.2808307692</v>
      </c>
      <c r="R581" s="83">
        <f t="shared" si="4"/>
        <v>0.4099923304</v>
      </c>
      <c r="S581" s="83" t="b">
        <f t="shared" si="5"/>
        <v>0</v>
      </c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</row>
    <row r="582" ht="14.25" customHeight="1">
      <c r="A582" s="78">
        <v>579.0</v>
      </c>
      <c r="C582" s="78" t="str">
        <f>VLOOKUP(G582,[1]Macrodata_CCF!$A$3:$D$55,4,FALSE)</f>
        <v>#ERROR!</v>
      </c>
      <c r="E582" s="79" t="str">
        <f>VLOOKUP(G582,[1]Macrodata_CCF!$A$3:$B$55,2,FALSE)</f>
        <v>#ERROR!</v>
      </c>
      <c r="F582" s="78">
        <v>0.0</v>
      </c>
      <c r="G582" s="80">
        <v>51.0</v>
      </c>
      <c r="H582" s="81">
        <v>452580.0</v>
      </c>
      <c r="I582" s="81">
        <v>600000.0</v>
      </c>
      <c r="J582" s="81">
        <v>473220.0</v>
      </c>
      <c r="K582" s="81">
        <v>600000.0</v>
      </c>
      <c r="L582" s="82">
        <v>0.14000814000814</v>
      </c>
      <c r="N582" s="83">
        <f t="shared" si="1"/>
        <v>0.14000814</v>
      </c>
      <c r="O582" s="83">
        <f t="shared" si="2"/>
        <v>0.14000814</v>
      </c>
      <c r="Q582" s="83">
        <f t="shared" si="3"/>
        <v>0.2457</v>
      </c>
      <c r="R582" s="83">
        <f t="shared" si="4"/>
        <v>0.14000814</v>
      </c>
      <c r="S582" s="83" t="b">
        <f t="shared" si="5"/>
        <v>0</v>
      </c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</row>
    <row r="583" ht="14.25" customHeight="1">
      <c r="A583" s="78">
        <v>580.0</v>
      </c>
      <c r="C583" s="78" t="str">
        <f>VLOOKUP(G583,[1]Macrodata_CCF!$A$3:$D$55,4,FALSE)</f>
        <v>#ERROR!</v>
      </c>
      <c r="E583" s="79" t="str">
        <f>VLOOKUP(G583,[1]Macrodata_CCF!$A$3:$B$55,2,FALSE)</f>
        <v>#ERROR!</v>
      </c>
      <c r="F583" s="78">
        <v>0.0</v>
      </c>
      <c r="G583" s="80">
        <v>3.0</v>
      </c>
      <c r="H583" s="81">
        <v>357025.0</v>
      </c>
      <c r="I583" s="81">
        <v>530000.0</v>
      </c>
      <c r="J583" s="81">
        <v>410645.0</v>
      </c>
      <c r="K583" s="81">
        <v>530000.0</v>
      </c>
      <c r="L583" s="82">
        <v>0.3099869923399335</v>
      </c>
      <c r="N583" s="83">
        <f t="shared" si="1"/>
        <v>0.3099869923</v>
      </c>
      <c r="O583" s="83">
        <f t="shared" si="2"/>
        <v>0.3099869923</v>
      </c>
      <c r="Q583" s="83">
        <f t="shared" si="3"/>
        <v>0.3263679245</v>
      </c>
      <c r="R583" s="83">
        <f t="shared" si="4"/>
        <v>0.3099869923</v>
      </c>
      <c r="S583" s="83" t="b">
        <f t="shared" si="5"/>
        <v>0</v>
      </c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</row>
    <row r="584" ht="14.25" customHeight="1">
      <c r="A584" s="78">
        <v>581.0</v>
      </c>
      <c r="C584" s="78" t="str">
        <f>VLOOKUP(G584,[1]Macrodata_CCF!$A$3:$D$55,4,FALSE)</f>
        <v>#ERROR!</v>
      </c>
      <c r="E584" s="79" t="str">
        <f>VLOOKUP(G584,[1]Macrodata_CCF!$A$3:$B$55,2,FALSE)</f>
        <v>#ERROR!</v>
      </c>
      <c r="F584" s="78">
        <v>0.0</v>
      </c>
      <c r="G584" s="80">
        <v>14.0</v>
      </c>
      <c r="H584" s="81">
        <v>62325.0</v>
      </c>
      <c r="I584" s="81">
        <v>90000.0</v>
      </c>
      <c r="J584" s="81">
        <v>67305.0</v>
      </c>
      <c r="K584" s="81">
        <v>153000.0</v>
      </c>
      <c r="L584" s="82">
        <v>0.1799457994579946</v>
      </c>
      <c r="N584" s="83">
        <f t="shared" si="1"/>
        <v>0.1799457995</v>
      </c>
      <c r="O584" s="83">
        <f t="shared" si="2"/>
        <v>0.1799457995</v>
      </c>
      <c r="Q584" s="83">
        <f t="shared" si="3"/>
        <v>0.3075</v>
      </c>
      <c r="R584" s="83">
        <f t="shared" si="4"/>
        <v>0.1799457995</v>
      </c>
      <c r="S584" s="83" t="b">
        <f t="shared" si="5"/>
        <v>0</v>
      </c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</row>
    <row r="585" ht="14.25" customHeight="1">
      <c r="A585" s="78">
        <v>582.0</v>
      </c>
      <c r="C585" s="78" t="str">
        <f>VLOOKUP(G585,[1]Macrodata_CCF!$A$3:$D$55,4,FALSE)</f>
        <v>#ERROR!</v>
      </c>
      <c r="E585" s="79" t="str">
        <f>VLOOKUP(G585,[1]Macrodata_CCF!$A$3:$B$55,2,FALSE)</f>
        <v>#ERROR!</v>
      </c>
      <c r="F585" s="78">
        <v>0.0</v>
      </c>
      <c r="G585" s="80">
        <v>24.0</v>
      </c>
      <c r="H585" s="81">
        <v>492945.0</v>
      </c>
      <c r="I585" s="81">
        <v>730000.0</v>
      </c>
      <c r="J585" s="81">
        <v>537985.0</v>
      </c>
      <c r="K585" s="81">
        <v>730000.0</v>
      </c>
      <c r="L585" s="82">
        <v>0.1899981017063551</v>
      </c>
      <c r="N585" s="83">
        <f t="shared" si="1"/>
        <v>0.1899981017</v>
      </c>
      <c r="O585" s="83">
        <f t="shared" si="2"/>
        <v>0.1899981017</v>
      </c>
      <c r="Q585" s="83">
        <f t="shared" si="3"/>
        <v>0.3247328767</v>
      </c>
      <c r="R585" s="83">
        <f t="shared" si="4"/>
        <v>0.1899981017</v>
      </c>
      <c r="S585" s="83" t="b">
        <f t="shared" si="5"/>
        <v>0</v>
      </c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</row>
    <row r="586" ht="14.25" customHeight="1">
      <c r="A586" s="78">
        <v>583.0</v>
      </c>
      <c r="C586" s="78" t="str">
        <f>VLOOKUP(G586,[1]Macrodata_CCF!$A$3:$D$55,4,FALSE)</f>
        <v>#ERROR!</v>
      </c>
      <c r="E586" s="79" t="str">
        <f>VLOOKUP(G586,[1]Macrodata_CCF!$A$3:$B$55,2,FALSE)</f>
        <v>#ERROR!</v>
      </c>
      <c r="F586" s="78">
        <v>0.0</v>
      </c>
      <c r="G586" s="80">
        <v>44.0</v>
      </c>
      <c r="H586" s="81">
        <v>0.0</v>
      </c>
      <c r="I586" s="81">
        <v>280000.0</v>
      </c>
      <c r="J586" s="81">
        <v>53200.0</v>
      </c>
      <c r="K586" s="81">
        <v>280000.0</v>
      </c>
      <c r="L586" s="82">
        <v>0.19</v>
      </c>
      <c r="N586" s="83">
        <f t="shared" si="1"/>
        <v>0.19</v>
      </c>
      <c r="O586" s="83">
        <f t="shared" si="2"/>
        <v>0.19</v>
      </c>
      <c r="Q586" s="83">
        <f t="shared" si="3"/>
        <v>1</v>
      </c>
      <c r="R586" s="83">
        <f t="shared" si="4"/>
        <v>0.19</v>
      </c>
      <c r="S586" s="83" t="b">
        <f t="shared" si="5"/>
        <v>0</v>
      </c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</row>
    <row r="587" ht="14.25" customHeight="1">
      <c r="A587" s="78">
        <v>584.0</v>
      </c>
      <c r="C587" s="78" t="str">
        <f>VLOOKUP(G587,[1]Macrodata_CCF!$A$3:$D$55,4,FALSE)</f>
        <v>#ERROR!</v>
      </c>
      <c r="E587" s="79" t="str">
        <f>VLOOKUP(G587,[1]Macrodata_CCF!$A$3:$B$55,2,FALSE)</f>
        <v>#ERROR!</v>
      </c>
      <c r="F587" s="78">
        <v>0.0</v>
      </c>
      <c r="G587" s="80">
        <v>25.0</v>
      </c>
      <c r="H587" s="81">
        <v>123480.0</v>
      </c>
      <c r="I587" s="81">
        <v>230000.0</v>
      </c>
      <c r="J587" s="81">
        <v>140525.0</v>
      </c>
      <c r="K587" s="81">
        <v>345000.0</v>
      </c>
      <c r="L587" s="82">
        <v>0.1600168982350732</v>
      </c>
      <c r="N587" s="83">
        <f t="shared" si="1"/>
        <v>0.1600168982</v>
      </c>
      <c r="O587" s="83">
        <f t="shared" si="2"/>
        <v>0.1600168982</v>
      </c>
      <c r="Q587" s="83">
        <f t="shared" si="3"/>
        <v>0.4631304348</v>
      </c>
      <c r="R587" s="83">
        <f t="shared" si="4"/>
        <v>0.1600168982</v>
      </c>
      <c r="S587" s="83" t="b">
        <f t="shared" si="5"/>
        <v>0</v>
      </c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</row>
    <row r="588" ht="14.25" customHeight="1">
      <c r="A588" s="78">
        <v>585.0</v>
      </c>
      <c r="C588" s="78" t="str">
        <f>VLOOKUP(G588,[1]Macrodata_CCF!$A$3:$D$55,4,FALSE)</f>
        <v>#ERROR!</v>
      </c>
      <c r="E588" s="79" t="str">
        <f>VLOOKUP(G588,[1]Macrodata_CCF!$A$3:$B$55,2,FALSE)</f>
        <v>#ERROR!</v>
      </c>
      <c r="F588" s="78">
        <v>0.0</v>
      </c>
      <c r="G588" s="80">
        <v>48.0</v>
      </c>
      <c r="H588" s="81">
        <v>0.0</v>
      </c>
      <c r="I588" s="81">
        <v>780000.0</v>
      </c>
      <c r="J588" s="81">
        <v>109200.0</v>
      </c>
      <c r="K588" s="81">
        <v>780000.0</v>
      </c>
      <c r="L588" s="82">
        <v>0.14</v>
      </c>
      <c r="N588" s="83">
        <f t="shared" si="1"/>
        <v>0.14</v>
      </c>
      <c r="O588" s="83">
        <f t="shared" si="2"/>
        <v>0.14</v>
      </c>
      <c r="Q588" s="83">
        <f t="shared" si="3"/>
        <v>1</v>
      </c>
      <c r="R588" s="83">
        <f t="shared" si="4"/>
        <v>0.14</v>
      </c>
      <c r="S588" s="83" t="b">
        <f t="shared" si="5"/>
        <v>0</v>
      </c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</row>
    <row r="589" ht="14.25" customHeight="1">
      <c r="A589" s="78">
        <v>586.0</v>
      </c>
      <c r="C589" s="78" t="str">
        <f>VLOOKUP(G589,[1]Macrodata_CCF!$A$3:$D$55,4,FALSE)</f>
        <v>#ERROR!</v>
      </c>
      <c r="E589" s="79" t="str">
        <f>VLOOKUP(G589,[1]Macrodata_CCF!$A$3:$B$55,2,FALSE)</f>
        <v>#ERROR!</v>
      </c>
      <c r="F589" s="78">
        <v>1.0</v>
      </c>
      <c r="G589" s="80">
        <v>39.0</v>
      </c>
      <c r="H589" s="81">
        <v>65185.0</v>
      </c>
      <c r="I589" s="81">
        <v>120000.0</v>
      </c>
      <c r="J589" s="81">
        <v>88205.0</v>
      </c>
      <c r="K589" s="81">
        <v>120000.0</v>
      </c>
      <c r="L589" s="82">
        <v>0.419958040682295</v>
      </c>
      <c r="N589" s="83">
        <f t="shared" si="1"/>
        <v>0.4199580407</v>
      </c>
      <c r="O589" s="83">
        <f t="shared" si="2"/>
        <v>0.4199580407</v>
      </c>
      <c r="Q589" s="83">
        <f t="shared" si="3"/>
        <v>0.4567916667</v>
      </c>
      <c r="R589" s="83">
        <f t="shared" si="4"/>
        <v>0.4199580407</v>
      </c>
      <c r="S589" s="83" t="b">
        <f t="shared" si="5"/>
        <v>0</v>
      </c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</row>
    <row r="590" ht="14.25" customHeight="1">
      <c r="A590" s="78">
        <v>587.0</v>
      </c>
      <c r="C590" s="78" t="str">
        <f>VLOOKUP(G590,[1]Macrodata_CCF!$A$3:$D$55,4,FALSE)</f>
        <v>#ERROR!</v>
      </c>
      <c r="E590" s="79" t="str">
        <f>VLOOKUP(G590,[1]Macrodata_CCF!$A$3:$B$55,2,FALSE)</f>
        <v>#ERROR!</v>
      </c>
      <c r="F590" s="78">
        <v>1.0</v>
      </c>
      <c r="G590" s="80">
        <v>34.0</v>
      </c>
      <c r="H590" s="81">
        <v>432015.0</v>
      </c>
      <c r="I590" s="81">
        <v>560000.0</v>
      </c>
      <c r="J590" s="81">
        <v>571200.0</v>
      </c>
      <c r="K590" s="81">
        <v>560000.0</v>
      </c>
      <c r="L590" s="82">
        <v>1.08751025510802</v>
      </c>
      <c r="N590" s="83">
        <f t="shared" si="1"/>
        <v>1.087510255</v>
      </c>
      <c r="O590" s="83">
        <f t="shared" si="2"/>
        <v>1</v>
      </c>
      <c r="Q590" s="83">
        <f t="shared" si="3"/>
        <v>0.2285446429</v>
      </c>
      <c r="R590" s="83">
        <f t="shared" si="4"/>
        <v>1.087510255</v>
      </c>
      <c r="S590" s="83" t="b">
        <f t="shared" si="5"/>
        <v>0</v>
      </c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</row>
    <row r="591" ht="14.25" customHeight="1">
      <c r="A591" s="78">
        <v>588.0</v>
      </c>
      <c r="C591" s="78" t="str">
        <f>VLOOKUP(G591,[1]Macrodata_CCF!$A$3:$D$55,4,FALSE)</f>
        <v>#ERROR!</v>
      </c>
      <c r="E591" s="79" t="str">
        <f>VLOOKUP(G591,[1]Macrodata_CCF!$A$3:$B$55,2,FALSE)</f>
        <v>#ERROR!</v>
      </c>
      <c r="F591" s="78">
        <v>0.0</v>
      </c>
      <c r="G591" s="80">
        <v>21.0</v>
      </c>
      <c r="H591" s="81">
        <v>101595.0</v>
      </c>
      <c r="I591" s="81">
        <v>130000.0</v>
      </c>
      <c r="J591" s="81">
        <v>107275.0</v>
      </c>
      <c r="K591" s="81">
        <v>130000.0</v>
      </c>
      <c r="L591" s="82">
        <v>0.19996479493047</v>
      </c>
      <c r="N591" s="83">
        <f t="shared" si="1"/>
        <v>0.1999647949</v>
      </c>
      <c r="O591" s="83">
        <f t="shared" si="2"/>
        <v>0.1999647949</v>
      </c>
      <c r="Q591" s="83">
        <f t="shared" si="3"/>
        <v>0.2185</v>
      </c>
      <c r="R591" s="83">
        <f t="shared" si="4"/>
        <v>0.1999647949</v>
      </c>
      <c r="S591" s="83" t="b">
        <f t="shared" si="5"/>
        <v>0</v>
      </c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</row>
    <row r="592" ht="14.25" customHeight="1">
      <c r="A592" s="78">
        <v>589.0</v>
      </c>
      <c r="C592" s="78" t="str">
        <f>VLOOKUP(G592,[1]Macrodata_CCF!$A$3:$D$55,4,FALSE)</f>
        <v>#ERROR!</v>
      </c>
      <c r="E592" s="79" t="str">
        <f>VLOOKUP(G592,[1]Macrodata_CCF!$A$3:$B$55,2,FALSE)</f>
        <v>#ERROR!</v>
      </c>
      <c r="F592" s="78">
        <v>0.0</v>
      </c>
      <c r="G592" s="80">
        <v>30.0</v>
      </c>
      <c r="H592" s="81">
        <v>148410.0</v>
      </c>
      <c r="I592" s="81">
        <v>180000.0</v>
      </c>
      <c r="J592" s="81">
        <v>183600.0</v>
      </c>
      <c r="K592" s="81">
        <v>180000.0</v>
      </c>
      <c r="L592" s="82">
        <v>1.113960113960114</v>
      </c>
      <c r="N592" s="83">
        <f t="shared" si="1"/>
        <v>1.113960114</v>
      </c>
      <c r="O592" s="83">
        <f t="shared" si="2"/>
        <v>1</v>
      </c>
      <c r="Q592" s="83">
        <f t="shared" si="3"/>
        <v>0.1755</v>
      </c>
      <c r="R592" s="83">
        <f t="shared" si="4"/>
        <v>1.113960114</v>
      </c>
      <c r="S592" s="83" t="b">
        <f t="shared" si="5"/>
        <v>0</v>
      </c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</row>
    <row r="593" ht="14.25" customHeight="1">
      <c r="A593" s="78">
        <v>590.0</v>
      </c>
      <c r="C593" s="78" t="str">
        <f>VLOOKUP(G593,[1]Macrodata_CCF!$A$3:$D$55,4,FALSE)</f>
        <v>#ERROR!</v>
      </c>
      <c r="E593" s="79" t="str">
        <f>VLOOKUP(G593,[1]Macrodata_CCF!$A$3:$B$55,2,FALSE)</f>
        <v>#ERROR!</v>
      </c>
      <c r="F593" s="78">
        <v>0.0</v>
      </c>
      <c r="G593" s="80">
        <v>29.0</v>
      </c>
      <c r="H593" s="81">
        <v>160625.0</v>
      </c>
      <c r="I593" s="81">
        <v>680000.0</v>
      </c>
      <c r="J593" s="81">
        <v>243725.0</v>
      </c>
      <c r="K593" s="81">
        <v>680000.0</v>
      </c>
      <c r="L593" s="82">
        <v>0.16</v>
      </c>
      <c r="N593" s="83">
        <f t="shared" si="1"/>
        <v>0.16</v>
      </c>
      <c r="O593" s="83">
        <f t="shared" si="2"/>
        <v>0.16</v>
      </c>
      <c r="Q593" s="83">
        <f t="shared" si="3"/>
        <v>0.7637867647</v>
      </c>
      <c r="R593" s="83">
        <f t="shared" si="4"/>
        <v>0.16</v>
      </c>
      <c r="S593" s="83" t="b">
        <f t="shared" si="5"/>
        <v>0</v>
      </c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</row>
    <row r="594" ht="14.25" customHeight="1">
      <c r="A594" s="78">
        <v>591.0</v>
      </c>
      <c r="C594" s="78" t="str">
        <f>VLOOKUP(G594,[1]Macrodata_CCF!$A$3:$D$55,4,FALSE)</f>
        <v>#ERROR!</v>
      </c>
      <c r="E594" s="79" t="str">
        <f>VLOOKUP(G594,[1]Macrodata_CCF!$A$3:$B$55,2,FALSE)</f>
        <v>#ERROR!</v>
      </c>
      <c r="F594" s="78">
        <v>1.0</v>
      </c>
      <c r="G594" s="80">
        <v>6.0</v>
      </c>
      <c r="H594" s="81">
        <v>157700.0</v>
      </c>
      <c r="I594" s="81">
        <v>220000.0</v>
      </c>
      <c r="J594" s="81">
        <v>182620.0</v>
      </c>
      <c r="K594" s="81">
        <v>220000.0</v>
      </c>
      <c r="L594" s="82">
        <v>0.4</v>
      </c>
      <c r="N594" s="83">
        <f t="shared" si="1"/>
        <v>0.4</v>
      </c>
      <c r="O594" s="83">
        <f t="shared" si="2"/>
        <v>0.4</v>
      </c>
      <c r="Q594" s="83">
        <f t="shared" si="3"/>
        <v>0.2831818182</v>
      </c>
      <c r="R594" s="83">
        <f t="shared" si="4"/>
        <v>0.4</v>
      </c>
      <c r="S594" s="83" t="b">
        <f t="shared" si="5"/>
        <v>0</v>
      </c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</row>
    <row r="595" ht="14.25" customHeight="1">
      <c r="A595" s="78">
        <v>592.0</v>
      </c>
      <c r="C595" s="78" t="str">
        <f>VLOOKUP(G595,[1]Macrodata_CCF!$A$3:$D$55,4,FALSE)</f>
        <v>#ERROR!</v>
      </c>
      <c r="E595" s="79" t="str">
        <f>VLOOKUP(G595,[1]Macrodata_CCF!$A$3:$B$55,2,FALSE)</f>
        <v>#ERROR!</v>
      </c>
      <c r="F595" s="78">
        <v>0.0</v>
      </c>
      <c r="G595" s="80">
        <v>30.0</v>
      </c>
      <c r="H595" s="81">
        <v>356855.0</v>
      </c>
      <c r="I595" s="81">
        <v>840000.0</v>
      </c>
      <c r="J595" s="81">
        <v>453485.0</v>
      </c>
      <c r="K595" s="81">
        <v>840000.0</v>
      </c>
      <c r="L595" s="82">
        <v>0.2000020697720146</v>
      </c>
      <c r="N595" s="83">
        <f t="shared" si="1"/>
        <v>0.2000020698</v>
      </c>
      <c r="O595" s="83">
        <f t="shared" si="2"/>
        <v>0.2000020698</v>
      </c>
      <c r="Q595" s="83">
        <f t="shared" si="3"/>
        <v>0.575172619</v>
      </c>
      <c r="R595" s="83">
        <f t="shared" si="4"/>
        <v>0.2000020698</v>
      </c>
      <c r="S595" s="83" t="b">
        <f t="shared" si="5"/>
        <v>0</v>
      </c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</row>
    <row r="596" ht="14.25" customHeight="1">
      <c r="A596" s="78">
        <v>593.0</v>
      </c>
      <c r="C596" s="78" t="str">
        <f>VLOOKUP(G596,[1]Macrodata_CCF!$A$3:$D$55,4,FALSE)</f>
        <v>#ERROR!</v>
      </c>
      <c r="E596" s="79" t="str">
        <f>VLOOKUP(G596,[1]Macrodata_CCF!$A$3:$B$55,2,FALSE)</f>
        <v>#ERROR!</v>
      </c>
      <c r="F596" s="78">
        <v>0.0</v>
      </c>
      <c r="G596" s="80">
        <v>27.0</v>
      </c>
      <c r="H596" s="81">
        <v>0.0</v>
      </c>
      <c r="I596" s="81">
        <v>370000.0</v>
      </c>
      <c r="J596" s="81">
        <v>55500.0</v>
      </c>
      <c r="K596" s="81">
        <v>370000.0</v>
      </c>
      <c r="L596" s="82">
        <v>0.15</v>
      </c>
      <c r="N596" s="83">
        <f t="shared" si="1"/>
        <v>0.15</v>
      </c>
      <c r="O596" s="83">
        <f t="shared" si="2"/>
        <v>0.15</v>
      </c>
      <c r="Q596" s="83">
        <f t="shared" si="3"/>
        <v>1</v>
      </c>
      <c r="R596" s="83">
        <f t="shared" si="4"/>
        <v>0.15</v>
      </c>
      <c r="S596" s="83" t="b">
        <f t="shared" si="5"/>
        <v>0</v>
      </c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</row>
    <row r="597" ht="14.25" customHeight="1">
      <c r="A597" s="78">
        <v>594.0</v>
      </c>
      <c r="C597" s="78" t="str">
        <f>VLOOKUP(G597,[1]Macrodata_CCF!$A$3:$D$55,4,FALSE)</f>
        <v>#ERROR!</v>
      </c>
      <c r="E597" s="79" t="str">
        <f>VLOOKUP(G597,[1]Macrodata_CCF!$A$3:$B$55,2,FALSE)</f>
        <v>#ERROR!</v>
      </c>
      <c r="F597" s="78">
        <v>0.0</v>
      </c>
      <c r="G597" s="80">
        <v>47.0</v>
      </c>
      <c r="H597" s="81">
        <v>67695.0</v>
      </c>
      <c r="I597" s="81">
        <v>100000.0</v>
      </c>
      <c r="J597" s="81">
        <v>72865.0</v>
      </c>
      <c r="K597" s="81">
        <v>100000.0</v>
      </c>
      <c r="L597" s="82">
        <v>0.1600371459526389</v>
      </c>
      <c r="N597" s="83">
        <f t="shared" si="1"/>
        <v>0.160037146</v>
      </c>
      <c r="O597" s="83">
        <f t="shared" si="2"/>
        <v>0.160037146</v>
      </c>
      <c r="Q597" s="83">
        <f t="shared" si="3"/>
        <v>0.32305</v>
      </c>
      <c r="R597" s="83">
        <f t="shared" si="4"/>
        <v>0.160037146</v>
      </c>
      <c r="S597" s="83" t="b">
        <f t="shared" si="5"/>
        <v>0</v>
      </c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</row>
    <row r="598" ht="14.25" customHeight="1">
      <c r="A598" s="78">
        <v>595.0</v>
      </c>
      <c r="C598" s="78" t="str">
        <f>VLOOKUP(G598,[1]Macrodata_CCF!$A$3:$D$55,4,FALSE)</f>
        <v>#ERROR!</v>
      </c>
      <c r="E598" s="79" t="str">
        <f>VLOOKUP(G598,[1]Macrodata_CCF!$A$3:$B$55,2,FALSE)</f>
        <v>#ERROR!</v>
      </c>
      <c r="F598" s="78">
        <v>0.0</v>
      </c>
      <c r="G598" s="80">
        <v>1.0</v>
      </c>
      <c r="H598" s="81">
        <v>154530.0</v>
      </c>
      <c r="I598" s="81">
        <v>820000.0</v>
      </c>
      <c r="J598" s="81">
        <v>367480.0</v>
      </c>
      <c r="K598" s="81">
        <v>820000.0</v>
      </c>
      <c r="L598" s="82">
        <v>0.3199993989210633</v>
      </c>
      <c r="N598" s="83">
        <f t="shared" si="1"/>
        <v>0.3199993989</v>
      </c>
      <c r="O598" s="83">
        <f t="shared" si="2"/>
        <v>0.3199993989</v>
      </c>
      <c r="Q598" s="83">
        <f t="shared" si="3"/>
        <v>0.8115487805</v>
      </c>
      <c r="R598" s="83">
        <f t="shared" si="4"/>
        <v>0.3199993989</v>
      </c>
      <c r="S598" s="83" t="b">
        <f t="shared" si="5"/>
        <v>0</v>
      </c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</row>
    <row r="599" ht="14.25" customHeight="1">
      <c r="A599" s="78">
        <v>596.0</v>
      </c>
      <c r="C599" s="78" t="str">
        <f>VLOOKUP(G599,[1]Macrodata_CCF!$A$3:$D$55,4,FALSE)</f>
        <v>#ERROR!</v>
      </c>
      <c r="E599" s="79" t="str">
        <f>VLOOKUP(G599,[1]Macrodata_CCF!$A$3:$B$55,2,FALSE)</f>
        <v>#ERROR!</v>
      </c>
      <c r="F599" s="78">
        <v>0.0</v>
      </c>
      <c r="G599" s="80">
        <v>11.0</v>
      </c>
      <c r="H599" s="81">
        <v>70210.0</v>
      </c>
      <c r="I599" s="81">
        <v>470000.0</v>
      </c>
      <c r="J599" s="81">
        <v>150170.0</v>
      </c>
      <c r="K599" s="81">
        <v>470000.0</v>
      </c>
      <c r="L599" s="82">
        <v>0.2000050026263789</v>
      </c>
      <c r="N599" s="83">
        <f t="shared" si="1"/>
        <v>0.2000050026</v>
      </c>
      <c r="O599" s="83">
        <f t="shared" si="2"/>
        <v>0.2000050026</v>
      </c>
      <c r="Q599" s="83">
        <f t="shared" si="3"/>
        <v>0.8506170213</v>
      </c>
      <c r="R599" s="83">
        <f t="shared" si="4"/>
        <v>0.2000050026</v>
      </c>
      <c r="S599" s="83" t="b">
        <f t="shared" si="5"/>
        <v>0</v>
      </c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</row>
    <row r="600" ht="14.25" customHeight="1">
      <c r="A600" s="78">
        <v>597.0</v>
      </c>
      <c r="C600" s="78" t="str">
        <f>VLOOKUP(G600,[1]Macrodata_CCF!$A$3:$D$55,4,FALSE)</f>
        <v>#ERROR!</v>
      </c>
      <c r="E600" s="79" t="str">
        <f>VLOOKUP(G600,[1]Macrodata_CCF!$A$3:$B$55,2,FALSE)</f>
        <v>#ERROR!</v>
      </c>
      <c r="F600" s="78">
        <v>0.0</v>
      </c>
      <c r="G600" s="80">
        <v>21.0</v>
      </c>
      <c r="H600" s="81">
        <v>151495.0</v>
      </c>
      <c r="I600" s="81">
        <v>680000.0</v>
      </c>
      <c r="J600" s="81">
        <v>225485.0</v>
      </c>
      <c r="K600" s="81">
        <v>680000.0</v>
      </c>
      <c r="L600" s="82">
        <v>0.1399986755092194</v>
      </c>
      <c r="N600" s="83">
        <f t="shared" si="1"/>
        <v>0.1399986755</v>
      </c>
      <c r="O600" s="83">
        <f t="shared" si="2"/>
        <v>0.1399986755</v>
      </c>
      <c r="Q600" s="83">
        <f t="shared" si="3"/>
        <v>0.7772132353</v>
      </c>
      <c r="R600" s="83">
        <f t="shared" si="4"/>
        <v>0.1399986755</v>
      </c>
      <c r="S600" s="83" t="b">
        <f t="shared" si="5"/>
        <v>0</v>
      </c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</row>
    <row r="601" ht="14.25" customHeight="1">
      <c r="A601" s="78">
        <v>598.0</v>
      </c>
      <c r="C601" s="78" t="str">
        <f>VLOOKUP(G601,[1]Macrodata_CCF!$A$3:$D$55,4,FALSE)</f>
        <v>#ERROR!</v>
      </c>
      <c r="E601" s="79" t="str">
        <f>VLOOKUP(G601,[1]Macrodata_CCF!$A$3:$B$55,2,FALSE)</f>
        <v>#ERROR!</v>
      </c>
      <c r="F601" s="78">
        <v>0.0</v>
      </c>
      <c r="G601" s="80">
        <v>41.0</v>
      </c>
      <c r="H601" s="81">
        <v>612785.0</v>
      </c>
      <c r="I601" s="81">
        <v>760000.0</v>
      </c>
      <c r="J601" s="81">
        <v>654005.0</v>
      </c>
      <c r="K601" s="81">
        <v>760000.0</v>
      </c>
      <c r="L601" s="82">
        <v>0.2799986414427877</v>
      </c>
      <c r="N601" s="83">
        <f t="shared" si="1"/>
        <v>0.2799986414</v>
      </c>
      <c r="O601" s="83">
        <f t="shared" si="2"/>
        <v>0.2799986414</v>
      </c>
      <c r="Q601" s="83">
        <f t="shared" si="3"/>
        <v>0.1937039474</v>
      </c>
      <c r="R601" s="83">
        <f t="shared" si="4"/>
        <v>0.2799986414</v>
      </c>
      <c r="S601" s="83" t="b">
        <f t="shared" si="5"/>
        <v>0</v>
      </c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</row>
    <row r="602" ht="14.25" customHeight="1">
      <c r="A602" s="78">
        <v>599.0</v>
      </c>
      <c r="C602" s="78" t="str">
        <f>VLOOKUP(G602,[1]Macrodata_CCF!$A$3:$D$55,4,FALSE)</f>
        <v>#ERROR!</v>
      </c>
      <c r="E602" s="79" t="str">
        <f>VLOOKUP(G602,[1]Macrodata_CCF!$A$3:$B$55,2,FALSE)</f>
        <v>#ERROR!</v>
      </c>
      <c r="F602" s="78">
        <v>0.0</v>
      </c>
      <c r="G602" s="80">
        <v>9.0</v>
      </c>
      <c r="H602" s="81">
        <v>108845.0</v>
      </c>
      <c r="I602" s="81">
        <v>650000.0</v>
      </c>
      <c r="J602" s="81">
        <v>309070.0</v>
      </c>
      <c r="K602" s="81">
        <v>650000.0</v>
      </c>
      <c r="L602" s="82">
        <v>0.3699956574364092</v>
      </c>
      <c r="N602" s="83">
        <f t="shared" si="1"/>
        <v>0.3699956574</v>
      </c>
      <c r="O602" s="83">
        <f t="shared" si="2"/>
        <v>0.3699956574</v>
      </c>
      <c r="Q602" s="83">
        <f t="shared" si="3"/>
        <v>0.8325461538</v>
      </c>
      <c r="R602" s="83">
        <f t="shared" si="4"/>
        <v>0.3699956574</v>
      </c>
      <c r="S602" s="83" t="b">
        <f t="shared" si="5"/>
        <v>0</v>
      </c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</row>
    <row r="603" ht="14.25" customHeight="1">
      <c r="A603" s="78">
        <v>600.0</v>
      </c>
      <c r="C603" s="78" t="str">
        <f>VLOOKUP(G603,[1]Macrodata_CCF!$A$3:$D$55,4,FALSE)</f>
        <v>#ERROR!</v>
      </c>
      <c r="E603" s="79" t="str">
        <f>VLOOKUP(G603,[1]Macrodata_CCF!$A$3:$B$55,2,FALSE)</f>
        <v>#ERROR!</v>
      </c>
      <c r="F603" s="78">
        <v>0.0</v>
      </c>
      <c r="G603" s="80">
        <v>1.0</v>
      </c>
      <c r="H603" s="81">
        <v>140340.0</v>
      </c>
      <c r="I603" s="81">
        <v>510000.0</v>
      </c>
      <c r="J603" s="81">
        <v>240150.0</v>
      </c>
      <c r="K603" s="81">
        <v>510000.0</v>
      </c>
      <c r="L603" s="82">
        <v>0.2700048693393929</v>
      </c>
      <c r="N603" s="83">
        <f t="shared" si="1"/>
        <v>0.2700048693</v>
      </c>
      <c r="O603" s="83">
        <f t="shared" si="2"/>
        <v>0.2700048693</v>
      </c>
      <c r="Q603" s="83">
        <f t="shared" si="3"/>
        <v>0.7248235294</v>
      </c>
      <c r="R603" s="83">
        <f t="shared" si="4"/>
        <v>0.2700048693</v>
      </c>
      <c r="S603" s="83" t="b">
        <f t="shared" si="5"/>
        <v>0</v>
      </c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</row>
    <row r="604" ht="14.25" customHeight="1">
      <c r="A604" s="78">
        <v>601.0</v>
      </c>
      <c r="C604" s="78" t="str">
        <f>VLOOKUP(G604,[1]Macrodata_CCF!$A$3:$D$55,4,FALSE)</f>
        <v>#ERROR!</v>
      </c>
      <c r="E604" s="79" t="str">
        <f>VLOOKUP(G604,[1]Macrodata_CCF!$A$3:$B$55,2,FALSE)</f>
        <v>#ERROR!</v>
      </c>
      <c r="F604" s="78">
        <v>0.0</v>
      </c>
      <c r="G604" s="80">
        <v>7.0</v>
      </c>
      <c r="H604" s="81">
        <v>73530.0</v>
      </c>
      <c r="I604" s="81">
        <v>80000.0</v>
      </c>
      <c r="J604" s="81">
        <v>75340.0</v>
      </c>
      <c r="K604" s="81">
        <v>80000.0</v>
      </c>
      <c r="L604" s="82">
        <v>0.2797527047913447</v>
      </c>
      <c r="N604" s="83">
        <f t="shared" si="1"/>
        <v>0.2797527048</v>
      </c>
      <c r="O604" s="83">
        <f t="shared" si="2"/>
        <v>0.2797527048</v>
      </c>
      <c r="Q604" s="83">
        <f t="shared" si="3"/>
        <v>0.080875</v>
      </c>
      <c r="R604" s="83">
        <f t="shared" si="4"/>
        <v>0.022625</v>
      </c>
      <c r="S604" s="83" t="b">
        <f t="shared" si="5"/>
        <v>0</v>
      </c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</row>
    <row r="605" ht="14.25" customHeight="1">
      <c r="A605" s="78">
        <v>602.0</v>
      </c>
      <c r="C605" s="78" t="str">
        <f>VLOOKUP(G605,[1]Macrodata_CCF!$A$3:$D$55,4,FALSE)</f>
        <v>#ERROR!</v>
      </c>
      <c r="E605" s="79" t="str">
        <f>VLOOKUP(G605,[1]Macrodata_CCF!$A$3:$B$55,2,FALSE)</f>
        <v>#ERROR!</v>
      </c>
      <c r="F605" s="78">
        <v>0.0</v>
      </c>
      <c r="G605" s="80">
        <v>34.0</v>
      </c>
      <c r="H605" s="81">
        <v>141320.0</v>
      </c>
      <c r="I605" s="81">
        <v>250000.0</v>
      </c>
      <c r="J605" s="81">
        <v>152190.0</v>
      </c>
      <c r="K605" s="81">
        <v>250000.0</v>
      </c>
      <c r="L605" s="82">
        <v>0.1000184026499816</v>
      </c>
      <c r="N605" s="83">
        <f t="shared" si="1"/>
        <v>0.1000184026</v>
      </c>
      <c r="O605" s="83">
        <f t="shared" si="2"/>
        <v>0.1000184026</v>
      </c>
      <c r="Q605" s="83">
        <f t="shared" si="3"/>
        <v>0.43472</v>
      </c>
      <c r="R605" s="83">
        <f t="shared" si="4"/>
        <v>0.1000184026</v>
      </c>
      <c r="S605" s="83" t="b">
        <f t="shared" si="5"/>
        <v>0</v>
      </c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</row>
    <row r="606" ht="14.25" customHeight="1">
      <c r="A606" s="78">
        <v>603.0</v>
      </c>
      <c r="C606" s="78" t="str">
        <f>VLOOKUP(G606,[1]Macrodata_CCF!$A$3:$D$55,4,FALSE)</f>
        <v>#ERROR!</v>
      </c>
      <c r="E606" s="79" t="str">
        <f>VLOOKUP(G606,[1]Macrodata_CCF!$A$3:$B$55,2,FALSE)</f>
        <v>#ERROR!</v>
      </c>
      <c r="F606" s="78">
        <v>0.0</v>
      </c>
      <c r="G606" s="80">
        <v>31.0</v>
      </c>
      <c r="H606" s="81">
        <v>84725.0</v>
      </c>
      <c r="I606" s="81">
        <v>890000.0</v>
      </c>
      <c r="J606" s="81">
        <v>229675.0</v>
      </c>
      <c r="K606" s="81">
        <v>890000.0</v>
      </c>
      <c r="L606" s="82">
        <v>0.1800006209059017</v>
      </c>
      <c r="N606" s="83">
        <f t="shared" si="1"/>
        <v>0.1800006209</v>
      </c>
      <c r="O606" s="83">
        <f t="shared" si="2"/>
        <v>0.1800006209</v>
      </c>
      <c r="Q606" s="83">
        <f t="shared" si="3"/>
        <v>0.9048033708</v>
      </c>
      <c r="R606" s="83">
        <f t="shared" si="4"/>
        <v>0.1800006209</v>
      </c>
      <c r="S606" s="83" t="b">
        <f t="shared" si="5"/>
        <v>0</v>
      </c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</row>
    <row r="607" ht="14.25" customHeight="1">
      <c r="A607" s="78">
        <v>604.0</v>
      </c>
      <c r="C607" s="78" t="str">
        <f>VLOOKUP(G607,[1]Macrodata_CCF!$A$3:$D$55,4,FALSE)</f>
        <v>#ERROR!</v>
      </c>
      <c r="E607" s="79" t="str">
        <f>VLOOKUP(G607,[1]Macrodata_CCF!$A$3:$B$55,2,FALSE)</f>
        <v>#ERROR!</v>
      </c>
      <c r="F607" s="78">
        <v>0.0</v>
      </c>
      <c r="G607" s="80">
        <v>53.0</v>
      </c>
      <c r="H607" s="81">
        <v>157410.0</v>
      </c>
      <c r="I607" s="81">
        <v>470000.0</v>
      </c>
      <c r="J607" s="81">
        <v>479400.0</v>
      </c>
      <c r="K607" s="81">
        <v>470000.0</v>
      </c>
      <c r="L607" s="82">
        <v>1.030071339454237</v>
      </c>
      <c r="N607" s="83">
        <f t="shared" si="1"/>
        <v>1.030071339</v>
      </c>
      <c r="O607" s="83">
        <f t="shared" si="2"/>
        <v>1</v>
      </c>
      <c r="Q607" s="83">
        <f t="shared" si="3"/>
        <v>0.6650851064</v>
      </c>
      <c r="R607" s="83">
        <f t="shared" si="4"/>
        <v>1.030071339</v>
      </c>
      <c r="S607" s="83" t="b">
        <f t="shared" si="5"/>
        <v>0</v>
      </c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</row>
    <row r="608" ht="14.25" customHeight="1">
      <c r="A608" s="78">
        <v>605.0</v>
      </c>
      <c r="C608" s="78" t="str">
        <f>VLOOKUP(G608,[1]Macrodata_CCF!$A$3:$D$55,4,FALSE)</f>
        <v>#ERROR!</v>
      </c>
      <c r="E608" s="79" t="str">
        <f>VLOOKUP(G608,[1]Macrodata_CCF!$A$3:$B$55,2,FALSE)</f>
        <v>#ERROR!</v>
      </c>
      <c r="F608" s="78">
        <v>0.0</v>
      </c>
      <c r="G608" s="80">
        <v>20.0</v>
      </c>
      <c r="H608" s="81">
        <v>179140.0</v>
      </c>
      <c r="I608" s="81">
        <v>460000.0</v>
      </c>
      <c r="J608" s="81">
        <v>75220.0</v>
      </c>
      <c r="K608" s="81">
        <v>460000.0</v>
      </c>
      <c r="L608" s="82">
        <v>-0.3700064088869899</v>
      </c>
      <c r="N608" s="83">
        <f t="shared" si="1"/>
        <v>-0.3700064089</v>
      </c>
      <c r="O608" s="83">
        <f t="shared" si="2"/>
        <v>0</v>
      </c>
      <c r="Q608" s="83">
        <f t="shared" si="3"/>
        <v>0.6105652174</v>
      </c>
      <c r="R608" s="83">
        <f t="shared" si="4"/>
        <v>-0.3700064089</v>
      </c>
      <c r="S608" s="83" t="b">
        <f t="shared" si="5"/>
        <v>0</v>
      </c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</row>
    <row r="609" ht="14.25" customHeight="1">
      <c r="A609" s="78">
        <v>606.0</v>
      </c>
      <c r="C609" s="78" t="str">
        <f>VLOOKUP(G609,[1]Macrodata_CCF!$A$3:$D$55,4,FALSE)</f>
        <v>#ERROR!</v>
      </c>
      <c r="E609" s="79" t="str">
        <f>VLOOKUP(G609,[1]Macrodata_CCF!$A$3:$B$55,2,FALSE)</f>
        <v>#ERROR!</v>
      </c>
      <c r="F609" s="78">
        <v>0.0</v>
      </c>
      <c r="G609" s="80">
        <v>3.0</v>
      </c>
      <c r="H609" s="81">
        <v>149550.0</v>
      </c>
      <c r="I609" s="81">
        <v>520000.0</v>
      </c>
      <c r="J609" s="81">
        <v>260685.0</v>
      </c>
      <c r="K609" s="81">
        <v>520000.0</v>
      </c>
      <c r="L609" s="82">
        <v>0.3</v>
      </c>
      <c r="N609" s="83">
        <f t="shared" si="1"/>
        <v>0.3</v>
      </c>
      <c r="O609" s="83">
        <f t="shared" si="2"/>
        <v>0.3</v>
      </c>
      <c r="Q609" s="83">
        <f t="shared" si="3"/>
        <v>0.7124038462</v>
      </c>
      <c r="R609" s="83">
        <f t="shared" si="4"/>
        <v>0.3</v>
      </c>
      <c r="S609" s="83" t="b">
        <f t="shared" si="5"/>
        <v>0</v>
      </c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</row>
    <row r="610" ht="14.25" customHeight="1">
      <c r="A610" s="78">
        <v>607.0</v>
      </c>
      <c r="C610" s="78" t="str">
        <f>VLOOKUP(G610,[1]Macrodata_CCF!$A$3:$D$55,4,FALSE)</f>
        <v>#ERROR!</v>
      </c>
      <c r="E610" s="79" t="str">
        <f>VLOOKUP(G610,[1]Macrodata_CCF!$A$3:$B$55,2,FALSE)</f>
        <v>#ERROR!</v>
      </c>
      <c r="F610" s="78">
        <v>0.0</v>
      </c>
      <c r="G610" s="80">
        <v>42.0</v>
      </c>
      <c r="H610" s="81">
        <v>56840.0</v>
      </c>
      <c r="I610" s="81">
        <v>150000.0</v>
      </c>
      <c r="J610" s="81">
        <v>37275.0</v>
      </c>
      <c r="K610" s="81">
        <v>225000.0</v>
      </c>
      <c r="L610" s="82">
        <v>-0.2100150279089738</v>
      </c>
      <c r="N610" s="83">
        <f t="shared" si="1"/>
        <v>-0.2100150279</v>
      </c>
      <c r="O610" s="83">
        <f t="shared" si="2"/>
        <v>0</v>
      </c>
      <c r="Q610" s="83">
        <f t="shared" si="3"/>
        <v>0.6210666667</v>
      </c>
      <c r="R610" s="83">
        <f t="shared" si="4"/>
        <v>-0.2100150279</v>
      </c>
      <c r="S610" s="83" t="b">
        <f t="shared" si="5"/>
        <v>0</v>
      </c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</row>
    <row r="611" ht="14.25" customHeight="1">
      <c r="A611" s="78">
        <v>608.0</v>
      </c>
      <c r="C611" s="78" t="str">
        <f>VLOOKUP(G611,[1]Macrodata_CCF!$A$3:$D$55,4,FALSE)</f>
        <v>#ERROR!</v>
      </c>
      <c r="E611" s="79" t="str">
        <f>VLOOKUP(G611,[1]Macrodata_CCF!$A$3:$B$55,2,FALSE)</f>
        <v>#ERROR!</v>
      </c>
      <c r="F611" s="78">
        <v>0.0</v>
      </c>
      <c r="G611" s="80">
        <v>6.0</v>
      </c>
      <c r="H611" s="81">
        <v>0.0</v>
      </c>
      <c r="I611" s="81">
        <v>150000.0</v>
      </c>
      <c r="J611" s="81">
        <v>60000.0</v>
      </c>
      <c r="K611" s="81">
        <v>150000.0</v>
      </c>
      <c r="L611" s="82">
        <v>0.4</v>
      </c>
      <c r="N611" s="83">
        <f t="shared" si="1"/>
        <v>0.4</v>
      </c>
      <c r="O611" s="83">
        <f t="shared" si="2"/>
        <v>0.4</v>
      </c>
      <c r="Q611" s="83">
        <f t="shared" si="3"/>
        <v>1</v>
      </c>
      <c r="R611" s="83">
        <f t="shared" si="4"/>
        <v>0.4</v>
      </c>
      <c r="S611" s="83" t="b">
        <f t="shared" si="5"/>
        <v>0</v>
      </c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</row>
    <row r="612" ht="14.25" customHeight="1">
      <c r="A612" s="78">
        <v>609.0</v>
      </c>
      <c r="C612" s="78" t="str">
        <f>VLOOKUP(G612,[1]Macrodata_CCF!$A$3:$D$55,4,FALSE)</f>
        <v>#ERROR!</v>
      </c>
      <c r="E612" s="79" t="str">
        <f>VLOOKUP(G612,[1]Macrodata_CCF!$A$3:$B$55,2,FALSE)</f>
        <v>#ERROR!</v>
      </c>
      <c r="F612" s="78">
        <v>0.0</v>
      </c>
      <c r="G612" s="80">
        <v>34.0</v>
      </c>
      <c r="H612" s="81">
        <v>419240.0</v>
      </c>
      <c r="I612" s="81">
        <v>490000.0</v>
      </c>
      <c r="J612" s="81">
        <v>499800.0</v>
      </c>
      <c r="K612" s="81">
        <v>490000.0</v>
      </c>
      <c r="L612" s="82">
        <v>1.138496325607688</v>
      </c>
      <c r="N612" s="83">
        <f t="shared" si="1"/>
        <v>1.138496326</v>
      </c>
      <c r="O612" s="83">
        <f t="shared" si="2"/>
        <v>1</v>
      </c>
      <c r="Q612" s="83">
        <f t="shared" si="3"/>
        <v>0.1444081633</v>
      </c>
      <c r="R612" s="83">
        <f t="shared" si="4"/>
        <v>1.138496326</v>
      </c>
      <c r="S612" s="83" t="b">
        <f t="shared" si="5"/>
        <v>0</v>
      </c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</row>
    <row r="613" ht="14.25" customHeight="1">
      <c r="A613" s="78">
        <v>610.0</v>
      </c>
      <c r="C613" s="78" t="str">
        <f>VLOOKUP(G613,[1]Macrodata_CCF!$A$3:$D$55,4,FALSE)</f>
        <v>#ERROR!</v>
      </c>
      <c r="E613" s="79" t="str">
        <f>VLOOKUP(G613,[1]Macrodata_CCF!$A$3:$B$55,2,FALSE)</f>
        <v>#ERROR!</v>
      </c>
      <c r="F613" s="78">
        <v>0.0</v>
      </c>
      <c r="G613" s="80">
        <v>8.0</v>
      </c>
      <c r="H613" s="81">
        <v>100005.0</v>
      </c>
      <c r="I613" s="81">
        <v>190000.0</v>
      </c>
      <c r="J613" s="81">
        <v>193800.0</v>
      </c>
      <c r="K613" s="81">
        <v>190000.0</v>
      </c>
      <c r="L613" s="82">
        <v>1.042224568031557</v>
      </c>
      <c r="N613" s="83">
        <f t="shared" si="1"/>
        <v>1.042224568</v>
      </c>
      <c r="O613" s="83">
        <f t="shared" si="2"/>
        <v>1</v>
      </c>
      <c r="Q613" s="83">
        <f t="shared" si="3"/>
        <v>0.4736578947</v>
      </c>
      <c r="R613" s="83">
        <f t="shared" si="4"/>
        <v>1.042224568</v>
      </c>
      <c r="S613" s="83" t="b">
        <f t="shared" si="5"/>
        <v>0</v>
      </c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</row>
    <row r="614" ht="14.25" customHeight="1">
      <c r="A614" s="78">
        <v>611.0</v>
      </c>
      <c r="C614" s="78" t="str">
        <f>VLOOKUP(G614,[1]Macrodata_CCF!$A$3:$D$55,4,FALSE)</f>
        <v>#ERROR!</v>
      </c>
      <c r="E614" s="79" t="str">
        <f>VLOOKUP(G614,[1]Macrodata_CCF!$A$3:$B$55,2,FALSE)</f>
        <v>#ERROR!</v>
      </c>
      <c r="F614" s="78">
        <v>0.0</v>
      </c>
      <c r="G614" s="80">
        <v>46.0</v>
      </c>
      <c r="H614" s="81">
        <v>10675.0</v>
      </c>
      <c r="I614" s="81">
        <v>40000.0</v>
      </c>
      <c r="J614" s="81">
        <v>16245.0</v>
      </c>
      <c r="K614" s="81">
        <v>40000.0</v>
      </c>
      <c r="L614" s="82">
        <v>0.1899403239556692</v>
      </c>
      <c r="N614" s="83">
        <f t="shared" si="1"/>
        <v>0.189940324</v>
      </c>
      <c r="O614" s="83">
        <f t="shared" si="2"/>
        <v>0.189940324</v>
      </c>
      <c r="Q614" s="83">
        <f t="shared" si="3"/>
        <v>0.733125</v>
      </c>
      <c r="R614" s="83">
        <f t="shared" si="4"/>
        <v>0.189940324</v>
      </c>
      <c r="S614" s="83" t="b">
        <f t="shared" si="5"/>
        <v>0</v>
      </c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</row>
    <row r="615" ht="14.25" customHeight="1">
      <c r="A615" s="78">
        <v>612.0</v>
      </c>
      <c r="C615" s="78" t="str">
        <f>VLOOKUP(G615,[1]Macrodata_CCF!$A$3:$D$55,4,FALSE)</f>
        <v>#ERROR!</v>
      </c>
      <c r="E615" s="79" t="str">
        <f>VLOOKUP(G615,[1]Macrodata_CCF!$A$3:$B$55,2,FALSE)</f>
        <v>#ERROR!</v>
      </c>
      <c r="F615" s="78">
        <v>1.0</v>
      </c>
      <c r="G615" s="80">
        <v>33.0</v>
      </c>
      <c r="H615" s="81">
        <v>235460.0</v>
      </c>
      <c r="I615" s="81">
        <v>760000.0</v>
      </c>
      <c r="J615" s="81">
        <v>539695.0</v>
      </c>
      <c r="K615" s="81">
        <v>760000.0</v>
      </c>
      <c r="L615" s="82">
        <v>0.5800034315781447</v>
      </c>
      <c r="N615" s="83">
        <f t="shared" si="1"/>
        <v>0.5800034316</v>
      </c>
      <c r="O615" s="83">
        <f t="shared" si="2"/>
        <v>0.5800034316</v>
      </c>
      <c r="Q615" s="83">
        <f t="shared" si="3"/>
        <v>0.6901842105</v>
      </c>
      <c r="R615" s="83">
        <f t="shared" si="4"/>
        <v>0.5800034316</v>
      </c>
      <c r="S615" s="83" t="b">
        <f t="shared" si="5"/>
        <v>0</v>
      </c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</row>
    <row r="616" ht="14.25" customHeight="1">
      <c r="A616" s="78">
        <v>613.0</v>
      </c>
      <c r="C616" s="78" t="str">
        <f>VLOOKUP(G616,[1]Macrodata_CCF!$A$3:$D$55,4,FALSE)</f>
        <v>#ERROR!</v>
      </c>
      <c r="E616" s="79" t="str">
        <f>VLOOKUP(G616,[1]Macrodata_CCF!$A$3:$B$55,2,FALSE)</f>
        <v>#ERROR!</v>
      </c>
      <c r="F616" s="78">
        <v>0.0</v>
      </c>
      <c r="G616" s="80">
        <v>32.0</v>
      </c>
      <c r="H616" s="81">
        <v>0.0</v>
      </c>
      <c r="I616" s="81">
        <v>590000.0</v>
      </c>
      <c r="J616" s="81">
        <v>112100.0</v>
      </c>
      <c r="K616" s="81">
        <v>590000.0</v>
      </c>
      <c r="L616" s="82">
        <v>0.19</v>
      </c>
      <c r="N616" s="83">
        <f t="shared" si="1"/>
        <v>0.19</v>
      </c>
      <c r="O616" s="83">
        <f t="shared" si="2"/>
        <v>0.19</v>
      </c>
      <c r="Q616" s="83">
        <f t="shared" si="3"/>
        <v>1</v>
      </c>
      <c r="R616" s="83">
        <f t="shared" si="4"/>
        <v>0.19</v>
      </c>
      <c r="S616" s="83" t="b">
        <f t="shared" si="5"/>
        <v>0</v>
      </c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</row>
    <row r="617" ht="14.25" customHeight="1">
      <c r="A617" s="78">
        <v>614.0</v>
      </c>
      <c r="C617" s="78" t="str">
        <f>VLOOKUP(G617,[1]Macrodata_CCF!$A$3:$D$55,4,FALSE)</f>
        <v>#ERROR!</v>
      </c>
      <c r="E617" s="79" t="str">
        <f>VLOOKUP(G617,[1]Macrodata_CCF!$A$3:$B$55,2,FALSE)</f>
        <v>#ERROR!</v>
      </c>
      <c r="F617" s="78">
        <v>0.0</v>
      </c>
      <c r="G617" s="80">
        <v>52.0</v>
      </c>
      <c r="H617" s="81">
        <v>0.0</v>
      </c>
      <c r="I617" s="81">
        <v>870000.0</v>
      </c>
      <c r="J617" s="81">
        <v>95700.0</v>
      </c>
      <c r="K617" s="81">
        <v>870000.0</v>
      </c>
      <c r="L617" s="82">
        <v>0.11</v>
      </c>
      <c r="N617" s="83">
        <f t="shared" si="1"/>
        <v>0.11</v>
      </c>
      <c r="O617" s="83">
        <f t="shared" si="2"/>
        <v>0.11</v>
      </c>
      <c r="Q617" s="83">
        <f t="shared" si="3"/>
        <v>1</v>
      </c>
      <c r="R617" s="83">
        <f t="shared" si="4"/>
        <v>0.11</v>
      </c>
      <c r="S617" s="83" t="b">
        <f t="shared" si="5"/>
        <v>0</v>
      </c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</row>
    <row r="618" ht="14.25" customHeight="1">
      <c r="A618" s="78">
        <v>615.0</v>
      </c>
      <c r="C618" s="78" t="str">
        <f>VLOOKUP(G618,[1]Macrodata_CCF!$A$3:$D$55,4,FALSE)</f>
        <v>#ERROR!</v>
      </c>
      <c r="E618" s="79" t="str">
        <f>VLOOKUP(G618,[1]Macrodata_CCF!$A$3:$B$55,2,FALSE)</f>
        <v>#ERROR!</v>
      </c>
      <c r="F618" s="78">
        <v>0.0</v>
      </c>
      <c r="G618" s="80">
        <v>42.0</v>
      </c>
      <c r="H618" s="81">
        <v>331770.0</v>
      </c>
      <c r="I618" s="81">
        <v>980000.0</v>
      </c>
      <c r="J618" s="81">
        <v>467900.0</v>
      </c>
      <c r="K618" s="81">
        <v>980000.0</v>
      </c>
      <c r="L618" s="82">
        <v>0.2100026225259553</v>
      </c>
      <c r="N618" s="83">
        <f t="shared" si="1"/>
        <v>0.2100026225</v>
      </c>
      <c r="O618" s="83">
        <f t="shared" si="2"/>
        <v>0.2100026225</v>
      </c>
      <c r="Q618" s="83">
        <f t="shared" si="3"/>
        <v>0.6614591837</v>
      </c>
      <c r="R618" s="83">
        <f t="shared" si="4"/>
        <v>0.2100026225</v>
      </c>
      <c r="S618" s="83" t="b">
        <f t="shared" si="5"/>
        <v>0</v>
      </c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</row>
    <row r="619" ht="14.25" customHeight="1">
      <c r="A619" s="78">
        <v>616.0</v>
      </c>
      <c r="C619" s="78" t="str">
        <f>VLOOKUP(G619,[1]Macrodata_CCF!$A$3:$D$55,4,FALSE)</f>
        <v>#ERROR!</v>
      </c>
      <c r="E619" s="79" t="str">
        <f>VLOOKUP(G619,[1]Macrodata_CCF!$A$3:$B$55,2,FALSE)</f>
        <v>#ERROR!</v>
      </c>
      <c r="F619" s="78">
        <v>0.0</v>
      </c>
      <c r="G619" s="80">
        <v>37.0</v>
      </c>
      <c r="H619" s="81">
        <v>73335.0</v>
      </c>
      <c r="I619" s="81">
        <v>80000.0</v>
      </c>
      <c r="J619" s="81">
        <v>73535.0</v>
      </c>
      <c r="K619" s="81">
        <v>80000.0</v>
      </c>
      <c r="L619" s="82">
        <v>0.03000750187546887</v>
      </c>
      <c r="N619" s="83">
        <f t="shared" si="1"/>
        <v>0.03000750188</v>
      </c>
      <c r="O619" s="83">
        <f t="shared" si="2"/>
        <v>0.03000750188</v>
      </c>
      <c r="Q619" s="83">
        <f t="shared" si="3"/>
        <v>0.0833125</v>
      </c>
      <c r="R619" s="83">
        <f t="shared" si="4"/>
        <v>0.0025</v>
      </c>
      <c r="S619" s="83" t="b">
        <f t="shared" si="5"/>
        <v>0</v>
      </c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</row>
    <row r="620" ht="14.25" customHeight="1">
      <c r="A620" s="78">
        <v>617.0</v>
      </c>
      <c r="C620" s="78" t="str">
        <f>VLOOKUP(G620,[1]Macrodata_CCF!$A$3:$D$55,4,FALSE)</f>
        <v>#ERROR!</v>
      </c>
      <c r="E620" s="79" t="str">
        <f>VLOOKUP(G620,[1]Macrodata_CCF!$A$3:$B$55,2,FALSE)</f>
        <v>#ERROR!</v>
      </c>
      <c r="F620" s="78">
        <v>0.0</v>
      </c>
      <c r="G620" s="80">
        <v>52.0</v>
      </c>
      <c r="H620" s="81">
        <v>430235.0</v>
      </c>
      <c r="I620" s="81">
        <v>610000.0</v>
      </c>
      <c r="J620" s="81">
        <v>441020.0</v>
      </c>
      <c r="K620" s="81">
        <v>610000.0</v>
      </c>
      <c r="L620" s="82">
        <v>0.0599949934636887</v>
      </c>
      <c r="N620" s="83">
        <f t="shared" si="1"/>
        <v>0.05999499346</v>
      </c>
      <c r="O620" s="83">
        <f t="shared" si="2"/>
        <v>0.05999499346</v>
      </c>
      <c r="Q620" s="83">
        <f t="shared" si="3"/>
        <v>0.2946967213</v>
      </c>
      <c r="R620" s="83">
        <f t="shared" si="4"/>
        <v>0.05999499346</v>
      </c>
      <c r="S620" s="83" t="b">
        <f t="shared" si="5"/>
        <v>0</v>
      </c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</row>
    <row r="621" ht="14.25" customHeight="1">
      <c r="A621" s="78">
        <v>618.0</v>
      </c>
      <c r="C621" s="78" t="str">
        <f>VLOOKUP(G621,[1]Macrodata_CCF!$A$3:$D$55,4,FALSE)</f>
        <v>#ERROR!</v>
      </c>
      <c r="E621" s="79" t="str">
        <f>VLOOKUP(G621,[1]Macrodata_CCF!$A$3:$B$55,2,FALSE)</f>
        <v>#ERROR!</v>
      </c>
      <c r="F621" s="78">
        <v>0.0</v>
      </c>
      <c r="G621" s="80">
        <v>38.0</v>
      </c>
      <c r="H621" s="81">
        <v>812355.0</v>
      </c>
      <c r="I621" s="81">
        <v>820000.0</v>
      </c>
      <c r="J621" s="81">
        <v>812965.0</v>
      </c>
      <c r="K621" s="81">
        <v>1148000.0</v>
      </c>
      <c r="L621" s="82">
        <v>0.07979071288423806</v>
      </c>
      <c r="N621" s="83">
        <f t="shared" si="1"/>
        <v>0.07979071288</v>
      </c>
      <c r="O621" s="83">
        <f t="shared" si="2"/>
        <v>0.07979071288</v>
      </c>
      <c r="Q621" s="83">
        <f t="shared" si="3"/>
        <v>0.009323170732</v>
      </c>
      <c r="R621" s="83">
        <f t="shared" si="4"/>
        <v>0.000743902439</v>
      </c>
      <c r="S621" s="83" t="b">
        <f t="shared" si="5"/>
        <v>0</v>
      </c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</row>
    <row r="622" ht="14.25" customHeight="1">
      <c r="A622" s="78">
        <v>619.0</v>
      </c>
      <c r="C622" s="78" t="str">
        <f>VLOOKUP(G622,[1]Macrodata_CCF!$A$3:$D$55,4,FALSE)</f>
        <v>#ERROR!</v>
      </c>
      <c r="E622" s="79" t="str">
        <f>VLOOKUP(G622,[1]Macrodata_CCF!$A$3:$B$55,2,FALSE)</f>
        <v>#ERROR!</v>
      </c>
      <c r="F622" s="78">
        <v>0.0</v>
      </c>
      <c r="G622" s="80">
        <v>25.0</v>
      </c>
      <c r="H622" s="81">
        <v>493790.0</v>
      </c>
      <c r="I622" s="81">
        <v>540000.0</v>
      </c>
      <c r="J622" s="81">
        <v>491480.0</v>
      </c>
      <c r="K622" s="81">
        <v>540000.0</v>
      </c>
      <c r="L622" s="82">
        <v>-0.04998917983120537</v>
      </c>
      <c r="N622" s="83">
        <f t="shared" si="1"/>
        <v>-0.04998917983</v>
      </c>
      <c r="O622" s="83">
        <f t="shared" si="2"/>
        <v>0</v>
      </c>
      <c r="Q622" s="83">
        <f t="shared" si="3"/>
        <v>0.08557407407</v>
      </c>
      <c r="R622" s="83">
        <f t="shared" si="4"/>
        <v>-0.004277777778</v>
      </c>
      <c r="S622" s="83" t="b">
        <f t="shared" si="5"/>
        <v>0</v>
      </c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</row>
    <row r="623" ht="14.25" customHeight="1">
      <c r="A623" s="78">
        <v>620.0</v>
      </c>
      <c r="C623" s="78" t="str">
        <f>VLOOKUP(G623,[1]Macrodata_CCF!$A$3:$D$55,4,FALSE)</f>
        <v>#ERROR!</v>
      </c>
      <c r="E623" s="79" t="str">
        <f>VLOOKUP(G623,[1]Macrodata_CCF!$A$3:$B$55,2,FALSE)</f>
        <v>#ERROR!</v>
      </c>
      <c r="F623" s="78">
        <v>0.0</v>
      </c>
      <c r="G623" s="80">
        <v>42.0</v>
      </c>
      <c r="H623" s="81">
        <v>238550.0</v>
      </c>
      <c r="I623" s="81">
        <v>320000.0</v>
      </c>
      <c r="J623" s="81">
        <v>224705.0</v>
      </c>
      <c r="K623" s="81">
        <v>320000.0</v>
      </c>
      <c r="L623" s="82">
        <v>-0.1699815837937385</v>
      </c>
      <c r="N623" s="83">
        <f t="shared" si="1"/>
        <v>-0.1699815838</v>
      </c>
      <c r="O623" s="83">
        <f t="shared" si="2"/>
        <v>0</v>
      </c>
      <c r="Q623" s="83">
        <f t="shared" si="3"/>
        <v>0.25453125</v>
      </c>
      <c r="R623" s="83">
        <f t="shared" si="4"/>
        <v>-0.1699815838</v>
      </c>
      <c r="S623" s="83" t="b">
        <f t="shared" si="5"/>
        <v>0</v>
      </c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</row>
    <row r="624" ht="14.25" customHeight="1">
      <c r="A624" s="78">
        <v>621.0</v>
      </c>
      <c r="C624" s="78" t="str">
        <f>VLOOKUP(G624,[1]Macrodata_CCF!$A$3:$D$55,4,FALSE)</f>
        <v>#ERROR!</v>
      </c>
      <c r="E624" s="79" t="str">
        <f>VLOOKUP(G624,[1]Macrodata_CCF!$A$3:$B$55,2,FALSE)</f>
        <v>#ERROR!</v>
      </c>
      <c r="F624" s="78">
        <v>0.0</v>
      </c>
      <c r="G624" s="80">
        <v>34.0</v>
      </c>
      <c r="H624" s="81">
        <v>851365.0</v>
      </c>
      <c r="I624" s="81">
        <v>910000.0</v>
      </c>
      <c r="J624" s="81">
        <v>858990.0</v>
      </c>
      <c r="K624" s="81">
        <v>910000.0</v>
      </c>
      <c r="L624" s="82">
        <v>0.1300417839174554</v>
      </c>
      <c r="N624" s="83">
        <f t="shared" si="1"/>
        <v>0.1300417839</v>
      </c>
      <c r="O624" s="83">
        <f t="shared" si="2"/>
        <v>0.1300417839</v>
      </c>
      <c r="Q624" s="83">
        <f t="shared" si="3"/>
        <v>0.06443406593</v>
      </c>
      <c r="R624" s="83">
        <f t="shared" si="4"/>
        <v>0.008379120879</v>
      </c>
      <c r="S624" s="83" t="b">
        <f t="shared" si="5"/>
        <v>0</v>
      </c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</row>
    <row r="625" ht="14.25" customHeight="1">
      <c r="A625" s="78">
        <v>622.0</v>
      </c>
      <c r="C625" s="78" t="str">
        <f>VLOOKUP(G625,[1]Macrodata_CCF!$A$3:$D$55,4,FALSE)</f>
        <v>#ERROR!</v>
      </c>
      <c r="E625" s="79" t="str">
        <f>VLOOKUP(G625,[1]Macrodata_CCF!$A$3:$B$55,2,FALSE)</f>
        <v>#ERROR!</v>
      </c>
      <c r="F625" s="78">
        <v>0.0</v>
      </c>
      <c r="G625" s="80">
        <v>13.0</v>
      </c>
      <c r="H625" s="81">
        <v>924935.0</v>
      </c>
      <c r="I625" s="81">
        <v>940000.0</v>
      </c>
      <c r="J625" s="81">
        <v>922675.0</v>
      </c>
      <c r="K625" s="81">
        <v>940000.0</v>
      </c>
      <c r="L625" s="82">
        <v>-0.1500165947560571</v>
      </c>
      <c r="N625" s="83">
        <f t="shared" si="1"/>
        <v>-0.1500165948</v>
      </c>
      <c r="O625" s="83">
        <f t="shared" si="2"/>
        <v>0</v>
      </c>
      <c r="Q625" s="83">
        <f t="shared" si="3"/>
        <v>0.01602659574</v>
      </c>
      <c r="R625" s="83">
        <f t="shared" si="4"/>
        <v>-0.002404255319</v>
      </c>
      <c r="S625" s="83" t="b">
        <f t="shared" si="5"/>
        <v>0</v>
      </c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</row>
    <row r="626" ht="14.25" customHeight="1">
      <c r="A626" s="78">
        <v>623.0</v>
      </c>
      <c r="C626" s="78" t="str">
        <f>VLOOKUP(G626,[1]Macrodata_CCF!$A$3:$D$55,4,FALSE)</f>
        <v>#ERROR!</v>
      </c>
      <c r="E626" s="79" t="str">
        <f>VLOOKUP(G626,[1]Macrodata_CCF!$A$3:$B$55,2,FALSE)</f>
        <v>#ERROR!</v>
      </c>
      <c r="F626" s="78">
        <v>0.0</v>
      </c>
      <c r="G626" s="80">
        <v>6.0</v>
      </c>
      <c r="H626" s="81">
        <v>15205.0</v>
      </c>
      <c r="I626" s="81">
        <v>970000.0</v>
      </c>
      <c r="J626" s="81">
        <v>339835.0</v>
      </c>
      <c r="K626" s="81">
        <v>970000.0</v>
      </c>
      <c r="L626" s="82">
        <v>0.3399996857964275</v>
      </c>
      <c r="N626" s="83">
        <f t="shared" si="1"/>
        <v>0.3399996858</v>
      </c>
      <c r="O626" s="83">
        <f t="shared" si="2"/>
        <v>0.3399996858</v>
      </c>
      <c r="Q626" s="83">
        <f t="shared" si="3"/>
        <v>0.9843247423</v>
      </c>
      <c r="R626" s="83">
        <f t="shared" si="4"/>
        <v>0.3399996858</v>
      </c>
      <c r="S626" s="83" t="b">
        <f t="shared" si="5"/>
        <v>0</v>
      </c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</row>
    <row r="627" ht="14.25" customHeight="1">
      <c r="A627" s="78">
        <v>624.0</v>
      </c>
      <c r="C627" s="78" t="str">
        <f>VLOOKUP(G627,[1]Macrodata_CCF!$A$3:$D$55,4,FALSE)</f>
        <v>#ERROR!</v>
      </c>
      <c r="E627" s="79" t="str">
        <f>VLOOKUP(G627,[1]Macrodata_CCF!$A$3:$B$55,2,FALSE)</f>
        <v>#ERROR!</v>
      </c>
      <c r="F627" s="78">
        <v>0.0</v>
      </c>
      <c r="G627" s="80">
        <v>46.0</v>
      </c>
      <c r="H627" s="81">
        <v>163640.0</v>
      </c>
      <c r="I627" s="81">
        <v>440000.0</v>
      </c>
      <c r="J627" s="81">
        <v>64150.0</v>
      </c>
      <c r="K627" s="81">
        <v>836000.0</v>
      </c>
      <c r="L627" s="82">
        <v>-0.3600014473874656</v>
      </c>
      <c r="N627" s="83">
        <f t="shared" si="1"/>
        <v>-0.3600014474</v>
      </c>
      <c r="O627" s="83">
        <f t="shared" si="2"/>
        <v>0</v>
      </c>
      <c r="Q627" s="83">
        <f t="shared" si="3"/>
        <v>0.6280909091</v>
      </c>
      <c r="R627" s="83">
        <f t="shared" si="4"/>
        <v>-0.3600014474</v>
      </c>
      <c r="S627" s="83" t="b">
        <f t="shared" si="5"/>
        <v>0</v>
      </c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</row>
    <row r="628" ht="14.25" customHeight="1">
      <c r="A628" s="78">
        <v>625.0</v>
      </c>
      <c r="C628" s="78" t="str">
        <f>VLOOKUP(G628,[1]Macrodata_CCF!$A$3:$D$55,4,FALSE)</f>
        <v>#ERROR!</v>
      </c>
      <c r="E628" s="79" t="str">
        <f>VLOOKUP(G628,[1]Macrodata_CCF!$A$3:$B$55,2,FALSE)</f>
        <v>#ERROR!</v>
      </c>
      <c r="F628" s="78">
        <v>0.0</v>
      </c>
      <c r="G628" s="80">
        <v>6.0</v>
      </c>
      <c r="H628" s="81">
        <v>23905.0</v>
      </c>
      <c r="I628" s="81">
        <v>40000.0</v>
      </c>
      <c r="J628" s="81">
        <v>20685.0</v>
      </c>
      <c r="K628" s="81">
        <v>40000.0</v>
      </c>
      <c r="L628" s="82">
        <v>-0.2000621310966139</v>
      </c>
      <c r="N628" s="83">
        <f t="shared" si="1"/>
        <v>-0.2000621311</v>
      </c>
      <c r="O628" s="83">
        <f t="shared" si="2"/>
        <v>0</v>
      </c>
      <c r="Q628" s="83">
        <f t="shared" si="3"/>
        <v>0.402375</v>
      </c>
      <c r="R628" s="83">
        <f t="shared" si="4"/>
        <v>-0.2000621311</v>
      </c>
      <c r="S628" s="83" t="b">
        <f t="shared" si="5"/>
        <v>0</v>
      </c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</row>
    <row r="629" ht="14.25" customHeight="1">
      <c r="A629" s="78">
        <v>626.0</v>
      </c>
      <c r="C629" s="78" t="str">
        <f>VLOOKUP(G629,[1]Macrodata_CCF!$A$3:$D$55,4,FALSE)</f>
        <v>#ERROR!</v>
      </c>
      <c r="E629" s="79" t="str">
        <f>VLOOKUP(G629,[1]Macrodata_CCF!$A$3:$B$55,2,FALSE)</f>
        <v>#ERROR!</v>
      </c>
      <c r="F629" s="78">
        <v>1.0</v>
      </c>
      <c r="G629" s="80">
        <v>1.0</v>
      </c>
      <c r="H629" s="81">
        <v>841500.0</v>
      </c>
      <c r="I629" s="81">
        <v>900000.0</v>
      </c>
      <c r="J629" s="81">
        <v>918000.0</v>
      </c>
      <c r="K629" s="81">
        <v>900000.0</v>
      </c>
      <c r="L629" s="82">
        <v>1.307692307692308</v>
      </c>
      <c r="N629" s="83">
        <f t="shared" si="1"/>
        <v>1.307692308</v>
      </c>
      <c r="O629" s="83">
        <f t="shared" si="2"/>
        <v>1</v>
      </c>
      <c r="Q629" s="83">
        <f t="shared" si="3"/>
        <v>0.065</v>
      </c>
      <c r="R629" s="83">
        <f t="shared" si="4"/>
        <v>0.085</v>
      </c>
      <c r="S629" s="83" t="b">
        <f t="shared" si="5"/>
        <v>1</v>
      </c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</row>
    <row r="630" ht="14.25" customHeight="1">
      <c r="A630" s="78">
        <v>627.0</v>
      </c>
      <c r="C630" s="78" t="str">
        <f>VLOOKUP(G630,[1]Macrodata_CCF!$A$3:$D$55,4,FALSE)</f>
        <v>#ERROR!</v>
      </c>
      <c r="E630" s="79" t="str">
        <f>VLOOKUP(G630,[1]Macrodata_CCF!$A$3:$B$55,2,FALSE)</f>
        <v>#ERROR!</v>
      </c>
      <c r="F630" s="78">
        <v>0.0</v>
      </c>
      <c r="G630" s="80">
        <v>48.0</v>
      </c>
      <c r="H630" s="81">
        <v>24520.0</v>
      </c>
      <c r="I630" s="81">
        <v>930000.0</v>
      </c>
      <c r="J630" s="81">
        <v>196560.0</v>
      </c>
      <c r="K630" s="81">
        <v>1767000.0</v>
      </c>
      <c r="L630" s="82">
        <v>0.1899986747360516</v>
      </c>
      <c r="N630" s="83">
        <f t="shared" si="1"/>
        <v>0.1899986747</v>
      </c>
      <c r="O630" s="83">
        <f t="shared" si="2"/>
        <v>0.1899986747</v>
      </c>
      <c r="Q630" s="83">
        <f t="shared" si="3"/>
        <v>0.9736344086</v>
      </c>
      <c r="R630" s="83">
        <f t="shared" si="4"/>
        <v>0.1899986747</v>
      </c>
      <c r="S630" s="83" t="b">
        <f t="shared" si="5"/>
        <v>0</v>
      </c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</row>
    <row r="631" ht="14.25" customHeight="1">
      <c r="A631" s="78">
        <v>628.0</v>
      </c>
      <c r="C631" s="78" t="str">
        <f>VLOOKUP(G631,[1]Macrodata_CCF!$A$3:$D$55,4,FALSE)</f>
        <v>#ERROR!</v>
      </c>
      <c r="E631" s="79" t="str">
        <f>VLOOKUP(G631,[1]Macrodata_CCF!$A$3:$B$55,2,FALSE)</f>
        <v>#ERROR!</v>
      </c>
      <c r="F631" s="78">
        <v>0.0</v>
      </c>
      <c r="G631" s="80">
        <v>4.0</v>
      </c>
      <c r="H631" s="81">
        <v>67260.0</v>
      </c>
      <c r="I631" s="81">
        <v>110000.0</v>
      </c>
      <c r="J631" s="81">
        <v>79225.0</v>
      </c>
      <c r="K631" s="81">
        <v>110000.0</v>
      </c>
      <c r="L631" s="82">
        <v>0.2799485259709873</v>
      </c>
      <c r="N631" s="83">
        <f t="shared" si="1"/>
        <v>0.279948526</v>
      </c>
      <c r="O631" s="83">
        <f t="shared" si="2"/>
        <v>0.279948526</v>
      </c>
      <c r="Q631" s="83">
        <f t="shared" si="3"/>
        <v>0.3885454545</v>
      </c>
      <c r="R631" s="83">
        <f t="shared" si="4"/>
        <v>0.279948526</v>
      </c>
      <c r="S631" s="83" t="b">
        <f t="shared" si="5"/>
        <v>0</v>
      </c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</row>
    <row r="632" ht="14.25" customHeight="1">
      <c r="A632" s="78">
        <v>629.0</v>
      </c>
      <c r="C632" s="78" t="str">
        <f>VLOOKUP(G632,[1]Macrodata_CCF!$A$3:$D$55,4,FALSE)</f>
        <v>#ERROR!</v>
      </c>
      <c r="E632" s="79" t="str">
        <f>VLOOKUP(G632,[1]Macrodata_CCF!$A$3:$B$55,2,FALSE)</f>
        <v>#ERROR!</v>
      </c>
      <c r="F632" s="78">
        <v>0.0</v>
      </c>
      <c r="G632" s="80">
        <v>26.0</v>
      </c>
      <c r="H632" s="81">
        <v>468500.0</v>
      </c>
      <c r="I632" s="81">
        <v>580000.0</v>
      </c>
      <c r="J632" s="81">
        <v>490800.0</v>
      </c>
      <c r="K632" s="81">
        <v>580000.0</v>
      </c>
      <c r="L632" s="82">
        <v>0.2</v>
      </c>
      <c r="N632" s="83">
        <f t="shared" si="1"/>
        <v>0.2</v>
      </c>
      <c r="O632" s="83">
        <f t="shared" si="2"/>
        <v>0.2</v>
      </c>
      <c r="Q632" s="83">
        <f t="shared" si="3"/>
        <v>0.1922413793</v>
      </c>
      <c r="R632" s="83">
        <f t="shared" si="4"/>
        <v>0.2</v>
      </c>
      <c r="S632" s="83" t="b">
        <f t="shared" si="5"/>
        <v>0</v>
      </c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</row>
    <row r="633" ht="14.25" customHeight="1">
      <c r="A633" s="78">
        <v>630.0</v>
      </c>
      <c r="C633" s="78" t="str">
        <f>VLOOKUP(G633,[1]Macrodata_CCF!$A$3:$D$55,4,FALSE)</f>
        <v>#ERROR!</v>
      </c>
      <c r="E633" s="79" t="str">
        <f>VLOOKUP(G633,[1]Macrodata_CCF!$A$3:$B$55,2,FALSE)</f>
        <v>#ERROR!</v>
      </c>
      <c r="F633" s="78">
        <v>0.0</v>
      </c>
      <c r="G633" s="80">
        <v>18.0</v>
      </c>
      <c r="H633" s="81">
        <v>597425.0</v>
      </c>
      <c r="I633" s="81">
        <v>930000.0</v>
      </c>
      <c r="J633" s="81">
        <v>663940.0</v>
      </c>
      <c r="K633" s="81">
        <v>1302000.0</v>
      </c>
      <c r="L633" s="82">
        <v>0.2</v>
      </c>
      <c r="N633" s="83">
        <f t="shared" si="1"/>
        <v>0.2</v>
      </c>
      <c r="O633" s="83">
        <f t="shared" si="2"/>
        <v>0.2</v>
      </c>
      <c r="Q633" s="83">
        <f t="shared" si="3"/>
        <v>0.3576075269</v>
      </c>
      <c r="R633" s="83">
        <f t="shared" si="4"/>
        <v>0.2</v>
      </c>
      <c r="S633" s="83" t="b">
        <f t="shared" si="5"/>
        <v>0</v>
      </c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</row>
    <row r="634" ht="14.25" customHeight="1">
      <c r="A634" s="78">
        <v>631.0</v>
      </c>
      <c r="C634" s="78" t="str">
        <f>VLOOKUP(G634,[1]Macrodata_CCF!$A$3:$D$55,4,FALSE)</f>
        <v>#ERROR!</v>
      </c>
      <c r="E634" s="79" t="str">
        <f>VLOOKUP(G634,[1]Macrodata_CCF!$A$3:$B$55,2,FALSE)</f>
        <v>#ERROR!</v>
      </c>
      <c r="F634" s="78">
        <v>0.0</v>
      </c>
      <c r="G634" s="80">
        <v>39.0</v>
      </c>
      <c r="H634" s="81">
        <v>617635.0</v>
      </c>
      <c r="I634" s="81">
        <v>940000.0</v>
      </c>
      <c r="J634" s="81">
        <v>636975.0</v>
      </c>
      <c r="K634" s="81">
        <v>940000.0</v>
      </c>
      <c r="L634" s="82">
        <v>0.05999410605990104</v>
      </c>
      <c r="N634" s="83">
        <f t="shared" si="1"/>
        <v>0.05999410606</v>
      </c>
      <c r="O634" s="83">
        <f t="shared" si="2"/>
        <v>0.05999410606</v>
      </c>
      <c r="Q634" s="83">
        <f t="shared" si="3"/>
        <v>0.3429414894</v>
      </c>
      <c r="R634" s="83">
        <f t="shared" si="4"/>
        <v>0.05999410606</v>
      </c>
      <c r="S634" s="83" t="b">
        <f t="shared" si="5"/>
        <v>0</v>
      </c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</row>
    <row r="635" ht="14.25" customHeight="1">
      <c r="A635" s="78">
        <v>632.0</v>
      </c>
      <c r="C635" s="78" t="str">
        <f>VLOOKUP(G635,[1]Macrodata_CCF!$A$3:$D$55,4,FALSE)</f>
        <v>#ERROR!</v>
      </c>
      <c r="E635" s="79" t="str">
        <f>VLOOKUP(G635,[1]Macrodata_CCF!$A$3:$B$55,2,FALSE)</f>
        <v>#ERROR!</v>
      </c>
      <c r="F635" s="78">
        <v>1.0</v>
      </c>
      <c r="G635" s="80">
        <v>15.0</v>
      </c>
      <c r="H635" s="81">
        <v>0.0</v>
      </c>
      <c r="I635" s="81">
        <v>40000.0</v>
      </c>
      <c r="J635" s="81">
        <v>21600.0</v>
      </c>
      <c r="K635" s="81">
        <v>40000.0</v>
      </c>
      <c r="L635" s="82">
        <v>0.54</v>
      </c>
      <c r="N635" s="83">
        <f t="shared" si="1"/>
        <v>0.54</v>
      </c>
      <c r="O635" s="83">
        <f t="shared" si="2"/>
        <v>0.54</v>
      </c>
      <c r="Q635" s="83">
        <f t="shared" si="3"/>
        <v>1</v>
      </c>
      <c r="R635" s="83">
        <f t="shared" si="4"/>
        <v>0.54</v>
      </c>
      <c r="S635" s="83" t="b">
        <f t="shared" si="5"/>
        <v>0</v>
      </c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</row>
    <row r="636" ht="14.25" customHeight="1">
      <c r="A636" s="78">
        <v>633.0</v>
      </c>
      <c r="C636" s="78" t="str">
        <f>VLOOKUP(G636,[1]Macrodata_CCF!$A$3:$D$55,4,FALSE)</f>
        <v>#ERROR!</v>
      </c>
      <c r="E636" s="79" t="str">
        <f>VLOOKUP(G636,[1]Macrodata_CCF!$A$3:$B$55,2,FALSE)</f>
        <v>#ERROR!</v>
      </c>
      <c r="F636" s="78">
        <v>0.0</v>
      </c>
      <c r="G636" s="80">
        <v>53.0</v>
      </c>
      <c r="H636" s="81">
        <v>144130.0</v>
      </c>
      <c r="I636" s="81">
        <v>320000.0</v>
      </c>
      <c r="J636" s="81">
        <v>165235.0</v>
      </c>
      <c r="K636" s="81">
        <v>320000.0</v>
      </c>
      <c r="L636" s="82">
        <v>0.1200034116108489</v>
      </c>
      <c r="N636" s="83">
        <f t="shared" si="1"/>
        <v>0.1200034116</v>
      </c>
      <c r="O636" s="83">
        <f t="shared" si="2"/>
        <v>0.1200034116</v>
      </c>
      <c r="Q636" s="83">
        <f t="shared" si="3"/>
        <v>0.54959375</v>
      </c>
      <c r="R636" s="83">
        <f t="shared" si="4"/>
        <v>0.1200034116</v>
      </c>
      <c r="S636" s="83" t="b">
        <f t="shared" si="5"/>
        <v>0</v>
      </c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</row>
    <row r="637" ht="14.25" customHeight="1">
      <c r="A637" s="78">
        <v>634.0</v>
      </c>
      <c r="C637" s="78" t="str">
        <f>VLOOKUP(G637,[1]Macrodata_CCF!$A$3:$D$55,4,FALSE)</f>
        <v>#ERROR!</v>
      </c>
      <c r="E637" s="79" t="str">
        <f>VLOOKUP(G637,[1]Macrodata_CCF!$A$3:$B$55,2,FALSE)</f>
        <v>#ERROR!</v>
      </c>
      <c r="F637" s="78">
        <v>1.0</v>
      </c>
      <c r="G637" s="80">
        <v>46.0</v>
      </c>
      <c r="H637" s="81">
        <v>887055.0</v>
      </c>
      <c r="I637" s="81">
        <v>1000000.0</v>
      </c>
      <c r="J637" s="81">
        <v>945785.0</v>
      </c>
      <c r="K637" s="81">
        <v>1000000.0</v>
      </c>
      <c r="L637" s="82">
        <v>0.5199876045863031</v>
      </c>
      <c r="N637" s="83">
        <f t="shared" si="1"/>
        <v>0.5199876046</v>
      </c>
      <c r="O637" s="83">
        <f t="shared" si="2"/>
        <v>0.5199876046</v>
      </c>
      <c r="Q637" s="83">
        <f t="shared" si="3"/>
        <v>0.112945</v>
      </c>
      <c r="R637" s="83">
        <f t="shared" si="4"/>
        <v>0.5199876046</v>
      </c>
      <c r="S637" s="83" t="b">
        <f t="shared" si="5"/>
        <v>0</v>
      </c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</row>
    <row r="638" ht="14.25" customHeight="1">
      <c r="A638" s="78">
        <v>635.0</v>
      </c>
      <c r="C638" s="78" t="str">
        <f>VLOOKUP(G638,[1]Macrodata_CCF!$A$3:$D$55,4,FALSE)</f>
        <v>#ERROR!</v>
      </c>
      <c r="E638" s="79" t="str">
        <f>VLOOKUP(G638,[1]Macrodata_CCF!$A$3:$B$55,2,FALSE)</f>
        <v>#ERROR!</v>
      </c>
      <c r="F638" s="78">
        <v>0.0</v>
      </c>
      <c r="G638" s="80">
        <v>49.0</v>
      </c>
      <c r="H638" s="81">
        <v>0.0</v>
      </c>
      <c r="I638" s="81">
        <v>750000.0</v>
      </c>
      <c r="J638" s="81">
        <v>60000.0</v>
      </c>
      <c r="K638" s="81">
        <v>750000.0</v>
      </c>
      <c r="L638" s="82">
        <v>0.08</v>
      </c>
      <c r="N638" s="83">
        <f t="shared" si="1"/>
        <v>0.08</v>
      </c>
      <c r="O638" s="83">
        <f t="shared" si="2"/>
        <v>0.08</v>
      </c>
      <c r="Q638" s="83">
        <f t="shared" si="3"/>
        <v>1</v>
      </c>
      <c r="R638" s="83">
        <f t="shared" si="4"/>
        <v>0.08</v>
      </c>
      <c r="S638" s="83" t="b">
        <f t="shared" si="5"/>
        <v>0</v>
      </c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</row>
    <row r="639" ht="14.25" customHeight="1">
      <c r="A639" s="78">
        <v>636.0</v>
      </c>
      <c r="C639" s="78" t="str">
        <f>VLOOKUP(G639,[1]Macrodata_CCF!$A$3:$D$55,4,FALSE)</f>
        <v>#ERROR!</v>
      </c>
      <c r="E639" s="79" t="str">
        <f>VLOOKUP(G639,[1]Macrodata_CCF!$A$3:$B$55,2,FALSE)</f>
        <v>#ERROR!</v>
      </c>
      <c r="F639" s="78">
        <v>1.0</v>
      </c>
      <c r="G639" s="80">
        <v>25.0</v>
      </c>
      <c r="H639" s="81">
        <v>477825.0</v>
      </c>
      <c r="I639" s="81">
        <v>540000.0</v>
      </c>
      <c r="J639" s="81">
        <v>503315.0</v>
      </c>
      <c r="K639" s="81">
        <v>540000.0</v>
      </c>
      <c r="L639" s="82">
        <v>0.4099718536389224</v>
      </c>
      <c r="N639" s="83">
        <f t="shared" si="1"/>
        <v>0.4099718536</v>
      </c>
      <c r="O639" s="83">
        <f t="shared" si="2"/>
        <v>0.4099718536</v>
      </c>
      <c r="Q639" s="83">
        <f t="shared" si="3"/>
        <v>0.1151388889</v>
      </c>
      <c r="R639" s="83">
        <f t="shared" si="4"/>
        <v>0.4099718536</v>
      </c>
      <c r="S639" s="83" t="b">
        <f t="shared" si="5"/>
        <v>0</v>
      </c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</row>
    <row r="640" ht="14.25" customHeight="1">
      <c r="A640" s="78">
        <v>637.0</v>
      </c>
      <c r="C640" s="78" t="str">
        <f>VLOOKUP(G640,[1]Macrodata_CCF!$A$3:$D$55,4,FALSE)</f>
        <v>#ERROR!</v>
      </c>
      <c r="E640" s="79" t="str">
        <f>VLOOKUP(G640,[1]Macrodata_CCF!$A$3:$B$55,2,FALSE)</f>
        <v>#ERROR!</v>
      </c>
      <c r="F640" s="78">
        <v>0.0</v>
      </c>
      <c r="G640" s="80">
        <v>46.0</v>
      </c>
      <c r="H640" s="81">
        <v>0.0</v>
      </c>
      <c r="I640" s="81">
        <v>510000.0</v>
      </c>
      <c r="J640" s="81">
        <v>86700.0</v>
      </c>
      <c r="K640" s="81">
        <v>510000.0</v>
      </c>
      <c r="L640" s="82">
        <v>0.17</v>
      </c>
      <c r="N640" s="83">
        <f t="shared" si="1"/>
        <v>0.17</v>
      </c>
      <c r="O640" s="83">
        <f t="shared" si="2"/>
        <v>0.17</v>
      </c>
      <c r="Q640" s="83">
        <f t="shared" si="3"/>
        <v>1</v>
      </c>
      <c r="R640" s="83">
        <f t="shared" si="4"/>
        <v>0.17</v>
      </c>
      <c r="S640" s="83" t="b">
        <f t="shared" si="5"/>
        <v>0</v>
      </c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</row>
    <row r="641" ht="14.25" customHeight="1">
      <c r="A641" s="78">
        <v>638.0</v>
      </c>
      <c r="C641" s="78" t="str">
        <f>VLOOKUP(G641,[1]Macrodata_CCF!$A$3:$D$55,4,FALSE)</f>
        <v>#ERROR!</v>
      </c>
      <c r="E641" s="79" t="str">
        <f>VLOOKUP(G641,[1]Macrodata_CCF!$A$3:$B$55,2,FALSE)</f>
        <v>#ERROR!</v>
      </c>
      <c r="F641" s="78">
        <v>0.0</v>
      </c>
      <c r="G641" s="80">
        <v>8.0</v>
      </c>
      <c r="H641" s="81">
        <v>142630.0</v>
      </c>
      <c r="I641" s="81">
        <v>170000.0</v>
      </c>
      <c r="J641" s="81">
        <v>150295.0</v>
      </c>
      <c r="K641" s="81">
        <v>306000.0</v>
      </c>
      <c r="L641" s="82">
        <v>0.2800511508951407</v>
      </c>
      <c r="N641" s="83">
        <f t="shared" si="1"/>
        <v>0.2800511509</v>
      </c>
      <c r="O641" s="83">
        <f t="shared" si="2"/>
        <v>0.2800511509</v>
      </c>
      <c r="Q641" s="83">
        <f t="shared" si="3"/>
        <v>0.161</v>
      </c>
      <c r="R641" s="83">
        <f t="shared" si="4"/>
        <v>0.2800511509</v>
      </c>
      <c r="S641" s="83" t="b">
        <f t="shared" si="5"/>
        <v>0</v>
      </c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</row>
    <row r="642" ht="14.25" customHeight="1">
      <c r="A642" s="78">
        <v>639.0</v>
      </c>
      <c r="C642" s="78" t="str">
        <f>VLOOKUP(G642,[1]Macrodata_CCF!$A$3:$D$55,4,FALSE)</f>
        <v>#ERROR!</v>
      </c>
      <c r="E642" s="79" t="str">
        <f>VLOOKUP(G642,[1]Macrodata_CCF!$A$3:$B$55,2,FALSE)</f>
        <v>#ERROR!</v>
      </c>
      <c r="F642" s="78">
        <v>0.0</v>
      </c>
      <c r="G642" s="80">
        <v>42.0</v>
      </c>
      <c r="H642" s="81">
        <v>0.0</v>
      </c>
      <c r="I642" s="81">
        <v>850000.0</v>
      </c>
      <c r="J642" s="81">
        <v>867000.0</v>
      </c>
      <c r="K642" s="81">
        <v>850000.0</v>
      </c>
      <c r="L642" s="82">
        <v>1.02</v>
      </c>
      <c r="N642" s="83">
        <f t="shared" si="1"/>
        <v>1.02</v>
      </c>
      <c r="O642" s="83">
        <f t="shared" si="2"/>
        <v>1</v>
      </c>
      <c r="Q642" s="83">
        <f t="shared" si="3"/>
        <v>1</v>
      </c>
      <c r="R642" s="83">
        <f t="shared" si="4"/>
        <v>1.02</v>
      </c>
      <c r="S642" s="83" t="b">
        <f t="shared" si="5"/>
        <v>0</v>
      </c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</row>
    <row r="643" ht="14.25" customHeight="1">
      <c r="A643" s="78">
        <v>640.0</v>
      </c>
      <c r="C643" s="78" t="str">
        <f>VLOOKUP(G643,[1]Macrodata_CCF!$A$3:$D$55,4,FALSE)</f>
        <v>#ERROR!</v>
      </c>
      <c r="E643" s="79" t="str">
        <f>VLOOKUP(G643,[1]Macrodata_CCF!$A$3:$B$55,2,FALSE)</f>
        <v>#ERROR!</v>
      </c>
      <c r="F643" s="78">
        <v>0.0</v>
      </c>
      <c r="G643" s="80">
        <v>37.0</v>
      </c>
      <c r="H643" s="81">
        <v>0.0</v>
      </c>
      <c r="I643" s="81">
        <v>290000.0</v>
      </c>
      <c r="J643" s="81">
        <v>11600.0</v>
      </c>
      <c r="K643" s="81">
        <v>290000.0</v>
      </c>
      <c r="L643" s="82">
        <v>0.04</v>
      </c>
      <c r="N643" s="83">
        <f t="shared" si="1"/>
        <v>0.04</v>
      </c>
      <c r="O643" s="83">
        <f t="shared" si="2"/>
        <v>0.04</v>
      </c>
      <c r="Q643" s="83">
        <f t="shared" si="3"/>
        <v>1</v>
      </c>
      <c r="R643" s="83">
        <f t="shared" si="4"/>
        <v>0.04</v>
      </c>
      <c r="S643" s="83" t="b">
        <f t="shared" si="5"/>
        <v>0</v>
      </c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</row>
    <row r="644" ht="14.25" customHeight="1">
      <c r="A644" s="78">
        <v>641.0</v>
      </c>
      <c r="C644" s="78" t="str">
        <f>VLOOKUP(G644,[1]Macrodata_CCF!$A$3:$D$55,4,FALSE)</f>
        <v>#ERROR!</v>
      </c>
      <c r="E644" s="79" t="str">
        <f>VLOOKUP(G644,[1]Macrodata_CCF!$A$3:$B$55,2,FALSE)</f>
        <v>#ERROR!</v>
      </c>
      <c r="F644" s="78">
        <v>0.0</v>
      </c>
      <c r="G644" s="80">
        <v>27.0</v>
      </c>
      <c r="H644" s="81">
        <v>0.0</v>
      </c>
      <c r="I644" s="81">
        <v>400000.0</v>
      </c>
      <c r="J644" s="81">
        <v>68000.0</v>
      </c>
      <c r="K644" s="81">
        <v>400000.0</v>
      </c>
      <c r="L644" s="82">
        <v>0.17</v>
      </c>
      <c r="N644" s="83">
        <f t="shared" si="1"/>
        <v>0.17</v>
      </c>
      <c r="O644" s="83">
        <f t="shared" si="2"/>
        <v>0.17</v>
      </c>
      <c r="Q644" s="83">
        <f t="shared" si="3"/>
        <v>1</v>
      </c>
      <c r="R644" s="83">
        <f t="shared" si="4"/>
        <v>0.17</v>
      </c>
      <c r="S644" s="83" t="b">
        <f t="shared" si="5"/>
        <v>0</v>
      </c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</row>
    <row r="645" ht="14.25" customHeight="1">
      <c r="A645" s="78">
        <v>642.0</v>
      </c>
      <c r="C645" s="78" t="str">
        <f>VLOOKUP(G645,[1]Macrodata_CCF!$A$3:$D$55,4,FALSE)</f>
        <v>#ERROR!</v>
      </c>
      <c r="E645" s="79" t="str">
        <f>VLOOKUP(G645,[1]Macrodata_CCF!$A$3:$B$55,2,FALSE)</f>
        <v>#ERROR!</v>
      </c>
      <c r="F645" s="78">
        <v>1.0</v>
      </c>
      <c r="G645" s="80">
        <v>22.0</v>
      </c>
      <c r="H645" s="81">
        <v>44165.0</v>
      </c>
      <c r="I645" s="81">
        <v>690000.0</v>
      </c>
      <c r="J645" s="81">
        <v>405835.0</v>
      </c>
      <c r="K645" s="81">
        <v>690000.0</v>
      </c>
      <c r="L645" s="82">
        <v>0.5600037161194422</v>
      </c>
      <c r="N645" s="83">
        <f t="shared" si="1"/>
        <v>0.5600037161</v>
      </c>
      <c r="O645" s="83">
        <f t="shared" si="2"/>
        <v>0.5600037161</v>
      </c>
      <c r="Q645" s="83">
        <f t="shared" si="3"/>
        <v>0.9359927536</v>
      </c>
      <c r="R645" s="83">
        <f t="shared" si="4"/>
        <v>0.5600037161</v>
      </c>
      <c r="S645" s="83" t="b">
        <f t="shared" si="5"/>
        <v>0</v>
      </c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</row>
    <row r="646" ht="14.25" customHeight="1">
      <c r="A646" s="78">
        <v>643.0</v>
      </c>
      <c r="C646" s="78" t="str">
        <f>VLOOKUP(G646,[1]Macrodata_CCF!$A$3:$D$55,4,FALSE)</f>
        <v>#ERROR!</v>
      </c>
      <c r="E646" s="79" t="str">
        <f>VLOOKUP(G646,[1]Macrodata_CCF!$A$3:$B$55,2,FALSE)</f>
        <v>#ERROR!</v>
      </c>
      <c r="F646" s="78">
        <v>0.0</v>
      </c>
      <c r="G646" s="80">
        <v>41.0</v>
      </c>
      <c r="H646" s="81">
        <v>134560.0</v>
      </c>
      <c r="I646" s="81">
        <v>150000.0</v>
      </c>
      <c r="J646" s="81">
        <v>139655.0</v>
      </c>
      <c r="K646" s="81">
        <v>270000.0</v>
      </c>
      <c r="L646" s="82">
        <v>0.3299870466321244</v>
      </c>
      <c r="N646" s="83">
        <f t="shared" si="1"/>
        <v>0.3299870466</v>
      </c>
      <c r="O646" s="83">
        <f t="shared" si="2"/>
        <v>0.3299870466</v>
      </c>
      <c r="Q646" s="83">
        <f t="shared" si="3"/>
        <v>0.1029333333</v>
      </c>
      <c r="R646" s="83">
        <f t="shared" si="4"/>
        <v>0.3299870466</v>
      </c>
      <c r="S646" s="83" t="b">
        <f t="shared" si="5"/>
        <v>0</v>
      </c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</row>
    <row r="647" ht="14.25" customHeight="1">
      <c r="A647" s="78">
        <v>644.0</v>
      </c>
      <c r="C647" s="78" t="str">
        <f>VLOOKUP(G647,[1]Macrodata_CCF!$A$3:$D$55,4,FALSE)</f>
        <v>#ERROR!</v>
      </c>
      <c r="E647" s="79" t="str">
        <f>VLOOKUP(G647,[1]Macrodata_CCF!$A$3:$B$55,2,FALSE)</f>
        <v>#ERROR!</v>
      </c>
      <c r="F647" s="78">
        <v>0.0</v>
      </c>
      <c r="G647" s="80">
        <v>6.0</v>
      </c>
      <c r="H647" s="81">
        <v>117555.0</v>
      </c>
      <c r="I647" s="81">
        <v>220000.0</v>
      </c>
      <c r="J647" s="81">
        <v>141115.0</v>
      </c>
      <c r="K647" s="81">
        <v>220000.0</v>
      </c>
      <c r="L647" s="82">
        <v>0.2299770608619259</v>
      </c>
      <c r="N647" s="83">
        <f t="shared" si="1"/>
        <v>0.2299770609</v>
      </c>
      <c r="O647" s="83">
        <f t="shared" si="2"/>
        <v>0.2299770609</v>
      </c>
      <c r="Q647" s="83">
        <f t="shared" si="3"/>
        <v>0.4656590909</v>
      </c>
      <c r="R647" s="83">
        <f t="shared" si="4"/>
        <v>0.2299770609</v>
      </c>
      <c r="S647" s="83" t="b">
        <f t="shared" si="5"/>
        <v>0</v>
      </c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</row>
    <row r="648" ht="14.25" customHeight="1">
      <c r="A648" s="78">
        <v>645.0</v>
      </c>
      <c r="C648" s="78" t="str">
        <f>VLOOKUP(G648,[1]Macrodata_CCF!$A$3:$D$55,4,FALSE)</f>
        <v>#ERROR!</v>
      </c>
      <c r="E648" s="79" t="str">
        <f>VLOOKUP(G648,[1]Macrodata_CCF!$A$3:$B$55,2,FALSE)</f>
        <v>#ERROR!</v>
      </c>
      <c r="F648" s="78">
        <v>0.0</v>
      </c>
      <c r="G648" s="80">
        <v>26.0</v>
      </c>
      <c r="H648" s="81">
        <v>0.0</v>
      </c>
      <c r="I648" s="81">
        <v>100000.0</v>
      </c>
      <c r="J648" s="81">
        <v>15000.0</v>
      </c>
      <c r="K648" s="81">
        <v>100000.0</v>
      </c>
      <c r="L648" s="82">
        <v>0.15</v>
      </c>
      <c r="N648" s="83">
        <f t="shared" si="1"/>
        <v>0.15</v>
      </c>
      <c r="O648" s="83">
        <f t="shared" si="2"/>
        <v>0.15</v>
      </c>
      <c r="Q648" s="83">
        <f t="shared" si="3"/>
        <v>1</v>
      </c>
      <c r="R648" s="83">
        <f t="shared" si="4"/>
        <v>0.15</v>
      </c>
      <c r="S648" s="83" t="b">
        <f t="shared" si="5"/>
        <v>0</v>
      </c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</row>
    <row r="649" ht="14.25" customHeight="1">
      <c r="A649" s="78">
        <v>646.0</v>
      </c>
      <c r="C649" s="78" t="str">
        <f>VLOOKUP(G649,[1]Macrodata_CCF!$A$3:$D$55,4,FALSE)</f>
        <v>#ERROR!</v>
      </c>
      <c r="E649" s="79" t="str">
        <f>VLOOKUP(G649,[1]Macrodata_CCF!$A$3:$B$55,2,FALSE)</f>
        <v>#ERROR!</v>
      </c>
      <c r="F649" s="78">
        <v>0.0</v>
      </c>
      <c r="G649" s="80">
        <v>25.0</v>
      </c>
      <c r="H649" s="81">
        <v>0.0</v>
      </c>
      <c r="I649" s="81">
        <v>800000.0</v>
      </c>
      <c r="J649" s="81">
        <v>152000.0</v>
      </c>
      <c r="K649" s="81">
        <v>1280000.0</v>
      </c>
      <c r="L649" s="82">
        <v>0.19</v>
      </c>
      <c r="N649" s="83">
        <f t="shared" si="1"/>
        <v>0.19</v>
      </c>
      <c r="O649" s="83">
        <f t="shared" si="2"/>
        <v>0.19</v>
      </c>
      <c r="Q649" s="83">
        <f t="shared" si="3"/>
        <v>1</v>
      </c>
      <c r="R649" s="83">
        <f t="shared" si="4"/>
        <v>0.19</v>
      </c>
      <c r="S649" s="83" t="b">
        <f t="shared" si="5"/>
        <v>0</v>
      </c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</row>
    <row r="650" ht="14.25" customHeight="1">
      <c r="A650" s="78">
        <v>647.0</v>
      </c>
      <c r="C650" s="78" t="str">
        <f>VLOOKUP(G650,[1]Macrodata_CCF!$A$3:$D$55,4,FALSE)</f>
        <v>#ERROR!</v>
      </c>
      <c r="E650" s="79" t="str">
        <f>VLOOKUP(G650,[1]Macrodata_CCF!$A$3:$B$55,2,FALSE)</f>
        <v>#ERROR!</v>
      </c>
      <c r="F650" s="78">
        <v>0.0</v>
      </c>
      <c r="G650" s="80">
        <v>13.0</v>
      </c>
      <c r="H650" s="81">
        <v>3305.0</v>
      </c>
      <c r="I650" s="81">
        <v>10000.0</v>
      </c>
      <c r="J650" s="81">
        <v>4575.0</v>
      </c>
      <c r="K650" s="81">
        <v>10000.0</v>
      </c>
      <c r="L650" s="82">
        <v>0.1896938013442868</v>
      </c>
      <c r="N650" s="83">
        <f t="shared" si="1"/>
        <v>0.1896938013</v>
      </c>
      <c r="O650" s="83">
        <f t="shared" si="2"/>
        <v>0.1896938013</v>
      </c>
      <c r="Q650" s="83">
        <f t="shared" si="3"/>
        <v>0.6695</v>
      </c>
      <c r="R650" s="83">
        <f t="shared" si="4"/>
        <v>0.1896938013</v>
      </c>
      <c r="S650" s="83" t="b">
        <f t="shared" si="5"/>
        <v>0</v>
      </c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</row>
    <row r="651" ht="14.25" customHeight="1">
      <c r="A651" s="78">
        <v>648.0</v>
      </c>
      <c r="C651" s="78" t="str">
        <f>VLOOKUP(G651,[1]Macrodata_CCF!$A$3:$D$55,4,FALSE)</f>
        <v>#ERROR!</v>
      </c>
      <c r="E651" s="79" t="str">
        <f>VLOOKUP(G651,[1]Macrodata_CCF!$A$3:$B$55,2,FALSE)</f>
        <v>#ERROR!</v>
      </c>
      <c r="F651" s="78">
        <v>0.0</v>
      </c>
      <c r="G651" s="80">
        <v>46.0</v>
      </c>
      <c r="H651" s="81">
        <v>474795.0</v>
      </c>
      <c r="I651" s="81">
        <v>540000.0</v>
      </c>
      <c r="J651" s="81">
        <v>483925.0</v>
      </c>
      <c r="K651" s="81">
        <v>540000.0</v>
      </c>
      <c r="L651" s="82">
        <v>0.1400199371213864</v>
      </c>
      <c r="N651" s="83">
        <f t="shared" si="1"/>
        <v>0.1400199371</v>
      </c>
      <c r="O651" s="83">
        <f t="shared" si="2"/>
        <v>0.1400199371</v>
      </c>
      <c r="Q651" s="83">
        <f t="shared" si="3"/>
        <v>0.12075</v>
      </c>
      <c r="R651" s="83">
        <f t="shared" si="4"/>
        <v>0.1400199371</v>
      </c>
      <c r="S651" s="83" t="b">
        <f t="shared" si="5"/>
        <v>0</v>
      </c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</row>
    <row r="652" ht="14.25" customHeight="1">
      <c r="A652" s="78">
        <v>649.0</v>
      </c>
      <c r="C652" s="78" t="str">
        <f>VLOOKUP(G652,[1]Macrodata_CCF!$A$3:$D$55,4,FALSE)</f>
        <v>#ERROR!</v>
      </c>
      <c r="E652" s="79" t="str">
        <f>VLOOKUP(G652,[1]Macrodata_CCF!$A$3:$B$55,2,FALSE)</f>
        <v>#ERROR!</v>
      </c>
      <c r="F652" s="78">
        <v>0.0</v>
      </c>
      <c r="G652" s="80">
        <v>19.0</v>
      </c>
      <c r="H652" s="81">
        <v>0.0</v>
      </c>
      <c r="I652" s="81">
        <v>500000.0</v>
      </c>
      <c r="J652" s="81">
        <v>85000.0</v>
      </c>
      <c r="K652" s="81">
        <v>500000.0</v>
      </c>
      <c r="L652" s="82">
        <v>0.17</v>
      </c>
      <c r="N652" s="83">
        <f t="shared" si="1"/>
        <v>0.17</v>
      </c>
      <c r="O652" s="83">
        <f t="shared" si="2"/>
        <v>0.17</v>
      </c>
      <c r="Q652" s="83">
        <f t="shared" si="3"/>
        <v>1</v>
      </c>
      <c r="R652" s="83">
        <f t="shared" si="4"/>
        <v>0.17</v>
      </c>
      <c r="S652" s="83" t="b">
        <f t="shared" si="5"/>
        <v>0</v>
      </c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</row>
    <row r="653" ht="14.25" customHeight="1">
      <c r="A653" s="78">
        <v>650.0</v>
      </c>
      <c r="C653" s="78" t="str">
        <f>VLOOKUP(G653,[1]Macrodata_CCF!$A$3:$D$55,4,FALSE)</f>
        <v>#ERROR!</v>
      </c>
      <c r="E653" s="79" t="str">
        <f>VLOOKUP(G653,[1]Macrodata_CCF!$A$3:$B$55,2,FALSE)</f>
        <v>#ERROR!</v>
      </c>
      <c r="F653" s="78">
        <v>0.0</v>
      </c>
      <c r="G653" s="80">
        <v>12.0</v>
      </c>
      <c r="H653" s="81">
        <v>701585.0</v>
      </c>
      <c r="I653" s="81">
        <v>760000.0</v>
      </c>
      <c r="J653" s="81">
        <v>976135.0</v>
      </c>
      <c r="K653" s="81">
        <v>1520000.0</v>
      </c>
      <c r="L653" s="82">
        <v>4.699991440554652</v>
      </c>
      <c r="N653" s="83">
        <f t="shared" si="1"/>
        <v>4.699991441</v>
      </c>
      <c r="O653" s="83">
        <f t="shared" si="2"/>
        <v>1</v>
      </c>
      <c r="Q653" s="83">
        <f t="shared" si="3"/>
        <v>0.07686184211</v>
      </c>
      <c r="R653" s="83">
        <f t="shared" si="4"/>
        <v>0.36125</v>
      </c>
      <c r="S653" s="83" t="b">
        <f t="shared" si="5"/>
        <v>0</v>
      </c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</row>
    <row r="654" ht="14.25" customHeight="1">
      <c r="A654" s="78">
        <v>651.0</v>
      </c>
      <c r="C654" s="78" t="str">
        <f>VLOOKUP(G654,[1]Macrodata_CCF!$A$3:$D$55,4,FALSE)</f>
        <v>#ERROR!</v>
      </c>
      <c r="E654" s="79" t="str">
        <f>VLOOKUP(G654,[1]Macrodata_CCF!$A$3:$B$55,2,FALSE)</f>
        <v>#ERROR!</v>
      </c>
      <c r="F654" s="78">
        <v>0.0</v>
      </c>
      <c r="G654" s="80">
        <v>44.0</v>
      </c>
      <c r="H654" s="81">
        <v>335955.0</v>
      </c>
      <c r="I654" s="81">
        <v>520000.0</v>
      </c>
      <c r="J654" s="81">
        <v>243935.0</v>
      </c>
      <c r="K654" s="81">
        <v>520000.0</v>
      </c>
      <c r="L654" s="82">
        <v>-0.4999864163655628</v>
      </c>
      <c r="N654" s="83">
        <f t="shared" si="1"/>
        <v>-0.4999864164</v>
      </c>
      <c r="O654" s="83">
        <f t="shared" si="2"/>
        <v>0</v>
      </c>
      <c r="Q654" s="83">
        <f t="shared" si="3"/>
        <v>0.3539326923</v>
      </c>
      <c r="R654" s="83">
        <f t="shared" si="4"/>
        <v>-0.4999864164</v>
      </c>
      <c r="S654" s="83" t="b">
        <f t="shared" si="5"/>
        <v>0</v>
      </c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</row>
    <row r="655" ht="14.25" customHeight="1">
      <c r="A655" s="78">
        <v>652.0</v>
      </c>
      <c r="C655" s="78" t="str">
        <f>VLOOKUP(G655,[1]Macrodata_CCF!$A$3:$D$55,4,FALSE)</f>
        <v>#ERROR!</v>
      </c>
      <c r="E655" s="79" t="str">
        <f>VLOOKUP(G655,[1]Macrodata_CCF!$A$3:$B$55,2,FALSE)</f>
        <v>#ERROR!</v>
      </c>
      <c r="F655" s="78">
        <v>0.0</v>
      </c>
      <c r="G655" s="80">
        <v>29.0</v>
      </c>
      <c r="H655" s="81">
        <v>646740.0</v>
      </c>
      <c r="I655" s="81">
        <v>910000.0</v>
      </c>
      <c r="J655" s="81">
        <v>688860.0</v>
      </c>
      <c r="K655" s="81">
        <v>910000.0</v>
      </c>
      <c r="L655" s="82">
        <v>0.159993922358125</v>
      </c>
      <c r="N655" s="83">
        <f t="shared" si="1"/>
        <v>0.1599939224</v>
      </c>
      <c r="O655" s="83">
        <f t="shared" si="2"/>
        <v>0.1599939224</v>
      </c>
      <c r="Q655" s="83">
        <f t="shared" si="3"/>
        <v>0.2892967033</v>
      </c>
      <c r="R655" s="83">
        <f t="shared" si="4"/>
        <v>0.1599939224</v>
      </c>
      <c r="S655" s="83" t="b">
        <f t="shared" si="5"/>
        <v>0</v>
      </c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</row>
    <row r="656" ht="14.25" customHeight="1">
      <c r="A656" s="78">
        <v>653.0</v>
      </c>
      <c r="C656" s="78" t="str">
        <f>VLOOKUP(G656,[1]Macrodata_CCF!$A$3:$D$55,4,FALSE)</f>
        <v>#ERROR!</v>
      </c>
      <c r="E656" s="79" t="str">
        <f>VLOOKUP(G656,[1]Macrodata_CCF!$A$3:$B$55,2,FALSE)</f>
        <v>#ERROR!</v>
      </c>
      <c r="F656" s="78">
        <v>0.0</v>
      </c>
      <c r="G656" s="80">
        <v>2.0</v>
      </c>
      <c r="H656" s="81">
        <v>123190.0</v>
      </c>
      <c r="I656" s="81">
        <v>200000.0</v>
      </c>
      <c r="J656" s="81">
        <v>143930.0</v>
      </c>
      <c r="K656" s="81">
        <v>200000.0</v>
      </c>
      <c r="L656" s="82">
        <v>0.270016924879573</v>
      </c>
      <c r="N656" s="83">
        <f t="shared" si="1"/>
        <v>0.2700169249</v>
      </c>
      <c r="O656" s="83">
        <f t="shared" si="2"/>
        <v>0.2700169249</v>
      </c>
      <c r="Q656" s="83">
        <f t="shared" si="3"/>
        <v>0.38405</v>
      </c>
      <c r="R656" s="83">
        <f t="shared" si="4"/>
        <v>0.2700169249</v>
      </c>
      <c r="S656" s="83" t="b">
        <f t="shared" si="5"/>
        <v>0</v>
      </c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</row>
    <row r="657" ht="14.25" customHeight="1">
      <c r="A657" s="78">
        <v>654.0</v>
      </c>
      <c r="C657" s="78" t="str">
        <f>VLOOKUP(G657,[1]Macrodata_CCF!$A$3:$D$55,4,FALSE)</f>
        <v>#ERROR!</v>
      </c>
      <c r="E657" s="79" t="str">
        <f>VLOOKUP(G657,[1]Macrodata_CCF!$A$3:$B$55,2,FALSE)</f>
        <v>#ERROR!</v>
      </c>
      <c r="F657" s="78">
        <v>0.0</v>
      </c>
      <c r="G657" s="80">
        <v>18.0</v>
      </c>
      <c r="H657" s="81">
        <v>460650.0</v>
      </c>
      <c r="I657" s="81">
        <v>880000.0</v>
      </c>
      <c r="J657" s="81">
        <v>536135.0</v>
      </c>
      <c r="K657" s="81">
        <v>880000.0</v>
      </c>
      <c r="L657" s="82">
        <v>0.1800047692857994</v>
      </c>
      <c r="N657" s="83">
        <f t="shared" si="1"/>
        <v>0.1800047693</v>
      </c>
      <c r="O657" s="83">
        <f t="shared" si="2"/>
        <v>0.1800047693</v>
      </c>
      <c r="Q657" s="83">
        <f t="shared" si="3"/>
        <v>0.4765340909</v>
      </c>
      <c r="R657" s="83">
        <f t="shared" si="4"/>
        <v>0.1800047693</v>
      </c>
      <c r="S657" s="83" t="b">
        <f t="shared" si="5"/>
        <v>0</v>
      </c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</row>
    <row r="658" ht="14.25" customHeight="1">
      <c r="A658" s="78">
        <v>655.0</v>
      </c>
      <c r="C658" s="78" t="str">
        <f>VLOOKUP(G658,[1]Macrodata_CCF!$A$3:$D$55,4,FALSE)</f>
        <v>#ERROR!</v>
      </c>
      <c r="E658" s="79" t="str">
        <f>VLOOKUP(G658,[1]Macrodata_CCF!$A$3:$B$55,2,FALSE)</f>
        <v>#ERROR!</v>
      </c>
      <c r="F658" s="78">
        <v>0.0</v>
      </c>
      <c r="G658" s="80">
        <v>18.0</v>
      </c>
      <c r="H658" s="81">
        <v>0.0</v>
      </c>
      <c r="I658" s="81">
        <v>280000.0</v>
      </c>
      <c r="J658" s="81">
        <v>42000.0</v>
      </c>
      <c r="K658" s="81">
        <v>280000.0</v>
      </c>
      <c r="L658" s="82">
        <v>0.15</v>
      </c>
      <c r="N658" s="83">
        <f t="shared" si="1"/>
        <v>0.15</v>
      </c>
      <c r="O658" s="83">
        <f t="shared" si="2"/>
        <v>0.15</v>
      </c>
      <c r="Q658" s="83">
        <f t="shared" si="3"/>
        <v>1</v>
      </c>
      <c r="R658" s="83">
        <f t="shared" si="4"/>
        <v>0.15</v>
      </c>
      <c r="S658" s="83" t="b">
        <f t="shared" si="5"/>
        <v>0</v>
      </c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</row>
    <row r="659" ht="14.25" customHeight="1">
      <c r="A659" s="78">
        <v>656.0</v>
      </c>
      <c r="C659" s="78" t="str">
        <f>VLOOKUP(G659,[1]Macrodata_CCF!$A$3:$D$55,4,FALSE)</f>
        <v>#ERROR!</v>
      </c>
      <c r="E659" s="79" t="str">
        <f>VLOOKUP(G659,[1]Macrodata_CCF!$A$3:$B$55,2,FALSE)</f>
        <v>#ERROR!</v>
      </c>
      <c r="F659" s="78">
        <v>0.0</v>
      </c>
      <c r="G659" s="80">
        <v>9.0</v>
      </c>
      <c r="H659" s="81">
        <v>422165.0</v>
      </c>
      <c r="I659" s="81">
        <v>750000.0</v>
      </c>
      <c r="J659" s="81">
        <v>500845.0</v>
      </c>
      <c r="K659" s="81">
        <v>750000.0</v>
      </c>
      <c r="L659" s="82">
        <v>0.239998779874022</v>
      </c>
      <c r="N659" s="83">
        <f t="shared" si="1"/>
        <v>0.2399987799</v>
      </c>
      <c r="O659" s="83">
        <f t="shared" si="2"/>
        <v>0.2399987799</v>
      </c>
      <c r="Q659" s="83">
        <f t="shared" si="3"/>
        <v>0.4371133333</v>
      </c>
      <c r="R659" s="83">
        <f t="shared" si="4"/>
        <v>0.2399987799</v>
      </c>
      <c r="S659" s="83" t="b">
        <f t="shared" si="5"/>
        <v>0</v>
      </c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</row>
    <row r="660" ht="14.25" customHeight="1">
      <c r="A660" s="78">
        <v>657.0</v>
      </c>
      <c r="C660" s="78" t="str">
        <f>VLOOKUP(G660,[1]Macrodata_CCF!$A$3:$D$55,4,FALSE)</f>
        <v>#ERROR!</v>
      </c>
      <c r="E660" s="79" t="str">
        <f>VLOOKUP(G660,[1]Macrodata_CCF!$A$3:$B$55,2,FALSE)</f>
        <v>#ERROR!</v>
      </c>
      <c r="F660" s="78">
        <v>0.0</v>
      </c>
      <c r="G660" s="80">
        <v>49.0</v>
      </c>
      <c r="H660" s="81">
        <v>0.0</v>
      </c>
      <c r="I660" s="81">
        <v>760000.0</v>
      </c>
      <c r="J660" s="81">
        <v>30400.0</v>
      </c>
      <c r="K660" s="81">
        <v>760000.0</v>
      </c>
      <c r="L660" s="82">
        <v>0.04</v>
      </c>
      <c r="N660" s="83">
        <f t="shared" si="1"/>
        <v>0.04</v>
      </c>
      <c r="O660" s="83">
        <f t="shared" si="2"/>
        <v>0.04</v>
      </c>
      <c r="Q660" s="83">
        <f t="shared" si="3"/>
        <v>1</v>
      </c>
      <c r="R660" s="83">
        <f t="shared" si="4"/>
        <v>0.04</v>
      </c>
      <c r="S660" s="83" t="b">
        <f t="shared" si="5"/>
        <v>0</v>
      </c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</row>
    <row r="661" ht="14.25" customHeight="1">
      <c r="A661" s="78">
        <v>658.0</v>
      </c>
      <c r="C661" s="78" t="str">
        <f>VLOOKUP(G661,[1]Macrodata_CCF!$A$3:$D$55,4,FALSE)</f>
        <v>#ERROR!</v>
      </c>
      <c r="E661" s="79" t="str">
        <f>VLOOKUP(G661,[1]Macrodata_CCF!$A$3:$B$55,2,FALSE)</f>
        <v>#ERROR!</v>
      </c>
      <c r="F661" s="78">
        <v>0.0</v>
      </c>
      <c r="G661" s="80">
        <v>51.0</v>
      </c>
      <c r="H661" s="81">
        <v>24465.0</v>
      </c>
      <c r="I661" s="81">
        <v>170000.0</v>
      </c>
      <c r="J661" s="81">
        <v>36110.0</v>
      </c>
      <c r="K661" s="81">
        <v>170000.0</v>
      </c>
      <c r="L661" s="82">
        <v>0.08001511663860927</v>
      </c>
      <c r="N661" s="83">
        <f t="shared" si="1"/>
        <v>0.08001511664</v>
      </c>
      <c r="O661" s="83">
        <f t="shared" si="2"/>
        <v>0.08001511664</v>
      </c>
      <c r="Q661" s="83">
        <f t="shared" si="3"/>
        <v>0.8560882353</v>
      </c>
      <c r="R661" s="83">
        <f t="shared" si="4"/>
        <v>0.08001511664</v>
      </c>
      <c r="S661" s="83" t="b">
        <f t="shared" si="5"/>
        <v>0</v>
      </c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</row>
    <row r="662" ht="14.25" customHeight="1">
      <c r="A662" s="78">
        <v>659.0</v>
      </c>
      <c r="C662" s="78" t="str">
        <f>VLOOKUP(G662,[1]Macrodata_CCF!$A$3:$D$55,4,FALSE)</f>
        <v>#ERROR!</v>
      </c>
      <c r="E662" s="79" t="str">
        <f>VLOOKUP(G662,[1]Macrodata_CCF!$A$3:$B$55,2,FALSE)</f>
        <v>#ERROR!</v>
      </c>
      <c r="F662" s="78">
        <v>0.0</v>
      </c>
      <c r="G662" s="80">
        <v>11.0</v>
      </c>
      <c r="H662" s="81">
        <v>191400.0</v>
      </c>
      <c r="I662" s="81">
        <v>360000.0</v>
      </c>
      <c r="J662" s="81">
        <v>216690.0</v>
      </c>
      <c r="K662" s="81">
        <v>684000.0</v>
      </c>
      <c r="L662" s="82">
        <v>0.15</v>
      </c>
      <c r="N662" s="83">
        <f t="shared" si="1"/>
        <v>0.15</v>
      </c>
      <c r="O662" s="83">
        <f t="shared" si="2"/>
        <v>0.15</v>
      </c>
      <c r="Q662" s="83">
        <f t="shared" si="3"/>
        <v>0.4683333333</v>
      </c>
      <c r="R662" s="83">
        <f t="shared" si="4"/>
        <v>0.15</v>
      </c>
      <c r="S662" s="83" t="b">
        <f t="shared" si="5"/>
        <v>0</v>
      </c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</row>
    <row r="663" ht="14.25" customHeight="1">
      <c r="A663" s="78">
        <v>660.0</v>
      </c>
      <c r="C663" s="78" t="str">
        <f>VLOOKUP(G663,[1]Macrodata_CCF!$A$3:$D$55,4,FALSE)</f>
        <v>#ERROR!</v>
      </c>
      <c r="E663" s="79" t="str">
        <f>VLOOKUP(G663,[1]Macrodata_CCF!$A$3:$B$55,2,FALSE)</f>
        <v>#ERROR!</v>
      </c>
      <c r="F663" s="78">
        <v>1.0</v>
      </c>
      <c r="G663" s="80">
        <v>17.0</v>
      </c>
      <c r="H663" s="81">
        <v>138330.0</v>
      </c>
      <c r="I663" s="81">
        <v>290000.0</v>
      </c>
      <c r="J663" s="81">
        <v>199000.0</v>
      </c>
      <c r="K663" s="81">
        <v>290000.0</v>
      </c>
      <c r="L663" s="82">
        <v>0.4000131865233731</v>
      </c>
      <c r="N663" s="83">
        <f t="shared" si="1"/>
        <v>0.4000131865</v>
      </c>
      <c r="O663" s="83">
        <f t="shared" si="2"/>
        <v>0.4000131865</v>
      </c>
      <c r="Q663" s="83">
        <f t="shared" si="3"/>
        <v>0.523</v>
      </c>
      <c r="R663" s="83">
        <f t="shared" si="4"/>
        <v>0.4000131865</v>
      </c>
      <c r="S663" s="83" t="b">
        <f t="shared" si="5"/>
        <v>0</v>
      </c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</row>
    <row r="664" ht="14.25" customHeight="1">
      <c r="A664" s="78">
        <v>661.0</v>
      </c>
      <c r="C664" s="78" t="str">
        <f>VLOOKUP(G664,[1]Macrodata_CCF!$A$3:$D$55,4,FALSE)</f>
        <v>#ERROR!</v>
      </c>
      <c r="E664" s="79" t="str">
        <f>VLOOKUP(G664,[1]Macrodata_CCF!$A$3:$B$55,2,FALSE)</f>
        <v>#ERROR!</v>
      </c>
      <c r="F664" s="78">
        <v>0.0</v>
      </c>
      <c r="G664" s="80">
        <v>29.0</v>
      </c>
      <c r="H664" s="81">
        <v>747650.0</v>
      </c>
      <c r="I664" s="81">
        <v>880000.0</v>
      </c>
      <c r="J664" s="81">
        <v>774120.0</v>
      </c>
      <c r="K664" s="81">
        <v>880000.0</v>
      </c>
      <c r="L664" s="82">
        <v>0.2</v>
      </c>
      <c r="N664" s="83">
        <f t="shared" si="1"/>
        <v>0.2</v>
      </c>
      <c r="O664" s="83">
        <f t="shared" si="2"/>
        <v>0.2</v>
      </c>
      <c r="Q664" s="83">
        <f t="shared" si="3"/>
        <v>0.1503977273</v>
      </c>
      <c r="R664" s="83">
        <f t="shared" si="4"/>
        <v>0.2</v>
      </c>
      <c r="S664" s="83" t="b">
        <f t="shared" si="5"/>
        <v>0</v>
      </c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</row>
    <row r="665" ht="14.25" customHeight="1">
      <c r="A665" s="78">
        <v>662.0</v>
      </c>
      <c r="C665" s="78" t="str">
        <f>VLOOKUP(G665,[1]Macrodata_CCF!$A$3:$D$55,4,FALSE)</f>
        <v>#ERROR!</v>
      </c>
      <c r="E665" s="79" t="str">
        <f>VLOOKUP(G665,[1]Macrodata_CCF!$A$3:$B$55,2,FALSE)</f>
        <v>#ERROR!</v>
      </c>
      <c r="F665" s="78">
        <v>0.0</v>
      </c>
      <c r="G665" s="80">
        <v>22.0</v>
      </c>
      <c r="H665" s="81">
        <v>157540.0</v>
      </c>
      <c r="I665" s="81">
        <v>310000.0</v>
      </c>
      <c r="J665" s="81">
        <v>186505.0</v>
      </c>
      <c r="K665" s="81">
        <v>310000.0</v>
      </c>
      <c r="L665" s="82">
        <v>0.1899842581660763</v>
      </c>
      <c r="N665" s="83">
        <f t="shared" si="1"/>
        <v>0.1899842582</v>
      </c>
      <c r="O665" s="83">
        <f t="shared" si="2"/>
        <v>0.1899842582</v>
      </c>
      <c r="Q665" s="83">
        <f t="shared" si="3"/>
        <v>0.4918064516</v>
      </c>
      <c r="R665" s="83">
        <f t="shared" si="4"/>
        <v>0.1899842582</v>
      </c>
      <c r="S665" s="83" t="b">
        <f t="shared" si="5"/>
        <v>0</v>
      </c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</row>
    <row r="666" ht="14.25" customHeight="1">
      <c r="A666" s="78">
        <v>663.0</v>
      </c>
      <c r="C666" s="78" t="str">
        <f>VLOOKUP(G666,[1]Macrodata_CCF!$A$3:$D$55,4,FALSE)</f>
        <v>#ERROR!</v>
      </c>
      <c r="E666" s="79" t="str">
        <f>VLOOKUP(G666,[1]Macrodata_CCF!$A$3:$B$55,2,FALSE)</f>
        <v>#ERROR!</v>
      </c>
      <c r="F666" s="78">
        <v>0.0</v>
      </c>
      <c r="G666" s="80">
        <v>18.0</v>
      </c>
      <c r="H666" s="81">
        <v>544720.0</v>
      </c>
      <c r="I666" s="81">
        <v>780000.0</v>
      </c>
      <c r="J666" s="81">
        <v>582365.0</v>
      </c>
      <c r="K666" s="81">
        <v>780000.0</v>
      </c>
      <c r="L666" s="82">
        <v>0.1600008500510031</v>
      </c>
      <c r="N666" s="83">
        <f t="shared" si="1"/>
        <v>0.1600008501</v>
      </c>
      <c r="O666" s="83">
        <f t="shared" si="2"/>
        <v>0.1600008501</v>
      </c>
      <c r="Q666" s="83">
        <f t="shared" si="3"/>
        <v>0.3016410256</v>
      </c>
      <c r="R666" s="83">
        <f t="shared" si="4"/>
        <v>0.1600008501</v>
      </c>
      <c r="S666" s="83" t="b">
        <f t="shared" si="5"/>
        <v>0</v>
      </c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</row>
    <row r="667" ht="14.25" customHeight="1">
      <c r="A667" s="78">
        <v>664.0</v>
      </c>
      <c r="C667" s="78" t="str">
        <f>VLOOKUP(G667,[1]Macrodata_CCF!$A$3:$D$55,4,FALSE)</f>
        <v>#ERROR!</v>
      </c>
      <c r="E667" s="79" t="str">
        <f>VLOOKUP(G667,[1]Macrodata_CCF!$A$3:$B$55,2,FALSE)</f>
        <v>#ERROR!</v>
      </c>
      <c r="F667" s="78">
        <v>0.0</v>
      </c>
      <c r="G667" s="80">
        <v>3.0</v>
      </c>
      <c r="H667" s="81">
        <v>83125.0</v>
      </c>
      <c r="I667" s="81">
        <v>980000.0</v>
      </c>
      <c r="J667" s="81">
        <v>316315.0</v>
      </c>
      <c r="K667" s="81">
        <v>980000.0</v>
      </c>
      <c r="L667" s="82">
        <v>0.260002787456446</v>
      </c>
      <c r="N667" s="83">
        <f t="shared" si="1"/>
        <v>0.2600027875</v>
      </c>
      <c r="O667" s="83">
        <f t="shared" si="2"/>
        <v>0.2600027875</v>
      </c>
      <c r="Q667" s="83">
        <f t="shared" si="3"/>
        <v>0.9151785714</v>
      </c>
      <c r="R667" s="83">
        <f t="shared" si="4"/>
        <v>0.2600027875</v>
      </c>
      <c r="S667" s="83" t="b">
        <f t="shared" si="5"/>
        <v>0</v>
      </c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</row>
    <row r="668" ht="14.25" customHeight="1">
      <c r="A668" s="78">
        <v>665.0</v>
      </c>
      <c r="C668" s="78" t="str">
        <f>VLOOKUP(G668,[1]Macrodata_CCF!$A$3:$D$55,4,FALSE)</f>
        <v>#ERROR!</v>
      </c>
      <c r="E668" s="79" t="str">
        <f>VLOOKUP(G668,[1]Macrodata_CCF!$A$3:$B$55,2,FALSE)</f>
        <v>#ERROR!</v>
      </c>
      <c r="F668" s="78">
        <v>0.0</v>
      </c>
      <c r="G668" s="80">
        <v>21.0</v>
      </c>
      <c r="H668" s="81">
        <v>499685.0</v>
      </c>
      <c r="I668" s="81">
        <v>640000.0</v>
      </c>
      <c r="J668" s="81">
        <v>652800.0</v>
      </c>
      <c r="K668" s="81">
        <v>640000.0</v>
      </c>
      <c r="L668" s="82">
        <v>1.091223318960909</v>
      </c>
      <c r="N668" s="83">
        <f t="shared" si="1"/>
        <v>1.091223319</v>
      </c>
      <c r="O668" s="83">
        <f t="shared" si="2"/>
        <v>1</v>
      </c>
      <c r="Q668" s="83">
        <f t="shared" si="3"/>
        <v>0.2192421875</v>
      </c>
      <c r="R668" s="83">
        <f t="shared" si="4"/>
        <v>1.091223319</v>
      </c>
      <c r="S668" s="83" t="b">
        <f t="shared" si="5"/>
        <v>0</v>
      </c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</row>
    <row r="669" ht="14.25" customHeight="1">
      <c r="A669" s="78">
        <v>666.0</v>
      </c>
      <c r="C669" s="78" t="str">
        <f>VLOOKUP(G669,[1]Macrodata_CCF!$A$3:$D$55,4,FALSE)</f>
        <v>#ERROR!</v>
      </c>
      <c r="E669" s="79" t="str">
        <f>VLOOKUP(G669,[1]Macrodata_CCF!$A$3:$B$55,2,FALSE)</f>
        <v>#ERROR!</v>
      </c>
      <c r="F669" s="78">
        <v>1.0</v>
      </c>
      <c r="G669" s="80">
        <v>8.0</v>
      </c>
      <c r="H669" s="81">
        <v>780540.0</v>
      </c>
      <c r="I669" s="81">
        <v>910000.0</v>
      </c>
      <c r="J669" s="81">
        <v>845270.0</v>
      </c>
      <c r="K669" s="81">
        <v>1638000.0</v>
      </c>
      <c r="L669" s="82">
        <v>0.5</v>
      </c>
      <c r="N669" s="83">
        <f t="shared" si="1"/>
        <v>0.5</v>
      </c>
      <c r="O669" s="83">
        <f t="shared" si="2"/>
        <v>0.5</v>
      </c>
      <c r="Q669" s="83">
        <f t="shared" si="3"/>
        <v>0.1422637363</v>
      </c>
      <c r="R669" s="83">
        <f t="shared" si="4"/>
        <v>0.5</v>
      </c>
      <c r="S669" s="83" t="b">
        <f t="shared" si="5"/>
        <v>0</v>
      </c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</row>
    <row r="670" ht="14.25" customHeight="1">
      <c r="A670" s="78">
        <v>667.0</v>
      </c>
      <c r="C670" s="78" t="str">
        <f>VLOOKUP(G670,[1]Macrodata_CCF!$A$3:$D$55,4,FALSE)</f>
        <v>#ERROR!</v>
      </c>
      <c r="E670" s="79" t="str">
        <f>VLOOKUP(G670,[1]Macrodata_CCF!$A$3:$B$55,2,FALSE)</f>
        <v>#ERROR!</v>
      </c>
      <c r="F670" s="78">
        <v>0.0</v>
      </c>
      <c r="G670" s="80">
        <v>48.0</v>
      </c>
      <c r="H670" s="81">
        <v>171380.0</v>
      </c>
      <c r="I670" s="81">
        <v>370000.0</v>
      </c>
      <c r="J670" s="81">
        <v>717060.0</v>
      </c>
      <c r="K670" s="81">
        <v>703000.0</v>
      </c>
      <c r="L670" s="82">
        <v>2.747356761655422</v>
      </c>
      <c r="N670" s="83">
        <f t="shared" si="1"/>
        <v>2.747356762</v>
      </c>
      <c r="O670" s="83">
        <f t="shared" si="2"/>
        <v>1</v>
      </c>
      <c r="Q670" s="83">
        <f t="shared" si="3"/>
        <v>0.5368108108</v>
      </c>
      <c r="R670" s="83">
        <f t="shared" si="4"/>
        <v>2.747356762</v>
      </c>
      <c r="S670" s="83" t="b">
        <f t="shared" si="5"/>
        <v>0</v>
      </c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</row>
    <row r="671" ht="14.25" customHeight="1">
      <c r="A671" s="78">
        <v>668.0</v>
      </c>
      <c r="C671" s="78" t="str">
        <f>VLOOKUP(G671,[1]Macrodata_CCF!$A$3:$D$55,4,FALSE)</f>
        <v>#ERROR!</v>
      </c>
      <c r="E671" s="79" t="str">
        <f>VLOOKUP(G671,[1]Macrodata_CCF!$A$3:$B$55,2,FALSE)</f>
        <v>#ERROR!</v>
      </c>
      <c r="F671" s="78">
        <v>0.0</v>
      </c>
      <c r="G671" s="80">
        <v>44.0</v>
      </c>
      <c r="H671" s="81">
        <v>106815.0</v>
      </c>
      <c r="I671" s="81">
        <v>160000.0</v>
      </c>
      <c r="J671" s="81">
        <v>114795.0</v>
      </c>
      <c r="K671" s="81">
        <v>208000.0</v>
      </c>
      <c r="L671" s="82">
        <v>0.1500423051612297</v>
      </c>
      <c r="N671" s="83">
        <f t="shared" si="1"/>
        <v>0.1500423052</v>
      </c>
      <c r="O671" s="83">
        <f t="shared" si="2"/>
        <v>0.1500423052</v>
      </c>
      <c r="Q671" s="83">
        <f t="shared" si="3"/>
        <v>0.33240625</v>
      </c>
      <c r="R671" s="83">
        <f t="shared" si="4"/>
        <v>0.1500423052</v>
      </c>
      <c r="S671" s="83" t="b">
        <f t="shared" si="5"/>
        <v>0</v>
      </c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</row>
    <row r="672" ht="14.25" customHeight="1">
      <c r="A672" s="78">
        <v>669.0</v>
      </c>
      <c r="C672" s="78" t="str">
        <f>VLOOKUP(G672,[1]Macrodata_CCF!$A$3:$D$55,4,FALSE)</f>
        <v>#ERROR!</v>
      </c>
      <c r="E672" s="79" t="str">
        <f>VLOOKUP(G672,[1]Macrodata_CCF!$A$3:$B$55,2,FALSE)</f>
        <v>#ERROR!</v>
      </c>
      <c r="F672" s="78">
        <v>0.0</v>
      </c>
      <c r="G672" s="80">
        <v>22.0</v>
      </c>
      <c r="H672" s="81">
        <v>16900.0</v>
      </c>
      <c r="I672" s="81">
        <v>570000.0</v>
      </c>
      <c r="J672" s="81">
        <v>105395.0</v>
      </c>
      <c r="K672" s="81">
        <v>570000.0</v>
      </c>
      <c r="L672" s="82">
        <v>0.1599981920086783</v>
      </c>
      <c r="N672" s="83">
        <f t="shared" si="1"/>
        <v>0.159998192</v>
      </c>
      <c r="O672" s="83">
        <f t="shared" si="2"/>
        <v>0.159998192</v>
      </c>
      <c r="Q672" s="83">
        <f t="shared" si="3"/>
        <v>0.9703508772</v>
      </c>
      <c r="R672" s="83">
        <f t="shared" si="4"/>
        <v>0.159998192</v>
      </c>
      <c r="S672" s="83" t="b">
        <f t="shared" si="5"/>
        <v>0</v>
      </c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</row>
    <row r="673" ht="14.25" customHeight="1">
      <c r="A673" s="78">
        <v>670.0</v>
      </c>
      <c r="C673" s="78" t="str">
        <f>VLOOKUP(G673,[1]Macrodata_CCF!$A$3:$D$55,4,FALSE)</f>
        <v>#ERROR!</v>
      </c>
      <c r="E673" s="79" t="str">
        <f>VLOOKUP(G673,[1]Macrodata_CCF!$A$3:$B$55,2,FALSE)</f>
        <v>#ERROR!</v>
      </c>
      <c r="F673" s="78">
        <v>0.0</v>
      </c>
      <c r="G673" s="80">
        <v>46.0</v>
      </c>
      <c r="H673" s="81">
        <v>12110.0</v>
      </c>
      <c r="I673" s="81">
        <v>320000.0</v>
      </c>
      <c r="J673" s="81">
        <v>64450.0</v>
      </c>
      <c r="K673" s="81">
        <v>544000.0</v>
      </c>
      <c r="L673" s="82">
        <v>0.1699957777128195</v>
      </c>
      <c r="N673" s="83">
        <f t="shared" si="1"/>
        <v>0.1699957777</v>
      </c>
      <c r="O673" s="83">
        <f t="shared" si="2"/>
        <v>0.1699957777</v>
      </c>
      <c r="Q673" s="83">
        <f t="shared" si="3"/>
        <v>0.96215625</v>
      </c>
      <c r="R673" s="83">
        <f t="shared" si="4"/>
        <v>0.1699957777</v>
      </c>
      <c r="S673" s="83" t="b">
        <f t="shared" si="5"/>
        <v>0</v>
      </c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</row>
    <row r="674" ht="14.25" customHeight="1">
      <c r="A674" s="78">
        <v>671.0</v>
      </c>
      <c r="C674" s="78" t="str">
        <f>VLOOKUP(G674,[1]Macrodata_CCF!$A$3:$D$55,4,FALSE)</f>
        <v>#ERROR!</v>
      </c>
      <c r="E674" s="79" t="str">
        <f>VLOOKUP(G674,[1]Macrodata_CCF!$A$3:$B$55,2,FALSE)</f>
        <v>#ERROR!</v>
      </c>
      <c r="F674" s="78">
        <v>0.0</v>
      </c>
      <c r="G674" s="80">
        <v>41.0</v>
      </c>
      <c r="H674" s="81">
        <v>51145.0</v>
      </c>
      <c r="I674" s="81">
        <v>100000.0</v>
      </c>
      <c r="J674" s="81">
        <v>64335.0</v>
      </c>
      <c r="K674" s="81">
        <v>100000.0</v>
      </c>
      <c r="L674" s="82">
        <v>0.2699826015760925</v>
      </c>
      <c r="N674" s="83">
        <f t="shared" si="1"/>
        <v>0.2699826016</v>
      </c>
      <c r="O674" s="83">
        <f t="shared" si="2"/>
        <v>0.2699826016</v>
      </c>
      <c r="Q674" s="83">
        <f t="shared" si="3"/>
        <v>0.48855</v>
      </c>
      <c r="R674" s="83">
        <f t="shared" si="4"/>
        <v>0.2699826016</v>
      </c>
      <c r="S674" s="83" t="b">
        <f t="shared" si="5"/>
        <v>0</v>
      </c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</row>
    <row r="675" ht="14.25" customHeight="1">
      <c r="A675" s="78">
        <v>672.0</v>
      </c>
      <c r="C675" s="78" t="str">
        <f>VLOOKUP(G675,[1]Macrodata_CCF!$A$3:$D$55,4,FALSE)</f>
        <v>#ERROR!</v>
      </c>
      <c r="E675" s="79" t="str">
        <f>VLOOKUP(G675,[1]Macrodata_CCF!$A$3:$B$55,2,FALSE)</f>
        <v>#ERROR!</v>
      </c>
      <c r="F675" s="78">
        <v>0.0</v>
      </c>
      <c r="G675" s="80">
        <v>7.0</v>
      </c>
      <c r="H675" s="81">
        <v>53880.0</v>
      </c>
      <c r="I675" s="81">
        <v>290000.0</v>
      </c>
      <c r="J675" s="81">
        <v>122355.0</v>
      </c>
      <c r="K675" s="81">
        <v>435000.0</v>
      </c>
      <c r="L675" s="82">
        <v>0.2900008470269355</v>
      </c>
      <c r="N675" s="83">
        <f t="shared" si="1"/>
        <v>0.290000847</v>
      </c>
      <c r="O675" s="83">
        <f t="shared" si="2"/>
        <v>0.290000847</v>
      </c>
      <c r="Q675" s="83">
        <f t="shared" si="3"/>
        <v>0.8142068966</v>
      </c>
      <c r="R675" s="83">
        <f t="shared" si="4"/>
        <v>0.290000847</v>
      </c>
      <c r="S675" s="83" t="b">
        <f t="shared" si="5"/>
        <v>0</v>
      </c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</row>
    <row r="676" ht="14.25" customHeight="1">
      <c r="A676" s="78">
        <v>673.0</v>
      </c>
      <c r="C676" s="78" t="str">
        <f>VLOOKUP(G676,[1]Macrodata_CCF!$A$3:$D$55,4,FALSE)</f>
        <v>#ERROR!</v>
      </c>
      <c r="E676" s="79" t="str">
        <f>VLOOKUP(G676,[1]Macrodata_CCF!$A$3:$B$55,2,FALSE)</f>
        <v>#ERROR!</v>
      </c>
      <c r="F676" s="78">
        <v>0.0</v>
      </c>
      <c r="G676" s="80">
        <v>26.0</v>
      </c>
      <c r="H676" s="81">
        <v>355150.0</v>
      </c>
      <c r="I676" s="81">
        <v>640000.0</v>
      </c>
      <c r="J676" s="81">
        <v>400725.0</v>
      </c>
      <c r="K676" s="81">
        <v>640000.0</v>
      </c>
      <c r="L676" s="82">
        <v>0.1599964893803756</v>
      </c>
      <c r="N676" s="83">
        <f t="shared" si="1"/>
        <v>0.1599964894</v>
      </c>
      <c r="O676" s="83">
        <f t="shared" si="2"/>
        <v>0.1599964894</v>
      </c>
      <c r="Q676" s="83">
        <f t="shared" si="3"/>
        <v>0.445078125</v>
      </c>
      <c r="R676" s="83">
        <f t="shared" si="4"/>
        <v>0.1599964894</v>
      </c>
      <c r="S676" s="83" t="b">
        <f t="shared" si="5"/>
        <v>0</v>
      </c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</row>
    <row r="677" ht="14.25" customHeight="1">
      <c r="A677" s="78">
        <v>674.0</v>
      </c>
      <c r="C677" s="78" t="str">
        <f>VLOOKUP(G677,[1]Macrodata_CCF!$A$3:$D$55,4,FALSE)</f>
        <v>#ERROR!</v>
      </c>
      <c r="E677" s="79" t="str">
        <f>VLOOKUP(G677,[1]Macrodata_CCF!$A$3:$B$55,2,FALSE)</f>
        <v>#ERROR!</v>
      </c>
      <c r="F677" s="78">
        <v>0.0</v>
      </c>
      <c r="G677" s="80">
        <v>37.0</v>
      </c>
      <c r="H677" s="81">
        <v>250260.0</v>
      </c>
      <c r="I677" s="81">
        <v>460000.0</v>
      </c>
      <c r="J677" s="81">
        <v>267040.0</v>
      </c>
      <c r="K677" s="81">
        <v>874000.0</v>
      </c>
      <c r="L677" s="82">
        <v>0.08000381424620959</v>
      </c>
      <c r="N677" s="83">
        <f t="shared" si="1"/>
        <v>0.08000381425</v>
      </c>
      <c r="O677" s="83">
        <f t="shared" si="2"/>
        <v>0.08000381425</v>
      </c>
      <c r="Q677" s="83">
        <f t="shared" si="3"/>
        <v>0.4559565217</v>
      </c>
      <c r="R677" s="83">
        <f t="shared" si="4"/>
        <v>0.08000381425</v>
      </c>
      <c r="S677" s="83" t="b">
        <f t="shared" si="5"/>
        <v>0</v>
      </c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</row>
    <row r="678" ht="14.25" customHeight="1">
      <c r="A678" s="78">
        <v>675.0</v>
      </c>
      <c r="C678" s="78" t="str">
        <f>VLOOKUP(G678,[1]Macrodata_CCF!$A$3:$D$55,4,FALSE)</f>
        <v>#ERROR!</v>
      </c>
      <c r="E678" s="79" t="str">
        <f>VLOOKUP(G678,[1]Macrodata_CCF!$A$3:$B$55,2,FALSE)</f>
        <v>#ERROR!</v>
      </c>
      <c r="F678" s="78">
        <v>0.0</v>
      </c>
      <c r="G678" s="80">
        <v>22.0</v>
      </c>
      <c r="H678" s="81">
        <v>3500.0</v>
      </c>
      <c r="I678" s="81">
        <v>200000.0</v>
      </c>
      <c r="J678" s="81">
        <v>31010.0</v>
      </c>
      <c r="K678" s="81">
        <v>200000.0</v>
      </c>
      <c r="L678" s="82">
        <v>0.14</v>
      </c>
      <c r="N678" s="83">
        <f t="shared" si="1"/>
        <v>0.14</v>
      </c>
      <c r="O678" s="83">
        <f t="shared" si="2"/>
        <v>0.14</v>
      </c>
      <c r="Q678" s="83">
        <f t="shared" si="3"/>
        <v>0.9825</v>
      </c>
      <c r="R678" s="83">
        <f t="shared" si="4"/>
        <v>0.14</v>
      </c>
      <c r="S678" s="83" t="b">
        <f t="shared" si="5"/>
        <v>0</v>
      </c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</row>
    <row r="679" ht="14.25" customHeight="1">
      <c r="A679" s="78">
        <v>676.0</v>
      </c>
      <c r="C679" s="78" t="str">
        <f>VLOOKUP(G679,[1]Macrodata_CCF!$A$3:$D$55,4,FALSE)</f>
        <v>#ERROR!</v>
      </c>
      <c r="E679" s="79" t="str">
        <f>VLOOKUP(G679,[1]Macrodata_CCF!$A$3:$B$55,2,FALSE)</f>
        <v>#ERROR!</v>
      </c>
      <c r="F679" s="78">
        <v>0.0</v>
      </c>
      <c r="G679" s="80">
        <v>32.0</v>
      </c>
      <c r="H679" s="81">
        <v>105530.0</v>
      </c>
      <c r="I679" s="81">
        <v>410000.0</v>
      </c>
      <c r="J679" s="81">
        <v>154245.0</v>
      </c>
      <c r="K679" s="81">
        <v>615000.0</v>
      </c>
      <c r="L679" s="82">
        <v>0.1599993431208329</v>
      </c>
      <c r="N679" s="83">
        <f t="shared" si="1"/>
        <v>0.1599993431</v>
      </c>
      <c r="O679" s="83">
        <f t="shared" si="2"/>
        <v>0.1599993431</v>
      </c>
      <c r="Q679" s="83">
        <f t="shared" si="3"/>
        <v>0.7426097561</v>
      </c>
      <c r="R679" s="83">
        <f t="shared" si="4"/>
        <v>0.1599993431</v>
      </c>
      <c r="S679" s="83" t="b">
        <f t="shared" si="5"/>
        <v>0</v>
      </c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</row>
    <row r="680" ht="14.25" customHeight="1">
      <c r="A680" s="78">
        <v>677.0</v>
      </c>
      <c r="C680" s="78" t="str">
        <f>VLOOKUP(G680,[1]Macrodata_CCF!$A$3:$D$55,4,FALSE)</f>
        <v>#ERROR!</v>
      </c>
      <c r="E680" s="79" t="str">
        <f>VLOOKUP(G680,[1]Macrodata_CCF!$A$3:$B$55,2,FALSE)</f>
        <v>#ERROR!</v>
      </c>
      <c r="F680" s="78">
        <v>0.0</v>
      </c>
      <c r="G680" s="80">
        <v>23.0</v>
      </c>
      <c r="H680" s="81">
        <v>211165.0</v>
      </c>
      <c r="I680" s="81">
        <v>820000.0</v>
      </c>
      <c r="J680" s="81">
        <v>314665.0</v>
      </c>
      <c r="K680" s="81">
        <v>820000.0</v>
      </c>
      <c r="L680" s="82">
        <v>0.1699967971617926</v>
      </c>
      <c r="N680" s="83">
        <f t="shared" si="1"/>
        <v>0.1699967972</v>
      </c>
      <c r="O680" s="83">
        <f t="shared" si="2"/>
        <v>0.1699967972</v>
      </c>
      <c r="Q680" s="83">
        <f t="shared" si="3"/>
        <v>0.7424817073</v>
      </c>
      <c r="R680" s="83">
        <f t="shared" si="4"/>
        <v>0.1699967972</v>
      </c>
      <c r="S680" s="83" t="b">
        <f t="shared" si="5"/>
        <v>0</v>
      </c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</row>
    <row r="681" ht="14.25" customHeight="1">
      <c r="A681" s="78">
        <v>678.0</v>
      </c>
      <c r="C681" s="78" t="str">
        <f>VLOOKUP(G681,[1]Macrodata_CCF!$A$3:$D$55,4,FALSE)</f>
        <v>#ERROR!</v>
      </c>
      <c r="E681" s="79" t="str">
        <f>VLOOKUP(G681,[1]Macrodata_CCF!$A$3:$B$55,2,FALSE)</f>
        <v>#ERROR!</v>
      </c>
      <c r="F681" s="78">
        <v>0.0</v>
      </c>
      <c r="G681" s="80">
        <v>38.0</v>
      </c>
      <c r="H681" s="81">
        <v>96995.0</v>
      </c>
      <c r="I681" s="81">
        <v>120000.0</v>
      </c>
      <c r="J681" s="81">
        <v>98835.0</v>
      </c>
      <c r="K681" s="81">
        <v>120000.0</v>
      </c>
      <c r="L681" s="82">
        <v>0.07998261247554879</v>
      </c>
      <c r="N681" s="83">
        <f t="shared" si="1"/>
        <v>0.07998261248</v>
      </c>
      <c r="O681" s="83">
        <f t="shared" si="2"/>
        <v>0.07998261248</v>
      </c>
      <c r="Q681" s="83">
        <f t="shared" si="3"/>
        <v>0.1917083333</v>
      </c>
      <c r="R681" s="83">
        <f t="shared" si="4"/>
        <v>0.07998261248</v>
      </c>
      <c r="S681" s="83" t="b">
        <f t="shared" si="5"/>
        <v>0</v>
      </c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</row>
    <row r="682" ht="14.25" customHeight="1">
      <c r="A682" s="78">
        <v>679.0</v>
      </c>
      <c r="C682" s="78" t="str">
        <f>VLOOKUP(G682,[1]Macrodata_CCF!$A$3:$D$55,4,FALSE)</f>
        <v>#ERROR!</v>
      </c>
      <c r="E682" s="79" t="str">
        <f>VLOOKUP(G682,[1]Macrodata_CCF!$A$3:$B$55,2,FALSE)</f>
        <v>#ERROR!</v>
      </c>
      <c r="F682" s="78">
        <v>0.0</v>
      </c>
      <c r="G682" s="80">
        <v>45.0</v>
      </c>
      <c r="H682" s="81">
        <v>237810.0</v>
      </c>
      <c r="I682" s="81">
        <v>500000.0</v>
      </c>
      <c r="J682" s="81">
        <v>274515.0</v>
      </c>
      <c r="K682" s="81">
        <v>850000.0</v>
      </c>
      <c r="L682" s="82">
        <v>0.1399938975552081</v>
      </c>
      <c r="N682" s="83">
        <f t="shared" si="1"/>
        <v>0.1399938976</v>
      </c>
      <c r="O682" s="83">
        <f t="shared" si="2"/>
        <v>0.1399938976</v>
      </c>
      <c r="Q682" s="83">
        <f t="shared" si="3"/>
        <v>0.52438</v>
      </c>
      <c r="R682" s="83">
        <f t="shared" si="4"/>
        <v>0.1399938976</v>
      </c>
      <c r="S682" s="83" t="b">
        <f t="shared" si="5"/>
        <v>0</v>
      </c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</row>
    <row r="683" ht="14.25" customHeight="1">
      <c r="A683" s="78">
        <v>680.0</v>
      </c>
      <c r="C683" s="78" t="str">
        <f>VLOOKUP(G683,[1]Macrodata_CCF!$A$3:$D$55,4,FALSE)</f>
        <v>#ERROR!</v>
      </c>
      <c r="E683" s="79" t="str">
        <f>VLOOKUP(G683,[1]Macrodata_CCF!$A$3:$B$55,2,FALSE)</f>
        <v>#ERROR!</v>
      </c>
      <c r="F683" s="78">
        <v>0.0</v>
      </c>
      <c r="G683" s="80">
        <v>15.0</v>
      </c>
      <c r="H683" s="81">
        <v>54485.0</v>
      </c>
      <c r="I683" s="81">
        <v>150000.0</v>
      </c>
      <c r="J683" s="81">
        <v>69765.0</v>
      </c>
      <c r="K683" s="81">
        <v>150000.0</v>
      </c>
      <c r="L683" s="82">
        <v>0.159974873056588</v>
      </c>
      <c r="N683" s="83">
        <f t="shared" si="1"/>
        <v>0.1599748731</v>
      </c>
      <c r="O683" s="83">
        <f t="shared" si="2"/>
        <v>0.1599748731</v>
      </c>
      <c r="Q683" s="83">
        <f t="shared" si="3"/>
        <v>0.6367666667</v>
      </c>
      <c r="R683" s="83">
        <f t="shared" si="4"/>
        <v>0.1599748731</v>
      </c>
      <c r="S683" s="83" t="b">
        <f t="shared" si="5"/>
        <v>0</v>
      </c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</row>
    <row r="684" ht="14.25" customHeight="1">
      <c r="A684" s="78">
        <v>681.0</v>
      </c>
      <c r="C684" s="78" t="str">
        <f>VLOOKUP(G684,[1]Macrodata_CCF!$A$3:$D$55,4,FALSE)</f>
        <v>#ERROR!</v>
      </c>
      <c r="E684" s="79" t="str">
        <f>VLOOKUP(G684,[1]Macrodata_CCF!$A$3:$B$55,2,FALSE)</f>
        <v>#ERROR!</v>
      </c>
      <c r="F684" s="78">
        <v>0.0</v>
      </c>
      <c r="G684" s="80">
        <v>7.0</v>
      </c>
      <c r="H684" s="81">
        <v>67750.0</v>
      </c>
      <c r="I684" s="81">
        <v>160000.0</v>
      </c>
      <c r="J684" s="81">
        <v>88970.0</v>
      </c>
      <c r="K684" s="81">
        <v>160000.0</v>
      </c>
      <c r="L684" s="82">
        <v>0.2300271002710027</v>
      </c>
      <c r="N684" s="83">
        <f t="shared" si="1"/>
        <v>0.2300271003</v>
      </c>
      <c r="O684" s="83">
        <f t="shared" si="2"/>
        <v>0.2300271003</v>
      </c>
      <c r="Q684" s="83">
        <f t="shared" si="3"/>
        <v>0.5765625</v>
      </c>
      <c r="R684" s="83">
        <f t="shared" si="4"/>
        <v>0.2300271003</v>
      </c>
      <c r="S684" s="83" t="b">
        <f t="shared" si="5"/>
        <v>0</v>
      </c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</row>
    <row r="685" ht="14.25" customHeight="1">
      <c r="A685" s="78">
        <v>682.0</v>
      </c>
      <c r="C685" s="78" t="str">
        <f>VLOOKUP(G685,[1]Macrodata_CCF!$A$3:$D$55,4,FALSE)</f>
        <v>#ERROR!</v>
      </c>
      <c r="E685" s="79" t="str">
        <f>VLOOKUP(G685,[1]Macrodata_CCF!$A$3:$B$55,2,FALSE)</f>
        <v>#ERROR!</v>
      </c>
      <c r="F685" s="78">
        <v>0.0</v>
      </c>
      <c r="G685" s="80">
        <v>47.0</v>
      </c>
      <c r="H685" s="81">
        <v>459300.0</v>
      </c>
      <c r="I685" s="81">
        <v>550000.0</v>
      </c>
      <c r="J685" s="81">
        <v>476535.0</v>
      </c>
      <c r="K685" s="81">
        <v>880000.0</v>
      </c>
      <c r="L685" s="82">
        <v>0.1900220507166483</v>
      </c>
      <c r="N685" s="83">
        <f t="shared" si="1"/>
        <v>0.1900220507</v>
      </c>
      <c r="O685" s="83">
        <f t="shared" si="2"/>
        <v>0.1900220507</v>
      </c>
      <c r="Q685" s="83">
        <f t="shared" si="3"/>
        <v>0.1649090909</v>
      </c>
      <c r="R685" s="83">
        <f t="shared" si="4"/>
        <v>0.1900220507</v>
      </c>
      <c r="S685" s="83" t="b">
        <f t="shared" si="5"/>
        <v>0</v>
      </c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</row>
    <row r="686" ht="14.25" customHeight="1">
      <c r="A686" s="78">
        <v>683.0</v>
      </c>
      <c r="C686" s="78" t="str">
        <f>VLOOKUP(G686,[1]Macrodata_CCF!$A$3:$D$55,4,FALSE)</f>
        <v>#ERROR!</v>
      </c>
      <c r="E686" s="79" t="str">
        <f>VLOOKUP(G686,[1]Macrodata_CCF!$A$3:$B$55,2,FALSE)</f>
        <v>#ERROR!</v>
      </c>
      <c r="F686" s="78">
        <v>0.0</v>
      </c>
      <c r="G686" s="80">
        <v>39.0</v>
      </c>
      <c r="H686" s="81">
        <v>556550.0</v>
      </c>
      <c r="I686" s="81">
        <v>560000.0</v>
      </c>
      <c r="J686" s="81">
        <v>555515.0</v>
      </c>
      <c r="K686" s="81">
        <v>560000.0</v>
      </c>
      <c r="L686" s="82">
        <v>-0.3</v>
      </c>
      <c r="N686" s="83">
        <f t="shared" si="1"/>
        <v>-0.3</v>
      </c>
      <c r="O686" s="83">
        <f t="shared" si="2"/>
        <v>0</v>
      </c>
      <c r="Q686" s="83">
        <f t="shared" si="3"/>
        <v>0.006160714286</v>
      </c>
      <c r="R686" s="83">
        <f t="shared" si="4"/>
        <v>-0.001848214286</v>
      </c>
      <c r="S686" s="83" t="b">
        <f t="shared" si="5"/>
        <v>0</v>
      </c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</row>
    <row r="687" ht="14.25" customHeight="1">
      <c r="A687" s="78">
        <v>684.0</v>
      </c>
      <c r="C687" s="78" t="str">
        <f>VLOOKUP(G687,[1]Macrodata_CCF!$A$3:$D$55,4,FALSE)</f>
        <v>#ERROR!</v>
      </c>
      <c r="E687" s="79" t="str">
        <f>VLOOKUP(G687,[1]Macrodata_CCF!$A$3:$B$55,2,FALSE)</f>
        <v>#ERROR!</v>
      </c>
      <c r="F687" s="78">
        <v>0.0</v>
      </c>
      <c r="G687" s="80">
        <v>17.0</v>
      </c>
      <c r="H687" s="81">
        <v>375050.0</v>
      </c>
      <c r="I687" s="81">
        <v>980000.0</v>
      </c>
      <c r="J687" s="81">
        <v>465795.0</v>
      </c>
      <c r="K687" s="81">
        <v>980000.0</v>
      </c>
      <c r="L687" s="82">
        <v>0.1500041325729399</v>
      </c>
      <c r="N687" s="83">
        <f t="shared" si="1"/>
        <v>0.1500041326</v>
      </c>
      <c r="O687" s="83">
        <f t="shared" si="2"/>
        <v>0.1500041326</v>
      </c>
      <c r="Q687" s="83">
        <f t="shared" si="3"/>
        <v>0.6172959184</v>
      </c>
      <c r="R687" s="83">
        <f t="shared" si="4"/>
        <v>0.1500041326</v>
      </c>
      <c r="S687" s="83" t="b">
        <f t="shared" si="5"/>
        <v>0</v>
      </c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</row>
    <row r="688" ht="14.25" customHeight="1">
      <c r="A688" s="78">
        <v>685.0</v>
      </c>
      <c r="C688" s="78" t="str">
        <f>VLOOKUP(G688,[1]Macrodata_CCF!$A$3:$D$55,4,FALSE)</f>
        <v>#ERROR!</v>
      </c>
      <c r="E688" s="79" t="str">
        <f>VLOOKUP(G688,[1]Macrodata_CCF!$A$3:$B$55,2,FALSE)</f>
        <v>#ERROR!</v>
      </c>
      <c r="F688" s="78">
        <v>0.0</v>
      </c>
      <c r="G688" s="80">
        <v>53.0</v>
      </c>
      <c r="H688" s="81">
        <v>74085.0</v>
      </c>
      <c r="I688" s="81">
        <v>910000.0</v>
      </c>
      <c r="J688" s="81">
        <v>157675.0</v>
      </c>
      <c r="K688" s="81">
        <v>1820000.0</v>
      </c>
      <c r="L688" s="82">
        <v>0.09999820555917767</v>
      </c>
      <c r="N688" s="83">
        <f t="shared" si="1"/>
        <v>0.09999820556</v>
      </c>
      <c r="O688" s="83">
        <f t="shared" si="2"/>
        <v>0.09999820556</v>
      </c>
      <c r="Q688" s="83">
        <f t="shared" si="3"/>
        <v>0.9185879121</v>
      </c>
      <c r="R688" s="83">
        <f t="shared" si="4"/>
        <v>0.09999820556</v>
      </c>
      <c r="S688" s="83" t="b">
        <f t="shared" si="5"/>
        <v>0</v>
      </c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</row>
    <row r="689" ht="14.25" customHeight="1">
      <c r="A689" s="78">
        <v>686.0</v>
      </c>
      <c r="C689" s="78" t="str">
        <f>VLOOKUP(G689,[1]Macrodata_CCF!$A$3:$D$55,4,FALSE)</f>
        <v>#ERROR!</v>
      </c>
      <c r="E689" s="79" t="str">
        <f>VLOOKUP(G689,[1]Macrodata_CCF!$A$3:$B$55,2,FALSE)</f>
        <v>#ERROR!</v>
      </c>
      <c r="F689" s="78">
        <v>0.0</v>
      </c>
      <c r="G689" s="80">
        <v>10.0</v>
      </c>
      <c r="H689" s="81">
        <v>361370.0</v>
      </c>
      <c r="I689" s="81">
        <v>530000.0</v>
      </c>
      <c r="J689" s="81">
        <v>396780.0</v>
      </c>
      <c r="K689" s="81">
        <v>530000.0</v>
      </c>
      <c r="L689" s="82">
        <v>0.2099863606712922</v>
      </c>
      <c r="N689" s="83">
        <f t="shared" si="1"/>
        <v>0.2099863607</v>
      </c>
      <c r="O689" s="83">
        <f t="shared" si="2"/>
        <v>0.2099863607</v>
      </c>
      <c r="Q689" s="83">
        <f t="shared" si="3"/>
        <v>0.3181698113</v>
      </c>
      <c r="R689" s="83">
        <f t="shared" si="4"/>
        <v>0.2099863607</v>
      </c>
      <c r="S689" s="83" t="b">
        <f t="shared" si="5"/>
        <v>0</v>
      </c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</row>
    <row r="690" ht="14.25" customHeight="1">
      <c r="A690" s="78">
        <v>687.0</v>
      </c>
      <c r="C690" s="78" t="str">
        <f>VLOOKUP(G690,[1]Macrodata_CCF!$A$3:$D$55,4,FALSE)</f>
        <v>#ERROR!</v>
      </c>
      <c r="E690" s="79" t="str">
        <f>VLOOKUP(G690,[1]Macrodata_CCF!$A$3:$B$55,2,FALSE)</f>
        <v>#ERROR!</v>
      </c>
      <c r="F690" s="78">
        <v>0.0</v>
      </c>
      <c r="G690" s="80">
        <v>40.0</v>
      </c>
      <c r="H690" s="81">
        <v>162855.0</v>
      </c>
      <c r="I690" s="81">
        <v>680000.0</v>
      </c>
      <c r="J690" s="81">
        <v>235255.0</v>
      </c>
      <c r="K690" s="81">
        <v>680000.0</v>
      </c>
      <c r="L690" s="82">
        <v>0.1399994198919065</v>
      </c>
      <c r="N690" s="83">
        <f t="shared" si="1"/>
        <v>0.1399994199</v>
      </c>
      <c r="O690" s="83">
        <f t="shared" si="2"/>
        <v>0.1399994199</v>
      </c>
      <c r="Q690" s="83">
        <f t="shared" si="3"/>
        <v>0.7605073529</v>
      </c>
      <c r="R690" s="83">
        <f t="shared" si="4"/>
        <v>0.1399994199</v>
      </c>
      <c r="S690" s="83" t="b">
        <f t="shared" si="5"/>
        <v>0</v>
      </c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</row>
    <row r="691" ht="14.25" customHeight="1">
      <c r="A691" s="78">
        <v>688.0</v>
      </c>
      <c r="C691" s="78" t="str">
        <f>VLOOKUP(G691,[1]Macrodata_CCF!$A$3:$D$55,4,FALSE)</f>
        <v>#ERROR!</v>
      </c>
      <c r="E691" s="79" t="str">
        <f>VLOOKUP(G691,[1]Macrodata_CCF!$A$3:$B$55,2,FALSE)</f>
        <v>#ERROR!</v>
      </c>
      <c r="F691" s="78">
        <v>0.0</v>
      </c>
      <c r="G691" s="80">
        <v>1.0</v>
      </c>
      <c r="H691" s="81">
        <v>224725.0</v>
      </c>
      <c r="I691" s="81">
        <v>880000.0</v>
      </c>
      <c r="J691" s="81">
        <v>381990.0</v>
      </c>
      <c r="K691" s="81">
        <v>880000.0</v>
      </c>
      <c r="L691" s="82">
        <v>0.239998473923162</v>
      </c>
      <c r="N691" s="83">
        <f t="shared" si="1"/>
        <v>0.2399984739</v>
      </c>
      <c r="O691" s="83">
        <f t="shared" si="2"/>
        <v>0.2399984739</v>
      </c>
      <c r="Q691" s="83">
        <f t="shared" si="3"/>
        <v>0.7446306818</v>
      </c>
      <c r="R691" s="83">
        <f t="shared" si="4"/>
        <v>0.2399984739</v>
      </c>
      <c r="S691" s="83" t="b">
        <f t="shared" si="5"/>
        <v>0</v>
      </c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</row>
    <row r="692" ht="14.25" customHeight="1">
      <c r="A692" s="78">
        <v>689.0</v>
      </c>
      <c r="C692" s="78" t="str">
        <f>VLOOKUP(G692,[1]Macrodata_CCF!$A$3:$D$55,4,FALSE)</f>
        <v>#ERROR!</v>
      </c>
      <c r="E692" s="79" t="str">
        <f>VLOOKUP(G692,[1]Macrodata_CCF!$A$3:$B$55,2,FALSE)</f>
        <v>#ERROR!</v>
      </c>
      <c r="F692" s="78">
        <v>0.0</v>
      </c>
      <c r="G692" s="80">
        <v>18.0</v>
      </c>
      <c r="H692" s="81">
        <v>0.0</v>
      </c>
      <c r="I692" s="81">
        <v>160000.0</v>
      </c>
      <c r="J692" s="81">
        <v>30400.0</v>
      </c>
      <c r="K692" s="81">
        <v>160000.0</v>
      </c>
      <c r="L692" s="82">
        <v>0.19</v>
      </c>
      <c r="N692" s="83">
        <f t="shared" si="1"/>
        <v>0.19</v>
      </c>
      <c r="O692" s="83">
        <f t="shared" si="2"/>
        <v>0.19</v>
      </c>
      <c r="Q692" s="83">
        <f t="shared" si="3"/>
        <v>1</v>
      </c>
      <c r="R692" s="83">
        <f t="shared" si="4"/>
        <v>0.19</v>
      </c>
      <c r="S692" s="83" t="b">
        <f t="shared" si="5"/>
        <v>0</v>
      </c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</row>
    <row r="693" ht="14.25" customHeight="1">
      <c r="A693" s="78">
        <v>690.0</v>
      </c>
      <c r="C693" s="78" t="str">
        <f>VLOOKUP(G693,[1]Macrodata_CCF!$A$3:$D$55,4,FALSE)</f>
        <v>#ERROR!</v>
      </c>
      <c r="E693" s="79" t="str">
        <f>VLOOKUP(G693,[1]Macrodata_CCF!$A$3:$B$55,2,FALSE)</f>
        <v>#ERROR!</v>
      </c>
      <c r="F693" s="78">
        <v>0.0</v>
      </c>
      <c r="G693" s="80">
        <v>2.0</v>
      </c>
      <c r="H693" s="81">
        <v>33665.0</v>
      </c>
      <c r="I693" s="81">
        <v>460000.0</v>
      </c>
      <c r="J693" s="81">
        <v>135985.0</v>
      </c>
      <c r="K693" s="81">
        <v>460000.0</v>
      </c>
      <c r="L693" s="82">
        <v>0.2399990617706733</v>
      </c>
      <c r="N693" s="83">
        <f t="shared" si="1"/>
        <v>0.2399990618</v>
      </c>
      <c r="O693" s="83">
        <f t="shared" si="2"/>
        <v>0.2399990618</v>
      </c>
      <c r="Q693" s="83">
        <f t="shared" si="3"/>
        <v>0.9268152174</v>
      </c>
      <c r="R693" s="83">
        <f t="shared" si="4"/>
        <v>0.2399990618</v>
      </c>
      <c r="S693" s="83" t="b">
        <f t="shared" si="5"/>
        <v>0</v>
      </c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</row>
    <row r="694" ht="14.25" customHeight="1">
      <c r="A694" s="78">
        <v>691.0</v>
      </c>
      <c r="C694" s="78" t="str">
        <f>VLOOKUP(G694,[1]Macrodata_CCF!$A$3:$D$55,4,FALSE)</f>
        <v>#ERROR!</v>
      </c>
      <c r="E694" s="79" t="str">
        <f>VLOOKUP(G694,[1]Macrodata_CCF!$A$3:$B$55,2,FALSE)</f>
        <v>#ERROR!</v>
      </c>
      <c r="F694" s="78">
        <v>0.0</v>
      </c>
      <c r="G694" s="80">
        <v>28.0</v>
      </c>
      <c r="H694" s="81">
        <v>138025.0</v>
      </c>
      <c r="I694" s="81">
        <v>830000.0</v>
      </c>
      <c r="J694" s="81">
        <v>0.0</v>
      </c>
      <c r="K694" s="81">
        <v>1245000.0</v>
      </c>
      <c r="L694" s="82">
        <v>-0.1994652986018281</v>
      </c>
      <c r="N694" s="83">
        <f t="shared" si="1"/>
        <v>-0.1994652986</v>
      </c>
      <c r="O694" s="83">
        <f t="shared" si="2"/>
        <v>0</v>
      </c>
      <c r="Q694" s="83">
        <f t="shared" si="3"/>
        <v>0.8337048193</v>
      </c>
      <c r="R694" s="83">
        <f t="shared" si="4"/>
        <v>-0.1994652986</v>
      </c>
      <c r="S694" s="83" t="b">
        <f t="shared" si="5"/>
        <v>0</v>
      </c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</row>
    <row r="695" ht="14.25" customHeight="1">
      <c r="A695" s="78">
        <v>692.0</v>
      </c>
      <c r="C695" s="78" t="str">
        <f>VLOOKUP(G695,[1]Macrodata_CCF!$A$3:$D$55,4,FALSE)</f>
        <v>#ERROR!</v>
      </c>
      <c r="E695" s="79" t="str">
        <f>VLOOKUP(G695,[1]Macrodata_CCF!$A$3:$B$55,2,FALSE)</f>
        <v>#ERROR!</v>
      </c>
      <c r="F695" s="78">
        <v>0.0</v>
      </c>
      <c r="G695" s="80">
        <v>27.0</v>
      </c>
      <c r="H695" s="81">
        <v>124745.0</v>
      </c>
      <c r="I695" s="81">
        <v>160000.0</v>
      </c>
      <c r="J695" s="81">
        <v>130035.0</v>
      </c>
      <c r="K695" s="81">
        <v>160000.0</v>
      </c>
      <c r="L695" s="82">
        <v>0.1500496383491703</v>
      </c>
      <c r="N695" s="83">
        <f t="shared" si="1"/>
        <v>0.1500496383</v>
      </c>
      <c r="O695" s="83">
        <f t="shared" si="2"/>
        <v>0.1500496383</v>
      </c>
      <c r="Q695" s="83">
        <f t="shared" si="3"/>
        <v>0.22034375</v>
      </c>
      <c r="R695" s="83">
        <f t="shared" si="4"/>
        <v>0.1500496383</v>
      </c>
      <c r="S695" s="83" t="b">
        <f t="shared" si="5"/>
        <v>0</v>
      </c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</row>
    <row r="696" ht="14.25" customHeight="1">
      <c r="A696" s="78">
        <v>693.0</v>
      </c>
      <c r="C696" s="78" t="str">
        <f>VLOOKUP(G696,[1]Macrodata_CCF!$A$3:$D$55,4,FALSE)</f>
        <v>#ERROR!</v>
      </c>
      <c r="E696" s="79" t="str">
        <f>VLOOKUP(G696,[1]Macrodata_CCF!$A$3:$B$55,2,FALSE)</f>
        <v>#ERROR!</v>
      </c>
      <c r="F696" s="78">
        <v>0.0</v>
      </c>
      <c r="G696" s="80">
        <v>32.0</v>
      </c>
      <c r="H696" s="81">
        <v>881855.0</v>
      </c>
      <c r="I696" s="81">
        <v>890000.0</v>
      </c>
      <c r="J696" s="81">
        <v>883485.0</v>
      </c>
      <c r="K696" s="81">
        <v>890000.0</v>
      </c>
      <c r="L696" s="82">
        <v>0.2001227747084101</v>
      </c>
      <c r="N696" s="83">
        <f t="shared" si="1"/>
        <v>0.2001227747</v>
      </c>
      <c r="O696" s="83">
        <f t="shared" si="2"/>
        <v>0.2001227747</v>
      </c>
      <c r="Q696" s="83">
        <f t="shared" si="3"/>
        <v>0.009151685393</v>
      </c>
      <c r="R696" s="83">
        <f t="shared" si="4"/>
        <v>0.001831460674</v>
      </c>
      <c r="S696" s="83" t="b">
        <f t="shared" si="5"/>
        <v>0</v>
      </c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</row>
    <row r="697" ht="14.25" customHeight="1">
      <c r="A697" s="78">
        <v>694.0</v>
      </c>
      <c r="C697" s="78" t="str">
        <f>VLOOKUP(G697,[1]Macrodata_CCF!$A$3:$D$55,4,FALSE)</f>
        <v>#ERROR!</v>
      </c>
      <c r="E697" s="79" t="str">
        <f>VLOOKUP(G697,[1]Macrodata_CCF!$A$3:$B$55,2,FALSE)</f>
        <v>#ERROR!</v>
      </c>
      <c r="F697" s="78">
        <v>0.0</v>
      </c>
      <c r="G697" s="80">
        <v>12.0</v>
      </c>
      <c r="H697" s="81">
        <v>105420.0</v>
      </c>
      <c r="I697" s="81">
        <v>910000.0</v>
      </c>
      <c r="J697" s="81">
        <v>427250.0</v>
      </c>
      <c r="K697" s="81">
        <v>910000.0</v>
      </c>
      <c r="L697" s="82">
        <v>0.3999975142310274</v>
      </c>
      <c r="N697" s="83">
        <f t="shared" si="1"/>
        <v>0.3999975142</v>
      </c>
      <c r="O697" s="83">
        <f t="shared" si="2"/>
        <v>0.3999975142</v>
      </c>
      <c r="Q697" s="83">
        <f t="shared" si="3"/>
        <v>0.8841538462</v>
      </c>
      <c r="R697" s="83">
        <f t="shared" si="4"/>
        <v>0.3999975142</v>
      </c>
      <c r="S697" s="83" t="b">
        <f t="shared" si="5"/>
        <v>0</v>
      </c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</row>
    <row r="698" ht="14.25" customHeight="1">
      <c r="A698" s="78">
        <v>695.0</v>
      </c>
      <c r="C698" s="78" t="str">
        <f>VLOOKUP(G698,[1]Macrodata_CCF!$A$3:$D$55,4,FALSE)</f>
        <v>#ERROR!</v>
      </c>
      <c r="E698" s="79" t="str">
        <f>VLOOKUP(G698,[1]Macrodata_CCF!$A$3:$B$55,2,FALSE)</f>
        <v>#ERROR!</v>
      </c>
      <c r="F698" s="78">
        <v>1.0</v>
      </c>
      <c r="G698" s="80">
        <v>35.0</v>
      </c>
      <c r="H698" s="81">
        <v>15085.0</v>
      </c>
      <c r="I698" s="81">
        <v>710000.0</v>
      </c>
      <c r="J698" s="81">
        <v>300000.0</v>
      </c>
      <c r="K698" s="81">
        <v>1207000.0</v>
      </c>
      <c r="L698" s="82">
        <v>0.4099997841462625</v>
      </c>
      <c r="N698" s="83">
        <f t="shared" si="1"/>
        <v>0.4099997841</v>
      </c>
      <c r="O698" s="83">
        <f t="shared" si="2"/>
        <v>0.4099997841</v>
      </c>
      <c r="Q698" s="83">
        <f t="shared" si="3"/>
        <v>0.9787535211</v>
      </c>
      <c r="R698" s="83">
        <f t="shared" si="4"/>
        <v>0.4099997841</v>
      </c>
      <c r="S698" s="83" t="b">
        <f t="shared" si="5"/>
        <v>0</v>
      </c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</row>
    <row r="699" ht="14.25" customHeight="1">
      <c r="A699" s="78">
        <v>696.0</v>
      </c>
      <c r="C699" s="78" t="str">
        <f>VLOOKUP(G699,[1]Macrodata_CCF!$A$3:$D$55,4,FALSE)</f>
        <v>#ERROR!</v>
      </c>
      <c r="E699" s="79" t="str">
        <f>VLOOKUP(G699,[1]Macrodata_CCF!$A$3:$B$55,2,FALSE)</f>
        <v>#ERROR!</v>
      </c>
      <c r="F699" s="78">
        <v>0.0</v>
      </c>
      <c r="G699" s="80">
        <v>1.0</v>
      </c>
      <c r="H699" s="81">
        <v>634020.0</v>
      </c>
      <c r="I699" s="81">
        <v>670000.0</v>
      </c>
      <c r="J699" s="81">
        <v>648410.0</v>
      </c>
      <c r="K699" s="81">
        <v>670000.0</v>
      </c>
      <c r="L699" s="82">
        <v>0.3999444135630906</v>
      </c>
      <c r="N699" s="83">
        <f t="shared" si="1"/>
        <v>0.3999444136</v>
      </c>
      <c r="O699" s="83">
        <f t="shared" si="2"/>
        <v>0.3999444136</v>
      </c>
      <c r="Q699" s="83">
        <f t="shared" si="3"/>
        <v>0.05370149254</v>
      </c>
      <c r="R699" s="83">
        <f t="shared" si="4"/>
        <v>0.02147761194</v>
      </c>
      <c r="S699" s="83" t="b">
        <f t="shared" si="5"/>
        <v>0</v>
      </c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</row>
    <row r="700" ht="14.25" customHeight="1">
      <c r="A700" s="78">
        <v>697.0</v>
      </c>
      <c r="C700" s="78" t="str">
        <f>VLOOKUP(G700,[1]Macrodata_CCF!$A$3:$D$55,4,FALSE)</f>
        <v>#ERROR!</v>
      </c>
      <c r="E700" s="79" t="str">
        <f>VLOOKUP(G700,[1]Macrodata_CCF!$A$3:$B$55,2,FALSE)</f>
        <v>#ERROR!</v>
      </c>
      <c r="F700" s="78">
        <v>0.0</v>
      </c>
      <c r="G700" s="80">
        <v>21.0</v>
      </c>
      <c r="H700" s="81">
        <v>38770.0</v>
      </c>
      <c r="I700" s="81">
        <v>630000.0</v>
      </c>
      <c r="J700" s="81">
        <v>0.0</v>
      </c>
      <c r="K700" s="81">
        <v>630000.0</v>
      </c>
      <c r="L700" s="82">
        <v>-0.06557515687634254</v>
      </c>
      <c r="N700" s="83">
        <f t="shared" si="1"/>
        <v>-0.06557515688</v>
      </c>
      <c r="O700" s="83">
        <f t="shared" si="2"/>
        <v>0</v>
      </c>
      <c r="Q700" s="83">
        <f t="shared" si="3"/>
        <v>0.9384603175</v>
      </c>
      <c r="R700" s="83">
        <f t="shared" si="4"/>
        <v>-0.06557515688</v>
      </c>
      <c r="S700" s="83" t="b">
        <f t="shared" si="5"/>
        <v>0</v>
      </c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</row>
    <row r="701" ht="14.25" customHeight="1">
      <c r="A701" s="78">
        <v>698.0</v>
      </c>
      <c r="C701" s="78" t="str">
        <f>VLOOKUP(G701,[1]Macrodata_CCF!$A$3:$D$55,4,FALSE)</f>
        <v>#ERROR!</v>
      </c>
      <c r="E701" s="79" t="str">
        <f>VLOOKUP(G701,[1]Macrodata_CCF!$A$3:$B$55,2,FALSE)</f>
        <v>#ERROR!</v>
      </c>
      <c r="F701" s="78">
        <v>0.0</v>
      </c>
      <c r="G701" s="80">
        <v>33.0</v>
      </c>
      <c r="H701" s="81">
        <v>185430.0</v>
      </c>
      <c r="I701" s="81">
        <v>230000.0</v>
      </c>
      <c r="J701" s="81">
        <v>192560.0</v>
      </c>
      <c r="K701" s="81">
        <v>345000.0</v>
      </c>
      <c r="L701" s="82">
        <v>0.1599730760601301</v>
      </c>
      <c r="N701" s="83">
        <f t="shared" si="1"/>
        <v>0.1599730761</v>
      </c>
      <c r="O701" s="83">
        <f t="shared" si="2"/>
        <v>0.1599730761</v>
      </c>
      <c r="Q701" s="83">
        <f t="shared" si="3"/>
        <v>0.1937826087</v>
      </c>
      <c r="R701" s="83">
        <f t="shared" si="4"/>
        <v>0.1599730761</v>
      </c>
      <c r="S701" s="83" t="b">
        <f t="shared" si="5"/>
        <v>0</v>
      </c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</row>
    <row r="702" ht="14.25" customHeight="1">
      <c r="A702" s="78">
        <v>699.0</v>
      </c>
      <c r="C702" s="78" t="str">
        <f>VLOOKUP(G702,[1]Macrodata_CCF!$A$3:$D$55,4,FALSE)</f>
        <v>#ERROR!</v>
      </c>
      <c r="E702" s="79" t="str">
        <f>VLOOKUP(G702,[1]Macrodata_CCF!$A$3:$B$55,2,FALSE)</f>
        <v>#ERROR!</v>
      </c>
      <c r="F702" s="78">
        <v>0.0</v>
      </c>
      <c r="G702" s="80">
        <v>18.0</v>
      </c>
      <c r="H702" s="81">
        <v>437185.0</v>
      </c>
      <c r="I702" s="81">
        <v>630000.0</v>
      </c>
      <c r="J702" s="81">
        <v>471890.0</v>
      </c>
      <c r="K702" s="81">
        <v>630000.0</v>
      </c>
      <c r="L702" s="82">
        <v>0.1799911832585639</v>
      </c>
      <c r="N702" s="83">
        <f t="shared" si="1"/>
        <v>0.1799911833</v>
      </c>
      <c r="O702" s="83">
        <f t="shared" si="2"/>
        <v>0.1799911833</v>
      </c>
      <c r="Q702" s="83">
        <f t="shared" si="3"/>
        <v>0.3060555556</v>
      </c>
      <c r="R702" s="83">
        <f t="shared" si="4"/>
        <v>0.1799911833</v>
      </c>
      <c r="S702" s="83" t="b">
        <f t="shared" si="5"/>
        <v>0</v>
      </c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</row>
    <row r="703" ht="14.25" customHeight="1">
      <c r="A703" s="78">
        <v>700.0</v>
      </c>
      <c r="C703" s="78" t="str">
        <f>VLOOKUP(G703,[1]Macrodata_CCF!$A$3:$D$55,4,FALSE)</f>
        <v>#ERROR!</v>
      </c>
      <c r="E703" s="79" t="str">
        <f>VLOOKUP(G703,[1]Macrodata_CCF!$A$3:$B$55,2,FALSE)</f>
        <v>#ERROR!</v>
      </c>
      <c r="F703" s="78">
        <v>0.0</v>
      </c>
      <c r="G703" s="80">
        <v>45.0</v>
      </c>
      <c r="H703" s="81">
        <v>839710.0</v>
      </c>
      <c r="I703" s="81">
        <v>860000.0</v>
      </c>
      <c r="J703" s="81">
        <v>843160.0</v>
      </c>
      <c r="K703" s="81">
        <v>1634000.0</v>
      </c>
      <c r="L703" s="82">
        <v>0.1700344997535732</v>
      </c>
      <c r="N703" s="83">
        <f t="shared" si="1"/>
        <v>0.1700344998</v>
      </c>
      <c r="O703" s="83">
        <f t="shared" si="2"/>
        <v>0.1700344998</v>
      </c>
      <c r="Q703" s="83">
        <f t="shared" si="3"/>
        <v>0.02359302326</v>
      </c>
      <c r="R703" s="83">
        <f t="shared" si="4"/>
        <v>0.004011627907</v>
      </c>
      <c r="S703" s="83" t="b">
        <f t="shared" si="5"/>
        <v>0</v>
      </c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</row>
    <row r="704" ht="14.25" customHeight="1">
      <c r="A704" s="78">
        <v>701.0</v>
      </c>
      <c r="C704" s="78" t="str">
        <f>VLOOKUP(G704,[1]Macrodata_CCF!$A$3:$D$55,4,FALSE)</f>
        <v>#ERROR!</v>
      </c>
      <c r="E704" s="79" t="str">
        <f>VLOOKUP(G704,[1]Macrodata_CCF!$A$3:$B$55,2,FALSE)</f>
        <v>#ERROR!</v>
      </c>
      <c r="F704" s="78">
        <v>0.0</v>
      </c>
      <c r="G704" s="80">
        <v>4.0</v>
      </c>
      <c r="H704" s="81">
        <v>560690.0</v>
      </c>
      <c r="I704" s="81">
        <v>950000.0</v>
      </c>
      <c r="J704" s="81">
        <v>638550.0</v>
      </c>
      <c r="K704" s="81">
        <v>1520000.0</v>
      </c>
      <c r="L704" s="82">
        <v>0.1999948627058128</v>
      </c>
      <c r="N704" s="83">
        <f t="shared" si="1"/>
        <v>0.1999948627</v>
      </c>
      <c r="O704" s="83">
        <f t="shared" si="2"/>
        <v>0.1999948627</v>
      </c>
      <c r="Q704" s="83">
        <f t="shared" si="3"/>
        <v>0.4098</v>
      </c>
      <c r="R704" s="83">
        <f t="shared" si="4"/>
        <v>0.1999948627</v>
      </c>
      <c r="S704" s="83" t="b">
        <f t="shared" si="5"/>
        <v>0</v>
      </c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</row>
    <row r="705" ht="14.25" customHeight="1">
      <c r="A705" s="78">
        <v>702.0</v>
      </c>
      <c r="C705" s="78" t="str">
        <f>VLOOKUP(G705,[1]Macrodata_CCF!$A$3:$D$55,4,FALSE)</f>
        <v>#ERROR!</v>
      </c>
      <c r="E705" s="79" t="str">
        <f>VLOOKUP(G705,[1]Macrodata_CCF!$A$3:$B$55,2,FALSE)</f>
        <v>#ERROR!</v>
      </c>
      <c r="F705" s="78">
        <v>0.0</v>
      </c>
      <c r="G705" s="80">
        <v>3.0</v>
      </c>
      <c r="H705" s="81">
        <v>411540.0</v>
      </c>
      <c r="I705" s="81">
        <v>760000.0</v>
      </c>
      <c r="J705" s="81">
        <v>498655.0</v>
      </c>
      <c r="K705" s="81">
        <v>760000.0</v>
      </c>
      <c r="L705" s="82">
        <v>0.25</v>
      </c>
      <c r="N705" s="83">
        <f t="shared" si="1"/>
        <v>0.25</v>
      </c>
      <c r="O705" s="83">
        <f t="shared" si="2"/>
        <v>0.25</v>
      </c>
      <c r="Q705" s="83">
        <f t="shared" si="3"/>
        <v>0.4585</v>
      </c>
      <c r="R705" s="83">
        <f t="shared" si="4"/>
        <v>0.25</v>
      </c>
      <c r="S705" s="83" t="b">
        <f t="shared" si="5"/>
        <v>0</v>
      </c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</row>
    <row r="706" ht="14.25" customHeight="1">
      <c r="A706" s="78">
        <v>703.0</v>
      </c>
      <c r="C706" s="78" t="str">
        <f>VLOOKUP(G706,[1]Macrodata_CCF!$A$3:$D$55,4,FALSE)</f>
        <v>#ERROR!</v>
      </c>
      <c r="E706" s="79" t="str">
        <f>VLOOKUP(G706,[1]Macrodata_CCF!$A$3:$B$55,2,FALSE)</f>
        <v>#ERROR!</v>
      </c>
      <c r="F706" s="78">
        <v>0.0</v>
      </c>
      <c r="G706" s="80">
        <v>28.0</v>
      </c>
      <c r="H706" s="81">
        <v>0.0</v>
      </c>
      <c r="I706" s="81">
        <v>790000.0</v>
      </c>
      <c r="J706" s="81">
        <v>110600.0</v>
      </c>
      <c r="K706" s="81">
        <v>790000.0</v>
      </c>
      <c r="L706" s="82">
        <v>0.14</v>
      </c>
      <c r="N706" s="83">
        <f t="shared" si="1"/>
        <v>0.14</v>
      </c>
      <c r="O706" s="83">
        <f t="shared" si="2"/>
        <v>0.14</v>
      </c>
      <c r="Q706" s="83">
        <f t="shared" si="3"/>
        <v>1</v>
      </c>
      <c r="R706" s="83">
        <f t="shared" si="4"/>
        <v>0.14</v>
      </c>
      <c r="S706" s="83" t="b">
        <f t="shared" si="5"/>
        <v>0</v>
      </c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</row>
    <row r="707" ht="14.25" customHeight="1">
      <c r="A707" s="78">
        <v>704.0</v>
      </c>
      <c r="C707" s="78" t="str">
        <f>VLOOKUP(G707,[1]Macrodata_CCF!$A$3:$D$55,4,FALSE)</f>
        <v>#ERROR!</v>
      </c>
      <c r="E707" s="79" t="str">
        <f>VLOOKUP(G707,[1]Macrodata_CCF!$A$3:$B$55,2,FALSE)</f>
        <v>#ERROR!</v>
      </c>
      <c r="F707" s="78">
        <v>0.0</v>
      </c>
      <c r="G707" s="80">
        <v>20.0</v>
      </c>
      <c r="H707" s="81">
        <v>8145.0</v>
      </c>
      <c r="I707" s="81">
        <v>10000.0</v>
      </c>
      <c r="J707" s="81">
        <v>8405.0</v>
      </c>
      <c r="K707" s="81">
        <v>10000.0</v>
      </c>
      <c r="L707" s="82">
        <v>0.1401617250673854</v>
      </c>
      <c r="N707" s="83">
        <f t="shared" si="1"/>
        <v>0.1401617251</v>
      </c>
      <c r="O707" s="83">
        <f t="shared" si="2"/>
        <v>0.1401617251</v>
      </c>
      <c r="Q707" s="83">
        <f t="shared" si="3"/>
        <v>0.1855</v>
      </c>
      <c r="R707" s="83">
        <f t="shared" si="4"/>
        <v>0.1401617251</v>
      </c>
      <c r="S707" s="83" t="b">
        <f t="shared" si="5"/>
        <v>0</v>
      </c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</row>
    <row r="708" ht="14.25" customHeight="1">
      <c r="A708" s="78">
        <v>705.0</v>
      </c>
      <c r="C708" s="78" t="str">
        <f>VLOOKUP(G708,[1]Macrodata_CCF!$A$3:$D$55,4,FALSE)</f>
        <v>#ERROR!</v>
      </c>
      <c r="E708" s="79" t="str">
        <f>VLOOKUP(G708,[1]Macrodata_CCF!$A$3:$B$55,2,FALSE)</f>
        <v>#ERROR!</v>
      </c>
      <c r="F708" s="78">
        <v>0.0</v>
      </c>
      <c r="G708" s="80">
        <v>22.0</v>
      </c>
      <c r="H708" s="81">
        <v>554025.0</v>
      </c>
      <c r="I708" s="81">
        <v>910000.0</v>
      </c>
      <c r="J708" s="81">
        <v>621660.0</v>
      </c>
      <c r="K708" s="81">
        <v>910000.0</v>
      </c>
      <c r="L708" s="82">
        <v>0.1899992977034904</v>
      </c>
      <c r="N708" s="83">
        <f t="shared" si="1"/>
        <v>0.1899992977</v>
      </c>
      <c r="O708" s="83">
        <f t="shared" si="2"/>
        <v>0.1899992977</v>
      </c>
      <c r="Q708" s="83">
        <f t="shared" si="3"/>
        <v>0.3911813187</v>
      </c>
      <c r="R708" s="83">
        <f t="shared" si="4"/>
        <v>0.1899992977</v>
      </c>
      <c r="S708" s="83" t="b">
        <f t="shared" si="5"/>
        <v>0</v>
      </c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</row>
    <row r="709" ht="14.25" customHeight="1">
      <c r="A709" s="78">
        <v>706.0</v>
      </c>
      <c r="C709" s="78" t="str">
        <f>VLOOKUP(G709,[1]Macrodata_CCF!$A$3:$D$55,4,FALSE)</f>
        <v>#ERROR!</v>
      </c>
      <c r="E709" s="79" t="str">
        <f>VLOOKUP(G709,[1]Macrodata_CCF!$A$3:$B$55,2,FALSE)</f>
        <v>#ERROR!</v>
      </c>
      <c r="F709" s="78">
        <v>0.0</v>
      </c>
      <c r="G709" s="80">
        <v>28.0</v>
      </c>
      <c r="H709" s="81">
        <v>412195.0</v>
      </c>
      <c r="I709" s="81">
        <v>770000.0</v>
      </c>
      <c r="J709" s="81">
        <v>1413720.0</v>
      </c>
      <c r="K709" s="81">
        <v>1386000.0</v>
      </c>
      <c r="L709" s="82">
        <v>2.799080504744204</v>
      </c>
      <c r="N709" s="83">
        <f t="shared" si="1"/>
        <v>2.799080505</v>
      </c>
      <c r="O709" s="83">
        <f t="shared" si="2"/>
        <v>1</v>
      </c>
      <c r="Q709" s="83">
        <f t="shared" si="3"/>
        <v>0.4646818182</v>
      </c>
      <c r="R709" s="83">
        <f t="shared" si="4"/>
        <v>2.799080505</v>
      </c>
      <c r="S709" s="83" t="b">
        <f t="shared" si="5"/>
        <v>0</v>
      </c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</row>
    <row r="710" ht="14.25" customHeight="1">
      <c r="A710" s="78">
        <v>707.0</v>
      </c>
      <c r="C710" s="78" t="str">
        <f>VLOOKUP(G710,[1]Macrodata_CCF!$A$3:$D$55,4,FALSE)</f>
        <v>#ERROR!</v>
      </c>
      <c r="E710" s="79" t="str">
        <f>VLOOKUP(G710,[1]Macrodata_CCF!$A$3:$B$55,2,FALSE)</f>
        <v>#ERROR!</v>
      </c>
      <c r="F710" s="78">
        <v>0.0</v>
      </c>
      <c r="G710" s="80">
        <v>13.0</v>
      </c>
      <c r="H710" s="81">
        <v>550690.0</v>
      </c>
      <c r="I710" s="81">
        <v>620000.0</v>
      </c>
      <c r="J710" s="81">
        <v>632400.0</v>
      </c>
      <c r="K710" s="81">
        <v>620000.0</v>
      </c>
      <c r="L710" s="82">
        <v>1.178906362718223</v>
      </c>
      <c r="N710" s="83">
        <f t="shared" si="1"/>
        <v>1.178906363</v>
      </c>
      <c r="O710" s="83">
        <f t="shared" si="2"/>
        <v>1</v>
      </c>
      <c r="Q710" s="83">
        <f t="shared" si="3"/>
        <v>0.1117903226</v>
      </c>
      <c r="R710" s="83">
        <f t="shared" si="4"/>
        <v>1.178906363</v>
      </c>
      <c r="S710" s="83" t="b">
        <f t="shared" si="5"/>
        <v>0</v>
      </c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</row>
    <row r="711" ht="14.25" customHeight="1">
      <c r="A711" s="78">
        <v>708.0</v>
      </c>
      <c r="C711" s="78" t="str">
        <f>VLOOKUP(G711,[1]Macrodata_CCF!$A$3:$D$55,4,FALSE)</f>
        <v>#ERROR!</v>
      </c>
      <c r="E711" s="79" t="str">
        <f>VLOOKUP(G711,[1]Macrodata_CCF!$A$3:$B$55,2,FALSE)</f>
        <v>#ERROR!</v>
      </c>
      <c r="F711" s="78">
        <v>0.0</v>
      </c>
      <c r="G711" s="80">
        <v>41.0</v>
      </c>
      <c r="H711" s="81">
        <v>41275.0</v>
      </c>
      <c r="I711" s="81">
        <v>220000.0</v>
      </c>
      <c r="J711" s="81">
        <v>112765.0</v>
      </c>
      <c r="K711" s="81">
        <v>220000.0</v>
      </c>
      <c r="L711" s="82">
        <v>0.4</v>
      </c>
      <c r="N711" s="83">
        <f t="shared" si="1"/>
        <v>0.4</v>
      </c>
      <c r="O711" s="83">
        <f t="shared" si="2"/>
        <v>0.4</v>
      </c>
      <c r="Q711" s="83">
        <f t="shared" si="3"/>
        <v>0.8123863636</v>
      </c>
      <c r="R711" s="83">
        <f t="shared" si="4"/>
        <v>0.4</v>
      </c>
      <c r="S711" s="83" t="b">
        <f t="shared" si="5"/>
        <v>0</v>
      </c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</row>
    <row r="712" ht="14.25" customHeight="1">
      <c r="A712" s="78">
        <v>709.0</v>
      </c>
      <c r="C712" s="78" t="str">
        <f>VLOOKUP(G712,[1]Macrodata_CCF!$A$3:$D$55,4,FALSE)</f>
        <v>#ERROR!</v>
      </c>
      <c r="E712" s="79" t="str">
        <f>VLOOKUP(G712,[1]Macrodata_CCF!$A$3:$B$55,2,FALSE)</f>
        <v>#ERROR!</v>
      </c>
      <c r="F712" s="78">
        <v>0.0</v>
      </c>
      <c r="G712" s="80">
        <v>48.0</v>
      </c>
      <c r="H712" s="81">
        <v>535215.0</v>
      </c>
      <c r="I712" s="81">
        <v>620000.0</v>
      </c>
      <c r="J712" s="81">
        <v>550475.0</v>
      </c>
      <c r="K712" s="81">
        <v>1054000.0</v>
      </c>
      <c r="L712" s="82">
        <v>0.1799846670991331</v>
      </c>
      <c r="N712" s="83">
        <f t="shared" si="1"/>
        <v>0.1799846671</v>
      </c>
      <c r="O712" s="83">
        <f t="shared" si="2"/>
        <v>0.1799846671</v>
      </c>
      <c r="Q712" s="83">
        <f t="shared" si="3"/>
        <v>0.13675</v>
      </c>
      <c r="R712" s="83">
        <f t="shared" si="4"/>
        <v>0.1799846671</v>
      </c>
      <c r="S712" s="83" t="b">
        <f t="shared" si="5"/>
        <v>0</v>
      </c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</row>
    <row r="713" ht="14.25" customHeight="1">
      <c r="A713" s="78">
        <v>710.0</v>
      </c>
      <c r="C713" s="78" t="str">
        <f>VLOOKUP(G713,[1]Macrodata_CCF!$A$3:$D$55,4,FALSE)</f>
        <v>#ERROR!</v>
      </c>
      <c r="E713" s="79" t="str">
        <f>VLOOKUP(G713,[1]Macrodata_CCF!$A$3:$B$55,2,FALSE)</f>
        <v>#ERROR!</v>
      </c>
      <c r="F713" s="78">
        <v>0.0</v>
      </c>
      <c r="G713" s="80">
        <v>51.0</v>
      </c>
      <c r="H713" s="81">
        <v>77800.0</v>
      </c>
      <c r="I713" s="81">
        <v>610000.0</v>
      </c>
      <c r="J713" s="81">
        <v>622200.0</v>
      </c>
      <c r="K713" s="81">
        <v>610000.0</v>
      </c>
      <c r="L713" s="82">
        <v>1.022923712889891</v>
      </c>
      <c r="N713" s="83">
        <f t="shared" si="1"/>
        <v>1.022923713</v>
      </c>
      <c r="O713" s="83">
        <f t="shared" si="2"/>
        <v>1</v>
      </c>
      <c r="Q713" s="83">
        <f t="shared" si="3"/>
        <v>0.8724590164</v>
      </c>
      <c r="R713" s="83">
        <f t="shared" si="4"/>
        <v>1.022923713</v>
      </c>
      <c r="S713" s="83" t="b">
        <f t="shared" si="5"/>
        <v>0</v>
      </c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</row>
    <row r="714" ht="14.25" customHeight="1">
      <c r="A714" s="78">
        <v>711.0</v>
      </c>
      <c r="C714" s="78" t="str">
        <f>VLOOKUP(G714,[1]Macrodata_CCF!$A$3:$D$55,4,FALSE)</f>
        <v>#ERROR!</v>
      </c>
      <c r="E714" s="79" t="str">
        <f>VLOOKUP(G714,[1]Macrodata_CCF!$A$3:$B$55,2,FALSE)</f>
        <v>#ERROR!</v>
      </c>
      <c r="F714" s="78">
        <v>0.0</v>
      </c>
      <c r="G714" s="80">
        <v>10.0</v>
      </c>
      <c r="H714" s="81">
        <v>10960.0</v>
      </c>
      <c r="I714" s="81">
        <v>260000.0</v>
      </c>
      <c r="J714" s="81">
        <v>75710.0</v>
      </c>
      <c r="K714" s="81">
        <v>260000.0</v>
      </c>
      <c r="L714" s="82">
        <v>0.2599983938323161</v>
      </c>
      <c r="N714" s="83">
        <f t="shared" si="1"/>
        <v>0.2599983938</v>
      </c>
      <c r="O714" s="83">
        <f t="shared" si="2"/>
        <v>0.2599983938</v>
      </c>
      <c r="Q714" s="83">
        <f t="shared" si="3"/>
        <v>0.9578461538</v>
      </c>
      <c r="R714" s="83">
        <f t="shared" si="4"/>
        <v>0.2599983938</v>
      </c>
      <c r="S714" s="83" t="b">
        <f t="shared" si="5"/>
        <v>0</v>
      </c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</row>
    <row r="715" ht="14.25" customHeight="1">
      <c r="A715" s="78">
        <v>712.0</v>
      </c>
      <c r="C715" s="78" t="str">
        <f>VLOOKUP(G715,[1]Macrodata_CCF!$A$3:$D$55,4,FALSE)</f>
        <v>#ERROR!</v>
      </c>
      <c r="E715" s="79" t="str">
        <f>VLOOKUP(G715,[1]Macrodata_CCF!$A$3:$B$55,2,FALSE)</f>
        <v>#ERROR!</v>
      </c>
      <c r="F715" s="78">
        <v>0.0</v>
      </c>
      <c r="G715" s="80">
        <v>45.0</v>
      </c>
      <c r="H715" s="81">
        <v>178960.0</v>
      </c>
      <c r="I715" s="81">
        <v>390000.0</v>
      </c>
      <c r="J715" s="81">
        <v>221170.0</v>
      </c>
      <c r="K715" s="81">
        <v>390000.0</v>
      </c>
      <c r="L715" s="82">
        <v>0.2000094768764215</v>
      </c>
      <c r="N715" s="83">
        <f t="shared" si="1"/>
        <v>0.2000094769</v>
      </c>
      <c r="O715" s="83">
        <f t="shared" si="2"/>
        <v>0.2000094769</v>
      </c>
      <c r="Q715" s="83">
        <f t="shared" si="3"/>
        <v>0.5411282051</v>
      </c>
      <c r="R715" s="83">
        <f t="shared" si="4"/>
        <v>0.2000094769</v>
      </c>
      <c r="S715" s="83" t="b">
        <f t="shared" si="5"/>
        <v>0</v>
      </c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</row>
    <row r="716" ht="14.25" customHeight="1">
      <c r="A716" s="78">
        <v>713.0</v>
      </c>
      <c r="C716" s="78" t="str">
        <f>VLOOKUP(G716,[1]Macrodata_CCF!$A$3:$D$55,4,FALSE)</f>
        <v>#ERROR!</v>
      </c>
      <c r="E716" s="79" t="str">
        <f>VLOOKUP(G716,[1]Macrodata_CCF!$A$3:$B$55,2,FALSE)</f>
        <v>#ERROR!</v>
      </c>
      <c r="F716" s="78">
        <v>0.0</v>
      </c>
      <c r="G716" s="80">
        <v>5.0</v>
      </c>
      <c r="H716" s="81">
        <v>0.0</v>
      </c>
      <c r="I716" s="81">
        <v>50000.0</v>
      </c>
      <c r="J716" s="81">
        <v>14500.0</v>
      </c>
      <c r="K716" s="81">
        <v>50000.0</v>
      </c>
      <c r="L716" s="82">
        <v>0.29</v>
      </c>
      <c r="N716" s="83">
        <f t="shared" si="1"/>
        <v>0.29</v>
      </c>
      <c r="O716" s="83">
        <f t="shared" si="2"/>
        <v>0.29</v>
      </c>
      <c r="Q716" s="83">
        <f t="shared" si="3"/>
        <v>1</v>
      </c>
      <c r="R716" s="83">
        <f t="shared" si="4"/>
        <v>0.29</v>
      </c>
      <c r="S716" s="83" t="b">
        <f t="shared" si="5"/>
        <v>0</v>
      </c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</row>
    <row r="717" ht="14.25" customHeight="1">
      <c r="A717" s="78">
        <v>714.0</v>
      </c>
      <c r="C717" s="78" t="str">
        <f>VLOOKUP(G717,[1]Macrodata_CCF!$A$3:$D$55,4,FALSE)</f>
        <v>#ERROR!</v>
      </c>
      <c r="E717" s="79" t="str">
        <f>VLOOKUP(G717,[1]Macrodata_CCF!$A$3:$B$55,2,FALSE)</f>
        <v>#ERROR!</v>
      </c>
      <c r="F717" s="78">
        <v>0.0</v>
      </c>
      <c r="G717" s="80">
        <v>20.0</v>
      </c>
      <c r="H717" s="81">
        <v>0.0</v>
      </c>
      <c r="I717" s="81">
        <v>600000.0</v>
      </c>
      <c r="J717" s="81">
        <v>102000.0</v>
      </c>
      <c r="K717" s="81">
        <v>600000.0</v>
      </c>
      <c r="L717" s="82">
        <v>0.17</v>
      </c>
      <c r="N717" s="83">
        <f t="shared" si="1"/>
        <v>0.17</v>
      </c>
      <c r="O717" s="83">
        <f t="shared" si="2"/>
        <v>0.17</v>
      </c>
      <c r="Q717" s="83">
        <f t="shared" si="3"/>
        <v>1</v>
      </c>
      <c r="R717" s="83">
        <f t="shared" si="4"/>
        <v>0.17</v>
      </c>
      <c r="S717" s="83" t="b">
        <f t="shared" si="5"/>
        <v>0</v>
      </c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</row>
    <row r="718" ht="14.25" customHeight="1">
      <c r="A718" s="78">
        <v>715.0</v>
      </c>
      <c r="C718" s="78" t="str">
        <f>VLOOKUP(G718,[1]Macrodata_CCF!$A$3:$D$55,4,FALSE)</f>
        <v>#ERROR!</v>
      </c>
      <c r="E718" s="79" t="str">
        <f>VLOOKUP(G718,[1]Macrodata_CCF!$A$3:$B$55,2,FALSE)</f>
        <v>#ERROR!</v>
      </c>
      <c r="F718" s="78">
        <v>0.0</v>
      </c>
      <c r="G718" s="80">
        <v>38.0</v>
      </c>
      <c r="H718" s="81">
        <v>238565.0</v>
      </c>
      <c r="I718" s="81">
        <v>880000.0</v>
      </c>
      <c r="J718" s="81">
        <v>277050.0</v>
      </c>
      <c r="K718" s="81">
        <v>1672000.0</v>
      </c>
      <c r="L718" s="82">
        <v>0.05999828509513824</v>
      </c>
      <c r="N718" s="83">
        <f t="shared" si="1"/>
        <v>0.0599982851</v>
      </c>
      <c r="O718" s="83">
        <f t="shared" si="2"/>
        <v>0.0599982851</v>
      </c>
      <c r="Q718" s="83">
        <f t="shared" si="3"/>
        <v>0.7289034091</v>
      </c>
      <c r="R718" s="83">
        <f t="shared" si="4"/>
        <v>0.0599982851</v>
      </c>
      <c r="S718" s="83" t="b">
        <f t="shared" si="5"/>
        <v>0</v>
      </c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</row>
    <row r="719" ht="14.25" customHeight="1">
      <c r="A719" s="78">
        <v>716.0</v>
      </c>
      <c r="C719" s="78" t="str">
        <f>VLOOKUP(G719,[1]Macrodata_CCF!$A$3:$D$55,4,FALSE)</f>
        <v>#ERROR!</v>
      </c>
      <c r="E719" s="79" t="str">
        <f>VLOOKUP(G719,[1]Macrodata_CCF!$A$3:$B$55,2,FALSE)</f>
        <v>#ERROR!</v>
      </c>
      <c r="F719" s="78">
        <v>0.0</v>
      </c>
      <c r="G719" s="80">
        <v>51.0</v>
      </c>
      <c r="H719" s="81">
        <v>235535.0</v>
      </c>
      <c r="I719" s="81">
        <v>990000.0</v>
      </c>
      <c r="J719" s="81">
        <v>303435.0</v>
      </c>
      <c r="K719" s="81">
        <v>990000.0</v>
      </c>
      <c r="L719" s="82">
        <v>0.08999754793131556</v>
      </c>
      <c r="N719" s="83">
        <f t="shared" si="1"/>
        <v>0.08999754793</v>
      </c>
      <c r="O719" s="83">
        <f t="shared" si="2"/>
        <v>0.08999754793</v>
      </c>
      <c r="Q719" s="83">
        <f t="shared" si="3"/>
        <v>0.7620858586</v>
      </c>
      <c r="R719" s="83">
        <f t="shared" si="4"/>
        <v>0.08999754793</v>
      </c>
      <c r="S719" s="83" t="b">
        <f t="shared" si="5"/>
        <v>0</v>
      </c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</row>
    <row r="720" ht="14.25" customHeight="1">
      <c r="A720" s="78">
        <v>717.0</v>
      </c>
      <c r="C720" s="78" t="str">
        <f>VLOOKUP(G720,[1]Macrodata_CCF!$A$3:$D$55,4,FALSE)</f>
        <v>#ERROR!</v>
      </c>
      <c r="E720" s="79" t="str">
        <f>VLOOKUP(G720,[1]Macrodata_CCF!$A$3:$B$55,2,FALSE)</f>
        <v>#ERROR!</v>
      </c>
      <c r="F720" s="78">
        <v>0.0</v>
      </c>
      <c r="G720" s="80">
        <v>14.0</v>
      </c>
      <c r="H720" s="81">
        <v>533630.0</v>
      </c>
      <c r="I720" s="81">
        <v>610000.0</v>
      </c>
      <c r="J720" s="81">
        <v>548140.0</v>
      </c>
      <c r="K720" s="81">
        <v>1159000.0</v>
      </c>
      <c r="L720" s="82">
        <v>0.1899960717559251</v>
      </c>
      <c r="N720" s="83">
        <f t="shared" si="1"/>
        <v>0.1899960718</v>
      </c>
      <c r="O720" s="83">
        <f t="shared" si="2"/>
        <v>0.1899960718</v>
      </c>
      <c r="Q720" s="83">
        <f t="shared" si="3"/>
        <v>0.1251967213</v>
      </c>
      <c r="R720" s="83">
        <f t="shared" si="4"/>
        <v>0.1899960718</v>
      </c>
      <c r="S720" s="83" t="b">
        <f t="shared" si="5"/>
        <v>0</v>
      </c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</row>
    <row r="721" ht="14.25" customHeight="1">
      <c r="A721" s="78">
        <v>718.0</v>
      </c>
      <c r="C721" s="78" t="str">
        <f>VLOOKUP(G721,[1]Macrodata_CCF!$A$3:$D$55,4,FALSE)</f>
        <v>#ERROR!</v>
      </c>
      <c r="E721" s="79" t="str">
        <f>VLOOKUP(G721,[1]Macrodata_CCF!$A$3:$B$55,2,FALSE)</f>
        <v>#ERROR!</v>
      </c>
      <c r="F721" s="78">
        <v>0.0</v>
      </c>
      <c r="G721" s="80">
        <v>47.0</v>
      </c>
      <c r="H721" s="81">
        <v>1130.0</v>
      </c>
      <c r="I721" s="81">
        <v>530000.0</v>
      </c>
      <c r="J721" s="81">
        <v>85750.0</v>
      </c>
      <c r="K721" s="81">
        <v>954000.0</v>
      </c>
      <c r="L721" s="82">
        <v>0.1600015126590656</v>
      </c>
      <c r="N721" s="83">
        <f t="shared" si="1"/>
        <v>0.1600015127</v>
      </c>
      <c r="O721" s="83">
        <f t="shared" si="2"/>
        <v>0.1600015127</v>
      </c>
      <c r="Q721" s="83">
        <f t="shared" si="3"/>
        <v>0.9978679245</v>
      </c>
      <c r="R721" s="83">
        <f t="shared" si="4"/>
        <v>0.1600015127</v>
      </c>
      <c r="S721" s="83" t="b">
        <f t="shared" si="5"/>
        <v>0</v>
      </c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</row>
    <row r="722" ht="14.25" customHeight="1">
      <c r="A722" s="78">
        <v>719.0</v>
      </c>
      <c r="C722" s="78" t="str">
        <f>VLOOKUP(G722,[1]Macrodata_CCF!$A$3:$D$55,4,FALSE)</f>
        <v>#ERROR!</v>
      </c>
      <c r="E722" s="79" t="str">
        <f>VLOOKUP(G722,[1]Macrodata_CCF!$A$3:$B$55,2,FALSE)</f>
        <v>#ERROR!</v>
      </c>
      <c r="F722" s="78">
        <v>0.0</v>
      </c>
      <c r="G722" s="80">
        <v>13.0</v>
      </c>
      <c r="H722" s="81">
        <v>55805.0</v>
      </c>
      <c r="I722" s="81">
        <v>640000.0</v>
      </c>
      <c r="J722" s="81">
        <v>160960.0</v>
      </c>
      <c r="K722" s="81">
        <v>640000.0</v>
      </c>
      <c r="L722" s="82">
        <v>0.1799998288242796</v>
      </c>
      <c r="N722" s="83">
        <f t="shared" si="1"/>
        <v>0.1799998288</v>
      </c>
      <c r="O722" s="83">
        <f t="shared" si="2"/>
        <v>0.1799998288</v>
      </c>
      <c r="Q722" s="83">
        <f t="shared" si="3"/>
        <v>0.9128046875</v>
      </c>
      <c r="R722" s="83">
        <f t="shared" si="4"/>
        <v>0.1799998288</v>
      </c>
      <c r="S722" s="83" t="b">
        <f t="shared" si="5"/>
        <v>0</v>
      </c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</row>
    <row r="723" ht="14.25" customHeight="1">
      <c r="A723" s="78">
        <v>720.0</v>
      </c>
      <c r="C723" s="78" t="str">
        <f>VLOOKUP(G723,[1]Macrodata_CCF!$A$3:$D$55,4,FALSE)</f>
        <v>#ERROR!</v>
      </c>
      <c r="E723" s="79" t="str">
        <f>VLOOKUP(G723,[1]Macrodata_CCF!$A$3:$B$55,2,FALSE)</f>
        <v>#ERROR!</v>
      </c>
      <c r="F723" s="78">
        <v>0.0</v>
      </c>
      <c r="G723" s="80">
        <v>26.0</v>
      </c>
      <c r="H723" s="81">
        <v>323505.0</v>
      </c>
      <c r="I723" s="81">
        <v>470000.0</v>
      </c>
      <c r="J723" s="81">
        <v>345480.0</v>
      </c>
      <c r="K723" s="81">
        <v>752000.0</v>
      </c>
      <c r="L723" s="82">
        <v>0.1500051196286563</v>
      </c>
      <c r="N723" s="83">
        <f t="shared" si="1"/>
        <v>0.1500051196</v>
      </c>
      <c r="O723" s="83">
        <f t="shared" si="2"/>
        <v>0.1500051196</v>
      </c>
      <c r="Q723" s="83">
        <f t="shared" si="3"/>
        <v>0.3116914894</v>
      </c>
      <c r="R723" s="83">
        <f t="shared" si="4"/>
        <v>0.1500051196</v>
      </c>
      <c r="S723" s="83" t="b">
        <f t="shared" si="5"/>
        <v>0</v>
      </c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</row>
    <row r="724" ht="14.25" customHeight="1">
      <c r="A724" s="78">
        <v>721.0</v>
      </c>
      <c r="C724" s="78" t="str">
        <f>VLOOKUP(G724,[1]Macrodata_CCF!$A$3:$D$55,4,FALSE)</f>
        <v>#ERROR!</v>
      </c>
      <c r="E724" s="79" t="str">
        <f>VLOOKUP(G724,[1]Macrodata_CCF!$A$3:$B$55,2,FALSE)</f>
        <v>#ERROR!</v>
      </c>
      <c r="F724" s="78">
        <v>1.0</v>
      </c>
      <c r="G724" s="80">
        <v>44.0</v>
      </c>
      <c r="H724" s="81">
        <v>108495.0</v>
      </c>
      <c r="I724" s="81">
        <v>190000.0</v>
      </c>
      <c r="J724" s="81">
        <v>154955.0</v>
      </c>
      <c r="K724" s="81">
        <v>190000.0</v>
      </c>
      <c r="L724" s="82">
        <v>0.5700263787497699</v>
      </c>
      <c r="N724" s="83">
        <f t="shared" si="1"/>
        <v>0.5700263787</v>
      </c>
      <c r="O724" s="83">
        <f t="shared" si="2"/>
        <v>0.5700263787</v>
      </c>
      <c r="Q724" s="83">
        <f t="shared" si="3"/>
        <v>0.4289736842</v>
      </c>
      <c r="R724" s="83">
        <f t="shared" si="4"/>
        <v>0.5700263787</v>
      </c>
      <c r="S724" s="83" t="b">
        <f t="shared" si="5"/>
        <v>0</v>
      </c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</row>
    <row r="725" ht="14.25" customHeight="1">
      <c r="A725" s="78">
        <v>722.0</v>
      </c>
      <c r="C725" s="78" t="str">
        <f>VLOOKUP(G725,[1]Macrodata_CCF!$A$3:$D$55,4,FALSE)</f>
        <v>#ERROR!</v>
      </c>
      <c r="E725" s="79" t="str">
        <f>VLOOKUP(G725,[1]Macrodata_CCF!$A$3:$B$55,2,FALSE)</f>
        <v>#ERROR!</v>
      </c>
      <c r="F725" s="78">
        <v>0.0</v>
      </c>
      <c r="G725" s="80">
        <v>19.0</v>
      </c>
      <c r="H725" s="81">
        <v>0.0</v>
      </c>
      <c r="I725" s="81">
        <v>500000.0</v>
      </c>
      <c r="J725" s="81">
        <v>90000.0</v>
      </c>
      <c r="K725" s="81">
        <v>950000.0</v>
      </c>
      <c r="L725" s="82">
        <v>0.18</v>
      </c>
      <c r="N725" s="83">
        <f t="shared" si="1"/>
        <v>0.18</v>
      </c>
      <c r="O725" s="83">
        <f t="shared" si="2"/>
        <v>0.18</v>
      </c>
      <c r="Q725" s="83">
        <f t="shared" si="3"/>
        <v>1</v>
      </c>
      <c r="R725" s="83">
        <f t="shared" si="4"/>
        <v>0.18</v>
      </c>
      <c r="S725" s="83" t="b">
        <f t="shared" si="5"/>
        <v>0</v>
      </c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</row>
    <row r="726" ht="14.25" customHeight="1">
      <c r="A726" s="78">
        <v>723.0</v>
      </c>
      <c r="C726" s="78" t="str">
        <f>VLOOKUP(G726,[1]Macrodata_CCF!$A$3:$D$55,4,FALSE)</f>
        <v>#ERROR!</v>
      </c>
      <c r="E726" s="79" t="str">
        <f>VLOOKUP(G726,[1]Macrodata_CCF!$A$3:$B$55,2,FALSE)</f>
        <v>#ERROR!</v>
      </c>
      <c r="F726" s="78">
        <v>0.0</v>
      </c>
      <c r="G726" s="80">
        <v>4.0</v>
      </c>
      <c r="H726" s="81">
        <v>11360.0</v>
      </c>
      <c r="I726" s="81">
        <v>110000.0</v>
      </c>
      <c r="J726" s="81">
        <v>36020.0</v>
      </c>
      <c r="K726" s="81">
        <v>154000.0</v>
      </c>
      <c r="L726" s="82">
        <v>0.25</v>
      </c>
      <c r="N726" s="83">
        <f t="shared" si="1"/>
        <v>0.25</v>
      </c>
      <c r="O726" s="83">
        <f t="shared" si="2"/>
        <v>0.25</v>
      </c>
      <c r="Q726" s="83">
        <f t="shared" si="3"/>
        <v>0.8967272727</v>
      </c>
      <c r="R726" s="83">
        <f t="shared" si="4"/>
        <v>0.25</v>
      </c>
      <c r="S726" s="83" t="b">
        <f t="shared" si="5"/>
        <v>0</v>
      </c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</row>
    <row r="727" ht="14.25" customHeight="1">
      <c r="A727" s="78">
        <v>724.0</v>
      </c>
      <c r="C727" s="78" t="str">
        <f>VLOOKUP(G727,[1]Macrodata_CCF!$A$3:$D$55,4,FALSE)</f>
        <v>#ERROR!</v>
      </c>
      <c r="E727" s="79" t="str">
        <f>VLOOKUP(G727,[1]Macrodata_CCF!$A$3:$B$55,2,FALSE)</f>
        <v>#ERROR!</v>
      </c>
      <c r="F727" s="78">
        <v>0.0</v>
      </c>
      <c r="G727" s="80">
        <v>26.0</v>
      </c>
      <c r="H727" s="81">
        <v>552055.0</v>
      </c>
      <c r="I727" s="81">
        <v>630000.0</v>
      </c>
      <c r="J727" s="81">
        <v>562965.0</v>
      </c>
      <c r="K727" s="81">
        <v>630000.0</v>
      </c>
      <c r="L727" s="82">
        <v>0.1399704920135993</v>
      </c>
      <c r="N727" s="83">
        <f t="shared" si="1"/>
        <v>0.139970492</v>
      </c>
      <c r="O727" s="83">
        <f t="shared" si="2"/>
        <v>0.139970492</v>
      </c>
      <c r="Q727" s="83">
        <f t="shared" si="3"/>
        <v>0.1237222222</v>
      </c>
      <c r="R727" s="83">
        <f t="shared" si="4"/>
        <v>0.139970492</v>
      </c>
      <c r="S727" s="83" t="b">
        <f t="shared" si="5"/>
        <v>0</v>
      </c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</row>
    <row r="728" ht="14.25" customHeight="1">
      <c r="A728" s="78">
        <v>725.0</v>
      </c>
      <c r="C728" s="78" t="str">
        <f>VLOOKUP(G728,[1]Macrodata_CCF!$A$3:$D$55,4,FALSE)</f>
        <v>#ERROR!</v>
      </c>
      <c r="E728" s="79" t="str">
        <f>VLOOKUP(G728,[1]Macrodata_CCF!$A$3:$B$55,2,FALSE)</f>
        <v>#ERROR!</v>
      </c>
      <c r="F728" s="78">
        <v>0.0</v>
      </c>
      <c r="G728" s="80">
        <v>8.0</v>
      </c>
      <c r="H728" s="81">
        <v>457370.0</v>
      </c>
      <c r="I728" s="81">
        <v>470000.0</v>
      </c>
      <c r="J728" s="81">
        <v>453580.0</v>
      </c>
      <c r="K728" s="81">
        <v>470000.0</v>
      </c>
      <c r="L728" s="82">
        <v>-0.3000791765637371</v>
      </c>
      <c r="N728" s="83">
        <f t="shared" si="1"/>
        <v>-0.3000791766</v>
      </c>
      <c r="O728" s="83">
        <f t="shared" si="2"/>
        <v>0</v>
      </c>
      <c r="Q728" s="83">
        <f t="shared" si="3"/>
        <v>0.02687234043</v>
      </c>
      <c r="R728" s="83">
        <f t="shared" si="4"/>
        <v>-0.008063829787</v>
      </c>
      <c r="S728" s="83" t="b">
        <f t="shared" si="5"/>
        <v>0</v>
      </c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</row>
    <row r="729" ht="14.25" customHeight="1">
      <c r="A729" s="78">
        <v>726.0</v>
      </c>
      <c r="C729" s="78" t="str">
        <f>VLOOKUP(G729,[1]Macrodata_CCF!$A$3:$D$55,4,FALSE)</f>
        <v>#ERROR!</v>
      </c>
      <c r="E729" s="79" t="str">
        <f>VLOOKUP(G729,[1]Macrodata_CCF!$A$3:$B$55,2,FALSE)</f>
        <v>#ERROR!</v>
      </c>
      <c r="F729" s="78">
        <v>0.0</v>
      </c>
      <c r="G729" s="80">
        <v>1.0</v>
      </c>
      <c r="H729" s="81">
        <v>0.0</v>
      </c>
      <c r="I729" s="81">
        <v>630000.0</v>
      </c>
      <c r="J729" s="81">
        <v>182700.0</v>
      </c>
      <c r="K729" s="81">
        <v>819000.0</v>
      </c>
      <c r="L729" s="82">
        <v>0.29</v>
      </c>
      <c r="N729" s="83">
        <f t="shared" si="1"/>
        <v>0.29</v>
      </c>
      <c r="O729" s="83">
        <f t="shared" si="2"/>
        <v>0.29</v>
      </c>
      <c r="Q729" s="83">
        <f t="shared" si="3"/>
        <v>1</v>
      </c>
      <c r="R729" s="83">
        <f t="shared" si="4"/>
        <v>0.29</v>
      </c>
      <c r="S729" s="83" t="b">
        <f t="shared" si="5"/>
        <v>0</v>
      </c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</row>
    <row r="730" ht="14.25" customHeight="1">
      <c r="A730" s="78">
        <v>727.0</v>
      </c>
      <c r="C730" s="78" t="str">
        <f>VLOOKUP(G730,[1]Macrodata_CCF!$A$3:$D$55,4,FALSE)</f>
        <v>#ERROR!</v>
      </c>
      <c r="E730" s="79" t="str">
        <f>VLOOKUP(G730,[1]Macrodata_CCF!$A$3:$B$55,2,FALSE)</f>
        <v>#ERROR!</v>
      </c>
      <c r="F730" s="78">
        <v>0.0</v>
      </c>
      <c r="G730" s="80">
        <v>17.0</v>
      </c>
      <c r="H730" s="81">
        <v>7580.0</v>
      </c>
      <c r="I730" s="81">
        <v>20000.0</v>
      </c>
      <c r="J730" s="81">
        <v>9565.0</v>
      </c>
      <c r="K730" s="81">
        <v>20000.0</v>
      </c>
      <c r="L730" s="82">
        <v>0.1598228663446055</v>
      </c>
      <c r="N730" s="83">
        <f t="shared" si="1"/>
        <v>0.1598228663</v>
      </c>
      <c r="O730" s="83">
        <f t="shared" si="2"/>
        <v>0.1598228663</v>
      </c>
      <c r="Q730" s="83">
        <f t="shared" si="3"/>
        <v>0.621</v>
      </c>
      <c r="R730" s="83">
        <f t="shared" si="4"/>
        <v>0.1598228663</v>
      </c>
      <c r="S730" s="83" t="b">
        <f t="shared" si="5"/>
        <v>0</v>
      </c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</row>
    <row r="731" ht="14.25" customHeight="1">
      <c r="A731" s="78">
        <v>728.0</v>
      </c>
      <c r="C731" s="78" t="str">
        <f>VLOOKUP(G731,[1]Macrodata_CCF!$A$3:$D$55,4,FALSE)</f>
        <v>#ERROR!</v>
      </c>
      <c r="E731" s="79" t="str">
        <f>VLOOKUP(G731,[1]Macrodata_CCF!$A$3:$B$55,2,FALSE)</f>
        <v>#ERROR!</v>
      </c>
      <c r="F731" s="78">
        <v>0.0</v>
      </c>
      <c r="G731" s="80">
        <v>24.0</v>
      </c>
      <c r="H731" s="81">
        <v>0.0</v>
      </c>
      <c r="I731" s="81">
        <v>910000.0</v>
      </c>
      <c r="J731" s="81">
        <v>154700.0</v>
      </c>
      <c r="K731" s="81">
        <v>910000.0</v>
      </c>
      <c r="L731" s="82">
        <v>0.17</v>
      </c>
      <c r="N731" s="83">
        <f t="shared" si="1"/>
        <v>0.17</v>
      </c>
      <c r="O731" s="83">
        <f t="shared" si="2"/>
        <v>0.17</v>
      </c>
      <c r="Q731" s="83">
        <f t="shared" si="3"/>
        <v>1</v>
      </c>
      <c r="R731" s="83">
        <f t="shared" si="4"/>
        <v>0.17</v>
      </c>
      <c r="S731" s="83" t="b">
        <f t="shared" si="5"/>
        <v>0</v>
      </c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</row>
    <row r="732" ht="14.25" customHeight="1">
      <c r="A732" s="78">
        <v>729.0</v>
      </c>
      <c r="C732" s="78" t="str">
        <f>VLOOKUP(G732,[1]Macrodata_CCF!$A$3:$D$55,4,FALSE)</f>
        <v>#ERROR!</v>
      </c>
      <c r="E732" s="79" t="str">
        <f>VLOOKUP(G732,[1]Macrodata_CCF!$A$3:$B$55,2,FALSE)</f>
        <v>#ERROR!</v>
      </c>
      <c r="F732" s="78">
        <v>0.0</v>
      </c>
      <c r="G732" s="80">
        <v>11.0</v>
      </c>
      <c r="H732" s="81">
        <v>79515.0</v>
      </c>
      <c r="I732" s="81">
        <v>420000.0</v>
      </c>
      <c r="J732" s="81">
        <v>140800.0</v>
      </c>
      <c r="K732" s="81">
        <v>798000.0</v>
      </c>
      <c r="L732" s="82">
        <v>0.1799932449300263</v>
      </c>
      <c r="N732" s="83">
        <f t="shared" si="1"/>
        <v>0.1799932449</v>
      </c>
      <c r="O732" s="83">
        <f t="shared" si="2"/>
        <v>0.1799932449</v>
      </c>
      <c r="Q732" s="83">
        <f t="shared" si="3"/>
        <v>0.8106785714</v>
      </c>
      <c r="R732" s="83">
        <f t="shared" si="4"/>
        <v>0.1799932449</v>
      </c>
      <c r="S732" s="83" t="b">
        <f t="shared" si="5"/>
        <v>0</v>
      </c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</row>
    <row r="733" ht="14.25" customHeight="1">
      <c r="A733" s="78">
        <v>730.0</v>
      </c>
      <c r="C733" s="78" t="str">
        <f>VLOOKUP(G733,[1]Macrodata_CCF!$A$3:$D$55,4,FALSE)</f>
        <v>#ERROR!</v>
      </c>
      <c r="E733" s="79" t="str">
        <f>VLOOKUP(G733,[1]Macrodata_CCF!$A$3:$B$55,2,FALSE)</f>
        <v>#ERROR!</v>
      </c>
      <c r="F733" s="78">
        <v>0.0</v>
      </c>
      <c r="G733" s="80">
        <v>45.0</v>
      </c>
      <c r="H733" s="81">
        <v>16585.0</v>
      </c>
      <c r="I733" s="81">
        <v>40000.0</v>
      </c>
      <c r="J733" s="81">
        <v>21270.0</v>
      </c>
      <c r="K733" s="81">
        <v>40000.0</v>
      </c>
      <c r="L733" s="82">
        <v>0.2000854153320521</v>
      </c>
      <c r="N733" s="83">
        <f t="shared" si="1"/>
        <v>0.2000854153</v>
      </c>
      <c r="O733" s="83">
        <f t="shared" si="2"/>
        <v>0.2000854153</v>
      </c>
      <c r="Q733" s="83">
        <f t="shared" si="3"/>
        <v>0.585375</v>
      </c>
      <c r="R733" s="83">
        <f t="shared" si="4"/>
        <v>0.2000854153</v>
      </c>
      <c r="S733" s="83" t="b">
        <f t="shared" si="5"/>
        <v>0</v>
      </c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</row>
    <row r="734" ht="14.25" customHeight="1">
      <c r="A734" s="78">
        <v>731.0</v>
      </c>
      <c r="C734" s="78" t="str">
        <f>VLOOKUP(G734,[1]Macrodata_CCF!$A$3:$D$55,4,FALSE)</f>
        <v>#ERROR!</v>
      </c>
      <c r="E734" s="79" t="str">
        <f>VLOOKUP(G734,[1]Macrodata_CCF!$A$3:$B$55,2,FALSE)</f>
        <v>#ERROR!</v>
      </c>
      <c r="F734" s="78">
        <v>0.0</v>
      </c>
      <c r="G734" s="80">
        <v>19.0</v>
      </c>
      <c r="H734" s="81">
        <v>81995.0</v>
      </c>
      <c r="I734" s="81">
        <v>830000.0</v>
      </c>
      <c r="J734" s="81">
        <v>201675.0</v>
      </c>
      <c r="K734" s="81">
        <v>830000.0</v>
      </c>
      <c r="L734" s="82">
        <v>0.1599989304884326</v>
      </c>
      <c r="N734" s="83">
        <f t="shared" si="1"/>
        <v>0.1599989305</v>
      </c>
      <c r="O734" s="83">
        <f t="shared" si="2"/>
        <v>0.1599989305</v>
      </c>
      <c r="Q734" s="83">
        <f t="shared" si="3"/>
        <v>0.9012108434</v>
      </c>
      <c r="R734" s="83">
        <f t="shared" si="4"/>
        <v>0.1599989305</v>
      </c>
      <c r="S734" s="83" t="b">
        <f t="shared" si="5"/>
        <v>0</v>
      </c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</row>
    <row r="735" ht="14.25" customHeight="1">
      <c r="A735" s="78">
        <v>732.0</v>
      </c>
      <c r="C735" s="78" t="str">
        <f>VLOOKUP(G735,[1]Macrodata_CCF!$A$3:$D$55,4,FALSE)</f>
        <v>#ERROR!</v>
      </c>
      <c r="E735" s="79" t="str">
        <f>VLOOKUP(G735,[1]Macrodata_CCF!$A$3:$B$55,2,FALSE)</f>
        <v>#ERROR!</v>
      </c>
      <c r="F735" s="78">
        <v>0.0</v>
      </c>
      <c r="G735" s="80">
        <v>47.0</v>
      </c>
      <c r="H735" s="81">
        <v>211760.0</v>
      </c>
      <c r="I735" s="81">
        <v>240000.0</v>
      </c>
      <c r="J735" s="81">
        <v>217410.0</v>
      </c>
      <c r="K735" s="81">
        <v>480000.0</v>
      </c>
      <c r="L735" s="82">
        <v>0.200070821529745</v>
      </c>
      <c r="N735" s="83">
        <f t="shared" si="1"/>
        <v>0.2000708215</v>
      </c>
      <c r="O735" s="83">
        <f t="shared" si="2"/>
        <v>0.2000708215</v>
      </c>
      <c r="Q735" s="83">
        <f t="shared" si="3"/>
        <v>0.1176666667</v>
      </c>
      <c r="R735" s="83">
        <f t="shared" si="4"/>
        <v>0.2000708215</v>
      </c>
      <c r="S735" s="83" t="b">
        <f t="shared" si="5"/>
        <v>0</v>
      </c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</row>
    <row r="736" ht="14.25" customHeight="1">
      <c r="A736" s="78">
        <v>733.0</v>
      </c>
      <c r="C736" s="78" t="str">
        <f>VLOOKUP(G736,[1]Macrodata_CCF!$A$3:$D$55,4,FALSE)</f>
        <v>#ERROR!</v>
      </c>
      <c r="E736" s="79" t="str">
        <f>VLOOKUP(G736,[1]Macrodata_CCF!$A$3:$B$55,2,FALSE)</f>
        <v>#ERROR!</v>
      </c>
      <c r="F736" s="78">
        <v>0.0</v>
      </c>
      <c r="G736" s="80">
        <v>41.0</v>
      </c>
      <c r="H736" s="81">
        <v>238125.0</v>
      </c>
      <c r="I736" s="81">
        <v>510000.0</v>
      </c>
      <c r="J736" s="81">
        <v>292500.0</v>
      </c>
      <c r="K736" s="81">
        <v>510000.0</v>
      </c>
      <c r="L736" s="82">
        <v>0.2</v>
      </c>
      <c r="N736" s="83">
        <f t="shared" si="1"/>
        <v>0.2</v>
      </c>
      <c r="O736" s="83">
        <f t="shared" si="2"/>
        <v>0.2</v>
      </c>
      <c r="Q736" s="83">
        <f t="shared" si="3"/>
        <v>0.5330882353</v>
      </c>
      <c r="R736" s="83">
        <f t="shared" si="4"/>
        <v>0.2</v>
      </c>
      <c r="S736" s="83" t="b">
        <f t="shared" si="5"/>
        <v>0</v>
      </c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</row>
    <row r="737" ht="14.25" customHeight="1">
      <c r="A737" s="78">
        <v>734.0</v>
      </c>
      <c r="C737" s="78" t="str">
        <f>VLOOKUP(G737,[1]Macrodata_CCF!$A$3:$D$55,4,FALSE)</f>
        <v>#ERROR!</v>
      </c>
      <c r="E737" s="79" t="str">
        <f>VLOOKUP(G737,[1]Macrodata_CCF!$A$3:$B$55,2,FALSE)</f>
        <v>#ERROR!</v>
      </c>
      <c r="F737" s="78">
        <v>0.0</v>
      </c>
      <c r="G737" s="80">
        <v>24.0</v>
      </c>
      <c r="H737" s="81">
        <v>94485.0</v>
      </c>
      <c r="I737" s="81">
        <v>250000.0</v>
      </c>
      <c r="J737" s="81">
        <v>124035.0</v>
      </c>
      <c r="K737" s="81">
        <v>250000.0</v>
      </c>
      <c r="L737" s="82">
        <v>0.190013825032955</v>
      </c>
      <c r="N737" s="83">
        <f t="shared" si="1"/>
        <v>0.190013825</v>
      </c>
      <c r="O737" s="83">
        <f t="shared" si="2"/>
        <v>0.190013825</v>
      </c>
      <c r="Q737" s="83">
        <f t="shared" si="3"/>
        <v>0.62206</v>
      </c>
      <c r="R737" s="83">
        <f t="shared" si="4"/>
        <v>0.190013825</v>
      </c>
      <c r="S737" s="83" t="b">
        <f t="shared" si="5"/>
        <v>0</v>
      </c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</row>
    <row r="738" ht="14.25" customHeight="1">
      <c r="A738" s="78">
        <v>735.0</v>
      </c>
      <c r="C738" s="78" t="str">
        <f>VLOOKUP(G738,[1]Macrodata_CCF!$A$3:$D$55,4,FALSE)</f>
        <v>#ERROR!</v>
      </c>
      <c r="E738" s="79" t="str">
        <f>VLOOKUP(G738,[1]Macrodata_CCF!$A$3:$B$55,2,FALSE)</f>
        <v>#ERROR!</v>
      </c>
      <c r="F738" s="78">
        <v>0.0</v>
      </c>
      <c r="G738" s="80">
        <v>1.0</v>
      </c>
      <c r="H738" s="81">
        <v>123260.0</v>
      </c>
      <c r="I738" s="81">
        <v>320000.0</v>
      </c>
      <c r="J738" s="81">
        <v>162610.0</v>
      </c>
      <c r="K738" s="81">
        <v>320000.0</v>
      </c>
      <c r="L738" s="82">
        <v>0.2000101657009251</v>
      </c>
      <c r="N738" s="83">
        <f t="shared" si="1"/>
        <v>0.2000101657</v>
      </c>
      <c r="O738" s="83">
        <f t="shared" si="2"/>
        <v>0.2000101657</v>
      </c>
      <c r="Q738" s="83">
        <f t="shared" si="3"/>
        <v>0.6148125</v>
      </c>
      <c r="R738" s="83">
        <f t="shared" si="4"/>
        <v>0.2000101657</v>
      </c>
      <c r="S738" s="83" t="b">
        <f t="shared" si="5"/>
        <v>0</v>
      </c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</row>
    <row r="739" ht="14.25" customHeight="1">
      <c r="A739" s="78">
        <v>736.0</v>
      </c>
      <c r="C739" s="78" t="str">
        <f>VLOOKUP(G739,[1]Macrodata_CCF!$A$3:$D$55,4,FALSE)</f>
        <v>#ERROR!</v>
      </c>
      <c r="E739" s="79" t="str">
        <f>VLOOKUP(G739,[1]Macrodata_CCF!$A$3:$B$55,2,FALSE)</f>
        <v>#ERROR!</v>
      </c>
      <c r="F739" s="78">
        <v>0.0</v>
      </c>
      <c r="G739" s="80">
        <v>50.0</v>
      </c>
      <c r="H739" s="81">
        <v>801185.0</v>
      </c>
      <c r="I739" s="81">
        <v>840000.0</v>
      </c>
      <c r="J739" s="81">
        <v>802740.0</v>
      </c>
      <c r="K739" s="81">
        <v>1680000.0</v>
      </c>
      <c r="L739" s="82">
        <v>0.04006183176606982</v>
      </c>
      <c r="N739" s="83">
        <f t="shared" si="1"/>
        <v>0.04006183177</v>
      </c>
      <c r="O739" s="83">
        <f t="shared" si="2"/>
        <v>0.04006183177</v>
      </c>
      <c r="Q739" s="83">
        <f t="shared" si="3"/>
        <v>0.04620833333</v>
      </c>
      <c r="R739" s="83">
        <f t="shared" si="4"/>
        <v>0.001851190476</v>
      </c>
      <c r="S739" s="83" t="b">
        <f t="shared" si="5"/>
        <v>0</v>
      </c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</row>
    <row r="740" ht="14.25" customHeight="1">
      <c r="A740" s="78">
        <v>737.0</v>
      </c>
      <c r="C740" s="78" t="str">
        <f>VLOOKUP(G740,[1]Macrodata_CCF!$A$3:$D$55,4,FALSE)</f>
        <v>#ERROR!</v>
      </c>
      <c r="E740" s="79" t="str">
        <f>VLOOKUP(G740,[1]Macrodata_CCF!$A$3:$B$55,2,FALSE)</f>
        <v>#ERROR!</v>
      </c>
      <c r="F740" s="78">
        <v>0.0</v>
      </c>
      <c r="G740" s="80">
        <v>48.0</v>
      </c>
      <c r="H740" s="81">
        <v>63250.0</v>
      </c>
      <c r="I740" s="81">
        <v>110000.0</v>
      </c>
      <c r="J740" s="81">
        <v>70730.0</v>
      </c>
      <c r="K740" s="81">
        <v>110000.0</v>
      </c>
      <c r="L740" s="82">
        <v>0.16</v>
      </c>
      <c r="N740" s="83">
        <f t="shared" si="1"/>
        <v>0.16</v>
      </c>
      <c r="O740" s="83">
        <f t="shared" si="2"/>
        <v>0.16</v>
      </c>
      <c r="Q740" s="83">
        <f t="shared" si="3"/>
        <v>0.425</v>
      </c>
      <c r="R740" s="83">
        <f t="shared" si="4"/>
        <v>0.16</v>
      </c>
      <c r="S740" s="83" t="b">
        <f t="shared" si="5"/>
        <v>0</v>
      </c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</row>
    <row r="741" ht="14.25" customHeight="1">
      <c r="A741" s="78">
        <v>738.0</v>
      </c>
      <c r="C741" s="78" t="str">
        <f>VLOOKUP(G741,[1]Macrodata_CCF!$A$3:$D$55,4,FALSE)</f>
        <v>#ERROR!</v>
      </c>
      <c r="E741" s="79" t="str">
        <f>VLOOKUP(G741,[1]Macrodata_CCF!$A$3:$B$55,2,FALSE)</f>
        <v>#ERROR!</v>
      </c>
      <c r="F741" s="78">
        <v>0.0</v>
      </c>
      <c r="G741" s="80">
        <v>40.0</v>
      </c>
      <c r="H741" s="81">
        <v>413965.0</v>
      </c>
      <c r="I741" s="81">
        <v>920000.0</v>
      </c>
      <c r="J741" s="81">
        <v>444325.0</v>
      </c>
      <c r="K741" s="81">
        <v>920000.0</v>
      </c>
      <c r="L741" s="82">
        <v>0.05999585008942069</v>
      </c>
      <c r="N741" s="83">
        <f t="shared" si="1"/>
        <v>0.05999585009</v>
      </c>
      <c r="O741" s="83">
        <f t="shared" si="2"/>
        <v>0.05999585009</v>
      </c>
      <c r="Q741" s="83">
        <f t="shared" si="3"/>
        <v>0.5500380435</v>
      </c>
      <c r="R741" s="83">
        <f t="shared" si="4"/>
        <v>0.05999585009</v>
      </c>
      <c r="S741" s="83" t="b">
        <f t="shared" si="5"/>
        <v>0</v>
      </c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</row>
    <row r="742" ht="14.25" customHeight="1">
      <c r="A742" s="78">
        <v>739.0</v>
      </c>
      <c r="C742" s="78" t="str">
        <f>VLOOKUP(G742,[1]Macrodata_CCF!$A$3:$D$55,4,FALSE)</f>
        <v>#ERROR!</v>
      </c>
      <c r="E742" s="79" t="str">
        <f>VLOOKUP(G742,[1]Macrodata_CCF!$A$3:$B$55,2,FALSE)</f>
        <v>#ERROR!</v>
      </c>
      <c r="F742" s="78">
        <v>0.0</v>
      </c>
      <c r="G742" s="80">
        <v>39.0</v>
      </c>
      <c r="H742" s="81">
        <v>205950.0</v>
      </c>
      <c r="I742" s="81">
        <v>620000.0</v>
      </c>
      <c r="J742" s="81">
        <v>172825.0</v>
      </c>
      <c r="K742" s="81">
        <v>930000.0</v>
      </c>
      <c r="L742" s="82">
        <v>-0.08000241516725033</v>
      </c>
      <c r="N742" s="83">
        <f t="shared" si="1"/>
        <v>-0.08000241517</v>
      </c>
      <c r="O742" s="83">
        <f t="shared" si="2"/>
        <v>0</v>
      </c>
      <c r="Q742" s="83">
        <f t="shared" si="3"/>
        <v>0.6678225806</v>
      </c>
      <c r="R742" s="83">
        <f t="shared" si="4"/>
        <v>-0.08000241517</v>
      </c>
      <c r="S742" s="83" t="b">
        <f t="shared" si="5"/>
        <v>0</v>
      </c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</row>
    <row r="743" ht="14.25" customHeight="1">
      <c r="A743" s="78">
        <v>740.0</v>
      </c>
      <c r="C743" s="78" t="str">
        <f>VLOOKUP(G743,[1]Macrodata_CCF!$A$3:$D$55,4,FALSE)</f>
        <v>#ERROR!</v>
      </c>
      <c r="E743" s="79" t="str">
        <f>VLOOKUP(G743,[1]Macrodata_CCF!$A$3:$B$55,2,FALSE)</f>
        <v>#ERROR!</v>
      </c>
      <c r="F743" s="78">
        <v>0.0</v>
      </c>
      <c r="G743" s="80">
        <v>12.0</v>
      </c>
      <c r="H743" s="81">
        <v>0.0</v>
      </c>
      <c r="I743" s="81">
        <v>410000.0</v>
      </c>
      <c r="J743" s="81">
        <v>106600.0</v>
      </c>
      <c r="K743" s="81">
        <v>410000.0</v>
      </c>
      <c r="L743" s="82">
        <v>0.26</v>
      </c>
      <c r="N743" s="83">
        <f t="shared" si="1"/>
        <v>0.26</v>
      </c>
      <c r="O743" s="83">
        <f t="shared" si="2"/>
        <v>0.26</v>
      </c>
      <c r="Q743" s="83">
        <f t="shared" si="3"/>
        <v>1</v>
      </c>
      <c r="R743" s="83">
        <f t="shared" si="4"/>
        <v>0.26</v>
      </c>
      <c r="S743" s="83" t="b">
        <f t="shared" si="5"/>
        <v>0</v>
      </c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</row>
    <row r="744" ht="14.25" customHeight="1">
      <c r="A744" s="78">
        <v>741.0</v>
      </c>
      <c r="C744" s="78" t="str">
        <f>VLOOKUP(G744,[1]Macrodata_CCF!$A$3:$D$55,4,FALSE)</f>
        <v>#ERROR!</v>
      </c>
      <c r="E744" s="79" t="str">
        <f>VLOOKUP(G744,[1]Macrodata_CCF!$A$3:$B$55,2,FALSE)</f>
        <v>#ERROR!</v>
      </c>
      <c r="F744" s="78">
        <v>0.0</v>
      </c>
      <c r="G744" s="80">
        <v>17.0</v>
      </c>
      <c r="H744" s="81">
        <v>88620.0</v>
      </c>
      <c r="I744" s="81">
        <v>100000.0</v>
      </c>
      <c r="J744" s="81">
        <v>102000.0</v>
      </c>
      <c r="K744" s="81">
        <v>100000.0</v>
      </c>
      <c r="L744" s="82">
        <v>1.175746924428823</v>
      </c>
      <c r="N744" s="83">
        <f t="shared" si="1"/>
        <v>1.175746924</v>
      </c>
      <c r="O744" s="83">
        <f t="shared" si="2"/>
        <v>1</v>
      </c>
      <c r="Q744" s="83">
        <f t="shared" si="3"/>
        <v>0.1138</v>
      </c>
      <c r="R744" s="83">
        <f t="shared" si="4"/>
        <v>1.175746924</v>
      </c>
      <c r="S744" s="83" t="b">
        <f t="shared" si="5"/>
        <v>0</v>
      </c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</row>
    <row r="745" ht="14.25" customHeight="1">
      <c r="A745" s="78">
        <v>742.0</v>
      </c>
      <c r="C745" s="78" t="str">
        <f>VLOOKUP(G745,[1]Macrodata_CCF!$A$3:$D$55,4,FALSE)</f>
        <v>#ERROR!</v>
      </c>
      <c r="E745" s="79" t="str">
        <f>VLOOKUP(G745,[1]Macrodata_CCF!$A$3:$B$55,2,FALSE)</f>
        <v>#ERROR!</v>
      </c>
      <c r="F745" s="78">
        <v>0.0</v>
      </c>
      <c r="G745" s="80">
        <v>12.0</v>
      </c>
      <c r="H745" s="81">
        <v>209385.0</v>
      </c>
      <c r="I745" s="81">
        <v>230000.0</v>
      </c>
      <c r="J745" s="81">
        <v>216805.0</v>
      </c>
      <c r="K745" s="81">
        <v>230000.0</v>
      </c>
      <c r="L745" s="82">
        <v>0.3599320882852292</v>
      </c>
      <c r="N745" s="83">
        <f t="shared" si="1"/>
        <v>0.3599320883</v>
      </c>
      <c r="O745" s="83">
        <f t="shared" si="2"/>
        <v>0.3599320883</v>
      </c>
      <c r="Q745" s="83">
        <f t="shared" si="3"/>
        <v>0.08963043478</v>
      </c>
      <c r="R745" s="83">
        <f t="shared" si="4"/>
        <v>0.03226086957</v>
      </c>
      <c r="S745" s="83" t="b">
        <f t="shared" si="5"/>
        <v>0</v>
      </c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</row>
    <row r="746" ht="14.25" customHeight="1">
      <c r="A746" s="78">
        <v>743.0</v>
      </c>
      <c r="C746" s="78" t="str">
        <f>VLOOKUP(G746,[1]Macrodata_CCF!$A$3:$D$55,4,FALSE)</f>
        <v>#ERROR!</v>
      </c>
      <c r="E746" s="79" t="str">
        <f>VLOOKUP(G746,[1]Macrodata_CCF!$A$3:$B$55,2,FALSE)</f>
        <v>#ERROR!</v>
      </c>
      <c r="F746" s="78">
        <v>0.0</v>
      </c>
      <c r="G746" s="80">
        <v>8.0</v>
      </c>
      <c r="H746" s="81">
        <v>0.0</v>
      </c>
      <c r="I746" s="81">
        <v>350000.0</v>
      </c>
      <c r="J746" s="81">
        <v>122500.0</v>
      </c>
      <c r="K746" s="81">
        <v>350000.0</v>
      </c>
      <c r="L746" s="82">
        <v>0.35</v>
      </c>
      <c r="N746" s="83">
        <f t="shared" si="1"/>
        <v>0.35</v>
      </c>
      <c r="O746" s="83">
        <f t="shared" si="2"/>
        <v>0.35</v>
      </c>
      <c r="Q746" s="83">
        <f t="shared" si="3"/>
        <v>1</v>
      </c>
      <c r="R746" s="83">
        <f t="shared" si="4"/>
        <v>0.35</v>
      </c>
      <c r="S746" s="83" t="b">
        <f t="shared" si="5"/>
        <v>0</v>
      </c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</row>
    <row r="747" ht="14.25" customHeight="1">
      <c r="A747" s="78">
        <v>744.0</v>
      </c>
      <c r="C747" s="78" t="str">
        <f>VLOOKUP(G747,[1]Macrodata_CCF!$A$3:$D$55,4,FALSE)</f>
        <v>#ERROR!</v>
      </c>
      <c r="E747" s="79" t="str">
        <f>VLOOKUP(G747,[1]Macrodata_CCF!$A$3:$B$55,2,FALSE)</f>
        <v>#ERROR!</v>
      </c>
      <c r="F747" s="78">
        <v>0.0</v>
      </c>
      <c r="G747" s="80">
        <v>52.0</v>
      </c>
      <c r="H747" s="81">
        <v>156450.0</v>
      </c>
      <c r="I747" s="81">
        <v>290000.0</v>
      </c>
      <c r="J747" s="81">
        <v>163130.0</v>
      </c>
      <c r="K747" s="81">
        <v>290000.0</v>
      </c>
      <c r="L747" s="82">
        <v>0.0500187195806814</v>
      </c>
      <c r="N747" s="83">
        <f t="shared" si="1"/>
        <v>0.05001871958</v>
      </c>
      <c r="O747" s="83">
        <f t="shared" si="2"/>
        <v>0.05001871958</v>
      </c>
      <c r="Q747" s="83">
        <f t="shared" si="3"/>
        <v>0.4605172414</v>
      </c>
      <c r="R747" s="83">
        <f t="shared" si="4"/>
        <v>0.05001871958</v>
      </c>
      <c r="S747" s="83" t="b">
        <f t="shared" si="5"/>
        <v>0</v>
      </c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</row>
    <row r="748" ht="14.25" customHeight="1">
      <c r="A748" s="78">
        <v>745.0</v>
      </c>
      <c r="C748" s="78" t="str">
        <f>VLOOKUP(G748,[1]Macrodata_CCF!$A$3:$D$55,4,FALSE)</f>
        <v>#ERROR!</v>
      </c>
      <c r="E748" s="79" t="str">
        <f>VLOOKUP(G748,[1]Macrodata_CCF!$A$3:$B$55,2,FALSE)</f>
        <v>#ERROR!</v>
      </c>
      <c r="F748" s="78">
        <v>0.0</v>
      </c>
      <c r="G748" s="80">
        <v>53.0</v>
      </c>
      <c r="H748" s="81">
        <v>35015.0</v>
      </c>
      <c r="I748" s="81">
        <v>270000.0</v>
      </c>
      <c r="J748" s="81">
        <v>51465.0</v>
      </c>
      <c r="K748" s="81">
        <v>270000.0</v>
      </c>
      <c r="L748" s="82">
        <v>0.07000446837032151</v>
      </c>
      <c r="N748" s="83">
        <f t="shared" si="1"/>
        <v>0.07000446837</v>
      </c>
      <c r="O748" s="83">
        <f t="shared" si="2"/>
        <v>0.07000446837</v>
      </c>
      <c r="Q748" s="83">
        <f t="shared" si="3"/>
        <v>0.8703148148</v>
      </c>
      <c r="R748" s="83">
        <f t="shared" si="4"/>
        <v>0.07000446837</v>
      </c>
      <c r="S748" s="83" t="b">
        <f t="shared" si="5"/>
        <v>0</v>
      </c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</row>
    <row r="749" ht="14.25" customHeight="1">
      <c r="A749" s="78">
        <v>746.0</v>
      </c>
      <c r="C749" s="78" t="str">
        <f>VLOOKUP(G749,[1]Macrodata_CCF!$A$3:$D$55,4,FALSE)</f>
        <v>#ERROR!</v>
      </c>
      <c r="E749" s="79" t="str">
        <f>VLOOKUP(G749,[1]Macrodata_CCF!$A$3:$B$55,2,FALSE)</f>
        <v>#ERROR!</v>
      </c>
      <c r="F749" s="78">
        <v>0.0</v>
      </c>
      <c r="G749" s="80">
        <v>36.0</v>
      </c>
      <c r="H749" s="81">
        <v>90555.0</v>
      </c>
      <c r="I749" s="81">
        <v>710000.0</v>
      </c>
      <c r="J749" s="81">
        <v>189665.0</v>
      </c>
      <c r="K749" s="81">
        <v>710000.0</v>
      </c>
      <c r="L749" s="82">
        <v>0.1599980627820065</v>
      </c>
      <c r="N749" s="83">
        <f t="shared" si="1"/>
        <v>0.1599980628</v>
      </c>
      <c r="O749" s="83">
        <f t="shared" si="2"/>
        <v>0.1599980628</v>
      </c>
      <c r="Q749" s="83">
        <f t="shared" si="3"/>
        <v>0.8724577465</v>
      </c>
      <c r="R749" s="83">
        <f t="shared" si="4"/>
        <v>0.1599980628</v>
      </c>
      <c r="S749" s="83" t="b">
        <f t="shared" si="5"/>
        <v>0</v>
      </c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</row>
    <row r="750" ht="14.25" customHeight="1">
      <c r="A750" s="78">
        <v>747.0</v>
      </c>
      <c r="C750" s="78" t="str">
        <f>VLOOKUP(G750,[1]Macrodata_CCF!$A$3:$D$55,4,FALSE)</f>
        <v>#ERROR!</v>
      </c>
      <c r="E750" s="79" t="str">
        <f>VLOOKUP(G750,[1]Macrodata_CCF!$A$3:$B$55,2,FALSE)</f>
        <v>#ERROR!</v>
      </c>
      <c r="F750" s="78">
        <v>0.0</v>
      </c>
      <c r="G750" s="80">
        <v>42.0</v>
      </c>
      <c r="H750" s="81">
        <v>351835.0</v>
      </c>
      <c r="I750" s="81">
        <v>450000.0</v>
      </c>
      <c r="J750" s="81">
        <v>372450.0</v>
      </c>
      <c r="K750" s="81">
        <v>630000.0</v>
      </c>
      <c r="L750" s="82">
        <v>0.210003565425559</v>
      </c>
      <c r="N750" s="83">
        <f t="shared" si="1"/>
        <v>0.2100035654</v>
      </c>
      <c r="O750" s="83">
        <f t="shared" si="2"/>
        <v>0.2100035654</v>
      </c>
      <c r="Q750" s="83">
        <f t="shared" si="3"/>
        <v>0.2181444444</v>
      </c>
      <c r="R750" s="83">
        <f t="shared" si="4"/>
        <v>0.2100035654</v>
      </c>
      <c r="S750" s="83" t="b">
        <f t="shared" si="5"/>
        <v>0</v>
      </c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</row>
    <row r="751" ht="14.25" customHeight="1">
      <c r="A751" s="78">
        <v>748.0</v>
      </c>
      <c r="C751" s="78" t="str">
        <f>VLOOKUP(G751,[1]Macrodata_CCF!$A$3:$D$55,4,FALSE)</f>
        <v>#ERROR!</v>
      </c>
      <c r="E751" s="79" t="str">
        <f>VLOOKUP(G751,[1]Macrodata_CCF!$A$3:$B$55,2,FALSE)</f>
        <v>#ERROR!</v>
      </c>
      <c r="F751" s="78">
        <v>1.0</v>
      </c>
      <c r="G751" s="80">
        <v>49.0</v>
      </c>
      <c r="H751" s="81">
        <v>586130.0</v>
      </c>
      <c r="I751" s="81">
        <v>960000.0</v>
      </c>
      <c r="J751" s="81">
        <v>979200.0</v>
      </c>
      <c r="K751" s="81">
        <v>960000.0</v>
      </c>
      <c r="L751" s="82">
        <v>1.051354748976917</v>
      </c>
      <c r="N751" s="83">
        <f t="shared" si="1"/>
        <v>1.051354749</v>
      </c>
      <c r="O751" s="83">
        <f t="shared" si="2"/>
        <v>1</v>
      </c>
      <c r="Q751" s="83">
        <f t="shared" si="3"/>
        <v>0.3894479167</v>
      </c>
      <c r="R751" s="83">
        <f t="shared" si="4"/>
        <v>1.051354749</v>
      </c>
      <c r="S751" s="83" t="b">
        <f t="shared" si="5"/>
        <v>0</v>
      </c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</row>
    <row r="752" ht="14.25" customHeight="1">
      <c r="A752" s="78">
        <v>749.0</v>
      </c>
      <c r="C752" s="78" t="str">
        <f>VLOOKUP(G752,[1]Macrodata_CCF!$A$3:$D$55,4,FALSE)</f>
        <v>#ERROR!</v>
      </c>
      <c r="E752" s="79" t="str">
        <f>VLOOKUP(G752,[1]Macrodata_CCF!$A$3:$B$55,2,FALSE)</f>
        <v>#ERROR!</v>
      </c>
      <c r="F752" s="78">
        <v>0.0</v>
      </c>
      <c r="G752" s="80">
        <v>16.0</v>
      </c>
      <c r="H752" s="81">
        <v>64795.0</v>
      </c>
      <c r="I752" s="81">
        <v>440000.0</v>
      </c>
      <c r="J752" s="81">
        <v>121075.0</v>
      </c>
      <c r="K752" s="81">
        <v>440000.0</v>
      </c>
      <c r="L752" s="82">
        <v>0.149998001092736</v>
      </c>
      <c r="N752" s="83">
        <f t="shared" si="1"/>
        <v>0.1499980011</v>
      </c>
      <c r="O752" s="83">
        <f t="shared" si="2"/>
        <v>0.1499980011</v>
      </c>
      <c r="Q752" s="83">
        <f t="shared" si="3"/>
        <v>0.8527386364</v>
      </c>
      <c r="R752" s="83">
        <f t="shared" si="4"/>
        <v>0.1499980011</v>
      </c>
      <c r="S752" s="83" t="b">
        <f t="shared" si="5"/>
        <v>0</v>
      </c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</row>
    <row r="753" ht="14.25" customHeight="1">
      <c r="A753" s="78">
        <v>750.0</v>
      </c>
      <c r="C753" s="78" t="str">
        <f>VLOOKUP(G753,[1]Macrodata_CCF!$A$3:$D$55,4,FALSE)</f>
        <v>#ERROR!</v>
      </c>
      <c r="E753" s="79" t="str">
        <f>VLOOKUP(G753,[1]Macrodata_CCF!$A$3:$B$55,2,FALSE)</f>
        <v>#ERROR!</v>
      </c>
      <c r="F753" s="78">
        <v>0.0</v>
      </c>
      <c r="G753" s="80">
        <v>5.0</v>
      </c>
      <c r="H753" s="81">
        <v>0.0</v>
      </c>
      <c r="I753" s="81">
        <v>20000.0</v>
      </c>
      <c r="J753" s="81">
        <v>5600.0</v>
      </c>
      <c r="K753" s="81">
        <v>20000.0</v>
      </c>
      <c r="L753" s="82">
        <v>0.28</v>
      </c>
      <c r="N753" s="83">
        <f t="shared" si="1"/>
        <v>0.28</v>
      </c>
      <c r="O753" s="83">
        <f t="shared" si="2"/>
        <v>0.28</v>
      </c>
      <c r="Q753" s="83">
        <f t="shared" si="3"/>
        <v>1</v>
      </c>
      <c r="R753" s="83">
        <f t="shared" si="4"/>
        <v>0.28</v>
      </c>
      <c r="S753" s="83" t="b">
        <f t="shared" si="5"/>
        <v>0</v>
      </c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</row>
    <row r="754" ht="14.25" customHeight="1">
      <c r="A754" s="78">
        <v>751.0</v>
      </c>
      <c r="C754" s="78" t="str">
        <f>VLOOKUP(G754,[1]Macrodata_CCF!$A$3:$D$55,4,FALSE)</f>
        <v>#ERROR!</v>
      </c>
      <c r="E754" s="79" t="str">
        <f>VLOOKUP(G754,[1]Macrodata_CCF!$A$3:$B$55,2,FALSE)</f>
        <v>#ERROR!</v>
      </c>
      <c r="F754" s="78">
        <v>0.0</v>
      </c>
      <c r="G754" s="80">
        <v>30.0</v>
      </c>
      <c r="H754" s="81">
        <v>408125.0</v>
      </c>
      <c r="I754" s="81">
        <v>890000.0</v>
      </c>
      <c r="J754" s="81">
        <v>490045.0</v>
      </c>
      <c r="K754" s="81">
        <v>890000.0</v>
      </c>
      <c r="L754" s="82">
        <v>0.1700025940337224</v>
      </c>
      <c r="N754" s="83">
        <f t="shared" si="1"/>
        <v>0.170002594</v>
      </c>
      <c r="O754" s="83">
        <f t="shared" si="2"/>
        <v>0.170002594</v>
      </c>
      <c r="Q754" s="83">
        <f t="shared" si="3"/>
        <v>0.5414325843</v>
      </c>
      <c r="R754" s="83">
        <f t="shared" si="4"/>
        <v>0.170002594</v>
      </c>
      <c r="S754" s="83" t="b">
        <f t="shared" si="5"/>
        <v>0</v>
      </c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</row>
    <row r="755" ht="14.25" customHeight="1">
      <c r="A755" s="78">
        <v>752.0</v>
      </c>
      <c r="C755" s="78" t="str">
        <f>VLOOKUP(G755,[1]Macrodata_CCF!$A$3:$D$55,4,FALSE)</f>
        <v>#ERROR!</v>
      </c>
      <c r="E755" s="79" t="str">
        <f>VLOOKUP(G755,[1]Macrodata_CCF!$A$3:$B$55,2,FALSE)</f>
        <v>#ERROR!</v>
      </c>
      <c r="F755" s="78">
        <v>0.0</v>
      </c>
      <c r="G755" s="80">
        <v>26.0</v>
      </c>
      <c r="H755" s="81">
        <v>912780.0</v>
      </c>
      <c r="I755" s="81">
        <v>910000.0</v>
      </c>
      <c r="J755" s="81">
        <v>912305.0</v>
      </c>
      <c r="K755" s="81">
        <v>910000.0</v>
      </c>
      <c r="L755" s="82">
        <v>0.170863309352518</v>
      </c>
      <c r="N755" s="83">
        <f t="shared" si="1"/>
        <v>0.1708633094</v>
      </c>
      <c r="O755" s="83">
        <f t="shared" si="2"/>
        <v>0.1708633094</v>
      </c>
      <c r="Q755" s="83">
        <f t="shared" si="3"/>
        <v>-0.003054945055</v>
      </c>
      <c r="R755" s="83">
        <f t="shared" si="4"/>
        <v>-0.000521978022</v>
      </c>
      <c r="S755" s="83" t="b">
        <f t="shared" si="5"/>
        <v>0</v>
      </c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</row>
    <row r="756" ht="14.25" customHeight="1">
      <c r="A756" s="78">
        <v>753.0</v>
      </c>
      <c r="C756" s="78" t="str">
        <f>VLOOKUP(G756,[1]Macrodata_CCF!$A$3:$D$55,4,FALSE)</f>
        <v>#ERROR!</v>
      </c>
      <c r="E756" s="79" t="str">
        <f>VLOOKUP(G756,[1]Macrodata_CCF!$A$3:$B$55,2,FALSE)</f>
        <v>#ERROR!</v>
      </c>
      <c r="F756" s="78">
        <v>0.0</v>
      </c>
      <c r="G756" s="80">
        <v>27.0</v>
      </c>
      <c r="H756" s="81">
        <v>26160.0</v>
      </c>
      <c r="I756" s="81">
        <v>70000.0</v>
      </c>
      <c r="J756" s="81">
        <v>24845.0</v>
      </c>
      <c r="K756" s="81">
        <v>70000.0</v>
      </c>
      <c r="L756" s="82">
        <v>-0.02999543795620438</v>
      </c>
      <c r="N756" s="83">
        <f t="shared" si="1"/>
        <v>-0.02999543796</v>
      </c>
      <c r="O756" s="83">
        <f t="shared" si="2"/>
        <v>0</v>
      </c>
      <c r="Q756" s="83">
        <f t="shared" si="3"/>
        <v>0.6262857143</v>
      </c>
      <c r="R756" s="83">
        <f t="shared" si="4"/>
        <v>-0.02999543796</v>
      </c>
      <c r="S756" s="83" t="b">
        <f t="shared" si="5"/>
        <v>0</v>
      </c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</row>
    <row r="757" ht="14.25" customHeight="1">
      <c r="A757" s="78">
        <v>754.0</v>
      </c>
      <c r="C757" s="78" t="str">
        <f>VLOOKUP(G757,[1]Macrodata_CCF!$A$3:$D$55,4,FALSE)</f>
        <v>#ERROR!</v>
      </c>
      <c r="E757" s="79" t="str">
        <f>VLOOKUP(G757,[1]Macrodata_CCF!$A$3:$B$55,2,FALSE)</f>
        <v>#ERROR!</v>
      </c>
      <c r="F757" s="78">
        <v>0.0</v>
      </c>
      <c r="G757" s="80">
        <v>34.0</v>
      </c>
      <c r="H757" s="81">
        <v>0.0</v>
      </c>
      <c r="I757" s="81">
        <v>1000000.0</v>
      </c>
      <c r="J757" s="81">
        <v>100000.0</v>
      </c>
      <c r="K757" s="81">
        <v>2000000.0</v>
      </c>
      <c r="L757" s="82">
        <v>0.1</v>
      </c>
      <c r="N757" s="83">
        <f t="shared" si="1"/>
        <v>0.1</v>
      </c>
      <c r="O757" s="83">
        <f t="shared" si="2"/>
        <v>0.1</v>
      </c>
      <c r="Q757" s="83">
        <f t="shared" si="3"/>
        <v>1</v>
      </c>
      <c r="R757" s="83">
        <f t="shared" si="4"/>
        <v>0.1</v>
      </c>
      <c r="S757" s="83" t="b">
        <f t="shared" si="5"/>
        <v>0</v>
      </c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</row>
    <row r="758" ht="14.25" customHeight="1">
      <c r="A758" s="78">
        <v>755.0</v>
      </c>
      <c r="C758" s="78" t="str">
        <f>VLOOKUP(G758,[1]Macrodata_CCF!$A$3:$D$55,4,FALSE)</f>
        <v>#ERROR!</v>
      </c>
      <c r="E758" s="79" t="str">
        <f>VLOOKUP(G758,[1]Macrodata_CCF!$A$3:$B$55,2,FALSE)</f>
        <v>#ERROR!</v>
      </c>
      <c r="F758" s="78">
        <v>0.0</v>
      </c>
      <c r="G758" s="80">
        <v>42.0</v>
      </c>
      <c r="H758" s="81">
        <v>7900.0</v>
      </c>
      <c r="I758" s="81">
        <v>590000.0</v>
      </c>
      <c r="J758" s="81">
        <v>182530.0</v>
      </c>
      <c r="K758" s="81">
        <v>590000.0</v>
      </c>
      <c r="L758" s="82">
        <v>0.3</v>
      </c>
      <c r="N758" s="83">
        <f t="shared" si="1"/>
        <v>0.3</v>
      </c>
      <c r="O758" s="83">
        <f t="shared" si="2"/>
        <v>0.3</v>
      </c>
      <c r="Q758" s="83">
        <f t="shared" si="3"/>
        <v>0.9866101695</v>
      </c>
      <c r="R758" s="83">
        <f t="shared" si="4"/>
        <v>0.3</v>
      </c>
      <c r="S758" s="83" t="b">
        <f t="shared" si="5"/>
        <v>0</v>
      </c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</row>
    <row r="759" ht="14.25" customHeight="1">
      <c r="A759" s="78">
        <v>756.0</v>
      </c>
      <c r="C759" s="78" t="str">
        <f>VLOOKUP(G759,[1]Macrodata_CCF!$A$3:$D$55,4,FALSE)</f>
        <v>#ERROR!</v>
      </c>
      <c r="E759" s="79" t="str">
        <f>VLOOKUP(G759,[1]Macrodata_CCF!$A$3:$B$55,2,FALSE)</f>
        <v>#ERROR!</v>
      </c>
      <c r="F759" s="78">
        <v>1.0</v>
      </c>
      <c r="G759" s="80">
        <v>13.0</v>
      </c>
      <c r="H759" s="81">
        <v>164810.0</v>
      </c>
      <c r="I759" s="81">
        <v>440000.0</v>
      </c>
      <c r="J759" s="81">
        <v>283140.0</v>
      </c>
      <c r="K759" s="81">
        <v>440000.0</v>
      </c>
      <c r="L759" s="82">
        <v>0.4299938224499437</v>
      </c>
      <c r="N759" s="83">
        <f t="shared" si="1"/>
        <v>0.4299938224</v>
      </c>
      <c r="O759" s="83">
        <f t="shared" si="2"/>
        <v>0.4299938224</v>
      </c>
      <c r="Q759" s="83">
        <f t="shared" si="3"/>
        <v>0.6254318182</v>
      </c>
      <c r="R759" s="83">
        <f t="shared" si="4"/>
        <v>0.4299938224</v>
      </c>
      <c r="S759" s="83" t="b">
        <f t="shared" si="5"/>
        <v>0</v>
      </c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</row>
    <row r="760" ht="14.25" customHeight="1">
      <c r="A760" s="78">
        <v>757.0</v>
      </c>
      <c r="C760" s="78" t="str">
        <f>VLOOKUP(G760,[1]Macrodata_CCF!$A$3:$D$55,4,FALSE)</f>
        <v>#ERROR!</v>
      </c>
      <c r="E760" s="79" t="str">
        <f>VLOOKUP(G760,[1]Macrodata_CCF!$A$3:$B$55,2,FALSE)</f>
        <v>#ERROR!</v>
      </c>
      <c r="F760" s="78">
        <v>0.0</v>
      </c>
      <c r="G760" s="80">
        <v>53.0</v>
      </c>
      <c r="H760" s="81">
        <v>662280.0</v>
      </c>
      <c r="I760" s="81">
        <v>760000.0</v>
      </c>
      <c r="J760" s="81">
        <v>669120.0</v>
      </c>
      <c r="K760" s="81">
        <v>760000.0</v>
      </c>
      <c r="L760" s="82">
        <v>0.06999590667212444</v>
      </c>
      <c r="N760" s="83">
        <f t="shared" si="1"/>
        <v>0.06999590667</v>
      </c>
      <c r="O760" s="83">
        <f t="shared" si="2"/>
        <v>0.06999590667</v>
      </c>
      <c r="Q760" s="83">
        <f t="shared" si="3"/>
        <v>0.1285789474</v>
      </c>
      <c r="R760" s="83">
        <f t="shared" si="4"/>
        <v>0.06999590667</v>
      </c>
      <c r="S760" s="83" t="b">
        <f t="shared" si="5"/>
        <v>0</v>
      </c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</row>
    <row r="761" ht="14.25" customHeight="1">
      <c r="A761" s="78">
        <v>758.0</v>
      </c>
      <c r="C761" s="78" t="str">
        <f>VLOOKUP(G761,[1]Macrodata_CCF!$A$3:$D$55,4,FALSE)</f>
        <v>#ERROR!</v>
      </c>
      <c r="E761" s="79" t="str">
        <f>VLOOKUP(G761,[1]Macrodata_CCF!$A$3:$B$55,2,FALSE)</f>
        <v>#ERROR!</v>
      </c>
      <c r="F761" s="78">
        <v>0.0</v>
      </c>
      <c r="G761" s="80">
        <v>50.0</v>
      </c>
      <c r="H761" s="81">
        <v>0.0</v>
      </c>
      <c r="I761" s="81">
        <v>150000.0</v>
      </c>
      <c r="J761" s="81">
        <v>9000.0</v>
      </c>
      <c r="K761" s="81">
        <v>270000.0</v>
      </c>
      <c r="L761" s="82">
        <v>0.06</v>
      </c>
      <c r="N761" s="83">
        <f t="shared" si="1"/>
        <v>0.06</v>
      </c>
      <c r="O761" s="83">
        <f t="shared" si="2"/>
        <v>0.06</v>
      </c>
      <c r="Q761" s="83">
        <f t="shared" si="3"/>
        <v>1</v>
      </c>
      <c r="R761" s="83">
        <f t="shared" si="4"/>
        <v>0.06</v>
      </c>
      <c r="S761" s="83" t="b">
        <f t="shared" si="5"/>
        <v>0</v>
      </c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</row>
    <row r="762" ht="14.25" customHeight="1">
      <c r="A762" s="78">
        <v>759.0</v>
      </c>
      <c r="C762" s="78" t="str">
        <f>VLOOKUP(G762,[1]Macrodata_CCF!$A$3:$D$55,4,FALSE)</f>
        <v>#ERROR!</v>
      </c>
      <c r="E762" s="79" t="str">
        <f>VLOOKUP(G762,[1]Macrodata_CCF!$A$3:$B$55,2,FALSE)</f>
        <v>#ERROR!</v>
      </c>
      <c r="F762" s="78">
        <v>0.0</v>
      </c>
      <c r="G762" s="80">
        <v>13.0</v>
      </c>
      <c r="H762" s="81">
        <v>205685.0</v>
      </c>
      <c r="I762" s="81">
        <v>370000.0</v>
      </c>
      <c r="J762" s="81">
        <v>235260.0</v>
      </c>
      <c r="K762" s="81">
        <v>370000.0</v>
      </c>
      <c r="L762" s="82">
        <v>0.1799896540181967</v>
      </c>
      <c r="N762" s="83">
        <f t="shared" si="1"/>
        <v>0.179989654</v>
      </c>
      <c r="O762" s="83">
        <f t="shared" si="2"/>
        <v>0.179989654</v>
      </c>
      <c r="Q762" s="83">
        <f t="shared" si="3"/>
        <v>0.4440945946</v>
      </c>
      <c r="R762" s="83">
        <f t="shared" si="4"/>
        <v>0.179989654</v>
      </c>
      <c r="S762" s="83" t="b">
        <f t="shared" si="5"/>
        <v>0</v>
      </c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</row>
    <row r="763" ht="14.25" customHeight="1">
      <c r="A763" s="78">
        <v>760.0</v>
      </c>
      <c r="C763" s="78" t="str">
        <f>VLOOKUP(G763,[1]Macrodata_CCF!$A$3:$D$55,4,FALSE)</f>
        <v>#ERROR!</v>
      </c>
      <c r="E763" s="79" t="str">
        <f>VLOOKUP(G763,[1]Macrodata_CCF!$A$3:$B$55,2,FALSE)</f>
        <v>#ERROR!</v>
      </c>
      <c r="F763" s="78">
        <v>0.0</v>
      </c>
      <c r="G763" s="80">
        <v>51.0</v>
      </c>
      <c r="H763" s="81">
        <v>0.0</v>
      </c>
      <c r="I763" s="81">
        <v>780000.0</v>
      </c>
      <c r="J763" s="81">
        <v>85800.0</v>
      </c>
      <c r="K763" s="81">
        <v>780000.0</v>
      </c>
      <c r="L763" s="82">
        <v>0.11</v>
      </c>
      <c r="N763" s="83">
        <f t="shared" si="1"/>
        <v>0.11</v>
      </c>
      <c r="O763" s="83">
        <f t="shared" si="2"/>
        <v>0.11</v>
      </c>
      <c r="Q763" s="83">
        <f t="shared" si="3"/>
        <v>1</v>
      </c>
      <c r="R763" s="83">
        <f t="shared" si="4"/>
        <v>0.11</v>
      </c>
      <c r="S763" s="83" t="b">
        <f t="shared" si="5"/>
        <v>0</v>
      </c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</row>
    <row r="764" ht="14.25" customHeight="1">
      <c r="A764" s="78">
        <v>761.0</v>
      </c>
      <c r="C764" s="78" t="str">
        <f>VLOOKUP(G764,[1]Macrodata_CCF!$A$3:$D$55,4,FALSE)</f>
        <v>#ERROR!</v>
      </c>
      <c r="E764" s="79" t="str">
        <f>VLOOKUP(G764,[1]Macrodata_CCF!$A$3:$B$55,2,FALSE)</f>
        <v>#ERROR!</v>
      </c>
      <c r="F764" s="78">
        <v>0.0</v>
      </c>
      <c r="G764" s="80">
        <v>44.0</v>
      </c>
      <c r="H764" s="81">
        <v>230715.0</v>
      </c>
      <c r="I764" s="81">
        <v>400000.0</v>
      </c>
      <c r="J764" s="81">
        <v>264570.0</v>
      </c>
      <c r="K764" s="81">
        <v>400000.0</v>
      </c>
      <c r="L764" s="82">
        <v>0.1999881856041587</v>
      </c>
      <c r="N764" s="83">
        <f t="shared" si="1"/>
        <v>0.1999881856</v>
      </c>
      <c r="O764" s="83">
        <f t="shared" si="2"/>
        <v>0.1999881856</v>
      </c>
      <c r="Q764" s="83">
        <f t="shared" si="3"/>
        <v>0.4232125</v>
      </c>
      <c r="R764" s="83">
        <f t="shared" si="4"/>
        <v>0.1999881856</v>
      </c>
      <c r="S764" s="83" t="b">
        <f t="shared" si="5"/>
        <v>0</v>
      </c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</row>
    <row r="765" ht="14.25" customHeight="1">
      <c r="A765" s="78">
        <v>762.0</v>
      </c>
      <c r="C765" s="78" t="str">
        <f>VLOOKUP(G765,[1]Macrodata_CCF!$A$3:$D$55,4,FALSE)</f>
        <v>#ERROR!</v>
      </c>
      <c r="E765" s="79" t="str">
        <f>VLOOKUP(G765,[1]Macrodata_CCF!$A$3:$B$55,2,FALSE)</f>
        <v>#ERROR!</v>
      </c>
      <c r="F765" s="78">
        <v>0.0</v>
      </c>
      <c r="G765" s="80">
        <v>18.0</v>
      </c>
      <c r="H765" s="81">
        <v>366665.0</v>
      </c>
      <c r="I765" s="81">
        <v>410000.0</v>
      </c>
      <c r="J765" s="81">
        <v>374465.0</v>
      </c>
      <c r="K765" s="81">
        <v>738000.0</v>
      </c>
      <c r="L765" s="82">
        <v>0.1799930771893389</v>
      </c>
      <c r="N765" s="83">
        <f t="shared" si="1"/>
        <v>0.1799930772</v>
      </c>
      <c r="O765" s="83">
        <f t="shared" si="2"/>
        <v>0.1799930772</v>
      </c>
      <c r="Q765" s="83">
        <f t="shared" si="3"/>
        <v>0.105695122</v>
      </c>
      <c r="R765" s="83">
        <f t="shared" si="4"/>
        <v>0.1799930772</v>
      </c>
      <c r="S765" s="83" t="b">
        <f t="shared" si="5"/>
        <v>0</v>
      </c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</row>
    <row r="766" ht="14.25" customHeight="1">
      <c r="A766" s="78">
        <v>763.0</v>
      </c>
      <c r="C766" s="78" t="str">
        <f>VLOOKUP(G766,[1]Macrodata_CCF!$A$3:$D$55,4,FALSE)</f>
        <v>#ERROR!</v>
      </c>
      <c r="E766" s="79" t="str">
        <f>VLOOKUP(G766,[1]Macrodata_CCF!$A$3:$B$55,2,FALSE)</f>
        <v>#ERROR!</v>
      </c>
      <c r="F766" s="78">
        <v>0.0</v>
      </c>
      <c r="G766" s="80">
        <v>38.0</v>
      </c>
      <c r="H766" s="81">
        <v>305215.0</v>
      </c>
      <c r="I766" s="81">
        <v>900000.0</v>
      </c>
      <c r="J766" s="81">
        <v>340900.0</v>
      </c>
      <c r="K766" s="81">
        <v>900000.0</v>
      </c>
      <c r="L766" s="82">
        <v>0.05999646931244063</v>
      </c>
      <c r="N766" s="83">
        <f t="shared" si="1"/>
        <v>0.05999646931</v>
      </c>
      <c r="O766" s="83">
        <f t="shared" si="2"/>
        <v>0.05999646931</v>
      </c>
      <c r="Q766" s="83">
        <f t="shared" si="3"/>
        <v>0.6608722222</v>
      </c>
      <c r="R766" s="83">
        <f t="shared" si="4"/>
        <v>0.05999646931</v>
      </c>
      <c r="S766" s="83" t="b">
        <f t="shared" si="5"/>
        <v>0</v>
      </c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</row>
    <row r="767" ht="14.25" customHeight="1">
      <c r="A767" s="78">
        <v>764.0</v>
      </c>
      <c r="C767" s="78" t="str">
        <f>VLOOKUP(G767,[1]Macrodata_CCF!$A$3:$D$55,4,FALSE)</f>
        <v>#ERROR!</v>
      </c>
      <c r="E767" s="79" t="str">
        <f>VLOOKUP(G767,[1]Macrodata_CCF!$A$3:$B$55,2,FALSE)</f>
        <v>#ERROR!</v>
      </c>
      <c r="F767" s="78">
        <v>1.0</v>
      </c>
      <c r="G767" s="80">
        <v>14.0</v>
      </c>
      <c r="H767" s="81">
        <v>342550.0</v>
      </c>
      <c r="I767" s="81">
        <v>550000.0</v>
      </c>
      <c r="J767" s="81">
        <v>440050.0</v>
      </c>
      <c r="K767" s="81">
        <v>550000.0</v>
      </c>
      <c r="L767" s="82">
        <v>0.4699927693420101</v>
      </c>
      <c r="N767" s="83">
        <f t="shared" si="1"/>
        <v>0.4699927693</v>
      </c>
      <c r="O767" s="83">
        <f t="shared" si="2"/>
        <v>0.4699927693</v>
      </c>
      <c r="Q767" s="83">
        <f t="shared" si="3"/>
        <v>0.3771818182</v>
      </c>
      <c r="R767" s="83">
        <f t="shared" si="4"/>
        <v>0.4699927693</v>
      </c>
      <c r="S767" s="83" t="b">
        <f t="shared" si="5"/>
        <v>0</v>
      </c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</row>
    <row r="768" ht="14.25" customHeight="1">
      <c r="A768" s="78">
        <v>765.0</v>
      </c>
      <c r="C768" s="78" t="str">
        <f>VLOOKUP(G768,[1]Macrodata_CCF!$A$3:$D$55,4,FALSE)</f>
        <v>#ERROR!</v>
      </c>
      <c r="E768" s="79" t="str">
        <f>VLOOKUP(G768,[1]Macrodata_CCF!$A$3:$B$55,2,FALSE)</f>
        <v>#ERROR!</v>
      </c>
      <c r="F768" s="78">
        <v>0.0</v>
      </c>
      <c r="G768" s="80">
        <v>37.0</v>
      </c>
      <c r="H768" s="81">
        <v>447000.0</v>
      </c>
      <c r="I768" s="81">
        <v>530000.0</v>
      </c>
      <c r="J768" s="81">
        <v>458620.0</v>
      </c>
      <c r="K768" s="81">
        <v>530000.0</v>
      </c>
      <c r="L768" s="82">
        <v>0.14</v>
      </c>
      <c r="N768" s="83">
        <f t="shared" si="1"/>
        <v>0.14</v>
      </c>
      <c r="O768" s="83">
        <f t="shared" si="2"/>
        <v>0.14</v>
      </c>
      <c r="Q768" s="83">
        <f t="shared" si="3"/>
        <v>0.1566037736</v>
      </c>
      <c r="R768" s="83">
        <f t="shared" si="4"/>
        <v>0.14</v>
      </c>
      <c r="S768" s="83" t="b">
        <f t="shared" si="5"/>
        <v>0</v>
      </c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</row>
    <row r="769" ht="14.25" customHeight="1">
      <c r="A769" s="78">
        <v>766.0</v>
      </c>
      <c r="C769" s="78" t="str">
        <f>VLOOKUP(G769,[1]Macrodata_CCF!$A$3:$D$55,4,FALSE)</f>
        <v>#ERROR!</v>
      </c>
      <c r="E769" s="79" t="str">
        <f>VLOOKUP(G769,[1]Macrodata_CCF!$A$3:$B$55,2,FALSE)</f>
        <v>#ERROR!</v>
      </c>
      <c r="F769" s="78">
        <v>0.0</v>
      </c>
      <c r="G769" s="80">
        <v>34.0</v>
      </c>
      <c r="H769" s="81">
        <v>22425.0</v>
      </c>
      <c r="I769" s="81">
        <v>50000.0</v>
      </c>
      <c r="J769" s="81">
        <v>51000.0</v>
      </c>
      <c r="K769" s="81">
        <v>50000.0</v>
      </c>
      <c r="L769" s="82">
        <v>1.036264732547598</v>
      </c>
      <c r="N769" s="83">
        <f t="shared" si="1"/>
        <v>1.036264733</v>
      </c>
      <c r="O769" s="83">
        <f t="shared" si="2"/>
        <v>1</v>
      </c>
      <c r="Q769" s="83">
        <f t="shared" si="3"/>
        <v>0.5515</v>
      </c>
      <c r="R769" s="83">
        <f t="shared" si="4"/>
        <v>1.036264733</v>
      </c>
      <c r="S769" s="83" t="b">
        <f t="shared" si="5"/>
        <v>0</v>
      </c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</row>
    <row r="770" ht="14.25" customHeight="1">
      <c r="A770" s="78">
        <v>767.0</v>
      </c>
      <c r="C770" s="78" t="str">
        <f>VLOOKUP(G770,[1]Macrodata_CCF!$A$3:$D$55,4,FALSE)</f>
        <v>#ERROR!</v>
      </c>
      <c r="E770" s="79" t="str">
        <f>VLOOKUP(G770,[1]Macrodata_CCF!$A$3:$B$55,2,FALSE)</f>
        <v>#ERROR!</v>
      </c>
      <c r="F770" s="78">
        <v>0.0</v>
      </c>
      <c r="G770" s="80">
        <v>45.0</v>
      </c>
      <c r="H770" s="81">
        <v>693710.0</v>
      </c>
      <c r="I770" s="81">
        <v>980000.0</v>
      </c>
      <c r="J770" s="81">
        <v>739515.0</v>
      </c>
      <c r="K770" s="81">
        <v>980000.0</v>
      </c>
      <c r="L770" s="82">
        <v>0.1599951098536449</v>
      </c>
      <c r="N770" s="83">
        <f t="shared" si="1"/>
        <v>0.1599951099</v>
      </c>
      <c r="O770" s="83">
        <f t="shared" si="2"/>
        <v>0.1599951099</v>
      </c>
      <c r="Q770" s="83">
        <f t="shared" si="3"/>
        <v>0.2921326531</v>
      </c>
      <c r="R770" s="83">
        <f t="shared" si="4"/>
        <v>0.1599951099</v>
      </c>
      <c r="S770" s="83" t="b">
        <f t="shared" si="5"/>
        <v>0</v>
      </c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</row>
    <row r="771" ht="14.25" customHeight="1">
      <c r="A771" s="78">
        <v>768.0</v>
      </c>
      <c r="C771" s="78" t="str">
        <f>VLOOKUP(G771,[1]Macrodata_CCF!$A$3:$D$55,4,FALSE)</f>
        <v>#ERROR!</v>
      </c>
      <c r="E771" s="79" t="str">
        <f>VLOOKUP(G771,[1]Macrodata_CCF!$A$3:$B$55,2,FALSE)</f>
        <v>#ERROR!</v>
      </c>
      <c r="F771" s="78">
        <v>0.0</v>
      </c>
      <c r="G771" s="80">
        <v>22.0</v>
      </c>
      <c r="H771" s="81">
        <v>0.0</v>
      </c>
      <c r="I771" s="81">
        <v>40000.0</v>
      </c>
      <c r="J771" s="81">
        <v>7200.0</v>
      </c>
      <c r="K771" s="81">
        <v>40000.0</v>
      </c>
      <c r="L771" s="82">
        <v>0.18</v>
      </c>
      <c r="N771" s="83">
        <f t="shared" si="1"/>
        <v>0.18</v>
      </c>
      <c r="O771" s="83">
        <f t="shared" si="2"/>
        <v>0.18</v>
      </c>
      <c r="Q771" s="83">
        <f t="shared" si="3"/>
        <v>1</v>
      </c>
      <c r="R771" s="83">
        <f t="shared" si="4"/>
        <v>0.18</v>
      </c>
      <c r="S771" s="83" t="b">
        <f t="shared" si="5"/>
        <v>0</v>
      </c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</row>
    <row r="772" ht="14.25" customHeight="1">
      <c r="A772" s="78">
        <v>769.0</v>
      </c>
      <c r="C772" s="78" t="str">
        <f>VLOOKUP(G772,[1]Macrodata_CCF!$A$3:$D$55,4,FALSE)</f>
        <v>#ERROR!</v>
      </c>
      <c r="E772" s="79" t="str">
        <f>VLOOKUP(G772,[1]Macrodata_CCF!$A$3:$B$55,2,FALSE)</f>
        <v>#ERROR!</v>
      </c>
      <c r="F772" s="78">
        <v>0.0</v>
      </c>
      <c r="G772" s="80">
        <v>53.0</v>
      </c>
      <c r="H772" s="81">
        <v>249950.0</v>
      </c>
      <c r="I772" s="81">
        <v>760000.0</v>
      </c>
      <c r="J772" s="81">
        <v>127540.0</v>
      </c>
      <c r="K772" s="81">
        <v>760000.0</v>
      </c>
      <c r="L772" s="82">
        <v>-0.2399960788158024</v>
      </c>
      <c r="N772" s="83">
        <f t="shared" si="1"/>
        <v>-0.2399960788</v>
      </c>
      <c r="O772" s="83">
        <f t="shared" si="2"/>
        <v>0</v>
      </c>
      <c r="Q772" s="83">
        <f t="shared" si="3"/>
        <v>0.6711184211</v>
      </c>
      <c r="R772" s="83">
        <f t="shared" si="4"/>
        <v>-0.2399960788</v>
      </c>
      <c r="S772" s="83" t="b">
        <f t="shared" si="5"/>
        <v>0</v>
      </c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</row>
    <row r="773" ht="14.25" customHeight="1">
      <c r="A773" s="78">
        <v>770.0</v>
      </c>
      <c r="C773" s="78" t="str">
        <f>VLOOKUP(G773,[1]Macrodata_CCF!$A$3:$D$55,4,FALSE)</f>
        <v>#ERROR!</v>
      </c>
      <c r="E773" s="79" t="str">
        <f>VLOOKUP(G773,[1]Macrodata_CCF!$A$3:$B$55,2,FALSE)</f>
        <v>#ERROR!</v>
      </c>
      <c r="F773" s="78">
        <v>0.0</v>
      </c>
      <c r="G773" s="80">
        <v>27.0</v>
      </c>
      <c r="H773" s="81">
        <v>7645.0</v>
      </c>
      <c r="I773" s="81">
        <v>10000.0</v>
      </c>
      <c r="J773" s="81">
        <v>8020.0</v>
      </c>
      <c r="K773" s="81">
        <v>10000.0</v>
      </c>
      <c r="L773" s="82">
        <v>0.1592356687898089</v>
      </c>
      <c r="N773" s="83">
        <f t="shared" si="1"/>
        <v>0.1592356688</v>
      </c>
      <c r="O773" s="83">
        <f t="shared" si="2"/>
        <v>0.1592356688</v>
      </c>
      <c r="Q773" s="83">
        <f t="shared" si="3"/>
        <v>0.2355</v>
      </c>
      <c r="R773" s="83">
        <f t="shared" si="4"/>
        <v>0.1592356688</v>
      </c>
      <c r="S773" s="83" t="b">
        <f t="shared" si="5"/>
        <v>0</v>
      </c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</row>
    <row r="774" ht="14.25" customHeight="1">
      <c r="A774" s="78">
        <v>771.0</v>
      </c>
      <c r="C774" s="78" t="str">
        <f>VLOOKUP(G774,[1]Macrodata_CCF!$A$3:$D$55,4,FALSE)</f>
        <v>#ERROR!</v>
      </c>
      <c r="E774" s="79" t="str">
        <f>VLOOKUP(G774,[1]Macrodata_CCF!$A$3:$B$55,2,FALSE)</f>
        <v>#ERROR!</v>
      </c>
      <c r="F774" s="78">
        <v>0.0</v>
      </c>
      <c r="G774" s="80">
        <v>29.0</v>
      </c>
      <c r="H774" s="81">
        <v>187495.0</v>
      </c>
      <c r="I774" s="81">
        <v>550000.0</v>
      </c>
      <c r="J774" s="81">
        <v>252745.0</v>
      </c>
      <c r="K774" s="81">
        <v>550000.0</v>
      </c>
      <c r="L774" s="82">
        <v>0.1799975172756238</v>
      </c>
      <c r="N774" s="83">
        <f t="shared" si="1"/>
        <v>0.1799975173</v>
      </c>
      <c r="O774" s="83">
        <f t="shared" si="2"/>
        <v>0.1799975173</v>
      </c>
      <c r="Q774" s="83">
        <f t="shared" si="3"/>
        <v>0.6591</v>
      </c>
      <c r="R774" s="83">
        <f t="shared" si="4"/>
        <v>0.1799975173</v>
      </c>
      <c r="S774" s="83" t="b">
        <f t="shared" si="5"/>
        <v>0</v>
      </c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</row>
    <row r="775" ht="14.25" customHeight="1">
      <c r="A775" s="78">
        <v>772.0</v>
      </c>
      <c r="C775" s="78" t="str">
        <f>VLOOKUP(G775,[1]Macrodata_CCF!$A$3:$D$55,4,FALSE)</f>
        <v>#ERROR!</v>
      </c>
      <c r="E775" s="79" t="str">
        <f>VLOOKUP(G775,[1]Macrodata_CCF!$A$3:$B$55,2,FALSE)</f>
        <v>#ERROR!</v>
      </c>
      <c r="F775" s="78">
        <v>0.0</v>
      </c>
      <c r="G775" s="80">
        <v>49.0</v>
      </c>
      <c r="H775" s="81">
        <v>0.0</v>
      </c>
      <c r="I775" s="81">
        <v>660000.0</v>
      </c>
      <c r="J775" s="81">
        <v>46200.0</v>
      </c>
      <c r="K775" s="81">
        <v>660000.0</v>
      </c>
      <c r="L775" s="82">
        <v>0.07</v>
      </c>
      <c r="N775" s="83">
        <f t="shared" si="1"/>
        <v>0.07</v>
      </c>
      <c r="O775" s="83">
        <f t="shared" si="2"/>
        <v>0.07</v>
      </c>
      <c r="Q775" s="83">
        <f t="shared" si="3"/>
        <v>1</v>
      </c>
      <c r="R775" s="83">
        <f t="shared" si="4"/>
        <v>0.07</v>
      </c>
      <c r="S775" s="83" t="b">
        <f t="shared" si="5"/>
        <v>0</v>
      </c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</row>
    <row r="776" ht="14.25" customHeight="1">
      <c r="A776" s="78">
        <v>773.0</v>
      </c>
      <c r="C776" s="78" t="str">
        <f>VLOOKUP(G776,[1]Macrodata_CCF!$A$3:$D$55,4,FALSE)</f>
        <v>#ERROR!</v>
      </c>
      <c r="E776" s="79" t="str">
        <f>VLOOKUP(G776,[1]Macrodata_CCF!$A$3:$B$55,2,FALSE)</f>
        <v>#ERROR!</v>
      </c>
      <c r="F776" s="78">
        <v>0.0</v>
      </c>
      <c r="G776" s="80">
        <v>8.0</v>
      </c>
      <c r="H776" s="81">
        <v>0.0</v>
      </c>
      <c r="I776" s="81">
        <v>900000.0</v>
      </c>
      <c r="J776" s="81">
        <v>189000.0</v>
      </c>
      <c r="K776" s="81">
        <v>1710000.0</v>
      </c>
      <c r="L776" s="82">
        <v>0.21</v>
      </c>
      <c r="N776" s="83">
        <f t="shared" si="1"/>
        <v>0.21</v>
      </c>
      <c r="O776" s="83">
        <f t="shared" si="2"/>
        <v>0.21</v>
      </c>
      <c r="Q776" s="83">
        <f t="shared" si="3"/>
        <v>1</v>
      </c>
      <c r="R776" s="83">
        <f t="shared" si="4"/>
        <v>0.21</v>
      </c>
      <c r="S776" s="83" t="b">
        <f t="shared" si="5"/>
        <v>0</v>
      </c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</row>
    <row r="777" ht="14.25" customHeight="1">
      <c r="A777" s="78">
        <v>774.0</v>
      </c>
      <c r="C777" s="78" t="str">
        <f>VLOOKUP(G777,[1]Macrodata_CCF!$A$3:$D$55,4,FALSE)</f>
        <v>#ERROR!</v>
      </c>
      <c r="E777" s="79" t="str">
        <f>VLOOKUP(G777,[1]Macrodata_CCF!$A$3:$B$55,2,FALSE)</f>
        <v>#ERROR!</v>
      </c>
      <c r="F777" s="78">
        <v>0.0</v>
      </c>
      <c r="G777" s="80">
        <v>39.0</v>
      </c>
      <c r="H777" s="81">
        <v>0.0</v>
      </c>
      <c r="I777" s="81">
        <v>330000.0</v>
      </c>
      <c r="J777" s="81">
        <v>0.0</v>
      </c>
      <c r="K777" s="81">
        <v>330000.0</v>
      </c>
      <c r="L777" s="82">
        <v>0.0</v>
      </c>
      <c r="N777" s="83">
        <f t="shared" si="1"/>
        <v>0</v>
      </c>
      <c r="O777" s="83">
        <f t="shared" si="2"/>
        <v>0</v>
      </c>
      <c r="Q777" s="83">
        <f t="shared" si="3"/>
        <v>1</v>
      </c>
      <c r="R777" s="83">
        <f t="shared" si="4"/>
        <v>0</v>
      </c>
      <c r="S777" s="83" t="b">
        <f t="shared" si="5"/>
        <v>0</v>
      </c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</row>
    <row r="778" ht="14.25" customHeight="1">
      <c r="A778" s="78">
        <v>775.0</v>
      </c>
      <c r="C778" s="78" t="str">
        <f>VLOOKUP(G778,[1]Macrodata_CCF!$A$3:$D$55,4,FALSE)</f>
        <v>#ERROR!</v>
      </c>
      <c r="E778" s="79" t="str">
        <f>VLOOKUP(G778,[1]Macrodata_CCF!$A$3:$B$55,2,FALSE)</f>
        <v>#ERROR!</v>
      </c>
      <c r="F778" s="78">
        <v>0.0</v>
      </c>
      <c r="G778" s="80">
        <v>13.0</v>
      </c>
      <c r="H778" s="81">
        <v>74950.0</v>
      </c>
      <c r="I778" s="81">
        <v>100000.0</v>
      </c>
      <c r="J778" s="81">
        <v>79710.0</v>
      </c>
      <c r="K778" s="81">
        <v>140000.0</v>
      </c>
      <c r="L778" s="82">
        <v>0.1900199600798403</v>
      </c>
      <c r="N778" s="83">
        <f t="shared" si="1"/>
        <v>0.1900199601</v>
      </c>
      <c r="O778" s="83">
        <f t="shared" si="2"/>
        <v>0.1900199601</v>
      </c>
      <c r="Q778" s="83">
        <f t="shared" si="3"/>
        <v>0.2505</v>
      </c>
      <c r="R778" s="83">
        <f t="shared" si="4"/>
        <v>0.1900199601</v>
      </c>
      <c r="S778" s="83" t="b">
        <f t="shared" si="5"/>
        <v>0</v>
      </c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</row>
    <row r="779" ht="14.25" customHeight="1">
      <c r="A779" s="78">
        <v>776.0</v>
      </c>
      <c r="C779" s="78" t="str">
        <f>VLOOKUP(G779,[1]Macrodata_CCF!$A$3:$D$55,4,FALSE)</f>
        <v>#ERROR!</v>
      </c>
      <c r="E779" s="79" t="str">
        <f>VLOOKUP(G779,[1]Macrodata_CCF!$A$3:$B$55,2,FALSE)</f>
        <v>#ERROR!</v>
      </c>
      <c r="F779" s="78">
        <v>0.0</v>
      </c>
      <c r="G779" s="80">
        <v>31.0</v>
      </c>
      <c r="H779" s="81">
        <v>0.0</v>
      </c>
      <c r="I779" s="81">
        <v>140000.0</v>
      </c>
      <c r="J779" s="81">
        <v>0.0</v>
      </c>
      <c r="K779" s="81">
        <v>140000.0</v>
      </c>
      <c r="L779" s="82">
        <v>0.0</v>
      </c>
      <c r="N779" s="83">
        <f t="shared" si="1"/>
        <v>0</v>
      </c>
      <c r="O779" s="83">
        <f t="shared" si="2"/>
        <v>0</v>
      </c>
      <c r="Q779" s="83">
        <f t="shared" si="3"/>
        <v>1</v>
      </c>
      <c r="R779" s="83">
        <f t="shared" si="4"/>
        <v>0</v>
      </c>
      <c r="S779" s="83" t="b">
        <f t="shared" si="5"/>
        <v>0</v>
      </c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</row>
    <row r="780" ht="14.25" customHeight="1">
      <c r="A780" s="78">
        <v>777.0</v>
      </c>
      <c r="C780" s="78" t="str">
        <f>VLOOKUP(G780,[1]Macrodata_CCF!$A$3:$D$55,4,FALSE)</f>
        <v>#ERROR!</v>
      </c>
      <c r="E780" s="79" t="str">
        <f>VLOOKUP(G780,[1]Macrodata_CCF!$A$3:$B$55,2,FALSE)</f>
        <v>#ERROR!</v>
      </c>
      <c r="F780" s="78">
        <v>0.0</v>
      </c>
      <c r="G780" s="80">
        <v>13.0</v>
      </c>
      <c r="H780" s="81">
        <v>637515.0</v>
      </c>
      <c r="I780" s="81">
        <v>770000.0</v>
      </c>
      <c r="J780" s="81">
        <v>660035.0</v>
      </c>
      <c r="K780" s="81">
        <v>1155000.0</v>
      </c>
      <c r="L780" s="82">
        <v>0.1699815073404536</v>
      </c>
      <c r="N780" s="83">
        <f t="shared" si="1"/>
        <v>0.1699815073</v>
      </c>
      <c r="O780" s="83">
        <f t="shared" si="2"/>
        <v>0.1699815073</v>
      </c>
      <c r="Q780" s="83">
        <f t="shared" si="3"/>
        <v>0.1720584416</v>
      </c>
      <c r="R780" s="83">
        <f t="shared" si="4"/>
        <v>0.1699815073</v>
      </c>
      <c r="S780" s="83" t="b">
        <f t="shared" si="5"/>
        <v>0</v>
      </c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</row>
    <row r="781" ht="14.25" customHeight="1">
      <c r="A781" s="78">
        <v>778.0</v>
      </c>
      <c r="C781" s="78" t="str">
        <f>VLOOKUP(G781,[1]Macrodata_CCF!$A$3:$D$55,4,FALSE)</f>
        <v>#ERROR!</v>
      </c>
      <c r="E781" s="79" t="str">
        <f>VLOOKUP(G781,[1]Macrodata_CCF!$A$3:$B$55,2,FALSE)</f>
        <v>#ERROR!</v>
      </c>
      <c r="F781" s="78">
        <v>0.0</v>
      </c>
      <c r="G781" s="80">
        <v>10.0</v>
      </c>
      <c r="H781" s="81">
        <v>60445.0</v>
      </c>
      <c r="I781" s="81">
        <v>150000.0</v>
      </c>
      <c r="J781" s="81">
        <v>41640.0</v>
      </c>
      <c r="K781" s="81">
        <v>150000.0</v>
      </c>
      <c r="L781" s="82">
        <v>-0.2099826922003238</v>
      </c>
      <c r="N781" s="83">
        <f t="shared" si="1"/>
        <v>-0.2099826922</v>
      </c>
      <c r="O781" s="83">
        <f t="shared" si="2"/>
        <v>0</v>
      </c>
      <c r="Q781" s="83">
        <f t="shared" si="3"/>
        <v>0.5970333333</v>
      </c>
      <c r="R781" s="83">
        <f t="shared" si="4"/>
        <v>-0.2099826922</v>
      </c>
      <c r="S781" s="83" t="b">
        <f t="shared" si="5"/>
        <v>0</v>
      </c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</row>
    <row r="782" ht="14.25" customHeight="1">
      <c r="A782" s="78">
        <v>779.0</v>
      </c>
      <c r="C782" s="78" t="str">
        <f>VLOOKUP(G782,[1]Macrodata_CCF!$A$3:$D$55,4,FALSE)</f>
        <v>#ERROR!</v>
      </c>
      <c r="E782" s="79" t="str">
        <f>VLOOKUP(G782,[1]Macrodata_CCF!$A$3:$B$55,2,FALSE)</f>
        <v>#ERROR!</v>
      </c>
      <c r="F782" s="78">
        <v>0.0</v>
      </c>
      <c r="G782" s="80">
        <v>22.0</v>
      </c>
      <c r="H782" s="81">
        <v>257840.0</v>
      </c>
      <c r="I782" s="81">
        <v>690000.0</v>
      </c>
      <c r="J782" s="81">
        <v>703800.0</v>
      </c>
      <c r="K782" s="81">
        <v>690000.0</v>
      </c>
      <c r="L782" s="82">
        <v>1.031932617549056</v>
      </c>
      <c r="N782" s="83">
        <f t="shared" si="1"/>
        <v>1.031932618</v>
      </c>
      <c r="O782" s="83">
        <f t="shared" si="2"/>
        <v>1</v>
      </c>
      <c r="Q782" s="83">
        <f t="shared" si="3"/>
        <v>0.6263188406</v>
      </c>
      <c r="R782" s="83">
        <f t="shared" si="4"/>
        <v>1.031932618</v>
      </c>
      <c r="S782" s="83" t="b">
        <f t="shared" si="5"/>
        <v>0</v>
      </c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</row>
    <row r="783" ht="14.25" customHeight="1">
      <c r="A783" s="78">
        <v>780.0</v>
      </c>
      <c r="C783" s="78" t="str">
        <f>VLOOKUP(G783,[1]Macrodata_CCF!$A$3:$D$55,4,FALSE)</f>
        <v>#ERROR!</v>
      </c>
      <c r="E783" s="79" t="str">
        <f>VLOOKUP(G783,[1]Macrodata_CCF!$A$3:$B$55,2,FALSE)</f>
        <v>#ERROR!</v>
      </c>
      <c r="F783" s="78">
        <v>1.0</v>
      </c>
      <c r="G783" s="80">
        <v>16.0</v>
      </c>
      <c r="H783" s="81">
        <v>113200.0</v>
      </c>
      <c r="I783" s="81">
        <v>890000.0</v>
      </c>
      <c r="J783" s="81">
        <v>579280.0</v>
      </c>
      <c r="K783" s="81">
        <v>1335000.0</v>
      </c>
      <c r="L783" s="82">
        <v>0.6</v>
      </c>
      <c r="N783" s="83">
        <f t="shared" si="1"/>
        <v>0.6</v>
      </c>
      <c r="O783" s="83">
        <f t="shared" si="2"/>
        <v>0.6</v>
      </c>
      <c r="Q783" s="83">
        <f t="shared" si="3"/>
        <v>0.8728089888</v>
      </c>
      <c r="R783" s="83">
        <f t="shared" si="4"/>
        <v>0.6</v>
      </c>
      <c r="S783" s="83" t="b">
        <f t="shared" si="5"/>
        <v>0</v>
      </c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</row>
    <row r="784" ht="14.25" customHeight="1">
      <c r="A784" s="78">
        <v>781.0</v>
      </c>
      <c r="C784" s="78" t="str">
        <f>VLOOKUP(G784,[1]Macrodata_CCF!$A$3:$D$55,4,FALSE)</f>
        <v>#ERROR!</v>
      </c>
      <c r="E784" s="79" t="str">
        <f>VLOOKUP(G784,[1]Macrodata_CCF!$A$3:$B$55,2,FALSE)</f>
        <v>#ERROR!</v>
      </c>
      <c r="F784" s="78">
        <v>0.0</v>
      </c>
      <c r="G784" s="80">
        <v>24.0</v>
      </c>
      <c r="H784" s="81">
        <v>0.0</v>
      </c>
      <c r="I784" s="81">
        <v>980000.0</v>
      </c>
      <c r="J784" s="81">
        <v>0.0</v>
      </c>
      <c r="K784" s="81">
        <v>980000.0</v>
      </c>
      <c r="L784" s="82">
        <v>0.0</v>
      </c>
      <c r="N784" s="83">
        <f t="shared" si="1"/>
        <v>0</v>
      </c>
      <c r="O784" s="83">
        <f t="shared" si="2"/>
        <v>0</v>
      </c>
      <c r="Q784" s="83">
        <f t="shared" si="3"/>
        <v>1</v>
      </c>
      <c r="R784" s="83">
        <f t="shared" si="4"/>
        <v>0</v>
      </c>
      <c r="S784" s="83" t="b">
        <f t="shared" si="5"/>
        <v>0</v>
      </c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</row>
    <row r="785" ht="14.25" customHeight="1">
      <c r="A785" s="78">
        <v>782.0</v>
      </c>
      <c r="C785" s="78" t="str">
        <f>VLOOKUP(G785,[1]Macrodata_CCF!$A$3:$D$55,4,FALSE)</f>
        <v>#ERROR!</v>
      </c>
      <c r="E785" s="79" t="str">
        <f>VLOOKUP(G785,[1]Macrodata_CCF!$A$3:$B$55,2,FALSE)</f>
        <v>#ERROR!</v>
      </c>
      <c r="F785" s="78">
        <v>1.0</v>
      </c>
      <c r="G785" s="80">
        <v>18.0</v>
      </c>
      <c r="H785" s="81">
        <v>428210.0</v>
      </c>
      <c r="I785" s="81">
        <v>640000.0</v>
      </c>
      <c r="J785" s="81">
        <v>540460.0</v>
      </c>
      <c r="K785" s="81">
        <v>640000.0</v>
      </c>
      <c r="L785" s="82">
        <v>0.5300061381557203</v>
      </c>
      <c r="N785" s="83">
        <f t="shared" si="1"/>
        <v>0.5300061382</v>
      </c>
      <c r="O785" s="83">
        <f t="shared" si="2"/>
        <v>0.5300061382</v>
      </c>
      <c r="Q785" s="83">
        <f t="shared" si="3"/>
        <v>0.330921875</v>
      </c>
      <c r="R785" s="83">
        <f t="shared" si="4"/>
        <v>0.5300061382</v>
      </c>
      <c r="S785" s="83" t="b">
        <f t="shared" si="5"/>
        <v>0</v>
      </c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</row>
    <row r="786" ht="14.25" customHeight="1">
      <c r="A786" s="78">
        <v>783.0</v>
      </c>
      <c r="C786" s="78" t="str">
        <f>VLOOKUP(G786,[1]Macrodata_CCF!$A$3:$D$55,4,FALSE)</f>
        <v>#ERROR!</v>
      </c>
      <c r="E786" s="79" t="str">
        <f>VLOOKUP(G786,[1]Macrodata_CCF!$A$3:$B$55,2,FALSE)</f>
        <v>#ERROR!</v>
      </c>
      <c r="F786" s="78">
        <v>0.0</v>
      </c>
      <c r="G786" s="80">
        <v>34.0</v>
      </c>
      <c r="H786" s="81">
        <v>68755.0</v>
      </c>
      <c r="I786" s="81">
        <v>440000.0</v>
      </c>
      <c r="J786" s="81">
        <v>76180.0</v>
      </c>
      <c r="K786" s="81">
        <v>440000.0</v>
      </c>
      <c r="L786" s="82">
        <v>0.02000026936389716</v>
      </c>
      <c r="N786" s="83">
        <f t="shared" si="1"/>
        <v>0.02000026936</v>
      </c>
      <c r="O786" s="83">
        <f t="shared" si="2"/>
        <v>0.02000026936</v>
      </c>
      <c r="Q786" s="83">
        <f t="shared" si="3"/>
        <v>0.8437386364</v>
      </c>
      <c r="R786" s="83">
        <f t="shared" si="4"/>
        <v>0.02000026936</v>
      </c>
      <c r="S786" s="83" t="b">
        <f t="shared" si="5"/>
        <v>0</v>
      </c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</row>
    <row r="787" ht="14.25" customHeight="1">
      <c r="A787" s="78">
        <v>784.0</v>
      </c>
      <c r="C787" s="78" t="str">
        <f>VLOOKUP(G787,[1]Macrodata_CCF!$A$3:$D$55,4,FALSE)</f>
        <v>#ERROR!</v>
      </c>
      <c r="E787" s="79" t="str">
        <f>VLOOKUP(G787,[1]Macrodata_CCF!$A$3:$B$55,2,FALSE)</f>
        <v>#ERROR!</v>
      </c>
      <c r="F787" s="78">
        <v>0.0</v>
      </c>
      <c r="G787" s="80">
        <v>3.0</v>
      </c>
      <c r="H787" s="81">
        <v>68240.0</v>
      </c>
      <c r="I787" s="81">
        <v>220000.0</v>
      </c>
      <c r="J787" s="81">
        <v>104660.0</v>
      </c>
      <c r="K787" s="81">
        <v>374000.0</v>
      </c>
      <c r="L787" s="82">
        <v>0.2399841855561413</v>
      </c>
      <c r="N787" s="83">
        <f t="shared" si="1"/>
        <v>0.2399841856</v>
      </c>
      <c r="O787" s="83">
        <f t="shared" si="2"/>
        <v>0.2399841856</v>
      </c>
      <c r="Q787" s="83">
        <f t="shared" si="3"/>
        <v>0.6898181818</v>
      </c>
      <c r="R787" s="83">
        <f t="shared" si="4"/>
        <v>0.2399841856</v>
      </c>
      <c r="S787" s="83" t="b">
        <f t="shared" si="5"/>
        <v>0</v>
      </c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</row>
    <row r="788" ht="14.25" customHeight="1">
      <c r="A788" s="78">
        <v>785.0</v>
      </c>
      <c r="C788" s="78" t="str">
        <f>VLOOKUP(G788,[1]Macrodata_CCF!$A$3:$D$55,4,FALSE)</f>
        <v>#ERROR!</v>
      </c>
      <c r="E788" s="79" t="str">
        <f>VLOOKUP(G788,[1]Macrodata_CCF!$A$3:$B$55,2,FALSE)</f>
        <v>#ERROR!</v>
      </c>
      <c r="F788" s="78">
        <v>0.0</v>
      </c>
      <c r="G788" s="80">
        <v>24.0</v>
      </c>
      <c r="H788" s="81">
        <v>428165.0</v>
      </c>
      <c r="I788" s="81">
        <v>720000.0</v>
      </c>
      <c r="J788" s="81">
        <v>474860.0</v>
      </c>
      <c r="K788" s="81">
        <v>720000.0</v>
      </c>
      <c r="L788" s="82">
        <v>0.1600047972313122</v>
      </c>
      <c r="N788" s="83">
        <f t="shared" si="1"/>
        <v>0.1600047972</v>
      </c>
      <c r="O788" s="83">
        <f t="shared" si="2"/>
        <v>0.1600047972</v>
      </c>
      <c r="Q788" s="83">
        <f t="shared" si="3"/>
        <v>0.4053263889</v>
      </c>
      <c r="R788" s="83">
        <f t="shared" si="4"/>
        <v>0.1600047972</v>
      </c>
      <c r="S788" s="83" t="b">
        <f t="shared" si="5"/>
        <v>0</v>
      </c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</row>
    <row r="789" ht="14.25" customHeight="1">
      <c r="A789" s="78">
        <v>786.0</v>
      </c>
      <c r="C789" s="78" t="str">
        <f>VLOOKUP(G789,[1]Macrodata_CCF!$A$3:$D$55,4,FALSE)</f>
        <v>#ERROR!</v>
      </c>
      <c r="E789" s="79" t="str">
        <f>VLOOKUP(G789,[1]Macrodata_CCF!$A$3:$B$55,2,FALSE)</f>
        <v>#ERROR!</v>
      </c>
      <c r="F789" s="78">
        <v>0.0</v>
      </c>
      <c r="G789" s="80">
        <v>8.0</v>
      </c>
      <c r="H789" s="81">
        <v>212075.0</v>
      </c>
      <c r="I789" s="81">
        <v>210000.0</v>
      </c>
      <c r="J789" s="81">
        <v>211390.0</v>
      </c>
      <c r="K789" s="81">
        <v>210000.0</v>
      </c>
      <c r="L789" s="82">
        <v>0.3301204819277108</v>
      </c>
      <c r="N789" s="83">
        <f t="shared" si="1"/>
        <v>0.3301204819</v>
      </c>
      <c r="O789" s="83">
        <f t="shared" si="2"/>
        <v>0.3301204819</v>
      </c>
      <c r="Q789" s="83">
        <f t="shared" si="3"/>
        <v>-0.009880952381</v>
      </c>
      <c r="R789" s="83">
        <f t="shared" si="4"/>
        <v>-0.003261904762</v>
      </c>
      <c r="S789" s="83" t="b">
        <f t="shared" si="5"/>
        <v>0</v>
      </c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</row>
    <row r="790" ht="14.25" customHeight="1">
      <c r="A790" s="78">
        <v>787.0</v>
      </c>
      <c r="C790" s="78" t="str">
        <f>VLOOKUP(G790,[1]Macrodata_CCF!$A$3:$D$55,4,FALSE)</f>
        <v>#ERROR!</v>
      </c>
      <c r="E790" s="79" t="str">
        <f>VLOOKUP(G790,[1]Macrodata_CCF!$A$3:$B$55,2,FALSE)</f>
        <v>#ERROR!</v>
      </c>
      <c r="F790" s="78">
        <v>0.0</v>
      </c>
      <c r="G790" s="80">
        <v>24.0</v>
      </c>
      <c r="H790" s="81">
        <v>212425.0</v>
      </c>
      <c r="I790" s="81">
        <v>490000.0</v>
      </c>
      <c r="J790" s="81">
        <v>499800.0</v>
      </c>
      <c r="K790" s="81">
        <v>490000.0</v>
      </c>
      <c r="L790" s="82">
        <v>1.035305773214447</v>
      </c>
      <c r="N790" s="83">
        <f t="shared" si="1"/>
        <v>1.035305773</v>
      </c>
      <c r="O790" s="83">
        <f t="shared" si="2"/>
        <v>1</v>
      </c>
      <c r="Q790" s="83">
        <f t="shared" si="3"/>
        <v>0.5664795918</v>
      </c>
      <c r="R790" s="83">
        <f t="shared" si="4"/>
        <v>1.035305773</v>
      </c>
      <c r="S790" s="83" t="b">
        <f t="shared" si="5"/>
        <v>0</v>
      </c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</row>
    <row r="791" ht="14.25" customHeight="1">
      <c r="A791" s="78">
        <v>788.0</v>
      </c>
      <c r="C791" s="78" t="str">
        <f>VLOOKUP(G791,[1]Macrodata_CCF!$A$3:$D$55,4,FALSE)</f>
        <v>#ERROR!</v>
      </c>
      <c r="E791" s="79" t="str">
        <f>VLOOKUP(G791,[1]Macrodata_CCF!$A$3:$B$55,2,FALSE)</f>
        <v>#ERROR!</v>
      </c>
      <c r="F791" s="78">
        <v>0.0</v>
      </c>
      <c r="G791" s="80">
        <v>35.0</v>
      </c>
      <c r="H791" s="81">
        <v>0.0</v>
      </c>
      <c r="I791" s="81">
        <v>10000.0</v>
      </c>
      <c r="J791" s="81">
        <v>1400.0</v>
      </c>
      <c r="K791" s="81">
        <v>15000.0</v>
      </c>
      <c r="L791" s="82">
        <v>0.14</v>
      </c>
      <c r="N791" s="83">
        <f t="shared" si="1"/>
        <v>0.14</v>
      </c>
      <c r="O791" s="83">
        <f t="shared" si="2"/>
        <v>0.14</v>
      </c>
      <c r="Q791" s="83">
        <f t="shared" si="3"/>
        <v>1</v>
      </c>
      <c r="R791" s="83">
        <f t="shared" si="4"/>
        <v>0.14</v>
      </c>
      <c r="S791" s="83" t="b">
        <f t="shared" si="5"/>
        <v>0</v>
      </c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</row>
    <row r="792" ht="14.25" customHeight="1">
      <c r="A792" s="78">
        <v>789.0</v>
      </c>
      <c r="C792" s="78" t="str">
        <f>VLOOKUP(G792,[1]Macrodata_CCF!$A$3:$D$55,4,FALSE)</f>
        <v>#ERROR!</v>
      </c>
      <c r="E792" s="79" t="str">
        <f>VLOOKUP(G792,[1]Macrodata_CCF!$A$3:$B$55,2,FALSE)</f>
        <v>#ERROR!</v>
      </c>
      <c r="F792" s="78">
        <v>0.0</v>
      </c>
      <c r="G792" s="80">
        <v>17.0</v>
      </c>
      <c r="H792" s="81">
        <v>0.0</v>
      </c>
      <c r="I792" s="81">
        <v>370000.0</v>
      </c>
      <c r="J792" s="81">
        <v>70300.0</v>
      </c>
      <c r="K792" s="81">
        <v>370000.0</v>
      </c>
      <c r="L792" s="82">
        <v>0.19</v>
      </c>
      <c r="N792" s="83">
        <f t="shared" si="1"/>
        <v>0.19</v>
      </c>
      <c r="O792" s="83">
        <f t="shared" si="2"/>
        <v>0.19</v>
      </c>
      <c r="Q792" s="83">
        <f t="shared" si="3"/>
        <v>1</v>
      </c>
      <c r="R792" s="83">
        <f t="shared" si="4"/>
        <v>0.19</v>
      </c>
      <c r="S792" s="83" t="b">
        <f t="shared" si="5"/>
        <v>0</v>
      </c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</row>
    <row r="793" ht="14.25" customHeight="1">
      <c r="A793" s="78">
        <v>790.0</v>
      </c>
      <c r="C793" s="78" t="str">
        <f>VLOOKUP(G793,[1]Macrodata_CCF!$A$3:$D$55,4,FALSE)</f>
        <v>#ERROR!</v>
      </c>
      <c r="E793" s="79" t="str">
        <f>VLOOKUP(G793,[1]Macrodata_CCF!$A$3:$B$55,2,FALSE)</f>
        <v>#ERROR!</v>
      </c>
      <c r="F793" s="78">
        <v>1.0</v>
      </c>
      <c r="G793" s="80">
        <v>14.0</v>
      </c>
      <c r="H793" s="81">
        <v>181810.0</v>
      </c>
      <c r="I793" s="81">
        <v>400000.0</v>
      </c>
      <c r="J793" s="81">
        <v>308360.0</v>
      </c>
      <c r="K793" s="81">
        <v>400000.0</v>
      </c>
      <c r="L793" s="82">
        <v>0.579999083367707</v>
      </c>
      <c r="N793" s="83">
        <f t="shared" si="1"/>
        <v>0.5799990834</v>
      </c>
      <c r="O793" s="83">
        <f t="shared" si="2"/>
        <v>0.5799990834</v>
      </c>
      <c r="Q793" s="83">
        <f t="shared" si="3"/>
        <v>0.545475</v>
      </c>
      <c r="R793" s="83">
        <f t="shared" si="4"/>
        <v>0.5799990834</v>
      </c>
      <c r="S793" s="83" t="b">
        <f t="shared" si="5"/>
        <v>0</v>
      </c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</row>
    <row r="794" ht="14.25" customHeight="1">
      <c r="A794" s="78">
        <v>791.0</v>
      </c>
      <c r="C794" s="78" t="str">
        <f>VLOOKUP(G794,[1]Macrodata_CCF!$A$3:$D$55,4,FALSE)</f>
        <v>#ERROR!</v>
      </c>
      <c r="E794" s="79" t="str">
        <f>VLOOKUP(G794,[1]Macrodata_CCF!$A$3:$B$55,2,FALSE)</f>
        <v>#ERROR!</v>
      </c>
      <c r="F794" s="78">
        <v>0.0</v>
      </c>
      <c r="G794" s="80">
        <v>9.0</v>
      </c>
      <c r="H794" s="81">
        <v>362435.0</v>
      </c>
      <c r="I794" s="81">
        <v>560000.0</v>
      </c>
      <c r="J794" s="81">
        <v>401950.0</v>
      </c>
      <c r="K794" s="81">
        <v>560000.0</v>
      </c>
      <c r="L794" s="82">
        <v>0.2000101232505758</v>
      </c>
      <c r="N794" s="83">
        <f t="shared" si="1"/>
        <v>0.2000101233</v>
      </c>
      <c r="O794" s="83">
        <f t="shared" si="2"/>
        <v>0.2000101233</v>
      </c>
      <c r="Q794" s="83">
        <f t="shared" si="3"/>
        <v>0.3527946429</v>
      </c>
      <c r="R794" s="83">
        <f t="shared" si="4"/>
        <v>0.2000101233</v>
      </c>
      <c r="S794" s="83" t="b">
        <f t="shared" si="5"/>
        <v>0</v>
      </c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</row>
    <row r="795" ht="14.25" customHeight="1">
      <c r="A795" s="78">
        <v>792.0</v>
      </c>
      <c r="C795" s="78" t="str">
        <f>VLOOKUP(G795,[1]Macrodata_CCF!$A$3:$D$55,4,FALSE)</f>
        <v>#ERROR!</v>
      </c>
      <c r="E795" s="79" t="str">
        <f>VLOOKUP(G795,[1]Macrodata_CCF!$A$3:$B$55,2,FALSE)</f>
        <v>#ERROR!</v>
      </c>
      <c r="F795" s="78">
        <v>1.0</v>
      </c>
      <c r="G795" s="80">
        <v>13.0</v>
      </c>
      <c r="H795" s="81">
        <v>275965.0</v>
      </c>
      <c r="I795" s="81">
        <v>670000.0</v>
      </c>
      <c r="J795" s="81">
        <v>161695.0</v>
      </c>
      <c r="K795" s="81">
        <v>670000.0</v>
      </c>
      <c r="L795" s="82">
        <v>-0.2899996193231566</v>
      </c>
      <c r="N795" s="83">
        <f t="shared" si="1"/>
        <v>-0.2899996193</v>
      </c>
      <c r="O795" s="83">
        <f t="shared" si="2"/>
        <v>0</v>
      </c>
      <c r="Q795" s="83">
        <f t="shared" si="3"/>
        <v>0.5881119403</v>
      </c>
      <c r="R795" s="83">
        <f t="shared" si="4"/>
        <v>-0.2899996193</v>
      </c>
      <c r="S795" s="83" t="b">
        <f t="shared" si="5"/>
        <v>0</v>
      </c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</row>
    <row r="796" ht="14.25" customHeight="1">
      <c r="A796" s="78">
        <v>793.0</v>
      </c>
      <c r="C796" s="78" t="str">
        <f>VLOOKUP(G796,[1]Macrodata_CCF!$A$3:$D$55,4,FALSE)</f>
        <v>#ERROR!</v>
      </c>
      <c r="E796" s="79" t="str">
        <f>VLOOKUP(G796,[1]Macrodata_CCF!$A$3:$B$55,2,FALSE)</f>
        <v>#ERROR!</v>
      </c>
      <c r="F796" s="78">
        <v>0.0</v>
      </c>
      <c r="G796" s="80">
        <v>32.0</v>
      </c>
      <c r="H796" s="81">
        <v>83840.0</v>
      </c>
      <c r="I796" s="81">
        <v>240000.0</v>
      </c>
      <c r="J796" s="81">
        <v>113510.0</v>
      </c>
      <c r="K796" s="81">
        <v>336000.0</v>
      </c>
      <c r="L796" s="82">
        <v>0.1899974385245902</v>
      </c>
      <c r="N796" s="83">
        <f t="shared" si="1"/>
        <v>0.1899974385</v>
      </c>
      <c r="O796" s="83">
        <f t="shared" si="2"/>
        <v>0.1899974385</v>
      </c>
      <c r="Q796" s="83">
        <f t="shared" si="3"/>
        <v>0.6506666667</v>
      </c>
      <c r="R796" s="83">
        <f t="shared" si="4"/>
        <v>0.1899974385</v>
      </c>
      <c r="S796" s="83" t="b">
        <f t="shared" si="5"/>
        <v>0</v>
      </c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</row>
    <row r="797" ht="14.25" customHeight="1">
      <c r="A797" s="78">
        <v>794.0</v>
      </c>
      <c r="C797" s="78" t="str">
        <f>VLOOKUP(G797,[1]Macrodata_CCF!$A$3:$D$55,4,FALSE)</f>
        <v>#ERROR!</v>
      </c>
      <c r="E797" s="79" t="str">
        <f>VLOOKUP(G797,[1]Macrodata_CCF!$A$3:$B$55,2,FALSE)</f>
        <v>#ERROR!</v>
      </c>
      <c r="F797" s="78">
        <v>0.0</v>
      </c>
      <c r="G797" s="80">
        <v>11.0</v>
      </c>
      <c r="H797" s="81">
        <v>88695.0</v>
      </c>
      <c r="I797" s="81">
        <v>550000.0</v>
      </c>
      <c r="J797" s="81">
        <v>167115.0</v>
      </c>
      <c r="K797" s="81">
        <v>550000.0</v>
      </c>
      <c r="L797" s="82">
        <v>0.1699959896380919</v>
      </c>
      <c r="N797" s="83">
        <f t="shared" si="1"/>
        <v>0.1699959896</v>
      </c>
      <c r="O797" s="83">
        <f t="shared" si="2"/>
        <v>0.1699959896</v>
      </c>
      <c r="Q797" s="83">
        <f t="shared" si="3"/>
        <v>0.8387363636</v>
      </c>
      <c r="R797" s="83">
        <f t="shared" si="4"/>
        <v>0.1699959896</v>
      </c>
      <c r="S797" s="83" t="b">
        <f t="shared" si="5"/>
        <v>0</v>
      </c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</row>
    <row r="798" ht="14.25" customHeight="1">
      <c r="A798" s="78">
        <v>795.0</v>
      </c>
      <c r="C798" s="78" t="str">
        <f>VLOOKUP(G798,[1]Macrodata_CCF!$A$3:$D$55,4,FALSE)</f>
        <v>#ERROR!</v>
      </c>
      <c r="E798" s="79" t="str">
        <f>VLOOKUP(G798,[1]Macrodata_CCF!$A$3:$B$55,2,FALSE)</f>
        <v>#ERROR!</v>
      </c>
      <c r="F798" s="78">
        <v>0.0</v>
      </c>
      <c r="G798" s="80">
        <v>26.0</v>
      </c>
      <c r="H798" s="81">
        <v>52120.0</v>
      </c>
      <c r="I798" s="81">
        <v>910000.0</v>
      </c>
      <c r="J798" s="81">
        <v>180800.0</v>
      </c>
      <c r="K798" s="81">
        <v>1456000.0</v>
      </c>
      <c r="L798" s="82">
        <v>0.1499976686716091</v>
      </c>
      <c r="N798" s="83">
        <f t="shared" si="1"/>
        <v>0.1499976687</v>
      </c>
      <c r="O798" s="83">
        <f t="shared" si="2"/>
        <v>0.1499976687</v>
      </c>
      <c r="Q798" s="83">
        <f t="shared" si="3"/>
        <v>0.9427252747</v>
      </c>
      <c r="R798" s="83">
        <f t="shared" si="4"/>
        <v>0.1499976687</v>
      </c>
      <c r="S798" s="83" t="b">
        <f t="shared" si="5"/>
        <v>0</v>
      </c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</row>
    <row r="799" ht="14.25" customHeight="1">
      <c r="A799" s="78">
        <v>796.0</v>
      </c>
      <c r="C799" s="78" t="str">
        <f>VLOOKUP(G799,[1]Macrodata_CCF!$A$3:$D$55,4,FALSE)</f>
        <v>#ERROR!</v>
      </c>
      <c r="E799" s="79" t="str">
        <f>VLOOKUP(G799,[1]Macrodata_CCF!$A$3:$B$55,2,FALSE)</f>
        <v>#ERROR!</v>
      </c>
      <c r="F799" s="78">
        <v>0.0</v>
      </c>
      <c r="G799" s="80">
        <v>41.0</v>
      </c>
      <c r="H799" s="81">
        <v>59215.0</v>
      </c>
      <c r="I799" s="81">
        <v>360000.0</v>
      </c>
      <c r="J799" s="81">
        <v>164490.0</v>
      </c>
      <c r="K799" s="81">
        <v>360000.0</v>
      </c>
      <c r="L799" s="82">
        <v>0.3500008311584687</v>
      </c>
      <c r="N799" s="83">
        <f t="shared" si="1"/>
        <v>0.3500008312</v>
      </c>
      <c r="O799" s="83">
        <f t="shared" si="2"/>
        <v>0.3500008312</v>
      </c>
      <c r="Q799" s="83">
        <f t="shared" si="3"/>
        <v>0.8355138889</v>
      </c>
      <c r="R799" s="83">
        <f t="shared" si="4"/>
        <v>0.3500008312</v>
      </c>
      <c r="S799" s="83" t="b">
        <f t="shared" si="5"/>
        <v>0</v>
      </c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</row>
    <row r="800" ht="14.25" customHeight="1">
      <c r="A800" s="78">
        <v>797.0</v>
      </c>
      <c r="C800" s="78" t="str">
        <f>VLOOKUP(G800,[1]Macrodata_CCF!$A$3:$D$55,4,FALSE)</f>
        <v>#ERROR!</v>
      </c>
      <c r="E800" s="79" t="str">
        <f>VLOOKUP(G800,[1]Macrodata_CCF!$A$3:$B$55,2,FALSE)</f>
        <v>#ERROR!</v>
      </c>
      <c r="F800" s="78">
        <v>0.0</v>
      </c>
      <c r="G800" s="80">
        <v>45.0</v>
      </c>
      <c r="H800" s="81">
        <v>20240.0</v>
      </c>
      <c r="I800" s="81">
        <v>390000.0</v>
      </c>
      <c r="J800" s="81">
        <v>75705.0</v>
      </c>
      <c r="K800" s="81">
        <v>390000.0</v>
      </c>
      <c r="L800" s="82">
        <v>0.1500027044569451</v>
      </c>
      <c r="N800" s="83">
        <f t="shared" si="1"/>
        <v>0.1500027045</v>
      </c>
      <c r="O800" s="83">
        <f t="shared" si="2"/>
        <v>0.1500027045</v>
      </c>
      <c r="Q800" s="83">
        <f t="shared" si="3"/>
        <v>0.9481025641</v>
      </c>
      <c r="R800" s="83">
        <f t="shared" si="4"/>
        <v>0.1500027045</v>
      </c>
      <c r="S800" s="83" t="b">
        <f t="shared" si="5"/>
        <v>0</v>
      </c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</row>
    <row r="801" ht="14.25" customHeight="1">
      <c r="A801" s="78">
        <v>798.0</v>
      </c>
      <c r="C801" s="78" t="str">
        <f>VLOOKUP(G801,[1]Macrodata_CCF!$A$3:$D$55,4,FALSE)</f>
        <v>#ERROR!</v>
      </c>
      <c r="E801" s="79" t="str">
        <f>VLOOKUP(G801,[1]Macrodata_CCF!$A$3:$B$55,2,FALSE)</f>
        <v>#ERROR!</v>
      </c>
      <c r="F801" s="78">
        <v>0.0</v>
      </c>
      <c r="G801" s="80">
        <v>14.0</v>
      </c>
      <c r="H801" s="81">
        <v>347055.0</v>
      </c>
      <c r="I801" s="81">
        <v>820000.0</v>
      </c>
      <c r="J801" s="81">
        <v>422725.0</v>
      </c>
      <c r="K801" s="81">
        <v>820000.0</v>
      </c>
      <c r="L801" s="82">
        <v>0.1599974627070801</v>
      </c>
      <c r="N801" s="83">
        <f t="shared" si="1"/>
        <v>0.1599974627</v>
      </c>
      <c r="O801" s="83">
        <f t="shared" si="2"/>
        <v>0.1599974627</v>
      </c>
      <c r="Q801" s="83">
        <f t="shared" si="3"/>
        <v>0.5767621951</v>
      </c>
      <c r="R801" s="83">
        <f t="shared" si="4"/>
        <v>0.1599974627</v>
      </c>
      <c r="S801" s="83" t="b">
        <f t="shared" si="5"/>
        <v>0</v>
      </c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</row>
    <row r="802" ht="14.25" customHeight="1">
      <c r="A802" s="78">
        <v>799.0</v>
      </c>
      <c r="C802" s="78" t="str">
        <f>VLOOKUP(G802,[1]Macrodata_CCF!$A$3:$D$55,4,FALSE)</f>
        <v>#ERROR!</v>
      </c>
      <c r="E802" s="79" t="str">
        <f>VLOOKUP(G802,[1]Macrodata_CCF!$A$3:$B$55,2,FALSE)</f>
        <v>#ERROR!</v>
      </c>
      <c r="F802" s="78">
        <v>0.0</v>
      </c>
      <c r="G802" s="80">
        <v>34.0</v>
      </c>
      <c r="H802" s="81">
        <v>738220.0</v>
      </c>
      <c r="I802" s="81">
        <v>960000.0</v>
      </c>
      <c r="J802" s="81">
        <v>764835.0</v>
      </c>
      <c r="K802" s="81">
        <v>960000.0</v>
      </c>
      <c r="L802" s="82">
        <v>0.1200063125619984</v>
      </c>
      <c r="N802" s="83">
        <f t="shared" si="1"/>
        <v>0.1200063126</v>
      </c>
      <c r="O802" s="83">
        <f t="shared" si="2"/>
        <v>0.1200063126</v>
      </c>
      <c r="Q802" s="83">
        <f t="shared" si="3"/>
        <v>0.2310208333</v>
      </c>
      <c r="R802" s="83">
        <f t="shared" si="4"/>
        <v>0.1200063126</v>
      </c>
      <c r="S802" s="83" t="b">
        <f t="shared" si="5"/>
        <v>0</v>
      </c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</row>
    <row r="803" ht="14.25" customHeight="1">
      <c r="A803" s="78">
        <v>800.0</v>
      </c>
      <c r="C803" s="78" t="str">
        <f>VLOOKUP(G803,[1]Macrodata_CCF!$A$3:$D$55,4,FALSE)</f>
        <v>#ERROR!</v>
      </c>
      <c r="E803" s="79" t="str">
        <f>VLOOKUP(G803,[1]Macrodata_CCF!$A$3:$B$55,2,FALSE)</f>
        <v>#ERROR!</v>
      </c>
      <c r="F803" s="78">
        <v>0.0</v>
      </c>
      <c r="G803" s="80">
        <v>30.0</v>
      </c>
      <c r="H803" s="81">
        <v>331840.0</v>
      </c>
      <c r="I803" s="81">
        <v>430000.0</v>
      </c>
      <c r="J803" s="81">
        <v>350490.0</v>
      </c>
      <c r="K803" s="81">
        <v>430000.0</v>
      </c>
      <c r="L803" s="82">
        <v>0.1899959250203749</v>
      </c>
      <c r="N803" s="83">
        <f t="shared" si="1"/>
        <v>0.189995925</v>
      </c>
      <c r="O803" s="83">
        <f t="shared" si="2"/>
        <v>0.189995925</v>
      </c>
      <c r="Q803" s="83">
        <f t="shared" si="3"/>
        <v>0.2282790698</v>
      </c>
      <c r="R803" s="83">
        <f t="shared" si="4"/>
        <v>0.189995925</v>
      </c>
      <c r="S803" s="83" t="b">
        <f t="shared" si="5"/>
        <v>0</v>
      </c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</row>
    <row r="804" ht="14.25" customHeight="1">
      <c r="A804" s="78">
        <v>801.0</v>
      </c>
      <c r="C804" s="78" t="str">
        <f>VLOOKUP(G804,[1]Macrodata_CCF!$A$3:$D$55,4,FALSE)</f>
        <v>#ERROR!</v>
      </c>
      <c r="E804" s="79" t="str">
        <f>VLOOKUP(G804,[1]Macrodata_CCF!$A$3:$B$55,2,FALSE)</f>
        <v>#ERROR!</v>
      </c>
      <c r="F804" s="78">
        <v>0.0</v>
      </c>
      <c r="G804" s="80">
        <v>17.0</v>
      </c>
      <c r="H804" s="81">
        <v>92020.0</v>
      </c>
      <c r="I804" s="81">
        <v>470000.0</v>
      </c>
      <c r="J804" s="81">
        <v>152495.0</v>
      </c>
      <c r="K804" s="81">
        <v>470000.0</v>
      </c>
      <c r="L804" s="82">
        <v>0.1599952378432721</v>
      </c>
      <c r="N804" s="83">
        <f t="shared" si="1"/>
        <v>0.1599952378</v>
      </c>
      <c r="O804" s="83">
        <f t="shared" si="2"/>
        <v>0.1599952378</v>
      </c>
      <c r="Q804" s="83">
        <f t="shared" si="3"/>
        <v>0.804212766</v>
      </c>
      <c r="R804" s="83">
        <f t="shared" si="4"/>
        <v>0.1599952378</v>
      </c>
      <c r="S804" s="83" t="b">
        <f t="shared" si="5"/>
        <v>0</v>
      </c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</row>
    <row r="805" ht="14.25" customHeight="1">
      <c r="A805" s="78">
        <v>802.0</v>
      </c>
      <c r="C805" s="78" t="str">
        <f>VLOOKUP(G805,[1]Macrodata_CCF!$A$3:$D$55,4,FALSE)</f>
        <v>#ERROR!</v>
      </c>
      <c r="E805" s="79" t="str">
        <f>VLOOKUP(G805,[1]Macrodata_CCF!$A$3:$B$55,2,FALSE)</f>
        <v>#ERROR!</v>
      </c>
      <c r="F805" s="78">
        <v>0.0</v>
      </c>
      <c r="G805" s="80">
        <v>26.0</v>
      </c>
      <c r="H805" s="81">
        <v>81645.0</v>
      </c>
      <c r="I805" s="81">
        <v>620000.0</v>
      </c>
      <c r="J805" s="81">
        <v>632400.0</v>
      </c>
      <c r="K805" s="81">
        <v>620000.0</v>
      </c>
      <c r="L805" s="82">
        <v>1.023033128697607</v>
      </c>
      <c r="N805" s="83">
        <f t="shared" si="1"/>
        <v>1.023033129</v>
      </c>
      <c r="O805" s="83">
        <f t="shared" si="2"/>
        <v>1</v>
      </c>
      <c r="Q805" s="83">
        <f t="shared" si="3"/>
        <v>0.8683145161</v>
      </c>
      <c r="R805" s="83">
        <f t="shared" si="4"/>
        <v>1.023033129</v>
      </c>
      <c r="S805" s="83" t="b">
        <f t="shared" si="5"/>
        <v>0</v>
      </c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</row>
    <row r="806" ht="14.25" customHeight="1">
      <c r="A806" s="78">
        <v>803.0</v>
      </c>
      <c r="C806" s="78" t="str">
        <f>VLOOKUP(G806,[1]Macrodata_CCF!$A$3:$D$55,4,FALSE)</f>
        <v>#ERROR!</v>
      </c>
      <c r="E806" s="79" t="str">
        <f>VLOOKUP(G806,[1]Macrodata_CCF!$A$3:$B$55,2,FALSE)</f>
        <v>#ERROR!</v>
      </c>
      <c r="F806" s="78">
        <v>0.0</v>
      </c>
      <c r="G806" s="80">
        <v>7.0</v>
      </c>
      <c r="H806" s="81">
        <v>194780.0</v>
      </c>
      <c r="I806" s="81">
        <v>770000.0</v>
      </c>
      <c r="J806" s="81">
        <v>396105.0</v>
      </c>
      <c r="K806" s="81">
        <v>770000.0</v>
      </c>
      <c r="L806" s="82">
        <v>0.3499965230694343</v>
      </c>
      <c r="N806" s="83">
        <f t="shared" si="1"/>
        <v>0.3499965231</v>
      </c>
      <c r="O806" s="83">
        <f t="shared" si="2"/>
        <v>0.3499965231</v>
      </c>
      <c r="Q806" s="83">
        <f t="shared" si="3"/>
        <v>0.747038961</v>
      </c>
      <c r="R806" s="83">
        <f t="shared" si="4"/>
        <v>0.3499965231</v>
      </c>
      <c r="S806" s="83" t="b">
        <f t="shared" si="5"/>
        <v>0</v>
      </c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</row>
    <row r="807" ht="14.25" customHeight="1">
      <c r="A807" s="78">
        <v>804.0</v>
      </c>
      <c r="C807" s="78" t="str">
        <f>VLOOKUP(G807,[1]Macrodata_CCF!$A$3:$D$55,4,FALSE)</f>
        <v>#ERROR!</v>
      </c>
      <c r="E807" s="79" t="str">
        <f>VLOOKUP(G807,[1]Macrodata_CCF!$A$3:$B$55,2,FALSE)</f>
        <v>#ERROR!</v>
      </c>
      <c r="F807" s="78">
        <v>0.0</v>
      </c>
      <c r="G807" s="80">
        <v>16.0</v>
      </c>
      <c r="H807" s="81">
        <v>0.0</v>
      </c>
      <c r="I807" s="81">
        <v>790000.0</v>
      </c>
      <c r="J807" s="81">
        <v>158000.0</v>
      </c>
      <c r="K807" s="81">
        <v>790000.0</v>
      </c>
      <c r="L807" s="82">
        <v>0.2</v>
      </c>
      <c r="N807" s="83">
        <f t="shared" si="1"/>
        <v>0.2</v>
      </c>
      <c r="O807" s="83">
        <f t="shared" si="2"/>
        <v>0.2</v>
      </c>
      <c r="Q807" s="83">
        <f t="shared" si="3"/>
        <v>1</v>
      </c>
      <c r="R807" s="83">
        <f t="shared" si="4"/>
        <v>0.2</v>
      </c>
      <c r="S807" s="83" t="b">
        <f t="shared" si="5"/>
        <v>0</v>
      </c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</row>
    <row r="808" ht="14.25" customHeight="1">
      <c r="A808" s="78">
        <v>805.0</v>
      </c>
      <c r="C808" s="78" t="str">
        <f>VLOOKUP(G808,[1]Macrodata_CCF!$A$3:$D$55,4,FALSE)</f>
        <v>#ERROR!</v>
      </c>
      <c r="E808" s="79" t="str">
        <f>VLOOKUP(G808,[1]Macrodata_CCF!$A$3:$B$55,2,FALSE)</f>
        <v>#ERROR!</v>
      </c>
      <c r="F808" s="78">
        <v>0.0</v>
      </c>
      <c r="G808" s="80">
        <v>43.0</v>
      </c>
      <c r="H808" s="81">
        <v>67260.0</v>
      </c>
      <c r="I808" s="81">
        <v>210000.0</v>
      </c>
      <c r="J808" s="81">
        <v>87245.0</v>
      </c>
      <c r="K808" s="81">
        <v>336000.0</v>
      </c>
      <c r="L808" s="82">
        <v>0.1400098080425949</v>
      </c>
      <c r="N808" s="83">
        <f t="shared" si="1"/>
        <v>0.140009808</v>
      </c>
      <c r="O808" s="83">
        <f t="shared" si="2"/>
        <v>0.140009808</v>
      </c>
      <c r="Q808" s="83">
        <f t="shared" si="3"/>
        <v>0.6797142857</v>
      </c>
      <c r="R808" s="83">
        <f t="shared" si="4"/>
        <v>0.140009808</v>
      </c>
      <c r="S808" s="83" t="b">
        <f t="shared" si="5"/>
        <v>0</v>
      </c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</row>
    <row r="809" ht="14.25" customHeight="1">
      <c r="A809" s="78">
        <v>806.0</v>
      </c>
      <c r="C809" s="78" t="str">
        <f>VLOOKUP(G809,[1]Macrodata_CCF!$A$3:$D$55,4,FALSE)</f>
        <v>#ERROR!</v>
      </c>
      <c r="E809" s="79" t="str">
        <f>VLOOKUP(G809,[1]Macrodata_CCF!$A$3:$B$55,2,FALSE)</f>
        <v>#ERROR!</v>
      </c>
      <c r="F809" s="78">
        <v>0.0</v>
      </c>
      <c r="G809" s="80">
        <v>13.0</v>
      </c>
      <c r="H809" s="81">
        <v>49840.0</v>
      </c>
      <c r="I809" s="81">
        <v>70000.0</v>
      </c>
      <c r="J809" s="81">
        <v>53670.0</v>
      </c>
      <c r="K809" s="81">
        <v>70000.0</v>
      </c>
      <c r="L809" s="82">
        <v>0.1899801587301587</v>
      </c>
      <c r="N809" s="83">
        <f t="shared" si="1"/>
        <v>0.1899801587</v>
      </c>
      <c r="O809" s="83">
        <f t="shared" si="2"/>
        <v>0.1899801587</v>
      </c>
      <c r="Q809" s="83">
        <f t="shared" si="3"/>
        <v>0.288</v>
      </c>
      <c r="R809" s="83">
        <f t="shared" si="4"/>
        <v>0.1899801587</v>
      </c>
      <c r="S809" s="83" t="b">
        <f t="shared" si="5"/>
        <v>0</v>
      </c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</row>
    <row r="810" ht="14.25" customHeight="1">
      <c r="A810" s="78">
        <v>807.0</v>
      </c>
      <c r="C810" s="78" t="str">
        <f>VLOOKUP(G810,[1]Macrodata_CCF!$A$3:$D$55,4,FALSE)</f>
        <v>#ERROR!</v>
      </c>
      <c r="E810" s="79" t="str">
        <f>VLOOKUP(G810,[1]Macrodata_CCF!$A$3:$B$55,2,FALSE)</f>
        <v>#ERROR!</v>
      </c>
      <c r="F810" s="78">
        <v>0.0</v>
      </c>
      <c r="G810" s="80">
        <v>2.0</v>
      </c>
      <c r="H810" s="81">
        <v>123770.0</v>
      </c>
      <c r="I810" s="81">
        <v>440000.0</v>
      </c>
      <c r="J810" s="81">
        <v>221800.0</v>
      </c>
      <c r="K810" s="81">
        <v>440000.0</v>
      </c>
      <c r="L810" s="82">
        <v>0.3099958890680833</v>
      </c>
      <c r="N810" s="83">
        <f t="shared" si="1"/>
        <v>0.3099958891</v>
      </c>
      <c r="O810" s="83">
        <f t="shared" si="2"/>
        <v>0.3099958891</v>
      </c>
      <c r="Q810" s="83">
        <f t="shared" si="3"/>
        <v>0.7187045455</v>
      </c>
      <c r="R810" s="83">
        <f t="shared" si="4"/>
        <v>0.3099958891</v>
      </c>
      <c r="S810" s="83" t="b">
        <f t="shared" si="5"/>
        <v>0</v>
      </c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</row>
    <row r="811" ht="14.25" customHeight="1">
      <c r="A811" s="78">
        <v>808.0</v>
      </c>
      <c r="C811" s="78" t="str">
        <f>VLOOKUP(G811,[1]Macrodata_CCF!$A$3:$D$55,4,FALSE)</f>
        <v>#ERROR!</v>
      </c>
      <c r="E811" s="79" t="str">
        <f>VLOOKUP(G811,[1]Macrodata_CCF!$A$3:$B$55,2,FALSE)</f>
        <v>#ERROR!</v>
      </c>
      <c r="F811" s="78">
        <v>0.0</v>
      </c>
      <c r="G811" s="80">
        <v>53.0</v>
      </c>
      <c r="H811" s="81">
        <v>7255.0</v>
      </c>
      <c r="I811" s="81">
        <v>80000.0</v>
      </c>
      <c r="J811" s="81">
        <v>14530.0</v>
      </c>
      <c r="K811" s="81">
        <v>80000.0</v>
      </c>
      <c r="L811" s="82">
        <v>0.1000068733246271</v>
      </c>
      <c r="N811" s="83">
        <f t="shared" si="1"/>
        <v>0.1000068733</v>
      </c>
      <c r="O811" s="83">
        <f t="shared" si="2"/>
        <v>0.1000068733</v>
      </c>
      <c r="Q811" s="83">
        <f t="shared" si="3"/>
        <v>0.9093125</v>
      </c>
      <c r="R811" s="83">
        <f t="shared" si="4"/>
        <v>0.1000068733</v>
      </c>
      <c r="S811" s="83" t="b">
        <f t="shared" si="5"/>
        <v>0</v>
      </c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</row>
    <row r="812" ht="14.25" customHeight="1">
      <c r="A812" s="78">
        <v>809.0</v>
      </c>
      <c r="C812" s="78" t="str">
        <f>VLOOKUP(G812,[1]Macrodata_CCF!$A$3:$D$55,4,FALSE)</f>
        <v>#ERROR!</v>
      </c>
      <c r="E812" s="79" t="str">
        <f>VLOOKUP(G812,[1]Macrodata_CCF!$A$3:$B$55,2,FALSE)</f>
        <v>#ERROR!</v>
      </c>
      <c r="F812" s="78">
        <v>0.0</v>
      </c>
      <c r="G812" s="80">
        <v>47.0</v>
      </c>
      <c r="H812" s="81">
        <v>293780.0</v>
      </c>
      <c r="I812" s="81">
        <v>540000.0</v>
      </c>
      <c r="J812" s="81">
        <v>232225.0</v>
      </c>
      <c r="K812" s="81">
        <v>540000.0</v>
      </c>
      <c r="L812" s="82">
        <v>-0.25</v>
      </c>
      <c r="N812" s="83">
        <f t="shared" si="1"/>
        <v>-0.25</v>
      </c>
      <c r="O812" s="83">
        <f t="shared" si="2"/>
        <v>0</v>
      </c>
      <c r="Q812" s="83">
        <f t="shared" si="3"/>
        <v>0.455962963</v>
      </c>
      <c r="R812" s="83">
        <f t="shared" si="4"/>
        <v>-0.25</v>
      </c>
      <c r="S812" s="83" t="b">
        <f t="shared" si="5"/>
        <v>0</v>
      </c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</row>
    <row r="813" ht="14.25" customHeight="1">
      <c r="A813" s="78">
        <v>810.0</v>
      </c>
      <c r="C813" s="78" t="str">
        <f>VLOOKUP(G813,[1]Macrodata_CCF!$A$3:$D$55,4,FALSE)</f>
        <v>#ERROR!</v>
      </c>
      <c r="E813" s="79" t="str">
        <f>VLOOKUP(G813,[1]Macrodata_CCF!$A$3:$B$55,2,FALSE)</f>
        <v>#ERROR!</v>
      </c>
      <c r="F813" s="78">
        <v>0.0</v>
      </c>
      <c r="G813" s="80">
        <v>33.0</v>
      </c>
      <c r="H813" s="81">
        <v>0.0</v>
      </c>
      <c r="I813" s="81">
        <v>930000.0</v>
      </c>
      <c r="J813" s="81">
        <v>0.0</v>
      </c>
      <c r="K813" s="81">
        <v>930000.0</v>
      </c>
      <c r="L813" s="82">
        <v>0.0</v>
      </c>
      <c r="N813" s="83">
        <f t="shared" si="1"/>
        <v>0</v>
      </c>
      <c r="O813" s="83">
        <f t="shared" si="2"/>
        <v>0</v>
      </c>
      <c r="Q813" s="83">
        <f t="shared" si="3"/>
        <v>1</v>
      </c>
      <c r="R813" s="83">
        <f t="shared" si="4"/>
        <v>0</v>
      </c>
      <c r="S813" s="83" t="b">
        <f t="shared" si="5"/>
        <v>0</v>
      </c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</row>
    <row r="814" ht="14.25" customHeight="1">
      <c r="A814" s="78">
        <v>811.0</v>
      </c>
      <c r="C814" s="78" t="str">
        <f>VLOOKUP(G814,[1]Macrodata_CCF!$A$3:$D$55,4,FALSE)</f>
        <v>#ERROR!</v>
      </c>
      <c r="E814" s="79" t="str">
        <f>VLOOKUP(G814,[1]Macrodata_CCF!$A$3:$B$55,2,FALSE)</f>
        <v>#ERROR!</v>
      </c>
      <c r="F814" s="78">
        <v>0.0</v>
      </c>
      <c r="G814" s="80">
        <v>44.0</v>
      </c>
      <c r="H814" s="81">
        <v>0.0</v>
      </c>
      <c r="I814" s="81">
        <v>960000.0</v>
      </c>
      <c r="J814" s="81">
        <v>0.0</v>
      </c>
      <c r="K814" s="81">
        <v>960000.0</v>
      </c>
      <c r="L814" s="82">
        <v>0.0</v>
      </c>
      <c r="N814" s="83">
        <f t="shared" si="1"/>
        <v>0</v>
      </c>
      <c r="O814" s="83">
        <f t="shared" si="2"/>
        <v>0</v>
      </c>
      <c r="Q814" s="83">
        <f t="shared" si="3"/>
        <v>1</v>
      </c>
      <c r="R814" s="83">
        <f t="shared" si="4"/>
        <v>0</v>
      </c>
      <c r="S814" s="83" t="b">
        <f t="shared" si="5"/>
        <v>0</v>
      </c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</row>
    <row r="815" ht="14.25" customHeight="1">
      <c r="A815" s="78">
        <v>812.0</v>
      </c>
      <c r="C815" s="78" t="str">
        <f>VLOOKUP(G815,[1]Macrodata_CCF!$A$3:$D$55,4,FALSE)</f>
        <v>#ERROR!</v>
      </c>
      <c r="E815" s="79" t="str">
        <f>VLOOKUP(G815,[1]Macrodata_CCF!$A$3:$B$55,2,FALSE)</f>
        <v>#ERROR!</v>
      </c>
      <c r="F815" s="78">
        <v>0.0</v>
      </c>
      <c r="G815" s="80">
        <v>35.0</v>
      </c>
      <c r="H815" s="81">
        <v>106190.0</v>
      </c>
      <c r="I815" s="81">
        <v>330000.0</v>
      </c>
      <c r="J815" s="81">
        <v>112905.0</v>
      </c>
      <c r="K815" s="81">
        <v>429000.0</v>
      </c>
      <c r="L815" s="82">
        <v>0.03000312765291989</v>
      </c>
      <c r="N815" s="83">
        <f t="shared" si="1"/>
        <v>0.03000312765</v>
      </c>
      <c r="O815" s="83">
        <f t="shared" si="2"/>
        <v>0.03000312765</v>
      </c>
      <c r="Q815" s="83">
        <f t="shared" si="3"/>
        <v>0.6782121212</v>
      </c>
      <c r="R815" s="83">
        <f t="shared" si="4"/>
        <v>0.03000312765</v>
      </c>
      <c r="S815" s="83" t="b">
        <f t="shared" si="5"/>
        <v>0</v>
      </c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</row>
    <row r="816" ht="14.25" customHeight="1">
      <c r="A816" s="78">
        <v>813.0</v>
      </c>
      <c r="C816" s="78" t="str">
        <f>VLOOKUP(G816,[1]Macrodata_CCF!$A$3:$D$55,4,FALSE)</f>
        <v>#ERROR!</v>
      </c>
      <c r="E816" s="79" t="str">
        <f>VLOOKUP(G816,[1]Macrodata_CCF!$A$3:$B$55,2,FALSE)</f>
        <v>#ERROR!</v>
      </c>
      <c r="F816" s="78">
        <v>0.0</v>
      </c>
      <c r="G816" s="80">
        <v>26.0</v>
      </c>
      <c r="H816" s="81">
        <v>85350.0</v>
      </c>
      <c r="I816" s="81">
        <v>270000.0</v>
      </c>
      <c r="J816" s="81">
        <v>116740.0</v>
      </c>
      <c r="K816" s="81">
        <v>486000.0</v>
      </c>
      <c r="L816" s="82">
        <v>0.169997292174384</v>
      </c>
      <c r="N816" s="83">
        <f t="shared" si="1"/>
        <v>0.1699972922</v>
      </c>
      <c r="O816" s="83">
        <f t="shared" si="2"/>
        <v>0.1699972922</v>
      </c>
      <c r="Q816" s="83">
        <f t="shared" si="3"/>
        <v>0.6838888889</v>
      </c>
      <c r="R816" s="83">
        <f t="shared" si="4"/>
        <v>0.1699972922</v>
      </c>
      <c r="S816" s="83" t="b">
        <f t="shared" si="5"/>
        <v>0</v>
      </c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</row>
    <row r="817" ht="14.25" customHeight="1">
      <c r="A817" s="78">
        <v>814.0</v>
      </c>
      <c r="C817" s="78" t="str">
        <f>VLOOKUP(G817,[1]Macrodata_CCF!$A$3:$D$55,4,FALSE)</f>
        <v>#ERROR!</v>
      </c>
      <c r="E817" s="79" t="str">
        <f>VLOOKUP(G817,[1]Macrodata_CCF!$A$3:$B$55,2,FALSE)</f>
        <v>#ERROR!</v>
      </c>
      <c r="F817" s="78">
        <v>0.0</v>
      </c>
      <c r="G817" s="80">
        <v>43.0</v>
      </c>
      <c r="H817" s="81">
        <v>54270.0</v>
      </c>
      <c r="I817" s="81">
        <v>470000.0</v>
      </c>
      <c r="J817" s="81">
        <v>129100.0</v>
      </c>
      <c r="K817" s="81">
        <v>470000.0</v>
      </c>
      <c r="L817" s="82">
        <v>0.179996632429702</v>
      </c>
      <c r="N817" s="83">
        <f t="shared" si="1"/>
        <v>0.1799966324</v>
      </c>
      <c r="O817" s="83">
        <f t="shared" si="2"/>
        <v>0.1799966324</v>
      </c>
      <c r="Q817" s="83">
        <f t="shared" si="3"/>
        <v>0.8845319149</v>
      </c>
      <c r="R817" s="83">
        <f t="shared" si="4"/>
        <v>0.1799966324</v>
      </c>
      <c r="S817" s="83" t="b">
        <f t="shared" si="5"/>
        <v>0</v>
      </c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</row>
    <row r="818" ht="14.25" customHeight="1">
      <c r="A818" s="78">
        <v>815.0</v>
      </c>
      <c r="C818" s="78" t="str">
        <f>VLOOKUP(G818,[1]Macrodata_CCF!$A$3:$D$55,4,FALSE)</f>
        <v>#ERROR!</v>
      </c>
      <c r="E818" s="79" t="str">
        <f>VLOOKUP(G818,[1]Macrodata_CCF!$A$3:$B$55,2,FALSE)</f>
        <v>#ERROR!</v>
      </c>
      <c r="F818" s="78">
        <v>0.0</v>
      </c>
      <c r="G818" s="80">
        <v>27.0</v>
      </c>
      <c r="H818" s="81">
        <v>88275.0</v>
      </c>
      <c r="I818" s="81">
        <v>150000.0</v>
      </c>
      <c r="J818" s="81">
        <v>100620.0</v>
      </c>
      <c r="K818" s="81">
        <v>150000.0</v>
      </c>
      <c r="L818" s="82">
        <v>0.2</v>
      </c>
      <c r="N818" s="83">
        <f t="shared" si="1"/>
        <v>0.2</v>
      </c>
      <c r="O818" s="83">
        <f t="shared" si="2"/>
        <v>0.2</v>
      </c>
      <c r="Q818" s="83">
        <f t="shared" si="3"/>
        <v>0.4115</v>
      </c>
      <c r="R818" s="83">
        <f t="shared" si="4"/>
        <v>0.2</v>
      </c>
      <c r="S818" s="83" t="b">
        <f t="shared" si="5"/>
        <v>0</v>
      </c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</row>
    <row r="819" ht="14.25" customHeight="1">
      <c r="A819" s="78">
        <v>816.0</v>
      </c>
      <c r="C819" s="78" t="str">
        <f>VLOOKUP(G819,[1]Macrodata_CCF!$A$3:$D$55,4,FALSE)</f>
        <v>#ERROR!</v>
      </c>
      <c r="E819" s="79" t="str">
        <f>VLOOKUP(G819,[1]Macrodata_CCF!$A$3:$B$55,2,FALSE)</f>
        <v>#ERROR!</v>
      </c>
      <c r="F819" s="78">
        <v>0.0</v>
      </c>
      <c r="G819" s="80">
        <v>37.0</v>
      </c>
      <c r="H819" s="81">
        <v>335425.0</v>
      </c>
      <c r="I819" s="81">
        <v>400000.0</v>
      </c>
      <c r="J819" s="81">
        <v>314115.0</v>
      </c>
      <c r="K819" s="81">
        <v>400000.0</v>
      </c>
      <c r="L819" s="82">
        <v>-0.3300038714672861</v>
      </c>
      <c r="N819" s="83">
        <f t="shared" si="1"/>
        <v>-0.3300038715</v>
      </c>
      <c r="O819" s="83">
        <f t="shared" si="2"/>
        <v>0</v>
      </c>
      <c r="Q819" s="83">
        <f t="shared" si="3"/>
        <v>0.1614375</v>
      </c>
      <c r="R819" s="83">
        <f t="shared" si="4"/>
        <v>-0.3300038715</v>
      </c>
      <c r="S819" s="83" t="b">
        <f t="shared" si="5"/>
        <v>0</v>
      </c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</row>
    <row r="820" ht="14.25" customHeight="1">
      <c r="A820" s="78">
        <v>817.0</v>
      </c>
      <c r="C820" s="78" t="str">
        <f>VLOOKUP(G820,[1]Macrodata_CCF!$A$3:$D$55,4,FALSE)</f>
        <v>#ERROR!</v>
      </c>
      <c r="E820" s="79" t="str">
        <f>VLOOKUP(G820,[1]Macrodata_CCF!$A$3:$B$55,2,FALSE)</f>
        <v>#ERROR!</v>
      </c>
      <c r="F820" s="78">
        <v>0.0</v>
      </c>
      <c r="G820" s="80">
        <v>1.0</v>
      </c>
      <c r="H820" s="81">
        <v>0.0</v>
      </c>
      <c r="I820" s="81">
        <v>130000.0</v>
      </c>
      <c r="J820" s="81">
        <v>29900.0</v>
      </c>
      <c r="K820" s="81">
        <v>234000.0</v>
      </c>
      <c r="L820" s="82">
        <v>0.23</v>
      </c>
      <c r="N820" s="83">
        <f t="shared" si="1"/>
        <v>0.23</v>
      </c>
      <c r="O820" s="83">
        <f t="shared" si="2"/>
        <v>0.23</v>
      </c>
      <c r="Q820" s="83">
        <f t="shared" si="3"/>
        <v>1</v>
      </c>
      <c r="R820" s="83">
        <f t="shared" si="4"/>
        <v>0.23</v>
      </c>
      <c r="S820" s="83" t="b">
        <f t="shared" si="5"/>
        <v>0</v>
      </c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</row>
    <row r="821" ht="14.25" customHeight="1">
      <c r="A821" s="78">
        <v>818.0</v>
      </c>
      <c r="C821" s="78" t="str">
        <f>VLOOKUP(G821,[1]Macrodata_CCF!$A$3:$D$55,4,FALSE)</f>
        <v>#ERROR!</v>
      </c>
      <c r="E821" s="79" t="str">
        <f>VLOOKUP(G821,[1]Macrodata_CCF!$A$3:$B$55,2,FALSE)</f>
        <v>#ERROR!</v>
      </c>
      <c r="F821" s="78">
        <v>0.0</v>
      </c>
      <c r="G821" s="80">
        <v>45.0</v>
      </c>
      <c r="H821" s="81">
        <v>0.0</v>
      </c>
      <c r="I821" s="81">
        <v>470000.0</v>
      </c>
      <c r="J821" s="81">
        <v>75200.0</v>
      </c>
      <c r="K821" s="81">
        <v>470000.0</v>
      </c>
      <c r="L821" s="82">
        <v>0.16</v>
      </c>
      <c r="N821" s="83">
        <f t="shared" si="1"/>
        <v>0.16</v>
      </c>
      <c r="O821" s="83">
        <f t="shared" si="2"/>
        <v>0.16</v>
      </c>
      <c r="Q821" s="83">
        <f t="shared" si="3"/>
        <v>1</v>
      </c>
      <c r="R821" s="83">
        <f t="shared" si="4"/>
        <v>0.16</v>
      </c>
      <c r="S821" s="83" t="b">
        <f t="shared" si="5"/>
        <v>0</v>
      </c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</row>
    <row r="822" ht="14.25" customHeight="1">
      <c r="A822" s="78">
        <v>819.0</v>
      </c>
      <c r="C822" s="78" t="str">
        <f>VLOOKUP(G822,[1]Macrodata_CCF!$A$3:$D$55,4,FALSE)</f>
        <v>#ERROR!</v>
      </c>
      <c r="E822" s="79" t="str">
        <f>VLOOKUP(G822,[1]Macrodata_CCF!$A$3:$B$55,2,FALSE)</f>
        <v>#ERROR!</v>
      </c>
      <c r="F822" s="78">
        <v>0.0</v>
      </c>
      <c r="G822" s="80">
        <v>37.0</v>
      </c>
      <c r="H822" s="81">
        <v>0.0</v>
      </c>
      <c r="I822" s="81">
        <v>480000.0</v>
      </c>
      <c r="J822" s="81">
        <v>489600.0</v>
      </c>
      <c r="K822" s="81">
        <v>480000.0</v>
      </c>
      <c r="L822" s="82">
        <v>1.02</v>
      </c>
      <c r="N822" s="83">
        <f t="shared" si="1"/>
        <v>1.02</v>
      </c>
      <c r="O822" s="83">
        <f t="shared" si="2"/>
        <v>1</v>
      </c>
      <c r="Q822" s="83">
        <f t="shared" si="3"/>
        <v>1</v>
      </c>
      <c r="R822" s="83">
        <f t="shared" si="4"/>
        <v>1.02</v>
      </c>
      <c r="S822" s="83" t="b">
        <f t="shared" si="5"/>
        <v>0</v>
      </c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</row>
    <row r="823" ht="14.25" customHeight="1">
      <c r="A823" s="78">
        <v>820.0</v>
      </c>
      <c r="C823" s="78" t="str">
        <f>VLOOKUP(G823,[1]Macrodata_CCF!$A$3:$D$55,4,FALSE)</f>
        <v>#ERROR!</v>
      </c>
      <c r="E823" s="79" t="str">
        <f>VLOOKUP(G823,[1]Macrodata_CCF!$A$3:$B$55,2,FALSE)</f>
        <v>#ERROR!</v>
      </c>
      <c r="F823" s="78">
        <v>0.0</v>
      </c>
      <c r="G823" s="80">
        <v>43.0</v>
      </c>
      <c r="H823" s="81">
        <v>381025.0</v>
      </c>
      <c r="I823" s="81">
        <v>430000.0</v>
      </c>
      <c r="J823" s="81">
        <v>389350.0</v>
      </c>
      <c r="K823" s="81">
        <v>688000.0</v>
      </c>
      <c r="L823" s="82">
        <v>0.1699846860643185</v>
      </c>
      <c r="N823" s="83">
        <f t="shared" si="1"/>
        <v>0.1699846861</v>
      </c>
      <c r="O823" s="83">
        <f t="shared" si="2"/>
        <v>0.1699846861</v>
      </c>
      <c r="Q823" s="83">
        <f t="shared" si="3"/>
        <v>0.1138953488</v>
      </c>
      <c r="R823" s="83">
        <f t="shared" si="4"/>
        <v>0.1699846861</v>
      </c>
      <c r="S823" s="83" t="b">
        <f t="shared" si="5"/>
        <v>0</v>
      </c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</row>
    <row r="824" ht="14.25" customHeight="1">
      <c r="A824" s="78">
        <v>821.0</v>
      </c>
      <c r="C824" s="78" t="str">
        <f>VLOOKUP(G824,[1]Macrodata_CCF!$A$3:$D$55,4,FALSE)</f>
        <v>#ERROR!</v>
      </c>
      <c r="E824" s="79" t="str">
        <f>VLOOKUP(G824,[1]Macrodata_CCF!$A$3:$B$55,2,FALSE)</f>
        <v>#ERROR!</v>
      </c>
      <c r="F824" s="78">
        <v>0.0</v>
      </c>
      <c r="G824" s="80">
        <v>37.0</v>
      </c>
      <c r="H824" s="81">
        <v>590365.0</v>
      </c>
      <c r="I824" s="81">
        <v>920000.0</v>
      </c>
      <c r="J824" s="81">
        <v>620030.0</v>
      </c>
      <c r="K824" s="81">
        <v>1380000.0</v>
      </c>
      <c r="L824" s="82">
        <v>0.08999347763435314</v>
      </c>
      <c r="N824" s="83">
        <f t="shared" si="1"/>
        <v>0.08999347763</v>
      </c>
      <c r="O824" s="83">
        <f t="shared" si="2"/>
        <v>0.08999347763</v>
      </c>
      <c r="Q824" s="83">
        <f t="shared" si="3"/>
        <v>0.358298913</v>
      </c>
      <c r="R824" s="83">
        <f t="shared" si="4"/>
        <v>0.08999347763</v>
      </c>
      <c r="S824" s="83" t="b">
        <f t="shared" si="5"/>
        <v>0</v>
      </c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</row>
    <row r="825" ht="14.25" customHeight="1">
      <c r="A825" s="78">
        <v>822.0</v>
      </c>
      <c r="C825" s="78" t="str">
        <f>VLOOKUP(G825,[1]Macrodata_CCF!$A$3:$D$55,4,FALSE)</f>
        <v>#ERROR!</v>
      </c>
      <c r="E825" s="79" t="str">
        <f>VLOOKUP(G825,[1]Macrodata_CCF!$A$3:$B$55,2,FALSE)</f>
        <v>#ERROR!</v>
      </c>
      <c r="F825" s="78">
        <v>0.0</v>
      </c>
      <c r="G825" s="80">
        <v>24.0</v>
      </c>
      <c r="H825" s="81">
        <v>310190.0</v>
      </c>
      <c r="I825" s="81">
        <v>920000.0</v>
      </c>
      <c r="J825" s="81">
        <v>407760.0</v>
      </c>
      <c r="K825" s="81">
        <v>920000.0</v>
      </c>
      <c r="L825" s="82">
        <v>0.1600006559420147</v>
      </c>
      <c r="N825" s="83">
        <f t="shared" si="1"/>
        <v>0.1600006559</v>
      </c>
      <c r="O825" s="83">
        <f t="shared" si="2"/>
        <v>0.1600006559</v>
      </c>
      <c r="Q825" s="83">
        <f t="shared" si="3"/>
        <v>0.6628369565</v>
      </c>
      <c r="R825" s="83">
        <f t="shared" si="4"/>
        <v>0.1600006559</v>
      </c>
      <c r="S825" s="83" t="b">
        <f t="shared" si="5"/>
        <v>0</v>
      </c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</row>
    <row r="826" ht="14.25" customHeight="1">
      <c r="A826" s="78">
        <v>823.0</v>
      </c>
      <c r="C826" s="78" t="str">
        <f>VLOOKUP(G826,[1]Macrodata_CCF!$A$3:$D$55,4,FALSE)</f>
        <v>#ERROR!</v>
      </c>
      <c r="E826" s="79" t="str">
        <f>VLOOKUP(G826,[1]Macrodata_CCF!$A$3:$B$55,2,FALSE)</f>
        <v>#ERROR!</v>
      </c>
      <c r="F826" s="78">
        <v>0.0</v>
      </c>
      <c r="G826" s="80">
        <v>44.0</v>
      </c>
      <c r="H826" s="81">
        <v>71580.0</v>
      </c>
      <c r="I826" s="81">
        <v>580000.0</v>
      </c>
      <c r="J826" s="81">
        <v>142760.0</v>
      </c>
      <c r="K826" s="81">
        <v>580000.0</v>
      </c>
      <c r="L826" s="82">
        <v>0.1400023602533338</v>
      </c>
      <c r="N826" s="83">
        <f t="shared" si="1"/>
        <v>0.1400023603</v>
      </c>
      <c r="O826" s="83">
        <f t="shared" si="2"/>
        <v>0.1400023603</v>
      </c>
      <c r="Q826" s="83">
        <f t="shared" si="3"/>
        <v>0.8765862069</v>
      </c>
      <c r="R826" s="83">
        <f t="shared" si="4"/>
        <v>0.1400023603</v>
      </c>
      <c r="S826" s="83" t="b">
        <f t="shared" si="5"/>
        <v>0</v>
      </c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</row>
    <row r="827" ht="14.25" customHeight="1">
      <c r="A827" s="78">
        <v>824.0</v>
      </c>
      <c r="C827" s="78" t="str">
        <f>VLOOKUP(G827,[1]Macrodata_CCF!$A$3:$D$55,4,FALSE)</f>
        <v>#ERROR!</v>
      </c>
      <c r="E827" s="79" t="str">
        <f>VLOOKUP(G827,[1]Macrodata_CCF!$A$3:$B$55,2,FALSE)</f>
        <v>#ERROR!</v>
      </c>
      <c r="F827" s="78">
        <v>0.0</v>
      </c>
      <c r="G827" s="80">
        <v>36.0</v>
      </c>
      <c r="H827" s="81">
        <v>351845.0</v>
      </c>
      <c r="I827" s="81">
        <v>670000.0</v>
      </c>
      <c r="J827" s="81">
        <v>402750.0</v>
      </c>
      <c r="K827" s="81">
        <v>670000.0</v>
      </c>
      <c r="L827" s="82">
        <v>0.1600006286244126</v>
      </c>
      <c r="N827" s="83">
        <f t="shared" si="1"/>
        <v>0.1600006286</v>
      </c>
      <c r="O827" s="83">
        <f t="shared" si="2"/>
        <v>0.1600006286</v>
      </c>
      <c r="Q827" s="83">
        <f t="shared" si="3"/>
        <v>0.474858209</v>
      </c>
      <c r="R827" s="83">
        <f t="shared" si="4"/>
        <v>0.1600006286</v>
      </c>
      <c r="S827" s="83" t="b">
        <f t="shared" si="5"/>
        <v>0</v>
      </c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</row>
    <row r="828" ht="14.25" customHeight="1">
      <c r="A828" s="78">
        <v>825.0</v>
      </c>
      <c r="C828" s="78" t="str">
        <f>VLOOKUP(G828,[1]Macrodata_CCF!$A$3:$D$55,4,FALSE)</f>
        <v>#ERROR!</v>
      </c>
      <c r="E828" s="79" t="str">
        <f>VLOOKUP(G828,[1]Macrodata_CCF!$A$3:$B$55,2,FALSE)</f>
        <v>#ERROR!</v>
      </c>
      <c r="F828" s="78">
        <v>0.0</v>
      </c>
      <c r="G828" s="80">
        <v>27.0</v>
      </c>
      <c r="H828" s="81">
        <v>359170.0</v>
      </c>
      <c r="I828" s="81">
        <v>440000.0</v>
      </c>
      <c r="J828" s="81">
        <v>448800.0</v>
      </c>
      <c r="K828" s="81">
        <v>440000.0</v>
      </c>
      <c r="L828" s="82">
        <v>1.108870468885315</v>
      </c>
      <c r="N828" s="83">
        <f t="shared" si="1"/>
        <v>1.108870469</v>
      </c>
      <c r="O828" s="83">
        <f t="shared" si="2"/>
        <v>1</v>
      </c>
      <c r="Q828" s="83">
        <f t="shared" si="3"/>
        <v>0.1837045455</v>
      </c>
      <c r="R828" s="83">
        <f t="shared" si="4"/>
        <v>1.108870469</v>
      </c>
      <c r="S828" s="83" t="b">
        <f t="shared" si="5"/>
        <v>0</v>
      </c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</row>
    <row r="829" ht="14.25" customHeight="1">
      <c r="A829" s="78">
        <v>826.0</v>
      </c>
      <c r="C829" s="78" t="str">
        <f>VLOOKUP(G829,[1]Macrodata_CCF!$A$3:$D$55,4,FALSE)</f>
        <v>#ERROR!</v>
      </c>
      <c r="E829" s="79" t="str">
        <f>VLOOKUP(G829,[1]Macrodata_CCF!$A$3:$B$55,2,FALSE)</f>
        <v>#ERROR!</v>
      </c>
      <c r="F829" s="78">
        <v>0.0</v>
      </c>
      <c r="G829" s="80">
        <v>53.0</v>
      </c>
      <c r="H829" s="81">
        <v>0.0</v>
      </c>
      <c r="I829" s="81">
        <v>150000.0</v>
      </c>
      <c r="J829" s="81">
        <v>3000.0</v>
      </c>
      <c r="K829" s="81">
        <v>210000.0</v>
      </c>
      <c r="L829" s="82">
        <v>0.02</v>
      </c>
      <c r="N829" s="83">
        <f t="shared" si="1"/>
        <v>0.02</v>
      </c>
      <c r="O829" s="83">
        <f t="shared" si="2"/>
        <v>0.02</v>
      </c>
      <c r="Q829" s="83">
        <f t="shared" si="3"/>
        <v>1</v>
      </c>
      <c r="R829" s="83">
        <f t="shared" si="4"/>
        <v>0.02</v>
      </c>
      <c r="S829" s="83" t="b">
        <f t="shared" si="5"/>
        <v>0</v>
      </c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</row>
    <row r="830" ht="14.25" customHeight="1">
      <c r="A830" s="78">
        <v>827.0</v>
      </c>
      <c r="C830" s="78" t="str">
        <f>VLOOKUP(G830,[1]Macrodata_CCF!$A$3:$D$55,4,FALSE)</f>
        <v>#ERROR!</v>
      </c>
      <c r="E830" s="79" t="str">
        <f>VLOOKUP(G830,[1]Macrodata_CCF!$A$3:$B$55,2,FALSE)</f>
        <v>#ERROR!</v>
      </c>
      <c r="F830" s="78">
        <v>0.0</v>
      </c>
      <c r="G830" s="80">
        <v>11.0</v>
      </c>
      <c r="H830" s="81">
        <v>0.0</v>
      </c>
      <c r="I830" s="81">
        <v>190000.0</v>
      </c>
      <c r="J830" s="81">
        <v>38000.0</v>
      </c>
      <c r="K830" s="81">
        <v>190000.0</v>
      </c>
      <c r="L830" s="82">
        <v>0.2</v>
      </c>
      <c r="N830" s="83">
        <f t="shared" si="1"/>
        <v>0.2</v>
      </c>
      <c r="O830" s="83">
        <f t="shared" si="2"/>
        <v>0.2</v>
      </c>
      <c r="Q830" s="83">
        <f t="shared" si="3"/>
        <v>1</v>
      </c>
      <c r="R830" s="83">
        <f t="shared" si="4"/>
        <v>0.2</v>
      </c>
      <c r="S830" s="83" t="b">
        <f t="shared" si="5"/>
        <v>0</v>
      </c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</row>
    <row r="831" ht="14.25" customHeight="1">
      <c r="A831" s="78">
        <v>828.0</v>
      </c>
      <c r="C831" s="78" t="str">
        <f>VLOOKUP(G831,[1]Macrodata_CCF!$A$3:$D$55,4,FALSE)</f>
        <v>#ERROR!</v>
      </c>
      <c r="E831" s="79" t="str">
        <f>VLOOKUP(G831,[1]Macrodata_CCF!$A$3:$B$55,2,FALSE)</f>
        <v>#ERROR!</v>
      </c>
      <c r="F831" s="78">
        <v>0.0</v>
      </c>
      <c r="G831" s="80">
        <v>23.0</v>
      </c>
      <c r="H831" s="81">
        <v>282535.0</v>
      </c>
      <c r="I831" s="81">
        <v>750000.0</v>
      </c>
      <c r="J831" s="81">
        <v>347980.0</v>
      </c>
      <c r="K831" s="81">
        <v>750000.0</v>
      </c>
      <c r="L831" s="82">
        <v>0.1399997860802413</v>
      </c>
      <c r="N831" s="83">
        <f t="shared" si="1"/>
        <v>0.1399997861</v>
      </c>
      <c r="O831" s="83">
        <f t="shared" si="2"/>
        <v>0.1399997861</v>
      </c>
      <c r="Q831" s="83">
        <f t="shared" si="3"/>
        <v>0.6232866667</v>
      </c>
      <c r="R831" s="83">
        <f t="shared" si="4"/>
        <v>0.1399997861</v>
      </c>
      <c r="S831" s="83" t="b">
        <f t="shared" si="5"/>
        <v>0</v>
      </c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</row>
    <row r="832" ht="14.25" customHeight="1">
      <c r="A832" s="78">
        <v>829.0</v>
      </c>
      <c r="C832" s="78" t="str">
        <f>VLOOKUP(G832,[1]Macrodata_CCF!$A$3:$D$55,4,FALSE)</f>
        <v>#ERROR!</v>
      </c>
      <c r="E832" s="79" t="str">
        <f>VLOOKUP(G832,[1]Macrodata_CCF!$A$3:$B$55,2,FALSE)</f>
        <v>#ERROR!</v>
      </c>
      <c r="F832" s="78">
        <v>0.0</v>
      </c>
      <c r="G832" s="80">
        <v>8.0</v>
      </c>
      <c r="H832" s="81">
        <v>52810.0</v>
      </c>
      <c r="I832" s="81">
        <v>270000.0</v>
      </c>
      <c r="J832" s="81">
        <v>275400.0</v>
      </c>
      <c r="K832" s="81">
        <v>270000.0</v>
      </c>
      <c r="L832" s="82">
        <v>1.024863023159446</v>
      </c>
      <c r="N832" s="83">
        <f t="shared" si="1"/>
        <v>1.024863023</v>
      </c>
      <c r="O832" s="83">
        <f t="shared" si="2"/>
        <v>1</v>
      </c>
      <c r="Q832" s="83">
        <f t="shared" si="3"/>
        <v>0.8044074074</v>
      </c>
      <c r="R832" s="83">
        <f t="shared" si="4"/>
        <v>1.024863023</v>
      </c>
      <c r="S832" s="83" t="b">
        <f t="shared" si="5"/>
        <v>0</v>
      </c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</row>
    <row r="833" ht="14.25" customHeight="1">
      <c r="A833" s="78">
        <v>830.0</v>
      </c>
      <c r="C833" s="78" t="str">
        <f>VLOOKUP(G833,[1]Macrodata_CCF!$A$3:$D$55,4,FALSE)</f>
        <v>#ERROR!</v>
      </c>
      <c r="E833" s="79" t="str">
        <f>VLOOKUP(G833,[1]Macrodata_CCF!$A$3:$B$55,2,FALSE)</f>
        <v>#ERROR!</v>
      </c>
      <c r="F833" s="78">
        <v>0.0</v>
      </c>
      <c r="G833" s="80">
        <v>2.0</v>
      </c>
      <c r="H833" s="81">
        <v>298065.0</v>
      </c>
      <c r="I833" s="81">
        <v>520000.0</v>
      </c>
      <c r="J833" s="81">
        <v>344670.0</v>
      </c>
      <c r="K833" s="81">
        <v>832000.0</v>
      </c>
      <c r="L833" s="82">
        <v>0.2099939171379007</v>
      </c>
      <c r="N833" s="83">
        <f t="shared" si="1"/>
        <v>0.2099939171</v>
      </c>
      <c r="O833" s="83">
        <f t="shared" si="2"/>
        <v>0.2099939171</v>
      </c>
      <c r="Q833" s="83">
        <f t="shared" si="3"/>
        <v>0.4267980769</v>
      </c>
      <c r="R833" s="83">
        <f t="shared" si="4"/>
        <v>0.2099939171</v>
      </c>
      <c r="S833" s="83" t="b">
        <f t="shared" si="5"/>
        <v>0</v>
      </c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</row>
    <row r="834" ht="14.25" customHeight="1">
      <c r="A834" s="78">
        <v>831.0</v>
      </c>
      <c r="C834" s="78" t="str">
        <f>VLOOKUP(G834,[1]Macrodata_CCF!$A$3:$D$55,4,FALSE)</f>
        <v>#ERROR!</v>
      </c>
      <c r="E834" s="79" t="str">
        <f>VLOOKUP(G834,[1]Macrodata_CCF!$A$3:$B$55,2,FALSE)</f>
        <v>#ERROR!</v>
      </c>
      <c r="F834" s="78">
        <v>0.0</v>
      </c>
      <c r="G834" s="80">
        <v>35.0</v>
      </c>
      <c r="H834" s="81">
        <v>29590.0</v>
      </c>
      <c r="I834" s="81">
        <v>130000.0</v>
      </c>
      <c r="J834" s="81">
        <v>32600.0</v>
      </c>
      <c r="K834" s="81">
        <v>130000.0</v>
      </c>
      <c r="L834" s="82">
        <v>0.02997709391494871</v>
      </c>
      <c r="N834" s="83">
        <f t="shared" si="1"/>
        <v>0.02997709391</v>
      </c>
      <c r="O834" s="83">
        <f t="shared" si="2"/>
        <v>0.02997709391</v>
      </c>
      <c r="Q834" s="83">
        <f t="shared" si="3"/>
        <v>0.7723846154</v>
      </c>
      <c r="R834" s="83">
        <f t="shared" si="4"/>
        <v>0.02997709391</v>
      </c>
      <c r="S834" s="83" t="b">
        <f t="shared" si="5"/>
        <v>0</v>
      </c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</row>
    <row r="835" ht="14.25" customHeight="1">
      <c r="A835" s="78">
        <v>832.0</v>
      </c>
      <c r="C835" s="78" t="str">
        <f>VLOOKUP(G835,[1]Macrodata_CCF!$A$3:$D$55,4,FALSE)</f>
        <v>#ERROR!</v>
      </c>
      <c r="E835" s="79" t="str">
        <f>VLOOKUP(G835,[1]Macrodata_CCF!$A$3:$B$55,2,FALSE)</f>
        <v>#ERROR!</v>
      </c>
      <c r="F835" s="78">
        <v>0.0</v>
      </c>
      <c r="G835" s="80">
        <v>17.0</v>
      </c>
      <c r="H835" s="81">
        <v>54240.0</v>
      </c>
      <c r="I835" s="81">
        <v>300000.0</v>
      </c>
      <c r="J835" s="81">
        <v>0.0</v>
      </c>
      <c r="K835" s="81">
        <v>300000.0</v>
      </c>
      <c r="L835" s="82">
        <v>-0.220703125</v>
      </c>
      <c r="N835" s="83">
        <f t="shared" si="1"/>
        <v>-0.220703125</v>
      </c>
      <c r="O835" s="83">
        <f t="shared" si="2"/>
        <v>0</v>
      </c>
      <c r="Q835" s="83">
        <f t="shared" si="3"/>
        <v>0.8192</v>
      </c>
      <c r="R835" s="83">
        <f t="shared" si="4"/>
        <v>-0.220703125</v>
      </c>
      <c r="S835" s="83" t="b">
        <f t="shared" si="5"/>
        <v>0</v>
      </c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</row>
    <row r="836" ht="14.25" customHeight="1">
      <c r="A836" s="78">
        <v>833.0</v>
      </c>
      <c r="C836" s="78" t="str">
        <f>VLOOKUP(G836,[1]Macrodata_CCF!$A$3:$D$55,4,FALSE)</f>
        <v>#ERROR!</v>
      </c>
      <c r="E836" s="79" t="str">
        <f>VLOOKUP(G836,[1]Macrodata_CCF!$A$3:$B$55,2,FALSE)</f>
        <v>#ERROR!</v>
      </c>
      <c r="F836" s="78">
        <v>0.0</v>
      </c>
      <c r="G836" s="80">
        <v>9.0</v>
      </c>
      <c r="H836" s="81">
        <v>624980.0</v>
      </c>
      <c r="I836" s="81">
        <v>670000.0</v>
      </c>
      <c r="J836" s="81">
        <v>642990.0</v>
      </c>
      <c r="K836" s="81">
        <v>670000.0</v>
      </c>
      <c r="L836" s="82">
        <v>0.4000444247001333</v>
      </c>
      <c r="N836" s="83">
        <f t="shared" si="1"/>
        <v>0.4000444247</v>
      </c>
      <c r="O836" s="83">
        <f t="shared" si="2"/>
        <v>0.4000444247</v>
      </c>
      <c r="Q836" s="83">
        <f t="shared" si="3"/>
        <v>0.06719402985</v>
      </c>
      <c r="R836" s="83">
        <f t="shared" si="4"/>
        <v>0.02688059701</v>
      </c>
      <c r="S836" s="83" t="b">
        <f t="shared" si="5"/>
        <v>0</v>
      </c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</row>
    <row r="837" ht="14.25" customHeight="1">
      <c r="A837" s="78">
        <v>834.0</v>
      </c>
      <c r="C837" s="78" t="str">
        <f>VLOOKUP(G837,[1]Macrodata_CCF!$A$3:$D$55,4,FALSE)</f>
        <v>#ERROR!</v>
      </c>
      <c r="E837" s="79" t="str">
        <f>VLOOKUP(G837,[1]Macrodata_CCF!$A$3:$B$55,2,FALSE)</f>
        <v>#ERROR!</v>
      </c>
      <c r="F837" s="78">
        <v>0.0</v>
      </c>
      <c r="G837" s="80">
        <v>33.0</v>
      </c>
      <c r="H837" s="81">
        <v>140085.0</v>
      </c>
      <c r="I837" s="81">
        <v>880000.0</v>
      </c>
      <c r="J837" s="81">
        <v>0.0</v>
      </c>
      <c r="K837" s="81">
        <v>880000.0</v>
      </c>
      <c r="L837" s="82">
        <v>-0.1893258009365941</v>
      </c>
      <c r="N837" s="83">
        <f t="shared" si="1"/>
        <v>-0.1893258009</v>
      </c>
      <c r="O837" s="83">
        <f t="shared" si="2"/>
        <v>0</v>
      </c>
      <c r="Q837" s="83">
        <f t="shared" si="3"/>
        <v>0.8408125</v>
      </c>
      <c r="R837" s="83">
        <f t="shared" si="4"/>
        <v>-0.1893258009</v>
      </c>
      <c r="S837" s="83" t="b">
        <f t="shared" si="5"/>
        <v>0</v>
      </c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</row>
    <row r="838" ht="14.25" customHeight="1">
      <c r="A838" s="78">
        <v>835.0</v>
      </c>
      <c r="C838" s="78" t="str">
        <f>VLOOKUP(G838,[1]Macrodata_CCF!$A$3:$D$55,4,FALSE)</f>
        <v>#ERROR!</v>
      </c>
      <c r="E838" s="79" t="str">
        <f>VLOOKUP(G838,[1]Macrodata_CCF!$A$3:$B$55,2,FALSE)</f>
        <v>#ERROR!</v>
      </c>
      <c r="F838" s="78">
        <v>1.0</v>
      </c>
      <c r="G838" s="80">
        <v>32.0</v>
      </c>
      <c r="H838" s="81">
        <v>13230.0</v>
      </c>
      <c r="I838" s="81">
        <v>240000.0</v>
      </c>
      <c r="J838" s="81">
        <v>142490.0</v>
      </c>
      <c r="K838" s="81">
        <v>240000.0</v>
      </c>
      <c r="L838" s="82">
        <v>0.5700048507298143</v>
      </c>
      <c r="N838" s="83">
        <f t="shared" si="1"/>
        <v>0.5700048507</v>
      </c>
      <c r="O838" s="83">
        <f t="shared" si="2"/>
        <v>0.5700048507</v>
      </c>
      <c r="Q838" s="83">
        <f t="shared" si="3"/>
        <v>0.944875</v>
      </c>
      <c r="R838" s="83">
        <f t="shared" si="4"/>
        <v>0.5700048507</v>
      </c>
      <c r="S838" s="83" t="b">
        <f t="shared" si="5"/>
        <v>0</v>
      </c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</row>
    <row r="839" ht="14.25" customHeight="1">
      <c r="A839" s="78">
        <v>836.0</v>
      </c>
      <c r="C839" s="78" t="str">
        <f>VLOOKUP(G839,[1]Macrodata_CCF!$A$3:$D$55,4,FALSE)</f>
        <v>#ERROR!</v>
      </c>
      <c r="E839" s="79" t="str">
        <f>VLOOKUP(G839,[1]Macrodata_CCF!$A$3:$B$55,2,FALSE)</f>
        <v>#ERROR!</v>
      </c>
      <c r="F839" s="78">
        <v>0.0</v>
      </c>
      <c r="G839" s="80">
        <v>35.0</v>
      </c>
      <c r="H839" s="81">
        <v>151350.0</v>
      </c>
      <c r="I839" s="81">
        <v>190000.0</v>
      </c>
      <c r="J839" s="81">
        <v>153670.0</v>
      </c>
      <c r="K839" s="81">
        <v>323000.0</v>
      </c>
      <c r="L839" s="82">
        <v>0.06002587322121604</v>
      </c>
      <c r="N839" s="83">
        <f t="shared" si="1"/>
        <v>0.06002587322</v>
      </c>
      <c r="O839" s="83">
        <f t="shared" si="2"/>
        <v>0.06002587322</v>
      </c>
      <c r="Q839" s="83">
        <f t="shared" si="3"/>
        <v>0.2034210526</v>
      </c>
      <c r="R839" s="83">
        <f t="shared" si="4"/>
        <v>0.06002587322</v>
      </c>
      <c r="S839" s="83" t="b">
        <f t="shared" si="5"/>
        <v>0</v>
      </c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</row>
    <row r="840" ht="14.25" customHeight="1">
      <c r="A840" s="78">
        <v>837.0</v>
      </c>
      <c r="C840" s="78" t="str">
        <f>VLOOKUP(G840,[1]Macrodata_CCF!$A$3:$D$55,4,FALSE)</f>
        <v>#ERROR!</v>
      </c>
      <c r="E840" s="79" t="str">
        <f>VLOOKUP(G840,[1]Macrodata_CCF!$A$3:$B$55,2,FALSE)</f>
        <v>#ERROR!</v>
      </c>
      <c r="F840" s="78">
        <v>0.0</v>
      </c>
      <c r="G840" s="80">
        <v>21.0</v>
      </c>
      <c r="H840" s="81">
        <v>116585.0</v>
      </c>
      <c r="I840" s="81">
        <v>340000.0</v>
      </c>
      <c r="J840" s="81">
        <v>147865.0</v>
      </c>
      <c r="K840" s="81">
        <v>680000.0</v>
      </c>
      <c r="L840" s="82">
        <v>0.1400085043528859</v>
      </c>
      <c r="N840" s="83">
        <f t="shared" si="1"/>
        <v>0.1400085044</v>
      </c>
      <c r="O840" s="83">
        <f t="shared" si="2"/>
        <v>0.1400085044</v>
      </c>
      <c r="Q840" s="83">
        <f t="shared" si="3"/>
        <v>0.6571029412</v>
      </c>
      <c r="R840" s="83">
        <f t="shared" si="4"/>
        <v>0.1400085044</v>
      </c>
      <c r="S840" s="83" t="b">
        <f t="shared" si="5"/>
        <v>0</v>
      </c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</row>
    <row r="841" ht="14.25" customHeight="1">
      <c r="A841" s="78">
        <v>838.0</v>
      </c>
      <c r="C841" s="78" t="str">
        <f>VLOOKUP(G841,[1]Macrodata_CCF!$A$3:$D$55,4,FALSE)</f>
        <v>#ERROR!</v>
      </c>
      <c r="E841" s="79" t="str">
        <f>VLOOKUP(G841,[1]Macrodata_CCF!$A$3:$B$55,2,FALSE)</f>
        <v>#ERROR!</v>
      </c>
      <c r="F841" s="78">
        <v>0.0</v>
      </c>
      <c r="G841" s="80">
        <v>32.0</v>
      </c>
      <c r="H841" s="81">
        <v>8060.0</v>
      </c>
      <c r="I841" s="81">
        <v>390000.0</v>
      </c>
      <c r="J841" s="81">
        <v>69170.0</v>
      </c>
      <c r="K841" s="81">
        <v>390000.0</v>
      </c>
      <c r="L841" s="82">
        <v>0.1599989527150861</v>
      </c>
      <c r="N841" s="83">
        <f t="shared" si="1"/>
        <v>0.1599989527</v>
      </c>
      <c r="O841" s="83">
        <f t="shared" si="2"/>
        <v>0.1599989527</v>
      </c>
      <c r="Q841" s="83">
        <f t="shared" si="3"/>
        <v>0.9793333333</v>
      </c>
      <c r="R841" s="83">
        <f t="shared" si="4"/>
        <v>0.1599989527</v>
      </c>
      <c r="S841" s="83" t="b">
        <f t="shared" si="5"/>
        <v>0</v>
      </c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</row>
    <row r="842" ht="14.25" customHeight="1">
      <c r="A842" s="78">
        <v>839.0</v>
      </c>
      <c r="C842" s="78" t="str">
        <f>VLOOKUP(G842,[1]Macrodata_CCF!$A$3:$D$55,4,FALSE)</f>
        <v>#ERROR!</v>
      </c>
      <c r="E842" s="79" t="str">
        <f>VLOOKUP(G842,[1]Macrodata_CCF!$A$3:$B$55,2,FALSE)</f>
        <v>#ERROR!</v>
      </c>
      <c r="F842" s="78">
        <v>0.0</v>
      </c>
      <c r="G842" s="80">
        <v>46.0</v>
      </c>
      <c r="H842" s="81">
        <v>0.0</v>
      </c>
      <c r="I842" s="81">
        <v>420000.0</v>
      </c>
      <c r="J842" s="81">
        <v>63000.0</v>
      </c>
      <c r="K842" s="81">
        <v>420000.0</v>
      </c>
      <c r="L842" s="82">
        <v>0.15</v>
      </c>
      <c r="N842" s="83">
        <f t="shared" si="1"/>
        <v>0.15</v>
      </c>
      <c r="O842" s="83">
        <f t="shared" si="2"/>
        <v>0.15</v>
      </c>
      <c r="Q842" s="83">
        <f t="shared" si="3"/>
        <v>1</v>
      </c>
      <c r="R842" s="83">
        <f t="shared" si="4"/>
        <v>0.15</v>
      </c>
      <c r="S842" s="83" t="b">
        <f t="shared" si="5"/>
        <v>0</v>
      </c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</row>
    <row r="843" ht="14.25" customHeight="1">
      <c r="A843" s="78">
        <v>840.0</v>
      </c>
      <c r="C843" s="78" t="str">
        <f>VLOOKUP(G843,[1]Macrodata_CCF!$A$3:$D$55,4,FALSE)</f>
        <v>#ERROR!</v>
      </c>
      <c r="E843" s="79" t="str">
        <f>VLOOKUP(G843,[1]Macrodata_CCF!$A$3:$B$55,2,FALSE)</f>
        <v>#ERROR!</v>
      </c>
      <c r="F843" s="78">
        <v>0.0</v>
      </c>
      <c r="G843" s="80">
        <v>47.0</v>
      </c>
      <c r="H843" s="81">
        <v>127240.0</v>
      </c>
      <c r="I843" s="81">
        <v>960000.0</v>
      </c>
      <c r="J843" s="81">
        <v>268810.0</v>
      </c>
      <c r="K843" s="81">
        <v>960000.0</v>
      </c>
      <c r="L843" s="82">
        <v>0.1700009606609347</v>
      </c>
      <c r="N843" s="83">
        <f t="shared" si="1"/>
        <v>0.1700009607</v>
      </c>
      <c r="O843" s="83">
        <f t="shared" si="2"/>
        <v>0.1700009607</v>
      </c>
      <c r="Q843" s="83">
        <f t="shared" si="3"/>
        <v>0.8674583333</v>
      </c>
      <c r="R843" s="83">
        <f t="shared" si="4"/>
        <v>0.1700009607</v>
      </c>
      <c r="S843" s="83" t="b">
        <f t="shared" si="5"/>
        <v>0</v>
      </c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</row>
    <row r="844" ht="14.25" customHeight="1">
      <c r="A844" s="78">
        <v>841.0</v>
      </c>
      <c r="C844" s="78" t="str">
        <f>VLOOKUP(G844,[1]Macrodata_CCF!$A$3:$D$55,4,FALSE)</f>
        <v>#ERROR!</v>
      </c>
      <c r="E844" s="79" t="str">
        <f>VLOOKUP(G844,[1]Macrodata_CCF!$A$3:$B$55,2,FALSE)</f>
        <v>#ERROR!</v>
      </c>
      <c r="F844" s="78">
        <v>0.0</v>
      </c>
      <c r="G844" s="80">
        <v>8.0</v>
      </c>
      <c r="H844" s="81">
        <v>1550.0</v>
      </c>
      <c r="I844" s="81">
        <v>630000.0</v>
      </c>
      <c r="J844" s="81">
        <v>127240.0</v>
      </c>
      <c r="K844" s="81">
        <v>630000.0</v>
      </c>
      <c r="L844" s="82">
        <v>0.2</v>
      </c>
      <c r="N844" s="83">
        <f t="shared" si="1"/>
        <v>0.2</v>
      </c>
      <c r="O844" s="83">
        <f t="shared" si="2"/>
        <v>0.2</v>
      </c>
      <c r="Q844" s="83">
        <f t="shared" si="3"/>
        <v>0.9975396825</v>
      </c>
      <c r="R844" s="83">
        <f t="shared" si="4"/>
        <v>0.2</v>
      </c>
      <c r="S844" s="83" t="b">
        <f t="shared" si="5"/>
        <v>0</v>
      </c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</row>
    <row r="845" ht="14.25" customHeight="1">
      <c r="A845" s="78">
        <v>842.0</v>
      </c>
      <c r="C845" s="78" t="str">
        <f>VLOOKUP(G845,[1]Macrodata_CCF!$A$3:$D$55,4,FALSE)</f>
        <v>#ERROR!</v>
      </c>
      <c r="E845" s="79" t="str">
        <f>VLOOKUP(G845,[1]Macrodata_CCF!$A$3:$B$55,2,FALSE)</f>
        <v>#ERROR!</v>
      </c>
      <c r="F845" s="78">
        <v>0.0</v>
      </c>
      <c r="G845" s="80">
        <v>19.0</v>
      </c>
      <c r="H845" s="81">
        <v>498295.0</v>
      </c>
      <c r="I845" s="81">
        <v>900000.0</v>
      </c>
      <c r="J845" s="81">
        <v>566585.0</v>
      </c>
      <c r="K845" s="81">
        <v>900000.0</v>
      </c>
      <c r="L845" s="82">
        <v>0.1700003734083469</v>
      </c>
      <c r="N845" s="83">
        <f t="shared" si="1"/>
        <v>0.1700003734</v>
      </c>
      <c r="O845" s="83">
        <f t="shared" si="2"/>
        <v>0.1700003734</v>
      </c>
      <c r="Q845" s="83">
        <f t="shared" si="3"/>
        <v>0.4463388889</v>
      </c>
      <c r="R845" s="83">
        <f t="shared" si="4"/>
        <v>0.1700003734</v>
      </c>
      <c r="S845" s="83" t="b">
        <f t="shared" si="5"/>
        <v>0</v>
      </c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</row>
    <row r="846" ht="14.25" customHeight="1">
      <c r="A846" s="78">
        <v>843.0</v>
      </c>
      <c r="C846" s="78" t="str">
        <f>VLOOKUP(G846,[1]Macrodata_CCF!$A$3:$D$55,4,FALSE)</f>
        <v>#ERROR!</v>
      </c>
      <c r="E846" s="79" t="str">
        <f>VLOOKUP(G846,[1]Macrodata_CCF!$A$3:$B$55,2,FALSE)</f>
        <v>#ERROR!</v>
      </c>
      <c r="F846" s="78">
        <v>0.0</v>
      </c>
      <c r="G846" s="80">
        <v>9.0</v>
      </c>
      <c r="H846" s="81">
        <v>0.0</v>
      </c>
      <c r="I846" s="81">
        <v>850000.0</v>
      </c>
      <c r="J846" s="81">
        <v>229500.0</v>
      </c>
      <c r="K846" s="81">
        <v>850000.0</v>
      </c>
      <c r="L846" s="82">
        <v>0.27</v>
      </c>
      <c r="N846" s="83">
        <f t="shared" si="1"/>
        <v>0.27</v>
      </c>
      <c r="O846" s="83">
        <f t="shared" si="2"/>
        <v>0.27</v>
      </c>
      <c r="Q846" s="83">
        <f t="shared" si="3"/>
        <v>1</v>
      </c>
      <c r="R846" s="83">
        <f t="shared" si="4"/>
        <v>0.27</v>
      </c>
      <c r="S846" s="83" t="b">
        <f t="shared" si="5"/>
        <v>0</v>
      </c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</row>
    <row r="847" ht="14.25" customHeight="1">
      <c r="A847" s="78">
        <v>844.0</v>
      </c>
      <c r="C847" s="78" t="str">
        <f>VLOOKUP(G847,[1]Macrodata_CCF!$A$3:$D$55,4,FALSE)</f>
        <v>#ERROR!</v>
      </c>
      <c r="E847" s="79" t="str">
        <f>VLOOKUP(G847,[1]Macrodata_CCF!$A$3:$B$55,2,FALSE)</f>
        <v>#ERROR!</v>
      </c>
      <c r="F847" s="78">
        <v>0.0</v>
      </c>
      <c r="G847" s="80">
        <v>18.0</v>
      </c>
      <c r="H847" s="81">
        <v>463425.0</v>
      </c>
      <c r="I847" s="81">
        <v>840000.0</v>
      </c>
      <c r="J847" s="81">
        <v>1163855.0</v>
      </c>
      <c r="K847" s="81">
        <v>1428000.0</v>
      </c>
      <c r="L847" s="82">
        <v>1.860001327756755</v>
      </c>
      <c r="N847" s="83">
        <f t="shared" si="1"/>
        <v>1.860001328</v>
      </c>
      <c r="O847" s="83">
        <f t="shared" si="2"/>
        <v>1</v>
      </c>
      <c r="Q847" s="83">
        <f t="shared" si="3"/>
        <v>0.4483035714</v>
      </c>
      <c r="R847" s="83">
        <f t="shared" si="4"/>
        <v>1.860001328</v>
      </c>
      <c r="S847" s="83" t="b">
        <f t="shared" si="5"/>
        <v>0</v>
      </c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</row>
    <row r="848" ht="14.25" customHeight="1">
      <c r="A848" s="78">
        <v>845.0</v>
      </c>
      <c r="C848" s="78" t="str">
        <f>VLOOKUP(G848,[1]Macrodata_CCF!$A$3:$D$55,4,FALSE)</f>
        <v>#ERROR!</v>
      </c>
      <c r="E848" s="79" t="str">
        <f>VLOOKUP(G848,[1]Macrodata_CCF!$A$3:$B$55,2,FALSE)</f>
        <v>#ERROR!</v>
      </c>
      <c r="F848" s="78">
        <v>0.0</v>
      </c>
      <c r="G848" s="80">
        <v>7.0</v>
      </c>
      <c r="H848" s="81">
        <v>816190.0</v>
      </c>
      <c r="I848" s="81">
        <v>890000.0</v>
      </c>
      <c r="J848" s="81">
        <v>806595.0</v>
      </c>
      <c r="K848" s="81">
        <v>1335000.0</v>
      </c>
      <c r="L848" s="82">
        <v>-0.1299959355100935</v>
      </c>
      <c r="N848" s="83">
        <f t="shared" si="1"/>
        <v>-0.1299959355</v>
      </c>
      <c r="O848" s="83">
        <f t="shared" si="2"/>
        <v>0</v>
      </c>
      <c r="Q848" s="83">
        <f t="shared" si="3"/>
        <v>0.08293258427</v>
      </c>
      <c r="R848" s="83">
        <f t="shared" si="4"/>
        <v>-0.01078089888</v>
      </c>
      <c r="S848" s="83" t="b">
        <f t="shared" si="5"/>
        <v>0</v>
      </c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</row>
    <row r="849" ht="14.25" customHeight="1">
      <c r="A849" s="78">
        <v>846.0</v>
      </c>
      <c r="C849" s="78" t="str">
        <f>VLOOKUP(G849,[1]Macrodata_CCF!$A$3:$D$55,4,FALSE)</f>
        <v>#ERROR!</v>
      </c>
      <c r="E849" s="79" t="str">
        <f>VLOOKUP(G849,[1]Macrodata_CCF!$A$3:$B$55,2,FALSE)</f>
        <v>#ERROR!</v>
      </c>
      <c r="F849" s="78">
        <v>0.0</v>
      </c>
      <c r="G849" s="80">
        <v>11.0</v>
      </c>
      <c r="H849" s="81">
        <v>255700.0</v>
      </c>
      <c r="I849" s="81">
        <v>680000.0</v>
      </c>
      <c r="J849" s="81">
        <v>327830.0</v>
      </c>
      <c r="K849" s="81">
        <v>680000.0</v>
      </c>
      <c r="L849" s="82">
        <v>0.1699976431769974</v>
      </c>
      <c r="N849" s="83">
        <f t="shared" si="1"/>
        <v>0.1699976432</v>
      </c>
      <c r="O849" s="83">
        <f t="shared" si="2"/>
        <v>0.1699976432</v>
      </c>
      <c r="Q849" s="83">
        <f t="shared" si="3"/>
        <v>0.6239705882</v>
      </c>
      <c r="R849" s="83">
        <f t="shared" si="4"/>
        <v>0.1699976432</v>
      </c>
      <c r="S849" s="83" t="b">
        <f t="shared" si="5"/>
        <v>0</v>
      </c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</row>
    <row r="850" ht="14.25" customHeight="1">
      <c r="A850" s="78">
        <v>847.0</v>
      </c>
      <c r="C850" s="78" t="str">
        <f>VLOOKUP(G850,[1]Macrodata_CCF!$A$3:$D$55,4,FALSE)</f>
        <v>#ERROR!</v>
      </c>
      <c r="E850" s="79" t="str">
        <f>VLOOKUP(G850,[1]Macrodata_CCF!$A$3:$B$55,2,FALSE)</f>
        <v>#ERROR!</v>
      </c>
      <c r="F850" s="78">
        <v>0.0</v>
      </c>
      <c r="G850" s="80">
        <v>53.0</v>
      </c>
      <c r="H850" s="81">
        <v>529530.0</v>
      </c>
      <c r="I850" s="81">
        <v>700000.0</v>
      </c>
      <c r="J850" s="81">
        <v>548280.0</v>
      </c>
      <c r="K850" s="81">
        <v>700000.0</v>
      </c>
      <c r="L850" s="82">
        <v>0.1099900275708336</v>
      </c>
      <c r="N850" s="83">
        <f t="shared" si="1"/>
        <v>0.1099900276</v>
      </c>
      <c r="O850" s="83">
        <f t="shared" si="2"/>
        <v>0.1099900276</v>
      </c>
      <c r="Q850" s="83">
        <f t="shared" si="3"/>
        <v>0.2435285714</v>
      </c>
      <c r="R850" s="83">
        <f t="shared" si="4"/>
        <v>0.1099900276</v>
      </c>
      <c r="S850" s="83" t="b">
        <f t="shared" si="5"/>
        <v>0</v>
      </c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</row>
    <row r="851" ht="14.25" customHeight="1">
      <c r="A851" s="78">
        <v>848.0</v>
      </c>
      <c r="C851" s="78" t="str">
        <f>VLOOKUP(G851,[1]Macrodata_CCF!$A$3:$D$55,4,FALSE)</f>
        <v>#ERROR!</v>
      </c>
      <c r="E851" s="79" t="str">
        <f>VLOOKUP(G851,[1]Macrodata_CCF!$A$3:$B$55,2,FALSE)</f>
        <v>#ERROR!</v>
      </c>
      <c r="F851" s="78">
        <v>0.0</v>
      </c>
      <c r="G851" s="80">
        <v>44.0</v>
      </c>
      <c r="H851" s="81">
        <v>225400.0</v>
      </c>
      <c r="I851" s="81">
        <v>860000.0</v>
      </c>
      <c r="J851" s="81">
        <v>352320.0</v>
      </c>
      <c r="K851" s="81">
        <v>860000.0</v>
      </c>
      <c r="L851" s="82">
        <v>0.2</v>
      </c>
      <c r="N851" s="83">
        <f t="shared" si="1"/>
        <v>0.2</v>
      </c>
      <c r="O851" s="83">
        <f t="shared" si="2"/>
        <v>0.2</v>
      </c>
      <c r="Q851" s="83">
        <f t="shared" si="3"/>
        <v>0.7379069767</v>
      </c>
      <c r="R851" s="83">
        <f t="shared" si="4"/>
        <v>0.2</v>
      </c>
      <c r="S851" s="83" t="b">
        <f t="shared" si="5"/>
        <v>0</v>
      </c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</row>
    <row r="852" ht="14.25" customHeight="1">
      <c r="A852" s="78">
        <v>849.0</v>
      </c>
      <c r="C852" s="78" t="str">
        <f>VLOOKUP(G852,[1]Macrodata_CCF!$A$3:$D$55,4,FALSE)</f>
        <v>#ERROR!</v>
      </c>
      <c r="E852" s="79" t="str">
        <f>VLOOKUP(G852,[1]Macrodata_CCF!$A$3:$B$55,2,FALSE)</f>
        <v>#ERROR!</v>
      </c>
      <c r="F852" s="78">
        <v>0.0</v>
      </c>
      <c r="G852" s="80">
        <v>21.0</v>
      </c>
      <c r="H852" s="81">
        <v>706205.0</v>
      </c>
      <c r="I852" s="81">
        <v>850000.0</v>
      </c>
      <c r="J852" s="81">
        <v>727775.0</v>
      </c>
      <c r="K852" s="81">
        <v>850000.0</v>
      </c>
      <c r="L852" s="82">
        <v>0.1500052157585451</v>
      </c>
      <c r="N852" s="83">
        <f t="shared" si="1"/>
        <v>0.1500052158</v>
      </c>
      <c r="O852" s="83">
        <f t="shared" si="2"/>
        <v>0.1500052158</v>
      </c>
      <c r="Q852" s="83">
        <f t="shared" si="3"/>
        <v>0.1691705882</v>
      </c>
      <c r="R852" s="83">
        <f t="shared" si="4"/>
        <v>0.1500052158</v>
      </c>
      <c r="S852" s="83" t="b">
        <f t="shared" si="5"/>
        <v>0</v>
      </c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</row>
    <row r="853" ht="14.25" customHeight="1">
      <c r="A853" s="78">
        <v>850.0</v>
      </c>
      <c r="C853" s="78" t="str">
        <f>VLOOKUP(G853,[1]Macrodata_CCF!$A$3:$D$55,4,FALSE)</f>
        <v>#ERROR!</v>
      </c>
      <c r="E853" s="79" t="str">
        <f>VLOOKUP(G853,[1]Macrodata_CCF!$A$3:$B$55,2,FALSE)</f>
        <v>#ERROR!</v>
      </c>
      <c r="F853" s="78">
        <v>1.0</v>
      </c>
      <c r="G853" s="80">
        <v>13.0</v>
      </c>
      <c r="H853" s="81">
        <v>0.0</v>
      </c>
      <c r="I853" s="81">
        <v>500000.0</v>
      </c>
      <c r="J853" s="81">
        <v>270000.0</v>
      </c>
      <c r="K853" s="81">
        <v>500000.0</v>
      </c>
      <c r="L853" s="82">
        <v>0.54</v>
      </c>
      <c r="N853" s="83">
        <f t="shared" si="1"/>
        <v>0.54</v>
      </c>
      <c r="O853" s="83">
        <f t="shared" si="2"/>
        <v>0.54</v>
      </c>
      <c r="Q853" s="83">
        <f t="shared" si="3"/>
        <v>1</v>
      </c>
      <c r="R853" s="83">
        <f t="shared" si="4"/>
        <v>0.54</v>
      </c>
      <c r="S853" s="83" t="b">
        <f t="shared" si="5"/>
        <v>0</v>
      </c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</row>
    <row r="854" ht="14.25" customHeight="1">
      <c r="A854" s="78">
        <v>851.0</v>
      </c>
      <c r="C854" s="78" t="str">
        <f>VLOOKUP(G854,[1]Macrodata_CCF!$A$3:$D$55,4,FALSE)</f>
        <v>#ERROR!</v>
      </c>
      <c r="E854" s="79" t="str">
        <f>VLOOKUP(G854,[1]Macrodata_CCF!$A$3:$B$55,2,FALSE)</f>
        <v>#ERROR!</v>
      </c>
      <c r="F854" s="78">
        <v>0.0</v>
      </c>
      <c r="G854" s="80">
        <v>52.0</v>
      </c>
      <c r="H854" s="81">
        <v>161955.0</v>
      </c>
      <c r="I854" s="81">
        <v>430000.0</v>
      </c>
      <c r="J854" s="81">
        <v>175355.0</v>
      </c>
      <c r="K854" s="81">
        <v>430000.0</v>
      </c>
      <c r="L854" s="82">
        <v>0.0499916058870712</v>
      </c>
      <c r="N854" s="83">
        <f t="shared" si="1"/>
        <v>0.04999160589</v>
      </c>
      <c r="O854" s="83">
        <f t="shared" si="2"/>
        <v>0.04999160589</v>
      </c>
      <c r="Q854" s="83">
        <f t="shared" si="3"/>
        <v>0.6233604651</v>
      </c>
      <c r="R854" s="83">
        <f t="shared" si="4"/>
        <v>0.04999160589</v>
      </c>
      <c r="S854" s="83" t="b">
        <f t="shared" si="5"/>
        <v>0</v>
      </c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</row>
    <row r="855" ht="14.25" customHeight="1">
      <c r="A855" s="78">
        <v>852.0</v>
      </c>
      <c r="C855" s="78" t="str">
        <f>VLOOKUP(G855,[1]Macrodata_CCF!$A$3:$D$55,4,FALSE)</f>
        <v>#ERROR!</v>
      </c>
      <c r="E855" s="79" t="str">
        <f>VLOOKUP(G855,[1]Macrodata_CCF!$A$3:$B$55,2,FALSE)</f>
        <v>#ERROR!</v>
      </c>
      <c r="F855" s="78">
        <v>0.0</v>
      </c>
      <c r="G855" s="80">
        <v>53.0</v>
      </c>
      <c r="H855" s="81">
        <v>79070.0</v>
      </c>
      <c r="I855" s="81">
        <v>120000.0</v>
      </c>
      <c r="J855" s="81">
        <v>80705.0</v>
      </c>
      <c r="K855" s="81">
        <v>204000.0</v>
      </c>
      <c r="L855" s="82">
        <v>0.03994624969460054</v>
      </c>
      <c r="N855" s="83">
        <f t="shared" si="1"/>
        <v>0.03994624969</v>
      </c>
      <c r="O855" s="83">
        <f t="shared" si="2"/>
        <v>0.03994624969</v>
      </c>
      <c r="Q855" s="83">
        <f t="shared" si="3"/>
        <v>0.3410833333</v>
      </c>
      <c r="R855" s="83">
        <f t="shared" si="4"/>
        <v>0.03994624969</v>
      </c>
      <c r="S855" s="83" t="b">
        <f t="shared" si="5"/>
        <v>0</v>
      </c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</row>
    <row r="856" ht="14.25" customHeight="1">
      <c r="A856" s="78">
        <v>853.0</v>
      </c>
      <c r="C856" s="78" t="str">
        <f>VLOOKUP(G856,[1]Macrodata_CCF!$A$3:$D$55,4,FALSE)</f>
        <v>#ERROR!</v>
      </c>
      <c r="E856" s="79" t="str">
        <f>VLOOKUP(G856,[1]Macrodata_CCF!$A$3:$B$55,2,FALSE)</f>
        <v>#ERROR!</v>
      </c>
      <c r="F856" s="78">
        <v>0.0</v>
      </c>
      <c r="G856" s="80">
        <v>10.0</v>
      </c>
      <c r="H856" s="81">
        <v>289485.0</v>
      </c>
      <c r="I856" s="81">
        <v>490000.0</v>
      </c>
      <c r="J856" s="81">
        <v>335605.0</v>
      </c>
      <c r="K856" s="81">
        <v>637000.0</v>
      </c>
      <c r="L856" s="82">
        <v>0.2300077300950054</v>
      </c>
      <c r="N856" s="83">
        <f t="shared" si="1"/>
        <v>0.2300077301</v>
      </c>
      <c r="O856" s="83">
        <f t="shared" si="2"/>
        <v>0.2300077301</v>
      </c>
      <c r="Q856" s="83">
        <f t="shared" si="3"/>
        <v>0.4092142857</v>
      </c>
      <c r="R856" s="83">
        <f t="shared" si="4"/>
        <v>0.2300077301</v>
      </c>
      <c r="S856" s="83" t="b">
        <f t="shared" si="5"/>
        <v>0</v>
      </c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</row>
    <row r="857" ht="14.25" customHeight="1">
      <c r="A857" s="78">
        <v>854.0</v>
      </c>
      <c r="C857" s="78" t="str">
        <f>VLOOKUP(G857,[1]Macrodata_CCF!$A$3:$D$55,4,FALSE)</f>
        <v>#ERROR!</v>
      </c>
      <c r="E857" s="79" t="str">
        <f>VLOOKUP(G857,[1]Macrodata_CCF!$A$3:$B$55,2,FALSE)</f>
        <v>#ERROR!</v>
      </c>
      <c r="F857" s="78">
        <v>0.0</v>
      </c>
      <c r="G857" s="80">
        <v>52.0</v>
      </c>
      <c r="H857" s="81">
        <v>182070.0</v>
      </c>
      <c r="I857" s="81">
        <v>300000.0</v>
      </c>
      <c r="J857" s="81">
        <v>192685.0</v>
      </c>
      <c r="K857" s="81">
        <v>450000.0</v>
      </c>
      <c r="L857" s="82">
        <v>0.09001102348851013</v>
      </c>
      <c r="N857" s="83">
        <f t="shared" si="1"/>
        <v>0.09001102349</v>
      </c>
      <c r="O857" s="83">
        <f t="shared" si="2"/>
        <v>0.09001102349</v>
      </c>
      <c r="Q857" s="83">
        <f t="shared" si="3"/>
        <v>0.3931</v>
      </c>
      <c r="R857" s="83">
        <f t="shared" si="4"/>
        <v>0.09001102349</v>
      </c>
      <c r="S857" s="83" t="b">
        <f t="shared" si="5"/>
        <v>0</v>
      </c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</row>
    <row r="858" ht="14.25" customHeight="1">
      <c r="A858" s="78">
        <v>855.0</v>
      </c>
      <c r="C858" s="78" t="str">
        <f>VLOOKUP(G858,[1]Macrodata_CCF!$A$3:$D$55,4,FALSE)</f>
        <v>#ERROR!</v>
      </c>
      <c r="E858" s="79" t="str">
        <f>VLOOKUP(G858,[1]Macrodata_CCF!$A$3:$B$55,2,FALSE)</f>
        <v>#ERROR!</v>
      </c>
      <c r="F858" s="78">
        <v>0.0</v>
      </c>
      <c r="G858" s="80">
        <v>30.0</v>
      </c>
      <c r="H858" s="81">
        <v>478965.0</v>
      </c>
      <c r="I858" s="81">
        <v>680000.0</v>
      </c>
      <c r="J858" s="81">
        <v>519170.0</v>
      </c>
      <c r="K858" s="81">
        <v>1156000.0</v>
      </c>
      <c r="L858" s="82">
        <v>0.1999900514835725</v>
      </c>
      <c r="N858" s="83">
        <f t="shared" si="1"/>
        <v>0.1999900515</v>
      </c>
      <c r="O858" s="83">
        <f t="shared" si="2"/>
        <v>0.1999900515</v>
      </c>
      <c r="Q858" s="83">
        <f t="shared" si="3"/>
        <v>0.2956397059</v>
      </c>
      <c r="R858" s="83">
        <f t="shared" si="4"/>
        <v>0.1999900515</v>
      </c>
      <c r="S858" s="83" t="b">
        <f t="shared" si="5"/>
        <v>0</v>
      </c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</row>
    <row r="859" ht="14.25" customHeight="1">
      <c r="A859" s="78">
        <v>856.0</v>
      </c>
      <c r="C859" s="78" t="str">
        <f>VLOOKUP(G859,[1]Macrodata_CCF!$A$3:$D$55,4,FALSE)</f>
        <v>#ERROR!</v>
      </c>
      <c r="E859" s="79" t="str">
        <f>VLOOKUP(G859,[1]Macrodata_CCF!$A$3:$B$55,2,FALSE)</f>
        <v>#ERROR!</v>
      </c>
      <c r="F859" s="78">
        <v>1.0</v>
      </c>
      <c r="G859" s="80">
        <v>19.0</v>
      </c>
      <c r="H859" s="81">
        <v>182360.0</v>
      </c>
      <c r="I859" s="81">
        <v>860000.0</v>
      </c>
      <c r="J859" s="81">
        <v>466970.0</v>
      </c>
      <c r="K859" s="81">
        <v>860000.0</v>
      </c>
      <c r="L859" s="82">
        <v>0.4200017708517797</v>
      </c>
      <c r="N859" s="83">
        <f t="shared" si="1"/>
        <v>0.4200017709</v>
      </c>
      <c r="O859" s="83">
        <f t="shared" si="2"/>
        <v>0.4200017709</v>
      </c>
      <c r="Q859" s="83">
        <f t="shared" si="3"/>
        <v>0.7879534884</v>
      </c>
      <c r="R859" s="83">
        <f t="shared" si="4"/>
        <v>0.4200017709</v>
      </c>
      <c r="S859" s="83" t="b">
        <f t="shared" si="5"/>
        <v>0</v>
      </c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</row>
    <row r="860" ht="14.25" customHeight="1">
      <c r="A860" s="78">
        <v>857.0</v>
      </c>
      <c r="C860" s="78" t="str">
        <f>VLOOKUP(G860,[1]Macrodata_CCF!$A$3:$D$55,4,FALSE)</f>
        <v>#ERROR!</v>
      </c>
      <c r="E860" s="79" t="str">
        <f>VLOOKUP(G860,[1]Macrodata_CCF!$A$3:$B$55,2,FALSE)</f>
        <v>#ERROR!</v>
      </c>
      <c r="F860" s="78">
        <v>0.0</v>
      </c>
      <c r="G860" s="80">
        <v>2.0</v>
      </c>
      <c r="H860" s="81">
        <v>0.0</v>
      </c>
      <c r="I860" s="81">
        <v>170000.0</v>
      </c>
      <c r="J860" s="81">
        <v>49300.0</v>
      </c>
      <c r="K860" s="81">
        <v>170000.0</v>
      </c>
      <c r="L860" s="82">
        <v>0.29</v>
      </c>
      <c r="N860" s="83">
        <f t="shared" si="1"/>
        <v>0.29</v>
      </c>
      <c r="O860" s="83">
        <f t="shared" si="2"/>
        <v>0.29</v>
      </c>
      <c r="Q860" s="83">
        <f t="shared" si="3"/>
        <v>1</v>
      </c>
      <c r="R860" s="83">
        <f t="shared" si="4"/>
        <v>0.29</v>
      </c>
      <c r="S860" s="83" t="b">
        <f t="shared" si="5"/>
        <v>0</v>
      </c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</row>
    <row r="861" ht="14.25" customHeight="1">
      <c r="A861" s="78">
        <v>858.0</v>
      </c>
      <c r="C861" s="78" t="str">
        <f>VLOOKUP(G861,[1]Macrodata_CCF!$A$3:$D$55,4,FALSE)</f>
        <v>#ERROR!</v>
      </c>
      <c r="E861" s="79" t="str">
        <f>VLOOKUP(G861,[1]Macrodata_CCF!$A$3:$B$55,2,FALSE)</f>
        <v>#ERROR!</v>
      </c>
      <c r="F861" s="78">
        <v>0.0</v>
      </c>
      <c r="G861" s="80">
        <v>17.0</v>
      </c>
      <c r="H861" s="81">
        <v>4345.0</v>
      </c>
      <c r="I861" s="81">
        <v>10000.0</v>
      </c>
      <c r="J861" s="81">
        <v>2930.0</v>
      </c>
      <c r="K861" s="81">
        <v>10000.0</v>
      </c>
      <c r="L861" s="82">
        <v>-0.2502210433244916</v>
      </c>
      <c r="N861" s="83">
        <f t="shared" si="1"/>
        <v>-0.2502210433</v>
      </c>
      <c r="O861" s="83">
        <f t="shared" si="2"/>
        <v>0</v>
      </c>
      <c r="Q861" s="83">
        <f t="shared" si="3"/>
        <v>0.5655</v>
      </c>
      <c r="R861" s="83">
        <f t="shared" si="4"/>
        <v>-0.2502210433</v>
      </c>
      <c r="S861" s="83" t="b">
        <f t="shared" si="5"/>
        <v>0</v>
      </c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</row>
    <row r="862" ht="14.25" customHeight="1">
      <c r="A862" s="78">
        <v>859.0</v>
      </c>
      <c r="C862" s="78" t="str">
        <f>VLOOKUP(G862,[1]Macrodata_CCF!$A$3:$D$55,4,FALSE)</f>
        <v>#ERROR!</v>
      </c>
      <c r="E862" s="79" t="str">
        <f>VLOOKUP(G862,[1]Macrodata_CCF!$A$3:$B$55,2,FALSE)</f>
        <v>#ERROR!</v>
      </c>
      <c r="F862" s="78">
        <v>1.0</v>
      </c>
      <c r="G862" s="80">
        <v>39.0</v>
      </c>
      <c r="H862" s="81">
        <v>36450.0</v>
      </c>
      <c r="I862" s="81">
        <v>420000.0</v>
      </c>
      <c r="J862" s="81">
        <v>642600.0</v>
      </c>
      <c r="K862" s="81">
        <v>630000.0</v>
      </c>
      <c r="L862" s="82">
        <v>1.580367618302698</v>
      </c>
      <c r="N862" s="83">
        <f t="shared" si="1"/>
        <v>1.580367618</v>
      </c>
      <c r="O862" s="83">
        <f t="shared" si="2"/>
        <v>1</v>
      </c>
      <c r="Q862" s="83">
        <f t="shared" si="3"/>
        <v>0.9132142857</v>
      </c>
      <c r="R862" s="83">
        <f t="shared" si="4"/>
        <v>1.580367618</v>
      </c>
      <c r="S862" s="83" t="b">
        <f t="shared" si="5"/>
        <v>0</v>
      </c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</row>
    <row r="863" ht="14.25" customHeight="1">
      <c r="A863" s="78">
        <v>860.0</v>
      </c>
      <c r="C863" s="78" t="str">
        <f>VLOOKUP(G863,[1]Macrodata_CCF!$A$3:$D$55,4,FALSE)</f>
        <v>#ERROR!</v>
      </c>
      <c r="E863" s="79" t="str">
        <f>VLOOKUP(G863,[1]Macrodata_CCF!$A$3:$B$55,2,FALSE)</f>
        <v>#ERROR!</v>
      </c>
      <c r="F863" s="78">
        <v>0.0</v>
      </c>
      <c r="G863" s="80">
        <v>24.0</v>
      </c>
      <c r="H863" s="81">
        <v>0.0</v>
      </c>
      <c r="I863" s="81">
        <v>350000.0</v>
      </c>
      <c r="J863" s="81">
        <v>66500.0</v>
      </c>
      <c r="K863" s="81">
        <v>525000.0</v>
      </c>
      <c r="L863" s="82">
        <v>0.19</v>
      </c>
      <c r="N863" s="83">
        <f t="shared" si="1"/>
        <v>0.19</v>
      </c>
      <c r="O863" s="83">
        <f t="shared" si="2"/>
        <v>0.19</v>
      </c>
      <c r="Q863" s="83">
        <f t="shared" si="3"/>
        <v>1</v>
      </c>
      <c r="R863" s="83">
        <f t="shared" si="4"/>
        <v>0.19</v>
      </c>
      <c r="S863" s="83" t="b">
        <f t="shared" si="5"/>
        <v>0</v>
      </c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</row>
    <row r="864" ht="14.25" customHeight="1">
      <c r="A864" s="78">
        <v>861.0</v>
      </c>
      <c r="C864" s="78" t="str">
        <f>VLOOKUP(G864,[1]Macrodata_CCF!$A$3:$D$55,4,FALSE)</f>
        <v>#ERROR!</v>
      </c>
      <c r="E864" s="79" t="str">
        <f>VLOOKUP(G864,[1]Macrodata_CCF!$A$3:$B$55,2,FALSE)</f>
        <v>#ERROR!</v>
      </c>
      <c r="F864" s="78">
        <v>0.0</v>
      </c>
      <c r="G864" s="80">
        <v>33.0</v>
      </c>
      <c r="H864" s="81">
        <v>338285.0</v>
      </c>
      <c r="I864" s="81">
        <v>950000.0</v>
      </c>
      <c r="J864" s="81">
        <v>240410.0</v>
      </c>
      <c r="K864" s="81">
        <v>950000.0</v>
      </c>
      <c r="L864" s="82">
        <v>-0.1600009808489248</v>
      </c>
      <c r="N864" s="83">
        <f t="shared" si="1"/>
        <v>-0.1600009808</v>
      </c>
      <c r="O864" s="83">
        <f t="shared" si="2"/>
        <v>0</v>
      </c>
      <c r="Q864" s="83">
        <f t="shared" si="3"/>
        <v>0.6439105263</v>
      </c>
      <c r="R864" s="83">
        <f t="shared" si="4"/>
        <v>-0.1600009808</v>
      </c>
      <c r="S864" s="83" t="b">
        <f t="shared" si="5"/>
        <v>0</v>
      </c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</row>
    <row r="865" ht="14.25" customHeight="1">
      <c r="A865" s="78">
        <v>862.0</v>
      </c>
      <c r="C865" s="78" t="str">
        <f>VLOOKUP(G865,[1]Macrodata_CCF!$A$3:$D$55,4,FALSE)</f>
        <v>#ERROR!</v>
      </c>
      <c r="E865" s="79" t="str">
        <f>VLOOKUP(G865,[1]Macrodata_CCF!$A$3:$B$55,2,FALSE)</f>
        <v>#ERROR!</v>
      </c>
      <c r="F865" s="78">
        <v>0.0</v>
      </c>
      <c r="G865" s="80">
        <v>48.0</v>
      </c>
      <c r="H865" s="81">
        <v>80140.0</v>
      </c>
      <c r="I865" s="81">
        <v>200000.0</v>
      </c>
      <c r="J865" s="81">
        <v>56170.0</v>
      </c>
      <c r="K865" s="81">
        <v>360000.0</v>
      </c>
      <c r="L865" s="82">
        <v>-0.1999833138661772</v>
      </c>
      <c r="N865" s="83">
        <f t="shared" si="1"/>
        <v>-0.1999833139</v>
      </c>
      <c r="O865" s="83">
        <f t="shared" si="2"/>
        <v>0</v>
      </c>
      <c r="Q865" s="83">
        <f t="shared" si="3"/>
        <v>0.5993</v>
      </c>
      <c r="R865" s="83">
        <f t="shared" si="4"/>
        <v>-0.1999833139</v>
      </c>
      <c r="S865" s="83" t="b">
        <f t="shared" si="5"/>
        <v>0</v>
      </c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</row>
    <row r="866" ht="14.25" customHeight="1">
      <c r="A866" s="78">
        <v>863.0</v>
      </c>
      <c r="C866" s="78" t="str">
        <f>VLOOKUP(G866,[1]Macrodata_CCF!$A$3:$D$55,4,FALSE)</f>
        <v>#ERROR!</v>
      </c>
      <c r="E866" s="79" t="str">
        <f>VLOOKUP(G866,[1]Macrodata_CCF!$A$3:$B$55,2,FALSE)</f>
        <v>#ERROR!</v>
      </c>
      <c r="F866" s="78">
        <v>0.0</v>
      </c>
      <c r="G866" s="80">
        <v>36.0</v>
      </c>
      <c r="H866" s="81">
        <v>535935.0</v>
      </c>
      <c r="I866" s="81">
        <v>570000.0</v>
      </c>
      <c r="J866" s="81">
        <v>541725.0</v>
      </c>
      <c r="K866" s="81">
        <v>570000.0</v>
      </c>
      <c r="L866" s="82">
        <v>0.1699691765741964</v>
      </c>
      <c r="N866" s="83">
        <f t="shared" si="1"/>
        <v>0.1699691766</v>
      </c>
      <c r="O866" s="83">
        <f t="shared" si="2"/>
        <v>0.1699691766</v>
      </c>
      <c r="Q866" s="83">
        <f t="shared" si="3"/>
        <v>0.05976315789</v>
      </c>
      <c r="R866" s="83">
        <f t="shared" si="4"/>
        <v>0.01015789474</v>
      </c>
      <c r="S866" s="83" t="b">
        <f t="shared" si="5"/>
        <v>0</v>
      </c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</row>
    <row r="867" ht="14.25" customHeight="1">
      <c r="A867" s="78">
        <v>864.0</v>
      </c>
      <c r="C867" s="78" t="str">
        <f>VLOOKUP(G867,[1]Macrodata_CCF!$A$3:$D$55,4,FALSE)</f>
        <v>#ERROR!</v>
      </c>
      <c r="E867" s="79" t="str">
        <f>VLOOKUP(G867,[1]Macrodata_CCF!$A$3:$B$55,2,FALSE)</f>
        <v>#ERROR!</v>
      </c>
      <c r="F867" s="78">
        <v>0.0</v>
      </c>
      <c r="G867" s="80">
        <v>36.0</v>
      </c>
      <c r="H867" s="81">
        <v>46945.0</v>
      </c>
      <c r="I867" s="81">
        <v>560000.0</v>
      </c>
      <c r="J867" s="81">
        <v>0.0</v>
      </c>
      <c r="K867" s="81">
        <v>560000.0</v>
      </c>
      <c r="L867" s="82">
        <v>-0.09150091120834998</v>
      </c>
      <c r="N867" s="83">
        <f t="shared" si="1"/>
        <v>-0.09150091121</v>
      </c>
      <c r="O867" s="83">
        <f t="shared" si="2"/>
        <v>0</v>
      </c>
      <c r="Q867" s="83">
        <f t="shared" si="3"/>
        <v>0.9161696429</v>
      </c>
      <c r="R867" s="83">
        <f t="shared" si="4"/>
        <v>-0.09150091121</v>
      </c>
      <c r="S867" s="83" t="b">
        <f t="shared" si="5"/>
        <v>0</v>
      </c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</row>
    <row r="868" ht="14.25" customHeight="1">
      <c r="A868" s="78">
        <v>865.0</v>
      </c>
      <c r="C868" s="78" t="str">
        <f>VLOOKUP(G868,[1]Macrodata_CCF!$A$3:$D$55,4,FALSE)</f>
        <v>#ERROR!</v>
      </c>
      <c r="E868" s="79" t="str">
        <f>VLOOKUP(G868,[1]Macrodata_CCF!$A$3:$B$55,2,FALSE)</f>
        <v>#ERROR!</v>
      </c>
      <c r="F868" s="78">
        <v>0.0</v>
      </c>
      <c r="G868" s="80">
        <v>14.0</v>
      </c>
      <c r="H868" s="81">
        <v>255525.0</v>
      </c>
      <c r="I868" s="81">
        <v>270000.0</v>
      </c>
      <c r="J868" s="81">
        <v>257550.0</v>
      </c>
      <c r="K868" s="81">
        <v>270000.0</v>
      </c>
      <c r="L868" s="82">
        <v>0.1398963730569948</v>
      </c>
      <c r="N868" s="83">
        <f t="shared" si="1"/>
        <v>0.1398963731</v>
      </c>
      <c r="O868" s="83">
        <f t="shared" si="2"/>
        <v>0.1398963731</v>
      </c>
      <c r="Q868" s="83">
        <f t="shared" si="3"/>
        <v>0.05361111111</v>
      </c>
      <c r="R868" s="83">
        <f t="shared" si="4"/>
        <v>0.0075</v>
      </c>
      <c r="S868" s="83" t="b">
        <f t="shared" si="5"/>
        <v>0</v>
      </c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</row>
    <row r="869" ht="14.25" customHeight="1">
      <c r="A869" s="78">
        <v>866.0</v>
      </c>
      <c r="C869" s="78" t="str">
        <f>VLOOKUP(G869,[1]Macrodata_CCF!$A$3:$D$55,4,FALSE)</f>
        <v>#ERROR!</v>
      </c>
      <c r="E869" s="79" t="str">
        <f>VLOOKUP(G869,[1]Macrodata_CCF!$A$3:$B$55,2,FALSE)</f>
        <v>#ERROR!</v>
      </c>
      <c r="F869" s="78">
        <v>0.0</v>
      </c>
      <c r="G869" s="80">
        <v>30.0</v>
      </c>
      <c r="H869" s="81">
        <v>423510.0</v>
      </c>
      <c r="I869" s="81">
        <v>850000.0</v>
      </c>
      <c r="J869" s="81">
        <v>508810.0</v>
      </c>
      <c r="K869" s="81">
        <v>1700000.0</v>
      </c>
      <c r="L869" s="82">
        <v>0.200004689441722</v>
      </c>
      <c r="N869" s="83">
        <f t="shared" si="1"/>
        <v>0.2000046894</v>
      </c>
      <c r="O869" s="83">
        <f t="shared" si="2"/>
        <v>0.2000046894</v>
      </c>
      <c r="Q869" s="83">
        <f t="shared" si="3"/>
        <v>0.5017529412</v>
      </c>
      <c r="R869" s="83">
        <f t="shared" si="4"/>
        <v>0.2000046894</v>
      </c>
      <c r="S869" s="83" t="b">
        <f t="shared" si="5"/>
        <v>0</v>
      </c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</row>
    <row r="870" ht="14.25" customHeight="1">
      <c r="A870" s="78">
        <v>867.0</v>
      </c>
      <c r="C870" s="78" t="str">
        <f>VLOOKUP(G870,[1]Macrodata_CCF!$A$3:$D$55,4,FALSE)</f>
        <v>#ERROR!</v>
      </c>
      <c r="E870" s="79" t="str">
        <f>VLOOKUP(G870,[1]Macrodata_CCF!$A$3:$B$55,2,FALSE)</f>
        <v>#ERROR!</v>
      </c>
      <c r="F870" s="78">
        <v>0.0</v>
      </c>
      <c r="G870" s="80">
        <v>7.0</v>
      </c>
      <c r="H870" s="81">
        <v>144270.0</v>
      </c>
      <c r="I870" s="81">
        <v>470000.0</v>
      </c>
      <c r="J870" s="81">
        <v>271305.0</v>
      </c>
      <c r="K870" s="81">
        <v>470000.0</v>
      </c>
      <c r="L870" s="82">
        <v>0.390000921008197</v>
      </c>
      <c r="N870" s="83">
        <f t="shared" si="1"/>
        <v>0.390000921</v>
      </c>
      <c r="O870" s="83">
        <f t="shared" si="2"/>
        <v>0.390000921</v>
      </c>
      <c r="Q870" s="83">
        <f t="shared" si="3"/>
        <v>0.6930425532</v>
      </c>
      <c r="R870" s="83">
        <f t="shared" si="4"/>
        <v>0.390000921</v>
      </c>
      <c r="S870" s="83" t="b">
        <f t="shared" si="5"/>
        <v>0</v>
      </c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</row>
    <row r="871" ht="14.25" customHeight="1">
      <c r="A871" s="78">
        <v>868.0</v>
      </c>
      <c r="C871" s="78" t="str">
        <f>VLOOKUP(G871,[1]Macrodata_CCF!$A$3:$D$55,4,FALSE)</f>
        <v>#ERROR!</v>
      </c>
      <c r="E871" s="79" t="str">
        <f>VLOOKUP(G871,[1]Macrodata_CCF!$A$3:$B$55,2,FALSE)</f>
        <v>#ERROR!</v>
      </c>
      <c r="F871" s="78">
        <v>0.0</v>
      </c>
      <c r="G871" s="80">
        <v>43.0</v>
      </c>
      <c r="H871" s="81">
        <v>713195.0</v>
      </c>
      <c r="I871" s="81">
        <v>840000.0</v>
      </c>
      <c r="J871" s="81">
        <v>732215.0</v>
      </c>
      <c r="K871" s="81">
        <v>840000.0</v>
      </c>
      <c r="L871" s="82">
        <v>0.1499940854067269</v>
      </c>
      <c r="N871" s="83">
        <f t="shared" si="1"/>
        <v>0.1499940854</v>
      </c>
      <c r="O871" s="83">
        <f t="shared" si="2"/>
        <v>0.1499940854</v>
      </c>
      <c r="Q871" s="83">
        <f t="shared" si="3"/>
        <v>0.1509583333</v>
      </c>
      <c r="R871" s="83">
        <f t="shared" si="4"/>
        <v>0.1499940854</v>
      </c>
      <c r="S871" s="83" t="b">
        <f t="shared" si="5"/>
        <v>0</v>
      </c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</row>
    <row r="872" ht="14.25" customHeight="1">
      <c r="A872" s="78">
        <v>869.0</v>
      </c>
      <c r="C872" s="78" t="str">
        <f>VLOOKUP(G872,[1]Macrodata_CCF!$A$3:$D$55,4,FALSE)</f>
        <v>#ERROR!</v>
      </c>
      <c r="E872" s="79" t="str">
        <f>VLOOKUP(G872,[1]Macrodata_CCF!$A$3:$B$55,2,FALSE)</f>
        <v>#ERROR!</v>
      </c>
      <c r="F872" s="78">
        <v>0.0</v>
      </c>
      <c r="G872" s="80">
        <v>38.0</v>
      </c>
      <c r="H872" s="81">
        <v>37525.0</v>
      </c>
      <c r="I872" s="81">
        <v>960000.0</v>
      </c>
      <c r="J872" s="81">
        <v>138995.0</v>
      </c>
      <c r="K872" s="81">
        <v>960000.0</v>
      </c>
      <c r="L872" s="82">
        <v>0.1099975609095097</v>
      </c>
      <c r="N872" s="83">
        <f t="shared" si="1"/>
        <v>0.1099975609</v>
      </c>
      <c r="O872" s="83">
        <f t="shared" si="2"/>
        <v>0.1099975609</v>
      </c>
      <c r="Q872" s="83">
        <f t="shared" si="3"/>
        <v>0.9609114583</v>
      </c>
      <c r="R872" s="83">
        <f t="shared" si="4"/>
        <v>0.1099975609</v>
      </c>
      <c r="S872" s="83" t="b">
        <f t="shared" si="5"/>
        <v>0</v>
      </c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</row>
    <row r="873" ht="14.25" customHeight="1">
      <c r="A873" s="78">
        <v>870.0</v>
      </c>
      <c r="C873" s="78" t="str">
        <f>VLOOKUP(G873,[1]Macrodata_CCF!$A$3:$D$55,4,FALSE)</f>
        <v>#ERROR!</v>
      </c>
      <c r="E873" s="79" t="str">
        <f>VLOOKUP(G873,[1]Macrodata_CCF!$A$3:$B$55,2,FALSE)</f>
        <v>#ERROR!</v>
      </c>
      <c r="F873" s="78">
        <v>0.0</v>
      </c>
      <c r="G873" s="80">
        <v>45.0</v>
      </c>
      <c r="H873" s="81">
        <v>385895.0</v>
      </c>
      <c r="I873" s="81">
        <v>600000.0</v>
      </c>
      <c r="J873" s="81">
        <v>375190.0</v>
      </c>
      <c r="K873" s="81">
        <v>600000.0</v>
      </c>
      <c r="L873" s="82">
        <v>-0.049998832348614</v>
      </c>
      <c r="N873" s="83">
        <f t="shared" si="1"/>
        <v>-0.04999883235</v>
      </c>
      <c r="O873" s="83">
        <f t="shared" si="2"/>
        <v>0</v>
      </c>
      <c r="Q873" s="83">
        <f t="shared" si="3"/>
        <v>0.3568416667</v>
      </c>
      <c r="R873" s="83">
        <f t="shared" si="4"/>
        <v>-0.04999883235</v>
      </c>
      <c r="S873" s="83" t="b">
        <f t="shared" si="5"/>
        <v>0</v>
      </c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</row>
    <row r="874" ht="14.25" customHeight="1">
      <c r="A874" s="78">
        <v>871.0</v>
      </c>
      <c r="C874" s="78" t="str">
        <f>VLOOKUP(G874,[1]Macrodata_CCF!$A$3:$D$55,4,FALSE)</f>
        <v>#ERROR!</v>
      </c>
      <c r="E874" s="79" t="str">
        <f>VLOOKUP(G874,[1]Macrodata_CCF!$A$3:$B$55,2,FALSE)</f>
        <v>#ERROR!</v>
      </c>
      <c r="F874" s="78">
        <v>0.0</v>
      </c>
      <c r="G874" s="80">
        <v>15.0</v>
      </c>
      <c r="H874" s="81">
        <v>0.0</v>
      </c>
      <c r="I874" s="81">
        <v>170000.0</v>
      </c>
      <c r="J874" s="81">
        <v>25500.0</v>
      </c>
      <c r="K874" s="81">
        <v>170000.0</v>
      </c>
      <c r="L874" s="82">
        <v>0.15</v>
      </c>
      <c r="N874" s="83">
        <f t="shared" si="1"/>
        <v>0.15</v>
      </c>
      <c r="O874" s="83">
        <f t="shared" si="2"/>
        <v>0.15</v>
      </c>
      <c r="Q874" s="83">
        <f t="shared" si="3"/>
        <v>1</v>
      </c>
      <c r="R874" s="83">
        <f t="shared" si="4"/>
        <v>0.15</v>
      </c>
      <c r="S874" s="83" t="b">
        <f t="shared" si="5"/>
        <v>0</v>
      </c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</row>
    <row r="875" ht="14.25" customHeight="1">
      <c r="A875" s="78">
        <v>872.0</v>
      </c>
      <c r="C875" s="78" t="str">
        <f>VLOOKUP(G875,[1]Macrodata_CCF!$A$3:$D$55,4,FALSE)</f>
        <v>#ERROR!</v>
      </c>
      <c r="E875" s="79" t="str">
        <f>VLOOKUP(G875,[1]Macrodata_CCF!$A$3:$B$55,2,FALSE)</f>
        <v>#ERROR!</v>
      </c>
      <c r="F875" s="78">
        <v>0.0</v>
      </c>
      <c r="G875" s="80">
        <v>8.0</v>
      </c>
      <c r="H875" s="81">
        <v>232805.0</v>
      </c>
      <c r="I875" s="81">
        <v>280000.0</v>
      </c>
      <c r="J875" s="81">
        <v>443765.0</v>
      </c>
      <c r="K875" s="81">
        <v>560000.0</v>
      </c>
      <c r="L875" s="82">
        <v>4.469965038669351</v>
      </c>
      <c r="N875" s="83">
        <f t="shared" si="1"/>
        <v>4.469965039</v>
      </c>
      <c r="O875" s="83">
        <f t="shared" si="2"/>
        <v>1</v>
      </c>
      <c r="Q875" s="83">
        <f t="shared" si="3"/>
        <v>0.1685535714</v>
      </c>
      <c r="R875" s="83">
        <f t="shared" si="4"/>
        <v>4.469965039</v>
      </c>
      <c r="S875" s="83" t="b">
        <f t="shared" si="5"/>
        <v>0</v>
      </c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</row>
    <row r="876" ht="14.25" customHeight="1">
      <c r="A876" s="78">
        <v>873.0</v>
      </c>
      <c r="C876" s="78" t="str">
        <f>VLOOKUP(G876,[1]Macrodata_CCF!$A$3:$D$55,4,FALSE)</f>
        <v>#ERROR!</v>
      </c>
      <c r="E876" s="79" t="str">
        <f>VLOOKUP(G876,[1]Macrodata_CCF!$A$3:$B$55,2,FALSE)</f>
        <v>#ERROR!</v>
      </c>
      <c r="F876" s="78">
        <v>0.0</v>
      </c>
      <c r="G876" s="80">
        <v>9.0</v>
      </c>
      <c r="H876" s="81">
        <v>0.0</v>
      </c>
      <c r="I876" s="81">
        <v>130000.0</v>
      </c>
      <c r="J876" s="81">
        <v>32500.0</v>
      </c>
      <c r="K876" s="81">
        <v>130000.0</v>
      </c>
      <c r="L876" s="82">
        <v>0.25</v>
      </c>
      <c r="N876" s="83">
        <f t="shared" si="1"/>
        <v>0.25</v>
      </c>
      <c r="O876" s="83">
        <f t="shared" si="2"/>
        <v>0.25</v>
      </c>
      <c r="Q876" s="83">
        <f t="shared" si="3"/>
        <v>1</v>
      </c>
      <c r="R876" s="83">
        <f t="shared" si="4"/>
        <v>0.25</v>
      </c>
      <c r="S876" s="83" t="b">
        <f t="shared" si="5"/>
        <v>0</v>
      </c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</row>
    <row r="877" ht="14.25" customHeight="1">
      <c r="A877" s="78">
        <v>874.0</v>
      </c>
      <c r="C877" s="78" t="str">
        <f>VLOOKUP(G877,[1]Macrodata_CCF!$A$3:$D$55,4,FALSE)</f>
        <v>#ERROR!</v>
      </c>
      <c r="E877" s="79" t="str">
        <f>VLOOKUP(G877,[1]Macrodata_CCF!$A$3:$B$55,2,FALSE)</f>
        <v>#ERROR!</v>
      </c>
      <c r="F877" s="78">
        <v>0.0</v>
      </c>
      <c r="G877" s="80">
        <v>13.0</v>
      </c>
      <c r="H877" s="81">
        <v>729250.0</v>
      </c>
      <c r="I877" s="81">
        <v>770000.0</v>
      </c>
      <c r="J877" s="81">
        <v>724770.0</v>
      </c>
      <c r="K877" s="81">
        <v>770000.0</v>
      </c>
      <c r="L877" s="82">
        <v>-0.1099386503067485</v>
      </c>
      <c r="N877" s="83">
        <f t="shared" si="1"/>
        <v>-0.1099386503</v>
      </c>
      <c r="O877" s="83">
        <f t="shared" si="2"/>
        <v>0</v>
      </c>
      <c r="Q877" s="83">
        <f t="shared" si="3"/>
        <v>0.05292207792</v>
      </c>
      <c r="R877" s="83">
        <f t="shared" si="4"/>
        <v>-0.005818181818</v>
      </c>
      <c r="S877" s="83" t="b">
        <f t="shared" si="5"/>
        <v>0</v>
      </c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</row>
    <row r="878" ht="14.25" customHeight="1">
      <c r="A878" s="78">
        <v>875.0</v>
      </c>
      <c r="C878" s="78" t="str">
        <f>VLOOKUP(G878,[1]Macrodata_CCF!$A$3:$D$55,4,FALSE)</f>
        <v>#ERROR!</v>
      </c>
      <c r="E878" s="79" t="str">
        <f>VLOOKUP(G878,[1]Macrodata_CCF!$A$3:$B$55,2,FALSE)</f>
        <v>#ERROR!</v>
      </c>
      <c r="F878" s="78">
        <v>0.0</v>
      </c>
      <c r="G878" s="80">
        <v>7.0</v>
      </c>
      <c r="H878" s="81">
        <v>168190.0</v>
      </c>
      <c r="I878" s="81">
        <v>340000.0</v>
      </c>
      <c r="J878" s="81">
        <v>224885.0</v>
      </c>
      <c r="K878" s="81">
        <v>340000.0</v>
      </c>
      <c r="L878" s="82">
        <v>0.3299866131191432</v>
      </c>
      <c r="N878" s="83">
        <f t="shared" si="1"/>
        <v>0.3299866131</v>
      </c>
      <c r="O878" s="83">
        <f t="shared" si="2"/>
        <v>0.3299866131</v>
      </c>
      <c r="Q878" s="83">
        <f t="shared" si="3"/>
        <v>0.5053235294</v>
      </c>
      <c r="R878" s="83">
        <f t="shared" si="4"/>
        <v>0.3299866131</v>
      </c>
      <c r="S878" s="83" t="b">
        <f t="shared" si="5"/>
        <v>0</v>
      </c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</row>
    <row r="879" ht="14.25" customHeight="1">
      <c r="A879" s="78">
        <v>876.0</v>
      </c>
      <c r="C879" s="78" t="str">
        <f>VLOOKUP(G879,[1]Macrodata_CCF!$A$3:$D$55,4,FALSE)</f>
        <v>#ERROR!</v>
      </c>
      <c r="E879" s="79" t="str">
        <f>VLOOKUP(G879,[1]Macrodata_CCF!$A$3:$B$55,2,FALSE)</f>
        <v>#ERROR!</v>
      </c>
      <c r="F879" s="78">
        <v>0.0</v>
      </c>
      <c r="G879" s="80">
        <v>36.0</v>
      </c>
      <c r="H879" s="81">
        <v>483140.0</v>
      </c>
      <c r="I879" s="81">
        <v>580000.0</v>
      </c>
      <c r="J879" s="81">
        <v>500575.0</v>
      </c>
      <c r="K879" s="81">
        <v>580000.0</v>
      </c>
      <c r="L879" s="82">
        <v>0.1800020648358455</v>
      </c>
      <c r="N879" s="83">
        <f t="shared" si="1"/>
        <v>0.1800020648</v>
      </c>
      <c r="O879" s="83">
        <f t="shared" si="2"/>
        <v>0.1800020648</v>
      </c>
      <c r="Q879" s="83">
        <f t="shared" si="3"/>
        <v>0.167</v>
      </c>
      <c r="R879" s="83">
        <f t="shared" si="4"/>
        <v>0.1800020648</v>
      </c>
      <c r="S879" s="83" t="b">
        <f t="shared" si="5"/>
        <v>0</v>
      </c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</row>
    <row r="880" ht="14.25" customHeight="1">
      <c r="A880" s="78">
        <v>877.0</v>
      </c>
      <c r="C880" s="78" t="str">
        <f>VLOOKUP(G880,[1]Macrodata_CCF!$A$3:$D$55,4,FALSE)</f>
        <v>#ERROR!</v>
      </c>
      <c r="E880" s="79" t="str">
        <f>VLOOKUP(G880,[1]Macrodata_CCF!$A$3:$B$55,2,FALSE)</f>
        <v>#ERROR!</v>
      </c>
      <c r="F880" s="78">
        <v>0.0</v>
      </c>
      <c r="G880" s="80">
        <v>31.0</v>
      </c>
      <c r="H880" s="81">
        <v>85385.0</v>
      </c>
      <c r="I880" s="81">
        <v>810000.0</v>
      </c>
      <c r="J880" s="81">
        <v>230310.0</v>
      </c>
      <c r="K880" s="81">
        <v>810000.0</v>
      </c>
      <c r="L880" s="82">
        <v>0.2000027600863907</v>
      </c>
      <c r="N880" s="83">
        <f t="shared" si="1"/>
        <v>0.2000027601</v>
      </c>
      <c r="O880" s="83">
        <f t="shared" si="2"/>
        <v>0.2000027601</v>
      </c>
      <c r="Q880" s="83">
        <f t="shared" si="3"/>
        <v>0.8945864198</v>
      </c>
      <c r="R880" s="83">
        <f t="shared" si="4"/>
        <v>0.2000027601</v>
      </c>
      <c r="S880" s="83" t="b">
        <f t="shared" si="5"/>
        <v>0</v>
      </c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</row>
    <row r="881" ht="14.25" customHeight="1">
      <c r="A881" s="78">
        <v>878.0</v>
      </c>
      <c r="C881" s="78" t="str">
        <f>VLOOKUP(G881,[1]Macrodata_CCF!$A$3:$D$55,4,FALSE)</f>
        <v>#ERROR!</v>
      </c>
      <c r="E881" s="79" t="str">
        <f>VLOOKUP(G881,[1]Macrodata_CCF!$A$3:$B$55,2,FALSE)</f>
        <v>#ERROR!</v>
      </c>
      <c r="F881" s="78">
        <v>0.0</v>
      </c>
      <c r="G881" s="80">
        <v>8.0</v>
      </c>
      <c r="H881" s="81">
        <v>339935.0</v>
      </c>
      <c r="I881" s="81">
        <v>500000.0</v>
      </c>
      <c r="J881" s="81">
        <v>394355.0</v>
      </c>
      <c r="K881" s="81">
        <v>950000.0</v>
      </c>
      <c r="L881" s="82">
        <v>0.339986880329866</v>
      </c>
      <c r="N881" s="83">
        <f t="shared" si="1"/>
        <v>0.3399868803</v>
      </c>
      <c r="O881" s="83">
        <f t="shared" si="2"/>
        <v>0.3399868803</v>
      </c>
      <c r="Q881" s="83">
        <f t="shared" si="3"/>
        <v>0.32013</v>
      </c>
      <c r="R881" s="83">
        <f t="shared" si="4"/>
        <v>0.3399868803</v>
      </c>
      <c r="S881" s="83" t="b">
        <f t="shared" si="5"/>
        <v>0</v>
      </c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</row>
    <row r="882" ht="14.25" customHeight="1">
      <c r="A882" s="78">
        <v>879.0</v>
      </c>
      <c r="C882" s="78" t="str">
        <f>VLOOKUP(G882,[1]Macrodata_CCF!$A$3:$D$55,4,FALSE)</f>
        <v>#ERROR!</v>
      </c>
      <c r="E882" s="79" t="str">
        <f>VLOOKUP(G882,[1]Macrodata_CCF!$A$3:$B$55,2,FALSE)</f>
        <v>#ERROR!</v>
      </c>
      <c r="F882" s="78">
        <v>0.0</v>
      </c>
      <c r="G882" s="80">
        <v>32.0</v>
      </c>
      <c r="H882" s="81">
        <v>39560.0</v>
      </c>
      <c r="I882" s="81">
        <v>60000.0</v>
      </c>
      <c r="J882" s="81">
        <v>43445.0</v>
      </c>
      <c r="K882" s="81">
        <v>60000.0</v>
      </c>
      <c r="L882" s="82">
        <v>0.1900684931506849</v>
      </c>
      <c r="N882" s="83">
        <f t="shared" si="1"/>
        <v>0.1900684932</v>
      </c>
      <c r="O882" s="83">
        <f t="shared" si="2"/>
        <v>0.1900684932</v>
      </c>
      <c r="Q882" s="83">
        <f t="shared" si="3"/>
        <v>0.3406666667</v>
      </c>
      <c r="R882" s="83">
        <f t="shared" si="4"/>
        <v>0.1900684932</v>
      </c>
      <c r="S882" s="83" t="b">
        <f t="shared" si="5"/>
        <v>0</v>
      </c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</row>
    <row r="883" ht="14.25" customHeight="1">
      <c r="A883" s="78">
        <v>880.0</v>
      </c>
      <c r="C883" s="78" t="str">
        <f>VLOOKUP(G883,[1]Macrodata_CCF!$A$3:$D$55,4,FALSE)</f>
        <v>#ERROR!</v>
      </c>
      <c r="E883" s="79" t="str">
        <f>VLOOKUP(G883,[1]Macrodata_CCF!$A$3:$B$55,2,FALSE)</f>
        <v>#ERROR!</v>
      </c>
      <c r="F883" s="78">
        <v>0.0</v>
      </c>
      <c r="G883" s="80">
        <v>35.0</v>
      </c>
      <c r="H883" s="81">
        <v>794860.0</v>
      </c>
      <c r="I883" s="81">
        <v>950000.0</v>
      </c>
      <c r="J883" s="81">
        <v>810375.0</v>
      </c>
      <c r="K883" s="81">
        <v>950000.0</v>
      </c>
      <c r="L883" s="82">
        <v>0.1000064457908985</v>
      </c>
      <c r="N883" s="83">
        <f t="shared" si="1"/>
        <v>0.1000064458</v>
      </c>
      <c r="O883" s="83">
        <f t="shared" si="2"/>
        <v>0.1000064458</v>
      </c>
      <c r="Q883" s="83">
        <f t="shared" si="3"/>
        <v>0.1633052632</v>
      </c>
      <c r="R883" s="83">
        <f t="shared" si="4"/>
        <v>0.1000064458</v>
      </c>
      <c r="S883" s="83" t="b">
        <f t="shared" si="5"/>
        <v>0</v>
      </c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</row>
    <row r="884" ht="14.25" customHeight="1">
      <c r="A884" s="78">
        <v>881.0</v>
      </c>
      <c r="C884" s="78" t="str">
        <f>VLOOKUP(G884,[1]Macrodata_CCF!$A$3:$D$55,4,FALSE)</f>
        <v>#ERROR!</v>
      </c>
      <c r="E884" s="79" t="str">
        <f>VLOOKUP(G884,[1]Macrodata_CCF!$A$3:$B$55,2,FALSE)</f>
        <v>#ERROR!</v>
      </c>
      <c r="F884" s="78">
        <v>0.0</v>
      </c>
      <c r="G884" s="80">
        <v>12.0</v>
      </c>
      <c r="H884" s="81">
        <v>63660.0</v>
      </c>
      <c r="I884" s="81">
        <v>780000.0</v>
      </c>
      <c r="J884" s="81">
        <v>314380.0</v>
      </c>
      <c r="K884" s="81">
        <v>1248000.0</v>
      </c>
      <c r="L884" s="82">
        <v>0.3500013959851467</v>
      </c>
      <c r="N884" s="83">
        <f t="shared" si="1"/>
        <v>0.350001396</v>
      </c>
      <c r="O884" s="83">
        <f t="shared" si="2"/>
        <v>0.350001396</v>
      </c>
      <c r="Q884" s="83">
        <f t="shared" si="3"/>
        <v>0.9183846154</v>
      </c>
      <c r="R884" s="83">
        <f t="shared" si="4"/>
        <v>0.350001396</v>
      </c>
      <c r="S884" s="83" t="b">
        <f t="shared" si="5"/>
        <v>0</v>
      </c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</row>
    <row r="885" ht="14.25" customHeight="1">
      <c r="A885" s="78">
        <v>882.0</v>
      </c>
      <c r="C885" s="78" t="str">
        <f>VLOOKUP(G885,[1]Macrodata_CCF!$A$3:$D$55,4,FALSE)</f>
        <v>#ERROR!</v>
      </c>
      <c r="E885" s="79" t="str">
        <f>VLOOKUP(G885,[1]Macrodata_CCF!$A$3:$B$55,2,FALSE)</f>
        <v>#ERROR!</v>
      </c>
      <c r="F885" s="78">
        <v>0.0</v>
      </c>
      <c r="G885" s="80">
        <v>23.0</v>
      </c>
      <c r="H885" s="81">
        <v>0.0</v>
      </c>
      <c r="I885" s="81">
        <v>910000.0</v>
      </c>
      <c r="J885" s="81">
        <v>154700.0</v>
      </c>
      <c r="K885" s="81">
        <v>910000.0</v>
      </c>
      <c r="L885" s="82">
        <v>0.17</v>
      </c>
      <c r="N885" s="83">
        <f t="shared" si="1"/>
        <v>0.17</v>
      </c>
      <c r="O885" s="83">
        <f t="shared" si="2"/>
        <v>0.17</v>
      </c>
      <c r="Q885" s="83">
        <f t="shared" si="3"/>
        <v>1</v>
      </c>
      <c r="R885" s="83">
        <f t="shared" si="4"/>
        <v>0.17</v>
      </c>
      <c r="S885" s="83" t="b">
        <f t="shared" si="5"/>
        <v>0</v>
      </c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</row>
    <row r="886" ht="14.25" customHeight="1">
      <c r="A886" s="78">
        <v>883.0</v>
      </c>
      <c r="C886" s="78" t="str">
        <f>VLOOKUP(G886,[1]Macrodata_CCF!$A$3:$D$55,4,FALSE)</f>
        <v>#ERROR!</v>
      </c>
      <c r="E886" s="79" t="str">
        <f>VLOOKUP(G886,[1]Macrodata_CCF!$A$3:$B$55,2,FALSE)</f>
        <v>#ERROR!</v>
      </c>
      <c r="F886" s="78">
        <v>0.0</v>
      </c>
      <c r="G886" s="80">
        <v>11.0</v>
      </c>
      <c r="H886" s="81">
        <v>70380.0</v>
      </c>
      <c r="I886" s="81">
        <v>100000.0</v>
      </c>
      <c r="J886" s="81">
        <v>74525.0</v>
      </c>
      <c r="K886" s="81">
        <v>100000.0</v>
      </c>
      <c r="L886" s="82">
        <v>0.1399392302498312</v>
      </c>
      <c r="N886" s="83">
        <f t="shared" si="1"/>
        <v>0.1399392302</v>
      </c>
      <c r="O886" s="83">
        <f t="shared" si="2"/>
        <v>0.1399392302</v>
      </c>
      <c r="Q886" s="83">
        <f t="shared" si="3"/>
        <v>0.2962</v>
      </c>
      <c r="R886" s="83">
        <f t="shared" si="4"/>
        <v>0.1399392302</v>
      </c>
      <c r="S886" s="83" t="b">
        <f t="shared" si="5"/>
        <v>0</v>
      </c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</row>
    <row r="887" ht="14.25" customHeight="1">
      <c r="A887" s="78">
        <v>884.0</v>
      </c>
      <c r="C887" s="78" t="str">
        <f>VLOOKUP(G887,[1]Macrodata_CCF!$A$3:$D$55,4,FALSE)</f>
        <v>#ERROR!</v>
      </c>
      <c r="E887" s="79" t="str">
        <f>VLOOKUP(G887,[1]Macrodata_CCF!$A$3:$B$55,2,FALSE)</f>
        <v>#ERROR!</v>
      </c>
      <c r="F887" s="78">
        <v>0.0</v>
      </c>
      <c r="G887" s="80">
        <v>40.0</v>
      </c>
      <c r="H887" s="81">
        <v>8710.0</v>
      </c>
      <c r="I887" s="81">
        <v>110000.0</v>
      </c>
      <c r="J887" s="81">
        <v>11750.0</v>
      </c>
      <c r="K887" s="81">
        <v>110000.0</v>
      </c>
      <c r="L887" s="82">
        <v>0.03001283443577846</v>
      </c>
      <c r="N887" s="83">
        <f t="shared" si="1"/>
        <v>0.03001283444</v>
      </c>
      <c r="O887" s="83">
        <f t="shared" si="2"/>
        <v>0.03001283444</v>
      </c>
      <c r="Q887" s="83">
        <f t="shared" si="3"/>
        <v>0.9208181818</v>
      </c>
      <c r="R887" s="83">
        <f t="shared" si="4"/>
        <v>0.03001283444</v>
      </c>
      <c r="S887" s="83" t="b">
        <f t="shared" si="5"/>
        <v>0</v>
      </c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</row>
    <row r="888" ht="14.25" customHeight="1">
      <c r="A888" s="78">
        <v>885.0</v>
      </c>
      <c r="C888" s="78" t="str">
        <f>VLOOKUP(G888,[1]Macrodata_CCF!$A$3:$D$55,4,FALSE)</f>
        <v>#ERROR!</v>
      </c>
      <c r="E888" s="79" t="str">
        <f>VLOOKUP(G888,[1]Macrodata_CCF!$A$3:$B$55,2,FALSE)</f>
        <v>#ERROR!</v>
      </c>
      <c r="F888" s="78">
        <v>0.0</v>
      </c>
      <c r="G888" s="80">
        <v>48.0</v>
      </c>
      <c r="H888" s="81">
        <v>52775.0</v>
      </c>
      <c r="I888" s="81">
        <v>100000.0</v>
      </c>
      <c r="J888" s="81">
        <v>62220.0</v>
      </c>
      <c r="K888" s="81">
        <v>100000.0</v>
      </c>
      <c r="L888" s="82">
        <v>0.2</v>
      </c>
      <c r="N888" s="83">
        <f t="shared" si="1"/>
        <v>0.2</v>
      </c>
      <c r="O888" s="83">
        <f t="shared" si="2"/>
        <v>0.2</v>
      </c>
      <c r="Q888" s="83">
        <f t="shared" si="3"/>
        <v>0.47225</v>
      </c>
      <c r="R888" s="83">
        <f t="shared" si="4"/>
        <v>0.2</v>
      </c>
      <c r="S888" s="83" t="b">
        <f t="shared" si="5"/>
        <v>0</v>
      </c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</row>
    <row r="889" ht="14.25" customHeight="1">
      <c r="A889" s="78">
        <v>886.0</v>
      </c>
      <c r="C889" s="78" t="str">
        <f>VLOOKUP(G889,[1]Macrodata_CCF!$A$3:$D$55,4,FALSE)</f>
        <v>#ERROR!</v>
      </c>
      <c r="E889" s="79" t="str">
        <f>VLOOKUP(G889,[1]Macrodata_CCF!$A$3:$B$55,2,FALSE)</f>
        <v>#ERROR!</v>
      </c>
      <c r="F889" s="78">
        <v>0.0</v>
      </c>
      <c r="G889" s="80">
        <v>26.0</v>
      </c>
      <c r="H889" s="81">
        <v>461775.0</v>
      </c>
      <c r="I889" s="81">
        <v>920000.0</v>
      </c>
      <c r="J889" s="81">
        <v>525925.0</v>
      </c>
      <c r="K889" s="81">
        <v>1748000.0</v>
      </c>
      <c r="L889" s="82">
        <v>0.1399967264989907</v>
      </c>
      <c r="N889" s="83">
        <f t="shared" si="1"/>
        <v>0.1399967265</v>
      </c>
      <c r="O889" s="83">
        <f t="shared" si="2"/>
        <v>0.1399967265</v>
      </c>
      <c r="Q889" s="83">
        <f t="shared" si="3"/>
        <v>0.4980706522</v>
      </c>
      <c r="R889" s="83">
        <f t="shared" si="4"/>
        <v>0.1399967265</v>
      </c>
      <c r="S889" s="83" t="b">
        <f t="shared" si="5"/>
        <v>0</v>
      </c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</row>
    <row r="890" ht="14.25" customHeight="1">
      <c r="A890" s="78">
        <v>887.0</v>
      </c>
      <c r="C890" s="78" t="str">
        <f>VLOOKUP(G890,[1]Macrodata_CCF!$A$3:$D$55,4,FALSE)</f>
        <v>#ERROR!</v>
      </c>
      <c r="E890" s="79" t="str">
        <f>VLOOKUP(G890,[1]Macrodata_CCF!$A$3:$B$55,2,FALSE)</f>
        <v>#ERROR!</v>
      </c>
      <c r="F890" s="78">
        <v>0.0</v>
      </c>
      <c r="G890" s="80">
        <v>31.0</v>
      </c>
      <c r="H890" s="81">
        <v>43790.0</v>
      </c>
      <c r="I890" s="81">
        <v>190000.0</v>
      </c>
      <c r="J890" s="81">
        <v>26245.0</v>
      </c>
      <c r="K890" s="81">
        <v>361000.0</v>
      </c>
      <c r="L890" s="82">
        <v>-0.1199986321045072</v>
      </c>
      <c r="N890" s="83">
        <f t="shared" si="1"/>
        <v>-0.1199986321</v>
      </c>
      <c r="O890" s="83">
        <f t="shared" si="2"/>
        <v>0</v>
      </c>
      <c r="Q890" s="83">
        <f t="shared" si="3"/>
        <v>0.7695263158</v>
      </c>
      <c r="R890" s="83">
        <f t="shared" si="4"/>
        <v>-0.1199986321</v>
      </c>
      <c r="S890" s="83" t="b">
        <f t="shared" si="5"/>
        <v>0</v>
      </c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</row>
    <row r="891" ht="14.25" customHeight="1">
      <c r="A891" s="78">
        <v>888.0</v>
      </c>
      <c r="C891" s="78" t="str">
        <f>VLOOKUP(G891,[1]Macrodata_CCF!$A$3:$D$55,4,FALSE)</f>
        <v>#ERROR!</v>
      </c>
      <c r="E891" s="79" t="str">
        <f>VLOOKUP(G891,[1]Macrodata_CCF!$A$3:$B$55,2,FALSE)</f>
        <v>#ERROR!</v>
      </c>
      <c r="F891" s="78">
        <v>0.0</v>
      </c>
      <c r="G891" s="80">
        <v>48.0</v>
      </c>
      <c r="H891" s="81">
        <v>212810.0</v>
      </c>
      <c r="I891" s="81">
        <v>430000.0</v>
      </c>
      <c r="J891" s="81">
        <v>195435.0</v>
      </c>
      <c r="K891" s="81">
        <v>430000.0</v>
      </c>
      <c r="L891" s="82">
        <v>-0.07999907914729039</v>
      </c>
      <c r="N891" s="83">
        <f t="shared" si="1"/>
        <v>-0.07999907915</v>
      </c>
      <c r="O891" s="83">
        <f t="shared" si="2"/>
        <v>0</v>
      </c>
      <c r="Q891" s="83">
        <f t="shared" si="3"/>
        <v>0.5050930233</v>
      </c>
      <c r="R891" s="83">
        <f t="shared" si="4"/>
        <v>-0.07999907915</v>
      </c>
      <c r="S891" s="83" t="b">
        <f t="shared" si="5"/>
        <v>0</v>
      </c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</row>
    <row r="892" ht="14.25" customHeight="1">
      <c r="A892" s="78">
        <v>889.0</v>
      </c>
      <c r="C892" s="78" t="str">
        <f>VLOOKUP(G892,[1]Macrodata_CCF!$A$3:$D$55,4,FALSE)</f>
        <v>#ERROR!</v>
      </c>
      <c r="E892" s="79" t="str">
        <f>VLOOKUP(G892,[1]Macrodata_CCF!$A$3:$B$55,2,FALSE)</f>
        <v>#ERROR!</v>
      </c>
      <c r="F892" s="78">
        <v>0.0</v>
      </c>
      <c r="G892" s="80">
        <v>37.0</v>
      </c>
      <c r="H892" s="81">
        <v>0.0</v>
      </c>
      <c r="I892" s="81">
        <v>890000.0</v>
      </c>
      <c r="J892" s="81">
        <v>44500.0</v>
      </c>
      <c r="K892" s="81">
        <v>890000.0</v>
      </c>
      <c r="L892" s="82">
        <v>0.05</v>
      </c>
      <c r="N892" s="83">
        <f t="shared" si="1"/>
        <v>0.05</v>
      </c>
      <c r="O892" s="83">
        <f t="shared" si="2"/>
        <v>0.05</v>
      </c>
      <c r="Q892" s="83">
        <f t="shared" si="3"/>
        <v>1</v>
      </c>
      <c r="R892" s="83">
        <f t="shared" si="4"/>
        <v>0.05</v>
      </c>
      <c r="S892" s="83" t="b">
        <f t="shared" si="5"/>
        <v>0</v>
      </c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</row>
    <row r="893" ht="14.25" customHeight="1">
      <c r="A893" s="78">
        <v>890.0</v>
      </c>
      <c r="C893" s="78" t="str">
        <f>VLOOKUP(G893,[1]Macrodata_CCF!$A$3:$D$55,4,FALSE)</f>
        <v>#ERROR!</v>
      </c>
      <c r="E893" s="79" t="str">
        <f>VLOOKUP(G893,[1]Macrodata_CCF!$A$3:$B$55,2,FALSE)</f>
        <v>#ERROR!</v>
      </c>
      <c r="F893" s="78">
        <v>0.0</v>
      </c>
      <c r="G893" s="80">
        <v>38.0</v>
      </c>
      <c r="H893" s="81">
        <v>259540.0</v>
      </c>
      <c r="I893" s="81">
        <v>430000.0</v>
      </c>
      <c r="J893" s="81">
        <v>438600.0</v>
      </c>
      <c r="K893" s="81">
        <v>430000.0</v>
      </c>
      <c r="L893" s="82">
        <v>1.050451718878329</v>
      </c>
      <c r="N893" s="83">
        <f t="shared" si="1"/>
        <v>1.050451719</v>
      </c>
      <c r="O893" s="83">
        <f t="shared" si="2"/>
        <v>1</v>
      </c>
      <c r="Q893" s="83">
        <f t="shared" si="3"/>
        <v>0.3964186047</v>
      </c>
      <c r="R893" s="83">
        <f t="shared" si="4"/>
        <v>1.050451719</v>
      </c>
      <c r="S893" s="83" t="b">
        <f t="shared" si="5"/>
        <v>0</v>
      </c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</row>
    <row r="894" ht="14.25" customHeight="1">
      <c r="A894" s="78">
        <v>891.0</v>
      </c>
      <c r="C894" s="78" t="str">
        <f>VLOOKUP(G894,[1]Macrodata_CCF!$A$3:$D$55,4,FALSE)</f>
        <v>#ERROR!</v>
      </c>
      <c r="E894" s="79" t="str">
        <f>VLOOKUP(G894,[1]Macrodata_CCF!$A$3:$B$55,2,FALSE)</f>
        <v>#ERROR!</v>
      </c>
      <c r="F894" s="78">
        <v>0.0</v>
      </c>
      <c r="G894" s="80">
        <v>25.0</v>
      </c>
      <c r="H894" s="81">
        <v>47555.0</v>
      </c>
      <c r="I894" s="81">
        <v>200000.0</v>
      </c>
      <c r="J894" s="81">
        <v>76520.0</v>
      </c>
      <c r="K894" s="81">
        <v>200000.0</v>
      </c>
      <c r="L894" s="82">
        <v>0.1900029518842861</v>
      </c>
      <c r="N894" s="83">
        <f t="shared" si="1"/>
        <v>0.1900029519</v>
      </c>
      <c r="O894" s="83">
        <f t="shared" si="2"/>
        <v>0.1900029519</v>
      </c>
      <c r="Q894" s="83">
        <f t="shared" si="3"/>
        <v>0.762225</v>
      </c>
      <c r="R894" s="83">
        <f t="shared" si="4"/>
        <v>0.1900029519</v>
      </c>
      <c r="S894" s="83" t="b">
        <f t="shared" si="5"/>
        <v>0</v>
      </c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</row>
    <row r="895" ht="14.25" customHeight="1">
      <c r="A895" s="78">
        <v>892.0</v>
      </c>
      <c r="C895" s="78" t="str">
        <f>VLOOKUP(G895,[1]Macrodata_CCF!$A$3:$D$55,4,FALSE)</f>
        <v>#ERROR!</v>
      </c>
      <c r="E895" s="79" t="str">
        <f>VLOOKUP(G895,[1]Macrodata_CCF!$A$3:$B$55,2,FALSE)</f>
        <v>#ERROR!</v>
      </c>
      <c r="F895" s="78">
        <v>0.0</v>
      </c>
      <c r="G895" s="80">
        <v>8.0</v>
      </c>
      <c r="H895" s="81">
        <v>138590.0</v>
      </c>
      <c r="I895" s="81">
        <v>740000.0</v>
      </c>
      <c r="J895" s="81">
        <v>264885.0</v>
      </c>
      <c r="K895" s="81">
        <v>1406000.0</v>
      </c>
      <c r="L895" s="82">
        <v>0.2099981709648991</v>
      </c>
      <c r="N895" s="83">
        <f t="shared" si="1"/>
        <v>0.209998171</v>
      </c>
      <c r="O895" s="83">
        <f t="shared" si="2"/>
        <v>0.209998171</v>
      </c>
      <c r="Q895" s="83">
        <f t="shared" si="3"/>
        <v>0.8127162162</v>
      </c>
      <c r="R895" s="83">
        <f t="shared" si="4"/>
        <v>0.209998171</v>
      </c>
      <c r="S895" s="83" t="b">
        <f t="shared" si="5"/>
        <v>0</v>
      </c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</row>
    <row r="896" ht="14.25" customHeight="1">
      <c r="A896" s="78">
        <v>893.0</v>
      </c>
      <c r="C896" s="78" t="str">
        <f>VLOOKUP(G896,[1]Macrodata_CCF!$A$3:$D$55,4,FALSE)</f>
        <v>#ERROR!</v>
      </c>
      <c r="E896" s="79" t="str">
        <f>VLOOKUP(G896,[1]Macrodata_CCF!$A$3:$B$55,2,FALSE)</f>
        <v>#ERROR!</v>
      </c>
      <c r="F896" s="78">
        <v>0.0</v>
      </c>
      <c r="G896" s="80">
        <v>21.0</v>
      </c>
      <c r="H896" s="81">
        <v>362815.0</v>
      </c>
      <c r="I896" s="81">
        <v>720000.0</v>
      </c>
      <c r="J896" s="81">
        <v>434250.0</v>
      </c>
      <c r="K896" s="81">
        <v>720000.0</v>
      </c>
      <c r="L896" s="82">
        <v>0.199994400660722</v>
      </c>
      <c r="N896" s="83">
        <f t="shared" si="1"/>
        <v>0.1999944007</v>
      </c>
      <c r="O896" s="83">
        <f t="shared" si="2"/>
        <v>0.1999944007</v>
      </c>
      <c r="Q896" s="83">
        <f t="shared" si="3"/>
        <v>0.4960902778</v>
      </c>
      <c r="R896" s="83">
        <f t="shared" si="4"/>
        <v>0.1999944007</v>
      </c>
      <c r="S896" s="83" t="b">
        <f t="shared" si="5"/>
        <v>0</v>
      </c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</row>
    <row r="897" ht="14.25" customHeight="1">
      <c r="A897" s="78">
        <v>894.0</v>
      </c>
      <c r="C897" s="78" t="str">
        <f>VLOOKUP(G897,[1]Macrodata_CCF!$A$3:$D$55,4,FALSE)</f>
        <v>#ERROR!</v>
      </c>
      <c r="E897" s="79" t="str">
        <f>VLOOKUP(G897,[1]Macrodata_CCF!$A$3:$B$55,2,FALSE)</f>
        <v>#ERROR!</v>
      </c>
      <c r="F897" s="78">
        <v>0.0</v>
      </c>
      <c r="G897" s="80">
        <v>45.0</v>
      </c>
      <c r="H897" s="81">
        <v>7735.0</v>
      </c>
      <c r="I897" s="81">
        <v>80000.0</v>
      </c>
      <c r="J897" s="81">
        <v>17850.0</v>
      </c>
      <c r="K897" s="81">
        <v>128000.0</v>
      </c>
      <c r="L897" s="82">
        <v>0.1399709402892133</v>
      </c>
      <c r="N897" s="83">
        <f t="shared" si="1"/>
        <v>0.1399709403</v>
      </c>
      <c r="O897" s="83">
        <f t="shared" si="2"/>
        <v>0.1399709403</v>
      </c>
      <c r="Q897" s="83">
        <f t="shared" si="3"/>
        <v>0.9033125</v>
      </c>
      <c r="R897" s="83">
        <f t="shared" si="4"/>
        <v>0.1399709403</v>
      </c>
      <c r="S897" s="83" t="b">
        <f t="shared" si="5"/>
        <v>0</v>
      </c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</row>
    <row r="898" ht="14.25" customHeight="1">
      <c r="A898" s="78">
        <v>895.0</v>
      </c>
      <c r="C898" s="78" t="str">
        <f>VLOOKUP(G898,[1]Macrodata_CCF!$A$3:$D$55,4,FALSE)</f>
        <v>#ERROR!</v>
      </c>
      <c r="E898" s="79" t="str">
        <f>VLOOKUP(G898,[1]Macrodata_CCF!$A$3:$B$55,2,FALSE)</f>
        <v>#ERROR!</v>
      </c>
      <c r="F898" s="78">
        <v>0.0</v>
      </c>
      <c r="G898" s="80">
        <v>43.0</v>
      </c>
      <c r="H898" s="81">
        <v>778235.0</v>
      </c>
      <c r="I898" s="81">
        <v>970000.0</v>
      </c>
      <c r="J898" s="81">
        <v>805080.0</v>
      </c>
      <c r="K898" s="81">
        <v>1455000.0</v>
      </c>
      <c r="L898" s="82">
        <v>0.1399890490965505</v>
      </c>
      <c r="N898" s="83">
        <f t="shared" si="1"/>
        <v>0.1399890491</v>
      </c>
      <c r="O898" s="83">
        <f t="shared" si="2"/>
        <v>0.1399890491</v>
      </c>
      <c r="Q898" s="83">
        <f t="shared" si="3"/>
        <v>0.1976958763</v>
      </c>
      <c r="R898" s="83">
        <f t="shared" si="4"/>
        <v>0.1399890491</v>
      </c>
      <c r="S898" s="83" t="b">
        <f t="shared" si="5"/>
        <v>0</v>
      </c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</row>
    <row r="899" ht="14.25" customHeight="1">
      <c r="A899" s="78">
        <v>896.0</v>
      </c>
      <c r="C899" s="78" t="str">
        <f>VLOOKUP(G899,[1]Macrodata_CCF!$A$3:$D$55,4,FALSE)</f>
        <v>#ERROR!</v>
      </c>
      <c r="E899" s="79" t="str">
        <f>VLOOKUP(G899,[1]Macrodata_CCF!$A$3:$B$55,2,FALSE)</f>
        <v>#ERROR!</v>
      </c>
      <c r="F899" s="78">
        <v>0.0</v>
      </c>
      <c r="G899" s="80">
        <v>52.0</v>
      </c>
      <c r="H899" s="81">
        <v>130060.0</v>
      </c>
      <c r="I899" s="81">
        <v>160000.0</v>
      </c>
      <c r="J899" s="81">
        <v>254010.0</v>
      </c>
      <c r="K899" s="81">
        <v>256000.0</v>
      </c>
      <c r="L899" s="82">
        <v>4.139946559786239</v>
      </c>
      <c r="N899" s="83">
        <f t="shared" si="1"/>
        <v>4.13994656</v>
      </c>
      <c r="O899" s="83">
        <f t="shared" si="2"/>
        <v>1</v>
      </c>
      <c r="Q899" s="83">
        <f t="shared" si="3"/>
        <v>0.187125</v>
      </c>
      <c r="R899" s="83">
        <f t="shared" si="4"/>
        <v>4.13994656</v>
      </c>
      <c r="S899" s="83" t="b">
        <f t="shared" si="5"/>
        <v>0</v>
      </c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</row>
    <row r="900" ht="14.25" customHeight="1">
      <c r="A900" s="78">
        <v>897.0</v>
      </c>
      <c r="C900" s="78" t="str">
        <f>VLOOKUP(G900,[1]Macrodata_CCF!$A$3:$D$55,4,FALSE)</f>
        <v>#ERROR!</v>
      </c>
      <c r="E900" s="79" t="str">
        <f>VLOOKUP(G900,[1]Macrodata_CCF!$A$3:$B$55,2,FALSE)</f>
        <v>#ERROR!</v>
      </c>
      <c r="F900" s="78">
        <v>0.0</v>
      </c>
      <c r="G900" s="80">
        <v>7.0</v>
      </c>
      <c r="H900" s="81">
        <v>0.0</v>
      </c>
      <c r="I900" s="81">
        <v>50000.0</v>
      </c>
      <c r="J900" s="81">
        <v>10500.0</v>
      </c>
      <c r="K900" s="81">
        <v>50000.0</v>
      </c>
      <c r="L900" s="82">
        <v>0.21</v>
      </c>
      <c r="N900" s="83">
        <f t="shared" si="1"/>
        <v>0.21</v>
      </c>
      <c r="O900" s="83">
        <f t="shared" si="2"/>
        <v>0.21</v>
      </c>
      <c r="Q900" s="83">
        <f t="shared" si="3"/>
        <v>1</v>
      </c>
      <c r="R900" s="83">
        <f t="shared" si="4"/>
        <v>0.21</v>
      </c>
      <c r="S900" s="83" t="b">
        <f t="shared" si="5"/>
        <v>0</v>
      </c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</row>
    <row r="901" ht="14.25" customHeight="1">
      <c r="A901" s="78">
        <v>898.0</v>
      </c>
      <c r="C901" s="78" t="str">
        <f>VLOOKUP(G901,[1]Macrodata_CCF!$A$3:$D$55,4,FALSE)</f>
        <v>#ERROR!</v>
      </c>
      <c r="E901" s="79" t="str">
        <f>VLOOKUP(G901,[1]Macrodata_CCF!$A$3:$B$55,2,FALSE)</f>
        <v>#ERROR!</v>
      </c>
      <c r="F901" s="78">
        <v>0.0</v>
      </c>
      <c r="G901" s="80">
        <v>51.0</v>
      </c>
      <c r="H901" s="81">
        <v>167620.0</v>
      </c>
      <c r="I901" s="81">
        <v>580000.0</v>
      </c>
      <c r="J901" s="81">
        <v>175870.0</v>
      </c>
      <c r="K901" s="81">
        <v>580000.0</v>
      </c>
      <c r="L901" s="82">
        <v>0.02000581987487269</v>
      </c>
      <c r="N901" s="83">
        <f t="shared" si="1"/>
        <v>0.02000581987</v>
      </c>
      <c r="O901" s="83">
        <f t="shared" si="2"/>
        <v>0.02000581987</v>
      </c>
      <c r="Q901" s="83">
        <f t="shared" si="3"/>
        <v>0.711</v>
      </c>
      <c r="R901" s="83">
        <f t="shared" si="4"/>
        <v>0.02000581987</v>
      </c>
      <c r="S901" s="83" t="b">
        <f t="shared" si="5"/>
        <v>0</v>
      </c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</row>
    <row r="902" ht="14.25" customHeight="1">
      <c r="A902" s="78">
        <v>899.0</v>
      </c>
      <c r="C902" s="78" t="str">
        <f>VLOOKUP(G902,[1]Macrodata_CCF!$A$3:$D$55,4,FALSE)</f>
        <v>#ERROR!</v>
      </c>
      <c r="E902" s="79" t="str">
        <f>VLOOKUP(G902,[1]Macrodata_CCF!$A$3:$B$55,2,FALSE)</f>
        <v>#ERROR!</v>
      </c>
      <c r="F902" s="78">
        <v>0.0</v>
      </c>
      <c r="G902" s="80">
        <v>41.0</v>
      </c>
      <c r="H902" s="81">
        <v>648080.0</v>
      </c>
      <c r="I902" s="81">
        <v>720000.0</v>
      </c>
      <c r="J902" s="81">
        <v>666060.0</v>
      </c>
      <c r="K902" s="81">
        <v>720000.0</v>
      </c>
      <c r="L902" s="82">
        <v>0.25</v>
      </c>
      <c r="N902" s="83">
        <f t="shared" si="1"/>
        <v>0.25</v>
      </c>
      <c r="O902" s="83">
        <f t="shared" si="2"/>
        <v>0.25</v>
      </c>
      <c r="Q902" s="83">
        <f t="shared" si="3"/>
        <v>0.09988888889</v>
      </c>
      <c r="R902" s="83">
        <f t="shared" si="4"/>
        <v>0.02497222222</v>
      </c>
      <c r="S902" s="83" t="b">
        <f t="shared" si="5"/>
        <v>0</v>
      </c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</row>
    <row r="903" ht="14.25" customHeight="1">
      <c r="A903" s="78">
        <v>900.0</v>
      </c>
      <c r="C903" s="78" t="str">
        <f>VLOOKUP(G903,[1]Macrodata_CCF!$A$3:$D$55,4,FALSE)</f>
        <v>#ERROR!</v>
      </c>
      <c r="E903" s="79" t="str">
        <f>VLOOKUP(G903,[1]Macrodata_CCF!$A$3:$B$55,2,FALSE)</f>
        <v>#ERROR!</v>
      </c>
      <c r="F903" s="78">
        <v>1.0</v>
      </c>
      <c r="G903" s="80">
        <v>41.0</v>
      </c>
      <c r="H903" s="81">
        <v>139330.0</v>
      </c>
      <c r="I903" s="81">
        <v>880000.0</v>
      </c>
      <c r="J903" s="81">
        <v>561510.0</v>
      </c>
      <c r="K903" s="81">
        <v>880000.0</v>
      </c>
      <c r="L903" s="82">
        <v>0.5699974347550191</v>
      </c>
      <c r="N903" s="83">
        <f t="shared" si="1"/>
        <v>0.5699974348</v>
      </c>
      <c r="O903" s="83">
        <f t="shared" si="2"/>
        <v>0.5699974348</v>
      </c>
      <c r="Q903" s="83">
        <f t="shared" si="3"/>
        <v>0.8416704545</v>
      </c>
      <c r="R903" s="83">
        <f t="shared" si="4"/>
        <v>0.5699974348</v>
      </c>
      <c r="S903" s="83" t="b">
        <f t="shared" si="5"/>
        <v>0</v>
      </c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</row>
    <row r="904" ht="14.25" customHeight="1">
      <c r="A904" s="78">
        <v>901.0</v>
      </c>
      <c r="C904" s="78" t="str">
        <f>VLOOKUP(G904,[1]Macrodata_CCF!$A$3:$D$55,4,FALSE)</f>
        <v>#ERROR!</v>
      </c>
      <c r="E904" s="79" t="str">
        <f>VLOOKUP(G904,[1]Macrodata_CCF!$A$3:$B$55,2,FALSE)</f>
        <v>#ERROR!</v>
      </c>
      <c r="F904" s="78">
        <v>0.0</v>
      </c>
      <c r="G904" s="80">
        <v>33.0</v>
      </c>
      <c r="H904" s="81">
        <v>262620.0</v>
      </c>
      <c r="I904" s="81">
        <v>300000.0</v>
      </c>
      <c r="J904" s="81">
        <v>267855.0</v>
      </c>
      <c r="K904" s="81">
        <v>300000.0</v>
      </c>
      <c r="L904" s="82">
        <v>0.1400481540930979</v>
      </c>
      <c r="N904" s="83">
        <f t="shared" si="1"/>
        <v>0.1400481541</v>
      </c>
      <c r="O904" s="83">
        <f t="shared" si="2"/>
        <v>0.1400481541</v>
      </c>
      <c r="Q904" s="83">
        <f t="shared" si="3"/>
        <v>0.1246</v>
      </c>
      <c r="R904" s="83">
        <f t="shared" si="4"/>
        <v>0.1400481541</v>
      </c>
      <c r="S904" s="83" t="b">
        <f t="shared" si="5"/>
        <v>0</v>
      </c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</row>
    <row r="905" ht="14.25" customHeight="1">
      <c r="A905" s="78">
        <v>902.0</v>
      </c>
      <c r="C905" s="78" t="str">
        <f>VLOOKUP(G905,[1]Macrodata_CCF!$A$3:$D$55,4,FALSE)</f>
        <v>#ERROR!</v>
      </c>
      <c r="E905" s="79" t="str">
        <f>VLOOKUP(G905,[1]Macrodata_CCF!$A$3:$B$55,2,FALSE)</f>
        <v>#ERROR!</v>
      </c>
      <c r="F905" s="78">
        <v>0.0</v>
      </c>
      <c r="G905" s="80">
        <v>8.0</v>
      </c>
      <c r="H905" s="81">
        <v>58635.0</v>
      </c>
      <c r="I905" s="81">
        <v>240000.0</v>
      </c>
      <c r="J905" s="81">
        <v>103975.0</v>
      </c>
      <c r="K905" s="81">
        <v>240000.0</v>
      </c>
      <c r="L905" s="82">
        <v>0.2499931078212445</v>
      </c>
      <c r="N905" s="83">
        <f t="shared" si="1"/>
        <v>0.2499931078</v>
      </c>
      <c r="O905" s="83">
        <f t="shared" si="2"/>
        <v>0.2499931078</v>
      </c>
      <c r="Q905" s="83">
        <f t="shared" si="3"/>
        <v>0.7556875</v>
      </c>
      <c r="R905" s="83">
        <f t="shared" si="4"/>
        <v>0.2499931078</v>
      </c>
      <c r="S905" s="83" t="b">
        <f t="shared" si="5"/>
        <v>0</v>
      </c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</row>
    <row r="906" ht="14.25" customHeight="1">
      <c r="A906" s="78">
        <v>903.0</v>
      </c>
      <c r="C906" s="78" t="str">
        <f>VLOOKUP(G906,[1]Macrodata_CCF!$A$3:$D$55,4,FALSE)</f>
        <v>#ERROR!</v>
      </c>
      <c r="E906" s="79" t="str">
        <f>VLOOKUP(G906,[1]Macrodata_CCF!$A$3:$B$55,2,FALSE)</f>
        <v>#ERROR!</v>
      </c>
      <c r="F906" s="78">
        <v>0.0</v>
      </c>
      <c r="G906" s="80">
        <v>25.0</v>
      </c>
      <c r="H906" s="81">
        <v>196675.0</v>
      </c>
      <c r="I906" s="81">
        <v>970000.0</v>
      </c>
      <c r="J906" s="81">
        <v>351340.0</v>
      </c>
      <c r="K906" s="81">
        <v>970000.0</v>
      </c>
      <c r="L906" s="82">
        <v>0.2</v>
      </c>
      <c r="N906" s="83">
        <f t="shared" si="1"/>
        <v>0.2</v>
      </c>
      <c r="O906" s="83">
        <f t="shared" si="2"/>
        <v>0.2</v>
      </c>
      <c r="Q906" s="83">
        <f t="shared" si="3"/>
        <v>0.797242268</v>
      </c>
      <c r="R906" s="83">
        <f t="shared" si="4"/>
        <v>0.2</v>
      </c>
      <c r="S906" s="83" t="b">
        <f t="shared" si="5"/>
        <v>0</v>
      </c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</row>
    <row r="907" ht="14.25" customHeight="1">
      <c r="A907" s="78">
        <v>904.0</v>
      </c>
      <c r="C907" s="78" t="str">
        <f>VLOOKUP(G907,[1]Macrodata_CCF!$A$3:$D$55,4,FALSE)</f>
        <v>#ERROR!</v>
      </c>
      <c r="E907" s="79" t="str">
        <f>VLOOKUP(G907,[1]Macrodata_CCF!$A$3:$B$55,2,FALSE)</f>
        <v>#ERROR!</v>
      </c>
      <c r="F907" s="78">
        <v>0.0</v>
      </c>
      <c r="G907" s="80">
        <v>44.0</v>
      </c>
      <c r="H907" s="81">
        <v>180430.0</v>
      </c>
      <c r="I907" s="81">
        <v>930000.0</v>
      </c>
      <c r="J907" s="81">
        <v>315355.0</v>
      </c>
      <c r="K907" s="81">
        <v>930000.0</v>
      </c>
      <c r="L907" s="82">
        <v>0.1800032018357191</v>
      </c>
      <c r="N907" s="83">
        <f t="shared" si="1"/>
        <v>0.1800032018</v>
      </c>
      <c r="O907" s="83">
        <f t="shared" si="2"/>
        <v>0.1800032018</v>
      </c>
      <c r="Q907" s="83">
        <f t="shared" si="3"/>
        <v>0.8059892473</v>
      </c>
      <c r="R907" s="83">
        <f t="shared" si="4"/>
        <v>0.1800032018</v>
      </c>
      <c r="S907" s="83" t="b">
        <f t="shared" si="5"/>
        <v>0</v>
      </c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</row>
    <row r="908" ht="14.25" customHeight="1">
      <c r="A908" s="78">
        <v>905.0</v>
      </c>
      <c r="C908" s="78" t="str">
        <f>VLOOKUP(G908,[1]Macrodata_CCF!$A$3:$D$55,4,FALSE)</f>
        <v>#ERROR!</v>
      </c>
      <c r="E908" s="79" t="str">
        <f>VLOOKUP(G908,[1]Macrodata_CCF!$A$3:$B$55,2,FALSE)</f>
        <v>#ERROR!</v>
      </c>
      <c r="F908" s="78">
        <v>0.0</v>
      </c>
      <c r="G908" s="80">
        <v>50.0</v>
      </c>
      <c r="H908" s="81">
        <v>156410.0</v>
      </c>
      <c r="I908" s="81">
        <v>870000.0</v>
      </c>
      <c r="J908" s="81">
        <v>170680.0</v>
      </c>
      <c r="K908" s="81">
        <v>870000.0</v>
      </c>
      <c r="L908" s="82">
        <v>0.019997477543127</v>
      </c>
      <c r="N908" s="83">
        <f t="shared" si="1"/>
        <v>0.01999747754</v>
      </c>
      <c r="O908" s="83">
        <f t="shared" si="2"/>
        <v>0.01999747754</v>
      </c>
      <c r="Q908" s="83">
        <f t="shared" si="3"/>
        <v>0.8202183908</v>
      </c>
      <c r="R908" s="83">
        <f t="shared" si="4"/>
        <v>0.01999747754</v>
      </c>
      <c r="S908" s="83" t="b">
        <f t="shared" si="5"/>
        <v>0</v>
      </c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</row>
    <row r="909" ht="14.25" customHeight="1">
      <c r="A909" s="78">
        <v>906.0</v>
      </c>
      <c r="C909" s="78" t="str">
        <f>VLOOKUP(G909,[1]Macrodata_CCF!$A$3:$D$55,4,FALSE)</f>
        <v>#ERROR!</v>
      </c>
      <c r="E909" s="79" t="str">
        <f>VLOOKUP(G909,[1]Macrodata_CCF!$A$3:$B$55,2,FALSE)</f>
        <v>#ERROR!</v>
      </c>
      <c r="F909" s="78">
        <v>0.0</v>
      </c>
      <c r="G909" s="80">
        <v>17.0</v>
      </c>
      <c r="H909" s="81">
        <v>0.0</v>
      </c>
      <c r="I909" s="81">
        <v>780000.0</v>
      </c>
      <c r="J909" s="81">
        <v>148200.0</v>
      </c>
      <c r="K909" s="81">
        <v>780000.0</v>
      </c>
      <c r="L909" s="82">
        <v>0.19</v>
      </c>
      <c r="N909" s="83">
        <f t="shared" si="1"/>
        <v>0.19</v>
      </c>
      <c r="O909" s="83">
        <f t="shared" si="2"/>
        <v>0.19</v>
      </c>
      <c r="Q909" s="83">
        <f t="shared" si="3"/>
        <v>1</v>
      </c>
      <c r="R909" s="83">
        <f t="shared" si="4"/>
        <v>0.19</v>
      </c>
      <c r="S909" s="83" t="b">
        <f t="shared" si="5"/>
        <v>0</v>
      </c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</row>
    <row r="910" ht="14.25" customHeight="1">
      <c r="A910" s="78">
        <v>907.0</v>
      </c>
      <c r="C910" s="78" t="str">
        <f>VLOOKUP(G910,[1]Macrodata_CCF!$A$3:$D$55,4,FALSE)</f>
        <v>#ERROR!</v>
      </c>
      <c r="E910" s="79" t="str">
        <f>VLOOKUP(G910,[1]Macrodata_CCF!$A$3:$B$55,2,FALSE)</f>
        <v>#ERROR!</v>
      </c>
      <c r="F910" s="78">
        <v>0.0</v>
      </c>
      <c r="G910" s="80">
        <v>46.0</v>
      </c>
      <c r="H910" s="81">
        <v>360015.0</v>
      </c>
      <c r="I910" s="81">
        <v>470000.0</v>
      </c>
      <c r="J910" s="81">
        <v>379810.0</v>
      </c>
      <c r="K910" s="81">
        <v>470000.0</v>
      </c>
      <c r="L910" s="82">
        <v>0.1799790880574624</v>
      </c>
      <c r="N910" s="83">
        <f t="shared" si="1"/>
        <v>0.1799790881</v>
      </c>
      <c r="O910" s="83">
        <f t="shared" si="2"/>
        <v>0.1799790881</v>
      </c>
      <c r="Q910" s="83">
        <f t="shared" si="3"/>
        <v>0.2340106383</v>
      </c>
      <c r="R910" s="83">
        <f t="shared" si="4"/>
        <v>0.1799790881</v>
      </c>
      <c r="S910" s="83" t="b">
        <f t="shared" si="5"/>
        <v>0</v>
      </c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</row>
    <row r="911" ht="14.25" customHeight="1">
      <c r="A911" s="78">
        <v>908.0</v>
      </c>
      <c r="C911" s="78" t="str">
        <f>VLOOKUP(G911,[1]Macrodata_CCF!$A$3:$D$55,4,FALSE)</f>
        <v>#ERROR!</v>
      </c>
      <c r="E911" s="79" t="str">
        <f>VLOOKUP(G911,[1]Macrodata_CCF!$A$3:$B$55,2,FALSE)</f>
        <v>#ERROR!</v>
      </c>
      <c r="F911" s="78">
        <v>0.0</v>
      </c>
      <c r="G911" s="80">
        <v>53.0</v>
      </c>
      <c r="H911" s="81">
        <v>52630.0</v>
      </c>
      <c r="I911" s="81">
        <v>680000.0</v>
      </c>
      <c r="J911" s="81">
        <v>0.0</v>
      </c>
      <c r="K911" s="81">
        <v>1224000.0</v>
      </c>
      <c r="L911" s="82">
        <v>-0.08388988953886861</v>
      </c>
      <c r="N911" s="83">
        <f t="shared" si="1"/>
        <v>-0.08388988954</v>
      </c>
      <c r="O911" s="83">
        <f t="shared" si="2"/>
        <v>0</v>
      </c>
      <c r="Q911" s="83">
        <f t="shared" si="3"/>
        <v>0.9226029412</v>
      </c>
      <c r="R911" s="83">
        <f t="shared" si="4"/>
        <v>-0.08388988954</v>
      </c>
      <c r="S911" s="83" t="b">
        <f t="shared" si="5"/>
        <v>0</v>
      </c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</row>
    <row r="912" ht="14.25" customHeight="1">
      <c r="A912" s="78">
        <v>909.0</v>
      </c>
      <c r="C912" s="78" t="str">
        <f>VLOOKUP(G912,[1]Macrodata_CCF!$A$3:$D$55,4,FALSE)</f>
        <v>#ERROR!</v>
      </c>
      <c r="E912" s="79" t="str">
        <f>VLOOKUP(G912,[1]Macrodata_CCF!$A$3:$B$55,2,FALSE)</f>
        <v>#ERROR!</v>
      </c>
      <c r="F912" s="78">
        <v>0.0</v>
      </c>
      <c r="G912" s="80">
        <v>37.0</v>
      </c>
      <c r="H912" s="81">
        <v>377330.0</v>
      </c>
      <c r="I912" s="81">
        <v>530000.0</v>
      </c>
      <c r="J912" s="81">
        <v>397175.0</v>
      </c>
      <c r="K912" s="81">
        <v>530000.0</v>
      </c>
      <c r="L912" s="82">
        <v>0.1299862448418157</v>
      </c>
      <c r="N912" s="83">
        <f t="shared" si="1"/>
        <v>0.1299862448</v>
      </c>
      <c r="O912" s="83">
        <f t="shared" si="2"/>
        <v>0.1299862448</v>
      </c>
      <c r="Q912" s="83">
        <f t="shared" si="3"/>
        <v>0.2880566038</v>
      </c>
      <c r="R912" s="83">
        <f t="shared" si="4"/>
        <v>0.1299862448</v>
      </c>
      <c r="S912" s="83" t="b">
        <f t="shared" si="5"/>
        <v>0</v>
      </c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</row>
    <row r="913" ht="14.25" customHeight="1">
      <c r="A913" s="78">
        <v>910.0</v>
      </c>
      <c r="C913" s="78" t="str">
        <f>VLOOKUP(G913,[1]Macrodata_CCF!$A$3:$D$55,4,FALSE)</f>
        <v>#ERROR!</v>
      </c>
      <c r="E913" s="79" t="str">
        <f>VLOOKUP(G913,[1]Macrodata_CCF!$A$3:$B$55,2,FALSE)</f>
        <v>#ERROR!</v>
      </c>
      <c r="F913" s="78">
        <v>0.0</v>
      </c>
      <c r="G913" s="80">
        <v>52.0</v>
      </c>
      <c r="H913" s="81">
        <v>18660.0</v>
      </c>
      <c r="I913" s="81">
        <v>20000.0</v>
      </c>
      <c r="J913" s="81">
        <v>18805.0</v>
      </c>
      <c r="K913" s="81">
        <v>40000.0</v>
      </c>
      <c r="L913" s="82">
        <v>0.1082089552238806</v>
      </c>
      <c r="N913" s="83">
        <f t="shared" si="1"/>
        <v>0.1082089552</v>
      </c>
      <c r="O913" s="83">
        <f t="shared" si="2"/>
        <v>0.1082089552</v>
      </c>
      <c r="Q913" s="83">
        <f t="shared" si="3"/>
        <v>0.067</v>
      </c>
      <c r="R913" s="83">
        <f t="shared" si="4"/>
        <v>0.00725</v>
      </c>
      <c r="S913" s="83" t="b">
        <f t="shared" si="5"/>
        <v>0</v>
      </c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</row>
    <row r="914" ht="14.25" customHeight="1">
      <c r="A914" s="78">
        <v>911.0</v>
      </c>
      <c r="C914" s="78" t="str">
        <f>VLOOKUP(G914,[1]Macrodata_CCF!$A$3:$D$55,4,FALSE)</f>
        <v>#ERROR!</v>
      </c>
      <c r="E914" s="79" t="str">
        <f>VLOOKUP(G914,[1]Macrodata_CCF!$A$3:$B$55,2,FALSE)</f>
        <v>#ERROR!</v>
      </c>
      <c r="F914" s="78">
        <v>0.0</v>
      </c>
      <c r="G914" s="80">
        <v>19.0</v>
      </c>
      <c r="H914" s="81">
        <v>76390.0</v>
      </c>
      <c r="I914" s="81">
        <v>300000.0</v>
      </c>
      <c r="J914" s="81">
        <v>118875.0</v>
      </c>
      <c r="K914" s="81">
        <v>300000.0</v>
      </c>
      <c r="L914" s="82">
        <v>0.1899959751352802</v>
      </c>
      <c r="N914" s="83">
        <f t="shared" si="1"/>
        <v>0.1899959751</v>
      </c>
      <c r="O914" s="83">
        <f t="shared" si="2"/>
        <v>0.1899959751</v>
      </c>
      <c r="Q914" s="83">
        <f t="shared" si="3"/>
        <v>0.7453666667</v>
      </c>
      <c r="R914" s="83">
        <f t="shared" si="4"/>
        <v>0.1899959751</v>
      </c>
      <c r="S914" s="83" t="b">
        <f t="shared" si="5"/>
        <v>0</v>
      </c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</row>
    <row r="915" ht="14.25" customHeight="1">
      <c r="A915" s="78">
        <v>912.0</v>
      </c>
      <c r="C915" s="78" t="str">
        <f>VLOOKUP(G915,[1]Macrodata_CCF!$A$3:$D$55,4,FALSE)</f>
        <v>#ERROR!</v>
      </c>
      <c r="E915" s="79" t="str">
        <f>VLOOKUP(G915,[1]Macrodata_CCF!$A$3:$B$55,2,FALSE)</f>
        <v>#ERROR!</v>
      </c>
      <c r="F915" s="78">
        <v>0.0</v>
      </c>
      <c r="G915" s="80">
        <v>14.0</v>
      </c>
      <c r="H915" s="81">
        <v>125420.0</v>
      </c>
      <c r="I915" s="81">
        <v>370000.0</v>
      </c>
      <c r="J915" s="81">
        <v>164555.0</v>
      </c>
      <c r="K915" s="81">
        <v>370000.0</v>
      </c>
      <c r="L915" s="82">
        <v>0.1600089950118571</v>
      </c>
      <c r="N915" s="83">
        <f t="shared" si="1"/>
        <v>0.160008995</v>
      </c>
      <c r="O915" s="83">
        <f t="shared" si="2"/>
        <v>0.160008995</v>
      </c>
      <c r="Q915" s="83">
        <f t="shared" si="3"/>
        <v>0.661027027</v>
      </c>
      <c r="R915" s="83">
        <f t="shared" si="4"/>
        <v>0.160008995</v>
      </c>
      <c r="S915" s="83" t="b">
        <f t="shared" si="5"/>
        <v>0</v>
      </c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</row>
    <row r="916" ht="14.25" customHeight="1">
      <c r="A916" s="78">
        <v>913.0</v>
      </c>
      <c r="C916" s="78" t="str">
        <f>VLOOKUP(G916,[1]Macrodata_CCF!$A$3:$D$55,4,FALSE)</f>
        <v>#ERROR!</v>
      </c>
      <c r="E916" s="79" t="str">
        <f>VLOOKUP(G916,[1]Macrodata_CCF!$A$3:$B$55,2,FALSE)</f>
        <v>#ERROR!</v>
      </c>
      <c r="F916" s="78">
        <v>0.0</v>
      </c>
      <c r="G916" s="80">
        <v>32.0</v>
      </c>
      <c r="H916" s="81">
        <v>32195.0</v>
      </c>
      <c r="I916" s="81">
        <v>130000.0</v>
      </c>
      <c r="J916" s="81">
        <v>3830.0</v>
      </c>
      <c r="K916" s="81">
        <v>130000.0</v>
      </c>
      <c r="L916" s="82">
        <v>-0.2900158478605388</v>
      </c>
      <c r="N916" s="83">
        <f t="shared" si="1"/>
        <v>-0.2900158479</v>
      </c>
      <c r="O916" s="83">
        <f t="shared" si="2"/>
        <v>0</v>
      </c>
      <c r="Q916" s="83">
        <f t="shared" si="3"/>
        <v>0.7523461538</v>
      </c>
      <c r="R916" s="83">
        <f t="shared" si="4"/>
        <v>-0.2900158479</v>
      </c>
      <c r="S916" s="83" t="b">
        <f t="shared" si="5"/>
        <v>0</v>
      </c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</row>
    <row r="917" ht="14.25" customHeight="1">
      <c r="A917" s="78">
        <v>914.0</v>
      </c>
      <c r="C917" s="78" t="str">
        <f>VLOOKUP(G917,[1]Macrodata_CCF!$A$3:$D$55,4,FALSE)</f>
        <v>#ERROR!</v>
      </c>
      <c r="E917" s="79" t="str">
        <f>VLOOKUP(G917,[1]Macrodata_CCF!$A$3:$B$55,2,FALSE)</f>
        <v>#ERROR!</v>
      </c>
      <c r="F917" s="78">
        <v>0.0</v>
      </c>
      <c r="G917" s="80">
        <v>47.0</v>
      </c>
      <c r="H917" s="81">
        <v>289745.0</v>
      </c>
      <c r="I917" s="81">
        <v>320000.0</v>
      </c>
      <c r="J917" s="81">
        <v>281275.0</v>
      </c>
      <c r="K917" s="81">
        <v>320000.0</v>
      </c>
      <c r="L917" s="82">
        <v>-0.2799537266567509</v>
      </c>
      <c r="N917" s="83">
        <f t="shared" si="1"/>
        <v>-0.2799537267</v>
      </c>
      <c r="O917" s="83">
        <f t="shared" si="2"/>
        <v>0</v>
      </c>
      <c r="Q917" s="83">
        <f t="shared" si="3"/>
        <v>0.094546875</v>
      </c>
      <c r="R917" s="83">
        <f t="shared" si="4"/>
        <v>-0.02646875</v>
      </c>
      <c r="S917" s="83" t="b">
        <f t="shared" si="5"/>
        <v>0</v>
      </c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</row>
    <row r="918" ht="14.25" customHeight="1">
      <c r="A918" s="78">
        <v>915.0</v>
      </c>
      <c r="C918" s="78" t="str">
        <f>VLOOKUP(G918,[1]Macrodata_CCF!$A$3:$D$55,4,FALSE)</f>
        <v>#ERROR!</v>
      </c>
      <c r="E918" s="79" t="str">
        <f>VLOOKUP(G918,[1]Macrodata_CCF!$A$3:$B$55,2,FALSE)</f>
        <v>#ERROR!</v>
      </c>
      <c r="F918" s="78">
        <v>0.0</v>
      </c>
      <c r="G918" s="80">
        <v>36.0</v>
      </c>
      <c r="H918" s="81">
        <v>144830.0</v>
      </c>
      <c r="I918" s="81">
        <v>360000.0</v>
      </c>
      <c r="J918" s="81">
        <v>367200.0</v>
      </c>
      <c r="K918" s="81">
        <v>360000.0</v>
      </c>
      <c r="L918" s="82">
        <v>1.033461913835572</v>
      </c>
      <c r="N918" s="83">
        <f t="shared" si="1"/>
        <v>1.033461914</v>
      </c>
      <c r="O918" s="83">
        <f t="shared" si="2"/>
        <v>1</v>
      </c>
      <c r="Q918" s="83">
        <f t="shared" si="3"/>
        <v>0.5976944444</v>
      </c>
      <c r="R918" s="83">
        <f t="shared" si="4"/>
        <v>1.033461914</v>
      </c>
      <c r="S918" s="83" t="b">
        <f t="shared" si="5"/>
        <v>0</v>
      </c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</row>
    <row r="919" ht="14.25" customHeight="1">
      <c r="A919" s="78">
        <v>916.0</v>
      </c>
      <c r="C919" s="78" t="str">
        <f>VLOOKUP(G919,[1]Macrodata_CCF!$A$3:$D$55,4,FALSE)</f>
        <v>#ERROR!</v>
      </c>
      <c r="E919" s="79" t="str">
        <f>VLOOKUP(G919,[1]Macrodata_CCF!$A$3:$B$55,2,FALSE)</f>
        <v>#ERROR!</v>
      </c>
      <c r="F919" s="78">
        <v>0.0</v>
      </c>
      <c r="G919" s="80">
        <v>27.0</v>
      </c>
      <c r="H919" s="81">
        <v>743950.0</v>
      </c>
      <c r="I919" s="81">
        <v>760000.0</v>
      </c>
      <c r="J919" s="81">
        <v>746680.0</v>
      </c>
      <c r="K919" s="81">
        <v>1368000.0</v>
      </c>
      <c r="L919" s="82">
        <v>0.1700934579439252</v>
      </c>
      <c r="N919" s="83">
        <f t="shared" si="1"/>
        <v>0.1700934579</v>
      </c>
      <c r="O919" s="83">
        <f t="shared" si="2"/>
        <v>0.1700934579</v>
      </c>
      <c r="Q919" s="83">
        <f t="shared" si="3"/>
        <v>0.02111842105</v>
      </c>
      <c r="R919" s="83">
        <f t="shared" si="4"/>
        <v>0.003592105263</v>
      </c>
      <c r="S919" s="83" t="b">
        <f t="shared" si="5"/>
        <v>0</v>
      </c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</row>
    <row r="920" ht="14.25" customHeight="1">
      <c r="A920" s="78">
        <v>917.0</v>
      </c>
      <c r="C920" s="78" t="str">
        <f>VLOOKUP(G920,[1]Macrodata_CCF!$A$3:$D$55,4,FALSE)</f>
        <v>#ERROR!</v>
      </c>
      <c r="E920" s="79" t="str">
        <f>VLOOKUP(G920,[1]Macrodata_CCF!$A$3:$B$55,2,FALSE)</f>
        <v>#ERROR!</v>
      </c>
      <c r="F920" s="78">
        <v>1.0</v>
      </c>
      <c r="G920" s="80">
        <v>30.0</v>
      </c>
      <c r="H920" s="81">
        <v>265415.0</v>
      </c>
      <c r="I920" s="81">
        <v>450000.0</v>
      </c>
      <c r="J920" s="81">
        <v>357710.0</v>
      </c>
      <c r="K920" s="81">
        <v>450000.0</v>
      </c>
      <c r="L920" s="82">
        <v>0.5000135438957661</v>
      </c>
      <c r="N920" s="83">
        <f t="shared" si="1"/>
        <v>0.5000135439</v>
      </c>
      <c r="O920" s="83">
        <f t="shared" si="2"/>
        <v>0.5000135439</v>
      </c>
      <c r="Q920" s="83">
        <f t="shared" si="3"/>
        <v>0.4101888889</v>
      </c>
      <c r="R920" s="83">
        <f t="shared" si="4"/>
        <v>0.5000135439</v>
      </c>
      <c r="S920" s="83" t="b">
        <f t="shared" si="5"/>
        <v>0</v>
      </c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</row>
    <row r="921" ht="14.25" customHeight="1">
      <c r="A921" s="78">
        <v>918.0</v>
      </c>
      <c r="C921" s="78" t="str">
        <f>VLOOKUP(G921,[1]Macrodata_CCF!$A$3:$D$55,4,FALSE)</f>
        <v>#ERROR!</v>
      </c>
      <c r="E921" s="79" t="str">
        <f>VLOOKUP(G921,[1]Macrodata_CCF!$A$3:$B$55,2,FALSE)</f>
        <v>#ERROR!</v>
      </c>
      <c r="F921" s="78">
        <v>0.0</v>
      </c>
      <c r="G921" s="80">
        <v>18.0</v>
      </c>
      <c r="H921" s="81">
        <v>471015.0</v>
      </c>
      <c r="I921" s="81">
        <v>510000.0</v>
      </c>
      <c r="J921" s="81">
        <v>477640.0</v>
      </c>
      <c r="K921" s="81">
        <v>510000.0</v>
      </c>
      <c r="L921" s="82">
        <v>0.1699371553161472</v>
      </c>
      <c r="N921" s="83">
        <f t="shared" si="1"/>
        <v>0.1699371553</v>
      </c>
      <c r="O921" s="83">
        <f t="shared" si="2"/>
        <v>0.1699371553</v>
      </c>
      <c r="Q921" s="83">
        <f t="shared" si="3"/>
        <v>0.07644117647</v>
      </c>
      <c r="R921" s="83">
        <f t="shared" si="4"/>
        <v>0.01299019608</v>
      </c>
      <c r="S921" s="83" t="b">
        <f t="shared" si="5"/>
        <v>0</v>
      </c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</row>
    <row r="922" ht="14.25" customHeight="1">
      <c r="A922" s="78">
        <v>919.0</v>
      </c>
      <c r="C922" s="78" t="str">
        <f>VLOOKUP(G922,[1]Macrodata_CCF!$A$3:$D$55,4,FALSE)</f>
        <v>#ERROR!</v>
      </c>
      <c r="E922" s="79" t="str">
        <f>VLOOKUP(G922,[1]Macrodata_CCF!$A$3:$B$55,2,FALSE)</f>
        <v>#ERROR!</v>
      </c>
      <c r="F922" s="78">
        <v>0.0</v>
      </c>
      <c r="G922" s="80">
        <v>4.0</v>
      </c>
      <c r="H922" s="81">
        <v>46125.0</v>
      </c>
      <c r="I922" s="81">
        <v>220000.0</v>
      </c>
      <c r="J922" s="81">
        <v>86115.0</v>
      </c>
      <c r="K922" s="81">
        <v>220000.0</v>
      </c>
      <c r="L922" s="82">
        <v>0.2299928109273904</v>
      </c>
      <c r="N922" s="83">
        <f t="shared" si="1"/>
        <v>0.2299928109</v>
      </c>
      <c r="O922" s="83">
        <f t="shared" si="2"/>
        <v>0.2299928109</v>
      </c>
      <c r="Q922" s="83">
        <f t="shared" si="3"/>
        <v>0.7903409091</v>
      </c>
      <c r="R922" s="83">
        <f t="shared" si="4"/>
        <v>0.2299928109</v>
      </c>
      <c r="S922" s="83" t="b">
        <f t="shared" si="5"/>
        <v>0</v>
      </c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</row>
    <row r="923" ht="14.25" customHeight="1">
      <c r="A923" s="78">
        <v>920.0</v>
      </c>
      <c r="C923" s="78" t="str">
        <f>VLOOKUP(G923,[1]Macrodata_CCF!$A$3:$D$55,4,FALSE)</f>
        <v>#ERROR!</v>
      </c>
      <c r="E923" s="79" t="str">
        <f>VLOOKUP(G923,[1]Macrodata_CCF!$A$3:$B$55,2,FALSE)</f>
        <v>#ERROR!</v>
      </c>
      <c r="F923" s="78">
        <v>0.0</v>
      </c>
      <c r="G923" s="80">
        <v>48.0</v>
      </c>
      <c r="H923" s="81">
        <v>0.0</v>
      </c>
      <c r="I923" s="81">
        <v>850000.0</v>
      </c>
      <c r="J923" s="81">
        <v>119000.0</v>
      </c>
      <c r="K923" s="81">
        <v>850000.0</v>
      </c>
      <c r="L923" s="82">
        <v>0.14</v>
      </c>
      <c r="N923" s="83">
        <f t="shared" si="1"/>
        <v>0.14</v>
      </c>
      <c r="O923" s="83">
        <f t="shared" si="2"/>
        <v>0.14</v>
      </c>
      <c r="Q923" s="83">
        <f t="shared" si="3"/>
        <v>1</v>
      </c>
      <c r="R923" s="83">
        <f t="shared" si="4"/>
        <v>0.14</v>
      </c>
      <c r="S923" s="83" t="b">
        <f t="shared" si="5"/>
        <v>0</v>
      </c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</row>
    <row r="924" ht="14.25" customHeight="1">
      <c r="A924" s="78">
        <v>921.0</v>
      </c>
      <c r="C924" s="78" t="str">
        <f>VLOOKUP(G924,[1]Macrodata_CCF!$A$3:$D$55,4,FALSE)</f>
        <v>#ERROR!</v>
      </c>
      <c r="E924" s="79" t="str">
        <f>VLOOKUP(G924,[1]Macrodata_CCF!$A$3:$B$55,2,FALSE)</f>
        <v>#ERROR!</v>
      </c>
      <c r="F924" s="78">
        <v>0.0</v>
      </c>
      <c r="G924" s="80">
        <v>25.0</v>
      </c>
      <c r="H924" s="81">
        <v>207735.0</v>
      </c>
      <c r="I924" s="81">
        <v>530000.0</v>
      </c>
      <c r="J924" s="81">
        <v>268965.0</v>
      </c>
      <c r="K924" s="81">
        <v>530000.0</v>
      </c>
      <c r="L924" s="82">
        <v>0.1899989139372876</v>
      </c>
      <c r="N924" s="83">
        <f t="shared" si="1"/>
        <v>0.1899989139</v>
      </c>
      <c r="O924" s="83">
        <f t="shared" si="2"/>
        <v>0.1899989139</v>
      </c>
      <c r="Q924" s="83">
        <f t="shared" si="3"/>
        <v>0.6080471698</v>
      </c>
      <c r="R924" s="83">
        <f t="shared" si="4"/>
        <v>0.1899989139</v>
      </c>
      <c r="S924" s="83" t="b">
        <f t="shared" si="5"/>
        <v>0</v>
      </c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</row>
    <row r="925" ht="14.25" customHeight="1">
      <c r="A925" s="78">
        <v>922.0</v>
      </c>
      <c r="C925" s="78" t="str">
        <f>VLOOKUP(G925,[1]Macrodata_CCF!$A$3:$D$55,4,FALSE)</f>
        <v>#ERROR!</v>
      </c>
      <c r="E925" s="79" t="str">
        <f>VLOOKUP(G925,[1]Macrodata_CCF!$A$3:$B$55,2,FALSE)</f>
        <v>#ERROR!</v>
      </c>
      <c r="F925" s="78">
        <v>0.0</v>
      </c>
      <c r="G925" s="80">
        <v>11.0</v>
      </c>
      <c r="H925" s="81">
        <v>780090.0</v>
      </c>
      <c r="I925" s="81">
        <v>940000.0</v>
      </c>
      <c r="J925" s="81">
        <v>805675.0</v>
      </c>
      <c r="K925" s="81">
        <v>940000.0</v>
      </c>
      <c r="L925" s="82">
        <v>0.1599962478894378</v>
      </c>
      <c r="N925" s="83">
        <f t="shared" si="1"/>
        <v>0.1599962479</v>
      </c>
      <c r="O925" s="83">
        <f t="shared" si="2"/>
        <v>0.1599962479</v>
      </c>
      <c r="Q925" s="83">
        <f t="shared" si="3"/>
        <v>0.1701170213</v>
      </c>
      <c r="R925" s="83">
        <f t="shared" si="4"/>
        <v>0.1599962479</v>
      </c>
      <c r="S925" s="83" t="b">
        <f t="shared" si="5"/>
        <v>0</v>
      </c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</row>
    <row r="926" ht="14.25" customHeight="1">
      <c r="A926" s="78">
        <v>923.0</v>
      </c>
      <c r="C926" s="78" t="str">
        <f>VLOOKUP(G926,[1]Macrodata_CCF!$A$3:$D$55,4,FALSE)</f>
        <v>#ERROR!</v>
      </c>
      <c r="E926" s="79" t="str">
        <f>VLOOKUP(G926,[1]Macrodata_CCF!$A$3:$B$55,2,FALSE)</f>
        <v>#ERROR!</v>
      </c>
      <c r="F926" s="78">
        <v>0.0</v>
      </c>
      <c r="G926" s="80">
        <v>27.0</v>
      </c>
      <c r="H926" s="81">
        <v>522400.0</v>
      </c>
      <c r="I926" s="81">
        <v>580000.0</v>
      </c>
      <c r="J926" s="81">
        <v>499360.0</v>
      </c>
      <c r="K926" s="81">
        <v>580000.0</v>
      </c>
      <c r="L926" s="82">
        <v>-0.4</v>
      </c>
      <c r="N926" s="83">
        <f t="shared" si="1"/>
        <v>-0.4</v>
      </c>
      <c r="O926" s="83">
        <f t="shared" si="2"/>
        <v>0</v>
      </c>
      <c r="Q926" s="83">
        <f t="shared" si="3"/>
        <v>0.09931034483</v>
      </c>
      <c r="R926" s="83">
        <f t="shared" si="4"/>
        <v>-0.03972413793</v>
      </c>
      <c r="S926" s="83" t="b">
        <f t="shared" si="5"/>
        <v>0</v>
      </c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</row>
    <row r="927" ht="14.25" customHeight="1">
      <c r="A927" s="78">
        <v>924.0</v>
      </c>
      <c r="C927" s="78" t="str">
        <f>VLOOKUP(G927,[1]Macrodata_CCF!$A$3:$D$55,4,FALSE)</f>
        <v>#ERROR!</v>
      </c>
      <c r="E927" s="79" t="str">
        <f>VLOOKUP(G927,[1]Macrodata_CCF!$A$3:$B$55,2,FALSE)</f>
        <v>#ERROR!</v>
      </c>
      <c r="F927" s="78">
        <v>0.0</v>
      </c>
      <c r="G927" s="80">
        <v>4.0</v>
      </c>
      <c r="H927" s="81">
        <v>574855.0</v>
      </c>
      <c r="I927" s="81">
        <v>630000.0</v>
      </c>
      <c r="J927" s="81">
        <v>558310.0</v>
      </c>
      <c r="K927" s="81">
        <v>630000.0</v>
      </c>
      <c r="L927" s="82">
        <v>-0.3000272010155046</v>
      </c>
      <c r="N927" s="83">
        <f t="shared" si="1"/>
        <v>-0.300027201</v>
      </c>
      <c r="O927" s="83">
        <f t="shared" si="2"/>
        <v>0</v>
      </c>
      <c r="Q927" s="83">
        <f t="shared" si="3"/>
        <v>0.08753174603</v>
      </c>
      <c r="R927" s="83">
        <f t="shared" si="4"/>
        <v>-0.02626190476</v>
      </c>
      <c r="S927" s="83" t="b">
        <f t="shared" si="5"/>
        <v>0</v>
      </c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</row>
    <row r="928" ht="14.25" customHeight="1">
      <c r="A928" s="78">
        <v>925.0</v>
      </c>
      <c r="C928" s="78" t="str">
        <f>VLOOKUP(G928,[1]Macrodata_CCF!$A$3:$D$55,4,FALSE)</f>
        <v>#ERROR!</v>
      </c>
      <c r="E928" s="79" t="str">
        <f>VLOOKUP(G928,[1]Macrodata_CCF!$A$3:$B$55,2,FALSE)</f>
        <v>#ERROR!</v>
      </c>
      <c r="F928" s="78">
        <v>0.0</v>
      </c>
      <c r="G928" s="80">
        <v>39.0</v>
      </c>
      <c r="H928" s="81">
        <v>582735.0</v>
      </c>
      <c r="I928" s="81">
        <v>840000.0</v>
      </c>
      <c r="J928" s="81">
        <v>587880.0</v>
      </c>
      <c r="K928" s="81">
        <v>1596000.0</v>
      </c>
      <c r="L928" s="82">
        <v>0.0199988338872369</v>
      </c>
      <c r="N928" s="83">
        <f t="shared" si="1"/>
        <v>0.01999883389</v>
      </c>
      <c r="O928" s="83">
        <f t="shared" si="2"/>
        <v>0.01999883389</v>
      </c>
      <c r="Q928" s="83">
        <f t="shared" si="3"/>
        <v>0.3062678571</v>
      </c>
      <c r="R928" s="83">
        <f t="shared" si="4"/>
        <v>0.01999883389</v>
      </c>
      <c r="S928" s="83" t="b">
        <f t="shared" si="5"/>
        <v>0</v>
      </c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</row>
    <row r="929" ht="14.25" customHeight="1">
      <c r="A929" s="78">
        <v>926.0</v>
      </c>
      <c r="C929" s="78" t="str">
        <f>VLOOKUP(G929,[1]Macrodata_CCF!$A$3:$D$55,4,FALSE)</f>
        <v>#ERROR!</v>
      </c>
      <c r="E929" s="79" t="str">
        <f>VLOOKUP(G929,[1]Macrodata_CCF!$A$3:$B$55,2,FALSE)</f>
        <v>#ERROR!</v>
      </c>
      <c r="F929" s="78">
        <v>0.0</v>
      </c>
      <c r="G929" s="80">
        <v>30.0</v>
      </c>
      <c r="H929" s="81">
        <v>0.0</v>
      </c>
      <c r="I929" s="81">
        <v>250000.0</v>
      </c>
      <c r="J929" s="81">
        <v>45000.0</v>
      </c>
      <c r="K929" s="81">
        <v>250000.0</v>
      </c>
      <c r="L929" s="82">
        <v>0.18</v>
      </c>
      <c r="N929" s="83">
        <f t="shared" si="1"/>
        <v>0.18</v>
      </c>
      <c r="O929" s="83">
        <f t="shared" si="2"/>
        <v>0.18</v>
      </c>
      <c r="Q929" s="83">
        <f t="shared" si="3"/>
        <v>1</v>
      </c>
      <c r="R929" s="83">
        <f t="shared" si="4"/>
        <v>0.18</v>
      </c>
      <c r="S929" s="83" t="b">
        <f t="shared" si="5"/>
        <v>0</v>
      </c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</row>
    <row r="930" ht="14.25" customHeight="1">
      <c r="A930" s="78">
        <v>927.0</v>
      </c>
      <c r="C930" s="78" t="str">
        <f>VLOOKUP(G930,[1]Macrodata_CCF!$A$3:$D$55,4,FALSE)</f>
        <v>#ERROR!</v>
      </c>
      <c r="E930" s="79" t="str">
        <f>VLOOKUP(G930,[1]Macrodata_CCF!$A$3:$B$55,2,FALSE)</f>
        <v>#ERROR!</v>
      </c>
      <c r="F930" s="78">
        <v>0.0</v>
      </c>
      <c r="G930" s="80">
        <v>49.0</v>
      </c>
      <c r="H930" s="81">
        <v>265570.0</v>
      </c>
      <c r="I930" s="81">
        <v>780000.0</v>
      </c>
      <c r="J930" s="81">
        <v>162685.0</v>
      </c>
      <c r="K930" s="81">
        <v>780000.0</v>
      </c>
      <c r="L930" s="82">
        <v>-0.1999980561009272</v>
      </c>
      <c r="N930" s="83">
        <f t="shared" si="1"/>
        <v>-0.1999980561</v>
      </c>
      <c r="O930" s="83">
        <f t="shared" si="2"/>
        <v>0</v>
      </c>
      <c r="Q930" s="83">
        <f t="shared" si="3"/>
        <v>0.659525641</v>
      </c>
      <c r="R930" s="83">
        <f t="shared" si="4"/>
        <v>-0.1999980561</v>
      </c>
      <c r="S930" s="83" t="b">
        <f t="shared" si="5"/>
        <v>0</v>
      </c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</row>
    <row r="931" ht="14.25" customHeight="1">
      <c r="A931" s="78">
        <v>928.0</v>
      </c>
      <c r="C931" s="78" t="str">
        <f>VLOOKUP(G931,[1]Macrodata_CCF!$A$3:$D$55,4,FALSE)</f>
        <v>#ERROR!</v>
      </c>
      <c r="E931" s="79" t="str">
        <f>VLOOKUP(G931,[1]Macrodata_CCF!$A$3:$B$55,2,FALSE)</f>
        <v>#ERROR!</v>
      </c>
      <c r="F931" s="78">
        <v>0.0</v>
      </c>
      <c r="G931" s="80">
        <v>33.0</v>
      </c>
      <c r="H931" s="81">
        <v>259970.0</v>
      </c>
      <c r="I931" s="81">
        <v>600000.0</v>
      </c>
      <c r="J931" s="81">
        <v>327975.0</v>
      </c>
      <c r="K931" s="81">
        <v>600000.0</v>
      </c>
      <c r="L931" s="82">
        <v>0.1999970590830221</v>
      </c>
      <c r="N931" s="83">
        <f t="shared" si="1"/>
        <v>0.1999970591</v>
      </c>
      <c r="O931" s="83">
        <f t="shared" si="2"/>
        <v>0.1999970591</v>
      </c>
      <c r="Q931" s="83">
        <f t="shared" si="3"/>
        <v>0.5667166667</v>
      </c>
      <c r="R931" s="83">
        <f t="shared" si="4"/>
        <v>0.1999970591</v>
      </c>
      <c r="S931" s="83" t="b">
        <f t="shared" si="5"/>
        <v>0</v>
      </c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</row>
    <row r="932" ht="14.25" customHeight="1">
      <c r="A932" s="78">
        <v>929.0</v>
      </c>
      <c r="C932" s="78" t="str">
        <f>VLOOKUP(G932,[1]Macrodata_CCF!$A$3:$D$55,4,FALSE)</f>
        <v>#ERROR!</v>
      </c>
      <c r="E932" s="79" t="str">
        <f>VLOOKUP(G932,[1]Macrodata_CCF!$A$3:$B$55,2,FALSE)</f>
        <v>#ERROR!</v>
      </c>
      <c r="F932" s="78">
        <v>0.0</v>
      </c>
      <c r="G932" s="80">
        <v>44.0</v>
      </c>
      <c r="H932" s="81">
        <v>327825.0</v>
      </c>
      <c r="I932" s="81">
        <v>800000.0</v>
      </c>
      <c r="J932" s="81">
        <v>408095.0</v>
      </c>
      <c r="K932" s="81">
        <v>800000.0</v>
      </c>
      <c r="L932" s="82">
        <v>0.1700005294647112</v>
      </c>
      <c r="N932" s="83">
        <f t="shared" si="1"/>
        <v>0.1700005295</v>
      </c>
      <c r="O932" s="83">
        <f t="shared" si="2"/>
        <v>0.1700005295</v>
      </c>
      <c r="Q932" s="83">
        <f t="shared" si="3"/>
        <v>0.59021875</v>
      </c>
      <c r="R932" s="83">
        <f t="shared" si="4"/>
        <v>0.1700005295</v>
      </c>
      <c r="S932" s="83" t="b">
        <f t="shared" si="5"/>
        <v>0</v>
      </c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</row>
    <row r="933" ht="14.25" customHeight="1">
      <c r="A933" s="78">
        <v>930.0</v>
      </c>
      <c r="C933" s="78" t="str">
        <f>VLOOKUP(G933,[1]Macrodata_CCF!$A$3:$D$55,4,FALSE)</f>
        <v>#ERROR!</v>
      </c>
      <c r="E933" s="79" t="str">
        <f>VLOOKUP(G933,[1]Macrodata_CCF!$A$3:$B$55,2,FALSE)</f>
        <v>#ERROR!</v>
      </c>
      <c r="F933" s="78">
        <v>0.0</v>
      </c>
      <c r="G933" s="80">
        <v>21.0</v>
      </c>
      <c r="H933" s="81">
        <v>889960.0</v>
      </c>
      <c r="I933" s="81">
        <v>900000.0</v>
      </c>
      <c r="J933" s="81">
        <v>885340.0</v>
      </c>
      <c r="K933" s="81">
        <v>1170000.0</v>
      </c>
      <c r="L933" s="82">
        <v>-0.4601593625498008</v>
      </c>
      <c r="N933" s="83">
        <f t="shared" si="1"/>
        <v>-0.4601593625</v>
      </c>
      <c r="O933" s="83">
        <f t="shared" si="2"/>
        <v>0</v>
      </c>
      <c r="Q933" s="83">
        <f t="shared" si="3"/>
        <v>0.01115555556</v>
      </c>
      <c r="R933" s="83">
        <f t="shared" si="4"/>
        <v>-0.005133333333</v>
      </c>
      <c r="S933" s="83" t="b">
        <f t="shared" si="5"/>
        <v>0</v>
      </c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</row>
    <row r="934" ht="14.25" customHeight="1">
      <c r="A934" s="78">
        <v>931.0</v>
      </c>
      <c r="C934" s="78" t="str">
        <f>VLOOKUP(G934,[1]Macrodata_CCF!$A$3:$D$55,4,FALSE)</f>
        <v>#ERROR!</v>
      </c>
      <c r="E934" s="79" t="str">
        <f>VLOOKUP(G934,[1]Macrodata_CCF!$A$3:$B$55,2,FALSE)</f>
        <v>#ERROR!</v>
      </c>
      <c r="F934" s="78">
        <v>0.0</v>
      </c>
      <c r="G934" s="80">
        <v>25.0</v>
      </c>
      <c r="H934" s="81">
        <v>461385.0</v>
      </c>
      <c r="I934" s="81">
        <v>440000.0</v>
      </c>
      <c r="J934" s="81">
        <v>448800.0</v>
      </c>
      <c r="K934" s="81">
        <v>440000.0</v>
      </c>
      <c r="L934" s="82">
        <v>0.5884966097732055</v>
      </c>
      <c r="N934" s="83">
        <f t="shared" si="1"/>
        <v>0.5884966098</v>
      </c>
      <c r="O934" s="83">
        <f t="shared" si="2"/>
        <v>0.5884966098</v>
      </c>
      <c r="Q934" s="83">
        <f t="shared" si="3"/>
        <v>-0.04860227273</v>
      </c>
      <c r="R934" s="83">
        <f t="shared" si="4"/>
        <v>-0.02860227273</v>
      </c>
      <c r="S934" s="83" t="b">
        <f t="shared" si="5"/>
        <v>0</v>
      </c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</row>
    <row r="935" ht="14.25" customHeight="1">
      <c r="A935" s="78">
        <v>932.0</v>
      </c>
      <c r="C935" s="78" t="str">
        <f>VLOOKUP(G935,[1]Macrodata_CCF!$A$3:$D$55,4,FALSE)</f>
        <v>#ERROR!</v>
      </c>
      <c r="E935" s="79" t="str">
        <f>VLOOKUP(G935,[1]Macrodata_CCF!$A$3:$B$55,2,FALSE)</f>
        <v>#ERROR!</v>
      </c>
      <c r="F935" s="78">
        <v>0.0</v>
      </c>
      <c r="G935" s="80">
        <v>33.0</v>
      </c>
      <c r="H935" s="81">
        <v>20290.0</v>
      </c>
      <c r="I935" s="81">
        <v>60000.0</v>
      </c>
      <c r="J935" s="81">
        <v>27835.0</v>
      </c>
      <c r="K935" s="81">
        <v>60000.0</v>
      </c>
      <c r="L935" s="82">
        <v>0.1900025182573659</v>
      </c>
      <c r="N935" s="83">
        <f t="shared" si="1"/>
        <v>0.1900025183</v>
      </c>
      <c r="O935" s="83">
        <f t="shared" si="2"/>
        <v>0.1900025183</v>
      </c>
      <c r="Q935" s="83">
        <f t="shared" si="3"/>
        <v>0.6618333333</v>
      </c>
      <c r="R935" s="83">
        <f t="shared" si="4"/>
        <v>0.1900025183</v>
      </c>
      <c r="S935" s="83" t="b">
        <f t="shared" si="5"/>
        <v>0</v>
      </c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</row>
    <row r="936" ht="14.25" customHeight="1">
      <c r="A936" s="78">
        <v>933.0</v>
      </c>
      <c r="C936" s="78" t="str">
        <f>VLOOKUP(G936,[1]Macrodata_CCF!$A$3:$D$55,4,FALSE)</f>
        <v>#ERROR!</v>
      </c>
      <c r="E936" s="79" t="str">
        <f>VLOOKUP(G936,[1]Macrodata_CCF!$A$3:$B$55,2,FALSE)</f>
        <v>#ERROR!</v>
      </c>
      <c r="F936" s="78">
        <v>0.0</v>
      </c>
      <c r="G936" s="80">
        <v>34.0</v>
      </c>
      <c r="H936" s="81">
        <v>114785.0</v>
      </c>
      <c r="I936" s="81">
        <v>830000.0</v>
      </c>
      <c r="J936" s="81">
        <v>172000.0</v>
      </c>
      <c r="K936" s="81">
        <v>830000.0</v>
      </c>
      <c r="L936" s="82">
        <v>0.07999692400187357</v>
      </c>
      <c r="N936" s="83">
        <f t="shared" si="1"/>
        <v>0.079996924</v>
      </c>
      <c r="O936" s="83">
        <f t="shared" si="2"/>
        <v>0.079996924</v>
      </c>
      <c r="Q936" s="83">
        <f t="shared" si="3"/>
        <v>0.8617048193</v>
      </c>
      <c r="R936" s="83">
        <f t="shared" si="4"/>
        <v>0.079996924</v>
      </c>
      <c r="S936" s="83" t="b">
        <f t="shared" si="5"/>
        <v>0</v>
      </c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</row>
    <row r="937" ht="14.25" customHeight="1">
      <c r="A937" s="78">
        <v>934.0</v>
      </c>
      <c r="C937" s="78" t="str">
        <f>VLOOKUP(G937,[1]Macrodata_CCF!$A$3:$D$55,4,FALSE)</f>
        <v>#ERROR!</v>
      </c>
      <c r="E937" s="79" t="str">
        <f>VLOOKUP(G937,[1]Macrodata_CCF!$A$3:$B$55,2,FALSE)</f>
        <v>#ERROR!</v>
      </c>
      <c r="F937" s="78">
        <v>0.0</v>
      </c>
      <c r="G937" s="80">
        <v>9.0</v>
      </c>
      <c r="H937" s="81">
        <v>232695.0</v>
      </c>
      <c r="I937" s="81">
        <v>640000.0</v>
      </c>
      <c r="J937" s="81">
        <v>383400.0</v>
      </c>
      <c r="K937" s="81">
        <v>640000.0</v>
      </c>
      <c r="L937" s="82">
        <v>0.3700052785995753</v>
      </c>
      <c r="N937" s="83">
        <f t="shared" si="1"/>
        <v>0.3700052786</v>
      </c>
      <c r="O937" s="83">
        <f t="shared" si="2"/>
        <v>0.3700052786</v>
      </c>
      <c r="Q937" s="83">
        <f t="shared" si="3"/>
        <v>0.6364140625</v>
      </c>
      <c r="R937" s="83">
        <f t="shared" si="4"/>
        <v>0.3700052786</v>
      </c>
      <c r="S937" s="83" t="b">
        <f t="shared" si="5"/>
        <v>0</v>
      </c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</row>
    <row r="938" ht="14.25" customHeight="1">
      <c r="A938" s="78">
        <v>935.0</v>
      </c>
      <c r="C938" s="78" t="str">
        <f>VLOOKUP(G938,[1]Macrodata_CCF!$A$3:$D$55,4,FALSE)</f>
        <v>#ERROR!</v>
      </c>
      <c r="E938" s="79" t="str">
        <f>VLOOKUP(G938,[1]Macrodata_CCF!$A$3:$B$55,2,FALSE)</f>
        <v>#ERROR!</v>
      </c>
      <c r="F938" s="78">
        <v>0.0</v>
      </c>
      <c r="G938" s="80">
        <v>22.0</v>
      </c>
      <c r="H938" s="81">
        <v>0.0</v>
      </c>
      <c r="I938" s="81">
        <v>100000.0</v>
      </c>
      <c r="J938" s="81">
        <v>0.0</v>
      </c>
      <c r="K938" s="81">
        <v>100000.0</v>
      </c>
      <c r="L938" s="82">
        <v>0.0</v>
      </c>
      <c r="N938" s="83">
        <f t="shared" si="1"/>
        <v>0</v>
      </c>
      <c r="O938" s="83">
        <f t="shared" si="2"/>
        <v>0</v>
      </c>
      <c r="Q938" s="83">
        <f t="shared" si="3"/>
        <v>1</v>
      </c>
      <c r="R938" s="83">
        <f t="shared" si="4"/>
        <v>0</v>
      </c>
      <c r="S938" s="83" t="b">
        <f t="shared" si="5"/>
        <v>0</v>
      </c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</row>
    <row r="939" ht="14.25" customHeight="1">
      <c r="A939" s="78">
        <v>936.0</v>
      </c>
      <c r="C939" s="78" t="str">
        <f>VLOOKUP(G939,[1]Macrodata_CCF!$A$3:$D$55,4,FALSE)</f>
        <v>#ERROR!</v>
      </c>
      <c r="E939" s="79" t="str">
        <f>VLOOKUP(G939,[1]Macrodata_CCF!$A$3:$B$55,2,FALSE)</f>
        <v>#ERROR!</v>
      </c>
      <c r="F939" s="78">
        <v>0.0</v>
      </c>
      <c r="G939" s="80">
        <v>24.0</v>
      </c>
      <c r="H939" s="81">
        <v>334985.0</v>
      </c>
      <c r="I939" s="81">
        <v>360000.0</v>
      </c>
      <c r="J939" s="81">
        <v>339990.0</v>
      </c>
      <c r="K939" s="81">
        <v>360000.0</v>
      </c>
      <c r="L939" s="82">
        <v>0.2000799520287827</v>
      </c>
      <c r="N939" s="83">
        <f t="shared" si="1"/>
        <v>0.200079952</v>
      </c>
      <c r="O939" s="83">
        <f t="shared" si="2"/>
        <v>0.200079952</v>
      </c>
      <c r="Q939" s="83">
        <f t="shared" si="3"/>
        <v>0.06948611111</v>
      </c>
      <c r="R939" s="83">
        <f t="shared" si="4"/>
        <v>0.01390277778</v>
      </c>
      <c r="S939" s="83" t="b">
        <f t="shared" si="5"/>
        <v>0</v>
      </c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</row>
    <row r="940" ht="14.25" customHeight="1">
      <c r="A940" s="78">
        <v>937.0</v>
      </c>
      <c r="C940" s="78" t="str">
        <f>VLOOKUP(G940,[1]Macrodata_CCF!$A$3:$D$55,4,FALSE)</f>
        <v>#ERROR!</v>
      </c>
      <c r="E940" s="79" t="str">
        <f>VLOOKUP(G940,[1]Macrodata_CCF!$A$3:$B$55,2,FALSE)</f>
        <v>#ERROR!</v>
      </c>
      <c r="F940" s="78">
        <v>0.0</v>
      </c>
      <c r="G940" s="80">
        <v>26.0</v>
      </c>
      <c r="H940" s="81">
        <v>0.0</v>
      </c>
      <c r="I940" s="81">
        <v>250000.0</v>
      </c>
      <c r="J940" s="81">
        <v>35000.0</v>
      </c>
      <c r="K940" s="81">
        <v>250000.0</v>
      </c>
      <c r="L940" s="82">
        <v>0.14</v>
      </c>
      <c r="N940" s="83">
        <f t="shared" si="1"/>
        <v>0.14</v>
      </c>
      <c r="O940" s="83">
        <f t="shared" si="2"/>
        <v>0.14</v>
      </c>
      <c r="Q940" s="83">
        <f t="shared" si="3"/>
        <v>1</v>
      </c>
      <c r="R940" s="83">
        <f t="shared" si="4"/>
        <v>0.14</v>
      </c>
      <c r="S940" s="83" t="b">
        <f t="shared" si="5"/>
        <v>0</v>
      </c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</row>
    <row r="941" ht="14.25" customHeight="1">
      <c r="A941" s="78">
        <v>938.0</v>
      </c>
      <c r="C941" s="78" t="str">
        <f>VLOOKUP(G941,[1]Macrodata_CCF!$A$3:$D$55,4,FALSE)</f>
        <v>#ERROR!</v>
      </c>
      <c r="E941" s="79" t="str">
        <f>VLOOKUP(G941,[1]Macrodata_CCF!$A$3:$B$55,2,FALSE)</f>
        <v>#ERROR!</v>
      </c>
      <c r="F941" s="78">
        <v>0.0</v>
      </c>
      <c r="G941" s="80">
        <v>52.0</v>
      </c>
      <c r="H941" s="81">
        <v>44195.0</v>
      </c>
      <c r="I941" s="81">
        <v>450000.0</v>
      </c>
      <c r="J941" s="81">
        <v>459000.0</v>
      </c>
      <c r="K941" s="81">
        <v>450000.0</v>
      </c>
      <c r="L941" s="82">
        <v>1.022178139746923</v>
      </c>
      <c r="N941" s="83">
        <f t="shared" si="1"/>
        <v>1.02217814</v>
      </c>
      <c r="O941" s="83">
        <f t="shared" si="2"/>
        <v>1</v>
      </c>
      <c r="Q941" s="83">
        <f t="shared" si="3"/>
        <v>0.9017888889</v>
      </c>
      <c r="R941" s="83">
        <f t="shared" si="4"/>
        <v>1.02217814</v>
      </c>
      <c r="S941" s="83" t="b">
        <f t="shared" si="5"/>
        <v>0</v>
      </c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</row>
    <row r="942" ht="14.25" customHeight="1">
      <c r="A942" s="78">
        <v>939.0</v>
      </c>
      <c r="C942" s="78" t="str">
        <f>VLOOKUP(G942,[1]Macrodata_CCF!$A$3:$D$55,4,FALSE)</f>
        <v>#ERROR!</v>
      </c>
      <c r="E942" s="79" t="str">
        <f>VLOOKUP(G942,[1]Macrodata_CCF!$A$3:$B$55,2,FALSE)</f>
        <v>#ERROR!</v>
      </c>
      <c r="F942" s="78">
        <v>0.0</v>
      </c>
      <c r="G942" s="80">
        <v>3.0</v>
      </c>
      <c r="H942" s="81">
        <v>4125.0</v>
      </c>
      <c r="I942" s="81">
        <v>170000.0</v>
      </c>
      <c r="J942" s="81">
        <v>42275.0</v>
      </c>
      <c r="K942" s="81">
        <v>170000.0</v>
      </c>
      <c r="L942" s="82">
        <v>0.2299924642049736</v>
      </c>
      <c r="N942" s="83">
        <f t="shared" si="1"/>
        <v>0.2299924642</v>
      </c>
      <c r="O942" s="83">
        <f t="shared" si="2"/>
        <v>0.2299924642</v>
      </c>
      <c r="Q942" s="83">
        <f t="shared" si="3"/>
        <v>0.9757352941</v>
      </c>
      <c r="R942" s="83">
        <f t="shared" si="4"/>
        <v>0.2299924642</v>
      </c>
      <c r="S942" s="83" t="b">
        <f t="shared" si="5"/>
        <v>0</v>
      </c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</row>
    <row r="943" ht="14.25" customHeight="1">
      <c r="A943" s="78">
        <v>940.0</v>
      </c>
      <c r="C943" s="78" t="str">
        <f>VLOOKUP(G943,[1]Macrodata_CCF!$A$3:$D$55,4,FALSE)</f>
        <v>#ERROR!</v>
      </c>
      <c r="E943" s="79" t="str">
        <f>VLOOKUP(G943,[1]Macrodata_CCF!$A$3:$B$55,2,FALSE)</f>
        <v>#ERROR!</v>
      </c>
      <c r="F943" s="78">
        <v>0.0</v>
      </c>
      <c r="G943" s="80">
        <v>45.0</v>
      </c>
      <c r="H943" s="81">
        <v>0.0</v>
      </c>
      <c r="I943" s="81">
        <v>580000.0</v>
      </c>
      <c r="J943" s="81">
        <v>0.0</v>
      </c>
      <c r="K943" s="81">
        <v>580000.0</v>
      </c>
      <c r="L943" s="82">
        <v>0.0</v>
      </c>
      <c r="N943" s="83">
        <f t="shared" si="1"/>
        <v>0</v>
      </c>
      <c r="O943" s="83">
        <f t="shared" si="2"/>
        <v>0</v>
      </c>
      <c r="Q943" s="83">
        <f t="shared" si="3"/>
        <v>1</v>
      </c>
      <c r="R943" s="83">
        <f t="shared" si="4"/>
        <v>0</v>
      </c>
      <c r="S943" s="83" t="b">
        <f t="shared" si="5"/>
        <v>0</v>
      </c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</row>
    <row r="944" ht="14.25" customHeight="1">
      <c r="A944" s="78">
        <v>941.0</v>
      </c>
      <c r="C944" s="78" t="str">
        <f>VLOOKUP(G944,[1]Macrodata_CCF!$A$3:$D$55,4,FALSE)</f>
        <v>#ERROR!</v>
      </c>
      <c r="E944" s="79" t="str">
        <f>VLOOKUP(G944,[1]Macrodata_CCF!$A$3:$B$55,2,FALSE)</f>
        <v>#ERROR!</v>
      </c>
      <c r="F944" s="78">
        <v>0.0</v>
      </c>
      <c r="G944" s="80">
        <v>7.0</v>
      </c>
      <c r="H944" s="81">
        <v>26400.0</v>
      </c>
      <c r="I944" s="81">
        <v>690000.0</v>
      </c>
      <c r="J944" s="81">
        <v>265295.0</v>
      </c>
      <c r="K944" s="81">
        <v>690000.0</v>
      </c>
      <c r="L944" s="82">
        <v>0.3599984930681133</v>
      </c>
      <c r="N944" s="83">
        <f t="shared" si="1"/>
        <v>0.3599984931</v>
      </c>
      <c r="O944" s="83">
        <f t="shared" si="2"/>
        <v>0.3599984931</v>
      </c>
      <c r="Q944" s="83">
        <f t="shared" si="3"/>
        <v>0.9617391304</v>
      </c>
      <c r="R944" s="83">
        <f t="shared" si="4"/>
        <v>0.3599984931</v>
      </c>
      <c r="S944" s="83" t="b">
        <f t="shared" si="5"/>
        <v>0</v>
      </c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</row>
    <row r="945" ht="14.25" customHeight="1">
      <c r="A945" s="78">
        <v>942.0</v>
      </c>
      <c r="C945" s="78" t="str">
        <f>VLOOKUP(G945,[1]Macrodata_CCF!$A$3:$D$55,4,FALSE)</f>
        <v>#ERROR!</v>
      </c>
      <c r="E945" s="79" t="str">
        <f>VLOOKUP(G945,[1]Macrodata_CCF!$A$3:$B$55,2,FALSE)</f>
        <v>#ERROR!</v>
      </c>
      <c r="F945" s="78">
        <v>0.0</v>
      </c>
      <c r="G945" s="80">
        <v>31.0</v>
      </c>
      <c r="H945" s="81">
        <v>336020.0</v>
      </c>
      <c r="I945" s="81">
        <v>550000.0</v>
      </c>
      <c r="J945" s="81">
        <v>374535.0</v>
      </c>
      <c r="K945" s="81">
        <v>550000.0</v>
      </c>
      <c r="L945" s="82">
        <v>0.179993457332461</v>
      </c>
      <c r="N945" s="83">
        <f t="shared" si="1"/>
        <v>0.1799934573</v>
      </c>
      <c r="O945" s="83">
        <f t="shared" si="2"/>
        <v>0.1799934573</v>
      </c>
      <c r="Q945" s="83">
        <f t="shared" si="3"/>
        <v>0.3890545455</v>
      </c>
      <c r="R945" s="83">
        <f t="shared" si="4"/>
        <v>0.1799934573</v>
      </c>
      <c r="S945" s="83" t="b">
        <f t="shared" si="5"/>
        <v>0</v>
      </c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</row>
    <row r="946" ht="14.25" customHeight="1">
      <c r="A946" s="78">
        <v>943.0</v>
      </c>
      <c r="C946" s="78" t="str">
        <f>VLOOKUP(G946,[1]Macrodata_CCF!$A$3:$D$55,4,FALSE)</f>
        <v>#ERROR!</v>
      </c>
      <c r="E946" s="79" t="str">
        <f>VLOOKUP(G946,[1]Macrodata_CCF!$A$3:$B$55,2,FALSE)</f>
        <v>#ERROR!</v>
      </c>
      <c r="F946" s="78">
        <v>0.0</v>
      </c>
      <c r="G946" s="80">
        <v>1.0</v>
      </c>
      <c r="H946" s="81">
        <v>63050.0</v>
      </c>
      <c r="I946" s="81">
        <v>450000.0</v>
      </c>
      <c r="J946" s="81">
        <v>206220.0</v>
      </c>
      <c r="K946" s="81">
        <v>450000.0</v>
      </c>
      <c r="L946" s="82">
        <v>0.3699961235301719</v>
      </c>
      <c r="N946" s="83">
        <f t="shared" si="1"/>
        <v>0.3699961235</v>
      </c>
      <c r="O946" s="83">
        <f t="shared" si="2"/>
        <v>0.3699961235</v>
      </c>
      <c r="Q946" s="83">
        <f t="shared" si="3"/>
        <v>0.8598888889</v>
      </c>
      <c r="R946" s="83">
        <f t="shared" si="4"/>
        <v>0.3699961235</v>
      </c>
      <c r="S946" s="83" t="b">
        <f t="shared" si="5"/>
        <v>0</v>
      </c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</row>
    <row r="947" ht="14.25" customHeight="1">
      <c r="A947" s="78">
        <v>944.0</v>
      </c>
      <c r="C947" s="78" t="str">
        <f>VLOOKUP(G947,[1]Macrodata_CCF!$A$3:$D$55,4,FALSE)</f>
        <v>#ERROR!</v>
      </c>
      <c r="E947" s="79" t="str">
        <f>VLOOKUP(G947,[1]Macrodata_CCF!$A$3:$B$55,2,FALSE)</f>
        <v>#ERROR!</v>
      </c>
      <c r="F947" s="78">
        <v>0.0</v>
      </c>
      <c r="G947" s="80">
        <v>1.0</v>
      </c>
      <c r="H947" s="81">
        <v>70475.0</v>
      </c>
      <c r="I947" s="81">
        <v>530000.0</v>
      </c>
      <c r="J947" s="81">
        <v>0.0</v>
      </c>
      <c r="K947" s="81">
        <v>530000.0</v>
      </c>
      <c r="L947" s="82">
        <v>-0.1533648876557315</v>
      </c>
      <c r="N947" s="83">
        <f t="shared" si="1"/>
        <v>-0.1533648877</v>
      </c>
      <c r="O947" s="83">
        <f t="shared" si="2"/>
        <v>0</v>
      </c>
      <c r="Q947" s="83">
        <f t="shared" si="3"/>
        <v>0.8670283019</v>
      </c>
      <c r="R947" s="83">
        <f t="shared" si="4"/>
        <v>-0.1533648877</v>
      </c>
      <c r="S947" s="83" t="b">
        <f t="shared" si="5"/>
        <v>0</v>
      </c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</row>
    <row r="948" ht="14.25" customHeight="1">
      <c r="A948" s="78">
        <v>945.0</v>
      </c>
      <c r="C948" s="78" t="str">
        <f>VLOOKUP(G948,[1]Macrodata_CCF!$A$3:$D$55,4,FALSE)</f>
        <v>#ERROR!</v>
      </c>
      <c r="E948" s="79" t="str">
        <f>VLOOKUP(G948,[1]Macrodata_CCF!$A$3:$B$55,2,FALSE)</f>
        <v>#ERROR!</v>
      </c>
      <c r="F948" s="78">
        <v>0.0</v>
      </c>
      <c r="G948" s="80">
        <v>39.0</v>
      </c>
      <c r="H948" s="81">
        <v>103715.0</v>
      </c>
      <c r="I948" s="81">
        <v>670000.0</v>
      </c>
      <c r="J948" s="81">
        <v>171670.0</v>
      </c>
      <c r="K948" s="81">
        <v>670000.0</v>
      </c>
      <c r="L948" s="82">
        <v>0.1200014127162118</v>
      </c>
      <c r="N948" s="83">
        <f t="shared" si="1"/>
        <v>0.1200014127</v>
      </c>
      <c r="O948" s="83">
        <f t="shared" si="2"/>
        <v>0.1200014127</v>
      </c>
      <c r="Q948" s="83">
        <f t="shared" si="3"/>
        <v>0.8452014925</v>
      </c>
      <c r="R948" s="83">
        <f t="shared" si="4"/>
        <v>0.1200014127</v>
      </c>
      <c r="S948" s="83" t="b">
        <f t="shared" si="5"/>
        <v>0</v>
      </c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</row>
    <row r="949" ht="14.25" customHeight="1">
      <c r="A949" s="78">
        <v>946.0</v>
      </c>
      <c r="C949" s="78" t="str">
        <f>VLOOKUP(G949,[1]Macrodata_CCF!$A$3:$D$55,4,FALSE)</f>
        <v>#ERROR!</v>
      </c>
      <c r="E949" s="79" t="str">
        <f>VLOOKUP(G949,[1]Macrodata_CCF!$A$3:$B$55,2,FALSE)</f>
        <v>#ERROR!</v>
      </c>
      <c r="F949" s="78">
        <v>0.0</v>
      </c>
      <c r="G949" s="80">
        <v>33.0</v>
      </c>
      <c r="H949" s="81">
        <v>0.0</v>
      </c>
      <c r="I949" s="81">
        <v>710000.0</v>
      </c>
      <c r="J949" s="81">
        <v>120700.0</v>
      </c>
      <c r="K949" s="81">
        <v>710000.0</v>
      </c>
      <c r="L949" s="82">
        <v>0.17</v>
      </c>
      <c r="N949" s="83">
        <f t="shared" si="1"/>
        <v>0.17</v>
      </c>
      <c r="O949" s="83">
        <f t="shared" si="2"/>
        <v>0.17</v>
      </c>
      <c r="Q949" s="83">
        <f t="shared" si="3"/>
        <v>1</v>
      </c>
      <c r="R949" s="83">
        <f t="shared" si="4"/>
        <v>0.17</v>
      </c>
      <c r="S949" s="83" t="b">
        <f t="shared" si="5"/>
        <v>0</v>
      </c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</row>
    <row r="950" ht="14.25" customHeight="1">
      <c r="A950" s="78">
        <v>947.0</v>
      </c>
      <c r="C950" s="78" t="str">
        <f>VLOOKUP(G950,[1]Macrodata_CCF!$A$3:$D$55,4,FALSE)</f>
        <v>#ERROR!</v>
      </c>
      <c r="E950" s="79" t="str">
        <f>VLOOKUP(G950,[1]Macrodata_CCF!$A$3:$B$55,2,FALSE)</f>
        <v>#ERROR!</v>
      </c>
      <c r="F950" s="78">
        <v>0.0</v>
      </c>
      <c r="G950" s="80">
        <v>14.0</v>
      </c>
      <c r="H950" s="81">
        <v>213935.0</v>
      </c>
      <c r="I950" s="81">
        <v>450000.0</v>
      </c>
      <c r="J950" s="81">
        <v>254065.0</v>
      </c>
      <c r="K950" s="81">
        <v>450000.0</v>
      </c>
      <c r="L950" s="82">
        <v>0.1699955520725224</v>
      </c>
      <c r="N950" s="83">
        <f t="shared" si="1"/>
        <v>0.1699955521</v>
      </c>
      <c r="O950" s="83">
        <f t="shared" si="2"/>
        <v>0.1699955521</v>
      </c>
      <c r="Q950" s="83">
        <f t="shared" si="3"/>
        <v>0.5245888889</v>
      </c>
      <c r="R950" s="83">
        <f t="shared" si="4"/>
        <v>0.1699955521</v>
      </c>
      <c r="S950" s="83" t="b">
        <f t="shared" si="5"/>
        <v>0</v>
      </c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</row>
    <row r="951" ht="14.25" customHeight="1">
      <c r="A951" s="78">
        <v>948.0</v>
      </c>
      <c r="C951" s="78" t="str">
        <f>VLOOKUP(G951,[1]Macrodata_CCF!$A$3:$D$55,4,FALSE)</f>
        <v>#ERROR!</v>
      </c>
      <c r="E951" s="79" t="str">
        <f>VLOOKUP(G951,[1]Macrodata_CCF!$A$3:$B$55,2,FALSE)</f>
        <v>#ERROR!</v>
      </c>
      <c r="F951" s="78">
        <v>0.0</v>
      </c>
      <c r="G951" s="80">
        <v>50.0</v>
      </c>
      <c r="H951" s="81">
        <v>89855.0</v>
      </c>
      <c r="I951" s="81">
        <v>120000.0</v>
      </c>
      <c r="J951" s="81">
        <v>91665.0</v>
      </c>
      <c r="K951" s="81">
        <v>120000.0</v>
      </c>
      <c r="L951" s="82">
        <v>0.06004312489633438</v>
      </c>
      <c r="N951" s="83">
        <f t="shared" si="1"/>
        <v>0.0600431249</v>
      </c>
      <c r="O951" s="83">
        <f t="shared" si="2"/>
        <v>0.0600431249</v>
      </c>
      <c r="Q951" s="83">
        <f t="shared" si="3"/>
        <v>0.2512083333</v>
      </c>
      <c r="R951" s="83">
        <f t="shared" si="4"/>
        <v>0.0600431249</v>
      </c>
      <c r="S951" s="83" t="b">
        <f t="shared" si="5"/>
        <v>0</v>
      </c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</row>
    <row r="952" ht="14.25" customHeight="1">
      <c r="A952" s="78">
        <v>949.0</v>
      </c>
      <c r="C952" s="78" t="str">
        <f>VLOOKUP(G952,[1]Macrodata_CCF!$A$3:$D$55,4,FALSE)</f>
        <v>#ERROR!</v>
      </c>
      <c r="E952" s="79" t="str">
        <f>VLOOKUP(G952,[1]Macrodata_CCF!$A$3:$B$55,2,FALSE)</f>
        <v>#ERROR!</v>
      </c>
      <c r="F952" s="78">
        <v>0.0</v>
      </c>
      <c r="G952" s="80">
        <v>40.0</v>
      </c>
      <c r="H952" s="81">
        <v>618775.0</v>
      </c>
      <c r="I952" s="81">
        <v>870000.0</v>
      </c>
      <c r="J952" s="81">
        <v>633850.0</v>
      </c>
      <c r="K952" s="81">
        <v>1653000.0</v>
      </c>
      <c r="L952" s="82">
        <v>0.06000597074335755</v>
      </c>
      <c r="N952" s="83">
        <f t="shared" si="1"/>
        <v>0.06000597074</v>
      </c>
      <c r="O952" s="83">
        <f t="shared" si="2"/>
        <v>0.06000597074</v>
      </c>
      <c r="Q952" s="83">
        <f t="shared" si="3"/>
        <v>0.2887643678</v>
      </c>
      <c r="R952" s="83">
        <f t="shared" si="4"/>
        <v>0.06000597074</v>
      </c>
      <c r="S952" s="83" t="b">
        <f t="shared" si="5"/>
        <v>0</v>
      </c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</row>
    <row r="953" ht="14.25" customHeight="1">
      <c r="A953" s="78">
        <v>950.0</v>
      </c>
      <c r="C953" s="78" t="str">
        <f>VLOOKUP(G953,[1]Macrodata_CCF!$A$3:$D$55,4,FALSE)</f>
        <v>#ERROR!</v>
      </c>
      <c r="E953" s="79" t="str">
        <f>VLOOKUP(G953,[1]Macrodata_CCF!$A$3:$B$55,2,FALSE)</f>
        <v>#ERROR!</v>
      </c>
      <c r="F953" s="78">
        <v>0.0</v>
      </c>
      <c r="G953" s="80">
        <v>16.0</v>
      </c>
      <c r="H953" s="81">
        <v>350445.0</v>
      </c>
      <c r="I953" s="81">
        <v>700000.0</v>
      </c>
      <c r="J953" s="81">
        <v>409870.0</v>
      </c>
      <c r="K953" s="81">
        <v>700000.0</v>
      </c>
      <c r="L953" s="82">
        <v>0.1700018595070876</v>
      </c>
      <c r="N953" s="83">
        <f t="shared" si="1"/>
        <v>0.1700018595</v>
      </c>
      <c r="O953" s="83">
        <f t="shared" si="2"/>
        <v>0.1700018595</v>
      </c>
      <c r="Q953" s="83">
        <f t="shared" si="3"/>
        <v>0.4993642857</v>
      </c>
      <c r="R953" s="83">
        <f t="shared" si="4"/>
        <v>0.1700018595</v>
      </c>
      <c r="S953" s="83" t="b">
        <f t="shared" si="5"/>
        <v>0</v>
      </c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</row>
    <row r="954" ht="14.25" customHeight="1">
      <c r="A954" s="78">
        <v>951.0</v>
      </c>
      <c r="C954" s="78" t="str">
        <f>VLOOKUP(G954,[1]Macrodata_CCF!$A$3:$D$55,4,FALSE)</f>
        <v>#ERROR!</v>
      </c>
      <c r="E954" s="79" t="str">
        <f>VLOOKUP(G954,[1]Macrodata_CCF!$A$3:$B$55,2,FALSE)</f>
        <v>#ERROR!</v>
      </c>
      <c r="F954" s="78">
        <v>0.0</v>
      </c>
      <c r="G954" s="80">
        <v>44.0</v>
      </c>
      <c r="H954" s="81">
        <v>130535.0</v>
      </c>
      <c r="I954" s="81">
        <v>230000.0</v>
      </c>
      <c r="J954" s="81">
        <v>144460.0</v>
      </c>
      <c r="K954" s="81">
        <v>368000.0</v>
      </c>
      <c r="L954" s="82">
        <v>0.1399989946212235</v>
      </c>
      <c r="N954" s="83">
        <f t="shared" si="1"/>
        <v>0.1399989946</v>
      </c>
      <c r="O954" s="83">
        <f t="shared" si="2"/>
        <v>0.1399989946</v>
      </c>
      <c r="Q954" s="83">
        <f t="shared" si="3"/>
        <v>0.4324565217</v>
      </c>
      <c r="R954" s="83">
        <f t="shared" si="4"/>
        <v>0.1399989946</v>
      </c>
      <c r="S954" s="83" t="b">
        <f t="shared" si="5"/>
        <v>0</v>
      </c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</row>
    <row r="955" ht="14.25" customHeight="1">
      <c r="A955" s="78">
        <v>952.0</v>
      </c>
      <c r="C955" s="78" t="str">
        <f>VLOOKUP(G955,[1]Macrodata_CCF!$A$3:$D$55,4,FALSE)</f>
        <v>#ERROR!</v>
      </c>
      <c r="E955" s="79" t="str">
        <f>VLOOKUP(G955,[1]Macrodata_CCF!$A$3:$B$55,2,FALSE)</f>
        <v>#ERROR!</v>
      </c>
      <c r="F955" s="78">
        <v>0.0</v>
      </c>
      <c r="G955" s="80">
        <v>12.0</v>
      </c>
      <c r="H955" s="81">
        <v>146980.0</v>
      </c>
      <c r="I955" s="81">
        <v>970000.0</v>
      </c>
      <c r="J955" s="81">
        <v>369195.0</v>
      </c>
      <c r="K955" s="81">
        <v>1843000.0</v>
      </c>
      <c r="L955" s="82">
        <v>0.2699995139850793</v>
      </c>
      <c r="N955" s="83">
        <f t="shared" si="1"/>
        <v>0.269999514</v>
      </c>
      <c r="O955" s="83">
        <f t="shared" si="2"/>
        <v>0.269999514</v>
      </c>
      <c r="Q955" s="83">
        <f t="shared" si="3"/>
        <v>0.8484742268</v>
      </c>
      <c r="R955" s="83">
        <f t="shared" si="4"/>
        <v>0.269999514</v>
      </c>
      <c r="S955" s="83" t="b">
        <f t="shared" si="5"/>
        <v>0</v>
      </c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</row>
    <row r="956" ht="14.25" customHeight="1">
      <c r="A956" s="78">
        <v>953.0</v>
      </c>
      <c r="C956" s="78" t="str">
        <f>VLOOKUP(G956,[1]Macrodata_CCF!$A$3:$D$55,4,FALSE)</f>
        <v>#ERROR!</v>
      </c>
      <c r="E956" s="79" t="str">
        <f>VLOOKUP(G956,[1]Macrodata_CCF!$A$3:$B$55,2,FALSE)</f>
        <v>#ERROR!</v>
      </c>
      <c r="F956" s="78">
        <v>0.0</v>
      </c>
      <c r="G956" s="80">
        <v>44.0</v>
      </c>
      <c r="H956" s="81">
        <v>690815.0</v>
      </c>
      <c r="I956" s="81">
        <v>700000.0</v>
      </c>
      <c r="J956" s="81">
        <v>692195.0</v>
      </c>
      <c r="K956" s="81">
        <v>700000.0</v>
      </c>
      <c r="L956" s="82">
        <v>0.1502449646162221</v>
      </c>
      <c r="N956" s="83">
        <f t="shared" si="1"/>
        <v>0.1502449646</v>
      </c>
      <c r="O956" s="83">
        <f t="shared" si="2"/>
        <v>0.1502449646</v>
      </c>
      <c r="Q956" s="83">
        <f t="shared" si="3"/>
        <v>0.01312142857</v>
      </c>
      <c r="R956" s="83">
        <f t="shared" si="4"/>
        <v>0.001971428571</v>
      </c>
      <c r="S956" s="83" t="b">
        <f t="shared" si="5"/>
        <v>0</v>
      </c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</row>
    <row r="957" ht="14.25" customHeight="1">
      <c r="A957" s="78">
        <v>954.0</v>
      </c>
      <c r="C957" s="78" t="str">
        <f>VLOOKUP(G957,[1]Macrodata_CCF!$A$3:$D$55,4,FALSE)</f>
        <v>#ERROR!</v>
      </c>
      <c r="E957" s="79" t="str">
        <f>VLOOKUP(G957,[1]Macrodata_CCF!$A$3:$B$55,2,FALSE)</f>
        <v>#ERROR!</v>
      </c>
      <c r="F957" s="78">
        <v>0.0</v>
      </c>
      <c r="G957" s="80">
        <v>37.0</v>
      </c>
      <c r="H957" s="81">
        <v>578145.0</v>
      </c>
      <c r="I957" s="81">
        <v>690000.0</v>
      </c>
      <c r="J957" s="81">
        <v>585975.0</v>
      </c>
      <c r="K957" s="81">
        <v>690000.0</v>
      </c>
      <c r="L957" s="82">
        <v>0.07000134102185866</v>
      </c>
      <c r="N957" s="83">
        <f t="shared" si="1"/>
        <v>0.07000134102</v>
      </c>
      <c r="O957" s="83">
        <f t="shared" si="2"/>
        <v>0.07000134102</v>
      </c>
      <c r="Q957" s="83">
        <f t="shared" si="3"/>
        <v>0.1621086957</v>
      </c>
      <c r="R957" s="83">
        <f t="shared" si="4"/>
        <v>0.07000134102</v>
      </c>
      <c r="S957" s="83" t="b">
        <f t="shared" si="5"/>
        <v>0</v>
      </c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</row>
    <row r="958" ht="14.25" customHeight="1">
      <c r="A958" s="78">
        <v>955.0</v>
      </c>
      <c r="C958" s="78" t="str">
        <f>VLOOKUP(G958,[1]Macrodata_CCF!$A$3:$D$55,4,FALSE)</f>
        <v>#ERROR!</v>
      </c>
      <c r="E958" s="79" t="str">
        <f>VLOOKUP(G958,[1]Macrodata_CCF!$A$3:$B$55,2,FALSE)</f>
        <v>#ERROR!</v>
      </c>
      <c r="F958" s="78">
        <v>0.0</v>
      </c>
      <c r="G958" s="80">
        <v>23.0</v>
      </c>
      <c r="H958" s="81">
        <v>0.0</v>
      </c>
      <c r="I958" s="81">
        <v>270000.0</v>
      </c>
      <c r="J958" s="81">
        <v>383400.0</v>
      </c>
      <c r="K958" s="81">
        <v>405000.0</v>
      </c>
      <c r="L958" s="82">
        <v>1.42</v>
      </c>
      <c r="N958" s="83">
        <f t="shared" si="1"/>
        <v>1.42</v>
      </c>
      <c r="O958" s="83">
        <f t="shared" si="2"/>
        <v>1</v>
      </c>
      <c r="Q958" s="83">
        <f t="shared" si="3"/>
        <v>1</v>
      </c>
      <c r="R958" s="83">
        <f t="shared" si="4"/>
        <v>1.42</v>
      </c>
      <c r="S958" s="83" t="b">
        <f t="shared" si="5"/>
        <v>0</v>
      </c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</row>
    <row r="959" ht="14.25" customHeight="1">
      <c r="A959" s="78">
        <v>956.0</v>
      </c>
      <c r="C959" s="78" t="str">
        <f>VLOOKUP(G959,[1]Macrodata_CCF!$A$3:$D$55,4,FALSE)</f>
        <v>#ERROR!</v>
      </c>
      <c r="E959" s="79" t="str">
        <f>VLOOKUP(G959,[1]Macrodata_CCF!$A$3:$B$55,2,FALSE)</f>
        <v>#ERROR!</v>
      </c>
      <c r="F959" s="78">
        <v>0.0</v>
      </c>
      <c r="G959" s="80">
        <v>27.0</v>
      </c>
      <c r="H959" s="81">
        <v>501040.0</v>
      </c>
      <c r="I959" s="81">
        <v>710000.0</v>
      </c>
      <c r="J959" s="81">
        <v>534475.0</v>
      </c>
      <c r="K959" s="81">
        <v>993999.9999999999</v>
      </c>
      <c r="L959" s="82">
        <v>0.1600066998468606</v>
      </c>
      <c r="N959" s="83">
        <f t="shared" si="1"/>
        <v>0.1600066998</v>
      </c>
      <c r="O959" s="83">
        <f t="shared" si="2"/>
        <v>0.1600066998</v>
      </c>
      <c r="Q959" s="83">
        <f t="shared" si="3"/>
        <v>0.2943098592</v>
      </c>
      <c r="R959" s="83">
        <f t="shared" si="4"/>
        <v>0.1600066998</v>
      </c>
      <c r="S959" s="83" t="b">
        <f t="shared" si="5"/>
        <v>0</v>
      </c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</row>
    <row r="960" ht="14.25" customHeight="1">
      <c r="A960" s="78">
        <v>957.0</v>
      </c>
      <c r="C960" s="78" t="str">
        <f>VLOOKUP(G960,[1]Macrodata_CCF!$A$3:$D$55,4,FALSE)</f>
        <v>#ERROR!</v>
      </c>
      <c r="E960" s="79" t="str">
        <f>VLOOKUP(G960,[1]Macrodata_CCF!$A$3:$B$55,2,FALSE)</f>
        <v>#ERROR!</v>
      </c>
      <c r="F960" s="78">
        <v>0.0</v>
      </c>
      <c r="G960" s="80">
        <v>50.0</v>
      </c>
      <c r="H960" s="81">
        <v>1245.0</v>
      </c>
      <c r="I960" s="81">
        <v>610000.0</v>
      </c>
      <c r="J960" s="81">
        <v>13420.0</v>
      </c>
      <c r="K960" s="81">
        <v>610000.0</v>
      </c>
      <c r="L960" s="82">
        <v>0.01999983573030201</v>
      </c>
      <c r="N960" s="83">
        <f t="shared" si="1"/>
        <v>0.01999983573</v>
      </c>
      <c r="O960" s="83">
        <f t="shared" si="2"/>
        <v>0.01999983573</v>
      </c>
      <c r="Q960" s="83">
        <f t="shared" si="3"/>
        <v>0.9979590164</v>
      </c>
      <c r="R960" s="83">
        <f t="shared" si="4"/>
        <v>0.01999983573</v>
      </c>
      <c r="S960" s="83" t="b">
        <f t="shared" si="5"/>
        <v>0</v>
      </c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</row>
    <row r="961" ht="14.25" customHeight="1">
      <c r="A961" s="78">
        <v>958.0</v>
      </c>
      <c r="C961" s="78" t="str">
        <f>VLOOKUP(G961,[1]Macrodata_CCF!$A$3:$D$55,4,FALSE)</f>
        <v>#ERROR!</v>
      </c>
      <c r="E961" s="79" t="str">
        <f>VLOOKUP(G961,[1]Macrodata_CCF!$A$3:$B$55,2,FALSE)</f>
        <v>#ERROR!</v>
      </c>
      <c r="F961" s="78">
        <v>0.0</v>
      </c>
      <c r="G961" s="80">
        <v>4.0</v>
      </c>
      <c r="H961" s="81">
        <v>408410.0</v>
      </c>
      <c r="I961" s="81">
        <v>560000.0</v>
      </c>
      <c r="J961" s="81">
        <v>443275.0</v>
      </c>
      <c r="K961" s="81">
        <v>560000.0</v>
      </c>
      <c r="L961" s="82">
        <v>0.2299953822811531</v>
      </c>
      <c r="N961" s="83">
        <f t="shared" si="1"/>
        <v>0.2299953823</v>
      </c>
      <c r="O961" s="83">
        <f t="shared" si="2"/>
        <v>0.2299953823</v>
      </c>
      <c r="Q961" s="83">
        <f t="shared" si="3"/>
        <v>0.2706964286</v>
      </c>
      <c r="R961" s="83">
        <f t="shared" si="4"/>
        <v>0.2299953823</v>
      </c>
      <c r="S961" s="83" t="b">
        <f t="shared" si="5"/>
        <v>0</v>
      </c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</row>
    <row r="962" ht="14.25" customHeight="1">
      <c r="A962" s="78">
        <v>959.0</v>
      </c>
      <c r="C962" s="78" t="str">
        <f>VLOOKUP(G962,[1]Macrodata_CCF!$A$3:$D$55,4,FALSE)</f>
        <v>#ERROR!</v>
      </c>
      <c r="E962" s="79" t="str">
        <f>VLOOKUP(G962,[1]Macrodata_CCF!$A$3:$B$55,2,FALSE)</f>
        <v>#ERROR!</v>
      </c>
      <c r="F962" s="78">
        <v>0.0</v>
      </c>
      <c r="G962" s="80">
        <v>34.0</v>
      </c>
      <c r="H962" s="81">
        <v>64965.0</v>
      </c>
      <c r="I962" s="81">
        <v>250000.0</v>
      </c>
      <c r="J962" s="81">
        <v>0.0</v>
      </c>
      <c r="K962" s="81">
        <v>250000.0</v>
      </c>
      <c r="L962" s="82">
        <v>-0.3510957386440403</v>
      </c>
      <c r="N962" s="83">
        <f t="shared" si="1"/>
        <v>-0.3510957386</v>
      </c>
      <c r="O962" s="83">
        <f t="shared" si="2"/>
        <v>0</v>
      </c>
      <c r="Q962" s="83">
        <f t="shared" si="3"/>
        <v>0.74014</v>
      </c>
      <c r="R962" s="83">
        <f t="shared" si="4"/>
        <v>-0.3510957386</v>
      </c>
      <c r="S962" s="83" t="b">
        <f t="shared" si="5"/>
        <v>0</v>
      </c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</row>
    <row r="963" ht="14.25" customHeight="1">
      <c r="A963" s="78">
        <v>960.0</v>
      </c>
      <c r="C963" s="78" t="str">
        <f>VLOOKUP(G963,[1]Macrodata_CCF!$A$3:$D$55,4,FALSE)</f>
        <v>#ERROR!</v>
      </c>
      <c r="E963" s="79" t="str">
        <f>VLOOKUP(G963,[1]Macrodata_CCF!$A$3:$B$55,2,FALSE)</f>
        <v>#ERROR!</v>
      </c>
      <c r="F963" s="78">
        <v>0.0</v>
      </c>
      <c r="G963" s="80">
        <v>41.0</v>
      </c>
      <c r="H963" s="81">
        <v>0.0</v>
      </c>
      <c r="I963" s="81">
        <v>160000.0</v>
      </c>
      <c r="J963" s="81">
        <v>64000.0</v>
      </c>
      <c r="K963" s="81">
        <v>288000.0</v>
      </c>
      <c r="L963" s="82">
        <v>0.4</v>
      </c>
      <c r="N963" s="83">
        <f t="shared" si="1"/>
        <v>0.4</v>
      </c>
      <c r="O963" s="83">
        <f t="shared" si="2"/>
        <v>0.4</v>
      </c>
      <c r="Q963" s="83">
        <f t="shared" si="3"/>
        <v>1</v>
      </c>
      <c r="R963" s="83">
        <f t="shared" si="4"/>
        <v>0.4</v>
      </c>
      <c r="S963" s="83" t="b">
        <f t="shared" si="5"/>
        <v>0</v>
      </c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</row>
    <row r="964" ht="14.25" customHeight="1">
      <c r="A964" s="78">
        <v>961.0</v>
      </c>
      <c r="C964" s="78" t="str">
        <f>VLOOKUP(G964,[1]Macrodata_CCF!$A$3:$D$55,4,FALSE)</f>
        <v>#ERROR!</v>
      </c>
      <c r="E964" s="79" t="str">
        <f>VLOOKUP(G964,[1]Macrodata_CCF!$A$3:$B$55,2,FALSE)</f>
        <v>#ERROR!</v>
      </c>
      <c r="F964" s="78">
        <v>0.0</v>
      </c>
      <c r="G964" s="80">
        <v>30.0</v>
      </c>
      <c r="H964" s="81">
        <v>165160.0</v>
      </c>
      <c r="I964" s="81">
        <v>300000.0</v>
      </c>
      <c r="J964" s="81">
        <v>185385.0</v>
      </c>
      <c r="K964" s="81">
        <v>300000.0</v>
      </c>
      <c r="L964" s="82">
        <v>0.1499925838030258</v>
      </c>
      <c r="N964" s="83">
        <f t="shared" si="1"/>
        <v>0.1499925838</v>
      </c>
      <c r="O964" s="83">
        <f t="shared" si="2"/>
        <v>0.1499925838</v>
      </c>
      <c r="Q964" s="83">
        <f t="shared" si="3"/>
        <v>0.4494666667</v>
      </c>
      <c r="R964" s="83">
        <f t="shared" si="4"/>
        <v>0.1499925838</v>
      </c>
      <c r="S964" s="83" t="b">
        <f t="shared" si="5"/>
        <v>0</v>
      </c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</row>
    <row r="965" ht="14.25" customHeight="1">
      <c r="A965" s="78">
        <v>962.0</v>
      </c>
      <c r="C965" s="78" t="str">
        <f>VLOOKUP(G965,[1]Macrodata_CCF!$A$3:$D$55,4,FALSE)</f>
        <v>#ERROR!</v>
      </c>
      <c r="E965" s="79" t="str">
        <f>VLOOKUP(G965,[1]Macrodata_CCF!$A$3:$B$55,2,FALSE)</f>
        <v>#ERROR!</v>
      </c>
      <c r="F965" s="78">
        <v>0.0</v>
      </c>
      <c r="G965" s="80">
        <v>45.0</v>
      </c>
      <c r="H965" s="81">
        <v>265865.0</v>
      </c>
      <c r="I965" s="81">
        <v>710000.0</v>
      </c>
      <c r="J965" s="81">
        <v>350250.0</v>
      </c>
      <c r="K965" s="81">
        <v>710000.0</v>
      </c>
      <c r="L965" s="82">
        <v>0.1899985364810249</v>
      </c>
      <c r="N965" s="83">
        <f t="shared" si="1"/>
        <v>0.1899985365</v>
      </c>
      <c r="O965" s="83">
        <f t="shared" si="2"/>
        <v>0.1899985365</v>
      </c>
      <c r="Q965" s="83">
        <f t="shared" si="3"/>
        <v>0.6255422535</v>
      </c>
      <c r="R965" s="83">
        <f t="shared" si="4"/>
        <v>0.1899985365</v>
      </c>
      <c r="S965" s="83" t="b">
        <f t="shared" si="5"/>
        <v>0</v>
      </c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</row>
    <row r="966" ht="14.25" customHeight="1">
      <c r="A966" s="78">
        <v>963.0</v>
      </c>
      <c r="C966" s="78" t="str">
        <f>VLOOKUP(G966,[1]Macrodata_CCF!$A$3:$D$55,4,FALSE)</f>
        <v>#ERROR!</v>
      </c>
      <c r="E966" s="79" t="str">
        <f>VLOOKUP(G966,[1]Macrodata_CCF!$A$3:$B$55,2,FALSE)</f>
        <v>#ERROR!</v>
      </c>
      <c r="F966" s="78">
        <v>1.0</v>
      </c>
      <c r="G966" s="80">
        <v>20.0</v>
      </c>
      <c r="H966" s="81">
        <v>0.0</v>
      </c>
      <c r="I966" s="81">
        <v>960000.0</v>
      </c>
      <c r="J966" s="81">
        <v>508800.0</v>
      </c>
      <c r="K966" s="81">
        <v>960000.0</v>
      </c>
      <c r="L966" s="82">
        <v>0.53</v>
      </c>
      <c r="N966" s="83">
        <f t="shared" si="1"/>
        <v>0.53</v>
      </c>
      <c r="O966" s="83">
        <f t="shared" si="2"/>
        <v>0.53</v>
      </c>
      <c r="Q966" s="83">
        <f t="shared" si="3"/>
        <v>1</v>
      </c>
      <c r="R966" s="83">
        <f t="shared" si="4"/>
        <v>0.53</v>
      </c>
      <c r="S966" s="83" t="b">
        <f t="shared" si="5"/>
        <v>0</v>
      </c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</row>
    <row r="967" ht="14.25" customHeight="1">
      <c r="A967" s="78">
        <v>964.0</v>
      </c>
      <c r="C967" s="78" t="str">
        <f>VLOOKUP(G967,[1]Macrodata_CCF!$A$3:$D$55,4,FALSE)</f>
        <v>#ERROR!</v>
      </c>
      <c r="E967" s="79" t="str">
        <f>VLOOKUP(G967,[1]Macrodata_CCF!$A$3:$B$55,2,FALSE)</f>
        <v>#ERROR!</v>
      </c>
      <c r="F967" s="78">
        <v>0.0</v>
      </c>
      <c r="G967" s="80">
        <v>18.0</v>
      </c>
      <c r="H967" s="81">
        <v>10130.0</v>
      </c>
      <c r="I967" s="81">
        <v>30000.0</v>
      </c>
      <c r="J967" s="81">
        <v>13310.0</v>
      </c>
      <c r="K967" s="81">
        <v>60000.0</v>
      </c>
      <c r="L967" s="82">
        <v>0.1600402617010569</v>
      </c>
      <c r="N967" s="83">
        <f t="shared" si="1"/>
        <v>0.1600402617</v>
      </c>
      <c r="O967" s="83">
        <f t="shared" si="2"/>
        <v>0.1600402617</v>
      </c>
      <c r="Q967" s="83">
        <f t="shared" si="3"/>
        <v>0.6623333333</v>
      </c>
      <c r="R967" s="83">
        <f t="shared" si="4"/>
        <v>0.1600402617</v>
      </c>
      <c r="S967" s="83" t="b">
        <f t="shared" si="5"/>
        <v>0</v>
      </c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</row>
    <row r="968" ht="14.25" customHeight="1">
      <c r="A968" s="78">
        <v>965.0</v>
      </c>
      <c r="C968" s="78" t="str">
        <f>VLOOKUP(G968,[1]Macrodata_CCF!$A$3:$D$55,4,FALSE)</f>
        <v>#ERROR!</v>
      </c>
      <c r="E968" s="79" t="str">
        <f>VLOOKUP(G968,[1]Macrodata_CCF!$A$3:$B$55,2,FALSE)</f>
        <v>#ERROR!</v>
      </c>
      <c r="F968" s="78">
        <v>0.0</v>
      </c>
      <c r="G968" s="80">
        <v>9.0</v>
      </c>
      <c r="H968" s="81">
        <v>78945.0</v>
      </c>
      <c r="I968" s="81">
        <v>190000.0</v>
      </c>
      <c r="J968" s="81">
        <v>106710.0</v>
      </c>
      <c r="K968" s="81">
        <v>190000.0</v>
      </c>
      <c r="L968" s="82">
        <v>0.2500112556841205</v>
      </c>
      <c r="N968" s="83">
        <f t="shared" si="1"/>
        <v>0.2500112557</v>
      </c>
      <c r="O968" s="83">
        <f t="shared" si="2"/>
        <v>0.2500112557</v>
      </c>
      <c r="Q968" s="83">
        <f t="shared" si="3"/>
        <v>0.5845</v>
      </c>
      <c r="R968" s="83">
        <f t="shared" si="4"/>
        <v>0.2500112557</v>
      </c>
      <c r="S968" s="83" t="b">
        <f t="shared" si="5"/>
        <v>0</v>
      </c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</row>
    <row r="969" ht="14.25" customHeight="1">
      <c r="A969" s="78">
        <v>966.0</v>
      </c>
      <c r="C969" s="78" t="str">
        <f>VLOOKUP(G969,[1]Macrodata_CCF!$A$3:$D$55,4,FALSE)</f>
        <v>#ERROR!</v>
      </c>
      <c r="E969" s="79" t="str">
        <f>VLOOKUP(G969,[1]Macrodata_CCF!$A$3:$B$55,2,FALSE)</f>
        <v>#ERROR!</v>
      </c>
      <c r="F969" s="78">
        <v>0.0</v>
      </c>
      <c r="G969" s="80">
        <v>45.0</v>
      </c>
      <c r="H969" s="81">
        <v>224695.0</v>
      </c>
      <c r="I969" s="81">
        <v>650000.0</v>
      </c>
      <c r="J969" s="81">
        <v>301250.0</v>
      </c>
      <c r="K969" s="81">
        <v>650000.0</v>
      </c>
      <c r="L969" s="82">
        <v>0.1800002351253806</v>
      </c>
      <c r="N969" s="83">
        <f t="shared" si="1"/>
        <v>0.1800002351</v>
      </c>
      <c r="O969" s="83">
        <f t="shared" si="2"/>
        <v>0.1800002351</v>
      </c>
      <c r="Q969" s="83">
        <f t="shared" si="3"/>
        <v>0.6543153846</v>
      </c>
      <c r="R969" s="83">
        <f t="shared" si="4"/>
        <v>0.1800002351</v>
      </c>
      <c r="S969" s="83" t="b">
        <f t="shared" si="5"/>
        <v>0</v>
      </c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</row>
    <row r="970" ht="14.25" customHeight="1">
      <c r="A970" s="78">
        <v>967.0</v>
      </c>
      <c r="C970" s="78" t="str">
        <f>VLOOKUP(G970,[1]Macrodata_CCF!$A$3:$D$55,4,FALSE)</f>
        <v>#ERROR!</v>
      </c>
      <c r="E970" s="79" t="str">
        <f>VLOOKUP(G970,[1]Macrodata_CCF!$A$3:$B$55,2,FALSE)</f>
        <v>#ERROR!</v>
      </c>
      <c r="F970" s="78">
        <v>0.0</v>
      </c>
      <c r="G970" s="80">
        <v>33.0</v>
      </c>
      <c r="H970" s="81">
        <v>38695.0</v>
      </c>
      <c r="I970" s="81">
        <v>150000.0</v>
      </c>
      <c r="J970" s="81">
        <v>59845.0</v>
      </c>
      <c r="K970" s="81">
        <v>240000.0</v>
      </c>
      <c r="L970" s="82">
        <v>0.1900184178608328</v>
      </c>
      <c r="N970" s="83">
        <f t="shared" si="1"/>
        <v>0.1900184179</v>
      </c>
      <c r="O970" s="83">
        <f t="shared" si="2"/>
        <v>0.1900184179</v>
      </c>
      <c r="Q970" s="83">
        <f t="shared" si="3"/>
        <v>0.7420333333</v>
      </c>
      <c r="R970" s="83">
        <f t="shared" si="4"/>
        <v>0.1900184179</v>
      </c>
      <c r="S970" s="83" t="b">
        <f t="shared" si="5"/>
        <v>0</v>
      </c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</row>
    <row r="971" ht="14.25" customHeight="1">
      <c r="A971" s="78">
        <v>968.0</v>
      </c>
      <c r="C971" s="78" t="str">
        <f>VLOOKUP(G971,[1]Macrodata_CCF!$A$3:$D$55,4,FALSE)</f>
        <v>#ERROR!</v>
      </c>
      <c r="E971" s="79" t="str">
        <f>VLOOKUP(G971,[1]Macrodata_CCF!$A$3:$B$55,2,FALSE)</f>
        <v>#ERROR!</v>
      </c>
      <c r="F971" s="78">
        <v>0.0</v>
      </c>
      <c r="G971" s="80">
        <v>39.0</v>
      </c>
      <c r="H971" s="81">
        <v>85190.0</v>
      </c>
      <c r="I971" s="81">
        <v>290000.0</v>
      </c>
      <c r="J971" s="81">
        <v>111815.0</v>
      </c>
      <c r="K971" s="81">
        <v>290000.0</v>
      </c>
      <c r="L971" s="82">
        <v>0.1299985352277721</v>
      </c>
      <c r="N971" s="83">
        <f t="shared" si="1"/>
        <v>0.1299985352</v>
      </c>
      <c r="O971" s="83">
        <f t="shared" si="2"/>
        <v>0.1299985352</v>
      </c>
      <c r="Q971" s="83">
        <f t="shared" si="3"/>
        <v>0.7062413793</v>
      </c>
      <c r="R971" s="83">
        <f t="shared" si="4"/>
        <v>0.1299985352</v>
      </c>
      <c r="S971" s="83" t="b">
        <f t="shared" si="5"/>
        <v>0</v>
      </c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</row>
    <row r="972" ht="14.25" customHeight="1">
      <c r="A972" s="78">
        <v>969.0</v>
      </c>
      <c r="C972" s="78" t="str">
        <f>VLOOKUP(G972,[1]Macrodata_CCF!$A$3:$D$55,4,FALSE)</f>
        <v>#ERROR!</v>
      </c>
      <c r="E972" s="79" t="str">
        <f>VLOOKUP(G972,[1]Macrodata_CCF!$A$3:$B$55,2,FALSE)</f>
        <v>#ERROR!</v>
      </c>
      <c r="F972" s="78">
        <v>0.0</v>
      </c>
      <c r="G972" s="80">
        <v>36.0</v>
      </c>
      <c r="H972" s="81">
        <v>249445.0</v>
      </c>
      <c r="I972" s="81">
        <v>750000.0</v>
      </c>
      <c r="J972" s="81">
        <v>319525.0</v>
      </c>
      <c r="K972" s="81">
        <v>750000.0</v>
      </c>
      <c r="L972" s="82">
        <v>0.1400045948996614</v>
      </c>
      <c r="N972" s="83">
        <f t="shared" si="1"/>
        <v>0.1400045949</v>
      </c>
      <c r="O972" s="83">
        <f t="shared" si="2"/>
        <v>0.1400045949</v>
      </c>
      <c r="Q972" s="83">
        <f t="shared" si="3"/>
        <v>0.6674066667</v>
      </c>
      <c r="R972" s="83">
        <f t="shared" si="4"/>
        <v>0.1400045949</v>
      </c>
      <c r="S972" s="83" t="b">
        <f t="shared" si="5"/>
        <v>0</v>
      </c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</row>
    <row r="973" ht="14.25" customHeight="1">
      <c r="A973" s="78">
        <v>970.0</v>
      </c>
      <c r="C973" s="78" t="str">
        <f>VLOOKUP(G973,[1]Macrodata_CCF!$A$3:$D$55,4,FALSE)</f>
        <v>#ERROR!</v>
      </c>
      <c r="E973" s="79" t="str">
        <f>VLOOKUP(G973,[1]Macrodata_CCF!$A$3:$B$55,2,FALSE)</f>
        <v>#ERROR!</v>
      </c>
      <c r="F973" s="78">
        <v>1.0</v>
      </c>
      <c r="G973" s="80">
        <v>39.0</v>
      </c>
      <c r="H973" s="81">
        <v>516035.0</v>
      </c>
      <c r="I973" s="81">
        <v>760000.0</v>
      </c>
      <c r="J973" s="81">
        <v>645335.0</v>
      </c>
      <c r="K973" s="81">
        <v>760000.0</v>
      </c>
      <c r="L973" s="82">
        <v>0.5299940565245015</v>
      </c>
      <c r="N973" s="83">
        <f t="shared" si="1"/>
        <v>0.5299940565</v>
      </c>
      <c r="O973" s="83">
        <f t="shared" si="2"/>
        <v>0.5299940565</v>
      </c>
      <c r="Q973" s="83">
        <f t="shared" si="3"/>
        <v>0.3210065789</v>
      </c>
      <c r="R973" s="83">
        <f t="shared" si="4"/>
        <v>0.5299940565</v>
      </c>
      <c r="S973" s="83" t="b">
        <f t="shared" si="5"/>
        <v>0</v>
      </c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</row>
    <row r="974" ht="14.25" customHeight="1">
      <c r="A974" s="78">
        <v>971.0</v>
      </c>
      <c r="C974" s="78" t="str">
        <f>VLOOKUP(G974,[1]Macrodata_CCF!$A$3:$D$55,4,FALSE)</f>
        <v>#ERROR!</v>
      </c>
      <c r="E974" s="79" t="str">
        <f>VLOOKUP(G974,[1]Macrodata_CCF!$A$3:$B$55,2,FALSE)</f>
        <v>#ERROR!</v>
      </c>
      <c r="F974" s="78">
        <v>0.0</v>
      </c>
      <c r="G974" s="80">
        <v>37.0</v>
      </c>
      <c r="H974" s="81">
        <v>192710.0</v>
      </c>
      <c r="I974" s="81">
        <v>740000.0</v>
      </c>
      <c r="J974" s="81">
        <v>0.0</v>
      </c>
      <c r="K974" s="81">
        <v>1406000.0</v>
      </c>
      <c r="L974" s="82">
        <v>-0.3521167936560142</v>
      </c>
      <c r="N974" s="83">
        <f t="shared" si="1"/>
        <v>-0.3521167937</v>
      </c>
      <c r="O974" s="83">
        <f t="shared" si="2"/>
        <v>0</v>
      </c>
      <c r="Q974" s="83">
        <f t="shared" si="3"/>
        <v>0.7395810811</v>
      </c>
      <c r="R974" s="83">
        <f t="shared" si="4"/>
        <v>-0.3521167937</v>
      </c>
      <c r="S974" s="83" t="b">
        <f t="shared" si="5"/>
        <v>0</v>
      </c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</row>
    <row r="975" ht="14.25" customHeight="1">
      <c r="A975" s="78">
        <v>972.0</v>
      </c>
      <c r="C975" s="78" t="str">
        <f>VLOOKUP(G975,[1]Macrodata_CCF!$A$3:$D$55,4,FALSE)</f>
        <v>#ERROR!</v>
      </c>
      <c r="E975" s="79" t="str">
        <f>VLOOKUP(G975,[1]Macrodata_CCF!$A$3:$B$55,2,FALSE)</f>
        <v>#ERROR!</v>
      </c>
      <c r="F975" s="78">
        <v>0.0</v>
      </c>
      <c r="G975" s="80">
        <v>24.0</v>
      </c>
      <c r="H975" s="81">
        <v>446970.0</v>
      </c>
      <c r="I975" s="81">
        <v>530000.0</v>
      </c>
      <c r="J975" s="81">
        <v>461915.0</v>
      </c>
      <c r="K975" s="81">
        <v>530000.0</v>
      </c>
      <c r="L975" s="82">
        <v>0.1799951824641696</v>
      </c>
      <c r="N975" s="83">
        <f t="shared" si="1"/>
        <v>0.1799951825</v>
      </c>
      <c r="O975" s="83">
        <f t="shared" si="2"/>
        <v>0.1799951825</v>
      </c>
      <c r="Q975" s="83">
        <f t="shared" si="3"/>
        <v>0.1566603774</v>
      </c>
      <c r="R975" s="83">
        <f t="shared" si="4"/>
        <v>0.1799951825</v>
      </c>
      <c r="S975" s="83" t="b">
        <f t="shared" si="5"/>
        <v>0</v>
      </c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</row>
    <row r="976" ht="14.25" customHeight="1">
      <c r="A976" s="78">
        <v>973.0</v>
      </c>
      <c r="C976" s="78" t="str">
        <f>VLOOKUP(G976,[1]Macrodata_CCF!$A$3:$D$55,4,FALSE)</f>
        <v>#ERROR!</v>
      </c>
      <c r="E976" s="79" t="str">
        <f>VLOOKUP(G976,[1]Macrodata_CCF!$A$3:$B$55,2,FALSE)</f>
        <v>#ERROR!</v>
      </c>
      <c r="F976" s="78">
        <v>0.0</v>
      </c>
      <c r="G976" s="80">
        <v>48.0</v>
      </c>
      <c r="H976" s="81">
        <v>488500.0</v>
      </c>
      <c r="I976" s="81">
        <v>680000.0</v>
      </c>
      <c r="J976" s="81">
        <v>519140.0</v>
      </c>
      <c r="K976" s="81">
        <v>1088000.0</v>
      </c>
      <c r="L976" s="82">
        <v>0.16</v>
      </c>
      <c r="N976" s="83">
        <f t="shared" si="1"/>
        <v>0.16</v>
      </c>
      <c r="O976" s="83">
        <f t="shared" si="2"/>
        <v>0.16</v>
      </c>
      <c r="Q976" s="83">
        <f t="shared" si="3"/>
        <v>0.2816176471</v>
      </c>
      <c r="R976" s="83">
        <f t="shared" si="4"/>
        <v>0.16</v>
      </c>
      <c r="S976" s="83" t="b">
        <f t="shared" si="5"/>
        <v>0</v>
      </c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</row>
    <row r="977" ht="14.25" customHeight="1">
      <c r="A977" s="78">
        <v>974.0</v>
      </c>
      <c r="C977" s="78" t="str">
        <f>VLOOKUP(G977,[1]Macrodata_CCF!$A$3:$D$55,4,FALSE)</f>
        <v>#ERROR!</v>
      </c>
      <c r="E977" s="79" t="str">
        <f>VLOOKUP(G977,[1]Macrodata_CCF!$A$3:$B$55,2,FALSE)</f>
        <v>#ERROR!</v>
      </c>
      <c r="F977" s="78">
        <v>0.0</v>
      </c>
      <c r="G977" s="80">
        <v>11.0</v>
      </c>
      <c r="H977" s="81">
        <v>104135.0</v>
      </c>
      <c r="I977" s="81">
        <v>570000.0</v>
      </c>
      <c r="J977" s="81">
        <v>192650.0</v>
      </c>
      <c r="K977" s="81">
        <v>570000.0</v>
      </c>
      <c r="L977" s="82">
        <v>0.1900013952539899</v>
      </c>
      <c r="N977" s="83">
        <f t="shared" si="1"/>
        <v>0.1900013953</v>
      </c>
      <c r="O977" s="83">
        <f t="shared" si="2"/>
        <v>0.1900013953</v>
      </c>
      <c r="Q977" s="83">
        <f t="shared" si="3"/>
        <v>0.8173070175</v>
      </c>
      <c r="R977" s="83">
        <f t="shared" si="4"/>
        <v>0.1900013953</v>
      </c>
      <c r="S977" s="83" t="b">
        <f t="shared" si="5"/>
        <v>0</v>
      </c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</row>
    <row r="978" ht="14.25" customHeight="1">
      <c r="A978" s="78">
        <v>975.0</v>
      </c>
      <c r="C978" s="78" t="str">
        <f>VLOOKUP(G978,[1]Macrodata_CCF!$A$3:$D$55,4,FALSE)</f>
        <v>#ERROR!</v>
      </c>
      <c r="E978" s="79" t="str">
        <f>VLOOKUP(G978,[1]Macrodata_CCF!$A$3:$B$55,2,FALSE)</f>
        <v>#ERROR!</v>
      </c>
      <c r="F978" s="78">
        <v>0.0</v>
      </c>
      <c r="G978" s="80">
        <v>2.0</v>
      </c>
      <c r="H978" s="81">
        <v>0.0</v>
      </c>
      <c r="I978" s="81">
        <v>670000.0</v>
      </c>
      <c r="J978" s="81">
        <v>227800.0</v>
      </c>
      <c r="K978" s="81">
        <v>670000.0</v>
      </c>
      <c r="L978" s="82">
        <v>0.34</v>
      </c>
      <c r="N978" s="83">
        <f t="shared" si="1"/>
        <v>0.34</v>
      </c>
      <c r="O978" s="83">
        <f t="shared" si="2"/>
        <v>0.34</v>
      </c>
      <c r="Q978" s="83">
        <f t="shared" si="3"/>
        <v>1</v>
      </c>
      <c r="R978" s="83">
        <f t="shared" si="4"/>
        <v>0.34</v>
      </c>
      <c r="S978" s="83" t="b">
        <f t="shared" si="5"/>
        <v>0</v>
      </c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</row>
    <row r="979" ht="14.25" customHeight="1">
      <c r="A979" s="78">
        <v>976.0</v>
      </c>
      <c r="C979" s="78" t="str">
        <f>VLOOKUP(G979,[1]Macrodata_CCF!$A$3:$D$55,4,FALSE)</f>
        <v>#ERROR!</v>
      </c>
      <c r="E979" s="79" t="str">
        <f>VLOOKUP(G979,[1]Macrodata_CCF!$A$3:$B$55,2,FALSE)</f>
        <v>#ERROR!</v>
      </c>
      <c r="F979" s="78">
        <v>0.0</v>
      </c>
      <c r="G979" s="80">
        <v>6.0</v>
      </c>
      <c r="H979" s="81">
        <v>0.0</v>
      </c>
      <c r="I979" s="81">
        <v>200000.0</v>
      </c>
      <c r="J979" s="81">
        <v>204000.0</v>
      </c>
      <c r="K979" s="81">
        <v>200000.0</v>
      </c>
      <c r="L979" s="82">
        <v>1.02</v>
      </c>
      <c r="N979" s="83">
        <f t="shared" si="1"/>
        <v>1.02</v>
      </c>
      <c r="O979" s="83">
        <f t="shared" si="2"/>
        <v>1</v>
      </c>
      <c r="Q979" s="83">
        <f t="shared" si="3"/>
        <v>1</v>
      </c>
      <c r="R979" s="83">
        <f t="shared" si="4"/>
        <v>1.02</v>
      </c>
      <c r="S979" s="83" t="b">
        <f t="shared" si="5"/>
        <v>0</v>
      </c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</row>
    <row r="980" ht="14.25" customHeight="1">
      <c r="A980" s="78">
        <v>977.0</v>
      </c>
      <c r="C980" s="78" t="str">
        <f>VLOOKUP(G980,[1]Macrodata_CCF!$A$3:$D$55,4,FALSE)</f>
        <v>#ERROR!</v>
      </c>
      <c r="E980" s="79" t="str">
        <f>VLOOKUP(G980,[1]Macrodata_CCF!$A$3:$B$55,2,FALSE)</f>
        <v>#ERROR!</v>
      </c>
      <c r="F980" s="78">
        <v>0.0</v>
      </c>
      <c r="G980" s="80">
        <v>12.0</v>
      </c>
      <c r="H980" s="81">
        <v>39210.0</v>
      </c>
      <c r="I980" s="81">
        <v>130000.0</v>
      </c>
      <c r="J980" s="81">
        <v>64630.0</v>
      </c>
      <c r="K980" s="81">
        <v>130000.0</v>
      </c>
      <c r="L980" s="82">
        <v>0.2799867826853178</v>
      </c>
      <c r="N980" s="83">
        <f t="shared" si="1"/>
        <v>0.2799867827</v>
      </c>
      <c r="O980" s="83">
        <f t="shared" si="2"/>
        <v>0.2799867827</v>
      </c>
      <c r="Q980" s="83">
        <f t="shared" si="3"/>
        <v>0.6983846154</v>
      </c>
      <c r="R980" s="83">
        <f t="shared" si="4"/>
        <v>0.2799867827</v>
      </c>
      <c r="S980" s="83" t="b">
        <f t="shared" si="5"/>
        <v>0</v>
      </c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</row>
    <row r="981" ht="14.25" customHeight="1">
      <c r="A981" s="78">
        <v>978.0</v>
      </c>
      <c r="C981" s="78" t="str">
        <f>VLOOKUP(G981,[1]Macrodata_CCF!$A$3:$D$55,4,FALSE)</f>
        <v>#ERROR!</v>
      </c>
      <c r="E981" s="79" t="str">
        <f>VLOOKUP(G981,[1]Macrodata_CCF!$A$3:$B$55,2,FALSE)</f>
        <v>#ERROR!</v>
      </c>
      <c r="F981" s="78">
        <v>0.0</v>
      </c>
      <c r="G981" s="80">
        <v>27.0</v>
      </c>
      <c r="H981" s="81">
        <v>0.0</v>
      </c>
      <c r="I981" s="81">
        <v>30000.0</v>
      </c>
      <c r="J981" s="81">
        <v>5100.0</v>
      </c>
      <c r="K981" s="81">
        <v>30000.0</v>
      </c>
      <c r="L981" s="82">
        <v>0.17</v>
      </c>
      <c r="N981" s="83">
        <f t="shared" si="1"/>
        <v>0.17</v>
      </c>
      <c r="O981" s="83">
        <f t="shared" si="2"/>
        <v>0.17</v>
      </c>
      <c r="Q981" s="83">
        <f t="shared" si="3"/>
        <v>1</v>
      </c>
      <c r="R981" s="83">
        <f t="shared" si="4"/>
        <v>0.17</v>
      </c>
      <c r="S981" s="83" t="b">
        <f t="shared" si="5"/>
        <v>0</v>
      </c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</row>
    <row r="982" ht="14.25" customHeight="1">
      <c r="A982" s="78">
        <v>979.0</v>
      </c>
      <c r="C982" s="78" t="str">
        <f>VLOOKUP(G982,[1]Macrodata_CCF!$A$3:$D$55,4,FALSE)</f>
        <v>#ERROR!</v>
      </c>
      <c r="E982" s="79" t="str">
        <f>VLOOKUP(G982,[1]Macrodata_CCF!$A$3:$B$55,2,FALSE)</f>
        <v>#ERROR!</v>
      </c>
      <c r="F982" s="78">
        <v>0.0</v>
      </c>
      <c r="G982" s="80">
        <v>14.0</v>
      </c>
      <c r="H982" s="81">
        <v>478860.0</v>
      </c>
      <c r="I982" s="81">
        <v>730000.0</v>
      </c>
      <c r="J982" s="81">
        <v>526575.0</v>
      </c>
      <c r="K982" s="81">
        <v>1168000.0</v>
      </c>
      <c r="L982" s="82">
        <v>0.1899936290515251</v>
      </c>
      <c r="N982" s="83">
        <f t="shared" si="1"/>
        <v>0.1899936291</v>
      </c>
      <c r="O982" s="83">
        <f t="shared" si="2"/>
        <v>0.1899936291</v>
      </c>
      <c r="Q982" s="83">
        <f t="shared" si="3"/>
        <v>0.3440273973</v>
      </c>
      <c r="R982" s="83">
        <f t="shared" si="4"/>
        <v>0.1899936291</v>
      </c>
      <c r="S982" s="83" t="b">
        <f t="shared" si="5"/>
        <v>0</v>
      </c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</row>
    <row r="983" ht="14.25" customHeight="1">
      <c r="A983" s="78">
        <v>980.0</v>
      </c>
      <c r="C983" s="78" t="str">
        <f>VLOOKUP(G983,[1]Macrodata_CCF!$A$3:$D$55,4,FALSE)</f>
        <v>#ERROR!</v>
      </c>
      <c r="E983" s="79" t="str">
        <f>VLOOKUP(G983,[1]Macrodata_CCF!$A$3:$B$55,2,FALSE)</f>
        <v>#ERROR!</v>
      </c>
      <c r="F983" s="78">
        <v>0.0</v>
      </c>
      <c r="G983" s="80">
        <v>36.0</v>
      </c>
      <c r="H983" s="81">
        <v>0.0</v>
      </c>
      <c r="I983" s="81">
        <v>160000.0</v>
      </c>
      <c r="J983" s="81">
        <v>0.0</v>
      </c>
      <c r="K983" s="81">
        <v>208000.0</v>
      </c>
      <c r="L983" s="82">
        <v>0.0</v>
      </c>
      <c r="N983" s="83">
        <f t="shared" si="1"/>
        <v>0</v>
      </c>
      <c r="O983" s="83">
        <f t="shared" si="2"/>
        <v>0</v>
      </c>
      <c r="Q983" s="83">
        <f t="shared" si="3"/>
        <v>1</v>
      </c>
      <c r="R983" s="83">
        <f t="shared" si="4"/>
        <v>0</v>
      </c>
      <c r="S983" s="83" t="b">
        <f t="shared" si="5"/>
        <v>0</v>
      </c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</row>
    <row r="984" ht="14.25" customHeight="1">
      <c r="A984" s="78">
        <v>981.0</v>
      </c>
      <c r="C984" s="78" t="str">
        <f>VLOOKUP(G984,[1]Macrodata_CCF!$A$3:$D$55,4,FALSE)</f>
        <v>#ERROR!</v>
      </c>
      <c r="E984" s="79" t="str">
        <f>VLOOKUP(G984,[1]Macrodata_CCF!$A$3:$B$55,2,FALSE)</f>
        <v>#ERROR!</v>
      </c>
      <c r="F984" s="78">
        <v>0.0</v>
      </c>
      <c r="G984" s="80">
        <v>19.0</v>
      </c>
      <c r="H984" s="81">
        <v>612650.0</v>
      </c>
      <c r="I984" s="81">
        <v>650000.0</v>
      </c>
      <c r="J984" s="81">
        <v>618255.0</v>
      </c>
      <c r="K984" s="81">
        <v>650000.0</v>
      </c>
      <c r="L984" s="82">
        <v>0.1500669344042838</v>
      </c>
      <c r="N984" s="83">
        <f t="shared" si="1"/>
        <v>0.1500669344</v>
      </c>
      <c r="O984" s="83">
        <f t="shared" si="2"/>
        <v>0.1500669344</v>
      </c>
      <c r="Q984" s="83">
        <f t="shared" si="3"/>
        <v>0.05746153846</v>
      </c>
      <c r="R984" s="83">
        <f t="shared" si="4"/>
        <v>0.008623076923</v>
      </c>
      <c r="S984" s="83" t="b">
        <f t="shared" si="5"/>
        <v>0</v>
      </c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</row>
    <row r="985" ht="14.25" customHeight="1">
      <c r="A985" s="78">
        <v>982.0</v>
      </c>
      <c r="C985" s="78" t="str">
        <f>VLOOKUP(G985,[1]Macrodata_CCF!$A$3:$D$55,4,FALSE)</f>
        <v>#ERROR!</v>
      </c>
      <c r="E985" s="79" t="str">
        <f>VLOOKUP(G985,[1]Macrodata_CCF!$A$3:$B$55,2,FALSE)</f>
        <v>#ERROR!</v>
      </c>
      <c r="F985" s="78">
        <v>0.0</v>
      </c>
      <c r="G985" s="80">
        <v>23.0</v>
      </c>
      <c r="H985" s="81">
        <v>102115.0</v>
      </c>
      <c r="I985" s="81">
        <v>120000.0</v>
      </c>
      <c r="J985" s="81">
        <v>105335.0</v>
      </c>
      <c r="K985" s="81">
        <v>120000.0</v>
      </c>
      <c r="L985" s="82">
        <v>0.1800391389432485</v>
      </c>
      <c r="N985" s="83">
        <f t="shared" si="1"/>
        <v>0.1800391389</v>
      </c>
      <c r="O985" s="83">
        <f t="shared" si="2"/>
        <v>0.1800391389</v>
      </c>
      <c r="Q985" s="83">
        <f t="shared" si="3"/>
        <v>0.1490416667</v>
      </c>
      <c r="R985" s="83">
        <f t="shared" si="4"/>
        <v>0.1800391389</v>
      </c>
      <c r="S985" s="83" t="b">
        <f t="shared" si="5"/>
        <v>0</v>
      </c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</row>
    <row r="986" ht="14.25" customHeight="1">
      <c r="A986" s="78">
        <v>983.0</v>
      </c>
      <c r="C986" s="78" t="str">
        <f>VLOOKUP(G986,[1]Macrodata_CCF!$A$3:$D$55,4,FALSE)</f>
        <v>#ERROR!</v>
      </c>
      <c r="E986" s="79" t="str">
        <f>VLOOKUP(G986,[1]Macrodata_CCF!$A$3:$B$55,2,FALSE)</f>
        <v>#ERROR!</v>
      </c>
      <c r="F986" s="78">
        <v>0.0</v>
      </c>
      <c r="G986" s="80">
        <v>47.0</v>
      </c>
      <c r="H986" s="81">
        <v>81625.0</v>
      </c>
      <c r="I986" s="81">
        <v>120000.0</v>
      </c>
      <c r="J986" s="81">
        <v>88535.0</v>
      </c>
      <c r="K986" s="81">
        <v>180000.0</v>
      </c>
      <c r="L986" s="82">
        <v>0.1800651465798045</v>
      </c>
      <c r="N986" s="83">
        <f t="shared" si="1"/>
        <v>0.1800651466</v>
      </c>
      <c r="O986" s="83">
        <f t="shared" si="2"/>
        <v>0.1800651466</v>
      </c>
      <c r="Q986" s="83">
        <f t="shared" si="3"/>
        <v>0.3197916667</v>
      </c>
      <c r="R986" s="83">
        <f t="shared" si="4"/>
        <v>0.1800651466</v>
      </c>
      <c r="S986" s="83" t="b">
        <f t="shared" si="5"/>
        <v>0</v>
      </c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</row>
    <row r="987" ht="14.25" customHeight="1">
      <c r="A987" s="78">
        <v>984.0</v>
      </c>
      <c r="C987" s="78" t="str">
        <f>VLOOKUP(G987,[1]Macrodata_CCF!$A$3:$D$55,4,FALSE)</f>
        <v>#ERROR!</v>
      </c>
      <c r="E987" s="79" t="str">
        <f>VLOOKUP(G987,[1]Macrodata_CCF!$A$3:$B$55,2,FALSE)</f>
        <v>#ERROR!</v>
      </c>
      <c r="F987" s="78">
        <v>0.0</v>
      </c>
      <c r="G987" s="80">
        <v>34.0</v>
      </c>
      <c r="H987" s="81">
        <v>608465.0</v>
      </c>
      <c r="I987" s="81">
        <v>880000.0</v>
      </c>
      <c r="J987" s="81">
        <v>613895.0</v>
      </c>
      <c r="K987" s="81">
        <v>1144000.0</v>
      </c>
      <c r="L987" s="82">
        <v>0.01999742206345407</v>
      </c>
      <c r="N987" s="83">
        <f t="shared" si="1"/>
        <v>0.01999742206</v>
      </c>
      <c r="O987" s="83">
        <f t="shared" si="2"/>
        <v>0.01999742206</v>
      </c>
      <c r="Q987" s="83">
        <f t="shared" si="3"/>
        <v>0.3085625</v>
      </c>
      <c r="R987" s="83">
        <f t="shared" si="4"/>
        <v>0.01999742206</v>
      </c>
      <c r="S987" s="83" t="b">
        <f t="shared" si="5"/>
        <v>0</v>
      </c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</row>
    <row r="988" ht="14.25" customHeight="1">
      <c r="A988" s="78">
        <v>985.0</v>
      </c>
      <c r="C988" s="78" t="str">
        <f>VLOOKUP(G988,[1]Macrodata_CCF!$A$3:$D$55,4,FALSE)</f>
        <v>#ERROR!</v>
      </c>
      <c r="E988" s="79" t="str">
        <f>VLOOKUP(G988,[1]Macrodata_CCF!$A$3:$B$55,2,FALSE)</f>
        <v>#ERROR!</v>
      </c>
      <c r="F988" s="78">
        <v>1.0</v>
      </c>
      <c r="G988" s="80">
        <v>37.0</v>
      </c>
      <c r="H988" s="81">
        <v>327435.0</v>
      </c>
      <c r="I988" s="81">
        <v>930000.0</v>
      </c>
      <c r="J988" s="81">
        <v>616665.0</v>
      </c>
      <c r="K988" s="81">
        <v>930000.0</v>
      </c>
      <c r="L988" s="82">
        <v>0.4799980085136044</v>
      </c>
      <c r="N988" s="83">
        <f t="shared" si="1"/>
        <v>0.4799980085</v>
      </c>
      <c r="O988" s="83">
        <f t="shared" si="2"/>
        <v>0.4799980085</v>
      </c>
      <c r="Q988" s="83">
        <f t="shared" si="3"/>
        <v>0.6479193548</v>
      </c>
      <c r="R988" s="83">
        <f t="shared" si="4"/>
        <v>0.4799980085</v>
      </c>
      <c r="S988" s="83" t="b">
        <f t="shared" si="5"/>
        <v>0</v>
      </c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</row>
    <row r="989" ht="14.25" customHeight="1">
      <c r="A989" s="78">
        <v>986.0</v>
      </c>
      <c r="C989" s="78" t="str">
        <f>VLOOKUP(G989,[1]Macrodata_CCF!$A$3:$D$55,4,FALSE)</f>
        <v>#ERROR!</v>
      </c>
      <c r="E989" s="79" t="str">
        <f>VLOOKUP(G989,[1]Macrodata_CCF!$A$3:$B$55,2,FALSE)</f>
        <v>#ERROR!</v>
      </c>
      <c r="F989" s="78">
        <v>0.0</v>
      </c>
      <c r="G989" s="80">
        <v>29.0</v>
      </c>
      <c r="H989" s="81">
        <v>106440.0</v>
      </c>
      <c r="I989" s="81">
        <v>170000.0</v>
      </c>
      <c r="J989" s="81">
        <v>117245.0</v>
      </c>
      <c r="K989" s="81">
        <v>170000.0</v>
      </c>
      <c r="L989" s="82">
        <v>0.1699968533668974</v>
      </c>
      <c r="N989" s="83">
        <f t="shared" si="1"/>
        <v>0.1699968534</v>
      </c>
      <c r="O989" s="83">
        <f t="shared" si="2"/>
        <v>0.1699968534</v>
      </c>
      <c r="Q989" s="83">
        <f t="shared" si="3"/>
        <v>0.3738823529</v>
      </c>
      <c r="R989" s="83">
        <f t="shared" si="4"/>
        <v>0.1699968534</v>
      </c>
      <c r="S989" s="83" t="b">
        <f t="shared" si="5"/>
        <v>0</v>
      </c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</row>
    <row r="990" ht="14.25" customHeight="1">
      <c r="A990" s="78">
        <v>987.0</v>
      </c>
      <c r="C990" s="78" t="str">
        <f>VLOOKUP(G990,[1]Macrodata_CCF!$A$3:$D$55,4,FALSE)</f>
        <v>#ERROR!</v>
      </c>
      <c r="E990" s="79" t="str">
        <f>VLOOKUP(G990,[1]Macrodata_CCF!$A$3:$B$55,2,FALSE)</f>
        <v>#ERROR!</v>
      </c>
      <c r="F990" s="78">
        <v>1.0</v>
      </c>
      <c r="G990" s="80">
        <v>44.0</v>
      </c>
      <c r="H990" s="81">
        <v>0.0</v>
      </c>
      <c r="I990" s="81">
        <v>740000.0</v>
      </c>
      <c r="J990" s="81">
        <v>347800.0</v>
      </c>
      <c r="K990" s="81">
        <v>740000.0</v>
      </c>
      <c r="L990" s="82">
        <v>0.47</v>
      </c>
      <c r="N990" s="83">
        <f t="shared" si="1"/>
        <v>0.47</v>
      </c>
      <c r="O990" s="83">
        <f t="shared" si="2"/>
        <v>0.47</v>
      </c>
      <c r="Q990" s="83">
        <f t="shared" si="3"/>
        <v>1</v>
      </c>
      <c r="R990" s="83">
        <f t="shared" si="4"/>
        <v>0.47</v>
      </c>
      <c r="S990" s="83" t="b">
        <f t="shared" si="5"/>
        <v>0</v>
      </c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</row>
    <row r="991" ht="14.25" customHeight="1">
      <c r="A991" s="78">
        <v>988.0</v>
      </c>
      <c r="C991" s="78" t="str">
        <f>VLOOKUP(G991,[1]Macrodata_CCF!$A$3:$D$55,4,FALSE)</f>
        <v>#ERROR!</v>
      </c>
      <c r="E991" s="79" t="str">
        <f>VLOOKUP(G991,[1]Macrodata_CCF!$A$3:$B$55,2,FALSE)</f>
        <v>#ERROR!</v>
      </c>
      <c r="F991" s="78">
        <v>0.0</v>
      </c>
      <c r="G991" s="80">
        <v>3.0</v>
      </c>
      <c r="H991" s="81">
        <v>217540.0</v>
      </c>
      <c r="I991" s="81">
        <v>510000.0</v>
      </c>
      <c r="J991" s="81">
        <v>308205.0</v>
      </c>
      <c r="K991" s="81">
        <v>1020000.0</v>
      </c>
      <c r="L991" s="82">
        <v>0.3100082062504274</v>
      </c>
      <c r="N991" s="83">
        <f t="shared" si="1"/>
        <v>0.3100082063</v>
      </c>
      <c r="O991" s="83">
        <f t="shared" si="2"/>
        <v>0.3100082063</v>
      </c>
      <c r="Q991" s="83">
        <f t="shared" si="3"/>
        <v>0.5734509804</v>
      </c>
      <c r="R991" s="83">
        <f t="shared" si="4"/>
        <v>0.3100082063</v>
      </c>
      <c r="S991" s="83" t="b">
        <f t="shared" si="5"/>
        <v>0</v>
      </c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</row>
    <row r="992" ht="14.25" customHeight="1">
      <c r="A992" s="78">
        <v>989.0</v>
      </c>
      <c r="C992" s="78" t="str">
        <f>VLOOKUP(G992,[1]Macrodata_CCF!$A$3:$D$55,4,FALSE)</f>
        <v>#ERROR!</v>
      </c>
      <c r="E992" s="79" t="str">
        <f>VLOOKUP(G992,[1]Macrodata_CCF!$A$3:$B$55,2,FALSE)</f>
        <v>#ERROR!</v>
      </c>
      <c r="F992" s="78">
        <v>0.0</v>
      </c>
      <c r="G992" s="80">
        <v>51.0</v>
      </c>
      <c r="H992" s="81">
        <v>0.0</v>
      </c>
      <c r="I992" s="81">
        <v>10000.0</v>
      </c>
      <c r="J992" s="81">
        <v>1000.0</v>
      </c>
      <c r="K992" s="81">
        <v>10000.0</v>
      </c>
      <c r="L992" s="82">
        <v>0.1</v>
      </c>
      <c r="N992" s="83">
        <f t="shared" si="1"/>
        <v>0.1</v>
      </c>
      <c r="O992" s="83">
        <f t="shared" si="2"/>
        <v>0.1</v>
      </c>
      <c r="Q992" s="83">
        <f t="shared" si="3"/>
        <v>1</v>
      </c>
      <c r="R992" s="83">
        <f t="shared" si="4"/>
        <v>0.1</v>
      </c>
      <c r="S992" s="83" t="b">
        <f t="shared" si="5"/>
        <v>0</v>
      </c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</row>
    <row r="993" ht="14.25" customHeight="1">
      <c r="A993" s="78">
        <v>990.0</v>
      </c>
      <c r="C993" s="78" t="str">
        <f>VLOOKUP(G993,[1]Macrodata_CCF!$A$3:$D$55,4,FALSE)</f>
        <v>#ERROR!</v>
      </c>
      <c r="E993" s="79" t="str">
        <f>VLOOKUP(G993,[1]Macrodata_CCF!$A$3:$B$55,2,FALSE)</f>
        <v>#ERROR!</v>
      </c>
      <c r="F993" s="78">
        <v>0.0</v>
      </c>
      <c r="G993" s="80">
        <v>19.0</v>
      </c>
      <c r="H993" s="81">
        <v>59235.0</v>
      </c>
      <c r="I993" s="81">
        <v>230000.0</v>
      </c>
      <c r="J993" s="81">
        <v>89975.0</v>
      </c>
      <c r="K993" s="81">
        <v>368000.0</v>
      </c>
      <c r="L993" s="82">
        <v>0.180013468802155</v>
      </c>
      <c r="N993" s="83">
        <f t="shared" si="1"/>
        <v>0.1800134688</v>
      </c>
      <c r="O993" s="83">
        <f t="shared" si="2"/>
        <v>0.1800134688</v>
      </c>
      <c r="Q993" s="83">
        <f t="shared" si="3"/>
        <v>0.7424565217</v>
      </c>
      <c r="R993" s="83">
        <f t="shared" si="4"/>
        <v>0.1800134688</v>
      </c>
      <c r="S993" s="83" t="b">
        <f t="shared" si="5"/>
        <v>0</v>
      </c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</row>
    <row r="994" ht="14.25" customHeight="1">
      <c r="A994" s="78">
        <v>991.0</v>
      </c>
      <c r="C994" s="78" t="str">
        <f>VLOOKUP(G994,[1]Macrodata_CCF!$A$3:$D$55,4,FALSE)</f>
        <v>#ERROR!</v>
      </c>
      <c r="E994" s="79" t="str">
        <f>VLOOKUP(G994,[1]Macrodata_CCF!$A$3:$B$55,2,FALSE)</f>
        <v>#ERROR!</v>
      </c>
      <c r="F994" s="78">
        <v>0.0</v>
      </c>
      <c r="G994" s="80">
        <v>8.0</v>
      </c>
      <c r="H994" s="81">
        <v>0.0</v>
      </c>
      <c r="I994" s="81">
        <v>790000.0</v>
      </c>
      <c r="J994" s="81">
        <v>260700.0</v>
      </c>
      <c r="K994" s="81">
        <v>790000.0</v>
      </c>
      <c r="L994" s="82">
        <v>0.33</v>
      </c>
      <c r="N994" s="83">
        <f t="shared" si="1"/>
        <v>0.33</v>
      </c>
      <c r="O994" s="83">
        <f t="shared" si="2"/>
        <v>0.33</v>
      </c>
      <c r="Q994" s="83">
        <f t="shared" si="3"/>
        <v>1</v>
      </c>
      <c r="R994" s="83">
        <f t="shared" si="4"/>
        <v>0.33</v>
      </c>
      <c r="S994" s="83" t="b">
        <f t="shared" si="5"/>
        <v>0</v>
      </c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</row>
    <row r="995" ht="14.25" customHeight="1">
      <c r="A995" s="78">
        <v>992.0</v>
      </c>
      <c r="C995" s="78" t="str">
        <f>VLOOKUP(G995,[1]Macrodata_CCF!$A$3:$D$55,4,FALSE)</f>
        <v>#ERROR!</v>
      </c>
      <c r="E995" s="79" t="str">
        <f>VLOOKUP(G995,[1]Macrodata_CCF!$A$3:$B$55,2,FALSE)</f>
        <v>#ERROR!</v>
      </c>
      <c r="F995" s="78">
        <v>0.0</v>
      </c>
      <c r="G995" s="80">
        <v>8.0</v>
      </c>
      <c r="H995" s="81">
        <v>296315.0</v>
      </c>
      <c r="I995" s="81">
        <v>320000.0</v>
      </c>
      <c r="J995" s="81">
        <v>301765.0</v>
      </c>
      <c r="K995" s="81">
        <v>320000.0</v>
      </c>
      <c r="L995" s="82">
        <v>0.2301034409964112</v>
      </c>
      <c r="N995" s="83">
        <f t="shared" si="1"/>
        <v>0.230103441</v>
      </c>
      <c r="O995" s="83">
        <f t="shared" si="2"/>
        <v>0.230103441</v>
      </c>
      <c r="Q995" s="83">
        <f t="shared" si="3"/>
        <v>0.074015625</v>
      </c>
      <c r="R995" s="83">
        <f t="shared" si="4"/>
        <v>0.01703125</v>
      </c>
      <c r="S995" s="83" t="b">
        <f t="shared" si="5"/>
        <v>0</v>
      </c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</row>
    <row r="996" ht="14.25" customHeight="1">
      <c r="A996" s="78">
        <v>993.0</v>
      </c>
      <c r="C996" s="78" t="str">
        <f>VLOOKUP(G996,[1]Macrodata_CCF!$A$3:$D$55,4,FALSE)</f>
        <v>#ERROR!</v>
      </c>
      <c r="E996" s="79" t="str">
        <f>VLOOKUP(G996,[1]Macrodata_CCF!$A$3:$B$55,2,FALSE)</f>
        <v>#ERROR!</v>
      </c>
      <c r="F996" s="78">
        <v>0.0</v>
      </c>
      <c r="G996" s="80">
        <v>44.0</v>
      </c>
      <c r="H996" s="81">
        <v>127235.0</v>
      </c>
      <c r="I996" s="81">
        <v>480000.0</v>
      </c>
      <c r="J996" s="81">
        <v>190735.0</v>
      </c>
      <c r="K996" s="81">
        <v>480000.0</v>
      </c>
      <c r="L996" s="82">
        <v>0.180006519921194</v>
      </c>
      <c r="N996" s="83">
        <f t="shared" si="1"/>
        <v>0.1800065199</v>
      </c>
      <c r="O996" s="83">
        <f t="shared" si="2"/>
        <v>0.1800065199</v>
      </c>
      <c r="Q996" s="83">
        <f t="shared" si="3"/>
        <v>0.7349270833</v>
      </c>
      <c r="R996" s="83">
        <f t="shared" si="4"/>
        <v>0.1800065199</v>
      </c>
      <c r="S996" s="83" t="b">
        <f t="shared" si="5"/>
        <v>0</v>
      </c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</row>
    <row r="997" ht="14.25" customHeight="1">
      <c r="A997" s="78">
        <v>994.0</v>
      </c>
      <c r="C997" s="78" t="str">
        <f>VLOOKUP(G997,[1]Macrodata_CCF!$A$3:$D$55,4,FALSE)</f>
        <v>#ERROR!</v>
      </c>
      <c r="E997" s="79" t="str">
        <f>VLOOKUP(G997,[1]Macrodata_CCF!$A$3:$B$55,2,FALSE)</f>
        <v>#ERROR!</v>
      </c>
      <c r="F997" s="78">
        <v>0.0</v>
      </c>
      <c r="G997" s="80">
        <v>38.0</v>
      </c>
      <c r="H997" s="81">
        <v>470690.0</v>
      </c>
      <c r="I997" s="81">
        <v>610000.0</v>
      </c>
      <c r="J997" s="81">
        <v>488800.0</v>
      </c>
      <c r="K997" s="81">
        <v>610000.0</v>
      </c>
      <c r="L997" s="82">
        <v>0.1299978465293231</v>
      </c>
      <c r="N997" s="83">
        <f t="shared" si="1"/>
        <v>0.1299978465</v>
      </c>
      <c r="O997" s="83">
        <f t="shared" si="2"/>
        <v>0.1299978465</v>
      </c>
      <c r="Q997" s="83">
        <f t="shared" si="3"/>
        <v>0.2283770492</v>
      </c>
      <c r="R997" s="83">
        <f t="shared" si="4"/>
        <v>0.1299978465</v>
      </c>
      <c r="S997" s="83" t="b">
        <f t="shared" si="5"/>
        <v>0</v>
      </c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</row>
    <row r="998" ht="14.25" customHeight="1">
      <c r="A998" s="78">
        <v>995.0</v>
      </c>
      <c r="C998" s="78" t="str">
        <f>VLOOKUP(G998,[1]Macrodata_CCF!$A$3:$D$55,4,FALSE)</f>
        <v>#ERROR!</v>
      </c>
      <c r="E998" s="79" t="str">
        <f>VLOOKUP(G998,[1]Macrodata_CCF!$A$3:$B$55,2,FALSE)</f>
        <v>#ERROR!</v>
      </c>
      <c r="F998" s="78">
        <v>1.0</v>
      </c>
      <c r="G998" s="80">
        <v>25.0</v>
      </c>
      <c r="H998" s="81">
        <v>189375.0</v>
      </c>
      <c r="I998" s="81">
        <v>330000.0</v>
      </c>
      <c r="J998" s="81">
        <v>272345.0</v>
      </c>
      <c r="K998" s="81">
        <v>330000.0</v>
      </c>
      <c r="L998" s="82">
        <v>0.5900088888888889</v>
      </c>
      <c r="N998" s="83">
        <f t="shared" si="1"/>
        <v>0.5900088889</v>
      </c>
      <c r="O998" s="83">
        <f t="shared" si="2"/>
        <v>0.5900088889</v>
      </c>
      <c r="Q998" s="83">
        <f t="shared" si="3"/>
        <v>0.4261363636</v>
      </c>
      <c r="R998" s="83">
        <f t="shared" si="4"/>
        <v>0.5900088889</v>
      </c>
      <c r="S998" s="83" t="b">
        <f t="shared" si="5"/>
        <v>0</v>
      </c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</row>
    <row r="999" ht="14.25" customHeight="1">
      <c r="A999" s="78">
        <v>996.0</v>
      </c>
      <c r="C999" s="78" t="str">
        <f>VLOOKUP(G999,[1]Macrodata_CCF!$A$3:$D$55,4,FALSE)</f>
        <v>#ERROR!</v>
      </c>
      <c r="E999" s="79" t="str">
        <f>VLOOKUP(G999,[1]Macrodata_CCF!$A$3:$B$55,2,FALSE)</f>
        <v>#ERROR!</v>
      </c>
      <c r="F999" s="78">
        <v>0.0</v>
      </c>
      <c r="G999" s="80">
        <v>40.0</v>
      </c>
      <c r="H999" s="81">
        <v>29545.0</v>
      </c>
      <c r="I999" s="81">
        <v>900000.0</v>
      </c>
      <c r="J999" s="81">
        <v>0.0</v>
      </c>
      <c r="K999" s="81">
        <v>900000.0</v>
      </c>
      <c r="L999" s="82">
        <v>-0.03394201882923299</v>
      </c>
      <c r="N999" s="83">
        <f t="shared" si="1"/>
        <v>-0.03394201883</v>
      </c>
      <c r="O999" s="83">
        <f t="shared" si="2"/>
        <v>0</v>
      </c>
      <c r="Q999" s="83">
        <f t="shared" si="3"/>
        <v>0.9671722222</v>
      </c>
      <c r="R999" s="83">
        <f t="shared" si="4"/>
        <v>-0.03394201883</v>
      </c>
      <c r="S999" s="83" t="b">
        <f t="shared" si="5"/>
        <v>0</v>
      </c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</row>
    <row r="1000" ht="14.25" customHeight="1">
      <c r="A1000" s="78">
        <v>997.0</v>
      </c>
      <c r="C1000" s="78" t="str">
        <f>VLOOKUP(G1000,[1]Macrodata_CCF!$A$3:$D$55,4,FALSE)</f>
        <v>#ERROR!</v>
      </c>
      <c r="E1000" s="79" t="str">
        <f>VLOOKUP(G1000,[1]Macrodata_CCF!$A$3:$B$55,2,FALSE)</f>
        <v>#ERROR!</v>
      </c>
      <c r="F1000" s="78">
        <v>0.0</v>
      </c>
      <c r="G1000" s="80">
        <v>18.0</v>
      </c>
      <c r="H1000" s="81">
        <v>19120.0</v>
      </c>
      <c r="I1000" s="81">
        <v>100000.0</v>
      </c>
      <c r="J1000" s="81">
        <v>0.0</v>
      </c>
      <c r="K1000" s="81">
        <v>100000.0</v>
      </c>
      <c r="L1000" s="82">
        <v>-0.2363996043521266</v>
      </c>
      <c r="N1000" s="83">
        <f t="shared" si="1"/>
        <v>-0.2363996044</v>
      </c>
      <c r="O1000" s="83">
        <f t="shared" si="2"/>
        <v>0</v>
      </c>
      <c r="Q1000" s="83">
        <f t="shared" si="3"/>
        <v>0.8088</v>
      </c>
      <c r="R1000" s="83">
        <f t="shared" si="4"/>
        <v>-0.2363996044</v>
      </c>
      <c r="S1000" s="83" t="b">
        <f t="shared" si="5"/>
        <v>0</v>
      </c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</row>
    <row r="1001" ht="14.25" customHeight="1">
      <c r="A1001" s="78">
        <v>998.0</v>
      </c>
      <c r="C1001" s="78" t="str">
        <f>VLOOKUP(G1001,[1]Macrodata_CCF!$A$3:$D$55,4,FALSE)</f>
        <v>#ERROR!</v>
      </c>
      <c r="E1001" s="79" t="str">
        <f>VLOOKUP(G1001,[1]Macrodata_CCF!$A$3:$B$55,2,FALSE)</f>
        <v>#ERROR!</v>
      </c>
      <c r="F1001" s="78">
        <v>0.0</v>
      </c>
      <c r="G1001" s="80">
        <v>49.0</v>
      </c>
      <c r="H1001" s="81">
        <v>360585.0</v>
      </c>
      <c r="I1001" s="81">
        <v>800000.0</v>
      </c>
      <c r="J1001" s="81">
        <v>373765.0</v>
      </c>
      <c r="K1001" s="81">
        <v>800000.0</v>
      </c>
      <c r="L1001" s="82">
        <v>0.02999442440517506</v>
      </c>
      <c r="N1001" s="83">
        <f t="shared" si="1"/>
        <v>0.02999442441</v>
      </c>
      <c r="O1001" s="83">
        <f t="shared" si="2"/>
        <v>0.02999442441</v>
      </c>
      <c r="Q1001" s="83">
        <f t="shared" si="3"/>
        <v>0.54926875</v>
      </c>
      <c r="R1001" s="83">
        <f t="shared" si="4"/>
        <v>0.02999442441</v>
      </c>
      <c r="S1001" s="83" t="b">
        <f t="shared" si="5"/>
        <v>0</v>
      </c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</row>
    <row r="1002" ht="14.25" customHeight="1">
      <c r="A1002" s="78">
        <v>999.0</v>
      </c>
      <c r="C1002" s="78" t="str">
        <f>VLOOKUP(G1002,[1]Macrodata_CCF!$A$3:$D$55,4,FALSE)</f>
        <v>#ERROR!</v>
      </c>
      <c r="E1002" s="79" t="str">
        <f>VLOOKUP(G1002,[1]Macrodata_CCF!$A$3:$B$55,2,FALSE)</f>
        <v>#ERROR!</v>
      </c>
      <c r="F1002" s="78">
        <v>0.0</v>
      </c>
      <c r="G1002" s="80">
        <v>47.0</v>
      </c>
      <c r="H1002" s="81">
        <v>189955.0</v>
      </c>
      <c r="I1002" s="81">
        <v>190000.0</v>
      </c>
      <c r="J1002" s="81">
        <v>189965.0</v>
      </c>
      <c r="K1002" s="81">
        <v>190000.0</v>
      </c>
      <c r="L1002" s="82">
        <v>0.2222222222222222</v>
      </c>
      <c r="N1002" s="83">
        <f t="shared" si="1"/>
        <v>0.2222222222</v>
      </c>
      <c r="O1002" s="83">
        <f t="shared" si="2"/>
        <v>0.2222222222</v>
      </c>
      <c r="Q1002" s="83">
        <f t="shared" si="3"/>
        <v>0.0002368421053</v>
      </c>
      <c r="R1002" s="83">
        <f t="shared" si="4"/>
        <v>0.00005263157895</v>
      </c>
      <c r="S1002" s="83" t="b">
        <f t="shared" si="5"/>
        <v>0</v>
      </c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</row>
    <row r="1003" ht="14.25" customHeight="1">
      <c r="A1003" s="78">
        <v>1000.0</v>
      </c>
      <c r="C1003" s="78" t="str">
        <f>VLOOKUP(G1003,[1]Macrodata_CCF!$A$3:$D$55,4,FALSE)</f>
        <v>#ERROR!</v>
      </c>
      <c r="E1003" s="79" t="str">
        <f>VLOOKUP(G1003,[1]Macrodata_CCF!$A$3:$B$55,2,FALSE)</f>
        <v>#ERROR!</v>
      </c>
      <c r="F1003" s="78">
        <v>0.0</v>
      </c>
      <c r="G1003" s="80">
        <v>46.0</v>
      </c>
      <c r="H1003" s="81">
        <v>0.0</v>
      </c>
      <c r="I1003" s="81">
        <v>610000.0</v>
      </c>
      <c r="J1003" s="81">
        <v>85400.0</v>
      </c>
      <c r="K1003" s="81">
        <v>610000.0</v>
      </c>
      <c r="L1003" s="82">
        <v>0.14</v>
      </c>
      <c r="N1003" s="83">
        <f t="shared" si="1"/>
        <v>0.14</v>
      </c>
      <c r="O1003" s="83">
        <f t="shared" si="2"/>
        <v>0.14</v>
      </c>
      <c r="Q1003" s="83">
        <f t="shared" si="3"/>
        <v>1</v>
      </c>
      <c r="R1003" s="83">
        <f t="shared" si="4"/>
        <v>0.14</v>
      </c>
      <c r="S1003" s="83" t="b">
        <f t="shared" si="5"/>
        <v>0</v>
      </c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</row>
    <row r="1004" ht="14.25" customHeight="1">
      <c r="A1004" s="78">
        <v>1001.0</v>
      </c>
      <c r="C1004" s="78" t="str">
        <f>VLOOKUP(G1004,[1]Macrodata_CCF!$A$3:$D$55,4,FALSE)</f>
        <v>#ERROR!</v>
      </c>
      <c r="E1004" s="79" t="str">
        <f>VLOOKUP(G1004,[1]Macrodata_CCF!$A$3:$B$55,2,FALSE)</f>
        <v>#ERROR!</v>
      </c>
      <c r="F1004" s="78">
        <v>0.0</v>
      </c>
      <c r="G1004" s="80">
        <v>29.0</v>
      </c>
      <c r="H1004" s="81">
        <v>232685.0</v>
      </c>
      <c r="I1004" s="81">
        <v>560000.0</v>
      </c>
      <c r="J1004" s="81">
        <v>101760.0</v>
      </c>
      <c r="K1004" s="81">
        <v>560000.0</v>
      </c>
      <c r="L1004" s="82">
        <v>-0.3999969448390694</v>
      </c>
      <c r="N1004" s="83">
        <f t="shared" si="1"/>
        <v>-0.3999969448</v>
      </c>
      <c r="O1004" s="83">
        <f t="shared" si="2"/>
        <v>0</v>
      </c>
      <c r="Q1004" s="83">
        <f t="shared" si="3"/>
        <v>0.5844910714</v>
      </c>
      <c r="R1004" s="83">
        <f t="shared" si="4"/>
        <v>-0.3999969448</v>
      </c>
      <c r="S1004" s="83" t="b">
        <f t="shared" si="5"/>
        <v>0</v>
      </c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</row>
    <row r="1005" ht="14.25" customHeight="1">
      <c r="A1005" s="78">
        <v>1002.0</v>
      </c>
      <c r="C1005" s="78" t="str">
        <f>VLOOKUP(G1005,[1]Macrodata_CCF!$A$3:$D$55,4,FALSE)</f>
        <v>#ERROR!</v>
      </c>
      <c r="E1005" s="79" t="str">
        <f>VLOOKUP(G1005,[1]Macrodata_CCF!$A$3:$B$55,2,FALSE)</f>
        <v>#ERROR!</v>
      </c>
      <c r="F1005" s="78">
        <v>0.0</v>
      </c>
      <c r="G1005" s="80">
        <v>24.0</v>
      </c>
      <c r="H1005" s="81">
        <v>356930.0</v>
      </c>
      <c r="I1005" s="81">
        <v>850000.0</v>
      </c>
      <c r="J1005" s="81">
        <v>1127100.0</v>
      </c>
      <c r="K1005" s="81">
        <v>1105000.0</v>
      </c>
      <c r="L1005" s="82">
        <v>1.561989169894741</v>
      </c>
      <c r="N1005" s="83">
        <f t="shared" si="1"/>
        <v>1.56198917</v>
      </c>
      <c r="O1005" s="83">
        <f t="shared" si="2"/>
        <v>1</v>
      </c>
      <c r="Q1005" s="83">
        <f t="shared" si="3"/>
        <v>0.5800823529</v>
      </c>
      <c r="R1005" s="83">
        <f t="shared" si="4"/>
        <v>1.56198917</v>
      </c>
      <c r="S1005" s="83" t="b">
        <f t="shared" si="5"/>
        <v>0</v>
      </c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</row>
    <row r="1006" ht="14.25" customHeight="1">
      <c r="A1006" s="78">
        <v>1003.0</v>
      </c>
      <c r="C1006" s="78" t="str">
        <f>VLOOKUP(G1006,[1]Macrodata_CCF!$A$3:$D$55,4,FALSE)</f>
        <v>#ERROR!</v>
      </c>
      <c r="E1006" s="79" t="str">
        <f>VLOOKUP(G1006,[1]Macrodata_CCF!$A$3:$B$55,2,FALSE)</f>
        <v>#ERROR!</v>
      </c>
      <c r="F1006" s="78">
        <v>0.0</v>
      </c>
      <c r="G1006" s="80">
        <v>5.0</v>
      </c>
      <c r="H1006" s="81">
        <v>274950.0</v>
      </c>
      <c r="I1006" s="81">
        <v>690000.0</v>
      </c>
      <c r="J1006" s="81">
        <v>387015.0</v>
      </c>
      <c r="K1006" s="81">
        <v>690000.0</v>
      </c>
      <c r="L1006" s="82">
        <v>0.2700036140224069</v>
      </c>
      <c r="N1006" s="83">
        <f t="shared" si="1"/>
        <v>0.270003614</v>
      </c>
      <c r="O1006" s="83">
        <f t="shared" si="2"/>
        <v>0.270003614</v>
      </c>
      <c r="Q1006" s="83">
        <f t="shared" si="3"/>
        <v>0.6015217391</v>
      </c>
      <c r="R1006" s="83">
        <f t="shared" si="4"/>
        <v>0.270003614</v>
      </c>
      <c r="S1006" s="83" t="b">
        <f t="shared" si="5"/>
        <v>0</v>
      </c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  <c r="AI1006" s="72"/>
      <c r="AJ1006" s="72"/>
      <c r="AK1006" s="72"/>
    </row>
    <row r="1007" ht="14.25" customHeight="1">
      <c r="A1007" s="78">
        <v>1004.0</v>
      </c>
      <c r="C1007" s="78" t="str">
        <f>VLOOKUP(G1007,[1]Macrodata_CCF!$A$3:$D$55,4,FALSE)</f>
        <v>#ERROR!</v>
      </c>
      <c r="E1007" s="79" t="str">
        <f>VLOOKUP(G1007,[1]Macrodata_CCF!$A$3:$B$55,2,FALSE)</f>
        <v>#ERROR!</v>
      </c>
      <c r="F1007" s="78">
        <v>0.0</v>
      </c>
      <c r="G1007" s="80">
        <v>50.0</v>
      </c>
      <c r="H1007" s="81">
        <v>123360.0</v>
      </c>
      <c r="I1007" s="81">
        <v>340000.0</v>
      </c>
      <c r="J1007" s="81">
        <v>138525.0</v>
      </c>
      <c r="K1007" s="81">
        <v>340000.0</v>
      </c>
      <c r="L1007" s="82">
        <v>0.07000092319054653</v>
      </c>
      <c r="N1007" s="83">
        <f t="shared" si="1"/>
        <v>0.07000092319</v>
      </c>
      <c r="O1007" s="83">
        <f t="shared" si="2"/>
        <v>0.07000092319</v>
      </c>
      <c r="Q1007" s="83">
        <f t="shared" si="3"/>
        <v>0.6371764706</v>
      </c>
      <c r="R1007" s="83">
        <f t="shared" si="4"/>
        <v>0.07000092319</v>
      </c>
      <c r="S1007" s="83" t="b">
        <f t="shared" si="5"/>
        <v>0</v>
      </c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  <c r="AI1007" s="72"/>
      <c r="AJ1007" s="72"/>
      <c r="AK1007" s="72"/>
    </row>
    <row r="1008" ht="14.25" customHeight="1">
      <c r="A1008" s="78">
        <v>1005.0</v>
      </c>
      <c r="C1008" s="78" t="str">
        <f>VLOOKUP(G1008,[1]Macrodata_CCF!$A$3:$D$55,4,FALSE)</f>
        <v>#ERROR!</v>
      </c>
      <c r="E1008" s="79" t="str">
        <f>VLOOKUP(G1008,[1]Macrodata_CCF!$A$3:$B$55,2,FALSE)</f>
        <v>#ERROR!</v>
      </c>
      <c r="F1008" s="78">
        <v>1.0</v>
      </c>
      <c r="G1008" s="80">
        <v>33.0</v>
      </c>
      <c r="H1008" s="81">
        <v>84970.0</v>
      </c>
      <c r="I1008" s="81">
        <v>280000.0</v>
      </c>
      <c r="J1008" s="81">
        <v>166885.0</v>
      </c>
      <c r="K1008" s="81">
        <v>392000.0</v>
      </c>
      <c r="L1008" s="82">
        <v>0.4200123057991078</v>
      </c>
      <c r="N1008" s="83">
        <f t="shared" si="1"/>
        <v>0.4200123058</v>
      </c>
      <c r="O1008" s="83">
        <f t="shared" si="2"/>
        <v>0.4200123058</v>
      </c>
      <c r="Q1008" s="83">
        <f t="shared" si="3"/>
        <v>0.6965357143</v>
      </c>
      <c r="R1008" s="83">
        <f t="shared" si="4"/>
        <v>0.4200123058</v>
      </c>
      <c r="S1008" s="83" t="b">
        <f t="shared" si="5"/>
        <v>0</v>
      </c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  <c r="AI1008" s="72"/>
      <c r="AJ1008" s="72"/>
      <c r="AK1008" s="72"/>
    </row>
    <row r="1009" ht="14.25" customHeight="1">
      <c r="A1009" s="78">
        <v>1006.0</v>
      </c>
      <c r="C1009" s="78" t="str">
        <f>VLOOKUP(G1009,[1]Macrodata_CCF!$A$3:$D$55,4,FALSE)</f>
        <v>#ERROR!</v>
      </c>
      <c r="E1009" s="79" t="str">
        <f>VLOOKUP(G1009,[1]Macrodata_CCF!$A$3:$B$55,2,FALSE)</f>
        <v>#ERROR!</v>
      </c>
      <c r="F1009" s="78">
        <v>0.0</v>
      </c>
      <c r="G1009" s="80">
        <v>36.0</v>
      </c>
      <c r="H1009" s="81">
        <v>139050.0</v>
      </c>
      <c r="I1009" s="81">
        <v>730000.0</v>
      </c>
      <c r="J1009" s="81">
        <v>227695.0</v>
      </c>
      <c r="K1009" s="81">
        <v>730000.0</v>
      </c>
      <c r="L1009" s="82">
        <v>0.1500042304763516</v>
      </c>
      <c r="N1009" s="83">
        <f t="shared" si="1"/>
        <v>0.1500042305</v>
      </c>
      <c r="O1009" s="83">
        <f t="shared" si="2"/>
        <v>0.1500042305</v>
      </c>
      <c r="Q1009" s="83">
        <f t="shared" si="3"/>
        <v>0.8095205479</v>
      </c>
      <c r="R1009" s="83">
        <f t="shared" si="4"/>
        <v>0.1500042305</v>
      </c>
      <c r="S1009" s="83" t="b">
        <f t="shared" si="5"/>
        <v>0</v>
      </c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  <c r="AI1009" s="72"/>
      <c r="AJ1009" s="72"/>
      <c r="AK1009" s="72"/>
    </row>
    <row r="1010" ht="14.25" customHeight="1">
      <c r="A1010" s="78">
        <v>1007.0</v>
      </c>
      <c r="C1010" s="78" t="str">
        <f>VLOOKUP(G1010,[1]Macrodata_CCF!$A$3:$D$55,4,FALSE)</f>
        <v>#ERROR!</v>
      </c>
      <c r="E1010" s="79" t="str">
        <f>VLOOKUP(G1010,[1]Macrodata_CCF!$A$3:$B$55,2,FALSE)</f>
        <v>#ERROR!</v>
      </c>
      <c r="F1010" s="78">
        <v>0.0</v>
      </c>
      <c r="G1010" s="80">
        <v>42.0</v>
      </c>
      <c r="H1010" s="81">
        <v>151200.0</v>
      </c>
      <c r="I1010" s="81">
        <v>940000.0</v>
      </c>
      <c r="J1010" s="81">
        <v>0.0</v>
      </c>
      <c r="K1010" s="81">
        <v>940000.0</v>
      </c>
      <c r="L1010" s="82">
        <v>-0.191683569979716</v>
      </c>
      <c r="N1010" s="83">
        <f t="shared" si="1"/>
        <v>-0.19168357</v>
      </c>
      <c r="O1010" s="83">
        <f t="shared" si="2"/>
        <v>0</v>
      </c>
      <c r="Q1010" s="83">
        <f t="shared" si="3"/>
        <v>0.8391489362</v>
      </c>
      <c r="R1010" s="83">
        <f t="shared" si="4"/>
        <v>-0.19168357</v>
      </c>
      <c r="S1010" s="83" t="b">
        <f t="shared" si="5"/>
        <v>0</v>
      </c>
      <c r="T1010" s="72"/>
      <c r="U1010" s="72"/>
      <c r="V1010" s="72"/>
      <c r="W1010" s="72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  <c r="AI1010" s="72"/>
      <c r="AJ1010" s="72"/>
      <c r="AK1010" s="72"/>
    </row>
    <row r="1011" ht="14.25" customHeight="1">
      <c r="A1011" s="78">
        <v>1008.0</v>
      </c>
      <c r="C1011" s="78" t="str">
        <f>VLOOKUP(G1011,[1]Macrodata_CCF!$A$3:$D$55,4,FALSE)</f>
        <v>#ERROR!</v>
      </c>
      <c r="E1011" s="79" t="str">
        <f>VLOOKUP(G1011,[1]Macrodata_CCF!$A$3:$B$55,2,FALSE)</f>
        <v>#ERROR!</v>
      </c>
      <c r="F1011" s="78">
        <v>0.0</v>
      </c>
      <c r="G1011" s="80">
        <v>31.0</v>
      </c>
      <c r="H1011" s="81">
        <v>99375.0</v>
      </c>
      <c r="I1011" s="81">
        <v>120000.0</v>
      </c>
      <c r="J1011" s="81">
        <v>95665.0</v>
      </c>
      <c r="K1011" s="81">
        <v>120000.0</v>
      </c>
      <c r="L1011" s="82">
        <v>-0.1798787878787879</v>
      </c>
      <c r="N1011" s="83">
        <f t="shared" si="1"/>
        <v>-0.1798787879</v>
      </c>
      <c r="O1011" s="83">
        <f t="shared" si="2"/>
        <v>0</v>
      </c>
      <c r="Q1011" s="83">
        <f t="shared" si="3"/>
        <v>0.171875</v>
      </c>
      <c r="R1011" s="83">
        <f t="shared" si="4"/>
        <v>-0.1798787879</v>
      </c>
      <c r="S1011" s="83" t="b">
        <f t="shared" si="5"/>
        <v>0</v>
      </c>
      <c r="T1011" s="72"/>
      <c r="U1011" s="72"/>
      <c r="V1011" s="72"/>
      <c r="W1011" s="72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  <c r="AI1011" s="72"/>
      <c r="AJ1011" s="72"/>
      <c r="AK1011" s="72"/>
    </row>
    <row r="1012" ht="14.25" customHeight="1">
      <c r="A1012" s="78">
        <v>1009.0</v>
      </c>
      <c r="C1012" s="78" t="str">
        <f>VLOOKUP(G1012,[1]Macrodata_CCF!$A$3:$D$55,4,FALSE)</f>
        <v>#ERROR!</v>
      </c>
      <c r="E1012" s="79" t="str">
        <f>VLOOKUP(G1012,[1]Macrodata_CCF!$A$3:$B$55,2,FALSE)</f>
        <v>#ERROR!</v>
      </c>
      <c r="F1012" s="78">
        <v>0.0</v>
      </c>
      <c r="G1012" s="80">
        <v>53.0</v>
      </c>
      <c r="H1012" s="81">
        <v>51745.0</v>
      </c>
      <c r="I1012" s="81">
        <v>960000.0</v>
      </c>
      <c r="J1012" s="81">
        <v>78995.0</v>
      </c>
      <c r="K1012" s="81">
        <v>960000.0</v>
      </c>
      <c r="L1012" s="82">
        <v>0.03000258737909508</v>
      </c>
      <c r="N1012" s="83">
        <f t="shared" si="1"/>
        <v>0.03000258738</v>
      </c>
      <c r="O1012" s="83">
        <f t="shared" si="2"/>
        <v>0.03000258738</v>
      </c>
      <c r="Q1012" s="83">
        <f t="shared" si="3"/>
        <v>0.9460989583</v>
      </c>
      <c r="R1012" s="83">
        <f t="shared" si="4"/>
        <v>0.03000258738</v>
      </c>
      <c r="S1012" s="83" t="b">
        <f t="shared" si="5"/>
        <v>0</v>
      </c>
      <c r="T1012" s="72"/>
      <c r="U1012" s="72"/>
      <c r="V1012" s="72"/>
      <c r="W1012" s="72"/>
      <c r="X1012" s="72"/>
      <c r="Y1012" s="72"/>
      <c r="Z1012" s="72"/>
      <c r="AA1012" s="72"/>
      <c r="AB1012" s="72"/>
      <c r="AC1012" s="72"/>
      <c r="AD1012" s="72"/>
      <c r="AE1012" s="72"/>
      <c r="AF1012" s="72"/>
      <c r="AG1012" s="72"/>
      <c r="AH1012" s="72"/>
      <c r="AI1012" s="72"/>
      <c r="AJ1012" s="72"/>
      <c r="AK1012" s="72"/>
    </row>
    <row r="1013" ht="14.25" customHeight="1">
      <c r="A1013" s="78">
        <v>1010.0</v>
      </c>
      <c r="C1013" s="78" t="str">
        <f>VLOOKUP(G1013,[1]Macrodata_CCF!$A$3:$D$55,4,FALSE)</f>
        <v>#ERROR!</v>
      </c>
      <c r="E1013" s="79" t="str">
        <f>VLOOKUP(G1013,[1]Macrodata_CCF!$A$3:$B$55,2,FALSE)</f>
        <v>#ERROR!</v>
      </c>
      <c r="F1013" s="78">
        <v>0.0</v>
      </c>
      <c r="G1013" s="80">
        <v>28.0</v>
      </c>
      <c r="H1013" s="81">
        <v>7835.0</v>
      </c>
      <c r="I1013" s="81">
        <v>920000.0</v>
      </c>
      <c r="J1013" s="81">
        <v>153780.0</v>
      </c>
      <c r="K1013" s="81">
        <v>920000.0</v>
      </c>
      <c r="L1013" s="82">
        <v>0.1599984651899601</v>
      </c>
      <c r="N1013" s="83">
        <f t="shared" si="1"/>
        <v>0.1599984652</v>
      </c>
      <c r="O1013" s="83">
        <f t="shared" si="2"/>
        <v>0.1599984652</v>
      </c>
      <c r="Q1013" s="83">
        <f t="shared" si="3"/>
        <v>0.9914836957</v>
      </c>
      <c r="R1013" s="83">
        <f t="shared" si="4"/>
        <v>0.1599984652</v>
      </c>
      <c r="S1013" s="83" t="b">
        <f t="shared" si="5"/>
        <v>0</v>
      </c>
      <c r="T1013" s="72"/>
      <c r="U1013" s="72"/>
      <c r="V1013" s="72"/>
      <c r="W1013" s="72"/>
      <c r="X1013" s="72"/>
      <c r="Y1013" s="72"/>
      <c r="Z1013" s="72"/>
      <c r="AA1013" s="72"/>
      <c r="AB1013" s="72"/>
      <c r="AC1013" s="72"/>
      <c r="AD1013" s="72"/>
      <c r="AE1013" s="72"/>
      <c r="AF1013" s="72"/>
      <c r="AG1013" s="72"/>
      <c r="AH1013" s="72"/>
      <c r="AI1013" s="72"/>
      <c r="AJ1013" s="72"/>
      <c r="AK1013" s="72"/>
    </row>
    <row r="1014" ht="14.25" customHeight="1">
      <c r="A1014" s="78">
        <v>1011.0</v>
      </c>
      <c r="C1014" s="78" t="str">
        <f>VLOOKUP(G1014,[1]Macrodata_CCF!$A$3:$D$55,4,FALSE)</f>
        <v>#ERROR!</v>
      </c>
      <c r="E1014" s="79" t="str">
        <f>VLOOKUP(G1014,[1]Macrodata_CCF!$A$3:$B$55,2,FALSE)</f>
        <v>#ERROR!</v>
      </c>
      <c r="F1014" s="78">
        <v>1.0</v>
      </c>
      <c r="G1014" s="80">
        <v>35.0</v>
      </c>
      <c r="H1014" s="81">
        <v>651140.0</v>
      </c>
      <c r="I1014" s="81">
        <v>850000.0</v>
      </c>
      <c r="J1014" s="81">
        <v>748580.0</v>
      </c>
      <c r="K1014" s="81">
        <v>850000.0</v>
      </c>
      <c r="L1014" s="82">
        <v>0.4899929598712662</v>
      </c>
      <c r="N1014" s="83">
        <f t="shared" si="1"/>
        <v>0.4899929599</v>
      </c>
      <c r="O1014" s="83">
        <f t="shared" si="2"/>
        <v>0.4899929599</v>
      </c>
      <c r="Q1014" s="83">
        <f t="shared" si="3"/>
        <v>0.2339529412</v>
      </c>
      <c r="R1014" s="83">
        <f t="shared" si="4"/>
        <v>0.4899929599</v>
      </c>
      <c r="S1014" s="83" t="b">
        <f t="shared" si="5"/>
        <v>0</v>
      </c>
      <c r="T1014" s="72"/>
      <c r="U1014" s="72"/>
      <c r="V1014" s="72"/>
      <c r="W1014" s="72"/>
      <c r="X1014" s="72"/>
      <c r="Y1014" s="72"/>
      <c r="Z1014" s="72"/>
      <c r="AA1014" s="72"/>
      <c r="AB1014" s="72"/>
      <c r="AC1014" s="72"/>
      <c r="AD1014" s="72"/>
      <c r="AE1014" s="72"/>
      <c r="AF1014" s="72"/>
      <c r="AG1014" s="72"/>
      <c r="AH1014" s="72"/>
      <c r="AI1014" s="72"/>
      <c r="AJ1014" s="72"/>
      <c r="AK1014" s="72"/>
    </row>
    <row r="1015" ht="14.25" customHeight="1">
      <c r="A1015" s="78">
        <v>1012.0</v>
      </c>
      <c r="C1015" s="78" t="str">
        <f>VLOOKUP(G1015,[1]Macrodata_CCF!$A$3:$D$55,4,FALSE)</f>
        <v>#ERROR!</v>
      </c>
      <c r="E1015" s="79" t="str">
        <f>VLOOKUP(G1015,[1]Macrodata_CCF!$A$3:$B$55,2,FALSE)</f>
        <v>#ERROR!</v>
      </c>
      <c r="F1015" s="78">
        <v>1.0</v>
      </c>
      <c r="G1015" s="80">
        <v>13.0</v>
      </c>
      <c r="H1015" s="81">
        <v>92915.0</v>
      </c>
      <c r="I1015" s="81">
        <v>900000.0</v>
      </c>
      <c r="J1015" s="81">
        <v>561025.0</v>
      </c>
      <c r="K1015" s="81">
        <v>900000.0</v>
      </c>
      <c r="L1015" s="82">
        <v>0.5800008673188078</v>
      </c>
      <c r="N1015" s="83">
        <f t="shared" si="1"/>
        <v>0.5800008673</v>
      </c>
      <c r="O1015" s="83">
        <f t="shared" si="2"/>
        <v>0.5800008673</v>
      </c>
      <c r="Q1015" s="83">
        <f t="shared" si="3"/>
        <v>0.8967611111</v>
      </c>
      <c r="R1015" s="83">
        <f t="shared" si="4"/>
        <v>0.5800008673</v>
      </c>
      <c r="S1015" s="83" t="b">
        <f t="shared" si="5"/>
        <v>0</v>
      </c>
      <c r="T1015" s="72"/>
      <c r="U1015" s="72"/>
      <c r="V1015" s="72"/>
      <c r="W1015" s="72"/>
      <c r="X1015" s="72"/>
      <c r="Y1015" s="72"/>
      <c r="Z1015" s="72"/>
      <c r="AA1015" s="72"/>
      <c r="AB1015" s="72"/>
      <c r="AC1015" s="72"/>
      <c r="AD1015" s="72"/>
      <c r="AE1015" s="72"/>
      <c r="AF1015" s="72"/>
      <c r="AG1015" s="72"/>
      <c r="AH1015" s="72"/>
      <c r="AI1015" s="72"/>
      <c r="AJ1015" s="72"/>
      <c r="AK1015" s="72"/>
    </row>
    <row r="1016" ht="14.25" customHeight="1">
      <c r="A1016" s="78">
        <v>1013.0</v>
      </c>
      <c r="C1016" s="78" t="str">
        <f>VLOOKUP(G1016,[1]Macrodata_CCF!$A$3:$D$55,4,FALSE)</f>
        <v>#ERROR!</v>
      </c>
      <c r="E1016" s="79" t="str">
        <f>VLOOKUP(G1016,[1]Macrodata_CCF!$A$3:$B$55,2,FALSE)</f>
        <v>#ERROR!</v>
      </c>
      <c r="F1016" s="78">
        <v>0.0</v>
      </c>
      <c r="G1016" s="80">
        <v>50.0</v>
      </c>
      <c r="H1016" s="81">
        <v>292415.0</v>
      </c>
      <c r="I1016" s="81">
        <v>350000.0</v>
      </c>
      <c r="J1016" s="81">
        <v>357000.0</v>
      </c>
      <c r="K1016" s="81">
        <v>350000.0</v>
      </c>
      <c r="L1016" s="82">
        <v>1.121559433880351</v>
      </c>
      <c r="N1016" s="83">
        <f t="shared" si="1"/>
        <v>1.121559434</v>
      </c>
      <c r="O1016" s="83">
        <f t="shared" si="2"/>
        <v>1</v>
      </c>
      <c r="Q1016" s="83">
        <f t="shared" si="3"/>
        <v>0.1645285714</v>
      </c>
      <c r="R1016" s="83">
        <f t="shared" si="4"/>
        <v>1.121559434</v>
      </c>
      <c r="S1016" s="83" t="b">
        <f t="shared" si="5"/>
        <v>0</v>
      </c>
      <c r="T1016" s="72"/>
      <c r="U1016" s="72"/>
      <c r="V1016" s="72"/>
      <c r="W1016" s="72"/>
      <c r="X1016" s="72"/>
      <c r="Y1016" s="72"/>
      <c r="Z1016" s="72"/>
      <c r="AA1016" s="72"/>
      <c r="AB1016" s="72"/>
      <c r="AC1016" s="72"/>
      <c r="AD1016" s="72"/>
      <c r="AE1016" s="72"/>
      <c r="AF1016" s="72"/>
      <c r="AG1016" s="72"/>
      <c r="AH1016" s="72"/>
      <c r="AI1016" s="72"/>
      <c r="AJ1016" s="72"/>
      <c r="AK1016" s="72"/>
    </row>
    <row r="1017" ht="14.25" customHeight="1">
      <c r="A1017" s="78">
        <v>1014.0</v>
      </c>
      <c r="C1017" s="78" t="str">
        <f>VLOOKUP(G1017,[1]Macrodata_CCF!$A$3:$D$55,4,FALSE)</f>
        <v>#ERROR!</v>
      </c>
      <c r="E1017" s="79" t="str">
        <f>VLOOKUP(G1017,[1]Macrodata_CCF!$A$3:$B$55,2,FALSE)</f>
        <v>#ERROR!</v>
      </c>
      <c r="F1017" s="78">
        <v>1.0</v>
      </c>
      <c r="G1017" s="80">
        <v>36.0</v>
      </c>
      <c r="H1017" s="81">
        <v>164050.0</v>
      </c>
      <c r="I1017" s="81">
        <v>250000.0</v>
      </c>
      <c r="J1017" s="81">
        <v>255000.0</v>
      </c>
      <c r="K1017" s="81">
        <v>250000.0</v>
      </c>
      <c r="L1017" s="82">
        <v>1.058173356602676</v>
      </c>
      <c r="N1017" s="83">
        <f t="shared" si="1"/>
        <v>1.058173357</v>
      </c>
      <c r="O1017" s="83">
        <f t="shared" si="2"/>
        <v>1</v>
      </c>
      <c r="Q1017" s="83">
        <f t="shared" si="3"/>
        <v>0.3438</v>
      </c>
      <c r="R1017" s="83">
        <f t="shared" si="4"/>
        <v>1.058173357</v>
      </c>
      <c r="S1017" s="83" t="b">
        <f t="shared" si="5"/>
        <v>0</v>
      </c>
      <c r="T1017" s="72"/>
      <c r="U1017" s="72"/>
      <c r="V1017" s="72"/>
      <c r="W1017" s="72"/>
      <c r="X1017" s="72"/>
      <c r="Y1017" s="72"/>
      <c r="Z1017" s="72"/>
      <c r="AA1017" s="72"/>
      <c r="AB1017" s="72"/>
      <c r="AC1017" s="72"/>
      <c r="AD1017" s="72"/>
      <c r="AE1017" s="72"/>
      <c r="AF1017" s="72"/>
      <c r="AG1017" s="72"/>
      <c r="AH1017" s="72"/>
      <c r="AI1017" s="72"/>
      <c r="AJ1017" s="72"/>
      <c r="AK1017" s="72"/>
    </row>
    <row r="1018" ht="14.25" customHeight="1">
      <c r="A1018" s="78">
        <v>1015.0</v>
      </c>
      <c r="C1018" s="78" t="str">
        <f>VLOOKUP(G1018,[1]Macrodata_CCF!$A$3:$D$55,4,FALSE)</f>
        <v>#ERROR!</v>
      </c>
      <c r="E1018" s="79" t="str">
        <f>VLOOKUP(G1018,[1]Macrodata_CCF!$A$3:$B$55,2,FALSE)</f>
        <v>#ERROR!</v>
      </c>
      <c r="F1018" s="78">
        <v>0.0</v>
      </c>
      <c r="G1018" s="80">
        <v>22.0</v>
      </c>
      <c r="H1018" s="81">
        <v>500035.0</v>
      </c>
      <c r="I1018" s="81">
        <v>540000.0</v>
      </c>
      <c r="J1018" s="81">
        <v>508030.0</v>
      </c>
      <c r="K1018" s="81">
        <v>540000.0</v>
      </c>
      <c r="L1018" s="82">
        <v>0.2000500437883148</v>
      </c>
      <c r="N1018" s="83">
        <f t="shared" si="1"/>
        <v>0.2000500438</v>
      </c>
      <c r="O1018" s="83">
        <f t="shared" si="2"/>
        <v>0.2000500438</v>
      </c>
      <c r="Q1018" s="83">
        <f t="shared" si="3"/>
        <v>0.07400925926</v>
      </c>
      <c r="R1018" s="83">
        <f t="shared" si="4"/>
        <v>0.01480555556</v>
      </c>
      <c r="S1018" s="83" t="b">
        <f t="shared" si="5"/>
        <v>0</v>
      </c>
      <c r="T1018" s="72"/>
      <c r="U1018" s="72"/>
      <c r="V1018" s="72"/>
      <c r="W1018" s="72"/>
      <c r="X1018" s="72"/>
      <c r="Y1018" s="72"/>
      <c r="Z1018" s="72"/>
      <c r="AA1018" s="72"/>
      <c r="AB1018" s="72"/>
      <c r="AC1018" s="72"/>
      <c r="AD1018" s="72"/>
      <c r="AE1018" s="72"/>
      <c r="AF1018" s="72"/>
      <c r="AG1018" s="72"/>
      <c r="AH1018" s="72"/>
      <c r="AI1018" s="72"/>
      <c r="AJ1018" s="72"/>
      <c r="AK1018" s="72"/>
    </row>
    <row r="1019" ht="14.25" customHeight="1">
      <c r="A1019" s="78">
        <v>1016.0</v>
      </c>
      <c r="C1019" s="78" t="str">
        <f>VLOOKUP(G1019,[1]Macrodata_CCF!$A$3:$D$55,4,FALSE)</f>
        <v>#ERROR!</v>
      </c>
      <c r="E1019" s="79" t="str">
        <f>VLOOKUP(G1019,[1]Macrodata_CCF!$A$3:$B$55,2,FALSE)</f>
        <v>#ERROR!</v>
      </c>
      <c r="F1019" s="78">
        <v>0.0</v>
      </c>
      <c r="G1019" s="80">
        <v>20.0</v>
      </c>
      <c r="H1019" s="81">
        <v>424300.0</v>
      </c>
      <c r="I1019" s="81">
        <v>510000.0</v>
      </c>
      <c r="J1019" s="81">
        <v>441440.0</v>
      </c>
      <c r="K1019" s="81">
        <v>510000.0</v>
      </c>
      <c r="L1019" s="82">
        <v>0.2</v>
      </c>
      <c r="N1019" s="83">
        <f t="shared" si="1"/>
        <v>0.2</v>
      </c>
      <c r="O1019" s="83">
        <f t="shared" si="2"/>
        <v>0.2</v>
      </c>
      <c r="Q1019" s="83">
        <f t="shared" si="3"/>
        <v>0.1680392157</v>
      </c>
      <c r="R1019" s="83">
        <f t="shared" si="4"/>
        <v>0.2</v>
      </c>
      <c r="S1019" s="83" t="b">
        <f t="shared" si="5"/>
        <v>0</v>
      </c>
      <c r="T1019" s="72"/>
      <c r="U1019" s="72"/>
      <c r="V1019" s="72"/>
      <c r="W1019" s="72"/>
      <c r="X1019" s="72"/>
      <c r="Y1019" s="72"/>
      <c r="Z1019" s="72"/>
      <c r="AA1019" s="72"/>
      <c r="AB1019" s="72"/>
      <c r="AC1019" s="72"/>
      <c r="AD1019" s="72"/>
      <c r="AE1019" s="72"/>
      <c r="AF1019" s="72"/>
      <c r="AG1019" s="72"/>
      <c r="AH1019" s="72"/>
      <c r="AI1019" s="72"/>
      <c r="AJ1019" s="72"/>
      <c r="AK1019" s="72"/>
    </row>
    <row r="1020" ht="14.25" customHeight="1">
      <c r="A1020" s="78">
        <v>1017.0</v>
      </c>
      <c r="C1020" s="78" t="str">
        <f>VLOOKUP(G1020,[1]Macrodata_CCF!$A$3:$D$55,4,FALSE)</f>
        <v>#ERROR!</v>
      </c>
      <c r="E1020" s="79" t="str">
        <f>VLOOKUP(G1020,[1]Macrodata_CCF!$A$3:$B$55,2,FALSE)</f>
        <v>#ERROR!</v>
      </c>
      <c r="F1020" s="78">
        <v>0.0</v>
      </c>
      <c r="G1020" s="80">
        <v>20.0</v>
      </c>
      <c r="H1020" s="81">
        <v>438310.0</v>
      </c>
      <c r="I1020" s="81">
        <v>620000.0</v>
      </c>
      <c r="J1020" s="81">
        <v>471015.0</v>
      </c>
      <c r="K1020" s="81">
        <v>620000.0</v>
      </c>
      <c r="L1020" s="82">
        <v>0.1800044031041884</v>
      </c>
      <c r="N1020" s="83">
        <f t="shared" si="1"/>
        <v>0.1800044031</v>
      </c>
      <c r="O1020" s="83">
        <f t="shared" si="2"/>
        <v>0.1800044031</v>
      </c>
      <c r="Q1020" s="83">
        <f t="shared" si="3"/>
        <v>0.2930483871</v>
      </c>
      <c r="R1020" s="83">
        <f t="shared" si="4"/>
        <v>0.1800044031</v>
      </c>
      <c r="S1020" s="83" t="b">
        <f t="shared" si="5"/>
        <v>0</v>
      </c>
      <c r="T1020" s="72"/>
      <c r="U1020" s="72"/>
      <c r="V1020" s="72"/>
      <c r="W1020" s="72"/>
      <c r="X1020" s="72"/>
      <c r="Y1020" s="72"/>
      <c r="Z1020" s="72"/>
      <c r="AA1020" s="72"/>
      <c r="AB1020" s="72"/>
      <c r="AC1020" s="72"/>
      <c r="AD1020" s="72"/>
      <c r="AE1020" s="72"/>
      <c r="AF1020" s="72"/>
      <c r="AG1020" s="72"/>
      <c r="AH1020" s="72"/>
      <c r="AI1020" s="72"/>
      <c r="AJ1020" s="72"/>
      <c r="AK1020" s="72"/>
    </row>
    <row r="1021" ht="14.25" customHeight="1">
      <c r="A1021" s="78">
        <v>1018.0</v>
      </c>
      <c r="C1021" s="78" t="str">
        <f>VLOOKUP(G1021,[1]Macrodata_CCF!$A$3:$D$55,4,FALSE)</f>
        <v>#ERROR!</v>
      </c>
      <c r="E1021" s="79" t="str">
        <f>VLOOKUP(G1021,[1]Macrodata_CCF!$A$3:$B$55,2,FALSE)</f>
        <v>#ERROR!</v>
      </c>
      <c r="F1021" s="78">
        <v>0.0</v>
      </c>
      <c r="G1021" s="80">
        <v>5.0</v>
      </c>
      <c r="H1021" s="81">
        <v>104950.0</v>
      </c>
      <c r="I1021" s="81">
        <v>210000.0</v>
      </c>
      <c r="J1021" s="81">
        <v>139615.0</v>
      </c>
      <c r="K1021" s="81">
        <v>210000.0</v>
      </c>
      <c r="L1021" s="82">
        <v>0.3299857210851975</v>
      </c>
      <c r="N1021" s="83">
        <f t="shared" si="1"/>
        <v>0.3299857211</v>
      </c>
      <c r="O1021" s="83">
        <f t="shared" si="2"/>
        <v>0.3299857211</v>
      </c>
      <c r="Q1021" s="83">
        <f t="shared" si="3"/>
        <v>0.5002380952</v>
      </c>
      <c r="R1021" s="83">
        <f t="shared" si="4"/>
        <v>0.3299857211</v>
      </c>
      <c r="S1021" s="83" t="b">
        <f t="shared" si="5"/>
        <v>0</v>
      </c>
      <c r="T1021" s="72"/>
      <c r="U1021" s="72"/>
      <c r="V1021" s="72"/>
      <c r="W1021" s="72"/>
      <c r="X1021" s="72"/>
      <c r="Y1021" s="72"/>
      <c r="Z1021" s="72"/>
      <c r="AA1021" s="72"/>
      <c r="AB1021" s="72"/>
      <c r="AC1021" s="72"/>
      <c r="AD1021" s="72"/>
      <c r="AE1021" s="72"/>
      <c r="AF1021" s="72"/>
      <c r="AG1021" s="72"/>
      <c r="AH1021" s="72"/>
      <c r="AI1021" s="72"/>
      <c r="AJ1021" s="72"/>
      <c r="AK1021" s="72"/>
    </row>
    <row r="1022" ht="14.25" customHeight="1">
      <c r="A1022" s="78">
        <v>1019.0</v>
      </c>
      <c r="C1022" s="78" t="str">
        <f>VLOOKUP(G1022,[1]Macrodata_CCF!$A$3:$D$55,4,FALSE)</f>
        <v>#ERROR!</v>
      </c>
      <c r="E1022" s="79" t="str">
        <f>VLOOKUP(G1022,[1]Macrodata_CCF!$A$3:$B$55,2,FALSE)</f>
        <v>#ERROR!</v>
      </c>
      <c r="F1022" s="78">
        <v>0.0</v>
      </c>
      <c r="G1022" s="80">
        <v>32.0</v>
      </c>
      <c r="H1022" s="81">
        <v>192245.0</v>
      </c>
      <c r="I1022" s="81">
        <v>680000.0</v>
      </c>
      <c r="J1022" s="81">
        <v>280040.0</v>
      </c>
      <c r="K1022" s="81">
        <v>680000.0</v>
      </c>
      <c r="L1022" s="82">
        <v>0.1799981548113295</v>
      </c>
      <c r="N1022" s="83">
        <f t="shared" si="1"/>
        <v>0.1799981548</v>
      </c>
      <c r="O1022" s="83">
        <f t="shared" si="2"/>
        <v>0.1799981548</v>
      </c>
      <c r="Q1022" s="83">
        <f t="shared" si="3"/>
        <v>0.7172867647</v>
      </c>
      <c r="R1022" s="83">
        <f t="shared" si="4"/>
        <v>0.1799981548</v>
      </c>
      <c r="S1022" s="83" t="b">
        <f t="shared" si="5"/>
        <v>0</v>
      </c>
      <c r="T1022" s="72"/>
      <c r="U1022" s="72"/>
      <c r="V1022" s="72"/>
      <c r="W1022" s="72"/>
      <c r="X1022" s="72"/>
      <c r="Y1022" s="72"/>
      <c r="Z1022" s="72"/>
      <c r="AA1022" s="72"/>
      <c r="AB1022" s="72"/>
      <c r="AC1022" s="72"/>
      <c r="AD1022" s="72"/>
      <c r="AE1022" s="72"/>
      <c r="AF1022" s="72"/>
      <c r="AG1022" s="72"/>
      <c r="AH1022" s="72"/>
      <c r="AI1022" s="72"/>
      <c r="AJ1022" s="72"/>
      <c r="AK1022" s="72"/>
    </row>
    <row r="1023" ht="14.25" customHeight="1">
      <c r="A1023" s="78">
        <v>1020.0</v>
      </c>
      <c r="C1023" s="78" t="str">
        <f>VLOOKUP(G1023,[1]Macrodata_CCF!$A$3:$D$55,4,FALSE)</f>
        <v>#ERROR!</v>
      </c>
      <c r="E1023" s="79" t="str">
        <f>VLOOKUP(G1023,[1]Macrodata_CCF!$A$3:$B$55,2,FALSE)</f>
        <v>#ERROR!</v>
      </c>
      <c r="F1023" s="78">
        <v>0.0</v>
      </c>
      <c r="G1023" s="80">
        <v>34.0</v>
      </c>
      <c r="H1023" s="81">
        <v>190000.0</v>
      </c>
      <c r="I1023" s="81">
        <v>460000.0</v>
      </c>
      <c r="J1023" s="81">
        <v>168400.0</v>
      </c>
      <c r="K1023" s="81">
        <v>460000.0</v>
      </c>
      <c r="L1023" s="82">
        <v>-0.08</v>
      </c>
      <c r="N1023" s="83">
        <f t="shared" si="1"/>
        <v>-0.08</v>
      </c>
      <c r="O1023" s="83">
        <f t="shared" si="2"/>
        <v>0</v>
      </c>
      <c r="Q1023" s="83">
        <f t="shared" si="3"/>
        <v>0.5869565217</v>
      </c>
      <c r="R1023" s="83">
        <f t="shared" si="4"/>
        <v>-0.08</v>
      </c>
      <c r="S1023" s="83" t="b">
        <f t="shared" si="5"/>
        <v>0</v>
      </c>
      <c r="T1023" s="72"/>
      <c r="U1023" s="72"/>
      <c r="V1023" s="72"/>
      <c r="W1023" s="72"/>
      <c r="X1023" s="72"/>
      <c r="Y1023" s="72"/>
      <c r="Z1023" s="72"/>
      <c r="AA1023" s="72"/>
      <c r="AB1023" s="72"/>
      <c r="AC1023" s="72"/>
      <c r="AD1023" s="72"/>
      <c r="AE1023" s="72"/>
      <c r="AF1023" s="72"/>
      <c r="AG1023" s="72"/>
      <c r="AH1023" s="72"/>
      <c r="AI1023" s="72"/>
      <c r="AJ1023" s="72"/>
      <c r="AK1023" s="72"/>
    </row>
    <row r="1024" ht="14.25" customHeight="1">
      <c r="A1024" s="78">
        <v>1021.0</v>
      </c>
      <c r="C1024" s="78" t="str">
        <f>VLOOKUP(G1024,[1]Macrodata_CCF!$A$3:$D$55,4,FALSE)</f>
        <v>#ERROR!</v>
      </c>
      <c r="E1024" s="79" t="str">
        <f>VLOOKUP(G1024,[1]Macrodata_CCF!$A$3:$B$55,2,FALSE)</f>
        <v>#ERROR!</v>
      </c>
      <c r="F1024" s="78">
        <v>0.0</v>
      </c>
      <c r="G1024" s="80">
        <v>20.0</v>
      </c>
      <c r="H1024" s="81">
        <v>116480.0</v>
      </c>
      <c r="I1024" s="81">
        <v>120000.0</v>
      </c>
      <c r="J1024" s="81">
        <v>117185.0</v>
      </c>
      <c r="K1024" s="81">
        <v>120000.0</v>
      </c>
      <c r="L1024" s="82">
        <v>0.2002840909090909</v>
      </c>
      <c r="N1024" s="83">
        <f t="shared" si="1"/>
        <v>0.2002840909</v>
      </c>
      <c r="O1024" s="83">
        <f t="shared" si="2"/>
        <v>0.2002840909</v>
      </c>
      <c r="Q1024" s="83">
        <f t="shared" si="3"/>
        <v>0.02933333333</v>
      </c>
      <c r="R1024" s="83">
        <f t="shared" si="4"/>
        <v>0.005875</v>
      </c>
      <c r="S1024" s="83" t="b">
        <f t="shared" si="5"/>
        <v>0</v>
      </c>
      <c r="T1024" s="72"/>
      <c r="U1024" s="72"/>
      <c r="V1024" s="72"/>
      <c r="W1024" s="72"/>
      <c r="X1024" s="72"/>
      <c r="Y1024" s="72"/>
      <c r="Z1024" s="72"/>
      <c r="AA1024" s="72"/>
      <c r="AB1024" s="72"/>
      <c r="AC1024" s="72"/>
      <c r="AD1024" s="72"/>
      <c r="AE1024" s="72"/>
      <c r="AF1024" s="72"/>
      <c r="AG1024" s="72"/>
      <c r="AH1024" s="72"/>
      <c r="AI1024" s="72"/>
      <c r="AJ1024" s="72"/>
      <c r="AK1024" s="72"/>
    </row>
    <row r="1025" ht="14.25" customHeight="1">
      <c r="A1025" s="78">
        <v>1022.0</v>
      </c>
      <c r="C1025" s="78" t="str">
        <f>VLOOKUP(G1025,[1]Macrodata_CCF!$A$3:$D$55,4,FALSE)</f>
        <v>#ERROR!</v>
      </c>
      <c r="E1025" s="79" t="str">
        <f>VLOOKUP(G1025,[1]Macrodata_CCF!$A$3:$B$55,2,FALSE)</f>
        <v>#ERROR!</v>
      </c>
      <c r="F1025" s="78">
        <v>0.0</v>
      </c>
      <c r="G1025" s="80">
        <v>51.0</v>
      </c>
      <c r="H1025" s="81">
        <v>190845.0</v>
      </c>
      <c r="I1025" s="81">
        <v>220000.0</v>
      </c>
      <c r="J1025" s="81">
        <v>193470.0</v>
      </c>
      <c r="K1025" s="81">
        <v>220000.0</v>
      </c>
      <c r="L1025" s="82">
        <v>0.09003601440576231</v>
      </c>
      <c r="N1025" s="83">
        <f t="shared" si="1"/>
        <v>0.09003601441</v>
      </c>
      <c r="O1025" s="83">
        <f t="shared" si="2"/>
        <v>0.09003601441</v>
      </c>
      <c r="Q1025" s="83">
        <f t="shared" si="3"/>
        <v>0.1325227273</v>
      </c>
      <c r="R1025" s="83">
        <f t="shared" si="4"/>
        <v>0.09003601441</v>
      </c>
      <c r="S1025" s="83" t="b">
        <f t="shared" si="5"/>
        <v>0</v>
      </c>
      <c r="T1025" s="72"/>
      <c r="U1025" s="72"/>
      <c r="V1025" s="72"/>
      <c r="W1025" s="72"/>
      <c r="X1025" s="72"/>
      <c r="Y1025" s="72"/>
      <c r="Z1025" s="72"/>
      <c r="AA1025" s="72"/>
      <c r="AB1025" s="72"/>
      <c r="AC1025" s="72"/>
      <c r="AD1025" s="72"/>
      <c r="AE1025" s="72"/>
      <c r="AF1025" s="72"/>
      <c r="AG1025" s="72"/>
      <c r="AH1025" s="72"/>
      <c r="AI1025" s="72"/>
      <c r="AJ1025" s="72"/>
      <c r="AK1025" s="72"/>
    </row>
    <row r="1026" ht="14.25" customHeight="1">
      <c r="A1026" s="78">
        <v>1023.0</v>
      </c>
      <c r="C1026" s="78" t="str">
        <f>VLOOKUP(G1026,[1]Macrodata_CCF!$A$3:$D$55,4,FALSE)</f>
        <v>#ERROR!</v>
      </c>
      <c r="E1026" s="79" t="str">
        <f>VLOOKUP(G1026,[1]Macrodata_CCF!$A$3:$B$55,2,FALSE)</f>
        <v>#ERROR!</v>
      </c>
      <c r="F1026" s="78">
        <v>0.0</v>
      </c>
      <c r="G1026" s="80">
        <v>8.0</v>
      </c>
      <c r="H1026" s="81">
        <v>0.0</v>
      </c>
      <c r="I1026" s="81">
        <v>10000.0</v>
      </c>
      <c r="J1026" s="81">
        <v>3700.0</v>
      </c>
      <c r="K1026" s="81">
        <v>10000.0</v>
      </c>
      <c r="L1026" s="82">
        <v>0.37</v>
      </c>
      <c r="N1026" s="83">
        <f t="shared" si="1"/>
        <v>0.37</v>
      </c>
      <c r="O1026" s="83">
        <f t="shared" si="2"/>
        <v>0.37</v>
      </c>
      <c r="Q1026" s="83">
        <f t="shared" si="3"/>
        <v>1</v>
      </c>
      <c r="R1026" s="83">
        <f t="shared" si="4"/>
        <v>0.37</v>
      </c>
      <c r="S1026" s="83" t="b">
        <f t="shared" si="5"/>
        <v>0</v>
      </c>
      <c r="T1026" s="72"/>
      <c r="U1026" s="72"/>
      <c r="V1026" s="72"/>
      <c r="W1026" s="72"/>
      <c r="X1026" s="72"/>
      <c r="Y1026" s="72"/>
      <c r="Z1026" s="72"/>
      <c r="AA1026" s="72"/>
      <c r="AB1026" s="72"/>
      <c r="AC1026" s="72"/>
      <c r="AD1026" s="72"/>
      <c r="AE1026" s="72"/>
      <c r="AF1026" s="72"/>
      <c r="AG1026" s="72"/>
      <c r="AH1026" s="72"/>
      <c r="AI1026" s="72"/>
      <c r="AJ1026" s="72"/>
      <c r="AK1026" s="72"/>
    </row>
    <row r="1027" ht="14.25" customHeight="1">
      <c r="A1027" s="78">
        <v>1024.0</v>
      </c>
      <c r="C1027" s="78" t="str">
        <f>VLOOKUP(G1027,[1]Macrodata_CCF!$A$3:$D$55,4,FALSE)</f>
        <v>#ERROR!</v>
      </c>
      <c r="E1027" s="79" t="str">
        <f>VLOOKUP(G1027,[1]Macrodata_CCF!$A$3:$B$55,2,FALSE)</f>
        <v>#ERROR!</v>
      </c>
      <c r="F1027" s="78">
        <v>0.0</v>
      </c>
      <c r="G1027" s="80">
        <v>8.0</v>
      </c>
      <c r="H1027" s="81">
        <v>311870.0</v>
      </c>
      <c r="I1027" s="81">
        <v>860000.0</v>
      </c>
      <c r="J1027" s="81">
        <v>103580.0</v>
      </c>
      <c r="K1027" s="81">
        <v>860000.0</v>
      </c>
      <c r="L1027" s="82">
        <v>-0.3800010946308358</v>
      </c>
      <c r="N1027" s="83">
        <f t="shared" si="1"/>
        <v>-0.3800010946</v>
      </c>
      <c r="O1027" s="83">
        <f t="shared" si="2"/>
        <v>0</v>
      </c>
      <c r="Q1027" s="83">
        <f t="shared" si="3"/>
        <v>0.6373604651</v>
      </c>
      <c r="R1027" s="83">
        <f t="shared" si="4"/>
        <v>-0.3800010946</v>
      </c>
      <c r="S1027" s="83" t="b">
        <f t="shared" si="5"/>
        <v>0</v>
      </c>
      <c r="T1027" s="72"/>
      <c r="U1027" s="72"/>
      <c r="V1027" s="72"/>
      <c r="W1027" s="72"/>
      <c r="X1027" s="72"/>
      <c r="Y1027" s="72"/>
      <c r="Z1027" s="72"/>
      <c r="AA1027" s="72"/>
      <c r="AB1027" s="72"/>
      <c r="AC1027" s="72"/>
      <c r="AD1027" s="72"/>
      <c r="AE1027" s="72"/>
      <c r="AF1027" s="72"/>
      <c r="AG1027" s="72"/>
      <c r="AH1027" s="72"/>
      <c r="AI1027" s="72"/>
      <c r="AJ1027" s="72"/>
      <c r="AK1027" s="72"/>
    </row>
    <row r="1028" ht="14.25" customHeight="1">
      <c r="A1028" s="78">
        <v>1025.0</v>
      </c>
      <c r="C1028" s="78" t="str">
        <f>VLOOKUP(G1028,[1]Macrodata_CCF!$A$3:$D$55,4,FALSE)</f>
        <v>#ERROR!</v>
      </c>
      <c r="E1028" s="79" t="str">
        <f>VLOOKUP(G1028,[1]Macrodata_CCF!$A$3:$B$55,2,FALSE)</f>
        <v>#ERROR!</v>
      </c>
      <c r="F1028" s="78">
        <v>0.0</v>
      </c>
      <c r="G1028" s="80">
        <v>51.0</v>
      </c>
      <c r="H1028" s="81">
        <v>0.0</v>
      </c>
      <c r="I1028" s="81">
        <v>410000.0</v>
      </c>
      <c r="J1028" s="81">
        <v>20500.0</v>
      </c>
      <c r="K1028" s="81">
        <v>410000.0</v>
      </c>
      <c r="L1028" s="82">
        <v>0.05</v>
      </c>
      <c r="N1028" s="83">
        <f t="shared" si="1"/>
        <v>0.05</v>
      </c>
      <c r="O1028" s="83">
        <f t="shared" si="2"/>
        <v>0.05</v>
      </c>
      <c r="Q1028" s="83">
        <f t="shared" si="3"/>
        <v>1</v>
      </c>
      <c r="R1028" s="83">
        <f t="shared" si="4"/>
        <v>0.05</v>
      </c>
      <c r="S1028" s="83" t="b">
        <f t="shared" si="5"/>
        <v>0</v>
      </c>
      <c r="T1028" s="72"/>
      <c r="U1028" s="72"/>
      <c r="V1028" s="72"/>
      <c r="W1028" s="72"/>
      <c r="X1028" s="72"/>
      <c r="Y1028" s="72"/>
      <c r="Z1028" s="72"/>
      <c r="AA1028" s="72"/>
      <c r="AB1028" s="72"/>
      <c r="AC1028" s="72"/>
      <c r="AD1028" s="72"/>
      <c r="AE1028" s="72"/>
      <c r="AF1028" s="72"/>
      <c r="AG1028" s="72"/>
      <c r="AH1028" s="72"/>
      <c r="AI1028" s="72"/>
      <c r="AJ1028" s="72"/>
      <c r="AK1028" s="72"/>
    </row>
    <row r="1029" ht="14.25" customHeight="1">
      <c r="A1029" s="78">
        <v>1026.0</v>
      </c>
      <c r="C1029" s="78" t="str">
        <f>VLOOKUP(G1029,[1]Macrodata_CCF!$A$3:$D$55,4,FALSE)</f>
        <v>#ERROR!</v>
      </c>
      <c r="E1029" s="79" t="str">
        <f>VLOOKUP(G1029,[1]Macrodata_CCF!$A$3:$B$55,2,FALSE)</f>
        <v>#ERROR!</v>
      </c>
      <c r="F1029" s="78">
        <v>0.0</v>
      </c>
      <c r="G1029" s="80">
        <v>33.0</v>
      </c>
      <c r="H1029" s="81">
        <v>574435.0</v>
      </c>
      <c r="I1029" s="81">
        <v>680000.0</v>
      </c>
      <c r="J1029" s="81">
        <v>594490.0</v>
      </c>
      <c r="K1029" s="81">
        <v>1020000.0</v>
      </c>
      <c r="L1029" s="82">
        <v>0.1899777388338938</v>
      </c>
      <c r="N1029" s="83">
        <f t="shared" si="1"/>
        <v>0.1899777388</v>
      </c>
      <c r="O1029" s="83">
        <f t="shared" si="2"/>
        <v>0.1899777388</v>
      </c>
      <c r="Q1029" s="83">
        <f t="shared" si="3"/>
        <v>0.1552426471</v>
      </c>
      <c r="R1029" s="83">
        <f t="shared" si="4"/>
        <v>0.1899777388</v>
      </c>
      <c r="S1029" s="83" t="b">
        <f t="shared" si="5"/>
        <v>0</v>
      </c>
      <c r="T1029" s="72"/>
      <c r="U1029" s="72"/>
      <c r="V1029" s="72"/>
      <c r="W1029" s="72"/>
      <c r="X1029" s="72"/>
      <c r="Y1029" s="72"/>
      <c r="Z1029" s="72"/>
      <c r="AA1029" s="72"/>
      <c r="AB1029" s="72"/>
      <c r="AC1029" s="72"/>
      <c r="AD1029" s="72"/>
      <c r="AE1029" s="72"/>
      <c r="AF1029" s="72"/>
      <c r="AG1029" s="72"/>
      <c r="AH1029" s="72"/>
      <c r="AI1029" s="72"/>
      <c r="AJ1029" s="72"/>
      <c r="AK1029" s="72"/>
    </row>
    <row r="1030" ht="14.25" customHeight="1">
      <c r="A1030" s="78">
        <v>1027.0</v>
      </c>
      <c r="C1030" s="78" t="str">
        <f>VLOOKUP(G1030,[1]Macrodata_CCF!$A$3:$D$55,4,FALSE)</f>
        <v>#ERROR!</v>
      </c>
      <c r="E1030" s="79" t="str">
        <f>VLOOKUP(G1030,[1]Macrodata_CCF!$A$3:$B$55,2,FALSE)</f>
        <v>#ERROR!</v>
      </c>
      <c r="F1030" s="78">
        <v>0.0</v>
      </c>
      <c r="G1030" s="80">
        <v>1.0</v>
      </c>
      <c r="H1030" s="81">
        <v>416230.0</v>
      </c>
      <c r="I1030" s="81">
        <v>620000.0</v>
      </c>
      <c r="J1030" s="81">
        <v>461060.0</v>
      </c>
      <c r="K1030" s="81">
        <v>620000.0</v>
      </c>
      <c r="L1030" s="82">
        <v>0.2200029444962458</v>
      </c>
      <c r="N1030" s="83">
        <f t="shared" si="1"/>
        <v>0.2200029445</v>
      </c>
      <c r="O1030" s="83">
        <f t="shared" si="2"/>
        <v>0.2200029445</v>
      </c>
      <c r="Q1030" s="83">
        <f t="shared" si="3"/>
        <v>0.3286612903</v>
      </c>
      <c r="R1030" s="83">
        <f t="shared" si="4"/>
        <v>0.2200029445</v>
      </c>
      <c r="S1030" s="83" t="b">
        <f t="shared" si="5"/>
        <v>0</v>
      </c>
      <c r="T1030" s="72"/>
      <c r="U1030" s="72"/>
      <c r="V1030" s="72"/>
      <c r="W1030" s="72"/>
      <c r="X1030" s="72"/>
      <c r="Y1030" s="72"/>
      <c r="Z1030" s="72"/>
      <c r="AA1030" s="72"/>
      <c r="AB1030" s="72"/>
      <c r="AC1030" s="72"/>
      <c r="AD1030" s="72"/>
      <c r="AE1030" s="72"/>
      <c r="AF1030" s="72"/>
      <c r="AG1030" s="72"/>
      <c r="AH1030" s="72"/>
      <c r="AI1030" s="72"/>
      <c r="AJ1030" s="72"/>
      <c r="AK1030" s="72"/>
    </row>
    <row r="1031" ht="14.25" customHeight="1">
      <c r="A1031" s="78">
        <v>1028.0</v>
      </c>
      <c r="C1031" s="78" t="str">
        <f>VLOOKUP(G1031,[1]Macrodata_CCF!$A$3:$D$55,4,FALSE)</f>
        <v>#ERROR!</v>
      </c>
      <c r="E1031" s="79" t="str">
        <f>VLOOKUP(G1031,[1]Macrodata_CCF!$A$3:$B$55,2,FALSE)</f>
        <v>#ERROR!</v>
      </c>
      <c r="F1031" s="78">
        <v>0.0</v>
      </c>
      <c r="G1031" s="80">
        <v>40.0</v>
      </c>
      <c r="H1031" s="81">
        <v>581350.0</v>
      </c>
      <c r="I1031" s="81">
        <v>860000.0</v>
      </c>
      <c r="J1031" s="81">
        <v>606430.0</v>
      </c>
      <c r="K1031" s="81">
        <v>860000.0</v>
      </c>
      <c r="L1031" s="82">
        <v>0.09000538309707519</v>
      </c>
      <c r="N1031" s="83">
        <f t="shared" si="1"/>
        <v>0.0900053831</v>
      </c>
      <c r="O1031" s="83">
        <f t="shared" si="2"/>
        <v>0.0900053831</v>
      </c>
      <c r="Q1031" s="83">
        <f t="shared" si="3"/>
        <v>0.3240116279</v>
      </c>
      <c r="R1031" s="83">
        <f t="shared" si="4"/>
        <v>0.0900053831</v>
      </c>
      <c r="S1031" s="83" t="b">
        <f t="shared" si="5"/>
        <v>0</v>
      </c>
      <c r="T1031" s="72"/>
      <c r="U1031" s="72"/>
      <c r="V1031" s="72"/>
      <c r="W1031" s="72"/>
      <c r="X1031" s="72"/>
      <c r="Y1031" s="72"/>
      <c r="Z1031" s="72"/>
      <c r="AA1031" s="72"/>
      <c r="AB1031" s="72"/>
      <c r="AC1031" s="72"/>
      <c r="AD1031" s="72"/>
      <c r="AE1031" s="72"/>
      <c r="AF1031" s="72"/>
      <c r="AG1031" s="72"/>
      <c r="AH1031" s="72"/>
      <c r="AI1031" s="72"/>
      <c r="AJ1031" s="72"/>
      <c r="AK1031" s="72"/>
    </row>
    <row r="1032" ht="14.25" customHeight="1">
      <c r="A1032" s="78">
        <v>1029.0</v>
      </c>
      <c r="C1032" s="78" t="str">
        <f>VLOOKUP(G1032,[1]Macrodata_CCF!$A$3:$D$55,4,FALSE)</f>
        <v>#ERROR!</v>
      </c>
      <c r="E1032" s="79" t="str">
        <f>VLOOKUP(G1032,[1]Macrodata_CCF!$A$3:$B$55,2,FALSE)</f>
        <v>#ERROR!</v>
      </c>
      <c r="F1032" s="78">
        <v>0.0</v>
      </c>
      <c r="G1032" s="80">
        <v>3.0</v>
      </c>
      <c r="H1032" s="81">
        <v>143965.0</v>
      </c>
      <c r="I1032" s="81">
        <v>250000.0</v>
      </c>
      <c r="J1032" s="81">
        <v>172595.0</v>
      </c>
      <c r="K1032" s="81">
        <v>250000.0</v>
      </c>
      <c r="L1032" s="82">
        <v>0.2700051869665677</v>
      </c>
      <c r="N1032" s="83">
        <f t="shared" si="1"/>
        <v>0.270005187</v>
      </c>
      <c r="O1032" s="83">
        <f t="shared" si="2"/>
        <v>0.270005187</v>
      </c>
      <c r="Q1032" s="83">
        <f t="shared" si="3"/>
        <v>0.42414</v>
      </c>
      <c r="R1032" s="83">
        <f t="shared" si="4"/>
        <v>0.270005187</v>
      </c>
      <c r="S1032" s="83" t="b">
        <f t="shared" si="5"/>
        <v>0</v>
      </c>
      <c r="T1032" s="72"/>
      <c r="U1032" s="72"/>
      <c r="V1032" s="72"/>
      <c r="W1032" s="72"/>
      <c r="X1032" s="72"/>
      <c r="Y1032" s="72"/>
      <c r="Z1032" s="72"/>
      <c r="AA1032" s="72"/>
      <c r="AB1032" s="72"/>
      <c r="AC1032" s="72"/>
      <c r="AD1032" s="72"/>
      <c r="AE1032" s="72"/>
      <c r="AF1032" s="72"/>
      <c r="AG1032" s="72"/>
      <c r="AH1032" s="72"/>
      <c r="AI1032" s="72"/>
      <c r="AJ1032" s="72"/>
      <c r="AK1032" s="72"/>
    </row>
    <row r="1033" ht="14.25" customHeight="1">
      <c r="A1033" s="78">
        <v>1030.0</v>
      </c>
      <c r="C1033" s="78" t="str">
        <f>VLOOKUP(G1033,[1]Macrodata_CCF!$A$3:$D$55,4,FALSE)</f>
        <v>#ERROR!</v>
      </c>
      <c r="E1033" s="79" t="str">
        <f>VLOOKUP(G1033,[1]Macrodata_CCF!$A$3:$B$55,2,FALSE)</f>
        <v>#ERROR!</v>
      </c>
      <c r="F1033" s="78">
        <v>0.0</v>
      </c>
      <c r="G1033" s="80">
        <v>7.0</v>
      </c>
      <c r="H1033" s="81">
        <v>255155.0</v>
      </c>
      <c r="I1033" s="81">
        <v>620000.0</v>
      </c>
      <c r="J1033" s="81">
        <v>371905.0</v>
      </c>
      <c r="K1033" s="81">
        <v>620000.0</v>
      </c>
      <c r="L1033" s="82">
        <v>0.3199989036440132</v>
      </c>
      <c r="N1033" s="83">
        <f t="shared" si="1"/>
        <v>0.3199989036</v>
      </c>
      <c r="O1033" s="83">
        <f t="shared" si="2"/>
        <v>0.3199989036</v>
      </c>
      <c r="Q1033" s="83">
        <f t="shared" si="3"/>
        <v>0.5884596774</v>
      </c>
      <c r="R1033" s="83">
        <f t="shared" si="4"/>
        <v>0.3199989036</v>
      </c>
      <c r="S1033" s="83" t="b">
        <f t="shared" si="5"/>
        <v>0</v>
      </c>
      <c r="T1033" s="72"/>
      <c r="U1033" s="72"/>
      <c r="V1033" s="72"/>
      <c r="W1033" s="72"/>
      <c r="X1033" s="72"/>
      <c r="Y1033" s="72"/>
      <c r="Z1033" s="72"/>
      <c r="AA1033" s="72"/>
      <c r="AB1033" s="72"/>
      <c r="AC1033" s="72"/>
      <c r="AD1033" s="72"/>
      <c r="AE1033" s="72"/>
      <c r="AF1033" s="72"/>
      <c r="AG1033" s="72"/>
      <c r="AH1033" s="72"/>
      <c r="AI1033" s="72"/>
      <c r="AJ1033" s="72"/>
      <c r="AK1033" s="72"/>
    </row>
    <row r="1034" ht="14.25" customHeight="1">
      <c r="A1034" s="78">
        <v>1031.0</v>
      </c>
      <c r="C1034" s="78" t="str">
        <f>VLOOKUP(G1034,[1]Macrodata_CCF!$A$3:$D$55,4,FALSE)</f>
        <v>#ERROR!</v>
      </c>
      <c r="E1034" s="79" t="str">
        <f>VLOOKUP(G1034,[1]Macrodata_CCF!$A$3:$B$55,2,FALSE)</f>
        <v>#ERROR!</v>
      </c>
      <c r="F1034" s="78">
        <v>0.0</v>
      </c>
      <c r="G1034" s="80">
        <v>11.0</v>
      </c>
      <c r="H1034" s="81">
        <v>327985.0</v>
      </c>
      <c r="I1034" s="81">
        <v>340000.0</v>
      </c>
      <c r="J1034" s="81">
        <v>329905.0</v>
      </c>
      <c r="K1034" s="81">
        <v>340000.0</v>
      </c>
      <c r="L1034" s="82">
        <v>0.1598002496878901</v>
      </c>
      <c r="N1034" s="83">
        <f t="shared" si="1"/>
        <v>0.1598002497</v>
      </c>
      <c r="O1034" s="83">
        <f t="shared" si="2"/>
        <v>0.1598002497</v>
      </c>
      <c r="Q1034" s="83">
        <f t="shared" si="3"/>
        <v>0.03533823529</v>
      </c>
      <c r="R1034" s="83">
        <f t="shared" si="4"/>
        <v>0.005647058824</v>
      </c>
      <c r="S1034" s="83" t="b">
        <f t="shared" si="5"/>
        <v>0</v>
      </c>
      <c r="T1034" s="72"/>
      <c r="U1034" s="72"/>
      <c r="V1034" s="72"/>
      <c r="W1034" s="72"/>
      <c r="X1034" s="72"/>
      <c r="Y1034" s="72"/>
      <c r="Z1034" s="72"/>
      <c r="AA1034" s="72"/>
      <c r="AB1034" s="72"/>
      <c r="AC1034" s="72"/>
      <c r="AD1034" s="72"/>
      <c r="AE1034" s="72"/>
      <c r="AF1034" s="72"/>
      <c r="AG1034" s="72"/>
      <c r="AH1034" s="72"/>
      <c r="AI1034" s="72"/>
      <c r="AJ1034" s="72"/>
      <c r="AK1034" s="72"/>
    </row>
    <row r="1035" ht="14.25" customHeight="1">
      <c r="A1035" s="78">
        <v>1032.0</v>
      </c>
      <c r="C1035" s="78" t="str">
        <f>VLOOKUP(G1035,[1]Macrodata_CCF!$A$3:$D$55,4,FALSE)</f>
        <v>#ERROR!</v>
      </c>
      <c r="E1035" s="79" t="str">
        <f>VLOOKUP(G1035,[1]Macrodata_CCF!$A$3:$B$55,2,FALSE)</f>
        <v>#ERROR!</v>
      </c>
      <c r="F1035" s="78">
        <v>0.0</v>
      </c>
      <c r="G1035" s="80">
        <v>19.0</v>
      </c>
      <c r="H1035" s="81">
        <v>262575.0</v>
      </c>
      <c r="I1035" s="81">
        <v>730000.0</v>
      </c>
      <c r="J1035" s="81">
        <v>337365.0</v>
      </c>
      <c r="K1035" s="81">
        <v>1095000.0</v>
      </c>
      <c r="L1035" s="82">
        <v>0.1600042787612986</v>
      </c>
      <c r="N1035" s="83">
        <f t="shared" si="1"/>
        <v>0.1600042788</v>
      </c>
      <c r="O1035" s="83">
        <f t="shared" si="2"/>
        <v>0.1600042788</v>
      </c>
      <c r="Q1035" s="83">
        <f t="shared" si="3"/>
        <v>0.6403082192</v>
      </c>
      <c r="R1035" s="83">
        <f t="shared" si="4"/>
        <v>0.1600042788</v>
      </c>
      <c r="S1035" s="83" t="b">
        <f t="shared" si="5"/>
        <v>0</v>
      </c>
      <c r="T1035" s="72"/>
      <c r="U1035" s="72"/>
      <c r="V1035" s="72"/>
      <c r="W1035" s="72"/>
      <c r="X1035" s="72"/>
      <c r="Y1035" s="72"/>
      <c r="Z1035" s="72"/>
      <c r="AA1035" s="72"/>
      <c r="AB1035" s="72"/>
      <c r="AC1035" s="72"/>
      <c r="AD1035" s="72"/>
      <c r="AE1035" s="72"/>
      <c r="AF1035" s="72"/>
      <c r="AG1035" s="72"/>
      <c r="AH1035" s="72"/>
      <c r="AI1035" s="72"/>
      <c r="AJ1035" s="72"/>
      <c r="AK1035" s="72"/>
    </row>
    <row r="1036" ht="14.25" customHeight="1">
      <c r="A1036" s="78">
        <v>1033.0</v>
      </c>
      <c r="C1036" s="78" t="str">
        <f>VLOOKUP(G1036,[1]Macrodata_CCF!$A$3:$D$55,4,FALSE)</f>
        <v>#ERROR!</v>
      </c>
      <c r="E1036" s="79" t="str">
        <f>VLOOKUP(G1036,[1]Macrodata_CCF!$A$3:$B$55,2,FALSE)</f>
        <v>#ERROR!</v>
      </c>
      <c r="F1036" s="78">
        <v>1.0</v>
      </c>
      <c r="G1036" s="80">
        <v>28.0</v>
      </c>
      <c r="H1036" s="81">
        <v>0.0</v>
      </c>
      <c r="I1036" s="81">
        <v>160000.0</v>
      </c>
      <c r="J1036" s="81">
        <v>65600.0</v>
      </c>
      <c r="K1036" s="81">
        <v>256000.0</v>
      </c>
      <c r="L1036" s="82">
        <v>0.41</v>
      </c>
      <c r="N1036" s="83">
        <f t="shared" si="1"/>
        <v>0.41</v>
      </c>
      <c r="O1036" s="83">
        <f t="shared" si="2"/>
        <v>0.41</v>
      </c>
      <c r="Q1036" s="83">
        <f t="shared" si="3"/>
        <v>1</v>
      </c>
      <c r="R1036" s="83">
        <f t="shared" si="4"/>
        <v>0.41</v>
      </c>
      <c r="S1036" s="83" t="b">
        <f t="shared" si="5"/>
        <v>0</v>
      </c>
      <c r="T1036" s="72"/>
      <c r="U1036" s="72"/>
      <c r="V1036" s="72"/>
      <c r="W1036" s="72"/>
      <c r="X1036" s="72"/>
      <c r="Y1036" s="72"/>
      <c r="Z1036" s="72"/>
      <c r="AA1036" s="72"/>
      <c r="AB1036" s="72"/>
      <c r="AC1036" s="72"/>
      <c r="AD1036" s="72"/>
      <c r="AE1036" s="72"/>
      <c r="AF1036" s="72"/>
      <c r="AG1036" s="72"/>
      <c r="AH1036" s="72"/>
      <c r="AI1036" s="72"/>
      <c r="AJ1036" s="72"/>
      <c r="AK1036" s="72"/>
    </row>
    <row r="1037" ht="14.25" customHeight="1">
      <c r="A1037" s="78">
        <v>1034.0</v>
      </c>
      <c r="C1037" s="78" t="str">
        <f>VLOOKUP(G1037,[1]Macrodata_CCF!$A$3:$D$55,4,FALSE)</f>
        <v>#ERROR!</v>
      </c>
      <c r="E1037" s="79" t="str">
        <f>VLOOKUP(G1037,[1]Macrodata_CCF!$A$3:$B$55,2,FALSE)</f>
        <v>#ERROR!</v>
      </c>
      <c r="F1037" s="78">
        <v>0.0</v>
      </c>
      <c r="G1037" s="80">
        <v>9.0</v>
      </c>
      <c r="H1037" s="81">
        <v>455095.0</v>
      </c>
      <c r="I1037" s="81">
        <v>940000.0</v>
      </c>
      <c r="J1037" s="81">
        <v>556925.0</v>
      </c>
      <c r="K1037" s="81">
        <v>940000.0</v>
      </c>
      <c r="L1037" s="82">
        <v>0.2099998968870191</v>
      </c>
      <c r="N1037" s="83">
        <f t="shared" si="1"/>
        <v>0.2099998969</v>
      </c>
      <c r="O1037" s="83">
        <f t="shared" si="2"/>
        <v>0.2099998969</v>
      </c>
      <c r="Q1037" s="83">
        <f t="shared" si="3"/>
        <v>0.515856383</v>
      </c>
      <c r="R1037" s="83">
        <f t="shared" si="4"/>
        <v>0.2099998969</v>
      </c>
      <c r="S1037" s="83" t="b">
        <f t="shared" si="5"/>
        <v>0</v>
      </c>
      <c r="T1037" s="72"/>
      <c r="U1037" s="72"/>
      <c r="V1037" s="72"/>
      <c r="W1037" s="72"/>
      <c r="X1037" s="72"/>
      <c r="Y1037" s="72"/>
      <c r="Z1037" s="72"/>
      <c r="AA1037" s="72"/>
      <c r="AB1037" s="72"/>
      <c r="AC1037" s="72"/>
      <c r="AD1037" s="72"/>
      <c r="AE1037" s="72"/>
      <c r="AF1037" s="72"/>
      <c r="AG1037" s="72"/>
      <c r="AH1037" s="72"/>
      <c r="AI1037" s="72"/>
      <c r="AJ1037" s="72"/>
      <c r="AK1037" s="72"/>
    </row>
    <row r="1038" ht="14.25" customHeight="1">
      <c r="A1038" s="78">
        <v>1035.0</v>
      </c>
      <c r="C1038" s="78" t="str">
        <f>VLOOKUP(G1038,[1]Macrodata_CCF!$A$3:$D$55,4,FALSE)</f>
        <v>#ERROR!</v>
      </c>
      <c r="E1038" s="79" t="str">
        <f>VLOOKUP(G1038,[1]Macrodata_CCF!$A$3:$B$55,2,FALSE)</f>
        <v>#ERROR!</v>
      </c>
      <c r="F1038" s="78">
        <v>0.0</v>
      </c>
      <c r="G1038" s="80">
        <v>10.0</v>
      </c>
      <c r="H1038" s="81">
        <v>277720.0</v>
      </c>
      <c r="I1038" s="81">
        <v>790000.0</v>
      </c>
      <c r="J1038" s="81">
        <v>395545.0</v>
      </c>
      <c r="K1038" s="81">
        <v>790000.0</v>
      </c>
      <c r="L1038" s="82">
        <v>0.2300011712344811</v>
      </c>
      <c r="N1038" s="83">
        <f t="shared" si="1"/>
        <v>0.2300011712</v>
      </c>
      <c r="O1038" s="83">
        <f t="shared" si="2"/>
        <v>0.2300011712</v>
      </c>
      <c r="Q1038" s="83">
        <f t="shared" si="3"/>
        <v>0.6484556962</v>
      </c>
      <c r="R1038" s="83">
        <f t="shared" si="4"/>
        <v>0.2300011712</v>
      </c>
      <c r="S1038" s="83" t="b">
        <f t="shared" si="5"/>
        <v>0</v>
      </c>
      <c r="T1038" s="72"/>
      <c r="U1038" s="72"/>
      <c r="V1038" s="72"/>
      <c r="W1038" s="72"/>
      <c r="X1038" s="72"/>
      <c r="Y1038" s="72"/>
      <c r="Z1038" s="72"/>
      <c r="AA1038" s="72"/>
      <c r="AB1038" s="72"/>
      <c r="AC1038" s="72"/>
      <c r="AD1038" s="72"/>
      <c r="AE1038" s="72"/>
      <c r="AF1038" s="72"/>
      <c r="AG1038" s="72"/>
      <c r="AH1038" s="72"/>
      <c r="AI1038" s="72"/>
      <c r="AJ1038" s="72"/>
      <c r="AK1038" s="72"/>
    </row>
    <row r="1039" ht="14.25" customHeight="1">
      <c r="A1039" s="78">
        <v>1036.0</v>
      </c>
      <c r="C1039" s="78" t="str">
        <f>VLOOKUP(G1039,[1]Macrodata_CCF!$A$3:$D$55,4,FALSE)</f>
        <v>#ERROR!</v>
      </c>
      <c r="E1039" s="79" t="str">
        <f>VLOOKUP(G1039,[1]Macrodata_CCF!$A$3:$B$55,2,FALSE)</f>
        <v>#ERROR!</v>
      </c>
      <c r="F1039" s="78">
        <v>0.0</v>
      </c>
      <c r="G1039" s="80">
        <v>7.0</v>
      </c>
      <c r="H1039" s="81">
        <v>0.0</v>
      </c>
      <c r="I1039" s="81">
        <v>90000.0</v>
      </c>
      <c r="J1039" s="81">
        <v>18900.0</v>
      </c>
      <c r="K1039" s="81">
        <v>90000.0</v>
      </c>
      <c r="L1039" s="82">
        <v>0.21</v>
      </c>
      <c r="N1039" s="83">
        <f t="shared" si="1"/>
        <v>0.21</v>
      </c>
      <c r="O1039" s="83">
        <f t="shared" si="2"/>
        <v>0.21</v>
      </c>
      <c r="Q1039" s="83">
        <f t="shared" si="3"/>
        <v>1</v>
      </c>
      <c r="R1039" s="83">
        <f t="shared" si="4"/>
        <v>0.21</v>
      </c>
      <c r="S1039" s="83" t="b">
        <f t="shared" si="5"/>
        <v>0</v>
      </c>
      <c r="T1039" s="72"/>
      <c r="U1039" s="72"/>
      <c r="V1039" s="72"/>
      <c r="W1039" s="72"/>
      <c r="X1039" s="72"/>
      <c r="Y1039" s="72"/>
      <c r="Z1039" s="72"/>
      <c r="AA1039" s="72"/>
      <c r="AB1039" s="72"/>
      <c r="AC1039" s="72"/>
      <c r="AD1039" s="72"/>
      <c r="AE1039" s="72"/>
      <c r="AF1039" s="72"/>
      <c r="AG1039" s="72"/>
      <c r="AH1039" s="72"/>
      <c r="AI1039" s="72"/>
      <c r="AJ1039" s="72"/>
      <c r="AK1039" s="72"/>
    </row>
    <row r="1040" ht="14.25" customHeight="1">
      <c r="A1040" s="78">
        <v>1037.0</v>
      </c>
      <c r="C1040" s="78" t="str">
        <f>VLOOKUP(G1040,[1]Macrodata_CCF!$A$3:$D$55,4,FALSE)</f>
        <v>#ERROR!</v>
      </c>
      <c r="E1040" s="79" t="str">
        <f>VLOOKUP(G1040,[1]Macrodata_CCF!$A$3:$B$55,2,FALSE)</f>
        <v>#ERROR!</v>
      </c>
      <c r="F1040" s="78">
        <v>0.0</v>
      </c>
      <c r="G1040" s="80">
        <v>14.0</v>
      </c>
      <c r="H1040" s="81">
        <v>145090.0</v>
      </c>
      <c r="I1040" s="81">
        <v>150000.0</v>
      </c>
      <c r="J1040" s="81">
        <v>143665.0</v>
      </c>
      <c r="K1040" s="81">
        <v>150000.0</v>
      </c>
      <c r="L1040" s="82">
        <v>-0.290224032586558</v>
      </c>
      <c r="N1040" s="83">
        <f t="shared" si="1"/>
        <v>-0.2902240326</v>
      </c>
      <c r="O1040" s="83">
        <f t="shared" si="2"/>
        <v>0</v>
      </c>
      <c r="Q1040" s="83">
        <f t="shared" si="3"/>
        <v>0.03273333333</v>
      </c>
      <c r="R1040" s="83">
        <f t="shared" si="4"/>
        <v>-0.0095</v>
      </c>
      <c r="S1040" s="83" t="b">
        <f t="shared" si="5"/>
        <v>0</v>
      </c>
      <c r="T1040" s="72"/>
      <c r="U1040" s="72"/>
      <c r="V1040" s="72"/>
      <c r="W1040" s="72"/>
      <c r="X1040" s="72"/>
      <c r="Y1040" s="72"/>
      <c r="Z1040" s="72"/>
      <c r="AA1040" s="72"/>
      <c r="AB1040" s="72"/>
      <c r="AC1040" s="72"/>
      <c r="AD1040" s="72"/>
      <c r="AE1040" s="72"/>
      <c r="AF1040" s="72"/>
      <c r="AG1040" s="72"/>
      <c r="AH1040" s="72"/>
      <c r="AI1040" s="72"/>
      <c r="AJ1040" s="72"/>
      <c r="AK1040" s="72"/>
    </row>
    <row r="1041" ht="14.25" customHeight="1">
      <c r="A1041" s="78">
        <v>1038.0</v>
      </c>
      <c r="C1041" s="78" t="str">
        <f>VLOOKUP(G1041,[1]Macrodata_CCF!$A$3:$D$55,4,FALSE)</f>
        <v>#ERROR!</v>
      </c>
      <c r="E1041" s="79" t="str">
        <f>VLOOKUP(G1041,[1]Macrodata_CCF!$A$3:$B$55,2,FALSE)</f>
        <v>#ERROR!</v>
      </c>
      <c r="F1041" s="78">
        <v>0.0</v>
      </c>
      <c r="G1041" s="80">
        <v>49.0</v>
      </c>
      <c r="H1041" s="81">
        <v>77080.0</v>
      </c>
      <c r="I1041" s="81">
        <v>350000.0</v>
      </c>
      <c r="J1041" s="81">
        <v>112560.0</v>
      </c>
      <c r="K1041" s="81">
        <v>350000.0</v>
      </c>
      <c r="L1041" s="82">
        <v>0.1300014656309541</v>
      </c>
      <c r="N1041" s="83">
        <f t="shared" si="1"/>
        <v>0.1300014656</v>
      </c>
      <c r="O1041" s="83">
        <f t="shared" si="2"/>
        <v>0.1300014656</v>
      </c>
      <c r="Q1041" s="83">
        <f t="shared" si="3"/>
        <v>0.7797714286</v>
      </c>
      <c r="R1041" s="83">
        <f t="shared" si="4"/>
        <v>0.1300014656</v>
      </c>
      <c r="S1041" s="83" t="b">
        <f t="shared" si="5"/>
        <v>0</v>
      </c>
      <c r="T1041" s="72"/>
      <c r="U1041" s="72"/>
      <c r="V1041" s="72"/>
      <c r="W1041" s="72"/>
      <c r="X1041" s="72"/>
      <c r="Y1041" s="72"/>
      <c r="Z1041" s="72"/>
      <c r="AA1041" s="72"/>
      <c r="AB1041" s="72"/>
      <c r="AC1041" s="72"/>
      <c r="AD1041" s="72"/>
      <c r="AE1041" s="72"/>
      <c r="AF1041" s="72"/>
      <c r="AG1041" s="72"/>
      <c r="AH1041" s="72"/>
      <c r="AI1041" s="72"/>
      <c r="AJ1041" s="72"/>
      <c r="AK1041" s="72"/>
    </row>
    <row r="1042" ht="14.25" customHeight="1">
      <c r="A1042" s="78">
        <v>1039.0</v>
      </c>
      <c r="C1042" s="78" t="str">
        <f>VLOOKUP(G1042,[1]Macrodata_CCF!$A$3:$D$55,4,FALSE)</f>
        <v>#ERROR!</v>
      </c>
      <c r="E1042" s="79" t="str">
        <f>VLOOKUP(G1042,[1]Macrodata_CCF!$A$3:$B$55,2,FALSE)</f>
        <v>#ERROR!</v>
      </c>
      <c r="F1042" s="78">
        <v>0.0</v>
      </c>
      <c r="G1042" s="80">
        <v>38.0</v>
      </c>
      <c r="H1042" s="81">
        <v>543805.0</v>
      </c>
      <c r="I1042" s="81">
        <v>890000.0</v>
      </c>
      <c r="J1042" s="81">
        <v>550730.0</v>
      </c>
      <c r="K1042" s="81">
        <v>890000.0</v>
      </c>
      <c r="L1042" s="82">
        <v>0.02000317740002022</v>
      </c>
      <c r="N1042" s="83">
        <f t="shared" si="1"/>
        <v>0.0200031774</v>
      </c>
      <c r="O1042" s="83">
        <f t="shared" si="2"/>
        <v>0.0200031774</v>
      </c>
      <c r="Q1042" s="83">
        <f t="shared" si="3"/>
        <v>0.3889831461</v>
      </c>
      <c r="R1042" s="83">
        <f t="shared" si="4"/>
        <v>0.0200031774</v>
      </c>
      <c r="S1042" s="83" t="b">
        <f t="shared" si="5"/>
        <v>0</v>
      </c>
      <c r="T1042" s="72"/>
      <c r="U1042" s="72"/>
      <c r="V1042" s="72"/>
      <c r="W1042" s="72"/>
      <c r="X1042" s="72"/>
      <c r="Y1042" s="72"/>
      <c r="Z1042" s="72"/>
      <c r="AA1042" s="72"/>
      <c r="AB1042" s="72"/>
      <c r="AC1042" s="72"/>
      <c r="AD1042" s="72"/>
      <c r="AE1042" s="72"/>
      <c r="AF1042" s="72"/>
      <c r="AG1042" s="72"/>
      <c r="AH1042" s="72"/>
      <c r="AI1042" s="72"/>
      <c r="AJ1042" s="72"/>
      <c r="AK1042" s="72"/>
    </row>
    <row r="1043" ht="14.25" customHeight="1">
      <c r="A1043" s="78">
        <v>1040.0</v>
      </c>
      <c r="C1043" s="78" t="str">
        <f>VLOOKUP(G1043,[1]Macrodata_CCF!$A$3:$D$55,4,FALSE)</f>
        <v>#ERROR!</v>
      </c>
      <c r="E1043" s="79" t="str">
        <f>VLOOKUP(G1043,[1]Macrodata_CCF!$A$3:$B$55,2,FALSE)</f>
        <v>#ERROR!</v>
      </c>
      <c r="F1043" s="78">
        <v>0.0</v>
      </c>
      <c r="G1043" s="80">
        <v>31.0</v>
      </c>
      <c r="H1043" s="81">
        <v>0.0</v>
      </c>
      <c r="I1043" s="81">
        <v>790000.0</v>
      </c>
      <c r="J1043" s="81">
        <v>142200.0</v>
      </c>
      <c r="K1043" s="81">
        <v>790000.0</v>
      </c>
      <c r="L1043" s="82">
        <v>0.18</v>
      </c>
      <c r="N1043" s="83">
        <f t="shared" si="1"/>
        <v>0.18</v>
      </c>
      <c r="O1043" s="83">
        <f t="shared" si="2"/>
        <v>0.18</v>
      </c>
      <c r="Q1043" s="83">
        <f t="shared" si="3"/>
        <v>1</v>
      </c>
      <c r="R1043" s="83">
        <f t="shared" si="4"/>
        <v>0.18</v>
      </c>
      <c r="S1043" s="83" t="b">
        <f t="shared" si="5"/>
        <v>0</v>
      </c>
      <c r="T1043" s="72"/>
      <c r="U1043" s="72"/>
      <c r="V1043" s="72"/>
      <c r="W1043" s="72"/>
      <c r="X1043" s="72"/>
      <c r="Y1043" s="72"/>
      <c r="Z1043" s="72"/>
      <c r="AA1043" s="72"/>
      <c r="AB1043" s="72"/>
      <c r="AC1043" s="72"/>
      <c r="AD1043" s="72"/>
      <c r="AE1043" s="72"/>
      <c r="AF1043" s="72"/>
      <c r="AG1043" s="72"/>
      <c r="AH1043" s="72"/>
      <c r="AI1043" s="72"/>
      <c r="AJ1043" s="72"/>
      <c r="AK1043" s="72"/>
    </row>
    <row r="1044" ht="14.25" customHeight="1">
      <c r="A1044" s="78">
        <v>1041.0</v>
      </c>
      <c r="C1044" s="78" t="str">
        <f>VLOOKUP(G1044,[1]Macrodata_CCF!$A$3:$D$55,4,FALSE)</f>
        <v>#ERROR!</v>
      </c>
      <c r="E1044" s="79" t="str">
        <f>VLOOKUP(G1044,[1]Macrodata_CCF!$A$3:$B$55,2,FALSE)</f>
        <v>#ERROR!</v>
      </c>
      <c r="F1044" s="78">
        <v>0.0</v>
      </c>
      <c r="G1044" s="80">
        <v>20.0</v>
      </c>
      <c r="H1044" s="81">
        <v>93970.0</v>
      </c>
      <c r="I1044" s="81">
        <v>120000.0</v>
      </c>
      <c r="J1044" s="81">
        <v>98395.0</v>
      </c>
      <c r="K1044" s="81">
        <v>120000.0</v>
      </c>
      <c r="L1044" s="82">
        <v>0.169996158278909</v>
      </c>
      <c r="N1044" s="83">
        <f t="shared" si="1"/>
        <v>0.1699961583</v>
      </c>
      <c r="O1044" s="83">
        <f t="shared" si="2"/>
        <v>0.1699961583</v>
      </c>
      <c r="Q1044" s="83">
        <f t="shared" si="3"/>
        <v>0.2169166667</v>
      </c>
      <c r="R1044" s="83">
        <f t="shared" si="4"/>
        <v>0.1699961583</v>
      </c>
      <c r="S1044" s="83" t="b">
        <f t="shared" si="5"/>
        <v>0</v>
      </c>
      <c r="T1044" s="72"/>
      <c r="U1044" s="72"/>
      <c r="V1044" s="72"/>
      <c r="W1044" s="72"/>
      <c r="X1044" s="72"/>
      <c r="Y1044" s="72"/>
      <c r="Z1044" s="72"/>
      <c r="AA1044" s="72"/>
      <c r="AB1044" s="72"/>
      <c r="AC1044" s="72"/>
      <c r="AD1044" s="72"/>
      <c r="AE1044" s="72"/>
      <c r="AF1044" s="72"/>
      <c r="AG1044" s="72"/>
      <c r="AH1044" s="72"/>
      <c r="AI1044" s="72"/>
      <c r="AJ1044" s="72"/>
      <c r="AK1044" s="72"/>
    </row>
    <row r="1045" ht="14.25" customHeight="1">
      <c r="A1045" s="78">
        <v>1042.0</v>
      </c>
      <c r="C1045" s="78" t="str">
        <f>VLOOKUP(G1045,[1]Macrodata_CCF!$A$3:$D$55,4,FALSE)</f>
        <v>#ERROR!</v>
      </c>
      <c r="E1045" s="79" t="str">
        <f>VLOOKUP(G1045,[1]Macrodata_CCF!$A$3:$B$55,2,FALSE)</f>
        <v>#ERROR!</v>
      </c>
      <c r="F1045" s="78">
        <v>0.0</v>
      </c>
      <c r="G1045" s="80">
        <v>30.0</v>
      </c>
      <c r="H1045" s="81">
        <v>312195.0</v>
      </c>
      <c r="I1045" s="81">
        <v>640000.0</v>
      </c>
      <c r="J1045" s="81">
        <v>292525.0</v>
      </c>
      <c r="K1045" s="81">
        <v>640000.0</v>
      </c>
      <c r="L1045" s="82">
        <v>-0.06000518600997545</v>
      </c>
      <c r="N1045" s="83">
        <f t="shared" si="1"/>
        <v>-0.06000518601</v>
      </c>
      <c r="O1045" s="83">
        <f t="shared" si="2"/>
        <v>0</v>
      </c>
      <c r="Q1045" s="83">
        <f t="shared" si="3"/>
        <v>0.5121953125</v>
      </c>
      <c r="R1045" s="83">
        <f t="shared" si="4"/>
        <v>-0.06000518601</v>
      </c>
      <c r="S1045" s="83" t="b">
        <f t="shared" si="5"/>
        <v>0</v>
      </c>
      <c r="T1045" s="72"/>
      <c r="U1045" s="72"/>
      <c r="V1045" s="72"/>
      <c r="W1045" s="72"/>
      <c r="X1045" s="72"/>
      <c r="Y1045" s="72"/>
      <c r="Z1045" s="72"/>
      <c r="AA1045" s="72"/>
      <c r="AB1045" s="72"/>
      <c r="AC1045" s="72"/>
      <c r="AD1045" s="72"/>
      <c r="AE1045" s="72"/>
      <c r="AF1045" s="72"/>
      <c r="AG1045" s="72"/>
      <c r="AH1045" s="72"/>
      <c r="AI1045" s="72"/>
      <c r="AJ1045" s="72"/>
      <c r="AK1045" s="72"/>
    </row>
    <row r="1046" ht="14.25" customHeight="1">
      <c r="A1046" s="78">
        <v>1043.0</v>
      </c>
      <c r="C1046" s="78" t="str">
        <f>VLOOKUP(G1046,[1]Macrodata_CCF!$A$3:$D$55,4,FALSE)</f>
        <v>#ERROR!</v>
      </c>
      <c r="E1046" s="79" t="str">
        <f>VLOOKUP(G1046,[1]Macrodata_CCF!$A$3:$B$55,2,FALSE)</f>
        <v>#ERROR!</v>
      </c>
      <c r="F1046" s="78">
        <v>0.0</v>
      </c>
      <c r="G1046" s="80">
        <v>4.0</v>
      </c>
      <c r="H1046" s="81">
        <v>255935.0</v>
      </c>
      <c r="I1046" s="81">
        <v>650000.0</v>
      </c>
      <c r="J1046" s="81">
        <v>370215.0</v>
      </c>
      <c r="K1046" s="81">
        <v>650000.0</v>
      </c>
      <c r="L1046" s="82">
        <v>0.2900029183002804</v>
      </c>
      <c r="N1046" s="83">
        <f t="shared" si="1"/>
        <v>0.2900029183</v>
      </c>
      <c r="O1046" s="83">
        <f t="shared" si="2"/>
        <v>0.2900029183</v>
      </c>
      <c r="Q1046" s="83">
        <f t="shared" si="3"/>
        <v>0.6062538462</v>
      </c>
      <c r="R1046" s="83">
        <f t="shared" si="4"/>
        <v>0.2900029183</v>
      </c>
      <c r="S1046" s="83" t="b">
        <f t="shared" si="5"/>
        <v>0</v>
      </c>
      <c r="T1046" s="72"/>
      <c r="U1046" s="72"/>
      <c r="V1046" s="72"/>
      <c r="W1046" s="72"/>
      <c r="X1046" s="72"/>
      <c r="Y1046" s="72"/>
      <c r="Z1046" s="72"/>
      <c r="AA1046" s="72"/>
      <c r="AB1046" s="72"/>
      <c r="AC1046" s="72"/>
      <c r="AD1046" s="72"/>
      <c r="AE1046" s="72"/>
      <c r="AF1046" s="72"/>
      <c r="AG1046" s="72"/>
      <c r="AH1046" s="72"/>
      <c r="AI1046" s="72"/>
      <c r="AJ1046" s="72"/>
      <c r="AK1046" s="72"/>
    </row>
    <row r="1047" ht="14.25" customHeight="1">
      <c r="A1047" s="78">
        <v>1044.0</v>
      </c>
      <c r="C1047" s="78" t="str">
        <f>VLOOKUP(G1047,[1]Macrodata_CCF!$A$3:$D$55,4,FALSE)</f>
        <v>#ERROR!</v>
      </c>
      <c r="E1047" s="79" t="str">
        <f>VLOOKUP(G1047,[1]Macrodata_CCF!$A$3:$B$55,2,FALSE)</f>
        <v>#ERROR!</v>
      </c>
      <c r="F1047" s="78">
        <v>0.0</v>
      </c>
      <c r="G1047" s="80">
        <v>25.0</v>
      </c>
      <c r="H1047" s="81">
        <v>0.0</v>
      </c>
      <c r="I1047" s="81">
        <v>120000.0</v>
      </c>
      <c r="J1047" s="81">
        <v>19200.0</v>
      </c>
      <c r="K1047" s="81">
        <v>120000.0</v>
      </c>
      <c r="L1047" s="82">
        <v>0.16</v>
      </c>
      <c r="N1047" s="83">
        <f t="shared" si="1"/>
        <v>0.16</v>
      </c>
      <c r="O1047" s="83">
        <f t="shared" si="2"/>
        <v>0.16</v>
      </c>
      <c r="Q1047" s="83">
        <f t="shared" si="3"/>
        <v>1</v>
      </c>
      <c r="R1047" s="83">
        <f t="shared" si="4"/>
        <v>0.16</v>
      </c>
      <c r="S1047" s="83" t="b">
        <f t="shared" si="5"/>
        <v>0</v>
      </c>
      <c r="T1047" s="72"/>
      <c r="U1047" s="72"/>
      <c r="V1047" s="72"/>
      <c r="W1047" s="72"/>
      <c r="X1047" s="72"/>
      <c r="Y1047" s="72"/>
      <c r="Z1047" s="72"/>
      <c r="AA1047" s="72"/>
      <c r="AB1047" s="72"/>
      <c r="AC1047" s="72"/>
      <c r="AD1047" s="72"/>
      <c r="AE1047" s="72"/>
      <c r="AF1047" s="72"/>
      <c r="AG1047" s="72"/>
      <c r="AH1047" s="72"/>
      <c r="AI1047" s="72"/>
      <c r="AJ1047" s="72"/>
      <c r="AK1047" s="72"/>
    </row>
    <row r="1048" ht="14.25" customHeight="1">
      <c r="A1048" s="78">
        <v>1045.0</v>
      </c>
      <c r="C1048" s="78" t="str">
        <f>VLOOKUP(G1048,[1]Macrodata_CCF!$A$3:$D$55,4,FALSE)</f>
        <v>#ERROR!</v>
      </c>
      <c r="E1048" s="79" t="str">
        <f>VLOOKUP(G1048,[1]Macrodata_CCF!$A$3:$B$55,2,FALSE)</f>
        <v>#ERROR!</v>
      </c>
      <c r="F1048" s="78">
        <v>1.0</v>
      </c>
      <c r="G1048" s="80">
        <v>40.0</v>
      </c>
      <c r="H1048" s="81">
        <v>529905.0</v>
      </c>
      <c r="I1048" s="81">
        <v>550000.0</v>
      </c>
      <c r="J1048" s="81">
        <v>539550.0</v>
      </c>
      <c r="K1048" s="81">
        <v>935000.0</v>
      </c>
      <c r="L1048" s="82">
        <v>0.479970141826325</v>
      </c>
      <c r="N1048" s="83">
        <f t="shared" si="1"/>
        <v>0.4799701418</v>
      </c>
      <c r="O1048" s="83">
        <f t="shared" si="2"/>
        <v>0.4799701418</v>
      </c>
      <c r="Q1048" s="83">
        <f t="shared" si="3"/>
        <v>0.03653636364</v>
      </c>
      <c r="R1048" s="83">
        <f t="shared" si="4"/>
        <v>0.01753636364</v>
      </c>
      <c r="S1048" s="83" t="b">
        <f t="shared" si="5"/>
        <v>0</v>
      </c>
      <c r="T1048" s="72"/>
      <c r="U1048" s="72"/>
      <c r="V1048" s="72"/>
      <c r="W1048" s="72"/>
      <c r="X1048" s="72"/>
      <c r="Y1048" s="72"/>
      <c r="Z1048" s="72"/>
      <c r="AA1048" s="72"/>
      <c r="AB1048" s="72"/>
      <c r="AC1048" s="72"/>
      <c r="AD1048" s="72"/>
      <c r="AE1048" s="72"/>
      <c r="AF1048" s="72"/>
      <c r="AG1048" s="72"/>
      <c r="AH1048" s="72"/>
      <c r="AI1048" s="72"/>
      <c r="AJ1048" s="72"/>
      <c r="AK1048" s="72"/>
    </row>
    <row r="1049" ht="14.25" customHeight="1">
      <c r="A1049" s="78">
        <v>1046.0</v>
      </c>
      <c r="C1049" s="78" t="str">
        <f>VLOOKUP(G1049,[1]Macrodata_CCF!$A$3:$D$55,4,FALSE)</f>
        <v>#ERROR!</v>
      </c>
      <c r="E1049" s="79" t="str">
        <f>VLOOKUP(G1049,[1]Macrodata_CCF!$A$3:$B$55,2,FALSE)</f>
        <v>#ERROR!</v>
      </c>
      <c r="F1049" s="78">
        <v>0.0</v>
      </c>
      <c r="G1049" s="80">
        <v>26.0</v>
      </c>
      <c r="H1049" s="81">
        <v>376145.0</v>
      </c>
      <c r="I1049" s="81">
        <v>510000.0</v>
      </c>
      <c r="J1049" s="81">
        <v>397560.0</v>
      </c>
      <c r="K1049" s="81">
        <v>510000.0</v>
      </c>
      <c r="L1049" s="82">
        <v>0.159986552612902</v>
      </c>
      <c r="N1049" s="83">
        <f t="shared" si="1"/>
        <v>0.1599865526</v>
      </c>
      <c r="O1049" s="83">
        <f t="shared" si="2"/>
        <v>0.1599865526</v>
      </c>
      <c r="Q1049" s="83">
        <f t="shared" si="3"/>
        <v>0.2624607843</v>
      </c>
      <c r="R1049" s="83">
        <f t="shared" si="4"/>
        <v>0.1599865526</v>
      </c>
      <c r="S1049" s="83" t="b">
        <f t="shared" si="5"/>
        <v>0</v>
      </c>
      <c r="T1049" s="72"/>
      <c r="U1049" s="72"/>
      <c r="V1049" s="72"/>
      <c r="W1049" s="72"/>
      <c r="X1049" s="72"/>
      <c r="Y1049" s="72"/>
      <c r="Z1049" s="72"/>
      <c r="AA1049" s="72"/>
      <c r="AB1049" s="72"/>
      <c r="AC1049" s="72"/>
      <c r="AD1049" s="72"/>
      <c r="AE1049" s="72"/>
      <c r="AF1049" s="72"/>
      <c r="AG1049" s="72"/>
      <c r="AH1049" s="72"/>
      <c r="AI1049" s="72"/>
      <c r="AJ1049" s="72"/>
      <c r="AK1049" s="72"/>
    </row>
    <row r="1050" ht="14.25" customHeight="1">
      <c r="A1050" s="78">
        <v>1047.0</v>
      </c>
      <c r="C1050" s="78" t="str">
        <f>VLOOKUP(G1050,[1]Macrodata_CCF!$A$3:$D$55,4,FALSE)</f>
        <v>#ERROR!</v>
      </c>
      <c r="E1050" s="79" t="str">
        <f>VLOOKUP(G1050,[1]Macrodata_CCF!$A$3:$B$55,2,FALSE)</f>
        <v>#ERROR!</v>
      </c>
      <c r="F1050" s="78">
        <v>0.0</v>
      </c>
      <c r="G1050" s="80">
        <v>19.0</v>
      </c>
      <c r="H1050" s="81">
        <v>0.0</v>
      </c>
      <c r="I1050" s="81">
        <v>780000.0</v>
      </c>
      <c r="J1050" s="81">
        <v>0.0</v>
      </c>
      <c r="K1050" s="81">
        <v>780000.0</v>
      </c>
      <c r="L1050" s="82">
        <v>0.0</v>
      </c>
      <c r="N1050" s="83">
        <f t="shared" si="1"/>
        <v>0</v>
      </c>
      <c r="O1050" s="83">
        <f t="shared" si="2"/>
        <v>0</v>
      </c>
      <c r="Q1050" s="83">
        <f t="shared" si="3"/>
        <v>1</v>
      </c>
      <c r="R1050" s="83">
        <f t="shared" si="4"/>
        <v>0</v>
      </c>
      <c r="S1050" s="83" t="b">
        <f t="shared" si="5"/>
        <v>0</v>
      </c>
      <c r="T1050" s="72"/>
      <c r="U1050" s="72"/>
      <c r="V1050" s="72"/>
      <c r="W1050" s="72"/>
      <c r="X1050" s="72"/>
      <c r="Y1050" s="72"/>
      <c r="Z1050" s="72"/>
      <c r="AA1050" s="72"/>
      <c r="AB1050" s="72"/>
      <c r="AC1050" s="72"/>
      <c r="AD1050" s="72"/>
      <c r="AE1050" s="72"/>
      <c r="AF1050" s="72"/>
      <c r="AG1050" s="72"/>
      <c r="AH1050" s="72"/>
      <c r="AI1050" s="72"/>
      <c r="AJ1050" s="72"/>
      <c r="AK1050" s="72"/>
    </row>
    <row r="1051" ht="14.25" customHeight="1">
      <c r="A1051" s="78">
        <v>1048.0</v>
      </c>
      <c r="C1051" s="78" t="str">
        <f>VLOOKUP(G1051,[1]Macrodata_CCF!$A$3:$D$55,4,FALSE)</f>
        <v>#ERROR!</v>
      </c>
      <c r="E1051" s="79" t="str">
        <f>VLOOKUP(G1051,[1]Macrodata_CCF!$A$3:$B$55,2,FALSE)</f>
        <v>#ERROR!</v>
      </c>
      <c r="F1051" s="78">
        <v>0.0</v>
      </c>
      <c r="G1051" s="80">
        <v>32.0</v>
      </c>
      <c r="H1051" s="81">
        <v>487350.0</v>
      </c>
      <c r="I1051" s="81">
        <v>630000.0</v>
      </c>
      <c r="J1051" s="81">
        <v>508750.0</v>
      </c>
      <c r="K1051" s="81">
        <v>630000.0</v>
      </c>
      <c r="L1051" s="82">
        <v>0.1500175254118472</v>
      </c>
      <c r="N1051" s="83">
        <f t="shared" si="1"/>
        <v>0.1500175254</v>
      </c>
      <c r="O1051" s="83">
        <f t="shared" si="2"/>
        <v>0.1500175254</v>
      </c>
      <c r="Q1051" s="83">
        <f t="shared" si="3"/>
        <v>0.2264285714</v>
      </c>
      <c r="R1051" s="83">
        <f t="shared" si="4"/>
        <v>0.1500175254</v>
      </c>
      <c r="S1051" s="83" t="b">
        <f t="shared" si="5"/>
        <v>0</v>
      </c>
      <c r="T1051" s="72"/>
      <c r="U1051" s="72"/>
      <c r="V1051" s="72"/>
      <c r="W1051" s="72"/>
      <c r="X1051" s="72"/>
      <c r="Y1051" s="72"/>
      <c r="Z1051" s="72"/>
      <c r="AA1051" s="72"/>
      <c r="AB1051" s="72"/>
      <c r="AC1051" s="72"/>
      <c r="AD1051" s="72"/>
      <c r="AE1051" s="72"/>
      <c r="AF1051" s="72"/>
      <c r="AG1051" s="72"/>
      <c r="AH1051" s="72"/>
      <c r="AI1051" s="72"/>
      <c r="AJ1051" s="72"/>
      <c r="AK1051" s="72"/>
    </row>
    <row r="1052" ht="14.25" customHeight="1">
      <c r="A1052" s="78">
        <v>1049.0</v>
      </c>
      <c r="C1052" s="78" t="str">
        <f>VLOOKUP(G1052,[1]Macrodata_CCF!$A$3:$D$55,4,FALSE)</f>
        <v>#ERROR!</v>
      </c>
      <c r="E1052" s="79" t="str">
        <f>VLOOKUP(G1052,[1]Macrodata_CCF!$A$3:$B$55,2,FALSE)</f>
        <v>#ERROR!</v>
      </c>
      <c r="F1052" s="78">
        <v>0.0</v>
      </c>
      <c r="G1052" s="80">
        <v>21.0</v>
      </c>
      <c r="H1052" s="81">
        <v>751920.0</v>
      </c>
      <c r="I1052" s="81">
        <v>790000.0</v>
      </c>
      <c r="J1052" s="81">
        <v>759535.0</v>
      </c>
      <c r="K1052" s="81">
        <v>1027000.0</v>
      </c>
      <c r="L1052" s="82">
        <v>0.1999737394957983</v>
      </c>
      <c r="N1052" s="83">
        <f t="shared" si="1"/>
        <v>0.1999737395</v>
      </c>
      <c r="O1052" s="83">
        <f t="shared" si="2"/>
        <v>0.1999737395</v>
      </c>
      <c r="Q1052" s="83">
        <f t="shared" si="3"/>
        <v>0.04820253165</v>
      </c>
      <c r="R1052" s="83">
        <f t="shared" si="4"/>
        <v>0.009639240506</v>
      </c>
      <c r="S1052" s="83" t="b">
        <f t="shared" si="5"/>
        <v>0</v>
      </c>
      <c r="T1052" s="72"/>
      <c r="U1052" s="72"/>
      <c r="V1052" s="72"/>
      <c r="W1052" s="72"/>
      <c r="X1052" s="72"/>
      <c r="Y1052" s="72"/>
      <c r="Z1052" s="72"/>
      <c r="AA1052" s="72"/>
      <c r="AB1052" s="72"/>
      <c r="AC1052" s="72"/>
      <c r="AD1052" s="72"/>
      <c r="AE1052" s="72"/>
      <c r="AF1052" s="72"/>
      <c r="AG1052" s="72"/>
      <c r="AH1052" s="72"/>
      <c r="AI1052" s="72"/>
      <c r="AJ1052" s="72"/>
      <c r="AK1052" s="72"/>
    </row>
    <row r="1053" ht="14.25" customHeight="1">
      <c r="A1053" s="78">
        <v>1050.0</v>
      </c>
      <c r="C1053" s="78" t="str">
        <f>VLOOKUP(G1053,[1]Macrodata_CCF!$A$3:$D$55,4,FALSE)</f>
        <v>#ERROR!</v>
      </c>
      <c r="E1053" s="79" t="str">
        <f>VLOOKUP(G1053,[1]Macrodata_CCF!$A$3:$B$55,2,FALSE)</f>
        <v>#ERROR!</v>
      </c>
      <c r="F1053" s="78">
        <v>1.0</v>
      </c>
      <c r="G1053" s="80">
        <v>20.0</v>
      </c>
      <c r="H1053" s="81">
        <v>177565.0</v>
      </c>
      <c r="I1053" s="81">
        <v>630000.0</v>
      </c>
      <c r="J1053" s="81">
        <v>127795.0</v>
      </c>
      <c r="K1053" s="81">
        <v>1008000.0</v>
      </c>
      <c r="L1053" s="82">
        <v>-0.1100047520638324</v>
      </c>
      <c r="N1053" s="83">
        <f t="shared" si="1"/>
        <v>-0.1100047521</v>
      </c>
      <c r="O1053" s="83">
        <f t="shared" si="2"/>
        <v>0</v>
      </c>
      <c r="Q1053" s="83">
        <f t="shared" si="3"/>
        <v>0.7181507937</v>
      </c>
      <c r="R1053" s="83">
        <f t="shared" si="4"/>
        <v>-0.1100047521</v>
      </c>
      <c r="S1053" s="83" t="b">
        <f t="shared" si="5"/>
        <v>0</v>
      </c>
      <c r="T1053" s="72"/>
      <c r="U1053" s="72"/>
      <c r="V1053" s="72"/>
      <c r="W1053" s="72"/>
      <c r="X1053" s="72"/>
      <c r="Y1053" s="72"/>
      <c r="Z1053" s="72"/>
      <c r="AA1053" s="72"/>
      <c r="AB1053" s="72"/>
      <c r="AC1053" s="72"/>
      <c r="AD1053" s="72"/>
      <c r="AE1053" s="72"/>
      <c r="AF1053" s="72"/>
      <c r="AG1053" s="72"/>
      <c r="AH1053" s="72"/>
      <c r="AI1053" s="72"/>
      <c r="AJ1053" s="72"/>
      <c r="AK1053" s="72"/>
    </row>
    <row r="1054" ht="14.25" customHeight="1">
      <c r="A1054" s="78">
        <v>1051.0</v>
      </c>
      <c r="C1054" s="78" t="str">
        <f>VLOOKUP(G1054,[1]Macrodata_CCF!$A$3:$D$55,4,FALSE)</f>
        <v>#ERROR!</v>
      </c>
      <c r="E1054" s="79" t="str">
        <f>VLOOKUP(G1054,[1]Macrodata_CCF!$A$3:$B$55,2,FALSE)</f>
        <v>#ERROR!</v>
      </c>
      <c r="F1054" s="78">
        <v>0.0</v>
      </c>
      <c r="G1054" s="80">
        <v>26.0</v>
      </c>
      <c r="H1054" s="81">
        <v>556960.0</v>
      </c>
      <c r="I1054" s="81">
        <v>590000.0</v>
      </c>
      <c r="J1054" s="81">
        <v>562905.0</v>
      </c>
      <c r="K1054" s="81">
        <v>590000.0</v>
      </c>
      <c r="L1054" s="82">
        <v>0.1799334140435835</v>
      </c>
      <c r="N1054" s="83">
        <f t="shared" si="1"/>
        <v>0.179933414</v>
      </c>
      <c r="O1054" s="83">
        <f t="shared" si="2"/>
        <v>0.179933414</v>
      </c>
      <c r="Q1054" s="83">
        <f t="shared" si="3"/>
        <v>0.056</v>
      </c>
      <c r="R1054" s="83">
        <f t="shared" si="4"/>
        <v>0.01007627119</v>
      </c>
      <c r="S1054" s="83" t="b">
        <f t="shared" si="5"/>
        <v>0</v>
      </c>
      <c r="T1054" s="72"/>
      <c r="U1054" s="72"/>
      <c r="V1054" s="72"/>
      <c r="W1054" s="72"/>
      <c r="X1054" s="72"/>
      <c r="Y1054" s="72"/>
      <c r="Z1054" s="72"/>
      <c r="AA1054" s="72"/>
      <c r="AB1054" s="72"/>
      <c r="AC1054" s="72"/>
      <c r="AD1054" s="72"/>
      <c r="AE1054" s="72"/>
      <c r="AF1054" s="72"/>
      <c r="AG1054" s="72"/>
      <c r="AH1054" s="72"/>
      <c r="AI1054" s="72"/>
      <c r="AJ1054" s="72"/>
      <c r="AK1054" s="72"/>
    </row>
    <row r="1055" ht="14.25" customHeight="1">
      <c r="A1055" s="78">
        <v>1052.0</v>
      </c>
      <c r="C1055" s="78" t="str">
        <f>VLOOKUP(G1055,[1]Macrodata_CCF!$A$3:$D$55,4,FALSE)</f>
        <v>#ERROR!</v>
      </c>
      <c r="E1055" s="79" t="str">
        <f>VLOOKUP(G1055,[1]Macrodata_CCF!$A$3:$B$55,2,FALSE)</f>
        <v>#ERROR!</v>
      </c>
      <c r="F1055" s="78">
        <v>0.0</v>
      </c>
      <c r="G1055" s="80">
        <v>44.0</v>
      </c>
      <c r="H1055" s="81">
        <v>85080.0</v>
      </c>
      <c r="I1055" s="81">
        <v>190000.0</v>
      </c>
      <c r="J1055" s="81">
        <v>99770.0</v>
      </c>
      <c r="K1055" s="81">
        <v>190000.0</v>
      </c>
      <c r="L1055" s="82">
        <v>0.1400114372855509</v>
      </c>
      <c r="N1055" s="83">
        <f t="shared" si="1"/>
        <v>0.1400114373</v>
      </c>
      <c r="O1055" s="83">
        <f t="shared" si="2"/>
        <v>0.1400114373</v>
      </c>
      <c r="Q1055" s="83">
        <f t="shared" si="3"/>
        <v>0.5522105263</v>
      </c>
      <c r="R1055" s="83">
        <f t="shared" si="4"/>
        <v>0.1400114373</v>
      </c>
      <c r="S1055" s="83" t="b">
        <f t="shared" si="5"/>
        <v>0</v>
      </c>
      <c r="T1055" s="72"/>
      <c r="U1055" s="72"/>
      <c r="V1055" s="72"/>
      <c r="W1055" s="72"/>
      <c r="X1055" s="72"/>
      <c r="Y1055" s="72"/>
      <c r="Z1055" s="72"/>
      <c r="AA1055" s="72"/>
      <c r="AB1055" s="72"/>
      <c r="AC1055" s="72"/>
      <c r="AD1055" s="72"/>
      <c r="AE1055" s="72"/>
      <c r="AF1055" s="72"/>
      <c r="AG1055" s="72"/>
      <c r="AH1055" s="72"/>
      <c r="AI1055" s="72"/>
      <c r="AJ1055" s="72"/>
      <c r="AK1055" s="72"/>
    </row>
    <row r="1056" ht="14.25" customHeight="1">
      <c r="A1056" s="78">
        <v>1053.0</v>
      </c>
      <c r="C1056" s="78" t="str">
        <f>VLOOKUP(G1056,[1]Macrodata_CCF!$A$3:$D$55,4,FALSE)</f>
        <v>#ERROR!</v>
      </c>
      <c r="E1056" s="79" t="str">
        <f>VLOOKUP(G1056,[1]Macrodata_CCF!$A$3:$B$55,2,FALSE)</f>
        <v>#ERROR!</v>
      </c>
      <c r="F1056" s="78">
        <v>0.0</v>
      </c>
      <c r="G1056" s="80">
        <v>47.0</v>
      </c>
      <c r="H1056" s="81">
        <v>3970.0</v>
      </c>
      <c r="I1056" s="81">
        <v>30000.0</v>
      </c>
      <c r="J1056" s="81">
        <v>7875.0</v>
      </c>
      <c r="K1056" s="81">
        <v>30000.0</v>
      </c>
      <c r="L1056" s="82">
        <v>0.1500192086054553</v>
      </c>
      <c r="N1056" s="83">
        <f t="shared" si="1"/>
        <v>0.1500192086</v>
      </c>
      <c r="O1056" s="83">
        <f t="shared" si="2"/>
        <v>0.1500192086</v>
      </c>
      <c r="Q1056" s="83">
        <f t="shared" si="3"/>
        <v>0.8676666667</v>
      </c>
      <c r="R1056" s="83">
        <f t="shared" si="4"/>
        <v>0.1500192086</v>
      </c>
      <c r="S1056" s="83" t="b">
        <f t="shared" si="5"/>
        <v>0</v>
      </c>
      <c r="T1056" s="72"/>
      <c r="U1056" s="72"/>
      <c r="V1056" s="72"/>
      <c r="W1056" s="72"/>
      <c r="X1056" s="72"/>
      <c r="Y1056" s="72"/>
      <c r="Z1056" s="72"/>
      <c r="AA1056" s="72"/>
      <c r="AB1056" s="72"/>
      <c r="AC1056" s="72"/>
      <c r="AD1056" s="72"/>
      <c r="AE1056" s="72"/>
      <c r="AF1056" s="72"/>
      <c r="AG1056" s="72"/>
      <c r="AH1056" s="72"/>
      <c r="AI1056" s="72"/>
      <c r="AJ1056" s="72"/>
      <c r="AK1056" s="72"/>
    </row>
    <row r="1057" ht="14.25" customHeight="1">
      <c r="A1057" s="78">
        <v>1054.0</v>
      </c>
      <c r="C1057" s="78" t="str">
        <f>VLOOKUP(G1057,[1]Macrodata_CCF!$A$3:$D$55,4,FALSE)</f>
        <v>#ERROR!</v>
      </c>
      <c r="E1057" s="79" t="str">
        <f>VLOOKUP(G1057,[1]Macrodata_CCF!$A$3:$B$55,2,FALSE)</f>
        <v>#ERROR!</v>
      </c>
      <c r="F1057" s="78">
        <v>0.0</v>
      </c>
      <c r="G1057" s="80">
        <v>19.0</v>
      </c>
      <c r="H1057" s="81">
        <v>128370.0</v>
      </c>
      <c r="I1057" s="81">
        <v>200000.0</v>
      </c>
      <c r="J1057" s="81">
        <v>139115.0</v>
      </c>
      <c r="K1057" s="81">
        <v>200000.0</v>
      </c>
      <c r="L1057" s="82">
        <v>0.1500069803155103</v>
      </c>
      <c r="N1057" s="83">
        <f t="shared" si="1"/>
        <v>0.1500069803</v>
      </c>
      <c r="O1057" s="83">
        <f t="shared" si="2"/>
        <v>0.1500069803</v>
      </c>
      <c r="Q1057" s="83">
        <f t="shared" si="3"/>
        <v>0.35815</v>
      </c>
      <c r="R1057" s="83">
        <f t="shared" si="4"/>
        <v>0.1500069803</v>
      </c>
      <c r="S1057" s="83" t="b">
        <f t="shared" si="5"/>
        <v>0</v>
      </c>
      <c r="T1057" s="72"/>
      <c r="U1057" s="72"/>
      <c r="V1057" s="72"/>
      <c r="W1057" s="72"/>
      <c r="X1057" s="72"/>
      <c r="Y1057" s="72"/>
      <c r="Z1057" s="72"/>
      <c r="AA1057" s="72"/>
      <c r="AB1057" s="72"/>
      <c r="AC1057" s="72"/>
      <c r="AD1057" s="72"/>
      <c r="AE1057" s="72"/>
      <c r="AF1057" s="72"/>
      <c r="AG1057" s="72"/>
      <c r="AH1057" s="72"/>
      <c r="AI1057" s="72"/>
      <c r="AJ1057" s="72"/>
      <c r="AK1057" s="72"/>
    </row>
    <row r="1058" ht="14.25" customHeight="1">
      <c r="A1058" s="78">
        <v>1055.0</v>
      </c>
      <c r="C1058" s="78" t="str">
        <f>VLOOKUP(G1058,[1]Macrodata_CCF!$A$3:$D$55,4,FALSE)</f>
        <v>#ERROR!</v>
      </c>
      <c r="E1058" s="79" t="str">
        <f>VLOOKUP(G1058,[1]Macrodata_CCF!$A$3:$B$55,2,FALSE)</f>
        <v>#ERROR!</v>
      </c>
      <c r="F1058" s="78">
        <v>0.0</v>
      </c>
      <c r="G1058" s="80">
        <v>1.0</v>
      </c>
      <c r="H1058" s="81">
        <v>64335.0</v>
      </c>
      <c r="I1058" s="81">
        <v>240000.0</v>
      </c>
      <c r="J1058" s="81">
        <v>102980.0</v>
      </c>
      <c r="K1058" s="81">
        <v>240000.0</v>
      </c>
      <c r="L1058" s="82">
        <v>0.2199925995502804</v>
      </c>
      <c r="N1058" s="83">
        <f t="shared" si="1"/>
        <v>0.2199925996</v>
      </c>
      <c r="O1058" s="83">
        <f t="shared" si="2"/>
        <v>0.2199925996</v>
      </c>
      <c r="Q1058" s="83">
        <f t="shared" si="3"/>
        <v>0.7319375</v>
      </c>
      <c r="R1058" s="83">
        <f t="shared" si="4"/>
        <v>0.2199925996</v>
      </c>
      <c r="S1058" s="83" t="b">
        <f t="shared" si="5"/>
        <v>0</v>
      </c>
      <c r="T1058" s="72"/>
      <c r="U1058" s="72"/>
      <c r="V1058" s="72"/>
      <c r="W1058" s="72"/>
      <c r="X1058" s="72"/>
      <c r="Y1058" s="72"/>
      <c r="Z1058" s="72"/>
      <c r="AA1058" s="72"/>
      <c r="AB1058" s="72"/>
      <c r="AC1058" s="72"/>
      <c r="AD1058" s="72"/>
      <c r="AE1058" s="72"/>
      <c r="AF1058" s="72"/>
      <c r="AG1058" s="72"/>
      <c r="AH1058" s="72"/>
      <c r="AI1058" s="72"/>
      <c r="AJ1058" s="72"/>
      <c r="AK1058" s="72"/>
    </row>
    <row r="1059" ht="14.25" customHeight="1">
      <c r="A1059" s="78">
        <v>1056.0</v>
      </c>
      <c r="C1059" s="78" t="str">
        <f>VLOOKUP(G1059,[1]Macrodata_CCF!$A$3:$D$55,4,FALSE)</f>
        <v>#ERROR!</v>
      </c>
      <c r="E1059" s="79" t="str">
        <f>VLOOKUP(G1059,[1]Macrodata_CCF!$A$3:$B$55,2,FALSE)</f>
        <v>#ERROR!</v>
      </c>
      <c r="F1059" s="78">
        <v>1.0</v>
      </c>
      <c r="G1059" s="80">
        <v>6.0</v>
      </c>
      <c r="H1059" s="81">
        <v>734445.0</v>
      </c>
      <c r="I1059" s="81">
        <v>750000.0</v>
      </c>
      <c r="J1059" s="81">
        <v>743000.0</v>
      </c>
      <c r="K1059" s="81">
        <v>750000.0</v>
      </c>
      <c r="L1059" s="82">
        <v>0.5499839279974285</v>
      </c>
      <c r="N1059" s="83">
        <f t="shared" si="1"/>
        <v>0.549983928</v>
      </c>
      <c r="O1059" s="83">
        <f t="shared" si="2"/>
        <v>0.549983928</v>
      </c>
      <c r="Q1059" s="83">
        <f t="shared" si="3"/>
        <v>0.02074</v>
      </c>
      <c r="R1059" s="83">
        <f t="shared" si="4"/>
        <v>0.01140666667</v>
      </c>
      <c r="S1059" s="83" t="b">
        <f t="shared" si="5"/>
        <v>0</v>
      </c>
      <c r="T1059" s="72"/>
      <c r="U1059" s="72"/>
      <c r="V1059" s="72"/>
      <c r="W1059" s="72"/>
      <c r="X1059" s="72"/>
      <c r="Y1059" s="72"/>
      <c r="Z1059" s="72"/>
      <c r="AA1059" s="72"/>
      <c r="AB1059" s="72"/>
      <c r="AC1059" s="72"/>
      <c r="AD1059" s="72"/>
      <c r="AE1059" s="72"/>
      <c r="AF1059" s="72"/>
      <c r="AG1059" s="72"/>
      <c r="AH1059" s="72"/>
      <c r="AI1059" s="72"/>
      <c r="AJ1059" s="72"/>
      <c r="AK1059" s="72"/>
    </row>
    <row r="1060" ht="14.25" customHeight="1">
      <c r="A1060" s="78">
        <v>1057.0</v>
      </c>
      <c r="C1060" s="78" t="str">
        <f>VLOOKUP(G1060,[1]Macrodata_CCF!$A$3:$D$55,4,FALSE)</f>
        <v>#ERROR!</v>
      </c>
      <c r="E1060" s="79" t="str">
        <f>VLOOKUP(G1060,[1]Macrodata_CCF!$A$3:$B$55,2,FALSE)</f>
        <v>#ERROR!</v>
      </c>
      <c r="F1060" s="78">
        <v>1.0</v>
      </c>
      <c r="G1060" s="80">
        <v>51.0</v>
      </c>
      <c r="H1060" s="81">
        <v>428530.0</v>
      </c>
      <c r="I1060" s="81">
        <v>500000.0</v>
      </c>
      <c r="J1060" s="81">
        <v>469270.0</v>
      </c>
      <c r="K1060" s="81">
        <v>500000.0</v>
      </c>
      <c r="L1060" s="82">
        <v>0.5700293829578844</v>
      </c>
      <c r="N1060" s="83">
        <f t="shared" si="1"/>
        <v>0.570029383</v>
      </c>
      <c r="O1060" s="83">
        <f t="shared" si="2"/>
        <v>0.570029383</v>
      </c>
      <c r="Q1060" s="83">
        <f t="shared" si="3"/>
        <v>0.14294</v>
      </c>
      <c r="R1060" s="83">
        <f t="shared" si="4"/>
        <v>0.570029383</v>
      </c>
      <c r="S1060" s="83" t="b">
        <f t="shared" si="5"/>
        <v>0</v>
      </c>
      <c r="T1060" s="72"/>
      <c r="U1060" s="72"/>
      <c r="V1060" s="72"/>
      <c r="W1060" s="72"/>
      <c r="X1060" s="72"/>
      <c r="Y1060" s="72"/>
      <c r="Z1060" s="72"/>
      <c r="AA1060" s="72"/>
      <c r="AB1060" s="72"/>
      <c r="AC1060" s="72"/>
      <c r="AD1060" s="72"/>
      <c r="AE1060" s="72"/>
      <c r="AF1060" s="72"/>
      <c r="AG1060" s="72"/>
      <c r="AH1060" s="72"/>
      <c r="AI1060" s="72"/>
      <c r="AJ1060" s="72"/>
      <c r="AK1060" s="72"/>
    </row>
    <row r="1061" ht="14.25" customHeight="1">
      <c r="A1061" s="78">
        <v>1058.0</v>
      </c>
      <c r="C1061" s="78" t="str">
        <f>VLOOKUP(G1061,[1]Macrodata_CCF!$A$3:$D$55,4,FALSE)</f>
        <v>#ERROR!</v>
      </c>
      <c r="E1061" s="79" t="str">
        <f>VLOOKUP(G1061,[1]Macrodata_CCF!$A$3:$B$55,2,FALSE)</f>
        <v>#ERROR!</v>
      </c>
      <c r="F1061" s="78">
        <v>0.0</v>
      </c>
      <c r="G1061" s="80">
        <v>46.0</v>
      </c>
      <c r="H1061" s="81">
        <v>181345.0</v>
      </c>
      <c r="I1061" s="81">
        <v>680000.0</v>
      </c>
      <c r="J1061" s="81">
        <v>1040400.0</v>
      </c>
      <c r="K1061" s="81">
        <v>1020000.0</v>
      </c>
      <c r="L1061" s="82">
        <v>1.722744181849174</v>
      </c>
      <c r="N1061" s="83">
        <f t="shared" si="1"/>
        <v>1.722744182</v>
      </c>
      <c r="O1061" s="83">
        <f t="shared" si="2"/>
        <v>1</v>
      </c>
      <c r="Q1061" s="83">
        <f t="shared" si="3"/>
        <v>0.7333161765</v>
      </c>
      <c r="R1061" s="83">
        <f t="shared" si="4"/>
        <v>1.722744182</v>
      </c>
      <c r="S1061" s="83" t="b">
        <f t="shared" si="5"/>
        <v>0</v>
      </c>
      <c r="T1061" s="72"/>
      <c r="U1061" s="72"/>
      <c r="V1061" s="72"/>
      <c r="W1061" s="72"/>
      <c r="X1061" s="72"/>
      <c r="Y1061" s="72"/>
      <c r="Z1061" s="72"/>
      <c r="AA1061" s="72"/>
      <c r="AB1061" s="72"/>
      <c r="AC1061" s="72"/>
      <c r="AD1061" s="72"/>
      <c r="AE1061" s="72"/>
      <c r="AF1061" s="72"/>
      <c r="AG1061" s="72"/>
      <c r="AH1061" s="72"/>
      <c r="AI1061" s="72"/>
      <c r="AJ1061" s="72"/>
      <c r="AK1061" s="72"/>
    </row>
    <row r="1062" ht="14.25" customHeight="1">
      <c r="A1062" s="78">
        <v>1059.0</v>
      </c>
      <c r="C1062" s="78" t="str">
        <f>VLOOKUP(G1062,[1]Macrodata_CCF!$A$3:$D$55,4,FALSE)</f>
        <v>#ERROR!</v>
      </c>
      <c r="E1062" s="79" t="str">
        <f>VLOOKUP(G1062,[1]Macrodata_CCF!$A$3:$B$55,2,FALSE)</f>
        <v>#ERROR!</v>
      </c>
      <c r="F1062" s="78">
        <v>0.0</v>
      </c>
      <c r="G1062" s="80">
        <v>50.0</v>
      </c>
      <c r="H1062" s="81">
        <v>52550.0</v>
      </c>
      <c r="I1062" s="81">
        <v>230000.0</v>
      </c>
      <c r="J1062" s="81">
        <v>73845.0</v>
      </c>
      <c r="K1062" s="81">
        <v>230000.0</v>
      </c>
      <c r="L1062" s="82">
        <v>0.1200056353902508</v>
      </c>
      <c r="N1062" s="83">
        <f t="shared" si="1"/>
        <v>0.1200056354</v>
      </c>
      <c r="O1062" s="83">
        <f t="shared" si="2"/>
        <v>0.1200056354</v>
      </c>
      <c r="Q1062" s="83">
        <f t="shared" si="3"/>
        <v>0.7715217391</v>
      </c>
      <c r="R1062" s="83">
        <f t="shared" si="4"/>
        <v>0.1200056354</v>
      </c>
      <c r="S1062" s="83" t="b">
        <f t="shared" si="5"/>
        <v>0</v>
      </c>
      <c r="T1062" s="72"/>
      <c r="U1062" s="72"/>
      <c r="V1062" s="72"/>
      <c r="W1062" s="72"/>
      <c r="X1062" s="72"/>
      <c r="Y1062" s="72"/>
      <c r="Z1062" s="72"/>
      <c r="AA1062" s="72"/>
      <c r="AB1062" s="72"/>
      <c r="AC1062" s="72"/>
      <c r="AD1062" s="72"/>
      <c r="AE1062" s="72"/>
      <c r="AF1062" s="72"/>
      <c r="AG1062" s="72"/>
      <c r="AH1062" s="72"/>
      <c r="AI1062" s="72"/>
      <c r="AJ1062" s="72"/>
      <c r="AK1062" s="72"/>
    </row>
    <row r="1063" ht="14.25" customHeight="1">
      <c r="A1063" s="78">
        <v>1060.0</v>
      </c>
      <c r="C1063" s="78" t="str">
        <f>VLOOKUP(G1063,[1]Macrodata_CCF!$A$3:$D$55,4,FALSE)</f>
        <v>#ERROR!</v>
      </c>
      <c r="E1063" s="79" t="str">
        <f>VLOOKUP(G1063,[1]Macrodata_CCF!$A$3:$B$55,2,FALSE)</f>
        <v>#ERROR!</v>
      </c>
      <c r="F1063" s="78">
        <v>0.0</v>
      </c>
      <c r="G1063" s="80">
        <v>26.0</v>
      </c>
      <c r="H1063" s="81">
        <v>485080.0</v>
      </c>
      <c r="I1063" s="81">
        <v>630000.0</v>
      </c>
      <c r="J1063" s="81">
        <v>509715.0</v>
      </c>
      <c r="K1063" s="81">
        <v>630000.0</v>
      </c>
      <c r="L1063" s="82">
        <v>0.1699903394976539</v>
      </c>
      <c r="N1063" s="83">
        <f t="shared" si="1"/>
        <v>0.1699903395</v>
      </c>
      <c r="O1063" s="83">
        <f t="shared" si="2"/>
        <v>0.1699903395</v>
      </c>
      <c r="Q1063" s="83">
        <f t="shared" si="3"/>
        <v>0.230031746</v>
      </c>
      <c r="R1063" s="83">
        <f t="shared" si="4"/>
        <v>0.1699903395</v>
      </c>
      <c r="S1063" s="83" t="b">
        <f t="shared" si="5"/>
        <v>0</v>
      </c>
      <c r="T1063" s="72"/>
      <c r="U1063" s="72"/>
      <c r="V1063" s="72"/>
      <c r="W1063" s="72"/>
      <c r="X1063" s="72"/>
      <c r="Y1063" s="72"/>
      <c r="Z1063" s="72"/>
      <c r="AA1063" s="72"/>
      <c r="AB1063" s="72"/>
      <c r="AC1063" s="72"/>
      <c r="AD1063" s="72"/>
      <c r="AE1063" s="72"/>
      <c r="AF1063" s="72"/>
      <c r="AG1063" s="72"/>
      <c r="AH1063" s="72"/>
      <c r="AI1063" s="72"/>
      <c r="AJ1063" s="72"/>
      <c r="AK1063" s="72"/>
    </row>
    <row r="1064" ht="14.25" customHeight="1">
      <c r="A1064" s="78">
        <v>1061.0</v>
      </c>
      <c r="C1064" s="78" t="str">
        <f>VLOOKUP(G1064,[1]Macrodata_CCF!$A$3:$D$55,4,FALSE)</f>
        <v>#ERROR!</v>
      </c>
      <c r="E1064" s="79" t="str">
        <f>VLOOKUP(G1064,[1]Macrodata_CCF!$A$3:$B$55,2,FALSE)</f>
        <v>#ERROR!</v>
      </c>
      <c r="F1064" s="78">
        <v>0.0</v>
      </c>
      <c r="G1064" s="80">
        <v>19.0</v>
      </c>
      <c r="H1064" s="81">
        <v>246170.0</v>
      </c>
      <c r="I1064" s="81">
        <v>910000.0</v>
      </c>
      <c r="J1064" s="81">
        <v>378935.0</v>
      </c>
      <c r="K1064" s="81">
        <v>910000.0</v>
      </c>
      <c r="L1064" s="82">
        <v>0.1999984935902264</v>
      </c>
      <c r="N1064" s="83">
        <f t="shared" si="1"/>
        <v>0.1999984936</v>
      </c>
      <c r="O1064" s="83">
        <f t="shared" si="2"/>
        <v>0.1999984936</v>
      </c>
      <c r="Q1064" s="83">
        <f t="shared" si="3"/>
        <v>0.7294835165</v>
      </c>
      <c r="R1064" s="83">
        <f t="shared" si="4"/>
        <v>0.1999984936</v>
      </c>
      <c r="S1064" s="83" t="b">
        <f t="shared" si="5"/>
        <v>0</v>
      </c>
      <c r="T1064" s="72"/>
      <c r="U1064" s="72"/>
      <c r="V1064" s="72"/>
      <c r="W1064" s="72"/>
      <c r="X1064" s="72"/>
      <c r="Y1064" s="72"/>
      <c r="Z1064" s="72"/>
      <c r="AA1064" s="72"/>
      <c r="AB1064" s="72"/>
      <c r="AC1064" s="72"/>
      <c r="AD1064" s="72"/>
      <c r="AE1064" s="72"/>
      <c r="AF1064" s="72"/>
      <c r="AG1064" s="72"/>
      <c r="AH1064" s="72"/>
      <c r="AI1064" s="72"/>
      <c r="AJ1064" s="72"/>
      <c r="AK1064" s="72"/>
    </row>
    <row r="1065" ht="14.25" customHeight="1">
      <c r="A1065" s="78">
        <v>1062.0</v>
      </c>
      <c r="C1065" s="78" t="str">
        <f>VLOOKUP(G1065,[1]Macrodata_CCF!$A$3:$D$55,4,FALSE)</f>
        <v>#ERROR!</v>
      </c>
      <c r="E1065" s="79" t="str">
        <f>VLOOKUP(G1065,[1]Macrodata_CCF!$A$3:$B$55,2,FALSE)</f>
        <v>#ERROR!</v>
      </c>
      <c r="F1065" s="78">
        <v>1.0</v>
      </c>
      <c r="G1065" s="80">
        <v>53.0</v>
      </c>
      <c r="H1065" s="81">
        <v>0.0</v>
      </c>
      <c r="I1065" s="81">
        <v>670000.0</v>
      </c>
      <c r="J1065" s="81">
        <v>281400.0</v>
      </c>
      <c r="K1065" s="81">
        <v>1273000.0</v>
      </c>
      <c r="L1065" s="82">
        <v>0.42</v>
      </c>
      <c r="N1065" s="83">
        <f t="shared" si="1"/>
        <v>0.42</v>
      </c>
      <c r="O1065" s="83">
        <f t="shared" si="2"/>
        <v>0.42</v>
      </c>
      <c r="Q1065" s="83">
        <f t="shared" si="3"/>
        <v>1</v>
      </c>
      <c r="R1065" s="83">
        <f t="shared" si="4"/>
        <v>0.42</v>
      </c>
      <c r="S1065" s="83" t="b">
        <f t="shared" si="5"/>
        <v>0</v>
      </c>
      <c r="T1065" s="72"/>
      <c r="U1065" s="72"/>
      <c r="V1065" s="72"/>
      <c r="W1065" s="72"/>
      <c r="X1065" s="72"/>
      <c r="Y1065" s="72"/>
      <c r="Z1065" s="72"/>
      <c r="AA1065" s="72"/>
      <c r="AB1065" s="72"/>
      <c r="AC1065" s="72"/>
      <c r="AD1065" s="72"/>
      <c r="AE1065" s="72"/>
      <c r="AF1065" s="72"/>
      <c r="AG1065" s="72"/>
      <c r="AH1065" s="72"/>
      <c r="AI1065" s="72"/>
      <c r="AJ1065" s="72"/>
      <c r="AK1065" s="72"/>
    </row>
    <row r="1066" ht="14.25" customHeight="1">
      <c r="A1066" s="78">
        <v>1063.0</v>
      </c>
      <c r="C1066" s="78" t="str">
        <f>VLOOKUP(G1066,[1]Macrodata_CCF!$A$3:$D$55,4,FALSE)</f>
        <v>#ERROR!</v>
      </c>
      <c r="E1066" s="79" t="str">
        <f>VLOOKUP(G1066,[1]Macrodata_CCF!$A$3:$B$55,2,FALSE)</f>
        <v>#ERROR!</v>
      </c>
      <c r="F1066" s="78">
        <v>0.0</v>
      </c>
      <c r="G1066" s="80">
        <v>31.0</v>
      </c>
      <c r="H1066" s="81">
        <v>290710.0</v>
      </c>
      <c r="I1066" s="81">
        <v>1000000.0</v>
      </c>
      <c r="J1066" s="81">
        <v>397105.0</v>
      </c>
      <c r="K1066" s="81">
        <v>1000000.0</v>
      </c>
      <c r="L1066" s="82">
        <v>0.1500021147908472</v>
      </c>
      <c r="N1066" s="83">
        <f t="shared" si="1"/>
        <v>0.1500021148</v>
      </c>
      <c r="O1066" s="83">
        <f t="shared" si="2"/>
        <v>0.1500021148</v>
      </c>
      <c r="Q1066" s="83">
        <f t="shared" si="3"/>
        <v>0.70929</v>
      </c>
      <c r="R1066" s="83">
        <f t="shared" si="4"/>
        <v>0.1500021148</v>
      </c>
      <c r="S1066" s="83" t="b">
        <f t="shared" si="5"/>
        <v>0</v>
      </c>
      <c r="T1066" s="72"/>
      <c r="U1066" s="72"/>
      <c r="V1066" s="72"/>
      <c r="W1066" s="72"/>
      <c r="X1066" s="72"/>
      <c r="Y1066" s="72"/>
      <c r="Z1066" s="72"/>
      <c r="AA1066" s="72"/>
      <c r="AB1066" s="72"/>
      <c r="AC1066" s="72"/>
      <c r="AD1066" s="72"/>
      <c r="AE1066" s="72"/>
      <c r="AF1066" s="72"/>
      <c r="AG1066" s="72"/>
      <c r="AH1066" s="72"/>
      <c r="AI1066" s="72"/>
      <c r="AJ1066" s="72"/>
      <c r="AK1066" s="72"/>
    </row>
    <row r="1067" ht="14.25" customHeight="1">
      <c r="A1067" s="78">
        <v>1064.0</v>
      </c>
      <c r="C1067" s="78" t="str">
        <f>VLOOKUP(G1067,[1]Macrodata_CCF!$A$3:$D$55,4,FALSE)</f>
        <v>#ERROR!</v>
      </c>
      <c r="E1067" s="79" t="str">
        <f>VLOOKUP(G1067,[1]Macrodata_CCF!$A$3:$B$55,2,FALSE)</f>
        <v>#ERROR!</v>
      </c>
      <c r="F1067" s="78">
        <v>1.0</v>
      </c>
      <c r="G1067" s="80">
        <v>13.0</v>
      </c>
      <c r="H1067" s="81">
        <v>2390.0</v>
      </c>
      <c r="I1067" s="81">
        <v>30000.0</v>
      </c>
      <c r="J1067" s="81">
        <v>13710.0</v>
      </c>
      <c r="K1067" s="81">
        <v>42000.0</v>
      </c>
      <c r="L1067" s="82">
        <v>0.4099963781238682</v>
      </c>
      <c r="N1067" s="83">
        <f t="shared" si="1"/>
        <v>0.4099963781</v>
      </c>
      <c r="O1067" s="83">
        <f t="shared" si="2"/>
        <v>0.4099963781</v>
      </c>
      <c r="Q1067" s="83">
        <f t="shared" si="3"/>
        <v>0.9203333333</v>
      </c>
      <c r="R1067" s="83">
        <f t="shared" si="4"/>
        <v>0.4099963781</v>
      </c>
      <c r="S1067" s="83" t="b">
        <f t="shared" si="5"/>
        <v>0</v>
      </c>
      <c r="T1067" s="72"/>
      <c r="U1067" s="72"/>
      <c r="V1067" s="72"/>
      <c r="W1067" s="72"/>
      <c r="X1067" s="72"/>
      <c r="Y1067" s="72"/>
      <c r="Z1067" s="72"/>
      <c r="AA1067" s="72"/>
      <c r="AB1067" s="72"/>
      <c r="AC1067" s="72"/>
      <c r="AD1067" s="72"/>
      <c r="AE1067" s="72"/>
      <c r="AF1067" s="72"/>
      <c r="AG1067" s="72"/>
      <c r="AH1067" s="72"/>
      <c r="AI1067" s="72"/>
      <c r="AJ1067" s="72"/>
      <c r="AK1067" s="72"/>
    </row>
    <row r="1068" ht="14.25" customHeight="1">
      <c r="A1068" s="78">
        <v>1065.0</v>
      </c>
      <c r="C1068" s="78" t="str">
        <f>VLOOKUP(G1068,[1]Macrodata_CCF!$A$3:$D$55,4,FALSE)</f>
        <v>#ERROR!</v>
      </c>
      <c r="E1068" s="79" t="str">
        <f>VLOOKUP(G1068,[1]Macrodata_CCF!$A$3:$B$55,2,FALSE)</f>
        <v>#ERROR!</v>
      </c>
      <c r="F1068" s="78">
        <v>0.0</v>
      </c>
      <c r="G1068" s="80">
        <v>39.0</v>
      </c>
      <c r="H1068" s="81">
        <v>198440.0</v>
      </c>
      <c r="I1068" s="81">
        <v>320000.0</v>
      </c>
      <c r="J1068" s="81">
        <v>203300.0</v>
      </c>
      <c r="K1068" s="81">
        <v>320000.0</v>
      </c>
      <c r="L1068" s="82">
        <v>0.03998025666337611</v>
      </c>
      <c r="N1068" s="83">
        <f t="shared" si="1"/>
        <v>0.03998025666</v>
      </c>
      <c r="O1068" s="83">
        <f t="shared" si="2"/>
        <v>0.03998025666</v>
      </c>
      <c r="Q1068" s="83">
        <f t="shared" si="3"/>
        <v>0.379875</v>
      </c>
      <c r="R1068" s="83">
        <f t="shared" si="4"/>
        <v>0.03998025666</v>
      </c>
      <c r="S1068" s="83" t="b">
        <f t="shared" si="5"/>
        <v>0</v>
      </c>
      <c r="T1068" s="72"/>
      <c r="U1068" s="72"/>
      <c r="V1068" s="72"/>
      <c r="W1068" s="72"/>
      <c r="X1068" s="72"/>
      <c r="Y1068" s="72"/>
      <c r="Z1068" s="72"/>
      <c r="AA1068" s="72"/>
      <c r="AB1068" s="72"/>
      <c r="AC1068" s="72"/>
      <c r="AD1068" s="72"/>
      <c r="AE1068" s="72"/>
      <c r="AF1068" s="72"/>
      <c r="AG1068" s="72"/>
      <c r="AH1068" s="72"/>
      <c r="AI1068" s="72"/>
      <c r="AJ1068" s="72"/>
      <c r="AK1068" s="72"/>
    </row>
    <row r="1069" ht="14.25" customHeight="1">
      <c r="A1069" s="78">
        <v>1066.0</v>
      </c>
      <c r="C1069" s="78" t="str">
        <f>VLOOKUP(G1069,[1]Macrodata_CCF!$A$3:$D$55,4,FALSE)</f>
        <v>#ERROR!</v>
      </c>
      <c r="E1069" s="79" t="str">
        <f>VLOOKUP(G1069,[1]Macrodata_CCF!$A$3:$B$55,2,FALSE)</f>
        <v>#ERROR!</v>
      </c>
      <c r="F1069" s="78">
        <v>0.0</v>
      </c>
      <c r="G1069" s="80">
        <v>24.0</v>
      </c>
      <c r="H1069" s="81">
        <v>142715.0</v>
      </c>
      <c r="I1069" s="81">
        <v>820000.0</v>
      </c>
      <c r="J1069" s="81">
        <v>81760.0</v>
      </c>
      <c r="K1069" s="81">
        <v>820000.0</v>
      </c>
      <c r="L1069" s="82">
        <v>-0.08999904028584717</v>
      </c>
      <c r="N1069" s="83">
        <f t="shared" si="1"/>
        <v>-0.08999904029</v>
      </c>
      <c r="O1069" s="83">
        <f t="shared" si="2"/>
        <v>0</v>
      </c>
      <c r="Q1069" s="83">
        <f t="shared" si="3"/>
        <v>0.8259573171</v>
      </c>
      <c r="R1069" s="83">
        <f t="shared" si="4"/>
        <v>-0.08999904029</v>
      </c>
      <c r="S1069" s="83" t="b">
        <f t="shared" si="5"/>
        <v>0</v>
      </c>
      <c r="T1069" s="72"/>
      <c r="U1069" s="72"/>
      <c r="V1069" s="72"/>
      <c r="W1069" s="72"/>
      <c r="X1069" s="72"/>
      <c r="Y1069" s="72"/>
      <c r="Z1069" s="72"/>
      <c r="AA1069" s="72"/>
      <c r="AB1069" s="72"/>
      <c r="AC1069" s="72"/>
      <c r="AD1069" s="72"/>
      <c r="AE1069" s="72"/>
      <c r="AF1069" s="72"/>
      <c r="AG1069" s="72"/>
      <c r="AH1069" s="72"/>
      <c r="AI1069" s="72"/>
      <c r="AJ1069" s="72"/>
      <c r="AK1069" s="72"/>
    </row>
    <row r="1070" ht="14.25" customHeight="1">
      <c r="A1070" s="78">
        <v>1067.0</v>
      </c>
      <c r="C1070" s="78" t="str">
        <f>VLOOKUP(G1070,[1]Macrodata_CCF!$A$3:$D$55,4,FALSE)</f>
        <v>#ERROR!</v>
      </c>
      <c r="E1070" s="79" t="str">
        <f>VLOOKUP(G1070,[1]Macrodata_CCF!$A$3:$B$55,2,FALSE)</f>
        <v>#ERROR!</v>
      </c>
      <c r="F1070" s="78">
        <v>0.0</v>
      </c>
      <c r="G1070" s="80">
        <v>8.0</v>
      </c>
      <c r="H1070" s="81">
        <v>0.0</v>
      </c>
      <c r="I1070" s="81">
        <v>690000.0</v>
      </c>
      <c r="J1070" s="81">
        <v>703800.0</v>
      </c>
      <c r="K1070" s="81">
        <v>690000.0</v>
      </c>
      <c r="L1070" s="82">
        <v>1.02</v>
      </c>
      <c r="N1070" s="83">
        <f t="shared" si="1"/>
        <v>1.02</v>
      </c>
      <c r="O1070" s="83">
        <f t="shared" si="2"/>
        <v>1</v>
      </c>
      <c r="Q1070" s="83">
        <f t="shared" si="3"/>
        <v>1</v>
      </c>
      <c r="R1070" s="83">
        <f t="shared" si="4"/>
        <v>1.02</v>
      </c>
      <c r="S1070" s="83" t="b">
        <f t="shared" si="5"/>
        <v>0</v>
      </c>
      <c r="T1070" s="72"/>
      <c r="U1070" s="72"/>
      <c r="V1070" s="72"/>
      <c r="W1070" s="72"/>
      <c r="X1070" s="72"/>
      <c r="Y1070" s="72"/>
      <c r="Z1070" s="72"/>
      <c r="AA1070" s="72"/>
      <c r="AB1070" s="72"/>
      <c r="AC1070" s="72"/>
      <c r="AD1070" s="72"/>
      <c r="AE1070" s="72"/>
      <c r="AF1070" s="72"/>
      <c r="AG1070" s="72"/>
      <c r="AH1070" s="72"/>
      <c r="AI1070" s="72"/>
      <c r="AJ1070" s="72"/>
      <c r="AK1070" s="72"/>
    </row>
    <row r="1071" ht="14.25" customHeight="1">
      <c r="A1071" s="78">
        <v>1068.0</v>
      </c>
      <c r="C1071" s="78" t="str">
        <f>VLOOKUP(G1071,[1]Macrodata_CCF!$A$3:$D$55,4,FALSE)</f>
        <v>#ERROR!</v>
      </c>
      <c r="E1071" s="79" t="str">
        <f>VLOOKUP(G1071,[1]Macrodata_CCF!$A$3:$B$55,2,FALSE)</f>
        <v>#ERROR!</v>
      </c>
      <c r="F1071" s="78">
        <v>0.0</v>
      </c>
      <c r="G1071" s="80">
        <v>10.0</v>
      </c>
      <c r="H1071" s="81">
        <v>28995.0</v>
      </c>
      <c r="I1071" s="81">
        <v>50000.0</v>
      </c>
      <c r="J1071" s="81">
        <v>34245.0</v>
      </c>
      <c r="K1071" s="81">
        <v>50000.0</v>
      </c>
      <c r="L1071" s="82">
        <v>0.2499404903594382</v>
      </c>
      <c r="N1071" s="83">
        <f t="shared" si="1"/>
        <v>0.2499404904</v>
      </c>
      <c r="O1071" s="83">
        <f t="shared" si="2"/>
        <v>0.2499404904</v>
      </c>
      <c r="Q1071" s="83">
        <f t="shared" si="3"/>
        <v>0.4201</v>
      </c>
      <c r="R1071" s="83">
        <f t="shared" si="4"/>
        <v>0.2499404904</v>
      </c>
      <c r="S1071" s="83" t="b">
        <f t="shared" si="5"/>
        <v>0</v>
      </c>
      <c r="T1071" s="72"/>
      <c r="U1071" s="72"/>
      <c r="V1071" s="72"/>
      <c r="W1071" s="72"/>
      <c r="X1071" s="72"/>
      <c r="Y1071" s="72"/>
      <c r="Z1071" s="72"/>
      <c r="AA1071" s="72"/>
      <c r="AB1071" s="72"/>
      <c r="AC1071" s="72"/>
      <c r="AD1071" s="72"/>
      <c r="AE1071" s="72"/>
      <c r="AF1071" s="72"/>
      <c r="AG1071" s="72"/>
      <c r="AH1071" s="72"/>
      <c r="AI1071" s="72"/>
      <c r="AJ1071" s="72"/>
      <c r="AK1071" s="72"/>
    </row>
    <row r="1072" ht="14.25" customHeight="1">
      <c r="A1072" s="78">
        <v>1069.0</v>
      </c>
      <c r="C1072" s="78" t="str">
        <f>VLOOKUP(G1072,[1]Macrodata_CCF!$A$3:$D$55,4,FALSE)</f>
        <v>#ERROR!</v>
      </c>
      <c r="E1072" s="79" t="str">
        <f>VLOOKUP(G1072,[1]Macrodata_CCF!$A$3:$B$55,2,FALSE)</f>
        <v>#ERROR!</v>
      </c>
      <c r="F1072" s="78">
        <v>0.0</v>
      </c>
      <c r="G1072" s="80">
        <v>46.0</v>
      </c>
      <c r="H1072" s="81">
        <v>547110.0</v>
      </c>
      <c r="I1072" s="81">
        <v>900000.0</v>
      </c>
      <c r="J1072" s="81">
        <v>614160.0</v>
      </c>
      <c r="K1072" s="81">
        <v>900000.0</v>
      </c>
      <c r="L1072" s="82">
        <v>0.1900025503698036</v>
      </c>
      <c r="N1072" s="83">
        <f t="shared" si="1"/>
        <v>0.1900025504</v>
      </c>
      <c r="O1072" s="83">
        <f t="shared" si="2"/>
        <v>0.1900025504</v>
      </c>
      <c r="Q1072" s="83">
        <f t="shared" si="3"/>
        <v>0.3921</v>
      </c>
      <c r="R1072" s="83">
        <f t="shared" si="4"/>
        <v>0.1900025504</v>
      </c>
      <c r="S1072" s="83" t="b">
        <f t="shared" si="5"/>
        <v>0</v>
      </c>
      <c r="T1072" s="72"/>
      <c r="U1072" s="72"/>
      <c r="V1072" s="72"/>
      <c r="W1072" s="72"/>
      <c r="X1072" s="72"/>
      <c r="Y1072" s="72"/>
      <c r="Z1072" s="72"/>
      <c r="AA1072" s="72"/>
      <c r="AB1072" s="72"/>
      <c r="AC1072" s="72"/>
      <c r="AD1072" s="72"/>
      <c r="AE1072" s="72"/>
      <c r="AF1072" s="72"/>
      <c r="AG1072" s="72"/>
      <c r="AH1072" s="72"/>
      <c r="AI1072" s="72"/>
      <c r="AJ1072" s="72"/>
      <c r="AK1072" s="72"/>
    </row>
    <row r="1073" ht="14.25" customHeight="1">
      <c r="A1073" s="78">
        <v>1070.0</v>
      </c>
      <c r="C1073" s="78" t="str">
        <f>VLOOKUP(G1073,[1]Macrodata_CCF!$A$3:$D$55,4,FALSE)</f>
        <v>#ERROR!</v>
      </c>
      <c r="E1073" s="79" t="str">
        <f>VLOOKUP(G1073,[1]Macrodata_CCF!$A$3:$B$55,2,FALSE)</f>
        <v>#ERROR!</v>
      </c>
      <c r="F1073" s="78">
        <v>0.0</v>
      </c>
      <c r="G1073" s="80">
        <v>48.0</v>
      </c>
      <c r="H1073" s="81">
        <v>204940.0</v>
      </c>
      <c r="I1073" s="81">
        <v>580000.0</v>
      </c>
      <c r="J1073" s="81">
        <v>279950.0</v>
      </c>
      <c r="K1073" s="81">
        <v>580000.0</v>
      </c>
      <c r="L1073" s="82">
        <v>0.1999946675198635</v>
      </c>
      <c r="N1073" s="83">
        <f t="shared" si="1"/>
        <v>0.1999946675</v>
      </c>
      <c r="O1073" s="83">
        <f t="shared" si="2"/>
        <v>0.1999946675</v>
      </c>
      <c r="Q1073" s="83">
        <f t="shared" si="3"/>
        <v>0.6466551724</v>
      </c>
      <c r="R1073" s="83">
        <f t="shared" si="4"/>
        <v>0.1999946675</v>
      </c>
      <c r="S1073" s="83" t="b">
        <f t="shared" si="5"/>
        <v>0</v>
      </c>
      <c r="T1073" s="72"/>
      <c r="U1073" s="72"/>
      <c r="V1073" s="72"/>
      <c r="W1073" s="72"/>
      <c r="X1073" s="72"/>
      <c r="Y1073" s="72"/>
      <c r="Z1073" s="72"/>
      <c r="AA1073" s="72"/>
      <c r="AB1073" s="72"/>
      <c r="AC1073" s="72"/>
      <c r="AD1073" s="72"/>
      <c r="AE1073" s="72"/>
      <c r="AF1073" s="72"/>
      <c r="AG1073" s="72"/>
      <c r="AH1073" s="72"/>
      <c r="AI1073" s="72"/>
      <c r="AJ1073" s="72"/>
      <c r="AK1073" s="72"/>
    </row>
    <row r="1074" ht="14.25" customHeight="1">
      <c r="A1074" s="78">
        <v>1071.0</v>
      </c>
      <c r="C1074" s="78" t="str">
        <f>VLOOKUP(G1074,[1]Macrodata_CCF!$A$3:$D$55,4,FALSE)</f>
        <v>#ERROR!</v>
      </c>
      <c r="E1074" s="79" t="str">
        <f>VLOOKUP(G1074,[1]Macrodata_CCF!$A$3:$B$55,2,FALSE)</f>
        <v>#ERROR!</v>
      </c>
      <c r="F1074" s="78">
        <v>0.0</v>
      </c>
      <c r="G1074" s="80">
        <v>36.0</v>
      </c>
      <c r="H1074" s="81">
        <v>0.0</v>
      </c>
      <c r="I1074" s="81">
        <v>570000.0</v>
      </c>
      <c r="J1074" s="81">
        <v>114000.0</v>
      </c>
      <c r="K1074" s="81">
        <v>570000.0</v>
      </c>
      <c r="L1074" s="82">
        <v>0.2</v>
      </c>
      <c r="N1074" s="83">
        <f t="shared" si="1"/>
        <v>0.2</v>
      </c>
      <c r="O1074" s="83">
        <f t="shared" si="2"/>
        <v>0.2</v>
      </c>
      <c r="Q1074" s="83">
        <f t="shared" si="3"/>
        <v>1</v>
      </c>
      <c r="R1074" s="83">
        <f t="shared" si="4"/>
        <v>0.2</v>
      </c>
      <c r="S1074" s="83" t="b">
        <f t="shared" si="5"/>
        <v>0</v>
      </c>
      <c r="T1074" s="72"/>
      <c r="U1074" s="72"/>
      <c r="V1074" s="72"/>
      <c r="W1074" s="72"/>
      <c r="X1074" s="72"/>
      <c r="Y1074" s="72"/>
      <c r="Z1074" s="72"/>
      <c r="AA1074" s="72"/>
      <c r="AB1074" s="72"/>
      <c r="AC1074" s="72"/>
      <c r="AD1074" s="72"/>
      <c r="AE1074" s="72"/>
      <c r="AF1074" s="72"/>
      <c r="AG1074" s="72"/>
      <c r="AH1074" s="72"/>
      <c r="AI1074" s="72"/>
      <c r="AJ1074" s="72"/>
      <c r="AK1074" s="72"/>
    </row>
    <row r="1075" ht="14.25" customHeight="1">
      <c r="A1075" s="78">
        <v>1072.0</v>
      </c>
      <c r="C1075" s="78" t="str">
        <f>VLOOKUP(G1075,[1]Macrodata_CCF!$A$3:$D$55,4,FALSE)</f>
        <v>#ERROR!</v>
      </c>
      <c r="E1075" s="79" t="str">
        <f>VLOOKUP(G1075,[1]Macrodata_CCF!$A$3:$B$55,2,FALSE)</f>
        <v>#ERROR!</v>
      </c>
      <c r="F1075" s="78">
        <v>0.0</v>
      </c>
      <c r="G1075" s="80">
        <v>5.0</v>
      </c>
      <c r="H1075" s="81">
        <v>0.0</v>
      </c>
      <c r="I1075" s="81">
        <v>330000.0</v>
      </c>
      <c r="J1075" s="81">
        <v>132000.0</v>
      </c>
      <c r="K1075" s="81">
        <v>330000.0</v>
      </c>
      <c r="L1075" s="82">
        <v>0.4</v>
      </c>
      <c r="N1075" s="83">
        <f t="shared" si="1"/>
        <v>0.4</v>
      </c>
      <c r="O1075" s="83">
        <f t="shared" si="2"/>
        <v>0.4</v>
      </c>
      <c r="Q1075" s="83">
        <f t="shared" si="3"/>
        <v>1</v>
      </c>
      <c r="R1075" s="83">
        <f t="shared" si="4"/>
        <v>0.4</v>
      </c>
      <c r="S1075" s="83" t="b">
        <f t="shared" si="5"/>
        <v>0</v>
      </c>
      <c r="T1075" s="72"/>
      <c r="U1075" s="72"/>
      <c r="V1075" s="72"/>
      <c r="W1075" s="72"/>
      <c r="X1075" s="72"/>
      <c r="Y1075" s="72"/>
      <c r="Z1075" s="72"/>
      <c r="AA1075" s="72"/>
      <c r="AB1075" s="72"/>
      <c r="AC1075" s="72"/>
      <c r="AD1075" s="72"/>
      <c r="AE1075" s="72"/>
      <c r="AF1075" s="72"/>
      <c r="AG1075" s="72"/>
      <c r="AH1075" s="72"/>
      <c r="AI1075" s="72"/>
      <c r="AJ1075" s="72"/>
      <c r="AK1075" s="72"/>
    </row>
    <row r="1076" ht="14.25" customHeight="1">
      <c r="A1076" s="78">
        <v>1073.0</v>
      </c>
      <c r="C1076" s="78" t="str">
        <f>VLOOKUP(G1076,[1]Macrodata_CCF!$A$3:$D$55,4,FALSE)</f>
        <v>#ERROR!</v>
      </c>
      <c r="E1076" s="79" t="str">
        <f>VLOOKUP(G1076,[1]Macrodata_CCF!$A$3:$B$55,2,FALSE)</f>
        <v>#ERROR!</v>
      </c>
      <c r="F1076" s="78">
        <v>0.0</v>
      </c>
      <c r="G1076" s="80">
        <v>36.0</v>
      </c>
      <c r="H1076" s="81">
        <v>64380.0</v>
      </c>
      <c r="I1076" s="81">
        <v>360000.0</v>
      </c>
      <c r="J1076" s="81">
        <v>108725.0</v>
      </c>
      <c r="K1076" s="81">
        <v>360000.0</v>
      </c>
      <c r="L1076" s="82">
        <v>0.1500067654421216</v>
      </c>
      <c r="N1076" s="83">
        <f t="shared" si="1"/>
        <v>0.1500067654</v>
      </c>
      <c r="O1076" s="83">
        <f t="shared" si="2"/>
        <v>0.1500067654</v>
      </c>
      <c r="Q1076" s="83">
        <f t="shared" si="3"/>
        <v>0.8211666667</v>
      </c>
      <c r="R1076" s="83">
        <f t="shared" si="4"/>
        <v>0.1500067654</v>
      </c>
      <c r="S1076" s="83" t="b">
        <f t="shared" si="5"/>
        <v>0</v>
      </c>
      <c r="T1076" s="72"/>
      <c r="U1076" s="72"/>
      <c r="V1076" s="72"/>
      <c r="W1076" s="72"/>
      <c r="X1076" s="72"/>
      <c r="Y1076" s="72"/>
      <c r="Z1076" s="72"/>
      <c r="AA1076" s="72"/>
      <c r="AB1076" s="72"/>
      <c r="AC1076" s="72"/>
      <c r="AD1076" s="72"/>
      <c r="AE1076" s="72"/>
      <c r="AF1076" s="72"/>
      <c r="AG1076" s="72"/>
      <c r="AH1076" s="72"/>
      <c r="AI1076" s="72"/>
      <c r="AJ1076" s="72"/>
      <c r="AK1076" s="72"/>
    </row>
    <row r="1077" ht="14.25" customHeight="1">
      <c r="A1077" s="78">
        <v>1074.0</v>
      </c>
      <c r="C1077" s="78" t="str">
        <f>VLOOKUP(G1077,[1]Macrodata_CCF!$A$3:$D$55,4,FALSE)</f>
        <v>#ERROR!</v>
      </c>
      <c r="E1077" s="79" t="str">
        <f>VLOOKUP(G1077,[1]Macrodata_CCF!$A$3:$B$55,2,FALSE)</f>
        <v>#ERROR!</v>
      </c>
      <c r="F1077" s="78">
        <v>0.0</v>
      </c>
      <c r="G1077" s="80">
        <v>48.0</v>
      </c>
      <c r="H1077" s="81">
        <v>111160.0</v>
      </c>
      <c r="I1077" s="81">
        <v>410000.0</v>
      </c>
      <c r="J1077" s="81">
        <v>161965.0</v>
      </c>
      <c r="K1077" s="81">
        <v>410000.0</v>
      </c>
      <c r="L1077" s="82">
        <v>0.170007361798956</v>
      </c>
      <c r="N1077" s="83">
        <f t="shared" si="1"/>
        <v>0.1700073618</v>
      </c>
      <c r="O1077" s="83">
        <f t="shared" si="2"/>
        <v>0.1700073618</v>
      </c>
      <c r="Q1077" s="83">
        <f t="shared" si="3"/>
        <v>0.7288780488</v>
      </c>
      <c r="R1077" s="83">
        <f t="shared" si="4"/>
        <v>0.1700073618</v>
      </c>
      <c r="S1077" s="83" t="b">
        <f t="shared" si="5"/>
        <v>0</v>
      </c>
      <c r="T1077" s="72"/>
      <c r="U1077" s="72"/>
      <c r="V1077" s="72"/>
      <c r="W1077" s="72"/>
      <c r="X1077" s="72"/>
      <c r="Y1077" s="72"/>
      <c r="Z1077" s="72"/>
      <c r="AA1077" s="72"/>
      <c r="AB1077" s="72"/>
      <c r="AC1077" s="72"/>
      <c r="AD1077" s="72"/>
      <c r="AE1077" s="72"/>
      <c r="AF1077" s="72"/>
      <c r="AG1077" s="72"/>
      <c r="AH1077" s="72"/>
      <c r="AI1077" s="72"/>
      <c r="AJ1077" s="72"/>
      <c r="AK1077" s="72"/>
    </row>
    <row r="1078" ht="14.25" customHeight="1">
      <c r="A1078" s="78">
        <v>1075.0</v>
      </c>
      <c r="C1078" s="78" t="str">
        <f>VLOOKUP(G1078,[1]Macrodata_CCF!$A$3:$D$55,4,FALSE)</f>
        <v>#ERROR!</v>
      </c>
      <c r="E1078" s="79" t="str">
        <f>VLOOKUP(G1078,[1]Macrodata_CCF!$A$3:$B$55,2,FALSE)</f>
        <v>#ERROR!</v>
      </c>
      <c r="F1078" s="78">
        <v>0.0</v>
      </c>
      <c r="G1078" s="80">
        <v>41.0</v>
      </c>
      <c r="H1078" s="81">
        <v>153140.0</v>
      </c>
      <c r="I1078" s="81">
        <v>710000.0</v>
      </c>
      <c r="J1078" s="81">
        <v>336905.0</v>
      </c>
      <c r="K1078" s="81">
        <v>710000.0</v>
      </c>
      <c r="L1078" s="82">
        <v>0.3300021549402004</v>
      </c>
      <c r="N1078" s="83">
        <f t="shared" si="1"/>
        <v>0.3300021549</v>
      </c>
      <c r="O1078" s="83">
        <f t="shared" si="2"/>
        <v>0.3300021549</v>
      </c>
      <c r="Q1078" s="83">
        <f t="shared" si="3"/>
        <v>0.7843098592</v>
      </c>
      <c r="R1078" s="83">
        <f t="shared" si="4"/>
        <v>0.3300021549</v>
      </c>
      <c r="S1078" s="83" t="b">
        <f t="shared" si="5"/>
        <v>0</v>
      </c>
      <c r="T1078" s="72"/>
      <c r="U1078" s="72"/>
      <c r="V1078" s="72"/>
      <c r="W1078" s="72"/>
      <c r="X1078" s="72"/>
      <c r="Y1078" s="72"/>
      <c r="Z1078" s="72"/>
      <c r="AA1078" s="72"/>
      <c r="AB1078" s="72"/>
      <c r="AC1078" s="72"/>
      <c r="AD1078" s="72"/>
      <c r="AE1078" s="72"/>
      <c r="AF1078" s="72"/>
      <c r="AG1078" s="72"/>
      <c r="AH1078" s="72"/>
      <c r="AI1078" s="72"/>
      <c r="AJ1078" s="72"/>
      <c r="AK1078" s="72"/>
    </row>
    <row r="1079" ht="14.25" customHeight="1">
      <c r="A1079" s="78">
        <v>1076.0</v>
      </c>
      <c r="C1079" s="78" t="str">
        <f>VLOOKUP(G1079,[1]Macrodata_CCF!$A$3:$D$55,4,FALSE)</f>
        <v>#ERROR!</v>
      </c>
      <c r="E1079" s="79" t="str">
        <f>VLOOKUP(G1079,[1]Macrodata_CCF!$A$3:$B$55,2,FALSE)</f>
        <v>#ERROR!</v>
      </c>
      <c r="F1079" s="78">
        <v>0.0</v>
      </c>
      <c r="G1079" s="80">
        <v>8.0</v>
      </c>
      <c r="H1079" s="81">
        <v>8665.0</v>
      </c>
      <c r="I1079" s="81">
        <v>170000.0</v>
      </c>
      <c r="J1079" s="81">
        <v>65130.0</v>
      </c>
      <c r="K1079" s="81">
        <v>170000.0</v>
      </c>
      <c r="L1079" s="82">
        <v>0.3499860538630799</v>
      </c>
      <c r="N1079" s="83">
        <f t="shared" si="1"/>
        <v>0.3499860539</v>
      </c>
      <c r="O1079" s="83">
        <f t="shared" si="2"/>
        <v>0.3499860539</v>
      </c>
      <c r="Q1079" s="83">
        <f t="shared" si="3"/>
        <v>0.9490294118</v>
      </c>
      <c r="R1079" s="83">
        <f t="shared" si="4"/>
        <v>0.3499860539</v>
      </c>
      <c r="S1079" s="83" t="b">
        <f t="shared" si="5"/>
        <v>0</v>
      </c>
      <c r="T1079" s="72"/>
      <c r="U1079" s="72"/>
      <c r="V1079" s="72"/>
      <c r="W1079" s="72"/>
      <c r="X1079" s="72"/>
      <c r="Y1079" s="72"/>
      <c r="Z1079" s="72"/>
      <c r="AA1079" s="72"/>
      <c r="AB1079" s="72"/>
      <c r="AC1079" s="72"/>
      <c r="AD1079" s="72"/>
      <c r="AE1079" s="72"/>
      <c r="AF1079" s="72"/>
      <c r="AG1079" s="72"/>
      <c r="AH1079" s="72"/>
      <c r="AI1079" s="72"/>
      <c r="AJ1079" s="72"/>
      <c r="AK1079" s="72"/>
    </row>
    <row r="1080" ht="14.25" customHeight="1">
      <c r="A1080" s="78">
        <v>1077.0</v>
      </c>
      <c r="C1080" s="78" t="str">
        <f>VLOOKUP(G1080,[1]Macrodata_CCF!$A$3:$D$55,4,FALSE)</f>
        <v>#ERROR!</v>
      </c>
      <c r="E1080" s="79" t="str">
        <f>VLOOKUP(G1080,[1]Macrodata_CCF!$A$3:$B$55,2,FALSE)</f>
        <v>#ERROR!</v>
      </c>
      <c r="F1080" s="78">
        <v>0.0</v>
      </c>
      <c r="G1080" s="80">
        <v>17.0</v>
      </c>
      <c r="H1080" s="81">
        <v>163580.0</v>
      </c>
      <c r="I1080" s="81">
        <v>770000.0</v>
      </c>
      <c r="J1080" s="81">
        <v>90810.0</v>
      </c>
      <c r="K1080" s="81">
        <v>770000.0</v>
      </c>
      <c r="L1080" s="82">
        <v>-0.1199993403911481</v>
      </c>
      <c r="N1080" s="83">
        <f t="shared" si="1"/>
        <v>-0.1199993404</v>
      </c>
      <c r="O1080" s="83">
        <f t="shared" si="2"/>
        <v>0</v>
      </c>
      <c r="Q1080" s="83">
        <f t="shared" si="3"/>
        <v>0.7875584416</v>
      </c>
      <c r="R1080" s="83">
        <f t="shared" si="4"/>
        <v>-0.1199993404</v>
      </c>
      <c r="S1080" s="83" t="b">
        <f t="shared" si="5"/>
        <v>0</v>
      </c>
      <c r="T1080" s="72"/>
      <c r="U1080" s="72"/>
      <c r="V1080" s="72"/>
      <c r="W1080" s="72"/>
      <c r="X1080" s="72"/>
      <c r="Y1080" s="72"/>
      <c r="Z1080" s="72"/>
      <c r="AA1080" s="72"/>
      <c r="AB1080" s="72"/>
      <c r="AC1080" s="72"/>
      <c r="AD1080" s="72"/>
      <c r="AE1080" s="72"/>
      <c r="AF1080" s="72"/>
      <c r="AG1080" s="72"/>
      <c r="AH1080" s="72"/>
      <c r="AI1080" s="72"/>
      <c r="AJ1080" s="72"/>
      <c r="AK1080" s="72"/>
    </row>
    <row r="1081" ht="14.25" customHeight="1">
      <c r="A1081" s="78">
        <v>1078.0</v>
      </c>
      <c r="C1081" s="78" t="str">
        <f>VLOOKUP(G1081,[1]Macrodata_CCF!$A$3:$D$55,4,FALSE)</f>
        <v>#ERROR!</v>
      </c>
      <c r="E1081" s="79" t="str">
        <f>VLOOKUP(G1081,[1]Macrodata_CCF!$A$3:$B$55,2,FALSE)</f>
        <v>#ERROR!</v>
      </c>
      <c r="F1081" s="78">
        <v>0.0</v>
      </c>
      <c r="G1081" s="80">
        <v>28.0</v>
      </c>
      <c r="H1081" s="81">
        <v>363060.0</v>
      </c>
      <c r="I1081" s="81">
        <v>720000.0</v>
      </c>
      <c r="J1081" s="81">
        <v>427310.0</v>
      </c>
      <c r="K1081" s="81">
        <v>720000.0</v>
      </c>
      <c r="L1081" s="82">
        <v>0.1800022412730431</v>
      </c>
      <c r="N1081" s="83">
        <f t="shared" si="1"/>
        <v>0.1800022413</v>
      </c>
      <c r="O1081" s="83">
        <f t="shared" si="2"/>
        <v>0.1800022413</v>
      </c>
      <c r="Q1081" s="83">
        <f t="shared" si="3"/>
        <v>0.49575</v>
      </c>
      <c r="R1081" s="83">
        <f t="shared" si="4"/>
        <v>0.1800022413</v>
      </c>
      <c r="S1081" s="83" t="b">
        <f t="shared" si="5"/>
        <v>0</v>
      </c>
      <c r="T1081" s="72"/>
      <c r="U1081" s="72"/>
      <c r="V1081" s="72"/>
      <c r="W1081" s="72"/>
      <c r="X1081" s="72"/>
      <c r="Y1081" s="72"/>
      <c r="Z1081" s="72"/>
      <c r="AA1081" s="72"/>
      <c r="AB1081" s="72"/>
      <c r="AC1081" s="72"/>
      <c r="AD1081" s="72"/>
      <c r="AE1081" s="72"/>
      <c r="AF1081" s="72"/>
      <c r="AG1081" s="72"/>
      <c r="AH1081" s="72"/>
      <c r="AI1081" s="72"/>
      <c r="AJ1081" s="72"/>
      <c r="AK1081" s="72"/>
    </row>
    <row r="1082" ht="14.25" customHeight="1">
      <c r="A1082" s="78">
        <v>1079.0</v>
      </c>
      <c r="C1082" s="78" t="str">
        <f>VLOOKUP(G1082,[1]Macrodata_CCF!$A$3:$D$55,4,FALSE)</f>
        <v>#ERROR!</v>
      </c>
      <c r="E1082" s="79" t="str">
        <f>VLOOKUP(G1082,[1]Macrodata_CCF!$A$3:$B$55,2,FALSE)</f>
        <v>#ERROR!</v>
      </c>
      <c r="F1082" s="78">
        <v>1.0</v>
      </c>
      <c r="G1082" s="80">
        <v>8.0</v>
      </c>
      <c r="H1082" s="81">
        <v>210955.0</v>
      </c>
      <c r="I1082" s="81">
        <v>600000.0</v>
      </c>
      <c r="J1082" s="81">
        <v>382135.0</v>
      </c>
      <c r="K1082" s="81">
        <v>600000.0</v>
      </c>
      <c r="L1082" s="82">
        <v>0.4400005140793481</v>
      </c>
      <c r="N1082" s="83">
        <f t="shared" si="1"/>
        <v>0.4400005141</v>
      </c>
      <c r="O1082" s="83">
        <f t="shared" si="2"/>
        <v>0.4400005141</v>
      </c>
      <c r="Q1082" s="83">
        <f t="shared" si="3"/>
        <v>0.6484083333</v>
      </c>
      <c r="R1082" s="83">
        <f t="shared" si="4"/>
        <v>0.4400005141</v>
      </c>
      <c r="S1082" s="83" t="b">
        <f t="shared" si="5"/>
        <v>0</v>
      </c>
      <c r="T1082" s="72"/>
      <c r="U1082" s="72"/>
      <c r="V1082" s="72"/>
      <c r="W1082" s="72"/>
      <c r="X1082" s="72"/>
      <c r="Y1082" s="72"/>
      <c r="Z1082" s="72"/>
      <c r="AA1082" s="72"/>
      <c r="AB1082" s="72"/>
      <c r="AC1082" s="72"/>
      <c r="AD1082" s="72"/>
      <c r="AE1082" s="72"/>
      <c r="AF1082" s="72"/>
      <c r="AG1082" s="72"/>
      <c r="AH1082" s="72"/>
      <c r="AI1082" s="72"/>
      <c r="AJ1082" s="72"/>
      <c r="AK1082" s="72"/>
    </row>
    <row r="1083" ht="14.25" customHeight="1">
      <c r="A1083" s="78">
        <v>1080.0</v>
      </c>
      <c r="C1083" s="78" t="str">
        <f>VLOOKUP(G1083,[1]Macrodata_CCF!$A$3:$D$55,4,FALSE)</f>
        <v>#ERROR!</v>
      </c>
      <c r="E1083" s="79" t="str">
        <f>VLOOKUP(G1083,[1]Macrodata_CCF!$A$3:$B$55,2,FALSE)</f>
        <v>#ERROR!</v>
      </c>
      <c r="F1083" s="78">
        <v>1.0</v>
      </c>
      <c r="G1083" s="80">
        <v>25.0</v>
      </c>
      <c r="H1083" s="81">
        <v>23950.0</v>
      </c>
      <c r="I1083" s="81">
        <v>500000.0</v>
      </c>
      <c r="J1083" s="81">
        <v>276255.0</v>
      </c>
      <c r="K1083" s="81">
        <v>500000.0</v>
      </c>
      <c r="L1083" s="82">
        <v>0.5299968490704758</v>
      </c>
      <c r="N1083" s="83">
        <f t="shared" si="1"/>
        <v>0.5299968491</v>
      </c>
      <c r="O1083" s="83">
        <f t="shared" si="2"/>
        <v>0.5299968491</v>
      </c>
      <c r="Q1083" s="83">
        <f t="shared" si="3"/>
        <v>0.9521</v>
      </c>
      <c r="R1083" s="83">
        <f t="shared" si="4"/>
        <v>0.5299968491</v>
      </c>
      <c r="S1083" s="83" t="b">
        <f t="shared" si="5"/>
        <v>0</v>
      </c>
      <c r="T1083" s="72"/>
      <c r="U1083" s="72"/>
      <c r="V1083" s="72"/>
      <c r="W1083" s="72"/>
      <c r="X1083" s="72"/>
      <c r="Y1083" s="72"/>
      <c r="Z1083" s="72"/>
      <c r="AA1083" s="72"/>
      <c r="AB1083" s="72"/>
      <c r="AC1083" s="72"/>
      <c r="AD1083" s="72"/>
      <c r="AE1083" s="72"/>
      <c r="AF1083" s="72"/>
      <c r="AG1083" s="72"/>
      <c r="AH1083" s="72"/>
      <c r="AI1083" s="72"/>
      <c r="AJ1083" s="72"/>
      <c r="AK1083" s="72"/>
    </row>
    <row r="1084" ht="14.25" customHeight="1">
      <c r="A1084" s="78">
        <v>1081.0</v>
      </c>
      <c r="C1084" s="78" t="str">
        <f>VLOOKUP(G1084,[1]Macrodata_CCF!$A$3:$D$55,4,FALSE)</f>
        <v>#ERROR!</v>
      </c>
      <c r="E1084" s="79" t="str">
        <f>VLOOKUP(G1084,[1]Macrodata_CCF!$A$3:$B$55,2,FALSE)</f>
        <v>#ERROR!</v>
      </c>
      <c r="F1084" s="78">
        <v>0.0</v>
      </c>
      <c r="G1084" s="80">
        <v>23.0</v>
      </c>
      <c r="H1084" s="81">
        <v>29715.0</v>
      </c>
      <c r="I1084" s="81">
        <v>280000.0</v>
      </c>
      <c r="J1084" s="81">
        <v>285600.0</v>
      </c>
      <c r="K1084" s="81">
        <v>280000.0</v>
      </c>
      <c r="L1084" s="82">
        <v>1.022374493077891</v>
      </c>
      <c r="N1084" s="83">
        <f t="shared" si="1"/>
        <v>1.022374493</v>
      </c>
      <c r="O1084" s="83">
        <f t="shared" si="2"/>
        <v>1</v>
      </c>
      <c r="Q1084" s="83">
        <f t="shared" si="3"/>
        <v>0.893875</v>
      </c>
      <c r="R1084" s="83">
        <f t="shared" si="4"/>
        <v>1.022374493</v>
      </c>
      <c r="S1084" s="83" t="b">
        <f t="shared" si="5"/>
        <v>0</v>
      </c>
      <c r="T1084" s="72"/>
      <c r="U1084" s="72"/>
      <c r="V1084" s="72"/>
      <c r="W1084" s="72"/>
      <c r="X1084" s="72"/>
      <c r="Y1084" s="72"/>
      <c r="Z1084" s="72"/>
      <c r="AA1084" s="72"/>
      <c r="AB1084" s="72"/>
      <c r="AC1084" s="72"/>
      <c r="AD1084" s="72"/>
      <c r="AE1084" s="72"/>
      <c r="AF1084" s="72"/>
      <c r="AG1084" s="72"/>
      <c r="AH1084" s="72"/>
      <c r="AI1084" s="72"/>
      <c r="AJ1084" s="72"/>
      <c r="AK1084" s="72"/>
    </row>
    <row r="1085" ht="14.25" customHeight="1">
      <c r="A1085" s="78">
        <v>1082.0</v>
      </c>
      <c r="C1085" s="78" t="str">
        <f>VLOOKUP(G1085,[1]Macrodata_CCF!$A$3:$D$55,4,FALSE)</f>
        <v>#ERROR!</v>
      </c>
      <c r="E1085" s="79" t="str">
        <f>VLOOKUP(G1085,[1]Macrodata_CCF!$A$3:$B$55,2,FALSE)</f>
        <v>#ERROR!</v>
      </c>
      <c r="F1085" s="78">
        <v>0.0</v>
      </c>
      <c r="G1085" s="80">
        <v>31.0</v>
      </c>
      <c r="H1085" s="81">
        <v>0.0</v>
      </c>
      <c r="I1085" s="81">
        <v>360000.0</v>
      </c>
      <c r="J1085" s="81">
        <v>367200.0</v>
      </c>
      <c r="K1085" s="81">
        <v>360000.0</v>
      </c>
      <c r="L1085" s="82">
        <v>1.02</v>
      </c>
      <c r="N1085" s="83">
        <f t="shared" si="1"/>
        <v>1.02</v>
      </c>
      <c r="O1085" s="83">
        <f t="shared" si="2"/>
        <v>1</v>
      </c>
      <c r="Q1085" s="83">
        <f t="shared" si="3"/>
        <v>1</v>
      </c>
      <c r="R1085" s="83">
        <f t="shared" si="4"/>
        <v>1.02</v>
      </c>
      <c r="S1085" s="83" t="b">
        <f t="shared" si="5"/>
        <v>0</v>
      </c>
      <c r="T1085" s="72"/>
      <c r="U1085" s="72"/>
      <c r="V1085" s="72"/>
      <c r="W1085" s="72"/>
      <c r="X1085" s="72"/>
      <c r="Y1085" s="72"/>
      <c r="Z1085" s="72"/>
      <c r="AA1085" s="72"/>
      <c r="AB1085" s="72"/>
      <c r="AC1085" s="72"/>
      <c r="AD1085" s="72"/>
      <c r="AE1085" s="72"/>
      <c r="AF1085" s="72"/>
      <c r="AG1085" s="72"/>
      <c r="AH1085" s="72"/>
      <c r="AI1085" s="72"/>
      <c r="AJ1085" s="72"/>
      <c r="AK1085" s="72"/>
    </row>
    <row r="1086" ht="14.25" customHeight="1">
      <c r="A1086" s="78">
        <v>1083.0</v>
      </c>
      <c r="C1086" s="78" t="str">
        <f>VLOOKUP(G1086,[1]Macrodata_CCF!$A$3:$D$55,4,FALSE)</f>
        <v>#ERROR!</v>
      </c>
      <c r="E1086" s="79" t="str">
        <f>VLOOKUP(G1086,[1]Macrodata_CCF!$A$3:$B$55,2,FALSE)</f>
        <v>#ERROR!</v>
      </c>
      <c r="F1086" s="78">
        <v>0.0</v>
      </c>
      <c r="G1086" s="80">
        <v>16.0</v>
      </c>
      <c r="H1086" s="81">
        <v>455695.0</v>
      </c>
      <c r="I1086" s="81">
        <v>850000.0</v>
      </c>
      <c r="J1086" s="81">
        <v>510900.0</v>
      </c>
      <c r="K1086" s="81">
        <v>850000.0</v>
      </c>
      <c r="L1086" s="82">
        <v>0.1400058330480212</v>
      </c>
      <c r="N1086" s="83">
        <f t="shared" si="1"/>
        <v>0.140005833</v>
      </c>
      <c r="O1086" s="83">
        <f t="shared" si="2"/>
        <v>0.140005833</v>
      </c>
      <c r="Q1086" s="83">
        <f t="shared" si="3"/>
        <v>0.4638882353</v>
      </c>
      <c r="R1086" s="83">
        <f t="shared" si="4"/>
        <v>0.140005833</v>
      </c>
      <c r="S1086" s="83" t="b">
        <f t="shared" si="5"/>
        <v>0</v>
      </c>
      <c r="T1086" s="72"/>
      <c r="U1086" s="72"/>
      <c r="V1086" s="72"/>
      <c r="W1086" s="72"/>
      <c r="X1086" s="72"/>
      <c r="Y1086" s="72"/>
      <c r="Z1086" s="72"/>
      <c r="AA1086" s="72"/>
      <c r="AB1086" s="72"/>
      <c r="AC1086" s="72"/>
      <c r="AD1086" s="72"/>
      <c r="AE1086" s="72"/>
      <c r="AF1086" s="72"/>
      <c r="AG1086" s="72"/>
      <c r="AH1086" s="72"/>
      <c r="AI1086" s="72"/>
      <c r="AJ1086" s="72"/>
      <c r="AK1086" s="72"/>
    </row>
    <row r="1087" ht="14.25" customHeight="1">
      <c r="A1087" s="78">
        <v>1084.0</v>
      </c>
      <c r="C1087" s="78" t="str">
        <f>VLOOKUP(G1087,[1]Macrodata_CCF!$A$3:$D$55,4,FALSE)</f>
        <v>#ERROR!</v>
      </c>
      <c r="E1087" s="79" t="str">
        <f>VLOOKUP(G1087,[1]Macrodata_CCF!$A$3:$B$55,2,FALSE)</f>
        <v>#ERROR!</v>
      </c>
      <c r="F1087" s="78">
        <v>0.0</v>
      </c>
      <c r="G1087" s="80">
        <v>22.0</v>
      </c>
      <c r="H1087" s="81">
        <v>764985.0</v>
      </c>
      <c r="I1087" s="81">
        <v>900000.0</v>
      </c>
      <c r="J1087" s="81">
        <v>790640.0</v>
      </c>
      <c r="K1087" s="81">
        <v>900000.0</v>
      </c>
      <c r="L1087" s="82">
        <v>0.1900159241565752</v>
      </c>
      <c r="N1087" s="83">
        <f t="shared" si="1"/>
        <v>0.1900159242</v>
      </c>
      <c r="O1087" s="83">
        <f t="shared" si="2"/>
        <v>0.1900159242</v>
      </c>
      <c r="Q1087" s="83">
        <f t="shared" si="3"/>
        <v>0.1500166667</v>
      </c>
      <c r="R1087" s="83">
        <f t="shared" si="4"/>
        <v>0.1900159242</v>
      </c>
      <c r="S1087" s="83" t="b">
        <f t="shared" si="5"/>
        <v>0</v>
      </c>
      <c r="T1087" s="72"/>
      <c r="U1087" s="72"/>
      <c r="V1087" s="72"/>
      <c r="W1087" s="72"/>
      <c r="X1087" s="72"/>
      <c r="Y1087" s="72"/>
      <c r="Z1087" s="72"/>
      <c r="AA1087" s="72"/>
      <c r="AB1087" s="72"/>
      <c r="AC1087" s="72"/>
      <c r="AD1087" s="72"/>
      <c r="AE1087" s="72"/>
      <c r="AF1087" s="72"/>
      <c r="AG1087" s="72"/>
      <c r="AH1087" s="72"/>
      <c r="AI1087" s="72"/>
      <c r="AJ1087" s="72"/>
      <c r="AK1087" s="72"/>
    </row>
    <row r="1088" ht="14.25" customHeight="1">
      <c r="A1088" s="78">
        <v>1085.0</v>
      </c>
      <c r="C1088" s="78" t="str">
        <f>VLOOKUP(G1088,[1]Macrodata_CCF!$A$3:$D$55,4,FALSE)</f>
        <v>#ERROR!</v>
      </c>
      <c r="E1088" s="79" t="str">
        <f>VLOOKUP(G1088,[1]Macrodata_CCF!$A$3:$B$55,2,FALSE)</f>
        <v>#ERROR!</v>
      </c>
      <c r="F1088" s="78">
        <v>0.0</v>
      </c>
      <c r="G1088" s="80">
        <v>24.0</v>
      </c>
      <c r="H1088" s="81">
        <v>0.0</v>
      </c>
      <c r="I1088" s="81">
        <v>720000.0</v>
      </c>
      <c r="J1088" s="81">
        <v>100800.0</v>
      </c>
      <c r="K1088" s="81">
        <v>1296000.0</v>
      </c>
      <c r="L1088" s="82">
        <v>0.14</v>
      </c>
      <c r="N1088" s="83">
        <f t="shared" si="1"/>
        <v>0.14</v>
      </c>
      <c r="O1088" s="83">
        <f t="shared" si="2"/>
        <v>0.14</v>
      </c>
      <c r="Q1088" s="83">
        <f t="shared" si="3"/>
        <v>1</v>
      </c>
      <c r="R1088" s="83">
        <f t="shared" si="4"/>
        <v>0.14</v>
      </c>
      <c r="S1088" s="83" t="b">
        <f t="shared" si="5"/>
        <v>0</v>
      </c>
      <c r="T1088" s="72"/>
      <c r="U1088" s="72"/>
      <c r="V1088" s="72"/>
      <c r="W1088" s="72"/>
      <c r="X1088" s="72"/>
      <c r="Y1088" s="72"/>
      <c r="Z1088" s="72"/>
      <c r="AA1088" s="72"/>
      <c r="AB1088" s="72"/>
      <c r="AC1088" s="72"/>
      <c r="AD1088" s="72"/>
      <c r="AE1088" s="72"/>
      <c r="AF1088" s="72"/>
      <c r="AG1088" s="72"/>
      <c r="AH1088" s="72"/>
      <c r="AI1088" s="72"/>
      <c r="AJ1088" s="72"/>
      <c r="AK1088" s="72"/>
    </row>
    <row r="1089" ht="14.25" customHeight="1">
      <c r="A1089" s="78">
        <v>1086.0</v>
      </c>
      <c r="C1089" s="78" t="str">
        <f>VLOOKUP(G1089,[1]Macrodata_CCF!$A$3:$D$55,4,FALSE)</f>
        <v>#ERROR!</v>
      </c>
      <c r="E1089" s="79" t="str">
        <f>VLOOKUP(G1089,[1]Macrodata_CCF!$A$3:$B$55,2,FALSE)</f>
        <v>#ERROR!</v>
      </c>
      <c r="F1089" s="78">
        <v>0.0</v>
      </c>
      <c r="G1089" s="80">
        <v>28.0</v>
      </c>
      <c r="H1089" s="81">
        <v>6285.0</v>
      </c>
      <c r="I1089" s="81">
        <v>150000.0</v>
      </c>
      <c r="J1089" s="81">
        <v>30715.0</v>
      </c>
      <c r="K1089" s="81">
        <v>150000.0</v>
      </c>
      <c r="L1089" s="82">
        <v>0.1699892147653342</v>
      </c>
      <c r="N1089" s="83">
        <f t="shared" si="1"/>
        <v>0.1699892148</v>
      </c>
      <c r="O1089" s="83">
        <f t="shared" si="2"/>
        <v>0.1699892148</v>
      </c>
      <c r="Q1089" s="83">
        <f t="shared" si="3"/>
        <v>0.9581</v>
      </c>
      <c r="R1089" s="83">
        <f t="shared" si="4"/>
        <v>0.1699892148</v>
      </c>
      <c r="S1089" s="83" t="b">
        <f t="shared" si="5"/>
        <v>0</v>
      </c>
      <c r="T1089" s="72"/>
      <c r="U1089" s="72"/>
      <c r="V1089" s="72"/>
      <c r="W1089" s="72"/>
      <c r="X1089" s="72"/>
      <c r="Y1089" s="72"/>
      <c r="Z1089" s="72"/>
      <c r="AA1089" s="72"/>
      <c r="AB1089" s="72"/>
      <c r="AC1089" s="72"/>
      <c r="AD1089" s="72"/>
      <c r="AE1089" s="72"/>
      <c r="AF1089" s="72"/>
      <c r="AG1089" s="72"/>
      <c r="AH1089" s="72"/>
      <c r="AI1089" s="72"/>
      <c r="AJ1089" s="72"/>
      <c r="AK1089" s="72"/>
    </row>
    <row r="1090" ht="14.25" customHeight="1">
      <c r="A1090" s="78">
        <v>1087.0</v>
      </c>
      <c r="C1090" s="78" t="str">
        <f>VLOOKUP(G1090,[1]Macrodata_CCF!$A$3:$D$55,4,FALSE)</f>
        <v>#ERROR!</v>
      </c>
      <c r="E1090" s="79" t="str">
        <f>VLOOKUP(G1090,[1]Macrodata_CCF!$A$3:$B$55,2,FALSE)</f>
        <v>#ERROR!</v>
      </c>
      <c r="F1090" s="78">
        <v>0.0</v>
      </c>
      <c r="G1090" s="80">
        <v>4.0</v>
      </c>
      <c r="H1090" s="81">
        <v>0.0</v>
      </c>
      <c r="I1090" s="81">
        <v>490000.0</v>
      </c>
      <c r="J1090" s="81">
        <v>122500.0</v>
      </c>
      <c r="K1090" s="81">
        <v>490000.0</v>
      </c>
      <c r="L1090" s="82">
        <v>0.25</v>
      </c>
      <c r="N1090" s="83">
        <f t="shared" si="1"/>
        <v>0.25</v>
      </c>
      <c r="O1090" s="83">
        <f t="shared" si="2"/>
        <v>0.25</v>
      </c>
      <c r="Q1090" s="83">
        <f t="shared" si="3"/>
        <v>1</v>
      </c>
      <c r="R1090" s="83">
        <f t="shared" si="4"/>
        <v>0.25</v>
      </c>
      <c r="S1090" s="83" t="b">
        <f t="shared" si="5"/>
        <v>0</v>
      </c>
      <c r="T1090" s="72"/>
      <c r="U1090" s="72"/>
      <c r="V1090" s="72"/>
      <c r="W1090" s="72"/>
      <c r="X1090" s="72"/>
      <c r="Y1090" s="72"/>
      <c r="Z1090" s="72"/>
      <c r="AA1090" s="72"/>
      <c r="AB1090" s="72"/>
      <c r="AC1090" s="72"/>
      <c r="AD1090" s="72"/>
      <c r="AE1090" s="72"/>
      <c r="AF1090" s="72"/>
      <c r="AG1090" s="72"/>
      <c r="AH1090" s="72"/>
      <c r="AI1090" s="72"/>
      <c r="AJ1090" s="72"/>
      <c r="AK1090" s="72"/>
    </row>
    <row r="1091" ht="14.25" customHeight="1">
      <c r="A1091" s="78">
        <v>1088.0</v>
      </c>
      <c r="C1091" s="78" t="str">
        <f>VLOOKUP(G1091,[1]Macrodata_CCF!$A$3:$D$55,4,FALSE)</f>
        <v>#ERROR!</v>
      </c>
      <c r="E1091" s="79" t="str">
        <f>VLOOKUP(G1091,[1]Macrodata_CCF!$A$3:$B$55,2,FALSE)</f>
        <v>#ERROR!</v>
      </c>
      <c r="F1091" s="78">
        <v>1.0</v>
      </c>
      <c r="G1091" s="80">
        <v>30.0</v>
      </c>
      <c r="H1091" s="81">
        <v>0.0</v>
      </c>
      <c r="I1091" s="81">
        <v>560000.0</v>
      </c>
      <c r="J1091" s="81">
        <v>571200.0</v>
      </c>
      <c r="K1091" s="81">
        <v>560000.0</v>
      </c>
      <c r="L1091" s="82">
        <v>1.02</v>
      </c>
      <c r="N1091" s="83">
        <f t="shared" si="1"/>
        <v>1.02</v>
      </c>
      <c r="O1091" s="83">
        <f t="shared" si="2"/>
        <v>1</v>
      </c>
      <c r="Q1091" s="83">
        <f t="shared" si="3"/>
        <v>1</v>
      </c>
      <c r="R1091" s="83">
        <f t="shared" si="4"/>
        <v>1.02</v>
      </c>
      <c r="S1091" s="83" t="b">
        <f t="shared" si="5"/>
        <v>0</v>
      </c>
      <c r="T1091" s="72"/>
      <c r="U1091" s="72"/>
      <c r="V1091" s="72"/>
      <c r="W1091" s="72"/>
      <c r="X1091" s="72"/>
      <c r="Y1091" s="72"/>
      <c r="Z1091" s="72"/>
      <c r="AA1091" s="72"/>
      <c r="AB1091" s="72"/>
      <c r="AC1091" s="72"/>
      <c r="AD1091" s="72"/>
      <c r="AE1091" s="72"/>
      <c r="AF1091" s="72"/>
      <c r="AG1091" s="72"/>
      <c r="AH1091" s="72"/>
      <c r="AI1091" s="72"/>
      <c r="AJ1091" s="72"/>
      <c r="AK1091" s="72"/>
    </row>
    <row r="1092" ht="14.25" customHeight="1">
      <c r="A1092" s="78">
        <v>1089.0</v>
      </c>
      <c r="C1092" s="78" t="str">
        <f>VLOOKUP(G1092,[1]Macrodata_CCF!$A$3:$D$55,4,FALSE)</f>
        <v>#ERROR!</v>
      </c>
      <c r="E1092" s="79" t="str">
        <f>VLOOKUP(G1092,[1]Macrodata_CCF!$A$3:$B$55,2,FALSE)</f>
        <v>#ERROR!</v>
      </c>
      <c r="F1092" s="78">
        <v>0.0</v>
      </c>
      <c r="G1092" s="80">
        <v>38.0</v>
      </c>
      <c r="H1092" s="81">
        <v>0.0</v>
      </c>
      <c r="I1092" s="81">
        <v>650000.0</v>
      </c>
      <c r="J1092" s="81">
        <v>45500.0</v>
      </c>
      <c r="K1092" s="81">
        <v>650000.0</v>
      </c>
      <c r="L1092" s="82">
        <v>0.07</v>
      </c>
      <c r="N1092" s="83">
        <f t="shared" si="1"/>
        <v>0.07</v>
      </c>
      <c r="O1092" s="83">
        <f t="shared" si="2"/>
        <v>0.07</v>
      </c>
      <c r="Q1092" s="83">
        <f t="shared" si="3"/>
        <v>1</v>
      </c>
      <c r="R1092" s="83">
        <f t="shared" si="4"/>
        <v>0.07</v>
      </c>
      <c r="S1092" s="83" t="b">
        <f t="shared" si="5"/>
        <v>0</v>
      </c>
      <c r="T1092" s="72"/>
      <c r="U1092" s="72"/>
      <c r="V1092" s="72"/>
      <c r="W1092" s="72"/>
      <c r="X1092" s="72"/>
      <c r="Y1092" s="72"/>
      <c r="Z1092" s="72"/>
      <c r="AA1092" s="72"/>
      <c r="AB1092" s="72"/>
      <c r="AC1092" s="72"/>
      <c r="AD1092" s="72"/>
      <c r="AE1092" s="72"/>
      <c r="AF1092" s="72"/>
      <c r="AG1092" s="72"/>
      <c r="AH1092" s="72"/>
      <c r="AI1092" s="72"/>
      <c r="AJ1092" s="72"/>
      <c r="AK1092" s="72"/>
    </row>
    <row r="1093" ht="14.25" customHeight="1">
      <c r="A1093" s="78">
        <v>1090.0</v>
      </c>
      <c r="C1093" s="78" t="str">
        <f>VLOOKUP(G1093,[1]Macrodata_CCF!$A$3:$D$55,4,FALSE)</f>
        <v>#ERROR!</v>
      </c>
      <c r="E1093" s="79" t="str">
        <f>VLOOKUP(G1093,[1]Macrodata_CCF!$A$3:$B$55,2,FALSE)</f>
        <v>#ERROR!</v>
      </c>
      <c r="F1093" s="78">
        <v>0.0</v>
      </c>
      <c r="G1093" s="80">
        <v>48.0</v>
      </c>
      <c r="H1093" s="81">
        <v>0.0</v>
      </c>
      <c r="I1093" s="81">
        <v>130000.0</v>
      </c>
      <c r="J1093" s="81">
        <v>23400.0</v>
      </c>
      <c r="K1093" s="81">
        <v>221000.0</v>
      </c>
      <c r="L1093" s="82">
        <v>0.18</v>
      </c>
      <c r="N1093" s="83">
        <f t="shared" si="1"/>
        <v>0.18</v>
      </c>
      <c r="O1093" s="83">
        <f t="shared" si="2"/>
        <v>0.18</v>
      </c>
      <c r="Q1093" s="83">
        <f t="shared" si="3"/>
        <v>1</v>
      </c>
      <c r="R1093" s="83">
        <f t="shared" si="4"/>
        <v>0.18</v>
      </c>
      <c r="S1093" s="83" t="b">
        <f t="shared" si="5"/>
        <v>0</v>
      </c>
      <c r="T1093" s="72"/>
      <c r="U1093" s="72"/>
      <c r="V1093" s="72"/>
      <c r="W1093" s="72"/>
      <c r="X1093" s="72"/>
      <c r="Y1093" s="72"/>
      <c r="Z1093" s="72"/>
      <c r="AA1093" s="72"/>
      <c r="AB1093" s="72"/>
      <c r="AC1093" s="72"/>
      <c r="AD1093" s="72"/>
      <c r="AE1093" s="72"/>
      <c r="AF1093" s="72"/>
      <c r="AG1093" s="72"/>
      <c r="AH1093" s="72"/>
      <c r="AI1093" s="72"/>
      <c r="AJ1093" s="72"/>
      <c r="AK1093" s="72"/>
    </row>
    <row r="1094" ht="14.25" customHeight="1">
      <c r="A1094" s="78">
        <v>1091.0</v>
      </c>
      <c r="C1094" s="78" t="str">
        <f>VLOOKUP(G1094,[1]Macrodata_CCF!$A$3:$D$55,4,FALSE)</f>
        <v>#ERROR!</v>
      </c>
      <c r="E1094" s="79" t="str">
        <f>VLOOKUP(G1094,[1]Macrodata_CCF!$A$3:$B$55,2,FALSE)</f>
        <v>#ERROR!</v>
      </c>
      <c r="F1094" s="78">
        <v>0.0</v>
      </c>
      <c r="G1094" s="80">
        <v>21.0</v>
      </c>
      <c r="H1094" s="81">
        <v>192780.0</v>
      </c>
      <c r="I1094" s="81">
        <v>560000.0</v>
      </c>
      <c r="J1094" s="81">
        <v>244190.0</v>
      </c>
      <c r="K1094" s="81">
        <v>560000.0</v>
      </c>
      <c r="L1094" s="82">
        <v>0.1399978214694189</v>
      </c>
      <c r="N1094" s="83">
        <f t="shared" si="1"/>
        <v>0.1399978215</v>
      </c>
      <c r="O1094" s="83">
        <f t="shared" si="2"/>
        <v>0.1399978215</v>
      </c>
      <c r="Q1094" s="83">
        <f t="shared" si="3"/>
        <v>0.65575</v>
      </c>
      <c r="R1094" s="83">
        <f t="shared" si="4"/>
        <v>0.1399978215</v>
      </c>
      <c r="S1094" s="83" t="b">
        <f t="shared" si="5"/>
        <v>0</v>
      </c>
      <c r="T1094" s="72"/>
      <c r="U1094" s="72"/>
      <c r="V1094" s="72"/>
      <c r="W1094" s="72"/>
      <c r="X1094" s="72"/>
      <c r="Y1094" s="72"/>
      <c r="Z1094" s="72"/>
      <c r="AA1094" s="72"/>
      <c r="AB1094" s="72"/>
      <c r="AC1094" s="72"/>
      <c r="AD1094" s="72"/>
      <c r="AE1094" s="72"/>
      <c r="AF1094" s="72"/>
      <c r="AG1094" s="72"/>
      <c r="AH1094" s="72"/>
      <c r="AI1094" s="72"/>
      <c r="AJ1094" s="72"/>
      <c r="AK1094" s="72"/>
    </row>
    <row r="1095" ht="14.25" customHeight="1">
      <c r="A1095" s="78">
        <v>1092.0</v>
      </c>
      <c r="C1095" s="78" t="str">
        <f>VLOOKUP(G1095,[1]Macrodata_CCF!$A$3:$D$55,4,FALSE)</f>
        <v>#ERROR!</v>
      </c>
      <c r="E1095" s="79" t="str">
        <f>VLOOKUP(G1095,[1]Macrodata_CCF!$A$3:$B$55,2,FALSE)</f>
        <v>#ERROR!</v>
      </c>
      <c r="F1095" s="78">
        <v>0.0</v>
      </c>
      <c r="G1095" s="80">
        <v>29.0</v>
      </c>
      <c r="H1095" s="81">
        <v>0.0</v>
      </c>
      <c r="I1095" s="81">
        <v>200000.0</v>
      </c>
      <c r="J1095" s="81">
        <v>34000.0</v>
      </c>
      <c r="K1095" s="81">
        <v>200000.0</v>
      </c>
      <c r="L1095" s="82">
        <v>0.17</v>
      </c>
      <c r="N1095" s="83">
        <f t="shared" si="1"/>
        <v>0.17</v>
      </c>
      <c r="O1095" s="83">
        <f t="shared" si="2"/>
        <v>0.17</v>
      </c>
      <c r="Q1095" s="83">
        <f t="shared" si="3"/>
        <v>1</v>
      </c>
      <c r="R1095" s="83">
        <f t="shared" si="4"/>
        <v>0.17</v>
      </c>
      <c r="S1095" s="83" t="b">
        <f t="shared" si="5"/>
        <v>0</v>
      </c>
      <c r="T1095" s="72"/>
      <c r="U1095" s="72"/>
      <c r="V1095" s="72"/>
      <c r="W1095" s="72"/>
      <c r="X1095" s="72"/>
      <c r="Y1095" s="72"/>
      <c r="Z1095" s="72"/>
      <c r="AA1095" s="72"/>
      <c r="AB1095" s="72"/>
      <c r="AC1095" s="72"/>
      <c r="AD1095" s="72"/>
      <c r="AE1095" s="72"/>
      <c r="AF1095" s="72"/>
      <c r="AG1095" s="72"/>
      <c r="AH1095" s="72"/>
      <c r="AI1095" s="72"/>
      <c r="AJ1095" s="72"/>
      <c r="AK1095" s="72"/>
    </row>
    <row r="1096" ht="14.25" customHeight="1">
      <c r="A1096" s="78">
        <v>1093.0</v>
      </c>
      <c r="C1096" s="78" t="str">
        <f>VLOOKUP(G1096,[1]Macrodata_CCF!$A$3:$D$55,4,FALSE)</f>
        <v>#ERROR!</v>
      </c>
      <c r="E1096" s="79" t="str">
        <f>VLOOKUP(G1096,[1]Macrodata_CCF!$A$3:$B$55,2,FALSE)</f>
        <v>#ERROR!</v>
      </c>
      <c r="F1096" s="78">
        <v>0.0</v>
      </c>
      <c r="G1096" s="80">
        <v>38.0</v>
      </c>
      <c r="H1096" s="81">
        <v>0.0</v>
      </c>
      <c r="I1096" s="81">
        <v>590000.0</v>
      </c>
      <c r="J1096" s="81">
        <v>82600.0</v>
      </c>
      <c r="K1096" s="81">
        <v>590000.0</v>
      </c>
      <c r="L1096" s="82">
        <v>0.14</v>
      </c>
      <c r="N1096" s="83">
        <f t="shared" si="1"/>
        <v>0.14</v>
      </c>
      <c r="O1096" s="83">
        <f t="shared" si="2"/>
        <v>0.14</v>
      </c>
      <c r="Q1096" s="83">
        <f t="shared" si="3"/>
        <v>1</v>
      </c>
      <c r="R1096" s="83">
        <f t="shared" si="4"/>
        <v>0.14</v>
      </c>
      <c r="S1096" s="83" t="b">
        <f t="shared" si="5"/>
        <v>0</v>
      </c>
      <c r="T1096" s="72"/>
      <c r="U1096" s="72"/>
      <c r="V1096" s="72"/>
      <c r="W1096" s="72"/>
      <c r="X1096" s="72"/>
      <c r="Y1096" s="72"/>
      <c r="Z1096" s="72"/>
      <c r="AA1096" s="72"/>
      <c r="AB1096" s="72"/>
      <c r="AC1096" s="72"/>
      <c r="AD1096" s="72"/>
      <c r="AE1096" s="72"/>
      <c r="AF1096" s="72"/>
      <c r="AG1096" s="72"/>
      <c r="AH1096" s="72"/>
      <c r="AI1096" s="72"/>
      <c r="AJ1096" s="72"/>
      <c r="AK1096" s="72"/>
    </row>
    <row r="1097" ht="14.25" customHeight="1">
      <c r="A1097" s="78">
        <v>1094.0</v>
      </c>
      <c r="C1097" s="78" t="str">
        <f>VLOOKUP(G1097,[1]Macrodata_CCF!$A$3:$D$55,4,FALSE)</f>
        <v>#ERROR!</v>
      </c>
      <c r="E1097" s="79" t="str">
        <f>VLOOKUP(G1097,[1]Macrodata_CCF!$A$3:$B$55,2,FALSE)</f>
        <v>#ERROR!</v>
      </c>
      <c r="F1097" s="78">
        <v>0.0</v>
      </c>
      <c r="G1097" s="80">
        <v>47.0</v>
      </c>
      <c r="H1097" s="81">
        <v>27895.0</v>
      </c>
      <c r="I1097" s="81">
        <v>600000.0</v>
      </c>
      <c r="J1097" s="81">
        <v>113710.0</v>
      </c>
      <c r="K1097" s="81">
        <v>600000.0</v>
      </c>
      <c r="L1097" s="82">
        <v>0.1499986890518349</v>
      </c>
      <c r="N1097" s="83">
        <f t="shared" si="1"/>
        <v>0.1499986891</v>
      </c>
      <c r="O1097" s="83">
        <f t="shared" si="2"/>
        <v>0.1499986891</v>
      </c>
      <c r="Q1097" s="83">
        <f t="shared" si="3"/>
        <v>0.9535083333</v>
      </c>
      <c r="R1097" s="83">
        <f t="shared" si="4"/>
        <v>0.1499986891</v>
      </c>
      <c r="S1097" s="83" t="b">
        <f t="shared" si="5"/>
        <v>0</v>
      </c>
      <c r="T1097" s="72"/>
      <c r="U1097" s="72"/>
      <c r="V1097" s="72"/>
      <c r="W1097" s="72"/>
      <c r="X1097" s="72"/>
      <c r="Y1097" s="72"/>
      <c r="Z1097" s="72"/>
      <c r="AA1097" s="72"/>
      <c r="AB1097" s="72"/>
      <c r="AC1097" s="72"/>
      <c r="AD1097" s="72"/>
      <c r="AE1097" s="72"/>
      <c r="AF1097" s="72"/>
      <c r="AG1097" s="72"/>
      <c r="AH1097" s="72"/>
      <c r="AI1097" s="72"/>
      <c r="AJ1097" s="72"/>
      <c r="AK1097" s="72"/>
    </row>
    <row r="1098" ht="14.25" customHeight="1">
      <c r="A1098" s="78">
        <v>1095.0</v>
      </c>
      <c r="C1098" s="78" t="str">
        <f>VLOOKUP(G1098,[1]Macrodata_CCF!$A$3:$D$55,4,FALSE)</f>
        <v>#ERROR!</v>
      </c>
      <c r="E1098" s="79" t="str">
        <f>VLOOKUP(G1098,[1]Macrodata_CCF!$A$3:$B$55,2,FALSE)</f>
        <v>#ERROR!</v>
      </c>
      <c r="F1098" s="78">
        <v>0.0</v>
      </c>
      <c r="G1098" s="80">
        <v>52.0</v>
      </c>
      <c r="H1098" s="81">
        <v>64950.0</v>
      </c>
      <c r="I1098" s="81">
        <v>300000.0</v>
      </c>
      <c r="J1098" s="81">
        <v>79055.0</v>
      </c>
      <c r="K1098" s="81">
        <v>300000.0</v>
      </c>
      <c r="L1098" s="82">
        <v>0.06000850882790896</v>
      </c>
      <c r="N1098" s="83">
        <f t="shared" si="1"/>
        <v>0.06000850883</v>
      </c>
      <c r="O1098" s="83">
        <f t="shared" si="2"/>
        <v>0.06000850883</v>
      </c>
      <c r="Q1098" s="83">
        <f t="shared" si="3"/>
        <v>0.7835</v>
      </c>
      <c r="R1098" s="83">
        <f t="shared" si="4"/>
        <v>0.06000850883</v>
      </c>
      <c r="S1098" s="83" t="b">
        <f t="shared" si="5"/>
        <v>0</v>
      </c>
      <c r="T1098" s="72"/>
      <c r="U1098" s="72"/>
      <c r="V1098" s="72"/>
      <c r="W1098" s="72"/>
      <c r="X1098" s="72"/>
      <c r="Y1098" s="72"/>
      <c r="Z1098" s="72"/>
      <c r="AA1098" s="72"/>
      <c r="AB1098" s="72"/>
      <c r="AC1098" s="72"/>
      <c r="AD1098" s="72"/>
      <c r="AE1098" s="72"/>
      <c r="AF1098" s="72"/>
      <c r="AG1098" s="72"/>
      <c r="AH1098" s="72"/>
      <c r="AI1098" s="72"/>
      <c r="AJ1098" s="72"/>
      <c r="AK1098" s="72"/>
    </row>
    <row r="1099" ht="14.25" customHeight="1">
      <c r="A1099" s="78">
        <v>1096.0</v>
      </c>
      <c r="C1099" s="78" t="str">
        <f>VLOOKUP(G1099,[1]Macrodata_CCF!$A$3:$D$55,4,FALSE)</f>
        <v>#ERROR!</v>
      </c>
      <c r="E1099" s="79" t="str">
        <f>VLOOKUP(G1099,[1]Macrodata_CCF!$A$3:$B$55,2,FALSE)</f>
        <v>#ERROR!</v>
      </c>
      <c r="F1099" s="78">
        <v>0.0</v>
      </c>
      <c r="G1099" s="80">
        <v>4.0</v>
      </c>
      <c r="H1099" s="81">
        <v>639385.0</v>
      </c>
      <c r="I1099" s="81">
        <v>680000.0</v>
      </c>
      <c r="J1099" s="81">
        <v>652790.0</v>
      </c>
      <c r="K1099" s="81">
        <v>680000.0</v>
      </c>
      <c r="L1099" s="82">
        <v>0.3300504739628216</v>
      </c>
      <c r="N1099" s="83">
        <f t="shared" si="1"/>
        <v>0.330050474</v>
      </c>
      <c r="O1099" s="83">
        <f t="shared" si="2"/>
        <v>0.330050474</v>
      </c>
      <c r="Q1099" s="83">
        <f t="shared" si="3"/>
        <v>0.05972794118</v>
      </c>
      <c r="R1099" s="83">
        <f t="shared" si="4"/>
        <v>0.01971323529</v>
      </c>
      <c r="S1099" s="83" t="b">
        <f t="shared" si="5"/>
        <v>0</v>
      </c>
      <c r="T1099" s="72"/>
      <c r="U1099" s="72"/>
      <c r="V1099" s="72"/>
      <c r="W1099" s="72"/>
      <c r="X1099" s="72"/>
      <c r="Y1099" s="72"/>
      <c r="Z1099" s="72"/>
      <c r="AA1099" s="72"/>
      <c r="AB1099" s="72"/>
      <c r="AC1099" s="72"/>
      <c r="AD1099" s="72"/>
      <c r="AE1099" s="72"/>
      <c r="AF1099" s="72"/>
      <c r="AG1099" s="72"/>
      <c r="AH1099" s="72"/>
      <c r="AI1099" s="72"/>
      <c r="AJ1099" s="72"/>
      <c r="AK1099" s="72"/>
    </row>
    <row r="1100" ht="14.25" customHeight="1">
      <c r="A1100" s="78">
        <v>1097.0</v>
      </c>
      <c r="C1100" s="78" t="str">
        <f>VLOOKUP(G1100,[1]Macrodata_CCF!$A$3:$D$55,4,FALSE)</f>
        <v>#ERROR!</v>
      </c>
      <c r="E1100" s="79" t="str">
        <f>VLOOKUP(G1100,[1]Macrodata_CCF!$A$3:$B$55,2,FALSE)</f>
        <v>#ERROR!</v>
      </c>
      <c r="F1100" s="78">
        <v>0.0</v>
      </c>
      <c r="G1100" s="80">
        <v>20.0</v>
      </c>
      <c r="H1100" s="81">
        <v>0.0</v>
      </c>
      <c r="I1100" s="81">
        <v>20000.0</v>
      </c>
      <c r="J1100" s="81">
        <v>2800.0</v>
      </c>
      <c r="K1100" s="81">
        <v>26000.0</v>
      </c>
      <c r="L1100" s="82">
        <v>0.14</v>
      </c>
      <c r="N1100" s="83">
        <f t="shared" si="1"/>
        <v>0.14</v>
      </c>
      <c r="O1100" s="83">
        <f t="shared" si="2"/>
        <v>0.14</v>
      </c>
      <c r="Q1100" s="83">
        <f t="shared" si="3"/>
        <v>1</v>
      </c>
      <c r="R1100" s="83">
        <f t="shared" si="4"/>
        <v>0.14</v>
      </c>
      <c r="S1100" s="83" t="b">
        <f t="shared" si="5"/>
        <v>0</v>
      </c>
      <c r="T1100" s="72"/>
      <c r="U1100" s="72"/>
      <c r="V1100" s="72"/>
      <c r="W1100" s="72"/>
      <c r="X1100" s="72"/>
      <c r="Y1100" s="72"/>
      <c r="Z1100" s="72"/>
      <c r="AA1100" s="72"/>
      <c r="AB1100" s="72"/>
      <c r="AC1100" s="72"/>
      <c r="AD1100" s="72"/>
      <c r="AE1100" s="72"/>
      <c r="AF1100" s="72"/>
      <c r="AG1100" s="72"/>
      <c r="AH1100" s="72"/>
      <c r="AI1100" s="72"/>
      <c r="AJ1100" s="72"/>
      <c r="AK1100" s="72"/>
    </row>
    <row r="1101" ht="14.25" customHeight="1">
      <c r="A1101" s="78">
        <v>1098.0</v>
      </c>
      <c r="C1101" s="78" t="str">
        <f>VLOOKUP(G1101,[1]Macrodata_CCF!$A$3:$D$55,4,FALSE)</f>
        <v>#ERROR!</v>
      </c>
      <c r="E1101" s="79" t="str">
        <f>VLOOKUP(G1101,[1]Macrodata_CCF!$A$3:$B$55,2,FALSE)</f>
        <v>#ERROR!</v>
      </c>
      <c r="F1101" s="78">
        <v>0.0</v>
      </c>
      <c r="G1101" s="80">
        <v>16.0</v>
      </c>
      <c r="H1101" s="81">
        <v>230450.0</v>
      </c>
      <c r="I1101" s="81">
        <v>290000.0</v>
      </c>
      <c r="J1101" s="81">
        <v>240575.0</v>
      </c>
      <c r="K1101" s="81">
        <v>290000.0</v>
      </c>
      <c r="L1101" s="82">
        <v>0.1700251889168766</v>
      </c>
      <c r="N1101" s="83">
        <f t="shared" si="1"/>
        <v>0.1700251889</v>
      </c>
      <c r="O1101" s="83">
        <f t="shared" si="2"/>
        <v>0.1700251889</v>
      </c>
      <c r="Q1101" s="83">
        <f t="shared" si="3"/>
        <v>0.2053448276</v>
      </c>
      <c r="R1101" s="83">
        <f t="shared" si="4"/>
        <v>0.1700251889</v>
      </c>
      <c r="S1101" s="83" t="b">
        <f t="shared" si="5"/>
        <v>0</v>
      </c>
      <c r="T1101" s="72"/>
      <c r="U1101" s="72"/>
      <c r="V1101" s="72"/>
      <c r="W1101" s="72"/>
      <c r="X1101" s="72"/>
      <c r="Y1101" s="72"/>
      <c r="Z1101" s="72"/>
      <c r="AA1101" s="72"/>
      <c r="AB1101" s="72"/>
      <c r="AC1101" s="72"/>
      <c r="AD1101" s="72"/>
      <c r="AE1101" s="72"/>
      <c r="AF1101" s="72"/>
      <c r="AG1101" s="72"/>
      <c r="AH1101" s="72"/>
      <c r="AI1101" s="72"/>
      <c r="AJ1101" s="72"/>
      <c r="AK1101" s="72"/>
    </row>
    <row r="1102" ht="14.25" customHeight="1">
      <c r="A1102" s="78">
        <v>1099.0</v>
      </c>
      <c r="C1102" s="78" t="str">
        <f>VLOOKUP(G1102,[1]Macrodata_CCF!$A$3:$D$55,4,FALSE)</f>
        <v>#ERROR!</v>
      </c>
      <c r="E1102" s="79" t="str">
        <f>VLOOKUP(G1102,[1]Macrodata_CCF!$A$3:$B$55,2,FALSE)</f>
        <v>#ERROR!</v>
      </c>
      <c r="F1102" s="78">
        <v>0.0</v>
      </c>
      <c r="G1102" s="80">
        <v>24.0</v>
      </c>
      <c r="H1102" s="81">
        <v>7370.0</v>
      </c>
      <c r="I1102" s="81">
        <v>910000.0</v>
      </c>
      <c r="J1102" s="81">
        <v>169845.0</v>
      </c>
      <c r="K1102" s="81">
        <v>1820000.0</v>
      </c>
      <c r="L1102" s="82">
        <v>0.1800017725978529</v>
      </c>
      <c r="N1102" s="83">
        <f t="shared" si="1"/>
        <v>0.1800017726</v>
      </c>
      <c r="O1102" s="83">
        <f t="shared" si="2"/>
        <v>0.1800017726</v>
      </c>
      <c r="Q1102" s="83">
        <f t="shared" si="3"/>
        <v>0.9919010989</v>
      </c>
      <c r="R1102" s="83">
        <f t="shared" si="4"/>
        <v>0.1800017726</v>
      </c>
      <c r="S1102" s="83" t="b">
        <f t="shared" si="5"/>
        <v>0</v>
      </c>
      <c r="T1102" s="72"/>
      <c r="U1102" s="72"/>
      <c r="V1102" s="72"/>
      <c r="W1102" s="72"/>
      <c r="X1102" s="72"/>
      <c r="Y1102" s="72"/>
      <c r="Z1102" s="72"/>
      <c r="AA1102" s="72"/>
      <c r="AB1102" s="72"/>
      <c r="AC1102" s="72"/>
      <c r="AD1102" s="72"/>
      <c r="AE1102" s="72"/>
      <c r="AF1102" s="72"/>
      <c r="AG1102" s="72"/>
      <c r="AH1102" s="72"/>
      <c r="AI1102" s="72"/>
      <c r="AJ1102" s="72"/>
      <c r="AK1102" s="72"/>
    </row>
    <row r="1103" ht="14.25" customHeight="1">
      <c r="A1103" s="78">
        <v>1100.0</v>
      </c>
      <c r="C1103" s="78" t="str">
        <f>VLOOKUP(G1103,[1]Macrodata_CCF!$A$3:$D$55,4,FALSE)</f>
        <v>#ERROR!</v>
      </c>
      <c r="E1103" s="79" t="str">
        <f>VLOOKUP(G1103,[1]Macrodata_CCF!$A$3:$B$55,2,FALSE)</f>
        <v>#ERROR!</v>
      </c>
      <c r="F1103" s="78">
        <v>1.0</v>
      </c>
      <c r="G1103" s="80">
        <v>48.0</v>
      </c>
      <c r="H1103" s="81">
        <v>118735.0</v>
      </c>
      <c r="I1103" s="81">
        <v>240000.0</v>
      </c>
      <c r="J1103" s="81">
        <v>167240.0</v>
      </c>
      <c r="K1103" s="81">
        <v>240000.0</v>
      </c>
      <c r="L1103" s="82">
        <v>0.3999917535974931</v>
      </c>
      <c r="N1103" s="83">
        <f t="shared" si="1"/>
        <v>0.3999917536</v>
      </c>
      <c r="O1103" s="83">
        <f t="shared" si="2"/>
        <v>0.3999917536</v>
      </c>
      <c r="Q1103" s="83">
        <f t="shared" si="3"/>
        <v>0.5052708333</v>
      </c>
      <c r="R1103" s="83">
        <f t="shared" si="4"/>
        <v>0.3999917536</v>
      </c>
      <c r="S1103" s="83" t="b">
        <f t="shared" si="5"/>
        <v>0</v>
      </c>
      <c r="T1103" s="72"/>
      <c r="U1103" s="72"/>
      <c r="V1103" s="72"/>
      <c r="W1103" s="72"/>
      <c r="X1103" s="72"/>
      <c r="Y1103" s="72"/>
      <c r="Z1103" s="72"/>
      <c r="AA1103" s="72"/>
      <c r="AB1103" s="72"/>
      <c r="AC1103" s="72"/>
      <c r="AD1103" s="72"/>
      <c r="AE1103" s="72"/>
      <c r="AF1103" s="72"/>
      <c r="AG1103" s="72"/>
      <c r="AH1103" s="72"/>
      <c r="AI1103" s="72"/>
      <c r="AJ1103" s="72"/>
      <c r="AK1103" s="72"/>
    </row>
    <row r="1104" ht="14.25" customHeight="1">
      <c r="A1104" s="78">
        <v>1101.0</v>
      </c>
      <c r="C1104" s="78" t="str">
        <f>VLOOKUP(G1104,[1]Macrodata_CCF!$A$3:$D$55,4,FALSE)</f>
        <v>#ERROR!</v>
      </c>
      <c r="E1104" s="79" t="str">
        <f>VLOOKUP(G1104,[1]Macrodata_CCF!$A$3:$B$55,2,FALSE)</f>
        <v>#ERROR!</v>
      </c>
      <c r="F1104" s="78">
        <v>0.0</v>
      </c>
      <c r="G1104" s="80">
        <v>21.0</v>
      </c>
      <c r="H1104" s="81">
        <v>260300.0</v>
      </c>
      <c r="I1104" s="81">
        <v>540000.0</v>
      </c>
      <c r="J1104" s="81">
        <v>212750.0</v>
      </c>
      <c r="K1104" s="81">
        <v>540000.0</v>
      </c>
      <c r="L1104" s="82">
        <v>-0.1700035752592063</v>
      </c>
      <c r="N1104" s="83">
        <f t="shared" si="1"/>
        <v>-0.1700035753</v>
      </c>
      <c r="O1104" s="83">
        <f t="shared" si="2"/>
        <v>0</v>
      </c>
      <c r="Q1104" s="83">
        <f t="shared" si="3"/>
        <v>0.517962963</v>
      </c>
      <c r="R1104" s="83">
        <f t="shared" si="4"/>
        <v>-0.1700035753</v>
      </c>
      <c r="S1104" s="83" t="b">
        <f t="shared" si="5"/>
        <v>0</v>
      </c>
      <c r="T1104" s="72"/>
      <c r="U1104" s="72"/>
      <c r="V1104" s="72"/>
      <c r="W1104" s="72"/>
      <c r="X1104" s="72"/>
      <c r="Y1104" s="72"/>
      <c r="Z1104" s="72"/>
      <c r="AA1104" s="72"/>
      <c r="AB1104" s="72"/>
      <c r="AC1104" s="72"/>
      <c r="AD1104" s="72"/>
      <c r="AE1104" s="72"/>
      <c r="AF1104" s="72"/>
      <c r="AG1104" s="72"/>
      <c r="AH1104" s="72"/>
      <c r="AI1104" s="72"/>
      <c r="AJ1104" s="72"/>
      <c r="AK1104" s="72"/>
    </row>
    <row r="1105" ht="14.25" customHeight="1">
      <c r="A1105" s="78">
        <v>1102.0</v>
      </c>
      <c r="C1105" s="78" t="str">
        <f>VLOOKUP(G1105,[1]Macrodata_CCF!$A$3:$D$55,4,FALSE)</f>
        <v>#ERROR!</v>
      </c>
      <c r="E1105" s="79" t="str">
        <f>VLOOKUP(G1105,[1]Macrodata_CCF!$A$3:$B$55,2,FALSE)</f>
        <v>#ERROR!</v>
      </c>
      <c r="F1105" s="78">
        <v>0.0</v>
      </c>
      <c r="G1105" s="80">
        <v>8.0</v>
      </c>
      <c r="H1105" s="81">
        <v>0.0</v>
      </c>
      <c r="I1105" s="81">
        <v>50000.0</v>
      </c>
      <c r="J1105" s="81">
        <v>12500.0</v>
      </c>
      <c r="K1105" s="81">
        <v>50000.0</v>
      </c>
      <c r="L1105" s="82">
        <v>0.25</v>
      </c>
      <c r="N1105" s="83">
        <f t="shared" si="1"/>
        <v>0.25</v>
      </c>
      <c r="O1105" s="83">
        <f t="shared" si="2"/>
        <v>0.25</v>
      </c>
      <c r="Q1105" s="83">
        <f t="shared" si="3"/>
        <v>1</v>
      </c>
      <c r="R1105" s="83">
        <f t="shared" si="4"/>
        <v>0.25</v>
      </c>
      <c r="S1105" s="83" t="b">
        <f t="shared" si="5"/>
        <v>0</v>
      </c>
      <c r="T1105" s="72"/>
      <c r="U1105" s="72"/>
      <c r="V1105" s="72"/>
      <c r="W1105" s="72"/>
      <c r="X1105" s="72"/>
      <c r="Y1105" s="72"/>
      <c r="Z1105" s="72"/>
      <c r="AA1105" s="72"/>
      <c r="AB1105" s="72"/>
      <c r="AC1105" s="72"/>
      <c r="AD1105" s="72"/>
      <c r="AE1105" s="72"/>
      <c r="AF1105" s="72"/>
      <c r="AG1105" s="72"/>
      <c r="AH1105" s="72"/>
      <c r="AI1105" s="72"/>
      <c r="AJ1105" s="72"/>
      <c r="AK1105" s="72"/>
    </row>
    <row r="1106" ht="14.25" customHeight="1">
      <c r="A1106" s="78">
        <v>1103.0</v>
      </c>
      <c r="C1106" s="78" t="str">
        <f>VLOOKUP(G1106,[1]Macrodata_CCF!$A$3:$D$55,4,FALSE)</f>
        <v>#ERROR!</v>
      </c>
      <c r="E1106" s="79" t="str">
        <f>VLOOKUP(G1106,[1]Macrodata_CCF!$A$3:$B$55,2,FALSE)</f>
        <v>#ERROR!</v>
      </c>
      <c r="F1106" s="78">
        <v>0.0</v>
      </c>
      <c r="G1106" s="80">
        <v>51.0</v>
      </c>
      <c r="H1106" s="81">
        <v>221255.0</v>
      </c>
      <c r="I1106" s="81">
        <v>620000.0</v>
      </c>
      <c r="J1106" s="81">
        <v>229230.0</v>
      </c>
      <c r="K1106" s="81">
        <v>620000.0</v>
      </c>
      <c r="L1106" s="82">
        <v>0.02000025078684372</v>
      </c>
      <c r="N1106" s="83">
        <f t="shared" si="1"/>
        <v>0.02000025079</v>
      </c>
      <c r="O1106" s="83">
        <f t="shared" si="2"/>
        <v>0.02000025079</v>
      </c>
      <c r="Q1106" s="83">
        <f t="shared" si="3"/>
        <v>0.6431370968</v>
      </c>
      <c r="R1106" s="83">
        <f t="shared" si="4"/>
        <v>0.02000025079</v>
      </c>
      <c r="S1106" s="83" t="b">
        <f t="shared" si="5"/>
        <v>0</v>
      </c>
      <c r="T1106" s="72"/>
      <c r="U1106" s="72"/>
      <c r="V1106" s="72"/>
      <c r="W1106" s="72"/>
      <c r="X1106" s="72"/>
      <c r="Y1106" s="72"/>
      <c r="Z1106" s="72"/>
      <c r="AA1106" s="72"/>
      <c r="AB1106" s="72"/>
      <c r="AC1106" s="72"/>
      <c r="AD1106" s="72"/>
      <c r="AE1106" s="72"/>
      <c r="AF1106" s="72"/>
      <c r="AG1106" s="72"/>
      <c r="AH1106" s="72"/>
      <c r="AI1106" s="72"/>
      <c r="AJ1106" s="72"/>
      <c r="AK1106" s="72"/>
    </row>
    <row r="1107" ht="14.25" customHeight="1">
      <c r="A1107" s="78">
        <v>1104.0</v>
      </c>
      <c r="C1107" s="78" t="str">
        <f>VLOOKUP(G1107,[1]Macrodata_CCF!$A$3:$D$55,4,FALSE)</f>
        <v>#ERROR!</v>
      </c>
      <c r="E1107" s="79" t="str">
        <f>VLOOKUP(G1107,[1]Macrodata_CCF!$A$3:$B$55,2,FALSE)</f>
        <v>#ERROR!</v>
      </c>
      <c r="F1107" s="78">
        <v>0.0</v>
      </c>
      <c r="G1107" s="80">
        <v>5.0</v>
      </c>
      <c r="H1107" s="81">
        <v>269835.0</v>
      </c>
      <c r="I1107" s="81">
        <v>310000.0</v>
      </c>
      <c r="J1107" s="81">
        <v>280280.0</v>
      </c>
      <c r="K1107" s="81">
        <v>310000.0</v>
      </c>
      <c r="L1107" s="82">
        <v>0.2600522843271505</v>
      </c>
      <c r="N1107" s="83">
        <f t="shared" si="1"/>
        <v>0.2600522843</v>
      </c>
      <c r="O1107" s="83">
        <f t="shared" si="2"/>
        <v>0.2600522843</v>
      </c>
      <c r="Q1107" s="83">
        <f t="shared" si="3"/>
        <v>0.1295645161</v>
      </c>
      <c r="R1107" s="83">
        <f t="shared" si="4"/>
        <v>0.2600522843</v>
      </c>
      <c r="S1107" s="83" t="b">
        <f t="shared" si="5"/>
        <v>0</v>
      </c>
      <c r="T1107" s="72"/>
      <c r="U1107" s="72"/>
      <c r="V1107" s="72"/>
      <c r="W1107" s="72"/>
      <c r="X1107" s="72"/>
      <c r="Y1107" s="72"/>
      <c r="Z1107" s="72"/>
      <c r="AA1107" s="72"/>
      <c r="AB1107" s="72"/>
      <c r="AC1107" s="72"/>
      <c r="AD1107" s="72"/>
      <c r="AE1107" s="72"/>
      <c r="AF1107" s="72"/>
      <c r="AG1107" s="72"/>
      <c r="AH1107" s="72"/>
      <c r="AI1107" s="72"/>
      <c r="AJ1107" s="72"/>
      <c r="AK1107" s="72"/>
    </row>
    <row r="1108" ht="14.25" customHeight="1">
      <c r="A1108" s="78">
        <v>1105.0</v>
      </c>
      <c r="C1108" s="78" t="str">
        <f>VLOOKUP(G1108,[1]Macrodata_CCF!$A$3:$D$55,4,FALSE)</f>
        <v>#ERROR!</v>
      </c>
      <c r="E1108" s="79" t="str">
        <f>VLOOKUP(G1108,[1]Macrodata_CCF!$A$3:$B$55,2,FALSE)</f>
        <v>#ERROR!</v>
      </c>
      <c r="F1108" s="78">
        <v>0.0</v>
      </c>
      <c r="G1108" s="80">
        <v>40.0</v>
      </c>
      <c r="H1108" s="81">
        <v>73390.0</v>
      </c>
      <c r="I1108" s="81">
        <v>950000.0</v>
      </c>
      <c r="J1108" s="81">
        <v>125985.0</v>
      </c>
      <c r="K1108" s="81">
        <v>950000.0</v>
      </c>
      <c r="L1108" s="82">
        <v>0.05999817478696341</v>
      </c>
      <c r="N1108" s="83">
        <f t="shared" si="1"/>
        <v>0.05999817479</v>
      </c>
      <c r="O1108" s="83">
        <f t="shared" si="2"/>
        <v>0.05999817479</v>
      </c>
      <c r="Q1108" s="83">
        <f t="shared" si="3"/>
        <v>0.9227473684</v>
      </c>
      <c r="R1108" s="83">
        <f t="shared" si="4"/>
        <v>0.05999817479</v>
      </c>
      <c r="S1108" s="83" t="b">
        <f t="shared" si="5"/>
        <v>0</v>
      </c>
      <c r="T1108" s="72"/>
      <c r="U1108" s="72"/>
      <c r="V1108" s="72"/>
      <c r="W1108" s="72"/>
      <c r="X1108" s="72"/>
      <c r="Y1108" s="72"/>
      <c r="Z1108" s="72"/>
      <c r="AA1108" s="72"/>
      <c r="AB1108" s="72"/>
      <c r="AC1108" s="72"/>
      <c r="AD1108" s="72"/>
      <c r="AE1108" s="72"/>
      <c r="AF1108" s="72"/>
      <c r="AG1108" s="72"/>
      <c r="AH1108" s="72"/>
      <c r="AI1108" s="72"/>
      <c r="AJ1108" s="72"/>
      <c r="AK1108" s="72"/>
    </row>
    <row r="1109" ht="14.25" customHeight="1">
      <c r="A1109" s="78">
        <v>1106.0</v>
      </c>
      <c r="C1109" s="78" t="str">
        <f>VLOOKUP(G1109,[1]Macrodata_CCF!$A$3:$D$55,4,FALSE)</f>
        <v>#ERROR!</v>
      </c>
      <c r="E1109" s="79" t="str">
        <f>VLOOKUP(G1109,[1]Macrodata_CCF!$A$3:$B$55,2,FALSE)</f>
        <v>#ERROR!</v>
      </c>
      <c r="F1109" s="78">
        <v>0.0</v>
      </c>
      <c r="G1109" s="80">
        <v>52.0</v>
      </c>
      <c r="H1109" s="81">
        <v>144415.0</v>
      </c>
      <c r="I1109" s="81">
        <v>380000.0</v>
      </c>
      <c r="J1109" s="81">
        <v>160905.0</v>
      </c>
      <c r="K1109" s="81">
        <v>380000.0</v>
      </c>
      <c r="L1109" s="82">
        <v>0.06999596748519643</v>
      </c>
      <c r="N1109" s="83">
        <f t="shared" si="1"/>
        <v>0.06999596749</v>
      </c>
      <c r="O1109" s="83">
        <f t="shared" si="2"/>
        <v>0.06999596749</v>
      </c>
      <c r="Q1109" s="83">
        <f t="shared" si="3"/>
        <v>0.6199605263</v>
      </c>
      <c r="R1109" s="83">
        <f t="shared" si="4"/>
        <v>0.06999596749</v>
      </c>
      <c r="S1109" s="83" t="b">
        <f t="shared" si="5"/>
        <v>0</v>
      </c>
      <c r="T1109" s="72"/>
      <c r="U1109" s="72"/>
      <c r="V1109" s="72"/>
      <c r="W1109" s="72"/>
      <c r="X1109" s="72"/>
      <c r="Y1109" s="72"/>
      <c r="Z1109" s="72"/>
      <c r="AA1109" s="72"/>
      <c r="AB1109" s="72"/>
      <c r="AC1109" s="72"/>
      <c r="AD1109" s="72"/>
      <c r="AE1109" s="72"/>
      <c r="AF1109" s="72"/>
      <c r="AG1109" s="72"/>
      <c r="AH1109" s="72"/>
      <c r="AI1109" s="72"/>
      <c r="AJ1109" s="72"/>
      <c r="AK1109" s="72"/>
    </row>
    <row r="1110" ht="14.25" customHeight="1">
      <c r="A1110" s="78">
        <v>1107.0</v>
      </c>
      <c r="C1110" s="78" t="str">
        <f>VLOOKUP(G1110,[1]Macrodata_CCF!$A$3:$D$55,4,FALSE)</f>
        <v>#ERROR!</v>
      </c>
      <c r="E1110" s="79" t="str">
        <f>VLOOKUP(G1110,[1]Macrodata_CCF!$A$3:$B$55,2,FALSE)</f>
        <v>#ERROR!</v>
      </c>
      <c r="F1110" s="78">
        <v>1.0</v>
      </c>
      <c r="G1110" s="80">
        <v>26.0</v>
      </c>
      <c r="H1110" s="81">
        <v>23585.0</v>
      </c>
      <c r="I1110" s="81">
        <v>30000.0</v>
      </c>
      <c r="J1110" s="81">
        <v>30600.0</v>
      </c>
      <c r="K1110" s="81">
        <v>30000.0</v>
      </c>
      <c r="L1110" s="82">
        <v>1.093530787217459</v>
      </c>
      <c r="N1110" s="83">
        <f t="shared" si="1"/>
        <v>1.093530787</v>
      </c>
      <c r="O1110" s="83">
        <f t="shared" si="2"/>
        <v>1</v>
      </c>
      <c r="Q1110" s="83">
        <f t="shared" si="3"/>
        <v>0.2138333333</v>
      </c>
      <c r="R1110" s="83">
        <f t="shared" si="4"/>
        <v>1.093530787</v>
      </c>
      <c r="S1110" s="83" t="b">
        <f t="shared" si="5"/>
        <v>0</v>
      </c>
      <c r="T1110" s="72"/>
      <c r="U1110" s="72"/>
      <c r="V1110" s="72"/>
      <c r="W1110" s="72"/>
      <c r="X1110" s="72"/>
      <c r="Y1110" s="72"/>
      <c r="Z1110" s="72"/>
      <c r="AA1110" s="72"/>
      <c r="AB1110" s="72"/>
      <c r="AC1110" s="72"/>
      <c r="AD1110" s="72"/>
      <c r="AE1110" s="72"/>
      <c r="AF1110" s="72"/>
      <c r="AG1110" s="72"/>
      <c r="AH1110" s="72"/>
      <c r="AI1110" s="72"/>
      <c r="AJ1110" s="72"/>
      <c r="AK1110" s="72"/>
    </row>
    <row r="1111" ht="14.25" customHeight="1">
      <c r="A1111" s="78">
        <v>1108.0</v>
      </c>
      <c r="C1111" s="78" t="str">
        <f>VLOOKUP(G1111,[1]Macrodata_CCF!$A$3:$D$55,4,FALSE)</f>
        <v>#ERROR!</v>
      </c>
      <c r="E1111" s="79" t="str">
        <f>VLOOKUP(G1111,[1]Macrodata_CCF!$A$3:$B$55,2,FALSE)</f>
        <v>#ERROR!</v>
      </c>
      <c r="F1111" s="78">
        <v>0.0</v>
      </c>
      <c r="G1111" s="80">
        <v>10.0</v>
      </c>
      <c r="H1111" s="81">
        <v>424765.0</v>
      </c>
      <c r="I1111" s="81">
        <v>950000.0</v>
      </c>
      <c r="J1111" s="81">
        <v>577085.0</v>
      </c>
      <c r="K1111" s="81">
        <v>950000.0</v>
      </c>
      <c r="L1111" s="82">
        <v>0.2900035222329053</v>
      </c>
      <c r="N1111" s="83">
        <f t="shared" si="1"/>
        <v>0.2900035222</v>
      </c>
      <c r="O1111" s="83">
        <f t="shared" si="2"/>
        <v>0.2900035222</v>
      </c>
      <c r="Q1111" s="83">
        <f t="shared" si="3"/>
        <v>0.5528789474</v>
      </c>
      <c r="R1111" s="83">
        <f t="shared" si="4"/>
        <v>0.2900035222</v>
      </c>
      <c r="S1111" s="83" t="b">
        <f t="shared" si="5"/>
        <v>0</v>
      </c>
      <c r="T1111" s="72"/>
      <c r="U1111" s="72"/>
      <c r="V1111" s="72"/>
      <c r="W1111" s="72"/>
      <c r="X1111" s="72"/>
      <c r="Y1111" s="72"/>
      <c r="Z1111" s="72"/>
      <c r="AA1111" s="72"/>
      <c r="AB1111" s="72"/>
      <c r="AC1111" s="72"/>
      <c r="AD1111" s="72"/>
      <c r="AE1111" s="72"/>
      <c r="AF1111" s="72"/>
      <c r="AG1111" s="72"/>
      <c r="AH1111" s="72"/>
      <c r="AI1111" s="72"/>
      <c r="AJ1111" s="72"/>
      <c r="AK1111" s="72"/>
    </row>
    <row r="1112" ht="14.25" customHeight="1">
      <c r="A1112" s="78">
        <v>1109.0</v>
      </c>
      <c r="C1112" s="78" t="str">
        <f>VLOOKUP(G1112,[1]Macrodata_CCF!$A$3:$D$55,4,FALSE)</f>
        <v>#ERROR!</v>
      </c>
      <c r="E1112" s="79" t="str">
        <f>VLOOKUP(G1112,[1]Macrodata_CCF!$A$3:$B$55,2,FALSE)</f>
        <v>#ERROR!</v>
      </c>
      <c r="F1112" s="78">
        <v>1.0</v>
      </c>
      <c r="G1112" s="80">
        <v>16.0</v>
      </c>
      <c r="H1112" s="81">
        <v>102240.0</v>
      </c>
      <c r="I1112" s="81">
        <v>450000.0</v>
      </c>
      <c r="J1112" s="81">
        <v>262210.0</v>
      </c>
      <c r="K1112" s="81">
        <v>450000.0</v>
      </c>
      <c r="L1112" s="82">
        <v>0.4600011502185415</v>
      </c>
      <c r="N1112" s="83">
        <f t="shared" si="1"/>
        <v>0.4600011502</v>
      </c>
      <c r="O1112" s="83">
        <f t="shared" si="2"/>
        <v>0.4600011502</v>
      </c>
      <c r="Q1112" s="83">
        <f t="shared" si="3"/>
        <v>0.7728</v>
      </c>
      <c r="R1112" s="83">
        <f t="shared" si="4"/>
        <v>0.4600011502</v>
      </c>
      <c r="S1112" s="83" t="b">
        <f t="shared" si="5"/>
        <v>0</v>
      </c>
      <c r="T1112" s="72"/>
      <c r="U1112" s="72"/>
      <c r="V1112" s="72"/>
      <c r="W1112" s="72"/>
      <c r="X1112" s="72"/>
      <c r="Y1112" s="72"/>
      <c r="Z1112" s="72"/>
      <c r="AA1112" s="72"/>
      <c r="AB1112" s="72"/>
      <c r="AC1112" s="72"/>
      <c r="AD1112" s="72"/>
      <c r="AE1112" s="72"/>
      <c r="AF1112" s="72"/>
      <c r="AG1112" s="72"/>
      <c r="AH1112" s="72"/>
      <c r="AI1112" s="72"/>
      <c r="AJ1112" s="72"/>
      <c r="AK1112" s="72"/>
    </row>
    <row r="1113" ht="14.25" customHeight="1">
      <c r="A1113" s="78">
        <v>1110.0</v>
      </c>
      <c r="C1113" s="78" t="str">
        <f>VLOOKUP(G1113,[1]Macrodata_CCF!$A$3:$D$55,4,FALSE)</f>
        <v>#ERROR!</v>
      </c>
      <c r="E1113" s="79" t="str">
        <f>VLOOKUP(G1113,[1]Macrodata_CCF!$A$3:$B$55,2,FALSE)</f>
        <v>#ERROR!</v>
      </c>
      <c r="F1113" s="78">
        <v>0.0</v>
      </c>
      <c r="G1113" s="80">
        <v>5.0</v>
      </c>
      <c r="H1113" s="81">
        <v>573620.0</v>
      </c>
      <c r="I1113" s="81">
        <v>800000.0</v>
      </c>
      <c r="J1113" s="81">
        <v>630215.0</v>
      </c>
      <c r="K1113" s="81">
        <v>800000.0</v>
      </c>
      <c r="L1113" s="82">
        <v>0.25</v>
      </c>
      <c r="N1113" s="83">
        <f t="shared" si="1"/>
        <v>0.25</v>
      </c>
      <c r="O1113" s="83">
        <f t="shared" si="2"/>
        <v>0.25</v>
      </c>
      <c r="Q1113" s="83">
        <f t="shared" si="3"/>
        <v>0.282975</v>
      </c>
      <c r="R1113" s="83">
        <f t="shared" si="4"/>
        <v>0.25</v>
      </c>
      <c r="S1113" s="83" t="b">
        <f t="shared" si="5"/>
        <v>0</v>
      </c>
      <c r="T1113" s="72"/>
      <c r="U1113" s="72"/>
      <c r="V1113" s="72"/>
      <c r="W1113" s="72"/>
      <c r="X1113" s="72"/>
      <c r="Y1113" s="72"/>
      <c r="Z1113" s="72"/>
      <c r="AA1113" s="72"/>
      <c r="AB1113" s="72"/>
      <c r="AC1113" s="72"/>
      <c r="AD1113" s="72"/>
      <c r="AE1113" s="72"/>
      <c r="AF1113" s="72"/>
      <c r="AG1113" s="72"/>
      <c r="AH1113" s="72"/>
      <c r="AI1113" s="72"/>
      <c r="AJ1113" s="72"/>
      <c r="AK1113" s="72"/>
    </row>
    <row r="1114" ht="14.25" customHeight="1">
      <c r="A1114" s="78">
        <v>1111.0</v>
      </c>
      <c r="C1114" s="78" t="str">
        <f>VLOOKUP(G1114,[1]Macrodata_CCF!$A$3:$D$55,4,FALSE)</f>
        <v>#ERROR!</v>
      </c>
      <c r="E1114" s="79" t="str">
        <f>VLOOKUP(G1114,[1]Macrodata_CCF!$A$3:$B$55,2,FALSE)</f>
        <v>#ERROR!</v>
      </c>
      <c r="F1114" s="78">
        <v>0.0</v>
      </c>
      <c r="G1114" s="80">
        <v>25.0</v>
      </c>
      <c r="H1114" s="81">
        <v>494105.0</v>
      </c>
      <c r="I1114" s="81">
        <v>540000.0</v>
      </c>
      <c r="J1114" s="81">
        <v>503285.0</v>
      </c>
      <c r="K1114" s="81">
        <v>540000.0</v>
      </c>
      <c r="L1114" s="82">
        <v>0.2000217888658895</v>
      </c>
      <c r="N1114" s="83">
        <f t="shared" si="1"/>
        <v>0.2000217889</v>
      </c>
      <c r="O1114" s="83">
        <f t="shared" si="2"/>
        <v>0.2000217889</v>
      </c>
      <c r="Q1114" s="83">
        <f t="shared" si="3"/>
        <v>0.08499074074</v>
      </c>
      <c r="R1114" s="83">
        <f t="shared" si="4"/>
        <v>0.017</v>
      </c>
      <c r="S1114" s="83" t="b">
        <f t="shared" si="5"/>
        <v>0</v>
      </c>
      <c r="T1114" s="72"/>
      <c r="U1114" s="72"/>
      <c r="V1114" s="72"/>
      <c r="W1114" s="72"/>
      <c r="X1114" s="72"/>
      <c r="Y1114" s="72"/>
      <c r="Z1114" s="72"/>
      <c r="AA1114" s="72"/>
      <c r="AB1114" s="72"/>
      <c r="AC1114" s="72"/>
      <c r="AD1114" s="72"/>
      <c r="AE1114" s="72"/>
      <c r="AF1114" s="72"/>
      <c r="AG1114" s="72"/>
      <c r="AH1114" s="72"/>
      <c r="AI1114" s="72"/>
      <c r="AJ1114" s="72"/>
      <c r="AK1114" s="72"/>
    </row>
    <row r="1115" ht="14.25" customHeight="1">
      <c r="A1115" s="78">
        <v>1112.0</v>
      </c>
      <c r="C1115" s="78" t="str">
        <f>VLOOKUP(G1115,[1]Macrodata_CCF!$A$3:$D$55,4,FALSE)</f>
        <v>#ERROR!</v>
      </c>
      <c r="E1115" s="79" t="str">
        <f>VLOOKUP(G1115,[1]Macrodata_CCF!$A$3:$B$55,2,FALSE)</f>
        <v>#ERROR!</v>
      </c>
      <c r="F1115" s="78">
        <v>0.0</v>
      </c>
      <c r="G1115" s="80">
        <v>31.0</v>
      </c>
      <c r="H1115" s="81">
        <v>137150.0</v>
      </c>
      <c r="I1115" s="81">
        <v>370000.0</v>
      </c>
      <c r="J1115" s="81">
        <v>377400.0</v>
      </c>
      <c r="K1115" s="81">
        <v>370000.0</v>
      </c>
      <c r="L1115" s="82">
        <v>1.031780115954477</v>
      </c>
      <c r="N1115" s="83">
        <f t="shared" si="1"/>
        <v>1.031780116</v>
      </c>
      <c r="O1115" s="83">
        <f t="shared" si="2"/>
        <v>1</v>
      </c>
      <c r="Q1115" s="83">
        <f t="shared" si="3"/>
        <v>0.6293243243</v>
      </c>
      <c r="R1115" s="83">
        <f t="shared" si="4"/>
        <v>1.031780116</v>
      </c>
      <c r="S1115" s="83" t="b">
        <f t="shared" si="5"/>
        <v>0</v>
      </c>
      <c r="T1115" s="72"/>
      <c r="U1115" s="72"/>
      <c r="V1115" s="72"/>
      <c r="W1115" s="72"/>
      <c r="X1115" s="72"/>
      <c r="Y1115" s="72"/>
      <c r="Z1115" s="72"/>
      <c r="AA1115" s="72"/>
      <c r="AB1115" s="72"/>
      <c r="AC1115" s="72"/>
      <c r="AD1115" s="72"/>
      <c r="AE1115" s="72"/>
      <c r="AF1115" s="72"/>
      <c r="AG1115" s="72"/>
      <c r="AH1115" s="72"/>
      <c r="AI1115" s="72"/>
      <c r="AJ1115" s="72"/>
      <c r="AK1115" s="72"/>
    </row>
    <row r="1116" ht="14.25" customHeight="1">
      <c r="A1116" s="78">
        <v>1113.0</v>
      </c>
      <c r="C1116" s="78" t="str">
        <f>VLOOKUP(G1116,[1]Macrodata_CCF!$A$3:$D$55,4,FALSE)</f>
        <v>#ERROR!</v>
      </c>
      <c r="E1116" s="79" t="str">
        <f>VLOOKUP(G1116,[1]Macrodata_CCF!$A$3:$B$55,2,FALSE)</f>
        <v>#ERROR!</v>
      </c>
      <c r="F1116" s="78">
        <v>0.0</v>
      </c>
      <c r="G1116" s="80">
        <v>34.0</v>
      </c>
      <c r="H1116" s="81">
        <v>203110.0</v>
      </c>
      <c r="I1116" s="81">
        <v>500000.0</v>
      </c>
      <c r="J1116" s="81">
        <v>173420.0</v>
      </c>
      <c r="K1116" s="81">
        <v>500000.0</v>
      </c>
      <c r="L1116" s="82">
        <v>-0.1000033682508673</v>
      </c>
      <c r="N1116" s="83">
        <f t="shared" si="1"/>
        <v>-0.1000033683</v>
      </c>
      <c r="O1116" s="83">
        <f t="shared" si="2"/>
        <v>0</v>
      </c>
      <c r="Q1116" s="83">
        <f t="shared" si="3"/>
        <v>0.59378</v>
      </c>
      <c r="R1116" s="83">
        <f t="shared" si="4"/>
        <v>-0.1000033683</v>
      </c>
      <c r="S1116" s="83" t="b">
        <f t="shared" si="5"/>
        <v>0</v>
      </c>
      <c r="T1116" s="72"/>
      <c r="U1116" s="72"/>
      <c r="V1116" s="72"/>
      <c r="W1116" s="72"/>
      <c r="X1116" s="72"/>
      <c r="Y1116" s="72"/>
      <c r="Z1116" s="72"/>
      <c r="AA1116" s="72"/>
      <c r="AB1116" s="72"/>
      <c r="AC1116" s="72"/>
      <c r="AD1116" s="72"/>
      <c r="AE1116" s="72"/>
      <c r="AF1116" s="72"/>
      <c r="AG1116" s="72"/>
      <c r="AH1116" s="72"/>
      <c r="AI1116" s="72"/>
      <c r="AJ1116" s="72"/>
      <c r="AK1116" s="72"/>
    </row>
    <row r="1117" ht="14.25" customHeight="1">
      <c r="A1117" s="78">
        <v>1114.0</v>
      </c>
      <c r="C1117" s="78" t="str">
        <f>VLOOKUP(G1117,[1]Macrodata_CCF!$A$3:$D$55,4,FALSE)</f>
        <v>#ERROR!</v>
      </c>
      <c r="E1117" s="79" t="str">
        <f>VLOOKUP(G1117,[1]Macrodata_CCF!$A$3:$B$55,2,FALSE)</f>
        <v>#ERROR!</v>
      </c>
      <c r="F1117" s="78">
        <v>0.0</v>
      </c>
      <c r="G1117" s="80">
        <v>52.0</v>
      </c>
      <c r="H1117" s="81">
        <v>585650.0</v>
      </c>
      <c r="I1117" s="81">
        <v>920000.0</v>
      </c>
      <c r="J1117" s="81">
        <v>629115.0</v>
      </c>
      <c r="K1117" s="81">
        <v>920000.0</v>
      </c>
      <c r="L1117" s="82">
        <v>0.1299985045610887</v>
      </c>
      <c r="N1117" s="83">
        <f t="shared" si="1"/>
        <v>0.1299985046</v>
      </c>
      <c r="O1117" s="83">
        <f t="shared" si="2"/>
        <v>0.1299985046</v>
      </c>
      <c r="Q1117" s="83">
        <f t="shared" si="3"/>
        <v>0.363423913</v>
      </c>
      <c r="R1117" s="83">
        <f t="shared" si="4"/>
        <v>0.1299985046</v>
      </c>
      <c r="S1117" s="83" t="b">
        <f t="shared" si="5"/>
        <v>0</v>
      </c>
      <c r="T1117" s="72"/>
      <c r="U1117" s="72"/>
      <c r="V1117" s="72"/>
      <c r="W1117" s="72"/>
      <c r="X1117" s="72"/>
      <c r="Y1117" s="72"/>
      <c r="Z1117" s="72"/>
      <c r="AA1117" s="72"/>
      <c r="AB1117" s="72"/>
      <c r="AC1117" s="72"/>
      <c r="AD1117" s="72"/>
      <c r="AE1117" s="72"/>
      <c r="AF1117" s="72"/>
      <c r="AG1117" s="72"/>
      <c r="AH1117" s="72"/>
      <c r="AI1117" s="72"/>
      <c r="AJ1117" s="72"/>
      <c r="AK1117" s="72"/>
    </row>
    <row r="1118" ht="14.25" customHeight="1">
      <c r="A1118" s="78">
        <v>1115.0</v>
      </c>
      <c r="C1118" s="78" t="str">
        <f>VLOOKUP(G1118,[1]Macrodata_CCF!$A$3:$D$55,4,FALSE)</f>
        <v>#ERROR!</v>
      </c>
      <c r="E1118" s="79" t="str">
        <f>VLOOKUP(G1118,[1]Macrodata_CCF!$A$3:$B$55,2,FALSE)</f>
        <v>#ERROR!</v>
      </c>
      <c r="F1118" s="78">
        <v>0.0</v>
      </c>
      <c r="G1118" s="80">
        <v>7.0</v>
      </c>
      <c r="H1118" s="81">
        <v>60315.0</v>
      </c>
      <c r="I1118" s="81">
        <v>610000.0</v>
      </c>
      <c r="J1118" s="81">
        <v>263700.0</v>
      </c>
      <c r="K1118" s="81">
        <v>610000.0</v>
      </c>
      <c r="L1118" s="82">
        <v>0.3700028197967927</v>
      </c>
      <c r="N1118" s="83">
        <f t="shared" si="1"/>
        <v>0.3700028198</v>
      </c>
      <c r="O1118" s="83">
        <f t="shared" si="2"/>
        <v>0.3700028198</v>
      </c>
      <c r="Q1118" s="83">
        <f t="shared" si="3"/>
        <v>0.9011229508</v>
      </c>
      <c r="R1118" s="83">
        <f t="shared" si="4"/>
        <v>0.3700028198</v>
      </c>
      <c r="S1118" s="83" t="b">
        <f t="shared" si="5"/>
        <v>0</v>
      </c>
      <c r="T1118" s="72"/>
      <c r="U1118" s="72"/>
      <c r="V1118" s="72"/>
      <c r="W1118" s="72"/>
      <c r="X1118" s="72"/>
      <c r="Y1118" s="72"/>
      <c r="Z1118" s="72"/>
      <c r="AA1118" s="72"/>
      <c r="AB1118" s="72"/>
      <c r="AC1118" s="72"/>
      <c r="AD1118" s="72"/>
      <c r="AE1118" s="72"/>
      <c r="AF1118" s="72"/>
      <c r="AG1118" s="72"/>
      <c r="AH1118" s="72"/>
      <c r="AI1118" s="72"/>
      <c r="AJ1118" s="72"/>
      <c r="AK1118" s="72"/>
    </row>
    <row r="1119" ht="14.25" customHeight="1">
      <c r="A1119" s="78">
        <v>1116.0</v>
      </c>
      <c r="C1119" s="78" t="str">
        <f>VLOOKUP(G1119,[1]Macrodata_CCF!$A$3:$D$55,4,FALSE)</f>
        <v>#ERROR!</v>
      </c>
      <c r="E1119" s="79" t="str">
        <f>VLOOKUP(G1119,[1]Macrodata_CCF!$A$3:$B$55,2,FALSE)</f>
        <v>#ERROR!</v>
      </c>
      <c r="F1119" s="78">
        <v>0.0</v>
      </c>
      <c r="G1119" s="80">
        <v>7.0</v>
      </c>
      <c r="H1119" s="81">
        <v>0.0</v>
      </c>
      <c r="I1119" s="81">
        <v>440000.0</v>
      </c>
      <c r="J1119" s="81">
        <v>132000.0</v>
      </c>
      <c r="K1119" s="81">
        <v>440000.0</v>
      </c>
      <c r="L1119" s="82">
        <v>0.3</v>
      </c>
      <c r="N1119" s="83">
        <f t="shared" si="1"/>
        <v>0.3</v>
      </c>
      <c r="O1119" s="83">
        <f t="shared" si="2"/>
        <v>0.3</v>
      </c>
      <c r="Q1119" s="83">
        <f t="shared" si="3"/>
        <v>1</v>
      </c>
      <c r="R1119" s="83">
        <f t="shared" si="4"/>
        <v>0.3</v>
      </c>
      <c r="S1119" s="83" t="b">
        <f t="shared" si="5"/>
        <v>0</v>
      </c>
      <c r="T1119" s="72"/>
      <c r="U1119" s="72"/>
      <c r="V1119" s="72"/>
      <c r="W1119" s="72"/>
      <c r="X1119" s="72"/>
      <c r="Y1119" s="72"/>
      <c r="Z1119" s="72"/>
      <c r="AA1119" s="72"/>
      <c r="AB1119" s="72"/>
      <c r="AC1119" s="72"/>
      <c r="AD1119" s="72"/>
      <c r="AE1119" s="72"/>
      <c r="AF1119" s="72"/>
      <c r="AG1119" s="72"/>
      <c r="AH1119" s="72"/>
      <c r="AI1119" s="72"/>
      <c r="AJ1119" s="72"/>
      <c r="AK1119" s="72"/>
    </row>
    <row r="1120" ht="14.25" customHeight="1">
      <c r="A1120" s="78">
        <v>1117.0</v>
      </c>
      <c r="C1120" s="78" t="str">
        <f>VLOOKUP(G1120,[1]Macrodata_CCF!$A$3:$D$55,4,FALSE)</f>
        <v>#ERROR!</v>
      </c>
      <c r="E1120" s="79" t="str">
        <f>VLOOKUP(G1120,[1]Macrodata_CCF!$A$3:$B$55,2,FALSE)</f>
        <v>#ERROR!</v>
      </c>
      <c r="F1120" s="78">
        <v>0.0</v>
      </c>
      <c r="G1120" s="80">
        <v>13.0</v>
      </c>
      <c r="H1120" s="81">
        <v>802500.0</v>
      </c>
      <c r="I1120" s="81">
        <v>830000.0</v>
      </c>
      <c r="J1120" s="81">
        <v>789575.0</v>
      </c>
      <c r="K1120" s="81">
        <v>1162000.0</v>
      </c>
      <c r="L1120" s="82">
        <v>-0.47</v>
      </c>
      <c r="N1120" s="83">
        <f t="shared" si="1"/>
        <v>-0.47</v>
      </c>
      <c r="O1120" s="83">
        <f t="shared" si="2"/>
        <v>0</v>
      </c>
      <c r="Q1120" s="83">
        <f t="shared" si="3"/>
        <v>0.03313253012</v>
      </c>
      <c r="R1120" s="83">
        <f t="shared" si="4"/>
        <v>-0.01557228916</v>
      </c>
      <c r="S1120" s="83" t="b">
        <f t="shared" si="5"/>
        <v>0</v>
      </c>
      <c r="T1120" s="72"/>
      <c r="U1120" s="72"/>
      <c r="V1120" s="72"/>
      <c r="W1120" s="72"/>
      <c r="X1120" s="72"/>
      <c r="Y1120" s="72"/>
      <c r="Z1120" s="72"/>
      <c r="AA1120" s="72"/>
      <c r="AB1120" s="72"/>
      <c r="AC1120" s="72"/>
      <c r="AD1120" s="72"/>
      <c r="AE1120" s="72"/>
      <c r="AF1120" s="72"/>
      <c r="AG1120" s="72"/>
      <c r="AH1120" s="72"/>
      <c r="AI1120" s="72"/>
      <c r="AJ1120" s="72"/>
      <c r="AK1120" s="72"/>
    </row>
    <row r="1121" ht="14.25" customHeight="1">
      <c r="A1121" s="78">
        <v>1118.0</v>
      </c>
      <c r="C1121" s="78" t="str">
        <f>VLOOKUP(G1121,[1]Macrodata_CCF!$A$3:$D$55,4,FALSE)</f>
        <v>#ERROR!</v>
      </c>
      <c r="E1121" s="79" t="str">
        <f>VLOOKUP(G1121,[1]Macrodata_CCF!$A$3:$B$55,2,FALSE)</f>
        <v>#ERROR!</v>
      </c>
      <c r="F1121" s="78">
        <v>0.0</v>
      </c>
      <c r="G1121" s="80">
        <v>43.0</v>
      </c>
      <c r="H1121" s="81">
        <v>351110.0</v>
      </c>
      <c r="I1121" s="81">
        <v>420000.0</v>
      </c>
      <c r="J1121" s="81">
        <v>360755.0</v>
      </c>
      <c r="K1121" s="81">
        <v>672000.0</v>
      </c>
      <c r="L1121" s="82">
        <v>0.140005806357962</v>
      </c>
      <c r="N1121" s="83">
        <f t="shared" si="1"/>
        <v>0.1400058064</v>
      </c>
      <c r="O1121" s="83">
        <f t="shared" si="2"/>
        <v>0.1400058064</v>
      </c>
      <c r="Q1121" s="83">
        <f t="shared" si="3"/>
        <v>0.1640238095</v>
      </c>
      <c r="R1121" s="83">
        <f t="shared" si="4"/>
        <v>0.1400058064</v>
      </c>
      <c r="S1121" s="83" t="b">
        <f t="shared" si="5"/>
        <v>0</v>
      </c>
      <c r="T1121" s="72"/>
      <c r="U1121" s="72"/>
      <c r="V1121" s="72"/>
      <c r="W1121" s="72"/>
      <c r="X1121" s="72"/>
      <c r="Y1121" s="72"/>
      <c r="Z1121" s="72"/>
      <c r="AA1121" s="72"/>
      <c r="AB1121" s="72"/>
      <c r="AC1121" s="72"/>
      <c r="AD1121" s="72"/>
      <c r="AE1121" s="72"/>
      <c r="AF1121" s="72"/>
      <c r="AG1121" s="72"/>
      <c r="AH1121" s="72"/>
      <c r="AI1121" s="72"/>
      <c r="AJ1121" s="72"/>
      <c r="AK1121" s="72"/>
    </row>
    <row r="1122" ht="14.25" customHeight="1">
      <c r="A1122" s="78">
        <v>1119.0</v>
      </c>
      <c r="C1122" s="78" t="str">
        <f>VLOOKUP(G1122,[1]Macrodata_CCF!$A$3:$D$55,4,FALSE)</f>
        <v>#ERROR!</v>
      </c>
      <c r="E1122" s="79" t="str">
        <f>VLOOKUP(G1122,[1]Macrodata_CCF!$A$3:$B$55,2,FALSE)</f>
        <v>#ERROR!</v>
      </c>
      <c r="F1122" s="78">
        <v>0.0</v>
      </c>
      <c r="G1122" s="80">
        <v>8.0</v>
      </c>
      <c r="H1122" s="81">
        <v>0.0</v>
      </c>
      <c r="I1122" s="81">
        <v>820000.0</v>
      </c>
      <c r="J1122" s="81">
        <v>196800.0</v>
      </c>
      <c r="K1122" s="81">
        <v>1312000.0</v>
      </c>
      <c r="L1122" s="82">
        <v>0.24</v>
      </c>
      <c r="N1122" s="83">
        <f t="shared" si="1"/>
        <v>0.24</v>
      </c>
      <c r="O1122" s="83">
        <f t="shared" si="2"/>
        <v>0.24</v>
      </c>
      <c r="Q1122" s="83">
        <f t="shared" si="3"/>
        <v>1</v>
      </c>
      <c r="R1122" s="83">
        <f t="shared" si="4"/>
        <v>0.24</v>
      </c>
      <c r="S1122" s="83" t="b">
        <f t="shared" si="5"/>
        <v>0</v>
      </c>
      <c r="T1122" s="72"/>
      <c r="U1122" s="72"/>
      <c r="V1122" s="72"/>
      <c r="W1122" s="72"/>
      <c r="X1122" s="72"/>
      <c r="Y1122" s="72"/>
      <c r="Z1122" s="72"/>
      <c r="AA1122" s="72"/>
      <c r="AB1122" s="72"/>
      <c r="AC1122" s="72"/>
      <c r="AD1122" s="72"/>
      <c r="AE1122" s="72"/>
      <c r="AF1122" s="72"/>
      <c r="AG1122" s="72"/>
      <c r="AH1122" s="72"/>
      <c r="AI1122" s="72"/>
      <c r="AJ1122" s="72"/>
      <c r="AK1122" s="72"/>
    </row>
    <row r="1123" ht="14.25" customHeight="1">
      <c r="A1123" s="78">
        <v>1120.0</v>
      </c>
      <c r="C1123" s="78" t="str">
        <f>VLOOKUP(G1123,[1]Macrodata_CCF!$A$3:$D$55,4,FALSE)</f>
        <v>#ERROR!</v>
      </c>
      <c r="E1123" s="79" t="str">
        <f>VLOOKUP(G1123,[1]Macrodata_CCF!$A$3:$B$55,2,FALSE)</f>
        <v>#ERROR!</v>
      </c>
      <c r="F1123" s="78">
        <v>0.0</v>
      </c>
      <c r="G1123" s="80">
        <v>24.0</v>
      </c>
      <c r="H1123" s="81">
        <v>7255.0</v>
      </c>
      <c r="I1123" s="81">
        <v>30000.0</v>
      </c>
      <c r="J1123" s="81">
        <v>11350.0</v>
      </c>
      <c r="K1123" s="81">
        <v>45000.0</v>
      </c>
      <c r="L1123" s="82">
        <v>0.1800395691360739</v>
      </c>
      <c r="N1123" s="83">
        <f t="shared" si="1"/>
        <v>0.1800395691</v>
      </c>
      <c r="O1123" s="83">
        <f t="shared" si="2"/>
        <v>0.1800395691</v>
      </c>
      <c r="Q1123" s="83">
        <f t="shared" si="3"/>
        <v>0.7581666667</v>
      </c>
      <c r="R1123" s="83">
        <f t="shared" si="4"/>
        <v>0.1800395691</v>
      </c>
      <c r="S1123" s="83" t="b">
        <f t="shared" si="5"/>
        <v>0</v>
      </c>
      <c r="T1123" s="72"/>
      <c r="U1123" s="72"/>
      <c r="V1123" s="72"/>
      <c r="W1123" s="72"/>
      <c r="X1123" s="72"/>
      <c r="Y1123" s="72"/>
      <c r="Z1123" s="72"/>
      <c r="AA1123" s="72"/>
      <c r="AB1123" s="72"/>
      <c r="AC1123" s="72"/>
      <c r="AD1123" s="72"/>
      <c r="AE1123" s="72"/>
      <c r="AF1123" s="72"/>
      <c r="AG1123" s="72"/>
      <c r="AH1123" s="72"/>
      <c r="AI1123" s="72"/>
      <c r="AJ1123" s="72"/>
      <c r="AK1123" s="72"/>
    </row>
    <row r="1124" ht="14.25" customHeight="1">
      <c r="A1124" s="78">
        <v>1121.0</v>
      </c>
      <c r="C1124" s="78" t="str">
        <f>VLOOKUP(G1124,[1]Macrodata_CCF!$A$3:$D$55,4,FALSE)</f>
        <v>#ERROR!</v>
      </c>
      <c r="E1124" s="79" t="str">
        <f>VLOOKUP(G1124,[1]Macrodata_CCF!$A$3:$B$55,2,FALSE)</f>
        <v>#ERROR!</v>
      </c>
      <c r="F1124" s="78">
        <v>0.0</v>
      </c>
      <c r="G1124" s="80">
        <v>38.0</v>
      </c>
      <c r="H1124" s="81">
        <v>152825.0</v>
      </c>
      <c r="I1124" s="81">
        <v>320000.0</v>
      </c>
      <c r="J1124" s="81">
        <v>157840.0</v>
      </c>
      <c r="K1124" s="81">
        <v>320000.0</v>
      </c>
      <c r="L1124" s="82">
        <v>0.02999850456108868</v>
      </c>
      <c r="N1124" s="83">
        <f t="shared" si="1"/>
        <v>0.02999850456</v>
      </c>
      <c r="O1124" s="83">
        <f t="shared" si="2"/>
        <v>0.02999850456</v>
      </c>
      <c r="Q1124" s="83">
        <f t="shared" si="3"/>
        <v>0.522421875</v>
      </c>
      <c r="R1124" s="83">
        <f t="shared" si="4"/>
        <v>0.02999850456</v>
      </c>
      <c r="S1124" s="83" t="b">
        <f t="shared" si="5"/>
        <v>0</v>
      </c>
      <c r="T1124" s="72"/>
      <c r="U1124" s="72"/>
      <c r="V1124" s="72"/>
      <c r="W1124" s="72"/>
      <c r="X1124" s="72"/>
      <c r="Y1124" s="72"/>
      <c r="Z1124" s="72"/>
      <c r="AA1124" s="72"/>
      <c r="AB1124" s="72"/>
      <c r="AC1124" s="72"/>
      <c r="AD1124" s="72"/>
      <c r="AE1124" s="72"/>
      <c r="AF1124" s="72"/>
      <c r="AG1124" s="72"/>
      <c r="AH1124" s="72"/>
      <c r="AI1124" s="72"/>
      <c r="AJ1124" s="72"/>
      <c r="AK1124" s="72"/>
    </row>
    <row r="1125" ht="14.25" customHeight="1">
      <c r="A1125" s="78">
        <v>1122.0</v>
      </c>
      <c r="C1125" s="78" t="str">
        <f>VLOOKUP(G1125,[1]Macrodata_CCF!$A$3:$D$55,4,FALSE)</f>
        <v>#ERROR!</v>
      </c>
      <c r="E1125" s="79" t="str">
        <f>VLOOKUP(G1125,[1]Macrodata_CCF!$A$3:$B$55,2,FALSE)</f>
        <v>#ERROR!</v>
      </c>
      <c r="F1125" s="78">
        <v>0.0</v>
      </c>
      <c r="G1125" s="80">
        <v>49.0</v>
      </c>
      <c r="H1125" s="81">
        <v>0.0</v>
      </c>
      <c r="I1125" s="81">
        <v>400000.0</v>
      </c>
      <c r="J1125" s="81">
        <v>32000.0</v>
      </c>
      <c r="K1125" s="81">
        <v>400000.0</v>
      </c>
      <c r="L1125" s="82">
        <v>0.08</v>
      </c>
      <c r="N1125" s="83">
        <f t="shared" si="1"/>
        <v>0.08</v>
      </c>
      <c r="O1125" s="83">
        <f t="shared" si="2"/>
        <v>0.08</v>
      </c>
      <c r="Q1125" s="83">
        <f t="shared" si="3"/>
        <v>1</v>
      </c>
      <c r="R1125" s="83">
        <f t="shared" si="4"/>
        <v>0.08</v>
      </c>
      <c r="S1125" s="83" t="b">
        <f t="shared" si="5"/>
        <v>0</v>
      </c>
      <c r="T1125" s="72"/>
      <c r="U1125" s="72"/>
      <c r="V1125" s="72"/>
      <c r="W1125" s="72"/>
      <c r="X1125" s="72"/>
      <c r="Y1125" s="72"/>
      <c r="Z1125" s="72"/>
      <c r="AA1125" s="72"/>
      <c r="AB1125" s="72"/>
      <c r="AC1125" s="72"/>
      <c r="AD1125" s="72"/>
      <c r="AE1125" s="72"/>
      <c r="AF1125" s="72"/>
      <c r="AG1125" s="72"/>
      <c r="AH1125" s="72"/>
      <c r="AI1125" s="72"/>
      <c r="AJ1125" s="72"/>
      <c r="AK1125" s="72"/>
    </row>
    <row r="1126" ht="14.25" customHeight="1">
      <c r="A1126" s="78">
        <v>1123.0</v>
      </c>
      <c r="C1126" s="78" t="str">
        <f>VLOOKUP(G1126,[1]Macrodata_CCF!$A$3:$D$55,4,FALSE)</f>
        <v>#ERROR!</v>
      </c>
      <c r="E1126" s="79" t="str">
        <f>VLOOKUP(G1126,[1]Macrodata_CCF!$A$3:$B$55,2,FALSE)</f>
        <v>#ERROR!</v>
      </c>
      <c r="F1126" s="78">
        <v>0.0</v>
      </c>
      <c r="G1126" s="80">
        <v>25.0</v>
      </c>
      <c r="H1126" s="81">
        <v>73915.0</v>
      </c>
      <c r="I1126" s="81">
        <v>880000.0</v>
      </c>
      <c r="J1126" s="81">
        <v>897600.0</v>
      </c>
      <c r="K1126" s="81">
        <v>880000.0</v>
      </c>
      <c r="L1126" s="82">
        <v>1.021833925702624</v>
      </c>
      <c r="N1126" s="83">
        <f t="shared" si="1"/>
        <v>1.021833926</v>
      </c>
      <c r="O1126" s="83">
        <f t="shared" si="2"/>
        <v>1</v>
      </c>
      <c r="Q1126" s="83">
        <f t="shared" si="3"/>
        <v>0.9160056818</v>
      </c>
      <c r="R1126" s="83">
        <f t="shared" si="4"/>
        <v>1.021833926</v>
      </c>
      <c r="S1126" s="83" t="b">
        <f t="shared" si="5"/>
        <v>0</v>
      </c>
      <c r="T1126" s="72"/>
      <c r="U1126" s="72"/>
      <c r="V1126" s="72"/>
      <c r="W1126" s="72"/>
      <c r="X1126" s="72"/>
      <c r="Y1126" s="72"/>
      <c r="Z1126" s="72"/>
      <c r="AA1126" s="72"/>
      <c r="AB1126" s="72"/>
      <c r="AC1126" s="72"/>
      <c r="AD1126" s="72"/>
      <c r="AE1126" s="72"/>
      <c r="AF1126" s="72"/>
      <c r="AG1126" s="72"/>
      <c r="AH1126" s="72"/>
      <c r="AI1126" s="72"/>
      <c r="AJ1126" s="72"/>
      <c r="AK1126" s="72"/>
    </row>
    <row r="1127" ht="14.25" customHeight="1">
      <c r="A1127" s="78">
        <v>1124.0</v>
      </c>
      <c r="C1127" s="78" t="str">
        <f>VLOOKUP(G1127,[1]Macrodata_CCF!$A$3:$D$55,4,FALSE)</f>
        <v>#ERROR!</v>
      </c>
      <c r="E1127" s="79" t="str">
        <f>VLOOKUP(G1127,[1]Macrodata_CCF!$A$3:$B$55,2,FALSE)</f>
        <v>#ERROR!</v>
      </c>
      <c r="F1127" s="78">
        <v>0.0</v>
      </c>
      <c r="G1127" s="80">
        <v>31.0</v>
      </c>
      <c r="H1127" s="81">
        <v>235970.0</v>
      </c>
      <c r="I1127" s="81">
        <v>360000.0</v>
      </c>
      <c r="J1127" s="81">
        <v>254575.0</v>
      </c>
      <c r="K1127" s="81">
        <v>360000.0</v>
      </c>
      <c r="L1127" s="82">
        <v>0.1500040312827542</v>
      </c>
      <c r="N1127" s="83">
        <f t="shared" si="1"/>
        <v>0.1500040313</v>
      </c>
      <c r="O1127" s="83">
        <f t="shared" si="2"/>
        <v>0.1500040313</v>
      </c>
      <c r="Q1127" s="83">
        <f t="shared" si="3"/>
        <v>0.3445277778</v>
      </c>
      <c r="R1127" s="83">
        <f t="shared" si="4"/>
        <v>0.1500040313</v>
      </c>
      <c r="S1127" s="83" t="b">
        <f t="shared" si="5"/>
        <v>0</v>
      </c>
      <c r="T1127" s="72"/>
      <c r="U1127" s="72"/>
      <c r="V1127" s="72"/>
      <c r="W1127" s="72"/>
      <c r="X1127" s="72"/>
      <c r="Y1127" s="72"/>
      <c r="Z1127" s="72"/>
      <c r="AA1127" s="72"/>
      <c r="AB1127" s="72"/>
      <c r="AC1127" s="72"/>
      <c r="AD1127" s="72"/>
      <c r="AE1127" s="72"/>
      <c r="AF1127" s="72"/>
      <c r="AG1127" s="72"/>
      <c r="AH1127" s="72"/>
      <c r="AI1127" s="72"/>
      <c r="AJ1127" s="72"/>
      <c r="AK1127" s="72"/>
    </row>
    <row r="1128" ht="14.25" customHeight="1">
      <c r="A1128" s="78">
        <v>1125.0</v>
      </c>
      <c r="C1128" s="78" t="str">
        <f>VLOOKUP(G1128,[1]Macrodata_CCF!$A$3:$D$55,4,FALSE)</f>
        <v>#ERROR!</v>
      </c>
      <c r="E1128" s="79" t="str">
        <f>VLOOKUP(G1128,[1]Macrodata_CCF!$A$3:$B$55,2,FALSE)</f>
        <v>#ERROR!</v>
      </c>
      <c r="F1128" s="78">
        <v>0.0</v>
      </c>
      <c r="G1128" s="80">
        <v>3.0</v>
      </c>
      <c r="H1128" s="81">
        <v>366095.0</v>
      </c>
      <c r="I1128" s="81">
        <v>900000.0</v>
      </c>
      <c r="J1128" s="81">
        <v>318045.0</v>
      </c>
      <c r="K1128" s="81">
        <v>1350000.0</v>
      </c>
      <c r="L1128" s="82">
        <v>-0.08999728416103989</v>
      </c>
      <c r="N1128" s="83">
        <f t="shared" si="1"/>
        <v>-0.08999728416</v>
      </c>
      <c r="O1128" s="83">
        <f t="shared" si="2"/>
        <v>0</v>
      </c>
      <c r="Q1128" s="83">
        <f t="shared" si="3"/>
        <v>0.5932277778</v>
      </c>
      <c r="R1128" s="83">
        <f t="shared" si="4"/>
        <v>-0.08999728416</v>
      </c>
      <c r="S1128" s="83" t="b">
        <f t="shared" si="5"/>
        <v>0</v>
      </c>
      <c r="T1128" s="72"/>
      <c r="U1128" s="72"/>
      <c r="V1128" s="72"/>
      <c r="W1128" s="72"/>
      <c r="X1128" s="72"/>
      <c r="Y1128" s="72"/>
      <c r="Z1128" s="72"/>
      <c r="AA1128" s="72"/>
      <c r="AB1128" s="72"/>
      <c r="AC1128" s="72"/>
      <c r="AD1128" s="72"/>
      <c r="AE1128" s="72"/>
      <c r="AF1128" s="72"/>
      <c r="AG1128" s="72"/>
      <c r="AH1128" s="72"/>
      <c r="AI1128" s="72"/>
      <c r="AJ1128" s="72"/>
      <c r="AK1128" s="72"/>
    </row>
    <row r="1129" ht="14.25" customHeight="1">
      <c r="A1129" s="78">
        <v>1126.0</v>
      </c>
      <c r="C1129" s="78" t="str">
        <f>VLOOKUP(G1129,[1]Macrodata_CCF!$A$3:$D$55,4,FALSE)</f>
        <v>#ERROR!</v>
      </c>
      <c r="E1129" s="79" t="str">
        <f>VLOOKUP(G1129,[1]Macrodata_CCF!$A$3:$B$55,2,FALSE)</f>
        <v>#ERROR!</v>
      </c>
      <c r="F1129" s="78">
        <v>0.0</v>
      </c>
      <c r="G1129" s="80">
        <v>27.0</v>
      </c>
      <c r="H1129" s="81">
        <v>787880.0</v>
      </c>
      <c r="I1129" s="81">
        <v>970000.0</v>
      </c>
      <c r="J1129" s="81">
        <v>822485.0</v>
      </c>
      <c r="K1129" s="81">
        <v>970000.0</v>
      </c>
      <c r="L1129" s="82">
        <v>0.1900120799472875</v>
      </c>
      <c r="N1129" s="83">
        <f t="shared" si="1"/>
        <v>0.1900120799</v>
      </c>
      <c r="O1129" s="83">
        <f t="shared" si="2"/>
        <v>0.1900120799</v>
      </c>
      <c r="Q1129" s="83">
        <f t="shared" si="3"/>
        <v>0.1877525773</v>
      </c>
      <c r="R1129" s="83">
        <f t="shared" si="4"/>
        <v>0.1900120799</v>
      </c>
      <c r="S1129" s="83" t="b">
        <f t="shared" si="5"/>
        <v>0</v>
      </c>
      <c r="T1129" s="72"/>
      <c r="U1129" s="72"/>
      <c r="V1129" s="72"/>
      <c r="W1129" s="72"/>
      <c r="X1129" s="72"/>
      <c r="Y1129" s="72"/>
      <c r="Z1129" s="72"/>
      <c r="AA1129" s="72"/>
      <c r="AB1129" s="72"/>
      <c r="AC1129" s="72"/>
      <c r="AD1129" s="72"/>
      <c r="AE1129" s="72"/>
      <c r="AF1129" s="72"/>
      <c r="AG1129" s="72"/>
      <c r="AH1129" s="72"/>
      <c r="AI1129" s="72"/>
      <c r="AJ1129" s="72"/>
      <c r="AK1129" s="72"/>
    </row>
    <row r="1130" ht="14.25" customHeight="1">
      <c r="A1130" s="78">
        <v>1127.0</v>
      </c>
      <c r="C1130" s="78" t="str">
        <f>VLOOKUP(G1130,[1]Macrodata_CCF!$A$3:$D$55,4,FALSE)</f>
        <v>#ERROR!</v>
      </c>
      <c r="E1130" s="79" t="str">
        <f>VLOOKUP(G1130,[1]Macrodata_CCF!$A$3:$B$55,2,FALSE)</f>
        <v>#ERROR!</v>
      </c>
      <c r="F1130" s="78">
        <v>0.0</v>
      </c>
      <c r="G1130" s="80">
        <v>49.0</v>
      </c>
      <c r="H1130" s="81">
        <v>759260.0</v>
      </c>
      <c r="I1130" s="81">
        <v>830000.0</v>
      </c>
      <c r="J1130" s="81">
        <v>764210.0</v>
      </c>
      <c r="K1130" s="81">
        <v>830000.0</v>
      </c>
      <c r="L1130" s="82">
        <v>0.06997455470737914</v>
      </c>
      <c r="N1130" s="83">
        <f t="shared" si="1"/>
        <v>0.06997455471</v>
      </c>
      <c r="O1130" s="83">
        <f t="shared" si="2"/>
        <v>0.06997455471</v>
      </c>
      <c r="Q1130" s="83">
        <f t="shared" si="3"/>
        <v>0.08522891566</v>
      </c>
      <c r="R1130" s="83">
        <f t="shared" si="4"/>
        <v>0.005963855422</v>
      </c>
      <c r="S1130" s="83" t="b">
        <f t="shared" si="5"/>
        <v>0</v>
      </c>
      <c r="T1130" s="72"/>
      <c r="U1130" s="72"/>
      <c r="V1130" s="72"/>
      <c r="W1130" s="72"/>
      <c r="X1130" s="72"/>
      <c r="Y1130" s="72"/>
      <c r="Z1130" s="72"/>
      <c r="AA1130" s="72"/>
      <c r="AB1130" s="72"/>
      <c r="AC1130" s="72"/>
      <c r="AD1130" s="72"/>
      <c r="AE1130" s="72"/>
      <c r="AF1130" s="72"/>
      <c r="AG1130" s="72"/>
      <c r="AH1130" s="72"/>
      <c r="AI1130" s="72"/>
      <c r="AJ1130" s="72"/>
      <c r="AK1130" s="72"/>
    </row>
    <row r="1131" ht="14.25" customHeight="1">
      <c r="A1131" s="78">
        <v>1128.0</v>
      </c>
      <c r="C1131" s="78" t="str">
        <f>VLOOKUP(G1131,[1]Macrodata_CCF!$A$3:$D$55,4,FALSE)</f>
        <v>#ERROR!</v>
      </c>
      <c r="E1131" s="79" t="str">
        <f>VLOOKUP(G1131,[1]Macrodata_CCF!$A$3:$B$55,2,FALSE)</f>
        <v>#ERROR!</v>
      </c>
      <c r="F1131" s="78">
        <v>0.0</v>
      </c>
      <c r="G1131" s="80">
        <v>30.0</v>
      </c>
      <c r="H1131" s="81">
        <v>36905.0</v>
      </c>
      <c r="I1131" s="81">
        <v>40000.0</v>
      </c>
      <c r="J1131" s="81">
        <v>37400.0</v>
      </c>
      <c r="K1131" s="81">
        <v>80000.0</v>
      </c>
      <c r="L1131" s="82">
        <v>0.159935379644588</v>
      </c>
      <c r="N1131" s="83">
        <f t="shared" si="1"/>
        <v>0.1599353796</v>
      </c>
      <c r="O1131" s="83">
        <f t="shared" si="2"/>
        <v>0.1599353796</v>
      </c>
      <c r="Q1131" s="83">
        <f t="shared" si="3"/>
        <v>0.077375</v>
      </c>
      <c r="R1131" s="83">
        <f t="shared" si="4"/>
        <v>0.012375</v>
      </c>
      <c r="S1131" s="83" t="b">
        <f t="shared" si="5"/>
        <v>0</v>
      </c>
      <c r="T1131" s="72"/>
      <c r="U1131" s="72"/>
      <c r="V1131" s="72"/>
      <c r="W1131" s="72"/>
      <c r="X1131" s="72"/>
      <c r="Y1131" s="72"/>
      <c r="Z1131" s="72"/>
      <c r="AA1131" s="72"/>
      <c r="AB1131" s="72"/>
      <c r="AC1131" s="72"/>
      <c r="AD1131" s="72"/>
      <c r="AE1131" s="72"/>
      <c r="AF1131" s="72"/>
      <c r="AG1131" s="72"/>
      <c r="AH1131" s="72"/>
      <c r="AI1131" s="72"/>
      <c r="AJ1131" s="72"/>
      <c r="AK1131" s="72"/>
    </row>
    <row r="1132" ht="14.25" customHeight="1">
      <c r="A1132" s="78">
        <v>1129.0</v>
      </c>
      <c r="C1132" s="78" t="str">
        <f>VLOOKUP(G1132,[1]Macrodata_CCF!$A$3:$D$55,4,FALSE)</f>
        <v>#ERROR!</v>
      </c>
      <c r="E1132" s="79" t="str">
        <f>VLOOKUP(G1132,[1]Macrodata_CCF!$A$3:$B$55,2,FALSE)</f>
        <v>#ERROR!</v>
      </c>
      <c r="F1132" s="78">
        <v>0.0</v>
      </c>
      <c r="G1132" s="80">
        <v>21.0</v>
      </c>
      <c r="H1132" s="81">
        <v>518560.0</v>
      </c>
      <c r="I1132" s="81">
        <v>960000.0</v>
      </c>
      <c r="J1132" s="81">
        <v>589190.0</v>
      </c>
      <c r="K1132" s="81">
        <v>960000.0</v>
      </c>
      <c r="L1132" s="82">
        <v>0.1599990938745922</v>
      </c>
      <c r="N1132" s="83">
        <f t="shared" si="1"/>
        <v>0.1599990939</v>
      </c>
      <c r="O1132" s="83">
        <f t="shared" si="2"/>
        <v>0.1599990939</v>
      </c>
      <c r="Q1132" s="83">
        <f t="shared" si="3"/>
        <v>0.4598333333</v>
      </c>
      <c r="R1132" s="83">
        <f t="shared" si="4"/>
        <v>0.1599990939</v>
      </c>
      <c r="S1132" s="83" t="b">
        <f t="shared" si="5"/>
        <v>0</v>
      </c>
      <c r="T1132" s="72"/>
      <c r="U1132" s="72"/>
      <c r="V1132" s="72"/>
      <c r="W1132" s="72"/>
      <c r="X1132" s="72"/>
      <c r="Y1132" s="72"/>
      <c r="Z1132" s="72"/>
      <c r="AA1132" s="72"/>
      <c r="AB1132" s="72"/>
      <c r="AC1132" s="72"/>
      <c r="AD1132" s="72"/>
      <c r="AE1132" s="72"/>
      <c r="AF1132" s="72"/>
      <c r="AG1132" s="72"/>
      <c r="AH1132" s="72"/>
      <c r="AI1132" s="72"/>
      <c r="AJ1132" s="72"/>
      <c r="AK1132" s="72"/>
    </row>
    <row r="1133" ht="14.25" customHeight="1">
      <c r="A1133" s="78">
        <v>1130.0</v>
      </c>
      <c r="C1133" s="78" t="str">
        <f>VLOOKUP(G1133,[1]Macrodata_CCF!$A$3:$D$55,4,FALSE)</f>
        <v>#ERROR!</v>
      </c>
      <c r="E1133" s="79" t="str">
        <f>VLOOKUP(G1133,[1]Macrodata_CCF!$A$3:$B$55,2,FALSE)</f>
        <v>#ERROR!</v>
      </c>
      <c r="F1133" s="78">
        <v>0.0</v>
      </c>
      <c r="G1133" s="80">
        <v>5.0</v>
      </c>
      <c r="H1133" s="81">
        <v>288155.0</v>
      </c>
      <c r="I1133" s="81">
        <v>730000.0</v>
      </c>
      <c r="J1133" s="81">
        <v>411870.0</v>
      </c>
      <c r="K1133" s="81">
        <v>1241000.0</v>
      </c>
      <c r="L1133" s="82">
        <v>0.2799963788206272</v>
      </c>
      <c r="N1133" s="83">
        <f t="shared" si="1"/>
        <v>0.2799963788</v>
      </c>
      <c r="O1133" s="83">
        <f t="shared" si="2"/>
        <v>0.2799963788</v>
      </c>
      <c r="Q1133" s="83">
        <f t="shared" si="3"/>
        <v>0.6052671233</v>
      </c>
      <c r="R1133" s="83">
        <f t="shared" si="4"/>
        <v>0.2799963788</v>
      </c>
      <c r="S1133" s="83" t="b">
        <f t="shared" si="5"/>
        <v>0</v>
      </c>
      <c r="T1133" s="72"/>
      <c r="U1133" s="72"/>
      <c r="V1133" s="72"/>
      <c r="W1133" s="72"/>
      <c r="X1133" s="72"/>
      <c r="Y1133" s="72"/>
      <c r="Z1133" s="72"/>
      <c r="AA1133" s="72"/>
      <c r="AB1133" s="72"/>
      <c r="AC1133" s="72"/>
      <c r="AD1133" s="72"/>
      <c r="AE1133" s="72"/>
      <c r="AF1133" s="72"/>
      <c r="AG1133" s="72"/>
      <c r="AH1133" s="72"/>
      <c r="AI1133" s="72"/>
      <c r="AJ1133" s="72"/>
      <c r="AK1133" s="72"/>
    </row>
    <row r="1134" ht="14.25" customHeight="1">
      <c r="A1134" s="78">
        <v>1131.0</v>
      </c>
      <c r="C1134" s="78" t="str">
        <f>VLOOKUP(G1134,[1]Macrodata_CCF!$A$3:$D$55,4,FALSE)</f>
        <v>#ERROR!</v>
      </c>
      <c r="E1134" s="79" t="str">
        <f>VLOOKUP(G1134,[1]Macrodata_CCF!$A$3:$B$55,2,FALSE)</f>
        <v>#ERROR!</v>
      </c>
      <c r="F1134" s="78">
        <v>0.0</v>
      </c>
      <c r="G1134" s="80">
        <v>28.0</v>
      </c>
      <c r="H1134" s="81">
        <v>26175.0</v>
      </c>
      <c r="I1134" s="81">
        <v>80000.0</v>
      </c>
      <c r="J1134" s="81">
        <v>35325.0</v>
      </c>
      <c r="K1134" s="81">
        <v>152000.0</v>
      </c>
      <c r="L1134" s="82">
        <v>0.1699953553181607</v>
      </c>
      <c r="N1134" s="83">
        <f t="shared" si="1"/>
        <v>0.1699953553</v>
      </c>
      <c r="O1134" s="83">
        <f t="shared" si="2"/>
        <v>0.1699953553</v>
      </c>
      <c r="Q1134" s="83">
        <f t="shared" si="3"/>
        <v>0.6728125</v>
      </c>
      <c r="R1134" s="83">
        <f t="shared" si="4"/>
        <v>0.1699953553</v>
      </c>
      <c r="S1134" s="83" t="b">
        <f t="shared" si="5"/>
        <v>0</v>
      </c>
      <c r="T1134" s="72"/>
      <c r="U1134" s="72"/>
      <c r="V1134" s="72"/>
      <c r="W1134" s="72"/>
      <c r="X1134" s="72"/>
      <c r="Y1134" s="72"/>
      <c r="Z1134" s="72"/>
      <c r="AA1134" s="72"/>
      <c r="AB1134" s="72"/>
      <c r="AC1134" s="72"/>
      <c r="AD1134" s="72"/>
      <c r="AE1134" s="72"/>
      <c r="AF1134" s="72"/>
      <c r="AG1134" s="72"/>
      <c r="AH1134" s="72"/>
      <c r="AI1134" s="72"/>
      <c r="AJ1134" s="72"/>
      <c r="AK1134" s="72"/>
    </row>
    <row r="1135" ht="14.25" customHeight="1">
      <c r="A1135" s="78">
        <v>1132.0</v>
      </c>
      <c r="C1135" s="78" t="str">
        <f>VLOOKUP(G1135,[1]Macrodata_CCF!$A$3:$D$55,4,FALSE)</f>
        <v>#ERROR!</v>
      </c>
      <c r="E1135" s="79" t="str">
        <f>VLOOKUP(G1135,[1]Macrodata_CCF!$A$3:$B$55,2,FALSE)</f>
        <v>#ERROR!</v>
      </c>
      <c r="F1135" s="78">
        <v>0.0</v>
      </c>
      <c r="G1135" s="80">
        <v>37.0</v>
      </c>
      <c r="H1135" s="81">
        <v>82615.0</v>
      </c>
      <c r="I1135" s="81">
        <v>640000.0</v>
      </c>
      <c r="J1135" s="81">
        <v>652800.0</v>
      </c>
      <c r="K1135" s="81">
        <v>640000.0</v>
      </c>
      <c r="L1135" s="82">
        <v>1.022964378302251</v>
      </c>
      <c r="N1135" s="83">
        <f t="shared" si="1"/>
        <v>1.022964378</v>
      </c>
      <c r="O1135" s="83">
        <f t="shared" si="2"/>
        <v>1</v>
      </c>
      <c r="Q1135" s="83">
        <f t="shared" si="3"/>
        <v>0.8709140625</v>
      </c>
      <c r="R1135" s="83">
        <f t="shared" si="4"/>
        <v>1.022964378</v>
      </c>
      <c r="S1135" s="83" t="b">
        <f t="shared" si="5"/>
        <v>0</v>
      </c>
      <c r="T1135" s="72"/>
      <c r="U1135" s="72"/>
      <c r="V1135" s="72"/>
      <c r="W1135" s="72"/>
      <c r="X1135" s="72"/>
      <c r="Y1135" s="72"/>
      <c r="Z1135" s="72"/>
      <c r="AA1135" s="72"/>
      <c r="AB1135" s="72"/>
      <c r="AC1135" s="72"/>
      <c r="AD1135" s="72"/>
      <c r="AE1135" s="72"/>
      <c r="AF1135" s="72"/>
      <c r="AG1135" s="72"/>
      <c r="AH1135" s="72"/>
      <c r="AI1135" s="72"/>
      <c r="AJ1135" s="72"/>
      <c r="AK1135" s="72"/>
    </row>
    <row r="1136" ht="14.25" customHeight="1">
      <c r="A1136" s="78">
        <v>1133.0</v>
      </c>
      <c r="C1136" s="78" t="str">
        <f>VLOOKUP(G1136,[1]Macrodata_CCF!$A$3:$D$55,4,FALSE)</f>
        <v>#ERROR!</v>
      </c>
      <c r="E1136" s="79" t="str">
        <f>VLOOKUP(G1136,[1]Macrodata_CCF!$A$3:$B$55,2,FALSE)</f>
        <v>#ERROR!</v>
      </c>
      <c r="F1136" s="78">
        <v>0.0</v>
      </c>
      <c r="G1136" s="80">
        <v>23.0</v>
      </c>
      <c r="H1136" s="81">
        <v>695350.0</v>
      </c>
      <c r="I1136" s="81">
        <v>700000.0</v>
      </c>
      <c r="J1136" s="81">
        <v>694050.0</v>
      </c>
      <c r="K1136" s="81">
        <v>700000.0</v>
      </c>
      <c r="L1136" s="82">
        <v>-0.2795698924731183</v>
      </c>
      <c r="N1136" s="83">
        <f t="shared" si="1"/>
        <v>-0.2795698925</v>
      </c>
      <c r="O1136" s="83">
        <f t="shared" si="2"/>
        <v>0</v>
      </c>
      <c r="Q1136" s="83">
        <f t="shared" si="3"/>
        <v>0.006642857143</v>
      </c>
      <c r="R1136" s="83">
        <f t="shared" si="4"/>
        <v>-0.001857142857</v>
      </c>
      <c r="S1136" s="83" t="b">
        <f t="shared" si="5"/>
        <v>0</v>
      </c>
      <c r="T1136" s="72"/>
      <c r="U1136" s="72"/>
      <c r="V1136" s="72"/>
      <c r="W1136" s="72"/>
      <c r="X1136" s="72"/>
      <c r="Y1136" s="72"/>
      <c r="Z1136" s="72"/>
      <c r="AA1136" s="72"/>
      <c r="AB1136" s="72"/>
      <c r="AC1136" s="72"/>
      <c r="AD1136" s="72"/>
      <c r="AE1136" s="72"/>
      <c r="AF1136" s="72"/>
      <c r="AG1136" s="72"/>
      <c r="AH1136" s="72"/>
      <c r="AI1136" s="72"/>
      <c r="AJ1136" s="72"/>
      <c r="AK1136" s="72"/>
    </row>
    <row r="1137" ht="14.25" customHeight="1">
      <c r="A1137" s="78">
        <v>1134.0</v>
      </c>
      <c r="C1137" s="78" t="str">
        <f>VLOOKUP(G1137,[1]Macrodata_CCF!$A$3:$D$55,4,FALSE)</f>
        <v>#ERROR!</v>
      </c>
      <c r="E1137" s="79" t="str">
        <f>VLOOKUP(G1137,[1]Macrodata_CCF!$A$3:$B$55,2,FALSE)</f>
        <v>#ERROR!</v>
      </c>
      <c r="F1137" s="78">
        <v>0.0</v>
      </c>
      <c r="G1137" s="80">
        <v>30.0</v>
      </c>
      <c r="H1137" s="81">
        <v>190150.0</v>
      </c>
      <c r="I1137" s="81">
        <v>230000.0</v>
      </c>
      <c r="J1137" s="81">
        <v>170225.0</v>
      </c>
      <c r="K1137" s="81">
        <v>230000.0</v>
      </c>
      <c r="L1137" s="82">
        <v>-0.5</v>
      </c>
      <c r="N1137" s="83">
        <f t="shared" si="1"/>
        <v>-0.5</v>
      </c>
      <c r="O1137" s="83">
        <f t="shared" si="2"/>
        <v>0</v>
      </c>
      <c r="Q1137" s="83">
        <f t="shared" si="3"/>
        <v>0.1732608696</v>
      </c>
      <c r="R1137" s="83">
        <f t="shared" si="4"/>
        <v>-0.5</v>
      </c>
      <c r="S1137" s="83" t="b">
        <f t="shared" si="5"/>
        <v>0</v>
      </c>
      <c r="T1137" s="72"/>
      <c r="U1137" s="72"/>
      <c r="V1137" s="72"/>
      <c r="W1137" s="72"/>
      <c r="X1137" s="72"/>
      <c r="Y1137" s="72"/>
      <c r="Z1137" s="72"/>
      <c r="AA1137" s="72"/>
      <c r="AB1137" s="72"/>
      <c r="AC1137" s="72"/>
      <c r="AD1137" s="72"/>
      <c r="AE1137" s="72"/>
      <c r="AF1137" s="72"/>
      <c r="AG1137" s="72"/>
      <c r="AH1137" s="72"/>
      <c r="AI1137" s="72"/>
      <c r="AJ1137" s="72"/>
      <c r="AK1137" s="72"/>
    </row>
    <row r="1138" ht="14.25" customHeight="1">
      <c r="A1138" s="78">
        <v>1135.0</v>
      </c>
      <c r="C1138" s="78" t="str">
        <f>VLOOKUP(G1138,[1]Macrodata_CCF!$A$3:$D$55,4,FALSE)</f>
        <v>#ERROR!</v>
      </c>
      <c r="E1138" s="79" t="str">
        <f>VLOOKUP(G1138,[1]Macrodata_CCF!$A$3:$B$55,2,FALSE)</f>
        <v>#ERROR!</v>
      </c>
      <c r="F1138" s="78">
        <v>0.0</v>
      </c>
      <c r="G1138" s="80">
        <v>10.0</v>
      </c>
      <c r="H1138" s="81">
        <v>337675.0</v>
      </c>
      <c r="I1138" s="81">
        <v>950000.0</v>
      </c>
      <c r="J1138" s="81">
        <v>969000.0</v>
      </c>
      <c r="K1138" s="81">
        <v>950000.0</v>
      </c>
      <c r="L1138" s="82">
        <v>1.031029273670028</v>
      </c>
      <c r="N1138" s="83">
        <f t="shared" si="1"/>
        <v>1.031029274</v>
      </c>
      <c r="O1138" s="83">
        <f t="shared" si="2"/>
        <v>1</v>
      </c>
      <c r="Q1138" s="83">
        <f t="shared" si="3"/>
        <v>0.6445526316</v>
      </c>
      <c r="R1138" s="83">
        <f t="shared" si="4"/>
        <v>1.031029274</v>
      </c>
      <c r="S1138" s="83" t="b">
        <f t="shared" si="5"/>
        <v>0</v>
      </c>
      <c r="T1138" s="72"/>
      <c r="U1138" s="72"/>
      <c r="V1138" s="72"/>
      <c r="W1138" s="72"/>
      <c r="X1138" s="72"/>
      <c r="Y1138" s="72"/>
      <c r="Z1138" s="72"/>
      <c r="AA1138" s="72"/>
      <c r="AB1138" s="72"/>
      <c r="AC1138" s="72"/>
      <c r="AD1138" s="72"/>
      <c r="AE1138" s="72"/>
      <c r="AF1138" s="72"/>
      <c r="AG1138" s="72"/>
      <c r="AH1138" s="72"/>
      <c r="AI1138" s="72"/>
      <c r="AJ1138" s="72"/>
      <c r="AK1138" s="72"/>
    </row>
    <row r="1139" ht="14.25" customHeight="1">
      <c r="A1139" s="78">
        <v>1136.0</v>
      </c>
      <c r="C1139" s="78" t="str">
        <f>VLOOKUP(G1139,[1]Macrodata_CCF!$A$3:$D$55,4,FALSE)</f>
        <v>#ERROR!</v>
      </c>
      <c r="E1139" s="79" t="str">
        <f>VLOOKUP(G1139,[1]Macrodata_CCF!$A$3:$B$55,2,FALSE)</f>
        <v>#ERROR!</v>
      </c>
      <c r="F1139" s="78">
        <v>0.0</v>
      </c>
      <c r="G1139" s="80">
        <v>7.0</v>
      </c>
      <c r="H1139" s="81">
        <v>417395.0</v>
      </c>
      <c r="I1139" s="81">
        <v>500000.0</v>
      </c>
      <c r="J1139" s="81">
        <v>436395.0</v>
      </c>
      <c r="K1139" s="81">
        <v>500000.0</v>
      </c>
      <c r="L1139" s="82">
        <v>0.2300102899340234</v>
      </c>
      <c r="N1139" s="83">
        <f t="shared" si="1"/>
        <v>0.2300102899</v>
      </c>
      <c r="O1139" s="83">
        <f t="shared" si="2"/>
        <v>0.2300102899</v>
      </c>
      <c r="Q1139" s="83">
        <f t="shared" si="3"/>
        <v>0.16521</v>
      </c>
      <c r="R1139" s="83">
        <f t="shared" si="4"/>
        <v>0.2300102899</v>
      </c>
      <c r="S1139" s="83" t="b">
        <f t="shared" si="5"/>
        <v>0</v>
      </c>
      <c r="T1139" s="72"/>
      <c r="U1139" s="72"/>
      <c r="V1139" s="72"/>
      <c r="W1139" s="72"/>
      <c r="X1139" s="72"/>
      <c r="Y1139" s="72"/>
      <c r="Z1139" s="72"/>
      <c r="AA1139" s="72"/>
      <c r="AB1139" s="72"/>
      <c r="AC1139" s="72"/>
      <c r="AD1139" s="72"/>
      <c r="AE1139" s="72"/>
      <c r="AF1139" s="72"/>
      <c r="AG1139" s="72"/>
      <c r="AH1139" s="72"/>
      <c r="AI1139" s="72"/>
      <c r="AJ1139" s="72"/>
      <c r="AK1139" s="72"/>
    </row>
    <row r="1140" ht="14.25" customHeight="1">
      <c r="A1140" s="78">
        <v>1137.0</v>
      </c>
      <c r="C1140" s="78" t="str">
        <f>VLOOKUP(G1140,[1]Macrodata_CCF!$A$3:$D$55,4,FALSE)</f>
        <v>#ERROR!</v>
      </c>
      <c r="E1140" s="79" t="str">
        <f>VLOOKUP(G1140,[1]Macrodata_CCF!$A$3:$B$55,2,FALSE)</f>
        <v>#ERROR!</v>
      </c>
      <c r="F1140" s="78">
        <v>0.0</v>
      </c>
      <c r="G1140" s="80">
        <v>21.0</v>
      </c>
      <c r="H1140" s="81">
        <v>0.0</v>
      </c>
      <c r="I1140" s="81">
        <v>410000.0</v>
      </c>
      <c r="J1140" s="81">
        <v>77900.0</v>
      </c>
      <c r="K1140" s="81">
        <v>410000.0</v>
      </c>
      <c r="L1140" s="82">
        <v>0.19</v>
      </c>
      <c r="N1140" s="83">
        <f t="shared" si="1"/>
        <v>0.19</v>
      </c>
      <c r="O1140" s="83">
        <f t="shared" si="2"/>
        <v>0.19</v>
      </c>
      <c r="Q1140" s="83">
        <f t="shared" si="3"/>
        <v>1</v>
      </c>
      <c r="R1140" s="83">
        <f t="shared" si="4"/>
        <v>0.19</v>
      </c>
      <c r="S1140" s="83" t="b">
        <f t="shared" si="5"/>
        <v>0</v>
      </c>
      <c r="T1140" s="72"/>
      <c r="U1140" s="72"/>
      <c r="V1140" s="72"/>
      <c r="W1140" s="72"/>
      <c r="X1140" s="72"/>
      <c r="Y1140" s="72"/>
      <c r="Z1140" s="72"/>
      <c r="AA1140" s="72"/>
      <c r="AB1140" s="72"/>
      <c r="AC1140" s="72"/>
      <c r="AD1140" s="72"/>
      <c r="AE1140" s="72"/>
      <c r="AF1140" s="72"/>
      <c r="AG1140" s="72"/>
      <c r="AH1140" s="72"/>
      <c r="AI1140" s="72"/>
      <c r="AJ1140" s="72"/>
      <c r="AK1140" s="72"/>
    </row>
    <row r="1141" ht="14.25" customHeight="1">
      <c r="A1141" s="78">
        <v>1138.0</v>
      </c>
      <c r="C1141" s="78" t="str">
        <f>VLOOKUP(G1141,[1]Macrodata_CCF!$A$3:$D$55,4,FALSE)</f>
        <v>#ERROR!</v>
      </c>
      <c r="E1141" s="79" t="str">
        <f>VLOOKUP(G1141,[1]Macrodata_CCF!$A$3:$B$55,2,FALSE)</f>
        <v>#ERROR!</v>
      </c>
      <c r="F1141" s="78">
        <v>0.0</v>
      </c>
      <c r="G1141" s="80">
        <v>31.0</v>
      </c>
      <c r="H1141" s="81">
        <v>102865.0</v>
      </c>
      <c r="I1141" s="81">
        <v>130000.0</v>
      </c>
      <c r="J1141" s="81">
        <v>108020.0</v>
      </c>
      <c r="K1141" s="81">
        <v>130000.0</v>
      </c>
      <c r="L1141" s="82">
        <v>0.1899760456974387</v>
      </c>
      <c r="N1141" s="83">
        <f t="shared" si="1"/>
        <v>0.1899760457</v>
      </c>
      <c r="O1141" s="83">
        <f t="shared" si="2"/>
        <v>0.1899760457</v>
      </c>
      <c r="Q1141" s="83">
        <f t="shared" si="3"/>
        <v>0.2087307692</v>
      </c>
      <c r="R1141" s="83">
        <f t="shared" si="4"/>
        <v>0.1899760457</v>
      </c>
      <c r="S1141" s="83" t="b">
        <f t="shared" si="5"/>
        <v>0</v>
      </c>
      <c r="T1141" s="72"/>
      <c r="U1141" s="72"/>
      <c r="V1141" s="72"/>
      <c r="W1141" s="72"/>
      <c r="X1141" s="72"/>
      <c r="Y1141" s="72"/>
      <c r="Z1141" s="72"/>
      <c r="AA1141" s="72"/>
      <c r="AB1141" s="72"/>
      <c r="AC1141" s="72"/>
      <c r="AD1141" s="72"/>
      <c r="AE1141" s="72"/>
      <c r="AF1141" s="72"/>
      <c r="AG1141" s="72"/>
      <c r="AH1141" s="72"/>
      <c r="AI1141" s="72"/>
      <c r="AJ1141" s="72"/>
      <c r="AK1141" s="72"/>
    </row>
    <row r="1142" ht="14.25" customHeight="1">
      <c r="A1142" s="78">
        <v>1139.0</v>
      </c>
      <c r="C1142" s="78" t="str">
        <f>VLOOKUP(G1142,[1]Macrodata_CCF!$A$3:$D$55,4,FALSE)</f>
        <v>#ERROR!</v>
      </c>
      <c r="E1142" s="79" t="str">
        <f>VLOOKUP(G1142,[1]Macrodata_CCF!$A$3:$B$55,2,FALSE)</f>
        <v>#ERROR!</v>
      </c>
      <c r="F1142" s="78">
        <v>0.0</v>
      </c>
      <c r="G1142" s="80">
        <v>42.0</v>
      </c>
      <c r="H1142" s="81">
        <v>553795.0</v>
      </c>
      <c r="I1142" s="81">
        <v>590000.0</v>
      </c>
      <c r="J1142" s="81">
        <v>562845.0</v>
      </c>
      <c r="K1142" s="81">
        <v>590000.0</v>
      </c>
      <c r="L1142" s="82">
        <v>0.2499654743819914</v>
      </c>
      <c r="N1142" s="83">
        <f t="shared" si="1"/>
        <v>0.2499654744</v>
      </c>
      <c r="O1142" s="83">
        <f t="shared" si="2"/>
        <v>0.2499654744</v>
      </c>
      <c r="Q1142" s="83">
        <f t="shared" si="3"/>
        <v>0.06136440678</v>
      </c>
      <c r="R1142" s="83">
        <f t="shared" si="4"/>
        <v>0.01533898305</v>
      </c>
      <c r="S1142" s="83" t="b">
        <f t="shared" si="5"/>
        <v>0</v>
      </c>
      <c r="T1142" s="72"/>
      <c r="U1142" s="72"/>
      <c r="V1142" s="72"/>
      <c r="W1142" s="72"/>
      <c r="X1142" s="72"/>
      <c r="Y1142" s="72"/>
      <c r="Z1142" s="72"/>
      <c r="AA1142" s="72"/>
      <c r="AB1142" s="72"/>
      <c r="AC1142" s="72"/>
      <c r="AD1142" s="72"/>
      <c r="AE1142" s="72"/>
      <c r="AF1142" s="72"/>
      <c r="AG1142" s="72"/>
      <c r="AH1142" s="72"/>
      <c r="AI1142" s="72"/>
      <c r="AJ1142" s="72"/>
      <c r="AK1142" s="72"/>
    </row>
    <row r="1143" ht="14.25" customHeight="1">
      <c r="A1143" s="78">
        <v>1140.0</v>
      </c>
      <c r="C1143" s="78" t="str">
        <f>VLOOKUP(G1143,[1]Macrodata_CCF!$A$3:$D$55,4,FALSE)</f>
        <v>#ERROR!</v>
      </c>
      <c r="E1143" s="79" t="str">
        <f>VLOOKUP(G1143,[1]Macrodata_CCF!$A$3:$B$55,2,FALSE)</f>
        <v>#ERROR!</v>
      </c>
      <c r="F1143" s="78">
        <v>0.0</v>
      </c>
      <c r="G1143" s="80">
        <v>47.0</v>
      </c>
      <c r="H1143" s="81">
        <v>33965.0</v>
      </c>
      <c r="I1143" s="81">
        <v>270000.0</v>
      </c>
      <c r="J1143" s="81">
        <v>67010.0</v>
      </c>
      <c r="K1143" s="81">
        <v>270000.0</v>
      </c>
      <c r="L1143" s="82">
        <v>0.1400004236659817</v>
      </c>
      <c r="N1143" s="83">
        <f t="shared" si="1"/>
        <v>0.1400004237</v>
      </c>
      <c r="O1143" s="83">
        <f t="shared" si="2"/>
        <v>0.1400004237</v>
      </c>
      <c r="Q1143" s="83">
        <f t="shared" si="3"/>
        <v>0.8742037037</v>
      </c>
      <c r="R1143" s="83">
        <f t="shared" si="4"/>
        <v>0.1400004237</v>
      </c>
      <c r="S1143" s="83" t="b">
        <f t="shared" si="5"/>
        <v>0</v>
      </c>
      <c r="T1143" s="72"/>
      <c r="U1143" s="72"/>
      <c r="V1143" s="72"/>
      <c r="W1143" s="72"/>
      <c r="X1143" s="72"/>
      <c r="Y1143" s="72"/>
      <c r="Z1143" s="72"/>
      <c r="AA1143" s="72"/>
      <c r="AB1143" s="72"/>
      <c r="AC1143" s="72"/>
      <c r="AD1143" s="72"/>
      <c r="AE1143" s="72"/>
      <c r="AF1143" s="72"/>
      <c r="AG1143" s="72"/>
      <c r="AH1143" s="72"/>
      <c r="AI1143" s="72"/>
      <c r="AJ1143" s="72"/>
      <c r="AK1143" s="72"/>
    </row>
    <row r="1144" ht="14.25" customHeight="1">
      <c r="A1144" s="78">
        <v>1141.0</v>
      </c>
      <c r="C1144" s="78" t="str">
        <f>VLOOKUP(G1144,[1]Macrodata_CCF!$A$3:$D$55,4,FALSE)</f>
        <v>#ERROR!</v>
      </c>
      <c r="E1144" s="79" t="str">
        <f>VLOOKUP(G1144,[1]Macrodata_CCF!$A$3:$B$55,2,FALSE)</f>
        <v>#ERROR!</v>
      </c>
      <c r="F1144" s="78">
        <v>0.0</v>
      </c>
      <c r="G1144" s="80">
        <v>2.0</v>
      </c>
      <c r="H1144" s="81">
        <v>0.0</v>
      </c>
      <c r="I1144" s="81">
        <v>450000.0</v>
      </c>
      <c r="J1144" s="81">
        <v>108000.0</v>
      </c>
      <c r="K1144" s="81">
        <v>450000.0</v>
      </c>
      <c r="L1144" s="82">
        <v>0.24</v>
      </c>
      <c r="N1144" s="83">
        <f t="shared" si="1"/>
        <v>0.24</v>
      </c>
      <c r="O1144" s="83">
        <f t="shared" si="2"/>
        <v>0.24</v>
      </c>
      <c r="Q1144" s="83">
        <f t="shared" si="3"/>
        <v>1</v>
      </c>
      <c r="R1144" s="83">
        <f t="shared" si="4"/>
        <v>0.24</v>
      </c>
      <c r="S1144" s="83" t="b">
        <f t="shared" si="5"/>
        <v>0</v>
      </c>
      <c r="T1144" s="72"/>
      <c r="U1144" s="72"/>
      <c r="V1144" s="72"/>
      <c r="W1144" s="72"/>
      <c r="X1144" s="72"/>
      <c r="Y1144" s="72"/>
      <c r="Z1144" s="72"/>
      <c r="AA1144" s="72"/>
      <c r="AB1144" s="72"/>
      <c r="AC1144" s="72"/>
      <c r="AD1144" s="72"/>
      <c r="AE1144" s="72"/>
      <c r="AF1144" s="72"/>
      <c r="AG1144" s="72"/>
      <c r="AH1144" s="72"/>
      <c r="AI1144" s="72"/>
      <c r="AJ1144" s="72"/>
      <c r="AK1144" s="72"/>
    </row>
    <row r="1145" ht="14.25" customHeight="1">
      <c r="A1145" s="78">
        <v>1142.0</v>
      </c>
      <c r="C1145" s="78" t="str">
        <f>VLOOKUP(G1145,[1]Macrodata_CCF!$A$3:$D$55,4,FALSE)</f>
        <v>#ERROR!</v>
      </c>
      <c r="E1145" s="79" t="str">
        <f>VLOOKUP(G1145,[1]Macrodata_CCF!$A$3:$B$55,2,FALSE)</f>
        <v>#ERROR!</v>
      </c>
      <c r="F1145" s="78">
        <v>0.0</v>
      </c>
      <c r="G1145" s="80">
        <v>22.0</v>
      </c>
      <c r="H1145" s="81">
        <v>260785.0</v>
      </c>
      <c r="I1145" s="81">
        <v>580000.0</v>
      </c>
      <c r="J1145" s="81">
        <v>591600.0</v>
      </c>
      <c r="K1145" s="81">
        <v>580000.0</v>
      </c>
      <c r="L1145" s="82">
        <v>1.036339144463763</v>
      </c>
      <c r="N1145" s="83">
        <f t="shared" si="1"/>
        <v>1.036339144</v>
      </c>
      <c r="O1145" s="83">
        <f t="shared" si="2"/>
        <v>1</v>
      </c>
      <c r="Q1145" s="83">
        <f t="shared" si="3"/>
        <v>0.5503706897</v>
      </c>
      <c r="R1145" s="83">
        <f t="shared" si="4"/>
        <v>1.036339144</v>
      </c>
      <c r="S1145" s="83" t="b">
        <f t="shared" si="5"/>
        <v>0</v>
      </c>
      <c r="T1145" s="72"/>
      <c r="U1145" s="72"/>
      <c r="V1145" s="72"/>
      <c r="W1145" s="72"/>
      <c r="X1145" s="72"/>
      <c r="Y1145" s="72"/>
      <c r="Z1145" s="72"/>
      <c r="AA1145" s="72"/>
      <c r="AB1145" s="72"/>
      <c r="AC1145" s="72"/>
      <c r="AD1145" s="72"/>
      <c r="AE1145" s="72"/>
      <c r="AF1145" s="72"/>
      <c r="AG1145" s="72"/>
      <c r="AH1145" s="72"/>
      <c r="AI1145" s="72"/>
      <c r="AJ1145" s="72"/>
      <c r="AK1145" s="72"/>
    </row>
    <row r="1146" ht="14.25" customHeight="1">
      <c r="A1146" s="78">
        <v>1143.0</v>
      </c>
      <c r="C1146" s="78" t="str">
        <f>VLOOKUP(G1146,[1]Macrodata_CCF!$A$3:$D$55,4,FALSE)</f>
        <v>#ERROR!</v>
      </c>
      <c r="E1146" s="79" t="str">
        <f>VLOOKUP(G1146,[1]Macrodata_CCF!$A$3:$B$55,2,FALSE)</f>
        <v>#ERROR!</v>
      </c>
      <c r="F1146" s="78">
        <v>0.0</v>
      </c>
      <c r="G1146" s="80">
        <v>16.0</v>
      </c>
      <c r="H1146" s="81">
        <v>66280.0</v>
      </c>
      <c r="I1146" s="81">
        <v>410000.0</v>
      </c>
      <c r="J1146" s="81">
        <v>114400.0</v>
      </c>
      <c r="K1146" s="81">
        <v>410000.0</v>
      </c>
      <c r="L1146" s="82">
        <v>0.1399976725241475</v>
      </c>
      <c r="N1146" s="83">
        <f t="shared" si="1"/>
        <v>0.1399976725</v>
      </c>
      <c r="O1146" s="83">
        <f t="shared" si="2"/>
        <v>0.1399976725</v>
      </c>
      <c r="Q1146" s="83">
        <f t="shared" si="3"/>
        <v>0.8383414634</v>
      </c>
      <c r="R1146" s="83">
        <f t="shared" si="4"/>
        <v>0.1399976725</v>
      </c>
      <c r="S1146" s="83" t="b">
        <f t="shared" si="5"/>
        <v>0</v>
      </c>
      <c r="T1146" s="72"/>
      <c r="U1146" s="72"/>
      <c r="V1146" s="72"/>
      <c r="W1146" s="72"/>
      <c r="X1146" s="72"/>
      <c r="Y1146" s="72"/>
      <c r="Z1146" s="72"/>
      <c r="AA1146" s="72"/>
      <c r="AB1146" s="72"/>
      <c r="AC1146" s="72"/>
      <c r="AD1146" s="72"/>
      <c r="AE1146" s="72"/>
      <c r="AF1146" s="72"/>
      <c r="AG1146" s="72"/>
      <c r="AH1146" s="72"/>
      <c r="AI1146" s="72"/>
      <c r="AJ1146" s="72"/>
      <c r="AK1146" s="72"/>
    </row>
    <row r="1147" ht="14.25" customHeight="1">
      <c r="A1147" s="78">
        <v>1144.0</v>
      </c>
      <c r="C1147" s="78" t="str">
        <f>VLOOKUP(G1147,[1]Macrodata_CCF!$A$3:$D$55,4,FALSE)</f>
        <v>#ERROR!</v>
      </c>
      <c r="E1147" s="79" t="str">
        <f>VLOOKUP(G1147,[1]Macrodata_CCF!$A$3:$B$55,2,FALSE)</f>
        <v>#ERROR!</v>
      </c>
      <c r="F1147" s="78">
        <v>0.0</v>
      </c>
      <c r="G1147" s="80">
        <v>10.0</v>
      </c>
      <c r="H1147" s="81">
        <v>371830.0</v>
      </c>
      <c r="I1147" s="81">
        <v>620000.0</v>
      </c>
      <c r="J1147" s="81">
        <v>431390.0</v>
      </c>
      <c r="K1147" s="81">
        <v>620000.0</v>
      </c>
      <c r="L1147" s="82">
        <v>0.2399967764032719</v>
      </c>
      <c r="N1147" s="83">
        <f t="shared" si="1"/>
        <v>0.2399967764</v>
      </c>
      <c r="O1147" s="83">
        <f t="shared" si="2"/>
        <v>0.2399967764</v>
      </c>
      <c r="Q1147" s="83">
        <f t="shared" si="3"/>
        <v>0.4002741935</v>
      </c>
      <c r="R1147" s="83">
        <f t="shared" si="4"/>
        <v>0.2399967764</v>
      </c>
      <c r="S1147" s="83" t="b">
        <f t="shared" si="5"/>
        <v>0</v>
      </c>
      <c r="T1147" s="72"/>
      <c r="U1147" s="72"/>
      <c r="V1147" s="72"/>
      <c r="W1147" s="72"/>
      <c r="X1147" s="72"/>
      <c r="Y1147" s="72"/>
      <c r="Z1147" s="72"/>
      <c r="AA1147" s="72"/>
      <c r="AB1147" s="72"/>
      <c r="AC1147" s="72"/>
      <c r="AD1147" s="72"/>
      <c r="AE1147" s="72"/>
      <c r="AF1147" s="72"/>
      <c r="AG1147" s="72"/>
      <c r="AH1147" s="72"/>
      <c r="AI1147" s="72"/>
      <c r="AJ1147" s="72"/>
      <c r="AK1147" s="72"/>
    </row>
    <row r="1148" ht="14.25" customHeight="1">
      <c r="A1148" s="78">
        <v>1145.0</v>
      </c>
      <c r="C1148" s="78" t="str">
        <f>VLOOKUP(G1148,[1]Macrodata_CCF!$A$3:$D$55,4,FALSE)</f>
        <v>#ERROR!</v>
      </c>
      <c r="E1148" s="79" t="str">
        <f>VLOOKUP(G1148,[1]Macrodata_CCF!$A$3:$B$55,2,FALSE)</f>
        <v>#ERROR!</v>
      </c>
      <c r="F1148" s="78">
        <v>0.0</v>
      </c>
      <c r="G1148" s="80">
        <v>17.0</v>
      </c>
      <c r="H1148" s="81">
        <v>387020.0</v>
      </c>
      <c r="I1148" s="81">
        <v>670000.0</v>
      </c>
      <c r="J1148" s="81">
        <v>683400.0</v>
      </c>
      <c r="K1148" s="81">
        <v>670000.0</v>
      </c>
      <c r="L1148" s="82">
        <v>1.047353169835324</v>
      </c>
      <c r="N1148" s="83">
        <f t="shared" si="1"/>
        <v>1.04735317</v>
      </c>
      <c r="O1148" s="83">
        <f t="shared" si="2"/>
        <v>1</v>
      </c>
      <c r="Q1148" s="83">
        <f t="shared" si="3"/>
        <v>0.422358209</v>
      </c>
      <c r="R1148" s="83">
        <f t="shared" si="4"/>
        <v>1.04735317</v>
      </c>
      <c r="S1148" s="83" t="b">
        <f t="shared" si="5"/>
        <v>0</v>
      </c>
      <c r="T1148" s="72"/>
      <c r="U1148" s="72"/>
      <c r="V1148" s="72"/>
      <c r="W1148" s="72"/>
      <c r="X1148" s="72"/>
      <c r="Y1148" s="72"/>
      <c r="Z1148" s="72"/>
      <c r="AA1148" s="72"/>
      <c r="AB1148" s="72"/>
      <c r="AC1148" s="72"/>
      <c r="AD1148" s="72"/>
      <c r="AE1148" s="72"/>
      <c r="AF1148" s="72"/>
      <c r="AG1148" s="72"/>
      <c r="AH1148" s="72"/>
      <c r="AI1148" s="72"/>
      <c r="AJ1148" s="72"/>
      <c r="AK1148" s="72"/>
    </row>
    <row r="1149" ht="14.25" customHeight="1">
      <c r="A1149" s="78">
        <v>1146.0</v>
      </c>
      <c r="C1149" s="78" t="str">
        <f>VLOOKUP(G1149,[1]Macrodata_CCF!$A$3:$D$55,4,FALSE)</f>
        <v>#ERROR!</v>
      </c>
      <c r="E1149" s="79" t="str">
        <f>VLOOKUP(G1149,[1]Macrodata_CCF!$A$3:$B$55,2,FALSE)</f>
        <v>#ERROR!</v>
      </c>
      <c r="F1149" s="78">
        <v>0.0</v>
      </c>
      <c r="G1149" s="80">
        <v>24.0</v>
      </c>
      <c r="H1149" s="81">
        <v>100275.0</v>
      </c>
      <c r="I1149" s="81">
        <v>120000.0</v>
      </c>
      <c r="J1149" s="81">
        <v>103235.0</v>
      </c>
      <c r="K1149" s="81">
        <v>120000.0</v>
      </c>
      <c r="L1149" s="82">
        <v>0.150063371356147</v>
      </c>
      <c r="N1149" s="83">
        <f t="shared" si="1"/>
        <v>0.1500633714</v>
      </c>
      <c r="O1149" s="83">
        <f t="shared" si="2"/>
        <v>0.1500633714</v>
      </c>
      <c r="Q1149" s="83">
        <f t="shared" si="3"/>
        <v>0.164375</v>
      </c>
      <c r="R1149" s="83">
        <f t="shared" si="4"/>
        <v>0.1500633714</v>
      </c>
      <c r="S1149" s="83" t="b">
        <f t="shared" si="5"/>
        <v>0</v>
      </c>
      <c r="T1149" s="72"/>
      <c r="U1149" s="72"/>
      <c r="V1149" s="72"/>
      <c r="W1149" s="72"/>
      <c r="X1149" s="72"/>
      <c r="Y1149" s="72"/>
      <c r="Z1149" s="72"/>
      <c r="AA1149" s="72"/>
      <c r="AB1149" s="72"/>
      <c r="AC1149" s="72"/>
      <c r="AD1149" s="72"/>
      <c r="AE1149" s="72"/>
      <c r="AF1149" s="72"/>
      <c r="AG1149" s="72"/>
      <c r="AH1149" s="72"/>
      <c r="AI1149" s="72"/>
      <c r="AJ1149" s="72"/>
      <c r="AK1149" s="72"/>
    </row>
    <row r="1150" ht="14.25" customHeight="1">
      <c r="A1150" s="78">
        <v>1147.0</v>
      </c>
      <c r="C1150" s="78" t="str">
        <f>VLOOKUP(G1150,[1]Macrodata_CCF!$A$3:$D$55,4,FALSE)</f>
        <v>#ERROR!</v>
      </c>
      <c r="E1150" s="79" t="str">
        <f>VLOOKUP(G1150,[1]Macrodata_CCF!$A$3:$B$55,2,FALSE)</f>
        <v>#ERROR!</v>
      </c>
      <c r="F1150" s="78">
        <v>0.0</v>
      </c>
      <c r="G1150" s="80">
        <v>19.0</v>
      </c>
      <c r="H1150" s="81">
        <v>46680.0</v>
      </c>
      <c r="I1150" s="81">
        <v>940000.0</v>
      </c>
      <c r="J1150" s="81">
        <v>189610.0</v>
      </c>
      <c r="K1150" s="81">
        <v>1598000.0</v>
      </c>
      <c r="L1150" s="82">
        <v>0.1599986566963686</v>
      </c>
      <c r="N1150" s="83">
        <f t="shared" si="1"/>
        <v>0.1599986567</v>
      </c>
      <c r="O1150" s="83">
        <f t="shared" si="2"/>
        <v>0.1599986567</v>
      </c>
      <c r="Q1150" s="83">
        <f t="shared" si="3"/>
        <v>0.9503404255</v>
      </c>
      <c r="R1150" s="83">
        <f t="shared" si="4"/>
        <v>0.1599986567</v>
      </c>
      <c r="S1150" s="83" t="b">
        <f t="shared" si="5"/>
        <v>0</v>
      </c>
      <c r="T1150" s="72"/>
      <c r="U1150" s="72"/>
      <c r="V1150" s="72"/>
      <c r="W1150" s="72"/>
      <c r="X1150" s="72"/>
      <c r="Y1150" s="72"/>
      <c r="Z1150" s="72"/>
      <c r="AA1150" s="72"/>
      <c r="AB1150" s="72"/>
      <c r="AC1150" s="72"/>
      <c r="AD1150" s="72"/>
      <c r="AE1150" s="72"/>
      <c r="AF1150" s="72"/>
      <c r="AG1150" s="72"/>
      <c r="AH1150" s="72"/>
      <c r="AI1150" s="72"/>
      <c r="AJ1150" s="72"/>
      <c r="AK1150" s="72"/>
    </row>
    <row r="1151" ht="14.25" customHeight="1">
      <c r="A1151" s="78">
        <v>1148.0</v>
      </c>
      <c r="C1151" s="78" t="str">
        <f>VLOOKUP(G1151,[1]Macrodata_CCF!$A$3:$D$55,4,FALSE)</f>
        <v>#ERROR!</v>
      </c>
      <c r="E1151" s="79" t="str">
        <f>VLOOKUP(G1151,[1]Macrodata_CCF!$A$3:$B$55,2,FALSE)</f>
        <v>#ERROR!</v>
      </c>
      <c r="F1151" s="78">
        <v>0.0</v>
      </c>
      <c r="G1151" s="80">
        <v>24.0</v>
      </c>
      <c r="H1151" s="81">
        <v>264905.0</v>
      </c>
      <c r="I1151" s="81">
        <v>890000.0</v>
      </c>
      <c r="J1151" s="81">
        <v>377420.0</v>
      </c>
      <c r="K1151" s="81">
        <v>890000.0</v>
      </c>
      <c r="L1151" s="82">
        <v>0.1799966405106424</v>
      </c>
      <c r="N1151" s="83">
        <f t="shared" si="1"/>
        <v>0.1799966405</v>
      </c>
      <c r="O1151" s="83">
        <f t="shared" si="2"/>
        <v>0.1799966405</v>
      </c>
      <c r="Q1151" s="83">
        <f t="shared" si="3"/>
        <v>0.7023539326</v>
      </c>
      <c r="R1151" s="83">
        <f t="shared" si="4"/>
        <v>0.1799966405</v>
      </c>
      <c r="S1151" s="83" t="b">
        <f t="shared" si="5"/>
        <v>0</v>
      </c>
      <c r="T1151" s="72"/>
      <c r="U1151" s="72"/>
      <c r="V1151" s="72"/>
      <c r="W1151" s="72"/>
      <c r="X1151" s="72"/>
      <c r="Y1151" s="72"/>
      <c r="Z1151" s="72"/>
      <c r="AA1151" s="72"/>
      <c r="AB1151" s="72"/>
      <c r="AC1151" s="72"/>
      <c r="AD1151" s="72"/>
      <c r="AE1151" s="72"/>
      <c r="AF1151" s="72"/>
      <c r="AG1151" s="72"/>
      <c r="AH1151" s="72"/>
      <c r="AI1151" s="72"/>
      <c r="AJ1151" s="72"/>
      <c r="AK1151" s="72"/>
    </row>
    <row r="1152" ht="14.25" customHeight="1">
      <c r="A1152" s="78">
        <v>1149.0</v>
      </c>
      <c r="C1152" s="78" t="str">
        <f>VLOOKUP(G1152,[1]Macrodata_CCF!$A$3:$D$55,4,FALSE)</f>
        <v>#ERROR!</v>
      </c>
      <c r="E1152" s="79" t="str">
        <f>VLOOKUP(G1152,[1]Macrodata_CCF!$A$3:$B$55,2,FALSE)</f>
        <v>#ERROR!</v>
      </c>
      <c r="F1152" s="78">
        <v>0.0</v>
      </c>
      <c r="G1152" s="80">
        <v>22.0</v>
      </c>
      <c r="H1152" s="81">
        <v>25345.0</v>
      </c>
      <c r="I1152" s="81">
        <v>160000.0</v>
      </c>
      <c r="J1152" s="81">
        <v>46890.0</v>
      </c>
      <c r="K1152" s="81">
        <v>160000.0</v>
      </c>
      <c r="L1152" s="82">
        <v>0.1600014852771899</v>
      </c>
      <c r="N1152" s="83">
        <f t="shared" si="1"/>
        <v>0.1600014853</v>
      </c>
      <c r="O1152" s="83">
        <f t="shared" si="2"/>
        <v>0.1600014853</v>
      </c>
      <c r="Q1152" s="83">
        <f t="shared" si="3"/>
        <v>0.84159375</v>
      </c>
      <c r="R1152" s="83">
        <f t="shared" si="4"/>
        <v>0.1600014853</v>
      </c>
      <c r="S1152" s="83" t="b">
        <f t="shared" si="5"/>
        <v>0</v>
      </c>
      <c r="T1152" s="72"/>
      <c r="U1152" s="72"/>
      <c r="V1152" s="72"/>
      <c r="W1152" s="72"/>
      <c r="X1152" s="72"/>
      <c r="Y1152" s="72"/>
      <c r="Z1152" s="72"/>
      <c r="AA1152" s="72"/>
      <c r="AB1152" s="72"/>
      <c r="AC1152" s="72"/>
      <c r="AD1152" s="72"/>
      <c r="AE1152" s="72"/>
      <c r="AF1152" s="72"/>
      <c r="AG1152" s="72"/>
      <c r="AH1152" s="72"/>
      <c r="AI1152" s="72"/>
      <c r="AJ1152" s="72"/>
      <c r="AK1152" s="72"/>
    </row>
    <row r="1153" ht="14.25" customHeight="1">
      <c r="A1153" s="78">
        <v>1150.0</v>
      </c>
      <c r="C1153" s="78" t="str">
        <f>VLOOKUP(G1153,[1]Macrodata_CCF!$A$3:$D$55,4,FALSE)</f>
        <v>#ERROR!</v>
      </c>
      <c r="E1153" s="79" t="str">
        <f>VLOOKUP(G1153,[1]Macrodata_CCF!$A$3:$B$55,2,FALSE)</f>
        <v>#ERROR!</v>
      </c>
      <c r="F1153" s="78">
        <v>0.0</v>
      </c>
      <c r="G1153" s="80">
        <v>7.0</v>
      </c>
      <c r="H1153" s="81">
        <v>305295.0</v>
      </c>
      <c r="I1153" s="81">
        <v>600000.0</v>
      </c>
      <c r="J1153" s="81">
        <v>364235.0</v>
      </c>
      <c r="K1153" s="81">
        <v>600000.0</v>
      </c>
      <c r="L1153" s="82">
        <v>0.1999966067762678</v>
      </c>
      <c r="N1153" s="83">
        <f t="shared" si="1"/>
        <v>0.1999966068</v>
      </c>
      <c r="O1153" s="83">
        <f t="shared" si="2"/>
        <v>0.1999966068</v>
      </c>
      <c r="Q1153" s="83">
        <f t="shared" si="3"/>
        <v>0.491175</v>
      </c>
      <c r="R1153" s="83">
        <f t="shared" si="4"/>
        <v>0.1999966068</v>
      </c>
      <c r="S1153" s="83" t="b">
        <f t="shared" si="5"/>
        <v>0</v>
      </c>
      <c r="T1153" s="72"/>
      <c r="U1153" s="72"/>
      <c r="V1153" s="72"/>
      <c r="W1153" s="72"/>
      <c r="X1153" s="72"/>
      <c r="Y1153" s="72"/>
      <c r="Z1153" s="72"/>
      <c r="AA1153" s="72"/>
      <c r="AB1153" s="72"/>
      <c r="AC1153" s="72"/>
      <c r="AD1153" s="72"/>
      <c r="AE1153" s="72"/>
      <c r="AF1153" s="72"/>
      <c r="AG1153" s="72"/>
      <c r="AH1153" s="72"/>
      <c r="AI1153" s="72"/>
      <c r="AJ1153" s="72"/>
      <c r="AK1153" s="72"/>
    </row>
    <row r="1154" ht="14.25" customHeight="1">
      <c r="A1154" s="78">
        <v>1151.0</v>
      </c>
      <c r="C1154" s="78" t="str">
        <f>VLOOKUP(G1154,[1]Macrodata_CCF!$A$3:$D$55,4,FALSE)</f>
        <v>#ERROR!</v>
      </c>
      <c r="E1154" s="79" t="str">
        <f>VLOOKUP(G1154,[1]Macrodata_CCF!$A$3:$B$55,2,FALSE)</f>
        <v>#ERROR!</v>
      </c>
      <c r="F1154" s="78">
        <v>0.0</v>
      </c>
      <c r="G1154" s="80">
        <v>43.0</v>
      </c>
      <c r="H1154" s="81">
        <v>34040.0</v>
      </c>
      <c r="I1154" s="81">
        <v>590000.0</v>
      </c>
      <c r="J1154" s="81">
        <v>139670.0</v>
      </c>
      <c r="K1154" s="81">
        <v>590000.0</v>
      </c>
      <c r="L1154" s="82">
        <v>0.1899956831426721</v>
      </c>
      <c r="N1154" s="83">
        <f t="shared" si="1"/>
        <v>0.1899956831</v>
      </c>
      <c r="O1154" s="83">
        <f t="shared" si="2"/>
        <v>0.1899956831</v>
      </c>
      <c r="Q1154" s="83">
        <f t="shared" si="3"/>
        <v>0.9423050847</v>
      </c>
      <c r="R1154" s="83">
        <f t="shared" si="4"/>
        <v>0.1899956831</v>
      </c>
      <c r="S1154" s="83" t="b">
        <f t="shared" si="5"/>
        <v>0</v>
      </c>
      <c r="T1154" s="72"/>
      <c r="U1154" s="72"/>
      <c r="V1154" s="72"/>
      <c r="W1154" s="72"/>
      <c r="X1154" s="72"/>
      <c r="Y1154" s="72"/>
      <c r="Z1154" s="72"/>
      <c r="AA1154" s="72"/>
      <c r="AB1154" s="72"/>
      <c r="AC1154" s="72"/>
      <c r="AD1154" s="72"/>
      <c r="AE1154" s="72"/>
      <c r="AF1154" s="72"/>
      <c r="AG1154" s="72"/>
      <c r="AH1154" s="72"/>
      <c r="AI1154" s="72"/>
      <c r="AJ1154" s="72"/>
      <c r="AK1154" s="72"/>
    </row>
    <row r="1155" ht="14.25" customHeight="1">
      <c r="A1155" s="78">
        <v>1152.0</v>
      </c>
      <c r="C1155" s="78" t="str">
        <f>VLOOKUP(G1155,[1]Macrodata_CCF!$A$3:$D$55,4,FALSE)</f>
        <v>#ERROR!</v>
      </c>
      <c r="E1155" s="79" t="str">
        <f>VLOOKUP(G1155,[1]Macrodata_CCF!$A$3:$B$55,2,FALSE)</f>
        <v>#ERROR!</v>
      </c>
      <c r="F1155" s="78">
        <v>0.0</v>
      </c>
      <c r="G1155" s="80">
        <v>46.0</v>
      </c>
      <c r="H1155" s="81">
        <v>178380.0</v>
      </c>
      <c r="I1155" s="81">
        <v>440000.0</v>
      </c>
      <c r="J1155" s="81">
        <v>448800.0</v>
      </c>
      <c r="K1155" s="81">
        <v>440000.0</v>
      </c>
      <c r="L1155" s="82">
        <v>1.033636572127513</v>
      </c>
      <c r="N1155" s="83">
        <f t="shared" si="1"/>
        <v>1.033636572</v>
      </c>
      <c r="O1155" s="83">
        <f t="shared" si="2"/>
        <v>1</v>
      </c>
      <c r="Q1155" s="83">
        <f t="shared" si="3"/>
        <v>0.5945909091</v>
      </c>
      <c r="R1155" s="83">
        <f t="shared" si="4"/>
        <v>1.033636572</v>
      </c>
      <c r="S1155" s="83" t="b">
        <f t="shared" si="5"/>
        <v>0</v>
      </c>
      <c r="T1155" s="72"/>
      <c r="U1155" s="72"/>
      <c r="V1155" s="72"/>
      <c r="W1155" s="72"/>
      <c r="X1155" s="72"/>
      <c r="Y1155" s="72"/>
      <c r="Z1155" s="72"/>
      <c r="AA1155" s="72"/>
      <c r="AB1155" s="72"/>
      <c r="AC1155" s="72"/>
      <c r="AD1155" s="72"/>
      <c r="AE1155" s="72"/>
      <c r="AF1155" s="72"/>
      <c r="AG1155" s="72"/>
      <c r="AH1155" s="72"/>
      <c r="AI1155" s="72"/>
      <c r="AJ1155" s="72"/>
      <c r="AK1155" s="72"/>
    </row>
    <row r="1156" ht="14.25" customHeight="1">
      <c r="A1156" s="78">
        <v>1153.0</v>
      </c>
      <c r="C1156" s="78" t="str">
        <f>VLOOKUP(G1156,[1]Macrodata_CCF!$A$3:$D$55,4,FALSE)</f>
        <v>#ERROR!</v>
      </c>
      <c r="E1156" s="79" t="str">
        <f>VLOOKUP(G1156,[1]Macrodata_CCF!$A$3:$B$55,2,FALSE)</f>
        <v>#ERROR!</v>
      </c>
      <c r="F1156" s="78">
        <v>0.0</v>
      </c>
      <c r="G1156" s="80">
        <v>7.0</v>
      </c>
      <c r="H1156" s="81">
        <v>124220.0</v>
      </c>
      <c r="I1156" s="81">
        <v>610000.0</v>
      </c>
      <c r="J1156" s="81">
        <v>269955.0</v>
      </c>
      <c r="K1156" s="81">
        <v>610000.0</v>
      </c>
      <c r="L1156" s="82">
        <v>0.3000020585450204</v>
      </c>
      <c r="N1156" s="83">
        <f t="shared" si="1"/>
        <v>0.3000020585</v>
      </c>
      <c r="O1156" s="83">
        <f t="shared" si="2"/>
        <v>0.3000020585</v>
      </c>
      <c r="Q1156" s="83">
        <f t="shared" si="3"/>
        <v>0.7963606557</v>
      </c>
      <c r="R1156" s="83">
        <f t="shared" si="4"/>
        <v>0.3000020585</v>
      </c>
      <c r="S1156" s="83" t="b">
        <f t="shared" si="5"/>
        <v>0</v>
      </c>
      <c r="T1156" s="72"/>
      <c r="U1156" s="72"/>
      <c r="V1156" s="72"/>
      <c r="W1156" s="72"/>
      <c r="X1156" s="72"/>
      <c r="Y1156" s="72"/>
      <c r="Z1156" s="72"/>
      <c r="AA1156" s="72"/>
      <c r="AB1156" s="72"/>
      <c r="AC1156" s="72"/>
      <c r="AD1156" s="72"/>
      <c r="AE1156" s="72"/>
      <c r="AF1156" s="72"/>
      <c r="AG1156" s="72"/>
      <c r="AH1156" s="72"/>
      <c r="AI1156" s="72"/>
      <c r="AJ1156" s="72"/>
      <c r="AK1156" s="72"/>
    </row>
    <row r="1157" ht="14.25" customHeight="1">
      <c r="A1157" s="78">
        <v>1154.0</v>
      </c>
      <c r="C1157" s="78" t="str">
        <f>VLOOKUP(G1157,[1]Macrodata_CCF!$A$3:$D$55,4,FALSE)</f>
        <v>#ERROR!</v>
      </c>
      <c r="E1157" s="79" t="str">
        <f>VLOOKUP(G1157,[1]Macrodata_CCF!$A$3:$B$55,2,FALSE)</f>
        <v>#ERROR!</v>
      </c>
      <c r="F1157" s="78">
        <v>0.0</v>
      </c>
      <c r="G1157" s="80">
        <v>20.0</v>
      </c>
      <c r="H1157" s="81">
        <v>290890.0</v>
      </c>
      <c r="I1157" s="81">
        <v>480000.0</v>
      </c>
      <c r="J1157" s="81">
        <v>328710.0</v>
      </c>
      <c r="K1157" s="81">
        <v>912000.0</v>
      </c>
      <c r="L1157" s="82">
        <v>0.1999894241446777</v>
      </c>
      <c r="N1157" s="83">
        <f t="shared" si="1"/>
        <v>0.1999894241</v>
      </c>
      <c r="O1157" s="83">
        <f t="shared" si="2"/>
        <v>0.1999894241</v>
      </c>
      <c r="Q1157" s="83">
        <f t="shared" si="3"/>
        <v>0.3939791667</v>
      </c>
      <c r="R1157" s="83">
        <f t="shared" si="4"/>
        <v>0.1999894241</v>
      </c>
      <c r="S1157" s="83" t="b">
        <f t="shared" si="5"/>
        <v>0</v>
      </c>
      <c r="T1157" s="72"/>
      <c r="U1157" s="72"/>
      <c r="V1157" s="72"/>
      <c r="W1157" s="72"/>
      <c r="X1157" s="72"/>
      <c r="Y1157" s="72"/>
      <c r="Z1157" s="72"/>
      <c r="AA1157" s="72"/>
      <c r="AB1157" s="72"/>
      <c r="AC1157" s="72"/>
      <c r="AD1157" s="72"/>
      <c r="AE1157" s="72"/>
      <c r="AF1157" s="72"/>
      <c r="AG1157" s="72"/>
      <c r="AH1157" s="72"/>
      <c r="AI1157" s="72"/>
      <c r="AJ1157" s="72"/>
      <c r="AK1157" s="72"/>
    </row>
    <row r="1158" ht="14.25" customHeight="1">
      <c r="A1158" s="78">
        <v>1155.0</v>
      </c>
      <c r="C1158" s="78" t="str">
        <f>VLOOKUP(G1158,[1]Macrodata_CCF!$A$3:$D$55,4,FALSE)</f>
        <v>#ERROR!</v>
      </c>
      <c r="E1158" s="79" t="str">
        <f>VLOOKUP(G1158,[1]Macrodata_CCF!$A$3:$B$55,2,FALSE)</f>
        <v>#ERROR!</v>
      </c>
      <c r="F1158" s="78">
        <v>0.0</v>
      </c>
      <c r="G1158" s="80">
        <v>5.0</v>
      </c>
      <c r="H1158" s="81">
        <v>219900.0</v>
      </c>
      <c r="I1158" s="81">
        <v>520000.0</v>
      </c>
      <c r="J1158" s="81">
        <v>336940.0</v>
      </c>
      <c r="K1158" s="81">
        <v>520000.0</v>
      </c>
      <c r="L1158" s="82">
        <v>0.3900033322225925</v>
      </c>
      <c r="N1158" s="83">
        <f t="shared" si="1"/>
        <v>0.3900033322</v>
      </c>
      <c r="O1158" s="83">
        <f t="shared" si="2"/>
        <v>0.3900033322</v>
      </c>
      <c r="Q1158" s="83">
        <f t="shared" si="3"/>
        <v>0.5771153846</v>
      </c>
      <c r="R1158" s="83">
        <f t="shared" si="4"/>
        <v>0.3900033322</v>
      </c>
      <c r="S1158" s="83" t="b">
        <f t="shared" si="5"/>
        <v>0</v>
      </c>
      <c r="T1158" s="72"/>
      <c r="U1158" s="72"/>
      <c r="V1158" s="72"/>
      <c r="W1158" s="72"/>
      <c r="X1158" s="72"/>
      <c r="Y1158" s="72"/>
      <c r="Z1158" s="72"/>
      <c r="AA1158" s="72"/>
      <c r="AB1158" s="72"/>
      <c r="AC1158" s="72"/>
      <c r="AD1158" s="72"/>
      <c r="AE1158" s="72"/>
      <c r="AF1158" s="72"/>
      <c r="AG1158" s="72"/>
      <c r="AH1158" s="72"/>
      <c r="AI1158" s="72"/>
      <c r="AJ1158" s="72"/>
      <c r="AK1158" s="72"/>
    </row>
    <row r="1159" ht="14.25" customHeight="1">
      <c r="A1159" s="78">
        <v>1156.0</v>
      </c>
      <c r="C1159" s="78" t="str">
        <f>VLOOKUP(G1159,[1]Macrodata_CCF!$A$3:$D$55,4,FALSE)</f>
        <v>#ERROR!</v>
      </c>
      <c r="E1159" s="79" t="str">
        <f>VLOOKUP(G1159,[1]Macrodata_CCF!$A$3:$B$55,2,FALSE)</f>
        <v>#ERROR!</v>
      </c>
      <c r="F1159" s="78">
        <v>0.0</v>
      </c>
      <c r="G1159" s="80">
        <v>8.0</v>
      </c>
      <c r="H1159" s="81">
        <v>336785.0</v>
      </c>
      <c r="I1159" s="81">
        <v>840000.0</v>
      </c>
      <c r="J1159" s="81">
        <v>517940.0</v>
      </c>
      <c r="K1159" s="81">
        <v>840000.0</v>
      </c>
      <c r="L1159" s="82">
        <v>0.3599952306668124</v>
      </c>
      <c r="N1159" s="83">
        <f t="shared" si="1"/>
        <v>0.3599952307</v>
      </c>
      <c r="O1159" s="83">
        <f t="shared" si="2"/>
        <v>0.3599952307</v>
      </c>
      <c r="Q1159" s="83">
        <f t="shared" si="3"/>
        <v>0.5990654762</v>
      </c>
      <c r="R1159" s="83">
        <f t="shared" si="4"/>
        <v>0.3599952307</v>
      </c>
      <c r="S1159" s="83" t="b">
        <f t="shared" si="5"/>
        <v>0</v>
      </c>
      <c r="T1159" s="72"/>
      <c r="U1159" s="72"/>
      <c r="V1159" s="72"/>
      <c r="W1159" s="72"/>
      <c r="X1159" s="72"/>
      <c r="Y1159" s="72"/>
      <c r="Z1159" s="72"/>
      <c r="AA1159" s="72"/>
      <c r="AB1159" s="72"/>
      <c r="AC1159" s="72"/>
      <c r="AD1159" s="72"/>
      <c r="AE1159" s="72"/>
      <c r="AF1159" s="72"/>
      <c r="AG1159" s="72"/>
      <c r="AH1159" s="72"/>
      <c r="AI1159" s="72"/>
      <c r="AJ1159" s="72"/>
      <c r="AK1159" s="72"/>
    </row>
    <row r="1160" ht="14.25" customHeight="1">
      <c r="A1160" s="78">
        <v>1157.0</v>
      </c>
      <c r="C1160" s="78" t="str">
        <f>VLOOKUP(G1160,[1]Macrodata_CCF!$A$3:$D$55,4,FALSE)</f>
        <v>#ERROR!</v>
      </c>
      <c r="E1160" s="79" t="str">
        <f>VLOOKUP(G1160,[1]Macrodata_CCF!$A$3:$B$55,2,FALSE)</f>
        <v>#ERROR!</v>
      </c>
      <c r="F1160" s="78">
        <v>0.0</v>
      </c>
      <c r="G1160" s="80">
        <v>46.0</v>
      </c>
      <c r="H1160" s="81">
        <v>98760.0</v>
      </c>
      <c r="I1160" s="81">
        <v>100000.0</v>
      </c>
      <c r="J1160" s="81">
        <v>101115.0</v>
      </c>
      <c r="K1160" s="81">
        <v>100000.0</v>
      </c>
      <c r="L1160" s="82">
        <v>1.899193548387097</v>
      </c>
      <c r="N1160" s="83">
        <f t="shared" si="1"/>
        <v>1.899193548</v>
      </c>
      <c r="O1160" s="83">
        <f t="shared" si="2"/>
        <v>1</v>
      </c>
      <c r="Q1160" s="83">
        <f t="shared" si="3"/>
        <v>0.0124</v>
      </c>
      <c r="R1160" s="83">
        <f t="shared" si="4"/>
        <v>0.02355</v>
      </c>
      <c r="S1160" s="83" t="b">
        <f t="shared" si="5"/>
        <v>1</v>
      </c>
      <c r="T1160" s="72"/>
      <c r="U1160" s="72"/>
      <c r="V1160" s="72"/>
      <c r="W1160" s="72"/>
      <c r="X1160" s="72"/>
      <c r="Y1160" s="72"/>
      <c r="Z1160" s="72"/>
      <c r="AA1160" s="72"/>
      <c r="AB1160" s="72"/>
      <c r="AC1160" s="72"/>
      <c r="AD1160" s="72"/>
      <c r="AE1160" s="72"/>
      <c r="AF1160" s="72"/>
      <c r="AG1160" s="72"/>
      <c r="AH1160" s="72"/>
      <c r="AI1160" s="72"/>
      <c r="AJ1160" s="72"/>
      <c r="AK1160" s="72"/>
    </row>
    <row r="1161" ht="14.25" customHeight="1">
      <c r="A1161" s="78">
        <v>1158.0</v>
      </c>
      <c r="C1161" s="78" t="str">
        <f>VLOOKUP(G1161,[1]Macrodata_CCF!$A$3:$D$55,4,FALSE)</f>
        <v>#ERROR!</v>
      </c>
      <c r="E1161" s="79" t="str">
        <f>VLOOKUP(G1161,[1]Macrodata_CCF!$A$3:$B$55,2,FALSE)</f>
        <v>#ERROR!</v>
      </c>
      <c r="F1161" s="78">
        <v>0.0</v>
      </c>
      <c r="G1161" s="80">
        <v>44.0</v>
      </c>
      <c r="H1161" s="81">
        <v>0.0</v>
      </c>
      <c r="I1161" s="81">
        <v>780000.0</v>
      </c>
      <c r="J1161" s="81">
        <v>117000.0</v>
      </c>
      <c r="K1161" s="81">
        <v>780000.0</v>
      </c>
      <c r="L1161" s="82">
        <v>0.15</v>
      </c>
      <c r="N1161" s="83">
        <f t="shared" si="1"/>
        <v>0.15</v>
      </c>
      <c r="O1161" s="83">
        <f t="shared" si="2"/>
        <v>0.15</v>
      </c>
      <c r="Q1161" s="83">
        <f t="shared" si="3"/>
        <v>1</v>
      </c>
      <c r="R1161" s="83">
        <f t="shared" si="4"/>
        <v>0.15</v>
      </c>
      <c r="S1161" s="83" t="b">
        <f t="shared" si="5"/>
        <v>0</v>
      </c>
      <c r="T1161" s="72"/>
      <c r="U1161" s="72"/>
      <c r="V1161" s="72"/>
      <c r="W1161" s="72"/>
      <c r="X1161" s="72"/>
      <c r="Y1161" s="72"/>
      <c r="Z1161" s="72"/>
      <c r="AA1161" s="72"/>
      <c r="AB1161" s="72"/>
      <c r="AC1161" s="72"/>
      <c r="AD1161" s="72"/>
      <c r="AE1161" s="72"/>
      <c r="AF1161" s="72"/>
      <c r="AG1161" s="72"/>
      <c r="AH1161" s="72"/>
      <c r="AI1161" s="72"/>
      <c r="AJ1161" s="72"/>
      <c r="AK1161" s="72"/>
    </row>
    <row r="1162" ht="14.25" customHeight="1">
      <c r="A1162" s="78">
        <v>1159.0</v>
      </c>
      <c r="C1162" s="78" t="str">
        <f>VLOOKUP(G1162,[1]Macrodata_CCF!$A$3:$D$55,4,FALSE)</f>
        <v>#ERROR!</v>
      </c>
      <c r="E1162" s="79" t="str">
        <f>VLOOKUP(G1162,[1]Macrodata_CCF!$A$3:$B$55,2,FALSE)</f>
        <v>#ERROR!</v>
      </c>
      <c r="F1162" s="78">
        <v>0.0</v>
      </c>
      <c r="G1162" s="80">
        <v>30.0</v>
      </c>
      <c r="H1162" s="81">
        <v>79585.0</v>
      </c>
      <c r="I1162" s="81">
        <v>190000.0</v>
      </c>
      <c r="J1162" s="81">
        <v>100565.0</v>
      </c>
      <c r="K1162" s="81">
        <v>190000.0</v>
      </c>
      <c r="L1162" s="82">
        <v>0.190010415251551</v>
      </c>
      <c r="N1162" s="83">
        <f t="shared" si="1"/>
        <v>0.1900104153</v>
      </c>
      <c r="O1162" s="83">
        <f t="shared" si="2"/>
        <v>0.1900104153</v>
      </c>
      <c r="Q1162" s="83">
        <f t="shared" si="3"/>
        <v>0.5811315789</v>
      </c>
      <c r="R1162" s="83">
        <f t="shared" si="4"/>
        <v>0.1900104153</v>
      </c>
      <c r="S1162" s="83" t="b">
        <f t="shared" si="5"/>
        <v>0</v>
      </c>
      <c r="T1162" s="72"/>
      <c r="U1162" s="72"/>
      <c r="V1162" s="72"/>
      <c r="W1162" s="72"/>
      <c r="X1162" s="72"/>
      <c r="Y1162" s="72"/>
      <c r="Z1162" s="72"/>
      <c r="AA1162" s="72"/>
      <c r="AB1162" s="72"/>
      <c r="AC1162" s="72"/>
      <c r="AD1162" s="72"/>
      <c r="AE1162" s="72"/>
      <c r="AF1162" s="72"/>
      <c r="AG1162" s="72"/>
      <c r="AH1162" s="72"/>
      <c r="AI1162" s="72"/>
      <c r="AJ1162" s="72"/>
      <c r="AK1162" s="72"/>
    </row>
    <row r="1163" ht="14.25" customHeight="1">
      <c r="A1163" s="78">
        <v>1160.0</v>
      </c>
      <c r="C1163" s="78" t="str">
        <f>VLOOKUP(G1163,[1]Macrodata_CCF!$A$3:$D$55,4,FALSE)</f>
        <v>#ERROR!</v>
      </c>
      <c r="E1163" s="79" t="str">
        <f>VLOOKUP(G1163,[1]Macrodata_CCF!$A$3:$B$55,2,FALSE)</f>
        <v>#ERROR!</v>
      </c>
      <c r="F1163" s="78">
        <v>0.0</v>
      </c>
      <c r="G1163" s="80">
        <v>27.0</v>
      </c>
      <c r="H1163" s="81">
        <v>391095.0</v>
      </c>
      <c r="I1163" s="81">
        <v>400000.0</v>
      </c>
      <c r="J1163" s="81">
        <v>408000.0</v>
      </c>
      <c r="K1163" s="81">
        <v>400000.0</v>
      </c>
      <c r="L1163" s="82">
        <v>1.898371701291409</v>
      </c>
      <c r="N1163" s="83">
        <f t="shared" si="1"/>
        <v>1.898371701</v>
      </c>
      <c r="O1163" s="83">
        <f t="shared" si="2"/>
        <v>1</v>
      </c>
      <c r="Q1163" s="83">
        <f t="shared" si="3"/>
        <v>0.0222625</v>
      </c>
      <c r="R1163" s="83">
        <f t="shared" si="4"/>
        <v>0.0422625</v>
      </c>
      <c r="S1163" s="83" t="b">
        <f t="shared" si="5"/>
        <v>1</v>
      </c>
      <c r="T1163" s="72"/>
      <c r="U1163" s="72"/>
      <c r="V1163" s="72"/>
      <c r="W1163" s="72"/>
      <c r="X1163" s="72"/>
      <c r="Y1163" s="72"/>
      <c r="Z1163" s="72"/>
      <c r="AA1163" s="72"/>
      <c r="AB1163" s="72"/>
      <c r="AC1163" s="72"/>
      <c r="AD1163" s="72"/>
      <c r="AE1163" s="72"/>
      <c r="AF1163" s="72"/>
      <c r="AG1163" s="72"/>
      <c r="AH1163" s="72"/>
      <c r="AI1163" s="72"/>
      <c r="AJ1163" s="72"/>
      <c r="AK1163" s="72"/>
    </row>
    <row r="1164" ht="14.25" customHeight="1">
      <c r="A1164" s="78">
        <v>1161.0</v>
      </c>
      <c r="C1164" s="78" t="str">
        <f>VLOOKUP(G1164,[1]Macrodata_CCF!$A$3:$D$55,4,FALSE)</f>
        <v>#ERROR!</v>
      </c>
      <c r="E1164" s="79" t="str">
        <f>VLOOKUP(G1164,[1]Macrodata_CCF!$A$3:$B$55,2,FALSE)</f>
        <v>#ERROR!</v>
      </c>
      <c r="F1164" s="78">
        <v>0.0</v>
      </c>
      <c r="G1164" s="80">
        <v>17.0</v>
      </c>
      <c r="H1164" s="81">
        <v>0.0</v>
      </c>
      <c r="I1164" s="81">
        <v>80000.0</v>
      </c>
      <c r="J1164" s="81">
        <v>14400.0</v>
      </c>
      <c r="K1164" s="81">
        <v>152000.0</v>
      </c>
      <c r="L1164" s="82">
        <v>0.18</v>
      </c>
      <c r="N1164" s="83">
        <f t="shared" si="1"/>
        <v>0.18</v>
      </c>
      <c r="O1164" s="83">
        <f t="shared" si="2"/>
        <v>0.18</v>
      </c>
      <c r="Q1164" s="83">
        <f t="shared" si="3"/>
        <v>1</v>
      </c>
      <c r="R1164" s="83">
        <f t="shared" si="4"/>
        <v>0.18</v>
      </c>
      <c r="S1164" s="83" t="b">
        <f t="shared" si="5"/>
        <v>0</v>
      </c>
      <c r="T1164" s="72"/>
      <c r="U1164" s="72"/>
      <c r="V1164" s="72"/>
      <c r="W1164" s="72"/>
      <c r="X1164" s="72"/>
      <c r="Y1164" s="72"/>
      <c r="Z1164" s="72"/>
      <c r="AA1164" s="72"/>
      <c r="AB1164" s="72"/>
      <c r="AC1164" s="72"/>
      <c r="AD1164" s="72"/>
      <c r="AE1164" s="72"/>
      <c r="AF1164" s="72"/>
      <c r="AG1164" s="72"/>
      <c r="AH1164" s="72"/>
      <c r="AI1164" s="72"/>
      <c r="AJ1164" s="72"/>
      <c r="AK1164" s="72"/>
    </row>
    <row r="1165" ht="14.25" customHeight="1">
      <c r="A1165" s="78">
        <v>1162.0</v>
      </c>
      <c r="C1165" s="78" t="str">
        <f>VLOOKUP(G1165,[1]Macrodata_CCF!$A$3:$D$55,4,FALSE)</f>
        <v>#ERROR!</v>
      </c>
      <c r="E1165" s="79" t="str">
        <f>VLOOKUP(G1165,[1]Macrodata_CCF!$A$3:$B$55,2,FALSE)</f>
        <v>#ERROR!</v>
      </c>
      <c r="F1165" s="78">
        <v>0.0</v>
      </c>
      <c r="G1165" s="80">
        <v>20.0</v>
      </c>
      <c r="H1165" s="81">
        <v>306225.0</v>
      </c>
      <c r="I1165" s="81">
        <v>390000.0</v>
      </c>
      <c r="J1165" s="81">
        <v>322140.0</v>
      </c>
      <c r="K1165" s="81">
        <v>390000.0</v>
      </c>
      <c r="L1165" s="82">
        <v>0.1899731423455685</v>
      </c>
      <c r="N1165" s="83">
        <f t="shared" si="1"/>
        <v>0.1899731423</v>
      </c>
      <c r="O1165" s="83">
        <f t="shared" si="2"/>
        <v>0.1899731423</v>
      </c>
      <c r="Q1165" s="83">
        <f t="shared" si="3"/>
        <v>0.2148076923</v>
      </c>
      <c r="R1165" s="83">
        <f t="shared" si="4"/>
        <v>0.1899731423</v>
      </c>
      <c r="S1165" s="83" t="b">
        <f t="shared" si="5"/>
        <v>0</v>
      </c>
      <c r="T1165" s="72"/>
      <c r="U1165" s="72"/>
      <c r="V1165" s="72"/>
      <c r="W1165" s="72"/>
      <c r="X1165" s="72"/>
      <c r="Y1165" s="72"/>
      <c r="Z1165" s="72"/>
      <c r="AA1165" s="72"/>
      <c r="AB1165" s="72"/>
      <c r="AC1165" s="72"/>
      <c r="AD1165" s="72"/>
      <c r="AE1165" s="72"/>
      <c r="AF1165" s="72"/>
      <c r="AG1165" s="72"/>
      <c r="AH1165" s="72"/>
      <c r="AI1165" s="72"/>
      <c r="AJ1165" s="72"/>
      <c r="AK1165" s="72"/>
    </row>
    <row r="1166" ht="14.25" customHeight="1">
      <c r="A1166" s="78">
        <v>1163.0</v>
      </c>
      <c r="C1166" s="78" t="str">
        <f>VLOOKUP(G1166,[1]Macrodata_CCF!$A$3:$D$55,4,FALSE)</f>
        <v>#ERROR!</v>
      </c>
      <c r="E1166" s="79" t="str">
        <f>VLOOKUP(G1166,[1]Macrodata_CCF!$A$3:$B$55,2,FALSE)</f>
        <v>#ERROR!</v>
      </c>
      <c r="F1166" s="78">
        <v>0.0</v>
      </c>
      <c r="G1166" s="80">
        <v>38.0</v>
      </c>
      <c r="H1166" s="81">
        <v>331475.0</v>
      </c>
      <c r="I1166" s="81">
        <v>390000.0</v>
      </c>
      <c r="J1166" s="81">
        <v>307480.0</v>
      </c>
      <c r="K1166" s="81">
        <v>390000.0</v>
      </c>
      <c r="L1166" s="82">
        <v>-0.4099957283212303</v>
      </c>
      <c r="N1166" s="83">
        <f t="shared" si="1"/>
        <v>-0.4099957283</v>
      </c>
      <c r="O1166" s="83">
        <f t="shared" si="2"/>
        <v>0</v>
      </c>
      <c r="Q1166" s="83">
        <f t="shared" si="3"/>
        <v>0.1500641026</v>
      </c>
      <c r="R1166" s="83">
        <f t="shared" si="4"/>
        <v>-0.4099957283</v>
      </c>
      <c r="S1166" s="83" t="b">
        <f t="shared" si="5"/>
        <v>0</v>
      </c>
      <c r="T1166" s="72"/>
      <c r="U1166" s="72"/>
      <c r="V1166" s="72"/>
      <c r="W1166" s="72"/>
      <c r="X1166" s="72"/>
      <c r="Y1166" s="72"/>
      <c r="Z1166" s="72"/>
      <c r="AA1166" s="72"/>
      <c r="AB1166" s="72"/>
      <c r="AC1166" s="72"/>
      <c r="AD1166" s="72"/>
      <c r="AE1166" s="72"/>
      <c r="AF1166" s="72"/>
      <c r="AG1166" s="72"/>
      <c r="AH1166" s="72"/>
      <c r="AI1166" s="72"/>
      <c r="AJ1166" s="72"/>
      <c r="AK1166" s="72"/>
    </row>
    <row r="1167" ht="14.25" customHeight="1">
      <c r="A1167" s="78">
        <v>1164.0</v>
      </c>
      <c r="C1167" s="78" t="str">
        <f>VLOOKUP(G1167,[1]Macrodata_CCF!$A$3:$D$55,4,FALSE)</f>
        <v>#ERROR!</v>
      </c>
      <c r="E1167" s="79" t="str">
        <f>VLOOKUP(G1167,[1]Macrodata_CCF!$A$3:$B$55,2,FALSE)</f>
        <v>#ERROR!</v>
      </c>
      <c r="F1167" s="78">
        <v>1.0</v>
      </c>
      <c r="G1167" s="80">
        <v>24.0</v>
      </c>
      <c r="H1167" s="81">
        <v>4820.0</v>
      </c>
      <c r="I1167" s="81">
        <v>70000.0</v>
      </c>
      <c r="J1167" s="81">
        <v>31545.0</v>
      </c>
      <c r="K1167" s="81">
        <v>70000.0</v>
      </c>
      <c r="L1167" s="82">
        <v>0.4100184105553851</v>
      </c>
      <c r="N1167" s="83">
        <f t="shared" si="1"/>
        <v>0.4100184106</v>
      </c>
      <c r="O1167" s="83">
        <f t="shared" si="2"/>
        <v>0.4100184106</v>
      </c>
      <c r="Q1167" s="83">
        <f t="shared" si="3"/>
        <v>0.9311428571</v>
      </c>
      <c r="R1167" s="83">
        <f t="shared" si="4"/>
        <v>0.4100184106</v>
      </c>
      <c r="S1167" s="83" t="b">
        <f t="shared" si="5"/>
        <v>0</v>
      </c>
      <c r="T1167" s="72"/>
      <c r="U1167" s="72"/>
      <c r="V1167" s="72"/>
      <c r="W1167" s="72"/>
      <c r="X1167" s="72"/>
      <c r="Y1167" s="72"/>
      <c r="Z1167" s="72"/>
      <c r="AA1167" s="72"/>
      <c r="AB1167" s="72"/>
      <c r="AC1167" s="72"/>
      <c r="AD1167" s="72"/>
      <c r="AE1167" s="72"/>
      <c r="AF1167" s="72"/>
      <c r="AG1167" s="72"/>
      <c r="AH1167" s="72"/>
      <c r="AI1167" s="72"/>
      <c r="AJ1167" s="72"/>
      <c r="AK1167" s="72"/>
    </row>
    <row r="1168" ht="14.25" customHeight="1">
      <c r="A1168" s="78">
        <v>1165.0</v>
      </c>
      <c r="C1168" s="78" t="str">
        <f>VLOOKUP(G1168,[1]Macrodata_CCF!$A$3:$D$55,4,FALSE)</f>
        <v>#ERROR!</v>
      </c>
      <c r="E1168" s="79" t="str">
        <f>VLOOKUP(G1168,[1]Macrodata_CCF!$A$3:$B$55,2,FALSE)</f>
        <v>#ERROR!</v>
      </c>
      <c r="F1168" s="78">
        <v>0.0</v>
      </c>
      <c r="G1168" s="80">
        <v>24.0</v>
      </c>
      <c r="H1168" s="81">
        <v>123750.0</v>
      </c>
      <c r="I1168" s="81">
        <v>410000.0</v>
      </c>
      <c r="J1168" s="81">
        <v>175275.0</v>
      </c>
      <c r="K1168" s="81">
        <v>410000.0</v>
      </c>
      <c r="L1168" s="82">
        <v>0.18</v>
      </c>
      <c r="N1168" s="83">
        <f t="shared" si="1"/>
        <v>0.18</v>
      </c>
      <c r="O1168" s="83">
        <f t="shared" si="2"/>
        <v>0.18</v>
      </c>
      <c r="Q1168" s="83">
        <f t="shared" si="3"/>
        <v>0.6981707317</v>
      </c>
      <c r="R1168" s="83">
        <f t="shared" si="4"/>
        <v>0.18</v>
      </c>
      <c r="S1168" s="83" t="b">
        <f t="shared" si="5"/>
        <v>0</v>
      </c>
      <c r="T1168" s="72"/>
      <c r="U1168" s="72"/>
      <c r="V1168" s="72"/>
      <c r="W1168" s="72"/>
      <c r="X1168" s="72"/>
      <c r="Y1168" s="72"/>
      <c r="Z1168" s="72"/>
      <c r="AA1168" s="72"/>
      <c r="AB1168" s="72"/>
      <c r="AC1168" s="72"/>
      <c r="AD1168" s="72"/>
      <c r="AE1168" s="72"/>
      <c r="AF1168" s="72"/>
      <c r="AG1168" s="72"/>
      <c r="AH1168" s="72"/>
      <c r="AI1168" s="72"/>
      <c r="AJ1168" s="72"/>
      <c r="AK1168" s="72"/>
    </row>
    <row r="1169" ht="14.25" customHeight="1">
      <c r="A1169" s="78">
        <v>1166.0</v>
      </c>
      <c r="C1169" s="78" t="str">
        <f>VLOOKUP(G1169,[1]Macrodata_CCF!$A$3:$D$55,4,FALSE)</f>
        <v>#ERROR!</v>
      </c>
      <c r="E1169" s="79" t="str">
        <f>VLOOKUP(G1169,[1]Macrodata_CCF!$A$3:$B$55,2,FALSE)</f>
        <v>#ERROR!</v>
      </c>
      <c r="F1169" s="78">
        <v>0.0</v>
      </c>
      <c r="G1169" s="80">
        <v>7.0</v>
      </c>
      <c r="H1169" s="81">
        <v>46450.0</v>
      </c>
      <c r="I1169" s="81">
        <v>100000.0</v>
      </c>
      <c r="J1169" s="81">
        <v>59840.0</v>
      </c>
      <c r="K1169" s="81">
        <v>100000.0</v>
      </c>
      <c r="L1169" s="82">
        <v>0.250046685340803</v>
      </c>
      <c r="N1169" s="83">
        <f t="shared" si="1"/>
        <v>0.2500466853</v>
      </c>
      <c r="O1169" s="83">
        <f t="shared" si="2"/>
        <v>0.2500466853</v>
      </c>
      <c r="Q1169" s="83">
        <f t="shared" si="3"/>
        <v>0.5355</v>
      </c>
      <c r="R1169" s="83">
        <f t="shared" si="4"/>
        <v>0.2500466853</v>
      </c>
      <c r="S1169" s="83" t="b">
        <f t="shared" si="5"/>
        <v>0</v>
      </c>
      <c r="T1169" s="72"/>
      <c r="U1169" s="72"/>
      <c r="V1169" s="72"/>
      <c r="W1169" s="72"/>
      <c r="X1169" s="72"/>
      <c r="Y1169" s="72"/>
      <c r="Z1169" s="72"/>
      <c r="AA1169" s="72"/>
      <c r="AB1169" s="72"/>
      <c r="AC1169" s="72"/>
      <c r="AD1169" s="72"/>
      <c r="AE1169" s="72"/>
      <c r="AF1169" s="72"/>
      <c r="AG1169" s="72"/>
      <c r="AH1169" s="72"/>
      <c r="AI1169" s="72"/>
      <c r="AJ1169" s="72"/>
      <c r="AK1169" s="72"/>
    </row>
    <row r="1170" ht="14.25" customHeight="1">
      <c r="A1170" s="78">
        <v>1167.0</v>
      </c>
      <c r="C1170" s="78" t="str">
        <f>VLOOKUP(G1170,[1]Macrodata_CCF!$A$3:$D$55,4,FALSE)</f>
        <v>#ERROR!</v>
      </c>
      <c r="E1170" s="79" t="str">
        <f>VLOOKUP(G1170,[1]Macrodata_CCF!$A$3:$B$55,2,FALSE)</f>
        <v>#ERROR!</v>
      </c>
      <c r="F1170" s="78">
        <v>0.0</v>
      </c>
      <c r="G1170" s="80">
        <v>38.0</v>
      </c>
      <c r="H1170" s="81">
        <v>123820.0</v>
      </c>
      <c r="I1170" s="81">
        <v>180000.0</v>
      </c>
      <c r="J1170" s="81">
        <v>130000.0</v>
      </c>
      <c r="K1170" s="81">
        <v>180000.0</v>
      </c>
      <c r="L1170" s="82">
        <v>0.1100035599857601</v>
      </c>
      <c r="N1170" s="83">
        <f t="shared" si="1"/>
        <v>0.11000356</v>
      </c>
      <c r="O1170" s="83">
        <f t="shared" si="2"/>
        <v>0.11000356</v>
      </c>
      <c r="Q1170" s="83">
        <f t="shared" si="3"/>
        <v>0.3121111111</v>
      </c>
      <c r="R1170" s="83">
        <f t="shared" si="4"/>
        <v>0.11000356</v>
      </c>
      <c r="S1170" s="83" t="b">
        <f t="shared" si="5"/>
        <v>0</v>
      </c>
      <c r="T1170" s="72"/>
      <c r="U1170" s="72"/>
      <c r="V1170" s="72"/>
      <c r="W1170" s="72"/>
      <c r="X1170" s="72"/>
      <c r="Y1170" s="72"/>
      <c r="Z1170" s="72"/>
      <c r="AA1170" s="72"/>
      <c r="AB1170" s="72"/>
      <c r="AC1170" s="72"/>
      <c r="AD1170" s="72"/>
      <c r="AE1170" s="72"/>
      <c r="AF1170" s="72"/>
      <c r="AG1170" s="72"/>
      <c r="AH1170" s="72"/>
      <c r="AI1170" s="72"/>
      <c r="AJ1170" s="72"/>
      <c r="AK1170" s="72"/>
    </row>
    <row r="1171" ht="14.25" customHeight="1">
      <c r="A1171" s="78">
        <v>1168.0</v>
      </c>
      <c r="C1171" s="78" t="str">
        <f>VLOOKUP(G1171,[1]Macrodata_CCF!$A$3:$D$55,4,FALSE)</f>
        <v>#ERROR!</v>
      </c>
      <c r="E1171" s="79" t="str">
        <f>VLOOKUP(G1171,[1]Macrodata_CCF!$A$3:$B$55,2,FALSE)</f>
        <v>#ERROR!</v>
      </c>
      <c r="F1171" s="78">
        <v>0.0</v>
      </c>
      <c r="G1171" s="80">
        <v>42.0</v>
      </c>
      <c r="H1171" s="81">
        <v>236020.0</v>
      </c>
      <c r="I1171" s="81">
        <v>910000.0</v>
      </c>
      <c r="J1171" s="81">
        <v>377555.0</v>
      </c>
      <c r="K1171" s="81">
        <v>910000.0</v>
      </c>
      <c r="L1171" s="82">
        <v>0.2099988130211579</v>
      </c>
      <c r="N1171" s="83">
        <f t="shared" si="1"/>
        <v>0.209998813</v>
      </c>
      <c r="O1171" s="83">
        <f t="shared" si="2"/>
        <v>0.209998813</v>
      </c>
      <c r="Q1171" s="83">
        <f t="shared" si="3"/>
        <v>0.7406373626</v>
      </c>
      <c r="R1171" s="83">
        <f t="shared" si="4"/>
        <v>0.209998813</v>
      </c>
      <c r="S1171" s="83" t="b">
        <f t="shared" si="5"/>
        <v>0</v>
      </c>
      <c r="T1171" s="72"/>
      <c r="U1171" s="72"/>
      <c r="V1171" s="72"/>
      <c r="W1171" s="72"/>
      <c r="X1171" s="72"/>
      <c r="Y1171" s="72"/>
      <c r="Z1171" s="72"/>
      <c r="AA1171" s="72"/>
      <c r="AB1171" s="72"/>
      <c r="AC1171" s="72"/>
      <c r="AD1171" s="72"/>
      <c r="AE1171" s="72"/>
      <c r="AF1171" s="72"/>
      <c r="AG1171" s="72"/>
      <c r="AH1171" s="72"/>
      <c r="AI1171" s="72"/>
      <c r="AJ1171" s="72"/>
      <c r="AK1171" s="72"/>
    </row>
    <row r="1172" ht="14.25" customHeight="1">
      <c r="A1172" s="78">
        <v>1169.0</v>
      </c>
      <c r="C1172" s="78" t="str">
        <f>VLOOKUP(G1172,[1]Macrodata_CCF!$A$3:$D$55,4,FALSE)</f>
        <v>#ERROR!</v>
      </c>
      <c r="E1172" s="79" t="str">
        <f>VLOOKUP(G1172,[1]Macrodata_CCF!$A$3:$B$55,2,FALSE)</f>
        <v>#ERROR!</v>
      </c>
      <c r="F1172" s="78">
        <v>0.0</v>
      </c>
      <c r="G1172" s="80">
        <v>8.0</v>
      </c>
      <c r="H1172" s="81">
        <v>88315.0</v>
      </c>
      <c r="I1172" s="81">
        <v>350000.0</v>
      </c>
      <c r="J1172" s="81">
        <v>182520.0</v>
      </c>
      <c r="K1172" s="81">
        <v>350000.0</v>
      </c>
      <c r="L1172" s="82">
        <v>0.3599938857787034</v>
      </c>
      <c r="N1172" s="83">
        <f t="shared" si="1"/>
        <v>0.3599938858</v>
      </c>
      <c r="O1172" s="83">
        <f t="shared" si="2"/>
        <v>0.3599938858</v>
      </c>
      <c r="Q1172" s="83">
        <f t="shared" si="3"/>
        <v>0.7476714286</v>
      </c>
      <c r="R1172" s="83">
        <f t="shared" si="4"/>
        <v>0.3599938858</v>
      </c>
      <c r="S1172" s="83" t="b">
        <f t="shared" si="5"/>
        <v>0</v>
      </c>
      <c r="T1172" s="72"/>
      <c r="U1172" s="72"/>
      <c r="V1172" s="72"/>
      <c r="W1172" s="72"/>
      <c r="X1172" s="72"/>
      <c r="Y1172" s="72"/>
      <c r="Z1172" s="72"/>
      <c r="AA1172" s="72"/>
      <c r="AB1172" s="72"/>
      <c r="AC1172" s="72"/>
      <c r="AD1172" s="72"/>
      <c r="AE1172" s="72"/>
      <c r="AF1172" s="72"/>
      <c r="AG1172" s="72"/>
      <c r="AH1172" s="72"/>
      <c r="AI1172" s="72"/>
      <c r="AJ1172" s="72"/>
      <c r="AK1172" s="72"/>
    </row>
    <row r="1173" ht="14.25" customHeight="1">
      <c r="A1173" s="78">
        <v>1170.0</v>
      </c>
      <c r="C1173" s="78" t="str">
        <f>VLOOKUP(G1173,[1]Macrodata_CCF!$A$3:$D$55,4,FALSE)</f>
        <v>#ERROR!</v>
      </c>
      <c r="E1173" s="79" t="str">
        <f>VLOOKUP(G1173,[1]Macrodata_CCF!$A$3:$B$55,2,FALSE)</f>
        <v>#ERROR!</v>
      </c>
      <c r="F1173" s="78">
        <v>0.0</v>
      </c>
      <c r="G1173" s="80">
        <v>29.0</v>
      </c>
      <c r="H1173" s="81">
        <v>171470.0</v>
      </c>
      <c r="I1173" s="81">
        <v>520000.0</v>
      </c>
      <c r="J1173" s="81">
        <v>227235.0</v>
      </c>
      <c r="K1173" s="81">
        <v>520000.0</v>
      </c>
      <c r="L1173" s="82">
        <v>0.160000573838694</v>
      </c>
      <c r="N1173" s="83">
        <f t="shared" si="1"/>
        <v>0.1600005738</v>
      </c>
      <c r="O1173" s="83">
        <f t="shared" si="2"/>
        <v>0.1600005738</v>
      </c>
      <c r="Q1173" s="83">
        <f t="shared" si="3"/>
        <v>0.67025</v>
      </c>
      <c r="R1173" s="83">
        <f t="shared" si="4"/>
        <v>0.1600005738</v>
      </c>
      <c r="S1173" s="83" t="b">
        <f t="shared" si="5"/>
        <v>0</v>
      </c>
      <c r="T1173" s="72"/>
      <c r="U1173" s="72"/>
      <c r="V1173" s="72"/>
      <c r="W1173" s="72"/>
      <c r="X1173" s="72"/>
      <c r="Y1173" s="72"/>
      <c r="Z1173" s="72"/>
      <c r="AA1173" s="72"/>
      <c r="AB1173" s="72"/>
      <c r="AC1173" s="72"/>
      <c r="AD1173" s="72"/>
      <c r="AE1173" s="72"/>
      <c r="AF1173" s="72"/>
      <c r="AG1173" s="72"/>
      <c r="AH1173" s="72"/>
      <c r="AI1173" s="72"/>
      <c r="AJ1173" s="72"/>
      <c r="AK1173" s="72"/>
    </row>
    <row r="1174" ht="14.25" customHeight="1">
      <c r="A1174" s="78">
        <v>1171.0</v>
      </c>
      <c r="C1174" s="78" t="str">
        <f>VLOOKUP(G1174,[1]Macrodata_CCF!$A$3:$D$55,4,FALSE)</f>
        <v>#ERROR!</v>
      </c>
      <c r="E1174" s="79" t="str">
        <f>VLOOKUP(G1174,[1]Macrodata_CCF!$A$3:$B$55,2,FALSE)</f>
        <v>#ERROR!</v>
      </c>
      <c r="F1174" s="78">
        <v>0.0</v>
      </c>
      <c r="G1174" s="80">
        <v>43.0</v>
      </c>
      <c r="H1174" s="81">
        <v>754795.0</v>
      </c>
      <c r="I1174" s="81">
        <v>950000.0</v>
      </c>
      <c r="J1174" s="81">
        <v>791885.0</v>
      </c>
      <c r="K1174" s="81">
        <v>1330000.0</v>
      </c>
      <c r="L1174" s="82">
        <v>0.1900053789605799</v>
      </c>
      <c r="N1174" s="83">
        <f t="shared" si="1"/>
        <v>0.190005379</v>
      </c>
      <c r="O1174" s="83">
        <f t="shared" si="2"/>
        <v>0.190005379</v>
      </c>
      <c r="Q1174" s="83">
        <f t="shared" si="3"/>
        <v>0.2054789474</v>
      </c>
      <c r="R1174" s="83">
        <f t="shared" si="4"/>
        <v>0.190005379</v>
      </c>
      <c r="S1174" s="83" t="b">
        <f t="shared" si="5"/>
        <v>0</v>
      </c>
      <c r="T1174" s="72"/>
      <c r="U1174" s="72"/>
      <c r="V1174" s="72"/>
      <c r="W1174" s="72"/>
      <c r="X1174" s="72"/>
      <c r="Y1174" s="72"/>
      <c r="Z1174" s="72"/>
      <c r="AA1174" s="72"/>
      <c r="AB1174" s="72"/>
      <c r="AC1174" s="72"/>
      <c r="AD1174" s="72"/>
      <c r="AE1174" s="72"/>
      <c r="AF1174" s="72"/>
      <c r="AG1174" s="72"/>
      <c r="AH1174" s="72"/>
      <c r="AI1174" s="72"/>
      <c r="AJ1174" s="72"/>
      <c r="AK1174" s="72"/>
    </row>
    <row r="1175" ht="14.25" customHeight="1">
      <c r="A1175" s="78">
        <v>1172.0</v>
      </c>
      <c r="C1175" s="78" t="str">
        <f>VLOOKUP(G1175,[1]Macrodata_CCF!$A$3:$D$55,4,FALSE)</f>
        <v>#ERROR!</v>
      </c>
      <c r="E1175" s="79" t="str">
        <f>VLOOKUP(G1175,[1]Macrodata_CCF!$A$3:$B$55,2,FALSE)</f>
        <v>#ERROR!</v>
      </c>
      <c r="F1175" s="78">
        <v>0.0</v>
      </c>
      <c r="G1175" s="80">
        <v>37.0</v>
      </c>
      <c r="H1175" s="81">
        <v>217810.0</v>
      </c>
      <c r="I1175" s="81">
        <v>890000.0</v>
      </c>
      <c r="J1175" s="81">
        <v>298475.0</v>
      </c>
      <c r="K1175" s="81">
        <v>890000.0</v>
      </c>
      <c r="L1175" s="82">
        <v>0.1200032728841548</v>
      </c>
      <c r="N1175" s="83">
        <f t="shared" si="1"/>
        <v>0.1200032729</v>
      </c>
      <c r="O1175" s="83">
        <f t="shared" si="2"/>
        <v>0.1200032729</v>
      </c>
      <c r="Q1175" s="83">
        <f t="shared" si="3"/>
        <v>0.7552696629</v>
      </c>
      <c r="R1175" s="83">
        <f t="shared" si="4"/>
        <v>0.1200032729</v>
      </c>
      <c r="S1175" s="83" t="b">
        <f t="shared" si="5"/>
        <v>0</v>
      </c>
      <c r="T1175" s="72"/>
      <c r="U1175" s="72"/>
      <c r="V1175" s="72"/>
      <c r="W1175" s="72"/>
      <c r="X1175" s="72"/>
      <c r="Y1175" s="72"/>
      <c r="Z1175" s="72"/>
      <c r="AA1175" s="72"/>
      <c r="AB1175" s="72"/>
      <c r="AC1175" s="72"/>
      <c r="AD1175" s="72"/>
      <c r="AE1175" s="72"/>
      <c r="AF1175" s="72"/>
      <c r="AG1175" s="72"/>
      <c r="AH1175" s="72"/>
      <c r="AI1175" s="72"/>
      <c r="AJ1175" s="72"/>
      <c r="AK1175" s="72"/>
    </row>
    <row r="1176" ht="14.25" customHeight="1">
      <c r="A1176" s="78">
        <v>1173.0</v>
      </c>
      <c r="C1176" s="78" t="str">
        <f>VLOOKUP(G1176,[1]Macrodata_CCF!$A$3:$D$55,4,FALSE)</f>
        <v>#ERROR!</v>
      </c>
      <c r="E1176" s="79" t="str">
        <f>VLOOKUP(G1176,[1]Macrodata_CCF!$A$3:$B$55,2,FALSE)</f>
        <v>#ERROR!</v>
      </c>
      <c r="F1176" s="78">
        <v>0.0</v>
      </c>
      <c r="G1176" s="80">
        <v>2.0</v>
      </c>
      <c r="H1176" s="81">
        <v>712395.0</v>
      </c>
      <c r="I1176" s="81">
        <v>720000.0</v>
      </c>
      <c r="J1176" s="81">
        <v>715055.0</v>
      </c>
      <c r="K1176" s="81">
        <v>720000.0</v>
      </c>
      <c r="L1176" s="82">
        <v>0.3497698882314267</v>
      </c>
      <c r="N1176" s="83">
        <f t="shared" si="1"/>
        <v>0.3497698882</v>
      </c>
      <c r="O1176" s="83">
        <f t="shared" si="2"/>
        <v>0.3497698882</v>
      </c>
      <c r="Q1176" s="83">
        <f t="shared" si="3"/>
        <v>0.0105625</v>
      </c>
      <c r="R1176" s="83">
        <f t="shared" si="4"/>
        <v>0.003694444444</v>
      </c>
      <c r="S1176" s="83" t="b">
        <f t="shared" si="5"/>
        <v>0</v>
      </c>
      <c r="T1176" s="72"/>
      <c r="U1176" s="72"/>
      <c r="V1176" s="72"/>
      <c r="W1176" s="72"/>
      <c r="X1176" s="72"/>
      <c r="Y1176" s="72"/>
      <c r="Z1176" s="72"/>
      <c r="AA1176" s="72"/>
      <c r="AB1176" s="72"/>
      <c r="AC1176" s="72"/>
      <c r="AD1176" s="72"/>
      <c r="AE1176" s="72"/>
      <c r="AF1176" s="72"/>
      <c r="AG1176" s="72"/>
      <c r="AH1176" s="72"/>
      <c r="AI1176" s="72"/>
      <c r="AJ1176" s="72"/>
      <c r="AK1176" s="72"/>
    </row>
    <row r="1177" ht="14.25" customHeight="1">
      <c r="A1177" s="78">
        <v>1174.0</v>
      </c>
      <c r="C1177" s="78" t="str">
        <f>VLOOKUP(G1177,[1]Macrodata_CCF!$A$3:$D$55,4,FALSE)</f>
        <v>#ERROR!</v>
      </c>
      <c r="E1177" s="79" t="str">
        <f>VLOOKUP(G1177,[1]Macrodata_CCF!$A$3:$B$55,2,FALSE)</f>
        <v>#ERROR!</v>
      </c>
      <c r="F1177" s="78">
        <v>0.0</v>
      </c>
      <c r="G1177" s="80">
        <v>28.0</v>
      </c>
      <c r="H1177" s="81">
        <v>284930.0</v>
      </c>
      <c r="I1177" s="81">
        <v>840000.0</v>
      </c>
      <c r="J1177" s="81">
        <v>856800.0</v>
      </c>
      <c r="K1177" s="81">
        <v>840000.0</v>
      </c>
      <c r="L1177" s="82">
        <v>1.030266452879817</v>
      </c>
      <c r="N1177" s="83">
        <f t="shared" si="1"/>
        <v>1.030266453</v>
      </c>
      <c r="O1177" s="83">
        <f t="shared" si="2"/>
        <v>1</v>
      </c>
      <c r="Q1177" s="83">
        <f t="shared" si="3"/>
        <v>0.660797619</v>
      </c>
      <c r="R1177" s="83">
        <f t="shared" si="4"/>
        <v>1.030266453</v>
      </c>
      <c r="S1177" s="83" t="b">
        <f t="shared" si="5"/>
        <v>0</v>
      </c>
      <c r="T1177" s="72"/>
      <c r="U1177" s="72"/>
      <c r="V1177" s="72"/>
      <c r="W1177" s="72"/>
      <c r="X1177" s="72"/>
      <c r="Y1177" s="72"/>
      <c r="Z1177" s="72"/>
      <c r="AA1177" s="72"/>
      <c r="AB1177" s="72"/>
      <c r="AC1177" s="72"/>
      <c r="AD1177" s="72"/>
      <c r="AE1177" s="72"/>
      <c r="AF1177" s="72"/>
      <c r="AG1177" s="72"/>
      <c r="AH1177" s="72"/>
      <c r="AI1177" s="72"/>
      <c r="AJ1177" s="72"/>
      <c r="AK1177" s="72"/>
    </row>
    <row r="1178" ht="14.25" customHeight="1">
      <c r="A1178" s="78">
        <v>1175.0</v>
      </c>
      <c r="C1178" s="78" t="str">
        <f>VLOOKUP(G1178,[1]Macrodata_CCF!$A$3:$D$55,4,FALSE)</f>
        <v>#ERROR!</v>
      </c>
      <c r="E1178" s="79" t="str">
        <f>VLOOKUP(G1178,[1]Macrodata_CCF!$A$3:$B$55,2,FALSE)</f>
        <v>#ERROR!</v>
      </c>
      <c r="F1178" s="78">
        <v>0.0</v>
      </c>
      <c r="G1178" s="80">
        <v>16.0</v>
      </c>
      <c r="H1178" s="81">
        <v>28745.0</v>
      </c>
      <c r="I1178" s="81">
        <v>30000.0</v>
      </c>
      <c r="J1178" s="81">
        <v>28935.0</v>
      </c>
      <c r="K1178" s="81">
        <v>51000.0</v>
      </c>
      <c r="L1178" s="82">
        <v>0.151394422310757</v>
      </c>
      <c r="N1178" s="83">
        <f t="shared" si="1"/>
        <v>0.1513944223</v>
      </c>
      <c r="O1178" s="83">
        <f t="shared" si="2"/>
        <v>0.1513944223</v>
      </c>
      <c r="Q1178" s="83">
        <f t="shared" si="3"/>
        <v>0.04183333333</v>
      </c>
      <c r="R1178" s="83">
        <f t="shared" si="4"/>
        <v>0.006333333333</v>
      </c>
      <c r="S1178" s="83" t="b">
        <f t="shared" si="5"/>
        <v>0</v>
      </c>
      <c r="T1178" s="72"/>
      <c r="U1178" s="72"/>
      <c r="V1178" s="72"/>
      <c r="W1178" s="72"/>
      <c r="X1178" s="72"/>
      <c r="Y1178" s="72"/>
      <c r="Z1178" s="72"/>
      <c r="AA1178" s="72"/>
      <c r="AB1178" s="72"/>
      <c r="AC1178" s="72"/>
      <c r="AD1178" s="72"/>
      <c r="AE1178" s="72"/>
      <c r="AF1178" s="72"/>
      <c r="AG1178" s="72"/>
      <c r="AH1178" s="72"/>
      <c r="AI1178" s="72"/>
      <c r="AJ1178" s="72"/>
      <c r="AK1178" s="72"/>
    </row>
    <row r="1179" ht="14.25" customHeight="1">
      <c r="A1179" s="78">
        <v>1176.0</v>
      </c>
      <c r="C1179" s="78" t="str">
        <f>VLOOKUP(G1179,[1]Macrodata_CCF!$A$3:$D$55,4,FALSE)</f>
        <v>#ERROR!</v>
      </c>
      <c r="E1179" s="79" t="str">
        <f>VLOOKUP(G1179,[1]Macrodata_CCF!$A$3:$B$55,2,FALSE)</f>
        <v>#ERROR!</v>
      </c>
      <c r="F1179" s="78">
        <v>0.0</v>
      </c>
      <c r="G1179" s="80">
        <v>1.0</v>
      </c>
      <c r="H1179" s="81">
        <v>321280.0</v>
      </c>
      <c r="I1179" s="81">
        <v>840000.0</v>
      </c>
      <c r="J1179" s="81">
        <v>528770.0</v>
      </c>
      <c r="K1179" s="81">
        <v>840000.0</v>
      </c>
      <c r="L1179" s="82">
        <v>0.4000038556446638</v>
      </c>
      <c r="N1179" s="83">
        <f t="shared" si="1"/>
        <v>0.4000038556</v>
      </c>
      <c r="O1179" s="83">
        <f t="shared" si="2"/>
        <v>0.4000038556</v>
      </c>
      <c r="Q1179" s="83">
        <f t="shared" si="3"/>
        <v>0.6175238095</v>
      </c>
      <c r="R1179" s="83">
        <f t="shared" si="4"/>
        <v>0.4000038556</v>
      </c>
      <c r="S1179" s="83" t="b">
        <f t="shared" si="5"/>
        <v>0</v>
      </c>
      <c r="T1179" s="72"/>
      <c r="U1179" s="72"/>
      <c r="V1179" s="72"/>
      <c r="W1179" s="72"/>
      <c r="X1179" s="72"/>
      <c r="Y1179" s="72"/>
      <c r="Z1179" s="72"/>
      <c r="AA1179" s="72"/>
      <c r="AB1179" s="72"/>
      <c r="AC1179" s="72"/>
      <c r="AD1179" s="72"/>
      <c r="AE1179" s="72"/>
      <c r="AF1179" s="72"/>
      <c r="AG1179" s="72"/>
      <c r="AH1179" s="72"/>
      <c r="AI1179" s="72"/>
      <c r="AJ1179" s="72"/>
      <c r="AK1179" s="72"/>
    </row>
    <row r="1180" ht="14.25" customHeight="1">
      <c r="A1180" s="78">
        <v>1177.0</v>
      </c>
      <c r="C1180" s="78" t="str">
        <f>VLOOKUP(G1180,[1]Macrodata_CCF!$A$3:$D$55,4,FALSE)</f>
        <v>#ERROR!</v>
      </c>
      <c r="E1180" s="79" t="str">
        <f>VLOOKUP(G1180,[1]Macrodata_CCF!$A$3:$B$55,2,FALSE)</f>
        <v>#ERROR!</v>
      </c>
      <c r="F1180" s="78">
        <v>0.0</v>
      </c>
      <c r="G1180" s="80">
        <v>39.0</v>
      </c>
      <c r="H1180" s="81">
        <v>5070.0</v>
      </c>
      <c r="I1180" s="81">
        <v>90000.0</v>
      </c>
      <c r="J1180" s="81">
        <v>91800.0</v>
      </c>
      <c r="K1180" s="81">
        <v>90000.0</v>
      </c>
      <c r="L1180" s="82">
        <v>1.021193924408336</v>
      </c>
      <c r="N1180" s="83">
        <f t="shared" si="1"/>
        <v>1.021193924</v>
      </c>
      <c r="O1180" s="83">
        <f t="shared" si="2"/>
        <v>1</v>
      </c>
      <c r="Q1180" s="83">
        <f t="shared" si="3"/>
        <v>0.9436666667</v>
      </c>
      <c r="R1180" s="83">
        <f t="shared" si="4"/>
        <v>1.021193924</v>
      </c>
      <c r="S1180" s="83" t="b">
        <f t="shared" si="5"/>
        <v>0</v>
      </c>
      <c r="T1180" s="72"/>
      <c r="U1180" s="72"/>
      <c r="V1180" s="72"/>
      <c r="W1180" s="72"/>
      <c r="X1180" s="72"/>
      <c r="Y1180" s="72"/>
      <c r="Z1180" s="72"/>
      <c r="AA1180" s="72"/>
      <c r="AB1180" s="72"/>
      <c r="AC1180" s="72"/>
      <c r="AD1180" s="72"/>
      <c r="AE1180" s="72"/>
      <c r="AF1180" s="72"/>
      <c r="AG1180" s="72"/>
      <c r="AH1180" s="72"/>
      <c r="AI1180" s="72"/>
      <c r="AJ1180" s="72"/>
      <c r="AK1180" s="72"/>
    </row>
    <row r="1181" ht="14.25" customHeight="1">
      <c r="A1181" s="78">
        <v>1178.0</v>
      </c>
      <c r="C1181" s="78" t="str">
        <f>VLOOKUP(G1181,[1]Macrodata_CCF!$A$3:$D$55,4,FALSE)</f>
        <v>#ERROR!</v>
      </c>
      <c r="E1181" s="79" t="str">
        <f>VLOOKUP(G1181,[1]Macrodata_CCF!$A$3:$B$55,2,FALSE)</f>
        <v>#ERROR!</v>
      </c>
      <c r="F1181" s="78">
        <v>0.0</v>
      </c>
      <c r="G1181" s="80">
        <v>41.0</v>
      </c>
      <c r="H1181" s="81">
        <v>46210.0</v>
      </c>
      <c r="I1181" s="81">
        <v>710000.0</v>
      </c>
      <c r="J1181" s="81">
        <v>311725.0</v>
      </c>
      <c r="K1181" s="81">
        <v>710000.0</v>
      </c>
      <c r="L1181" s="82">
        <v>0.3999984934994501</v>
      </c>
      <c r="N1181" s="83">
        <f t="shared" si="1"/>
        <v>0.3999984935</v>
      </c>
      <c r="O1181" s="83">
        <f t="shared" si="2"/>
        <v>0.3999984935</v>
      </c>
      <c r="Q1181" s="83">
        <f t="shared" si="3"/>
        <v>0.934915493</v>
      </c>
      <c r="R1181" s="83">
        <f t="shared" si="4"/>
        <v>0.3999984935</v>
      </c>
      <c r="S1181" s="83" t="b">
        <f t="shared" si="5"/>
        <v>0</v>
      </c>
      <c r="T1181" s="72"/>
      <c r="U1181" s="72"/>
      <c r="V1181" s="72"/>
      <c r="W1181" s="72"/>
      <c r="X1181" s="72"/>
      <c r="Y1181" s="72"/>
      <c r="Z1181" s="72"/>
      <c r="AA1181" s="72"/>
      <c r="AB1181" s="72"/>
      <c r="AC1181" s="72"/>
      <c r="AD1181" s="72"/>
      <c r="AE1181" s="72"/>
      <c r="AF1181" s="72"/>
      <c r="AG1181" s="72"/>
      <c r="AH1181" s="72"/>
      <c r="AI1181" s="72"/>
      <c r="AJ1181" s="72"/>
      <c r="AK1181" s="72"/>
    </row>
    <row r="1182" ht="14.25" customHeight="1">
      <c r="A1182" s="78">
        <v>1179.0</v>
      </c>
      <c r="C1182" s="78" t="str">
        <f>VLOOKUP(G1182,[1]Macrodata_CCF!$A$3:$D$55,4,FALSE)</f>
        <v>#ERROR!</v>
      </c>
      <c r="E1182" s="79" t="str">
        <f>VLOOKUP(G1182,[1]Macrodata_CCF!$A$3:$B$55,2,FALSE)</f>
        <v>#ERROR!</v>
      </c>
      <c r="F1182" s="78">
        <v>1.0</v>
      </c>
      <c r="G1182" s="80">
        <v>41.0</v>
      </c>
      <c r="H1182" s="81">
        <v>106075.0</v>
      </c>
      <c r="I1182" s="81">
        <v>470000.0</v>
      </c>
      <c r="J1182" s="81">
        <v>479400.0</v>
      </c>
      <c r="K1182" s="81">
        <v>470000.0</v>
      </c>
      <c r="L1182" s="82">
        <v>1.025829497836093</v>
      </c>
      <c r="N1182" s="83">
        <f t="shared" si="1"/>
        <v>1.025829498</v>
      </c>
      <c r="O1182" s="83">
        <f t="shared" si="2"/>
        <v>1</v>
      </c>
      <c r="Q1182" s="83">
        <f t="shared" si="3"/>
        <v>0.7743085106</v>
      </c>
      <c r="R1182" s="83">
        <f t="shared" si="4"/>
        <v>1.025829498</v>
      </c>
      <c r="S1182" s="83" t="b">
        <f t="shared" si="5"/>
        <v>0</v>
      </c>
      <c r="T1182" s="72"/>
      <c r="U1182" s="72"/>
      <c r="V1182" s="72"/>
      <c r="W1182" s="72"/>
      <c r="X1182" s="72"/>
      <c r="Y1182" s="72"/>
      <c r="Z1182" s="72"/>
      <c r="AA1182" s="72"/>
      <c r="AB1182" s="72"/>
      <c r="AC1182" s="72"/>
      <c r="AD1182" s="72"/>
      <c r="AE1182" s="72"/>
      <c r="AF1182" s="72"/>
      <c r="AG1182" s="72"/>
      <c r="AH1182" s="72"/>
      <c r="AI1182" s="72"/>
      <c r="AJ1182" s="72"/>
      <c r="AK1182" s="72"/>
    </row>
    <row r="1183" ht="14.25" customHeight="1">
      <c r="A1183" s="78">
        <v>1180.0</v>
      </c>
      <c r="C1183" s="78" t="str">
        <f>VLOOKUP(G1183,[1]Macrodata_CCF!$A$3:$D$55,4,FALSE)</f>
        <v>#ERROR!</v>
      </c>
      <c r="E1183" s="79" t="str">
        <f>VLOOKUP(G1183,[1]Macrodata_CCF!$A$3:$B$55,2,FALSE)</f>
        <v>#ERROR!</v>
      </c>
      <c r="F1183" s="78">
        <v>0.0</v>
      </c>
      <c r="G1183" s="80">
        <v>27.0</v>
      </c>
      <c r="H1183" s="81">
        <v>13535.0</v>
      </c>
      <c r="I1183" s="81">
        <v>1000000.0</v>
      </c>
      <c r="J1183" s="81">
        <v>191100.0</v>
      </c>
      <c r="K1183" s="81">
        <v>1000000.0</v>
      </c>
      <c r="L1183" s="82">
        <v>0.1800013178369227</v>
      </c>
      <c r="N1183" s="83">
        <f t="shared" si="1"/>
        <v>0.1800013178</v>
      </c>
      <c r="O1183" s="83">
        <f t="shared" si="2"/>
        <v>0.1800013178</v>
      </c>
      <c r="Q1183" s="83">
        <f t="shared" si="3"/>
        <v>0.986465</v>
      </c>
      <c r="R1183" s="83">
        <f t="shared" si="4"/>
        <v>0.1800013178</v>
      </c>
      <c r="S1183" s="83" t="b">
        <f t="shared" si="5"/>
        <v>0</v>
      </c>
      <c r="T1183" s="72"/>
      <c r="U1183" s="72"/>
      <c r="V1183" s="72"/>
      <c r="W1183" s="72"/>
      <c r="X1183" s="72"/>
      <c r="Y1183" s="72"/>
      <c r="Z1183" s="72"/>
      <c r="AA1183" s="72"/>
      <c r="AB1183" s="72"/>
      <c r="AC1183" s="72"/>
      <c r="AD1183" s="72"/>
      <c r="AE1183" s="72"/>
      <c r="AF1183" s="72"/>
      <c r="AG1183" s="72"/>
      <c r="AH1183" s="72"/>
      <c r="AI1183" s="72"/>
      <c r="AJ1183" s="72"/>
      <c r="AK1183" s="72"/>
    </row>
    <row r="1184" ht="14.25" customHeight="1">
      <c r="A1184" s="78">
        <v>1181.0</v>
      </c>
      <c r="C1184" s="78" t="str">
        <f>VLOOKUP(G1184,[1]Macrodata_CCF!$A$3:$D$55,4,FALSE)</f>
        <v>#ERROR!</v>
      </c>
      <c r="E1184" s="79" t="str">
        <f>VLOOKUP(G1184,[1]Macrodata_CCF!$A$3:$B$55,2,FALSE)</f>
        <v>#ERROR!</v>
      </c>
      <c r="F1184" s="78">
        <v>0.0</v>
      </c>
      <c r="G1184" s="80">
        <v>9.0</v>
      </c>
      <c r="H1184" s="81">
        <v>416170.0</v>
      </c>
      <c r="I1184" s="81">
        <v>960000.0</v>
      </c>
      <c r="J1184" s="81">
        <v>611950.0</v>
      </c>
      <c r="K1184" s="81">
        <v>960000.0</v>
      </c>
      <c r="L1184" s="82">
        <v>0.3600022065719067</v>
      </c>
      <c r="N1184" s="83">
        <f t="shared" si="1"/>
        <v>0.3600022066</v>
      </c>
      <c r="O1184" s="83">
        <f t="shared" si="2"/>
        <v>0.3600022066</v>
      </c>
      <c r="Q1184" s="83">
        <f t="shared" si="3"/>
        <v>0.5664895833</v>
      </c>
      <c r="R1184" s="83">
        <f t="shared" si="4"/>
        <v>0.3600022066</v>
      </c>
      <c r="S1184" s="83" t="b">
        <f t="shared" si="5"/>
        <v>0</v>
      </c>
      <c r="T1184" s="72"/>
      <c r="U1184" s="72"/>
      <c r="V1184" s="72"/>
      <c r="W1184" s="72"/>
      <c r="X1184" s="72"/>
      <c r="Y1184" s="72"/>
      <c r="Z1184" s="72"/>
      <c r="AA1184" s="72"/>
      <c r="AB1184" s="72"/>
      <c r="AC1184" s="72"/>
      <c r="AD1184" s="72"/>
      <c r="AE1184" s="72"/>
      <c r="AF1184" s="72"/>
      <c r="AG1184" s="72"/>
      <c r="AH1184" s="72"/>
      <c r="AI1184" s="72"/>
      <c r="AJ1184" s="72"/>
      <c r="AK1184" s="72"/>
    </row>
    <row r="1185" ht="14.25" customHeight="1">
      <c r="A1185" s="78">
        <v>1182.0</v>
      </c>
      <c r="C1185" s="78" t="str">
        <f>VLOOKUP(G1185,[1]Macrodata_CCF!$A$3:$D$55,4,FALSE)</f>
        <v>#ERROR!</v>
      </c>
      <c r="E1185" s="79" t="str">
        <f>VLOOKUP(G1185,[1]Macrodata_CCF!$A$3:$B$55,2,FALSE)</f>
        <v>#ERROR!</v>
      </c>
      <c r="F1185" s="78">
        <v>0.0</v>
      </c>
      <c r="G1185" s="80">
        <v>4.0</v>
      </c>
      <c r="H1185" s="81">
        <v>130230.0</v>
      </c>
      <c r="I1185" s="81">
        <v>460000.0</v>
      </c>
      <c r="J1185" s="81">
        <v>229160.0</v>
      </c>
      <c r="K1185" s="81">
        <v>460000.0</v>
      </c>
      <c r="L1185" s="82">
        <v>0.2999969675834673</v>
      </c>
      <c r="N1185" s="83">
        <f t="shared" si="1"/>
        <v>0.2999969676</v>
      </c>
      <c r="O1185" s="83">
        <f t="shared" si="2"/>
        <v>0.2999969676</v>
      </c>
      <c r="Q1185" s="83">
        <f t="shared" si="3"/>
        <v>0.7168913043</v>
      </c>
      <c r="R1185" s="83">
        <f t="shared" si="4"/>
        <v>0.2999969676</v>
      </c>
      <c r="S1185" s="83" t="b">
        <f t="shared" si="5"/>
        <v>0</v>
      </c>
      <c r="T1185" s="72"/>
      <c r="U1185" s="72"/>
      <c r="V1185" s="72"/>
      <c r="W1185" s="72"/>
      <c r="X1185" s="72"/>
      <c r="Y1185" s="72"/>
      <c r="Z1185" s="72"/>
      <c r="AA1185" s="72"/>
      <c r="AB1185" s="72"/>
      <c r="AC1185" s="72"/>
      <c r="AD1185" s="72"/>
      <c r="AE1185" s="72"/>
      <c r="AF1185" s="72"/>
      <c r="AG1185" s="72"/>
      <c r="AH1185" s="72"/>
      <c r="AI1185" s="72"/>
      <c r="AJ1185" s="72"/>
      <c r="AK1185" s="72"/>
    </row>
    <row r="1186" ht="14.25" customHeight="1">
      <c r="A1186" s="78">
        <v>1183.0</v>
      </c>
      <c r="C1186" s="78" t="str">
        <f>VLOOKUP(G1186,[1]Macrodata_CCF!$A$3:$D$55,4,FALSE)</f>
        <v>#ERROR!</v>
      </c>
      <c r="E1186" s="79" t="str">
        <f>VLOOKUP(G1186,[1]Macrodata_CCF!$A$3:$B$55,2,FALSE)</f>
        <v>#ERROR!</v>
      </c>
      <c r="F1186" s="78">
        <v>1.0</v>
      </c>
      <c r="G1186" s="80">
        <v>1.0</v>
      </c>
      <c r="H1186" s="81">
        <v>499670.0</v>
      </c>
      <c r="I1186" s="81">
        <v>890000.0</v>
      </c>
      <c r="J1186" s="81">
        <v>1815600.0</v>
      </c>
      <c r="K1186" s="81">
        <v>1780000.0</v>
      </c>
      <c r="L1186" s="82">
        <v>3.371326826019009</v>
      </c>
      <c r="N1186" s="83">
        <f t="shared" si="1"/>
        <v>3.371326826</v>
      </c>
      <c r="O1186" s="83">
        <f t="shared" si="2"/>
        <v>1</v>
      </c>
      <c r="Q1186" s="83">
        <f t="shared" si="3"/>
        <v>0.4385730337</v>
      </c>
      <c r="R1186" s="83">
        <f t="shared" si="4"/>
        <v>3.371326826</v>
      </c>
      <c r="S1186" s="83" t="b">
        <f t="shared" si="5"/>
        <v>0</v>
      </c>
      <c r="T1186" s="72"/>
      <c r="U1186" s="72"/>
      <c r="V1186" s="72"/>
      <c r="W1186" s="72"/>
      <c r="X1186" s="72"/>
      <c r="Y1186" s="72"/>
      <c r="Z1186" s="72"/>
      <c r="AA1186" s="72"/>
      <c r="AB1186" s="72"/>
      <c r="AC1186" s="72"/>
      <c r="AD1186" s="72"/>
      <c r="AE1186" s="72"/>
      <c r="AF1186" s="72"/>
      <c r="AG1186" s="72"/>
      <c r="AH1186" s="72"/>
      <c r="AI1186" s="72"/>
      <c r="AJ1186" s="72"/>
      <c r="AK1186" s="72"/>
    </row>
    <row r="1187" ht="14.25" customHeight="1">
      <c r="A1187" s="78">
        <v>1184.0</v>
      </c>
      <c r="C1187" s="78" t="str">
        <f>VLOOKUP(G1187,[1]Macrodata_CCF!$A$3:$D$55,4,FALSE)</f>
        <v>#ERROR!</v>
      </c>
      <c r="E1187" s="79" t="str">
        <f>VLOOKUP(G1187,[1]Macrodata_CCF!$A$3:$B$55,2,FALSE)</f>
        <v>#ERROR!</v>
      </c>
      <c r="F1187" s="78">
        <v>0.0</v>
      </c>
      <c r="G1187" s="80">
        <v>20.0</v>
      </c>
      <c r="H1187" s="81">
        <v>84730.0</v>
      </c>
      <c r="I1187" s="81">
        <v>240000.0</v>
      </c>
      <c r="J1187" s="81">
        <v>112680.0</v>
      </c>
      <c r="K1187" s="81">
        <v>240000.0</v>
      </c>
      <c r="L1187" s="82">
        <v>0.180009016551813</v>
      </c>
      <c r="N1187" s="83">
        <f t="shared" si="1"/>
        <v>0.1800090166</v>
      </c>
      <c r="O1187" s="83">
        <f t="shared" si="2"/>
        <v>0.1800090166</v>
      </c>
      <c r="Q1187" s="83">
        <f t="shared" si="3"/>
        <v>0.6469583333</v>
      </c>
      <c r="R1187" s="83">
        <f t="shared" si="4"/>
        <v>0.1800090166</v>
      </c>
      <c r="S1187" s="83" t="b">
        <f t="shared" si="5"/>
        <v>0</v>
      </c>
      <c r="T1187" s="72"/>
      <c r="U1187" s="72"/>
      <c r="V1187" s="72"/>
      <c r="W1187" s="72"/>
      <c r="X1187" s="72"/>
      <c r="Y1187" s="72"/>
      <c r="Z1187" s="72"/>
      <c r="AA1187" s="72"/>
      <c r="AB1187" s="72"/>
      <c r="AC1187" s="72"/>
      <c r="AD1187" s="72"/>
      <c r="AE1187" s="72"/>
      <c r="AF1187" s="72"/>
      <c r="AG1187" s="72"/>
      <c r="AH1187" s="72"/>
      <c r="AI1187" s="72"/>
      <c r="AJ1187" s="72"/>
      <c r="AK1187" s="72"/>
    </row>
    <row r="1188" ht="14.25" customHeight="1">
      <c r="A1188" s="78">
        <v>1185.0</v>
      </c>
      <c r="C1188" s="78" t="str">
        <f>VLOOKUP(G1188,[1]Macrodata_CCF!$A$3:$D$55,4,FALSE)</f>
        <v>#ERROR!</v>
      </c>
      <c r="E1188" s="79" t="str">
        <f>VLOOKUP(G1188,[1]Macrodata_CCF!$A$3:$B$55,2,FALSE)</f>
        <v>#ERROR!</v>
      </c>
      <c r="F1188" s="78">
        <v>0.0</v>
      </c>
      <c r="G1188" s="80">
        <v>14.0</v>
      </c>
      <c r="H1188" s="81">
        <v>12645.0</v>
      </c>
      <c r="I1188" s="81">
        <v>20000.0</v>
      </c>
      <c r="J1188" s="81">
        <v>8970.0</v>
      </c>
      <c r="K1188" s="81">
        <v>20000.0</v>
      </c>
      <c r="L1188" s="82">
        <v>-0.4996600951733515</v>
      </c>
      <c r="N1188" s="83">
        <f t="shared" si="1"/>
        <v>-0.4996600952</v>
      </c>
      <c r="O1188" s="83">
        <f t="shared" si="2"/>
        <v>0</v>
      </c>
      <c r="Q1188" s="83">
        <f t="shared" si="3"/>
        <v>0.36775</v>
      </c>
      <c r="R1188" s="83">
        <f t="shared" si="4"/>
        <v>-0.4996600952</v>
      </c>
      <c r="S1188" s="83" t="b">
        <f t="shared" si="5"/>
        <v>0</v>
      </c>
      <c r="T1188" s="72"/>
      <c r="U1188" s="72"/>
      <c r="V1188" s="72"/>
      <c r="W1188" s="72"/>
      <c r="X1188" s="72"/>
      <c r="Y1188" s="72"/>
      <c r="Z1188" s="72"/>
      <c r="AA1188" s="72"/>
      <c r="AB1188" s="72"/>
      <c r="AC1188" s="72"/>
      <c r="AD1188" s="72"/>
      <c r="AE1188" s="72"/>
      <c r="AF1188" s="72"/>
      <c r="AG1188" s="72"/>
      <c r="AH1188" s="72"/>
      <c r="AI1188" s="72"/>
      <c r="AJ1188" s="72"/>
      <c r="AK1188" s="72"/>
    </row>
    <row r="1189" ht="14.25" customHeight="1">
      <c r="A1189" s="78">
        <v>1186.0</v>
      </c>
      <c r="C1189" s="78" t="str">
        <f>VLOOKUP(G1189,[1]Macrodata_CCF!$A$3:$D$55,4,FALSE)</f>
        <v>#ERROR!</v>
      </c>
      <c r="E1189" s="79" t="str">
        <f>VLOOKUP(G1189,[1]Macrodata_CCF!$A$3:$B$55,2,FALSE)</f>
        <v>#ERROR!</v>
      </c>
      <c r="F1189" s="78">
        <v>0.0</v>
      </c>
      <c r="G1189" s="80">
        <v>19.0</v>
      </c>
      <c r="H1189" s="81">
        <v>589185.0</v>
      </c>
      <c r="I1189" s="81">
        <v>930000.0</v>
      </c>
      <c r="J1189" s="81">
        <v>548285.0</v>
      </c>
      <c r="K1189" s="81">
        <v>1860000.0</v>
      </c>
      <c r="L1189" s="82">
        <v>-0.1200064551149451</v>
      </c>
      <c r="N1189" s="83">
        <f t="shared" si="1"/>
        <v>-0.1200064551</v>
      </c>
      <c r="O1189" s="83">
        <f t="shared" si="2"/>
        <v>0</v>
      </c>
      <c r="Q1189" s="83">
        <f t="shared" si="3"/>
        <v>0.3664677419</v>
      </c>
      <c r="R1189" s="83">
        <f t="shared" si="4"/>
        <v>-0.1200064551</v>
      </c>
      <c r="S1189" s="83" t="b">
        <f t="shared" si="5"/>
        <v>0</v>
      </c>
      <c r="T1189" s="72"/>
      <c r="U1189" s="72"/>
      <c r="V1189" s="72"/>
      <c r="W1189" s="72"/>
      <c r="X1189" s="72"/>
      <c r="Y1189" s="72"/>
      <c r="Z1189" s="72"/>
      <c r="AA1189" s="72"/>
      <c r="AB1189" s="72"/>
      <c r="AC1189" s="72"/>
      <c r="AD1189" s="72"/>
      <c r="AE1189" s="72"/>
      <c r="AF1189" s="72"/>
      <c r="AG1189" s="72"/>
      <c r="AH1189" s="72"/>
      <c r="AI1189" s="72"/>
      <c r="AJ1189" s="72"/>
      <c r="AK1189" s="72"/>
    </row>
    <row r="1190" ht="14.25" customHeight="1">
      <c r="A1190" s="78">
        <v>1187.0</v>
      </c>
      <c r="C1190" s="78" t="str">
        <f>VLOOKUP(G1190,[1]Macrodata_CCF!$A$3:$D$55,4,FALSE)</f>
        <v>#ERROR!</v>
      </c>
      <c r="E1190" s="79" t="str">
        <f>VLOOKUP(G1190,[1]Macrodata_CCF!$A$3:$B$55,2,FALSE)</f>
        <v>#ERROR!</v>
      </c>
      <c r="F1190" s="78">
        <v>0.0</v>
      </c>
      <c r="G1190" s="80">
        <v>39.0</v>
      </c>
      <c r="H1190" s="81">
        <v>557290.0</v>
      </c>
      <c r="I1190" s="81">
        <v>740000.0</v>
      </c>
      <c r="J1190" s="81">
        <v>562770.0</v>
      </c>
      <c r="K1190" s="81">
        <v>1110000.0</v>
      </c>
      <c r="L1190" s="82">
        <v>0.02999288489956762</v>
      </c>
      <c r="N1190" s="83">
        <f t="shared" si="1"/>
        <v>0.0299928849</v>
      </c>
      <c r="O1190" s="83">
        <f t="shared" si="2"/>
        <v>0.0299928849</v>
      </c>
      <c r="Q1190" s="83">
        <f t="shared" si="3"/>
        <v>0.2469054054</v>
      </c>
      <c r="R1190" s="83">
        <f t="shared" si="4"/>
        <v>0.0299928849</v>
      </c>
      <c r="S1190" s="83" t="b">
        <f t="shared" si="5"/>
        <v>0</v>
      </c>
      <c r="T1190" s="72"/>
      <c r="U1190" s="72"/>
      <c r="V1190" s="72"/>
      <c r="W1190" s="72"/>
      <c r="X1190" s="72"/>
      <c r="Y1190" s="72"/>
      <c r="Z1190" s="72"/>
      <c r="AA1190" s="72"/>
      <c r="AB1190" s="72"/>
      <c r="AC1190" s="72"/>
      <c r="AD1190" s="72"/>
      <c r="AE1190" s="72"/>
      <c r="AF1190" s="72"/>
      <c r="AG1190" s="72"/>
      <c r="AH1190" s="72"/>
      <c r="AI1190" s="72"/>
      <c r="AJ1190" s="72"/>
      <c r="AK1190" s="72"/>
    </row>
    <row r="1191" ht="14.25" customHeight="1">
      <c r="A1191" s="78">
        <v>1188.0</v>
      </c>
      <c r="C1191" s="78" t="str">
        <f>VLOOKUP(G1191,[1]Macrodata_CCF!$A$3:$D$55,4,FALSE)</f>
        <v>#ERROR!</v>
      </c>
      <c r="E1191" s="79" t="str">
        <f>VLOOKUP(G1191,[1]Macrodata_CCF!$A$3:$B$55,2,FALSE)</f>
        <v>#ERROR!</v>
      </c>
      <c r="F1191" s="78">
        <v>0.0</v>
      </c>
      <c r="G1191" s="80">
        <v>26.0</v>
      </c>
      <c r="H1191" s="81">
        <v>0.0</v>
      </c>
      <c r="I1191" s="81">
        <v>160000.0</v>
      </c>
      <c r="J1191" s="81">
        <v>22400.0</v>
      </c>
      <c r="K1191" s="81">
        <v>288000.0</v>
      </c>
      <c r="L1191" s="82">
        <v>0.14</v>
      </c>
      <c r="N1191" s="83">
        <f t="shared" si="1"/>
        <v>0.14</v>
      </c>
      <c r="O1191" s="83">
        <f t="shared" si="2"/>
        <v>0.14</v>
      </c>
      <c r="Q1191" s="83">
        <f t="shared" si="3"/>
        <v>1</v>
      </c>
      <c r="R1191" s="83">
        <f t="shared" si="4"/>
        <v>0.14</v>
      </c>
      <c r="S1191" s="83" t="b">
        <f t="shared" si="5"/>
        <v>0</v>
      </c>
      <c r="T1191" s="72"/>
      <c r="U1191" s="72"/>
      <c r="V1191" s="72"/>
      <c r="W1191" s="72"/>
      <c r="X1191" s="72"/>
      <c r="Y1191" s="72"/>
      <c r="Z1191" s="72"/>
      <c r="AA1191" s="72"/>
      <c r="AB1191" s="72"/>
      <c r="AC1191" s="72"/>
      <c r="AD1191" s="72"/>
      <c r="AE1191" s="72"/>
      <c r="AF1191" s="72"/>
      <c r="AG1191" s="72"/>
      <c r="AH1191" s="72"/>
      <c r="AI1191" s="72"/>
      <c r="AJ1191" s="72"/>
      <c r="AK1191" s="72"/>
    </row>
    <row r="1192" ht="14.25" customHeight="1">
      <c r="A1192" s="78">
        <v>1189.0</v>
      </c>
      <c r="C1192" s="78" t="str">
        <f>VLOOKUP(G1192,[1]Macrodata_CCF!$A$3:$D$55,4,FALSE)</f>
        <v>#ERROR!</v>
      </c>
      <c r="E1192" s="79" t="str">
        <f>VLOOKUP(G1192,[1]Macrodata_CCF!$A$3:$B$55,2,FALSE)</f>
        <v>#ERROR!</v>
      </c>
      <c r="F1192" s="78">
        <v>1.0</v>
      </c>
      <c r="G1192" s="80">
        <v>33.0</v>
      </c>
      <c r="H1192" s="81">
        <v>289440.0</v>
      </c>
      <c r="I1192" s="81">
        <v>540000.0</v>
      </c>
      <c r="J1192" s="81">
        <v>211765.0</v>
      </c>
      <c r="K1192" s="81">
        <v>540000.0</v>
      </c>
      <c r="L1192" s="82">
        <v>-0.3100055874840358</v>
      </c>
      <c r="N1192" s="83">
        <f t="shared" si="1"/>
        <v>-0.3100055875</v>
      </c>
      <c r="O1192" s="83">
        <f t="shared" si="2"/>
        <v>0</v>
      </c>
      <c r="Q1192" s="83">
        <f t="shared" si="3"/>
        <v>0.464</v>
      </c>
      <c r="R1192" s="83">
        <f t="shared" si="4"/>
        <v>-0.3100055875</v>
      </c>
      <c r="S1192" s="83" t="b">
        <f t="shared" si="5"/>
        <v>0</v>
      </c>
      <c r="T1192" s="72"/>
      <c r="U1192" s="72"/>
      <c r="V1192" s="72"/>
      <c r="W1192" s="72"/>
      <c r="X1192" s="72"/>
      <c r="Y1192" s="72"/>
      <c r="Z1192" s="72"/>
      <c r="AA1192" s="72"/>
      <c r="AB1192" s="72"/>
      <c r="AC1192" s="72"/>
      <c r="AD1192" s="72"/>
      <c r="AE1192" s="72"/>
      <c r="AF1192" s="72"/>
      <c r="AG1192" s="72"/>
      <c r="AH1192" s="72"/>
      <c r="AI1192" s="72"/>
      <c r="AJ1192" s="72"/>
      <c r="AK1192" s="72"/>
    </row>
    <row r="1193" ht="14.25" customHeight="1">
      <c r="A1193" s="78">
        <v>1190.0</v>
      </c>
      <c r="C1193" s="78" t="str">
        <f>VLOOKUP(G1193,[1]Macrodata_CCF!$A$3:$D$55,4,FALSE)</f>
        <v>#ERROR!</v>
      </c>
      <c r="E1193" s="79" t="str">
        <f>VLOOKUP(G1193,[1]Macrodata_CCF!$A$3:$B$55,2,FALSE)</f>
        <v>#ERROR!</v>
      </c>
      <c r="F1193" s="78">
        <v>0.0</v>
      </c>
      <c r="G1193" s="80">
        <v>21.0</v>
      </c>
      <c r="H1193" s="81">
        <v>855845.0</v>
      </c>
      <c r="I1193" s="81">
        <v>960000.0</v>
      </c>
      <c r="J1193" s="81">
        <v>872510.0</v>
      </c>
      <c r="K1193" s="81">
        <v>960000.0</v>
      </c>
      <c r="L1193" s="82">
        <v>0.1600019202150641</v>
      </c>
      <c r="N1193" s="83">
        <f t="shared" si="1"/>
        <v>0.1600019202</v>
      </c>
      <c r="O1193" s="83">
        <f t="shared" si="2"/>
        <v>0.1600019202</v>
      </c>
      <c r="Q1193" s="83">
        <f t="shared" si="3"/>
        <v>0.1084947917</v>
      </c>
      <c r="R1193" s="83">
        <f t="shared" si="4"/>
        <v>0.1600019202</v>
      </c>
      <c r="S1193" s="83" t="b">
        <f t="shared" si="5"/>
        <v>0</v>
      </c>
      <c r="T1193" s="72"/>
      <c r="U1193" s="72"/>
      <c r="V1193" s="72"/>
      <c r="W1193" s="72"/>
      <c r="X1193" s="72"/>
      <c r="Y1193" s="72"/>
      <c r="Z1193" s="72"/>
      <c r="AA1193" s="72"/>
      <c r="AB1193" s="72"/>
      <c r="AC1193" s="72"/>
      <c r="AD1193" s="72"/>
      <c r="AE1193" s="72"/>
      <c r="AF1193" s="72"/>
      <c r="AG1193" s="72"/>
      <c r="AH1193" s="72"/>
      <c r="AI1193" s="72"/>
      <c r="AJ1193" s="72"/>
      <c r="AK1193" s="72"/>
    </row>
    <row r="1194" ht="14.25" customHeight="1">
      <c r="A1194" s="78">
        <v>1191.0</v>
      </c>
      <c r="C1194" s="78" t="str">
        <f>VLOOKUP(G1194,[1]Macrodata_CCF!$A$3:$D$55,4,FALSE)</f>
        <v>#ERROR!</v>
      </c>
      <c r="E1194" s="79" t="str">
        <f>VLOOKUP(G1194,[1]Macrodata_CCF!$A$3:$B$55,2,FALSE)</f>
        <v>#ERROR!</v>
      </c>
      <c r="F1194" s="78">
        <v>0.0</v>
      </c>
      <c r="G1194" s="80">
        <v>37.0</v>
      </c>
      <c r="H1194" s="81">
        <v>280060.0</v>
      </c>
      <c r="I1194" s="81">
        <v>600000.0</v>
      </c>
      <c r="J1194" s="81">
        <v>145685.0</v>
      </c>
      <c r="K1194" s="81">
        <v>600000.0</v>
      </c>
      <c r="L1194" s="82">
        <v>-0.4200006251172095</v>
      </c>
      <c r="N1194" s="83">
        <f t="shared" si="1"/>
        <v>-0.4200006251</v>
      </c>
      <c r="O1194" s="83">
        <f t="shared" si="2"/>
        <v>0</v>
      </c>
      <c r="Q1194" s="83">
        <f t="shared" si="3"/>
        <v>0.5332333333</v>
      </c>
      <c r="R1194" s="83">
        <f t="shared" si="4"/>
        <v>-0.4200006251</v>
      </c>
      <c r="S1194" s="83" t="b">
        <f t="shared" si="5"/>
        <v>0</v>
      </c>
      <c r="T1194" s="72"/>
      <c r="U1194" s="72"/>
      <c r="V1194" s="72"/>
      <c r="W1194" s="72"/>
      <c r="X1194" s="72"/>
      <c r="Y1194" s="72"/>
      <c r="Z1194" s="72"/>
      <c r="AA1194" s="72"/>
      <c r="AB1194" s="72"/>
      <c r="AC1194" s="72"/>
      <c r="AD1194" s="72"/>
      <c r="AE1194" s="72"/>
      <c r="AF1194" s="72"/>
      <c r="AG1194" s="72"/>
      <c r="AH1194" s="72"/>
      <c r="AI1194" s="72"/>
      <c r="AJ1194" s="72"/>
      <c r="AK1194" s="72"/>
    </row>
    <row r="1195" ht="14.25" customHeight="1">
      <c r="A1195" s="78">
        <v>1192.0</v>
      </c>
      <c r="C1195" s="78" t="str">
        <f>VLOOKUP(G1195,[1]Macrodata_CCF!$A$3:$D$55,4,FALSE)</f>
        <v>#ERROR!</v>
      </c>
      <c r="E1195" s="79" t="str">
        <f>VLOOKUP(G1195,[1]Macrodata_CCF!$A$3:$B$55,2,FALSE)</f>
        <v>#ERROR!</v>
      </c>
      <c r="F1195" s="78">
        <v>0.0</v>
      </c>
      <c r="G1195" s="80">
        <v>24.0</v>
      </c>
      <c r="H1195" s="81">
        <v>177090.0</v>
      </c>
      <c r="I1195" s="81">
        <v>180000.0</v>
      </c>
      <c r="J1195" s="81">
        <v>177555.0</v>
      </c>
      <c r="K1195" s="81">
        <v>180000.0</v>
      </c>
      <c r="L1195" s="82">
        <v>0.1597938144329897</v>
      </c>
      <c r="N1195" s="83">
        <f t="shared" si="1"/>
        <v>0.1597938144</v>
      </c>
      <c r="O1195" s="83">
        <f t="shared" si="2"/>
        <v>0.1597938144</v>
      </c>
      <c r="Q1195" s="83">
        <f t="shared" si="3"/>
        <v>0.01616666667</v>
      </c>
      <c r="R1195" s="83">
        <f t="shared" si="4"/>
        <v>0.002583333333</v>
      </c>
      <c r="S1195" s="83" t="b">
        <f t="shared" si="5"/>
        <v>0</v>
      </c>
      <c r="T1195" s="72"/>
      <c r="U1195" s="72"/>
      <c r="V1195" s="72"/>
      <c r="W1195" s="72"/>
      <c r="X1195" s="72"/>
      <c r="Y1195" s="72"/>
      <c r="Z1195" s="72"/>
      <c r="AA1195" s="72"/>
      <c r="AB1195" s="72"/>
      <c r="AC1195" s="72"/>
      <c r="AD1195" s="72"/>
      <c r="AE1195" s="72"/>
      <c r="AF1195" s="72"/>
      <c r="AG1195" s="72"/>
      <c r="AH1195" s="72"/>
      <c r="AI1195" s="72"/>
      <c r="AJ1195" s="72"/>
      <c r="AK1195" s="72"/>
    </row>
    <row r="1196" ht="14.25" customHeight="1">
      <c r="A1196" s="78">
        <v>1193.0</v>
      </c>
      <c r="C1196" s="78" t="str">
        <f>VLOOKUP(G1196,[1]Macrodata_CCF!$A$3:$D$55,4,FALSE)</f>
        <v>#ERROR!</v>
      </c>
      <c r="E1196" s="79" t="str">
        <f>VLOOKUP(G1196,[1]Macrodata_CCF!$A$3:$B$55,2,FALSE)</f>
        <v>#ERROR!</v>
      </c>
      <c r="F1196" s="78">
        <v>0.0</v>
      </c>
      <c r="G1196" s="80">
        <v>5.0</v>
      </c>
      <c r="H1196" s="81">
        <v>141905.0</v>
      </c>
      <c r="I1196" s="81">
        <v>330000.0</v>
      </c>
      <c r="J1196" s="81">
        <v>336600.0</v>
      </c>
      <c r="K1196" s="81">
        <v>330000.0</v>
      </c>
      <c r="L1196" s="82">
        <v>1.035088652010952</v>
      </c>
      <c r="N1196" s="83">
        <f t="shared" si="1"/>
        <v>1.035088652</v>
      </c>
      <c r="O1196" s="83">
        <f t="shared" si="2"/>
        <v>1</v>
      </c>
      <c r="Q1196" s="83">
        <f t="shared" si="3"/>
        <v>0.5699848485</v>
      </c>
      <c r="R1196" s="83">
        <f t="shared" si="4"/>
        <v>1.035088652</v>
      </c>
      <c r="S1196" s="83" t="b">
        <f t="shared" si="5"/>
        <v>0</v>
      </c>
      <c r="T1196" s="72"/>
      <c r="U1196" s="72"/>
      <c r="V1196" s="72"/>
      <c r="W1196" s="72"/>
      <c r="X1196" s="72"/>
      <c r="Y1196" s="72"/>
      <c r="Z1196" s="72"/>
      <c r="AA1196" s="72"/>
      <c r="AB1196" s="72"/>
      <c r="AC1196" s="72"/>
      <c r="AD1196" s="72"/>
      <c r="AE1196" s="72"/>
      <c r="AF1196" s="72"/>
      <c r="AG1196" s="72"/>
      <c r="AH1196" s="72"/>
      <c r="AI1196" s="72"/>
      <c r="AJ1196" s="72"/>
      <c r="AK1196" s="72"/>
    </row>
    <row r="1197" ht="14.25" customHeight="1">
      <c r="A1197" s="78">
        <v>1194.0</v>
      </c>
      <c r="C1197" s="78" t="str">
        <f>VLOOKUP(G1197,[1]Macrodata_CCF!$A$3:$D$55,4,FALSE)</f>
        <v>#ERROR!</v>
      </c>
      <c r="E1197" s="79" t="str">
        <f>VLOOKUP(G1197,[1]Macrodata_CCF!$A$3:$B$55,2,FALSE)</f>
        <v>#ERROR!</v>
      </c>
      <c r="F1197" s="78">
        <v>0.0</v>
      </c>
      <c r="G1197" s="80">
        <v>8.0</v>
      </c>
      <c r="H1197" s="81">
        <v>111820.0</v>
      </c>
      <c r="I1197" s="81">
        <v>130000.0</v>
      </c>
      <c r="J1197" s="81">
        <v>117820.0</v>
      </c>
      <c r="K1197" s="81">
        <v>130000.0</v>
      </c>
      <c r="L1197" s="82">
        <v>0.33003300330033</v>
      </c>
      <c r="N1197" s="83">
        <f t="shared" si="1"/>
        <v>0.3300330033</v>
      </c>
      <c r="O1197" s="83">
        <f t="shared" si="2"/>
        <v>0.3300330033</v>
      </c>
      <c r="Q1197" s="83">
        <f t="shared" si="3"/>
        <v>0.1398461538</v>
      </c>
      <c r="R1197" s="83">
        <f t="shared" si="4"/>
        <v>0.3300330033</v>
      </c>
      <c r="S1197" s="83" t="b">
        <f t="shared" si="5"/>
        <v>0</v>
      </c>
      <c r="T1197" s="72"/>
      <c r="U1197" s="72"/>
      <c r="V1197" s="72"/>
      <c r="W1197" s="72"/>
      <c r="X1197" s="72"/>
      <c r="Y1197" s="72"/>
      <c r="Z1197" s="72"/>
      <c r="AA1197" s="72"/>
      <c r="AB1197" s="72"/>
      <c r="AC1197" s="72"/>
      <c r="AD1197" s="72"/>
      <c r="AE1197" s="72"/>
      <c r="AF1197" s="72"/>
      <c r="AG1197" s="72"/>
      <c r="AH1197" s="72"/>
      <c r="AI1197" s="72"/>
      <c r="AJ1197" s="72"/>
      <c r="AK1197" s="72"/>
    </row>
    <row r="1198" ht="14.25" customHeight="1">
      <c r="A1198" s="78">
        <v>1195.0</v>
      </c>
      <c r="C1198" s="78" t="str">
        <f>VLOOKUP(G1198,[1]Macrodata_CCF!$A$3:$D$55,4,FALSE)</f>
        <v>#ERROR!</v>
      </c>
      <c r="E1198" s="79" t="str">
        <f>VLOOKUP(G1198,[1]Macrodata_CCF!$A$3:$B$55,2,FALSE)</f>
        <v>#ERROR!</v>
      </c>
      <c r="F1198" s="78">
        <v>0.0</v>
      </c>
      <c r="G1198" s="80">
        <v>12.0</v>
      </c>
      <c r="H1198" s="81">
        <v>1280.0</v>
      </c>
      <c r="I1198" s="81">
        <v>130000.0</v>
      </c>
      <c r="J1198" s="81">
        <v>43760.0</v>
      </c>
      <c r="K1198" s="81">
        <v>130000.0</v>
      </c>
      <c r="L1198" s="82">
        <v>0.3300186451211933</v>
      </c>
      <c r="N1198" s="83">
        <f t="shared" si="1"/>
        <v>0.3300186451</v>
      </c>
      <c r="O1198" s="83">
        <f t="shared" si="2"/>
        <v>0.3300186451</v>
      </c>
      <c r="Q1198" s="83">
        <f t="shared" si="3"/>
        <v>0.9901538462</v>
      </c>
      <c r="R1198" s="83">
        <f t="shared" si="4"/>
        <v>0.3300186451</v>
      </c>
      <c r="S1198" s="83" t="b">
        <f t="shared" si="5"/>
        <v>0</v>
      </c>
      <c r="T1198" s="72"/>
      <c r="U1198" s="72"/>
      <c r="V1198" s="72"/>
      <c r="W1198" s="72"/>
      <c r="X1198" s="72"/>
      <c r="Y1198" s="72"/>
      <c r="Z1198" s="72"/>
      <c r="AA1198" s="72"/>
      <c r="AB1198" s="72"/>
      <c r="AC1198" s="72"/>
      <c r="AD1198" s="72"/>
      <c r="AE1198" s="72"/>
      <c r="AF1198" s="72"/>
      <c r="AG1198" s="72"/>
      <c r="AH1198" s="72"/>
      <c r="AI1198" s="72"/>
      <c r="AJ1198" s="72"/>
      <c r="AK1198" s="72"/>
    </row>
    <row r="1199" ht="14.25" customHeight="1">
      <c r="A1199" s="78">
        <v>1196.0</v>
      </c>
      <c r="C1199" s="78" t="str">
        <f>VLOOKUP(G1199,[1]Macrodata_CCF!$A$3:$D$55,4,FALSE)</f>
        <v>#ERROR!</v>
      </c>
      <c r="E1199" s="79" t="str">
        <f>VLOOKUP(G1199,[1]Macrodata_CCF!$A$3:$B$55,2,FALSE)</f>
        <v>#ERROR!</v>
      </c>
      <c r="F1199" s="78">
        <v>1.0</v>
      </c>
      <c r="G1199" s="80">
        <v>30.0</v>
      </c>
      <c r="H1199" s="81">
        <v>156670.0</v>
      </c>
      <c r="I1199" s="81">
        <v>350000.0</v>
      </c>
      <c r="J1199" s="81">
        <v>261070.0</v>
      </c>
      <c r="K1199" s="81">
        <v>350000.0</v>
      </c>
      <c r="L1199" s="82">
        <v>0.5400093105053535</v>
      </c>
      <c r="N1199" s="83">
        <f t="shared" si="1"/>
        <v>0.5400093105</v>
      </c>
      <c r="O1199" s="83">
        <f t="shared" si="2"/>
        <v>0.5400093105</v>
      </c>
      <c r="Q1199" s="83">
        <f t="shared" si="3"/>
        <v>0.5523714286</v>
      </c>
      <c r="R1199" s="83">
        <f t="shared" si="4"/>
        <v>0.5400093105</v>
      </c>
      <c r="S1199" s="83" t="b">
        <f t="shared" si="5"/>
        <v>0</v>
      </c>
      <c r="T1199" s="72"/>
      <c r="U1199" s="72"/>
      <c r="V1199" s="72"/>
      <c r="W1199" s="72"/>
      <c r="X1199" s="72"/>
      <c r="Y1199" s="72"/>
      <c r="Z1199" s="72"/>
      <c r="AA1199" s="72"/>
      <c r="AB1199" s="72"/>
      <c r="AC1199" s="72"/>
      <c r="AD1199" s="72"/>
      <c r="AE1199" s="72"/>
      <c r="AF1199" s="72"/>
      <c r="AG1199" s="72"/>
      <c r="AH1199" s="72"/>
      <c r="AI1199" s="72"/>
      <c r="AJ1199" s="72"/>
      <c r="AK1199" s="72"/>
    </row>
    <row r="1200" ht="14.25" customHeight="1">
      <c r="A1200" s="78">
        <v>1197.0</v>
      </c>
      <c r="C1200" s="78" t="str">
        <f>VLOOKUP(G1200,[1]Macrodata_CCF!$A$3:$D$55,4,FALSE)</f>
        <v>#ERROR!</v>
      </c>
      <c r="E1200" s="79" t="str">
        <f>VLOOKUP(G1200,[1]Macrodata_CCF!$A$3:$B$55,2,FALSE)</f>
        <v>#ERROR!</v>
      </c>
      <c r="F1200" s="78">
        <v>0.0</v>
      </c>
      <c r="G1200" s="80">
        <v>34.0</v>
      </c>
      <c r="H1200" s="81">
        <v>0.0</v>
      </c>
      <c r="I1200" s="81">
        <v>630000.0</v>
      </c>
      <c r="J1200" s="81">
        <v>88200.0</v>
      </c>
      <c r="K1200" s="81">
        <v>630000.0</v>
      </c>
      <c r="L1200" s="82">
        <v>0.14</v>
      </c>
      <c r="N1200" s="83">
        <f t="shared" si="1"/>
        <v>0.14</v>
      </c>
      <c r="O1200" s="83">
        <f t="shared" si="2"/>
        <v>0.14</v>
      </c>
      <c r="Q1200" s="83">
        <f t="shared" si="3"/>
        <v>1</v>
      </c>
      <c r="R1200" s="83">
        <f t="shared" si="4"/>
        <v>0.14</v>
      </c>
      <c r="S1200" s="83" t="b">
        <f t="shared" si="5"/>
        <v>0</v>
      </c>
      <c r="T1200" s="72"/>
      <c r="U1200" s="72"/>
      <c r="V1200" s="72"/>
      <c r="W1200" s="72"/>
      <c r="X1200" s="72"/>
      <c r="Y1200" s="72"/>
      <c r="Z1200" s="72"/>
      <c r="AA1200" s="72"/>
      <c r="AB1200" s="72"/>
      <c r="AC1200" s="72"/>
      <c r="AD1200" s="72"/>
      <c r="AE1200" s="72"/>
      <c r="AF1200" s="72"/>
      <c r="AG1200" s="72"/>
      <c r="AH1200" s="72"/>
      <c r="AI1200" s="72"/>
      <c r="AJ1200" s="72"/>
      <c r="AK1200" s="72"/>
    </row>
    <row r="1201" ht="14.25" customHeight="1">
      <c r="A1201" s="78">
        <v>1198.0</v>
      </c>
      <c r="C1201" s="78" t="str">
        <f>VLOOKUP(G1201,[1]Macrodata_CCF!$A$3:$D$55,4,FALSE)</f>
        <v>#ERROR!</v>
      </c>
      <c r="E1201" s="79" t="str">
        <f>VLOOKUP(G1201,[1]Macrodata_CCF!$A$3:$B$55,2,FALSE)</f>
        <v>#ERROR!</v>
      </c>
      <c r="F1201" s="78">
        <v>0.0</v>
      </c>
      <c r="G1201" s="80">
        <v>14.0</v>
      </c>
      <c r="H1201" s="81">
        <v>138505.0</v>
      </c>
      <c r="I1201" s="81">
        <v>620000.0</v>
      </c>
      <c r="J1201" s="81">
        <v>210730.0</v>
      </c>
      <c r="K1201" s="81">
        <v>620000.0</v>
      </c>
      <c r="L1201" s="82">
        <v>0.1500015576485737</v>
      </c>
      <c r="N1201" s="83">
        <f t="shared" si="1"/>
        <v>0.1500015576</v>
      </c>
      <c r="O1201" s="83">
        <f t="shared" si="2"/>
        <v>0.1500015576</v>
      </c>
      <c r="Q1201" s="83">
        <f t="shared" si="3"/>
        <v>0.7766048387</v>
      </c>
      <c r="R1201" s="83">
        <f t="shared" si="4"/>
        <v>0.1500015576</v>
      </c>
      <c r="S1201" s="83" t="b">
        <f t="shared" si="5"/>
        <v>0</v>
      </c>
      <c r="T1201" s="72"/>
      <c r="U1201" s="72"/>
      <c r="V1201" s="72"/>
      <c r="W1201" s="72"/>
      <c r="X1201" s="72"/>
      <c r="Y1201" s="72"/>
      <c r="Z1201" s="72"/>
      <c r="AA1201" s="72"/>
      <c r="AB1201" s="72"/>
      <c r="AC1201" s="72"/>
      <c r="AD1201" s="72"/>
      <c r="AE1201" s="72"/>
      <c r="AF1201" s="72"/>
      <c r="AG1201" s="72"/>
      <c r="AH1201" s="72"/>
      <c r="AI1201" s="72"/>
      <c r="AJ1201" s="72"/>
      <c r="AK1201" s="72"/>
    </row>
    <row r="1202" ht="14.25" customHeight="1">
      <c r="A1202" s="78">
        <v>1199.0</v>
      </c>
      <c r="C1202" s="78" t="str">
        <f>VLOOKUP(G1202,[1]Macrodata_CCF!$A$3:$D$55,4,FALSE)</f>
        <v>#ERROR!</v>
      </c>
      <c r="E1202" s="79" t="str">
        <f>VLOOKUP(G1202,[1]Macrodata_CCF!$A$3:$B$55,2,FALSE)</f>
        <v>#ERROR!</v>
      </c>
      <c r="F1202" s="78">
        <v>0.0</v>
      </c>
      <c r="G1202" s="80">
        <v>15.0</v>
      </c>
      <c r="H1202" s="81">
        <v>38825.0</v>
      </c>
      <c r="I1202" s="81">
        <v>90000.0</v>
      </c>
      <c r="J1202" s="81">
        <v>20400.0</v>
      </c>
      <c r="K1202" s="81">
        <v>90000.0</v>
      </c>
      <c r="L1202" s="82">
        <v>-0.3600390815828041</v>
      </c>
      <c r="N1202" s="83">
        <f t="shared" si="1"/>
        <v>-0.3600390816</v>
      </c>
      <c r="O1202" s="83">
        <f t="shared" si="2"/>
        <v>0</v>
      </c>
      <c r="Q1202" s="83">
        <f t="shared" si="3"/>
        <v>0.5686111111</v>
      </c>
      <c r="R1202" s="83">
        <f t="shared" si="4"/>
        <v>-0.3600390816</v>
      </c>
      <c r="S1202" s="83" t="b">
        <f t="shared" si="5"/>
        <v>0</v>
      </c>
      <c r="T1202" s="72"/>
      <c r="U1202" s="72"/>
      <c r="V1202" s="72"/>
      <c r="W1202" s="72"/>
      <c r="X1202" s="72"/>
      <c r="Y1202" s="72"/>
      <c r="Z1202" s="72"/>
      <c r="AA1202" s="72"/>
      <c r="AB1202" s="72"/>
      <c r="AC1202" s="72"/>
      <c r="AD1202" s="72"/>
      <c r="AE1202" s="72"/>
      <c r="AF1202" s="72"/>
      <c r="AG1202" s="72"/>
      <c r="AH1202" s="72"/>
      <c r="AI1202" s="72"/>
      <c r="AJ1202" s="72"/>
      <c r="AK1202" s="72"/>
    </row>
    <row r="1203" ht="14.25" customHeight="1">
      <c r="A1203" s="78">
        <v>1200.0</v>
      </c>
      <c r="C1203" s="78" t="str">
        <f>VLOOKUP(G1203,[1]Macrodata_CCF!$A$3:$D$55,4,FALSE)</f>
        <v>#ERROR!</v>
      </c>
      <c r="E1203" s="79" t="str">
        <f>VLOOKUP(G1203,[1]Macrodata_CCF!$A$3:$B$55,2,FALSE)</f>
        <v>#ERROR!</v>
      </c>
      <c r="F1203" s="78">
        <v>0.0</v>
      </c>
      <c r="G1203" s="80">
        <v>33.0</v>
      </c>
      <c r="H1203" s="81">
        <v>0.0</v>
      </c>
      <c r="I1203" s="81">
        <v>920000.0</v>
      </c>
      <c r="J1203" s="81">
        <v>138000.0</v>
      </c>
      <c r="K1203" s="81">
        <v>920000.0</v>
      </c>
      <c r="L1203" s="82">
        <v>0.15</v>
      </c>
      <c r="N1203" s="83">
        <f t="shared" si="1"/>
        <v>0.15</v>
      </c>
      <c r="O1203" s="83">
        <f t="shared" si="2"/>
        <v>0.15</v>
      </c>
      <c r="Q1203" s="83">
        <f t="shared" si="3"/>
        <v>1</v>
      </c>
      <c r="R1203" s="83">
        <f t="shared" si="4"/>
        <v>0.15</v>
      </c>
      <c r="S1203" s="83" t="b">
        <f t="shared" si="5"/>
        <v>0</v>
      </c>
      <c r="T1203" s="72"/>
      <c r="U1203" s="72"/>
      <c r="V1203" s="72"/>
      <c r="W1203" s="72"/>
      <c r="X1203" s="72"/>
      <c r="Y1203" s="72"/>
      <c r="Z1203" s="72"/>
      <c r="AA1203" s="72"/>
      <c r="AB1203" s="72"/>
      <c r="AC1203" s="72"/>
      <c r="AD1203" s="72"/>
      <c r="AE1203" s="72"/>
      <c r="AF1203" s="72"/>
      <c r="AG1203" s="72"/>
      <c r="AH1203" s="72"/>
      <c r="AI1203" s="72"/>
      <c r="AJ1203" s="72"/>
      <c r="AK1203" s="72"/>
    </row>
    <row r="1204" ht="14.25" customHeight="1">
      <c r="A1204" s="78">
        <v>1201.0</v>
      </c>
      <c r="C1204" s="78" t="str">
        <f>VLOOKUP(G1204,[1]Macrodata_CCF!$A$3:$D$55,4,FALSE)</f>
        <v>#ERROR!</v>
      </c>
      <c r="E1204" s="79" t="str">
        <f>VLOOKUP(G1204,[1]Macrodata_CCF!$A$3:$B$55,2,FALSE)</f>
        <v>#ERROR!</v>
      </c>
      <c r="F1204" s="78">
        <v>0.0</v>
      </c>
      <c r="G1204" s="80">
        <v>30.0</v>
      </c>
      <c r="H1204" s="81">
        <v>501240.0</v>
      </c>
      <c r="I1204" s="81">
        <v>540000.0</v>
      </c>
      <c r="J1204" s="81">
        <v>508605.0</v>
      </c>
      <c r="K1204" s="81">
        <v>540000.0</v>
      </c>
      <c r="L1204" s="82">
        <v>0.190015479876161</v>
      </c>
      <c r="N1204" s="83">
        <f t="shared" si="1"/>
        <v>0.1900154799</v>
      </c>
      <c r="O1204" s="83">
        <f t="shared" si="2"/>
        <v>0.1900154799</v>
      </c>
      <c r="Q1204" s="83">
        <f t="shared" si="3"/>
        <v>0.07177777778</v>
      </c>
      <c r="R1204" s="83">
        <f t="shared" si="4"/>
        <v>0.01363888889</v>
      </c>
      <c r="S1204" s="83" t="b">
        <f t="shared" si="5"/>
        <v>0</v>
      </c>
      <c r="T1204" s="72"/>
      <c r="U1204" s="72"/>
      <c r="V1204" s="72"/>
      <c r="W1204" s="72"/>
      <c r="X1204" s="72"/>
      <c r="Y1204" s="72"/>
      <c r="Z1204" s="72"/>
      <c r="AA1204" s="72"/>
      <c r="AB1204" s="72"/>
      <c r="AC1204" s="72"/>
      <c r="AD1204" s="72"/>
      <c r="AE1204" s="72"/>
      <c r="AF1204" s="72"/>
      <c r="AG1204" s="72"/>
      <c r="AH1204" s="72"/>
      <c r="AI1204" s="72"/>
      <c r="AJ1204" s="72"/>
      <c r="AK1204" s="72"/>
    </row>
    <row r="1205" ht="14.25" customHeight="1">
      <c r="A1205" s="78">
        <v>1202.0</v>
      </c>
      <c r="C1205" s="78" t="str">
        <f>VLOOKUP(G1205,[1]Macrodata_CCF!$A$3:$D$55,4,FALSE)</f>
        <v>#ERROR!</v>
      </c>
      <c r="E1205" s="79" t="str">
        <f>VLOOKUP(G1205,[1]Macrodata_CCF!$A$3:$B$55,2,FALSE)</f>
        <v>#ERROR!</v>
      </c>
      <c r="F1205" s="78">
        <v>0.0</v>
      </c>
      <c r="G1205" s="80">
        <v>51.0</v>
      </c>
      <c r="H1205" s="81">
        <v>219445.0</v>
      </c>
      <c r="I1205" s="81">
        <v>340000.0</v>
      </c>
      <c r="J1205" s="81">
        <v>223060.0</v>
      </c>
      <c r="K1205" s="81">
        <v>340000.0</v>
      </c>
      <c r="L1205" s="82">
        <v>0.02998631330098295</v>
      </c>
      <c r="N1205" s="83">
        <f t="shared" si="1"/>
        <v>0.0299863133</v>
      </c>
      <c r="O1205" s="83">
        <f t="shared" si="2"/>
        <v>0.0299863133</v>
      </c>
      <c r="Q1205" s="83">
        <f t="shared" si="3"/>
        <v>0.3545735294</v>
      </c>
      <c r="R1205" s="83">
        <f t="shared" si="4"/>
        <v>0.0299863133</v>
      </c>
      <c r="S1205" s="83" t="b">
        <f t="shared" si="5"/>
        <v>0</v>
      </c>
      <c r="T1205" s="72"/>
      <c r="U1205" s="72"/>
      <c r="V1205" s="72"/>
      <c r="W1205" s="72"/>
      <c r="X1205" s="72"/>
      <c r="Y1205" s="72"/>
      <c r="Z1205" s="72"/>
      <c r="AA1205" s="72"/>
      <c r="AB1205" s="72"/>
      <c r="AC1205" s="72"/>
      <c r="AD1205" s="72"/>
      <c r="AE1205" s="72"/>
      <c r="AF1205" s="72"/>
      <c r="AG1205" s="72"/>
      <c r="AH1205" s="72"/>
      <c r="AI1205" s="72"/>
      <c r="AJ1205" s="72"/>
      <c r="AK1205" s="72"/>
    </row>
    <row r="1206" ht="14.25" customHeight="1">
      <c r="A1206" s="78">
        <v>1203.0</v>
      </c>
      <c r="C1206" s="78" t="str">
        <f>VLOOKUP(G1206,[1]Macrodata_CCF!$A$3:$D$55,4,FALSE)</f>
        <v>#ERROR!</v>
      </c>
      <c r="E1206" s="79" t="str">
        <f>VLOOKUP(G1206,[1]Macrodata_CCF!$A$3:$B$55,2,FALSE)</f>
        <v>#ERROR!</v>
      </c>
      <c r="F1206" s="78">
        <v>0.0</v>
      </c>
      <c r="G1206" s="80">
        <v>39.0</v>
      </c>
      <c r="H1206" s="81">
        <v>19230.0</v>
      </c>
      <c r="I1206" s="81">
        <v>90000.0</v>
      </c>
      <c r="J1206" s="81">
        <v>29140.0</v>
      </c>
      <c r="K1206" s="81">
        <v>90000.0</v>
      </c>
      <c r="L1206" s="82">
        <v>0.1400310866186237</v>
      </c>
      <c r="N1206" s="83">
        <f t="shared" si="1"/>
        <v>0.1400310866</v>
      </c>
      <c r="O1206" s="83">
        <f t="shared" si="2"/>
        <v>0.1400310866</v>
      </c>
      <c r="Q1206" s="83">
        <f t="shared" si="3"/>
        <v>0.7863333333</v>
      </c>
      <c r="R1206" s="83">
        <f t="shared" si="4"/>
        <v>0.1400310866</v>
      </c>
      <c r="S1206" s="83" t="b">
        <f t="shared" si="5"/>
        <v>0</v>
      </c>
      <c r="T1206" s="72"/>
      <c r="U1206" s="72"/>
      <c r="V1206" s="72"/>
      <c r="W1206" s="72"/>
      <c r="X1206" s="72"/>
      <c r="Y1206" s="72"/>
      <c r="Z1206" s="72"/>
      <c r="AA1206" s="72"/>
      <c r="AB1206" s="72"/>
      <c r="AC1206" s="72"/>
      <c r="AD1206" s="72"/>
      <c r="AE1206" s="72"/>
      <c r="AF1206" s="72"/>
      <c r="AG1206" s="72"/>
      <c r="AH1206" s="72"/>
      <c r="AI1206" s="72"/>
      <c r="AJ1206" s="72"/>
      <c r="AK1206" s="72"/>
    </row>
    <row r="1207" ht="14.25" customHeight="1">
      <c r="A1207" s="78">
        <v>1204.0</v>
      </c>
      <c r="C1207" s="78" t="str">
        <f>VLOOKUP(G1207,[1]Macrodata_CCF!$A$3:$D$55,4,FALSE)</f>
        <v>#ERROR!</v>
      </c>
      <c r="E1207" s="79" t="str">
        <f>VLOOKUP(G1207,[1]Macrodata_CCF!$A$3:$B$55,2,FALSE)</f>
        <v>#ERROR!</v>
      </c>
      <c r="F1207" s="78">
        <v>0.0</v>
      </c>
      <c r="G1207" s="80">
        <v>28.0</v>
      </c>
      <c r="H1207" s="81">
        <v>87100.0</v>
      </c>
      <c r="I1207" s="81">
        <v>870000.0</v>
      </c>
      <c r="J1207" s="81">
        <v>220195.0</v>
      </c>
      <c r="K1207" s="81">
        <v>870000.0</v>
      </c>
      <c r="L1207" s="82">
        <v>0.1700025546046749</v>
      </c>
      <c r="N1207" s="83">
        <f t="shared" si="1"/>
        <v>0.1700025546</v>
      </c>
      <c r="O1207" s="83">
        <f t="shared" si="2"/>
        <v>0.1700025546</v>
      </c>
      <c r="Q1207" s="83">
        <f t="shared" si="3"/>
        <v>0.8998850575</v>
      </c>
      <c r="R1207" s="83">
        <f t="shared" si="4"/>
        <v>0.1700025546</v>
      </c>
      <c r="S1207" s="83" t="b">
        <f t="shared" si="5"/>
        <v>0</v>
      </c>
      <c r="T1207" s="72"/>
      <c r="U1207" s="72"/>
      <c r="V1207" s="72"/>
      <c r="W1207" s="72"/>
      <c r="X1207" s="72"/>
      <c r="Y1207" s="72"/>
      <c r="Z1207" s="72"/>
      <c r="AA1207" s="72"/>
      <c r="AB1207" s="72"/>
      <c r="AC1207" s="72"/>
      <c r="AD1207" s="72"/>
      <c r="AE1207" s="72"/>
      <c r="AF1207" s="72"/>
      <c r="AG1207" s="72"/>
      <c r="AH1207" s="72"/>
      <c r="AI1207" s="72"/>
      <c r="AJ1207" s="72"/>
      <c r="AK1207" s="72"/>
    </row>
    <row r="1208" ht="14.25" customHeight="1">
      <c r="A1208" s="78">
        <v>1205.0</v>
      </c>
      <c r="C1208" s="78" t="str">
        <f>VLOOKUP(G1208,[1]Macrodata_CCF!$A$3:$D$55,4,FALSE)</f>
        <v>#ERROR!</v>
      </c>
      <c r="E1208" s="79" t="str">
        <f>VLOOKUP(G1208,[1]Macrodata_CCF!$A$3:$B$55,2,FALSE)</f>
        <v>#ERROR!</v>
      </c>
      <c r="F1208" s="78">
        <v>0.0</v>
      </c>
      <c r="G1208" s="80">
        <v>43.0</v>
      </c>
      <c r="H1208" s="81">
        <v>582950.0</v>
      </c>
      <c r="I1208" s="81">
        <v>750000.0</v>
      </c>
      <c r="J1208" s="81">
        <v>614690.0</v>
      </c>
      <c r="K1208" s="81">
        <v>750000.0</v>
      </c>
      <c r="L1208" s="82">
        <v>0.1900029931158336</v>
      </c>
      <c r="N1208" s="83">
        <f t="shared" si="1"/>
        <v>0.1900029931</v>
      </c>
      <c r="O1208" s="83">
        <f t="shared" si="2"/>
        <v>0.1900029931</v>
      </c>
      <c r="Q1208" s="83">
        <f t="shared" si="3"/>
        <v>0.2227333333</v>
      </c>
      <c r="R1208" s="83">
        <f t="shared" si="4"/>
        <v>0.1900029931</v>
      </c>
      <c r="S1208" s="83" t="b">
        <f t="shared" si="5"/>
        <v>0</v>
      </c>
      <c r="T1208" s="72"/>
      <c r="U1208" s="72"/>
      <c r="V1208" s="72"/>
      <c r="W1208" s="72"/>
      <c r="X1208" s="72"/>
      <c r="Y1208" s="72"/>
      <c r="Z1208" s="72"/>
      <c r="AA1208" s="72"/>
      <c r="AB1208" s="72"/>
      <c r="AC1208" s="72"/>
      <c r="AD1208" s="72"/>
      <c r="AE1208" s="72"/>
      <c r="AF1208" s="72"/>
      <c r="AG1208" s="72"/>
      <c r="AH1208" s="72"/>
      <c r="AI1208" s="72"/>
      <c r="AJ1208" s="72"/>
      <c r="AK1208" s="72"/>
    </row>
    <row r="1209" ht="14.25" customHeight="1">
      <c r="A1209" s="78">
        <v>1206.0</v>
      </c>
      <c r="C1209" s="78" t="str">
        <f>VLOOKUP(G1209,[1]Macrodata_CCF!$A$3:$D$55,4,FALSE)</f>
        <v>#ERROR!</v>
      </c>
      <c r="E1209" s="79" t="str">
        <f>VLOOKUP(G1209,[1]Macrodata_CCF!$A$3:$B$55,2,FALSE)</f>
        <v>#ERROR!</v>
      </c>
      <c r="F1209" s="78">
        <v>0.0</v>
      </c>
      <c r="G1209" s="80">
        <v>18.0</v>
      </c>
      <c r="H1209" s="81">
        <v>223670.0</v>
      </c>
      <c r="I1209" s="81">
        <v>270000.0</v>
      </c>
      <c r="J1209" s="81">
        <v>230155.0</v>
      </c>
      <c r="K1209" s="81">
        <v>270000.0</v>
      </c>
      <c r="L1209" s="82">
        <v>0.1399740988560328</v>
      </c>
      <c r="N1209" s="83">
        <f t="shared" si="1"/>
        <v>0.1399740989</v>
      </c>
      <c r="O1209" s="83">
        <f t="shared" si="2"/>
        <v>0.1399740989</v>
      </c>
      <c r="Q1209" s="83">
        <f t="shared" si="3"/>
        <v>0.1715925926</v>
      </c>
      <c r="R1209" s="83">
        <f t="shared" si="4"/>
        <v>0.1399740989</v>
      </c>
      <c r="S1209" s="83" t="b">
        <f t="shared" si="5"/>
        <v>0</v>
      </c>
      <c r="T1209" s="72"/>
      <c r="U1209" s="72"/>
      <c r="V1209" s="72"/>
      <c r="W1209" s="72"/>
      <c r="X1209" s="72"/>
      <c r="Y1209" s="72"/>
      <c r="Z1209" s="72"/>
      <c r="AA1209" s="72"/>
      <c r="AB1209" s="72"/>
      <c r="AC1209" s="72"/>
      <c r="AD1209" s="72"/>
      <c r="AE1209" s="72"/>
      <c r="AF1209" s="72"/>
      <c r="AG1209" s="72"/>
      <c r="AH1209" s="72"/>
      <c r="AI1209" s="72"/>
      <c r="AJ1209" s="72"/>
      <c r="AK1209" s="72"/>
    </row>
    <row r="1210" ht="14.25" customHeight="1">
      <c r="A1210" s="78">
        <v>1207.0</v>
      </c>
      <c r="C1210" s="78" t="str">
        <f>VLOOKUP(G1210,[1]Macrodata_CCF!$A$3:$D$55,4,FALSE)</f>
        <v>#ERROR!</v>
      </c>
      <c r="E1210" s="79" t="str">
        <f>VLOOKUP(G1210,[1]Macrodata_CCF!$A$3:$B$55,2,FALSE)</f>
        <v>#ERROR!</v>
      </c>
      <c r="F1210" s="78">
        <v>0.0</v>
      </c>
      <c r="G1210" s="80">
        <v>29.0</v>
      </c>
      <c r="H1210" s="81">
        <v>361040.0</v>
      </c>
      <c r="I1210" s="81">
        <v>480000.0</v>
      </c>
      <c r="J1210" s="81">
        <v>383640.0</v>
      </c>
      <c r="K1210" s="81">
        <v>480000.0</v>
      </c>
      <c r="L1210" s="82">
        <v>0.1899798251513114</v>
      </c>
      <c r="N1210" s="83">
        <f t="shared" si="1"/>
        <v>0.1899798252</v>
      </c>
      <c r="O1210" s="83">
        <f t="shared" si="2"/>
        <v>0.1899798252</v>
      </c>
      <c r="Q1210" s="83">
        <f t="shared" si="3"/>
        <v>0.2478333333</v>
      </c>
      <c r="R1210" s="83">
        <f t="shared" si="4"/>
        <v>0.1899798252</v>
      </c>
      <c r="S1210" s="83" t="b">
        <f t="shared" si="5"/>
        <v>0</v>
      </c>
      <c r="T1210" s="72"/>
      <c r="U1210" s="72"/>
      <c r="V1210" s="72"/>
      <c r="W1210" s="72"/>
      <c r="X1210" s="72"/>
      <c r="Y1210" s="72"/>
      <c r="Z1210" s="72"/>
      <c r="AA1210" s="72"/>
      <c r="AB1210" s="72"/>
      <c r="AC1210" s="72"/>
      <c r="AD1210" s="72"/>
      <c r="AE1210" s="72"/>
      <c r="AF1210" s="72"/>
      <c r="AG1210" s="72"/>
      <c r="AH1210" s="72"/>
      <c r="AI1210" s="72"/>
      <c r="AJ1210" s="72"/>
      <c r="AK1210" s="72"/>
    </row>
    <row r="1211" ht="14.25" customHeight="1">
      <c r="A1211" s="78">
        <v>1208.0</v>
      </c>
      <c r="C1211" s="78" t="str">
        <f>VLOOKUP(G1211,[1]Macrodata_CCF!$A$3:$D$55,4,FALSE)</f>
        <v>#ERROR!</v>
      </c>
      <c r="E1211" s="79" t="str">
        <f>VLOOKUP(G1211,[1]Macrodata_CCF!$A$3:$B$55,2,FALSE)</f>
        <v>#ERROR!</v>
      </c>
      <c r="F1211" s="78">
        <v>0.0</v>
      </c>
      <c r="G1211" s="80">
        <v>13.0</v>
      </c>
      <c r="H1211" s="81">
        <v>143270.0</v>
      </c>
      <c r="I1211" s="81">
        <v>480000.0</v>
      </c>
      <c r="J1211" s="81">
        <v>207250.0</v>
      </c>
      <c r="K1211" s="81">
        <v>480000.0</v>
      </c>
      <c r="L1211" s="82">
        <v>0.1900038606598759</v>
      </c>
      <c r="N1211" s="83">
        <f t="shared" si="1"/>
        <v>0.1900038607</v>
      </c>
      <c r="O1211" s="83">
        <f t="shared" si="2"/>
        <v>0.1900038607</v>
      </c>
      <c r="Q1211" s="83">
        <f t="shared" si="3"/>
        <v>0.7015208333</v>
      </c>
      <c r="R1211" s="83">
        <f t="shared" si="4"/>
        <v>0.1900038607</v>
      </c>
      <c r="S1211" s="83" t="b">
        <f t="shared" si="5"/>
        <v>0</v>
      </c>
      <c r="T1211" s="72"/>
      <c r="U1211" s="72"/>
      <c r="V1211" s="72"/>
      <c r="W1211" s="72"/>
      <c r="X1211" s="72"/>
      <c r="Y1211" s="72"/>
      <c r="Z1211" s="72"/>
      <c r="AA1211" s="72"/>
      <c r="AB1211" s="72"/>
      <c r="AC1211" s="72"/>
      <c r="AD1211" s="72"/>
      <c r="AE1211" s="72"/>
      <c r="AF1211" s="72"/>
      <c r="AG1211" s="72"/>
      <c r="AH1211" s="72"/>
      <c r="AI1211" s="72"/>
      <c r="AJ1211" s="72"/>
      <c r="AK1211" s="72"/>
    </row>
    <row r="1212" ht="14.25" customHeight="1">
      <c r="A1212" s="78">
        <v>1209.0</v>
      </c>
      <c r="C1212" s="78" t="str">
        <f>VLOOKUP(G1212,[1]Macrodata_CCF!$A$3:$D$55,4,FALSE)</f>
        <v>#ERROR!</v>
      </c>
      <c r="E1212" s="79" t="str">
        <f>VLOOKUP(G1212,[1]Macrodata_CCF!$A$3:$B$55,2,FALSE)</f>
        <v>#ERROR!</v>
      </c>
      <c r="F1212" s="78">
        <v>0.0</v>
      </c>
      <c r="G1212" s="80">
        <v>18.0</v>
      </c>
      <c r="H1212" s="81">
        <v>0.0</v>
      </c>
      <c r="I1212" s="81">
        <v>540000.0</v>
      </c>
      <c r="J1212" s="81">
        <v>75600.0</v>
      </c>
      <c r="K1212" s="81">
        <v>540000.0</v>
      </c>
      <c r="L1212" s="82">
        <v>0.14</v>
      </c>
      <c r="N1212" s="83">
        <f t="shared" si="1"/>
        <v>0.14</v>
      </c>
      <c r="O1212" s="83">
        <f t="shared" si="2"/>
        <v>0.14</v>
      </c>
      <c r="Q1212" s="83">
        <f t="shared" si="3"/>
        <v>1</v>
      </c>
      <c r="R1212" s="83">
        <f t="shared" si="4"/>
        <v>0.14</v>
      </c>
      <c r="S1212" s="83" t="b">
        <f t="shared" si="5"/>
        <v>0</v>
      </c>
      <c r="T1212" s="72"/>
      <c r="U1212" s="72"/>
      <c r="V1212" s="72"/>
      <c r="W1212" s="72"/>
      <c r="X1212" s="72"/>
      <c r="Y1212" s="72"/>
      <c r="Z1212" s="72"/>
      <c r="AA1212" s="72"/>
      <c r="AB1212" s="72"/>
      <c r="AC1212" s="72"/>
      <c r="AD1212" s="72"/>
      <c r="AE1212" s="72"/>
      <c r="AF1212" s="72"/>
      <c r="AG1212" s="72"/>
      <c r="AH1212" s="72"/>
      <c r="AI1212" s="72"/>
      <c r="AJ1212" s="72"/>
      <c r="AK1212" s="72"/>
    </row>
    <row r="1213" ht="14.25" customHeight="1">
      <c r="A1213" s="78">
        <v>1210.0</v>
      </c>
      <c r="C1213" s="78" t="str">
        <f>VLOOKUP(G1213,[1]Macrodata_CCF!$A$3:$D$55,4,FALSE)</f>
        <v>#ERROR!</v>
      </c>
      <c r="E1213" s="79" t="str">
        <f>VLOOKUP(G1213,[1]Macrodata_CCF!$A$3:$B$55,2,FALSE)</f>
        <v>#ERROR!</v>
      </c>
      <c r="F1213" s="78">
        <v>0.0</v>
      </c>
      <c r="G1213" s="80">
        <v>32.0</v>
      </c>
      <c r="H1213" s="81">
        <v>86840.0</v>
      </c>
      <c r="I1213" s="81">
        <v>510000.0</v>
      </c>
      <c r="J1213" s="81">
        <v>167240.0</v>
      </c>
      <c r="K1213" s="81">
        <v>510000.0</v>
      </c>
      <c r="L1213" s="82">
        <v>0.189999054731071</v>
      </c>
      <c r="N1213" s="83">
        <f t="shared" si="1"/>
        <v>0.1899990547</v>
      </c>
      <c r="O1213" s="83">
        <f t="shared" si="2"/>
        <v>0.1899990547</v>
      </c>
      <c r="Q1213" s="83">
        <f t="shared" si="3"/>
        <v>0.8297254902</v>
      </c>
      <c r="R1213" s="83">
        <f t="shared" si="4"/>
        <v>0.1899990547</v>
      </c>
      <c r="S1213" s="83" t="b">
        <f t="shared" si="5"/>
        <v>0</v>
      </c>
      <c r="T1213" s="72"/>
      <c r="U1213" s="72"/>
      <c r="V1213" s="72"/>
      <c r="W1213" s="72"/>
      <c r="X1213" s="72"/>
      <c r="Y1213" s="72"/>
      <c r="Z1213" s="72"/>
      <c r="AA1213" s="72"/>
      <c r="AB1213" s="72"/>
      <c r="AC1213" s="72"/>
      <c r="AD1213" s="72"/>
      <c r="AE1213" s="72"/>
      <c r="AF1213" s="72"/>
      <c r="AG1213" s="72"/>
      <c r="AH1213" s="72"/>
      <c r="AI1213" s="72"/>
      <c r="AJ1213" s="72"/>
      <c r="AK1213" s="72"/>
    </row>
    <row r="1214" ht="14.25" customHeight="1">
      <c r="A1214" s="78">
        <v>1211.0</v>
      </c>
      <c r="C1214" s="78" t="str">
        <f>VLOOKUP(G1214,[1]Macrodata_CCF!$A$3:$D$55,4,FALSE)</f>
        <v>#ERROR!</v>
      </c>
      <c r="E1214" s="79" t="str">
        <f>VLOOKUP(G1214,[1]Macrodata_CCF!$A$3:$B$55,2,FALSE)</f>
        <v>#ERROR!</v>
      </c>
      <c r="F1214" s="78">
        <v>0.0</v>
      </c>
      <c r="G1214" s="80">
        <v>51.0</v>
      </c>
      <c r="H1214" s="81">
        <v>0.0</v>
      </c>
      <c r="I1214" s="81">
        <v>860000.0</v>
      </c>
      <c r="J1214" s="81">
        <v>111800.0</v>
      </c>
      <c r="K1214" s="81">
        <v>860000.0</v>
      </c>
      <c r="L1214" s="82">
        <v>0.13</v>
      </c>
      <c r="N1214" s="83">
        <f t="shared" si="1"/>
        <v>0.13</v>
      </c>
      <c r="O1214" s="83">
        <f t="shared" si="2"/>
        <v>0.13</v>
      </c>
      <c r="Q1214" s="83">
        <f t="shared" si="3"/>
        <v>1</v>
      </c>
      <c r="R1214" s="83">
        <f t="shared" si="4"/>
        <v>0.13</v>
      </c>
      <c r="S1214" s="83" t="b">
        <f t="shared" si="5"/>
        <v>0</v>
      </c>
      <c r="T1214" s="72"/>
      <c r="U1214" s="72"/>
      <c r="V1214" s="72"/>
      <c r="W1214" s="72"/>
      <c r="X1214" s="72"/>
      <c r="Y1214" s="72"/>
      <c r="Z1214" s="72"/>
      <c r="AA1214" s="72"/>
      <c r="AB1214" s="72"/>
      <c r="AC1214" s="72"/>
      <c r="AD1214" s="72"/>
      <c r="AE1214" s="72"/>
      <c r="AF1214" s="72"/>
      <c r="AG1214" s="72"/>
      <c r="AH1214" s="72"/>
      <c r="AI1214" s="72"/>
      <c r="AJ1214" s="72"/>
      <c r="AK1214" s="72"/>
    </row>
    <row r="1215" ht="14.25" customHeight="1">
      <c r="A1215" s="78">
        <v>1212.0</v>
      </c>
      <c r="C1215" s="78" t="str">
        <f>VLOOKUP(G1215,[1]Macrodata_CCF!$A$3:$D$55,4,FALSE)</f>
        <v>#ERROR!</v>
      </c>
      <c r="E1215" s="79" t="str">
        <f>VLOOKUP(G1215,[1]Macrodata_CCF!$A$3:$B$55,2,FALSE)</f>
        <v>#ERROR!</v>
      </c>
      <c r="F1215" s="78">
        <v>0.0</v>
      </c>
      <c r="G1215" s="80">
        <v>46.0</v>
      </c>
      <c r="H1215" s="81">
        <v>299290.0</v>
      </c>
      <c r="I1215" s="81">
        <v>410000.0</v>
      </c>
      <c r="J1215" s="81">
        <v>319220.0</v>
      </c>
      <c r="K1215" s="81">
        <v>410000.0</v>
      </c>
      <c r="L1215" s="82">
        <v>0.1800198717369705</v>
      </c>
      <c r="N1215" s="83">
        <f t="shared" si="1"/>
        <v>0.1800198717</v>
      </c>
      <c r="O1215" s="83">
        <f t="shared" si="2"/>
        <v>0.1800198717</v>
      </c>
      <c r="Q1215" s="83">
        <f t="shared" si="3"/>
        <v>0.2700243902</v>
      </c>
      <c r="R1215" s="83">
        <f t="shared" si="4"/>
        <v>0.1800198717</v>
      </c>
      <c r="S1215" s="83" t="b">
        <f t="shared" si="5"/>
        <v>0</v>
      </c>
      <c r="T1215" s="72"/>
      <c r="U1215" s="72"/>
      <c r="V1215" s="72"/>
      <c r="W1215" s="72"/>
      <c r="X1215" s="72"/>
      <c r="Y1215" s="72"/>
      <c r="Z1215" s="72"/>
      <c r="AA1215" s="72"/>
      <c r="AB1215" s="72"/>
      <c r="AC1215" s="72"/>
      <c r="AD1215" s="72"/>
      <c r="AE1215" s="72"/>
      <c r="AF1215" s="72"/>
      <c r="AG1215" s="72"/>
      <c r="AH1215" s="72"/>
      <c r="AI1215" s="72"/>
      <c r="AJ1215" s="72"/>
      <c r="AK1215" s="72"/>
    </row>
    <row r="1216" ht="14.25" customHeight="1">
      <c r="A1216" s="78">
        <v>1213.0</v>
      </c>
      <c r="C1216" s="78" t="str">
        <f>VLOOKUP(G1216,[1]Macrodata_CCF!$A$3:$D$55,4,FALSE)</f>
        <v>#ERROR!</v>
      </c>
      <c r="E1216" s="79" t="str">
        <f>VLOOKUP(G1216,[1]Macrodata_CCF!$A$3:$B$55,2,FALSE)</f>
        <v>#ERROR!</v>
      </c>
      <c r="F1216" s="78">
        <v>0.0</v>
      </c>
      <c r="G1216" s="80">
        <v>1.0</v>
      </c>
      <c r="H1216" s="81">
        <v>366500.0</v>
      </c>
      <c r="I1216" s="81">
        <v>430000.0</v>
      </c>
      <c r="J1216" s="81">
        <v>438600.0</v>
      </c>
      <c r="K1216" s="81">
        <v>430000.0</v>
      </c>
      <c r="L1216" s="82">
        <v>1.135433070866142</v>
      </c>
      <c r="N1216" s="83">
        <f t="shared" si="1"/>
        <v>1.135433071</v>
      </c>
      <c r="O1216" s="83">
        <f t="shared" si="2"/>
        <v>1</v>
      </c>
      <c r="Q1216" s="83">
        <f t="shared" si="3"/>
        <v>0.1476744186</v>
      </c>
      <c r="R1216" s="83">
        <f t="shared" si="4"/>
        <v>1.135433071</v>
      </c>
      <c r="S1216" s="83" t="b">
        <f t="shared" si="5"/>
        <v>0</v>
      </c>
      <c r="T1216" s="72"/>
      <c r="U1216" s="72"/>
      <c r="V1216" s="72"/>
      <c r="W1216" s="72"/>
      <c r="X1216" s="72"/>
      <c r="Y1216" s="72"/>
      <c r="Z1216" s="72"/>
      <c r="AA1216" s="72"/>
      <c r="AB1216" s="72"/>
      <c r="AC1216" s="72"/>
      <c r="AD1216" s="72"/>
      <c r="AE1216" s="72"/>
      <c r="AF1216" s="72"/>
      <c r="AG1216" s="72"/>
      <c r="AH1216" s="72"/>
      <c r="AI1216" s="72"/>
      <c r="AJ1216" s="72"/>
      <c r="AK1216" s="72"/>
    </row>
    <row r="1217" ht="14.25" customHeight="1">
      <c r="A1217" s="78">
        <v>1214.0</v>
      </c>
      <c r="C1217" s="78" t="str">
        <f>VLOOKUP(G1217,[1]Macrodata_CCF!$A$3:$D$55,4,FALSE)</f>
        <v>#ERROR!</v>
      </c>
      <c r="E1217" s="79" t="str">
        <f>VLOOKUP(G1217,[1]Macrodata_CCF!$A$3:$B$55,2,FALSE)</f>
        <v>#ERROR!</v>
      </c>
      <c r="F1217" s="78">
        <v>0.0</v>
      </c>
      <c r="G1217" s="80">
        <v>51.0</v>
      </c>
      <c r="H1217" s="81">
        <v>43025.0</v>
      </c>
      <c r="I1217" s="81">
        <v>460000.0</v>
      </c>
      <c r="J1217" s="81">
        <v>84725.0</v>
      </c>
      <c r="K1217" s="81">
        <v>460000.0</v>
      </c>
      <c r="L1217" s="82">
        <v>0.1000059955632832</v>
      </c>
      <c r="N1217" s="83">
        <f t="shared" si="1"/>
        <v>0.1000059956</v>
      </c>
      <c r="O1217" s="83">
        <f t="shared" si="2"/>
        <v>0.1000059956</v>
      </c>
      <c r="Q1217" s="83">
        <f t="shared" si="3"/>
        <v>0.9064673913</v>
      </c>
      <c r="R1217" s="83">
        <f t="shared" si="4"/>
        <v>0.1000059956</v>
      </c>
      <c r="S1217" s="83" t="b">
        <f t="shared" si="5"/>
        <v>0</v>
      </c>
      <c r="T1217" s="72"/>
      <c r="U1217" s="72"/>
      <c r="V1217" s="72"/>
      <c r="W1217" s="72"/>
      <c r="X1217" s="72"/>
      <c r="Y1217" s="72"/>
      <c r="Z1217" s="72"/>
      <c r="AA1217" s="72"/>
      <c r="AB1217" s="72"/>
      <c r="AC1217" s="72"/>
      <c r="AD1217" s="72"/>
      <c r="AE1217" s="72"/>
      <c r="AF1217" s="72"/>
      <c r="AG1217" s="72"/>
      <c r="AH1217" s="72"/>
      <c r="AI1217" s="72"/>
      <c r="AJ1217" s="72"/>
      <c r="AK1217" s="72"/>
    </row>
    <row r="1218" ht="14.25" customHeight="1">
      <c r="A1218" s="78">
        <v>1215.0</v>
      </c>
      <c r="C1218" s="78" t="str">
        <f>VLOOKUP(G1218,[1]Macrodata_CCF!$A$3:$D$55,4,FALSE)</f>
        <v>#ERROR!</v>
      </c>
      <c r="E1218" s="79" t="str">
        <f>VLOOKUP(G1218,[1]Macrodata_CCF!$A$3:$B$55,2,FALSE)</f>
        <v>#ERROR!</v>
      </c>
      <c r="F1218" s="78">
        <v>0.0</v>
      </c>
      <c r="G1218" s="80">
        <v>44.0</v>
      </c>
      <c r="H1218" s="81">
        <v>51790.0</v>
      </c>
      <c r="I1218" s="81">
        <v>130000.0</v>
      </c>
      <c r="J1218" s="81">
        <v>62740.0</v>
      </c>
      <c r="K1218" s="81">
        <v>130000.0</v>
      </c>
      <c r="L1218" s="82">
        <v>0.1400076716532413</v>
      </c>
      <c r="N1218" s="83">
        <f t="shared" si="1"/>
        <v>0.1400076717</v>
      </c>
      <c r="O1218" s="83">
        <f t="shared" si="2"/>
        <v>0.1400076717</v>
      </c>
      <c r="Q1218" s="83">
        <f t="shared" si="3"/>
        <v>0.6016153846</v>
      </c>
      <c r="R1218" s="83">
        <f t="shared" si="4"/>
        <v>0.1400076717</v>
      </c>
      <c r="S1218" s="83" t="b">
        <f t="shared" si="5"/>
        <v>0</v>
      </c>
      <c r="T1218" s="72"/>
      <c r="U1218" s="72"/>
      <c r="V1218" s="72"/>
      <c r="W1218" s="72"/>
      <c r="X1218" s="72"/>
      <c r="Y1218" s="72"/>
      <c r="Z1218" s="72"/>
      <c r="AA1218" s="72"/>
      <c r="AB1218" s="72"/>
      <c r="AC1218" s="72"/>
      <c r="AD1218" s="72"/>
      <c r="AE1218" s="72"/>
      <c r="AF1218" s="72"/>
      <c r="AG1218" s="72"/>
      <c r="AH1218" s="72"/>
      <c r="AI1218" s="72"/>
      <c r="AJ1218" s="72"/>
      <c r="AK1218" s="72"/>
    </row>
    <row r="1219" ht="14.25" customHeight="1">
      <c r="A1219" s="78">
        <v>1216.0</v>
      </c>
      <c r="C1219" s="78" t="str">
        <f>VLOOKUP(G1219,[1]Macrodata_CCF!$A$3:$D$55,4,FALSE)</f>
        <v>#ERROR!</v>
      </c>
      <c r="E1219" s="79" t="str">
        <f>VLOOKUP(G1219,[1]Macrodata_CCF!$A$3:$B$55,2,FALSE)</f>
        <v>#ERROR!</v>
      </c>
      <c r="F1219" s="78">
        <v>0.0</v>
      </c>
      <c r="G1219" s="80">
        <v>50.0</v>
      </c>
      <c r="H1219" s="81">
        <v>0.0</v>
      </c>
      <c r="I1219" s="81">
        <v>440000.0</v>
      </c>
      <c r="J1219" s="81">
        <v>22000.0</v>
      </c>
      <c r="K1219" s="81">
        <v>748000.0</v>
      </c>
      <c r="L1219" s="82">
        <v>0.05</v>
      </c>
      <c r="N1219" s="83">
        <f t="shared" si="1"/>
        <v>0.05</v>
      </c>
      <c r="O1219" s="83">
        <f t="shared" si="2"/>
        <v>0.05</v>
      </c>
      <c r="Q1219" s="83">
        <f t="shared" si="3"/>
        <v>1</v>
      </c>
      <c r="R1219" s="83">
        <f t="shared" si="4"/>
        <v>0.05</v>
      </c>
      <c r="S1219" s="83" t="b">
        <f t="shared" si="5"/>
        <v>0</v>
      </c>
      <c r="T1219" s="72"/>
      <c r="U1219" s="72"/>
      <c r="V1219" s="72"/>
      <c r="W1219" s="72"/>
      <c r="X1219" s="72"/>
      <c r="Y1219" s="72"/>
      <c r="Z1219" s="72"/>
      <c r="AA1219" s="72"/>
      <c r="AB1219" s="72"/>
      <c r="AC1219" s="72"/>
      <c r="AD1219" s="72"/>
      <c r="AE1219" s="72"/>
      <c r="AF1219" s="72"/>
      <c r="AG1219" s="72"/>
      <c r="AH1219" s="72"/>
      <c r="AI1219" s="72"/>
      <c r="AJ1219" s="72"/>
      <c r="AK1219" s="72"/>
    </row>
    <row r="1220" ht="14.25" customHeight="1">
      <c r="A1220" s="78">
        <v>1217.0</v>
      </c>
      <c r="C1220" s="78" t="str">
        <f>VLOOKUP(G1220,[1]Macrodata_CCF!$A$3:$D$55,4,FALSE)</f>
        <v>#ERROR!</v>
      </c>
      <c r="E1220" s="79" t="str">
        <f>VLOOKUP(G1220,[1]Macrodata_CCF!$A$3:$B$55,2,FALSE)</f>
        <v>#ERROR!</v>
      </c>
      <c r="F1220" s="78">
        <v>0.0</v>
      </c>
      <c r="G1220" s="80">
        <v>24.0</v>
      </c>
      <c r="H1220" s="81">
        <v>298970.0</v>
      </c>
      <c r="I1220" s="81">
        <v>430000.0</v>
      </c>
      <c r="J1220" s="81">
        <v>323865.0</v>
      </c>
      <c r="K1220" s="81">
        <v>430000.0</v>
      </c>
      <c r="L1220" s="82">
        <v>0.1899946577119744</v>
      </c>
      <c r="N1220" s="83">
        <f t="shared" si="1"/>
        <v>0.1899946577</v>
      </c>
      <c r="O1220" s="83">
        <f t="shared" si="2"/>
        <v>0.1899946577</v>
      </c>
      <c r="Q1220" s="83">
        <f t="shared" si="3"/>
        <v>0.3047209302</v>
      </c>
      <c r="R1220" s="83">
        <f t="shared" si="4"/>
        <v>0.1899946577</v>
      </c>
      <c r="S1220" s="83" t="b">
        <f t="shared" si="5"/>
        <v>0</v>
      </c>
      <c r="T1220" s="72"/>
      <c r="U1220" s="72"/>
      <c r="V1220" s="72"/>
      <c r="W1220" s="72"/>
      <c r="X1220" s="72"/>
      <c r="Y1220" s="72"/>
      <c r="Z1220" s="72"/>
      <c r="AA1220" s="72"/>
      <c r="AB1220" s="72"/>
      <c r="AC1220" s="72"/>
      <c r="AD1220" s="72"/>
      <c r="AE1220" s="72"/>
      <c r="AF1220" s="72"/>
      <c r="AG1220" s="72"/>
      <c r="AH1220" s="72"/>
      <c r="AI1220" s="72"/>
      <c r="AJ1220" s="72"/>
      <c r="AK1220" s="72"/>
    </row>
    <row r="1221" ht="14.25" customHeight="1">
      <c r="A1221" s="78">
        <v>1218.0</v>
      </c>
      <c r="C1221" s="78" t="str">
        <f>VLOOKUP(G1221,[1]Macrodata_CCF!$A$3:$D$55,4,FALSE)</f>
        <v>#ERROR!</v>
      </c>
      <c r="E1221" s="79" t="str">
        <f>VLOOKUP(G1221,[1]Macrodata_CCF!$A$3:$B$55,2,FALSE)</f>
        <v>#ERROR!</v>
      </c>
      <c r="F1221" s="78">
        <v>0.0</v>
      </c>
      <c r="G1221" s="80">
        <v>10.0</v>
      </c>
      <c r="H1221" s="81">
        <v>0.0</v>
      </c>
      <c r="I1221" s="81">
        <v>240000.0</v>
      </c>
      <c r="J1221" s="81">
        <v>0.0</v>
      </c>
      <c r="K1221" s="81">
        <v>432000.0</v>
      </c>
      <c r="L1221" s="82">
        <v>0.0</v>
      </c>
      <c r="N1221" s="83">
        <f t="shared" si="1"/>
        <v>0</v>
      </c>
      <c r="O1221" s="83">
        <f t="shared" si="2"/>
        <v>0</v>
      </c>
      <c r="Q1221" s="83">
        <f t="shared" si="3"/>
        <v>1</v>
      </c>
      <c r="R1221" s="83">
        <f t="shared" si="4"/>
        <v>0</v>
      </c>
      <c r="S1221" s="83" t="b">
        <f t="shared" si="5"/>
        <v>0</v>
      </c>
      <c r="T1221" s="72"/>
      <c r="U1221" s="72"/>
      <c r="V1221" s="72"/>
      <c r="W1221" s="72"/>
      <c r="X1221" s="72"/>
      <c r="Y1221" s="72"/>
      <c r="Z1221" s="72"/>
      <c r="AA1221" s="72"/>
      <c r="AB1221" s="72"/>
      <c r="AC1221" s="72"/>
      <c r="AD1221" s="72"/>
      <c r="AE1221" s="72"/>
      <c r="AF1221" s="72"/>
      <c r="AG1221" s="72"/>
      <c r="AH1221" s="72"/>
      <c r="AI1221" s="72"/>
      <c r="AJ1221" s="72"/>
      <c r="AK1221" s="72"/>
    </row>
    <row r="1222" ht="14.25" customHeight="1">
      <c r="A1222" s="78">
        <v>1219.0</v>
      </c>
      <c r="C1222" s="78" t="str">
        <f>VLOOKUP(G1222,[1]Macrodata_CCF!$A$3:$D$55,4,FALSE)</f>
        <v>#ERROR!</v>
      </c>
      <c r="E1222" s="79" t="str">
        <f>VLOOKUP(G1222,[1]Macrodata_CCF!$A$3:$B$55,2,FALSE)</f>
        <v>#ERROR!</v>
      </c>
      <c r="F1222" s="78">
        <v>0.0</v>
      </c>
      <c r="G1222" s="80">
        <v>10.0</v>
      </c>
      <c r="H1222" s="81">
        <v>206755.0</v>
      </c>
      <c r="I1222" s="81">
        <v>390000.0</v>
      </c>
      <c r="J1222" s="81">
        <v>250735.0</v>
      </c>
      <c r="K1222" s="81">
        <v>702000.0</v>
      </c>
      <c r="L1222" s="82">
        <v>0.2400065486097847</v>
      </c>
      <c r="N1222" s="83">
        <f t="shared" si="1"/>
        <v>0.2400065486</v>
      </c>
      <c r="O1222" s="83">
        <f t="shared" si="2"/>
        <v>0.2400065486</v>
      </c>
      <c r="Q1222" s="83">
        <f t="shared" si="3"/>
        <v>0.4698589744</v>
      </c>
      <c r="R1222" s="83">
        <f t="shared" si="4"/>
        <v>0.2400065486</v>
      </c>
      <c r="S1222" s="83" t="b">
        <f t="shared" si="5"/>
        <v>0</v>
      </c>
      <c r="T1222" s="72"/>
      <c r="U1222" s="72"/>
      <c r="V1222" s="72"/>
      <c r="W1222" s="72"/>
      <c r="X1222" s="72"/>
      <c r="Y1222" s="72"/>
      <c r="Z1222" s="72"/>
      <c r="AA1222" s="72"/>
      <c r="AB1222" s="72"/>
      <c r="AC1222" s="72"/>
      <c r="AD1222" s="72"/>
      <c r="AE1222" s="72"/>
      <c r="AF1222" s="72"/>
      <c r="AG1222" s="72"/>
      <c r="AH1222" s="72"/>
      <c r="AI1222" s="72"/>
      <c r="AJ1222" s="72"/>
      <c r="AK1222" s="72"/>
    </row>
    <row r="1223" ht="14.25" customHeight="1">
      <c r="A1223" s="78">
        <v>1220.0</v>
      </c>
      <c r="C1223" s="78" t="str">
        <f>VLOOKUP(G1223,[1]Macrodata_CCF!$A$3:$D$55,4,FALSE)</f>
        <v>#ERROR!</v>
      </c>
      <c r="E1223" s="79" t="str">
        <f>VLOOKUP(G1223,[1]Macrodata_CCF!$A$3:$B$55,2,FALSE)</f>
        <v>#ERROR!</v>
      </c>
      <c r="F1223" s="78">
        <v>0.0</v>
      </c>
      <c r="G1223" s="80">
        <v>23.0</v>
      </c>
      <c r="H1223" s="81">
        <v>0.0</v>
      </c>
      <c r="I1223" s="81">
        <v>400000.0</v>
      </c>
      <c r="J1223" s="81">
        <v>56000.0</v>
      </c>
      <c r="K1223" s="81">
        <v>400000.0</v>
      </c>
      <c r="L1223" s="82">
        <v>0.14</v>
      </c>
      <c r="N1223" s="83">
        <f t="shared" si="1"/>
        <v>0.14</v>
      </c>
      <c r="O1223" s="83">
        <f t="shared" si="2"/>
        <v>0.14</v>
      </c>
      <c r="Q1223" s="83">
        <f t="shared" si="3"/>
        <v>1</v>
      </c>
      <c r="R1223" s="83">
        <f t="shared" si="4"/>
        <v>0.14</v>
      </c>
      <c r="S1223" s="83" t="b">
        <f t="shared" si="5"/>
        <v>0</v>
      </c>
      <c r="T1223" s="72"/>
      <c r="U1223" s="72"/>
      <c r="V1223" s="72"/>
      <c r="W1223" s="72"/>
      <c r="X1223" s="72"/>
      <c r="Y1223" s="72"/>
      <c r="Z1223" s="72"/>
      <c r="AA1223" s="72"/>
      <c r="AB1223" s="72"/>
      <c r="AC1223" s="72"/>
      <c r="AD1223" s="72"/>
      <c r="AE1223" s="72"/>
      <c r="AF1223" s="72"/>
      <c r="AG1223" s="72"/>
      <c r="AH1223" s="72"/>
      <c r="AI1223" s="72"/>
      <c r="AJ1223" s="72"/>
      <c r="AK1223" s="72"/>
    </row>
    <row r="1224" ht="14.25" customHeight="1">
      <c r="A1224" s="78">
        <v>1221.0</v>
      </c>
      <c r="C1224" s="78" t="str">
        <f>VLOOKUP(G1224,[1]Macrodata_CCF!$A$3:$D$55,4,FALSE)</f>
        <v>#ERROR!</v>
      </c>
      <c r="E1224" s="79" t="str">
        <f>VLOOKUP(G1224,[1]Macrodata_CCF!$A$3:$B$55,2,FALSE)</f>
        <v>#ERROR!</v>
      </c>
      <c r="F1224" s="78">
        <v>0.0</v>
      </c>
      <c r="G1224" s="80">
        <v>42.0</v>
      </c>
      <c r="H1224" s="81">
        <v>285360.0</v>
      </c>
      <c r="I1224" s="81">
        <v>320000.0</v>
      </c>
      <c r="J1224" s="81">
        <v>294715.0</v>
      </c>
      <c r="K1224" s="81">
        <v>320000.0</v>
      </c>
      <c r="L1224" s="82">
        <v>0.2700635103926097</v>
      </c>
      <c r="N1224" s="83">
        <f t="shared" si="1"/>
        <v>0.2700635104</v>
      </c>
      <c r="O1224" s="83">
        <f t="shared" si="2"/>
        <v>0.2700635104</v>
      </c>
      <c r="Q1224" s="83">
        <f t="shared" si="3"/>
        <v>0.10825</v>
      </c>
      <c r="R1224" s="83">
        <f t="shared" si="4"/>
        <v>0.2700635104</v>
      </c>
      <c r="S1224" s="83" t="b">
        <f t="shared" si="5"/>
        <v>0</v>
      </c>
      <c r="T1224" s="72"/>
      <c r="U1224" s="72"/>
      <c r="V1224" s="72"/>
      <c r="W1224" s="72"/>
      <c r="X1224" s="72"/>
      <c r="Y1224" s="72"/>
      <c r="Z1224" s="72"/>
      <c r="AA1224" s="72"/>
      <c r="AB1224" s="72"/>
      <c r="AC1224" s="72"/>
      <c r="AD1224" s="72"/>
      <c r="AE1224" s="72"/>
      <c r="AF1224" s="72"/>
      <c r="AG1224" s="72"/>
      <c r="AH1224" s="72"/>
      <c r="AI1224" s="72"/>
      <c r="AJ1224" s="72"/>
      <c r="AK1224" s="72"/>
    </row>
    <row r="1225" ht="14.25" customHeight="1">
      <c r="A1225" s="78">
        <v>1222.0</v>
      </c>
      <c r="C1225" s="78" t="str">
        <f>VLOOKUP(G1225,[1]Macrodata_CCF!$A$3:$D$55,4,FALSE)</f>
        <v>#ERROR!</v>
      </c>
      <c r="E1225" s="79" t="str">
        <f>VLOOKUP(G1225,[1]Macrodata_CCF!$A$3:$B$55,2,FALSE)</f>
        <v>#ERROR!</v>
      </c>
      <c r="F1225" s="78">
        <v>0.0</v>
      </c>
      <c r="G1225" s="80">
        <v>45.0</v>
      </c>
      <c r="H1225" s="81">
        <v>52370.0</v>
      </c>
      <c r="I1225" s="81">
        <v>270000.0</v>
      </c>
      <c r="J1225" s="81">
        <v>89365.0</v>
      </c>
      <c r="K1225" s="81">
        <v>270000.0</v>
      </c>
      <c r="L1225" s="82">
        <v>0.1699903505950466</v>
      </c>
      <c r="N1225" s="83">
        <f t="shared" si="1"/>
        <v>0.1699903506</v>
      </c>
      <c r="O1225" s="83">
        <f t="shared" si="2"/>
        <v>0.1699903506</v>
      </c>
      <c r="Q1225" s="83">
        <f t="shared" si="3"/>
        <v>0.806037037</v>
      </c>
      <c r="R1225" s="83">
        <f t="shared" si="4"/>
        <v>0.1699903506</v>
      </c>
      <c r="S1225" s="83" t="b">
        <f t="shared" si="5"/>
        <v>0</v>
      </c>
      <c r="T1225" s="72"/>
      <c r="U1225" s="72"/>
      <c r="V1225" s="72"/>
      <c r="W1225" s="72"/>
      <c r="X1225" s="72"/>
      <c r="Y1225" s="72"/>
      <c r="Z1225" s="72"/>
      <c r="AA1225" s="72"/>
      <c r="AB1225" s="72"/>
      <c r="AC1225" s="72"/>
      <c r="AD1225" s="72"/>
      <c r="AE1225" s="72"/>
      <c r="AF1225" s="72"/>
      <c r="AG1225" s="72"/>
      <c r="AH1225" s="72"/>
      <c r="AI1225" s="72"/>
      <c r="AJ1225" s="72"/>
      <c r="AK1225" s="72"/>
    </row>
    <row r="1226" ht="14.25" customHeight="1">
      <c r="A1226" s="78">
        <v>1223.0</v>
      </c>
      <c r="C1226" s="78" t="str">
        <f>VLOOKUP(G1226,[1]Macrodata_CCF!$A$3:$D$55,4,FALSE)</f>
        <v>#ERROR!</v>
      </c>
      <c r="E1226" s="79" t="str">
        <f>VLOOKUP(G1226,[1]Macrodata_CCF!$A$3:$B$55,2,FALSE)</f>
        <v>#ERROR!</v>
      </c>
      <c r="F1226" s="78">
        <v>0.0</v>
      </c>
      <c r="G1226" s="80">
        <v>9.0</v>
      </c>
      <c r="H1226" s="81">
        <v>229555.0</v>
      </c>
      <c r="I1226" s="81">
        <v>270000.0</v>
      </c>
      <c r="J1226" s="81">
        <v>241690.0</v>
      </c>
      <c r="K1226" s="81">
        <v>270000.0</v>
      </c>
      <c r="L1226" s="82">
        <v>0.3000370874026456</v>
      </c>
      <c r="N1226" s="83">
        <f t="shared" si="1"/>
        <v>0.3000370874</v>
      </c>
      <c r="O1226" s="83">
        <f t="shared" si="2"/>
        <v>0.3000370874</v>
      </c>
      <c r="Q1226" s="83">
        <f t="shared" si="3"/>
        <v>0.1497962963</v>
      </c>
      <c r="R1226" s="83">
        <f t="shared" si="4"/>
        <v>0.3000370874</v>
      </c>
      <c r="S1226" s="83" t="b">
        <f t="shared" si="5"/>
        <v>0</v>
      </c>
      <c r="T1226" s="72"/>
      <c r="U1226" s="72"/>
      <c r="V1226" s="72"/>
      <c r="W1226" s="72"/>
      <c r="X1226" s="72"/>
      <c r="Y1226" s="72"/>
      <c r="Z1226" s="72"/>
      <c r="AA1226" s="72"/>
      <c r="AB1226" s="72"/>
      <c r="AC1226" s="72"/>
      <c r="AD1226" s="72"/>
      <c r="AE1226" s="72"/>
      <c r="AF1226" s="72"/>
      <c r="AG1226" s="72"/>
      <c r="AH1226" s="72"/>
      <c r="AI1226" s="72"/>
      <c r="AJ1226" s="72"/>
      <c r="AK1226" s="72"/>
    </row>
    <row r="1227" ht="14.25" customHeight="1">
      <c r="A1227" s="78">
        <v>1224.0</v>
      </c>
      <c r="C1227" s="78" t="str">
        <f>VLOOKUP(G1227,[1]Macrodata_CCF!$A$3:$D$55,4,FALSE)</f>
        <v>#ERROR!</v>
      </c>
      <c r="E1227" s="79" t="str">
        <f>VLOOKUP(G1227,[1]Macrodata_CCF!$A$3:$B$55,2,FALSE)</f>
        <v>#ERROR!</v>
      </c>
      <c r="F1227" s="78">
        <v>0.0</v>
      </c>
      <c r="G1227" s="80">
        <v>13.0</v>
      </c>
      <c r="H1227" s="81">
        <v>62360.0</v>
      </c>
      <c r="I1227" s="81">
        <v>430000.0</v>
      </c>
      <c r="J1227" s="81">
        <v>128535.0</v>
      </c>
      <c r="K1227" s="81">
        <v>430000.0</v>
      </c>
      <c r="L1227" s="82">
        <v>0.179999455989555</v>
      </c>
      <c r="N1227" s="83">
        <f t="shared" si="1"/>
        <v>0.179999456</v>
      </c>
      <c r="O1227" s="83">
        <f t="shared" si="2"/>
        <v>0.179999456</v>
      </c>
      <c r="Q1227" s="83">
        <f t="shared" si="3"/>
        <v>0.8549767442</v>
      </c>
      <c r="R1227" s="83">
        <f t="shared" si="4"/>
        <v>0.179999456</v>
      </c>
      <c r="S1227" s="83" t="b">
        <f t="shared" si="5"/>
        <v>0</v>
      </c>
      <c r="T1227" s="72"/>
      <c r="U1227" s="72"/>
      <c r="V1227" s="72"/>
      <c r="W1227" s="72"/>
      <c r="X1227" s="72"/>
      <c r="Y1227" s="72"/>
      <c r="Z1227" s="72"/>
      <c r="AA1227" s="72"/>
      <c r="AB1227" s="72"/>
      <c r="AC1227" s="72"/>
      <c r="AD1227" s="72"/>
      <c r="AE1227" s="72"/>
      <c r="AF1227" s="72"/>
      <c r="AG1227" s="72"/>
      <c r="AH1227" s="72"/>
      <c r="AI1227" s="72"/>
      <c r="AJ1227" s="72"/>
      <c r="AK1227" s="72"/>
    </row>
    <row r="1228" ht="14.25" customHeight="1">
      <c r="A1228" s="78">
        <v>1225.0</v>
      </c>
      <c r="C1228" s="78" t="str">
        <f>VLOOKUP(G1228,[1]Macrodata_CCF!$A$3:$D$55,4,FALSE)</f>
        <v>#ERROR!</v>
      </c>
      <c r="E1228" s="79" t="str">
        <f>VLOOKUP(G1228,[1]Macrodata_CCF!$A$3:$B$55,2,FALSE)</f>
        <v>#ERROR!</v>
      </c>
      <c r="F1228" s="78">
        <v>0.0</v>
      </c>
      <c r="G1228" s="80">
        <v>19.0</v>
      </c>
      <c r="H1228" s="81">
        <v>221250.0</v>
      </c>
      <c r="I1228" s="81">
        <v>250000.0</v>
      </c>
      <c r="J1228" s="81">
        <v>226715.0</v>
      </c>
      <c r="K1228" s="81">
        <v>250000.0</v>
      </c>
      <c r="L1228" s="82">
        <v>0.1900869565217391</v>
      </c>
      <c r="N1228" s="83">
        <f t="shared" si="1"/>
        <v>0.1900869565</v>
      </c>
      <c r="O1228" s="83">
        <f t="shared" si="2"/>
        <v>0.1900869565</v>
      </c>
      <c r="Q1228" s="83">
        <f t="shared" si="3"/>
        <v>0.115</v>
      </c>
      <c r="R1228" s="83">
        <f t="shared" si="4"/>
        <v>0.1900869565</v>
      </c>
      <c r="S1228" s="83" t="b">
        <f t="shared" si="5"/>
        <v>0</v>
      </c>
      <c r="T1228" s="72"/>
      <c r="U1228" s="72"/>
      <c r="V1228" s="72"/>
      <c r="W1228" s="72"/>
      <c r="X1228" s="72"/>
      <c r="Y1228" s="72"/>
      <c r="Z1228" s="72"/>
      <c r="AA1228" s="72"/>
      <c r="AB1228" s="72"/>
      <c r="AC1228" s="72"/>
      <c r="AD1228" s="72"/>
      <c r="AE1228" s="72"/>
      <c r="AF1228" s="72"/>
      <c r="AG1228" s="72"/>
      <c r="AH1228" s="72"/>
      <c r="AI1228" s="72"/>
      <c r="AJ1228" s="72"/>
      <c r="AK1228" s="72"/>
    </row>
    <row r="1229" ht="14.25" customHeight="1">
      <c r="A1229" s="78">
        <v>1226.0</v>
      </c>
      <c r="C1229" s="78" t="str">
        <f>VLOOKUP(G1229,[1]Macrodata_CCF!$A$3:$D$55,4,FALSE)</f>
        <v>#ERROR!</v>
      </c>
      <c r="E1229" s="79" t="str">
        <f>VLOOKUP(G1229,[1]Macrodata_CCF!$A$3:$B$55,2,FALSE)</f>
        <v>#ERROR!</v>
      </c>
      <c r="F1229" s="78">
        <v>0.0</v>
      </c>
      <c r="G1229" s="80">
        <v>12.0</v>
      </c>
      <c r="H1229" s="81">
        <v>2160.0</v>
      </c>
      <c r="I1229" s="81">
        <v>210000.0</v>
      </c>
      <c r="J1229" s="81">
        <v>83220.0</v>
      </c>
      <c r="K1229" s="81">
        <v>420000.0</v>
      </c>
      <c r="L1229" s="82">
        <v>0.3900115473441109</v>
      </c>
      <c r="N1229" s="83">
        <f t="shared" si="1"/>
        <v>0.3900115473</v>
      </c>
      <c r="O1229" s="83">
        <f t="shared" si="2"/>
        <v>0.3900115473</v>
      </c>
      <c r="Q1229" s="83">
        <f t="shared" si="3"/>
        <v>0.9897142857</v>
      </c>
      <c r="R1229" s="83">
        <f t="shared" si="4"/>
        <v>0.3900115473</v>
      </c>
      <c r="S1229" s="83" t="b">
        <f t="shared" si="5"/>
        <v>0</v>
      </c>
      <c r="T1229" s="72"/>
      <c r="U1229" s="72"/>
      <c r="V1229" s="72"/>
      <c r="W1229" s="72"/>
      <c r="X1229" s="72"/>
      <c r="Y1229" s="72"/>
      <c r="Z1229" s="72"/>
      <c r="AA1229" s="72"/>
      <c r="AB1229" s="72"/>
      <c r="AC1229" s="72"/>
      <c r="AD1229" s="72"/>
      <c r="AE1229" s="72"/>
      <c r="AF1229" s="72"/>
      <c r="AG1229" s="72"/>
      <c r="AH1229" s="72"/>
      <c r="AI1229" s="72"/>
      <c r="AJ1229" s="72"/>
      <c r="AK1229" s="72"/>
    </row>
    <row r="1230" ht="14.25" customHeight="1">
      <c r="A1230" s="78">
        <v>1227.0</v>
      </c>
      <c r="C1230" s="78" t="str">
        <f>VLOOKUP(G1230,[1]Macrodata_CCF!$A$3:$D$55,4,FALSE)</f>
        <v>#ERROR!</v>
      </c>
      <c r="E1230" s="79" t="str">
        <f>VLOOKUP(G1230,[1]Macrodata_CCF!$A$3:$B$55,2,FALSE)</f>
        <v>#ERROR!</v>
      </c>
      <c r="F1230" s="78">
        <v>0.0</v>
      </c>
      <c r="G1230" s="80">
        <v>31.0</v>
      </c>
      <c r="H1230" s="81">
        <v>62775.0</v>
      </c>
      <c r="I1230" s="81">
        <v>80000.0</v>
      </c>
      <c r="J1230" s="81">
        <v>65185.0</v>
      </c>
      <c r="K1230" s="81">
        <v>80000.0</v>
      </c>
      <c r="L1230" s="82">
        <v>0.1399129172714078</v>
      </c>
      <c r="N1230" s="83">
        <f t="shared" si="1"/>
        <v>0.1399129173</v>
      </c>
      <c r="O1230" s="83">
        <f t="shared" si="2"/>
        <v>0.1399129173</v>
      </c>
      <c r="Q1230" s="83">
        <f t="shared" si="3"/>
        <v>0.2153125</v>
      </c>
      <c r="R1230" s="83">
        <f t="shared" si="4"/>
        <v>0.1399129173</v>
      </c>
      <c r="S1230" s="83" t="b">
        <f t="shared" si="5"/>
        <v>0</v>
      </c>
      <c r="T1230" s="72"/>
      <c r="U1230" s="72"/>
      <c r="V1230" s="72"/>
      <c r="W1230" s="72"/>
      <c r="X1230" s="72"/>
      <c r="Y1230" s="72"/>
      <c r="Z1230" s="72"/>
      <c r="AA1230" s="72"/>
      <c r="AB1230" s="72"/>
      <c r="AC1230" s="72"/>
      <c r="AD1230" s="72"/>
      <c r="AE1230" s="72"/>
      <c r="AF1230" s="72"/>
      <c r="AG1230" s="72"/>
      <c r="AH1230" s="72"/>
      <c r="AI1230" s="72"/>
      <c r="AJ1230" s="72"/>
      <c r="AK1230" s="72"/>
    </row>
    <row r="1231" ht="14.25" customHeight="1">
      <c r="A1231" s="78">
        <v>1228.0</v>
      </c>
      <c r="C1231" s="78" t="str">
        <f>VLOOKUP(G1231,[1]Macrodata_CCF!$A$3:$D$55,4,FALSE)</f>
        <v>#ERROR!</v>
      </c>
      <c r="E1231" s="79" t="str">
        <f>VLOOKUP(G1231,[1]Macrodata_CCF!$A$3:$B$55,2,FALSE)</f>
        <v>#ERROR!</v>
      </c>
      <c r="F1231" s="78">
        <v>0.0</v>
      </c>
      <c r="G1231" s="80">
        <v>34.0</v>
      </c>
      <c r="H1231" s="81">
        <v>369230.0</v>
      </c>
      <c r="I1231" s="81">
        <v>410000.0</v>
      </c>
      <c r="J1231" s="81">
        <v>373715.0</v>
      </c>
      <c r="K1231" s="81">
        <v>738000.0</v>
      </c>
      <c r="L1231" s="82">
        <v>0.1100073583517292</v>
      </c>
      <c r="N1231" s="83">
        <f t="shared" si="1"/>
        <v>0.1100073584</v>
      </c>
      <c r="O1231" s="83">
        <f t="shared" si="2"/>
        <v>0.1100073584</v>
      </c>
      <c r="Q1231" s="83">
        <f t="shared" si="3"/>
        <v>0.09943902439</v>
      </c>
      <c r="R1231" s="83">
        <f t="shared" si="4"/>
        <v>0.01093902439</v>
      </c>
      <c r="S1231" s="83" t="b">
        <f t="shared" si="5"/>
        <v>0</v>
      </c>
      <c r="T1231" s="72"/>
      <c r="U1231" s="72"/>
      <c r="V1231" s="72"/>
      <c r="W1231" s="72"/>
      <c r="X1231" s="72"/>
      <c r="Y1231" s="72"/>
      <c r="Z1231" s="72"/>
      <c r="AA1231" s="72"/>
      <c r="AB1231" s="72"/>
      <c r="AC1231" s="72"/>
      <c r="AD1231" s="72"/>
      <c r="AE1231" s="72"/>
      <c r="AF1231" s="72"/>
      <c r="AG1231" s="72"/>
      <c r="AH1231" s="72"/>
      <c r="AI1231" s="72"/>
      <c r="AJ1231" s="72"/>
      <c r="AK1231" s="72"/>
    </row>
    <row r="1232" ht="14.25" customHeight="1">
      <c r="A1232" s="78">
        <v>1229.0</v>
      </c>
      <c r="C1232" s="78" t="str">
        <f>VLOOKUP(G1232,[1]Macrodata_CCF!$A$3:$D$55,4,FALSE)</f>
        <v>#ERROR!</v>
      </c>
      <c r="E1232" s="79" t="str">
        <f>VLOOKUP(G1232,[1]Macrodata_CCF!$A$3:$B$55,2,FALSE)</f>
        <v>#ERROR!</v>
      </c>
      <c r="F1232" s="78">
        <v>0.0</v>
      </c>
      <c r="G1232" s="80">
        <v>45.0</v>
      </c>
      <c r="H1232" s="81">
        <v>187170.0</v>
      </c>
      <c r="I1232" s="81">
        <v>480000.0</v>
      </c>
      <c r="J1232" s="81">
        <v>228165.0</v>
      </c>
      <c r="K1232" s="81">
        <v>480000.0</v>
      </c>
      <c r="L1232" s="82">
        <v>0.1399959020592152</v>
      </c>
      <c r="N1232" s="83">
        <f t="shared" si="1"/>
        <v>0.1399959021</v>
      </c>
      <c r="O1232" s="83">
        <f t="shared" si="2"/>
        <v>0.1399959021</v>
      </c>
      <c r="Q1232" s="83">
        <f t="shared" si="3"/>
        <v>0.6100625</v>
      </c>
      <c r="R1232" s="83">
        <f t="shared" si="4"/>
        <v>0.1399959021</v>
      </c>
      <c r="S1232" s="83" t="b">
        <f t="shared" si="5"/>
        <v>0</v>
      </c>
      <c r="T1232" s="72"/>
      <c r="U1232" s="72"/>
      <c r="V1232" s="72"/>
      <c r="W1232" s="72"/>
      <c r="X1232" s="72"/>
      <c r="Y1232" s="72"/>
      <c r="Z1232" s="72"/>
      <c r="AA1232" s="72"/>
      <c r="AB1232" s="72"/>
      <c r="AC1232" s="72"/>
      <c r="AD1232" s="72"/>
      <c r="AE1232" s="72"/>
      <c r="AF1232" s="72"/>
      <c r="AG1232" s="72"/>
      <c r="AH1232" s="72"/>
      <c r="AI1232" s="72"/>
      <c r="AJ1232" s="72"/>
      <c r="AK1232" s="72"/>
    </row>
    <row r="1233" ht="14.25" customHeight="1">
      <c r="A1233" s="78">
        <v>1230.0</v>
      </c>
      <c r="C1233" s="78" t="str">
        <f>VLOOKUP(G1233,[1]Macrodata_CCF!$A$3:$D$55,4,FALSE)</f>
        <v>#ERROR!</v>
      </c>
      <c r="E1233" s="79" t="str">
        <f>VLOOKUP(G1233,[1]Macrodata_CCF!$A$3:$B$55,2,FALSE)</f>
        <v>#ERROR!</v>
      </c>
      <c r="F1233" s="78">
        <v>0.0</v>
      </c>
      <c r="G1233" s="80">
        <v>38.0</v>
      </c>
      <c r="H1233" s="81">
        <v>198125.0</v>
      </c>
      <c r="I1233" s="81">
        <v>960000.0</v>
      </c>
      <c r="J1233" s="81">
        <v>274315.0</v>
      </c>
      <c r="K1233" s="81">
        <v>960000.0</v>
      </c>
      <c r="L1233" s="82">
        <v>0.1000032813781788</v>
      </c>
      <c r="N1233" s="83">
        <f t="shared" si="1"/>
        <v>0.1000032814</v>
      </c>
      <c r="O1233" s="83">
        <f t="shared" si="2"/>
        <v>0.1000032814</v>
      </c>
      <c r="Q1233" s="83">
        <f t="shared" si="3"/>
        <v>0.7936197917</v>
      </c>
      <c r="R1233" s="83">
        <f t="shared" si="4"/>
        <v>0.1000032814</v>
      </c>
      <c r="S1233" s="83" t="b">
        <f t="shared" si="5"/>
        <v>0</v>
      </c>
      <c r="T1233" s="72"/>
      <c r="U1233" s="72"/>
      <c r="V1233" s="72"/>
      <c r="W1233" s="72"/>
      <c r="X1233" s="72"/>
      <c r="Y1233" s="72"/>
      <c r="Z1233" s="72"/>
      <c r="AA1233" s="72"/>
      <c r="AB1233" s="72"/>
      <c r="AC1233" s="72"/>
      <c r="AD1233" s="72"/>
      <c r="AE1233" s="72"/>
      <c r="AF1233" s="72"/>
      <c r="AG1233" s="72"/>
      <c r="AH1233" s="72"/>
      <c r="AI1233" s="72"/>
      <c r="AJ1233" s="72"/>
      <c r="AK1233" s="72"/>
    </row>
    <row r="1234" ht="14.25" customHeight="1">
      <c r="A1234" s="78">
        <v>1231.0</v>
      </c>
      <c r="C1234" s="78" t="str">
        <f>VLOOKUP(G1234,[1]Macrodata_CCF!$A$3:$D$55,4,FALSE)</f>
        <v>#ERROR!</v>
      </c>
      <c r="E1234" s="79" t="str">
        <f>VLOOKUP(G1234,[1]Macrodata_CCF!$A$3:$B$55,2,FALSE)</f>
        <v>#ERROR!</v>
      </c>
      <c r="F1234" s="78">
        <v>0.0</v>
      </c>
      <c r="G1234" s="80">
        <v>42.0</v>
      </c>
      <c r="H1234" s="81">
        <v>79355.0</v>
      </c>
      <c r="I1234" s="81">
        <v>100000.0</v>
      </c>
      <c r="J1234" s="81">
        <v>86580.0</v>
      </c>
      <c r="K1234" s="81">
        <v>100000.0</v>
      </c>
      <c r="L1234" s="82">
        <v>0.3499636715911843</v>
      </c>
      <c r="N1234" s="83">
        <f t="shared" si="1"/>
        <v>0.3499636716</v>
      </c>
      <c r="O1234" s="83">
        <f t="shared" si="2"/>
        <v>0.3499636716</v>
      </c>
      <c r="Q1234" s="83">
        <f t="shared" si="3"/>
        <v>0.20645</v>
      </c>
      <c r="R1234" s="83">
        <f t="shared" si="4"/>
        <v>0.3499636716</v>
      </c>
      <c r="S1234" s="83" t="b">
        <f t="shared" si="5"/>
        <v>0</v>
      </c>
      <c r="T1234" s="72"/>
      <c r="U1234" s="72"/>
      <c r="V1234" s="72"/>
      <c r="W1234" s="72"/>
      <c r="X1234" s="72"/>
      <c r="Y1234" s="72"/>
      <c r="Z1234" s="72"/>
      <c r="AA1234" s="72"/>
      <c r="AB1234" s="72"/>
      <c r="AC1234" s="72"/>
      <c r="AD1234" s="72"/>
      <c r="AE1234" s="72"/>
      <c r="AF1234" s="72"/>
      <c r="AG1234" s="72"/>
      <c r="AH1234" s="72"/>
      <c r="AI1234" s="72"/>
      <c r="AJ1234" s="72"/>
      <c r="AK1234" s="72"/>
    </row>
    <row r="1235" ht="14.25" customHeight="1">
      <c r="A1235" s="78">
        <v>1232.0</v>
      </c>
      <c r="C1235" s="78" t="str">
        <f>VLOOKUP(G1235,[1]Macrodata_CCF!$A$3:$D$55,4,FALSE)</f>
        <v>#ERROR!</v>
      </c>
      <c r="E1235" s="79" t="str">
        <f>VLOOKUP(G1235,[1]Macrodata_CCF!$A$3:$B$55,2,FALSE)</f>
        <v>#ERROR!</v>
      </c>
      <c r="F1235" s="78">
        <v>0.0</v>
      </c>
      <c r="G1235" s="80">
        <v>49.0</v>
      </c>
      <c r="H1235" s="81">
        <v>636625.0</v>
      </c>
      <c r="I1235" s="81">
        <v>690000.0</v>
      </c>
      <c r="J1235" s="81">
        <v>643565.0</v>
      </c>
      <c r="K1235" s="81">
        <v>690000.0</v>
      </c>
      <c r="L1235" s="82">
        <v>0.1300234192037471</v>
      </c>
      <c r="N1235" s="83">
        <f t="shared" si="1"/>
        <v>0.1300234192</v>
      </c>
      <c r="O1235" s="83">
        <f t="shared" si="2"/>
        <v>0.1300234192</v>
      </c>
      <c r="Q1235" s="83">
        <f t="shared" si="3"/>
        <v>0.07735507246</v>
      </c>
      <c r="R1235" s="83">
        <f t="shared" si="4"/>
        <v>0.01005797101</v>
      </c>
      <c r="S1235" s="83" t="b">
        <f t="shared" si="5"/>
        <v>0</v>
      </c>
      <c r="T1235" s="72"/>
      <c r="U1235" s="72"/>
      <c r="V1235" s="72"/>
      <c r="W1235" s="72"/>
      <c r="X1235" s="72"/>
      <c r="Y1235" s="72"/>
      <c r="Z1235" s="72"/>
      <c r="AA1235" s="72"/>
      <c r="AB1235" s="72"/>
      <c r="AC1235" s="72"/>
      <c r="AD1235" s="72"/>
      <c r="AE1235" s="72"/>
      <c r="AF1235" s="72"/>
      <c r="AG1235" s="72"/>
      <c r="AH1235" s="72"/>
      <c r="AI1235" s="72"/>
      <c r="AJ1235" s="72"/>
      <c r="AK1235" s="72"/>
    </row>
    <row r="1236" ht="14.25" customHeight="1">
      <c r="A1236" s="78">
        <v>1233.0</v>
      </c>
      <c r="C1236" s="78" t="str">
        <f>VLOOKUP(G1236,[1]Macrodata_CCF!$A$3:$D$55,4,FALSE)</f>
        <v>#ERROR!</v>
      </c>
      <c r="E1236" s="79" t="str">
        <f>VLOOKUP(G1236,[1]Macrodata_CCF!$A$3:$B$55,2,FALSE)</f>
        <v>#ERROR!</v>
      </c>
      <c r="F1236" s="78">
        <v>0.0</v>
      </c>
      <c r="G1236" s="80">
        <v>2.0</v>
      </c>
      <c r="H1236" s="81">
        <v>0.0</v>
      </c>
      <c r="I1236" s="81">
        <v>640000.0</v>
      </c>
      <c r="J1236" s="81">
        <v>128000.0</v>
      </c>
      <c r="K1236" s="81">
        <v>640000.0</v>
      </c>
      <c r="L1236" s="82">
        <v>0.2</v>
      </c>
      <c r="N1236" s="83">
        <f t="shared" si="1"/>
        <v>0.2</v>
      </c>
      <c r="O1236" s="83">
        <f t="shared" si="2"/>
        <v>0.2</v>
      </c>
      <c r="Q1236" s="83">
        <f t="shared" si="3"/>
        <v>1</v>
      </c>
      <c r="R1236" s="83">
        <f t="shared" si="4"/>
        <v>0.2</v>
      </c>
      <c r="S1236" s="83" t="b">
        <f t="shared" si="5"/>
        <v>0</v>
      </c>
      <c r="T1236" s="72"/>
      <c r="U1236" s="72"/>
      <c r="V1236" s="72"/>
      <c r="W1236" s="72"/>
      <c r="X1236" s="72"/>
      <c r="Y1236" s="72"/>
      <c r="Z1236" s="72"/>
      <c r="AA1236" s="72"/>
      <c r="AB1236" s="72"/>
      <c r="AC1236" s="72"/>
      <c r="AD1236" s="72"/>
      <c r="AE1236" s="72"/>
      <c r="AF1236" s="72"/>
      <c r="AG1236" s="72"/>
      <c r="AH1236" s="72"/>
      <c r="AI1236" s="72"/>
      <c r="AJ1236" s="72"/>
      <c r="AK1236" s="72"/>
    </row>
    <row r="1237" ht="14.25" customHeight="1">
      <c r="A1237" s="78">
        <v>1234.0</v>
      </c>
      <c r="C1237" s="78" t="str">
        <f>VLOOKUP(G1237,[1]Macrodata_CCF!$A$3:$D$55,4,FALSE)</f>
        <v>#ERROR!</v>
      </c>
      <c r="E1237" s="79" t="str">
        <f>VLOOKUP(G1237,[1]Macrodata_CCF!$A$3:$B$55,2,FALSE)</f>
        <v>#ERROR!</v>
      </c>
      <c r="F1237" s="78">
        <v>0.0</v>
      </c>
      <c r="G1237" s="80">
        <v>20.0</v>
      </c>
      <c r="H1237" s="81">
        <v>0.0</v>
      </c>
      <c r="I1237" s="81">
        <v>620000.0</v>
      </c>
      <c r="J1237" s="81">
        <v>99200.0</v>
      </c>
      <c r="K1237" s="81">
        <v>620000.0</v>
      </c>
      <c r="L1237" s="82">
        <v>0.16</v>
      </c>
      <c r="N1237" s="83">
        <f t="shared" si="1"/>
        <v>0.16</v>
      </c>
      <c r="O1237" s="83">
        <f t="shared" si="2"/>
        <v>0.16</v>
      </c>
      <c r="Q1237" s="83">
        <f t="shared" si="3"/>
        <v>1</v>
      </c>
      <c r="R1237" s="83">
        <f t="shared" si="4"/>
        <v>0.16</v>
      </c>
      <c r="S1237" s="83" t="b">
        <f t="shared" si="5"/>
        <v>0</v>
      </c>
      <c r="T1237" s="72"/>
      <c r="U1237" s="72"/>
      <c r="V1237" s="72"/>
      <c r="W1237" s="72"/>
      <c r="X1237" s="72"/>
      <c r="Y1237" s="72"/>
      <c r="Z1237" s="72"/>
      <c r="AA1237" s="72"/>
      <c r="AB1237" s="72"/>
      <c r="AC1237" s="72"/>
      <c r="AD1237" s="72"/>
      <c r="AE1237" s="72"/>
      <c r="AF1237" s="72"/>
      <c r="AG1237" s="72"/>
      <c r="AH1237" s="72"/>
      <c r="AI1237" s="72"/>
      <c r="AJ1237" s="72"/>
      <c r="AK1237" s="72"/>
    </row>
    <row r="1238" ht="14.25" customHeight="1">
      <c r="A1238" s="78">
        <v>1235.0</v>
      </c>
      <c r="C1238" s="78" t="str">
        <f>VLOOKUP(G1238,[1]Macrodata_CCF!$A$3:$D$55,4,FALSE)</f>
        <v>#ERROR!</v>
      </c>
      <c r="E1238" s="79" t="str">
        <f>VLOOKUP(G1238,[1]Macrodata_CCF!$A$3:$B$55,2,FALSE)</f>
        <v>#ERROR!</v>
      </c>
      <c r="F1238" s="78">
        <v>0.0</v>
      </c>
      <c r="G1238" s="80">
        <v>1.0</v>
      </c>
      <c r="H1238" s="81">
        <v>301180.0</v>
      </c>
      <c r="I1238" s="81">
        <v>830000.0</v>
      </c>
      <c r="J1238" s="81">
        <v>454540.0</v>
      </c>
      <c r="K1238" s="81">
        <v>1660000.0</v>
      </c>
      <c r="L1238" s="82">
        <v>0.2900041602057411</v>
      </c>
      <c r="N1238" s="83">
        <f t="shared" si="1"/>
        <v>0.2900041602</v>
      </c>
      <c r="O1238" s="83">
        <f t="shared" si="2"/>
        <v>0.2900041602</v>
      </c>
      <c r="Q1238" s="83">
        <f t="shared" si="3"/>
        <v>0.6371325301</v>
      </c>
      <c r="R1238" s="83">
        <f t="shared" si="4"/>
        <v>0.2900041602</v>
      </c>
      <c r="S1238" s="83" t="b">
        <f t="shared" si="5"/>
        <v>0</v>
      </c>
      <c r="T1238" s="72"/>
      <c r="U1238" s="72"/>
      <c r="V1238" s="72"/>
      <c r="W1238" s="72"/>
      <c r="X1238" s="72"/>
      <c r="Y1238" s="72"/>
      <c r="Z1238" s="72"/>
      <c r="AA1238" s="72"/>
      <c r="AB1238" s="72"/>
      <c r="AC1238" s="72"/>
      <c r="AD1238" s="72"/>
      <c r="AE1238" s="72"/>
      <c r="AF1238" s="72"/>
      <c r="AG1238" s="72"/>
      <c r="AH1238" s="72"/>
      <c r="AI1238" s="72"/>
      <c r="AJ1238" s="72"/>
      <c r="AK1238" s="72"/>
    </row>
    <row r="1239" ht="14.25" customHeight="1">
      <c r="A1239" s="78">
        <v>1236.0</v>
      </c>
      <c r="C1239" s="78" t="str">
        <f>VLOOKUP(G1239,[1]Macrodata_CCF!$A$3:$D$55,4,FALSE)</f>
        <v>#ERROR!</v>
      </c>
      <c r="E1239" s="79" t="str">
        <f>VLOOKUP(G1239,[1]Macrodata_CCF!$A$3:$B$55,2,FALSE)</f>
        <v>#ERROR!</v>
      </c>
      <c r="F1239" s="78">
        <v>0.0</v>
      </c>
      <c r="G1239" s="80">
        <v>3.0</v>
      </c>
      <c r="H1239" s="81">
        <v>170665.0</v>
      </c>
      <c r="I1239" s="81">
        <v>980000.0</v>
      </c>
      <c r="J1239" s="81">
        <v>364905.0</v>
      </c>
      <c r="K1239" s="81">
        <v>980000.0</v>
      </c>
      <c r="L1239" s="82">
        <v>0.2399995057670804</v>
      </c>
      <c r="N1239" s="83">
        <f t="shared" si="1"/>
        <v>0.2399995058</v>
      </c>
      <c r="O1239" s="83">
        <f t="shared" si="2"/>
        <v>0.2399995058</v>
      </c>
      <c r="Q1239" s="83">
        <f t="shared" si="3"/>
        <v>0.8258520408</v>
      </c>
      <c r="R1239" s="83">
        <f t="shared" si="4"/>
        <v>0.2399995058</v>
      </c>
      <c r="S1239" s="83" t="b">
        <f t="shared" si="5"/>
        <v>0</v>
      </c>
      <c r="T1239" s="72"/>
      <c r="U1239" s="72"/>
      <c r="V1239" s="72"/>
      <c r="W1239" s="72"/>
      <c r="X1239" s="72"/>
      <c r="Y1239" s="72"/>
      <c r="Z1239" s="72"/>
      <c r="AA1239" s="72"/>
      <c r="AB1239" s="72"/>
      <c r="AC1239" s="72"/>
      <c r="AD1239" s="72"/>
      <c r="AE1239" s="72"/>
      <c r="AF1239" s="72"/>
      <c r="AG1239" s="72"/>
      <c r="AH1239" s="72"/>
      <c r="AI1239" s="72"/>
      <c r="AJ1239" s="72"/>
      <c r="AK1239" s="72"/>
    </row>
    <row r="1240" ht="14.25" customHeight="1">
      <c r="A1240" s="78">
        <v>1237.0</v>
      </c>
      <c r="C1240" s="78" t="str">
        <f>VLOOKUP(G1240,[1]Macrodata_CCF!$A$3:$D$55,4,FALSE)</f>
        <v>#ERROR!</v>
      </c>
      <c r="E1240" s="79" t="str">
        <f>VLOOKUP(G1240,[1]Macrodata_CCF!$A$3:$B$55,2,FALSE)</f>
        <v>#ERROR!</v>
      </c>
      <c r="F1240" s="78">
        <v>0.0</v>
      </c>
      <c r="G1240" s="80">
        <v>6.0</v>
      </c>
      <c r="H1240" s="81">
        <v>255130.0</v>
      </c>
      <c r="I1240" s="81">
        <v>570000.0</v>
      </c>
      <c r="J1240" s="81">
        <v>581400.0</v>
      </c>
      <c r="K1240" s="81">
        <v>570000.0</v>
      </c>
      <c r="L1240" s="82">
        <v>1.036205418109061</v>
      </c>
      <c r="N1240" s="83">
        <f t="shared" si="1"/>
        <v>1.036205418</v>
      </c>
      <c r="O1240" s="83">
        <f t="shared" si="2"/>
        <v>1</v>
      </c>
      <c r="Q1240" s="83">
        <f t="shared" si="3"/>
        <v>0.5524035088</v>
      </c>
      <c r="R1240" s="83">
        <f t="shared" si="4"/>
        <v>1.036205418</v>
      </c>
      <c r="S1240" s="83" t="b">
        <f t="shared" si="5"/>
        <v>0</v>
      </c>
      <c r="T1240" s="72"/>
      <c r="U1240" s="72"/>
      <c r="V1240" s="72"/>
      <c r="W1240" s="72"/>
      <c r="X1240" s="72"/>
      <c r="Y1240" s="72"/>
      <c r="Z1240" s="72"/>
      <c r="AA1240" s="72"/>
      <c r="AB1240" s="72"/>
      <c r="AC1240" s="72"/>
      <c r="AD1240" s="72"/>
      <c r="AE1240" s="72"/>
      <c r="AF1240" s="72"/>
      <c r="AG1240" s="72"/>
      <c r="AH1240" s="72"/>
      <c r="AI1240" s="72"/>
      <c r="AJ1240" s="72"/>
      <c r="AK1240" s="72"/>
    </row>
    <row r="1241" ht="14.25" customHeight="1">
      <c r="A1241" s="78">
        <v>1238.0</v>
      </c>
      <c r="C1241" s="78" t="str">
        <f>VLOOKUP(G1241,[1]Macrodata_CCF!$A$3:$D$55,4,FALSE)</f>
        <v>#ERROR!</v>
      </c>
      <c r="E1241" s="79" t="str">
        <f>VLOOKUP(G1241,[1]Macrodata_CCF!$A$3:$B$55,2,FALSE)</f>
        <v>#ERROR!</v>
      </c>
      <c r="F1241" s="78">
        <v>0.0</v>
      </c>
      <c r="G1241" s="80">
        <v>17.0</v>
      </c>
      <c r="H1241" s="81">
        <v>75805.0</v>
      </c>
      <c r="I1241" s="81">
        <v>300000.0</v>
      </c>
      <c r="J1241" s="81">
        <v>120645.0</v>
      </c>
      <c r="K1241" s="81">
        <v>300000.0</v>
      </c>
      <c r="L1241" s="82">
        <v>0.2000044604027744</v>
      </c>
      <c r="N1241" s="83">
        <f t="shared" si="1"/>
        <v>0.2000044604</v>
      </c>
      <c r="O1241" s="83">
        <f t="shared" si="2"/>
        <v>0.2000044604</v>
      </c>
      <c r="Q1241" s="83">
        <f t="shared" si="3"/>
        <v>0.7473166667</v>
      </c>
      <c r="R1241" s="83">
        <f t="shared" si="4"/>
        <v>0.2000044604</v>
      </c>
      <c r="S1241" s="83" t="b">
        <f t="shared" si="5"/>
        <v>0</v>
      </c>
      <c r="T1241" s="72"/>
      <c r="U1241" s="72"/>
      <c r="V1241" s="72"/>
      <c r="W1241" s="72"/>
      <c r="X1241" s="72"/>
      <c r="Y1241" s="72"/>
      <c r="Z1241" s="72"/>
      <c r="AA1241" s="72"/>
      <c r="AB1241" s="72"/>
      <c r="AC1241" s="72"/>
      <c r="AD1241" s="72"/>
      <c r="AE1241" s="72"/>
      <c r="AF1241" s="72"/>
      <c r="AG1241" s="72"/>
      <c r="AH1241" s="72"/>
      <c r="AI1241" s="72"/>
      <c r="AJ1241" s="72"/>
      <c r="AK1241" s="72"/>
    </row>
    <row r="1242" ht="14.25" customHeight="1">
      <c r="A1242" s="78">
        <v>1239.0</v>
      </c>
      <c r="C1242" s="78" t="str">
        <f>VLOOKUP(G1242,[1]Macrodata_CCF!$A$3:$D$55,4,FALSE)</f>
        <v>#ERROR!</v>
      </c>
      <c r="E1242" s="79" t="str">
        <f>VLOOKUP(G1242,[1]Macrodata_CCF!$A$3:$B$55,2,FALSE)</f>
        <v>#ERROR!</v>
      </c>
      <c r="F1242" s="78">
        <v>1.0</v>
      </c>
      <c r="G1242" s="80">
        <v>2.0</v>
      </c>
      <c r="H1242" s="81">
        <v>103035.0</v>
      </c>
      <c r="I1242" s="81">
        <v>570000.0</v>
      </c>
      <c r="J1242" s="81">
        <v>345855.0</v>
      </c>
      <c r="K1242" s="81">
        <v>570000.0</v>
      </c>
      <c r="L1242" s="82">
        <v>0.5199961453213838</v>
      </c>
      <c r="N1242" s="83">
        <f t="shared" si="1"/>
        <v>0.5199961453</v>
      </c>
      <c r="O1242" s="83">
        <f t="shared" si="2"/>
        <v>0.5199961453</v>
      </c>
      <c r="Q1242" s="83">
        <f t="shared" si="3"/>
        <v>0.8192368421</v>
      </c>
      <c r="R1242" s="83">
        <f t="shared" si="4"/>
        <v>0.5199961453</v>
      </c>
      <c r="S1242" s="83" t="b">
        <f t="shared" si="5"/>
        <v>0</v>
      </c>
      <c r="T1242" s="72"/>
      <c r="U1242" s="72"/>
      <c r="V1242" s="72"/>
      <c r="W1242" s="72"/>
      <c r="X1242" s="72"/>
      <c r="Y1242" s="72"/>
      <c r="Z1242" s="72"/>
      <c r="AA1242" s="72"/>
      <c r="AB1242" s="72"/>
      <c r="AC1242" s="72"/>
      <c r="AD1242" s="72"/>
      <c r="AE1242" s="72"/>
      <c r="AF1242" s="72"/>
      <c r="AG1242" s="72"/>
      <c r="AH1242" s="72"/>
      <c r="AI1242" s="72"/>
      <c r="AJ1242" s="72"/>
      <c r="AK1242" s="72"/>
    </row>
    <row r="1243" ht="14.25" customHeight="1">
      <c r="A1243" s="78">
        <v>1240.0</v>
      </c>
      <c r="C1243" s="78" t="str">
        <f>VLOOKUP(G1243,[1]Macrodata_CCF!$A$3:$D$55,4,FALSE)</f>
        <v>#ERROR!</v>
      </c>
      <c r="E1243" s="79" t="str">
        <f>VLOOKUP(G1243,[1]Macrodata_CCF!$A$3:$B$55,2,FALSE)</f>
        <v>#ERROR!</v>
      </c>
      <c r="F1243" s="78">
        <v>1.0</v>
      </c>
      <c r="G1243" s="80">
        <v>27.0</v>
      </c>
      <c r="H1243" s="81">
        <v>6405.0</v>
      </c>
      <c r="I1243" s="81">
        <v>20000.0</v>
      </c>
      <c r="J1243" s="81">
        <v>20400.0</v>
      </c>
      <c r="K1243" s="81">
        <v>20000.0</v>
      </c>
      <c r="L1243" s="82">
        <v>1.029422581831556</v>
      </c>
      <c r="N1243" s="83">
        <f t="shared" si="1"/>
        <v>1.029422582</v>
      </c>
      <c r="O1243" s="83">
        <f t="shared" si="2"/>
        <v>1</v>
      </c>
      <c r="Q1243" s="83">
        <f t="shared" si="3"/>
        <v>0.67975</v>
      </c>
      <c r="R1243" s="83">
        <f t="shared" si="4"/>
        <v>1.029422582</v>
      </c>
      <c r="S1243" s="83" t="b">
        <f t="shared" si="5"/>
        <v>0</v>
      </c>
      <c r="T1243" s="72"/>
      <c r="U1243" s="72"/>
      <c r="V1243" s="72"/>
      <c r="W1243" s="72"/>
      <c r="X1243" s="72"/>
      <c r="Y1243" s="72"/>
      <c r="Z1243" s="72"/>
      <c r="AA1243" s="72"/>
      <c r="AB1243" s="72"/>
      <c r="AC1243" s="72"/>
      <c r="AD1243" s="72"/>
      <c r="AE1243" s="72"/>
      <c r="AF1243" s="72"/>
      <c r="AG1243" s="72"/>
      <c r="AH1243" s="72"/>
      <c r="AI1243" s="72"/>
      <c r="AJ1243" s="72"/>
      <c r="AK1243" s="72"/>
    </row>
    <row r="1244" ht="14.25" customHeight="1">
      <c r="A1244" s="78">
        <v>1241.0</v>
      </c>
      <c r="C1244" s="78" t="str">
        <f>VLOOKUP(G1244,[1]Macrodata_CCF!$A$3:$D$55,4,FALSE)</f>
        <v>#ERROR!</v>
      </c>
      <c r="E1244" s="79" t="str">
        <f>VLOOKUP(G1244,[1]Macrodata_CCF!$A$3:$B$55,2,FALSE)</f>
        <v>#ERROR!</v>
      </c>
      <c r="F1244" s="78">
        <v>0.0</v>
      </c>
      <c r="G1244" s="80">
        <v>48.0</v>
      </c>
      <c r="H1244" s="81">
        <v>394590.0</v>
      </c>
      <c r="I1244" s="81">
        <v>770000.0</v>
      </c>
      <c r="J1244" s="81">
        <v>450900.0</v>
      </c>
      <c r="K1244" s="81">
        <v>770000.0</v>
      </c>
      <c r="L1244" s="82">
        <v>0.149996004368557</v>
      </c>
      <c r="N1244" s="83">
        <f t="shared" si="1"/>
        <v>0.1499960044</v>
      </c>
      <c r="O1244" s="83">
        <f t="shared" si="2"/>
        <v>0.1499960044</v>
      </c>
      <c r="Q1244" s="83">
        <f t="shared" si="3"/>
        <v>0.4875454545</v>
      </c>
      <c r="R1244" s="83">
        <f t="shared" si="4"/>
        <v>0.1499960044</v>
      </c>
      <c r="S1244" s="83" t="b">
        <f t="shared" si="5"/>
        <v>0</v>
      </c>
      <c r="T1244" s="72"/>
      <c r="U1244" s="72"/>
      <c r="V1244" s="72"/>
      <c r="W1244" s="72"/>
      <c r="X1244" s="72"/>
      <c r="Y1244" s="72"/>
      <c r="Z1244" s="72"/>
      <c r="AA1244" s="72"/>
      <c r="AB1244" s="72"/>
      <c r="AC1244" s="72"/>
      <c r="AD1244" s="72"/>
      <c r="AE1244" s="72"/>
      <c r="AF1244" s="72"/>
      <c r="AG1244" s="72"/>
      <c r="AH1244" s="72"/>
      <c r="AI1244" s="72"/>
      <c r="AJ1244" s="72"/>
      <c r="AK1244" s="72"/>
    </row>
    <row r="1245" ht="14.25" customHeight="1">
      <c r="A1245" s="78">
        <v>1242.0</v>
      </c>
      <c r="C1245" s="78" t="str">
        <f>VLOOKUP(G1245,[1]Macrodata_CCF!$A$3:$D$55,4,FALSE)</f>
        <v>#ERROR!</v>
      </c>
      <c r="E1245" s="79" t="str">
        <f>VLOOKUP(G1245,[1]Macrodata_CCF!$A$3:$B$55,2,FALSE)</f>
        <v>#ERROR!</v>
      </c>
      <c r="F1245" s="78">
        <v>0.0</v>
      </c>
      <c r="G1245" s="80">
        <v>47.0</v>
      </c>
      <c r="H1245" s="81">
        <v>3730.0</v>
      </c>
      <c r="I1245" s="81">
        <v>10000.0</v>
      </c>
      <c r="J1245" s="81">
        <v>4795.0</v>
      </c>
      <c r="K1245" s="81">
        <v>10000.0</v>
      </c>
      <c r="L1245" s="82">
        <v>0.1698564593301435</v>
      </c>
      <c r="N1245" s="83">
        <f t="shared" si="1"/>
        <v>0.1698564593</v>
      </c>
      <c r="O1245" s="83">
        <f t="shared" si="2"/>
        <v>0.1698564593</v>
      </c>
      <c r="Q1245" s="83">
        <f t="shared" si="3"/>
        <v>0.627</v>
      </c>
      <c r="R1245" s="83">
        <f t="shared" si="4"/>
        <v>0.1698564593</v>
      </c>
      <c r="S1245" s="83" t="b">
        <f t="shared" si="5"/>
        <v>0</v>
      </c>
      <c r="T1245" s="72"/>
      <c r="U1245" s="72"/>
      <c r="V1245" s="72"/>
      <c r="W1245" s="72"/>
      <c r="X1245" s="72"/>
      <c r="Y1245" s="72"/>
      <c r="Z1245" s="72"/>
      <c r="AA1245" s="72"/>
      <c r="AB1245" s="72"/>
      <c r="AC1245" s="72"/>
      <c r="AD1245" s="72"/>
      <c r="AE1245" s="72"/>
      <c r="AF1245" s="72"/>
      <c r="AG1245" s="72"/>
      <c r="AH1245" s="72"/>
      <c r="AI1245" s="72"/>
      <c r="AJ1245" s="72"/>
      <c r="AK1245" s="72"/>
    </row>
    <row r="1246" ht="14.25" customHeight="1">
      <c r="A1246" s="78">
        <v>1243.0</v>
      </c>
      <c r="C1246" s="78" t="str">
        <f>VLOOKUP(G1246,[1]Macrodata_CCF!$A$3:$D$55,4,FALSE)</f>
        <v>#ERROR!</v>
      </c>
      <c r="E1246" s="79" t="str">
        <f>VLOOKUP(G1246,[1]Macrodata_CCF!$A$3:$B$55,2,FALSE)</f>
        <v>#ERROR!</v>
      </c>
      <c r="F1246" s="78">
        <v>0.0</v>
      </c>
      <c r="G1246" s="80">
        <v>13.0</v>
      </c>
      <c r="H1246" s="81">
        <v>278545.0</v>
      </c>
      <c r="I1246" s="81">
        <v>900000.0</v>
      </c>
      <c r="J1246" s="81">
        <v>371765.0</v>
      </c>
      <c r="K1246" s="81">
        <v>900000.0</v>
      </c>
      <c r="L1246" s="82">
        <v>0.1500028159721943</v>
      </c>
      <c r="N1246" s="83">
        <f t="shared" si="1"/>
        <v>0.150002816</v>
      </c>
      <c r="O1246" s="83">
        <f t="shared" si="2"/>
        <v>0.150002816</v>
      </c>
      <c r="Q1246" s="83">
        <f t="shared" si="3"/>
        <v>0.6905055556</v>
      </c>
      <c r="R1246" s="83">
        <f t="shared" si="4"/>
        <v>0.150002816</v>
      </c>
      <c r="S1246" s="83" t="b">
        <f t="shared" si="5"/>
        <v>0</v>
      </c>
      <c r="T1246" s="72"/>
      <c r="U1246" s="72"/>
      <c r="V1246" s="72"/>
      <c r="W1246" s="72"/>
      <c r="X1246" s="72"/>
      <c r="Y1246" s="72"/>
      <c r="Z1246" s="72"/>
      <c r="AA1246" s="72"/>
      <c r="AB1246" s="72"/>
      <c r="AC1246" s="72"/>
      <c r="AD1246" s="72"/>
      <c r="AE1246" s="72"/>
      <c r="AF1246" s="72"/>
      <c r="AG1246" s="72"/>
      <c r="AH1246" s="72"/>
      <c r="AI1246" s="72"/>
      <c r="AJ1246" s="72"/>
      <c r="AK1246" s="72"/>
    </row>
    <row r="1247" ht="14.25" customHeight="1">
      <c r="A1247" s="78">
        <v>1244.0</v>
      </c>
      <c r="C1247" s="78" t="str">
        <f>VLOOKUP(G1247,[1]Macrodata_CCF!$A$3:$D$55,4,FALSE)</f>
        <v>#ERROR!</v>
      </c>
      <c r="E1247" s="79" t="str">
        <f>VLOOKUP(G1247,[1]Macrodata_CCF!$A$3:$B$55,2,FALSE)</f>
        <v>#ERROR!</v>
      </c>
      <c r="F1247" s="78">
        <v>0.0</v>
      </c>
      <c r="G1247" s="80">
        <v>37.0</v>
      </c>
      <c r="H1247" s="81">
        <v>200790.0</v>
      </c>
      <c r="I1247" s="81">
        <v>670000.0</v>
      </c>
      <c r="J1247" s="81">
        <v>683400.0</v>
      </c>
      <c r="K1247" s="81">
        <v>670000.0</v>
      </c>
      <c r="L1247" s="82">
        <v>1.028558641120181</v>
      </c>
      <c r="N1247" s="83">
        <f t="shared" si="1"/>
        <v>1.028558641</v>
      </c>
      <c r="O1247" s="83">
        <f t="shared" si="2"/>
        <v>1</v>
      </c>
      <c r="Q1247" s="83">
        <f t="shared" si="3"/>
        <v>0.7003134328</v>
      </c>
      <c r="R1247" s="83">
        <f t="shared" si="4"/>
        <v>1.028558641</v>
      </c>
      <c r="S1247" s="83" t="b">
        <f t="shared" si="5"/>
        <v>0</v>
      </c>
      <c r="T1247" s="72"/>
      <c r="U1247" s="72"/>
      <c r="V1247" s="72"/>
      <c r="W1247" s="72"/>
      <c r="X1247" s="72"/>
      <c r="Y1247" s="72"/>
      <c r="Z1247" s="72"/>
      <c r="AA1247" s="72"/>
      <c r="AB1247" s="72"/>
      <c r="AC1247" s="72"/>
      <c r="AD1247" s="72"/>
      <c r="AE1247" s="72"/>
      <c r="AF1247" s="72"/>
      <c r="AG1247" s="72"/>
      <c r="AH1247" s="72"/>
      <c r="AI1247" s="72"/>
      <c r="AJ1247" s="72"/>
      <c r="AK1247" s="72"/>
    </row>
    <row r="1248" ht="14.25" customHeight="1">
      <c r="A1248" s="78">
        <v>1245.0</v>
      </c>
      <c r="C1248" s="78" t="str">
        <f>VLOOKUP(G1248,[1]Macrodata_CCF!$A$3:$D$55,4,FALSE)</f>
        <v>#ERROR!</v>
      </c>
      <c r="E1248" s="79" t="str">
        <f>VLOOKUP(G1248,[1]Macrodata_CCF!$A$3:$B$55,2,FALSE)</f>
        <v>#ERROR!</v>
      </c>
      <c r="F1248" s="78">
        <v>0.0</v>
      </c>
      <c r="G1248" s="80">
        <v>31.0</v>
      </c>
      <c r="H1248" s="81">
        <v>288835.0</v>
      </c>
      <c r="I1248" s="81">
        <v>440000.0</v>
      </c>
      <c r="J1248" s="81">
        <v>317555.0</v>
      </c>
      <c r="K1248" s="81">
        <v>792000.0</v>
      </c>
      <c r="L1248" s="82">
        <v>0.189991069361294</v>
      </c>
      <c r="N1248" s="83">
        <f t="shared" si="1"/>
        <v>0.1899910694</v>
      </c>
      <c r="O1248" s="83">
        <f t="shared" si="2"/>
        <v>0.1899910694</v>
      </c>
      <c r="Q1248" s="83">
        <f t="shared" si="3"/>
        <v>0.3435568182</v>
      </c>
      <c r="R1248" s="83">
        <f t="shared" si="4"/>
        <v>0.1899910694</v>
      </c>
      <c r="S1248" s="83" t="b">
        <f t="shared" si="5"/>
        <v>0</v>
      </c>
      <c r="T1248" s="72"/>
      <c r="U1248" s="72"/>
      <c r="V1248" s="72"/>
      <c r="W1248" s="72"/>
      <c r="X1248" s="72"/>
      <c r="Y1248" s="72"/>
      <c r="Z1248" s="72"/>
      <c r="AA1248" s="72"/>
      <c r="AB1248" s="72"/>
      <c r="AC1248" s="72"/>
      <c r="AD1248" s="72"/>
      <c r="AE1248" s="72"/>
      <c r="AF1248" s="72"/>
      <c r="AG1248" s="72"/>
      <c r="AH1248" s="72"/>
      <c r="AI1248" s="72"/>
      <c r="AJ1248" s="72"/>
      <c r="AK1248" s="72"/>
    </row>
    <row r="1249" ht="14.25" customHeight="1">
      <c r="A1249" s="78">
        <v>1246.0</v>
      </c>
      <c r="C1249" s="78" t="str">
        <f>VLOOKUP(G1249,[1]Macrodata_CCF!$A$3:$D$55,4,FALSE)</f>
        <v>#ERROR!</v>
      </c>
      <c r="E1249" s="79" t="str">
        <f>VLOOKUP(G1249,[1]Macrodata_CCF!$A$3:$B$55,2,FALSE)</f>
        <v>#ERROR!</v>
      </c>
      <c r="F1249" s="78">
        <v>0.0</v>
      </c>
      <c r="G1249" s="80">
        <v>11.0</v>
      </c>
      <c r="H1249" s="81">
        <v>151995.0</v>
      </c>
      <c r="I1249" s="81">
        <v>930000.0</v>
      </c>
      <c r="J1249" s="81">
        <v>276475.0</v>
      </c>
      <c r="K1249" s="81">
        <v>930000.0</v>
      </c>
      <c r="L1249" s="82">
        <v>0.1599989717289735</v>
      </c>
      <c r="N1249" s="83">
        <f t="shared" si="1"/>
        <v>0.1599989717</v>
      </c>
      <c r="O1249" s="83">
        <f t="shared" si="2"/>
        <v>0.1599989717</v>
      </c>
      <c r="Q1249" s="83">
        <f t="shared" si="3"/>
        <v>0.8365645161</v>
      </c>
      <c r="R1249" s="83">
        <f t="shared" si="4"/>
        <v>0.1599989717</v>
      </c>
      <c r="S1249" s="83" t="b">
        <f t="shared" si="5"/>
        <v>0</v>
      </c>
      <c r="T1249" s="72"/>
      <c r="U1249" s="72"/>
      <c r="V1249" s="72"/>
      <c r="W1249" s="72"/>
      <c r="X1249" s="72"/>
      <c r="Y1249" s="72"/>
      <c r="Z1249" s="72"/>
      <c r="AA1249" s="72"/>
      <c r="AB1249" s="72"/>
      <c r="AC1249" s="72"/>
      <c r="AD1249" s="72"/>
      <c r="AE1249" s="72"/>
      <c r="AF1249" s="72"/>
      <c r="AG1249" s="72"/>
      <c r="AH1249" s="72"/>
      <c r="AI1249" s="72"/>
      <c r="AJ1249" s="72"/>
      <c r="AK1249" s="72"/>
    </row>
    <row r="1250" ht="14.25" customHeight="1">
      <c r="A1250" s="78">
        <v>1247.0</v>
      </c>
      <c r="C1250" s="78" t="str">
        <f>VLOOKUP(G1250,[1]Macrodata_CCF!$A$3:$D$55,4,FALSE)</f>
        <v>#ERROR!</v>
      </c>
      <c r="E1250" s="79" t="str">
        <f>VLOOKUP(G1250,[1]Macrodata_CCF!$A$3:$B$55,2,FALSE)</f>
        <v>#ERROR!</v>
      </c>
      <c r="F1250" s="78">
        <v>0.0</v>
      </c>
      <c r="G1250" s="80">
        <v>24.0</v>
      </c>
      <c r="H1250" s="81">
        <v>7395.0</v>
      </c>
      <c r="I1250" s="81">
        <v>10000.0</v>
      </c>
      <c r="J1250" s="81">
        <v>7840.0</v>
      </c>
      <c r="K1250" s="81">
        <v>10000.0</v>
      </c>
      <c r="L1250" s="82">
        <v>0.1708253358925144</v>
      </c>
      <c r="N1250" s="83">
        <f t="shared" si="1"/>
        <v>0.1708253359</v>
      </c>
      <c r="O1250" s="83">
        <f t="shared" si="2"/>
        <v>0.1708253359</v>
      </c>
      <c r="Q1250" s="83">
        <f t="shared" si="3"/>
        <v>0.2605</v>
      </c>
      <c r="R1250" s="83">
        <f t="shared" si="4"/>
        <v>0.1708253359</v>
      </c>
      <c r="S1250" s="83" t="b">
        <f t="shared" si="5"/>
        <v>0</v>
      </c>
      <c r="T1250" s="72"/>
      <c r="U1250" s="72"/>
      <c r="V1250" s="72"/>
      <c r="W1250" s="72"/>
      <c r="X1250" s="72"/>
      <c r="Y1250" s="72"/>
      <c r="Z1250" s="72"/>
      <c r="AA1250" s="72"/>
      <c r="AB1250" s="72"/>
      <c r="AC1250" s="72"/>
      <c r="AD1250" s="72"/>
      <c r="AE1250" s="72"/>
      <c r="AF1250" s="72"/>
      <c r="AG1250" s="72"/>
      <c r="AH1250" s="72"/>
      <c r="AI1250" s="72"/>
      <c r="AJ1250" s="72"/>
      <c r="AK1250" s="72"/>
    </row>
    <row r="1251" ht="14.25" customHeight="1">
      <c r="A1251" s="78">
        <v>1248.0</v>
      </c>
      <c r="C1251" s="78" t="str">
        <f>VLOOKUP(G1251,[1]Macrodata_CCF!$A$3:$D$55,4,FALSE)</f>
        <v>#ERROR!</v>
      </c>
      <c r="E1251" s="79" t="str">
        <f>VLOOKUP(G1251,[1]Macrodata_CCF!$A$3:$B$55,2,FALSE)</f>
        <v>#ERROR!</v>
      </c>
      <c r="F1251" s="78">
        <v>1.0</v>
      </c>
      <c r="G1251" s="80">
        <v>3.0</v>
      </c>
      <c r="H1251" s="81">
        <v>147725.0</v>
      </c>
      <c r="I1251" s="81">
        <v>290000.0</v>
      </c>
      <c r="J1251" s="81">
        <v>217440.0</v>
      </c>
      <c r="K1251" s="81">
        <v>290000.0</v>
      </c>
      <c r="L1251" s="82">
        <v>0.4900017571604288</v>
      </c>
      <c r="N1251" s="83">
        <f t="shared" si="1"/>
        <v>0.4900017572</v>
      </c>
      <c r="O1251" s="83">
        <f t="shared" si="2"/>
        <v>0.4900017572</v>
      </c>
      <c r="Q1251" s="83">
        <f t="shared" si="3"/>
        <v>0.4906034483</v>
      </c>
      <c r="R1251" s="83">
        <f t="shared" si="4"/>
        <v>0.4900017572</v>
      </c>
      <c r="S1251" s="83" t="b">
        <f t="shared" si="5"/>
        <v>0</v>
      </c>
      <c r="T1251" s="72"/>
      <c r="U1251" s="72"/>
      <c r="V1251" s="72"/>
      <c r="W1251" s="72"/>
      <c r="X1251" s="72"/>
      <c r="Y1251" s="72"/>
      <c r="Z1251" s="72"/>
      <c r="AA1251" s="72"/>
      <c r="AB1251" s="72"/>
      <c r="AC1251" s="72"/>
      <c r="AD1251" s="72"/>
      <c r="AE1251" s="72"/>
      <c r="AF1251" s="72"/>
      <c r="AG1251" s="72"/>
      <c r="AH1251" s="72"/>
      <c r="AI1251" s="72"/>
      <c r="AJ1251" s="72"/>
      <c r="AK1251" s="72"/>
    </row>
    <row r="1252" ht="14.25" customHeight="1">
      <c r="A1252" s="78">
        <v>1249.0</v>
      </c>
      <c r="C1252" s="78" t="str">
        <f>VLOOKUP(G1252,[1]Macrodata_CCF!$A$3:$D$55,4,FALSE)</f>
        <v>#ERROR!</v>
      </c>
      <c r="E1252" s="79" t="str">
        <f>VLOOKUP(G1252,[1]Macrodata_CCF!$A$3:$B$55,2,FALSE)</f>
        <v>#ERROR!</v>
      </c>
      <c r="F1252" s="78">
        <v>0.0</v>
      </c>
      <c r="G1252" s="80">
        <v>18.0</v>
      </c>
      <c r="H1252" s="81">
        <v>243120.0</v>
      </c>
      <c r="I1252" s="81">
        <v>490000.0</v>
      </c>
      <c r="J1252" s="81">
        <v>156710.0</v>
      </c>
      <c r="K1252" s="81">
        <v>490000.0</v>
      </c>
      <c r="L1252" s="82">
        <v>-0.3500081011017498</v>
      </c>
      <c r="N1252" s="83">
        <f t="shared" si="1"/>
        <v>-0.3500081011</v>
      </c>
      <c r="O1252" s="83">
        <f t="shared" si="2"/>
        <v>0</v>
      </c>
      <c r="Q1252" s="83">
        <f t="shared" si="3"/>
        <v>0.5038367347</v>
      </c>
      <c r="R1252" s="83">
        <f t="shared" si="4"/>
        <v>-0.3500081011</v>
      </c>
      <c r="S1252" s="83" t="b">
        <f t="shared" si="5"/>
        <v>0</v>
      </c>
      <c r="T1252" s="72"/>
      <c r="U1252" s="72"/>
      <c r="V1252" s="72"/>
      <c r="W1252" s="72"/>
      <c r="X1252" s="72"/>
      <c r="Y1252" s="72"/>
      <c r="Z1252" s="72"/>
      <c r="AA1252" s="72"/>
      <c r="AB1252" s="72"/>
      <c r="AC1252" s="72"/>
      <c r="AD1252" s="72"/>
      <c r="AE1252" s="72"/>
      <c r="AF1252" s="72"/>
      <c r="AG1252" s="72"/>
      <c r="AH1252" s="72"/>
      <c r="AI1252" s="72"/>
      <c r="AJ1252" s="72"/>
      <c r="AK1252" s="72"/>
    </row>
    <row r="1253" ht="14.25" customHeight="1">
      <c r="A1253" s="78">
        <v>1250.0</v>
      </c>
      <c r="C1253" s="78" t="str">
        <f>VLOOKUP(G1253,[1]Macrodata_CCF!$A$3:$D$55,4,FALSE)</f>
        <v>#ERROR!</v>
      </c>
      <c r="E1253" s="79" t="str">
        <f>VLOOKUP(G1253,[1]Macrodata_CCF!$A$3:$B$55,2,FALSE)</f>
        <v>#ERROR!</v>
      </c>
      <c r="F1253" s="78">
        <v>0.0</v>
      </c>
      <c r="G1253" s="80">
        <v>11.0</v>
      </c>
      <c r="H1253" s="81">
        <v>129500.0</v>
      </c>
      <c r="I1253" s="81">
        <v>350000.0</v>
      </c>
      <c r="J1253" s="81">
        <v>160370.0</v>
      </c>
      <c r="K1253" s="81">
        <v>350000.0</v>
      </c>
      <c r="L1253" s="82">
        <v>0.14</v>
      </c>
      <c r="N1253" s="83">
        <f t="shared" si="1"/>
        <v>0.14</v>
      </c>
      <c r="O1253" s="83">
        <f t="shared" si="2"/>
        <v>0.14</v>
      </c>
      <c r="Q1253" s="83">
        <f t="shared" si="3"/>
        <v>0.63</v>
      </c>
      <c r="R1253" s="83">
        <f t="shared" si="4"/>
        <v>0.14</v>
      </c>
      <c r="S1253" s="83" t="b">
        <f t="shared" si="5"/>
        <v>0</v>
      </c>
      <c r="T1253" s="72"/>
      <c r="U1253" s="72"/>
      <c r="V1253" s="72"/>
      <c r="W1253" s="72"/>
      <c r="X1253" s="72"/>
      <c r="Y1253" s="72"/>
      <c r="Z1253" s="72"/>
      <c r="AA1253" s="72"/>
      <c r="AB1253" s="72"/>
      <c r="AC1253" s="72"/>
      <c r="AD1253" s="72"/>
      <c r="AE1253" s="72"/>
      <c r="AF1253" s="72"/>
      <c r="AG1253" s="72"/>
      <c r="AH1253" s="72"/>
      <c r="AI1253" s="72"/>
      <c r="AJ1253" s="72"/>
      <c r="AK1253" s="72"/>
    </row>
    <row r="1254" ht="14.25" customHeight="1">
      <c r="A1254" s="78">
        <v>1251.0</v>
      </c>
      <c r="C1254" s="78" t="str">
        <f>VLOOKUP(G1254,[1]Macrodata_CCF!$A$3:$D$55,4,FALSE)</f>
        <v>#ERROR!</v>
      </c>
      <c r="E1254" s="79" t="str">
        <f>VLOOKUP(G1254,[1]Macrodata_CCF!$A$3:$B$55,2,FALSE)</f>
        <v>#ERROR!</v>
      </c>
      <c r="F1254" s="78">
        <v>0.0</v>
      </c>
      <c r="G1254" s="80">
        <v>46.0</v>
      </c>
      <c r="H1254" s="81">
        <v>283530.0</v>
      </c>
      <c r="I1254" s="81">
        <v>660000.0</v>
      </c>
      <c r="J1254" s="81">
        <v>347530.0</v>
      </c>
      <c r="K1254" s="81">
        <v>660000.0</v>
      </c>
      <c r="L1254" s="82">
        <v>0.170000265625415</v>
      </c>
      <c r="N1254" s="83">
        <f t="shared" si="1"/>
        <v>0.1700002656</v>
      </c>
      <c r="O1254" s="83">
        <f t="shared" si="2"/>
        <v>0.1700002656</v>
      </c>
      <c r="Q1254" s="83">
        <f t="shared" si="3"/>
        <v>0.5704090909</v>
      </c>
      <c r="R1254" s="83">
        <f t="shared" si="4"/>
        <v>0.1700002656</v>
      </c>
      <c r="S1254" s="83" t="b">
        <f t="shared" si="5"/>
        <v>0</v>
      </c>
      <c r="T1254" s="72"/>
      <c r="U1254" s="72"/>
      <c r="V1254" s="72"/>
      <c r="W1254" s="72"/>
      <c r="X1254" s="72"/>
      <c r="Y1254" s="72"/>
      <c r="Z1254" s="72"/>
      <c r="AA1254" s="72"/>
      <c r="AB1254" s="72"/>
      <c r="AC1254" s="72"/>
      <c r="AD1254" s="72"/>
      <c r="AE1254" s="72"/>
      <c r="AF1254" s="72"/>
      <c r="AG1254" s="72"/>
      <c r="AH1254" s="72"/>
      <c r="AI1254" s="72"/>
      <c r="AJ1254" s="72"/>
      <c r="AK1254" s="72"/>
    </row>
    <row r="1255" ht="14.25" customHeight="1">
      <c r="A1255" s="78">
        <v>1252.0</v>
      </c>
      <c r="C1255" s="78" t="str">
        <f>VLOOKUP(G1255,[1]Macrodata_CCF!$A$3:$D$55,4,FALSE)</f>
        <v>#ERROR!</v>
      </c>
      <c r="E1255" s="79" t="str">
        <f>VLOOKUP(G1255,[1]Macrodata_CCF!$A$3:$B$55,2,FALSE)</f>
        <v>#ERROR!</v>
      </c>
      <c r="F1255" s="78">
        <v>0.0</v>
      </c>
      <c r="G1255" s="80">
        <v>35.0</v>
      </c>
      <c r="H1255" s="81">
        <v>195395.0</v>
      </c>
      <c r="I1255" s="81">
        <v>480000.0</v>
      </c>
      <c r="J1255" s="81">
        <v>201085.0</v>
      </c>
      <c r="K1255" s="81">
        <v>480000.0</v>
      </c>
      <c r="L1255" s="82">
        <v>0.01999262135240069</v>
      </c>
      <c r="N1255" s="83">
        <f t="shared" si="1"/>
        <v>0.01999262135</v>
      </c>
      <c r="O1255" s="83">
        <f t="shared" si="2"/>
        <v>0.01999262135</v>
      </c>
      <c r="Q1255" s="83">
        <f t="shared" si="3"/>
        <v>0.5929270833</v>
      </c>
      <c r="R1255" s="83">
        <f t="shared" si="4"/>
        <v>0.01999262135</v>
      </c>
      <c r="S1255" s="83" t="b">
        <f t="shared" si="5"/>
        <v>0</v>
      </c>
      <c r="T1255" s="72"/>
      <c r="U1255" s="72"/>
      <c r="V1255" s="72"/>
      <c r="W1255" s="72"/>
      <c r="X1255" s="72"/>
      <c r="Y1255" s="72"/>
      <c r="Z1255" s="72"/>
      <c r="AA1255" s="72"/>
      <c r="AB1255" s="72"/>
      <c r="AC1255" s="72"/>
      <c r="AD1255" s="72"/>
      <c r="AE1255" s="72"/>
      <c r="AF1255" s="72"/>
      <c r="AG1255" s="72"/>
      <c r="AH1255" s="72"/>
      <c r="AI1255" s="72"/>
      <c r="AJ1255" s="72"/>
      <c r="AK1255" s="72"/>
    </row>
    <row r="1256" ht="14.25" customHeight="1">
      <c r="A1256" s="78">
        <v>1253.0</v>
      </c>
      <c r="C1256" s="78" t="str">
        <f>VLOOKUP(G1256,[1]Macrodata_CCF!$A$3:$D$55,4,FALSE)</f>
        <v>#ERROR!</v>
      </c>
      <c r="E1256" s="79" t="str">
        <f>VLOOKUP(G1256,[1]Macrodata_CCF!$A$3:$B$55,2,FALSE)</f>
        <v>#ERROR!</v>
      </c>
      <c r="F1256" s="78">
        <v>1.0</v>
      </c>
      <c r="G1256" s="80">
        <v>19.0</v>
      </c>
      <c r="H1256" s="81">
        <v>275845.0</v>
      </c>
      <c r="I1256" s="81">
        <v>620000.0</v>
      </c>
      <c r="J1256" s="81">
        <v>437600.0</v>
      </c>
      <c r="K1256" s="81">
        <v>620000.0</v>
      </c>
      <c r="L1256" s="82">
        <v>0.4700062471851346</v>
      </c>
      <c r="N1256" s="83">
        <f t="shared" si="1"/>
        <v>0.4700062472</v>
      </c>
      <c r="O1256" s="83">
        <f t="shared" si="2"/>
        <v>0.4700062472</v>
      </c>
      <c r="Q1256" s="83">
        <f t="shared" si="3"/>
        <v>0.5550887097</v>
      </c>
      <c r="R1256" s="83">
        <f t="shared" si="4"/>
        <v>0.4700062472</v>
      </c>
      <c r="S1256" s="83" t="b">
        <f t="shared" si="5"/>
        <v>0</v>
      </c>
      <c r="T1256" s="72"/>
      <c r="U1256" s="72"/>
      <c r="V1256" s="72"/>
      <c r="W1256" s="72"/>
      <c r="X1256" s="72"/>
      <c r="Y1256" s="72"/>
      <c r="Z1256" s="72"/>
      <c r="AA1256" s="72"/>
      <c r="AB1256" s="72"/>
      <c r="AC1256" s="72"/>
      <c r="AD1256" s="72"/>
      <c r="AE1256" s="72"/>
      <c r="AF1256" s="72"/>
      <c r="AG1256" s="72"/>
      <c r="AH1256" s="72"/>
      <c r="AI1256" s="72"/>
      <c r="AJ1256" s="72"/>
      <c r="AK1256" s="72"/>
    </row>
    <row r="1257" ht="14.25" customHeight="1">
      <c r="A1257" s="78">
        <v>1254.0</v>
      </c>
      <c r="C1257" s="78" t="str">
        <f>VLOOKUP(G1257,[1]Macrodata_CCF!$A$3:$D$55,4,FALSE)</f>
        <v>#ERROR!</v>
      </c>
      <c r="E1257" s="79" t="str">
        <f>VLOOKUP(G1257,[1]Macrodata_CCF!$A$3:$B$55,2,FALSE)</f>
        <v>#ERROR!</v>
      </c>
      <c r="F1257" s="78">
        <v>0.0</v>
      </c>
      <c r="G1257" s="80">
        <v>34.0</v>
      </c>
      <c r="H1257" s="81">
        <v>415455.0</v>
      </c>
      <c r="I1257" s="81">
        <v>450000.0</v>
      </c>
      <c r="J1257" s="81">
        <v>459000.0</v>
      </c>
      <c r="K1257" s="81">
        <v>450000.0</v>
      </c>
      <c r="L1257" s="82">
        <v>1.260529743812419</v>
      </c>
      <c r="N1257" s="83">
        <f t="shared" si="1"/>
        <v>1.260529744</v>
      </c>
      <c r="O1257" s="83">
        <f t="shared" si="2"/>
        <v>1</v>
      </c>
      <c r="Q1257" s="83">
        <f t="shared" si="3"/>
        <v>0.07676666667</v>
      </c>
      <c r="R1257" s="83">
        <f t="shared" si="4"/>
        <v>0.09676666667</v>
      </c>
      <c r="S1257" s="83" t="b">
        <f t="shared" si="5"/>
        <v>1</v>
      </c>
      <c r="T1257" s="72"/>
      <c r="U1257" s="72"/>
      <c r="V1257" s="72"/>
      <c r="W1257" s="72"/>
      <c r="X1257" s="72"/>
      <c r="Y1257" s="72"/>
      <c r="Z1257" s="72"/>
      <c r="AA1257" s="72"/>
      <c r="AB1257" s="72"/>
      <c r="AC1257" s="72"/>
      <c r="AD1257" s="72"/>
      <c r="AE1257" s="72"/>
      <c r="AF1257" s="72"/>
      <c r="AG1257" s="72"/>
      <c r="AH1257" s="72"/>
      <c r="AI1257" s="72"/>
      <c r="AJ1257" s="72"/>
      <c r="AK1257" s="72"/>
    </row>
    <row r="1258" ht="14.25" customHeight="1">
      <c r="A1258" s="78">
        <v>1255.0</v>
      </c>
      <c r="C1258" s="78" t="str">
        <f>VLOOKUP(G1258,[1]Macrodata_CCF!$A$3:$D$55,4,FALSE)</f>
        <v>#ERROR!</v>
      </c>
      <c r="E1258" s="79" t="str">
        <f>VLOOKUP(G1258,[1]Macrodata_CCF!$A$3:$B$55,2,FALSE)</f>
        <v>#ERROR!</v>
      </c>
      <c r="F1258" s="78">
        <v>0.0</v>
      </c>
      <c r="G1258" s="80">
        <v>21.0</v>
      </c>
      <c r="H1258" s="81">
        <v>64525.0</v>
      </c>
      <c r="I1258" s="81">
        <v>80000.0</v>
      </c>
      <c r="J1258" s="81">
        <v>66690.0</v>
      </c>
      <c r="K1258" s="81">
        <v>80000.0</v>
      </c>
      <c r="L1258" s="82">
        <v>0.1399030694668821</v>
      </c>
      <c r="N1258" s="83">
        <f t="shared" si="1"/>
        <v>0.1399030695</v>
      </c>
      <c r="O1258" s="83">
        <f t="shared" si="2"/>
        <v>0.1399030695</v>
      </c>
      <c r="Q1258" s="83">
        <f t="shared" si="3"/>
        <v>0.1934375</v>
      </c>
      <c r="R1258" s="83">
        <f t="shared" si="4"/>
        <v>0.1399030695</v>
      </c>
      <c r="S1258" s="83" t="b">
        <f t="shared" si="5"/>
        <v>0</v>
      </c>
      <c r="T1258" s="72"/>
      <c r="U1258" s="72"/>
      <c r="V1258" s="72"/>
      <c r="W1258" s="72"/>
      <c r="X1258" s="72"/>
      <c r="Y1258" s="72"/>
      <c r="Z1258" s="72"/>
      <c r="AA1258" s="72"/>
      <c r="AB1258" s="72"/>
      <c r="AC1258" s="72"/>
      <c r="AD1258" s="72"/>
      <c r="AE1258" s="72"/>
      <c r="AF1258" s="72"/>
      <c r="AG1258" s="72"/>
      <c r="AH1258" s="72"/>
      <c r="AI1258" s="72"/>
      <c r="AJ1258" s="72"/>
      <c r="AK1258" s="72"/>
    </row>
    <row r="1259" ht="14.25" customHeight="1">
      <c r="A1259" s="78">
        <v>1256.0</v>
      </c>
      <c r="C1259" s="78" t="str">
        <f>VLOOKUP(G1259,[1]Macrodata_CCF!$A$3:$D$55,4,FALSE)</f>
        <v>#ERROR!</v>
      </c>
      <c r="E1259" s="79" t="str">
        <f>VLOOKUP(G1259,[1]Macrodata_CCF!$A$3:$B$55,2,FALSE)</f>
        <v>#ERROR!</v>
      </c>
      <c r="F1259" s="78">
        <v>0.0</v>
      </c>
      <c r="G1259" s="80">
        <v>42.0</v>
      </c>
      <c r="H1259" s="81">
        <v>681090.0</v>
      </c>
      <c r="I1259" s="81">
        <v>780000.0</v>
      </c>
      <c r="J1259" s="81">
        <v>660320.0</v>
      </c>
      <c r="K1259" s="81">
        <v>780000.0</v>
      </c>
      <c r="L1259" s="82">
        <v>-0.2099888787786877</v>
      </c>
      <c r="N1259" s="83">
        <f t="shared" si="1"/>
        <v>-0.2099888788</v>
      </c>
      <c r="O1259" s="83">
        <f t="shared" si="2"/>
        <v>0</v>
      </c>
      <c r="Q1259" s="83">
        <f t="shared" si="3"/>
        <v>0.1268076923</v>
      </c>
      <c r="R1259" s="83">
        <f t="shared" si="4"/>
        <v>-0.2099888788</v>
      </c>
      <c r="S1259" s="83" t="b">
        <f t="shared" si="5"/>
        <v>0</v>
      </c>
      <c r="T1259" s="72"/>
      <c r="U1259" s="72"/>
      <c r="V1259" s="72"/>
      <c r="W1259" s="72"/>
      <c r="X1259" s="72"/>
      <c r="Y1259" s="72"/>
      <c r="Z1259" s="72"/>
      <c r="AA1259" s="72"/>
      <c r="AB1259" s="72"/>
      <c r="AC1259" s="72"/>
      <c r="AD1259" s="72"/>
      <c r="AE1259" s="72"/>
      <c r="AF1259" s="72"/>
      <c r="AG1259" s="72"/>
      <c r="AH1259" s="72"/>
      <c r="AI1259" s="72"/>
      <c r="AJ1259" s="72"/>
      <c r="AK1259" s="72"/>
    </row>
    <row r="1260" ht="14.25" customHeight="1">
      <c r="A1260" s="78">
        <v>1257.0</v>
      </c>
      <c r="C1260" s="78" t="str">
        <f>VLOOKUP(G1260,[1]Macrodata_CCF!$A$3:$D$55,4,FALSE)</f>
        <v>#ERROR!</v>
      </c>
      <c r="E1260" s="79" t="str">
        <f>VLOOKUP(G1260,[1]Macrodata_CCF!$A$3:$B$55,2,FALSE)</f>
        <v>#ERROR!</v>
      </c>
      <c r="F1260" s="78">
        <v>0.0</v>
      </c>
      <c r="G1260" s="80">
        <v>2.0</v>
      </c>
      <c r="H1260" s="81">
        <v>0.0</v>
      </c>
      <c r="I1260" s="81">
        <v>800000.0</v>
      </c>
      <c r="J1260" s="81">
        <v>264000.0</v>
      </c>
      <c r="K1260" s="81">
        <v>800000.0</v>
      </c>
      <c r="L1260" s="82">
        <v>0.33</v>
      </c>
      <c r="N1260" s="83">
        <f t="shared" si="1"/>
        <v>0.33</v>
      </c>
      <c r="O1260" s="83">
        <f t="shared" si="2"/>
        <v>0.33</v>
      </c>
      <c r="Q1260" s="83">
        <f t="shared" si="3"/>
        <v>1</v>
      </c>
      <c r="R1260" s="83">
        <f t="shared" si="4"/>
        <v>0.33</v>
      </c>
      <c r="S1260" s="83" t="b">
        <f t="shared" si="5"/>
        <v>0</v>
      </c>
      <c r="T1260" s="72"/>
      <c r="U1260" s="72"/>
      <c r="V1260" s="72"/>
      <c r="W1260" s="72"/>
      <c r="X1260" s="72"/>
      <c r="Y1260" s="72"/>
      <c r="Z1260" s="72"/>
      <c r="AA1260" s="72"/>
      <c r="AB1260" s="72"/>
      <c r="AC1260" s="72"/>
      <c r="AD1260" s="72"/>
      <c r="AE1260" s="72"/>
      <c r="AF1260" s="72"/>
      <c r="AG1260" s="72"/>
      <c r="AH1260" s="72"/>
      <c r="AI1260" s="72"/>
      <c r="AJ1260" s="72"/>
      <c r="AK1260" s="72"/>
    </row>
    <row r="1261" ht="14.25" customHeight="1">
      <c r="A1261" s="78">
        <v>1258.0</v>
      </c>
      <c r="C1261" s="78" t="str">
        <f>VLOOKUP(G1261,[1]Macrodata_CCF!$A$3:$D$55,4,FALSE)</f>
        <v>#ERROR!</v>
      </c>
      <c r="E1261" s="79" t="str">
        <f>VLOOKUP(G1261,[1]Macrodata_CCF!$A$3:$B$55,2,FALSE)</f>
        <v>#ERROR!</v>
      </c>
      <c r="F1261" s="78">
        <v>0.0</v>
      </c>
      <c r="G1261" s="80">
        <v>22.0</v>
      </c>
      <c r="H1261" s="81">
        <v>16830.0</v>
      </c>
      <c r="I1261" s="81">
        <v>20000.0</v>
      </c>
      <c r="J1261" s="81">
        <v>17370.0</v>
      </c>
      <c r="K1261" s="81">
        <v>30000.0</v>
      </c>
      <c r="L1261" s="82">
        <v>0.1703470031545741</v>
      </c>
      <c r="N1261" s="83">
        <f t="shared" si="1"/>
        <v>0.1703470032</v>
      </c>
      <c r="O1261" s="83">
        <f t="shared" si="2"/>
        <v>0.1703470032</v>
      </c>
      <c r="Q1261" s="83">
        <f t="shared" si="3"/>
        <v>0.1585</v>
      </c>
      <c r="R1261" s="83">
        <f t="shared" si="4"/>
        <v>0.1703470032</v>
      </c>
      <c r="S1261" s="83" t="b">
        <f t="shared" si="5"/>
        <v>0</v>
      </c>
      <c r="T1261" s="72"/>
      <c r="U1261" s="72"/>
      <c r="V1261" s="72"/>
      <c r="W1261" s="72"/>
      <c r="X1261" s="72"/>
      <c r="Y1261" s="72"/>
      <c r="Z1261" s="72"/>
      <c r="AA1261" s="72"/>
      <c r="AB1261" s="72"/>
      <c r="AC1261" s="72"/>
      <c r="AD1261" s="72"/>
      <c r="AE1261" s="72"/>
      <c r="AF1261" s="72"/>
      <c r="AG1261" s="72"/>
      <c r="AH1261" s="72"/>
      <c r="AI1261" s="72"/>
      <c r="AJ1261" s="72"/>
      <c r="AK1261" s="72"/>
    </row>
    <row r="1262" ht="14.25" customHeight="1">
      <c r="A1262" s="78">
        <v>1259.0</v>
      </c>
      <c r="C1262" s="78" t="str">
        <f>VLOOKUP(G1262,[1]Macrodata_CCF!$A$3:$D$55,4,FALSE)</f>
        <v>#ERROR!</v>
      </c>
      <c r="E1262" s="79" t="str">
        <f>VLOOKUP(G1262,[1]Macrodata_CCF!$A$3:$B$55,2,FALSE)</f>
        <v>#ERROR!</v>
      </c>
      <c r="F1262" s="78">
        <v>0.0</v>
      </c>
      <c r="G1262" s="80">
        <v>52.0</v>
      </c>
      <c r="H1262" s="81">
        <v>899435.0</v>
      </c>
      <c r="I1262" s="81">
        <v>930000.0</v>
      </c>
      <c r="J1262" s="81">
        <v>903715.0</v>
      </c>
      <c r="K1262" s="81">
        <v>930000.0</v>
      </c>
      <c r="L1262" s="82">
        <v>0.1400294454441355</v>
      </c>
      <c r="N1262" s="83">
        <f t="shared" si="1"/>
        <v>0.1400294454</v>
      </c>
      <c r="O1262" s="83">
        <f t="shared" si="2"/>
        <v>0.1400294454</v>
      </c>
      <c r="Q1262" s="83">
        <f t="shared" si="3"/>
        <v>0.0328655914</v>
      </c>
      <c r="R1262" s="83">
        <f t="shared" si="4"/>
        <v>0.004602150538</v>
      </c>
      <c r="S1262" s="83" t="b">
        <f t="shared" si="5"/>
        <v>0</v>
      </c>
      <c r="T1262" s="72"/>
      <c r="U1262" s="72"/>
      <c r="V1262" s="72"/>
      <c r="W1262" s="72"/>
      <c r="X1262" s="72"/>
      <c r="Y1262" s="72"/>
      <c r="Z1262" s="72"/>
      <c r="AA1262" s="72"/>
      <c r="AB1262" s="72"/>
      <c r="AC1262" s="72"/>
      <c r="AD1262" s="72"/>
      <c r="AE1262" s="72"/>
      <c r="AF1262" s="72"/>
      <c r="AG1262" s="72"/>
      <c r="AH1262" s="72"/>
      <c r="AI1262" s="72"/>
      <c r="AJ1262" s="72"/>
      <c r="AK1262" s="72"/>
    </row>
    <row r="1263" ht="14.25" customHeight="1">
      <c r="A1263" s="78">
        <v>1260.0</v>
      </c>
      <c r="C1263" s="78" t="str">
        <f>VLOOKUP(G1263,[1]Macrodata_CCF!$A$3:$D$55,4,FALSE)</f>
        <v>#ERROR!</v>
      </c>
      <c r="E1263" s="79" t="str">
        <f>VLOOKUP(G1263,[1]Macrodata_CCF!$A$3:$B$55,2,FALSE)</f>
        <v>#ERROR!</v>
      </c>
      <c r="F1263" s="78">
        <v>0.0</v>
      </c>
      <c r="G1263" s="80">
        <v>3.0</v>
      </c>
      <c r="H1263" s="81">
        <v>4025.0</v>
      </c>
      <c r="I1263" s="81">
        <v>90000.0</v>
      </c>
      <c r="J1263" s="81">
        <v>22080.0</v>
      </c>
      <c r="K1263" s="81">
        <v>90000.0</v>
      </c>
      <c r="L1263" s="82">
        <v>0.2100029078220413</v>
      </c>
      <c r="N1263" s="83">
        <f t="shared" si="1"/>
        <v>0.2100029078</v>
      </c>
      <c r="O1263" s="83">
        <f t="shared" si="2"/>
        <v>0.2100029078</v>
      </c>
      <c r="Q1263" s="83">
        <f t="shared" si="3"/>
        <v>0.9552777778</v>
      </c>
      <c r="R1263" s="83">
        <f t="shared" si="4"/>
        <v>0.2100029078</v>
      </c>
      <c r="S1263" s="83" t="b">
        <f t="shared" si="5"/>
        <v>0</v>
      </c>
      <c r="T1263" s="72"/>
      <c r="U1263" s="72"/>
      <c r="V1263" s="72"/>
      <c r="W1263" s="72"/>
      <c r="X1263" s="72"/>
      <c r="Y1263" s="72"/>
      <c r="Z1263" s="72"/>
      <c r="AA1263" s="72"/>
      <c r="AB1263" s="72"/>
      <c r="AC1263" s="72"/>
      <c r="AD1263" s="72"/>
      <c r="AE1263" s="72"/>
      <c r="AF1263" s="72"/>
      <c r="AG1263" s="72"/>
      <c r="AH1263" s="72"/>
      <c r="AI1263" s="72"/>
      <c r="AJ1263" s="72"/>
      <c r="AK1263" s="72"/>
    </row>
    <row r="1264" ht="14.25" customHeight="1">
      <c r="A1264" s="78">
        <v>1261.0</v>
      </c>
      <c r="C1264" s="78" t="str">
        <f>VLOOKUP(G1264,[1]Macrodata_CCF!$A$3:$D$55,4,FALSE)</f>
        <v>#ERROR!</v>
      </c>
      <c r="E1264" s="79" t="str">
        <f>VLOOKUP(G1264,[1]Macrodata_CCF!$A$3:$B$55,2,FALSE)</f>
        <v>#ERROR!</v>
      </c>
      <c r="F1264" s="78">
        <v>0.0</v>
      </c>
      <c r="G1264" s="80">
        <v>11.0</v>
      </c>
      <c r="H1264" s="81">
        <v>40485.0</v>
      </c>
      <c r="I1264" s="81">
        <v>180000.0</v>
      </c>
      <c r="J1264" s="81">
        <v>62805.0</v>
      </c>
      <c r="K1264" s="81">
        <v>180000.0</v>
      </c>
      <c r="L1264" s="82">
        <v>0.1599827975486507</v>
      </c>
      <c r="N1264" s="83">
        <f t="shared" si="1"/>
        <v>0.1599827975</v>
      </c>
      <c r="O1264" s="83">
        <f t="shared" si="2"/>
        <v>0.1599827975</v>
      </c>
      <c r="Q1264" s="83">
        <f t="shared" si="3"/>
        <v>0.7750833333</v>
      </c>
      <c r="R1264" s="83">
        <f t="shared" si="4"/>
        <v>0.1599827975</v>
      </c>
      <c r="S1264" s="83" t="b">
        <f t="shared" si="5"/>
        <v>0</v>
      </c>
      <c r="T1264" s="72"/>
      <c r="U1264" s="72"/>
      <c r="V1264" s="72"/>
      <c r="W1264" s="72"/>
      <c r="X1264" s="72"/>
      <c r="Y1264" s="72"/>
      <c r="Z1264" s="72"/>
      <c r="AA1264" s="72"/>
      <c r="AB1264" s="72"/>
      <c r="AC1264" s="72"/>
      <c r="AD1264" s="72"/>
      <c r="AE1264" s="72"/>
      <c r="AF1264" s="72"/>
      <c r="AG1264" s="72"/>
      <c r="AH1264" s="72"/>
      <c r="AI1264" s="72"/>
      <c r="AJ1264" s="72"/>
      <c r="AK1264" s="72"/>
    </row>
    <row r="1265" ht="14.25" customHeight="1">
      <c r="A1265" s="78">
        <v>1262.0</v>
      </c>
      <c r="C1265" s="78" t="str">
        <f>VLOOKUP(G1265,[1]Macrodata_CCF!$A$3:$D$55,4,FALSE)</f>
        <v>#ERROR!</v>
      </c>
      <c r="E1265" s="79" t="str">
        <f>VLOOKUP(G1265,[1]Macrodata_CCF!$A$3:$B$55,2,FALSE)</f>
        <v>#ERROR!</v>
      </c>
      <c r="F1265" s="78">
        <v>0.0</v>
      </c>
      <c r="G1265" s="80">
        <v>22.0</v>
      </c>
      <c r="H1265" s="81">
        <v>181800.0</v>
      </c>
      <c r="I1265" s="81">
        <v>690000.0</v>
      </c>
      <c r="J1265" s="81">
        <v>258030.0</v>
      </c>
      <c r="K1265" s="81">
        <v>690000.0</v>
      </c>
      <c r="L1265" s="82">
        <v>0.15</v>
      </c>
      <c r="N1265" s="83">
        <f t="shared" si="1"/>
        <v>0.15</v>
      </c>
      <c r="O1265" s="83">
        <f t="shared" si="2"/>
        <v>0.15</v>
      </c>
      <c r="Q1265" s="83">
        <f t="shared" si="3"/>
        <v>0.7365217391</v>
      </c>
      <c r="R1265" s="83">
        <f t="shared" si="4"/>
        <v>0.15</v>
      </c>
      <c r="S1265" s="83" t="b">
        <f t="shared" si="5"/>
        <v>0</v>
      </c>
      <c r="T1265" s="72"/>
      <c r="U1265" s="72"/>
      <c r="V1265" s="72"/>
      <c r="W1265" s="72"/>
      <c r="X1265" s="72"/>
      <c r="Y1265" s="72"/>
      <c r="Z1265" s="72"/>
      <c r="AA1265" s="72"/>
      <c r="AB1265" s="72"/>
      <c r="AC1265" s="72"/>
      <c r="AD1265" s="72"/>
      <c r="AE1265" s="72"/>
      <c r="AF1265" s="72"/>
      <c r="AG1265" s="72"/>
      <c r="AH1265" s="72"/>
      <c r="AI1265" s="72"/>
      <c r="AJ1265" s="72"/>
      <c r="AK1265" s="72"/>
    </row>
    <row r="1266" ht="14.25" customHeight="1">
      <c r="A1266" s="78">
        <v>1263.0</v>
      </c>
      <c r="C1266" s="78" t="str">
        <f>VLOOKUP(G1266,[1]Macrodata_CCF!$A$3:$D$55,4,FALSE)</f>
        <v>#ERROR!</v>
      </c>
      <c r="E1266" s="79" t="str">
        <f>VLOOKUP(G1266,[1]Macrodata_CCF!$A$3:$B$55,2,FALSE)</f>
        <v>#ERROR!</v>
      </c>
      <c r="F1266" s="78">
        <v>0.0</v>
      </c>
      <c r="G1266" s="80">
        <v>46.0</v>
      </c>
      <c r="H1266" s="81">
        <v>237395.0</v>
      </c>
      <c r="I1266" s="81">
        <v>360000.0</v>
      </c>
      <c r="J1266" s="81">
        <v>257010.0</v>
      </c>
      <c r="K1266" s="81">
        <v>360000.0</v>
      </c>
      <c r="L1266" s="82">
        <v>0.1599853187064149</v>
      </c>
      <c r="N1266" s="83">
        <f t="shared" si="1"/>
        <v>0.1599853187</v>
      </c>
      <c r="O1266" s="83">
        <f t="shared" si="2"/>
        <v>0.1599853187</v>
      </c>
      <c r="Q1266" s="83">
        <f t="shared" si="3"/>
        <v>0.3405694444</v>
      </c>
      <c r="R1266" s="83">
        <f t="shared" si="4"/>
        <v>0.1599853187</v>
      </c>
      <c r="S1266" s="83" t="b">
        <f t="shared" si="5"/>
        <v>0</v>
      </c>
      <c r="T1266" s="72"/>
      <c r="U1266" s="72"/>
      <c r="V1266" s="72"/>
      <c r="W1266" s="72"/>
      <c r="X1266" s="72"/>
      <c r="Y1266" s="72"/>
      <c r="Z1266" s="72"/>
      <c r="AA1266" s="72"/>
      <c r="AB1266" s="72"/>
      <c r="AC1266" s="72"/>
      <c r="AD1266" s="72"/>
      <c r="AE1266" s="72"/>
      <c r="AF1266" s="72"/>
      <c r="AG1266" s="72"/>
      <c r="AH1266" s="72"/>
      <c r="AI1266" s="72"/>
      <c r="AJ1266" s="72"/>
      <c r="AK1266" s="72"/>
    </row>
    <row r="1267" ht="14.25" customHeight="1">
      <c r="A1267" s="78">
        <v>1264.0</v>
      </c>
      <c r="C1267" s="78" t="str">
        <f>VLOOKUP(G1267,[1]Macrodata_CCF!$A$3:$D$55,4,FALSE)</f>
        <v>#ERROR!</v>
      </c>
      <c r="E1267" s="79" t="str">
        <f>VLOOKUP(G1267,[1]Macrodata_CCF!$A$3:$B$55,2,FALSE)</f>
        <v>#ERROR!</v>
      </c>
      <c r="F1267" s="78">
        <v>0.0</v>
      </c>
      <c r="G1267" s="80">
        <v>21.0</v>
      </c>
      <c r="H1267" s="81">
        <v>207400.0</v>
      </c>
      <c r="I1267" s="81">
        <v>280000.0</v>
      </c>
      <c r="J1267" s="81">
        <v>218290.0</v>
      </c>
      <c r="K1267" s="81">
        <v>280000.0</v>
      </c>
      <c r="L1267" s="82">
        <v>0.15</v>
      </c>
      <c r="N1267" s="83">
        <f t="shared" si="1"/>
        <v>0.15</v>
      </c>
      <c r="O1267" s="83">
        <f t="shared" si="2"/>
        <v>0.15</v>
      </c>
      <c r="Q1267" s="83">
        <f t="shared" si="3"/>
        <v>0.2592857143</v>
      </c>
      <c r="R1267" s="83">
        <f t="shared" si="4"/>
        <v>0.15</v>
      </c>
      <c r="S1267" s="83" t="b">
        <f t="shared" si="5"/>
        <v>0</v>
      </c>
      <c r="T1267" s="72"/>
      <c r="U1267" s="72"/>
      <c r="V1267" s="72"/>
      <c r="W1267" s="72"/>
      <c r="X1267" s="72"/>
      <c r="Y1267" s="72"/>
      <c r="Z1267" s="72"/>
      <c r="AA1267" s="72"/>
      <c r="AB1267" s="72"/>
      <c r="AC1267" s="72"/>
      <c r="AD1267" s="72"/>
      <c r="AE1267" s="72"/>
      <c r="AF1267" s="72"/>
      <c r="AG1267" s="72"/>
      <c r="AH1267" s="72"/>
      <c r="AI1267" s="72"/>
      <c r="AJ1267" s="72"/>
      <c r="AK1267" s="72"/>
    </row>
    <row r="1268" ht="14.25" customHeight="1">
      <c r="A1268" s="78">
        <v>1265.0</v>
      </c>
      <c r="C1268" s="78" t="str">
        <f>VLOOKUP(G1268,[1]Macrodata_CCF!$A$3:$D$55,4,FALSE)</f>
        <v>#ERROR!</v>
      </c>
      <c r="E1268" s="79" t="str">
        <f>VLOOKUP(G1268,[1]Macrodata_CCF!$A$3:$B$55,2,FALSE)</f>
        <v>#ERROR!</v>
      </c>
      <c r="F1268" s="78">
        <v>0.0</v>
      </c>
      <c r="G1268" s="80">
        <v>52.0</v>
      </c>
      <c r="H1268" s="81">
        <v>259925.0</v>
      </c>
      <c r="I1268" s="81">
        <v>410000.0</v>
      </c>
      <c r="J1268" s="81">
        <v>271930.0</v>
      </c>
      <c r="K1268" s="81">
        <v>410000.0</v>
      </c>
      <c r="L1268" s="82">
        <v>0.07999333666500083</v>
      </c>
      <c r="N1268" s="83">
        <f t="shared" si="1"/>
        <v>0.07999333667</v>
      </c>
      <c r="O1268" s="83">
        <f t="shared" si="2"/>
        <v>0.07999333667</v>
      </c>
      <c r="Q1268" s="83">
        <f t="shared" si="3"/>
        <v>0.3660365854</v>
      </c>
      <c r="R1268" s="83">
        <f t="shared" si="4"/>
        <v>0.07999333667</v>
      </c>
      <c r="S1268" s="83" t="b">
        <f t="shared" si="5"/>
        <v>0</v>
      </c>
      <c r="T1268" s="72"/>
      <c r="U1268" s="72"/>
      <c r="V1268" s="72"/>
      <c r="W1268" s="72"/>
      <c r="X1268" s="72"/>
      <c r="Y1268" s="72"/>
      <c r="Z1268" s="72"/>
      <c r="AA1268" s="72"/>
      <c r="AB1268" s="72"/>
      <c r="AC1268" s="72"/>
      <c r="AD1268" s="72"/>
      <c r="AE1268" s="72"/>
      <c r="AF1268" s="72"/>
      <c r="AG1268" s="72"/>
      <c r="AH1268" s="72"/>
      <c r="AI1268" s="72"/>
      <c r="AJ1268" s="72"/>
      <c r="AK1268" s="72"/>
    </row>
    <row r="1269" ht="14.25" customHeight="1">
      <c r="A1269" s="78">
        <v>1266.0</v>
      </c>
      <c r="C1269" s="78" t="str">
        <f>VLOOKUP(G1269,[1]Macrodata_CCF!$A$3:$D$55,4,FALSE)</f>
        <v>#ERROR!</v>
      </c>
      <c r="E1269" s="79" t="str">
        <f>VLOOKUP(G1269,[1]Macrodata_CCF!$A$3:$B$55,2,FALSE)</f>
        <v>#ERROR!</v>
      </c>
      <c r="F1269" s="78">
        <v>0.0</v>
      </c>
      <c r="G1269" s="80">
        <v>12.0</v>
      </c>
      <c r="H1269" s="81">
        <v>181935.0</v>
      </c>
      <c r="I1269" s="81">
        <v>810000.0</v>
      </c>
      <c r="J1269" s="81">
        <v>401760.0</v>
      </c>
      <c r="K1269" s="81">
        <v>1377000.0</v>
      </c>
      <c r="L1269" s="82">
        <v>0.3500035824317547</v>
      </c>
      <c r="N1269" s="83">
        <f t="shared" si="1"/>
        <v>0.3500035824</v>
      </c>
      <c r="O1269" s="83">
        <f t="shared" si="2"/>
        <v>0.3500035824</v>
      </c>
      <c r="Q1269" s="83">
        <f t="shared" si="3"/>
        <v>0.7753888889</v>
      </c>
      <c r="R1269" s="83">
        <f t="shared" si="4"/>
        <v>0.3500035824</v>
      </c>
      <c r="S1269" s="83" t="b">
        <f t="shared" si="5"/>
        <v>0</v>
      </c>
      <c r="T1269" s="72"/>
      <c r="U1269" s="72"/>
      <c r="V1269" s="72"/>
      <c r="W1269" s="72"/>
      <c r="X1269" s="72"/>
      <c r="Y1269" s="72"/>
      <c r="Z1269" s="72"/>
      <c r="AA1269" s="72"/>
      <c r="AB1269" s="72"/>
      <c r="AC1269" s="72"/>
      <c r="AD1269" s="72"/>
      <c r="AE1269" s="72"/>
      <c r="AF1269" s="72"/>
      <c r="AG1269" s="72"/>
      <c r="AH1269" s="72"/>
      <c r="AI1269" s="72"/>
      <c r="AJ1269" s="72"/>
      <c r="AK1269" s="72"/>
    </row>
    <row r="1270" ht="14.25" customHeight="1">
      <c r="A1270" s="78">
        <v>1267.0</v>
      </c>
      <c r="C1270" s="78" t="str">
        <f>VLOOKUP(G1270,[1]Macrodata_CCF!$A$3:$D$55,4,FALSE)</f>
        <v>#ERROR!</v>
      </c>
      <c r="E1270" s="79" t="str">
        <f>VLOOKUP(G1270,[1]Macrodata_CCF!$A$3:$B$55,2,FALSE)</f>
        <v>#ERROR!</v>
      </c>
      <c r="F1270" s="78">
        <v>0.0</v>
      </c>
      <c r="G1270" s="80">
        <v>51.0</v>
      </c>
      <c r="H1270" s="81">
        <v>0.0</v>
      </c>
      <c r="I1270" s="81">
        <v>490000.0</v>
      </c>
      <c r="J1270" s="81">
        <v>44100.0</v>
      </c>
      <c r="K1270" s="81">
        <v>490000.0</v>
      </c>
      <c r="L1270" s="82">
        <v>0.09</v>
      </c>
      <c r="N1270" s="83">
        <f t="shared" si="1"/>
        <v>0.09</v>
      </c>
      <c r="O1270" s="83">
        <f t="shared" si="2"/>
        <v>0.09</v>
      </c>
      <c r="Q1270" s="83">
        <f t="shared" si="3"/>
        <v>1</v>
      </c>
      <c r="R1270" s="83">
        <f t="shared" si="4"/>
        <v>0.09</v>
      </c>
      <c r="S1270" s="83" t="b">
        <f t="shared" si="5"/>
        <v>0</v>
      </c>
      <c r="T1270" s="72"/>
      <c r="U1270" s="72"/>
      <c r="V1270" s="72"/>
      <c r="W1270" s="72"/>
      <c r="X1270" s="72"/>
      <c r="Y1270" s="72"/>
      <c r="Z1270" s="72"/>
      <c r="AA1270" s="72"/>
      <c r="AB1270" s="72"/>
      <c r="AC1270" s="72"/>
      <c r="AD1270" s="72"/>
      <c r="AE1270" s="72"/>
      <c r="AF1270" s="72"/>
      <c r="AG1270" s="72"/>
      <c r="AH1270" s="72"/>
      <c r="AI1270" s="72"/>
      <c r="AJ1270" s="72"/>
      <c r="AK1270" s="72"/>
    </row>
    <row r="1271" ht="14.25" customHeight="1">
      <c r="A1271" s="78">
        <v>1268.0</v>
      </c>
      <c r="C1271" s="78" t="str">
        <f>VLOOKUP(G1271,[1]Macrodata_CCF!$A$3:$D$55,4,FALSE)</f>
        <v>#ERROR!</v>
      </c>
      <c r="E1271" s="79" t="str">
        <f>VLOOKUP(G1271,[1]Macrodata_CCF!$A$3:$B$55,2,FALSE)</f>
        <v>#ERROR!</v>
      </c>
      <c r="F1271" s="78">
        <v>0.0</v>
      </c>
      <c r="G1271" s="80">
        <v>17.0</v>
      </c>
      <c r="H1271" s="81">
        <v>334580.0</v>
      </c>
      <c r="I1271" s="81">
        <v>900000.0</v>
      </c>
      <c r="J1271" s="81">
        <v>442010.0</v>
      </c>
      <c r="K1271" s="81">
        <v>900000.0</v>
      </c>
      <c r="L1271" s="82">
        <v>0.1900003537193591</v>
      </c>
      <c r="N1271" s="83">
        <f t="shared" si="1"/>
        <v>0.1900003537</v>
      </c>
      <c r="O1271" s="83">
        <f t="shared" si="2"/>
        <v>0.1900003537</v>
      </c>
      <c r="Q1271" s="83">
        <f t="shared" si="3"/>
        <v>0.6282444444</v>
      </c>
      <c r="R1271" s="83">
        <f t="shared" si="4"/>
        <v>0.1900003537</v>
      </c>
      <c r="S1271" s="83" t="b">
        <f t="shared" si="5"/>
        <v>0</v>
      </c>
      <c r="T1271" s="72"/>
      <c r="U1271" s="72"/>
      <c r="V1271" s="72"/>
      <c r="W1271" s="72"/>
      <c r="X1271" s="72"/>
      <c r="Y1271" s="72"/>
      <c r="Z1271" s="72"/>
      <c r="AA1271" s="72"/>
      <c r="AB1271" s="72"/>
      <c r="AC1271" s="72"/>
      <c r="AD1271" s="72"/>
      <c r="AE1271" s="72"/>
      <c r="AF1271" s="72"/>
      <c r="AG1271" s="72"/>
      <c r="AH1271" s="72"/>
      <c r="AI1271" s="72"/>
      <c r="AJ1271" s="72"/>
      <c r="AK1271" s="72"/>
    </row>
    <row r="1272" ht="14.25" customHeight="1">
      <c r="A1272" s="78">
        <v>1269.0</v>
      </c>
      <c r="C1272" s="78" t="str">
        <f>VLOOKUP(G1272,[1]Macrodata_CCF!$A$3:$D$55,4,FALSE)</f>
        <v>#ERROR!</v>
      </c>
      <c r="E1272" s="79" t="str">
        <f>VLOOKUP(G1272,[1]Macrodata_CCF!$A$3:$B$55,2,FALSE)</f>
        <v>#ERROR!</v>
      </c>
      <c r="F1272" s="78">
        <v>0.0</v>
      </c>
      <c r="G1272" s="80">
        <v>30.0</v>
      </c>
      <c r="H1272" s="81">
        <v>794265.0</v>
      </c>
      <c r="I1272" s="81">
        <v>810000.0</v>
      </c>
      <c r="J1272" s="81">
        <v>796470.0</v>
      </c>
      <c r="K1272" s="81">
        <v>810000.0</v>
      </c>
      <c r="L1272" s="82">
        <v>0.1401334604385129</v>
      </c>
      <c r="N1272" s="83">
        <f t="shared" si="1"/>
        <v>0.1401334604</v>
      </c>
      <c r="O1272" s="83">
        <f t="shared" si="2"/>
        <v>0.1401334604</v>
      </c>
      <c r="Q1272" s="83">
        <f t="shared" si="3"/>
        <v>0.01942592593</v>
      </c>
      <c r="R1272" s="83">
        <f t="shared" si="4"/>
        <v>0.002722222222</v>
      </c>
      <c r="S1272" s="83" t="b">
        <f t="shared" si="5"/>
        <v>0</v>
      </c>
      <c r="T1272" s="72"/>
      <c r="U1272" s="72"/>
      <c r="V1272" s="72"/>
      <c r="W1272" s="72"/>
      <c r="X1272" s="72"/>
      <c r="Y1272" s="72"/>
      <c r="Z1272" s="72"/>
      <c r="AA1272" s="72"/>
      <c r="AB1272" s="72"/>
      <c r="AC1272" s="72"/>
      <c r="AD1272" s="72"/>
      <c r="AE1272" s="72"/>
      <c r="AF1272" s="72"/>
      <c r="AG1272" s="72"/>
      <c r="AH1272" s="72"/>
      <c r="AI1272" s="72"/>
      <c r="AJ1272" s="72"/>
      <c r="AK1272" s="72"/>
    </row>
    <row r="1273" ht="14.25" customHeight="1">
      <c r="A1273" s="78">
        <v>1270.0</v>
      </c>
      <c r="C1273" s="78" t="str">
        <f>VLOOKUP(G1273,[1]Macrodata_CCF!$A$3:$D$55,4,FALSE)</f>
        <v>#ERROR!</v>
      </c>
      <c r="E1273" s="79" t="str">
        <f>VLOOKUP(G1273,[1]Macrodata_CCF!$A$3:$B$55,2,FALSE)</f>
        <v>#ERROR!</v>
      </c>
      <c r="F1273" s="78">
        <v>0.0</v>
      </c>
      <c r="G1273" s="80">
        <v>40.0</v>
      </c>
      <c r="H1273" s="81">
        <v>303555.0</v>
      </c>
      <c r="I1273" s="81">
        <v>840000.0</v>
      </c>
      <c r="J1273" s="81">
        <v>217725.0</v>
      </c>
      <c r="K1273" s="81">
        <v>840000.0</v>
      </c>
      <c r="L1273" s="82">
        <v>-0.1599977630511982</v>
      </c>
      <c r="N1273" s="83">
        <f t="shared" si="1"/>
        <v>-0.1599977631</v>
      </c>
      <c r="O1273" s="83">
        <f t="shared" si="2"/>
        <v>0</v>
      </c>
      <c r="Q1273" s="83">
        <f t="shared" si="3"/>
        <v>0.638625</v>
      </c>
      <c r="R1273" s="83">
        <f t="shared" si="4"/>
        <v>-0.1599977631</v>
      </c>
      <c r="S1273" s="83" t="b">
        <f t="shared" si="5"/>
        <v>0</v>
      </c>
      <c r="T1273" s="72"/>
      <c r="U1273" s="72"/>
      <c r="V1273" s="72"/>
      <c r="W1273" s="72"/>
      <c r="X1273" s="72"/>
      <c r="Y1273" s="72"/>
      <c r="Z1273" s="72"/>
      <c r="AA1273" s="72"/>
      <c r="AB1273" s="72"/>
      <c r="AC1273" s="72"/>
      <c r="AD1273" s="72"/>
      <c r="AE1273" s="72"/>
      <c r="AF1273" s="72"/>
      <c r="AG1273" s="72"/>
      <c r="AH1273" s="72"/>
      <c r="AI1273" s="72"/>
      <c r="AJ1273" s="72"/>
      <c r="AK1273" s="72"/>
    </row>
    <row r="1274" ht="14.25" customHeight="1">
      <c r="A1274" s="78">
        <v>1271.0</v>
      </c>
      <c r="C1274" s="78" t="str">
        <f>VLOOKUP(G1274,[1]Macrodata_CCF!$A$3:$D$55,4,FALSE)</f>
        <v>#ERROR!</v>
      </c>
      <c r="E1274" s="79" t="str">
        <f>VLOOKUP(G1274,[1]Macrodata_CCF!$A$3:$B$55,2,FALSE)</f>
        <v>#ERROR!</v>
      </c>
      <c r="F1274" s="78">
        <v>1.0</v>
      </c>
      <c r="G1274" s="80">
        <v>42.0</v>
      </c>
      <c r="H1274" s="81">
        <v>36180.0</v>
      </c>
      <c r="I1274" s="81">
        <v>230000.0</v>
      </c>
      <c r="J1274" s="81">
        <v>150535.0</v>
      </c>
      <c r="K1274" s="81">
        <v>230000.0</v>
      </c>
      <c r="L1274" s="82">
        <v>0.5900061913115262</v>
      </c>
      <c r="N1274" s="83">
        <f t="shared" si="1"/>
        <v>0.5900061913</v>
      </c>
      <c r="O1274" s="83">
        <f t="shared" si="2"/>
        <v>0.5900061913</v>
      </c>
      <c r="Q1274" s="83">
        <f t="shared" si="3"/>
        <v>0.8426956522</v>
      </c>
      <c r="R1274" s="83">
        <f t="shared" si="4"/>
        <v>0.5900061913</v>
      </c>
      <c r="S1274" s="83" t="b">
        <f t="shared" si="5"/>
        <v>0</v>
      </c>
      <c r="T1274" s="72"/>
      <c r="U1274" s="72"/>
      <c r="V1274" s="72"/>
      <c r="W1274" s="72"/>
      <c r="X1274" s="72"/>
      <c r="Y1274" s="72"/>
      <c r="Z1274" s="72"/>
      <c r="AA1274" s="72"/>
      <c r="AB1274" s="72"/>
      <c r="AC1274" s="72"/>
      <c r="AD1274" s="72"/>
      <c r="AE1274" s="72"/>
      <c r="AF1274" s="72"/>
      <c r="AG1274" s="72"/>
      <c r="AH1274" s="72"/>
      <c r="AI1274" s="72"/>
      <c r="AJ1274" s="72"/>
      <c r="AK1274" s="72"/>
    </row>
    <row r="1275" ht="14.25" customHeight="1">
      <c r="A1275" s="78">
        <v>1272.0</v>
      </c>
      <c r="C1275" s="78" t="str">
        <f>VLOOKUP(G1275,[1]Macrodata_CCF!$A$3:$D$55,4,FALSE)</f>
        <v>#ERROR!</v>
      </c>
      <c r="E1275" s="79" t="str">
        <f>VLOOKUP(G1275,[1]Macrodata_CCF!$A$3:$B$55,2,FALSE)</f>
        <v>#ERROR!</v>
      </c>
      <c r="F1275" s="78">
        <v>0.0</v>
      </c>
      <c r="G1275" s="80">
        <v>13.0</v>
      </c>
      <c r="H1275" s="81">
        <v>99770.0</v>
      </c>
      <c r="I1275" s="81">
        <v>190000.0</v>
      </c>
      <c r="J1275" s="81">
        <v>117815.0</v>
      </c>
      <c r="K1275" s="81">
        <v>342000.0</v>
      </c>
      <c r="L1275" s="82">
        <v>0.1999889172115704</v>
      </c>
      <c r="N1275" s="83">
        <f t="shared" si="1"/>
        <v>0.1999889172</v>
      </c>
      <c r="O1275" s="83">
        <f t="shared" si="2"/>
        <v>0.1999889172</v>
      </c>
      <c r="Q1275" s="83">
        <f t="shared" si="3"/>
        <v>0.4748947368</v>
      </c>
      <c r="R1275" s="83">
        <f t="shared" si="4"/>
        <v>0.1999889172</v>
      </c>
      <c r="S1275" s="83" t="b">
        <f t="shared" si="5"/>
        <v>0</v>
      </c>
      <c r="T1275" s="72"/>
      <c r="U1275" s="72"/>
      <c r="V1275" s="72"/>
      <c r="W1275" s="72"/>
      <c r="X1275" s="72"/>
      <c r="Y1275" s="72"/>
      <c r="Z1275" s="72"/>
      <c r="AA1275" s="72"/>
      <c r="AB1275" s="72"/>
      <c r="AC1275" s="72"/>
      <c r="AD1275" s="72"/>
      <c r="AE1275" s="72"/>
      <c r="AF1275" s="72"/>
      <c r="AG1275" s="72"/>
      <c r="AH1275" s="72"/>
      <c r="AI1275" s="72"/>
      <c r="AJ1275" s="72"/>
      <c r="AK1275" s="72"/>
    </row>
    <row r="1276" ht="14.25" customHeight="1">
      <c r="A1276" s="78">
        <v>1273.0</v>
      </c>
      <c r="C1276" s="78" t="str">
        <f>VLOOKUP(G1276,[1]Macrodata_CCF!$A$3:$D$55,4,FALSE)</f>
        <v>#ERROR!</v>
      </c>
      <c r="E1276" s="79" t="str">
        <f>VLOOKUP(G1276,[1]Macrodata_CCF!$A$3:$B$55,2,FALSE)</f>
        <v>#ERROR!</v>
      </c>
      <c r="F1276" s="78">
        <v>0.0</v>
      </c>
      <c r="G1276" s="80">
        <v>48.0</v>
      </c>
      <c r="H1276" s="81">
        <v>0.0</v>
      </c>
      <c r="I1276" s="81">
        <v>510000.0</v>
      </c>
      <c r="J1276" s="81">
        <v>96900.0</v>
      </c>
      <c r="K1276" s="81">
        <v>510000.0</v>
      </c>
      <c r="L1276" s="82">
        <v>0.19</v>
      </c>
      <c r="N1276" s="83">
        <f t="shared" si="1"/>
        <v>0.19</v>
      </c>
      <c r="O1276" s="83">
        <f t="shared" si="2"/>
        <v>0.19</v>
      </c>
      <c r="Q1276" s="83">
        <f t="shared" si="3"/>
        <v>1</v>
      </c>
      <c r="R1276" s="83">
        <f t="shared" si="4"/>
        <v>0.19</v>
      </c>
      <c r="S1276" s="83" t="b">
        <f t="shared" si="5"/>
        <v>0</v>
      </c>
      <c r="T1276" s="72"/>
      <c r="U1276" s="72"/>
      <c r="V1276" s="72"/>
      <c r="W1276" s="72"/>
      <c r="X1276" s="72"/>
      <c r="Y1276" s="72"/>
      <c r="Z1276" s="72"/>
      <c r="AA1276" s="72"/>
      <c r="AB1276" s="72"/>
      <c r="AC1276" s="72"/>
      <c r="AD1276" s="72"/>
      <c r="AE1276" s="72"/>
      <c r="AF1276" s="72"/>
      <c r="AG1276" s="72"/>
      <c r="AH1276" s="72"/>
      <c r="AI1276" s="72"/>
      <c r="AJ1276" s="72"/>
      <c r="AK1276" s="72"/>
    </row>
    <row r="1277" ht="14.25" customHeight="1">
      <c r="A1277" s="78">
        <v>1274.0</v>
      </c>
      <c r="C1277" s="78" t="str">
        <f>VLOOKUP(G1277,[1]Macrodata_CCF!$A$3:$D$55,4,FALSE)</f>
        <v>#ERROR!</v>
      </c>
      <c r="E1277" s="79" t="str">
        <f>VLOOKUP(G1277,[1]Macrodata_CCF!$A$3:$B$55,2,FALSE)</f>
        <v>#ERROR!</v>
      </c>
      <c r="F1277" s="78">
        <v>0.0</v>
      </c>
      <c r="G1277" s="80">
        <v>30.0</v>
      </c>
      <c r="H1277" s="81">
        <v>90180.0</v>
      </c>
      <c r="I1277" s="81">
        <v>210000.0</v>
      </c>
      <c r="J1277" s="81">
        <v>110550.0</v>
      </c>
      <c r="K1277" s="81">
        <v>210000.0</v>
      </c>
      <c r="L1277" s="82">
        <v>0.1700050075112669</v>
      </c>
      <c r="N1277" s="83">
        <f t="shared" si="1"/>
        <v>0.1700050075</v>
      </c>
      <c r="O1277" s="83">
        <f t="shared" si="2"/>
        <v>0.1700050075</v>
      </c>
      <c r="Q1277" s="83">
        <f t="shared" si="3"/>
        <v>0.5705714286</v>
      </c>
      <c r="R1277" s="83">
        <f t="shared" si="4"/>
        <v>0.1700050075</v>
      </c>
      <c r="S1277" s="83" t="b">
        <f t="shared" si="5"/>
        <v>0</v>
      </c>
      <c r="T1277" s="72"/>
      <c r="U1277" s="72"/>
      <c r="V1277" s="72"/>
      <c r="W1277" s="72"/>
      <c r="X1277" s="72"/>
      <c r="Y1277" s="72"/>
      <c r="Z1277" s="72"/>
      <c r="AA1277" s="72"/>
      <c r="AB1277" s="72"/>
      <c r="AC1277" s="72"/>
      <c r="AD1277" s="72"/>
      <c r="AE1277" s="72"/>
      <c r="AF1277" s="72"/>
      <c r="AG1277" s="72"/>
      <c r="AH1277" s="72"/>
      <c r="AI1277" s="72"/>
      <c r="AJ1277" s="72"/>
      <c r="AK1277" s="72"/>
    </row>
    <row r="1278" ht="14.25" customHeight="1">
      <c r="A1278" s="78">
        <v>1275.0</v>
      </c>
      <c r="C1278" s="78" t="str">
        <f>VLOOKUP(G1278,[1]Macrodata_CCF!$A$3:$D$55,4,FALSE)</f>
        <v>#ERROR!</v>
      </c>
      <c r="E1278" s="79" t="str">
        <f>VLOOKUP(G1278,[1]Macrodata_CCF!$A$3:$B$55,2,FALSE)</f>
        <v>#ERROR!</v>
      </c>
      <c r="F1278" s="78">
        <v>0.0</v>
      </c>
      <c r="G1278" s="80">
        <v>31.0</v>
      </c>
      <c r="H1278" s="81">
        <v>399980.0</v>
      </c>
      <c r="I1278" s="81">
        <v>720000.0</v>
      </c>
      <c r="J1278" s="81">
        <v>444785.0</v>
      </c>
      <c r="K1278" s="81">
        <v>720000.0</v>
      </c>
      <c r="L1278" s="82">
        <v>0.1400068745703394</v>
      </c>
      <c r="N1278" s="83">
        <f t="shared" si="1"/>
        <v>0.1400068746</v>
      </c>
      <c r="O1278" s="83">
        <f t="shared" si="2"/>
        <v>0.1400068746</v>
      </c>
      <c r="Q1278" s="83">
        <f t="shared" si="3"/>
        <v>0.4444722222</v>
      </c>
      <c r="R1278" s="83">
        <f t="shared" si="4"/>
        <v>0.1400068746</v>
      </c>
      <c r="S1278" s="83" t="b">
        <f t="shared" si="5"/>
        <v>0</v>
      </c>
      <c r="T1278" s="72"/>
      <c r="U1278" s="72"/>
      <c r="V1278" s="72"/>
      <c r="W1278" s="72"/>
      <c r="X1278" s="72"/>
      <c r="Y1278" s="72"/>
      <c r="Z1278" s="72"/>
      <c r="AA1278" s="72"/>
      <c r="AB1278" s="72"/>
      <c r="AC1278" s="72"/>
      <c r="AD1278" s="72"/>
      <c r="AE1278" s="72"/>
      <c r="AF1278" s="72"/>
      <c r="AG1278" s="72"/>
      <c r="AH1278" s="72"/>
      <c r="AI1278" s="72"/>
      <c r="AJ1278" s="72"/>
      <c r="AK1278" s="72"/>
    </row>
    <row r="1279" ht="14.25" customHeight="1">
      <c r="A1279" s="78">
        <v>1276.0</v>
      </c>
      <c r="C1279" s="78" t="str">
        <f>VLOOKUP(G1279,[1]Macrodata_CCF!$A$3:$D$55,4,FALSE)</f>
        <v>#ERROR!</v>
      </c>
      <c r="E1279" s="79" t="str">
        <f>VLOOKUP(G1279,[1]Macrodata_CCF!$A$3:$B$55,2,FALSE)</f>
        <v>#ERROR!</v>
      </c>
      <c r="F1279" s="78">
        <v>0.0</v>
      </c>
      <c r="G1279" s="80">
        <v>33.0</v>
      </c>
      <c r="H1279" s="81">
        <v>0.0</v>
      </c>
      <c r="I1279" s="81">
        <v>120000.0</v>
      </c>
      <c r="J1279" s="81">
        <v>22800.0</v>
      </c>
      <c r="K1279" s="81">
        <v>120000.0</v>
      </c>
      <c r="L1279" s="82">
        <v>0.19</v>
      </c>
      <c r="N1279" s="83">
        <f t="shared" si="1"/>
        <v>0.19</v>
      </c>
      <c r="O1279" s="83">
        <f t="shared" si="2"/>
        <v>0.19</v>
      </c>
      <c r="Q1279" s="83">
        <f t="shared" si="3"/>
        <v>1</v>
      </c>
      <c r="R1279" s="83">
        <f t="shared" si="4"/>
        <v>0.19</v>
      </c>
      <c r="S1279" s="83" t="b">
        <f t="shared" si="5"/>
        <v>0</v>
      </c>
      <c r="T1279" s="72"/>
      <c r="U1279" s="72"/>
      <c r="V1279" s="72"/>
      <c r="W1279" s="72"/>
      <c r="X1279" s="72"/>
      <c r="Y1279" s="72"/>
      <c r="Z1279" s="72"/>
      <c r="AA1279" s="72"/>
      <c r="AB1279" s="72"/>
      <c r="AC1279" s="72"/>
      <c r="AD1279" s="72"/>
      <c r="AE1279" s="72"/>
      <c r="AF1279" s="72"/>
      <c r="AG1279" s="72"/>
      <c r="AH1279" s="72"/>
      <c r="AI1279" s="72"/>
      <c r="AJ1279" s="72"/>
      <c r="AK1279" s="72"/>
    </row>
    <row r="1280" ht="14.25" customHeight="1">
      <c r="A1280" s="78">
        <v>1277.0</v>
      </c>
      <c r="C1280" s="78" t="str">
        <f>VLOOKUP(G1280,[1]Macrodata_CCF!$A$3:$D$55,4,FALSE)</f>
        <v>#ERROR!</v>
      </c>
      <c r="E1280" s="79" t="str">
        <f>VLOOKUP(G1280,[1]Macrodata_CCF!$A$3:$B$55,2,FALSE)</f>
        <v>#ERROR!</v>
      </c>
      <c r="F1280" s="78">
        <v>0.0</v>
      </c>
      <c r="G1280" s="80">
        <v>35.0</v>
      </c>
      <c r="H1280" s="81">
        <v>273450.0</v>
      </c>
      <c r="I1280" s="81">
        <v>510000.0</v>
      </c>
      <c r="J1280" s="81">
        <v>292375.0</v>
      </c>
      <c r="K1280" s="81">
        <v>867000.0</v>
      </c>
      <c r="L1280" s="82">
        <v>0.08000422743606003</v>
      </c>
      <c r="N1280" s="83">
        <f t="shared" si="1"/>
        <v>0.08000422744</v>
      </c>
      <c r="O1280" s="83">
        <f t="shared" si="2"/>
        <v>0.08000422744</v>
      </c>
      <c r="Q1280" s="83">
        <f t="shared" si="3"/>
        <v>0.4638235294</v>
      </c>
      <c r="R1280" s="83">
        <f t="shared" si="4"/>
        <v>0.08000422744</v>
      </c>
      <c r="S1280" s="83" t="b">
        <f t="shared" si="5"/>
        <v>0</v>
      </c>
      <c r="T1280" s="72"/>
      <c r="U1280" s="72"/>
      <c r="V1280" s="72"/>
      <c r="W1280" s="72"/>
      <c r="X1280" s="72"/>
      <c r="Y1280" s="72"/>
      <c r="Z1280" s="72"/>
      <c r="AA1280" s="72"/>
      <c r="AB1280" s="72"/>
      <c r="AC1280" s="72"/>
      <c r="AD1280" s="72"/>
      <c r="AE1280" s="72"/>
      <c r="AF1280" s="72"/>
      <c r="AG1280" s="72"/>
      <c r="AH1280" s="72"/>
      <c r="AI1280" s="72"/>
      <c r="AJ1280" s="72"/>
      <c r="AK1280" s="72"/>
    </row>
    <row r="1281" ht="14.25" customHeight="1">
      <c r="A1281" s="78">
        <v>1278.0</v>
      </c>
      <c r="C1281" s="78" t="str">
        <f>VLOOKUP(G1281,[1]Macrodata_CCF!$A$3:$D$55,4,FALSE)</f>
        <v>#ERROR!</v>
      </c>
      <c r="E1281" s="79" t="str">
        <f>VLOOKUP(G1281,[1]Macrodata_CCF!$A$3:$B$55,2,FALSE)</f>
        <v>#ERROR!</v>
      </c>
      <c r="F1281" s="78">
        <v>0.0</v>
      </c>
      <c r="G1281" s="80">
        <v>19.0</v>
      </c>
      <c r="H1281" s="81">
        <v>0.0</v>
      </c>
      <c r="I1281" s="81">
        <v>230000.0</v>
      </c>
      <c r="J1281" s="81">
        <v>46000.0</v>
      </c>
      <c r="K1281" s="81">
        <v>230000.0</v>
      </c>
      <c r="L1281" s="82">
        <v>0.2</v>
      </c>
      <c r="N1281" s="83">
        <f t="shared" si="1"/>
        <v>0.2</v>
      </c>
      <c r="O1281" s="83">
        <f t="shared" si="2"/>
        <v>0.2</v>
      </c>
      <c r="Q1281" s="83">
        <f t="shared" si="3"/>
        <v>1</v>
      </c>
      <c r="R1281" s="83">
        <f t="shared" si="4"/>
        <v>0.2</v>
      </c>
      <c r="S1281" s="83" t="b">
        <f t="shared" si="5"/>
        <v>0</v>
      </c>
      <c r="T1281" s="72"/>
      <c r="U1281" s="72"/>
      <c r="V1281" s="72"/>
      <c r="W1281" s="72"/>
      <c r="X1281" s="72"/>
      <c r="Y1281" s="72"/>
      <c r="Z1281" s="72"/>
      <c r="AA1281" s="72"/>
      <c r="AB1281" s="72"/>
      <c r="AC1281" s="72"/>
      <c r="AD1281" s="72"/>
      <c r="AE1281" s="72"/>
      <c r="AF1281" s="72"/>
      <c r="AG1281" s="72"/>
      <c r="AH1281" s="72"/>
      <c r="AI1281" s="72"/>
      <c r="AJ1281" s="72"/>
      <c r="AK1281" s="72"/>
    </row>
    <row r="1282" ht="14.25" customHeight="1">
      <c r="A1282" s="78">
        <v>1279.0</v>
      </c>
      <c r="C1282" s="78" t="str">
        <f>VLOOKUP(G1282,[1]Macrodata_CCF!$A$3:$D$55,4,FALSE)</f>
        <v>#ERROR!</v>
      </c>
      <c r="E1282" s="79" t="str">
        <f>VLOOKUP(G1282,[1]Macrodata_CCF!$A$3:$B$55,2,FALSE)</f>
        <v>#ERROR!</v>
      </c>
      <c r="F1282" s="78">
        <v>0.0</v>
      </c>
      <c r="G1282" s="80">
        <v>46.0</v>
      </c>
      <c r="H1282" s="81">
        <v>108175.0</v>
      </c>
      <c r="I1282" s="81">
        <v>140000.0</v>
      </c>
      <c r="J1282" s="81">
        <v>142800.0</v>
      </c>
      <c r="K1282" s="81">
        <v>140000.0</v>
      </c>
      <c r="L1282" s="82">
        <v>1.087981146897093</v>
      </c>
      <c r="N1282" s="83">
        <f t="shared" si="1"/>
        <v>1.087981147</v>
      </c>
      <c r="O1282" s="83">
        <f t="shared" si="2"/>
        <v>1</v>
      </c>
      <c r="Q1282" s="83">
        <f t="shared" si="3"/>
        <v>0.2273214286</v>
      </c>
      <c r="R1282" s="83">
        <f t="shared" si="4"/>
        <v>1.087981147</v>
      </c>
      <c r="S1282" s="83" t="b">
        <f t="shared" si="5"/>
        <v>0</v>
      </c>
      <c r="T1282" s="72"/>
      <c r="U1282" s="72"/>
      <c r="V1282" s="72"/>
      <c r="W1282" s="72"/>
      <c r="X1282" s="72"/>
      <c r="Y1282" s="72"/>
      <c r="Z1282" s="72"/>
      <c r="AA1282" s="72"/>
      <c r="AB1282" s="72"/>
      <c r="AC1282" s="72"/>
      <c r="AD1282" s="72"/>
      <c r="AE1282" s="72"/>
      <c r="AF1282" s="72"/>
      <c r="AG1282" s="72"/>
      <c r="AH1282" s="72"/>
      <c r="AI1282" s="72"/>
      <c r="AJ1282" s="72"/>
      <c r="AK1282" s="72"/>
    </row>
    <row r="1283" ht="14.25" customHeight="1">
      <c r="A1283" s="78">
        <v>1280.0</v>
      </c>
      <c r="C1283" s="78" t="str">
        <f>VLOOKUP(G1283,[1]Macrodata_CCF!$A$3:$D$55,4,FALSE)</f>
        <v>#ERROR!</v>
      </c>
      <c r="E1283" s="79" t="str">
        <f>VLOOKUP(G1283,[1]Macrodata_CCF!$A$3:$B$55,2,FALSE)</f>
        <v>#ERROR!</v>
      </c>
      <c r="F1283" s="78">
        <v>0.0</v>
      </c>
      <c r="G1283" s="80">
        <v>34.0</v>
      </c>
      <c r="H1283" s="81">
        <v>0.0</v>
      </c>
      <c r="I1283" s="81">
        <v>400000.0</v>
      </c>
      <c r="J1283" s="81">
        <v>52000.0</v>
      </c>
      <c r="K1283" s="81">
        <v>400000.0</v>
      </c>
      <c r="L1283" s="82">
        <v>0.13</v>
      </c>
      <c r="N1283" s="83">
        <f t="shared" si="1"/>
        <v>0.13</v>
      </c>
      <c r="O1283" s="83">
        <f t="shared" si="2"/>
        <v>0.13</v>
      </c>
      <c r="Q1283" s="83">
        <f t="shared" si="3"/>
        <v>1</v>
      </c>
      <c r="R1283" s="83">
        <f t="shared" si="4"/>
        <v>0.13</v>
      </c>
      <c r="S1283" s="83" t="b">
        <f t="shared" si="5"/>
        <v>0</v>
      </c>
      <c r="T1283" s="72"/>
      <c r="U1283" s="72"/>
      <c r="V1283" s="72"/>
      <c r="W1283" s="72"/>
      <c r="X1283" s="72"/>
      <c r="Y1283" s="72"/>
      <c r="Z1283" s="72"/>
      <c r="AA1283" s="72"/>
      <c r="AB1283" s="72"/>
      <c r="AC1283" s="72"/>
      <c r="AD1283" s="72"/>
      <c r="AE1283" s="72"/>
      <c r="AF1283" s="72"/>
      <c r="AG1283" s="72"/>
      <c r="AH1283" s="72"/>
      <c r="AI1283" s="72"/>
      <c r="AJ1283" s="72"/>
      <c r="AK1283" s="72"/>
    </row>
    <row r="1284" ht="14.25" customHeight="1">
      <c r="A1284" s="78">
        <v>1281.0</v>
      </c>
      <c r="C1284" s="78" t="str">
        <f>VLOOKUP(G1284,[1]Macrodata_CCF!$A$3:$D$55,4,FALSE)</f>
        <v>#ERROR!</v>
      </c>
      <c r="E1284" s="79" t="str">
        <f>VLOOKUP(G1284,[1]Macrodata_CCF!$A$3:$B$55,2,FALSE)</f>
        <v>#ERROR!</v>
      </c>
      <c r="F1284" s="78">
        <v>0.0</v>
      </c>
      <c r="G1284" s="80">
        <v>53.0</v>
      </c>
      <c r="H1284" s="81">
        <v>0.0</v>
      </c>
      <c r="I1284" s="81">
        <v>260000.0</v>
      </c>
      <c r="J1284" s="81">
        <v>18200.0</v>
      </c>
      <c r="K1284" s="81">
        <v>260000.0</v>
      </c>
      <c r="L1284" s="82">
        <v>0.07</v>
      </c>
      <c r="N1284" s="83">
        <f t="shared" si="1"/>
        <v>0.07</v>
      </c>
      <c r="O1284" s="83">
        <f t="shared" si="2"/>
        <v>0.07</v>
      </c>
      <c r="Q1284" s="83">
        <f t="shared" si="3"/>
        <v>1</v>
      </c>
      <c r="R1284" s="83">
        <f t="shared" si="4"/>
        <v>0.07</v>
      </c>
      <c r="S1284" s="83" t="b">
        <f t="shared" si="5"/>
        <v>0</v>
      </c>
      <c r="T1284" s="72"/>
      <c r="U1284" s="72"/>
      <c r="V1284" s="72"/>
      <c r="W1284" s="72"/>
      <c r="X1284" s="72"/>
      <c r="Y1284" s="72"/>
      <c r="Z1284" s="72"/>
      <c r="AA1284" s="72"/>
      <c r="AB1284" s="72"/>
      <c r="AC1284" s="72"/>
      <c r="AD1284" s="72"/>
      <c r="AE1284" s="72"/>
      <c r="AF1284" s="72"/>
      <c r="AG1284" s="72"/>
      <c r="AH1284" s="72"/>
      <c r="AI1284" s="72"/>
      <c r="AJ1284" s="72"/>
      <c r="AK1284" s="72"/>
    </row>
    <row r="1285" ht="14.25" customHeight="1">
      <c r="A1285" s="78">
        <v>1282.0</v>
      </c>
      <c r="C1285" s="78" t="str">
        <f>VLOOKUP(G1285,[1]Macrodata_CCF!$A$3:$D$55,4,FALSE)</f>
        <v>#ERROR!</v>
      </c>
      <c r="E1285" s="79" t="str">
        <f>VLOOKUP(G1285,[1]Macrodata_CCF!$A$3:$B$55,2,FALSE)</f>
        <v>#ERROR!</v>
      </c>
      <c r="F1285" s="78">
        <v>0.0</v>
      </c>
      <c r="G1285" s="80">
        <v>29.0</v>
      </c>
      <c r="H1285" s="81">
        <v>29625.0</v>
      </c>
      <c r="I1285" s="81">
        <v>360000.0</v>
      </c>
      <c r="J1285" s="81">
        <v>79180.0</v>
      </c>
      <c r="K1285" s="81">
        <v>360000.0</v>
      </c>
      <c r="L1285" s="82">
        <v>0.149996216420734</v>
      </c>
      <c r="N1285" s="83">
        <f t="shared" si="1"/>
        <v>0.1499962164</v>
      </c>
      <c r="O1285" s="83">
        <f t="shared" si="2"/>
        <v>0.1499962164</v>
      </c>
      <c r="Q1285" s="83">
        <f t="shared" si="3"/>
        <v>0.9177083333</v>
      </c>
      <c r="R1285" s="83">
        <f t="shared" si="4"/>
        <v>0.1499962164</v>
      </c>
      <c r="S1285" s="83" t="b">
        <f t="shared" si="5"/>
        <v>0</v>
      </c>
      <c r="T1285" s="72"/>
      <c r="U1285" s="72"/>
      <c r="V1285" s="72"/>
      <c r="W1285" s="72"/>
      <c r="X1285" s="72"/>
      <c r="Y1285" s="72"/>
      <c r="Z1285" s="72"/>
      <c r="AA1285" s="72"/>
      <c r="AB1285" s="72"/>
      <c r="AC1285" s="72"/>
      <c r="AD1285" s="72"/>
      <c r="AE1285" s="72"/>
      <c r="AF1285" s="72"/>
      <c r="AG1285" s="72"/>
      <c r="AH1285" s="72"/>
      <c r="AI1285" s="72"/>
      <c r="AJ1285" s="72"/>
      <c r="AK1285" s="72"/>
    </row>
    <row r="1286" ht="14.25" customHeight="1">
      <c r="A1286" s="78">
        <v>1283.0</v>
      </c>
      <c r="C1286" s="78" t="str">
        <f>VLOOKUP(G1286,[1]Macrodata_CCF!$A$3:$D$55,4,FALSE)</f>
        <v>#ERROR!</v>
      </c>
      <c r="E1286" s="79" t="str">
        <f>VLOOKUP(G1286,[1]Macrodata_CCF!$A$3:$B$55,2,FALSE)</f>
        <v>#ERROR!</v>
      </c>
      <c r="F1286" s="78">
        <v>0.0</v>
      </c>
      <c r="G1286" s="80">
        <v>2.0</v>
      </c>
      <c r="H1286" s="81">
        <v>444240.0</v>
      </c>
      <c r="I1286" s="81">
        <v>660000.0</v>
      </c>
      <c r="J1286" s="81">
        <v>336360.0</v>
      </c>
      <c r="K1286" s="81">
        <v>660000.0</v>
      </c>
      <c r="L1286" s="82">
        <v>-0.5</v>
      </c>
      <c r="N1286" s="83">
        <f t="shared" si="1"/>
        <v>-0.5</v>
      </c>
      <c r="O1286" s="83">
        <f t="shared" si="2"/>
        <v>0</v>
      </c>
      <c r="Q1286" s="83">
        <f t="shared" si="3"/>
        <v>0.3269090909</v>
      </c>
      <c r="R1286" s="83">
        <f t="shared" si="4"/>
        <v>-0.5</v>
      </c>
      <c r="S1286" s="83" t="b">
        <f t="shared" si="5"/>
        <v>0</v>
      </c>
      <c r="T1286" s="72"/>
      <c r="U1286" s="72"/>
      <c r="V1286" s="72"/>
      <c r="W1286" s="72"/>
      <c r="X1286" s="72"/>
      <c r="Y1286" s="72"/>
      <c r="Z1286" s="72"/>
      <c r="AA1286" s="72"/>
      <c r="AB1286" s="72"/>
      <c r="AC1286" s="72"/>
      <c r="AD1286" s="72"/>
      <c r="AE1286" s="72"/>
      <c r="AF1286" s="72"/>
      <c r="AG1286" s="72"/>
      <c r="AH1286" s="72"/>
      <c r="AI1286" s="72"/>
      <c r="AJ1286" s="72"/>
      <c r="AK1286" s="72"/>
    </row>
    <row r="1287" ht="14.25" customHeight="1">
      <c r="A1287" s="78">
        <v>1284.0</v>
      </c>
      <c r="C1287" s="78" t="str">
        <f>VLOOKUP(G1287,[1]Macrodata_CCF!$A$3:$D$55,4,FALSE)</f>
        <v>#ERROR!</v>
      </c>
      <c r="E1287" s="79" t="str">
        <f>VLOOKUP(G1287,[1]Macrodata_CCF!$A$3:$B$55,2,FALSE)</f>
        <v>#ERROR!</v>
      </c>
      <c r="F1287" s="78">
        <v>0.0</v>
      </c>
      <c r="G1287" s="80">
        <v>2.0</v>
      </c>
      <c r="H1287" s="81">
        <v>952710.0</v>
      </c>
      <c r="I1287" s="81">
        <v>1000000.0</v>
      </c>
      <c r="J1287" s="81">
        <v>966425.0</v>
      </c>
      <c r="K1287" s="81">
        <v>1900000.0</v>
      </c>
      <c r="L1287" s="82">
        <v>0.2900190315077184</v>
      </c>
      <c r="N1287" s="83">
        <f t="shared" si="1"/>
        <v>0.2900190315</v>
      </c>
      <c r="O1287" s="83">
        <f t="shared" si="2"/>
        <v>0.2900190315</v>
      </c>
      <c r="Q1287" s="83">
        <f t="shared" si="3"/>
        <v>0.04729</v>
      </c>
      <c r="R1287" s="83">
        <f t="shared" si="4"/>
        <v>0.013715</v>
      </c>
      <c r="S1287" s="83" t="b">
        <f t="shared" si="5"/>
        <v>0</v>
      </c>
      <c r="T1287" s="72"/>
      <c r="U1287" s="72"/>
      <c r="V1287" s="72"/>
      <c r="W1287" s="72"/>
      <c r="X1287" s="72"/>
      <c r="Y1287" s="72"/>
      <c r="Z1287" s="72"/>
      <c r="AA1287" s="72"/>
      <c r="AB1287" s="72"/>
      <c r="AC1287" s="72"/>
      <c r="AD1287" s="72"/>
      <c r="AE1287" s="72"/>
      <c r="AF1287" s="72"/>
      <c r="AG1287" s="72"/>
      <c r="AH1287" s="72"/>
      <c r="AI1287" s="72"/>
      <c r="AJ1287" s="72"/>
      <c r="AK1287" s="72"/>
    </row>
    <row r="1288" ht="14.25" customHeight="1">
      <c r="A1288" s="78">
        <v>1285.0</v>
      </c>
      <c r="C1288" s="78" t="str">
        <f>VLOOKUP(G1288,[1]Macrodata_CCF!$A$3:$D$55,4,FALSE)</f>
        <v>#ERROR!</v>
      </c>
      <c r="E1288" s="79" t="str">
        <f>VLOOKUP(G1288,[1]Macrodata_CCF!$A$3:$B$55,2,FALSE)</f>
        <v>#ERROR!</v>
      </c>
      <c r="F1288" s="78">
        <v>0.0</v>
      </c>
      <c r="G1288" s="80">
        <v>30.0</v>
      </c>
      <c r="H1288" s="81">
        <v>396260.0</v>
      </c>
      <c r="I1288" s="81">
        <v>600000.0</v>
      </c>
      <c r="J1288" s="81">
        <v>430895.0</v>
      </c>
      <c r="K1288" s="81">
        <v>600000.0</v>
      </c>
      <c r="L1288" s="82">
        <v>0.1699960734269167</v>
      </c>
      <c r="N1288" s="83">
        <f t="shared" si="1"/>
        <v>0.1699960734</v>
      </c>
      <c r="O1288" s="83">
        <f t="shared" si="2"/>
        <v>0.1699960734</v>
      </c>
      <c r="Q1288" s="83">
        <f t="shared" si="3"/>
        <v>0.3395666667</v>
      </c>
      <c r="R1288" s="83">
        <f t="shared" si="4"/>
        <v>0.1699960734</v>
      </c>
      <c r="S1288" s="83" t="b">
        <f t="shared" si="5"/>
        <v>0</v>
      </c>
      <c r="T1288" s="72"/>
      <c r="U1288" s="72"/>
      <c r="V1288" s="72"/>
      <c r="W1288" s="72"/>
      <c r="X1288" s="72"/>
      <c r="Y1288" s="72"/>
      <c r="Z1288" s="72"/>
      <c r="AA1288" s="72"/>
      <c r="AB1288" s="72"/>
      <c r="AC1288" s="72"/>
      <c r="AD1288" s="72"/>
      <c r="AE1288" s="72"/>
      <c r="AF1288" s="72"/>
      <c r="AG1288" s="72"/>
      <c r="AH1288" s="72"/>
      <c r="AI1288" s="72"/>
      <c r="AJ1288" s="72"/>
      <c r="AK1288" s="72"/>
    </row>
    <row r="1289" ht="14.25" customHeight="1">
      <c r="A1289" s="78">
        <v>1286.0</v>
      </c>
      <c r="C1289" s="78" t="str">
        <f>VLOOKUP(G1289,[1]Macrodata_CCF!$A$3:$D$55,4,FALSE)</f>
        <v>#ERROR!</v>
      </c>
      <c r="E1289" s="79" t="str">
        <f>VLOOKUP(G1289,[1]Macrodata_CCF!$A$3:$B$55,2,FALSE)</f>
        <v>#ERROR!</v>
      </c>
      <c r="F1289" s="78">
        <v>0.0</v>
      </c>
      <c r="G1289" s="80">
        <v>32.0</v>
      </c>
      <c r="H1289" s="81">
        <v>143555.0</v>
      </c>
      <c r="I1289" s="81">
        <v>420000.0</v>
      </c>
      <c r="J1289" s="81">
        <v>190550.0</v>
      </c>
      <c r="K1289" s="81">
        <v>420000.0</v>
      </c>
      <c r="L1289" s="82">
        <v>0.1699976487185516</v>
      </c>
      <c r="N1289" s="83">
        <f t="shared" si="1"/>
        <v>0.1699976487</v>
      </c>
      <c r="O1289" s="83">
        <f t="shared" si="2"/>
        <v>0.1699976487</v>
      </c>
      <c r="Q1289" s="83">
        <f t="shared" si="3"/>
        <v>0.658202381</v>
      </c>
      <c r="R1289" s="83">
        <f t="shared" si="4"/>
        <v>0.1699976487</v>
      </c>
      <c r="S1289" s="83" t="b">
        <f t="shared" si="5"/>
        <v>0</v>
      </c>
      <c r="T1289" s="72"/>
      <c r="U1289" s="72"/>
      <c r="V1289" s="72"/>
      <c r="W1289" s="72"/>
      <c r="X1289" s="72"/>
      <c r="Y1289" s="72"/>
      <c r="Z1289" s="72"/>
      <c r="AA1289" s="72"/>
      <c r="AB1289" s="72"/>
      <c r="AC1289" s="72"/>
      <c r="AD1289" s="72"/>
      <c r="AE1289" s="72"/>
      <c r="AF1289" s="72"/>
      <c r="AG1289" s="72"/>
      <c r="AH1289" s="72"/>
      <c r="AI1289" s="72"/>
      <c r="AJ1289" s="72"/>
      <c r="AK1289" s="72"/>
    </row>
    <row r="1290" ht="14.25" customHeight="1">
      <c r="A1290" s="78">
        <v>1287.0</v>
      </c>
      <c r="C1290" s="78" t="str">
        <f>VLOOKUP(G1290,[1]Macrodata_CCF!$A$3:$D$55,4,FALSE)</f>
        <v>#ERROR!</v>
      </c>
      <c r="E1290" s="79" t="str">
        <f>VLOOKUP(G1290,[1]Macrodata_CCF!$A$3:$B$55,2,FALSE)</f>
        <v>#ERROR!</v>
      </c>
      <c r="F1290" s="78">
        <v>0.0</v>
      </c>
      <c r="G1290" s="80">
        <v>50.0</v>
      </c>
      <c r="H1290" s="81">
        <v>80515.0</v>
      </c>
      <c r="I1290" s="81">
        <v>110000.0</v>
      </c>
      <c r="J1290" s="81">
        <v>112200.0</v>
      </c>
      <c r="K1290" s="81">
        <v>110000.0</v>
      </c>
      <c r="L1290" s="82">
        <v>1.074614210615567</v>
      </c>
      <c r="N1290" s="83">
        <f t="shared" si="1"/>
        <v>1.074614211</v>
      </c>
      <c r="O1290" s="83">
        <f t="shared" si="2"/>
        <v>1</v>
      </c>
      <c r="Q1290" s="83">
        <f t="shared" si="3"/>
        <v>0.2680454545</v>
      </c>
      <c r="R1290" s="83">
        <f t="shared" si="4"/>
        <v>1.074614211</v>
      </c>
      <c r="S1290" s="83" t="b">
        <f t="shared" si="5"/>
        <v>0</v>
      </c>
      <c r="T1290" s="72"/>
      <c r="U1290" s="72"/>
      <c r="V1290" s="72"/>
      <c r="W1290" s="72"/>
      <c r="X1290" s="72"/>
      <c r="Y1290" s="72"/>
      <c r="Z1290" s="72"/>
      <c r="AA1290" s="72"/>
      <c r="AB1290" s="72"/>
      <c r="AC1290" s="72"/>
      <c r="AD1290" s="72"/>
      <c r="AE1290" s="72"/>
      <c r="AF1290" s="72"/>
      <c r="AG1290" s="72"/>
      <c r="AH1290" s="72"/>
      <c r="AI1290" s="72"/>
      <c r="AJ1290" s="72"/>
      <c r="AK1290" s="72"/>
    </row>
    <row r="1291" ht="14.25" customHeight="1">
      <c r="A1291" s="78">
        <v>1288.0</v>
      </c>
      <c r="C1291" s="78" t="str">
        <f>VLOOKUP(G1291,[1]Macrodata_CCF!$A$3:$D$55,4,FALSE)</f>
        <v>#ERROR!</v>
      </c>
      <c r="E1291" s="79" t="str">
        <f>VLOOKUP(G1291,[1]Macrodata_CCF!$A$3:$B$55,2,FALSE)</f>
        <v>#ERROR!</v>
      </c>
      <c r="F1291" s="78">
        <v>1.0</v>
      </c>
      <c r="G1291" s="80">
        <v>51.0</v>
      </c>
      <c r="H1291" s="81">
        <v>729130.0</v>
      </c>
      <c r="I1291" s="81">
        <v>920000.0</v>
      </c>
      <c r="J1291" s="81">
        <v>828380.0</v>
      </c>
      <c r="K1291" s="81">
        <v>1288000.0</v>
      </c>
      <c r="L1291" s="82">
        <v>0.5199874259967517</v>
      </c>
      <c r="N1291" s="83">
        <f t="shared" si="1"/>
        <v>0.519987426</v>
      </c>
      <c r="O1291" s="83">
        <f t="shared" si="2"/>
        <v>0.519987426</v>
      </c>
      <c r="Q1291" s="83">
        <f t="shared" si="3"/>
        <v>0.2074673913</v>
      </c>
      <c r="R1291" s="83">
        <f t="shared" si="4"/>
        <v>0.519987426</v>
      </c>
      <c r="S1291" s="83" t="b">
        <f t="shared" si="5"/>
        <v>0</v>
      </c>
      <c r="T1291" s="72"/>
      <c r="U1291" s="72"/>
      <c r="V1291" s="72"/>
      <c r="W1291" s="72"/>
      <c r="X1291" s="72"/>
      <c r="Y1291" s="72"/>
      <c r="Z1291" s="72"/>
      <c r="AA1291" s="72"/>
      <c r="AB1291" s="72"/>
      <c r="AC1291" s="72"/>
      <c r="AD1291" s="72"/>
      <c r="AE1291" s="72"/>
      <c r="AF1291" s="72"/>
      <c r="AG1291" s="72"/>
      <c r="AH1291" s="72"/>
      <c r="AI1291" s="72"/>
      <c r="AJ1291" s="72"/>
      <c r="AK1291" s="72"/>
    </row>
    <row r="1292" ht="14.25" customHeight="1">
      <c r="A1292" s="78">
        <v>1289.0</v>
      </c>
      <c r="C1292" s="78" t="str">
        <f>VLOOKUP(G1292,[1]Macrodata_CCF!$A$3:$D$55,4,FALSE)</f>
        <v>#ERROR!</v>
      </c>
      <c r="E1292" s="79" t="str">
        <f>VLOOKUP(G1292,[1]Macrodata_CCF!$A$3:$B$55,2,FALSE)</f>
        <v>#ERROR!</v>
      </c>
      <c r="F1292" s="78">
        <v>0.0</v>
      </c>
      <c r="G1292" s="80">
        <v>32.0</v>
      </c>
      <c r="H1292" s="81">
        <v>0.0</v>
      </c>
      <c r="I1292" s="81">
        <v>860000.0</v>
      </c>
      <c r="J1292" s="81">
        <v>120400.0</v>
      </c>
      <c r="K1292" s="81">
        <v>860000.0</v>
      </c>
      <c r="L1292" s="82">
        <v>0.14</v>
      </c>
      <c r="N1292" s="83">
        <f t="shared" si="1"/>
        <v>0.14</v>
      </c>
      <c r="O1292" s="83">
        <f t="shared" si="2"/>
        <v>0.14</v>
      </c>
      <c r="Q1292" s="83">
        <f t="shared" si="3"/>
        <v>1</v>
      </c>
      <c r="R1292" s="83">
        <f t="shared" si="4"/>
        <v>0.14</v>
      </c>
      <c r="S1292" s="83" t="b">
        <f t="shared" si="5"/>
        <v>0</v>
      </c>
      <c r="T1292" s="72"/>
      <c r="U1292" s="72"/>
      <c r="V1292" s="72"/>
      <c r="W1292" s="72"/>
      <c r="X1292" s="72"/>
      <c r="Y1292" s="72"/>
      <c r="Z1292" s="72"/>
      <c r="AA1292" s="72"/>
      <c r="AB1292" s="72"/>
      <c r="AC1292" s="72"/>
      <c r="AD1292" s="72"/>
      <c r="AE1292" s="72"/>
      <c r="AF1292" s="72"/>
      <c r="AG1292" s="72"/>
      <c r="AH1292" s="72"/>
      <c r="AI1292" s="72"/>
      <c r="AJ1292" s="72"/>
      <c r="AK1292" s="72"/>
    </row>
    <row r="1293" ht="14.25" customHeight="1">
      <c r="A1293" s="78">
        <v>1290.0</v>
      </c>
      <c r="C1293" s="78" t="str">
        <f>VLOOKUP(G1293,[1]Macrodata_CCF!$A$3:$D$55,4,FALSE)</f>
        <v>#ERROR!</v>
      </c>
      <c r="E1293" s="79" t="str">
        <f>VLOOKUP(G1293,[1]Macrodata_CCF!$A$3:$B$55,2,FALSE)</f>
        <v>#ERROR!</v>
      </c>
      <c r="F1293" s="78">
        <v>1.0</v>
      </c>
      <c r="G1293" s="80">
        <v>6.0</v>
      </c>
      <c r="H1293" s="81">
        <v>0.0</v>
      </c>
      <c r="I1293" s="81">
        <v>540000.0</v>
      </c>
      <c r="J1293" s="81">
        <v>0.0</v>
      </c>
      <c r="K1293" s="81">
        <v>540000.0</v>
      </c>
      <c r="L1293" s="82">
        <v>0.0</v>
      </c>
      <c r="N1293" s="83">
        <f t="shared" si="1"/>
        <v>0</v>
      </c>
      <c r="O1293" s="83">
        <f t="shared" si="2"/>
        <v>0</v>
      </c>
      <c r="Q1293" s="83">
        <f t="shared" si="3"/>
        <v>1</v>
      </c>
      <c r="R1293" s="83">
        <f t="shared" si="4"/>
        <v>0</v>
      </c>
      <c r="S1293" s="83" t="b">
        <f t="shared" si="5"/>
        <v>0</v>
      </c>
      <c r="T1293" s="72"/>
      <c r="U1293" s="72"/>
      <c r="V1293" s="72"/>
      <c r="W1293" s="72"/>
      <c r="X1293" s="72"/>
      <c r="Y1293" s="72"/>
      <c r="Z1293" s="72"/>
      <c r="AA1293" s="72"/>
      <c r="AB1293" s="72"/>
      <c r="AC1293" s="72"/>
      <c r="AD1293" s="72"/>
      <c r="AE1293" s="72"/>
      <c r="AF1293" s="72"/>
      <c r="AG1293" s="72"/>
      <c r="AH1293" s="72"/>
      <c r="AI1293" s="72"/>
      <c r="AJ1293" s="72"/>
      <c r="AK1293" s="72"/>
    </row>
    <row r="1294" ht="14.25" customHeight="1">
      <c r="A1294" s="78">
        <v>1291.0</v>
      </c>
      <c r="C1294" s="78" t="str">
        <f>VLOOKUP(G1294,[1]Macrodata_CCF!$A$3:$D$55,4,FALSE)</f>
        <v>#ERROR!</v>
      </c>
      <c r="E1294" s="79" t="str">
        <f>VLOOKUP(G1294,[1]Macrodata_CCF!$A$3:$B$55,2,FALSE)</f>
        <v>#ERROR!</v>
      </c>
      <c r="F1294" s="78">
        <v>0.0</v>
      </c>
      <c r="G1294" s="80">
        <v>2.0</v>
      </c>
      <c r="H1294" s="81">
        <v>10485.0</v>
      </c>
      <c r="I1294" s="81">
        <v>690000.0</v>
      </c>
      <c r="J1294" s="81">
        <v>275495.0</v>
      </c>
      <c r="K1294" s="81">
        <v>1380000.0</v>
      </c>
      <c r="L1294" s="82">
        <v>0.3899987491078196</v>
      </c>
      <c r="N1294" s="83">
        <f t="shared" si="1"/>
        <v>0.3899987491</v>
      </c>
      <c r="O1294" s="83">
        <f t="shared" si="2"/>
        <v>0.3899987491</v>
      </c>
      <c r="Q1294" s="83">
        <f t="shared" si="3"/>
        <v>0.9848043478</v>
      </c>
      <c r="R1294" s="83">
        <f t="shared" si="4"/>
        <v>0.3899987491</v>
      </c>
      <c r="S1294" s="83" t="b">
        <f t="shared" si="5"/>
        <v>0</v>
      </c>
      <c r="T1294" s="72"/>
      <c r="U1294" s="72"/>
      <c r="V1294" s="72"/>
      <c r="W1294" s="72"/>
      <c r="X1294" s="72"/>
      <c r="Y1294" s="72"/>
      <c r="Z1294" s="72"/>
      <c r="AA1294" s="72"/>
      <c r="AB1294" s="72"/>
      <c r="AC1294" s="72"/>
      <c r="AD1294" s="72"/>
      <c r="AE1294" s="72"/>
      <c r="AF1294" s="72"/>
      <c r="AG1294" s="72"/>
      <c r="AH1294" s="72"/>
      <c r="AI1294" s="72"/>
      <c r="AJ1294" s="72"/>
      <c r="AK1294" s="72"/>
    </row>
    <row r="1295" ht="14.25" customHeight="1">
      <c r="A1295" s="78">
        <v>1292.0</v>
      </c>
      <c r="C1295" s="78" t="str">
        <f>VLOOKUP(G1295,[1]Macrodata_CCF!$A$3:$D$55,4,FALSE)</f>
        <v>#ERROR!</v>
      </c>
      <c r="E1295" s="79" t="str">
        <f>VLOOKUP(G1295,[1]Macrodata_CCF!$A$3:$B$55,2,FALSE)</f>
        <v>#ERROR!</v>
      </c>
      <c r="F1295" s="78">
        <v>0.0</v>
      </c>
      <c r="G1295" s="80">
        <v>25.0</v>
      </c>
      <c r="H1295" s="81">
        <v>575625.0</v>
      </c>
      <c r="I1295" s="81">
        <v>710000.0</v>
      </c>
      <c r="J1295" s="81">
        <v>594440.0</v>
      </c>
      <c r="K1295" s="81">
        <v>710000.0</v>
      </c>
      <c r="L1295" s="82">
        <v>0.1400186046511628</v>
      </c>
      <c r="N1295" s="83">
        <f t="shared" si="1"/>
        <v>0.1400186047</v>
      </c>
      <c r="O1295" s="83">
        <f t="shared" si="2"/>
        <v>0.1400186047</v>
      </c>
      <c r="Q1295" s="83">
        <f t="shared" si="3"/>
        <v>0.1892605634</v>
      </c>
      <c r="R1295" s="83">
        <f t="shared" si="4"/>
        <v>0.1400186047</v>
      </c>
      <c r="S1295" s="83" t="b">
        <f t="shared" si="5"/>
        <v>0</v>
      </c>
      <c r="T1295" s="72"/>
      <c r="U1295" s="72"/>
      <c r="V1295" s="72"/>
      <c r="W1295" s="72"/>
      <c r="X1295" s="72"/>
      <c r="Y1295" s="72"/>
      <c r="Z1295" s="72"/>
      <c r="AA1295" s="72"/>
      <c r="AB1295" s="72"/>
      <c r="AC1295" s="72"/>
      <c r="AD1295" s="72"/>
      <c r="AE1295" s="72"/>
      <c r="AF1295" s="72"/>
      <c r="AG1295" s="72"/>
      <c r="AH1295" s="72"/>
      <c r="AI1295" s="72"/>
      <c r="AJ1295" s="72"/>
      <c r="AK1295" s="72"/>
    </row>
    <row r="1296" ht="14.25" customHeight="1">
      <c r="A1296" s="78">
        <v>1293.0</v>
      </c>
      <c r="C1296" s="78" t="str">
        <f>VLOOKUP(G1296,[1]Macrodata_CCF!$A$3:$D$55,4,FALSE)</f>
        <v>#ERROR!</v>
      </c>
      <c r="E1296" s="79" t="str">
        <f>VLOOKUP(G1296,[1]Macrodata_CCF!$A$3:$B$55,2,FALSE)</f>
        <v>#ERROR!</v>
      </c>
      <c r="F1296" s="78">
        <v>0.0</v>
      </c>
      <c r="G1296" s="80">
        <v>6.0</v>
      </c>
      <c r="H1296" s="81">
        <v>120345.0</v>
      </c>
      <c r="I1296" s="81">
        <v>240000.0</v>
      </c>
      <c r="J1296" s="81">
        <v>244800.0</v>
      </c>
      <c r="K1296" s="81">
        <v>240000.0</v>
      </c>
      <c r="L1296" s="82">
        <v>1.040115331578288</v>
      </c>
      <c r="N1296" s="83">
        <f t="shared" si="1"/>
        <v>1.040115332</v>
      </c>
      <c r="O1296" s="83">
        <f t="shared" si="2"/>
        <v>1</v>
      </c>
      <c r="Q1296" s="83">
        <f t="shared" si="3"/>
        <v>0.4985625</v>
      </c>
      <c r="R1296" s="83">
        <f t="shared" si="4"/>
        <v>1.040115332</v>
      </c>
      <c r="S1296" s="83" t="b">
        <f t="shared" si="5"/>
        <v>0</v>
      </c>
      <c r="T1296" s="72"/>
      <c r="U1296" s="72"/>
      <c r="V1296" s="72"/>
      <c r="W1296" s="72"/>
      <c r="X1296" s="72"/>
      <c r="Y1296" s="72"/>
      <c r="Z1296" s="72"/>
      <c r="AA1296" s="72"/>
      <c r="AB1296" s="72"/>
      <c r="AC1296" s="72"/>
      <c r="AD1296" s="72"/>
      <c r="AE1296" s="72"/>
      <c r="AF1296" s="72"/>
      <c r="AG1296" s="72"/>
      <c r="AH1296" s="72"/>
      <c r="AI1296" s="72"/>
      <c r="AJ1296" s="72"/>
      <c r="AK1296" s="72"/>
    </row>
    <row r="1297" ht="14.25" customHeight="1">
      <c r="A1297" s="78">
        <v>1294.0</v>
      </c>
      <c r="C1297" s="78" t="str">
        <f>VLOOKUP(G1297,[1]Macrodata_CCF!$A$3:$D$55,4,FALSE)</f>
        <v>#ERROR!</v>
      </c>
      <c r="E1297" s="79" t="str">
        <f>VLOOKUP(G1297,[1]Macrodata_CCF!$A$3:$B$55,2,FALSE)</f>
        <v>#ERROR!</v>
      </c>
      <c r="F1297" s="78">
        <v>0.0</v>
      </c>
      <c r="G1297" s="80">
        <v>42.0</v>
      </c>
      <c r="H1297" s="81">
        <v>39730.0</v>
      </c>
      <c r="I1297" s="81">
        <v>90000.0</v>
      </c>
      <c r="J1297" s="81">
        <v>57325.0</v>
      </c>
      <c r="K1297" s="81">
        <v>171000.0</v>
      </c>
      <c r="L1297" s="82">
        <v>0.3500099462900338</v>
      </c>
      <c r="N1297" s="83">
        <f t="shared" si="1"/>
        <v>0.3500099463</v>
      </c>
      <c r="O1297" s="83">
        <f t="shared" si="2"/>
        <v>0.3500099463</v>
      </c>
      <c r="Q1297" s="83">
        <f t="shared" si="3"/>
        <v>0.5585555556</v>
      </c>
      <c r="R1297" s="83">
        <f t="shared" si="4"/>
        <v>0.3500099463</v>
      </c>
      <c r="S1297" s="83" t="b">
        <f t="shared" si="5"/>
        <v>0</v>
      </c>
      <c r="T1297" s="72"/>
      <c r="U1297" s="72"/>
      <c r="V1297" s="72"/>
      <c r="W1297" s="72"/>
      <c r="X1297" s="72"/>
      <c r="Y1297" s="72"/>
      <c r="Z1297" s="72"/>
      <c r="AA1297" s="72"/>
      <c r="AB1297" s="72"/>
      <c r="AC1297" s="72"/>
      <c r="AD1297" s="72"/>
      <c r="AE1297" s="72"/>
      <c r="AF1297" s="72"/>
      <c r="AG1297" s="72"/>
      <c r="AH1297" s="72"/>
      <c r="AI1297" s="72"/>
      <c r="AJ1297" s="72"/>
      <c r="AK1297" s="72"/>
    </row>
    <row r="1298" ht="14.25" customHeight="1">
      <c r="A1298" s="78">
        <v>1295.0</v>
      </c>
      <c r="C1298" s="78" t="str">
        <f>VLOOKUP(G1298,[1]Macrodata_CCF!$A$3:$D$55,4,FALSE)</f>
        <v>#ERROR!</v>
      </c>
      <c r="E1298" s="79" t="str">
        <f>VLOOKUP(G1298,[1]Macrodata_CCF!$A$3:$B$55,2,FALSE)</f>
        <v>#ERROR!</v>
      </c>
      <c r="F1298" s="78">
        <v>0.0</v>
      </c>
      <c r="G1298" s="80">
        <v>26.0</v>
      </c>
      <c r="H1298" s="81">
        <v>120040.0</v>
      </c>
      <c r="I1298" s="81">
        <v>330000.0</v>
      </c>
      <c r="J1298" s="81">
        <v>94845.0</v>
      </c>
      <c r="K1298" s="81">
        <v>330000.0</v>
      </c>
      <c r="L1298" s="82">
        <v>-0.1199990474376072</v>
      </c>
      <c r="N1298" s="83">
        <f t="shared" si="1"/>
        <v>-0.1199990474</v>
      </c>
      <c r="O1298" s="83">
        <f t="shared" si="2"/>
        <v>0</v>
      </c>
      <c r="Q1298" s="83">
        <f t="shared" si="3"/>
        <v>0.6362424242</v>
      </c>
      <c r="R1298" s="83">
        <f t="shared" si="4"/>
        <v>-0.1199990474</v>
      </c>
      <c r="S1298" s="83" t="b">
        <f t="shared" si="5"/>
        <v>0</v>
      </c>
      <c r="T1298" s="72"/>
      <c r="U1298" s="72"/>
      <c r="V1298" s="72"/>
      <c r="W1298" s="72"/>
      <c r="X1298" s="72"/>
      <c r="Y1298" s="72"/>
      <c r="Z1298" s="72"/>
      <c r="AA1298" s="72"/>
      <c r="AB1298" s="72"/>
      <c r="AC1298" s="72"/>
      <c r="AD1298" s="72"/>
      <c r="AE1298" s="72"/>
      <c r="AF1298" s="72"/>
      <c r="AG1298" s="72"/>
      <c r="AH1298" s="72"/>
      <c r="AI1298" s="72"/>
      <c r="AJ1298" s="72"/>
      <c r="AK1298" s="72"/>
    </row>
    <row r="1299" ht="14.25" customHeight="1">
      <c r="A1299" s="78">
        <v>1296.0</v>
      </c>
      <c r="C1299" s="78" t="str">
        <f>VLOOKUP(G1299,[1]Macrodata_CCF!$A$3:$D$55,4,FALSE)</f>
        <v>#ERROR!</v>
      </c>
      <c r="E1299" s="79" t="str">
        <f>VLOOKUP(G1299,[1]Macrodata_CCF!$A$3:$B$55,2,FALSE)</f>
        <v>#ERROR!</v>
      </c>
      <c r="F1299" s="78">
        <v>0.0</v>
      </c>
      <c r="G1299" s="80">
        <v>29.0</v>
      </c>
      <c r="H1299" s="81">
        <v>169850.0</v>
      </c>
      <c r="I1299" s="81">
        <v>740000.0</v>
      </c>
      <c r="J1299" s="81">
        <v>272475.0</v>
      </c>
      <c r="K1299" s="81">
        <v>740000.0</v>
      </c>
      <c r="L1299" s="82">
        <v>0.1799964921511883</v>
      </c>
      <c r="N1299" s="83">
        <f t="shared" si="1"/>
        <v>0.1799964922</v>
      </c>
      <c r="O1299" s="83">
        <f t="shared" si="2"/>
        <v>0.1799964922</v>
      </c>
      <c r="Q1299" s="83">
        <f t="shared" si="3"/>
        <v>0.770472973</v>
      </c>
      <c r="R1299" s="83">
        <f t="shared" si="4"/>
        <v>0.1799964922</v>
      </c>
      <c r="S1299" s="83" t="b">
        <f t="shared" si="5"/>
        <v>0</v>
      </c>
      <c r="T1299" s="72"/>
      <c r="U1299" s="72"/>
      <c r="V1299" s="72"/>
      <c r="W1299" s="72"/>
      <c r="X1299" s="72"/>
      <c r="Y1299" s="72"/>
      <c r="Z1299" s="72"/>
      <c r="AA1299" s="72"/>
      <c r="AB1299" s="72"/>
      <c r="AC1299" s="72"/>
      <c r="AD1299" s="72"/>
      <c r="AE1299" s="72"/>
      <c r="AF1299" s="72"/>
      <c r="AG1299" s="72"/>
      <c r="AH1299" s="72"/>
      <c r="AI1299" s="72"/>
      <c r="AJ1299" s="72"/>
      <c r="AK1299" s="72"/>
    </row>
    <row r="1300" ht="14.25" customHeight="1">
      <c r="A1300" s="78">
        <v>1297.0</v>
      </c>
      <c r="C1300" s="78" t="str">
        <f>VLOOKUP(G1300,[1]Macrodata_CCF!$A$3:$D$55,4,FALSE)</f>
        <v>#ERROR!</v>
      </c>
      <c r="E1300" s="79" t="str">
        <f>VLOOKUP(G1300,[1]Macrodata_CCF!$A$3:$B$55,2,FALSE)</f>
        <v>#ERROR!</v>
      </c>
      <c r="F1300" s="78">
        <v>0.0</v>
      </c>
      <c r="G1300" s="80">
        <v>44.0</v>
      </c>
      <c r="H1300" s="81">
        <v>0.0</v>
      </c>
      <c r="I1300" s="81">
        <v>280000.0</v>
      </c>
      <c r="J1300" s="81">
        <v>53200.0</v>
      </c>
      <c r="K1300" s="81">
        <v>280000.0</v>
      </c>
      <c r="L1300" s="82">
        <v>0.19</v>
      </c>
      <c r="N1300" s="83">
        <f t="shared" si="1"/>
        <v>0.19</v>
      </c>
      <c r="O1300" s="83">
        <f t="shared" si="2"/>
        <v>0.19</v>
      </c>
      <c r="Q1300" s="83">
        <f t="shared" si="3"/>
        <v>1</v>
      </c>
      <c r="R1300" s="83">
        <f t="shared" si="4"/>
        <v>0.19</v>
      </c>
      <c r="S1300" s="83" t="b">
        <f t="shared" si="5"/>
        <v>0</v>
      </c>
      <c r="T1300" s="72"/>
      <c r="U1300" s="72"/>
      <c r="V1300" s="72"/>
      <c r="W1300" s="72"/>
      <c r="X1300" s="72"/>
      <c r="Y1300" s="72"/>
      <c r="Z1300" s="72"/>
      <c r="AA1300" s="72"/>
      <c r="AB1300" s="72"/>
      <c r="AC1300" s="72"/>
      <c r="AD1300" s="72"/>
      <c r="AE1300" s="72"/>
      <c r="AF1300" s="72"/>
      <c r="AG1300" s="72"/>
      <c r="AH1300" s="72"/>
      <c r="AI1300" s="72"/>
      <c r="AJ1300" s="72"/>
      <c r="AK1300" s="72"/>
    </row>
    <row r="1301" ht="14.25" customHeight="1">
      <c r="A1301" s="78">
        <v>1298.0</v>
      </c>
      <c r="C1301" s="78" t="str">
        <f>VLOOKUP(G1301,[1]Macrodata_CCF!$A$3:$D$55,4,FALSE)</f>
        <v>#ERROR!</v>
      </c>
      <c r="E1301" s="79" t="str">
        <f>VLOOKUP(G1301,[1]Macrodata_CCF!$A$3:$B$55,2,FALSE)</f>
        <v>#ERROR!</v>
      </c>
      <c r="F1301" s="78">
        <v>0.0</v>
      </c>
      <c r="G1301" s="80">
        <v>41.0</v>
      </c>
      <c r="H1301" s="81">
        <v>347960.0</v>
      </c>
      <c r="I1301" s="81">
        <v>500000.0</v>
      </c>
      <c r="J1301" s="81">
        <v>381410.0</v>
      </c>
      <c r="K1301" s="81">
        <v>500000.0</v>
      </c>
      <c r="L1301" s="82">
        <v>0.2200078926598264</v>
      </c>
      <c r="N1301" s="83">
        <f t="shared" si="1"/>
        <v>0.2200078927</v>
      </c>
      <c r="O1301" s="83">
        <f t="shared" si="2"/>
        <v>0.2200078927</v>
      </c>
      <c r="Q1301" s="83">
        <f t="shared" si="3"/>
        <v>0.30408</v>
      </c>
      <c r="R1301" s="83">
        <f t="shared" si="4"/>
        <v>0.2200078927</v>
      </c>
      <c r="S1301" s="83" t="b">
        <f t="shared" si="5"/>
        <v>0</v>
      </c>
      <c r="T1301" s="72"/>
      <c r="U1301" s="72"/>
      <c r="V1301" s="72"/>
      <c r="W1301" s="72"/>
      <c r="X1301" s="72"/>
      <c r="Y1301" s="72"/>
      <c r="Z1301" s="72"/>
      <c r="AA1301" s="72"/>
      <c r="AB1301" s="72"/>
      <c r="AC1301" s="72"/>
      <c r="AD1301" s="72"/>
      <c r="AE1301" s="72"/>
      <c r="AF1301" s="72"/>
      <c r="AG1301" s="72"/>
      <c r="AH1301" s="72"/>
      <c r="AI1301" s="72"/>
      <c r="AJ1301" s="72"/>
      <c r="AK1301" s="72"/>
    </row>
    <row r="1302" ht="14.25" customHeight="1">
      <c r="A1302" s="78">
        <v>1299.0</v>
      </c>
      <c r="C1302" s="78" t="str">
        <f>VLOOKUP(G1302,[1]Macrodata_CCF!$A$3:$D$55,4,FALSE)</f>
        <v>#ERROR!</v>
      </c>
      <c r="E1302" s="79" t="str">
        <f>VLOOKUP(G1302,[1]Macrodata_CCF!$A$3:$B$55,2,FALSE)</f>
        <v>#ERROR!</v>
      </c>
      <c r="F1302" s="78">
        <v>0.0</v>
      </c>
      <c r="G1302" s="80">
        <v>4.0</v>
      </c>
      <c r="H1302" s="81">
        <v>219380.0</v>
      </c>
      <c r="I1302" s="81">
        <v>490000.0</v>
      </c>
      <c r="J1302" s="81">
        <v>327630.0</v>
      </c>
      <c r="K1302" s="81">
        <v>735000.0</v>
      </c>
      <c r="L1302" s="82">
        <v>0.4000073904367748</v>
      </c>
      <c r="N1302" s="83">
        <f t="shared" si="1"/>
        <v>0.4000073904</v>
      </c>
      <c r="O1302" s="83">
        <f t="shared" si="2"/>
        <v>0.4000073904</v>
      </c>
      <c r="Q1302" s="83">
        <f t="shared" si="3"/>
        <v>0.5522857143</v>
      </c>
      <c r="R1302" s="83">
        <f t="shared" si="4"/>
        <v>0.4000073904</v>
      </c>
      <c r="S1302" s="83" t="b">
        <f t="shared" si="5"/>
        <v>0</v>
      </c>
      <c r="T1302" s="72"/>
      <c r="U1302" s="72"/>
      <c r="V1302" s="72"/>
      <c r="W1302" s="72"/>
      <c r="X1302" s="72"/>
      <c r="Y1302" s="72"/>
      <c r="Z1302" s="72"/>
      <c r="AA1302" s="72"/>
      <c r="AB1302" s="72"/>
      <c r="AC1302" s="72"/>
      <c r="AD1302" s="72"/>
      <c r="AE1302" s="72"/>
      <c r="AF1302" s="72"/>
      <c r="AG1302" s="72"/>
      <c r="AH1302" s="72"/>
      <c r="AI1302" s="72"/>
      <c r="AJ1302" s="72"/>
      <c r="AK1302" s="72"/>
    </row>
    <row r="1303" ht="14.25" customHeight="1">
      <c r="A1303" s="78">
        <v>1300.0</v>
      </c>
      <c r="C1303" s="78" t="str">
        <f>VLOOKUP(G1303,[1]Macrodata_CCF!$A$3:$D$55,4,FALSE)</f>
        <v>#ERROR!</v>
      </c>
      <c r="E1303" s="79" t="str">
        <f>VLOOKUP(G1303,[1]Macrodata_CCF!$A$3:$B$55,2,FALSE)</f>
        <v>#ERROR!</v>
      </c>
      <c r="F1303" s="78">
        <v>0.0</v>
      </c>
      <c r="G1303" s="80">
        <v>22.0</v>
      </c>
      <c r="H1303" s="81">
        <v>129775.0</v>
      </c>
      <c r="I1303" s="81">
        <v>360000.0</v>
      </c>
      <c r="J1303" s="81">
        <v>162005.0</v>
      </c>
      <c r="K1303" s="81">
        <v>648000.0</v>
      </c>
      <c r="L1303" s="82">
        <v>0.1399934846345966</v>
      </c>
      <c r="N1303" s="83">
        <f t="shared" si="1"/>
        <v>0.1399934846</v>
      </c>
      <c r="O1303" s="83">
        <f t="shared" si="2"/>
        <v>0.1399934846</v>
      </c>
      <c r="Q1303" s="83">
        <f t="shared" si="3"/>
        <v>0.6395138889</v>
      </c>
      <c r="R1303" s="83">
        <f t="shared" si="4"/>
        <v>0.1399934846</v>
      </c>
      <c r="S1303" s="83" t="b">
        <f t="shared" si="5"/>
        <v>0</v>
      </c>
      <c r="T1303" s="72"/>
      <c r="U1303" s="72"/>
      <c r="V1303" s="72"/>
      <c r="W1303" s="72"/>
      <c r="X1303" s="72"/>
      <c r="Y1303" s="72"/>
      <c r="Z1303" s="72"/>
      <c r="AA1303" s="72"/>
      <c r="AB1303" s="72"/>
      <c r="AC1303" s="72"/>
      <c r="AD1303" s="72"/>
      <c r="AE1303" s="72"/>
      <c r="AF1303" s="72"/>
      <c r="AG1303" s="72"/>
      <c r="AH1303" s="72"/>
      <c r="AI1303" s="72"/>
      <c r="AJ1303" s="72"/>
      <c r="AK1303" s="72"/>
    </row>
    <row r="1304" ht="14.25" customHeight="1">
      <c r="A1304" s="78">
        <v>1301.0</v>
      </c>
      <c r="C1304" s="78" t="str">
        <f>VLOOKUP(G1304,[1]Macrodata_CCF!$A$3:$D$55,4,FALSE)</f>
        <v>#ERROR!</v>
      </c>
      <c r="E1304" s="79" t="str">
        <f>VLOOKUP(G1304,[1]Macrodata_CCF!$A$3:$B$55,2,FALSE)</f>
        <v>#ERROR!</v>
      </c>
      <c r="F1304" s="78">
        <v>0.0</v>
      </c>
      <c r="G1304" s="80">
        <v>38.0</v>
      </c>
      <c r="H1304" s="81">
        <v>254800.0</v>
      </c>
      <c r="I1304" s="81">
        <v>500000.0</v>
      </c>
      <c r="J1304" s="81">
        <v>286675.0</v>
      </c>
      <c r="K1304" s="81">
        <v>500000.0</v>
      </c>
      <c r="L1304" s="82">
        <v>0.1299959216965742</v>
      </c>
      <c r="N1304" s="83">
        <f t="shared" si="1"/>
        <v>0.1299959217</v>
      </c>
      <c r="O1304" s="83">
        <f t="shared" si="2"/>
        <v>0.1299959217</v>
      </c>
      <c r="Q1304" s="83">
        <f t="shared" si="3"/>
        <v>0.4904</v>
      </c>
      <c r="R1304" s="83">
        <f t="shared" si="4"/>
        <v>0.1299959217</v>
      </c>
      <c r="S1304" s="83" t="b">
        <f t="shared" si="5"/>
        <v>0</v>
      </c>
      <c r="T1304" s="72"/>
      <c r="U1304" s="72"/>
      <c r="V1304" s="72"/>
      <c r="W1304" s="72"/>
      <c r="X1304" s="72"/>
      <c r="Y1304" s="72"/>
      <c r="Z1304" s="72"/>
      <c r="AA1304" s="72"/>
      <c r="AB1304" s="72"/>
      <c r="AC1304" s="72"/>
      <c r="AD1304" s="72"/>
      <c r="AE1304" s="72"/>
      <c r="AF1304" s="72"/>
      <c r="AG1304" s="72"/>
      <c r="AH1304" s="72"/>
      <c r="AI1304" s="72"/>
      <c r="AJ1304" s="72"/>
      <c r="AK1304" s="72"/>
    </row>
    <row r="1305" ht="14.25" customHeight="1">
      <c r="A1305" s="78">
        <v>1302.0</v>
      </c>
      <c r="C1305" s="78" t="str">
        <f>VLOOKUP(G1305,[1]Macrodata_CCF!$A$3:$D$55,4,FALSE)</f>
        <v>#ERROR!</v>
      </c>
      <c r="E1305" s="79" t="str">
        <f>VLOOKUP(G1305,[1]Macrodata_CCF!$A$3:$B$55,2,FALSE)</f>
        <v>#ERROR!</v>
      </c>
      <c r="F1305" s="78">
        <v>0.0</v>
      </c>
      <c r="G1305" s="80">
        <v>37.0</v>
      </c>
      <c r="H1305" s="81">
        <v>447405.0</v>
      </c>
      <c r="I1305" s="81">
        <v>590000.0</v>
      </c>
      <c r="J1305" s="81">
        <v>467370.0</v>
      </c>
      <c r="K1305" s="81">
        <v>590000.0</v>
      </c>
      <c r="L1305" s="82">
        <v>0.1400119218766436</v>
      </c>
      <c r="N1305" s="83">
        <f t="shared" si="1"/>
        <v>0.1400119219</v>
      </c>
      <c r="O1305" s="83">
        <f t="shared" si="2"/>
        <v>0.1400119219</v>
      </c>
      <c r="Q1305" s="83">
        <f t="shared" si="3"/>
        <v>0.2416864407</v>
      </c>
      <c r="R1305" s="83">
        <f t="shared" si="4"/>
        <v>0.1400119219</v>
      </c>
      <c r="S1305" s="83" t="b">
        <f t="shared" si="5"/>
        <v>0</v>
      </c>
      <c r="T1305" s="72"/>
      <c r="U1305" s="72"/>
      <c r="V1305" s="72"/>
      <c r="W1305" s="72"/>
      <c r="X1305" s="72"/>
      <c r="Y1305" s="72"/>
      <c r="Z1305" s="72"/>
      <c r="AA1305" s="72"/>
      <c r="AB1305" s="72"/>
      <c r="AC1305" s="72"/>
      <c r="AD1305" s="72"/>
      <c r="AE1305" s="72"/>
      <c r="AF1305" s="72"/>
      <c r="AG1305" s="72"/>
      <c r="AH1305" s="72"/>
      <c r="AI1305" s="72"/>
      <c r="AJ1305" s="72"/>
      <c r="AK1305" s="72"/>
    </row>
    <row r="1306" ht="14.25" customHeight="1">
      <c r="A1306" s="78">
        <v>1303.0</v>
      </c>
      <c r="C1306" s="78" t="str">
        <f>VLOOKUP(G1306,[1]Macrodata_CCF!$A$3:$D$55,4,FALSE)</f>
        <v>#ERROR!</v>
      </c>
      <c r="E1306" s="79" t="str">
        <f>VLOOKUP(G1306,[1]Macrodata_CCF!$A$3:$B$55,2,FALSE)</f>
        <v>#ERROR!</v>
      </c>
      <c r="F1306" s="78">
        <v>0.0</v>
      </c>
      <c r="G1306" s="80">
        <v>35.0</v>
      </c>
      <c r="H1306" s="81">
        <v>431250.0</v>
      </c>
      <c r="I1306" s="81">
        <v>970000.0</v>
      </c>
      <c r="J1306" s="81">
        <v>479740.0</v>
      </c>
      <c r="K1306" s="81">
        <v>970000.0</v>
      </c>
      <c r="L1306" s="82">
        <v>0.0900046403712297</v>
      </c>
      <c r="N1306" s="83">
        <f t="shared" si="1"/>
        <v>0.09000464037</v>
      </c>
      <c r="O1306" s="83">
        <f t="shared" si="2"/>
        <v>0.09000464037</v>
      </c>
      <c r="Q1306" s="83">
        <f t="shared" si="3"/>
        <v>0.5554123711</v>
      </c>
      <c r="R1306" s="83">
        <f t="shared" si="4"/>
        <v>0.09000464037</v>
      </c>
      <c r="S1306" s="83" t="b">
        <f t="shared" si="5"/>
        <v>0</v>
      </c>
      <c r="T1306" s="72"/>
      <c r="U1306" s="72"/>
      <c r="V1306" s="72"/>
      <c r="W1306" s="72"/>
      <c r="X1306" s="72"/>
      <c r="Y1306" s="72"/>
      <c r="Z1306" s="72"/>
      <c r="AA1306" s="72"/>
      <c r="AB1306" s="72"/>
      <c r="AC1306" s="72"/>
      <c r="AD1306" s="72"/>
      <c r="AE1306" s="72"/>
      <c r="AF1306" s="72"/>
      <c r="AG1306" s="72"/>
      <c r="AH1306" s="72"/>
      <c r="AI1306" s="72"/>
      <c r="AJ1306" s="72"/>
      <c r="AK1306" s="72"/>
    </row>
    <row r="1307" ht="14.25" customHeight="1">
      <c r="A1307" s="78">
        <v>1304.0</v>
      </c>
      <c r="C1307" s="78" t="str">
        <f>VLOOKUP(G1307,[1]Macrodata_CCF!$A$3:$D$55,4,FALSE)</f>
        <v>#ERROR!</v>
      </c>
      <c r="E1307" s="79" t="str">
        <f>VLOOKUP(G1307,[1]Macrodata_CCF!$A$3:$B$55,2,FALSE)</f>
        <v>#ERROR!</v>
      </c>
      <c r="F1307" s="78">
        <v>1.0</v>
      </c>
      <c r="G1307" s="80">
        <v>4.0</v>
      </c>
      <c r="H1307" s="81">
        <v>247130.0</v>
      </c>
      <c r="I1307" s="81">
        <v>330000.0</v>
      </c>
      <c r="J1307" s="81">
        <v>289395.0</v>
      </c>
      <c r="K1307" s="81">
        <v>330000.0</v>
      </c>
      <c r="L1307" s="82">
        <v>0.5100156872209485</v>
      </c>
      <c r="N1307" s="83">
        <f t="shared" si="1"/>
        <v>0.5100156872</v>
      </c>
      <c r="O1307" s="83">
        <f t="shared" si="2"/>
        <v>0.5100156872</v>
      </c>
      <c r="Q1307" s="83">
        <f t="shared" si="3"/>
        <v>0.2511212121</v>
      </c>
      <c r="R1307" s="83">
        <f t="shared" si="4"/>
        <v>0.5100156872</v>
      </c>
      <c r="S1307" s="83" t="b">
        <f t="shared" si="5"/>
        <v>0</v>
      </c>
      <c r="T1307" s="72"/>
      <c r="U1307" s="72"/>
      <c r="V1307" s="72"/>
      <c r="W1307" s="72"/>
      <c r="X1307" s="72"/>
      <c r="Y1307" s="72"/>
      <c r="Z1307" s="72"/>
      <c r="AA1307" s="72"/>
      <c r="AB1307" s="72"/>
      <c r="AC1307" s="72"/>
      <c r="AD1307" s="72"/>
      <c r="AE1307" s="72"/>
      <c r="AF1307" s="72"/>
      <c r="AG1307" s="72"/>
      <c r="AH1307" s="72"/>
      <c r="AI1307" s="72"/>
      <c r="AJ1307" s="72"/>
      <c r="AK1307" s="72"/>
    </row>
    <row r="1308" ht="14.25" customHeight="1">
      <c r="A1308" s="78">
        <v>1305.0</v>
      </c>
      <c r="C1308" s="78" t="str">
        <f>VLOOKUP(G1308,[1]Macrodata_CCF!$A$3:$D$55,4,FALSE)</f>
        <v>#ERROR!</v>
      </c>
      <c r="E1308" s="79" t="str">
        <f>VLOOKUP(G1308,[1]Macrodata_CCF!$A$3:$B$55,2,FALSE)</f>
        <v>#ERROR!</v>
      </c>
      <c r="F1308" s="78">
        <v>0.0</v>
      </c>
      <c r="G1308" s="80">
        <v>50.0</v>
      </c>
      <c r="H1308" s="81">
        <v>305305.0</v>
      </c>
      <c r="I1308" s="81">
        <v>380000.0</v>
      </c>
      <c r="J1308" s="81">
        <v>309040.0</v>
      </c>
      <c r="K1308" s="81">
        <v>380000.0</v>
      </c>
      <c r="L1308" s="82">
        <v>0.05000334694423991</v>
      </c>
      <c r="N1308" s="83">
        <f t="shared" si="1"/>
        <v>0.05000334694</v>
      </c>
      <c r="O1308" s="83">
        <f t="shared" si="2"/>
        <v>0.05000334694</v>
      </c>
      <c r="Q1308" s="83">
        <f t="shared" si="3"/>
        <v>0.1965657895</v>
      </c>
      <c r="R1308" s="83">
        <f t="shared" si="4"/>
        <v>0.05000334694</v>
      </c>
      <c r="S1308" s="83" t="b">
        <f t="shared" si="5"/>
        <v>0</v>
      </c>
      <c r="T1308" s="72"/>
      <c r="U1308" s="72"/>
      <c r="V1308" s="72"/>
      <c r="W1308" s="72"/>
      <c r="X1308" s="72"/>
      <c r="Y1308" s="72"/>
      <c r="Z1308" s="72"/>
      <c r="AA1308" s="72"/>
      <c r="AB1308" s="72"/>
      <c r="AC1308" s="72"/>
      <c r="AD1308" s="72"/>
      <c r="AE1308" s="72"/>
      <c r="AF1308" s="72"/>
      <c r="AG1308" s="72"/>
      <c r="AH1308" s="72"/>
      <c r="AI1308" s="72"/>
      <c r="AJ1308" s="72"/>
      <c r="AK1308" s="72"/>
    </row>
    <row r="1309" ht="14.25" customHeight="1">
      <c r="A1309" s="78">
        <v>1306.0</v>
      </c>
      <c r="C1309" s="78" t="str">
        <f>VLOOKUP(G1309,[1]Macrodata_CCF!$A$3:$D$55,4,FALSE)</f>
        <v>#ERROR!</v>
      </c>
      <c r="E1309" s="79" t="str">
        <f>VLOOKUP(G1309,[1]Macrodata_CCF!$A$3:$B$55,2,FALSE)</f>
        <v>#ERROR!</v>
      </c>
      <c r="F1309" s="78">
        <v>1.0</v>
      </c>
      <c r="G1309" s="80">
        <v>40.0</v>
      </c>
      <c r="H1309" s="81">
        <v>422600.0</v>
      </c>
      <c r="I1309" s="81">
        <v>710000.0</v>
      </c>
      <c r="J1309" s="81">
        <v>595040.0</v>
      </c>
      <c r="K1309" s="81">
        <v>710000.0</v>
      </c>
      <c r="L1309" s="82">
        <v>0.6</v>
      </c>
      <c r="N1309" s="83">
        <f t="shared" si="1"/>
        <v>0.6</v>
      </c>
      <c r="O1309" s="83">
        <f t="shared" si="2"/>
        <v>0.6</v>
      </c>
      <c r="Q1309" s="83">
        <f t="shared" si="3"/>
        <v>0.4047887324</v>
      </c>
      <c r="R1309" s="83">
        <f t="shared" si="4"/>
        <v>0.6</v>
      </c>
      <c r="S1309" s="83" t="b">
        <f t="shared" si="5"/>
        <v>0</v>
      </c>
      <c r="T1309" s="72"/>
      <c r="U1309" s="72"/>
      <c r="V1309" s="72"/>
      <c r="W1309" s="72"/>
      <c r="X1309" s="72"/>
      <c r="Y1309" s="72"/>
      <c r="Z1309" s="72"/>
      <c r="AA1309" s="72"/>
      <c r="AB1309" s="72"/>
      <c r="AC1309" s="72"/>
      <c r="AD1309" s="72"/>
      <c r="AE1309" s="72"/>
      <c r="AF1309" s="72"/>
      <c r="AG1309" s="72"/>
      <c r="AH1309" s="72"/>
      <c r="AI1309" s="72"/>
      <c r="AJ1309" s="72"/>
      <c r="AK1309" s="72"/>
    </row>
    <row r="1310" ht="14.25" customHeight="1">
      <c r="A1310" s="78">
        <v>1307.0</v>
      </c>
      <c r="C1310" s="78" t="str">
        <f>VLOOKUP(G1310,[1]Macrodata_CCF!$A$3:$D$55,4,FALSE)</f>
        <v>#ERROR!</v>
      </c>
      <c r="E1310" s="79" t="str">
        <f>VLOOKUP(G1310,[1]Macrodata_CCF!$A$3:$B$55,2,FALSE)</f>
        <v>#ERROR!</v>
      </c>
      <c r="F1310" s="78">
        <v>0.0</v>
      </c>
      <c r="G1310" s="80">
        <v>5.0</v>
      </c>
      <c r="H1310" s="81">
        <v>438425.0</v>
      </c>
      <c r="I1310" s="81">
        <v>560000.0</v>
      </c>
      <c r="J1310" s="81">
        <v>465170.0</v>
      </c>
      <c r="K1310" s="81">
        <v>560000.0</v>
      </c>
      <c r="L1310" s="82">
        <v>0.2199876619370759</v>
      </c>
      <c r="N1310" s="83">
        <f t="shared" si="1"/>
        <v>0.2199876619</v>
      </c>
      <c r="O1310" s="83">
        <f t="shared" si="2"/>
        <v>0.2199876619</v>
      </c>
      <c r="Q1310" s="83">
        <f t="shared" si="3"/>
        <v>0.2170982143</v>
      </c>
      <c r="R1310" s="83">
        <f t="shared" si="4"/>
        <v>0.2199876619</v>
      </c>
      <c r="S1310" s="83" t="b">
        <f t="shared" si="5"/>
        <v>0</v>
      </c>
      <c r="T1310" s="72"/>
      <c r="U1310" s="72"/>
      <c r="V1310" s="72"/>
      <c r="W1310" s="72"/>
      <c r="X1310" s="72"/>
      <c r="Y1310" s="72"/>
      <c r="Z1310" s="72"/>
      <c r="AA1310" s="72"/>
      <c r="AB1310" s="72"/>
      <c r="AC1310" s="72"/>
      <c r="AD1310" s="72"/>
      <c r="AE1310" s="72"/>
      <c r="AF1310" s="72"/>
      <c r="AG1310" s="72"/>
      <c r="AH1310" s="72"/>
      <c r="AI1310" s="72"/>
      <c r="AJ1310" s="72"/>
      <c r="AK1310" s="72"/>
    </row>
    <row r="1311" ht="14.25" customHeight="1">
      <c r="A1311" s="78">
        <v>1308.0</v>
      </c>
      <c r="C1311" s="78" t="str">
        <f>VLOOKUP(G1311,[1]Macrodata_CCF!$A$3:$D$55,4,FALSE)</f>
        <v>#ERROR!</v>
      </c>
      <c r="E1311" s="79" t="str">
        <f>VLOOKUP(G1311,[1]Macrodata_CCF!$A$3:$B$55,2,FALSE)</f>
        <v>#ERROR!</v>
      </c>
      <c r="F1311" s="78">
        <v>0.0</v>
      </c>
      <c r="G1311" s="80">
        <v>11.0</v>
      </c>
      <c r="H1311" s="81">
        <v>163435.0</v>
      </c>
      <c r="I1311" s="81">
        <v>230000.0</v>
      </c>
      <c r="J1311" s="81">
        <v>174085.0</v>
      </c>
      <c r="K1311" s="81">
        <v>230000.0</v>
      </c>
      <c r="L1311" s="82">
        <v>0.1599939908360249</v>
      </c>
      <c r="N1311" s="83">
        <f t="shared" si="1"/>
        <v>0.1599939908</v>
      </c>
      <c r="O1311" s="83">
        <f t="shared" si="2"/>
        <v>0.1599939908</v>
      </c>
      <c r="Q1311" s="83">
        <f t="shared" si="3"/>
        <v>0.2894130435</v>
      </c>
      <c r="R1311" s="83">
        <f t="shared" si="4"/>
        <v>0.1599939908</v>
      </c>
      <c r="S1311" s="83" t="b">
        <f t="shared" si="5"/>
        <v>0</v>
      </c>
      <c r="T1311" s="72"/>
      <c r="U1311" s="72"/>
      <c r="V1311" s="72"/>
      <c r="W1311" s="72"/>
      <c r="X1311" s="72"/>
      <c r="Y1311" s="72"/>
      <c r="Z1311" s="72"/>
      <c r="AA1311" s="72"/>
      <c r="AB1311" s="72"/>
      <c r="AC1311" s="72"/>
      <c r="AD1311" s="72"/>
      <c r="AE1311" s="72"/>
      <c r="AF1311" s="72"/>
      <c r="AG1311" s="72"/>
      <c r="AH1311" s="72"/>
      <c r="AI1311" s="72"/>
      <c r="AJ1311" s="72"/>
      <c r="AK1311" s="72"/>
    </row>
    <row r="1312" ht="14.25" customHeight="1">
      <c r="A1312" s="78">
        <v>1309.0</v>
      </c>
      <c r="C1312" s="78" t="str">
        <f>VLOOKUP(G1312,[1]Macrodata_CCF!$A$3:$D$55,4,FALSE)</f>
        <v>#ERROR!</v>
      </c>
      <c r="E1312" s="79" t="str">
        <f>VLOOKUP(G1312,[1]Macrodata_CCF!$A$3:$B$55,2,FALSE)</f>
        <v>#ERROR!</v>
      </c>
      <c r="F1312" s="78">
        <v>0.0</v>
      </c>
      <c r="G1312" s="80">
        <v>47.0</v>
      </c>
      <c r="H1312" s="81">
        <v>304375.0</v>
      </c>
      <c r="I1312" s="81">
        <v>340000.0</v>
      </c>
      <c r="J1312" s="81">
        <v>310430.0</v>
      </c>
      <c r="K1312" s="81">
        <v>340000.0</v>
      </c>
      <c r="L1312" s="82">
        <v>0.1699649122807018</v>
      </c>
      <c r="N1312" s="83">
        <f t="shared" si="1"/>
        <v>0.1699649123</v>
      </c>
      <c r="O1312" s="83">
        <f t="shared" si="2"/>
        <v>0.1699649123</v>
      </c>
      <c r="Q1312" s="83">
        <f t="shared" si="3"/>
        <v>0.1047794118</v>
      </c>
      <c r="R1312" s="83">
        <f t="shared" si="4"/>
        <v>0.1699649123</v>
      </c>
      <c r="S1312" s="83" t="b">
        <f t="shared" si="5"/>
        <v>0</v>
      </c>
      <c r="T1312" s="72"/>
      <c r="U1312" s="72"/>
      <c r="V1312" s="72"/>
      <c r="W1312" s="72"/>
      <c r="X1312" s="72"/>
      <c r="Y1312" s="72"/>
      <c r="Z1312" s="72"/>
      <c r="AA1312" s="72"/>
      <c r="AB1312" s="72"/>
      <c r="AC1312" s="72"/>
      <c r="AD1312" s="72"/>
      <c r="AE1312" s="72"/>
      <c r="AF1312" s="72"/>
      <c r="AG1312" s="72"/>
      <c r="AH1312" s="72"/>
      <c r="AI1312" s="72"/>
      <c r="AJ1312" s="72"/>
      <c r="AK1312" s="72"/>
    </row>
    <row r="1313" ht="14.25" customHeight="1">
      <c r="A1313" s="78">
        <v>1310.0</v>
      </c>
      <c r="C1313" s="78" t="str">
        <f>VLOOKUP(G1313,[1]Macrodata_CCF!$A$3:$D$55,4,FALSE)</f>
        <v>#ERROR!</v>
      </c>
      <c r="E1313" s="79" t="str">
        <f>VLOOKUP(G1313,[1]Macrodata_CCF!$A$3:$B$55,2,FALSE)</f>
        <v>#ERROR!</v>
      </c>
      <c r="F1313" s="78">
        <v>0.0</v>
      </c>
      <c r="G1313" s="80">
        <v>16.0</v>
      </c>
      <c r="H1313" s="81">
        <v>322960.0</v>
      </c>
      <c r="I1313" s="81">
        <v>350000.0</v>
      </c>
      <c r="J1313" s="81">
        <v>328100.0</v>
      </c>
      <c r="K1313" s="81">
        <v>350000.0</v>
      </c>
      <c r="L1313" s="82">
        <v>0.1900887573964497</v>
      </c>
      <c r="N1313" s="83">
        <f t="shared" si="1"/>
        <v>0.1900887574</v>
      </c>
      <c r="O1313" s="83">
        <f t="shared" si="2"/>
        <v>0.1900887574</v>
      </c>
      <c r="Q1313" s="83">
        <f t="shared" si="3"/>
        <v>0.07725714286</v>
      </c>
      <c r="R1313" s="83">
        <f t="shared" si="4"/>
        <v>0.01468571429</v>
      </c>
      <c r="S1313" s="83" t="b">
        <f t="shared" si="5"/>
        <v>0</v>
      </c>
      <c r="T1313" s="72"/>
      <c r="U1313" s="72"/>
      <c r="V1313" s="72"/>
      <c r="W1313" s="72"/>
      <c r="X1313" s="72"/>
      <c r="Y1313" s="72"/>
      <c r="Z1313" s="72"/>
      <c r="AA1313" s="72"/>
      <c r="AB1313" s="72"/>
      <c r="AC1313" s="72"/>
      <c r="AD1313" s="72"/>
      <c r="AE1313" s="72"/>
      <c r="AF1313" s="72"/>
      <c r="AG1313" s="72"/>
      <c r="AH1313" s="72"/>
      <c r="AI1313" s="72"/>
      <c r="AJ1313" s="72"/>
      <c r="AK1313" s="72"/>
    </row>
    <row r="1314" ht="14.25" customHeight="1">
      <c r="A1314" s="78">
        <v>1311.0</v>
      </c>
      <c r="C1314" s="78" t="str">
        <f>VLOOKUP(G1314,[1]Macrodata_CCF!$A$3:$D$55,4,FALSE)</f>
        <v>#ERROR!</v>
      </c>
      <c r="E1314" s="79" t="str">
        <f>VLOOKUP(G1314,[1]Macrodata_CCF!$A$3:$B$55,2,FALSE)</f>
        <v>#ERROR!</v>
      </c>
      <c r="F1314" s="78">
        <v>1.0</v>
      </c>
      <c r="G1314" s="80">
        <v>53.0</v>
      </c>
      <c r="H1314" s="81">
        <v>226015.0</v>
      </c>
      <c r="I1314" s="81">
        <v>340000.0</v>
      </c>
      <c r="J1314" s="81">
        <v>287565.0</v>
      </c>
      <c r="K1314" s="81">
        <v>340000.0</v>
      </c>
      <c r="L1314" s="82">
        <v>0.5399833311400623</v>
      </c>
      <c r="N1314" s="83">
        <f t="shared" si="1"/>
        <v>0.5399833311</v>
      </c>
      <c r="O1314" s="83">
        <f t="shared" si="2"/>
        <v>0.5399833311</v>
      </c>
      <c r="Q1314" s="83">
        <f t="shared" si="3"/>
        <v>0.33525</v>
      </c>
      <c r="R1314" s="83">
        <f t="shared" si="4"/>
        <v>0.5399833311</v>
      </c>
      <c r="S1314" s="83" t="b">
        <f t="shared" si="5"/>
        <v>0</v>
      </c>
      <c r="T1314" s="72"/>
      <c r="U1314" s="72"/>
      <c r="V1314" s="72"/>
      <c r="W1314" s="72"/>
      <c r="X1314" s="72"/>
      <c r="Y1314" s="72"/>
      <c r="Z1314" s="72"/>
      <c r="AA1314" s="72"/>
      <c r="AB1314" s="72"/>
      <c r="AC1314" s="72"/>
      <c r="AD1314" s="72"/>
      <c r="AE1314" s="72"/>
      <c r="AF1314" s="72"/>
      <c r="AG1314" s="72"/>
      <c r="AH1314" s="72"/>
      <c r="AI1314" s="72"/>
      <c r="AJ1314" s="72"/>
      <c r="AK1314" s="72"/>
    </row>
    <row r="1315" ht="14.25" customHeight="1">
      <c r="A1315" s="78">
        <v>1312.0</v>
      </c>
      <c r="C1315" s="78" t="str">
        <f>VLOOKUP(G1315,[1]Macrodata_CCF!$A$3:$D$55,4,FALSE)</f>
        <v>#ERROR!</v>
      </c>
      <c r="E1315" s="79" t="str">
        <f>VLOOKUP(G1315,[1]Macrodata_CCF!$A$3:$B$55,2,FALSE)</f>
        <v>#ERROR!</v>
      </c>
      <c r="F1315" s="78">
        <v>0.0</v>
      </c>
      <c r="G1315" s="80">
        <v>47.0</v>
      </c>
      <c r="H1315" s="81">
        <v>245860.0</v>
      </c>
      <c r="I1315" s="81">
        <v>410000.0</v>
      </c>
      <c r="J1315" s="81">
        <v>268840.0</v>
      </c>
      <c r="K1315" s="81">
        <v>779000.0</v>
      </c>
      <c r="L1315" s="82">
        <v>0.1400024369440721</v>
      </c>
      <c r="N1315" s="83">
        <f t="shared" si="1"/>
        <v>0.1400024369</v>
      </c>
      <c r="O1315" s="83">
        <f t="shared" si="2"/>
        <v>0.1400024369</v>
      </c>
      <c r="Q1315" s="83">
        <f t="shared" si="3"/>
        <v>0.4003414634</v>
      </c>
      <c r="R1315" s="83">
        <f t="shared" si="4"/>
        <v>0.1400024369</v>
      </c>
      <c r="S1315" s="83" t="b">
        <f t="shared" si="5"/>
        <v>0</v>
      </c>
      <c r="T1315" s="72"/>
      <c r="U1315" s="72"/>
      <c r="V1315" s="72"/>
      <c r="W1315" s="72"/>
      <c r="X1315" s="72"/>
      <c r="Y1315" s="72"/>
      <c r="Z1315" s="72"/>
      <c r="AA1315" s="72"/>
      <c r="AB1315" s="72"/>
      <c r="AC1315" s="72"/>
      <c r="AD1315" s="72"/>
      <c r="AE1315" s="72"/>
      <c r="AF1315" s="72"/>
      <c r="AG1315" s="72"/>
      <c r="AH1315" s="72"/>
      <c r="AI1315" s="72"/>
      <c r="AJ1315" s="72"/>
      <c r="AK1315" s="72"/>
    </row>
    <row r="1316" ht="14.25" customHeight="1">
      <c r="A1316" s="78">
        <v>1313.0</v>
      </c>
      <c r="C1316" s="78" t="str">
        <f>VLOOKUP(G1316,[1]Macrodata_CCF!$A$3:$D$55,4,FALSE)</f>
        <v>#ERROR!</v>
      </c>
      <c r="E1316" s="79" t="str">
        <f>VLOOKUP(G1316,[1]Macrodata_CCF!$A$3:$B$55,2,FALSE)</f>
        <v>#ERROR!</v>
      </c>
      <c r="F1316" s="78">
        <v>0.0</v>
      </c>
      <c r="G1316" s="80">
        <v>33.0</v>
      </c>
      <c r="H1316" s="81">
        <v>417120.0</v>
      </c>
      <c r="I1316" s="81">
        <v>750000.0</v>
      </c>
      <c r="J1316" s="81">
        <v>483695.0</v>
      </c>
      <c r="K1316" s="81">
        <v>1200000.0</v>
      </c>
      <c r="L1316" s="82">
        <v>0.1999969959144436</v>
      </c>
      <c r="N1316" s="83">
        <f t="shared" si="1"/>
        <v>0.1999969959</v>
      </c>
      <c r="O1316" s="83">
        <f t="shared" si="2"/>
        <v>0.1999969959</v>
      </c>
      <c r="Q1316" s="83">
        <f t="shared" si="3"/>
        <v>0.44384</v>
      </c>
      <c r="R1316" s="83">
        <f t="shared" si="4"/>
        <v>0.1999969959</v>
      </c>
      <c r="S1316" s="83" t="b">
        <f t="shared" si="5"/>
        <v>0</v>
      </c>
      <c r="T1316" s="72"/>
      <c r="U1316" s="72"/>
      <c r="V1316" s="72"/>
      <c r="W1316" s="72"/>
      <c r="X1316" s="72"/>
      <c r="Y1316" s="72"/>
      <c r="Z1316" s="72"/>
      <c r="AA1316" s="72"/>
      <c r="AB1316" s="72"/>
      <c r="AC1316" s="72"/>
      <c r="AD1316" s="72"/>
      <c r="AE1316" s="72"/>
      <c r="AF1316" s="72"/>
      <c r="AG1316" s="72"/>
      <c r="AH1316" s="72"/>
      <c r="AI1316" s="72"/>
      <c r="AJ1316" s="72"/>
      <c r="AK1316" s="72"/>
    </row>
    <row r="1317" ht="14.25" customHeight="1">
      <c r="A1317" s="78">
        <v>1314.0</v>
      </c>
      <c r="C1317" s="78" t="str">
        <f>VLOOKUP(G1317,[1]Macrodata_CCF!$A$3:$D$55,4,FALSE)</f>
        <v>#ERROR!</v>
      </c>
      <c r="E1317" s="79" t="str">
        <f>VLOOKUP(G1317,[1]Macrodata_CCF!$A$3:$B$55,2,FALSE)</f>
        <v>#ERROR!</v>
      </c>
      <c r="F1317" s="78">
        <v>1.0</v>
      </c>
      <c r="G1317" s="80">
        <v>50.0</v>
      </c>
      <c r="H1317" s="81">
        <v>213255.0</v>
      </c>
      <c r="I1317" s="81">
        <v>330000.0</v>
      </c>
      <c r="J1317" s="81">
        <v>276295.0</v>
      </c>
      <c r="K1317" s="81">
        <v>330000.0</v>
      </c>
      <c r="L1317" s="82">
        <v>0.5399802989421388</v>
      </c>
      <c r="N1317" s="83">
        <f t="shared" si="1"/>
        <v>0.5399802989</v>
      </c>
      <c r="O1317" s="83">
        <f t="shared" si="2"/>
        <v>0.5399802989</v>
      </c>
      <c r="Q1317" s="83">
        <f t="shared" si="3"/>
        <v>0.3537727273</v>
      </c>
      <c r="R1317" s="83">
        <f t="shared" si="4"/>
        <v>0.5399802989</v>
      </c>
      <c r="S1317" s="83" t="b">
        <f t="shared" si="5"/>
        <v>0</v>
      </c>
      <c r="T1317" s="72"/>
      <c r="U1317" s="72"/>
      <c r="V1317" s="72"/>
      <c r="W1317" s="72"/>
      <c r="X1317" s="72"/>
      <c r="Y1317" s="72"/>
      <c r="Z1317" s="72"/>
      <c r="AA1317" s="72"/>
      <c r="AB1317" s="72"/>
      <c r="AC1317" s="72"/>
      <c r="AD1317" s="72"/>
      <c r="AE1317" s="72"/>
      <c r="AF1317" s="72"/>
      <c r="AG1317" s="72"/>
      <c r="AH1317" s="72"/>
      <c r="AI1317" s="72"/>
      <c r="AJ1317" s="72"/>
      <c r="AK1317" s="72"/>
    </row>
    <row r="1318" ht="14.25" customHeight="1">
      <c r="A1318" s="78">
        <v>1315.0</v>
      </c>
      <c r="C1318" s="78" t="str">
        <f>VLOOKUP(G1318,[1]Macrodata_CCF!$A$3:$D$55,4,FALSE)</f>
        <v>#ERROR!</v>
      </c>
      <c r="E1318" s="79" t="str">
        <f>VLOOKUP(G1318,[1]Macrodata_CCF!$A$3:$B$55,2,FALSE)</f>
        <v>#ERROR!</v>
      </c>
      <c r="F1318" s="78">
        <v>0.0</v>
      </c>
      <c r="G1318" s="80">
        <v>42.0</v>
      </c>
      <c r="H1318" s="81">
        <v>12735.0</v>
      </c>
      <c r="I1318" s="81">
        <v>20000.0</v>
      </c>
      <c r="J1318" s="81">
        <v>12370.0</v>
      </c>
      <c r="K1318" s="81">
        <v>20000.0</v>
      </c>
      <c r="L1318" s="82">
        <v>-0.05024088093599449</v>
      </c>
      <c r="N1318" s="83">
        <f t="shared" si="1"/>
        <v>-0.05024088094</v>
      </c>
      <c r="O1318" s="83">
        <f t="shared" si="2"/>
        <v>0</v>
      </c>
      <c r="Q1318" s="83">
        <f t="shared" si="3"/>
        <v>0.36325</v>
      </c>
      <c r="R1318" s="83">
        <f t="shared" si="4"/>
        <v>-0.05024088094</v>
      </c>
      <c r="S1318" s="83" t="b">
        <f t="shared" si="5"/>
        <v>0</v>
      </c>
      <c r="T1318" s="72"/>
      <c r="U1318" s="72"/>
      <c r="V1318" s="72"/>
      <c r="W1318" s="72"/>
      <c r="X1318" s="72"/>
      <c r="Y1318" s="72"/>
      <c r="Z1318" s="72"/>
      <c r="AA1318" s="72"/>
      <c r="AB1318" s="72"/>
      <c r="AC1318" s="72"/>
      <c r="AD1318" s="72"/>
      <c r="AE1318" s="72"/>
      <c r="AF1318" s="72"/>
      <c r="AG1318" s="72"/>
      <c r="AH1318" s="72"/>
      <c r="AI1318" s="72"/>
      <c r="AJ1318" s="72"/>
      <c r="AK1318" s="72"/>
    </row>
    <row r="1319" ht="14.25" customHeight="1">
      <c r="A1319" s="78">
        <v>1316.0</v>
      </c>
      <c r="C1319" s="78" t="str">
        <f>VLOOKUP(G1319,[1]Macrodata_CCF!$A$3:$D$55,4,FALSE)</f>
        <v>#ERROR!</v>
      </c>
      <c r="E1319" s="79" t="str">
        <f>VLOOKUP(G1319,[1]Macrodata_CCF!$A$3:$B$55,2,FALSE)</f>
        <v>#ERROR!</v>
      </c>
      <c r="F1319" s="78">
        <v>0.0</v>
      </c>
      <c r="G1319" s="80">
        <v>22.0</v>
      </c>
      <c r="H1319" s="81">
        <v>0.0</v>
      </c>
      <c r="I1319" s="81">
        <v>80000.0</v>
      </c>
      <c r="J1319" s="81">
        <v>14400.0</v>
      </c>
      <c r="K1319" s="81">
        <v>80000.0</v>
      </c>
      <c r="L1319" s="82">
        <v>0.18</v>
      </c>
      <c r="N1319" s="83">
        <f t="shared" si="1"/>
        <v>0.18</v>
      </c>
      <c r="O1319" s="83">
        <f t="shared" si="2"/>
        <v>0.18</v>
      </c>
      <c r="Q1319" s="83">
        <f t="shared" si="3"/>
        <v>1</v>
      </c>
      <c r="R1319" s="83">
        <f t="shared" si="4"/>
        <v>0.18</v>
      </c>
      <c r="S1319" s="83" t="b">
        <f t="shared" si="5"/>
        <v>0</v>
      </c>
      <c r="T1319" s="72"/>
      <c r="U1319" s="72"/>
      <c r="V1319" s="72"/>
      <c r="W1319" s="72"/>
      <c r="X1319" s="72"/>
      <c r="Y1319" s="72"/>
      <c r="Z1319" s="72"/>
      <c r="AA1319" s="72"/>
      <c r="AB1319" s="72"/>
      <c r="AC1319" s="72"/>
      <c r="AD1319" s="72"/>
      <c r="AE1319" s="72"/>
      <c r="AF1319" s="72"/>
      <c r="AG1319" s="72"/>
      <c r="AH1319" s="72"/>
      <c r="AI1319" s="72"/>
      <c r="AJ1319" s="72"/>
      <c r="AK1319" s="72"/>
    </row>
    <row r="1320" ht="14.25" customHeight="1">
      <c r="A1320" s="78">
        <v>1317.0</v>
      </c>
      <c r="C1320" s="78" t="str">
        <f>VLOOKUP(G1320,[1]Macrodata_CCF!$A$3:$D$55,4,FALSE)</f>
        <v>#ERROR!</v>
      </c>
      <c r="E1320" s="79" t="str">
        <f>VLOOKUP(G1320,[1]Macrodata_CCF!$A$3:$B$55,2,FALSE)</f>
        <v>#ERROR!</v>
      </c>
      <c r="F1320" s="78">
        <v>0.0</v>
      </c>
      <c r="G1320" s="80">
        <v>6.0</v>
      </c>
      <c r="H1320" s="81">
        <v>0.0</v>
      </c>
      <c r="I1320" s="81">
        <v>370000.0</v>
      </c>
      <c r="J1320" s="81">
        <v>92500.0</v>
      </c>
      <c r="K1320" s="81">
        <v>370000.0</v>
      </c>
      <c r="L1320" s="82">
        <v>0.25</v>
      </c>
      <c r="N1320" s="83">
        <f t="shared" si="1"/>
        <v>0.25</v>
      </c>
      <c r="O1320" s="83">
        <f t="shared" si="2"/>
        <v>0.25</v>
      </c>
      <c r="Q1320" s="83">
        <f t="shared" si="3"/>
        <v>1</v>
      </c>
      <c r="R1320" s="83">
        <f t="shared" si="4"/>
        <v>0.25</v>
      </c>
      <c r="S1320" s="83" t="b">
        <f t="shared" si="5"/>
        <v>0</v>
      </c>
      <c r="T1320" s="72"/>
      <c r="U1320" s="72"/>
      <c r="V1320" s="72"/>
      <c r="W1320" s="72"/>
      <c r="X1320" s="72"/>
      <c r="Y1320" s="72"/>
      <c r="Z1320" s="72"/>
      <c r="AA1320" s="72"/>
      <c r="AB1320" s="72"/>
      <c r="AC1320" s="72"/>
      <c r="AD1320" s="72"/>
      <c r="AE1320" s="72"/>
      <c r="AF1320" s="72"/>
      <c r="AG1320" s="72"/>
      <c r="AH1320" s="72"/>
      <c r="AI1320" s="72"/>
      <c r="AJ1320" s="72"/>
      <c r="AK1320" s="72"/>
    </row>
    <row r="1321" ht="14.25" customHeight="1">
      <c r="A1321" s="78">
        <v>1318.0</v>
      </c>
      <c r="C1321" s="78" t="str">
        <f>VLOOKUP(G1321,[1]Macrodata_CCF!$A$3:$D$55,4,FALSE)</f>
        <v>#ERROR!</v>
      </c>
      <c r="E1321" s="79" t="str">
        <f>VLOOKUP(G1321,[1]Macrodata_CCF!$A$3:$B$55,2,FALSE)</f>
        <v>#ERROR!</v>
      </c>
      <c r="F1321" s="78">
        <v>0.0</v>
      </c>
      <c r="G1321" s="80">
        <v>2.0</v>
      </c>
      <c r="H1321" s="81">
        <v>11210.0</v>
      </c>
      <c r="I1321" s="81">
        <v>20000.0</v>
      </c>
      <c r="J1321" s="81">
        <v>12970.0</v>
      </c>
      <c r="K1321" s="81">
        <v>20000.0</v>
      </c>
      <c r="L1321" s="82">
        <v>0.2002275312855518</v>
      </c>
      <c r="N1321" s="83">
        <f t="shared" si="1"/>
        <v>0.2002275313</v>
      </c>
      <c r="O1321" s="83">
        <f t="shared" si="2"/>
        <v>0.2002275313</v>
      </c>
      <c r="Q1321" s="83">
        <f t="shared" si="3"/>
        <v>0.4395</v>
      </c>
      <c r="R1321" s="83">
        <f t="shared" si="4"/>
        <v>0.2002275313</v>
      </c>
      <c r="S1321" s="83" t="b">
        <f t="shared" si="5"/>
        <v>0</v>
      </c>
      <c r="T1321" s="72"/>
      <c r="U1321" s="72"/>
      <c r="V1321" s="72"/>
      <c r="W1321" s="72"/>
      <c r="X1321" s="72"/>
      <c r="Y1321" s="72"/>
      <c r="Z1321" s="72"/>
      <c r="AA1321" s="72"/>
      <c r="AB1321" s="72"/>
      <c r="AC1321" s="72"/>
      <c r="AD1321" s="72"/>
      <c r="AE1321" s="72"/>
      <c r="AF1321" s="72"/>
      <c r="AG1321" s="72"/>
      <c r="AH1321" s="72"/>
      <c r="AI1321" s="72"/>
      <c r="AJ1321" s="72"/>
      <c r="AK1321" s="72"/>
    </row>
    <row r="1322" ht="14.25" customHeight="1">
      <c r="A1322" s="78">
        <v>1319.0</v>
      </c>
      <c r="C1322" s="78" t="str">
        <f>VLOOKUP(G1322,[1]Macrodata_CCF!$A$3:$D$55,4,FALSE)</f>
        <v>#ERROR!</v>
      </c>
      <c r="E1322" s="79" t="str">
        <f>VLOOKUP(G1322,[1]Macrodata_CCF!$A$3:$B$55,2,FALSE)</f>
        <v>#ERROR!</v>
      </c>
      <c r="F1322" s="78">
        <v>0.0</v>
      </c>
      <c r="G1322" s="80">
        <v>33.0</v>
      </c>
      <c r="H1322" s="81">
        <v>35900.0</v>
      </c>
      <c r="I1322" s="81">
        <v>40000.0</v>
      </c>
      <c r="J1322" s="81">
        <v>36640.0</v>
      </c>
      <c r="K1322" s="81">
        <v>76000.0</v>
      </c>
      <c r="L1322" s="82">
        <v>0.1804878048780488</v>
      </c>
      <c r="N1322" s="83">
        <f t="shared" si="1"/>
        <v>0.1804878049</v>
      </c>
      <c r="O1322" s="83">
        <f t="shared" si="2"/>
        <v>0.1804878049</v>
      </c>
      <c r="Q1322" s="83">
        <f t="shared" si="3"/>
        <v>0.1025</v>
      </c>
      <c r="R1322" s="83">
        <f t="shared" si="4"/>
        <v>0.1804878049</v>
      </c>
      <c r="S1322" s="83" t="b">
        <f t="shared" si="5"/>
        <v>0</v>
      </c>
      <c r="T1322" s="72"/>
      <c r="U1322" s="72"/>
      <c r="V1322" s="72"/>
      <c r="W1322" s="72"/>
      <c r="X1322" s="72"/>
      <c r="Y1322" s="72"/>
      <c r="Z1322" s="72"/>
      <c r="AA1322" s="72"/>
      <c r="AB1322" s="72"/>
      <c r="AC1322" s="72"/>
      <c r="AD1322" s="72"/>
      <c r="AE1322" s="72"/>
      <c r="AF1322" s="72"/>
      <c r="AG1322" s="72"/>
      <c r="AH1322" s="72"/>
      <c r="AI1322" s="72"/>
      <c r="AJ1322" s="72"/>
      <c r="AK1322" s="72"/>
    </row>
    <row r="1323" ht="14.25" customHeight="1">
      <c r="A1323" s="78">
        <v>1320.0</v>
      </c>
      <c r="C1323" s="78" t="str">
        <f>VLOOKUP(G1323,[1]Macrodata_CCF!$A$3:$D$55,4,FALSE)</f>
        <v>#ERROR!</v>
      </c>
      <c r="E1323" s="79" t="str">
        <f>VLOOKUP(G1323,[1]Macrodata_CCF!$A$3:$B$55,2,FALSE)</f>
        <v>#ERROR!</v>
      </c>
      <c r="F1323" s="78">
        <v>0.0</v>
      </c>
      <c r="G1323" s="80">
        <v>34.0</v>
      </c>
      <c r="H1323" s="81">
        <v>250190.0</v>
      </c>
      <c r="I1323" s="81">
        <v>430000.0</v>
      </c>
      <c r="J1323" s="81">
        <v>438600.0</v>
      </c>
      <c r="K1323" s="81">
        <v>430000.0</v>
      </c>
      <c r="L1323" s="82">
        <v>1.047828263166676</v>
      </c>
      <c r="N1323" s="83">
        <f t="shared" si="1"/>
        <v>1.047828263</v>
      </c>
      <c r="O1323" s="83">
        <f t="shared" si="2"/>
        <v>1</v>
      </c>
      <c r="Q1323" s="83">
        <f t="shared" si="3"/>
        <v>0.4181627907</v>
      </c>
      <c r="R1323" s="83">
        <f t="shared" si="4"/>
        <v>1.047828263</v>
      </c>
      <c r="S1323" s="83" t="b">
        <f t="shared" si="5"/>
        <v>0</v>
      </c>
      <c r="T1323" s="72"/>
      <c r="U1323" s="72"/>
      <c r="V1323" s="72"/>
      <c r="W1323" s="72"/>
      <c r="X1323" s="72"/>
      <c r="Y1323" s="72"/>
      <c r="Z1323" s="72"/>
      <c r="AA1323" s="72"/>
      <c r="AB1323" s="72"/>
      <c r="AC1323" s="72"/>
      <c r="AD1323" s="72"/>
      <c r="AE1323" s="72"/>
      <c r="AF1323" s="72"/>
      <c r="AG1323" s="72"/>
      <c r="AH1323" s="72"/>
      <c r="AI1323" s="72"/>
      <c r="AJ1323" s="72"/>
      <c r="AK1323" s="72"/>
    </row>
    <row r="1324" ht="14.25" customHeight="1">
      <c r="A1324" s="78">
        <v>1321.0</v>
      </c>
      <c r="C1324" s="78" t="str">
        <f>VLOOKUP(G1324,[1]Macrodata_CCF!$A$3:$D$55,4,FALSE)</f>
        <v>#ERROR!</v>
      </c>
      <c r="E1324" s="79" t="str">
        <f>VLOOKUP(G1324,[1]Macrodata_CCF!$A$3:$B$55,2,FALSE)</f>
        <v>#ERROR!</v>
      </c>
      <c r="F1324" s="78">
        <v>0.0</v>
      </c>
      <c r="G1324" s="80">
        <v>27.0</v>
      </c>
      <c r="H1324" s="81">
        <v>294530.0</v>
      </c>
      <c r="I1324" s="81">
        <v>670000.0</v>
      </c>
      <c r="J1324" s="81">
        <v>683400.0</v>
      </c>
      <c r="K1324" s="81">
        <v>670000.0</v>
      </c>
      <c r="L1324" s="82">
        <v>1.0356886036168</v>
      </c>
      <c r="N1324" s="83">
        <f t="shared" si="1"/>
        <v>1.035688604</v>
      </c>
      <c r="O1324" s="83">
        <f t="shared" si="2"/>
        <v>1</v>
      </c>
      <c r="Q1324" s="83">
        <f t="shared" si="3"/>
        <v>0.5604029851</v>
      </c>
      <c r="R1324" s="83">
        <f t="shared" si="4"/>
        <v>1.035688604</v>
      </c>
      <c r="S1324" s="83" t="b">
        <f t="shared" si="5"/>
        <v>0</v>
      </c>
      <c r="T1324" s="72"/>
      <c r="U1324" s="72"/>
      <c r="V1324" s="72"/>
      <c r="W1324" s="72"/>
      <c r="X1324" s="72"/>
      <c r="Y1324" s="72"/>
      <c r="Z1324" s="72"/>
      <c r="AA1324" s="72"/>
      <c r="AB1324" s="72"/>
      <c r="AC1324" s="72"/>
      <c r="AD1324" s="72"/>
      <c r="AE1324" s="72"/>
      <c r="AF1324" s="72"/>
      <c r="AG1324" s="72"/>
      <c r="AH1324" s="72"/>
      <c r="AI1324" s="72"/>
      <c r="AJ1324" s="72"/>
      <c r="AK1324" s="72"/>
    </row>
    <row r="1325" ht="14.25" customHeight="1">
      <c r="A1325" s="78">
        <v>1322.0</v>
      </c>
      <c r="C1325" s="78" t="str">
        <f>VLOOKUP(G1325,[1]Macrodata_CCF!$A$3:$D$55,4,FALSE)</f>
        <v>#ERROR!</v>
      </c>
      <c r="E1325" s="79" t="str">
        <f>VLOOKUP(G1325,[1]Macrodata_CCF!$A$3:$B$55,2,FALSE)</f>
        <v>#ERROR!</v>
      </c>
      <c r="F1325" s="78">
        <v>0.0</v>
      </c>
      <c r="G1325" s="80">
        <v>15.0</v>
      </c>
      <c r="H1325" s="81">
        <v>677650.0</v>
      </c>
      <c r="I1325" s="81">
        <v>970000.0</v>
      </c>
      <c r="J1325" s="81">
        <v>733195.0</v>
      </c>
      <c r="K1325" s="81">
        <v>970000.0</v>
      </c>
      <c r="L1325" s="82">
        <v>0.1899948691636737</v>
      </c>
      <c r="N1325" s="83">
        <f t="shared" si="1"/>
        <v>0.1899948692</v>
      </c>
      <c r="O1325" s="83">
        <f t="shared" si="2"/>
        <v>0.1899948692</v>
      </c>
      <c r="Q1325" s="83">
        <f t="shared" si="3"/>
        <v>0.3013917526</v>
      </c>
      <c r="R1325" s="83">
        <f t="shared" si="4"/>
        <v>0.1899948692</v>
      </c>
      <c r="S1325" s="83" t="b">
        <f t="shared" si="5"/>
        <v>0</v>
      </c>
      <c r="T1325" s="72"/>
      <c r="U1325" s="72"/>
      <c r="V1325" s="72"/>
      <c r="W1325" s="72"/>
      <c r="X1325" s="72"/>
      <c r="Y1325" s="72"/>
      <c r="Z1325" s="72"/>
      <c r="AA1325" s="72"/>
      <c r="AB1325" s="72"/>
      <c r="AC1325" s="72"/>
      <c r="AD1325" s="72"/>
      <c r="AE1325" s="72"/>
      <c r="AF1325" s="72"/>
      <c r="AG1325" s="72"/>
      <c r="AH1325" s="72"/>
      <c r="AI1325" s="72"/>
      <c r="AJ1325" s="72"/>
      <c r="AK1325" s="72"/>
    </row>
    <row r="1326" ht="14.25" customHeight="1">
      <c r="A1326" s="78">
        <v>1323.0</v>
      </c>
      <c r="C1326" s="78" t="str">
        <f>VLOOKUP(G1326,[1]Macrodata_CCF!$A$3:$D$55,4,FALSE)</f>
        <v>#ERROR!</v>
      </c>
      <c r="E1326" s="79" t="str">
        <f>VLOOKUP(G1326,[1]Macrodata_CCF!$A$3:$B$55,2,FALSE)</f>
        <v>#ERROR!</v>
      </c>
      <c r="F1326" s="78">
        <v>0.0</v>
      </c>
      <c r="G1326" s="80">
        <v>46.0</v>
      </c>
      <c r="H1326" s="81">
        <v>7250.0</v>
      </c>
      <c r="I1326" s="81">
        <v>400000.0</v>
      </c>
      <c r="J1326" s="81">
        <v>0.0</v>
      </c>
      <c r="K1326" s="81">
        <v>560000.0</v>
      </c>
      <c r="L1326" s="82">
        <v>-0.0184595798854233</v>
      </c>
      <c r="N1326" s="83">
        <f t="shared" si="1"/>
        <v>-0.01845957989</v>
      </c>
      <c r="O1326" s="83">
        <f t="shared" si="2"/>
        <v>0</v>
      </c>
      <c r="Q1326" s="83">
        <f t="shared" si="3"/>
        <v>0.981875</v>
      </c>
      <c r="R1326" s="83">
        <f t="shared" si="4"/>
        <v>-0.01845957989</v>
      </c>
      <c r="S1326" s="83" t="b">
        <f t="shared" si="5"/>
        <v>0</v>
      </c>
      <c r="T1326" s="72"/>
      <c r="U1326" s="72"/>
      <c r="V1326" s="72"/>
      <c r="W1326" s="72"/>
      <c r="X1326" s="72"/>
      <c r="Y1326" s="72"/>
      <c r="Z1326" s="72"/>
      <c r="AA1326" s="72"/>
      <c r="AB1326" s="72"/>
      <c r="AC1326" s="72"/>
      <c r="AD1326" s="72"/>
      <c r="AE1326" s="72"/>
      <c r="AF1326" s="72"/>
      <c r="AG1326" s="72"/>
      <c r="AH1326" s="72"/>
      <c r="AI1326" s="72"/>
      <c r="AJ1326" s="72"/>
      <c r="AK1326" s="72"/>
    </row>
    <row r="1327" ht="14.25" customHeight="1">
      <c r="A1327" s="78">
        <v>1324.0</v>
      </c>
      <c r="C1327" s="78" t="str">
        <f>VLOOKUP(G1327,[1]Macrodata_CCF!$A$3:$D$55,4,FALSE)</f>
        <v>#ERROR!</v>
      </c>
      <c r="E1327" s="79" t="str">
        <f>VLOOKUP(G1327,[1]Macrodata_CCF!$A$3:$B$55,2,FALSE)</f>
        <v>#ERROR!</v>
      </c>
      <c r="F1327" s="78">
        <v>0.0</v>
      </c>
      <c r="G1327" s="80">
        <v>32.0</v>
      </c>
      <c r="H1327" s="81">
        <v>138685.0</v>
      </c>
      <c r="I1327" s="81">
        <v>280000.0</v>
      </c>
      <c r="J1327" s="81">
        <v>165535.0</v>
      </c>
      <c r="K1327" s="81">
        <v>280000.0</v>
      </c>
      <c r="L1327" s="82">
        <v>0.1900010614584439</v>
      </c>
      <c r="N1327" s="83">
        <f t="shared" si="1"/>
        <v>0.1900010615</v>
      </c>
      <c r="O1327" s="83">
        <f t="shared" si="2"/>
        <v>0.1900010615</v>
      </c>
      <c r="Q1327" s="83">
        <f t="shared" si="3"/>
        <v>0.5046964286</v>
      </c>
      <c r="R1327" s="83">
        <f t="shared" si="4"/>
        <v>0.1900010615</v>
      </c>
      <c r="S1327" s="83" t="b">
        <f t="shared" si="5"/>
        <v>0</v>
      </c>
      <c r="T1327" s="72"/>
      <c r="U1327" s="72"/>
      <c r="V1327" s="72"/>
      <c r="W1327" s="72"/>
      <c r="X1327" s="72"/>
      <c r="Y1327" s="72"/>
      <c r="Z1327" s="72"/>
      <c r="AA1327" s="72"/>
      <c r="AB1327" s="72"/>
      <c r="AC1327" s="72"/>
      <c r="AD1327" s="72"/>
      <c r="AE1327" s="72"/>
      <c r="AF1327" s="72"/>
      <c r="AG1327" s="72"/>
      <c r="AH1327" s="72"/>
      <c r="AI1327" s="72"/>
      <c r="AJ1327" s="72"/>
      <c r="AK1327" s="72"/>
    </row>
    <row r="1328" ht="14.25" customHeight="1">
      <c r="A1328" s="78">
        <v>1325.0</v>
      </c>
      <c r="C1328" s="78" t="str">
        <f>VLOOKUP(G1328,[1]Macrodata_CCF!$A$3:$D$55,4,FALSE)</f>
        <v>#ERROR!</v>
      </c>
      <c r="E1328" s="79" t="str">
        <f>VLOOKUP(G1328,[1]Macrodata_CCF!$A$3:$B$55,2,FALSE)</f>
        <v>#ERROR!</v>
      </c>
      <c r="F1328" s="78">
        <v>0.0</v>
      </c>
      <c r="G1328" s="80">
        <v>33.0</v>
      </c>
      <c r="H1328" s="81">
        <v>51985.0</v>
      </c>
      <c r="I1328" s="81">
        <v>90000.0</v>
      </c>
      <c r="J1328" s="81">
        <v>58065.0</v>
      </c>
      <c r="K1328" s="81">
        <v>90000.0</v>
      </c>
      <c r="L1328" s="82">
        <v>0.1599368670261739</v>
      </c>
      <c r="N1328" s="83">
        <f t="shared" si="1"/>
        <v>0.159936867</v>
      </c>
      <c r="O1328" s="83">
        <f t="shared" si="2"/>
        <v>0.159936867</v>
      </c>
      <c r="Q1328" s="83">
        <f t="shared" si="3"/>
        <v>0.4223888889</v>
      </c>
      <c r="R1328" s="83">
        <f t="shared" si="4"/>
        <v>0.159936867</v>
      </c>
      <c r="S1328" s="83" t="b">
        <f t="shared" si="5"/>
        <v>0</v>
      </c>
      <c r="T1328" s="72"/>
      <c r="U1328" s="72"/>
      <c r="V1328" s="72"/>
      <c r="W1328" s="72"/>
      <c r="X1328" s="72"/>
      <c r="Y1328" s="72"/>
      <c r="Z1328" s="72"/>
      <c r="AA1328" s="72"/>
      <c r="AB1328" s="72"/>
      <c r="AC1328" s="72"/>
      <c r="AD1328" s="72"/>
      <c r="AE1328" s="72"/>
      <c r="AF1328" s="72"/>
      <c r="AG1328" s="72"/>
      <c r="AH1328" s="72"/>
      <c r="AI1328" s="72"/>
      <c r="AJ1328" s="72"/>
      <c r="AK1328" s="72"/>
    </row>
    <row r="1329" ht="14.25" customHeight="1">
      <c r="A1329" s="78">
        <v>1326.0</v>
      </c>
      <c r="C1329" s="78" t="str">
        <f>VLOOKUP(G1329,[1]Macrodata_CCF!$A$3:$D$55,4,FALSE)</f>
        <v>#ERROR!</v>
      </c>
      <c r="E1329" s="79" t="str">
        <f>VLOOKUP(G1329,[1]Macrodata_CCF!$A$3:$B$55,2,FALSE)</f>
        <v>#ERROR!</v>
      </c>
      <c r="F1329" s="78">
        <v>0.0</v>
      </c>
      <c r="G1329" s="80">
        <v>42.0</v>
      </c>
      <c r="H1329" s="81">
        <v>0.0</v>
      </c>
      <c r="I1329" s="81">
        <v>640000.0</v>
      </c>
      <c r="J1329" s="81">
        <v>236800.0</v>
      </c>
      <c r="K1329" s="81">
        <v>640000.0</v>
      </c>
      <c r="L1329" s="82">
        <v>0.37</v>
      </c>
      <c r="N1329" s="83">
        <f t="shared" si="1"/>
        <v>0.37</v>
      </c>
      <c r="O1329" s="83">
        <f t="shared" si="2"/>
        <v>0.37</v>
      </c>
      <c r="Q1329" s="83">
        <f t="shared" si="3"/>
        <v>1</v>
      </c>
      <c r="R1329" s="83">
        <f t="shared" si="4"/>
        <v>0.37</v>
      </c>
      <c r="S1329" s="83" t="b">
        <f t="shared" si="5"/>
        <v>0</v>
      </c>
      <c r="T1329" s="72"/>
      <c r="U1329" s="72"/>
      <c r="V1329" s="72"/>
      <c r="W1329" s="72"/>
      <c r="X1329" s="72"/>
      <c r="Y1329" s="72"/>
      <c r="Z1329" s="72"/>
      <c r="AA1329" s="72"/>
      <c r="AB1329" s="72"/>
      <c r="AC1329" s="72"/>
      <c r="AD1329" s="72"/>
      <c r="AE1329" s="72"/>
      <c r="AF1329" s="72"/>
      <c r="AG1329" s="72"/>
      <c r="AH1329" s="72"/>
      <c r="AI1329" s="72"/>
      <c r="AJ1329" s="72"/>
      <c r="AK1329" s="72"/>
    </row>
    <row r="1330" ht="14.25" customHeight="1">
      <c r="A1330" s="78">
        <v>1327.0</v>
      </c>
      <c r="C1330" s="78" t="str">
        <f>VLOOKUP(G1330,[1]Macrodata_CCF!$A$3:$D$55,4,FALSE)</f>
        <v>#ERROR!</v>
      </c>
      <c r="E1330" s="79" t="str">
        <f>VLOOKUP(G1330,[1]Macrodata_CCF!$A$3:$B$55,2,FALSE)</f>
        <v>#ERROR!</v>
      </c>
      <c r="F1330" s="78">
        <v>0.0</v>
      </c>
      <c r="G1330" s="80">
        <v>37.0</v>
      </c>
      <c r="H1330" s="81">
        <v>171965.0</v>
      </c>
      <c r="I1330" s="81">
        <v>540000.0</v>
      </c>
      <c r="J1330" s="81">
        <v>190365.0</v>
      </c>
      <c r="K1330" s="81">
        <v>540000.0</v>
      </c>
      <c r="L1330" s="82">
        <v>0.04999524501745758</v>
      </c>
      <c r="N1330" s="83">
        <f t="shared" si="1"/>
        <v>0.04999524502</v>
      </c>
      <c r="O1330" s="83">
        <f t="shared" si="2"/>
        <v>0.04999524502</v>
      </c>
      <c r="Q1330" s="83">
        <f t="shared" si="3"/>
        <v>0.6815462963</v>
      </c>
      <c r="R1330" s="83">
        <f t="shared" si="4"/>
        <v>0.04999524502</v>
      </c>
      <c r="S1330" s="83" t="b">
        <f t="shared" si="5"/>
        <v>0</v>
      </c>
      <c r="T1330" s="72"/>
      <c r="U1330" s="72"/>
      <c r="V1330" s="72"/>
      <c r="W1330" s="72"/>
      <c r="X1330" s="72"/>
      <c r="Y1330" s="72"/>
      <c r="Z1330" s="72"/>
      <c r="AA1330" s="72"/>
      <c r="AB1330" s="72"/>
      <c r="AC1330" s="72"/>
      <c r="AD1330" s="72"/>
      <c r="AE1330" s="72"/>
      <c r="AF1330" s="72"/>
      <c r="AG1330" s="72"/>
      <c r="AH1330" s="72"/>
      <c r="AI1330" s="72"/>
      <c r="AJ1330" s="72"/>
      <c r="AK1330" s="72"/>
    </row>
    <row r="1331" ht="14.25" customHeight="1">
      <c r="A1331" s="78">
        <v>1328.0</v>
      </c>
      <c r="C1331" s="78" t="str">
        <f>VLOOKUP(G1331,[1]Macrodata_CCF!$A$3:$D$55,4,FALSE)</f>
        <v>#ERROR!</v>
      </c>
      <c r="E1331" s="79" t="str">
        <f>VLOOKUP(G1331,[1]Macrodata_CCF!$A$3:$B$55,2,FALSE)</f>
        <v>#ERROR!</v>
      </c>
      <c r="F1331" s="78">
        <v>0.0</v>
      </c>
      <c r="G1331" s="80">
        <v>10.0</v>
      </c>
      <c r="H1331" s="81">
        <v>241280.0</v>
      </c>
      <c r="I1331" s="81">
        <v>710000.0</v>
      </c>
      <c r="J1331" s="81">
        <v>428770.0</v>
      </c>
      <c r="K1331" s="81">
        <v>710000.0</v>
      </c>
      <c r="L1331" s="82">
        <v>0.4000042669397508</v>
      </c>
      <c r="N1331" s="83">
        <f t="shared" si="1"/>
        <v>0.4000042669</v>
      </c>
      <c r="O1331" s="83">
        <f t="shared" si="2"/>
        <v>0.4000042669</v>
      </c>
      <c r="Q1331" s="83">
        <f t="shared" si="3"/>
        <v>0.6601690141</v>
      </c>
      <c r="R1331" s="83">
        <f t="shared" si="4"/>
        <v>0.4000042669</v>
      </c>
      <c r="S1331" s="83" t="b">
        <f t="shared" si="5"/>
        <v>0</v>
      </c>
      <c r="T1331" s="72"/>
      <c r="U1331" s="72"/>
      <c r="V1331" s="72"/>
      <c r="W1331" s="72"/>
      <c r="X1331" s="72"/>
      <c r="Y1331" s="72"/>
      <c r="Z1331" s="72"/>
      <c r="AA1331" s="72"/>
      <c r="AB1331" s="72"/>
      <c r="AC1331" s="72"/>
      <c r="AD1331" s="72"/>
      <c r="AE1331" s="72"/>
      <c r="AF1331" s="72"/>
      <c r="AG1331" s="72"/>
      <c r="AH1331" s="72"/>
      <c r="AI1331" s="72"/>
      <c r="AJ1331" s="72"/>
      <c r="AK1331" s="72"/>
    </row>
    <row r="1332" ht="14.25" customHeight="1">
      <c r="A1332" s="78">
        <v>1329.0</v>
      </c>
      <c r="C1332" s="78" t="str">
        <f>VLOOKUP(G1332,[1]Macrodata_CCF!$A$3:$D$55,4,FALSE)</f>
        <v>#ERROR!</v>
      </c>
      <c r="E1332" s="79" t="str">
        <f>VLOOKUP(G1332,[1]Macrodata_CCF!$A$3:$B$55,2,FALSE)</f>
        <v>#ERROR!</v>
      </c>
      <c r="F1332" s="78">
        <v>0.0</v>
      </c>
      <c r="G1332" s="80">
        <v>15.0</v>
      </c>
      <c r="H1332" s="81">
        <v>132350.0</v>
      </c>
      <c r="I1332" s="81">
        <v>500000.0</v>
      </c>
      <c r="J1332" s="81">
        <v>194850.0</v>
      </c>
      <c r="K1332" s="81">
        <v>500000.0</v>
      </c>
      <c r="L1332" s="82">
        <v>0.1699986400108799</v>
      </c>
      <c r="N1332" s="83">
        <f t="shared" si="1"/>
        <v>0.16999864</v>
      </c>
      <c r="O1332" s="83">
        <f t="shared" si="2"/>
        <v>0.16999864</v>
      </c>
      <c r="Q1332" s="83">
        <f t="shared" si="3"/>
        <v>0.7353</v>
      </c>
      <c r="R1332" s="83">
        <f t="shared" si="4"/>
        <v>0.16999864</v>
      </c>
      <c r="S1332" s="83" t="b">
        <f t="shared" si="5"/>
        <v>0</v>
      </c>
      <c r="T1332" s="72"/>
      <c r="U1332" s="72"/>
      <c r="V1332" s="72"/>
      <c r="W1332" s="72"/>
      <c r="X1332" s="72"/>
      <c r="Y1332" s="72"/>
      <c r="Z1332" s="72"/>
      <c r="AA1332" s="72"/>
      <c r="AB1332" s="72"/>
      <c r="AC1332" s="72"/>
      <c r="AD1332" s="72"/>
      <c r="AE1332" s="72"/>
      <c r="AF1332" s="72"/>
      <c r="AG1332" s="72"/>
      <c r="AH1332" s="72"/>
      <c r="AI1332" s="72"/>
      <c r="AJ1332" s="72"/>
      <c r="AK1332" s="72"/>
    </row>
    <row r="1333" ht="14.25" customHeight="1">
      <c r="A1333" s="78">
        <v>1330.0</v>
      </c>
      <c r="C1333" s="78" t="str">
        <f>VLOOKUP(G1333,[1]Macrodata_CCF!$A$3:$D$55,4,FALSE)</f>
        <v>#ERROR!</v>
      </c>
      <c r="E1333" s="79" t="str">
        <f>VLOOKUP(G1333,[1]Macrodata_CCF!$A$3:$B$55,2,FALSE)</f>
        <v>#ERROR!</v>
      </c>
      <c r="F1333" s="78">
        <v>0.0</v>
      </c>
      <c r="G1333" s="80">
        <v>28.0</v>
      </c>
      <c r="H1333" s="81">
        <v>337580.0</v>
      </c>
      <c r="I1333" s="81">
        <v>720000.0</v>
      </c>
      <c r="J1333" s="81">
        <v>391120.0</v>
      </c>
      <c r="K1333" s="81">
        <v>720000.0</v>
      </c>
      <c r="L1333" s="82">
        <v>0.1400031379111971</v>
      </c>
      <c r="N1333" s="83">
        <f t="shared" si="1"/>
        <v>0.1400031379</v>
      </c>
      <c r="O1333" s="83">
        <f t="shared" si="2"/>
        <v>0.1400031379</v>
      </c>
      <c r="Q1333" s="83">
        <f t="shared" si="3"/>
        <v>0.5311388889</v>
      </c>
      <c r="R1333" s="83">
        <f t="shared" si="4"/>
        <v>0.1400031379</v>
      </c>
      <c r="S1333" s="83" t="b">
        <f t="shared" si="5"/>
        <v>0</v>
      </c>
      <c r="T1333" s="72"/>
      <c r="U1333" s="72"/>
      <c r="V1333" s="72"/>
      <c r="W1333" s="72"/>
      <c r="X1333" s="72"/>
      <c r="Y1333" s="72"/>
      <c r="Z1333" s="72"/>
      <c r="AA1333" s="72"/>
      <c r="AB1333" s="72"/>
      <c r="AC1333" s="72"/>
      <c r="AD1333" s="72"/>
      <c r="AE1333" s="72"/>
      <c r="AF1333" s="72"/>
      <c r="AG1333" s="72"/>
      <c r="AH1333" s="72"/>
      <c r="AI1333" s="72"/>
      <c r="AJ1333" s="72"/>
      <c r="AK1333" s="72"/>
    </row>
    <row r="1334" ht="14.25" customHeight="1">
      <c r="A1334" s="78">
        <v>1331.0</v>
      </c>
      <c r="C1334" s="78" t="str">
        <f>VLOOKUP(G1334,[1]Macrodata_CCF!$A$3:$D$55,4,FALSE)</f>
        <v>#ERROR!</v>
      </c>
      <c r="E1334" s="79" t="str">
        <f>VLOOKUP(G1334,[1]Macrodata_CCF!$A$3:$B$55,2,FALSE)</f>
        <v>#ERROR!</v>
      </c>
      <c r="F1334" s="78">
        <v>0.0</v>
      </c>
      <c r="G1334" s="80">
        <v>24.0</v>
      </c>
      <c r="H1334" s="81">
        <v>589540.0</v>
      </c>
      <c r="I1334" s="81">
        <v>690000.0</v>
      </c>
      <c r="J1334" s="81">
        <v>605615.0</v>
      </c>
      <c r="K1334" s="81">
        <v>690000.0</v>
      </c>
      <c r="L1334" s="82">
        <v>0.1600139358948835</v>
      </c>
      <c r="N1334" s="83">
        <f t="shared" si="1"/>
        <v>0.1600139359</v>
      </c>
      <c r="O1334" s="83">
        <f t="shared" si="2"/>
        <v>0.1600139359</v>
      </c>
      <c r="Q1334" s="83">
        <f t="shared" si="3"/>
        <v>0.1455942029</v>
      </c>
      <c r="R1334" s="83">
        <f t="shared" si="4"/>
        <v>0.1600139359</v>
      </c>
      <c r="S1334" s="83" t="b">
        <f t="shared" si="5"/>
        <v>0</v>
      </c>
      <c r="T1334" s="72"/>
      <c r="U1334" s="72"/>
      <c r="V1334" s="72"/>
      <c r="W1334" s="72"/>
      <c r="X1334" s="72"/>
      <c r="Y1334" s="72"/>
      <c r="Z1334" s="72"/>
      <c r="AA1334" s="72"/>
      <c r="AB1334" s="72"/>
      <c r="AC1334" s="72"/>
      <c r="AD1334" s="72"/>
      <c r="AE1334" s="72"/>
      <c r="AF1334" s="72"/>
      <c r="AG1334" s="72"/>
      <c r="AH1334" s="72"/>
      <c r="AI1334" s="72"/>
      <c r="AJ1334" s="72"/>
      <c r="AK1334" s="72"/>
    </row>
    <row r="1335" ht="14.25" customHeight="1">
      <c r="A1335" s="78">
        <v>1332.0</v>
      </c>
      <c r="C1335" s="78" t="str">
        <f>VLOOKUP(G1335,[1]Macrodata_CCF!$A$3:$D$55,4,FALSE)</f>
        <v>#ERROR!</v>
      </c>
      <c r="E1335" s="79" t="str">
        <f>VLOOKUP(G1335,[1]Macrodata_CCF!$A$3:$B$55,2,FALSE)</f>
        <v>#ERROR!</v>
      </c>
      <c r="F1335" s="78">
        <v>0.0</v>
      </c>
      <c r="G1335" s="80">
        <v>36.0</v>
      </c>
      <c r="H1335" s="81">
        <v>412105.0</v>
      </c>
      <c r="I1335" s="81">
        <v>500000.0</v>
      </c>
      <c r="J1335" s="81">
        <v>429685.0</v>
      </c>
      <c r="K1335" s="81">
        <v>500000.0</v>
      </c>
      <c r="L1335" s="82">
        <v>0.2000113772114455</v>
      </c>
      <c r="N1335" s="83">
        <f t="shared" si="1"/>
        <v>0.2000113772</v>
      </c>
      <c r="O1335" s="83">
        <f t="shared" si="2"/>
        <v>0.2000113772</v>
      </c>
      <c r="Q1335" s="83">
        <f t="shared" si="3"/>
        <v>0.17579</v>
      </c>
      <c r="R1335" s="83">
        <f t="shared" si="4"/>
        <v>0.2000113772</v>
      </c>
      <c r="S1335" s="83" t="b">
        <f t="shared" si="5"/>
        <v>0</v>
      </c>
      <c r="T1335" s="72"/>
      <c r="U1335" s="72"/>
      <c r="V1335" s="72"/>
      <c r="W1335" s="72"/>
      <c r="X1335" s="72"/>
      <c r="Y1335" s="72"/>
      <c r="Z1335" s="72"/>
      <c r="AA1335" s="72"/>
      <c r="AB1335" s="72"/>
      <c r="AC1335" s="72"/>
      <c r="AD1335" s="72"/>
      <c r="AE1335" s="72"/>
      <c r="AF1335" s="72"/>
      <c r="AG1335" s="72"/>
      <c r="AH1335" s="72"/>
      <c r="AI1335" s="72"/>
      <c r="AJ1335" s="72"/>
      <c r="AK1335" s="72"/>
    </row>
    <row r="1336" ht="14.25" customHeight="1">
      <c r="A1336" s="78">
        <v>1333.0</v>
      </c>
      <c r="C1336" s="78" t="str">
        <f>VLOOKUP(G1336,[1]Macrodata_CCF!$A$3:$D$55,4,FALSE)</f>
        <v>#ERROR!</v>
      </c>
      <c r="E1336" s="79" t="str">
        <f>VLOOKUP(G1336,[1]Macrodata_CCF!$A$3:$B$55,2,FALSE)</f>
        <v>#ERROR!</v>
      </c>
      <c r="F1336" s="78">
        <v>0.0</v>
      </c>
      <c r="G1336" s="80">
        <v>30.0</v>
      </c>
      <c r="H1336" s="81">
        <v>527880.0</v>
      </c>
      <c r="I1336" s="81">
        <v>790000.0</v>
      </c>
      <c r="J1336" s="81">
        <v>805800.0</v>
      </c>
      <c r="K1336" s="81">
        <v>790000.0</v>
      </c>
      <c r="L1336" s="82">
        <v>1.060277735388372</v>
      </c>
      <c r="N1336" s="83">
        <f t="shared" si="1"/>
        <v>1.060277735</v>
      </c>
      <c r="O1336" s="83">
        <f t="shared" si="2"/>
        <v>1</v>
      </c>
      <c r="Q1336" s="83">
        <f t="shared" si="3"/>
        <v>0.3317974684</v>
      </c>
      <c r="R1336" s="83">
        <f t="shared" si="4"/>
        <v>1.060277735</v>
      </c>
      <c r="S1336" s="83" t="b">
        <f t="shared" si="5"/>
        <v>0</v>
      </c>
      <c r="T1336" s="72"/>
      <c r="U1336" s="72"/>
      <c r="V1336" s="72"/>
      <c r="W1336" s="72"/>
      <c r="X1336" s="72"/>
      <c r="Y1336" s="72"/>
      <c r="Z1336" s="72"/>
      <c r="AA1336" s="72"/>
      <c r="AB1336" s="72"/>
      <c r="AC1336" s="72"/>
      <c r="AD1336" s="72"/>
      <c r="AE1336" s="72"/>
      <c r="AF1336" s="72"/>
      <c r="AG1336" s="72"/>
      <c r="AH1336" s="72"/>
      <c r="AI1336" s="72"/>
      <c r="AJ1336" s="72"/>
      <c r="AK1336" s="72"/>
    </row>
    <row r="1337" ht="14.25" customHeight="1">
      <c r="A1337" s="78">
        <v>1334.0</v>
      </c>
      <c r="C1337" s="78" t="str">
        <f>VLOOKUP(G1337,[1]Macrodata_CCF!$A$3:$D$55,4,FALSE)</f>
        <v>#ERROR!</v>
      </c>
      <c r="E1337" s="79" t="str">
        <f>VLOOKUP(G1337,[1]Macrodata_CCF!$A$3:$B$55,2,FALSE)</f>
        <v>#ERROR!</v>
      </c>
      <c r="F1337" s="78">
        <v>0.0</v>
      </c>
      <c r="G1337" s="80">
        <v>48.0</v>
      </c>
      <c r="H1337" s="81">
        <v>23595.0</v>
      </c>
      <c r="I1337" s="81">
        <v>400000.0</v>
      </c>
      <c r="J1337" s="81">
        <v>87585.0</v>
      </c>
      <c r="K1337" s="81">
        <v>400000.0</v>
      </c>
      <c r="L1337" s="82">
        <v>0.1700030552197766</v>
      </c>
      <c r="N1337" s="83">
        <f t="shared" si="1"/>
        <v>0.1700030552</v>
      </c>
      <c r="O1337" s="83">
        <f t="shared" si="2"/>
        <v>0.1700030552</v>
      </c>
      <c r="Q1337" s="83">
        <f t="shared" si="3"/>
        <v>0.9410125</v>
      </c>
      <c r="R1337" s="83">
        <f t="shared" si="4"/>
        <v>0.1700030552</v>
      </c>
      <c r="S1337" s="83" t="b">
        <f t="shared" si="5"/>
        <v>0</v>
      </c>
      <c r="T1337" s="72"/>
      <c r="U1337" s="72"/>
      <c r="V1337" s="72"/>
      <c r="W1337" s="72"/>
      <c r="X1337" s="72"/>
      <c r="Y1337" s="72"/>
      <c r="Z1337" s="72"/>
      <c r="AA1337" s="72"/>
      <c r="AB1337" s="72"/>
      <c r="AC1337" s="72"/>
      <c r="AD1337" s="72"/>
      <c r="AE1337" s="72"/>
      <c r="AF1337" s="72"/>
      <c r="AG1337" s="72"/>
      <c r="AH1337" s="72"/>
      <c r="AI1337" s="72"/>
      <c r="AJ1337" s="72"/>
      <c r="AK1337" s="72"/>
    </row>
    <row r="1338" ht="14.25" customHeight="1">
      <c r="A1338" s="78">
        <v>1335.0</v>
      </c>
      <c r="C1338" s="78" t="str">
        <f>VLOOKUP(G1338,[1]Macrodata_CCF!$A$3:$D$55,4,FALSE)</f>
        <v>#ERROR!</v>
      </c>
      <c r="E1338" s="79" t="str">
        <f>VLOOKUP(G1338,[1]Macrodata_CCF!$A$3:$B$55,2,FALSE)</f>
        <v>#ERROR!</v>
      </c>
      <c r="F1338" s="78">
        <v>0.0</v>
      </c>
      <c r="G1338" s="80">
        <v>34.0</v>
      </c>
      <c r="H1338" s="81">
        <v>0.0</v>
      </c>
      <c r="I1338" s="81">
        <v>120000.0</v>
      </c>
      <c r="J1338" s="81">
        <v>0.0</v>
      </c>
      <c r="K1338" s="81">
        <v>120000.0</v>
      </c>
      <c r="L1338" s="82">
        <v>0.0</v>
      </c>
      <c r="N1338" s="83">
        <f t="shared" si="1"/>
        <v>0</v>
      </c>
      <c r="O1338" s="83">
        <f t="shared" si="2"/>
        <v>0</v>
      </c>
      <c r="Q1338" s="83">
        <f t="shared" si="3"/>
        <v>1</v>
      </c>
      <c r="R1338" s="83">
        <f t="shared" si="4"/>
        <v>0</v>
      </c>
      <c r="S1338" s="83" t="b">
        <f t="shared" si="5"/>
        <v>0</v>
      </c>
      <c r="T1338" s="72"/>
      <c r="U1338" s="72"/>
      <c r="V1338" s="72"/>
      <c r="W1338" s="72"/>
      <c r="X1338" s="72"/>
      <c r="Y1338" s="72"/>
      <c r="Z1338" s="72"/>
      <c r="AA1338" s="72"/>
      <c r="AB1338" s="72"/>
      <c r="AC1338" s="72"/>
      <c r="AD1338" s="72"/>
      <c r="AE1338" s="72"/>
      <c r="AF1338" s="72"/>
      <c r="AG1338" s="72"/>
      <c r="AH1338" s="72"/>
      <c r="AI1338" s="72"/>
      <c r="AJ1338" s="72"/>
      <c r="AK1338" s="72"/>
    </row>
    <row r="1339" ht="14.25" customHeight="1">
      <c r="A1339" s="78">
        <v>1336.0</v>
      </c>
      <c r="C1339" s="78" t="str">
        <f>VLOOKUP(G1339,[1]Macrodata_CCF!$A$3:$D$55,4,FALSE)</f>
        <v>#ERROR!</v>
      </c>
      <c r="E1339" s="79" t="str">
        <f>VLOOKUP(G1339,[1]Macrodata_CCF!$A$3:$B$55,2,FALSE)</f>
        <v>#ERROR!</v>
      </c>
      <c r="F1339" s="78">
        <v>0.0</v>
      </c>
      <c r="G1339" s="80">
        <v>39.0</v>
      </c>
      <c r="H1339" s="81">
        <v>0.0</v>
      </c>
      <c r="I1339" s="81">
        <v>430000.0</v>
      </c>
      <c r="J1339" s="81">
        <v>38700.0</v>
      </c>
      <c r="K1339" s="81">
        <v>602000.0</v>
      </c>
      <c r="L1339" s="82">
        <v>0.09</v>
      </c>
      <c r="N1339" s="83">
        <f t="shared" si="1"/>
        <v>0.09</v>
      </c>
      <c r="O1339" s="83">
        <f t="shared" si="2"/>
        <v>0.09</v>
      </c>
      <c r="Q1339" s="83">
        <f t="shared" si="3"/>
        <v>1</v>
      </c>
      <c r="R1339" s="83">
        <f t="shared" si="4"/>
        <v>0.09</v>
      </c>
      <c r="S1339" s="83" t="b">
        <f t="shared" si="5"/>
        <v>0</v>
      </c>
      <c r="T1339" s="72"/>
      <c r="U1339" s="72"/>
      <c r="V1339" s="72"/>
      <c r="W1339" s="72"/>
      <c r="X1339" s="72"/>
      <c r="Y1339" s="72"/>
      <c r="Z1339" s="72"/>
      <c r="AA1339" s="72"/>
      <c r="AB1339" s="72"/>
      <c r="AC1339" s="72"/>
      <c r="AD1339" s="72"/>
      <c r="AE1339" s="72"/>
      <c r="AF1339" s="72"/>
      <c r="AG1339" s="72"/>
      <c r="AH1339" s="72"/>
      <c r="AI1339" s="72"/>
      <c r="AJ1339" s="72"/>
      <c r="AK1339" s="72"/>
    </row>
    <row r="1340" ht="14.25" customHeight="1">
      <c r="A1340" s="78">
        <v>1337.0</v>
      </c>
      <c r="C1340" s="78" t="str">
        <f>VLOOKUP(G1340,[1]Macrodata_CCF!$A$3:$D$55,4,FALSE)</f>
        <v>#ERROR!</v>
      </c>
      <c r="E1340" s="79" t="str">
        <f>VLOOKUP(G1340,[1]Macrodata_CCF!$A$3:$B$55,2,FALSE)</f>
        <v>#ERROR!</v>
      </c>
      <c r="F1340" s="78">
        <v>0.0</v>
      </c>
      <c r="G1340" s="80">
        <v>40.0</v>
      </c>
      <c r="H1340" s="81">
        <v>207780.0</v>
      </c>
      <c r="I1340" s="81">
        <v>410000.0</v>
      </c>
      <c r="J1340" s="81">
        <v>228000.0</v>
      </c>
      <c r="K1340" s="81">
        <v>410000.0</v>
      </c>
      <c r="L1340" s="82">
        <v>0.09999010978142617</v>
      </c>
      <c r="N1340" s="83">
        <f t="shared" si="1"/>
        <v>0.09999010978</v>
      </c>
      <c r="O1340" s="83">
        <f t="shared" si="2"/>
        <v>0.09999010978</v>
      </c>
      <c r="Q1340" s="83">
        <f t="shared" si="3"/>
        <v>0.4932195122</v>
      </c>
      <c r="R1340" s="83">
        <f t="shared" si="4"/>
        <v>0.09999010978</v>
      </c>
      <c r="S1340" s="83" t="b">
        <f t="shared" si="5"/>
        <v>0</v>
      </c>
      <c r="T1340" s="72"/>
      <c r="U1340" s="72"/>
      <c r="V1340" s="72"/>
      <c r="W1340" s="72"/>
      <c r="X1340" s="72"/>
      <c r="Y1340" s="72"/>
      <c r="Z1340" s="72"/>
      <c r="AA1340" s="72"/>
      <c r="AB1340" s="72"/>
      <c r="AC1340" s="72"/>
      <c r="AD1340" s="72"/>
      <c r="AE1340" s="72"/>
      <c r="AF1340" s="72"/>
      <c r="AG1340" s="72"/>
      <c r="AH1340" s="72"/>
      <c r="AI1340" s="72"/>
      <c r="AJ1340" s="72"/>
      <c r="AK1340" s="72"/>
    </row>
    <row r="1341" ht="14.25" customHeight="1">
      <c r="A1341" s="78">
        <v>1338.0</v>
      </c>
      <c r="C1341" s="78" t="str">
        <f>VLOOKUP(G1341,[1]Macrodata_CCF!$A$3:$D$55,4,FALSE)</f>
        <v>#ERROR!</v>
      </c>
      <c r="E1341" s="79" t="str">
        <f>VLOOKUP(G1341,[1]Macrodata_CCF!$A$3:$B$55,2,FALSE)</f>
        <v>#ERROR!</v>
      </c>
      <c r="F1341" s="78">
        <v>0.0</v>
      </c>
      <c r="G1341" s="80">
        <v>42.0</v>
      </c>
      <c r="H1341" s="81">
        <v>34860.0</v>
      </c>
      <c r="I1341" s="81">
        <v>880000.0</v>
      </c>
      <c r="J1341" s="81">
        <v>254595.0</v>
      </c>
      <c r="K1341" s="81">
        <v>1496000.0</v>
      </c>
      <c r="L1341" s="82">
        <v>0.259998343469721</v>
      </c>
      <c r="N1341" s="83">
        <f t="shared" si="1"/>
        <v>0.2599983435</v>
      </c>
      <c r="O1341" s="83">
        <f t="shared" si="2"/>
        <v>0.2599983435</v>
      </c>
      <c r="Q1341" s="83">
        <f t="shared" si="3"/>
        <v>0.9603863636</v>
      </c>
      <c r="R1341" s="83">
        <f t="shared" si="4"/>
        <v>0.2599983435</v>
      </c>
      <c r="S1341" s="83" t="b">
        <f t="shared" si="5"/>
        <v>0</v>
      </c>
      <c r="T1341" s="72"/>
      <c r="U1341" s="72"/>
      <c r="V1341" s="72"/>
      <c r="W1341" s="72"/>
      <c r="X1341" s="72"/>
      <c r="Y1341" s="72"/>
      <c r="Z1341" s="72"/>
      <c r="AA1341" s="72"/>
      <c r="AB1341" s="72"/>
      <c r="AC1341" s="72"/>
      <c r="AD1341" s="72"/>
      <c r="AE1341" s="72"/>
      <c r="AF1341" s="72"/>
      <c r="AG1341" s="72"/>
      <c r="AH1341" s="72"/>
      <c r="AI1341" s="72"/>
      <c r="AJ1341" s="72"/>
      <c r="AK1341" s="72"/>
    </row>
    <row r="1342" ht="14.25" customHeight="1">
      <c r="A1342" s="78">
        <v>1339.0</v>
      </c>
      <c r="C1342" s="78" t="str">
        <f>VLOOKUP(G1342,[1]Macrodata_CCF!$A$3:$D$55,4,FALSE)</f>
        <v>#ERROR!</v>
      </c>
      <c r="E1342" s="79" t="str">
        <f>VLOOKUP(G1342,[1]Macrodata_CCF!$A$3:$B$55,2,FALSE)</f>
        <v>#ERROR!</v>
      </c>
      <c r="F1342" s="78">
        <v>0.0</v>
      </c>
      <c r="G1342" s="80">
        <v>44.0</v>
      </c>
      <c r="H1342" s="81">
        <v>22745.0</v>
      </c>
      <c r="I1342" s="81">
        <v>600000.0</v>
      </c>
      <c r="J1342" s="81">
        <v>115105.0</v>
      </c>
      <c r="K1342" s="81">
        <v>600000.0</v>
      </c>
      <c r="L1342" s="82">
        <v>0.1599986141306702</v>
      </c>
      <c r="N1342" s="83">
        <f t="shared" si="1"/>
        <v>0.1599986141</v>
      </c>
      <c r="O1342" s="83">
        <f t="shared" si="2"/>
        <v>0.1599986141</v>
      </c>
      <c r="Q1342" s="83">
        <f t="shared" si="3"/>
        <v>0.9620916667</v>
      </c>
      <c r="R1342" s="83">
        <f t="shared" si="4"/>
        <v>0.1599986141</v>
      </c>
      <c r="S1342" s="83" t="b">
        <f t="shared" si="5"/>
        <v>0</v>
      </c>
      <c r="T1342" s="72"/>
      <c r="U1342" s="72"/>
      <c r="V1342" s="72"/>
      <c r="W1342" s="72"/>
      <c r="X1342" s="72"/>
      <c r="Y1342" s="72"/>
      <c r="Z1342" s="72"/>
      <c r="AA1342" s="72"/>
      <c r="AB1342" s="72"/>
      <c r="AC1342" s="72"/>
      <c r="AD1342" s="72"/>
      <c r="AE1342" s="72"/>
      <c r="AF1342" s="72"/>
      <c r="AG1342" s="72"/>
      <c r="AH1342" s="72"/>
      <c r="AI1342" s="72"/>
      <c r="AJ1342" s="72"/>
      <c r="AK1342" s="72"/>
    </row>
    <row r="1343" ht="14.25" customHeight="1">
      <c r="A1343" s="78">
        <v>1340.0</v>
      </c>
      <c r="C1343" s="78" t="str">
        <f>VLOOKUP(G1343,[1]Macrodata_CCF!$A$3:$D$55,4,FALSE)</f>
        <v>#ERROR!</v>
      </c>
      <c r="E1343" s="79" t="str">
        <f>VLOOKUP(G1343,[1]Macrodata_CCF!$A$3:$B$55,2,FALSE)</f>
        <v>#ERROR!</v>
      </c>
      <c r="F1343" s="78">
        <v>0.0</v>
      </c>
      <c r="G1343" s="80">
        <v>9.0</v>
      </c>
      <c r="H1343" s="81">
        <v>753005.0</v>
      </c>
      <c r="I1343" s="81">
        <v>810000.0</v>
      </c>
      <c r="J1343" s="81">
        <v>773525.0</v>
      </c>
      <c r="K1343" s="81">
        <v>810000.0</v>
      </c>
      <c r="L1343" s="82">
        <v>0.3600315817176946</v>
      </c>
      <c r="N1343" s="83">
        <f t="shared" si="1"/>
        <v>0.3600315817</v>
      </c>
      <c r="O1343" s="83">
        <f t="shared" si="2"/>
        <v>0.3600315817</v>
      </c>
      <c r="Q1343" s="83">
        <f t="shared" si="3"/>
        <v>0.07036419753</v>
      </c>
      <c r="R1343" s="83">
        <f t="shared" si="4"/>
        <v>0.02533333333</v>
      </c>
      <c r="S1343" s="83" t="b">
        <f t="shared" si="5"/>
        <v>0</v>
      </c>
      <c r="T1343" s="72"/>
      <c r="U1343" s="72"/>
      <c r="V1343" s="72"/>
      <c r="W1343" s="72"/>
      <c r="X1343" s="72"/>
      <c r="Y1343" s="72"/>
      <c r="Z1343" s="72"/>
      <c r="AA1343" s="72"/>
      <c r="AB1343" s="72"/>
      <c r="AC1343" s="72"/>
      <c r="AD1343" s="72"/>
      <c r="AE1343" s="72"/>
      <c r="AF1343" s="72"/>
      <c r="AG1343" s="72"/>
      <c r="AH1343" s="72"/>
      <c r="AI1343" s="72"/>
      <c r="AJ1343" s="72"/>
      <c r="AK1343" s="72"/>
    </row>
    <row r="1344" ht="14.25" customHeight="1">
      <c r="A1344" s="78">
        <v>1341.0</v>
      </c>
      <c r="C1344" s="78" t="str">
        <f>VLOOKUP(G1344,[1]Macrodata_CCF!$A$3:$D$55,4,FALSE)</f>
        <v>#ERROR!</v>
      </c>
      <c r="E1344" s="79" t="str">
        <f>VLOOKUP(G1344,[1]Macrodata_CCF!$A$3:$B$55,2,FALSE)</f>
        <v>#ERROR!</v>
      </c>
      <c r="F1344" s="78">
        <v>0.0</v>
      </c>
      <c r="G1344" s="80">
        <v>43.0</v>
      </c>
      <c r="H1344" s="81">
        <v>411910.0</v>
      </c>
      <c r="I1344" s="81">
        <v>470000.0</v>
      </c>
      <c r="J1344" s="81">
        <v>421785.0</v>
      </c>
      <c r="K1344" s="81">
        <v>470000.0</v>
      </c>
      <c r="L1344" s="82">
        <v>0.1699948355999311</v>
      </c>
      <c r="N1344" s="83">
        <f t="shared" si="1"/>
        <v>0.1699948356</v>
      </c>
      <c r="O1344" s="83">
        <f t="shared" si="2"/>
        <v>0.1699948356</v>
      </c>
      <c r="Q1344" s="83">
        <f t="shared" si="3"/>
        <v>0.1235957447</v>
      </c>
      <c r="R1344" s="83">
        <f t="shared" si="4"/>
        <v>0.1699948356</v>
      </c>
      <c r="S1344" s="83" t="b">
        <f t="shared" si="5"/>
        <v>0</v>
      </c>
      <c r="T1344" s="72"/>
      <c r="U1344" s="72"/>
      <c r="V1344" s="72"/>
      <c r="W1344" s="72"/>
      <c r="X1344" s="72"/>
      <c r="Y1344" s="72"/>
      <c r="Z1344" s="72"/>
      <c r="AA1344" s="72"/>
      <c r="AB1344" s="72"/>
      <c r="AC1344" s="72"/>
      <c r="AD1344" s="72"/>
      <c r="AE1344" s="72"/>
      <c r="AF1344" s="72"/>
      <c r="AG1344" s="72"/>
      <c r="AH1344" s="72"/>
      <c r="AI1344" s="72"/>
      <c r="AJ1344" s="72"/>
      <c r="AK1344" s="72"/>
    </row>
    <row r="1345" ht="14.25" customHeight="1">
      <c r="A1345" s="78">
        <v>1342.0</v>
      </c>
      <c r="C1345" s="78" t="str">
        <f>VLOOKUP(G1345,[1]Macrodata_CCF!$A$3:$D$55,4,FALSE)</f>
        <v>#ERROR!</v>
      </c>
      <c r="E1345" s="79" t="str">
        <f>VLOOKUP(G1345,[1]Macrodata_CCF!$A$3:$B$55,2,FALSE)</f>
        <v>#ERROR!</v>
      </c>
      <c r="F1345" s="78">
        <v>0.0</v>
      </c>
      <c r="G1345" s="80">
        <v>41.0</v>
      </c>
      <c r="H1345" s="81">
        <v>395915.0</v>
      </c>
      <c r="I1345" s="81">
        <v>450000.0</v>
      </c>
      <c r="J1345" s="81">
        <v>413765.0</v>
      </c>
      <c r="K1345" s="81">
        <v>630000.0</v>
      </c>
      <c r="L1345" s="82">
        <v>0.3300360543588796</v>
      </c>
      <c r="N1345" s="83">
        <f t="shared" si="1"/>
        <v>0.3300360544</v>
      </c>
      <c r="O1345" s="83">
        <f t="shared" si="2"/>
        <v>0.3300360544</v>
      </c>
      <c r="Q1345" s="83">
        <f t="shared" si="3"/>
        <v>0.1201888889</v>
      </c>
      <c r="R1345" s="83">
        <f t="shared" si="4"/>
        <v>0.3300360544</v>
      </c>
      <c r="S1345" s="83" t="b">
        <f t="shared" si="5"/>
        <v>0</v>
      </c>
      <c r="T1345" s="72"/>
      <c r="U1345" s="72"/>
      <c r="V1345" s="72"/>
      <c r="W1345" s="72"/>
      <c r="X1345" s="72"/>
      <c r="Y1345" s="72"/>
      <c r="Z1345" s="72"/>
      <c r="AA1345" s="72"/>
      <c r="AB1345" s="72"/>
      <c r="AC1345" s="72"/>
      <c r="AD1345" s="72"/>
      <c r="AE1345" s="72"/>
      <c r="AF1345" s="72"/>
      <c r="AG1345" s="72"/>
      <c r="AH1345" s="72"/>
      <c r="AI1345" s="72"/>
      <c r="AJ1345" s="72"/>
      <c r="AK1345" s="72"/>
    </row>
    <row r="1346" ht="14.25" customHeight="1">
      <c r="A1346" s="78">
        <v>1343.0</v>
      </c>
      <c r="C1346" s="78" t="str">
        <f>VLOOKUP(G1346,[1]Macrodata_CCF!$A$3:$D$55,4,FALSE)</f>
        <v>#ERROR!</v>
      </c>
      <c r="E1346" s="79" t="str">
        <f>VLOOKUP(G1346,[1]Macrodata_CCF!$A$3:$B$55,2,FALSE)</f>
        <v>#ERROR!</v>
      </c>
      <c r="F1346" s="78">
        <v>0.0</v>
      </c>
      <c r="G1346" s="80">
        <v>40.0</v>
      </c>
      <c r="H1346" s="81">
        <v>510520.0</v>
      </c>
      <c r="I1346" s="81">
        <v>570000.0</v>
      </c>
      <c r="J1346" s="81">
        <v>517065.0</v>
      </c>
      <c r="K1346" s="81">
        <v>570000.0</v>
      </c>
      <c r="L1346" s="82">
        <v>0.1100369872225958</v>
      </c>
      <c r="N1346" s="83">
        <f t="shared" si="1"/>
        <v>0.1100369872</v>
      </c>
      <c r="O1346" s="83">
        <f t="shared" si="2"/>
        <v>0.1100369872</v>
      </c>
      <c r="Q1346" s="83">
        <f t="shared" si="3"/>
        <v>0.1043508772</v>
      </c>
      <c r="R1346" s="83">
        <f t="shared" si="4"/>
        <v>0.1100369872</v>
      </c>
      <c r="S1346" s="83" t="b">
        <f t="shared" si="5"/>
        <v>0</v>
      </c>
      <c r="T1346" s="72"/>
      <c r="U1346" s="72"/>
      <c r="V1346" s="72"/>
      <c r="W1346" s="72"/>
      <c r="X1346" s="72"/>
      <c r="Y1346" s="72"/>
      <c r="Z1346" s="72"/>
      <c r="AA1346" s="72"/>
      <c r="AB1346" s="72"/>
      <c r="AC1346" s="72"/>
      <c r="AD1346" s="72"/>
      <c r="AE1346" s="72"/>
      <c r="AF1346" s="72"/>
      <c r="AG1346" s="72"/>
      <c r="AH1346" s="72"/>
      <c r="AI1346" s="72"/>
      <c r="AJ1346" s="72"/>
      <c r="AK1346" s="72"/>
    </row>
    <row r="1347" ht="14.25" customHeight="1">
      <c r="A1347" s="78">
        <v>1344.0</v>
      </c>
      <c r="C1347" s="78" t="str">
        <f>VLOOKUP(G1347,[1]Macrodata_CCF!$A$3:$D$55,4,FALSE)</f>
        <v>#ERROR!</v>
      </c>
      <c r="E1347" s="79" t="str">
        <f>VLOOKUP(G1347,[1]Macrodata_CCF!$A$3:$B$55,2,FALSE)</f>
        <v>#ERROR!</v>
      </c>
      <c r="F1347" s="78">
        <v>0.0</v>
      </c>
      <c r="G1347" s="80">
        <v>25.0</v>
      </c>
      <c r="H1347" s="81">
        <v>0.0</v>
      </c>
      <c r="I1347" s="81">
        <v>50000.0</v>
      </c>
      <c r="J1347" s="81">
        <v>9500.0</v>
      </c>
      <c r="K1347" s="81">
        <v>50000.0</v>
      </c>
      <c r="L1347" s="82">
        <v>0.19</v>
      </c>
      <c r="N1347" s="83">
        <f t="shared" si="1"/>
        <v>0.19</v>
      </c>
      <c r="O1347" s="83">
        <f t="shared" si="2"/>
        <v>0.19</v>
      </c>
      <c r="Q1347" s="83">
        <f t="shared" si="3"/>
        <v>1</v>
      </c>
      <c r="R1347" s="83">
        <f t="shared" si="4"/>
        <v>0.19</v>
      </c>
      <c r="S1347" s="83" t="b">
        <f t="shared" si="5"/>
        <v>0</v>
      </c>
      <c r="T1347" s="72"/>
      <c r="U1347" s="72"/>
      <c r="V1347" s="72"/>
      <c r="W1347" s="72"/>
      <c r="X1347" s="72"/>
      <c r="Y1347" s="72"/>
      <c r="Z1347" s="72"/>
      <c r="AA1347" s="72"/>
      <c r="AB1347" s="72"/>
      <c r="AC1347" s="72"/>
      <c r="AD1347" s="72"/>
      <c r="AE1347" s="72"/>
      <c r="AF1347" s="72"/>
      <c r="AG1347" s="72"/>
      <c r="AH1347" s="72"/>
      <c r="AI1347" s="72"/>
      <c r="AJ1347" s="72"/>
      <c r="AK1347" s="72"/>
    </row>
    <row r="1348" ht="14.25" customHeight="1">
      <c r="A1348" s="78">
        <v>1345.0</v>
      </c>
      <c r="C1348" s="78" t="str">
        <f>VLOOKUP(G1348,[1]Macrodata_CCF!$A$3:$D$55,4,FALSE)</f>
        <v>#ERROR!</v>
      </c>
      <c r="E1348" s="79" t="str">
        <f>VLOOKUP(G1348,[1]Macrodata_CCF!$A$3:$B$55,2,FALSE)</f>
        <v>#ERROR!</v>
      </c>
      <c r="F1348" s="78">
        <v>0.0</v>
      </c>
      <c r="G1348" s="80">
        <v>41.0</v>
      </c>
      <c r="H1348" s="81">
        <v>2790.0</v>
      </c>
      <c r="I1348" s="81">
        <v>40000.0</v>
      </c>
      <c r="J1348" s="81">
        <v>0.0</v>
      </c>
      <c r="K1348" s="81">
        <v>40000.0</v>
      </c>
      <c r="L1348" s="82">
        <v>-0.0749798441279226</v>
      </c>
      <c r="N1348" s="83">
        <f t="shared" si="1"/>
        <v>-0.07497984413</v>
      </c>
      <c r="O1348" s="83">
        <f t="shared" si="2"/>
        <v>0</v>
      </c>
      <c r="Q1348" s="83">
        <f t="shared" si="3"/>
        <v>0.93025</v>
      </c>
      <c r="R1348" s="83">
        <f t="shared" si="4"/>
        <v>-0.07497984413</v>
      </c>
      <c r="S1348" s="83" t="b">
        <f t="shared" si="5"/>
        <v>0</v>
      </c>
      <c r="T1348" s="72"/>
      <c r="U1348" s="72"/>
      <c r="V1348" s="72"/>
      <c r="W1348" s="72"/>
      <c r="X1348" s="72"/>
      <c r="Y1348" s="72"/>
      <c r="Z1348" s="72"/>
      <c r="AA1348" s="72"/>
      <c r="AB1348" s="72"/>
      <c r="AC1348" s="72"/>
      <c r="AD1348" s="72"/>
      <c r="AE1348" s="72"/>
      <c r="AF1348" s="72"/>
      <c r="AG1348" s="72"/>
      <c r="AH1348" s="72"/>
      <c r="AI1348" s="72"/>
      <c r="AJ1348" s="72"/>
      <c r="AK1348" s="72"/>
    </row>
    <row r="1349" ht="14.25" customHeight="1">
      <c r="A1349" s="78">
        <v>1346.0</v>
      </c>
      <c r="C1349" s="78" t="str">
        <f>VLOOKUP(G1349,[1]Macrodata_CCF!$A$3:$D$55,4,FALSE)</f>
        <v>#ERROR!</v>
      </c>
      <c r="E1349" s="79" t="str">
        <f>VLOOKUP(G1349,[1]Macrodata_CCF!$A$3:$B$55,2,FALSE)</f>
        <v>#ERROR!</v>
      </c>
      <c r="F1349" s="78">
        <v>0.0</v>
      </c>
      <c r="G1349" s="80">
        <v>31.0</v>
      </c>
      <c r="H1349" s="81">
        <v>0.0</v>
      </c>
      <c r="I1349" s="81">
        <v>730000.0</v>
      </c>
      <c r="J1349" s="81">
        <v>116800.0</v>
      </c>
      <c r="K1349" s="81">
        <v>730000.0</v>
      </c>
      <c r="L1349" s="82">
        <v>0.16</v>
      </c>
      <c r="N1349" s="83">
        <f t="shared" si="1"/>
        <v>0.16</v>
      </c>
      <c r="O1349" s="83">
        <f t="shared" si="2"/>
        <v>0.16</v>
      </c>
      <c r="Q1349" s="83">
        <f t="shared" si="3"/>
        <v>1</v>
      </c>
      <c r="R1349" s="83">
        <f t="shared" si="4"/>
        <v>0.16</v>
      </c>
      <c r="S1349" s="83" t="b">
        <f t="shared" si="5"/>
        <v>0</v>
      </c>
      <c r="T1349" s="72"/>
      <c r="U1349" s="72"/>
      <c r="V1349" s="72"/>
      <c r="W1349" s="72"/>
      <c r="X1349" s="72"/>
      <c r="Y1349" s="72"/>
      <c r="Z1349" s="72"/>
      <c r="AA1349" s="72"/>
      <c r="AB1349" s="72"/>
      <c r="AC1349" s="72"/>
      <c r="AD1349" s="72"/>
      <c r="AE1349" s="72"/>
      <c r="AF1349" s="72"/>
      <c r="AG1349" s="72"/>
      <c r="AH1349" s="72"/>
      <c r="AI1349" s="72"/>
      <c r="AJ1349" s="72"/>
      <c r="AK1349" s="72"/>
    </row>
    <row r="1350" ht="14.25" customHeight="1">
      <c r="A1350" s="78">
        <v>1347.0</v>
      </c>
      <c r="C1350" s="78" t="str">
        <f>VLOOKUP(G1350,[1]Macrodata_CCF!$A$3:$D$55,4,FALSE)</f>
        <v>#ERROR!</v>
      </c>
      <c r="E1350" s="79" t="str">
        <f>VLOOKUP(G1350,[1]Macrodata_CCF!$A$3:$B$55,2,FALSE)</f>
        <v>#ERROR!</v>
      </c>
      <c r="F1350" s="78">
        <v>0.0</v>
      </c>
      <c r="G1350" s="80">
        <v>10.0</v>
      </c>
      <c r="H1350" s="81">
        <v>0.0</v>
      </c>
      <c r="I1350" s="81">
        <v>220000.0</v>
      </c>
      <c r="J1350" s="81">
        <v>52800.0</v>
      </c>
      <c r="K1350" s="81">
        <v>220000.0</v>
      </c>
      <c r="L1350" s="82">
        <v>0.24</v>
      </c>
      <c r="N1350" s="83">
        <f t="shared" si="1"/>
        <v>0.24</v>
      </c>
      <c r="O1350" s="83">
        <f t="shared" si="2"/>
        <v>0.24</v>
      </c>
      <c r="Q1350" s="83">
        <f t="shared" si="3"/>
        <v>1</v>
      </c>
      <c r="R1350" s="83">
        <f t="shared" si="4"/>
        <v>0.24</v>
      </c>
      <c r="S1350" s="83" t="b">
        <f t="shared" si="5"/>
        <v>0</v>
      </c>
      <c r="T1350" s="72"/>
      <c r="U1350" s="72"/>
      <c r="V1350" s="72"/>
      <c r="W1350" s="72"/>
      <c r="X1350" s="72"/>
      <c r="Y1350" s="72"/>
      <c r="Z1350" s="72"/>
      <c r="AA1350" s="72"/>
      <c r="AB1350" s="72"/>
      <c r="AC1350" s="72"/>
      <c r="AD1350" s="72"/>
      <c r="AE1350" s="72"/>
      <c r="AF1350" s="72"/>
      <c r="AG1350" s="72"/>
      <c r="AH1350" s="72"/>
      <c r="AI1350" s="72"/>
      <c r="AJ1350" s="72"/>
      <c r="AK1350" s="72"/>
    </row>
    <row r="1351" ht="14.25" customHeight="1">
      <c r="A1351" s="78">
        <v>1348.0</v>
      </c>
      <c r="C1351" s="78" t="str">
        <f>VLOOKUP(G1351,[1]Macrodata_CCF!$A$3:$D$55,4,FALSE)</f>
        <v>#ERROR!</v>
      </c>
      <c r="E1351" s="79" t="str">
        <f>VLOOKUP(G1351,[1]Macrodata_CCF!$A$3:$B$55,2,FALSE)</f>
        <v>#ERROR!</v>
      </c>
      <c r="F1351" s="78">
        <v>0.0</v>
      </c>
      <c r="G1351" s="80">
        <v>6.0</v>
      </c>
      <c r="H1351" s="81">
        <v>260235.0</v>
      </c>
      <c r="I1351" s="81">
        <v>460000.0</v>
      </c>
      <c r="J1351" s="81">
        <v>336145.0</v>
      </c>
      <c r="K1351" s="81">
        <v>460000.0</v>
      </c>
      <c r="L1351" s="82">
        <v>0.3799964958826622</v>
      </c>
      <c r="N1351" s="83">
        <f t="shared" si="1"/>
        <v>0.3799964959</v>
      </c>
      <c r="O1351" s="83">
        <f t="shared" si="2"/>
        <v>0.3799964959</v>
      </c>
      <c r="Q1351" s="83">
        <f t="shared" si="3"/>
        <v>0.4342717391</v>
      </c>
      <c r="R1351" s="83">
        <f t="shared" si="4"/>
        <v>0.3799964959</v>
      </c>
      <c r="S1351" s="83" t="b">
        <f t="shared" si="5"/>
        <v>0</v>
      </c>
      <c r="T1351" s="72"/>
      <c r="U1351" s="72"/>
      <c r="V1351" s="72"/>
      <c r="W1351" s="72"/>
      <c r="X1351" s="72"/>
      <c r="Y1351" s="72"/>
      <c r="Z1351" s="72"/>
      <c r="AA1351" s="72"/>
      <c r="AB1351" s="72"/>
      <c r="AC1351" s="72"/>
      <c r="AD1351" s="72"/>
      <c r="AE1351" s="72"/>
      <c r="AF1351" s="72"/>
      <c r="AG1351" s="72"/>
      <c r="AH1351" s="72"/>
      <c r="AI1351" s="72"/>
      <c r="AJ1351" s="72"/>
      <c r="AK1351" s="72"/>
    </row>
    <row r="1352" ht="14.25" customHeight="1">
      <c r="A1352" s="78">
        <v>1349.0</v>
      </c>
      <c r="C1352" s="78" t="str">
        <f>VLOOKUP(G1352,[1]Macrodata_CCF!$A$3:$D$55,4,FALSE)</f>
        <v>#ERROR!</v>
      </c>
      <c r="E1352" s="79" t="str">
        <f>VLOOKUP(G1352,[1]Macrodata_CCF!$A$3:$B$55,2,FALSE)</f>
        <v>#ERROR!</v>
      </c>
      <c r="F1352" s="78">
        <v>0.0</v>
      </c>
      <c r="G1352" s="80">
        <v>22.0</v>
      </c>
      <c r="H1352" s="81">
        <v>578355.0</v>
      </c>
      <c r="I1352" s="81">
        <v>860000.0</v>
      </c>
      <c r="J1352" s="81">
        <v>629050.0</v>
      </c>
      <c r="K1352" s="81">
        <v>860000.0</v>
      </c>
      <c r="L1352" s="82">
        <v>0.1799960943741234</v>
      </c>
      <c r="N1352" s="83">
        <f t="shared" si="1"/>
        <v>0.1799960944</v>
      </c>
      <c r="O1352" s="83">
        <f t="shared" si="2"/>
        <v>0.1799960944</v>
      </c>
      <c r="Q1352" s="83">
        <f t="shared" si="3"/>
        <v>0.327494186</v>
      </c>
      <c r="R1352" s="83">
        <f t="shared" si="4"/>
        <v>0.1799960944</v>
      </c>
      <c r="S1352" s="83" t="b">
        <f t="shared" si="5"/>
        <v>0</v>
      </c>
      <c r="T1352" s="72"/>
      <c r="U1352" s="72"/>
      <c r="V1352" s="72"/>
      <c r="W1352" s="72"/>
      <c r="X1352" s="72"/>
      <c r="Y1352" s="72"/>
      <c r="Z1352" s="72"/>
      <c r="AA1352" s="72"/>
      <c r="AB1352" s="72"/>
      <c r="AC1352" s="72"/>
      <c r="AD1352" s="72"/>
      <c r="AE1352" s="72"/>
      <c r="AF1352" s="72"/>
      <c r="AG1352" s="72"/>
      <c r="AH1352" s="72"/>
      <c r="AI1352" s="72"/>
      <c r="AJ1352" s="72"/>
      <c r="AK1352" s="72"/>
    </row>
    <row r="1353" ht="14.25" customHeight="1">
      <c r="A1353" s="78">
        <v>1350.0</v>
      </c>
      <c r="C1353" s="78" t="str">
        <f>VLOOKUP(G1353,[1]Macrodata_CCF!$A$3:$D$55,4,FALSE)</f>
        <v>#ERROR!</v>
      </c>
      <c r="E1353" s="79" t="str">
        <f>VLOOKUP(G1353,[1]Macrodata_CCF!$A$3:$B$55,2,FALSE)</f>
        <v>#ERROR!</v>
      </c>
      <c r="F1353" s="78">
        <v>0.0</v>
      </c>
      <c r="G1353" s="80">
        <v>14.0</v>
      </c>
      <c r="H1353" s="81">
        <v>858710.0</v>
      </c>
      <c r="I1353" s="81">
        <v>900000.0</v>
      </c>
      <c r="J1353" s="81">
        <v>866970.0</v>
      </c>
      <c r="K1353" s="81">
        <v>900000.0</v>
      </c>
      <c r="L1353" s="82">
        <v>0.2000484378784209</v>
      </c>
      <c r="N1353" s="83">
        <f t="shared" si="1"/>
        <v>0.2000484379</v>
      </c>
      <c r="O1353" s="83">
        <f t="shared" si="2"/>
        <v>0.2000484379</v>
      </c>
      <c r="Q1353" s="83">
        <f t="shared" si="3"/>
        <v>0.04587777778</v>
      </c>
      <c r="R1353" s="83">
        <f t="shared" si="4"/>
        <v>0.009177777778</v>
      </c>
      <c r="S1353" s="83" t="b">
        <f t="shared" si="5"/>
        <v>0</v>
      </c>
      <c r="T1353" s="72"/>
      <c r="U1353" s="72"/>
      <c r="V1353" s="72"/>
      <c r="W1353" s="72"/>
      <c r="X1353" s="72"/>
      <c r="Y1353" s="72"/>
      <c r="Z1353" s="72"/>
      <c r="AA1353" s="72"/>
      <c r="AB1353" s="72"/>
      <c r="AC1353" s="72"/>
      <c r="AD1353" s="72"/>
      <c r="AE1353" s="72"/>
      <c r="AF1353" s="72"/>
      <c r="AG1353" s="72"/>
      <c r="AH1353" s="72"/>
      <c r="AI1353" s="72"/>
      <c r="AJ1353" s="72"/>
      <c r="AK1353" s="72"/>
    </row>
    <row r="1354" ht="14.25" customHeight="1">
      <c r="A1354" s="78">
        <v>1351.0</v>
      </c>
      <c r="C1354" s="78" t="str">
        <f>VLOOKUP(G1354,[1]Macrodata_CCF!$A$3:$D$55,4,FALSE)</f>
        <v>#ERROR!</v>
      </c>
      <c r="E1354" s="79" t="str">
        <f>VLOOKUP(G1354,[1]Macrodata_CCF!$A$3:$B$55,2,FALSE)</f>
        <v>#ERROR!</v>
      </c>
      <c r="F1354" s="78">
        <v>0.0</v>
      </c>
      <c r="G1354" s="80">
        <v>42.0</v>
      </c>
      <c r="H1354" s="81">
        <v>0.0</v>
      </c>
      <c r="I1354" s="81">
        <v>770000.0</v>
      </c>
      <c r="J1354" s="81">
        <v>192500.0</v>
      </c>
      <c r="K1354" s="81">
        <v>770000.0</v>
      </c>
      <c r="L1354" s="82">
        <v>0.25</v>
      </c>
      <c r="N1354" s="83">
        <f t="shared" si="1"/>
        <v>0.25</v>
      </c>
      <c r="O1354" s="83">
        <f t="shared" si="2"/>
        <v>0.25</v>
      </c>
      <c r="Q1354" s="83">
        <f t="shared" si="3"/>
        <v>1</v>
      </c>
      <c r="R1354" s="83">
        <f t="shared" si="4"/>
        <v>0.25</v>
      </c>
      <c r="S1354" s="83" t="b">
        <f t="shared" si="5"/>
        <v>0</v>
      </c>
      <c r="T1354" s="72"/>
      <c r="U1354" s="72"/>
      <c r="V1354" s="72"/>
      <c r="W1354" s="72"/>
      <c r="X1354" s="72"/>
      <c r="Y1354" s="72"/>
      <c r="Z1354" s="72"/>
      <c r="AA1354" s="72"/>
      <c r="AB1354" s="72"/>
      <c r="AC1354" s="72"/>
      <c r="AD1354" s="72"/>
      <c r="AE1354" s="72"/>
      <c r="AF1354" s="72"/>
      <c r="AG1354" s="72"/>
      <c r="AH1354" s="72"/>
      <c r="AI1354" s="72"/>
      <c r="AJ1354" s="72"/>
      <c r="AK1354" s="72"/>
    </row>
    <row r="1355" ht="14.25" customHeight="1">
      <c r="A1355" s="78">
        <v>1352.0</v>
      </c>
      <c r="C1355" s="78" t="str">
        <f>VLOOKUP(G1355,[1]Macrodata_CCF!$A$3:$D$55,4,FALSE)</f>
        <v>#ERROR!</v>
      </c>
      <c r="E1355" s="79" t="str">
        <f>VLOOKUP(G1355,[1]Macrodata_CCF!$A$3:$B$55,2,FALSE)</f>
        <v>#ERROR!</v>
      </c>
      <c r="F1355" s="78">
        <v>1.0</v>
      </c>
      <c r="G1355" s="80">
        <v>47.0</v>
      </c>
      <c r="H1355" s="81">
        <v>795315.0</v>
      </c>
      <c r="I1355" s="81">
        <v>880000.0</v>
      </c>
      <c r="J1355" s="81">
        <v>837660.0</v>
      </c>
      <c r="K1355" s="81">
        <v>880000.0</v>
      </c>
      <c r="L1355" s="82">
        <v>0.5000295211666765</v>
      </c>
      <c r="N1355" s="83">
        <f t="shared" si="1"/>
        <v>0.5000295212</v>
      </c>
      <c r="O1355" s="83">
        <f t="shared" si="2"/>
        <v>0.5000295212</v>
      </c>
      <c r="Q1355" s="83">
        <f t="shared" si="3"/>
        <v>0.09623295455</v>
      </c>
      <c r="R1355" s="83">
        <f t="shared" si="4"/>
        <v>0.04811931818</v>
      </c>
      <c r="S1355" s="83" t="b">
        <f t="shared" si="5"/>
        <v>0</v>
      </c>
      <c r="T1355" s="72"/>
      <c r="U1355" s="72"/>
      <c r="V1355" s="72"/>
      <c r="W1355" s="72"/>
      <c r="X1355" s="72"/>
      <c r="Y1355" s="72"/>
      <c r="Z1355" s="72"/>
      <c r="AA1355" s="72"/>
      <c r="AB1355" s="72"/>
      <c r="AC1355" s="72"/>
      <c r="AD1355" s="72"/>
      <c r="AE1355" s="72"/>
      <c r="AF1355" s="72"/>
      <c r="AG1355" s="72"/>
      <c r="AH1355" s="72"/>
      <c r="AI1355" s="72"/>
      <c r="AJ1355" s="72"/>
      <c r="AK1355" s="72"/>
    </row>
    <row r="1356" ht="14.25" customHeight="1">
      <c r="A1356" s="78">
        <v>1353.0</v>
      </c>
      <c r="C1356" s="78" t="str">
        <f>VLOOKUP(G1356,[1]Macrodata_CCF!$A$3:$D$55,4,FALSE)</f>
        <v>#ERROR!</v>
      </c>
      <c r="E1356" s="79" t="str">
        <f>VLOOKUP(G1356,[1]Macrodata_CCF!$A$3:$B$55,2,FALSE)</f>
        <v>#ERROR!</v>
      </c>
      <c r="F1356" s="78">
        <v>0.0</v>
      </c>
      <c r="G1356" s="80">
        <v>26.0</v>
      </c>
      <c r="H1356" s="81">
        <v>0.0</v>
      </c>
      <c r="I1356" s="81">
        <v>620000.0</v>
      </c>
      <c r="J1356" s="81">
        <v>124000.0</v>
      </c>
      <c r="K1356" s="81">
        <v>620000.0</v>
      </c>
      <c r="L1356" s="82">
        <v>0.2</v>
      </c>
      <c r="N1356" s="83">
        <f t="shared" si="1"/>
        <v>0.2</v>
      </c>
      <c r="O1356" s="83">
        <f t="shared" si="2"/>
        <v>0.2</v>
      </c>
      <c r="Q1356" s="83">
        <f t="shared" si="3"/>
        <v>1</v>
      </c>
      <c r="R1356" s="83">
        <f t="shared" si="4"/>
        <v>0.2</v>
      </c>
      <c r="S1356" s="83" t="b">
        <f t="shared" si="5"/>
        <v>0</v>
      </c>
      <c r="T1356" s="72"/>
      <c r="U1356" s="72"/>
      <c r="V1356" s="72"/>
      <c r="W1356" s="72"/>
      <c r="X1356" s="72"/>
      <c r="Y1356" s="72"/>
      <c r="Z1356" s="72"/>
      <c r="AA1356" s="72"/>
      <c r="AB1356" s="72"/>
      <c r="AC1356" s="72"/>
      <c r="AD1356" s="72"/>
      <c r="AE1356" s="72"/>
      <c r="AF1356" s="72"/>
      <c r="AG1356" s="72"/>
      <c r="AH1356" s="72"/>
      <c r="AI1356" s="72"/>
      <c r="AJ1356" s="72"/>
      <c r="AK1356" s="72"/>
    </row>
    <row r="1357" ht="14.25" customHeight="1">
      <c r="A1357" s="78">
        <v>1354.0</v>
      </c>
      <c r="C1357" s="78" t="str">
        <f>VLOOKUP(G1357,[1]Macrodata_CCF!$A$3:$D$55,4,FALSE)</f>
        <v>#ERROR!</v>
      </c>
      <c r="E1357" s="79" t="str">
        <f>VLOOKUP(G1357,[1]Macrodata_CCF!$A$3:$B$55,2,FALSE)</f>
        <v>#ERROR!</v>
      </c>
      <c r="F1357" s="78">
        <v>0.0</v>
      </c>
      <c r="G1357" s="80">
        <v>23.0</v>
      </c>
      <c r="H1357" s="81">
        <v>302970.0</v>
      </c>
      <c r="I1357" s="81">
        <v>340000.0</v>
      </c>
      <c r="J1357" s="81">
        <v>308895.0</v>
      </c>
      <c r="K1357" s="81">
        <v>340000.0</v>
      </c>
      <c r="L1357" s="82">
        <v>0.160005401026195</v>
      </c>
      <c r="N1357" s="83">
        <f t="shared" si="1"/>
        <v>0.160005401</v>
      </c>
      <c r="O1357" s="83">
        <f t="shared" si="2"/>
        <v>0.160005401</v>
      </c>
      <c r="Q1357" s="83">
        <f t="shared" si="3"/>
        <v>0.1089117647</v>
      </c>
      <c r="R1357" s="83">
        <f t="shared" si="4"/>
        <v>0.160005401</v>
      </c>
      <c r="S1357" s="83" t="b">
        <f t="shared" si="5"/>
        <v>0</v>
      </c>
      <c r="T1357" s="72"/>
      <c r="U1357" s="72"/>
      <c r="V1357" s="72"/>
      <c r="W1357" s="72"/>
      <c r="X1357" s="72"/>
      <c r="Y1357" s="72"/>
      <c r="Z1357" s="72"/>
      <c r="AA1357" s="72"/>
      <c r="AB1357" s="72"/>
      <c r="AC1357" s="72"/>
      <c r="AD1357" s="72"/>
      <c r="AE1357" s="72"/>
      <c r="AF1357" s="72"/>
      <c r="AG1357" s="72"/>
      <c r="AH1357" s="72"/>
      <c r="AI1357" s="72"/>
      <c r="AJ1357" s="72"/>
      <c r="AK1357" s="72"/>
    </row>
    <row r="1358" ht="14.25" customHeight="1">
      <c r="A1358" s="78">
        <v>1355.0</v>
      </c>
      <c r="C1358" s="78" t="str">
        <f>VLOOKUP(G1358,[1]Macrodata_CCF!$A$3:$D$55,4,FALSE)</f>
        <v>#ERROR!</v>
      </c>
      <c r="E1358" s="79" t="str">
        <f>VLOOKUP(G1358,[1]Macrodata_CCF!$A$3:$B$55,2,FALSE)</f>
        <v>#ERROR!</v>
      </c>
      <c r="F1358" s="78">
        <v>0.0</v>
      </c>
      <c r="G1358" s="80">
        <v>16.0</v>
      </c>
      <c r="H1358" s="81">
        <v>44045.0</v>
      </c>
      <c r="I1358" s="81">
        <v>900000.0</v>
      </c>
      <c r="J1358" s="81">
        <v>172440.0</v>
      </c>
      <c r="K1358" s="81">
        <v>900000.0</v>
      </c>
      <c r="L1358" s="82">
        <v>0.1500020445000029</v>
      </c>
      <c r="N1358" s="83">
        <f t="shared" si="1"/>
        <v>0.1500020445</v>
      </c>
      <c r="O1358" s="83">
        <f t="shared" si="2"/>
        <v>0.1500020445</v>
      </c>
      <c r="Q1358" s="83">
        <f t="shared" si="3"/>
        <v>0.9510611111</v>
      </c>
      <c r="R1358" s="83">
        <f t="shared" si="4"/>
        <v>0.1500020445</v>
      </c>
      <c r="S1358" s="83" t="b">
        <f t="shared" si="5"/>
        <v>0</v>
      </c>
      <c r="T1358" s="72"/>
      <c r="U1358" s="72"/>
      <c r="V1358" s="72"/>
      <c r="W1358" s="72"/>
      <c r="X1358" s="72"/>
      <c r="Y1358" s="72"/>
      <c r="Z1358" s="72"/>
      <c r="AA1358" s="72"/>
      <c r="AB1358" s="72"/>
      <c r="AC1358" s="72"/>
      <c r="AD1358" s="72"/>
      <c r="AE1358" s="72"/>
      <c r="AF1358" s="72"/>
      <c r="AG1358" s="72"/>
      <c r="AH1358" s="72"/>
      <c r="AI1358" s="72"/>
      <c r="AJ1358" s="72"/>
      <c r="AK1358" s="72"/>
    </row>
    <row r="1359" ht="14.25" customHeight="1">
      <c r="A1359" s="78">
        <v>1356.0</v>
      </c>
      <c r="C1359" s="78" t="str">
        <f>VLOOKUP(G1359,[1]Macrodata_CCF!$A$3:$D$55,4,FALSE)</f>
        <v>#ERROR!</v>
      </c>
      <c r="E1359" s="79" t="str">
        <f>VLOOKUP(G1359,[1]Macrodata_CCF!$A$3:$B$55,2,FALSE)</f>
        <v>#ERROR!</v>
      </c>
      <c r="F1359" s="78">
        <v>0.0</v>
      </c>
      <c r="G1359" s="80">
        <v>45.0</v>
      </c>
      <c r="H1359" s="81">
        <v>487480.0</v>
      </c>
      <c r="I1359" s="81">
        <v>940000.0</v>
      </c>
      <c r="J1359" s="81">
        <v>573460.0</v>
      </c>
      <c r="K1359" s="81">
        <v>940000.0</v>
      </c>
      <c r="L1359" s="82">
        <v>0.1900026518164943</v>
      </c>
      <c r="N1359" s="83">
        <f t="shared" si="1"/>
        <v>0.1900026518</v>
      </c>
      <c r="O1359" s="83">
        <f t="shared" si="2"/>
        <v>0.1900026518</v>
      </c>
      <c r="Q1359" s="83">
        <f t="shared" si="3"/>
        <v>0.4814042553</v>
      </c>
      <c r="R1359" s="83">
        <f t="shared" si="4"/>
        <v>0.1900026518</v>
      </c>
      <c r="S1359" s="83" t="b">
        <f t="shared" si="5"/>
        <v>0</v>
      </c>
      <c r="T1359" s="72"/>
      <c r="U1359" s="72"/>
      <c r="V1359" s="72"/>
      <c r="W1359" s="72"/>
      <c r="X1359" s="72"/>
      <c r="Y1359" s="72"/>
      <c r="Z1359" s="72"/>
      <c r="AA1359" s="72"/>
      <c r="AB1359" s="72"/>
      <c r="AC1359" s="72"/>
      <c r="AD1359" s="72"/>
      <c r="AE1359" s="72"/>
      <c r="AF1359" s="72"/>
      <c r="AG1359" s="72"/>
      <c r="AH1359" s="72"/>
      <c r="AI1359" s="72"/>
      <c r="AJ1359" s="72"/>
      <c r="AK1359" s="72"/>
    </row>
    <row r="1360" ht="14.25" customHeight="1">
      <c r="A1360" s="78">
        <v>1357.0</v>
      </c>
      <c r="C1360" s="78" t="str">
        <f>VLOOKUP(G1360,[1]Macrodata_CCF!$A$3:$D$55,4,FALSE)</f>
        <v>#ERROR!</v>
      </c>
      <c r="E1360" s="79" t="str">
        <f>VLOOKUP(G1360,[1]Macrodata_CCF!$A$3:$B$55,2,FALSE)</f>
        <v>#ERROR!</v>
      </c>
      <c r="F1360" s="78">
        <v>0.0</v>
      </c>
      <c r="G1360" s="80">
        <v>37.0</v>
      </c>
      <c r="H1360" s="81">
        <v>325045.0</v>
      </c>
      <c r="I1360" s="81">
        <v>730000.0</v>
      </c>
      <c r="J1360" s="81">
        <v>252155.0</v>
      </c>
      <c r="K1360" s="81">
        <v>949000.0</v>
      </c>
      <c r="L1360" s="82">
        <v>-0.1799953081206554</v>
      </c>
      <c r="N1360" s="83">
        <f t="shared" si="1"/>
        <v>-0.1799953081</v>
      </c>
      <c r="O1360" s="83">
        <f t="shared" si="2"/>
        <v>0</v>
      </c>
      <c r="Q1360" s="83">
        <f t="shared" si="3"/>
        <v>0.5547328767</v>
      </c>
      <c r="R1360" s="83">
        <f t="shared" si="4"/>
        <v>-0.1799953081</v>
      </c>
      <c r="S1360" s="83" t="b">
        <f t="shared" si="5"/>
        <v>0</v>
      </c>
      <c r="T1360" s="72"/>
      <c r="U1360" s="72"/>
      <c r="V1360" s="72"/>
      <c r="W1360" s="72"/>
      <c r="X1360" s="72"/>
      <c r="Y1360" s="72"/>
      <c r="Z1360" s="72"/>
      <c r="AA1360" s="72"/>
      <c r="AB1360" s="72"/>
      <c r="AC1360" s="72"/>
      <c r="AD1360" s="72"/>
      <c r="AE1360" s="72"/>
      <c r="AF1360" s="72"/>
      <c r="AG1360" s="72"/>
      <c r="AH1360" s="72"/>
      <c r="AI1360" s="72"/>
      <c r="AJ1360" s="72"/>
      <c r="AK1360" s="72"/>
    </row>
    <row r="1361" ht="14.25" customHeight="1">
      <c r="A1361" s="78">
        <v>1358.0</v>
      </c>
      <c r="C1361" s="78" t="str">
        <f>VLOOKUP(G1361,[1]Macrodata_CCF!$A$3:$D$55,4,FALSE)</f>
        <v>#ERROR!</v>
      </c>
      <c r="E1361" s="79" t="str">
        <f>VLOOKUP(G1361,[1]Macrodata_CCF!$A$3:$B$55,2,FALSE)</f>
        <v>#ERROR!</v>
      </c>
      <c r="F1361" s="78">
        <v>1.0</v>
      </c>
      <c r="G1361" s="80">
        <v>38.0</v>
      </c>
      <c r="H1361" s="81">
        <v>44920.0</v>
      </c>
      <c r="I1361" s="81">
        <v>50000.0</v>
      </c>
      <c r="J1361" s="81">
        <v>47815.0</v>
      </c>
      <c r="K1361" s="81">
        <v>50000.0</v>
      </c>
      <c r="L1361" s="82">
        <v>0.5698818897637795</v>
      </c>
      <c r="N1361" s="83">
        <f t="shared" si="1"/>
        <v>0.5698818898</v>
      </c>
      <c r="O1361" s="83">
        <f t="shared" si="2"/>
        <v>0.5698818898</v>
      </c>
      <c r="Q1361" s="83">
        <f t="shared" si="3"/>
        <v>0.1016</v>
      </c>
      <c r="R1361" s="83">
        <f t="shared" si="4"/>
        <v>0.5698818898</v>
      </c>
      <c r="S1361" s="83" t="b">
        <f t="shared" si="5"/>
        <v>0</v>
      </c>
      <c r="T1361" s="72"/>
      <c r="U1361" s="72"/>
      <c r="V1361" s="72"/>
      <c r="W1361" s="72"/>
      <c r="X1361" s="72"/>
      <c r="Y1361" s="72"/>
      <c r="Z1361" s="72"/>
      <c r="AA1361" s="72"/>
      <c r="AB1361" s="72"/>
      <c r="AC1361" s="72"/>
      <c r="AD1361" s="72"/>
      <c r="AE1361" s="72"/>
      <c r="AF1361" s="72"/>
      <c r="AG1361" s="72"/>
      <c r="AH1361" s="72"/>
      <c r="AI1361" s="72"/>
      <c r="AJ1361" s="72"/>
      <c r="AK1361" s="72"/>
    </row>
    <row r="1362" ht="14.25" customHeight="1">
      <c r="A1362" s="78">
        <v>1359.0</v>
      </c>
      <c r="C1362" s="78" t="str">
        <f>VLOOKUP(G1362,[1]Macrodata_CCF!$A$3:$D$55,4,FALSE)</f>
        <v>#ERROR!</v>
      </c>
      <c r="E1362" s="79" t="str">
        <f>VLOOKUP(G1362,[1]Macrodata_CCF!$A$3:$B$55,2,FALSE)</f>
        <v>#ERROR!</v>
      </c>
      <c r="F1362" s="78">
        <v>1.0</v>
      </c>
      <c r="G1362" s="80">
        <v>10.0</v>
      </c>
      <c r="H1362" s="81">
        <v>140035.0</v>
      </c>
      <c r="I1362" s="81">
        <v>690000.0</v>
      </c>
      <c r="J1362" s="81">
        <v>703800.0</v>
      </c>
      <c r="K1362" s="81">
        <v>690000.0</v>
      </c>
      <c r="L1362" s="82">
        <v>1.025092505886738</v>
      </c>
      <c r="N1362" s="83">
        <f t="shared" si="1"/>
        <v>1.025092506</v>
      </c>
      <c r="O1362" s="83">
        <f t="shared" si="2"/>
        <v>1</v>
      </c>
      <c r="Q1362" s="83">
        <f t="shared" si="3"/>
        <v>0.7970507246</v>
      </c>
      <c r="R1362" s="83">
        <f t="shared" si="4"/>
        <v>1.025092506</v>
      </c>
      <c r="S1362" s="83" t="b">
        <f t="shared" si="5"/>
        <v>0</v>
      </c>
      <c r="T1362" s="72"/>
      <c r="U1362" s="72"/>
      <c r="V1362" s="72"/>
      <c r="W1362" s="72"/>
      <c r="X1362" s="72"/>
      <c r="Y1362" s="72"/>
      <c r="Z1362" s="72"/>
      <c r="AA1362" s="72"/>
      <c r="AB1362" s="72"/>
      <c r="AC1362" s="72"/>
      <c r="AD1362" s="72"/>
      <c r="AE1362" s="72"/>
      <c r="AF1362" s="72"/>
      <c r="AG1362" s="72"/>
      <c r="AH1362" s="72"/>
      <c r="AI1362" s="72"/>
      <c r="AJ1362" s="72"/>
      <c r="AK1362" s="72"/>
    </row>
    <row r="1363" ht="14.25" customHeight="1">
      <c r="A1363" s="78">
        <v>1360.0</v>
      </c>
      <c r="C1363" s="78" t="str">
        <f>VLOOKUP(G1363,[1]Macrodata_CCF!$A$3:$D$55,4,FALSE)</f>
        <v>#ERROR!</v>
      </c>
      <c r="E1363" s="79" t="str">
        <f>VLOOKUP(G1363,[1]Macrodata_CCF!$A$3:$B$55,2,FALSE)</f>
        <v>#ERROR!</v>
      </c>
      <c r="F1363" s="78">
        <v>0.0</v>
      </c>
      <c r="G1363" s="80">
        <v>24.0</v>
      </c>
      <c r="H1363" s="81">
        <v>0.0</v>
      </c>
      <c r="I1363" s="81">
        <v>400000.0</v>
      </c>
      <c r="J1363" s="81">
        <v>72000.0</v>
      </c>
      <c r="K1363" s="81">
        <v>400000.0</v>
      </c>
      <c r="L1363" s="82">
        <v>0.18</v>
      </c>
      <c r="N1363" s="83">
        <f t="shared" si="1"/>
        <v>0.18</v>
      </c>
      <c r="O1363" s="83">
        <f t="shared" si="2"/>
        <v>0.18</v>
      </c>
      <c r="Q1363" s="83">
        <f t="shared" si="3"/>
        <v>1</v>
      </c>
      <c r="R1363" s="83">
        <f t="shared" si="4"/>
        <v>0.18</v>
      </c>
      <c r="S1363" s="83" t="b">
        <f t="shared" si="5"/>
        <v>0</v>
      </c>
      <c r="T1363" s="72"/>
      <c r="U1363" s="72"/>
      <c r="V1363" s="72"/>
      <c r="W1363" s="72"/>
      <c r="X1363" s="72"/>
      <c r="Y1363" s="72"/>
      <c r="Z1363" s="72"/>
      <c r="AA1363" s="72"/>
      <c r="AB1363" s="72"/>
      <c r="AC1363" s="72"/>
      <c r="AD1363" s="72"/>
      <c r="AE1363" s="72"/>
      <c r="AF1363" s="72"/>
      <c r="AG1363" s="72"/>
      <c r="AH1363" s="72"/>
      <c r="AI1363" s="72"/>
      <c r="AJ1363" s="72"/>
      <c r="AK1363" s="72"/>
    </row>
    <row r="1364" ht="14.25" customHeight="1">
      <c r="A1364" s="78">
        <v>1361.0</v>
      </c>
      <c r="C1364" s="78" t="str">
        <f>VLOOKUP(G1364,[1]Macrodata_CCF!$A$3:$D$55,4,FALSE)</f>
        <v>#ERROR!</v>
      </c>
      <c r="E1364" s="79" t="str">
        <f>VLOOKUP(G1364,[1]Macrodata_CCF!$A$3:$B$55,2,FALSE)</f>
        <v>#ERROR!</v>
      </c>
      <c r="F1364" s="78">
        <v>0.0</v>
      </c>
      <c r="G1364" s="80">
        <v>50.0</v>
      </c>
      <c r="H1364" s="81">
        <v>250350.0</v>
      </c>
      <c r="I1364" s="81">
        <v>830000.0</v>
      </c>
      <c r="J1364" s="81">
        <v>331500.0</v>
      </c>
      <c r="K1364" s="81">
        <v>830000.0</v>
      </c>
      <c r="L1364" s="82">
        <v>0.1399982748210127</v>
      </c>
      <c r="N1364" s="83">
        <f t="shared" si="1"/>
        <v>0.1399982748</v>
      </c>
      <c r="O1364" s="83">
        <f t="shared" si="2"/>
        <v>0.1399982748</v>
      </c>
      <c r="Q1364" s="83">
        <f t="shared" si="3"/>
        <v>0.698373494</v>
      </c>
      <c r="R1364" s="83">
        <f t="shared" si="4"/>
        <v>0.1399982748</v>
      </c>
      <c r="S1364" s="83" t="b">
        <f t="shared" si="5"/>
        <v>0</v>
      </c>
      <c r="T1364" s="72"/>
      <c r="U1364" s="72"/>
      <c r="V1364" s="72"/>
      <c r="W1364" s="72"/>
      <c r="X1364" s="72"/>
      <c r="Y1364" s="72"/>
      <c r="Z1364" s="72"/>
      <c r="AA1364" s="72"/>
      <c r="AB1364" s="72"/>
      <c r="AC1364" s="72"/>
      <c r="AD1364" s="72"/>
      <c r="AE1364" s="72"/>
      <c r="AF1364" s="72"/>
      <c r="AG1364" s="72"/>
      <c r="AH1364" s="72"/>
      <c r="AI1364" s="72"/>
      <c r="AJ1364" s="72"/>
      <c r="AK1364" s="72"/>
    </row>
    <row r="1365" ht="14.25" customHeight="1">
      <c r="A1365" s="78">
        <v>1362.0</v>
      </c>
      <c r="C1365" s="78" t="str">
        <f>VLOOKUP(G1365,[1]Macrodata_CCF!$A$3:$D$55,4,FALSE)</f>
        <v>#ERROR!</v>
      </c>
      <c r="E1365" s="79" t="str">
        <f>VLOOKUP(G1365,[1]Macrodata_CCF!$A$3:$B$55,2,FALSE)</f>
        <v>#ERROR!</v>
      </c>
      <c r="F1365" s="78">
        <v>0.0</v>
      </c>
      <c r="G1365" s="80">
        <v>37.0</v>
      </c>
      <c r="H1365" s="81">
        <v>276705.0</v>
      </c>
      <c r="I1365" s="81">
        <v>300000.0</v>
      </c>
      <c r="J1365" s="81">
        <v>277405.0</v>
      </c>
      <c r="K1365" s="81">
        <v>300000.0</v>
      </c>
      <c r="L1365" s="82">
        <v>0.0300493668169135</v>
      </c>
      <c r="N1365" s="83">
        <f t="shared" si="1"/>
        <v>0.03004936682</v>
      </c>
      <c r="O1365" s="83">
        <f t="shared" si="2"/>
        <v>0.03004936682</v>
      </c>
      <c r="Q1365" s="83">
        <f t="shared" si="3"/>
        <v>0.07765</v>
      </c>
      <c r="R1365" s="83">
        <f t="shared" si="4"/>
        <v>0.002333333333</v>
      </c>
      <c r="S1365" s="83" t="b">
        <f t="shared" si="5"/>
        <v>0</v>
      </c>
      <c r="T1365" s="72"/>
      <c r="U1365" s="72"/>
      <c r="V1365" s="72"/>
      <c r="W1365" s="72"/>
      <c r="X1365" s="72"/>
      <c r="Y1365" s="72"/>
      <c r="Z1365" s="72"/>
      <c r="AA1365" s="72"/>
      <c r="AB1365" s="72"/>
      <c r="AC1365" s="72"/>
      <c r="AD1365" s="72"/>
      <c r="AE1365" s="72"/>
      <c r="AF1365" s="72"/>
      <c r="AG1365" s="72"/>
      <c r="AH1365" s="72"/>
      <c r="AI1365" s="72"/>
      <c r="AJ1365" s="72"/>
      <c r="AK1365" s="72"/>
    </row>
    <row r="1366" ht="14.25" customHeight="1">
      <c r="A1366" s="78">
        <v>1363.0</v>
      </c>
      <c r="C1366" s="78" t="str">
        <f>VLOOKUP(G1366,[1]Macrodata_CCF!$A$3:$D$55,4,FALSE)</f>
        <v>#ERROR!</v>
      </c>
      <c r="E1366" s="79" t="str">
        <f>VLOOKUP(G1366,[1]Macrodata_CCF!$A$3:$B$55,2,FALSE)</f>
        <v>#ERROR!</v>
      </c>
      <c r="F1366" s="78">
        <v>0.0</v>
      </c>
      <c r="G1366" s="80">
        <v>33.0</v>
      </c>
      <c r="H1366" s="81">
        <v>102335.0</v>
      </c>
      <c r="I1366" s="81">
        <v>110000.0</v>
      </c>
      <c r="J1366" s="81">
        <v>103640.0</v>
      </c>
      <c r="K1366" s="81">
        <v>110000.0</v>
      </c>
      <c r="L1366" s="82">
        <v>0.1702544031311155</v>
      </c>
      <c r="N1366" s="83">
        <f t="shared" si="1"/>
        <v>0.1702544031</v>
      </c>
      <c r="O1366" s="83">
        <f t="shared" si="2"/>
        <v>0.1702544031</v>
      </c>
      <c r="Q1366" s="83">
        <f t="shared" si="3"/>
        <v>0.06968181818</v>
      </c>
      <c r="R1366" s="83">
        <f t="shared" si="4"/>
        <v>0.01186363636</v>
      </c>
      <c r="S1366" s="83" t="b">
        <f t="shared" si="5"/>
        <v>0</v>
      </c>
      <c r="T1366" s="72"/>
      <c r="U1366" s="72"/>
      <c r="V1366" s="72"/>
      <c r="W1366" s="72"/>
      <c r="X1366" s="72"/>
      <c r="Y1366" s="72"/>
      <c r="Z1366" s="72"/>
      <c r="AA1366" s="72"/>
      <c r="AB1366" s="72"/>
      <c r="AC1366" s="72"/>
      <c r="AD1366" s="72"/>
      <c r="AE1366" s="72"/>
      <c r="AF1366" s="72"/>
      <c r="AG1366" s="72"/>
      <c r="AH1366" s="72"/>
      <c r="AI1366" s="72"/>
      <c r="AJ1366" s="72"/>
      <c r="AK1366" s="72"/>
    </row>
    <row r="1367" ht="14.25" customHeight="1">
      <c r="A1367" s="78">
        <v>1364.0</v>
      </c>
      <c r="C1367" s="78" t="str">
        <f>VLOOKUP(G1367,[1]Macrodata_CCF!$A$3:$D$55,4,FALSE)</f>
        <v>#ERROR!</v>
      </c>
      <c r="E1367" s="79" t="str">
        <f>VLOOKUP(G1367,[1]Macrodata_CCF!$A$3:$B$55,2,FALSE)</f>
        <v>#ERROR!</v>
      </c>
      <c r="F1367" s="78">
        <v>0.0</v>
      </c>
      <c r="G1367" s="80">
        <v>27.0</v>
      </c>
      <c r="H1367" s="81">
        <v>24880.0</v>
      </c>
      <c r="I1367" s="81">
        <v>30000.0</v>
      </c>
      <c r="J1367" s="81">
        <v>30600.0</v>
      </c>
      <c r="K1367" s="81">
        <v>30000.0</v>
      </c>
      <c r="L1367" s="82">
        <v>1.1171875</v>
      </c>
      <c r="N1367" s="83">
        <f t="shared" si="1"/>
        <v>1.1171875</v>
      </c>
      <c r="O1367" s="83">
        <f t="shared" si="2"/>
        <v>1</v>
      </c>
      <c r="Q1367" s="83">
        <f t="shared" si="3"/>
        <v>0.1706666667</v>
      </c>
      <c r="R1367" s="83">
        <f t="shared" si="4"/>
        <v>1.1171875</v>
      </c>
      <c r="S1367" s="83" t="b">
        <f t="shared" si="5"/>
        <v>0</v>
      </c>
      <c r="T1367" s="72"/>
      <c r="U1367" s="72"/>
      <c r="V1367" s="72"/>
      <c r="W1367" s="72"/>
      <c r="X1367" s="72"/>
      <c r="Y1367" s="72"/>
      <c r="Z1367" s="72"/>
      <c r="AA1367" s="72"/>
      <c r="AB1367" s="72"/>
      <c r="AC1367" s="72"/>
      <c r="AD1367" s="72"/>
      <c r="AE1367" s="72"/>
      <c r="AF1367" s="72"/>
      <c r="AG1367" s="72"/>
      <c r="AH1367" s="72"/>
      <c r="AI1367" s="72"/>
      <c r="AJ1367" s="72"/>
      <c r="AK1367" s="72"/>
    </row>
    <row r="1368" ht="14.25" customHeight="1">
      <c r="A1368" s="78">
        <v>1365.0</v>
      </c>
      <c r="C1368" s="78" t="str">
        <f>VLOOKUP(G1368,[1]Macrodata_CCF!$A$3:$D$55,4,FALSE)</f>
        <v>#ERROR!</v>
      </c>
      <c r="E1368" s="79" t="str">
        <f>VLOOKUP(G1368,[1]Macrodata_CCF!$A$3:$B$55,2,FALSE)</f>
        <v>#ERROR!</v>
      </c>
      <c r="F1368" s="78">
        <v>0.0</v>
      </c>
      <c r="G1368" s="80">
        <v>36.0</v>
      </c>
      <c r="H1368" s="81">
        <v>149690.0</v>
      </c>
      <c r="I1368" s="81">
        <v>150000.0</v>
      </c>
      <c r="J1368" s="81">
        <v>149670.0</v>
      </c>
      <c r="K1368" s="81">
        <v>150000.0</v>
      </c>
      <c r="L1368" s="82">
        <v>-0.06451612903225806</v>
      </c>
      <c r="N1368" s="83">
        <f t="shared" si="1"/>
        <v>-0.06451612903</v>
      </c>
      <c r="O1368" s="83">
        <f t="shared" si="2"/>
        <v>0</v>
      </c>
      <c r="Q1368" s="83">
        <f t="shared" si="3"/>
        <v>0.002066666667</v>
      </c>
      <c r="R1368" s="83">
        <f t="shared" si="4"/>
        <v>-0.0001333333333</v>
      </c>
      <c r="S1368" s="83" t="b">
        <f t="shared" si="5"/>
        <v>0</v>
      </c>
      <c r="T1368" s="72"/>
      <c r="U1368" s="72"/>
      <c r="V1368" s="72"/>
      <c r="W1368" s="72"/>
      <c r="X1368" s="72"/>
      <c r="Y1368" s="72"/>
      <c r="Z1368" s="72"/>
      <c r="AA1368" s="72"/>
      <c r="AB1368" s="72"/>
      <c r="AC1368" s="72"/>
      <c r="AD1368" s="72"/>
      <c r="AE1368" s="72"/>
      <c r="AF1368" s="72"/>
      <c r="AG1368" s="72"/>
      <c r="AH1368" s="72"/>
      <c r="AI1368" s="72"/>
      <c r="AJ1368" s="72"/>
      <c r="AK1368" s="72"/>
    </row>
    <row r="1369" ht="14.25" customHeight="1">
      <c r="A1369" s="78">
        <v>1366.0</v>
      </c>
      <c r="C1369" s="78" t="str">
        <f>VLOOKUP(G1369,[1]Macrodata_CCF!$A$3:$D$55,4,FALSE)</f>
        <v>#ERROR!</v>
      </c>
      <c r="E1369" s="79" t="str">
        <f>VLOOKUP(G1369,[1]Macrodata_CCF!$A$3:$B$55,2,FALSE)</f>
        <v>#ERROR!</v>
      </c>
      <c r="F1369" s="78">
        <v>0.0</v>
      </c>
      <c r="G1369" s="80">
        <v>23.0</v>
      </c>
      <c r="H1369" s="81">
        <v>303045.0</v>
      </c>
      <c r="I1369" s="81">
        <v>360000.0</v>
      </c>
      <c r="J1369" s="81">
        <v>311590.0</v>
      </c>
      <c r="K1369" s="81">
        <v>360000.0</v>
      </c>
      <c r="L1369" s="82">
        <v>0.1500307260117637</v>
      </c>
      <c r="N1369" s="83">
        <f t="shared" si="1"/>
        <v>0.150030726</v>
      </c>
      <c r="O1369" s="83">
        <f t="shared" si="2"/>
        <v>0.150030726</v>
      </c>
      <c r="Q1369" s="83">
        <f t="shared" si="3"/>
        <v>0.1582083333</v>
      </c>
      <c r="R1369" s="83">
        <f t="shared" si="4"/>
        <v>0.150030726</v>
      </c>
      <c r="S1369" s="83" t="b">
        <f t="shared" si="5"/>
        <v>0</v>
      </c>
      <c r="T1369" s="72"/>
      <c r="U1369" s="72"/>
      <c r="V1369" s="72"/>
      <c r="W1369" s="72"/>
      <c r="X1369" s="72"/>
      <c r="Y1369" s="72"/>
      <c r="Z1369" s="72"/>
      <c r="AA1369" s="72"/>
      <c r="AB1369" s="72"/>
      <c r="AC1369" s="72"/>
      <c r="AD1369" s="72"/>
      <c r="AE1369" s="72"/>
      <c r="AF1369" s="72"/>
      <c r="AG1369" s="72"/>
      <c r="AH1369" s="72"/>
      <c r="AI1369" s="72"/>
      <c r="AJ1369" s="72"/>
      <c r="AK1369" s="72"/>
    </row>
    <row r="1370" ht="14.25" customHeight="1">
      <c r="A1370" s="78">
        <v>1367.0</v>
      </c>
      <c r="C1370" s="78" t="str">
        <f>VLOOKUP(G1370,[1]Macrodata_CCF!$A$3:$D$55,4,FALSE)</f>
        <v>#ERROR!</v>
      </c>
      <c r="E1370" s="79" t="str">
        <f>VLOOKUP(G1370,[1]Macrodata_CCF!$A$3:$B$55,2,FALSE)</f>
        <v>#ERROR!</v>
      </c>
      <c r="F1370" s="78">
        <v>0.0</v>
      </c>
      <c r="G1370" s="80">
        <v>13.0</v>
      </c>
      <c r="H1370" s="81">
        <v>166915.0</v>
      </c>
      <c r="I1370" s="81">
        <v>200000.0</v>
      </c>
      <c r="J1370" s="81">
        <v>172870.0</v>
      </c>
      <c r="K1370" s="81">
        <v>200000.0</v>
      </c>
      <c r="L1370" s="82">
        <v>0.1799909324467281</v>
      </c>
      <c r="N1370" s="83">
        <f t="shared" si="1"/>
        <v>0.1799909324</v>
      </c>
      <c r="O1370" s="83">
        <f t="shared" si="2"/>
        <v>0.1799909324</v>
      </c>
      <c r="Q1370" s="83">
        <f t="shared" si="3"/>
        <v>0.165425</v>
      </c>
      <c r="R1370" s="83">
        <f t="shared" si="4"/>
        <v>0.1799909324</v>
      </c>
      <c r="S1370" s="83" t="b">
        <f t="shared" si="5"/>
        <v>0</v>
      </c>
      <c r="T1370" s="72"/>
      <c r="U1370" s="72"/>
      <c r="V1370" s="72"/>
      <c r="W1370" s="72"/>
      <c r="X1370" s="72"/>
      <c r="Y1370" s="72"/>
      <c r="Z1370" s="72"/>
      <c r="AA1370" s="72"/>
      <c r="AB1370" s="72"/>
      <c r="AC1370" s="72"/>
      <c r="AD1370" s="72"/>
      <c r="AE1370" s="72"/>
      <c r="AF1370" s="72"/>
      <c r="AG1370" s="72"/>
      <c r="AH1370" s="72"/>
      <c r="AI1370" s="72"/>
      <c r="AJ1370" s="72"/>
      <c r="AK1370" s="72"/>
    </row>
    <row r="1371" ht="14.25" customHeight="1">
      <c r="A1371" s="78">
        <v>1368.0</v>
      </c>
      <c r="C1371" s="78" t="str">
        <f>VLOOKUP(G1371,[1]Macrodata_CCF!$A$3:$D$55,4,FALSE)</f>
        <v>#ERROR!</v>
      </c>
      <c r="E1371" s="79" t="str">
        <f>VLOOKUP(G1371,[1]Macrodata_CCF!$A$3:$B$55,2,FALSE)</f>
        <v>#ERROR!</v>
      </c>
      <c r="F1371" s="78">
        <v>0.0</v>
      </c>
      <c r="G1371" s="80">
        <v>45.0</v>
      </c>
      <c r="H1371" s="81">
        <v>89290.0</v>
      </c>
      <c r="I1371" s="81">
        <v>890000.0</v>
      </c>
      <c r="J1371" s="81">
        <v>225410.0</v>
      </c>
      <c r="K1371" s="81">
        <v>890000.0</v>
      </c>
      <c r="L1371" s="82">
        <v>0.1699991257758739</v>
      </c>
      <c r="N1371" s="83">
        <f t="shared" si="1"/>
        <v>0.1699991258</v>
      </c>
      <c r="O1371" s="83">
        <f t="shared" si="2"/>
        <v>0.1699991258</v>
      </c>
      <c r="Q1371" s="83">
        <f t="shared" si="3"/>
        <v>0.8996741573</v>
      </c>
      <c r="R1371" s="83">
        <f t="shared" si="4"/>
        <v>0.1699991258</v>
      </c>
      <c r="S1371" s="83" t="b">
        <f t="shared" si="5"/>
        <v>0</v>
      </c>
      <c r="T1371" s="72"/>
      <c r="U1371" s="72"/>
      <c r="V1371" s="72"/>
      <c r="W1371" s="72"/>
      <c r="X1371" s="72"/>
      <c r="Y1371" s="72"/>
      <c r="Z1371" s="72"/>
      <c r="AA1371" s="72"/>
      <c r="AB1371" s="72"/>
      <c r="AC1371" s="72"/>
      <c r="AD1371" s="72"/>
      <c r="AE1371" s="72"/>
      <c r="AF1371" s="72"/>
      <c r="AG1371" s="72"/>
      <c r="AH1371" s="72"/>
      <c r="AI1371" s="72"/>
      <c r="AJ1371" s="72"/>
      <c r="AK1371" s="72"/>
    </row>
    <row r="1372" ht="14.25" customHeight="1">
      <c r="A1372" s="78">
        <v>1369.0</v>
      </c>
      <c r="C1372" s="78" t="str">
        <f>VLOOKUP(G1372,[1]Macrodata_CCF!$A$3:$D$55,4,FALSE)</f>
        <v>#ERROR!</v>
      </c>
      <c r="E1372" s="79" t="str">
        <f>VLOOKUP(G1372,[1]Macrodata_CCF!$A$3:$B$55,2,FALSE)</f>
        <v>#ERROR!</v>
      </c>
      <c r="F1372" s="78">
        <v>1.0</v>
      </c>
      <c r="G1372" s="80">
        <v>12.0</v>
      </c>
      <c r="H1372" s="81">
        <v>351720.0</v>
      </c>
      <c r="I1372" s="81">
        <v>970000.0</v>
      </c>
      <c r="J1372" s="81">
        <v>605215.0</v>
      </c>
      <c r="K1372" s="81">
        <v>970000.0</v>
      </c>
      <c r="L1372" s="82">
        <v>0.4100003234780358</v>
      </c>
      <c r="N1372" s="83">
        <f t="shared" si="1"/>
        <v>0.4100003235</v>
      </c>
      <c r="O1372" s="83">
        <f t="shared" si="2"/>
        <v>0.4100003235</v>
      </c>
      <c r="Q1372" s="83">
        <f t="shared" si="3"/>
        <v>0.6374020619</v>
      </c>
      <c r="R1372" s="83">
        <f t="shared" si="4"/>
        <v>0.4100003235</v>
      </c>
      <c r="S1372" s="83" t="b">
        <f t="shared" si="5"/>
        <v>0</v>
      </c>
      <c r="T1372" s="72"/>
      <c r="U1372" s="72"/>
      <c r="V1372" s="72"/>
      <c r="W1372" s="72"/>
      <c r="X1372" s="72"/>
      <c r="Y1372" s="72"/>
      <c r="Z1372" s="72"/>
      <c r="AA1372" s="72"/>
      <c r="AB1372" s="72"/>
      <c r="AC1372" s="72"/>
      <c r="AD1372" s="72"/>
      <c r="AE1372" s="72"/>
      <c r="AF1372" s="72"/>
      <c r="AG1372" s="72"/>
      <c r="AH1372" s="72"/>
      <c r="AI1372" s="72"/>
      <c r="AJ1372" s="72"/>
      <c r="AK1372" s="72"/>
    </row>
    <row r="1373" ht="14.25" customHeight="1">
      <c r="A1373" s="78">
        <v>1370.0</v>
      </c>
      <c r="C1373" s="78" t="str">
        <f>VLOOKUP(G1373,[1]Macrodata_CCF!$A$3:$D$55,4,FALSE)</f>
        <v>#ERROR!</v>
      </c>
      <c r="E1373" s="79" t="str">
        <f>VLOOKUP(G1373,[1]Macrodata_CCF!$A$3:$B$55,2,FALSE)</f>
        <v>#ERROR!</v>
      </c>
      <c r="F1373" s="78">
        <v>0.0</v>
      </c>
      <c r="G1373" s="80">
        <v>41.0</v>
      </c>
      <c r="H1373" s="81">
        <v>101130.0</v>
      </c>
      <c r="I1373" s="81">
        <v>710000.0</v>
      </c>
      <c r="J1373" s="81">
        <v>1375980.0</v>
      </c>
      <c r="K1373" s="81">
        <v>1349000.0</v>
      </c>
      <c r="L1373" s="82">
        <v>2.093796705372247</v>
      </c>
      <c r="N1373" s="83">
        <f t="shared" si="1"/>
        <v>2.093796705</v>
      </c>
      <c r="O1373" s="83">
        <f t="shared" si="2"/>
        <v>1</v>
      </c>
      <c r="Q1373" s="83">
        <f t="shared" si="3"/>
        <v>0.8575633803</v>
      </c>
      <c r="R1373" s="83">
        <f t="shared" si="4"/>
        <v>2.093796705</v>
      </c>
      <c r="S1373" s="83" t="b">
        <f t="shared" si="5"/>
        <v>0</v>
      </c>
      <c r="T1373" s="72"/>
      <c r="U1373" s="72"/>
      <c r="V1373" s="72"/>
      <c r="W1373" s="72"/>
      <c r="X1373" s="72"/>
      <c r="Y1373" s="72"/>
      <c r="Z1373" s="72"/>
      <c r="AA1373" s="72"/>
      <c r="AB1373" s="72"/>
      <c r="AC1373" s="72"/>
      <c r="AD1373" s="72"/>
      <c r="AE1373" s="72"/>
      <c r="AF1373" s="72"/>
      <c r="AG1373" s="72"/>
      <c r="AH1373" s="72"/>
      <c r="AI1373" s="72"/>
      <c r="AJ1373" s="72"/>
      <c r="AK1373" s="72"/>
    </row>
    <row r="1374" ht="14.25" customHeight="1">
      <c r="A1374" s="78">
        <v>1371.0</v>
      </c>
      <c r="C1374" s="78" t="str">
        <f>VLOOKUP(G1374,[1]Macrodata_CCF!$A$3:$D$55,4,FALSE)</f>
        <v>#ERROR!</v>
      </c>
      <c r="E1374" s="79" t="str">
        <f>VLOOKUP(G1374,[1]Macrodata_CCF!$A$3:$B$55,2,FALSE)</f>
        <v>#ERROR!</v>
      </c>
      <c r="F1374" s="78">
        <v>0.0</v>
      </c>
      <c r="G1374" s="80">
        <v>33.0</v>
      </c>
      <c r="H1374" s="81">
        <v>403780.0</v>
      </c>
      <c r="I1374" s="81">
        <v>600000.0</v>
      </c>
      <c r="J1374" s="81">
        <v>441060.0</v>
      </c>
      <c r="K1374" s="81">
        <v>600000.0</v>
      </c>
      <c r="L1374" s="82">
        <v>0.1899908266231781</v>
      </c>
      <c r="N1374" s="83">
        <f t="shared" si="1"/>
        <v>0.1899908266</v>
      </c>
      <c r="O1374" s="83">
        <f t="shared" si="2"/>
        <v>0.1899908266</v>
      </c>
      <c r="Q1374" s="83">
        <f t="shared" si="3"/>
        <v>0.3270333333</v>
      </c>
      <c r="R1374" s="83">
        <f t="shared" si="4"/>
        <v>0.1899908266</v>
      </c>
      <c r="S1374" s="83" t="b">
        <f t="shared" si="5"/>
        <v>0</v>
      </c>
      <c r="T1374" s="72"/>
      <c r="U1374" s="72"/>
      <c r="V1374" s="72"/>
      <c r="W1374" s="72"/>
      <c r="X1374" s="72"/>
      <c r="Y1374" s="72"/>
      <c r="Z1374" s="72"/>
      <c r="AA1374" s="72"/>
      <c r="AB1374" s="72"/>
      <c r="AC1374" s="72"/>
      <c r="AD1374" s="72"/>
      <c r="AE1374" s="72"/>
      <c r="AF1374" s="72"/>
      <c r="AG1374" s="72"/>
      <c r="AH1374" s="72"/>
      <c r="AI1374" s="72"/>
      <c r="AJ1374" s="72"/>
      <c r="AK1374" s="72"/>
    </row>
    <row r="1375" ht="14.25" customHeight="1">
      <c r="A1375" s="78">
        <v>1372.0</v>
      </c>
      <c r="C1375" s="78" t="str">
        <f>VLOOKUP(G1375,[1]Macrodata_CCF!$A$3:$D$55,4,FALSE)</f>
        <v>#ERROR!</v>
      </c>
      <c r="E1375" s="79" t="str">
        <f>VLOOKUP(G1375,[1]Macrodata_CCF!$A$3:$B$55,2,FALSE)</f>
        <v>#ERROR!</v>
      </c>
      <c r="F1375" s="78">
        <v>0.0</v>
      </c>
      <c r="G1375" s="80">
        <v>26.0</v>
      </c>
      <c r="H1375" s="81">
        <v>201540.0</v>
      </c>
      <c r="I1375" s="81">
        <v>660000.0</v>
      </c>
      <c r="J1375" s="81">
        <v>284065.0</v>
      </c>
      <c r="K1375" s="81">
        <v>660000.0</v>
      </c>
      <c r="L1375" s="82">
        <v>0.180004798673821</v>
      </c>
      <c r="N1375" s="83">
        <f t="shared" si="1"/>
        <v>0.1800047987</v>
      </c>
      <c r="O1375" s="83">
        <f t="shared" si="2"/>
        <v>0.1800047987</v>
      </c>
      <c r="Q1375" s="83">
        <f t="shared" si="3"/>
        <v>0.6946363636</v>
      </c>
      <c r="R1375" s="83">
        <f t="shared" si="4"/>
        <v>0.1800047987</v>
      </c>
      <c r="S1375" s="83" t="b">
        <f t="shared" si="5"/>
        <v>0</v>
      </c>
      <c r="T1375" s="72"/>
      <c r="U1375" s="72"/>
      <c r="V1375" s="72"/>
      <c r="W1375" s="72"/>
      <c r="X1375" s="72"/>
      <c r="Y1375" s="72"/>
      <c r="Z1375" s="72"/>
      <c r="AA1375" s="72"/>
      <c r="AB1375" s="72"/>
      <c r="AC1375" s="72"/>
      <c r="AD1375" s="72"/>
      <c r="AE1375" s="72"/>
      <c r="AF1375" s="72"/>
      <c r="AG1375" s="72"/>
      <c r="AH1375" s="72"/>
      <c r="AI1375" s="72"/>
      <c r="AJ1375" s="72"/>
      <c r="AK1375" s="72"/>
    </row>
    <row r="1376" ht="14.25" customHeight="1">
      <c r="A1376" s="78">
        <v>1373.0</v>
      </c>
      <c r="C1376" s="78" t="str">
        <f>VLOOKUP(G1376,[1]Macrodata_CCF!$A$3:$D$55,4,FALSE)</f>
        <v>#ERROR!</v>
      </c>
      <c r="E1376" s="79" t="str">
        <f>VLOOKUP(G1376,[1]Macrodata_CCF!$A$3:$B$55,2,FALSE)</f>
        <v>#ERROR!</v>
      </c>
      <c r="F1376" s="78">
        <v>0.0</v>
      </c>
      <c r="G1376" s="80">
        <v>7.0</v>
      </c>
      <c r="H1376" s="81">
        <v>564615.0</v>
      </c>
      <c r="I1376" s="81">
        <v>940000.0</v>
      </c>
      <c r="J1376" s="81">
        <v>958800.0</v>
      </c>
      <c r="K1376" s="81">
        <v>940000.0</v>
      </c>
      <c r="L1376" s="82">
        <v>1.050081915899676</v>
      </c>
      <c r="N1376" s="83">
        <f t="shared" si="1"/>
        <v>1.050081916</v>
      </c>
      <c r="O1376" s="83">
        <f t="shared" si="2"/>
        <v>1</v>
      </c>
      <c r="Q1376" s="83">
        <f t="shared" si="3"/>
        <v>0.3993457447</v>
      </c>
      <c r="R1376" s="83">
        <f t="shared" si="4"/>
        <v>1.050081916</v>
      </c>
      <c r="S1376" s="83" t="b">
        <f t="shared" si="5"/>
        <v>0</v>
      </c>
      <c r="T1376" s="72"/>
      <c r="U1376" s="72"/>
      <c r="V1376" s="72"/>
      <c r="W1376" s="72"/>
      <c r="X1376" s="72"/>
      <c r="Y1376" s="72"/>
      <c r="Z1376" s="72"/>
      <c r="AA1376" s="72"/>
      <c r="AB1376" s="72"/>
      <c r="AC1376" s="72"/>
      <c r="AD1376" s="72"/>
      <c r="AE1376" s="72"/>
      <c r="AF1376" s="72"/>
      <c r="AG1376" s="72"/>
      <c r="AH1376" s="72"/>
      <c r="AI1376" s="72"/>
      <c r="AJ1376" s="72"/>
      <c r="AK1376" s="72"/>
    </row>
    <row r="1377" ht="14.25" customHeight="1">
      <c r="A1377" s="78">
        <v>1374.0</v>
      </c>
      <c r="C1377" s="78" t="str">
        <f>VLOOKUP(G1377,[1]Macrodata_CCF!$A$3:$D$55,4,FALSE)</f>
        <v>#ERROR!</v>
      </c>
      <c r="E1377" s="79" t="str">
        <f>VLOOKUP(G1377,[1]Macrodata_CCF!$A$3:$B$55,2,FALSE)</f>
        <v>#ERROR!</v>
      </c>
      <c r="F1377" s="78">
        <v>0.0</v>
      </c>
      <c r="G1377" s="80">
        <v>6.0</v>
      </c>
      <c r="H1377" s="81">
        <v>215640.0</v>
      </c>
      <c r="I1377" s="81">
        <v>240000.0</v>
      </c>
      <c r="J1377" s="81">
        <v>221245.0</v>
      </c>
      <c r="K1377" s="81">
        <v>240000.0</v>
      </c>
      <c r="L1377" s="82">
        <v>0.2300903119868637</v>
      </c>
      <c r="N1377" s="83">
        <f t="shared" si="1"/>
        <v>0.230090312</v>
      </c>
      <c r="O1377" s="83">
        <f t="shared" si="2"/>
        <v>0.230090312</v>
      </c>
      <c r="Q1377" s="83">
        <f t="shared" si="3"/>
        <v>0.1015</v>
      </c>
      <c r="R1377" s="83">
        <f t="shared" si="4"/>
        <v>0.230090312</v>
      </c>
      <c r="S1377" s="83" t="b">
        <f t="shared" si="5"/>
        <v>0</v>
      </c>
      <c r="T1377" s="72"/>
      <c r="U1377" s="72"/>
      <c r="V1377" s="72"/>
      <c r="W1377" s="72"/>
      <c r="X1377" s="72"/>
      <c r="Y1377" s="72"/>
      <c r="Z1377" s="72"/>
      <c r="AA1377" s="72"/>
      <c r="AB1377" s="72"/>
      <c r="AC1377" s="72"/>
      <c r="AD1377" s="72"/>
      <c r="AE1377" s="72"/>
      <c r="AF1377" s="72"/>
      <c r="AG1377" s="72"/>
      <c r="AH1377" s="72"/>
      <c r="AI1377" s="72"/>
      <c r="AJ1377" s="72"/>
      <c r="AK1377" s="72"/>
    </row>
    <row r="1378" ht="14.25" customHeight="1">
      <c r="A1378" s="78">
        <v>1375.0</v>
      </c>
      <c r="C1378" s="78" t="str">
        <f>VLOOKUP(G1378,[1]Macrodata_CCF!$A$3:$D$55,4,FALSE)</f>
        <v>#ERROR!</v>
      </c>
      <c r="E1378" s="79" t="str">
        <f>VLOOKUP(G1378,[1]Macrodata_CCF!$A$3:$B$55,2,FALSE)</f>
        <v>#ERROR!</v>
      </c>
      <c r="F1378" s="78">
        <v>0.0</v>
      </c>
      <c r="G1378" s="80">
        <v>25.0</v>
      </c>
      <c r="H1378" s="81">
        <v>182020.0</v>
      </c>
      <c r="I1378" s="81">
        <v>210000.0</v>
      </c>
      <c r="J1378" s="81">
        <v>186775.0</v>
      </c>
      <c r="K1378" s="81">
        <v>210000.0</v>
      </c>
      <c r="L1378" s="82">
        <v>0.1699428162973552</v>
      </c>
      <c r="N1378" s="83">
        <f t="shared" si="1"/>
        <v>0.1699428163</v>
      </c>
      <c r="O1378" s="83">
        <f t="shared" si="2"/>
        <v>0.1699428163</v>
      </c>
      <c r="Q1378" s="83">
        <f t="shared" si="3"/>
        <v>0.1332380952</v>
      </c>
      <c r="R1378" s="83">
        <f t="shared" si="4"/>
        <v>0.1699428163</v>
      </c>
      <c r="S1378" s="83" t="b">
        <f t="shared" si="5"/>
        <v>0</v>
      </c>
      <c r="T1378" s="72"/>
      <c r="U1378" s="72"/>
      <c r="V1378" s="72"/>
      <c r="W1378" s="72"/>
      <c r="X1378" s="72"/>
      <c r="Y1378" s="72"/>
      <c r="Z1378" s="72"/>
      <c r="AA1378" s="72"/>
      <c r="AB1378" s="72"/>
      <c r="AC1378" s="72"/>
      <c r="AD1378" s="72"/>
      <c r="AE1378" s="72"/>
      <c r="AF1378" s="72"/>
      <c r="AG1378" s="72"/>
      <c r="AH1378" s="72"/>
      <c r="AI1378" s="72"/>
      <c r="AJ1378" s="72"/>
      <c r="AK1378" s="72"/>
    </row>
    <row r="1379" ht="14.25" customHeight="1">
      <c r="A1379" s="78">
        <v>1376.0</v>
      </c>
      <c r="C1379" s="78" t="str">
        <f>VLOOKUP(G1379,[1]Macrodata_CCF!$A$3:$D$55,4,FALSE)</f>
        <v>#ERROR!</v>
      </c>
      <c r="E1379" s="79" t="str">
        <f>VLOOKUP(G1379,[1]Macrodata_CCF!$A$3:$B$55,2,FALSE)</f>
        <v>#ERROR!</v>
      </c>
      <c r="F1379" s="78">
        <v>0.0</v>
      </c>
      <c r="G1379" s="80">
        <v>41.0</v>
      </c>
      <c r="H1379" s="81">
        <v>0.0</v>
      </c>
      <c r="I1379" s="81">
        <v>870000.0</v>
      </c>
      <c r="J1379" s="81">
        <v>304500.0</v>
      </c>
      <c r="K1379" s="81">
        <v>1305000.0</v>
      </c>
      <c r="L1379" s="82">
        <v>0.35</v>
      </c>
      <c r="N1379" s="83">
        <f t="shared" si="1"/>
        <v>0.35</v>
      </c>
      <c r="O1379" s="83">
        <f t="shared" si="2"/>
        <v>0.35</v>
      </c>
      <c r="Q1379" s="83">
        <f t="shared" si="3"/>
        <v>1</v>
      </c>
      <c r="R1379" s="83">
        <f t="shared" si="4"/>
        <v>0.35</v>
      </c>
      <c r="S1379" s="83" t="b">
        <f t="shared" si="5"/>
        <v>0</v>
      </c>
      <c r="T1379" s="72"/>
      <c r="U1379" s="72"/>
      <c r="V1379" s="72"/>
      <c r="W1379" s="72"/>
      <c r="X1379" s="72"/>
      <c r="Y1379" s="72"/>
      <c r="Z1379" s="72"/>
      <c r="AA1379" s="72"/>
      <c r="AB1379" s="72"/>
      <c r="AC1379" s="72"/>
      <c r="AD1379" s="72"/>
      <c r="AE1379" s="72"/>
      <c r="AF1379" s="72"/>
      <c r="AG1379" s="72"/>
      <c r="AH1379" s="72"/>
      <c r="AI1379" s="72"/>
      <c r="AJ1379" s="72"/>
      <c r="AK1379" s="72"/>
    </row>
    <row r="1380" ht="14.25" customHeight="1">
      <c r="A1380" s="78">
        <v>1377.0</v>
      </c>
      <c r="C1380" s="78" t="str">
        <f>VLOOKUP(G1380,[1]Macrodata_CCF!$A$3:$D$55,4,FALSE)</f>
        <v>#ERROR!</v>
      </c>
      <c r="E1380" s="79" t="str">
        <f>VLOOKUP(G1380,[1]Macrodata_CCF!$A$3:$B$55,2,FALSE)</f>
        <v>#ERROR!</v>
      </c>
      <c r="F1380" s="78">
        <v>0.0</v>
      </c>
      <c r="G1380" s="80">
        <v>22.0</v>
      </c>
      <c r="H1380" s="81">
        <v>697850.0</v>
      </c>
      <c r="I1380" s="81">
        <v>860000.0</v>
      </c>
      <c r="J1380" s="81">
        <v>727035.0</v>
      </c>
      <c r="K1380" s="81">
        <v>860000.0</v>
      </c>
      <c r="L1380" s="82">
        <v>0.1799876657415973</v>
      </c>
      <c r="N1380" s="83">
        <f t="shared" si="1"/>
        <v>0.1799876657</v>
      </c>
      <c r="O1380" s="83">
        <f t="shared" si="2"/>
        <v>0.1799876657</v>
      </c>
      <c r="Q1380" s="83">
        <f t="shared" si="3"/>
        <v>0.1885465116</v>
      </c>
      <c r="R1380" s="83">
        <f t="shared" si="4"/>
        <v>0.1799876657</v>
      </c>
      <c r="S1380" s="83" t="b">
        <f t="shared" si="5"/>
        <v>0</v>
      </c>
      <c r="T1380" s="72"/>
      <c r="U1380" s="72"/>
      <c r="V1380" s="72"/>
      <c r="W1380" s="72"/>
      <c r="X1380" s="72"/>
      <c r="Y1380" s="72"/>
      <c r="Z1380" s="72"/>
      <c r="AA1380" s="72"/>
      <c r="AB1380" s="72"/>
      <c r="AC1380" s="72"/>
      <c r="AD1380" s="72"/>
      <c r="AE1380" s="72"/>
      <c r="AF1380" s="72"/>
      <c r="AG1380" s="72"/>
      <c r="AH1380" s="72"/>
      <c r="AI1380" s="72"/>
      <c r="AJ1380" s="72"/>
      <c r="AK1380" s="72"/>
    </row>
    <row r="1381" ht="14.25" customHeight="1">
      <c r="A1381" s="78">
        <v>1378.0</v>
      </c>
      <c r="C1381" s="78" t="str">
        <f>VLOOKUP(G1381,[1]Macrodata_CCF!$A$3:$D$55,4,FALSE)</f>
        <v>#ERROR!</v>
      </c>
      <c r="E1381" s="79" t="str">
        <f>VLOOKUP(G1381,[1]Macrodata_CCF!$A$3:$B$55,2,FALSE)</f>
        <v>#ERROR!</v>
      </c>
      <c r="F1381" s="78">
        <v>1.0</v>
      </c>
      <c r="G1381" s="80">
        <v>19.0</v>
      </c>
      <c r="H1381" s="81">
        <v>232660.0</v>
      </c>
      <c r="I1381" s="81">
        <v>450000.0</v>
      </c>
      <c r="J1381" s="81">
        <v>350025.0</v>
      </c>
      <c r="K1381" s="81">
        <v>450000.0</v>
      </c>
      <c r="L1381" s="82">
        <v>0.5400064415201987</v>
      </c>
      <c r="N1381" s="83">
        <f t="shared" si="1"/>
        <v>0.5400064415</v>
      </c>
      <c r="O1381" s="83">
        <f t="shared" si="2"/>
        <v>0.5400064415</v>
      </c>
      <c r="Q1381" s="83">
        <f t="shared" si="3"/>
        <v>0.4829777778</v>
      </c>
      <c r="R1381" s="83">
        <f t="shared" si="4"/>
        <v>0.5400064415</v>
      </c>
      <c r="S1381" s="83" t="b">
        <f t="shared" si="5"/>
        <v>0</v>
      </c>
      <c r="T1381" s="72"/>
      <c r="U1381" s="72"/>
      <c r="V1381" s="72"/>
      <c r="W1381" s="72"/>
      <c r="X1381" s="72"/>
      <c r="Y1381" s="72"/>
      <c r="Z1381" s="72"/>
      <c r="AA1381" s="72"/>
      <c r="AB1381" s="72"/>
      <c r="AC1381" s="72"/>
      <c r="AD1381" s="72"/>
      <c r="AE1381" s="72"/>
      <c r="AF1381" s="72"/>
      <c r="AG1381" s="72"/>
      <c r="AH1381" s="72"/>
      <c r="AI1381" s="72"/>
      <c r="AJ1381" s="72"/>
      <c r="AK1381" s="72"/>
    </row>
    <row r="1382" ht="14.25" customHeight="1">
      <c r="A1382" s="78">
        <v>1379.0</v>
      </c>
      <c r="C1382" s="78" t="str">
        <f>VLOOKUP(G1382,[1]Macrodata_CCF!$A$3:$D$55,4,FALSE)</f>
        <v>#ERROR!</v>
      </c>
      <c r="E1382" s="79" t="str">
        <f>VLOOKUP(G1382,[1]Macrodata_CCF!$A$3:$B$55,2,FALSE)</f>
        <v>#ERROR!</v>
      </c>
      <c r="F1382" s="78">
        <v>0.0</v>
      </c>
      <c r="G1382" s="80">
        <v>37.0</v>
      </c>
      <c r="H1382" s="81">
        <v>448005.0</v>
      </c>
      <c r="I1382" s="81">
        <v>730000.0</v>
      </c>
      <c r="J1382" s="81">
        <v>453645.0</v>
      </c>
      <c r="K1382" s="81">
        <v>730000.0</v>
      </c>
      <c r="L1382" s="82">
        <v>0.0200003546162166</v>
      </c>
      <c r="N1382" s="83">
        <f t="shared" si="1"/>
        <v>0.02000035462</v>
      </c>
      <c r="O1382" s="83">
        <f t="shared" si="2"/>
        <v>0.02000035462</v>
      </c>
      <c r="Q1382" s="83">
        <f t="shared" si="3"/>
        <v>0.3862945205</v>
      </c>
      <c r="R1382" s="83">
        <f t="shared" si="4"/>
        <v>0.02000035462</v>
      </c>
      <c r="S1382" s="83" t="b">
        <f t="shared" si="5"/>
        <v>0</v>
      </c>
      <c r="T1382" s="72"/>
      <c r="U1382" s="72"/>
      <c r="V1382" s="72"/>
      <c r="W1382" s="72"/>
      <c r="X1382" s="72"/>
      <c r="Y1382" s="72"/>
      <c r="Z1382" s="72"/>
      <c r="AA1382" s="72"/>
      <c r="AB1382" s="72"/>
      <c r="AC1382" s="72"/>
      <c r="AD1382" s="72"/>
      <c r="AE1382" s="72"/>
      <c r="AF1382" s="72"/>
      <c r="AG1382" s="72"/>
      <c r="AH1382" s="72"/>
      <c r="AI1382" s="72"/>
      <c r="AJ1382" s="72"/>
      <c r="AK1382" s="72"/>
    </row>
    <row r="1383" ht="14.25" customHeight="1">
      <c r="A1383" s="78">
        <v>1380.0</v>
      </c>
      <c r="C1383" s="78" t="str">
        <f>VLOOKUP(G1383,[1]Macrodata_CCF!$A$3:$D$55,4,FALSE)</f>
        <v>#ERROR!</v>
      </c>
      <c r="E1383" s="79" t="str">
        <f>VLOOKUP(G1383,[1]Macrodata_CCF!$A$3:$B$55,2,FALSE)</f>
        <v>#ERROR!</v>
      </c>
      <c r="F1383" s="78">
        <v>0.0</v>
      </c>
      <c r="G1383" s="80">
        <v>1.0</v>
      </c>
      <c r="H1383" s="81">
        <v>0.0</v>
      </c>
      <c r="I1383" s="81">
        <v>140000.0</v>
      </c>
      <c r="J1383" s="81">
        <v>47600.0</v>
      </c>
      <c r="K1383" s="81">
        <v>140000.0</v>
      </c>
      <c r="L1383" s="82">
        <v>0.34</v>
      </c>
      <c r="N1383" s="83">
        <f t="shared" si="1"/>
        <v>0.34</v>
      </c>
      <c r="O1383" s="83">
        <f t="shared" si="2"/>
        <v>0.34</v>
      </c>
      <c r="Q1383" s="83">
        <f t="shared" si="3"/>
        <v>1</v>
      </c>
      <c r="R1383" s="83">
        <f t="shared" si="4"/>
        <v>0.34</v>
      </c>
      <c r="S1383" s="83" t="b">
        <f t="shared" si="5"/>
        <v>0</v>
      </c>
      <c r="T1383" s="72"/>
      <c r="U1383" s="72"/>
      <c r="V1383" s="72"/>
      <c r="W1383" s="72"/>
      <c r="X1383" s="72"/>
      <c r="Y1383" s="72"/>
      <c r="Z1383" s="72"/>
      <c r="AA1383" s="72"/>
      <c r="AB1383" s="72"/>
      <c r="AC1383" s="72"/>
      <c r="AD1383" s="72"/>
      <c r="AE1383" s="72"/>
      <c r="AF1383" s="72"/>
      <c r="AG1383" s="72"/>
      <c r="AH1383" s="72"/>
      <c r="AI1383" s="72"/>
      <c r="AJ1383" s="72"/>
      <c r="AK1383" s="72"/>
    </row>
    <row r="1384" ht="14.25" customHeight="1">
      <c r="A1384" s="78">
        <v>1381.0</v>
      </c>
      <c r="C1384" s="78" t="str">
        <f>VLOOKUP(G1384,[1]Macrodata_CCF!$A$3:$D$55,4,FALSE)</f>
        <v>#ERROR!</v>
      </c>
      <c r="E1384" s="79" t="str">
        <f>VLOOKUP(G1384,[1]Macrodata_CCF!$A$3:$B$55,2,FALSE)</f>
        <v>#ERROR!</v>
      </c>
      <c r="F1384" s="78">
        <v>1.0</v>
      </c>
      <c r="G1384" s="80">
        <v>25.0</v>
      </c>
      <c r="H1384" s="81">
        <v>312530.0</v>
      </c>
      <c r="I1384" s="81">
        <v>380000.0</v>
      </c>
      <c r="J1384" s="81">
        <v>387600.0</v>
      </c>
      <c r="K1384" s="81">
        <v>380000.0</v>
      </c>
      <c r="L1384" s="82">
        <v>1.112642655995257</v>
      </c>
      <c r="N1384" s="83">
        <f t="shared" si="1"/>
        <v>1.112642656</v>
      </c>
      <c r="O1384" s="83">
        <f t="shared" si="2"/>
        <v>1</v>
      </c>
      <c r="Q1384" s="83">
        <f t="shared" si="3"/>
        <v>0.1775526316</v>
      </c>
      <c r="R1384" s="83">
        <f t="shared" si="4"/>
        <v>1.112642656</v>
      </c>
      <c r="S1384" s="83" t="b">
        <f t="shared" si="5"/>
        <v>0</v>
      </c>
      <c r="T1384" s="72"/>
      <c r="U1384" s="72"/>
      <c r="V1384" s="72"/>
      <c r="W1384" s="72"/>
      <c r="X1384" s="72"/>
      <c r="Y1384" s="72"/>
      <c r="Z1384" s="72"/>
      <c r="AA1384" s="72"/>
      <c r="AB1384" s="72"/>
      <c r="AC1384" s="72"/>
      <c r="AD1384" s="72"/>
      <c r="AE1384" s="72"/>
      <c r="AF1384" s="72"/>
      <c r="AG1384" s="72"/>
      <c r="AH1384" s="72"/>
      <c r="AI1384" s="72"/>
      <c r="AJ1384" s="72"/>
      <c r="AK1384" s="72"/>
    </row>
    <row r="1385" ht="14.25" customHeight="1">
      <c r="A1385" s="78">
        <v>1382.0</v>
      </c>
      <c r="C1385" s="78" t="str">
        <f>VLOOKUP(G1385,[1]Macrodata_CCF!$A$3:$D$55,4,FALSE)</f>
        <v>#ERROR!</v>
      </c>
      <c r="E1385" s="79" t="str">
        <f>VLOOKUP(G1385,[1]Macrodata_CCF!$A$3:$B$55,2,FALSE)</f>
        <v>#ERROR!</v>
      </c>
      <c r="F1385" s="78">
        <v>0.0</v>
      </c>
      <c r="G1385" s="80">
        <v>52.0</v>
      </c>
      <c r="H1385" s="81">
        <v>783770.0</v>
      </c>
      <c r="I1385" s="81">
        <v>920000.0</v>
      </c>
      <c r="J1385" s="81">
        <v>797395.0</v>
      </c>
      <c r="K1385" s="81">
        <v>1472000.0</v>
      </c>
      <c r="L1385" s="82">
        <v>0.1000146810540997</v>
      </c>
      <c r="N1385" s="83">
        <f t="shared" si="1"/>
        <v>0.1000146811</v>
      </c>
      <c r="O1385" s="83">
        <f t="shared" si="2"/>
        <v>0.1000146811</v>
      </c>
      <c r="Q1385" s="83">
        <f t="shared" si="3"/>
        <v>0.148076087</v>
      </c>
      <c r="R1385" s="83">
        <f t="shared" si="4"/>
        <v>0.1000146811</v>
      </c>
      <c r="S1385" s="83" t="b">
        <f t="shared" si="5"/>
        <v>0</v>
      </c>
      <c r="T1385" s="72"/>
      <c r="U1385" s="72"/>
      <c r="V1385" s="72"/>
      <c r="W1385" s="72"/>
      <c r="X1385" s="72"/>
      <c r="Y1385" s="72"/>
      <c r="Z1385" s="72"/>
      <c r="AA1385" s="72"/>
      <c r="AB1385" s="72"/>
      <c r="AC1385" s="72"/>
      <c r="AD1385" s="72"/>
      <c r="AE1385" s="72"/>
      <c r="AF1385" s="72"/>
      <c r="AG1385" s="72"/>
      <c r="AH1385" s="72"/>
      <c r="AI1385" s="72"/>
      <c r="AJ1385" s="72"/>
      <c r="AK1385" s="72"/>
    </row>
    <row r="1386" ht="14.25" customHeight="1">
      <c r="A1386" s="78">
        <v>1383.0</v>
      </c>
      <c r="C1386" s="78" t="str">
        <f>VLOOKUP(G1386,[1]Macrodata_CCF!$A$3:$D$55,4,FALSE)</f>
        <v>#ERROR!</v>
      </c>
      <c r="E1386" s="79" t="str">
        <f>VLOOKUP(G1386,[1]Macrodata_CCF!$A$3:$B$55,2,FALSE)</f>
        <v>#ERROR!</v>
      </c>
      <c r="F1386" s="78">
        <v>0.0</v>
      </c>
      <c r="G1386" s="80">
        <v>34.0</v>
      </c>
      <c r="H1386" s="81">
        <v>377480.0</v>
      </c>
      <c r="I1386" s="81">
        <v>380000.0</v>
      </c>
      <c r="J1386" s="81">
        <v>377755.0</v>
      </c>
      <c r="K1386" s="81">
        <v>532000.0</v>
      </c>
      <c r="L1386" s="82">
        <v>0.1091269841269841</v>
      </c>
      <c r="N1386" s="83">
        <f t="shared" si="1"/>
        <v>0.1091269841</v>
      </c>
      <c r="O1386" s="83">
        <f t="shared" si="2"/>
        <v>0.1091269841</v>
      </c>
      <c r="Q1386" s="83">
        <f t="shared" si="3"/>
        <v>0.006631578947</v>
      </c>
      <c r="R1386" s="83">
        <f t="shared" si="4"/>
        <v>0.0007236842105</v>
      </c>
      <c r="S1386" s="83" t="b">
        <f t="shared" si="5"/>
        <v>0</v>
      </c>
      <c r="T1386" s="72"/>
      <c r="U1386" s="72"/>
      <c r="V1386" s="72"/>
      <c r="W1386" s="72"/>
      <c r="X1386" s="72"/>
      <c r="Y1386" s="72"/>
      <c r="Z1386" s="72"/>
      <c r="AA1386" s="72"/>
      <c r="AB1386" s="72"/>
      <c r="AC1386" s="72"/>
      <c r="AD1386" s="72"/>
      <c r="AE1386" s="72"/>
      <c r="AF1386" s="72"/>
      <c r="AG1386" s="72"/>
      <c r="AH1386" s="72"/>
      <c r="AI1386" s="72"/>
      <c r="AJ1386" s="72"/>
      <c r="AK1386" s="72"/>
    </row>
    <row r="1387" ht="14.25" customHeight="1">
      <c r="A1387" s="78">
        <v>1384.0</v>
      </c>
      <c r="C1387" s="78" t="str">
        <f>VLOOKUP(G1387,[1]Macrodata_CCF!$A$3:$D$55,4,FALSE)</f>
        <v>#ERROR!</v>
      </c>
      <c r="E1387" s="79" t="str">
        <f>VLOOKUP(G1387,[1]Macrodata_CCF!$A$3:$B$55,2,FALSE)</f>
        <v>#ERROR!</v>
      </c>
      <c r="F1387" s="78">
        <v>0.0</v>
      </c>
      <c r="G1387" s="80">
        <v>16.0</v>
      </c>
      <c r="H1387" s="81">
        <v>115315.0</v>
      </c>
      <c r="I1387" s="81">
        <v>810000.0</v>
      </c>
      <c r="J1387" s="81">
        <v>254250.0</v>
      </c>
      <c r="K1387" s="81">
        <v>1134000.0</v>
      </c>
      <c r="L1387" s="82">
        <v>0.1999971209972865</v>
      </c>
      <c r="N1387" s="83">
        <f t="shared" si="1"/>
        <v>0.199997121</v>
      </c>
      <c r="O1387" s="83">
        <f t="shared" si="2"/>
        <v>0.199997121</v>
      </c>
      <c r="Q1387" s="83">
        <f t="shared" si="3"/>
        <v>0.8576358025</v>
      </c>
      <c r="R1387" s="83">
        <f t="shared" si="4"/>
        <v>0.199997121</v>
      </c>
      <c r="S1387" s="83" t="b">
        <f t="shared" si="5"/>
        <v>0</v>
      </c>
      <c r="T1387" s="72"/>
      <c r="U1387" s="72"/>
      <c r="V1387" s="72"/>
      <c r="W1387" s="72"/>
      <c r="X1387" s="72"/>
      <c r="Y1387" s="72"/>
      <c r="Z1387" s="72"/>
      <c r="AA1387" s="72"/>
      <c r="AB1387" s="72"/>
      <c r="AC1387" s="72"/>
      <c r="AD1387" s="72"/>
      <c r="AE1387" s="72"/>
      <c r="AF1387" s="72"/>
      <c r="AG1387" s="72"/>
      <c r="AH1387" s="72"/>
      <c r="AI1387" s="72"/>
      <c r="AJ1387" s="72"/>
      <c r="AK1387" s="72"/>
    </row>
    <row r="1388" ht="14.25" customHeight="1">
      <c r="A1388" s="78">
        <v>1385.0</v>
      </c>
      <c r="C1388" s="78" t="str">
        <f>VLOOKUP(G1388,[1]Macrodata_CCF!$A$3:$D$55,4,FALSE)</f>
        <v>#ERROR!</v>
      </c>
      <c r="E1388" s="79" t="str">
        <f>VLOOKUP(G1388,[1]Macrodata_CCF!$A$3:$B$55,2,FALSE)</f>
        <v>#ERROR!</v>
      </c>
      <c r="F1388" s="78">
        <v>0.0</v>
      </c>
      <c r="G1388" s="80">
        <v>2.0</v>
      </c>
      <c r="H1388" s="81">
        <v>0.0</v>
      </c>
      <c r="I1388" s="81">
        <v>330000.0</v>
      </c>
      <c r="J1388" s="81">
        <v>66000.0</v>
      </c>
      <c r="K1388" s="81">
        <v>330000.0</v>
      </c>
      <c r="L1388" s="82">
        <v>0.2</v>
      </c>
      <c r="N1388" s="83">
        <f t="shared" si="1"/>
        <v>0.2</v>
      </c>
      <c r="O1388" s="83">
        <f t="shared" si="2"/>
        <v>0.2</v>
      </c>
      <c r="Q1388" s="83">
        <f t="shared" si="3"/>
        <v>1</v>
      </c>
      <c r="R1388" s="83">
        <f t="shared" si="4"/>
        <v>0.2</v>
      </c>
      <c r="S1388" s="83" t="b">
        <f t="shared" si="5"/>
        <v>0</v>
      </c>
      <c r="T1388" s="72"/>
      <c r="U1388" s="72"/>
      <c r="V1388" s="72"/>
      <c r="W1388" s="72"/>
      <c r="X1388" s="72"/>
      <c r="Y1388" s="72"/>
      <c r="Z1388" s="72"/>
      <c r="AA1388" s="72"/>
      <c r="AB1388" s="72"/>
      <c r="AC1388" s="72"/>
      <c r="AD1388" s="72"/>
      <c r="AE1388" s="72"/>
      <c r="AF1388" s="72"/>
      <c r="AG1388" s="72"/>
      <c r="AH1388" s="72"/>
      <c r="AI1388" s="72"/>
      <c r="AJ1388" s="72"/>
      <c r="AK1388" s="72"/>
    </row>
    <row r="1389" ht="14.25" customHeight="1">
      <c r="A1389" s="78">
        <v>1386.0</v>
      </c>
      <c r="C1389" s="78" t="str">
        <f>VLOOKUP(G1389,[1]Macrodata_CCF!$A$3:$D$55,4,FALSE)</f>
        <v>#ERROR!</v>
      </c>
      <c r="E1389" s="79" t="str">
        <f>VLOOKUP(G1389,[1]Macrodata_CCF!$A$3:$B$55,2,FALSE)</f>
        <v>#ERROR!</v>
      </c>
      <c r="F1389" s="78">
        <v>0.0</v>
      </c>
      <c r="G1389" s="80">
        <v>43.0</v>
      </c>
      <c r="H1389" s="81">
        <v>99860.0</v>
      </c>
      <c r="I1389" s="81">
        <v>100000.0</v>
      </c>
      <c r="J1389" s="81">
        <v>99880.0</v>
      </c>
      <c r="K1389" s="81">
        <v>100000.0</v>
      </c>
      <c r="L1389" s="82">
        <v>0.1428571428571428</v>
      </c>
      <c r="N1389" s="83">
        <f t="shared" si="1"/>
        <v>0.1428571429</v>
      </c>
      <c r="O1389" s="83">
        <f t="shared" si="2"/>
        <v>0.1428571429</v>
      </c>
      <c r="Q1389" s="83">
        <f t="shared" si="3"/>
        <v>0.0014</v>
      </c>
      <c r="R1389" s="83">
        <f t="shared" si="4"/>
        <v>0.0002</v>
      </c>
      <c r="S1389" s="83" t="b">
        <f t="shared" si="5"/>
        <v>0</v>
      </c>
      <c r="T1389" s="72"/>
      <c r="U1389" s="72"/>
      <c r="V1389" s="72"/>
      <c r="W1389" s="72"/>
      <c r="X1389" s="72"/>
      <c r="Y1389" s="72"/>
      <c r="Z1389" s="72"/>
      <c r="AA1389" s="72"/>
      <c r="AB1389" s="72"/>
      <c r="AC1389" s="72"/>
      <c r="AD1389" s="72"/>
      <c r="AE1389" s="72"/>
      <c r="AF1389" s="72"/>
      <c r="AG1389" s="72"/>
      <c r="AH1389" s="72"/>
      <c r="AI1389" s="72"/>
      <c r="AJ1389" s="72"/>
      <c r="AK1389" s="72"/>
    </row>
    <row r="1390" ht="14.25" customHeight="1">
      <c r="A1390" s="78">
        <v>1387.0</v>
      </c>
      <c r="C1390" s="78" t="str">
        <f>VLOOKUP(G1390,[1]Macrodata_CCF!$A$3:$D$55,4,FALSE)</f>
        <v>#ERROR!</v>
      </c>
      <c r="E1390" s="79" t="str">
        <f>VLOOKUP(G1390,[1]Macrodata_CCF!$A$3:$B$55,2,FALSE)</f>
        <v>#ERROR!</v>
      </c>
      <c r="F1390" s="78">
        <v>0.0</v>
      </c>
      <c r="G1390" s="80">
        <v>8.0</v>
      </c>
      <c r="H1390" s="81">
        <v>42890.0</v>
      </c>
      <c r="I1390" s="81">
        <v>50000.0</v>
      </c>
      <c r="J1390" s="81">
        <v>44810.0</v>
      </c>
      <c r="K1390" s="81">
        <v>50000.0</v>
      </c>
      <c r="L1390" s="82">
        <v>0.270042194092827</v>
      </c>
      <c r="N1390" s="83">
        <f t="shared" si="1"/>
        <v>0.2700421941</v>
      </c>
      <c r="O1390" s="83">
        <f t="shared" si="2"/>
        <v>0.2700421941</v>
      </c>
      <c r="Q1390" s="83">
        <f t="shared" si="3"/>
        <v>0.1422</v>
      </c>
      <c r="R1390" s="83">
        <f t="shared" si="4"/>
        <v>0.2700421941</v>
      </c>
      <c r="S1390" s="83" t="b">
        <f t="shared" si="5"/>
        <v>0</v>
      </c>
      <c r="T1390" s="72"/>
      <c r="U1390" s="72"/>
      <c r="V1390" s="72"/>
      <c r="W1390" s="72"/>
      <c r="X1390" s="72"/>
      <c r="Y1390" s="72"/>
      <c r="Z1390" s="72"/>
      <c r="AA1390" s="72"/>
      <c r="AB1390" s="72"/>
      <c r="AC1390" s="72"/>
      <c r="AD1390" s="72"/>
      <c r="AE1390" s="72"/>
      <c r="AF1390" s="72"/>
      <c r="AG1390" s="72"/>
      <c r="AH1390" s="72"/>
      <c r="AI1390" s="72"/>
      <c r="AJ1390" s="72"/>
      <c r="AK1390" s="72"/>
    </row>
    <row r="1391" ht="14.25" customHeight="1">
      <c r="A1391" s="78">
        <v>1388.0</v>
      </c>
      <c r="C1391" s="78" t="str">
        <f>VLOOKUP(G1391,[1]Macrodata_CCF!$A$3:$D$55,4,FALSE)</f>
        <v>#ERROR!</v>
      </c>
      <c r="E1391" s="79" t="str">
        <f>VLOOKUP(G1391,[1]Macrodata_CCF!$A$3:$B$55,2,FALSE)</f>
        <v>#ERROR!</v>
      </c>
      <c r="F1391" s="78">
        <v>1.0</v>
      </c>
      <c r="G1391" s="80">
        <v>41.0</v>
      </c>
      <c r="H1391" s="81">
        <v>91020.0</v>
      </c>
      <c r="I1391" s="81">
        <v>290000.0</v>
      </c>
      <c r="J1391" s="81">
        <v>194490.0</v>
      </c>
      <c r="K1391" s="81">
        <v>290000.0</v>
      </c>
      <c r="L1391" s="82">
        <v>0.5200020102522867</v>
      </c>
      <c r="N1391" s="83">
        <f t="shared" si="1"/>
        <v>0.5200020103</v>
      </c>
      <c r="O1391" s="83">
        <f t="shared" si="2"/>
        <v>0.5200020103</v>
      </c>
      <c r="Q1391" s="83">
        <f t="shared" si="3"/>
        <v>0.686137931</v>
      </c>
      <c r="R1391" s="83">
        <f t="shared" si="4"/>
        <v>0.5200020103</v>
      </c>
      <c r="S1391" s="83" t="b">
        <f t="shared" si="5"/>
        <v>0</v>
      </c>
      <c r="T1391" s="72"/>
      <c r="U1391" s="72"/>
      <c r="V1391" s="72"/>
      <c r="W1391" s="72"/>
      <c r="X1391" s="72"/>
      <c r="Y1391" s="72"/>
      <c r="Z1391" s="72"/>
      <c r="AA1391" s="72"/>
      <c r="AB1391" s="72"/>
      <c r="AC1391" s="72"/>
      <c r="AD1391" s="72"/>
      <c r="AE1391" s="72"/>
      <c r="AF1391" s="72"/>
      <c r="AG1391" s="72"/>
      <c r="AH1391" s="72"/>
      <c r="AI1391" s="72"/>
      <c r="AJ1391" s="72"/>
      <c r="AK1391" s="72"/>
    </row>
    <row r="1392" ht="14.25" customHeight="1">
      <c r="A1392" s="78">
        <v>1389.0</v>
      </c>
      <c r="C1392" s="78" t="str">
        <f>VLOOKUP(G1392,[1]Macrodata_CCF!$A$3:$D$55,4,FALSE)</f>
        <v>#ERROR!</v>
      </c>
      <c r="E1392" s="79" t="str">
        <f>VLOOKUP(G1392,[1]Macrodata_CCF!$A$3:$B$55,2,FALSE)</f>
        <v>#ERROR!</v>
      </c>
      <c r="F1392" s="78">
        <v>0.0</v>
      </c>
      <c r="G1392" s="80">
        <v>16.0</v>
      </c>
      <c r="H1392" s="81">
        <v>647555.0</v>
      </c>
      <c r="I1392" s="81">
        <v>900000.0</v>
      </c>
      <c r="J1392" s="81">
        <v>698045.0</v>
      </c>
      <c r="K1392" s="81">
        <v>900000.0</v>
      </c>
      <c r="L1392" s="82">
        <v>0.2000039612588881</v>
      </c>
      <c r="N1392" s="83">
        <f t="shared" si="1"/>
        <v>0.2000039613</v>
      </c>
      <c r="O1392" s="83">
        <f t="shared" si="2"/>
        <v>0.2000039613</v>
      </c>
      <c r="Q1392" s="83">
        <f t="shared" si="3"/>
        <v>0.2804944444</v>
      </c>
      <c r="R1392" s="83">
        <f t="shared" si="4"/>
        <v>0.2000039613</v>
      </c>
      <c r="S1392" s="83" t="b">
        <f t="shared" si="5"/>
        <v>0</v>
      </c>
      <c r="T1392" s="72"/>
      <c r="U1392" s="72"/>
      <c r="V1392" s="72"/>
      <c r="W1392" s="72"/>
      <c r="X1392" s="72"/>
      <c r="Y1392" s="72"/>
      <c r="Z1392" s="72"/>
      <c r="AA1392" s="72"/>
      <c r="AB1392" s="72"/>
      <c r="AC1392" s="72"/>
      <c r="AD1392" s="72"/>
      <c r="AE1392" s="72"/>
      <c r="AF1392" s="72"/>
      <c r="AG1392" s="72"/>
      <c r="AH1392" s="72"/>
      <c r="AI1392" s="72"/>
      <c r="AJ1392" s="72"/>
      <c r="AK1392" s="72"/>
    </row>
    <row r="1393" ht="14.25" customHeight="1">
      <c r="A1393" s="78">
        <v>1390.0</v>
      </c>
      <c r="C1393" s="78" t="str">
        <f>VLOOKUP(G1393,[1]Macrodata_CCF!$A$3:$D$55,4,FALSE)</f>
        <v>#ERROR!</v>
      </c>
      <c r="E1393" s="79" t="str">
        <f>VLOOKUP(G1393,[1]Macrodata_CCF!$A$3:$B$55,2,FALSE)</f>
        <v>#ERROR!</v>
      </c>
      <c r="F1393" s="78">
        <v>0.0</v>
      </c>
      <c r="G1393" s="80">
        <v>35.0</v>
      </c>
      <c r="H1393" s="81">
        <v>701030.0</v>
      </c>
      <c r="I1393" s="81">
        <v>890000.0</v>
      </c>
      <c r="J1393" s="81">
        <v>718035.0</v>
      </c>
      <c r="K1393" s="81">
        <v>1246000.0</v>
      </c>
      <c r="L1393" s="82">
        <v>0.08998782875588718</v>
      </c>
      <c r="N1393" s="83">
        <f t="shared" si="1"/>
        <v>0.08998782876</v>
      </c>
      <c r="O1393" s="83">
        <f t="shared" si="2"/>
        <v>0.08998782876</v>
      </c>
      <c r="Q1393" s="83">
        <f t="shared" si="3"/>
        <v>0.2123258427</v>
      </c>
      <c r="R1393" s="83">
        <f t="shared" si="4"/>
        <v>0.08998782876</v>
      </c>
      <c r="S1393" s="83" t="b">
        <f t="shared" si="5"/>
        <v>0</v>
      </c>
      <c r="T1393" s="72"/>
      <c r="U1393" s="72"/>
      <c r="V1393" s="72"/>
      <c r="W1393" s="72"/>
      <c r="X1393" s="72"/>
      <c r="Y1393" s="72"/>
      <c r="Z1393" s="72"/>
      <c r="AA1393" s="72"/>
      <c r="AB1393" s="72"/>
      <c r="AC1393" s="72"/>
      <c r="AD1393" s="72"/>
      <c r="AE1393" s="72"/>
      <c r="AF1393" s="72"/>
      <c r="AG1393" s="72"/>
      <c r="AH1393" s="72"/>
      <c r="AI1393" s="72"/>
      <c r="AJ1393" s="72"/>
      <c r="AK1393" s="72"/>
    </row>
    <row r="1394" ht="14.25" customHeight="1">
      <c r="A1394" s="78">
        <v>1391.0</v>
      </c>
      <c r="C1394" s="78" t="str">
        <f>VLOOKUP(G1394,[1]Macrodata_CCF!$A$3:$D$55,4,FALSE)</f>
        <v>#ERROR!</v>
      </c>
      <c r="E1394" s="79" t="str">
        <f>VLOOKUP(G1394,[1]Macrodata_CCF!$A$3:$B$55,2,FALSE)</f>
        <v>#ERROR!</v>
      </c>
      <c r="F1394" s="78">
        <v>0.0</v>
      </c>
      <c r="G1394" s="80">
        <v>13.0</v>
      </c>
      <c r="H1394" s="81">
        <v>82130.0</v>
      </c>
      <c r="I1394" s="81">
        <v>250000.0</v>
      </c>
      <c r="J1394" s="81">
        <v>107310.0</v>
      </c>
      <c r="K1394" s="81">
        <v>250000.0</v>
      </c>
      <c r="L1394" s="82">
        <v>0.1499970215047358</v>
      </c>
      <c r="N1394" s="83">
        <f t="shared" si="1"/>
        <v>0.1499970215</v>
      </c>
      <c r="O1394" s="83">
        <f t="shared" si="2"/>
        <v>0.1499970215</v>
      </c>
      <c r="Q1394" s="83">
        <f t="shared" si="3"/>
        <v>0.67148</v>
      </c>
      <c r="R1394" s="83">
        <f t="shared" si="4"/>
        <v>0.1499970215</v>
      </c>
      <c r="S1394" s="83" t="b">
        <f t="shared" si="5"/>
        <v>0</v>
      </c>
      <c r="T1394" s="72"/>
      <c r="U1394" s="72"/>
      <c r="V1394" s="72"/>
      <c r="W1394" s="72"/>
      <c r="X1394" s="72"/>
      <c r="Y1394" s="72"/>
      <c r="Z1394" s="72"/>
      <c r="AA1394" s="72"/>
      <c r="AB1394" s="72"/>
      <c r="AC1394" s="72"/>
      <c r="AD1394" s="72"/>
      <c r="AE1394" s="72"/>
      <c r="AF1394" s="72"/>
      <c r="AG1394" s="72"/>
      <c r="AH1394" s="72"/>
      <c r="AI1394" s="72"/>
      <c r="AJ1394" s="72"/>
      <c r="AK1394" s="72"/>
    </row>
    <row r="1395" ht="14.25" customHeight="1">
      <c r="A1395" s="78">
        <v>1392.0</v>
      </c>
      <c r="C1395" s="78" t="str">
        <f>VLOOKUP(G1395,[1]Macrodata_CCF!$A$3:$D$55,4,FALSE)</f>
        <v>#ERROR!</v>
      </c>
      <c r="E1395" s="79" t="str">
        <f>VLOOKUP(G1395,[1]Macrodata_CCF!$A$3:$B$55,2,FALSE)</f>
        <v>#ERROR!</v>
      </c>
      <c r="F1395" s="78">
        <v>1.0</v>
      </c>
      <c r="G1395" s="80">
        <v>4.0</v>
      </c>
      <c r="H1395" s="81">
        <v>0.0</v>
      </c>
      <c r="I1395" s="81">
        <v>530000.0</v>
      </c>
      <c r="J1395" s="81">
        <v>280900.0</v>
      </c>
      <c r="K1395" s="81">
        <v>954000.0</v>
      </c>
      <c r="L1395" s="82">
        <v>0.53</v>
      </c>
      <c r="N1395" s="83">
        <f t="shared" si="1"/>
        <v>0.53</v>
      </c>
      <c r="O1395" s="83">
        <f t="shared" si="2"/>
        <v>0.53</v>
      </c>
      <c r="Q1395" s="83">
        <f t="shared" si="3"/>
        <v>1</v>
      </c>
      <c r="R1395" s="83">
        <f t="shared" si="4"/>
        <v>0.53</v>
      </c>
      <c r="S1395" s="83" t="b">
        <f t="shared" si="5"/>
        <v>0</v>
      </c>
      <c r="T1395" s="72"/>
      <c r="U1395" s="72"/>
      <c r="V1395" s="72"/>
      <c r="W1395" s="72"/>
      <c r="X1395" s="72"/>
      <c r="Y1395" s="72"/>
      <c r="Z1395" s="72"/>
      <c r="AA1395" s="72"/>
      <c r="AB1395" s="72"/>
      <c r="AC1395" s="72"/>
      <c r="AD1395" s="72"/>
      <c r="AE1395" s="72"/>
      <c r="AF1395" s="72"/>
      <c r="AG1395" s="72"/>
      <c r="AH1395" s="72"/>
      <c r="AI1395" s="72"/>
      <c r="AJ1395" s="72"/>
      <c r="AK1395" s="72"/>
    </row>
    <row r="1396" ht="14.25" customHeight="1">
      <c r="A1396" s="78">
        <v>1393.0</v>
      </c>
      <c r="C1396" s="78" t="str">
        <f>VLOOKUP(G1396,[1]Macrodata_CCF!$A$3:$D$55,4,FALSE)</f>
        <v>#ERROR!</v>
      </c>
      <c r="E1396" s="79" t="str">
        <f>VLOOKUP(G1396,[1]Macrodata_CCF!$A$3:$B$55,2,FALSE)</f>
        <v>#ERROR!</v>
      </c>
      <c r="F1396" s="78">
        <v>0.0</v>
      </c>
      <c r="G1396" s="80">
        <v>14.0</v>
      </c>
      <c r="H1396" s="81">
        <v>19150.0</v>
      </c>
      <c r="I1396" s="81">
        <v>30000.0</v>
      </c>
      <c r="J1396" s="81">
        <v>20780.0</v>
      </c>
      <c r="K1396" s="81">
        <v>30000.0</v>
      </c>
      <c r="L1396" s="82">
        <v>0.1502304147465438</v>
      </c>
      <c r="N1396" s="83">
        <f t="shared" si="1"/>
        <v>0.1502304147</v>
      </c>
      <c r="O1396" s="83">
        <f t="shared" si="2"/>
        <v>0.1502304147</v>
      </c>
      <c r="Q1396" s="83">
        <f t="shared" si="3"/>
        <v>0.3616666667</v>
      </c>
      <c r="R1396" s="83">
        <f t="shared" si="4"/>
        <v>0.1502304147</v>
      </c>
      <c r="S1396" s="83" t="b">
        <f t="shared" si="5"/>
        <v>0</v>
      </c>
      <c r="T1396" s="72"/>
      <c r="U1396" s="72"/>
      <c r="V1396" s="72"/>
      <c r="W1396" s="72"/>
      <c r="X1396" s="72"/>
      <c r="Y1396" s="72"/>
      <c r="Z1396" s="72"/>
      <c r="AA1396" s="72"/>
      <c r="AB1396" s="72"/>
      <c r="AC1396" s="72"/>
      <c r="AD1396" s="72"/>
      <c r="AE1396" s="72"/>
      <c r="AF1396" s="72"/>
      <c r="AG1396" s="72"/>
      <c r="AH1396" s="72"/>
      <c r="AI1396" s="72"/>
      <c r="AJ1396" s="72"/>
      <c r="AK1396" s="72"/>
    </row>
    <row r="1397" ht="14.25" customHeight="1">
      <c r="A1397" s="78">
        <v>1394.0</v>
      </c>
      <c r="C1397" s="78" t="str">
        <f>VLOOKUP(G1397,[1]Macrodata_CCF!$A$3:$D$55,4,FALSE)</f>
        <v>#ERROR!</v>
      </c>
      <c r="E1397" s="79" t="str">
        <f>VLOOKUP(G1397,[1]Macrodata_CCF!$A$3:$B$55,2,FALSE)</f>
        <v>#ERROR!</v>
      </c>
      <c r="F1397" s="78">
        <v>0.0</v>
      </c>
      <c r="G1397" s="80">
        <v>8.0</v>
      </c>
      <c r="H1397" s="81">
        <v>286390.0</v>
      </c>
      <c r="I1397" s="81">
        <v>520000.0</v>
      </c>
      <c r="J1397" s="81">
        <v>365815.0</v>
      </c>
      <c r="K1397" s="81">
        <v>520000.0</v>
      </c>
      <c r="L1397" s="82">
        <v>0.3399897264671889</v>
      </c>
      <c r="N1397" s="83">
        <f t="shared" si="1"/>
        <v>0.3399897265</v>
      </c>
      <c r="O1397" s="83">
        <f t="shared" si="2"/>
        <v>0.3399897265</v>
      </c>
      <c r="Q1397" s="83">
        <f t="shared" si="3"/>
        <v>0.44925</v>
      </c>
      <c r="R1397" s="83">
        <f t="shared" si="4"/>
        <v>0.3399897265</v>
      </c>
      <c r="S1397" s="83" t="b">
        <f t="shared" si="5"/>
        <v>0</v>
      </c>
      <c r="T1397" s="72"/>
      <c r="U1397" s="72"/>
      <c r="V1397" s="72"/>
      <c r="W1397" s="72"/>
      <c r="X1397" s="72"/>
      <c r="Y1397" s="72"/>
      <c r="Z1397" s="72"/>
      <c r="AA1397" s="72"/>
      <c r="AB1397" s="72"/>
      <c r="AC1397" s="72"/>
      <c r="AD1397" s="72"/>
      <c r="AE1397" s="72"/>
      <c r="AF1397" s="72"/>
      <c r="AG1397" s="72"/>
      <c r="AH1397" s="72"/>
      <c r="AI1397" s="72"/>
      <c r="AJ1397" s="72"/>
      <c r="AK1397" s="72"/>
    </row>
    <row r="1398" ht="14.25" customHeight="1">
      <c r="A1398" s="78">
        <v>1395.0</v>
      </c>
      <c r="C1398" s="78" t="str">
        <f>VLOOKUP(G1398,[1]Macrodata_CCF!$A$3:$D$55,4,FALSE)</f>
        <v>#ERROR!</v>
      </c>
      <c r="E1398" s="79" t="str">
        <f>VLOOKUP(G1398,[1]Macrodata_CCF!$A$3:$B$55,2,FALSE)</f>
        <v>#ERROR!</v>
      </c>
      <c r="F1398" s="78">
        <v>0.0</v>
      </c>
      <c r="G1398" s="80">
        <v>39.0</v>
      </c>
      <c r="H1398" s="81">
        <v>187495.0</v>
      </c>
      <c r="I1398" s="81">
        <v>360000.0</v>
      </c>
      <c r="J1398" s="81">
        <v>154720.0</v>
      </c>
      <c r="K1398" s="81">
        <v>360000.0</v>
      </c>
      <c r="L1398" s="82">
        <v>-0.1899944929132489</v>
      </c>
      <c r="N1398" s="83">
        <f t="shared" si="1"/>
        <v>-0.1899944929</v>
      </c>
      <c r="O1398" s="83">
        <f t="shared" si="2"/>
        <v>0</v>
      </c>
      <c r="Q1398" s="83">
        <f t="shared" si="3"/>
        <v>0.4791805556</v>
      </c>
      <c r="R1398" s="83">
        <f t="shared" si="4"/>
        <v>-0.1899944929</v>
      </c>
      <c r="S1398" s="83" t="b">
        <f t="shared" si="5"/>
        <v>0</v>
      </c>
      <c r="T1398" s="72"/>
      <c r="U1398" s="72"/>
      <c r="V1398" s="72"/>
      <c r="W1398" s="72"/>
      <c r="X1398" s="72"/>
      <c r="Y1398" s="72"/>
      <c r="Z1398" s="72"/>
      <c r="AA1398" s="72"/>
      <c r="AB1398" s="72"/>
      <c r="AC1398" s="72"/>
      <c r="AD1398" s="72"/>
      <c r="AE1398" s="72"/>
      <c r="AF1398" s="72"/>
      <c r="AG1398" s="72"/>
      <c r="AH1398" s="72"/>
      <c r="AI1398" s="72"/>
      <c r="AJ1398" s="72"/>
      <c r="AK1398" s="72"/>
    </row>
    <row r="1399" ht="14.25" customHeight="1">
      <c r="A1399" s="78">
        <v>1396.0</v>
      </c>
      <c r="C1399" s="78" t="str">
        <f>VLOOKUP(G1399,[1]Macrodata_CCF!$A$3:$D$55,4,FALSE)</f>
        <v>#ERROR!</v>
      </c>
      <c r="E1399" s="79" t="str">
        <f>VLOOKUP(G1399,[1]Macrodata_CCF!$A$3:$B$55,2,FALSE)</f>
        <v>#ERROR!</v>
      </c>
      <c r="F1399" s="78">
        <v>0.0</v>
      </c>
      <c r="G1399" s="80">
        <v>45.0</v>
      </c>
      <c r="H1399" s="81">
        <v>60285.0</v>
      </c>
      <c r="I1399" s="81">
        <v>70000.0</v>
      </c>
      <c r="J1399" s="81">
        <v>61935.0</v>
      </c>
      <c r="K1399" s="81">
        <v>70000.0</v>
      </c>
      <c r="L1399" s="82">
        <v>0.1698404529078744</v>
      </c>
      <c r="N1399" s="83">
        <f t="shared" si="1"/>
        <v>0.1698404529</v>
      </c>
      <c r="O1399" s="83">
        <f t="shared" si="2"/>
        <v>0.1698404529</v>
      </c>
      <c r="Q1399" s="83">
        <f t="shared" si="3"/>
        <v>0.1387857143</v>
      </c>
      <c r="R1399" s="83">
        <f t="shared" si="4"/>
        <v>0.1698404529</v>
      </c>
      <c r="S1399" s="83" t="b">
        <f t="shared" si="5"/>
        <v>0</v>
      </c>
      <c r="T1399" s="72"/>
      <c r="U1399" s="72"/>
      <c r="V1399" s="72"/>
      <c r="W1399" s="72"/>
      <c r="X1399" s="72"/>
      <c r="Y1399" s="72"/>
      <c r="Z1399" s="72"/>
      <c r="AA1399" s="72"/>
      <c r="AB1399" s="72"/>
      <c r="AC1399" s="72"/>
      <c r="AD1399" s="72"/>
      <c r="AE1399" s="72"/>
      <c r="AF1399" s="72"/>
      <c r="AG1399" s="72"/>
      <c r="AH1399" s="72"/>
      <c r="AI1399" s="72"/>
      <c r="AJ1399" s="72"/>
      <c r="AK1399" s="72"/>
    </row>
    <row r="1400" ht="14.25" customHeight="1">
      <c r="A1400" s="78">
        <v>1397.0</v>
      </c>
      <c r="C1400" s="78" t="str">
        <f>VLOOKUP(G1400,[1]Macrodata_CCF!$A$3:$D$55,4,FALSE)</f>
        <v>#ERROR!</v>
      </c>
      <c r="E1400" s="79" t="str">
        <f>VLOOKUP(G1400,[1]Macrodata_CCF!$A$3:$B$55,2,FALSE)</f>
        <v>#ERROR!</v>
      </c>
      <c r="F1400" s="78">
        <v>0.0</v>
      </c>
      <c r="G1400" s="80">
        <v>47.0</v>
      </c>
      <c r="H1400" s="81">
        <v>142075.0</v>
      </c>
      <c r="I1400" s="81">
        <v>380000.0</v>
      </c>
      <c r="J1400" s="81">
        <v>187280.0</v>
      </c>
      <c r="K1400" s="81">
        <v>646000.0</v>
      </c>
      <c r="L1400" s="82">
        <v>0.1899968477461385</v>
      </c>
      <c r="N1400" s="83">
        <f t="shared" si="1"/>
        <v>0.1899968477</v>
      </c>
      <c r="O1400" s="83">
        <f t="shared" si="2"/>
        <v>0.1899968477</v>
      </c>
      <c r="Q1400" s="83">
        <f t="shared" si="3"/>
        <v>0.6261184211</v>
      </c>
      <c r="R1400" s="83">
        <f t="shared" si="4"/>
        <v>0.1899968477</v>
      </c>
      <c r="S1400" s="83" t="b">
        <f t="shared" si="5"/>
        <v>0</v>
      </c>
      <c r="T1400" s="72"/>
      <c r="U1400" s="72"/>
      <c r="V1400" s="72"/>
      <c r="W1400" s="72"/>
      <c r="X1400" s="72"/>
      <c r="Y1400" s="72"/>
      <c r="Z1400" s="72"/>
      <c r="AA1400" s="72"/>
      <c r="AB1400" s="72"/>
      <c r="AC1400" s="72"/>
      <c r="AD1400" s="72"/>
      <c r="AE1400" s="72"/>
      <c r="AF1400" s="72"/>
      <c r="AG1400" s="72"/>
      <c r="AH1400" s="72"/>
      <c r="AI1400" s="72"/>
      <c r="AJ1400" s="72"/>
      <c r="AK1400" s="72"/>
    </row>
    <row r="1401" ht="14.25" customHeight="1">
      <c r="A1401" s="78">
        <v>1398.0</v>
      </c>
      <c r="C1401" s="78" t="str">
        <f>VLOOKUP(G1401,[1]Macrodata_CCF!$A$3:$D$55,4,FALSE)</f>
        <v>#ERROR!</v>
      </c>
      <c r="E1401" s="79" t="str">
        <f>VLOOKUP(G1401,[1]Macrodata_CCF!$A$3:$B$55,2,FALSE)</f>
        <v>#ERROR!</v>
      </c>
      <c r="F1401" s="78">
        <v>0.0</v>
      </c>
      <c r="G1401" s="80">
        <v>20.0</v>
      </c>
      <c r="H1401" s="81">
        <v>151685.0</v>
      </c>
      <c r="I1401" s="81">
        <v>170000.0</v>
      </c>
      <c r="J1401" s="81">
        <v>154430.0</v>
      </c>
      <c r="K1401" s="81">
        <v>170000.0</v>
      </c>
      <c r="L1401" s="82">
        <v>0.1498771498771499</v>
      </c>
      <c r="N1401" s="83">
        <f t="shared" si="1"/>
        <v>0.1498771499</v>
      </c>
      <c r="O1401" s="83">
        <f t="shared" si="2"/>
        <v>0.1498771499</v>
      </c>
      <c r="Q1401" s="83">
        <f t="shared" si="3"/>
        <v>0.1077352941</v>
      </c>
      <c r="R1401" s="83">
        <f t="shared" si="4"/>
        <v>0.1498771499</v>
      </c>
      <c r="S1401" s="83" t="b">
        <f t="shared" si="5"/>
        <v>0</v>
      </c>
      <c r="T1401" s="72"/>
      <c r="U1401" s="72"/>
      <c r="V1401" s="72"/>
      <c r="W1401" s="72"/>
      <c r="X1401" s="72"/>
      <c r="Y1401" s="72"/>
      <c r="Z1401" s="72"/>
      <c r="AA1401" s="72"/>
      <c r="AB1401" s="72"/>
      <c r="AC1401" s="72"/>
      <c r="AD1401" s="72"/>
      <c r="AE1401" s="72"/>
      <c r="AF1401" s="72"/>
      <c r="AG1401" s="72"/>
      <c r="AH1401" s="72"/>
      <c r="AI1401" s="72"/>
      <c r="AJ1401" s="72"/>
      <c r="AK1401" s="72"/>
    </row>
    <row r="1402" ht="14.25" customHeight="1">
      <c r="A1402" s="78">
        <v>1399.0</v>
      </c>
      <c r="C1402" s="78" t="str">
        <f>VLOOKUP(G1402,[1]Macrodata_CCF!$A$3:$D$55,4,FALSE)</f>
        <v>#ERROR!</v>
      </c>
      <c r="E1402" s="79" t="str">
        <f>VLOOKUP(G1402,[1]Macrodata_CCF!$A$3:$B$55,2,FALSE)</f>
        <v>#ERROR!</v>
      </c>
      <c r="F1402" s="78">
        <v>0.0</v>
      </c>
      <c r="G1402" s="80">
        <v>46.0</v>
      </c>
      <c r="H1402" s="81">
        <v>422270.0</v>
      </c>
      <c r="I1402" s="81">
        <v>860000.0</v>
      </c>
      <c r="J1402" s="81">
        <v>483550.0</v>
      </c>
      <c r="K1402" s="81">
        <v>860000.0</v>
      </c>
      <c r="L1402" s="82">
        <v>0.1399949740707742</v>
      </c>
      <c r="N1402" s="83">
        <f t="shared" si="1"/>
        <v>0.1399949741</v>
      </c>
      <c r="O1402" s="83">
        <f t="shared" si="2"/>
        <v>0.1399949741</v>
      </c>
      <c r="Q1402" s="83">
        <f t="shared" si="3"/>
        <v>0.5089883721</v>
      </c>
      <c r="R1402" s="83">
        <f t="shared" si="4"/>
        <v>0.1399949741</v>
      </c>
      <c r="S1402" s="83" t="b">
        <f t="shared" si="5"/>
        <v>0</v>
      </c>
      <c r="T1402" s="72"/>
      <c r="U1402" s="72"/>
      <c r="V1402" s="72"/>
      <c r="W1402" s="72"/>
      <c r="X1402" s="72"/>
      <c r="Y1402" s="72"/>
      <c r="Z1402" s="72"/>
      <c r="AA1402" s="72"/>
      <c r="AB1402" s="72"/>
      <c r="AC1402" s="72"/>
      <c r="AD1402" s="72"/>
      <c r="AE1402" s="72"/>
      <c r="AF1402" s="72"/>
      <c r="AG1402" s="72"/>
      <c r="AH1402" s="72"/>
      <c r="AI1402" s="72"/>
      <c r="AJ1402" s="72"/>
      <c r="AK1402" s="72"/>
    </row>
    <row r="1403" ht="14.25" customHeight="1">
      <c r="A1403" s="78">
        <v>1400.0</v>
      </c>
      <c r="C1403" s="78" t="str">
        <f>VLOOKUP(G1403,[1]Macrodata_CCF!$A$3:$D$55,4,FALSE)</f>
        <v>#ERROR!</v>
      </c>
      <c r="E1403" s="79" t="str">
        <f>VLOOKUP(G1403,[1]Macrodata_CCF!$A$3:$B$55,2,FALSE)</f>
        <v>#ERROR!</v>
      </c>
      <c r="F1403" s="78">
        <v>0.0</v>
      </c>
      <c r="G1403" s="80">
        <v>39.0</v>
      </c>
      <c r="H1403" s="81">
        <v>175390.0</v>
      </c>
      <c r="I1403" s="81">
        <v>220000.0</v>
      </c>
      <c r="J1403" s="81">
        <v>181635.0</v>
      </c>
      <c r="K1403" s="81">
        <v>220000.0</v>
      </c>
      <c r="L1403" s="82">
        <v>0.1399910334005828</v>
      </c>
      <c r="N1403" s="83">
        <f t="shared" si="1"/>
        <v>0.1399910334</v>
      </c>
      <c r="O1403" s="83">
        <f t="shared" si="2"/>
        <v>0.1399910334</v>
      </c>
      <c r="Q1403" s="83">
        <f t="shared" si="3"/>
        <v>0.2027727273</v>
      </c>
      <c r="R1403" s="83">
        <f t="shared" si="4"/>
        <v>0.1399910334</v>
      </c>
      <c r="S1403" s="83" t="b">
        <f t="shared" si="5"/>
        <v>0</v>
      </c>
      <c r="T1403" s="72"/>
      <c r="U1403" s="72"/>
      <c r="V1403" s="72"/>
      <c r="W1403" s="72"/>
      <c r="X1403" s="72"/>
      <c r="Y1403" s="72"/>
      <c r="Z1403" s="72"/>
      <c r="AA1403" s="72"/>
      <c r="AB1403" s="72"/>
      <c r="AC1403" s="72"/>
      <c r="AD1403" s="72"/>
      <c r="AE1403" s="72"/>
      <c r="AF1403" s="72"/>
      <c r="AG1403" s="72"/>
      <c r="AH1403" s="72"/>
      <c r="AI1403" s="72"/>
      <c r="AJ1403" s="72"/>
      <c r="AK1403" s="72"/>
    </row>
    <row r="1404" ht="14.25" customHeight="1">
      <c r="A1404" s="78">
        <v>1401.0</v>
      </c>
      <c r="C1404" s="78" t="str">
        <f>VLOOKUP(G1404,[1]Macrodata_CCF!$A$3:$D$55,4,FALSE)</f>
        <v>#ERROR!</v>
      </c>
      <c r="E1404" s="79" t="str">
        <f>VLOOKUP(G1404,[1]Macrodata_CCF!$A$3:$B$55,2,FALSE)</f>
        <v>#ERROR!</v>
      </c>
      <c r="F1404" s="78">
        <v>1.0</v>
      </c>
      <c r="G1404" s="80">
        <v>22.0</v>
      </c>
      <c r="H1404" s="81">
        <v>381380.0</v>
      </c>
      <c r="I1404" s="81">
        <v>760000.0</v>
      </c>
      <c r="J1404" s="81">
        <v>604765.0</v>
      </c>
      <c r="K1404" s="81">
        <v>760000.0</v>
      </c>
      <c r="L1404" s="82">
        <v>0.5899978870635466</v>
      </c>
      <c r="N1404" s="83">
        <f t="shared" si="1"/>
        <v>0.5899978871</v>
      </c>
      <c r="O1404" s="83">
        <f t="shared" si="2"/>
        <v>0.5899978871</v>
      </c>
      <c r="Q1404" s="83">
        <f t="shared" si="3"/>
        <v>0.4981842105</v>
      </c>
      <c r="R1404" s="83">
        <f t="shared" si="4"/>
        <v>0.5899978871</v>
      </c>
      <c r="S1404" s="83" t="b">
        <f t="shared" si="5"/>
        <v>0</v>
      </c>
      <c r="T1404" s="72"/>
      <c r="U1404" s="72"/>
      <c r="V1404" s="72"/>
      <c r="W1404" s="72"/>
      <c r="X1404" s="72"/>
      <c r="Y1404" s="72"/>
      <c r="Z1404" s="72"/>
      <c r="AA1404" s="72"/>
      <c r="AB1404" s="72"/>
      <c r="AC1404" s="72"/>
      <c r="AD1404" s="72"/>
      <c r="AE1404" s="72"/>
      <c r="AF1404" s="72"/>
      <c r="AG1404" s="72"/>
      <c r="AH1404" s="72"/>
      <c r="AI1404" s="72"/>
      <c r="AJ1404" s="72"/>
      <c r="AK1404" s="72"/>
    </row>
    <row r="1405" ht="14.25" customHeight="1">
      <c r="A1405" s="78">
        <v>1402.0</v>
      </c>
      <c r="C1405" s="78" t="str">
        <f>VLOOKUP(G1405,[1]Macrodata_CCF!$A$3:$D$55,4,FALSE)</f>
        <v>#ERROR!</v>
      </c>
      <c r="E1405" s="79" t="str">
        <f>VLOOKUP(G1405,[1]Macrodata_CCF!$A$3:$B$55,2,FALSE)</f>
        <v>#ERROR!</v>
      </c>
      <c r="F1405" s="78">
        <v>0.0</v>
      </c>
      <c r="G1405" s="80">
        <v>52.0</v>
      </c>
      <c r="H1405" s="81">
        <v>469970.0</v>
      </c>
      <c r="I1405" s="81">
        <v>890000.0</v>
      </c>
      <c r="J1405" s="81">
        <v>524575.0</v>
      </c>
      <c r="K1405" s="81">
        <v>890000.0</v>
      </c>
      <c r="L1405" s="82">
        <v>0.1300026188605576</v>
      </c>
      <c r="N1405" s="83">
        <f t="shared" si="1"/>
        <v>0.1300026189</v>
      </c>
      <c r="O1405" s="83">
        <f t="shared" si="2"/>
        <v>0.1300026189</v>
      </c>
      <c r="Q1405" s="83">
        <f t="shared" si="3"/>
        <v>0.4719438202</v>
      </c>
      <c r="R1405" s="83">
        <f t="shared" si="4"/>
        <v>0.1300026189</v>
      </c>
      <c r="S1405" s="83" t="b">
        <f t="shared" si="5"/>
        <v>0</v>
      </c>
      <c r="T1405" s="72"/>
      <c r="U1405" s="72"/>
      <c r="V1405" s="72"/>
      <c r="W1405" s="72"/>
      <c r="X1405" s="72"/>
      <c r="Y1405" s="72"/>
      <c r="Z1405" s="72"/>
      <c r="AA1405" s="72"/>
      <c r="AB1405" s="72"/>
      <c r="AC1405" s="72"/>
      <c r="AD1405" s="72"/>
      <c r="AE1405" s="72"/>
      <c r="AF1405" s="72"/>
      <c r="AG1405" s="72"/>
      <c r="AH1405" s="72"/>
      <c r="AI1405" s="72"/>
      <c r="AJ1405" s="72"/>
      <c r="AK1405" s="72"/>
    </row>
    <row r="1406" ht="14.25" customHeight="1">
      <c r="A1406" s="78">
        <v>1403.0</v>
      </c>
      <c r="C1406" s="78" t="str">
        <f>VLOOKUP(G1406,[1]Macrodata_CCF!$A$3:$D$55,4,FALSE)</f>
        <v>#ERROR!</v>
      </c>
      <c r="E1406" s="79" t="str">
        <f>VLOOKUP(G1406,[1]Macrodata_CCF!$A$3:$B$55,2,FALSE)</f>
        <v>#ERROR!</v>
      </c>
      <c r="F1406" s="78">
        <v>0.0</v>
      </c>
      <c r="G1406" s="80">
        <v>46.0</v>
      </c>
      <c r="H1406" s="81">
        <v>0.0</v>
      </c>
      <c r="I1406" s="81">
        <v>250000.0</v>
      </c>
      <c r="J1406" s="81">
        <v>37500.0</v>
      </c>
      <c r="K1406" s="81">
        <v>250000.0</v>
      </c>
      <c r="L1406" s="82">
        <v>0.15</v>
      </c>
      <c r="N1406" s="83">
        <f t="shared" si="1"/>
        <v>0.15</v>
      </c>
      <c r="O1406" s="83">
        <f t="shared" si="2"/>
        <v>0.15</v>
      </c>
      <c r="Q1406" s="83">
        <f t="shared" si="3"/>
        <v>1</v>
      </c>
      <c r="R1406" s="83">
        <f t="shared" si="4"/>
        <v>0.15</v>
      </c>
      <c r="S1406" s="83" t="b">
        <f t="shared" si="5"/>
        <v>0</v>
      </c>
      <c r="T1406" s="72"/>
      <c r="U1406" s="72"/>
      <c r="V1406" s="72"/>
      <c r="W1406" s="72"/>
      <c r="X1406" s="72"/>
      <c r="Y1406" s="72"/>
      <c r="Z1406" s="72"/>
      <c r="AA1406" s="72"/>
      <c r="AB1406" s="72"/>
      <c r="AC1406" s="72"/>
      <c r="AD1406" s="72"/>
      <c r="AE1406" s="72"/>
      <c r="AF1406" s="72"/>
      <c r="AG1406" s="72"/>
      <c r="AH1406" s="72"/>
      <c r="AI1406" s="72"/>
      <c r="AJ1406" s="72"/>
      <c r="AK1406" s="72"/>
    </row>
    <row r="1407" ht="14.25" customHeight="1">
      <c r="A1407" s="78">
        <v>1404.0</v>
      </c>
      <c r="C1407" s="78" t="str">
        <f>VLOOKUP(G1407,[1]Macrodata_CCF!$A$3:$D$55,4,FALSE)</f>
        <v>#ERROR!</v>
      </c>
      <c r="E1407" s="79" t="str">
        <f>VLOOKUP(G1407,[1]Macrodata_CCF!$A$3:$B$55,2,FALSE)</f>
        <v>#ERROR!</v>
      </c>
      <c r="F1407" s="78">
        <v>0.0</v>
      </c>
      <c r="G1407" s="80">
        <v>29.0</v>
      </c>
      <c r="H1407" s="81">
        <v>116440.0</v>
      </c>
      <c r="I1407" s="81">
        <v>210000.0</v>
      </c>
      <c r="J1407" s="81">
        <v>135150.0</v>
      </c>
      <c r="K1407" s="81">
        <v>210000.0</v>
      </c>
      <c r="L1407" s="82">
        <v>0.1999786233433091</v>
      </c>
      <c r="N1407" s="83">
        <f t="shared" si="1"/>
        <v>0.1999786233</v>
      </c>
      <c r="O1407" s="83">
        <f t="shared" si="2"/>
        <v>0.1999786233</v>
      </c>
      <c r="Q1407" s="83">
        <f t="shared" si="3"/>
        <v>0.4455238095</v>
      </c>
      <c r="R1407" s="83">
        <f t="shared" si="4"/>
        <v>0.1999786233</v>
      </c>
      <c r="S1407" s="83" t="b">
        <f t="shared" si="5"/>
        <v>0</v>
      </c>
      <c r="T1407" s="72"/>
      <c r="U1407" s="72"/>
      <c r="V1407" s="72"/>
      <c r="W1407" s="72"/>
      <c r="X1407" s="72"/>
      <c r="Y1407" s="72"/>
      <c r="Z1407" s="72"/>
      <c r="AA1407" s="72"/>
      <c r="AB1407" s="72"/>
      <c r="AC1407" s="72"/>
      <c r="AD1407" s="72"/>
      <c r="AE1407" s="72"/>
      <c r="AF1407" s="72"/>
      <c r="AG1407" s="72"/>
      <c r="AH1407" s="72"/>
      <c r="AI1407" s="72"/>
      <c r="AJ1407" s="72"/>
      <c r="AK1407" s="72"/>
    </row>
    <row r="1408" ht="14.25" customHeight="1">
      <c r="A1408" s="78">
        <v>1405.0</v>
      </c>
      <c r="C1408" s="78" t="str">
        <f>VLOOKUP(G1408,[1]Macrodata_CCF!$A$3:$D$55,4,FALSE)</f>
        <v>#ERROR!</v>
      </c>
      <c r="E1408" s="79" t="str">
        <f>VLOOKUP(G1408,[1]Macrodata_CCF!$A$3:$B$55,2,FALSE)</f>
        <v>#ERROR!</v>
      </c>
      <c r="F1408" s="78">
        <v>0.0</v>
      </c>
      <c r="G1408" s="80">
        <v>24.0</v>
      </c>
      <c r="H1408" s="81">
        <v>275145.0</v>
      </c>
      <c r="I1408" s="81">
        <v>280000.0</v>
      </c>
      <c r="J1408" s="81">
        <v>276020.0</v>
      </c>
      <c r="K1408" s="81">
        <v>280000.0</v>
      </c>
      <c r="L1408" s="82">
        <v>0.1802265705458291</v>
      </c>
      <c r="N1408" s="83">
        <f t="shared" si="1"/>
        <v>0.1802265705</v>
      </c>
      <c r="O1408" s="83">
        <f t="shared" si="2"/>
        <v>0.1802265705</v>
      </c>
      <c r="Q1408" s="83">
        <f t="shared" si="3"/>
        <v>0.01733928571</v>
      </c>
      <c r="R1408" s="83">
        <f t="shared" si="4"/>
        <v>0.003125</v>
      </c>
      <c r="S1408" s="83" t="b">
        <f t="shared" si="5"/>
        <v>0</v>
      </c>
      <c r="T1408" s="72"/>
      <c r="U1408" s="72"/>
      <c r="V1408" s="72"/>
      <c r="W1408" s="72"/>
      <c r="X1408" s="72"/>
      <c r="Y1408" s="72"/>
      <c r="Z1408" s="72"/>
      <c r="AA1408" s="72"/>
      <c r="AB1408" s="72"/>
      <c r="AC1408" s="72"/>
      <c r="AD1408" s="72"/>
      <c r="AE1408" s="72"/>
      <c r="AF1408" s="72"/>
      <c r="AG1408" s="72"/>
      <c r="AH1408" s="72"/>
      <c r="AI1408" s="72"/>
      <c r="AJ1408" s="72"/>
      <c r="AK1408" s="72"/>
    </row>
    <row r="1409" ht="14.25" customHeight="1">
      <c r="A1409" s="78">
        <v>1406.0</v>
      </c>
      <c r="C1409" s="78" t="str">
        <f>VLOOKUP(G1409,[1]Macrodata_CCF!$A$3:$D$55,4,FALSE)</f>
        <v>#ERROR!</v>
      </c>
      <c r="E1409" s="79" t="str">
        <f>VLOOKUP(G1409,[1]Macrodata_CCF!$A$3:$B$55,2,FALSE)</f>
        <v>#ERROR!</v>
      </c>
      <c r="F1409" s="78">
        <v>0.0</v>
      </c>
      <c r="G1409" s="80">
        <v>46.0</v>
      </c>
      <c r="H1409" s="81">
        <v>0.0</v>
      </c>
      <c r="I1409" s="81">
        <v>610000.0</v>
      </c>
      <c r="J1409" s="81">
        <v>0.0</v>
      </c>
      <c r="K1409" s="81">
        <v>610000.0</v>
      </c>
      <c r="L1409" s="82">
        <v>0.0</v>
      </c>
      <c r="N1409" s="83">
        <f t="shared" si="1"/>
        <v>0</v>
      </c>
      <c r="O1409" s="83">
        <f t="shared" si="2"/>
        <v>0</v>
      </c>
      <c r="Q1409" s="83">
        <f t="shared" si="3"/>
        <v>1</v>
      </c>
      <c r="R1409" s="83">
        <f t="shared" si="4"/>
        <v>0</v>
      </c>
      <c r="S1409" s="83" t="b">
        <f t="shared" si="5"/>
        <v>0</v>
      </c>
      <c r="T1409" s="72"/>
      <c r="U1409" s="72"/>
      <c r="V1409" s="72"/>
      <c r="W1409" s="72"/>
      <c r="X1409" s="72"/>
      <c r="Y1409" s="72"/>
      <c r="Z1409" s="72"/>
      <c r="AA1409" s="72"/>
      <c r="AB1409" s="72"/>
      <c r="AC1409" s="72"/>
      <c r="AD1409" s="72"/>
      <c r="AE1409" s="72"/>
      <c r="AF1409" s="72"/>
      <c r="AG1409" s="72"/>
      <c r="AH1409" s="72"/>
      <c r="AI1409" s="72"/>
      <c r="AJ1409" s="72"/>
      <c r="AK1409" s="72"/>
    </row>
    <row r="1410" ht="14.25" customHeight="1">
      <c r="A1410" s="78">
        <v>1407.0</v>
      </c>
      <c r="C1410" s="78" t="str">
        <f>VLOOKUP(G1410,[1]Macrodata_CCF!$A$3:$D$55,4,FALSE)</f>
        <v>#ERROR!</v>
      </c>
      <c r="E1410" s="79" t="str">
        <f>VLOOKUP(G1410,[1]Macrodata_CCF!$A$3:$B$55,2,FALSE)</f>
        <v>#ERROR!</v>
      </c>
      <c r="F1410" s="78">
        <v>0.0</v>
      </c>
      <c r="G1410" s="80">
        <v>42.0</v>
      </c>
      <c r="H1410" s="81">
        <v>70405.0</v>
      </c>
      <c r="I1410" s="81">
        <v>190000.0</v>
      </c>
      <c r="J1410" s="81">
        <v>56055.0</v>
      </c>
      <c r="K1410" s="81">
        <v>285000.0</v>
      </c>
      <c r="L1410" s="82">
        <v>-0.1199882938249927</v>
      </c>
      <c r="N1410" s="83">
        <f t="shared" si="1"/>
        <v>-0.1199882938</v>
      </c>
      <c r="O1410" s="83">
        <f t="shared" si="2"/>
        <v>0</v>
      </c>
      <c r="Q1410" s="83">
        <f t="shared" si="3"/>
        <v>0.6294473684</v>
      </c>
      <c r="R1410" s="83">
        <f t="shared" si="4"/>
        <v>-0.1199882938</v>
      </c>
      <c r="S1410" s="83" t="b">
        <f t="shared" si="5"/>
        <v>0</v>
      </c>
      <c r="T1410" s="72"/>
      <c r="U1410" s="72"/>
      <c r="V1410" s="72"/>
      <c r="W1410" s="72"/>
      <c r="X1410" s="72"/>
      <c r="Y1410" s="72"/>
      <c r="Z1410" s="72"/>
      <c r="AA1410" s="72"/>
      <c r="AB1410" s="72"/>
      <c r="AC1410" s="72"/>
      <c r="AD1410" s="72"/>
      <c r="AE1410" s="72"/>
      <c r="AF1410" s="72"/>
      <c r="AG1410" s="72"/>
      <c r="AH1410" s="72"/>
      <c r="AI1410" s="72"/>
      <c r="AJ1410" s="72"/>
      <c r="AK1410" s="72"/>
    </row>
    <row r="1411" ht="14.25" customHeight="1">
      <c r="A1411" s="78">
        <v>1408.0</v>
      </c>
      <c r="C1411" s="78" t="str">
        <f>VLOOKUP(G1411,[1]Macrodata_CCF!$A$3:$D$55,4,FALSE)</f>
        <v>#ERROR!</v>
      </c>
      <c r="E1411" s="79" t="str">
        <f>VLOOKUP(G1411,[1]Macrodata_CCF!$A$3:$B$55,2,FALSE)</f>
        <v>#ERROR!</v>
      </c>
      <c r="F1411" s="78">
        <v>0.0</v>
      </c>
      <c r="G1411" s="80">
        <v>20.0</v>
      </c>
      <c r="H1411" s="81">
        <v>761870.0</v>
      </c>
      <c r="I1411" s="81">
        <v>840000.0</v>
      </c>
      <c r="J1411" s="81">
        <v>775150.0</v>
      </c>
      <c r="K1411" s="81">
        <v>840000.0</v>
      </c>
      <c r="L1411" s="82">
        <v>0.1699731217202099</v>
      </c>
      <c r="N1411" s="83">
        <f t="shared" si="1"/>
        <v>0.1699731217</v>
      </c>
      <c r="O1411" s="83">
        <f t="shared" si="2"/>
        <v>0.1699731217</v>
      </c>
      <c r="Q1411" s="83">
        <f t="shared" si="3"/>
        <v>0.09301190476</v>
      </c>
      <c r="R1411" s="83">
        <f t="shared" si="4"/>
        <v>0.01580952381</v>
      </c>
      <c r="S1411" s="83" t="b">
        <f t="shared" si="5"/>
        <v>0</v>
      </c>
      <c r="T1411" s="72"/>
      <c r="U1411" s="72"/>
      <c r="V1411" s="72"/>
      <c r="W1411" s="72"/>
      <c r="X1411" s="72"/>
      <c r="Y1411" s="72"/>
      <c r="Z1411" s="72"/>
      <c r="AA1411" s="72"/>
      <c r="AB1411" s="72"/>
      <c r="AC1411" s="72"/>
      <c r="AD1411" s="72"/>
      <c r="AE1411" s="72"/>
      <c r="AF1411" s="72"/>
      <c r="AG1411" s="72"/>
      <c r="AH1411" s="72"/>
      <c r="AI1411" s="72"/>
      <c r="AJ1411" s="72"/>
      <c r="AK1411" s="72"/>
    </row>
    <row r="1412" ht="14.25" customHeight="1">
      <c r="A1412" s="78">
        <v>1409.0</v>
      </c>
      <c r="C1412" s="78" t="str">
        <f>VLOOKUP(G1412,[1]Macrodata_CCF!$A$3:$D$55,4,FALSE)</f>
        <v>#ERROR!</v>
      </c>
      <c r="E1412" s="79" t="str">
        <f>VLOOKUP(G1412,[1]Macrodata_CCF!$A$3:$B$55,2,FALSE)</f>
        <v>#ERROR!</v>
      </c>
      <c r="F1412" s="78">
        <v>0.0</v>
      </c>
      <c r="G1412" s="80">
        <v>27.0</v>
      </c>
      <c r="H1412" s="81">
        <v>750135.0</v>
      </c>
      <c r="I1412" s="81">
        <v>910000.0</v>
      </c>
      <c r="J1412" s="81">
        <v>778910.0</v>
      </c>
      <c r="K1412" s="81">
        <v>910000.0</v>
      </c>
      <c r="L1412" s="82">
        <v>0.1799956213054765</v>
      </c>
      <c r="N1412" s="83">
        <f t="shared" si="1"/>
        <v>0.1799956213</v>
      </c>
      <c r="O1412" s="83">
        <f t="shared" si="2"/>
        <v>0.1799956213</v>
      </c>
      <c r="Q1412" s="83">
        <f t="shared" si="3"/>
        <v>0.1756758242</v>
      </c>
      <c r="R1412" s="83">
        <f t="shared" si="4"/>
        <v>0.1799956213</v>
      </c>
      <c r="S1412" s="83" t="b">
        <f t="shared" si="5"/>
        <v>0</v>
      </c>
      <c r="T1412" s="72"/>
      <c r="U1412" s="72"/>
      <c r="V1412" s="72"/>
      <c r="W1412" s="72"/>
      <c r="X1412" s="72"/>
      <c r="Y1412" s="72"/>
      <c r="Z1412" s="72"/>
      <c r="AA1412" s="72"/>
      <c r="AB1412" s="72"/>
      <c r="AC1412" s="72"/>
      <c r="AD1412" s="72"/>
      <c r="AE1412" s="72"/>
      <c r="AF1412" s="72"/>
      <c r="AG1412" s="72"/>
      <c r="AH1412" s="72"/>
      <c r="AI1412" s="72"/>
      <c r="AJ1412" s="72"/>
      <c r="AK1412" s="72"/>
    </row>
    <row r="1413" ht="14.25" customHeight="1">
      <c r="A1413" s="78">
        <v>1410.0</v>
      </c>
      <c r="C1413" s="78" t="str">
        <f>VLOOKUP(G1413,[1]Macrodata_CCF!$A$3:$D$55,4,FALSE)</f>
        <v>#ERROR!</v>
      </c>
      <c r="E1413" s="79" t="str">
        <f>VLOOKUP(G1413,[1]Macrodata_CCF!$A$3:$B$55,2,FALSE)</f>
        <v>#ERROR!</v>
      </c>
      <c r="F1413" s="78">
        <v>0.0</v>
      </c>
      <c r="G1413" s="80">
        <v>22.0</v>
      </c>
      <c r="H1413" s="81">
        <v>147620.0</v>
      </c>
      <c r="I1413" s="81">
        <v>260000.0</v>
      </c>
      <c r="J1413" s="81">
        <v>168970.0</v>
      </c>
      <c r="K1413" s="81">
        <v>364000.0</v>
      </c>
      <c r="L1413" s="82">
        <v>0.1899804235629116</v>
      </c>
      <c r="N1413" s="83">
        <f t="shared" si="1"/>
        <v>0.1899804236</v>
      </c>
      <c r="O1413" s="83">
        <f t="shared" si="2"/>
        <v>0.1899804236</v>
      </c>
      <c r="Q1413" s="83">
        <f t="shared" si="3"/>
        <v>0.4322307692</v>
      </c>
      <c r="R1413" s="83">
        <f t="shared" si="4"/>
        <v>0.1899804236</v>
      </c>
      <c r="S1413" s="83" t="b">
        <f t="shared" si="5"/>
        <v>0</v>
      </c>
      <c r="T1413" s="72"/>
      <c r="U1413" s="72"/>
      <c r="V1413" s="72"/>
      <c r="W1413" s="72"/>
      <c r="X1413" s="72"/>
      <c r="Y1413" s="72"/>
      <c r="Z1413" s="72"/>
      <c r="AA1413" s="72"/>
      <c r="AB1413" s="72"/>
      <c r="AC1413" s="72"/>
      <c r="AD1413" s="72"/>
      <c r="AE1413" s="72"/>
      <c r="AF1413" s="72"/>
      <c r="AG1413" s="72"/>
      <c r="AH1413" s="72"/>
      <c r="AI1413" s="72"/>
      <c r="AJ1413" s="72"/>
      <c r="AK1413" s="72"/>
    </row>
    <row r="1414" ht="14.25" customHeight="1">
      <c r="A1414" s="78">
        <v>1411.0</v>
      </c>
      <c r="C1414" s="78" t="str">
        <f>VLOOKUP(G1414,[1]Macrodata_CCF!$A$3:$D$55,4,FALSE)</f>
        <v>#ERROR!</v>
      </c>
      <c r="E1414" s="79" t="str">
        <f>VLOOKUP(G1414,[1]Macrodata_CCF!$A$3:$B$55,2,FALSE)</f>
        <v>#ERROR!</v>
      </c>
      <c r="F1414" s="78">
        <v>0.0</v>
      </c>
      <c r="G1414" s="80">
        <v>24.0</v>
      </c>
      <c r="H1414" s="81">
        <v>196380.0</v>
      </c>
      <c r="I1414" s="81">
        <v>330000.0</v>
      </c>
      <c r="J1414" s="81">
        <v>221770.0</v>
      </c>
      <c r="K1414" s="81">
        <v>330000.0</v>
      </c>
      <c r="L1414" s="82">
        <v>0.1900164646011076</v>
      </c>
      <c r="N1414" s="83">
        <f t="shared" si="1"/>
        <v>0.1900164646</v>
      </c>
      <c r="O1414" s="83">
        <f t="shared" si="2"/>
        <v>0.1900164646</v>
      </c>
      <c r="Q1414" s="83">
        <f t="shared" si="3"/>
        <v>0.4049090909</v>
      </c>
      <c r="R1414" s="83">
        <f t="shared" si="4"/>
        <v>0.1900164646</v>
      </c>
      <c r="S1414" s="83" t="b">
        <f t="shared" si="5"/>
        <v>0</v>
      </c>
      <c r="T1414" s="72"/>
      <c r="U1414" s="72"/>
      <c r="V1414" s="72"/>
      <c r="W1414" s="72"/>
      <c r="X1414" s="72"/>
      <c r="Y1414" s="72"/>
      <c r="Z1414" s="72"/>
      <c r="AA1414" s="72"/>
      <c r="AB1414" s="72"/>
      <c r="AC1414" s="72"/>
      <c r="AD1414" s="72"/>
      <c r="AE1414" s="72"/>
      <c r="AF1414" s="72"/>
      <c r="AG1414" s="72"/>
      <c r="AH1414" s="72"/>
      <c r="AI1414" s="72"/>
      <c r="AJ1414" s="72"/>
      <c r="AK1414" s="72"/>
    </row>
    <row r="1415" ht="14.25" customHeight="1">
      <c r="A1415" s="78">
        <v>1412.0</v>
      </c>
      <c r="C1415" s="78" t="str">
        <f>VLOOKUP(G1415,[1]Macrodata_CCF!$A$3:$D$55,4,FALSE)</f>
        <v>#ERROR!</v>
      </c>
      <c r="E1415" s="79" t="str">
        <f>VLOOKUP(G1415,[1]Macrodata_CCF!$A$3:$B$55,2,FALSE)</f>
        <v>#ERROR!</v>
      </c>
      <c r="F1415" s="78">
        <v>0.0</v>
      </c>
      <c r="G1415" s="80">
        <v>39.0</v>
      </c>
      <c r="H1415" s="81">
        <v>102785.0</v>
      </c>
      <c r="I1415" s="81">
        <v>510000.0</v>
      </c>
      <c r="J1415" s="81">
        <v>57990.0</v>
      </c>
      <c r="K1415" s="81">
        <v>1020000.0</v>
      </c>
      <c r="L1415" s="82">
        <v>-0.1100033152020432</v>
      </c>
      <c r="N1415" s="83">
        <f t="shared" si="1"/>
        <v>-0.1100033152</v>
      </c>
      <c r="O1415" s="83">
        <f t="shared" si="2"/>
        <v>0</v>
      </c>
      <c r="Q1415" s="83">
        <f t="shared" si="3"/>
        <v>0.7984607843</v>
      </c>
      <c r="R1415" s="83">
        <f t="shared" si="4"/>
        <v>-0.1100033152</v>
      </c>
      <c r="S1415" s="83" t="b">
        <f t="shared" si="5"/>
        <v>0</v>
      </c>
      <c r="T1415" s="72"/>
      <c r="U1415" s="72"/>
      <c r="V1415" s="72"/>
      <c r="W1415" s="72"/>
      <c r="X1415" s="72"/>
      <c r="Y1415" s="72"/>
      <c r="Z1415" s="72"/>
      <c r="AA1415" s="72"/>
      <c r="AB1415" s="72"/>
      <c r="AC1415" s="72"/>
      <c r="AD1415" s="72"/>
      <c r="AE1415" s="72"/>
      <c r="AF1415" s="72"/>
      <c r="AG1415" s="72"/>
      <c r="AH1415" s="72"/>
      <c r="AI1415" s="72"/>
      <c r="AJ1415" s="72"/>
      <c r="AK1415" s="72"/>
    </row>
    <row r="1416" ht="14.25" customHeight="1">
      <c r="A1416" s="78">
        <v>1413.0</v>
      </c>
      <c r="C1416" s="78" t="str">
        <f>VLOOKUP(G1416,[1]Macrodata_CCF!$A$3:$D$55,4,FALSE)</f>
        <v>#ERROR!</v>
      </c>
      <c r="E1416" s="79" t="str">
        <f>VLOOKUP(G1416,[1]Macrodata_CCF!$A$3:$B$55,2,FALSE)</f>
        <v>#ERROR!</v>
      </c>
      <c r="F1416" s="78">
        <v>0.0</v>
      </c>
      <c r="G1416" s="80">
        <v>38.0</v>
      </c>
      <c r="H1416" s="81">
        <v>128890.0</v>
      </c>
      <c r="I1416" s="81">
        <v>960000.0</v>
      </c>
      <c r="J1416" s="81">
        <v>979200.0</v>
      </c>
      <c r="K1416" s="81">
        <v>960000.0</v>
      </c>
      <c r="L1416" s="82">
        <v>1.023101635162614</v>
      </c>
      <c r="N1416" s="83">
        <f t="shared" si="1"/>
        <v>1.023101635</v>
      </c>
      <c r="O1416" s="83">
        <f t="shared" si="2"/>
        <v>1</v>
      </c>
      <c r="Q1416" s="83">
        <f t="shared" si="3"/>
        <v>0.8657395833</v>
      </c>
      <c r="R1416" s="83">
        <f t="shared" si="4"/>
        <v>1.023101635</v>
      </c>
      <c r="S1416" s="83" t="b">
        <f t="shared" si="5"/>
        <v>0</v>
      </c>
      <c r="T1416" s="72"/>
      <c r="U1416" s="72"/>
      <c r="V1416" s="72"/>
      <c r="W1416" s="72"/>
      <c r="X1416" s="72"/>
      <c r="Y1416" s="72"/>
      <c r="Z1416" s="72"/>
      <c r="AA1416" s="72"/>
      <c r="AB1416" s="72"/>
      <c r="AC1416" s="72"/>
      <c r="AD1416" s="72"/>
      <c r="AE1416" s="72"/>
      <c r="AF1416" s="72"/>
      <c r="AG1416" s="72"/>
      <c r="AH1416" s="72"/>
      <c r="AI1416" s="72"/>
      <c r="AJ1416" s="72"/>
      <c r="AK1416" s="72"/>
    </row>
    <row r="1417" ht="14.25" customHeight="1">
      <c r="A1417" s="78">
        <v>1414.0</v>
      </c>
      <c r="C1417" s="78" t="str">
        <f>VLOOKUP(G1417,[1]Macrodata_CCF!$A$3:$D$55,4,FALSE)</f>
        <v>#ERROR!</v>
      </c>
      <c r="E1417" s="79" t="str">
        <f>VLOOKUP(G1417,[1]Macrodata_CCF!$A$3:$B$55,2,FALSE)</f>
        <v>#ERROR!</v>
      </c>
      <c r="F1417" s="78">
        <v>0.0</v>
      </c>
      <c r="G1417" s="80">
        <v>13.0</v>
      </c>
      <c r="H1417" s="81">
        <v>0.0</v>
      </c>
      <c r="I1417" s="81">
        <v>740000.0</v>
      </c>
      <c r="J1417" s="81">
        <v>133200.0</v>
      </c>
      <c r="K1417" s="81">
        <v>740000.0</v>
      </c>
      <c r="L1417" s="82">
        <v>0.18</v>
      </c>
      <c r="N1417" s="83">
        <f t="shared" si="1"/>
        <v>0.18</v>
      </c>
      <c r="O1417" s="83">
        <f t="shared" si="2"/>
        <v>0.18</v>
      </c>
      <c r="Q1417" s="83">
        <f t="shared" si="3"/>
        <v>1</v>
      </c>
      <c r="R1417" s="83">
        <f t="shared" si="4"/>
        <v>0.18</v>
      </c>
      <c r="S1417" s="83" t="b">
        <f t="shared" si="5"/>
        <v>0</v>
      </c>
      <c r="T1417" s="72"/>
      <c r="U1417" s="72"/>
      <c r="V1417" s="72"/>
      <c r="W1417" s="72"/>
      <c r="X1417" s="72"/>
      <c r="Y1417" s="72"/>
      <c r="Z1417" s="72"/>
      <c r="AA1417" s="72"/>
      <c r="AB1417" s="72"/>
      <c r="AC1417" s="72"/>
      <c r="AD1417" s="72"/>
      <c r="AE1417" s="72"/>
      <c r="AF1417" s="72"/>
      <c r="AG1417" s="72"/>
      <c r="AH1417" s="72"/>
      <c r="AI1417" s="72"/>
      <c r="AJ1417" s="72"/>
      <c r="AK1417" s="72"/>
    </row>
    <row r="1418" ht="14.25" customHeight="1">
      <c r="A1418" s="78">
        <v>1415.0</v>
      </c>
      <c r="C1418" s="78" t="str">
        <f>VLOOKUP(G1418,[1]Macrodata_CCF!$A$3:$D$55,4,FALSE)</f>
        <v>#ERROR!</v>
      </c>
      <c r="E1418" s="79" t="str">
        <f>VLOOKUP(G1418,[1]Macrodata_CCF!$A$3:$B$55,2,FALSE)</f>
        <v>#ERROR!</v>
      </c>
      <c r="F1418" s="78">
        <v>0.0</v>
      </c>
      <c r="G1418" s="80">
        <v>46.0</v>
      </c>
      <c r="H1418" s="81">
        <v>78825.0</v>
      </c>
      <c r="I1418" s="81">
        <v>610000.0</v>
      </c>
      <c r="J1418" s="81">
        <v>174435.0</v>
      </c>
      <c r="K1418" s="81">
        <v>610000.0</v>
      </c>
      <c r="L1418" s="82">
        <v>0.179997176071916</v>
      </c>
      <c r="N1418" s="83">
        <f t="shared" si="1"/>
        <v>0.1799971761</v>
      </c>
      <c r="O1418" s="83">
        <f t="shared" si="2"/>
        <v>0.1799971761</v>
      </c>
      <c r="Q1418" s="83">
        <f t="shared" si="3"/>
        <v>0.8707786885</v>
      </c>
      <c r="R1418" s="83">
        <f t="shared" si="4"/>
        <v>0.1799971761</v>
      </c>
      <c r="S1418" s="83" t="b">
        <f t="shared" si="5"/>
        <v>0</v>
      </c>
      <c r="T1418" s="72"/>
      <c r="U1418" s="72"/>
      <c r="V1418" s="72"/>
      <c r="W1418" s="72"/>
      <c r="X1418" s="72"/>
      <c r="Y1418" s="72"/>
      <c r="Z1418" s="72"/>
      <c r="AA1418" s="72"/>
      <c r="AB1418" s="72"/>
      <c r="AC1418" s="72"/>
      <c r="AD1418" s="72"/>
      <c r="AE1418" s="72"/>
      <c r="AF1418" s="72"/>
      <c r="AG1418" s="72"/>
      <c r="AH1418" s="72"/>
      <c r="AI1418" s="72"/>
      <c r="AJ1418" s="72"/>
      <c r="AK1418" s="72"/>
    </row>
    <row r="1419" ht="14.25" customHeight="1">
      <c r="A1419" s="78">
        <v>1416.0</v>
      </c>
      <c r="C1419" s="78" t="str">
        <f>VLOOKUP(G1419,[1]Macrodata_CCF!$A$3:$D$55,4,FALSE)</f>
        <v>#ERROR!</v>
      </c>
      <c r="E1419" s="79" t="str">
        <f>VLOOKUP(G1419,[1]Macrodata_CCF!$A$3:$B$55,2,FALSE)</f>
        <v>#ERROR!</v>
      </c>
      <c r="F1419" s="78">
        <v>0.0</v>
      </c>
      <c r="G1419" s="80">
        <v>25.0</v>
      </c>
      <c r="H1419" s="81">
        <v>212525.0</v>
      </c>
      <c r="I1419" s="81">
        <v>240000.0</v>
      </c>
      <c r="J1419" s="81">
        <v>216370.0</v>
      </c>
      <c r="K1419" s="81">
        <v>240000.0</v>
      </c>
      <c r="L1419" s="82">
        <v>0.1399454049135578</v>
      </c>
      <c r="N1419" s="83">
        <f t="shared" si="1"/>
        <v>0.1399454049</v>
      </c>
      <c r="O1419" s="83">
        <f t="shared" si="2"/>
        <v>0.1399454049</v>
      </c>
      <c r="Q1419" s="83">
        <f t="shared" si="3"/>
        <v>0.1144791667</v>
      </c>
      <c r="R1419" s="83">
        <f t="shared" si="4"/>
        <v>0.1399454049</v>
      </c>
      <c r="S1419" s="83" t="b">
        <f t="shared" si="5"/>
        <v>0</v>
      </c>
      <c r="T1419" s="72"/>
      <c r="U1419" s="72"/>
      <c r="V1419" s="72"/>
      <c r="W1419" s="72"/>
      <c r="X1419" s="72"/>
      <c r="Y1419" s="72"/>
      <c r="Z1419" s="72"/>
      <c r="AA1419" s="72"/>
      <c r="AB1419" s="72"/>
      <c r="AC1419" s="72"/>
      <c r="AD1419" s="72"/>
      <c r="AE1419" s="72"/>
      <c r="AF1419" s="72"/>
      <c r="AG1419" s="72"/>
      <c r="AH1419" s="72"/>
      <c r="AI1419" s="72"/>
      <c r="AJ1419" s="72"/>
      <c r="AK1419" s="72"/>
    </row>
    <row r="1420" ht="14.25" customHeight="1">
      <c r="A1420" s="78">
        <v>1417.0</v>
      </c>
      <c r="C1420" s="78" t="str">
        <f>VLOOKUP(G1420,[1]Macrodata_CCF!$A$3:$D$55,4,FALSE)</f>
        <v>#ERROR!</v>
      </c>
      <c r="E1420" s="79" t="str">
        <f>VLOOKUP(G1420,[1]Macrodata_CCF!$A$3:$B$55,2,FALSE)</f>
        <v>#ERROR!</v>
      </c>
      <c r="F1420" s="78">
        <v>0.0</v>
      </c>
      <c r="G1420" s="80">
        <v>8.0</v>
      </c>
      <c r="H1420" s="81">
        <v>228145.0</v>
      </c>
      <c r="I1420" s="81">
        <v>790000.0</v>
      </c>
      <c r="J1420" s="81">
        <v>379845.0</v>
      </c>
      <c r="K1420" s="81">
        <v>790000.0</v>
      </c>
      <c r="L1420" s="82">
        <v>0.269998487154159</v>
      </c>
      <c r="N1420" s="83">
        <f t="shared" si="1"/>
        <v>0.2699984872</v>
      </c>
      <c r="O1420" s="83">
        <f t="shared" si="2"/>
        <v>0.2699984872</v>
      </c>
      <c r="Q1420" s="83">
        <f t="shared" si="3"/>
        <v>0.7112088608</v>
      </c>
      <c r="R1420" s="83">
        <f t="shared" si="4"/>
        <v>0.2699984872</v>
      </c>
      <c r="S1420" s="83" t="b">
        <f t="shared" si="5"/>
        <v>0</v>
      </c>
      <c r="T1420" s="72"/>
      <c r="U1420" s="72"/>
      <c r="V1420" s="72"/>
      <c r="W1420" s="72"/>
      <c r="X1420" s="72"/>
      <c r="Y1420" s="72"/>
      <c r="Z1420" s="72"/>
      <c r="AA1420" s="72"/>
      <c r="AB1420" s="72"/>
      <c r="AC1420" s="72"/>
      <c r="AD1420" s="72"/>
      <c r="AE1420" s="72"/>
      <c r="AF1420" s="72"/>
      <c r="AG1420" s="72"/>
      <c r="AH1420" s="72"/>
      <c r="AI1420" s="72"/>
      <c r="AJ1420" s="72"/>
      <c r="AK1420" s="72"/>
    </row>
    <row r="1421" ht="14.25" customHeight="1">
      <c r="A1421" s="78">
        <v>1418.0</v>
      </c>
      <c r="C1421" s="78" t="str">
        <f>VLOOKUP(G1421,[1]Macrodata_CCF!$A$3:$D$55,4,FALSE)</f>
        <v>#ERROR!</v>
      </c>
      <c r="E1421" s="79" t="str">
        <f>VLOOKUP(G1421,[1]Macrodata_CCF!$A$3:$B$55,2,FALSE)</f>
        <v>#ERROR!</v>
      </c>
      <c r="F1421" s="78">
        <v>0.0</v>
      </c>
      <c r="G1421" s="80">
        <v>12.0</v>
      </c>
      <c r="H1421" s="81">
        <v>357395.0</v>
      </c>
      <c r="I1421" s="81">
        <v>440000.0</v>
      </c>
      <c r="J1421" s="81">
        <v>448800.0</v>
      </c>
      <c r="K1421" s="81">
        <v>440000.0</v>
      </c>
      <c r="L1421" s="82">
        <v>1.106531081653653</v>
      </c>
      <c r="N1421" s="83">
        <f t="shared" si="1"/>
        <v>1.106531082</v>
      </c>
      <c r="O1421" s="83">
        <f t="shared" si="2"/>
        <v>1</v>
      </c>
      <c r="Q1421" s="83">
        <f t="shared" si="3"/>
        <v>0.1877386364</v>
      </c>
      <c r="R1421" s="83">
        <f t="shared" si="4"/>
        <v>1.106531082</v>
      </c>
      <c r="S1421" s="83" t="b">
        <f t="shared" si="5"/>
        <v>0</v>
      </c>
      <c r="T1421" s="72"/>
      <c r="U1421" s="72"/>
      <c r="V1421" s="72"/>
      <c r="W1421" s="72"/>
      <c r="X1421" s="72"/>
      <c r="Y1421" s="72"/>
      <c r="Z1421" s="72"/>
      <c r="AA1421" s="72"/>
      <c r="AB1421" s="72"/>
      <c r="AC1421" s="72"/>
      <c r="AD1421" s="72"/>
      <c r="AE1421" s="72"/>
      <c r="AF1421" s="72"/>
      <c r="AG1421" s="72"/>
      <c r="AH1421" s="72"/>
      <c r="AI1421" s="72"/>
      <c r="AJ1421" s="72"/>
      <c r="AK1421" s="72"/>
    </row>
    <row r="1422" ht="14.25" customHeight="1">
      <c r="A1422" s="78">
        <v>1419.0</v>
      </c>
      <c r="C1422" s="78" t="str">
        <f>VLOOKUP(G1422,[1]Macrodata_CCF!$A$3:$D$55,4,FALSE)</f>
        <v>#ERROR!</v>
      </c>
      <c r="E1422" s="79" t="str">
        <f>VLOOKUP(G1422,[1]Macrodata_CCF!$A$3:$B$55,2,FALSE)</f>
        <v>#ERROR!</v>
      </c>
      <c r="F1422" s="78">
        <v>0.0</v>
      </c>
      <c r="G1422" s="80">
        <v>3.0</v>
      </c>
      <c r="H1422" s="81">
        <v>366465.0</v>
      </c>
      <c r="I1422" s="81">
        <v>670000.0</v>
      </c>
      <c r="J1422" s="81">
        <v>457525.0</v>
      </c>
      <c r="K1422" s="81">
        <v>670000.0</v>
      </c>
      <c r="L1422" s="82">
        <v>0.2999983527435057</v>
      </c>
      <c r="N1422" s="83">
        <f t="shared" si="1"/>
        <v>0.2999983527</v>
      </c>
      <c r="O1422" s="83">
        <f t="shared" si="2"/>
        <v>0.2999983527</v>
      </c>
      <c r="Q1422" s="83">
        <f t="shared" si="3"/>
        <v>0.4530373134</v>
      </c>
      <c r="R1422" s="83">
        <f t="shared" si="4"/>
        <v>0.2999983527</v>
      </c>
      <c r="S1422" s="83" t="b">
        <f t="shared" si="5"/>
        <v>0</v>
      </c>
      <c r="T1422" s="72"/>
      <c r="U1422" s="72"/>
      <c r="V1422" s="72"/>
      <c r="W1422" s="72"/>
      <c r="X1422" s="72"/>
      <c r="Y1422" s="72"/>
      <c r="Z1422" s="72"/>
      <c r="AA1422" s="72"/>
      <c r="AB1422" s="72"/>
      <c r="AC1422" s="72"/>
      <c r="AD1422" s="72"/>
      <c r="AE1422" s="72"/>
      <c r="AF1422" s="72"/>
      <c r="AG1422" s="72"/>
      <c r="AH1422" s="72"/>
      <c r="AI1422" s="72"/>
      <c r="AJ1422" s="72"/>
      <c r="AK1422" s="72"/>
    </row>
    <row r="1423" ht="14.25" customHeight="1">
      <c r="A1423" s="78">
        <v>1420.0</v>
      </c>
      <c r="C1423" s="78" t="str">
        <f>VLOOKUP(G1423,[1]Macrodata_CCF!$A$3:$D$55,4,FALSE)</f>
        <v>#ERROR!</v>
      </c>
      <c r="E1423" s="79" t="str">
        <f>VLOOKUP(G1423,[1]Macrodata_CCF!$A$3:$B$55,2,FALSE)</f>
        <v>#ERROR!</v>
      </c>
      <c r="F1423" s="78">
        <v>0.0</v>
      </c>
      <c r="G1423" s="80">
        <v>7.0</v>
      </c>
      <c r="H1423" s="81">
        <v>589695.0</v>
      </c>
      <c r="I1423" s="81">
        <v>870000.0</v>
      </c>
      <c r="J1423" s="81">
        <v>699015.0</v>
      </c>
      <c r="K1423" s="81">
        <v>870000.0</v>
      </c>
      <c r="L1423" s="82">
        <v>0.3900037459196233</v>
      </c>
      <c r="N1423" s="83">
        <f t="shared" si="1"/>
        <v>0.3900037459</v>
      </c>
      <c r="O1423" s="83">
        <f t="shared" si="2"/>
        <v>0.3900037459</v>
      </c>
      <c r="Q1423" s="83">
        <f t="shared" si="3"/>
        <v>0.3221896552</v>
      </c>
      <c r="R1423" s="83">
        <f t="shared" si="4"/>
        <v>0.3900037459</v>
      </c>
      <c r="S1423" s="83" t="b">
        <f t="shared" si="5"/>
        <v>0</v>
      </c>
      <c r="T1423" s="72"/>
      <c r="U1423" s="72"/>
      <c r="V1423" s="72"/>
      <c r="W1423" s="72"/>
      <c r="X1423" s="72"/>
      <c r="Y1423" s="72"/>
      <c r="Z1423" s="72"/>
      <c r="AA1423" s="72"/>
      <c r="AB1423" s="72"/>
      <c r="AC1423" s="72"/>
      <c r="AD1423" s="72"/>
      <c r="AE1423" s="72"/>
      <c r="AF1423" s="72"/>
      <c r="AG1423" s="72"/>
      <c r="AH1423" s="72"/>
      <c r="AI1423" s="72"/>
      <c r="AJ1423" s="72"/>
      <c r="AK1423" s="72"/>
    </row>
    <row r="1424" ht="14.25" customHeight="1">
      <c r="A1424" s="78">
        <v>1421.0</v>
      </c>
      <c r="C1424" s="78" t="str">
        <f>VLOOKUP(G1424,[1]Macrodata_CCF!$A$3:$D$55,4,FALSE)</f>
        <v>#ERROR!</v>
      </c>
      <c r="E1424" s="79" t="str">
        <f>VLOOKUP(G1424,[1]Macrodata_CCF!$A$3:$B$55,2,FALSE)</f>
        <v>#ERROR!</v>
      </c>
      <c r="F1424" s="78">
        <v>0.0</v>
      </c>
      <c r="G1424" s="80">
        <v>17.0</v>
      </c>
      <c r="H1424" s="81">
        <v>100380.0</v>
      </c>
      <c r="I1424" s="81">
        <v>570000.0</v>
      </c>
      <c r="J1424" s="81">
        <v>90990.0</v>
      </c>
      <c r="K1424" s="81">
        <v>570000.0</v>
      </c>
      <c r="L1424" s="82">
        <v>-0.01999488948511563</v>
      </c>
      <c r="N1424" s="83">
        <f t="shared" si="1"/>
        <v>-0.01999488949</v>
      </c>
      <c r="O1424" s="83">
        <f t="shared" si="2"/>
        <v>0</v>
      </c>
      <c r="Q1424" s="83">
        <f t="shared" si="3"/>
        <v>0.8238947368</v>
      </c>
      <c r="R1424" s="83">
        <f t="shared" si="4"/>
        <v>-0.01999488949</v>
      </c>
      <c r="S1424" s="83" t="b">
        <f t="shared" si="5"/>
        <v>0</v>
      </c>
      <c r="T1424" s="72"/>
      <c r="U1424" s="72"/>
      <c r="V1424" s="72"/>
      <c r="W1424" s="72"/>
      <c r="X1424" s="72"/>
      <c r="Y1424" s="72"/>
      <c r="Z1424" s="72"/>
      <c r="AA1424" s="72"/>
      <c r="AB1424" s="72"/>
      <c r="AC1424" s="72"/>
      <c r="AD1424" s="72"/>
      <c r="AE1424" s="72"/>
      <c r="AF1424" s="72"/>
      <c r="AG1424" s="72"/>
      <c r="AH1424" s="72"/>
      <c r="AI1424" s="72"/>
      <c r="AJ1424" s="72"/>
      <c r="AK1424" s="72"/>
    </row>
    <row r="1425" ht="14.25" customHeight="1">
      <c r="A1425" s="78">
        <v>1422.0</v>
      </c>
      <c r="C1425" s="78" t="str">
        <f>VLOOKUP(G1425,[1]Macrodata_CCF!$A$3:$D$55,4,FALSE)</f>
        <v>#ERROR!</v>
      </c>
      <c r="E1425" s="79" t="str">
        <f>VLOOKUP(G1425,[1]Macrodata_CCF!$A$3:$B$55,2,FALSE)</f>
        <v>#ERROR!</v>
      </c>
      <c r="F1425" s="78">
        <v>1.0</v>
      </c>
      <c r="G1425" s="80">
        <v>33.0</v>
      </c>
      <c r="H1425" s="81">
        <v>298350.0</v>
      </c>
      <c r="I1425" s="81">
        <v>900000.0</v>
      </c>
      <c r="J1425" s="81">
        <v>918000.0</v>
      </c>
      <c r="K1425" s="81">
        <v>900000.0</v>
      </c>
      <c r="L1425" s="82">
        <v>1.029917726252805</v>
      </c>
      <c r="N1425" s="83">
        <f t="shared" si="1"/>
        <v>1.029917726</v>
      </c>
      <c r="O1425" s="83">
        <f t="shared" si="2"/>
        <v>1</v>
      </c>
      <c r="Q1425" s="83">
        <f t="shared" si="3"/>
        <v>0.6685</v>
      </c>
      <c r="R1425" s="83">
        <f t="shared" si="4"/>
        <v>1.029917726</v>
      </c>
      <c r="S1425" s="83" t="b">
        <f t="shared" si="5"/>
        <v>0</v>
      </c>
      <c r="T1425" s="72"/>
      <c r="U1425" s="72"/>
      <c r="V1425" s="72"/>
      <c r="W1425" s="72"/>
      <c r="X1425" s="72"/>
      <c r="Y1425" s="72"/>
      <c r="Z1425" s="72"/>
      <c r="AA1425" s="72"/>
      <c r="AB1425" s="72"/>
      <c r="AC1425" s="72"/>
      <c r="AD1425" s="72"/>
      <c r="AE1425" s="72"/>
      <c r="AF1425" s="72"/>
      <c r="AG1425" s="72"/>
      <c r="AH1425" s="72"/>
      <c r="AI1425" s="72"/>
      <c r="AJ1425" s="72"/>
      <c r="AK1425" s="72"/>
    </row>
    <row r="1426" ht="14.25" customHeight="1">
      <c r="A1426" s="78">
        <v>1423.0</v>
      </c>
      <c r="C1426" s="78" t="str">
        <f>VLOOKUP(G1426,[1]Macrodata_CCF!$A$3:$D$55,4,FALSE)</f>
        <v>#ERROR!</v>
      </c>
      <c r="E1426" s="79" t="str">
        <f>VLOOKUP(G1426,[1]Macrodata_CCF!$A$3:$B$55,2,FALSE)</f>
        <v>#ERROR!</v>
      </c>
      <c r="F1426" s="78">
        <v>0.0</v>
      </c>
      <c r="G1426" s="80">
        <v>16.0</v>
      </c>
      <c r="H1426" s="81">
        <v>196235.0</v>
      </c>
      <c r="I1426" s="81">
        <v>310000.0</v>
      </c>
      <c r="J1426" s="81">
        <v>215575.0</v>
      </c>
      <c r="K1426" s="81">
        <v>310000.0</v>
      </c>
      <c r="L1426" s="82">
        <v>0.1699995604975168</v>
      </c>
      <c r="N1426" s="83">
        <f t="shared" si="1"/>
        <v>0.1699995605</v>
      </c>
      <c r="O1426" s="83">
        <f t="shared" si="2"/>
        <v>0.1699995605</v>
      </c>
      <c r="Q1426" s="83">
        <f t="shared" si="3"/>
        <v>0.366983871</v>
      </c>
      <c r="R1426" s="83">
        <f t="shared" si="4"/>
        <v>0.1699995605</v>
      </c>
      <c r="S1426" s="83" t="b">
        <f t="shared" si="5"/>
        <v>0</v>
      </c>
      <c r="T1426" s="72"/>
      <c r="U1426" s="72"/>
      <c r="V1426" s="72"/>
      <c r="W1426" s="72"/>
      <c r="X1426" s="72"/>
      <c r="Y1426" s="72"/>
      <c r="Z1426" s="72"/>
      <c r="AA1426" s="72"/>
      <c r="AB1426" s="72"/>
      <c r="AC1426" s="72"/>
      <c r="AD1426" s="72"/>
      <c r="AE1426" s="72"/>
      <c r="AF1426" s="72"/>
      <c r="AG1426" s="72"/>
      <c r="AH1426" s="72"/>
      <c r="AI1426" s="72"/>
      <c r="AJ1426" s="72"/>
      <c r="AK1426" s="72"/>
    </row>
    <row r="1427" ht="14.25" customHeight="1">
      <c r="A1427" s="78">
        <v>1424.0</v>
      </c>
      <c r="C1427" s="78" t="str">
        <f>VLOOKUP(G1427,[1]Macrodata_CCF!$A$3:$D$55,4,FALSE)</f>
        <v>#ERROR!</v>
      </c>
      <c r="E1427" s="79" t="str">
        <f>VLOOKUP(G1427,[1]Macrodata_CCF!$A$3:$B$55,2,FALSE)</f>
        <v>#ERROR!</v>
      </c>
      <c r="F1427" s="78">
        <v>0.0</v>
      </c>
      <c r="G1427" s="80">
        <v>4.0</v>
      </c>
      <c r="H1427" s="81">
        <v>467290.0</v>
      </c>
      <c r="I1427" s="81">
        <v>930000.0</v>
      </c>
      <c r="J1427" s="81">
        <v>606105.0</v>
      </c>
      <c r="K1427" s="81">
        <v>930000.0</v>
      </c>
      <c r="L1427" s="82">
        <v>0.3000043223617385</v>
      </c>
      <c r="N1427" s="83">
        <f t="shared" si="1"/>
        <v>0.3000043224</v>
      </c>
      <c r="O1427" s="83">
        <f t="shared" si="2"/>
        <v>0.3000043224</v>
      </c>
      <c r="Q1427" s="83">
        <f t="shared" si="3"/>
        <v>0.4975376344</v>
      </c>
      <c r="R1427" s="83">
        <f t="shared" si="4"/>
        <v>0.3000043224</v>
      </c>
      <c r="S1427" s="83" t="b">
        <f t="shared" si="5"/>
        <v>0</v>
      </c>
      <c r="T1427" s="72"/>
      <c r="U1427" s="72"/>
      <c r="V1427" s="72"/>
      <c r="W1427" s="72"/>
      <c r="X1427" s="72"/>
      <c r="Y1427" s="72"/>
      <c r="Z1427" s="72"/>
      <c r="AA1427" s="72"/>
      <c r="AB1427" s="72"/>
      <c r="AC1427" s="72"/>
      <c r="AD1427" s="72"/>
      <c r="AE1427" s="72"/>
      <c r="AF1427" s="72"/>
      <c r="AG1427" s="72"/>
      <c r="AH1427" s="72"/>
      <c r="AI1427" s="72"/>
      <c r="AJ1427" s="72"/>
      <c r="AK1427" s="72"/>
    </row>
    <row r="1428" ht="14.25" customHeight="1">
      <c r="A1428" s="78">
        <v>1425.0</v>
      </c>
      <c r="C1428" s="78" t="str">
        <f>VLOOKUP(G1428,[1]Macrodata_CCF!$A$3:$D$55,4,FALSE)</f>
        <v>#ERROR!</v>
      </c>
      <c r="E1428" s="79" t="str">
        <f>VLOOKUP(G1428,[1]Macrodata_CCF!$A$3:$B$55,2,FALSE)</f>
        <v>#ERROR!</v>
      </c>
      <c r="F1428" s="78">
        <v>0.0</v>
      </c>
      <c r="G1428" s="80">
        <v>10.0</v>
      </c>
      <c r="H1428" s="81">
        <v>478725.0</v>
      </c>
      <c r="I1428" s="81">
        <v>820000.0</v>
      </c>
      <c r="J1428" s="81">
        <v>366105.0</v>
      </c>
      <c r="K1428" s="81">
        <v>820000.0</v>
      </c>
      <c r="L1428" s="82">
        <v>-0.3299978023588016</v>
      </c>
      <c r="N1428" s="83">
        <f t="shared" si="1"/>
        <v>-0.3299978024</v>
      </c>
      <c r="O1428" s="83">
        <f t="shared" si="2"/>
        <v>0</v>
      </c>
      <c r="Q1428" s="83">
        <f t="shared" si="3"/>
        <v>0.4161890244</v>
      </c>
      <c r="R1428" s="83">
        <f t="shared" si="4"/>
        <v>-0.3299978024</v>
      </c>
      <c r="S1428" s="83" t="b">
        <f t="shared" si="5"/>
        <v>0</v>
      </c>
      <c r="T1428" s="72"/>
      <c r="U1428" s="72"/>
      <c r="V1428" s="72"/>
      <c r="W1428" s="72"/>
      <c r="X1428" s="72"/>
      <c r="Y1428" s="72"/>
      <c r="Z1428" s="72"/>
      <c r="AA1428" s="72"/>
      <c r="AB1428" s="72"/>
      <c r="AC1428" s="72"/>
      <c r="AD1428" s="72"/>
      <c r="AE1428" s="72"/>
      <c r="AF1428" s="72"/>
      <c r="AG1428" s="72"/>
      <c r="AH1428" s="72"/>
      <c r="AI1428" s="72"/>
      <c r="AJ1428" s="72"/>
      <c r="AK1428" s="72"/>
    </row>
    <row r="1429" ht="14.25" customHeight="1">
      <c r="A1429" s="78">
        <v>1426.0</v>
      </c>
      <c r="C1429" s="78" t="str">
        <f>VLOOKUP(G1429,[1]Macrodata_CCF!$A$3:$D$55,4,FALSE)</f>
        <v>#ERROR!</v>
      </c>
      <c r="E1429" s="79" t="str">
        <f>VLOOKUP(G1429,[1]Macrodata_CCF!$A$3:$B$55,2,FALSE)</f>
        <v>#ERROR!</v>
      </c>
      <c r="F1429" s="78">
        <v>0.0</v>
      </c>
      <c r="G1429" s="80">
        <v>15.0</v>
      </c>
      <c r="H1429" s="81">
        <v>20180.0</v>
      </c>
      <c r="I1429" s="81">
        <v>170000.0</v>
      </c>
      <c r="J1429" s="81">
        <v>50145.0</v>
      </c>
      <c r="K1429" s="81">
        <v>306000.0</v>
      </c>
      <c r="L1429" s="82">
        <v>0.2000066746762782</v>
      </c>
      <c r="N1429" s="83">
        <f t="shared" si="1"/>
        <v>0.2000066747</v>
      </c>
      <c r="O1429" s="83">
        <f t="shared" si="2"/>
        <v>0.2000066747</v>
      </c>
      <c r="Q1429" s="83">
        <f t="shared" si="3"/>
        <v>0.8812941176</v>
      </c>
      <c r="R1429" s="83">
        <f t="shared" si="4"/>
        <v>0.2000066747</v>
      </c>
      <c r="S1429" s="83" t="b">
        <f t="shared" si="5"/>
        <v>0</v>
      </c>
      <c r="T1429" s="72"/>
      <c r="U1429" s="72"/>
      <c r="V1429" s="72"/>
      <c r="W1429" s="72"/>
      <c r="X1429" s="72"/>
      <c r="Y1429" s="72"/>
      <c r="Z1429" s="72"/>
      <c r="AA1429" s="72"/>
      <c r="AB1429" s="72"/>
      <c r="AC1429" s="72"/>
      <c r="AD1429" s="72"/>
      <c r="AE1429" s="72"/>
      <c r="AF1429" s="72"/>
      <c r="AG1429" s="72"/>
      <c r="AH1429" s="72"/>
      <c r="AI1429" s="72"/>
      <c r="AJ1429" s="72"/>
      <c r="AK1429" s="72"/>
    </row>
    <row r="1430" ht="14.25" customHeight="1">
      <c r="A1430" s="78">
        <v>1427.0</v>
      </c>
      <c r="C1430" s="78" t="str">
        <f>VLOOKUP(G1430,[1]Macrodata_CCF!$A$3:$D$55,4,FALSE)</f>
        <v>#ERROR!</v>
      </c>
      <c r="E1430" s="79" t="str">
        <f>VLOOKUP(G1430,[1]Macrodata_CCF!$A$3:$B$55,2,FALSE)</f>
        <v>#ERROR!</v>
      </c>
      <c r="F1430" s="78">
        <v>0.0</v>
      </c>
      <c r="G1430" s="80">
        <v>10.0</v>
      </c>
      <c r="H1430" s="81">
        <v>17725.0</v>
      </c>
      <c r="I1430" s="81">
        <v>20000.0</v>
      </c>
      <c r="J1430" s="81">
        <v>18475.0</v>
      </c>
      <c r="K1430" s="81">
        <v>20000.0</v>
      </c>
      <c r="L1430" s="82">
        <v>0.3296703296703297</v>
      </c>
      <c r="N1430" s="83">
        <f t="shared" si="1"/>
        <v>0.3296703297</v>
      </c>
      <c r="O1430" s="83">
        <f t="shared" si="2"/>
        <v>0.3296703297</v>
      </c>
      <c r="Q1430" s="83">
        <f t="shared" si="3"/>
        <v>0.11375</v>
      </c>
      <c r="R1430" s="83">
        <f t="shared" si="4"/>
        <v>0.3296703297</v>
      </c>
      <c r="S1430" s="83" t="b">
        <f t="shared" si="5"/>
        <v>0</v>
      </c>
      <c r="T1430" s="72"/>
      <c r="U1430" s="72"/>
      <c r="V1430" s="72"/>
      <c r="W1430" s="72"/>
      <c r="X1430" s="72"/>
      <c r="Y1430" s="72"/>
      <c r="Z1430" s="72"/>
      <c r="AA1430" s="72"/>
      <c r="AB1430" s="72"/>
      <c r="AC1430" s="72"/>
      <c r="AD1430" s="72"/>
      <c r="AE1430" s="72"/>
      <c r="AF1430" s="72"/>
      <c r="AG1430" s="72"/>
      <c r="AH1430" s="72"/>
      <c r="AI1430" s="72"/>
      <c r="AJ1430" s="72"/>
      <c r="AK1430" s="72"/>
    </row>
    <row r="1431" ht="14.25" customHeight="1">
      <c r="A1431" s="78">
        <v>1428.0</v>
      </c>
      <c r="C1431" s="78" t="str">
        <f>VLOOKUP(G1431,[1]Macrodata_CCF!$A$3:$D$55,4,FALSE)</f>
        <v>#ERROR!</v>
      </c>
      <c r="E1431" s="79" t="str">
        <f>VLOOKUP(G1431,[1]Macrodata_CCF!$A$3:$B$55,2,FALSE)</f>
        <v>#ERROR!</v>
      </c>
      <c r="F1431" s="78">
        <v>0.0</v>
      </c>
      <c r="G1431" s="80">
        <v>13.0</v>
      </c>
      <c r="H1431" s="81">
        <v>0.0</v>
      </c>
      <c r="I1431" s="81">
        <v>880000.0</v>
      </c>
      <c r="J1431" s="81">
        <v>140800.0</v>
      </c>
      <c r="K1431" s="81">
        <v>880000.0</v>
      </c>
      <c r="L1431" s="82">
        <v>0.16</v>
      </c>
      <c r="N1431" s="83">
        <f t="shared" si="1"/>
        <v>0.16</v>
      </c>
      <c r="O1431" s="83">
        <f t="shared" si="2"/>
        <v>0.16</v>
      </c>
      <c r="Q1431" s="83">
        <f t="shared" si="3"/>
        <v>1</v>
      </c>
      <c r="R1431" s="83">
        <f t="shared" si="4"/>
        <v>0.16</v>
      </c>
      <c r="S1431" s="83" t="b">
        <f t="shared" si="5"/>
        <v>0</v>
      </c>
      <c r="T1431" s="72"/>
      <c r="U1431" s="72"/>
      <c r="V1431" s="72"/>
      <c r="W1431" s="72"/>
      <c r="X1431" s="72"/>
      <c r="Y1431" s="72"/>
      <c r="Z1431" s="72"/>
      <c r="AA1431" s="72"/>
      <c r="AB1431" s="72"/>
      <c r="AC1431" s="72"/>
      <c r="AD1431" s="72"/>
      <c r="AE1431" s="72"/>
      <c r="AF1431" s="72"/>
      <c r="AG1431" s="72"/>
      <c r="AH1431" s="72"/>
      <c r="AI1431" s="72"/>
      <c r="AJ1431" s="72"/>
      <c r="AK1431" s="72"/>
    </row>
    <row r="1432" ht="14.25" customHeight="1">
      <c r="A1432" s="78">
        <v>1429.0</v>
      </c>
      <c r="C1432" s="78" t="str">
        <f>VLOOKUP(G1432,[1]Macrodata_CCF!$A$3:$D$55,4,FALSE)</f>
        <v>#ERROR!</v>
      </c>
      <c r="E1432" s="79" t="str">
        <f>VLOOKUP(G1432,[1]Macrodata_CCF!$A$3:$B$55,2,FALSE)</f>
        <v>#ERROR!</v>
      </c>
      <c r="F1432" s="78">
        <v>0.0</v>
      </c>
      <c r="G1432" s="80">
        <v>6.0</v>
      </c>
      <c r="H1432" s="81">
        <v>27685.0</v>
      </c>
      <c r="I1432" s="81">
        <v>140000.0</v>
      </c>
      <c r="J1432" s="81">
        <v>68120.0</v>
      </c>
      <c r="K1432" s="81">
        <v>140000.0</v>
      </c>
      <c r="L1432" s="82">
        <v>0.3600142456483996</v>
      </c>
      <c r="N1432" s="83">
        <f t="shared" si="1"/>
        <v>0.3600142456</v>
      </c>
      <c r="O1432" s="83">
        <f t="shared" si="2"/>
        <v>0.3600142456</v>
      </c>
      <c r="Q1432" s="83">
        <f t="shared" si="3"/>
        <v>0.80225</v>
      </c>
      <c r="R1432" s="83">
        <f t="shared" si="4"/>
        <v>0.3600142456</v>
      </c>
      <c r="S1432" s="83" t="b">
        <f t="shared" si="5"/>
        <v>0</v>
      </c>
      <c r="T1432" s="72"/>
      <c r="U1432" s="72"/>
      <c r="V1432" s="72"/>
      <c r="W1432" s="72"/>
      <c r="X1432" s="72"/>
      <c r="Y1432" s="72"/>
      <c r="Z1432" s="72"/>
      <c r="AA1432" s="72"/>
      <c r="AB1432" s="72"/>
      <c r="AC1432" s="72"/>
      <c r="AD1432" s="72"/>
      <c r="AE1432" s="72"/>
      <c r="AF1432" s="72"/>
      <c r="AG1432" s="72"/>
      <c r="AH1432" s="72"/>
      <c r="AI1432" s="72"/>
      <c r="AJ1432" s="72"/>
      <c r="AK1432" s="72"/>
    </row>
    <row r="1433" ht="14.25" customHeight="1">
      <c r="A1433" s="78">
        <v>1430.0</v>
      </c>
      <c r="C1433" s="78" t="str">
        <f>VLOOKUP(G1433,[1]Macrodata_CCF!$A$3:$D$55,4,FALSE)</f>
        <v>#ERROR!</v>
      </c>
      <c r="E1433" s="79" t="str">
        <f>VLOOKUP(G1433,[1]Macrodata_CCF!$A$3:$B$55,2,FALSE)</f>
        <v>#ERROR!</v>
      </c>
      <c r="F1433" s="78">
        <v>0.0</v>
      </c>
      <c r="G1433" s="80">
        <v>35.0</v>
      </c>
      <c r="H1433" s="81">
        <v>72190.0</v>
      </c>
      <c r="I1433" s="81">
        <v>110000.0</v>
      </c>
      <c r="J1433" s="81">
        <v>75970.0</v>
      </c>
      <c r="K1433" s="81">
        <v>110000.0</v>
      </c>
      <c r="L1433" s="82">
        <v>0.0999735519703782</v>
      </c>
      <c r="N1433" s="83">
        <f t="shared" si="1"/>
        <v>0.09997355197</v>
      </c>
      <c r="O1433" s="83">
        <f t="shared" si="2"/>
        <v>0.09997355197</v>
      </c>
      <c r="Q1433" s="83">
        <f t="shared" si="3"/>
        <v>0.3437272727</v>
      </c>
      <c r="R1433" s="83">
        <f t="shared" si="4"/>
        <v>0.09997355197</v>
      </c>
      <c r="S1433" s="83" t="b">
        <f t="shared" si="5"/>
        <v>0</v>
      </c>
      <c r="T1433" s="72"/>
      <c r="U1433" s="72"/>
      <c r="V1433" s="72"/>
      <c r="W1433" s="72"/>
      <c r="X1433" s="72"/>
      <c r="Y1433" s="72"/>
      <c r="Z1433" s="72"/>
      <c r="AA1433" s="72"/>
      <c r="AB1433" s="72"/>
      <c r="AC1433" s="72"/>
      <c r="AD1433" s="72"/>
      <c r="AE1433" s="72"/>
      <c r="AF1433" s="72"/>
      <c r="AG1433" s="72"/>
      <c r="AH1433" s="72"/>
      <c r="AI1433" s="72"/>
      <c r="AJ1433" s="72"/>
      <c r="AK1433" s="72"/>
    </row>
    <row r="1434" ht="14.25" customHeight="1">
      <c r="A1434" s="78">
        <v>1431.0</v>
      </c>
      <c r="C1434" s="78" t="str">
        <f>VLOOKUP(G1434,[1]Macrodata_CCF!$A$3:$D$55,4,FALSE)</f>
        <v>#ERROR!</v>
      </c>
      <c r="E1434" s="79" t="str">
        <f>VLOOKUP(G1434,[1]Macrodata_CCF!$A$3:$B$55,2,FALSE)</f>
        <v>#ERROR!</v>
      </c>
      <c r="F1434" s="78">
        <v>0.0</v>
      </c>
      <c r="G1434" s="80">
        <v>18.0</v>
      </c>
      <c r="H1434" s="81">
        <v>20715.0</v>
      </c>
      <c r="I1434" s="81">
        <v>180000.0</v>
      </c>
      <c r="J1434" s="81">
        <v>46200.0</v>
      </c>
      <c r="K1434" s="81">
        <v>342000.0</v>
      </c>
      <c r="L1434" s="82">
        <v>0.1599962331669649</v>
      </c>
      <c r="N1434" s="83">
        <f t="shared" si="1"/>
        <v>0.1599962332</v>
      </c>
      <c r="O1434" s="83">
        <f t="shared" si="2"/>
        <v>0.1599962332</v>
      </c>
      <c r="Q1434" s="83">
        <f t="shared" si="3"/>
        <v>0.8849166667</v>
      </c>
      <c r="R1434" s="83">
        <f t="shared" si="4"/>
        <v>0.1599962332</v>
      </c>
      <c r="S1434" s="83" t="b">
        <f t="shared" si="5"/>
        <v>0</v>
      </c>
      <c r="T1434" s="72"/>
      <c r="U1434" s="72"/>
      <c r="V1434" s="72"/>
      <c r="W1434" s="72"/>
      <c r="X1434" s="72"/>
      <c r="Y1434" s="72"/>
      <c r="Z1434" s="72"/>
      <c r="AA1434" s="72"/>
      <c r="AB1434" s="72"/>
      <c r="AC1434" s="72"/>
      <c r="AD1434" s="72"/>
      <c r="AE1434" s="72"/>
      <c r="AF1434" s="72"/>
      <c r="AG1434" s="72"/>
      <c r="AH1434" s="72"/>
      <c r="AI1434" s="72"/>
      <c r="AJ1434" s="72"/>
      <c r="AK1434" s="72"/>
    </row>
    <row r="1435" ht="14.25" customHeight="1">
      <c r="A1435" s="78">
        <v>1432.0</v>
      </c>
      <c r="C1435" s="78" t="str">
        <f>VLOOKUP(G1435,[1]Macrodata_CCF!$A$3:$D$55,4,FALSE)</f>
        <v>#ERROR!</v>
      </c>
      <c r="E1435" s="79" t="str">
        <f>VLOOKUP(G1435,[1]Macrodata_CCF!$A$3:$B$55,2,FALSE)</f>
        <v>#ERROR!</v>
      </c>
      <c r="F1435" s="78">
        <v>0.0</v>
      </c>
      <c r="G1435" s="80">
        <v>7.0</v>
      </c>
      <c r="H1435" s="81">
        <v>39745.0</v>
      </c>
      <c r="I1435" s="81">
        <v>650000.0</v>
      </c>
      <c r="J1435" s="81">
        <v>265540.0</v>
      </c>
      <c r="K1435" s="81">
        <v>650000.0</v>
      </c>
      <c r="L1435" s="82">
        <v>0.3700010651285118</v>
      </c>
      <c r="N1435" s="83">
        <f t="shared" si="1"/>
        <v>0.3700010651</v>
      </c>
      <c r="O1435" s="83">
        <f t="shared" si="2"/>
        <v>0.3700010651</v>
      </c>
      <c r="Q1435" s="83">
        <f t="shared" si="3"/>
        <v>0.9388538462</v>
      </c>
      <c r="R1435" s="83">
        <f t="shared" si="4"/>
        <v>0.3700010651</v>
      </c>
      <c r="S1435" s="83" t="b">
        <f t="shared" si="5"/>
        <v>0</v>
      </c>
      <c r="T1435" s="72"/>
      <c r="U1435" s="72"/>
      <c r="V1435" s="72"/>
      <c r="W1435" s="72"/>
      <c r="X1435" s="72"/>
      <c r="Y1435" s="72"/>
      <c r="Z1435" s="72"/>
      <c r="AA1435" s="72"/>
      <c r="AB1435" s="72"/>
      <c r="AC1435" s="72"/>
      <c r="AD1435" s="72"/>
      <c r="AE1435" s="72"/>
      <c r="AF1435" s="72"/>
      <c r="AG1435" s="72"/>
      <c r="AH1435" s="72"/>
      <c r="AI1435" s="72"/>
      <c r="AJ1435" s="72"/>
      <c r="AK1435" s="72"/>
    </row>
    <row r="1436" ht="14.25" customHeight="1">
      <c r="A1436" s="78">
        <v>1433.0</v>
      </c>
      <c r="C1436" s="78" t="str">
        <f>VLOOKUP(G1436,[1]Macrodata_CCF!$A$3:$D$55,4,FALSE)</f>
        <v>#ERROR!</v>
      </c>
      <c r="E1436" s="79" t="str">
        <f>VLOOKUP(G1436,[1]Macrodata_CCF!$A$3:$B$55,2,FALSE)</f>
        <v>#ERROR!</v>
      </c>
      <c r="F1436" s="78">
        <v>0.0</v>
      </c>
      <c r="G1436" s="80">
        <v>45.0</v>
      </c>
      <c r="H1436" s="81">
        <v>636010.0</v>
      </c>
      <c r="I1436" s="81">
        <v>880000.0</v>
      </c>
      <c r="J1436" s="81">
        <v>562815.0</v>
      </c>
      <c r="K1436" s="81">
        <v>880000.0</v>
      </c>
      <c r="L1436" s="82">
        <v>-0.2999918029427436</v>
      </c>
      <c r="N1436" s="83">
        <f t="shared" si="1"/>
        <v>-0.2999918029</v>
      </c>
      <c r="O1436" s="83">
        <f t="shared" si="2"/>
        <v>0</v>
      </c>
      <c r="Q1436" s="83">
        <f t="shared" si="3"/>
        <v>0.2772613636</v>
      </c>
      <c r="R1436" s="83">
        <f t="shared" si="4"/>
        <v>-0.2999918029</v>
      </c>
      <c r="S1436" s="83" t="b">
        <f t="shared" si="5"/>
        <v>0</v>
      </c>
      <c r="T1436" s="72"/>
      <c r="U1436" s="72"/>
      <c r="V1436" s="72"/>
      <c r="W1436" s="72"/>
      <c r="X1436" s="72"/>
      <c r="Y1436" s="72"/>
      <c r="Z1436" s="72"/>
      <c r="AA1436" s="72"/>
      <c r="AB1436" s="72"/>
      <c r="AC1436" s="72"/>
      <c r="AD1436" s="72"/>
      <c r="AE1436" s="72"/>
      <c r="AF1436" s="72"/>
      <c r="AG1436" s="72"/>
      <c r="AH1436" s="72"/>
      <c r="AI1436" s="72"/>
      <c r="AJ1436" s="72"/>
      <c r="AK1436" s="72"/>
    </row>
    <row r="1437" ht="14.25" customHeight="1">
      <c r="A1437" s="78">
        <v>1434.0</v>
      </c>
      <c r="C1437" s="78" t="str">
        <f>VLOOKUP(G1437,[1]Macrodata_CCF!$A$3:$D$55,4,FALSE)</f>
        <v>#ERROR!</v>
      </c>
      <c r="E1437" s="79" t="str">
        <f>VLOOKUP(G1437,[1]Macrodata_CCF!$A$3:$B$55,2,FALSE)</f>
        <v>#ERROR!</v>
      </c>
      <c r="F1437" s="78">
        <v>0.0</v>
      </c>
      <c r="G1437" s="80">
        <v>50.0</v>
      </c>
      <c r="H1437" s="81">
        <v>652090.0</v>
      </c>
      <c r="I1437" s="81">
        <v>880000.0</v>
      </c>
      <c r="J1437" s="81">
        <v>658925.0</v>
      </c>
      <c r="K1437" s="81">
        <v>880000.0</v>
      </c>
      <c r="L1437" s="82">
        <v>0.02998990829713483</v>
      </c>
      <c r="N1437" s="83">
        <f t="shared" si="1"/>
        <v>0.0299899083</v>
      </c>
      <c r="O1437" s="83">
        <f t="shared" si="2"/>
        <v>0.0299899083</v>
      </c>
      <c r="Q1437" s="83">
        <f t="shared" si="3"/>
        <v>0.2589886364</v>
      </c>
      <c r="R1437" s="83">
        <f t="shared" si="4"/>
        <v>0.0299899083</v>
      </c>
      <c r="S1437" s="83" t="b">
        <f t="shared" si="5"/>
        <v>0</v>
      </c>
      <c r="T1437" s="72"/>
      <c r="U1437" s="72"/>
      <c r="V1437" s="72"/>
      <c r="W1437" s="72"/>
      <c r="X1437" s="72"/>
      <c r="Y1437" s="72"/>
      <c r="Z1437" s="72"/>
      <c r="AA1437" s="72"/>
      <c r="AB1437" s="72"/>
      <c r="AC1437" s="72"/>
      <c r="AD1437" s="72"/>
      <c r="AE1437" s="72"/>
      <c r="AF1437" s="72"/>
      <c r="AG1437" s="72"/>
      <c r="AH1437" s="72"/>
      <c r="AI1437" s="72"/>
      <c r="AJ1437" s="72"/>
      <c r="AK1437" s="72"/>
    </row>
    <row r="1438" ht="14.25" customHeight="1">
      <c r="A1438" s="78">
        <v>1435.0</v>
      </c>
      <c r="C1438" s="78" t="str">
        <f>VLOOKUP(G1438,[1]Macrodata_CCF!$A$3:$D$55,4,FALSE)</f>
        <v>#ERROR!</v>
      </c>
      <c r="E1438" s="79" t="str">
        <f>VLOOKUP(G1438,[1]Macrodata_CCF!$A$3:$B$55,2,FALSE)</f>
        <v>#ERROR!</v>
      </c>
      <c r="F1438" s="78">
        <v>0.0</v>
      </c>
      <c r="G1438" s="80">
        <v>16.0</v>
      </c>
      <c r="H1438" s="81">
        <v>226995.0</v>
      </c>
      <c r="I1438" s="81">
        <v>570000.0</v>
      </c>
      <c r="J1438" s="81">
        <v>278445.0</v>
      </c>
      <c r="K1438" s="81">
        <v>855000.0</v>
      </c>
      <c r="L1438" s="82">
        <v>0.1499978134429527</v>
      </c>
      <c r="N1438" s="83">
        <f t="shared" si="1"/>
        <v>0.1499978134</v>
      </c>
      <c r="O1438" s="83">
        <f t="shared" si="2"/>
        <v>0.1499978134</v>
      </c>
      <c r="Q1438" s="83">
        <f t="shared" si="3"/>
        <v>0.6017631579</v>
      </c>
      <c r="R1438" s="83">
        <f t="shared" si="4"/>
        <v>0.1499978134</v>
      </c>
      <c r="S1438" s="83" t="b">
        <f t="shared" si="5"/>
        <v>0</v>
      </c>
      <c r="T1438" s="72"/>
      <c r="U1438" s="72"/>
      <c r="V1438" s="72"/>
      <c r="W1438" s="72"/>
      <c r="X1438" s="72"/>
      <c r="Y1438" s="72"/>
      <c r="Z1438" s="72"/>
      <c r="AA1438" s="72"/>
      <c r="AB1438" s="72"/>
      <c r="AC1438" s="72"/>
      <c r="AD1438" s="72"/>
      <c r="AE1438" s="72"/>
      <c r="AF1438" s="72"/>
      <c r="AG1438" s="72"/>
      <c r="AH1438" s="72"/>
      <c r="AI1438" s="72"/>
      <c r="AJ1438" s="72"/>
      <c r="AK1438" s="72"/>
    </row>
    <row r="1439" ht="14.25" customHeight="1">
      <c r="A1439" s="78">
        <v>1436.0</v>
      </c>
      <c r="C1439" s="78" t="str">
        <f>VLOOKUP(G1439,[1]Macrodata_CCF!$A$3:$D$55,4,FALSE)</f>
        <v>#ERROR!</v>
      </c>
      <c r="E1439" s="79" t="str">
        <f>VLOOKUP(G1439,[1]Macrodata_CCF!$A$3:$B$55,2,FALSE)</f>
        <v>#ERROR!</v>
      </c>
      <c r="F1439" s="78">
        <v>0.0</v>
      </c>
      <c r="G1439" s="80">
        <v>7.0</v>
      </c>
      <c r="H1439" s="81">
        <v>57415.0</v>
      </c>
      <c r="I1439" s="81">
        <v>130000.0</v>
      </c>
      <c r="J1439" s="81">
        <v>86450.0</v>
      </c>
      <c r="K1439" s="81">
        <v>130000.0</v>
      </c>
      <c r="L1439" s="82">
        <v>0.4000137769511607</v>
      </c>
      <c r="N1439" s="83">
        <f t="shared" si="1"/>
        <v>0.400013777</v>
      </c>
      <c r="O1439" s="83">
        <f t="shared" si="2"/>
        <v>0.400013777</v>
      </c>
      <c r="Q1439" s="83">
        <f t="shared" si="3"/>
        <v>0.5583461538</v>
      </c>
      <c r="R1439" s="83">
        <f t="shared" si="4"/>
        <v>0.400013777</v>
      </c>
      <c r="S1439" s="83" t="b">
        <f t="shared" si="5"/>
        <v>0</v>
      </c>
      <c r="T1439" s="72"/>
      <c r="U1439" s="72"/>
      <c r="V1439" s="72"/>
      <c r="W1439" s="72"/>
      <c r="X1439" s="72"/>
      <c r="Y1439" s="72"/>
      <c r="Z1439" s="72"/>
      <c r="AA1439" s="72"/>
      <c r="AB1439" s="72"/>
      <c r="AC1439" s="72"/>
      <c r="AD1439" s="72"/>
      <c r="AE1439" s="72"/>
      <c r="AF1439" s="72"/>
      <c r="AG1439" s="72"/>
      <c r="AH1439" s="72"/>
      <c r="AI1439" s="72"/>
      <c r="AJ1439" s="72"/>
      <c r="AK1439" s="72"/>
    </row>
    <row r="1440" ht="14.25" customHeight="1">
      <c r="A1440" s="78">
        <v>1437.0</v>
      </c>
      <c r="C1440" s="78" t="str">
        <f>VLOOKUP(G1440,[1]Macrodata_CCF!$A$3:$D$55,4,FALSE)</f>
        <v>#ERROR!</v>
      </c>
      <c r="E1440" s="79" t="str">
        <f>VLOOKUP(G1440,[1]Macrodata_CCF!$A$3:$B$55,2,FALSE)</f>
        <v>#ERROR!</v>
      </c>
      <c r="F1440" s="78">
        <v>0.0</v>
      </c>
      <c r="G1440" s="80">
        <v>3.0</v>
      </c>
      <c r="H1440" s="81">
        <v>285755.0</v>
      </c>
      <c r="I1440" s="81">
        <v>810000.0</v>
      </c>
      <c r="J1440" s="81">
        <v>448270.0</v>
      </c>
      <c r="K1440" s="81">
        <v>810000.0</v>
      </c>
      <c r="L1440" s="82">
        <v>0.3099981878701752</v>
      </c>
      <c r="N1440" s="83">
        <f t="shared" si="1"/>
        <v>0.3099981879</v>
      </c>
      <c r="O1440" s="83">
        <f t="shared" si="2"/>
        <v>0.3099981879</v>
      </c>
      <c r="Q1440" s="83">
        <f t="shared" si="3"/>
        <v>0.6472160494</v>
      </c>
      <c r="R1440" s="83">
        <f t="shared" si="4"/>
        <v>0.3099981879</v>
      </c>
      <c r="S1440" s="83" t="b">
        <f t="shared" si="5"/>
        <v>0</v>
      </c>
      <c r="T1440" s="72"/>
      <c r="U1440" s="72"/>
      <c r="V1440" s="72"/>
      <c r="W1440" s="72"/>
      <c r="X1440" s="72"/>
      <c r="Y1440" s="72"/>
      <c r="Z1440" s="72"/>
      <c r="AA1440" s="72"/>
      <c r="AB1440" s="72"/>
      <c r="AC1440" s="72"/>
      <c r="AD1440" s="72"/>
      <c r="AE1440" s="72"/>
      <c r="AF1440" s="72"/>
      <c r="AG1440" s="72"/>
      <c r="AH1440" s="72"/>
      <c r="AI1440" s="72"/>
      <c r="AJ1440" s="72"/>
      <c r="AK1440" s="72"/>
    </row>
    <row r="1441" ht="14.25" customHeight="1">
      <c r="A1441" s="78">
        <v>1438.0</v>
      </c>
      <c r="C1441" s="78" t="str">
        <f>VLOOKUP(G1441,[1]Macrodata_CCF!$A$3:$D$55,4,FALSE)</f>
        <v>#ERROR!</v>
      </c>
      <c r="E1441" s="79" t="str">
        <f>VLOOKUP(G1441,[1]Macrodata_CCF!$A$3:$B$55,2,FALSE)</f>
        <v>#ERROR!</v>
      </c>
      <c r="F1441" s="78">
        <v>0.0</v>
      </c>
      <c r="G1441" s="80">
        <v>23.0</v>
      </c>
      <c r="H1441" s="81">
        <v>19195.0</v>
      </c>
      <c r="I1441" s="81">
        <v>580000.0</v>
      </c>
      <c r="J1441" s="81">
        <v>114530.0</v>
      </c>
      <c r="K1441" s="81">
        <v>580000.0</v>
      </c>
      <c r="L1441" s="82">
        <v>0.1699967011706386</v>
      </c>
      <c r="N1441" s="83">
        <f t="shared" si="1"/>
        <v>0.1699967012</v>
      </c>
      <c r="O1441" s="83">
        <f t="shared" si="2"/>
        <v>0.1699967012</v>
      </c>
      <c r="Q1441" s="83">
        <f t="shared" si="3"/>
        <v>0.9669051724</v>
      </c>
      <c r="R1441" s="83">
        <f t="shared" si="4"/>
        <v>0.1699967012</v>
      </c>
      <c r="S1441" s="83" t="b">
        <f t="shared" si="5"/>
        <v>0</v>
      </c>
      <c r="T1441" s="72"/>
      <c r="U1441" s="72"/>
      <c r="V1441" s="72"/>
      <c r="W1441" s="72"/>
      <c r="X1441" s="72"/>
      <c r="Y1441" s="72"/>
      <c r="Z1441" s="72"/>
      <c r="AA1441" s="72"/>
      <c r="AB1441" s="72"/>
      <c r="AC1441" s="72"/>
      <c r="AD1441" s="72"/>
      <c r="AE1441" s="72"/>
      <c r="AF1441" s="72"/>
      <c r="AG1441" s="72"/>
      <c r="AH1441" s="72"/>
      <c r="AI1441" s="72"/>
      <c r="AJ1441" s="72"/>
      <c r="AK1441" s="72"/>
    </row>
    <row r="1442" ht="14.25" customHeight="1">
      <c r="A1442" s="78">
        <v>1439.0</v>
      </c>
      <c r="C1442" s="78" t="str">
        <f>VLOOKUP(G1442,[1]Macrodata_CCF!$A$3:$D$55,4,FALSE)</f>
        <v>#ERROR!</v>
      </c>
      <c r="E1442" s="79" t="str">
        <f>VLOOKUP(G1442,[1]Macrodata_CCF!$A$3:$B$55,2,FALSE)</f>
        <v>#ERROR!</v>
      </c>
      <c r="F1442" s="78">
        <v>0.0</v>
      </c>
      <c r="G1442" s="80">
        <v>12.0</v>
      </c>
      <c r="H1442" s="81">
        <v>188640.0</v>
      </c>
      <c r="I1442" s="81">
        <v>780000.0</v>
      </c>
      <c r="J1442" s="81">
        <v>425185.0</v>
      </c>
      <c r="K1442" s="81">
        <v>780000.0</v>
      </c>
      <c r="L1442" s="82">
        <v>0.400001691017316</v>
      </c>
      <c r="N1442" s="83">
        <f t="shared" si="1"/>
        <v>0.400001691</v>
      </c>
      <c r="O1442" s="83">
        <f t="shared" si="2"/>
        <v>0.400001691</v>
      </c>
      <c r="Q1442" s="83">
        <f t="shared" si="3"/>
        <v>0.7581538462</v>
      </c>
      <c r="R1442" s="83">
        <f t="shared" si="4"/>
        <v>0.400001691</v>
      </c>
      <c r="S1442" s="83" t="b">
        <f t="shared" si="5"/>
        <v>0</v>
      </c>
      <c r="T1442" s="72"/>
      <c r="U1442" s="72"/>
      <c r="V1442" s="72"/>
      <c r="W1442" s="72"/>
      <c r="X1442" s="72"/>
      <c r="Y1442" s="72"/>
      <c r="Z1442" s="72"/>
      <c r="AA1442" s="72"/>
      <c r="AB1442" s="72"/>
      <c r="AC1442" s="72"/>
      <c r="AD1442" s="72"/>
      <c r="AE1442" s="72"/>
      <c r="AF1442" s="72"/>
      <c r="AG1442" s="72"/>
      <c r="AH1442" s="72"/>
      <c r="AI1442" s="72"/>
      <c r="AJ1442" s="72"/>
      <c r="AK1442" s="72"/>
    </row>
    <row r="1443" ht="14.25" customHeight="1">
      <c r="A1443" s="78">
        <v>1440.0</v>
      </c>
      <c r="C1443" s="78" t="str">
        <f>VLOOKUP(G1443,[1]Macrodata_CCF!$A$3:$D$55,4,FALSE)</f>
        <v>#ERROR!</v>
      </c>
      <c r="E1443" s="79" t="str">
        <f>VLOOKUP(G1443,[1]Macrodata_CCF!$A$3:$B$55,2,FALSE)</f>
        <v>#ERROR!</v>
      </c>
      <c r="F1443" s="78">
        <v>0.0</v>
      </c>
      <c r="G1443" s="80">
        <v>41.0</v>
      </c>
      <c r="H1443" s="81">
        <v>107100.0</v>
      </c>
      <c r="I1443" s="81">
        <v>370000.0</v>
      </c>
      <c r="J1443" s="81">
        <v>175455.0</v>
      </c>
      <c r="K1443" s="81">
        <v>370000.0</v>
      </c>
      <c r="L1443" s="82">
        <v>0.2600038037276531</v>
      </c>
      <c r="N1443" s="83">
        <f t="shared" si="1"/>
        <v>0.2600038037</v>
      </c>
      <c r="O1443" s="83">
        <f t="shared" si="2"/>
        <v>0.2600038037</v>
      </c>
      <c r="Q1443" s="83">
        <f t="shared" si="3"/>
        <v>0.7105405405</v>
      </c>
      <c r="R1443" s="83">
        <f t="shared" si="4"/>
        <v>0.2600038037</v>
      </c>
      <c r="S1443" s="83" t="b">
        <f t="shared" si="5"/>
        <v>0</v>
      </c>
      <c r="T1443" s="72"/>
      <c r="U1443" s="72"/>
      <c r="V1443" s="72"/>
      <c r="W1443" s="72"/>
      <c r="X1443" s="72"/>
      <c r="Y1443" s="72"/>
      <c r="Z1443" s="72"/>
      <c r="AA1443" s="72"/>
      <c r="AB1443" s="72"/>
      <c r="AC1443" s="72"/>
      <c r="AD1443" s="72"/>
      <c r="AE1443" s="72"/>
      <c r="AF1443" s="72"/>
      <c r="AG1443" s="72"/>
      <c r="AH1443" s="72"/>
      <c r="AI1443" s="72"/>
      <c r="AJ1443" s="72"/>
      <c r="AK1443" s="72"/>
    </row>
    <row r="1444" ht="14.25" customHeight="1">
      <c r="A1444" s="78">
        <v>1441.0</v>
      </c>
      <c r="C1444" s="78" t="str">
        <f>VLOOKUP(G1444,[1]Macrodata_CCF!$A$3:$D$55,4,FALSE)</f>
        <v>#ERROR!</v>
      </c>
      <c r="E1444" s="79" t="str">
        <f>VLOOKUP(G1444,[1]Macrodata_CCF!$A$3:$B$55,2,FALSE)</f>
        <v>#ERROR!</v>
      </c>
      <c r="F1444" s="78">
        <v>0.0</v>
      </c>
      <c r="G1444" s="80">
        <v>51.0</v>
      </c>
      <c r="H1444" s="81">
        <v>238500.0</v>
      </c>
      <c r="I1444" s="81">
        <v>880000.0</v>
      </c>
      <c r="J1444" s="81">
        <v>283405.0</v>
      </c>
      <c r="K1444" s="81">
        <v>880000.0</v>
      </c>
      <c r="L1444" s="82">
        <v>0.07</v>
      </c>
      <c r="N1444" s="83">
        <f t="shared" si="1"/>
        <v>0.07</v>
      </c>
      <c r="O1444" s="83">
        <f t="shared" si="2"/>
        <v>0.07</v>
      </c>
      <c r="Q1444" s="83">
        <f t="shared" si="3"/>
        <v>0.7289772727</v>
      </c>
      <c r="R1444" s="83">
        <f t="shared" si="4"/>
        <v>0.07</v>
      </c>
      <c r="S1444" s="83" t="b">
        <f t="shared" si="5"/>
        <v>0</v>
      </c>
      <c r="T1444" s="72"/>
      <c r="U1444" s="72"/>
      <c r="V1444" s="72"/>
      <c r="W1444" s="72"/>
      <c r="X1444" s="72"/>
      <c r="Y1444" s="72"/>
      <c r="Z1444" s="72"/>
      <c r="AA1444" s="72"/>
      <c r="AB1444" s="72"/>
      <c r="AC1444" s="72"/>
      <c r="AD1444" s="72"/>
      <c r="AE1444" s="72"/>
      <c r="AF1444" s="72"/>
      <c r="AG1444" s="72"/>
      <c r="AH1444" s="72"/>
      <c r="AI1444" s="72"/>
      <c r="AJ1444" s="72"/>
      <c r="AK1444" s="72"/>
    </row>
    <row r="1445" ht="14.25" customHeight="1">
      <c r="A1445" s="78">
        <v>1442.0</v>
      </c>
      <c r="C1445" s="78" t="str">
        <f>VLOOKUP(G1445,[1]Macrodata_CCF!$A$3:$D$55,4,FALSE)</f>
        <v>#ERROR!</v>
      </c>
      <c r="E1445" s="79" t="str">
        <f>VLOOKUP(G1445,[1]Macrodata_CCF!$A$3:$B$55,2,FALSE)</f>
        <v>#ERROR!</v>
      </c>
      <c r="F1445" s="78">
        <v>0.0</v>
      </c>
      <c r="G1445" s="80">
        <v>18.0</v>
      </c>
      <c r="H1445" s="81">
        <v>118250.0</v>
      </c>
      <c r="I1445" s="81">
        <v>950000.0</v>
      </c>
      <c r="J1445" s="81">
        <v>276285.0</v>
      </c>
      <c r="K1445" s="81">
        <v>950000.0</v>
      </c>
      <c r="L1445" s="82">
        <v>0.1900030057108506</v>
      </c>
      <c r="N1445" s="83">
        <f t="shared" si="1"/>
        <v>0.1900030057</v>
      </c>
      <c r="O1445" s="83">
        <f t="shared" si="2"/>
        <v>0.1900030057</v>
      </c>
      <c r="Q1445" s="83">
        <f t="shared" si="3"/>
        <v>0.8755263158</v>
      </c>
      <c r="R1445" s="83">
        <f t="shared" si="4"/>
        <v>0.1900030057</v>
      </c>
      <c r="S1445" s="83" t="b">
        <f t="shared" si="5"/>
        <v>0</v>
      </c>
      <c r="T1445" s="72"/>
      <c r="U1445" s="72"/>
      <c r="V1445" s="72"/>
      <c r="W1445" s="72"/>
      <c r="X1445" s="72"/>
      <c r="Y1445" s="72"/>
      <c r="Z1445" s="72"/>
      <c r="AA1445" s="72"/>
      <c r="AB1445" s="72"/>
      <c r="AC1445" s="72"/>
      <c r="AD1445" s="72"/>
      <c r="AE1445" s="72"/>
      <c r="AF1445" s="72"/>
      <c r="AG1445" s="72"/>
      <c r="AH1445" s="72"/>
      <c r="AI1445" s="72"/>
      <c r="AJ1445" s="72"/>
      <c r="AK1445" s="72"/>
    </row>
    <row r="1446" ht="14.25" customHeight="1">
      <c r="A1446" s="78">
        <v>1443.0</v>
      </c>
      <c r="C1446" s="78" t="str">
        <f>VLOOKUP(G1446,[1]Macrodata_CCF!$A$3:$D$55,4,FALSE)</f>
        <v>#ERROR!</v>
      </c>
      <c r="E1446" s="79" t="str">
        <f>VLOOKUP(G1446,[1]Macrodata_CCF!$A$3:$B$55,2,FALSE)</f>
        <v>#ERROR!</v>
      </c>
      <c r="F1446" s="78">
        <v>0.0</v>
      </c>
      <c r="G1446" s="80">
        <v>26.0</v>
      </c>
      <c r="H1446" s="81">
        <v>297765.0</v>
      </c>
      <c r="I1446" s="81">
        <v>740000.0</v>
      </c>
      <c r="J1446" s="81">
        <v>364100.0</v>
      </c>
      <c r="K1446" s="81">
        <v>740000.0</v>
      </c>
      <c r="L1446" s="82">
        <v>0.1499994346897012</v>
      </c>
      <c r="N1446" s="83">
        <f t="shared" si="1"/>
        <v>0.1499994347</v>
      </c>
      <c r="O1446" s="83">
        <f t="shared" si="2"/>
        <v>0.1499994347</v>
      </c>
      <c r="Q1446" s="83">
        <f t="shared" si="3"/>
        <v>0.5976148649</v>
      </c>
      <c r="R1446" s="83">
        <f t="shared" si="4"/>
        <v>0.1499994347</v>
      </c>
      <c r="S1446" s="83" t="b">
        <f t="shared" si="5"/>
        <v>0</v>
      </c>
      <c r="T1446" s="72"/>
      <c r="U1446" s="72"/>
      <c r="V1446" s="72"/>
      <c r="W1446" s="72"/>
      <c r="X1446" s="72"/>
      <c r="Y1446" s="72"/>
      <c r="Z1446" s="72"/>
      <c r="AA1446" s="72"/>
      <c r="AB1446" s="72"/>
      <c r="AC1446" s="72"/>
      <c r="AD1446" s="72"/>
      <c r="AE1446" s="72"/>
      <c r="AF1446" s="72"/>
      <c r="AG1446" s="72"/>
      <c r="AH1446" s="72"/>
      <c r="AI1446" s="72"/>
      <c r="AJ1446" s="72"/>
      <c r="AK1446" s="72"/>
    </row>
    <row r="1447" ht="14.25" customHeight="1">
      <c r="A1447" s="78">
        <v>1444.0</v>
      </c>
      <c r="C1447" s="78" t="str">
        <f>VLOOKUP(G1447,[1]Macrodata_CCF!$A$3:$D$55,4,FALSE)</f>
        <v>#ERROR!</v>
      </c>
      <c r="E1447" s="79" t="str">
        <f>VLOOKUP(G1447,[1]Macrodata_CCF!$A$3:$B$55,2,FALSE)</f>
        <v>#ERROR!</v>
      </c>
      <c r="F1447" s="78">
        <v>0.0</v>
      </c>
      <c r="G1447" s="80">
        <v>17.0</v>
      </c>
      <c r="H1447" s="81">
        <v>0.0</v>
      </c>
      <c r="I1447" s="81">
        <v>640000.0</v>
      </c>
      <c r="J1447" s="81">
        <v>128000.0</v>
      </c>
      <c r="K1447" s="81">
        <v>640000.0</v>
      </c>
      <c r="L1447" s="82">
        <v>0.2</v>
      </c>
      <c r="N1447" s="83">
        <f t="shared" si="1"/>
        <v>0.2</v>
      </c>
      <c r="O1447" s="83">
        <f t="shared" si="2"/>
        <v>0.2</v>
      </c>
      <c r="Q1447" s="83">
        <f t="shared" si="3"/>
        <v>1</v>
      </c>
      <c r="R1447" s="83">
        <f t="shared" si="4"/>
        <v>0.2</v>
      </c>
      <c r="S1447" s="83" t="b">
        <f t="shared" si="5"/>
        <v>0</v>
      </c>
      <c r="T1447" s="72"/>
      <c r="U1447" s="72"/>
      <c r="V1447" s="72"/>
      <c r="W1447" s="72"/>
      <c r="X1447" s="72"/>
      <c r="Y1447" s="72"/>
      <c r="Z1447" s="72"/>
      <c r="AA1447" s="72"/>
      <c r="AB1447" s="72"/>
      <c r="AC1447" s="72"/>
      <c r="AD1447" s="72"/>
      <c r="AE1447" s="72"/>
      <c r="AF1447" s="72"/>
      <c r="AG1447" s="72"/>
      <c r="AH1447" s="72"/>
      <c r="AI1447" s="72"/>
      <c r="AJ1447" s="72"/>
      <c r="AK1447" s="72"/>
    </row>
    <row r="1448" ht="14.25" customHeight="1">
      <c r="A1448" s="78">
        <v>1445.0</v>
      </c>
      <c r="C1448" s="78" t="str">
        <f>VLOOKUP(G1448,[1]Macrodata_CCF!$A$3:$D$55,4,FALSE)</f>
        <v>#ERROR!</v>
      </c>
      <c r="E1448" s="79" t="str">
        <f>VLOOKUP(G1448,[1]Macrodata_CCF!$A$3:$B$55,2,FALSE)</f>
        <v>#ERROR!</v>
      </c>
      <c r="F1448" s="78">
        <v>0.0</v>
      </c>
      <c r="G1448" s="80">
        <v>10.0</v>
      </c>
      <c r="H1448" s="81">
        <v>508300.0</v>
      </c>
      <c r="I1448" s="81">
        <v>880000.0</v>
      </c>
      <c r="J1448" s="81">
        <v>582640.0</v>
      </c>
      <c r="K1448" s="81">
        <v>880000.0</v>
      </c>
      <c r="L1448" s="82">
        <v>0.2</v>
      </c>
      <c r="N1448" s="83">
        <f t="shared" si="1"/>
        <v>0.2</v>
      </c>
      <c r="O1448" s="83">
        <f t="shared" si="2"/>
        <v>0.2</v>
      </c>
      <c r="Q1448" s="83">
        <f t="shared" si="3"/>
        <v>0.4223863636</v>
      </c>
      <c r="R1448" s="83">
        <f t="shared" si="4"/>
        <v>0.2</v>
      </c>
      <c r="S1448" s="83" t="b">
        <f t="shared" si="5"/>
        <v>0</v>
      </c>
      <c r="T1448" s="72"/>
      <c r="U1448" s="72"/>
      <c r="V1448" s="72"/>
      <c r="W1448" s="72"/>
      <c r="X1448" s="72"/>
      <c r="Y1448" s="72"/>
      <c r="Z1448" s="72"/>
      <c r="AA1448" s="72"/>
      <c r="AB1448" s="72"/>
      <c r="AC1448" s="72"/>
      <c r="AD1448" s="72"/>
      <c r="AE1448" s="72"/>
      <c r="AF1448" s="72"/>
      <c r="AG1448" s="72"/>
      <c r="AH1448" s="72"/>
      <c r="AI1448" s="72"/>
      <c r="AJ1448" s="72"/>
      <c r="AK1448" s="72"/>
    </row>
    <row r="1449" ht="14.25" customHeight="1">
      <c r="A1449" s="78">
        <v>1446.0</v>
      </c>
      <c r="C1449" s="78" t="str">
        <f>VLOOKUP(G1449,[1]Macrodata_CCF!$A$3:$D$55,4,FALSE)</f>
        <v>#ERROR!</v>
      </c>
      <c r="E1449" s="79" t="str">
        <f>VLOOKUP(G1449,[1]Macrodata_CCF!$A$3:$B$55,2,FALSE)</f>
        <v>#ERROR!</v>
      </c>
      <c r="F1449" s="78">
        <v>1.0</v>
      </c>
      <c r="G1449" s="80">
        <v>3.0</v>
      </c>
      <c r="H1449" s="81">
        <v>24185.0</v>
      </c>
      <c r="I1449" s="81">
        <v>40000.0</v>
      </c>
      <c r="J1449" s="81">
        <v>32095.0</v>
      </c>
      <c r="K1449" s="81">
        <v>40000.0</v>
      </c>
      <c r="L1449" s="82">
        <v>0.5001580777742649</v>
      </c>
      <c r="N1449" s="83">
        <f t="shared" si="1"/>
        <v>0.5001580778</v>
      </c>
      <c r="O1449" s="83">
        <f t="shared" si="2"/>
        <v>0.5001580778</v>
      </c>
      <c r="Q1449" s="83">
        <f t="shared" si="3"/>
        <v>0.395375</v>
      </c>
      <c r="R1449" s="83">
        <f t="shared" si="4"/>
        <v>0.5001580778</v>
      </c>
      <c r="S1449" s="83" t="b">
        <f t="shared" si="5"/>
        <v>0</v>
      </c>
      <c r="T1449" s="72"/>
      <c r="U1449" s="72"/>
      <c r="V1449" s="72"/>
      <c r="W1449" s="72"/>
      <c r="X1449" s="72"/>
      <c r="Y1449" s="72"/>
      <c r="Z1449" s="72"/>
      <c r="AA1449" s="72"/>
      <c r="AB1449" s="72"/>
      <c r="AC1449" s="72"/>
      <c r="AD1449" s="72"/>
      <c r="AE1449" s="72"/>
      <c r="AF1449" s="72"/>
      <c r="AG1449" s="72"/>
      <c r="AH1449" s="72"/>
      <c r="AI1449" s="72"/>
      <c r="AJ1449" s="72"/>
      <c r="AK1449" s="72"/>
    </row>
    <row r="1450" ht="14.25" customHeight="1">
      <c r="A1450" s="78">
        <v>1447.0</v>
      </c>
      <c r="C1450" s="78" t="str">
        <f>VLOOKUP(G1450,[1]Macrodata_CCF!$A$3:$D$55,4,FALSE)</f>
        <v>#ERROR!</v>
      </c>
      <c r="E1450" s="79" t="str">
        <f>VLOOKUP(G1450,[1]Macrodata_CCF!$A$3:$B$55,2,FALSE)</f>
        <v>#ERROR!</v>
      </c>
      <c r="F1450" s="78">
        <v>0.0</v>
      </c>
      <c r="G1450" s="80">
        <v>26.0</v>
      </c>
      <c r="H1450" s="81">
        <v>119365.0</v>
      </c>
      <c r="I1450" s="81">
        <v>170000.0</v>
      </c>
      <c r="J1450" s="81">
        <v>128985.0</v>
      </c>
      <c r="K1450" s="81">
        <v>238000.0</v>
      </c>
      <c r="L1450" s="82">
        <v>0.189987163029525</v>
      </c>
      <c r="N1450" s="83">
        <f t="shared" si="1"/>
        <v>0.189987163</v>
      </c>
      <c r="O1450" s="83">
        <f t="shared" si="2"/>
        <v>0.189987163</v>
      </c>
      <c r="Q1450" s="83">
        <f t="shared" si="3"/>
        <v>0.2978529412</v>
      </c>
      <c r="R1450" s="83">
        <f t="shared" si="4"/>
        <v>0.189987163</v>
      </c>
      <c r="S1450" s="83" t="b">
        <f t="shared" si="5"/>
        <v>0</v>
      </c>
      <c r="T1450" s="72"/>
      <c r="U1450" s="72"/>
      <c r="V1450" s="72"/>
      <c r="W1450" s="72"/>
      <c r="X1450" s="72"/>
      <c r="Y1450" s="72"/>
      <c r="Z1450" s="72"/>
      <c r="AA1450" s="72"/>
      <c r="AB1450" s="72"/>
      <c r="AC1450" s="72"/>
      <c r="AD1450" s="72"/>
      <c r="AE1450" s="72"/>
      <c r="AF1450" s="72"/>
      <c r="AG1450" s="72"/>
      <c r="AH1450" s="72"/>
      <c r="AI1450" s="72"/>
      <c r="AJ1450" s="72"/>
      <c r="AK1450" s="72"/>
    </row>
    <row r="1451" ht="14.25" customHeight="1">
      <c r="A1451" s="78">
        <v>1448.0</v>
      </c>
      <c r="C1451" s="78" t="str">
        <f>VLOOKUP(G1451,[1]Macrodata_CCF!$A$3:$D$55,4,FALSE)</f>
        <v>#ERROR!</v>
      </c>
      <c r="E1451" s="79" t="str">
        <f>VLOOKUP(G1451,[1]Macrodata_CCF!$A$3:$B$55,2,FALSE)</f>
        <v>#ERROR!</v>
      </c>
      <c r="F1451" s="78">
        <v>0.0</v>
      </c>
      <c r="G1451" s="80">
        <v>45.0</v>
      </c>
      <c r="H1451" s="81">
        <v>609900.0</v>
      </c>
      <c r="I1451" s="81">
        <v>750000.0</v>
      </c>
      <c r="J1451" s="81">
        <v>765000.0</v>
      </c>
      <c r="K1451" s="81">
        <v>750000.0</v>
      </c>
      <c r="L1451" s="82">
        <v>1.107066381156317</v>
      </c>
      <c r="N1451" s="83">
        <f t="shared" si="1"/>
        <v>1.107066381</v>
      </c>
      <c r="O1451" s="83">
        <f t="shared" si="2"/>
        <v>1</v>
      </c>
      <c r="Q1451" s="83">
        <f t="shared" si="3"/>
        <v>0.1868</v>
      </c>
      <c r="R1451" s="83">
        <f t="shared" si="4"/>
        <v>1.107066381</v>
      </c>
      <c r="S1451" s="83" t="b">
        <f t="shared" si="5"/>
        <v>0</v>
      </c>
      <c r="T1451" s="72"/>
      <c r="U1451" s="72"/>
      <c r="V1451" s="72"/>
      <c r="W1451" s="72"/>
      <c r="X1451" s="72"/>
      <c r="Y1451" s="72"/>
      <c r="Z1451" s="72"/>
      <c r="AA1451" s="72"/>
      <c r="AB1451" s="72"/>
      <c r="AC1451" s="72"/>
      <c r="AD1451" s="72"/>
      <c r="AE1451" s="72"/>
      <c r="AF1451" s="72"/>
      <c r="AG1451" s="72"/>
      <c r="AH1451" s="72"/>
      <c r="AI1451" s="72"/>
      <c r="AJ1451" s="72"/>
      <c r="AK1451" s="72"/>
    </row>
    <row r="1452" ht="14.25" customHeight="1">
      <c r="A1452" s="78">
        <v>1449.0</v>
      </c>
      <c r="C1452" s="78" t="str">
        <f>VLOOKUP(G1452,[1]Macrodata_CCF!$A$3:$D$55,4,FALSE)</f>
        <v>#ERROR!</v>
      </c>
      <c r="E1452" s="79" t="str">
        <f>VLOOKUP(G1452,[1]Macrodata_CCF!$A$3:$B$55,2,FALSE)</f>
        <v>#ERROR!</v>
      </c>
      <c r="F1452" s="78">
        <v>0.0</v>
      </c>
      <c r="G1452" s="80">
        <v>43.0</v>
      </c>
      <c r="H1452" s="81">
        <v>538335.0</v>
      </c>
      <c r="I1452" s="81">
        <v>730000.0</v>
      </c>
      <c r="J1452" s="81">
        <v>574750.0</v>
      </c>
      <c r="K1452" s="81">
        <v>730000.0</v>
      </c>
      <c r="L1452" s="82">
        <v>0.189992956460491</v>
      </c>
      <c r="N1452" s="83">
        <f t="shared" si="1"/>
        <v>0.1899929565</v>
      </c>
      <c r="O1452" s="83">
        <f t="shared" si="2"/>
        <v>0.1899929565</v>
      </c>
      <c r="Q1452" s="83">
        <f t="shared" si="3"/>
        <v>0.2625547945</v>
      </c>
      <c r="R1452" s="83">
        <f t="shared" si="4"/>
        <v>0.1899929565</v>
      </c>
      <c r="S1452" s="83" t="b">
        <f t="shared" si="5"/>
        <v>0</v>
      </c>
      <c r="T1452" s="72"/>
      <c r="U1452" s="72"/>
      <c r="V1452" s="72"/>
      <c r="W1452" s="72"/>
      <c r="X1452" s="72"/>
      <c r="Y1452" s="72"/>
      <c r="Z1452" s="72"/>
      <c r="AA1452" s="72"/>
      <c r="AB1452" s="72"/>
      <c r="AC1452" s="72"/>
      <c r="AD1452" s="72"/>
      <c r="AE1452" s="72"/>
      <c r="AF1452" s="72"/>
      <c r="AG1452" s="72"/>
      <c r="AH1452" s="72"/>
      <c r="AI1452" s="72"/>
      <c r="AJ1452" s="72"/>
      <c r="AK1452" s="72"/>
    </row>
    <row r="1453" ht="14.25" customHeight="1">
      <c r="A1453" s="78">
        <v>1450.0</v>
      </c>
      <c r="C1453" s="78" t="str">
        <f>VLOOKUP(G1453,[1]Macrodata_CCF!$A$3:$D$55,4,FALSE)</f>
        <v>#ERROR!</v>
      </c>
      <c r="E1453" s="79" t="str">
        <f>VLOOKUP(G1453,[1]Macrodata_CCF!$A$3:$B$55,2,FALSE)</f>
        <v>#ERROR!</v>
      </c>
      <c r="F1453" s="78">
        <v>0.0</v>
      </c>
      <c r="G1453" s="80">
        <v>40.0</v>
      </c>
      <c r="H1453" s="81">
        <v>133475.0</v>
      </c>
      <c r="I1453" s="81">
        <v>170000.0</v>
      </c>
      <c r="J1453" s="81">
        <v>135300.0</v>
      </c>
      <c r="K1453" s="81">
        <v>170000.0</v>
      </c>
      <c r="L1453" s="82">
        <v>0.04996577686516085</v>
      </c>
      <c r="N1453" s="83">
        <f t="shared" si="1"/>
        <v>0.04996577687</v>
      </c>
      <c r="O1453" s="83">
        <f t="shared" si="2"/>
        <v>0.04996577687</v>
      </c>
      <c r="Q1453" s="83">
        <f t="shared" si="3"/>
        <v>0.2148529412</v>
      </c>
      <c r="R1453" s="83">
        <f t="shared" si="4"/>
        <v>0.04996577687</v>
      </c>
      <c r="S1453" s="83" t="b">
        <f t="shared" si="5"/>
        <v>0</v>
      </c>
      <c r="T1453" s="72"/>
      <c r="U1453" s="72"/>
      <c r="V1453" s="72"/>
      <c r="W1453" s="72"/>
      <c r="X1453" s="72"/>
      <c r="Y1453" s="72"/>
      <c r="Z1453" s="72"/>
      <c r="AA1453" s="72"/>
      <c r="AB1453" s="72"/>
      <c r="AC1453" s="72"/>
      <c r="AD1453" s="72"/>
      <c r="AE1453" s="72"/>
      <c r="AF1453" s="72"/>
      <c r="AG1453" s="72"/>
      <c r="AH1453" s="72"/>
      <c r="AI1453" s="72"/>
      <c r="AJ1453" s="72"/>
      <c r="AK1453" s="72"/>
    </row>
    <row r="1454" ht="14.25" customHeight="1">
      <c r="A1454" s="78">
        <v>1451.0</v>
      </c>
      <c r="C1454" s="78" t="str">
        <f>VLOOKUP(G1454,[1]Macrodata_CCF!$A$3:$D$55,4,FALSE)</f>
        <v>#ERROR!</v>
      </c>
      <c r="E1454" s="79" t="str">
        <f>VLOOKUP(G1454,[1]Macrodata_CCF!$A$3:$B$55,2,FALSE)</f>
        <v>#ERROR!</v>
      </c>
      <c r="F1454" s="78">
        <v>0.0</v>
      </c>
      <c r="G1454" s="80">
        <v>14.0</v>
      </c>
      <c r="H1454" s="81">
        <v>110670.0</v>
      </c>
      <c r="I1454" s="81">
        <v>650000.0</v>
      </c>
      <c r="J1454" s="81">
        <v>213145.0</v>
      </c>
      <c r="K1454" s="81">
        <v>650000.0</v>
      </c>
      <c r="L1454" s="82">
        <v>0.1900042645504608</v>
      </c>
      <c r="N1454" s="83">
        <f t="shared" si="1"/>
        <v>0.1900042646</v>
      </c>
      <c r="O1454" s="83">
        <f t="shared" si="2"/>
        <v>0.1900042646</v>
      </c>
      <c r="Q1454" s="83">
        <f t="shared" si="3"/>
        <v>0.8297384615</v>
      </c>
      <c r="R1454" s="83">
        <f t="shared" si="4"/>
        <v>0.1900042646</v>
      </c>
      <c r="S1454" s="83" t="b">
        <f t="shared" si="5"/>
        <v>0</v>
      </c>
      <c r="T1454" s="72"/>
      <c r="U1454" s="72"/>
      <c r="V1454" s="72"/>
      <c r="W1454" s="72"/>
      <c r="X1454" s="72"/>
      <c r="Y1454" s="72"/>
      <c r="Z1454" s="72"/>
      <c r="AA1454" s="72"/>
      <c r="AB1454" s="72"/>
      <c r="AC1454" s="72"/>
      <c r="AD1454" s="72"/>
      <c r="AE1454" s="72"/>
      <c r="AF1454" s="72"/>
      <c r="AG1454" s="72"/>
      <c r="AH1454" s="72"/>
      <c r="AI1454" s="72"/>
      <c r="AJ1454" s="72"/>
      <c r="AK1454" s="72"/>
    </row>
    <row r="1455" ht="14.25" customHeight="1">
      <c r="A1455" s="78">
        <v>1452.0</v>
      </c>
      <c r="C1455" s="78" t="str">
        <f>VLOOKUP(G1455,[1]Macrodata_CCF!$A$3:$D$55,4,FALSE)</f>
        <v>#ERROR!</v>
      </c>
      <c r="E1455" s="79" t="str">
        <f>VLOOKUP(G1455,[1]Macrodata_CCF!$A$3:$B$55,2,FALSE)</f>
        <v>#ERROR!</v>
      </c>
      <c r="F1455" s="78">
        <v>0.0</v>
      </c>
      <c r="G1455" s="80">
        <v>19.0</v>
      </c>
      <c r="H1455" s="81">
        <v>256855.0</v>
      </c>
      <c r="I1455" s="81">
        <v>550000.0</v>
      </c>
      <c r="J1455" s="81">
        <v>297895.0</v>
      </c>
      <c r="K1455" s="81">
        <v>550000.0</v>
      </c>
      <c r="L1455" s="82">
        <v>0.139998976615668</v>
      </c>
      <c r="N1455" s="83">
        <f t="shared" si="1"/>
        <v>0.1399989766</v>
      </c>
      <c r="O1455" s="83">
        <f t="shared" si="2"/>
        <v>0.1399989766</v>
      </c>
      <c r="Q1455" s="83">
        <f t="shared" si="3"/>
        <v>0.5329909091</v>
      </c>
      <c r="R1455" s="83">
        <f t="shared" si="4"/>
        <v>0.1399989766</v>
      </c>
      <c r="S1455" s="83" t="b">
        <f t="shared" si="5"/>
        <v>0</v>
      </c>
      <c r="T1455" s="72"/>
      <c r="U1455" s="72"/>
      <c r="V1455" s="72"/>
      <c r="W1455" s="72"/>
      <c r="X1455" s="72"/>
      <c r="Y1455" s="72"/>
      <c r="Z1455" s="72"/>
      <c r="AA1455" s="72"/>
      <c r="AB1455" s="72"/>
      <c r="AC1455" s="72"/>
      <c r="AD1455" s="72"/>
      <c r="AE1455" s="72"/>
      <c r="AF1455" s="72"/>
      <c r="AG1455" s="72"/>
      <c r="AH1455" s="72"/>
      <c r="AI1455" s="72"/>
      <c r="AJ1455" s="72"/>
      <c r="AK1455" s="72"/>
    </row>
    <row r="1456" ht="14.25" customHeight="1">
      <c r="A1456" s="78">
        <v>1453.0</v>
      </c>
      <c r="C1456" s="78" t="str">
        <f>VLOOKUP(G1456,[1]Macrodata_CCF!$A$3:$D$55,4,FALSE)</f>
        <v>#ERROR!</v>
      </c>
      <c r="E1456" s="79" t="str">
        <f>VLOOKUP(G1456,[1]Macrodata_CCF!$A$3:$B$55,2,FALSE)</f>
        <v>#ERROR!</v>
      </c>
      <c r="F1456" s="78">
        <v>0.0</v>
      </c>
      <c r="G1456" s="80">
        <v>19.0</v>
      </c>
      <c r="H1456" s="81">
        <v>554225.0</v>
      </c>
      <c r="I1456" s="81">
        <v>670000.0</v>
      </c>
      <c r="J1456" s="81">
        <v>683400.0</v>
      </c>
      <c r="K1456" s="81">
        <v>670000.0</v>
      </c>
      <c r="L1456" s="82">
        <v>1.115741740444828</v>
      </c>
      <c r="N1456" s="83">
        <f t="shared" si="1"/>
        <v>1.11574174</v>
      </c>
      <c r="O1456" s="83">
        <f t="shared" si="2"/>
        <v>1</v>
      </c>
      <c r="Q1456" s="83">
        <f t="shared" si="3"/>
        <v>0.1727985075</v>
      </c>
      <c r="R1456" s="83">
        <f t="shared" si="4"/>
        <v>1.11574174</v>
      </c>
      <c r="S1456" s="83" t="b">
        <f t="shared" si="5"/>
        <v>0</v>
      </c>
      <c r="T1456" s="72"/>
      <c r="U1456" s="72"/>
      <c r="V1456" s="72"/>
      <c r="W1456" s="72"/>
      <c r="X1456" s="72"/>
      <c r="Y1456" s="72"/>
      <c r="Z1456" s="72"/>
      <c r="AA1456" s="72"/>
      <c r="AB1456" s="72"/>
      <c r="AC1456" s="72"/>
      <c r="AD1456" s="72"/>
      <c r="AE1456" s="72"/>
      <c r="AF1456" s="72"/>
      <c r="AG1456" s="72"/>
      <c r="AH1456" s="72"/>
      <c r="AI1456" s="72"/>
      <c r="AJ1456" s="72"/>
      <c r="AK1456" s="72"/>
    </row>
    <row r="1457" ht="14.25" customHeight="1">
      <c r="A1457" s="78">
        <v>1454.0</v>
      </c>
      <c r="C1457" s="78" t="str">
        <f>VLOOKUP(G1457,[1]Macrodata_CCF!$A$3:$D$55,4,FALSE)</f>
        <v>#ERROR!</v>
      </c>
      <c r="E1457" s="79" t="str">
        <f>VLOOKUP(G1457,[1]Macrodata_CCF!$A$3:$B$55,2,FALSE)</f>
        <v>#ERROR!</v>
      </c>
      <c r="F1457" s="78">
        <v>0.0</v>
      </c>
      <c r="G1457" s="80">
        <v>5.0</v>
      </c>
      <c r="H1457" s="81">
        <v>0.0</v>
      </c>
      <c r="I1457" s="81">
        <v>80000.0</v>
      </c>
      <c r="J1457" s="81">
        <v>22400.0</v>
      </c>
      <c r="K1457" s="81">
        <v>80000.0</v>
      </c>
      <c r="L1457" s="82">
        <v>0.28</v>
      </c>
      <c r="N1457" s="83">
        <f t="shared" si="1"/>
        <v>0.28</v>
      </c>
      <c r="O1457" s="83">
        <f t="shared" si="2"/>
        <v>0.28</v>
      </c>
      <c r="Q1457" s="83">
        <f t="shared" si="3"/>
        <v>1</v>
      </c>
      <c r="R1457" s="83">
        <f t="shared" si="4"/>
        <v>0.28</v>
      </c>
      <c r="S1457" s="83" t="b">
        <f t="shared" si="5"/>
        <v>0</v>
      </c>
      <c r="T1457" s="72"/>
      <c r="U1457" s="72"/>
      <c r="V1457" s="72"/>
      <c r="W1457" s="72"/>
      <c r="X1457" s="72"/>
      <c r="Y1457" s="72"/>
      <c r="Z1457" s="72"/>
      <c r="AA1457" s="72"/>
      <c r="AB1457" s="72"/>
      <c r="AC1457" s="72"/>
      <c r="AD1457" s="72"/>
      <c r="AE1457" s="72"/>
      <c r="AF1457" s="72"/>
      <c r="AG1457" s="72"/>
      <c r="AH1457" s="72"/>
      <c r="AI1457" s="72"/>
      <c r="AJ1457" s="72"/>
      <c r="AK1457" s="72"/>
    </row>
    <row r="1458" ht="14.25" customHeight="1">
      <c r="A1458" s="78">
        <v>1455.0</v>
      </c>
      <c r="C1458" s="78" t="str">
        <f>VLOOKUP(G1458,[1]Macrodata_CCF!$A$3:$D$55,4,FALSE)</f>
        <v>#ERROR!</v>
      </c>
      <c r="E1458" s="79" t="str">
        <f>VLOOKUP(G1458,[1]Macrodata_CCF!$A$3:$B$55,2,FALSE)</f>
        <v>#ERROR!</v>
      </c>
      <c r="F1458" s="78">
        <v>1.0</v>
      </c>
      <c r="G1458" s="80">
        <v>29.0</v>
      </c>
      <c r="H1458" s="81">
        <v>678750.0</v>
      </c>
      <c r="I1458" s="81">
        <v>770000.0</v>
      </c>
      <c r="J1458" s="81">
        <v>732590.0</v>
      </c>
      <c r="K1458" s="81">
        <v>770000.0</v>
      </c>
      <c r="L1458" s="82">
        <v>0.590027397260274</v>
      </c>
      <c r="N1458" s="83">
        <f t="shared" si="1"/>
        <v>0.5900273973</v>
      </c>
      <c r="O1458" s="83">
        <f t="shared" si="2"/>
        <v>0.5900273973</v>
      </c>
      <c r="Q1458" s="83">
        <f t="shared" si="3"/>
        <v>0.1185064935</v>
      </c>
      <c r="R1458" s="83">
        <f t="shared" si="4"/>
        <v>0.5900273973</v>
      </c>
      <c r="S1458" s="83" t="b">
        <f t="shared" si="5"/>
        <v>0</v>
      </c>
      <c r="T1458" s="72"/>
      <c r="U1458" s="72"/>
      <c r="V1458" s="72"/>
      <c r="W1458" s="72"/>
      <c r="X1458" s="72"/>
      <c r="Y1458" s="72"/>
      <c r="Z1458" s="72"/>
      <c r="AA1458" s="72"/>
      <c r="AB1458" s="72"/>
      <c r="AC1458" s="72"/>
      <c r="AD1458" s="72"/>
      <c r="AE1458" s="72"/>
      <c r="AF1458" s="72"/>
      <c r="AG1458" s="72"/>
      <c r="AH1458" s="72"/>
      <c r="AI1458" s="72"/>
      <c r="AJ1458" s="72"/>
      <c r="AK1458" s="72"/>
    </row>
    <row r="1459" ht="14.25" customHeight="1">
      <c r="A1459" s="78">
        <v>1456.0</v>
      </c>
      <c r="C1459" s="78" t="str">
        <f>VLOOKUP(G1459,[1]Macrodata_CCF!$A$3:$D$55,4,FALSE)</f>
        <v>#ERROR!</v>
      </c>
      <c r="E1459" s="79" t="str">
        <f>VLOOKUP(G1459,[1]Macrodata_CCF!$A$3:$B$55,2,FALSE)</f>
        <v>#ERROR!</v>
      </c>
      <c r="F1459" s="78">
        <v>0.0</v>
      </c>
      <c r="G1459" s="80">
        <v>21.0</v>
      </c>
      <c r="H1459" s="81">
        <v>0.0</v>
      </c>
      <c r="I1459" s="81">
        <v>900000.0</v>
      </c>
      <c r="J1459" s="81">
        <v>144000.0</v>
      </c>
      <c r="K1459" s="81">
        <v>900000.0</v>
      </c>
      <c r="L1459" s="82">
        <v>0.16</v>
      </c>
      <c r="N1459" s="83">
        <f t="shared" si="1"/>
        <v>0.16</v>
      </c>
      <c r="O1459" s="83">
        <f t="shared" si="2"/>
        <v>0.16</v>
      </c>
      <c r="Q1459" s="83">
        <f t="shared" si="3"/>
        <v>1</v>
      </c>
      <c r="R1459" s="83">
        <f t="shared" si="4"/>
        <v>0.16</v>
      </c>
      <c r="S1459" s="83" t="b">
        <f t="shared" si="5"/>
        <v>0</v>
      </c>
      <c r="T1459" s="72"/>
      <c r="U1459" s="72"/>
      <c r="V1459" s="72"/>
      <c r="W1459" s="72"/>
      <c r="X1459" s="72"/>
      <c r="Y1459" s="72"/>
      <c r="Z1459" s="72"/>
      <c r="AA1459" s="72"/>
      <c r="AB1459" s="72"/>
      <c r="AC1459" s="72"/>
      <c r="AD1459" s="72"/>
      <c r="AE1459" s="72"/>
      <c r="AF1459" s="72"/>
      <c r="AG1459" s="72"/>
      <c r="AH1459" s="72"/>
      <c r="AI1459" s="72"/>
      <c r="AJ1459" s="72"/>
      <c r="AK1459" s="72"/>
    </row>
    <row r="1460" ht="14.25" customHeight="1">
      <c r="A1460" s="78">
        <v>1457.0</v>
      </c>
      <c r="C1460" s="78" t="str">
        <f>VLOOKUP(G1460,[1]Macrodata_CCF!$A$3:$D$55,4,FALSE)</f>
        <v>#ERROR!</v>
      </c>
      <c r="E1460" s="79" t="str">
        <f>VLOOKUP(G1460,[1]Macrodata_CCF!$A$3:$B$55,2,FALSE)</f>
        <v>#ERROR!</v>
      </c>
      <c r="F1460" s="78">
        <v>0.0</v>
      </c>
      <c r="G1460" s="80">
        <v>28.0</v>
      </c>
      <c r="H1460" s="81">
        <v>0.0</v>
      </c>
      <c r="I1460" s="81">
        <v>550000.0</v>
      </c>
      <c r="J1460" s="81">
        <v>77000.0</v>
      </c>
      <c r="K1460" s="81">
        <v>550000.0</v>
      </c>
      <c r="L1460" s="82">
        <v>0.14</v>
      </c>
      <c r="N1460" s="83">
        <f t="shared" si="1"/>
        <v>0.14</v>
      </c>
      <c r="O1460" s="83">
        <f t="shared" si="2"/>
        <v>0.14</v>
      </c>
      <c r="Q1460" s="83">
        <f t="shared" si="3"/>
        <v>1</v>
      </c>
      <c r="R1460" s="83">
        <f t="shared" si="4"/>
        <v>0.14</v>
      </c>
      <c r="S1460" s="83" t="b">
        <f t="shared" si="5"/>
        <v>0</v>
      </c>
      <c r="T1460" s="72"/>
      <c r="U1460" s="72"/>
      <c r="V1460" s="72"/>
      <c r="W1460" s="72"/>
      <c r="X1460" s="72"/>
      <c r="Y1460" s="72"/>
      <c r="Z1460" s="72"/>
      <c r="AA1460" s="72"/>
      <c r="AB1460" s="72"/>
      <c r="AC1460" s="72"/>
      <c r="AD1460" s="72"/>
      <c r="AE1460" s="72"/>
      <c r="AF1460" s="72"/>
      <c r="AG1460" s="72"/>
      <c r="AH1460" s="72"/>
      <c r="AI1460" s="72"/>
      <c r="AJ1460" s="72"/>
      <c r="AK1460" s="72"/>
    </row>
    <row r="1461" ht="14.25" customHeight="1">
      <c r="A1461" s="78">
        <v>1458.0</v>
      </c>
      <c r="C1461" s="78" t="str">
        <f>VLOOKUP(G1461,[1]Macrodata_CCF!$A$3:$D$55,4,FALSE)</f>
        <v>#ERROR!</v>
      </c>
      <c r="E1461" s="79" t="str">
        <f>VLOOKUP(G1461,[1]Macrodata_CCF!$A$3:$B$55,2,FALSE)</f>
        <v>#ERROR!</v>
      </c>
      <c r="F1461" s="78">
        <v>0.0</v>
      </c>
      <c r="G1461" s="80">
        <v>5.0</v>
      </c>
      <c r="H1461" s="81">
        <v>327775.0</v>
      </c>
      <c r="I1461" s="81">
        <v>880000.0</v>
      </c>
      <c r="J1461" s="81">
        <v>73750.0</v>
      </c>
      <c r="K1461" s="81">
        <v>880000.0</v>
      </c>
      <c r="L1461" s="82">
        <v>-0.4600027162841233</v>
      </c>
      <c r="N1461" s="83">
        <f t="shared" si="1"/>
        <v>-0.4600027163</v>
      </c>
      <c r="O1461" s="83">
        <f t="shared" si="2"/>
        <v>0</v>
      </c>
      <c r="Q1461" s="83">
        <f t="shared" si="3"/>
        <v>0.6275284091</v>
      </c>
      <c r="R1461" s="83">
        <f t="shared" si="4"/>
        <v>-0.4600027163</v>
      </c>
      <c r="S1461" s="83" t="b">
        <f t="shared" si="5"/>
        <v>0</v>
      </c>
      <c r="T1461" s="72"/>
      <c r="U1461" s="72"/>
      <c r="V1461" s="72"/>
      <c r="W1461" s="72"/>
      <c r="X1461" s="72"/>
      <c r="Y1461" s="72"/>
      <c r="Z1461" s="72"/>
      <c r="AA1461" s="72"/>
      <c r="AB1461" s="72"/>
      <c r="AC1461" s="72"/>
      <c r="AD1461" s="72"/>
      <c r="AE1461" s="72"/>
      <c r="AF1461" s="72"/>
      <c r="AG1461" s="72"/>
      <c r="AH1461" s="72"/>
      <c r="AI1461" s="72"/>
      <c r="AJ1461" s="72"/>
      <c r="AK1461" s="72"/>
    </row>
    <row r="1462" ht="14.25" customHeight="1">
      <c r="A1462" s="78">
        <v>1459.0</v>
      </c>
      <c r="C1462" s="78" t="str">
        <f>VLOOKUP(G1462,[1]Macrodata_CCF!$A$3:$D$55,4,FALSE)</f>
        <v>#ERROR!</v>
      </c>
      <c r="E1462" s="79" t="str">
        <f>VLOOKUP(G1462,[1]Macrodata_CCF!$A$3:$B$55,2,FALSE)</f>
        <v>#ERROR!</v>
      </c>
      <c r="F1462" s="78">
        <v>0.0</v>
      </c>
      <c r="G1462" s="80">
        <v>9.0</v>
      </c>
      <c r="H1462" s="81">
        <v>0.0</v>
      </c>
      <c r="I1462" s="81">
        <v>230000.0</v>
      </c>
      <c r="J1462" s="81">
        <v>75900.0</v>
      </c>
      <c r="K1462" s="81">
        <v>230000.0</v>
      </c>
      <c r="L1462" s="82">
        <v>0.33</v>
      </c>
      <c r="N1462" s="83">
        <f t="shared" si="1"/>
        <v>0.33</v>
      </c>
      <c r="O1462" s="83">
        <f t="shared" si="2"/>
        <v>0.33</v>
      </c>
      <c r="Q1462" s="83">
        <f t="shared" si="3"/>
        <v>1</v>
      </c>
      <c r="R1462" s="83">
        <f t="shared" si="4"/>
        <v>0.33</v>
      </c>
      <c r="S1462" s="83" t="b">
        <f t="shared" si="5"/>
        <v>0</v>
      </c>
      <c r="T1462" s="72"/>
      <c r="U1462" s="72"/>
      <c r="V1462" s="72"/>
      <c r="W1462" s="72"/>
      <c r="X1462" s="72"/>
      <c r="Y1462" s="72"/>
      <c r="Z1462" s="72"/>
      <c r="AA1462" s="72"/>
      <c r="AB1462" s="72"/>
      <c r="AC1462" s="72"/>
      <c r="AD1462" s="72"/>
      <c r="AE1462" s="72"/>
      <c r="AF1462" s="72"/>
      <c r="AG1462" s="72"/>
      <c r="AH1462" s="72"/>
      <c r="AI1462" s="72"/>
      <c r="AJ1462" s="72"/>
      <c r="AK1462" s="72"/>
    </row>
    <row r="1463" ht="14.25" customHeight="1">
      <c r="A1463" s="78">
        <v>1460.0</v>
      </c>
      <c r="C1463" s="78" t="str">
        <f>VLOOKUP(G1463,[1]Macrodata_CCF!$A$3:$D$55,4,FALSE)</f>
        <v>#ERROR!</v>
      </c>
      <c r="E1463" s="79" t="str">
        <f>VLOOKUP(G1463,[1]Macrodata_CCF!$A$3:$B$55,2,FALSE)</f>
        <v>#ERROR!</v>
      </c>
      <c r="F1463" s="78">
        <v>0.0</v>
      </c>
      <c r="G1463" s="80">
        <v>25.0</v>
      </c>
      <c r="H1463" s="81">
        <v>0.0</v>
      </c>
      <c r="I1463" s="81">
        <v>150000.0</v>
      </c>
      <c r="J1463" s="81">
        <v>25500.0</v>
      </c>
      <c r="K1463" s="81">
        <v>150000.0</v>
      </c>
      <c r="L1463" s="82">
        <v>0.17</v>
      </c>
      <c r="N1463" s="83">
        <f t="shared" si="1"/>
        <v>0.17</v>
      </c>
      <c r="O1463" s="83">
        <f t="shared" si="2"/>
        <v>0.17</v>
      </c>
      <c r="Q1463" s="83">
        <f t="shared" si="3"/>
        <v>1</v>
      </c>
      <c r="R1463" s="83">
        <f t="shared" si="4"/>
        <v>0.17</v>
      </c>
      <c r="S1463" s="83" t="b">
        <f t="shared" si="5"/>
        <v>0</v>
      </c>
      <c r="T1463" s="72"/>
      <c r="U1463" s="72"/>
      <c r="V1463" s="72"/>
      <c r="W1463" s="72"/>
      <c r="X1463" s="72"/>
      <c r="Y1463" s="72"/>
      <c r="Z1463" s="72"/>
      <c r="AA1463" s="72"/>
      <c r="AB1463" s="72"/>
      <c r="AC1463" s="72"/>
      <c r="AD1463" s="72"/>
      <c r="AE1463" s="72"/>
      <c r="AF1463" s="72"/>
      <c r="AG1463" s="72"/>
      <c r="AH1463" s="72"/>
      <c r="AI1463" s="72"/>
      <c r="AJ1463" s="72"/>
      <c r="AK1463" s="72"/>
    </row>
    <row r="1464" ht="14.25" customHeight="1">
      <c r="A1464" s="78">
        <v>1461.0</v>
      </c>
      <c r="C1464" s="78" t="str">
        <f>VLOOKUP(G1464,[1]Macrodata_CCF!$A$3:$D$55,4,FALSE)</f>
        <v>#ERROR!</v>
      </c>
      <c r="E1464" s="79" t="str">
        <f>VLOOKUP(G1464,[1]Macrodata_CCF!$A$3:$B$55,2,FALSE)</f>
        <v>#ERROR!</v>
      </c>
      <c r="F1464" s="78">
        <v>0.0</v>
      </c>
      <c r="G1464" s="80">
        <v>49.0</v>
      </c>
      <c r="H1464" s="81">
        <v>0.0</v>
      </c>
      <c r="I1464" s="81">
        <v>220000.0</v>
      </c>
      <c r="J1464" s="81">
        <v>11000.0</v>
      </c>
      <c r="K1464" s="81">
        <v>220000.0</v>
      </c>
      <c r="L1464" s="82">
        <v>0.05</v>
      </c>
      <c r="N1464" s="83">
        <f t="shared" si="1"/>
        <v>0.05</v>
      </c>
      <c r="O1464" s="83">
        <f t="shared" si="2"/>
        <v>0.05</v>
      </c>
      <c r="Q1464" s="83">
        <f t="shared" si="3"/>
        <v>1</v>
      </c>
      <c r="R1464" s="83">
        <f t="shared" si="4"/>
        <v>0.05</v>
      </c>
      <c r="S1464" s="83" t="b">
        <f t="shared" si="5"/>
        <v>0</v>
      </c>
      <c r="T1464" s="72"/>
      <c r="U1464" s="72"/>
      <c r="V1464" s="72"/>
      <c r="W1464" s="72"/>
      <c r="X1464" s="72"/>
      <c r="Y1464" s="72"/>
      <c r="Z1464" s="72"/>
      <c r="AA1464" s="72"/>
      <c r="AB1464" s="72"/>
      <c r="AC1464" s="72"/>
      <c r="AD1464" s="72"/>
      <c r="AE1464" s="72"/>
      <c r="AF1464" s="72"/>
      <c r="AG1464" s="72"/>
      <c r="AH1464" s="72"/>
      <c r="AI1464" s="72"/>
      <c r="AJ1464" s="72"/>
      <c r="AK1464" s="72"/>
    </row>
    <row r="1465" ht="14.25" customHeight="1">
      <c r="A1465" s="78">
        <v>1462.0</v>
      </c>
      <c r="C1465" s="78" t="str">
        <f>VLOOKUP(G1465,[1]Macrodata_CCF!$A$3:$D$55,4,FALSE)</f>
        <v>#ERROR!</v>
      </c>
      <c r="E1465" s="79" t="str">
        <f>VLOOKUP(G1465,[1]Macrodata_CCF!$A$3:$B$55,2,FALSE)</f>
        <v>#ERROR!</v>
      </c>
      <c r="F1465" s="78">
        <v>0.0</v>
      </c>
      <c r="G1465" s="80">
        <v>16.0</v>
      </c>
      <c r="H1465" s="81">
        <v>0.0</v>
      </c>
      <c r="I1465" s="81">
        <v>490000.0</v>
      </c>
      <c r="J1465" s="81">
        <v>68600.0</v>
      </c>
      <c r="K1465" s="81">
        <v>490000.0</v>
      </c>
      <c r="L1465" s="82">
        <v>0.14</v>
      </c>
      <c r="N1465" s="83">
        <f t="shared" si="1"/>
        <v>0.14</v>
      </c>
      <c r="O1465" s="83">
        <f t="shared" si="2"/>
        <v>0.14</v>
      </c>
      <c r="Q1465" s="83">
        <f t="shared" si="3"/>
        <v>1</v>
      </c>
      <c r="R1465" s="83">
        <f t="shared" si="4"/>
        <v>0.14</v>
      </c>
      <c r="S1465" s="83" t="b">
        <f t="shared" si="5"/>
        <v>0</v>
      </c>
      <c r="T1465" s="72"/>
      <c r="U1465" s="72"/>
      <c r="V1465" s="72"/>
      <c r="W1465" s="72"/>
      <c r="X1465" s="72"/>
      <c r="Y1465" s="72"/>
      <c r="Z1465" s="72"/>
      <c r="AA1465" s="72"/>
      <c r="AB1465" s="72"/>
      <c r="AC1465" s="72"/>
      <c r="AD1465" s="72"/>
      <c r="AE1465" s="72"/>
      <c r="AF1465" s="72"/>
      <c r="AG1465" s="72"/>
      <c r="AH1465" s="72"/>
      <c r="AI1465" s="72"/>
      <c r="AJ1465" s="72"/>
      <c r="AK1465" s="72"/>
    </row>
    <row r="1466" ht="14.25" customHeight="1">
      <c r="A1466" s="78">
        <v>1463.0</v>
      </c>
      <c r="C1466" s="78" t="str">
        <f>VLOOKUP(G1466,[1]Macrodata_CCF!$A$3:$D$55,4,FALSE)</f>
        <v>#ERROR!</v>
      </c>
      <c r="E1466" s="79" t="str">
        <f>VLOOKUP(G1466,[1]Macrodata_CCF!$A$3:$B$55,2,FALSE)</f>
        <v>#ERROR!</v>
      </c>
      <c r="F1466" s="78">
        <v>0.0</v>
      </c>
      <c r="G1466" s="80">
        <v>4.0</v>
      </c>
      <c r="H1466" s="81">
        <v>359700.0</v>
      </c>
      <c r="I1466" s="81">
        <v>630000.0</v>
      </c>
      <c r="J1466" s="81">
        <v>421870.0</v>
      </c>
      <c r="K1466" s="81">
        <v>882000.0</v>
      </c>
      <c r="L1466" s="82">
        <v>0.2300036995930448</v>
      </c>
      <c r="N1466" s="83">
        <f t="shared" si="1"/>
        <v>0.2300036996</v>
      </c>
      <c r="O1466" s="83">
        <f t="shared" si="2"/>
        <v>0.2300036996</v>
      </c>
      <c r="Q1466" s="83">
        <f t="shared" si="3"/>
        <v>0.429047619</v>
      </c>
      <c r="R1466" s="83">
        <f t="shared" si="4"/>
        <v>0.2300036996</v>
      </c>
      <c r="S1466" s="83" t="b">
        <f t="shared" si="5"/>
        <v>0</v>
      </c>
      <c r="T1466" s="72"/>
      <c r="U1466" s="72"/>
      <c r="V1466" s="72"/>
      <c r="W1466" s="72"/>
      <c r="X1466" s="72"/>
      <c r="Y1466" s="72"/>
      <c r="Z1466" s="72"/>
      <c r="AA1466" s="72"/>
      <c r="AB1466" s="72"/>
      <c r="AC1466" s="72"/>
      <c r="AD1466" s="72"/>
      <c r="AE1466" s="72"/>
      <c r="AF1466" s="72"/>
      <c r="AG1466" s="72"/>
      <c r="AH1466" s="72"/>
      <c r="AI1466" s="72"/>
      <c r="AJ1466" s="72"/>
      <c r="AK1466" s="72"/>
    </row>
    <row r="1467" ht="14.25" customHeight="1">
      <c r="A1467" s="78">
        <v>1464.0</v>
      </c>
      <c r="C1467" s="78" t="str">
        <f>VLOOKUP(G1467,[1]Macrodata_CCF!$A$3:$D$55,4,FALSE)</f>
        <v>#ERROR!</v>
      </c>
      <c r="E1467" s="79" t="str">
        <f>VLOOKUP(G1467,[1]Macrodata_CCF!$A$3:$B$55,2,FALSE)</f>
        <v>#ERROR!</v>
      </c>
      <c r="F1467" s="78">
        <v>0.0</v>
      </c>
      <c r="G1467" s="80">
        <v>23.0</v>
      </c>
      <c r="H1467" s="81">
        <v>8560.0</v>
      </c>
      <c r="I1467" s="81">
        <v>190000.0</v>
      </c>
      <c r="J1467" s="81">
        <v>0.0</v>
      </c>
      <c r="K1467" s="81">
        <v>361000.0</v>
      </c>
      <c r="L1467" s="82">
        <v>-0.04717813051146384</v>
      </c>
      <c r="N1467" s="83">
        <f t="shared" si="1"/>
        <v>-0.04717813051</v>
      </c>
      <c r="O1467" s="83">
        <f t="shared" si="2"/>
        <v>0</v>
      </c>
      <c r="Q1467" s="83">
        <f t="shared" si="3"/>
        <v>0.9549473684</v>
      </c>
      <c r="R1467" s="83">
        <f t="shared" si="4"/>
        <v>-0.04717813051</v>
      </c>
      <c r="S1467" s="83" t="b">
        <f t="shared" si="5"/>
        <v>0</v>
      </c>
      <c r="T1467" s="72"/>
      <c r="U1467" s="72"/>
      <c r="V1467" s="72"/>
      <c r="W1467" s="72"/>
      <c r="X1467" s="72"/>
      <c r="Y1467" s="72"/>
      <c r="Z1467" s="72"/>
      <c r="AA1467" s="72"/>
      <c r="AB1467" s="72"/>
      <c r="AC1467" s="72"/>
      <c r="AD1467" s="72"/>
      <c r="AE1467" s="72"/>
      <c r="AF1467" s="72"/>
      <c r="AG1467" s="72"/>
      <c r="AH1467" s="72"/>
      <c r="AI1467" s="72"/>
      <c r="AJ1467" s="72"/>
      <c r="AK1467" s="72"/>
    </row>
    <row r="1468" ht="14.25" customHeight="1">
      <c r="A1468" s="78">
        <v>1465.0</v>
      </c>
      <c r="C1468" s="78" t="str">
        <f>VLOOKUP(G1468,[1]Macrodata_CCF!$A$3:$D$55,4,FALSE)</f>
        <v>#ERROR!</v>
      </c>
      <c r="E1468" s="79" t="str">
        <f>VLOOKUP(G1468,[1]Macrodata_CCF!$A$3:$B$55,2,FALSE)</f>
        <v>#ERROR!</v>
      </c>
      <c r="F1468" s="78">
        <v>0.0</v>
      </c>
      <c r="G1468" s="80">
        <v>6.0</v>
      </c>
      <c r="H1468" s="81">
        <v>491155.0</v>
      </c>
      <c r="I1468" s="81">
        <v>520000.0</v>
      </c>
      <c r="J1468" s="81">
        <v>499230.0</v>
      </c>
      <c r="K1468" s="81">
        <v>520000.0</v>
      </c>
      <c r="L1468" s="82">
        <v>0.2799445311145779</v>
      </c>
      <c r="N1468" s="83">
        <f t="shared" si="1"/>
        <v>0.2799445311</v>
      </c>
      <c r="O1468" s="83">
        <f t="shared" si="2"/>
        <v>0.2799445311</v>
      </c>
      <c r="Q1468" s="83">
        <f t="shared" si="3"/>
        <v>0.05547115385</v>
      </c>
      <c r="R1468" s="83">
        <f t="shared" si="4"/>
        <v>0.01552884615</v>
      </c>
      <c r="S1468" s="83" t="b">
        <f t="shared" si="5"/>
        <v>0</v>
      </c>
      <c r="T1468" s="72"/>
      <c r="U1468" s="72"/>
      <c r="V1468" s="72"/>
      <c r="W1468" s="72"/>
      <c r="X1468" s="72"/>
      <c r="Y1468" s="72"/>
      <c r="Z1468" s="72"/>
      <c r="AA1468" s="72"/>
      <c r="AB1468" s="72"/>
      <c r="AC1468" s="72"/>
      <c r="AD1468" s="72"/>
      <c r="AE1468" s="72"/>
      <c r="AF1468" s="72"/>
      <c r="AG1468" s="72"/>
      <c r="AH1468" s="72"/>
      <c r="AI1468" s="72"/>
      <c r="AJ1468" s="72"/>
      <c r="AK1468" s="72"/>
    </row>
    <row r="1469" ht="14.25" customHeight="1">
      <c r="A1469" s="78">
        <v>1466.0</v>
      </c>
      <c r="C1469" s="78" t="str">
        <f>VLOOKUP(G1469,[1]Macrodata_CCF!$A$3:$D$55,4,FALSE)</f>
        <v>#ERROR!</v>
      </c>
      <c r="E1469" s="79" t="str">
        <f>VLOOKUP(G1469,[1]Macrodata_CCF!$A$3:$B$55,2,FALSE)</f>
        <v>#ERROR!</v>
      </c>
      <c r="F1469" s="78">
        <v>0.0</v>
      </c>
      <c r="G1469" s="80">
        <v>30.0</v>
      </c>
      <c r="H1469" s="81">
        <v>257640.0</v>
      </c>
      <c r="I1469" s="81">
        <v>680000.0</v>
      </c>
      <c r="J1469" s="81">
        <v>333665.0</v>
      </c>
      <c r="K1469" s="81">
        <v>680000.0</v>
      </c>
      <c r="L1469" s="82">
        <v>0.1800004735296903</v>
      </c>
      <c r="N1469" s="83">
        <f t="shared" si="1"/>
        <v>0.1800004735</v>
      </c>
      <c r="O1469" s="83">
        <f t="shared" si="2"/>
        <v>0.1800004735</v>
      </c>
      <c r="Q1469" s="83">
        <f t="shared" si="3"/>
        <v>0.6211176471</v>
      </c>
      <c r="R1469" s="83">
        <f t="shared" si="4"/>
        <v>0.1800004735</v>
      </c>
      <c r="S1469" s="83" t="b">
        <f t="shared" si="5"/>
        <v>0</v>
      </c>
      <c r="T1469" s="72"/>
      <c r="U1469" s="72"/>
      <c r="V1469" s="72"/>
      <c r="W1469" s="72"/>
      <c r="X1469" s="72"/>
      <c r="Y1469" s="72"/>
      <c r="Z1469" s="72"/>
      <c r="AA1469" s="72"/>
      <c r="AB1469" s="72"/>
      <c r="AC1469" s="72"/>
      <c r="AD1469" s="72"/>
      <c r="AE1469" s="72"/>
      <c r="AF1469" s="72"/>
      <c r="AG1469" s="72"/>
      <c r="AH1469" s="72"/>
      <c r="AI1469" s="72"/>
      <c r="AJ1469" s="72"/>
      <c r="AK1469" s="72"/>
    </row>
    <row r="1470" ht="14.25" customHeight="1">
      <c r="A1470" s="78">
        <v>1467.0</v>
      </c>
      <c r="C1470" s="78" t="str">
        <f>VLOOKUP(G1470,[1]Macrodata_CCF!$A$3:$D$55,4,FALSE)</f>
        <v>#ERROR!</v>
      </c>
      <c r="E1470" s="79" t="str">
        <f>VLOOKUP(G1470,[1]Macrodata_CCF!$A$3:$B$55,2,FALSE)</f>
        <v>#ERROR!</v>
      </c>
      <c r="F1470" s="78">
        <v>0.0</v>
      </c>
      <c r="G1470" s="80">
        <v>43.0</v>
      </c>
      <c r="H1470" s="81">
        <v>160100.0</v>
      </c>
      <c r="I1470" s="81">
        <v>890000.0</v>
      </c>
      <c r="J1470" s="81">
        <v>291480.0</v>
      </c>
      <c r="K1470" s="81">
        <v>890000.0</v>
      </c>
      <c r="L1470" s="82">
        <v>0.1799972598986163</v>
      </c>
      <c r="N1470" s="83">
        <f t="shared" si="1"/>
        <v>0.1799972599</v>
      </c>
      <c r="O1470" s="83">
        <f t="shared" si="2"/>
        <v>0.1799972599</v>
      </c>
      <c r="Q1470" s="83">
        <f t="shared" si="3"/>
        <v>0.8201123596</v>
      </c>
      <c r="R1470" s="83">
        <f t="shared" si="4"/>
        <v>0.1799972599</v>
      </c>
      <c r="S1470" s="83" t="b">
        <f t="shared" si="5"/>
        <v>0</v>
      </c>
      <c r="T1470" s="72"/>
      <c r="U1470" s="72"/>
      <c r="V1470" s="72"/>
      <c r="W1470" s="72"/>
      <c r="X1470" s="72"/>
      <c r="Y1470" s="72"/>
      <c r="Z1470" s="72"/>
      <c r="AA1470" s="72"/>
      <c r="AB1470" s="72"/>
      <c r="AC1470" s="72"/>
      <c r="AD1470" s="72"/>
      <c r="AE1470" s="72"/>
      <c r="AF1470" s="72"/>
      <c r="AG1470" s="72"/>
      <c r="AH1470" s="72"/>
      <c r="AI1470" s="72"/>
      <c r="AJ1470" s="72"/>
      <c r="AK1470" s="72"/>
    </row>
    <row r="1471" ht="14.25" customHeight="1">
      <c r="A1471" s="78">
        <v>1468.0</v>
      </c>
      <c r="C1471" s="78" t="str">
        <f>VLOOKUP(G1471,[1]Macrodata_CCF!$A$3:$D$55,4,FALSE)</f>
        <v>#ERROR!</v>
      </c>
      <c r="E1471" s="79" t="str">
        <f>VLOOKUP(G1471,[1]Macrodata_CCF!$A$3:$B$55,2,FALSE)</f>
        <v>#ERROR!</v>
      </c>
      <c r="F1471" s="78">
        <v>0.0</v>
      </c>
      <c r="G1471" s="80">
        <v>21.0</v>
      </c>
      <c r="H1471" s="81">
        <v>4345.0</v>
      </c>
      <c r="I1471" s="81">
        <v>30000.0</v>
      </c>
      <c r="J1471" s="81">
        <v>8195.0</v>
      </c>
      <c r="K1471" s="81">
        <v>30000.0</v>
      </c>
      <c r="L1471" s="82">
        <v>0.1500682128240109</v>
      </c>
      <c r="N1471" s="83">
        <f t="shared" si="1"/>
        <v>0.1500682128</v>
      </c>
      <c r="O1471" s="83">
        <f t="shared" si="2"/>
        <v>0.1500682128</v>
      </c>
      <c r="Q1471" s="83">
        <f t="shared" si="3"/>
        <v>0.8551666667</v>
      </c>
      <c r="R1471" s="83">
        <f t="shared" si="4"/>
        <v>0.1500682128</v>
      </c>
      <c r="S1471" s="83" t="b">
        <f t="shared" si="5"/>
        <v>0</v>
      </c>
      <c r="T1471" s="72"/>
      <c r="U1471" s="72"/>
      <c r="V1471" s="72"/>
      <c r="W1471" s="72"/>
      <c r="X1471" s="72"/>
      <c r="Y1471" s="72"/>
      <c r="Z1471" s="72"/>
      <c r="AA1471" s="72"/>
      <c r="AB1471" s="72"/>
      <c r="AC1471" s="72"/>
      <c r="AD1471" s="72"/>
      <c r="AE1471" s="72"/>
      <c r="AF1471" s="72"/>
      <c r="AG1471" s="72"/>
      <c r="AH1471" s="72"/>
      <c r="AI1471" s="72"/>
      <c r="AJ1471" s="72"/>
      <c r="AK1471" s="72"/>
    </row>
    <row r="1472" ht="14.25" customHeight="1">
      <c r="A1472" s="78">
        <v>1469.0</v>
      </c>
      <c r="C1472" s="78" t="str">
        <f>VLOOKUP(G1472,[1]Macrodata_CCF!$A$3:$D$55,4,FALSE)</f>
        <v>#ERROR!</v>
      </c>
      <c r="E1472" s="79" t="str">
        <f>VLOOKUP(G1472,[1]Macrodata_CCF!$A$3:$B$55,2,FALSE)</f>
        <v>#ERROR!</v>
      </c>
      <c r="F1472" s="78">
        <v>0.0</v>
      </c>
      <c r="G1472" s="80">
        <v>33.0</v>
      </c>
      <c r="H1472" s="81">
        <v>208220.0</v>
      </c>
      <c r="I1472" s="81">
        <v>300000.0</v>
      </c>
      <c r="J1472" s="81">
        <v>221070.0</v>
      </c>
      <c r="K1472" s="81">
        <v>300000.0</v>
      </c>
      <c r="L1472" s="82">
        <v>0.1400087164959686</v>
      </c>
      <c r="N1472" s="83">
        <f t="shared" si="1"/>
        <v>0.1400087165</v>
      </c>
      <c r="O1472" s="83">
        <f t="shared" si="2"/>
        <v>0.1400087165</v>
      </c>
      <c r="Q1472" s="83">
        <f t="shared" si="3"/>
        <v>0.3059333333</v>
      </c>
      <c r="R1472" s="83">
        <f t="shared" si="4"/>
        <v>0.1400087165</v>
      </c>
      <c r="S1472" s="83" t="b">
        <f t="shared" si="5"/>
        <v>0</v>
      </c>
      <c r="T1472" s="72"/>
      <c r="U1472" s="72"/>
      <c r="V1472" s="72"/>
      <c r="W1472" s="72"/>
      <c r="X1472" s="72"/>
      <c r="Y1472" s="72"/>
      <c r="Z1472" s="72"/>
      <c r="AA1472" s="72"/>
      <c r="AB1472" s="72"/>
      <c r="AC1472" s="72"/>
      <c r="AD1472" s="72"/>
      <c r="AE1472" s="72"/>
      <c r="AF1472" s="72"/>
      <c r="AG1472" s="72"/>
      <c r="AH1472" s="72"/>
      <c r="AI1472" s="72"/>
      <c r="AJ1472" s="72"/>
      <c r="AK1472" s="72"/>
    </row>
    <row r="1473" ht="14.25" customHeight="1">
      <c r="A1473" s="78">
        <v>1470.0</v>
      </c>
      <c r="C1473" s="78" t="str">
        <f>VLOOKUP(G1473,[1]Macrodata_CCF!$A$3:$D$55,4,FALSE)</f>
        <v>#ERROR!</v>
      </c>
      <c r="E1473" s="79" t="str">
        <f>VLOOKUP(G1473,[1]Macrodata_CCF!$A$3:$B$55,2,FALSE)</f>
        <v>#ERROR!</v>
      </c>
      <c r="F1473" s="78">
        <v>0.0</v>
      </c>
      <c r="G1473" s="80">
        <v>52.0</v>
      </c>
      <c r="H1473" s="81">
        <v>355835.0</v>
      </c>
      <c r="I1473" s="81">
        <v>520000.0</v>
      </c>
      <c r="J1473" s="81">
        <v>364045.0</v>
      </c>
      <c r="K1473" s="81">
        <v>884000.0</v>
      </c>
      <c r="L1473" s="82">
        <v>0.05001066000670058</v>
      </c>
      <c r="N1473" s="83">
        <f t="shared" si="1"/>
        <v>0.05001066001</v>
      </c>
      <c r="O1473" s="83">
        <f t="shared" si="2"/>
        <v>0.05001066001</v>
      </c>
      <c r="Q1473" s="83">
        <f t="shared" si="3"/>
        <v>0.3157019231</v>
      </c>
      <c r="R1473" s="83">
        <f t="shared" si="4"/>
        <v>0.05001066001</v>
      </c>
      <c r="S1473" s="83" t="b">
        <f t="shared" si="5"/>
        <v>0</v>
      </c>
      <c r="T1473" s="72"/>
      <c r="U1473" s="72"/>
      <c r="V1473" s="72"/>
      <c r="W1473" s="72"/>
      <c r="X1473" s="72"/>
      <c r="Y1473" s="72"/>
      <c r="Z1473" s="72"/>
      <c r="AA1473" s="72"/>
      <c r="AB1473" s="72"/>
      <c r="AC1473" s="72"/>
      <c r="AD1473" s="72"/>
      <c r="AE1473" s="72"/>
      <c r="AF1473" s="72"/>
      <c r="AG1473" s="72"/>
      <c r="AH1473" s="72"/>
      <c r="AI1473" s="72"/>
      <c r="AJ1473" s="72"/>
      <c r="AK1473" s="72"/>
    </row>
    <row r="1474" ht="14.25" customHeight="1">
      <c r="A1474" s="78">
        <v>1471.0</v>
      </c>
      <c r="C1474" s="78" t="str">
        <f>VLOOKUP(G1474,[1]Macrodata_CCF!$A$3:$D$55,4,FALSE)</f>
        <v>#ERROR!</v>
      </c>
      <c r="E1474" s="79" t="str">
        <f>VLOOKUP(G1474,[1]Macrodata_CCF!$A$3:$B$55,2,FALSE)</f>
        <v>#ERROR!</v>
      </c>
      <c r="F1474" s="78">
        <v>0.0</v>
      </c>
      <c r="G1474" s="80">
        <v>10.0</v>
      </c>
      <c r="H1474" s="81">
        <v>237755.0</v>
      </c>
      <c r="I1474" s="81">
        <v>260000.0</v>
      </c>
      <c r="J1474" s="81">
        <v>245765.0</v>
      </c>
      <c r="K1474" s="81">
        <v>468000.0</v>
      </c>
      <c r="L1474" s="82">
        <v>0.3600809170600135</v>
      </c>
      <c r="N1474" s="83">
        <f t="shared" si="1"/>
        <v>0.3600809171</v>
      </c>
      <c r="O1474" s="83">
        <f t="shared" si="2"/>
        <v>0.3600809171</v>
      </c>
      <c r="Q1474" s="83">
        <f t="shared" si="3"/>
        <v>0.08555769231</v>
      </c>
      <c r="R1474" s="83">
        <f t="shared" si="4"/>
        <v>0.03080769231</v>
      </c>
      <c r="S1474" s="83" t="b">
        <f t="shared" si="5"/>
        <v>0</v>
      </c>
      <c r="T1474" s="72"/>
      <c r="U1474" s="72"/>
      <c r="V1474" s="72"/>
      <c r="W1474" s="72"/>
      <c r="X1474" s="72"/>
      <c r="Y1474" s="72"/>
      <c r="Z1474" s="72"/>
      <c r="AA1474" s="72"/>
      <c r="AB1474" s="72"/>
      <c r="AC1474" s="72"/>
      <c r="AD1474" s="72"/>
      <c r="AE1474" s="72"/>
      <c r="AF1474" s="72"/>
      <c r="AG1474" s="72"/>
      <c r="AH1474" s="72"/>
      <c r="AI1474" s="72"/>
      <c r="AJ1474" s="72"/>
      <c r="AK1474" s="72"/>
    </row>
    <row r="1475" ht="14.25" customHeight="1">
      <c r="A1475" s="78">
        <v>1472.0</v>
      </c>
      <c r="C1475" s="78" t="str">
        <f>VLOOKUP(G1475,[1]Macrodata_CCF!$A$3:$D$55,4,FALSE)</f>
        <v>#ERROR!</v>
      </c>
      <c r="E1475" s="79" t="str">
        <f>VLOOKUP(G1475,[1]Macrodata_CCF!$A$3:$B$55,2,FALSE)</f>
        <v>#ERROR!</v>
      </c>
      <c r="F1475" s="78">
        <v>0.0</v>
      </c>
      <c r="G1475" s="80">
        <v>5.0</v>
      </c>
      <c r="H1475" s="81">
        <v>640595.0</v>
      </c>
      <c r="I1475" s="81">
        <v>860000.0</v>
      </c>
      <c r="J1475" s="81">
        <v>877200.0</v>
      </c>
      <c r="K1475" s="81">
        <v>860000.0</v>
      </c>
      <c r="L1475" s="82">
        <v>1.07839383787972</v>
      </c>
      <c r="N1475" s="83">
        <f t="shared" si="1"/>
        <v>1.078393838</v>
      </c>
      <c r="O1475" s="83">
        <f t="shared" si="2"/>
        <v>1</v>
      </c>
      <c r="Q1475" s="83">
        <f t="shared" si="3"/>
        <v>0.255122093</v>
      </c>
      <c r="R1475" s="83">
        <f t="shared" si="4"/>
        <v>1.078393838</v>
      </c>
      <c r="S1475" s="83" t="b">
        <f t="shared" si="5"/>
        <v>0</v>
      </c>
      <c r="T1475" s="72"/>
      <c r="U1475" s="72"/>
      <c r="V1475" s="72"/>
      <c r="W1475" s="72"/>
      <c r="X1475" s="72"/>
      <c r="Y1475" s="72"/>
      <c r="Z1475" s="72"/>
      <c r="AA1475" s="72"/>
      <c r="AB1475" s="72"/>
      <c r="AC1475" s="72"/>
      <c r="AD1475" s="72"/>
      <c r="AE1475" s="72"/>
      <c r="AF1475" s="72"/>
      <c r="AG1475" s="72"/>
      <c r="AH1475" s="72"/>
      <c r="AI1475" s="72"/>
      <c r="AJ1475" s="72"/>
      <c r="AK1475" s="72"/>
    </row>
    <row r="1476" ht="14.25" customHeight="1">
      <c r="A1476" s="78">
        <v>1473.0</v>
      </c>
      <c r="C1476" s="78" t="str">
        <f>VLOOKUP(G1476,[1]Macrodata_CCF!$A$3:$D$55,4,FALSE)</f>
        <v>#ERROR!</v>
      </c>
      <c r="E1476" s="79" t="str">
        <f>VLOOKUP(G1476,[1]Macrodata_CCF!$A$3:$B$55,2,FALSE)</f>
        <v>#ERROR!</v>
      </c>
      <c r="F1476" s="78">
        <v>0.0</v>
      </c>
      <c r="G1476" s="80">
        <v>12.0</v>
      </c>
      <c r="H1476" s="81">
        <v>149530.0</v>
      </c>
      <c r="I1476" s="81">
        <v>280000.0</v>
      </c>
      <c r="J1476" s="81">
        <v>199110.0</v>
      </c>
      <c r="K1476" s="81">
        <v>280000.0</v>
      </c>
      <c r="L1476" s="82">
        <v>0.3800107304361156</v>
      </c>
      <c r="N1476" s="83">
        <f t="shared" si="1"/>
        <v>0.3800107304</v>
      </c>
      <c r="O1476" s="83">
        <f t="shared" si="2"/>
        <v>0.3800107304</v>
      </c>
      <c r="Q1476" s="83">
        <f t="shared" si="3"/>
        <v>0.4659642857</v>
      </c>
      <c r="R1476" s="83">
        <f t="shared" si="4"/>
        <v>0.3800107304</v>
      </c>
      <c r="S1476" s="83" t="b">
        <f t="shared" si="5"/>
        <v>0</v>
      </c>
      <c r="T1476" s="72"/>
      <c r="U1476" s="72"/>
      <c r="V1476" s="72"/>
      <c r="W1476" s="72"/>
      <c r="X1476" s="72"/>
      <c r="Y1476" s="72"/>
      <c r="Z1476" s="72"/>
      <c r="AA1476" s="72"/>
      <c r="AB1476" s="72"/>
      <c r="AC1476" s="72"/>
      <c r="AD1476" s="72"/>
      <c r="AE1476" s="72"/>
      <c r="AF1476" s="72"/>
      <c r="AG1476" s="72"/>
      <c r="AH1476" s="72"/>
      <c r="AI1476" s="72"/>
      <c r="AJ1476" s="72"/>
      <c r="AK1476" s="72"/>
    </row>
    <row r="1477" ht="14.25" customHeight="1">
      <c r="A1477" s="78">
        <v>1474.0</v>
      </c>
      <c r="C1477" s="78" t="str">
        <f>VLOOKUP(G1477,[1]Macrodata_CCF!$A$3:$D$55,4,FALSE)</f>
        <v>#ERROR!</v>
      </c>
      <c r="E1477" s="79" t="str">
        <f>VLOOKUP(G1477,[1]Macrodata_CCF!$A$3:$B$55,2,FALSE)</f>
        <v>#ERROR!</v>
      </c>
      <c r="F1477" s="78">
        <v>0.0</v>
      </c>
      <c r="G1477" s="80">
        <v>32.0</v>
      </c>
      <c r="H1477" s="81">
        <v>466415.0</v>
      </c>
      <c r="I1477" s="81">
        <v>470000.0</v>
      </c>
      <c r="J1477" s="81">
        <v>467130.0</v>
      </c>
      <c r="K1477" s="81">
        <v>470000.0</v>
      </c>
      <c r="L1477" s="82">
        <v>0.199442119944212</v>
      </c>
      <c r="N1477" s="83">
        <f t="shared" si="1"/>
        <v>0.1994421199</v>
      </c>
      <c r="O1477" s="83">
        <f t="shared" si="2"/>
        <v>0.1994421199</v>
      </c>
      <c r="Q1477" s="83">
        <f t="shared" si="3"/>
        <v>0.007627659574</v>
      </c>
      <c r="R1477" s="83">
        <f t="shared" si="4"/>
        <v>0.001521276596</v>
      </c>
      <c r="S1477" s="83" t="b">
        <f t="shared" si="5"/>
        <v>0</v>
      </c>
      <c r="T1477" s="72"/>
      <c r="U1477" s="72"/>
      <c r="V1477" s="72"/>
      <c r="W1477" s="72"/>
      <c r="X1477" s="72"/>
      <c r="Y1477" s="72"/>
      <c r="Z1477" s="72"/>
      <c r="AA1477" s="72"/>
      <c r="AB1477" s="72"/>
      <c r="AC1477" s="72"/>
      <c r="AD1477" s="72"/>
      <c r="AE1477" s="72"/>
      <c r="AF1477" s="72"/>
      <c r="AG1477" s="72"/>
      <c r="AH1477" s="72"/>
      <c r="AI1477" s="72"/>
      <c r="AJ1477" s="72"/>
      <c r="AK1477" s="72"/>
    </row>
    <row r="1478" ht="14.25" customHeight="1">
      <c r="A1478" s="78">
        <v>1475.0</v>
      </c>
      <c r="C1478" s="78" t="str">
        <f>VLOOKUP(G1478,[1]Macrodata_CCF!$A$3:$D$55,4,FALSE)</f>
        <v>#ERROR!</v>
      </c>
      <c r="E1478" s="79" t="str">
        <f>VLOOKUP(G1478,[1]Macrodata_CCF!$A$3:$B$55,2,FALSE)</f>
        <v>#ERROR!</v>
      </c>
      <c r="F1478" s="78">
        <v>1.0</v>
      </c>
      <c r="G1478" s="80">
        <v>2.0</v>
      </c>
      <c r="H1478" s="81">
        <v>647535.0</v>
      </c>
      <c r="I1478" s="81">
        <v>820000.0</v>
      </c>
      <c r="J1478" s="81">
        <v>732045.0</v>
      </c>
      <c r="K1478" s="81">
        <v>820000.0</v>
      </c>
      <c r="L1478" s="82">
        <v>0.4900124662975097</v>
      </c>
      <c r="N1478" s="83">
        <f t="shared" si="1"/>
        <v>0.4900124663</v>
      </c>
      <c r="O1478" s="83">
        <f t="shared" si="2"/>
        <v>0.4900124663</v>
      </c>
      <c r="Q1478" s="83">
        <f t="shared" si="3"/>
        <v>0.2103231707</v>
      </c>
      <c r="R1478" s="83">
        <f t="shared" si="4"/>
        <v>0.4900124663</v>
      </c>
      <c r="S1478" s="83" t="b">
        <f t="shared" si="5"/>
        <v>0</v>
      </c>
      <c r="T1478" s="72"/>
      <c r="U1478" s="72"/>
      <c r="V1478" s="72"/>
      <c r="W1478" s="72"/>
      <c r="X1478" s="72"/>
      <c r="Y1478" s="72"/>
      <c r="Z1478" s="72"/>
      <c r="AA1478" s="72"/>
      <c r="AB1478" s="72"/>
      <c r="AC1478" s="72"/>
      <c r="AD1478" s="72"/>
      <c r="AE1478" s="72"/>
      <c r="AF1478" s="72"/>
      <c r="AG1478" s="72"/>
      <c r="AH1478" s="72"/>
      <c r="AI1478" s="72"/>
      <c r="AJ1478" s="72"/>
      <c r="AK1478" s="72"/>
    </row>
    <row r="1479" ht="14.25" customHeight="1">
      <c r="A1479" s="78">
        <v>1476.0</v>
      </c>
      <c r="C1479" s="78" t="str">
        <f>VLOOKUP(G1479,[1]Macrodata_CCF!$A$3:$D$55,4,FALSE)</f>
        <v>#ERROR!</v>
      </c>
      <c r="E1479" s="79" t="str">
        <f>VLOOKUP(G1479,[1]Macrodata_CCF!$A$3:$B$55,2,FALSE)</f>
        <v>#ERROR!</v>
      </c>
      <c r="F1479" s="78">
        <v>0.0</v>
      </c>
      <c r="G1479" s="80">
        <v>45.0</v>
      </c>
      <c r="H1479" s="81">
        <v>0.0</v>
      </c>
      <c r="I1479" s="81">
        <v>330000.0</v>
      </c>
      <c r="J1479" s="81">
        <v>62700.0</v>
      </c>
      <c r="K1479" s="81">
        <v>330000.0</v>
      </c>
      <c r="L1479" s="82">
        <v>0.19</v>
      </c>
      <c r="N1479" s="83">
        <f t="shared" si="1"/>
        <v>0.19</v>
      </c>
      <c r="O1479" s="83">
        <f t="shared" si="2"/>
        <v>0.19</v>
      </c>
      <c r="Q1479" s="83">
        <f t="shared" si="3"/>
        <v>1</v>
      </c>
      <c r="R1479" s="83">
        <f t="shared" si="4"/>
        <v>0.19</v>
      </c>
      <c r="S1479" s="83" t="b">
        <f t="shared" si="5"/>
        <v>0</v>
      </c>
      <c r="T1479" s="72"/>
      <c r="U1479" s="72"/>
      <c r="V1479" s="72"/>
      <c r="W1479" s="72"/>
      <c r="X1479" s="72"/>
      <c r="Y1479" s="72"/>
      <c r="Z1479" s="72"/>
      <c r="AA1479" s="72"/>
      <c r="AB1479" s="72"/>
      <c r="AC1479" s="72"/>
      <c r="AD1479" s="72"/>
      <c r="AE1479" s="72"/>
      <c r="AF1479" s="72"/>
      <c r="AG1479" s="72"/>
      <c r="AH1479" s="72"/>
      <c r="AI1479" s="72"/>
      <c r="AJ1479" s="72"/>
      <c r="AK1479" s="72"/>
    </row>
    <row r="1480" ht="14.25" customHeight="1">
      <c r="A1480" s="78">
        <v>1477.0</v>
      </c>
      <c r="C1480" s="78" t="str">
        <f>VLOOKUP(G1480,[1]Macrodata_CCF!$A$3:$D$55,4,FALSE)</f>
        <v>#ERROR!</v>
      </c>
      <c r="E1480" s="79" t="str">
        <f>VLOOKUP(G1480,[1]Macrodata_CCF!$A$3:$B$55,2,FALSE)</f>
        <v>#ERROR!</v>
      </c>
      <c r="F1480" s="78">
        <v>0.0</v>
      </c>
      <c r="G1480" s="80">
        <v>51.0</v>
      </c>
      <c r="H1480" s="81">
        <v>0.0</v>
      </c>
      <c r="I1480" s="81">
        <v>430000.0</v>
      </c>
      <c r="J1480" s="81">
        <v>0.0</v>
      </c>
      <c r="K1480" s="81">
        <v>430000.0</v>
      </c>
      <c r="L1480" s="82">
        <v>0.0</v>
      </c>
      <c r="N1480" s="83">
        <f t="shared" si="1"/>
        <v>0</v>
      </c>
      <c r="O1480" s="83">
        <f t="shared" si="2"/>
        <v>0</v>
      </c>
      <c r="Q1480" s="83">
        <f t="shared" si="3"/>
        <v>1</v>
      </c>
      <c r="R1480" s="83">
        <f t="shared" si="4"/>
        <v>0</v>
      </c>
      <c r="S1480" s="83" t="b">
        <f t="shared" si="5"/>
        <v>0</v>
      </c>
      <c r="T1480" s="72"/>
      <c r="U1480" s="72"/>
      <c r="V1480" s="72"/>
      <c r="W1480" s="72"/>
      <c r="X1480" s="72"/>
      <c r="Y1480" s="72"/>
      <c r="Z1480" s="72"/>
      <c r="AA1480" s="72"/>
      <c r="AB1480" s="72"/>
      <c r="AC1480" s="72"/>
      <c r="AD1480" s="72"/>
      <c r="AE1480" s="72"/>
      <c r="AF1480" s="72"/>
      <c r="AG1480" s="72"/>
      <c r="AH1480" s="72"/>
      <c r="AI1480" s="72"/>
      <c r="AJ1480" s="72"/>
      <c r="AK1480" s="72"/>
    </row>
    <row r="1481" ht="14.25" customHeight="1">
      <c r="A1481" s="78">
        <v>1478.0</v>
      </c>
      <c r="C1481" s="78" t="str">
        <f>VLOOKUP(G1481,[1]Macrodata_CCF!$A$3:$D$55,4,FALSE)</f>
        <v>#ERROR!</v>
      </c>
      <c r="E1481" s="79" t="str">
        <f>VLOOKUP(G1481,[1]Macrodata_CCF!$A$3:$B$55,2,FALSE)</f>
        <v>#ERROR!</v>
      </c>
      <c r="F1481" s="78">
        <v>0.0</v>
      </c>
      <c r="G1481" s="80">
        <v>33.0</v>
      </c>
      <c r="H1481" s="81">
        <v>471655.0</v>
      </c>
      <c r="I1481" s="81">
        <v>790000.0</v>
      </c>
      <c r="J1481" s="81">
        <v>516225.0</v>
      </c>
      <c r="K1481" s="81">
        <v>790000.0</v>
      </c>
      <c r="L1481" s="82">
        <v>0.140005340118425</v>
      </c>
      <c r="N1481" s="83">
        <f t="shared" si="1"/>
        <v>0.1400053401</v>
      </c>
      <c r="O1481" s="83">
        <f t="shared" si="2"/>
        <v>0.1400053401</v>
      </c>
      <c r="Q1481" s="83">
        <f t="shared" si="3"/>
        <v>0.4029683544</v>
      </c>
      <c r="R1481" s="83">
        <f t="shared" si="4"/>
        <v>0.1400053401</v>
      </c>
      <c r="S1481" s="83" t="b">
        <f t="shared" si="5"/>
        <v>0</v>
      </c>
      <c r="T1481" s="72"/>
      <c r="U1481" s="72"/>
      <c r="V1481" s="72"/>
      <c r="W1481" s="72"/>
      <c r="X1481" s="72"/>
      <c r="Y1481" s="72"/>
      <c r="Z1481" s="72"/>
      <c r="AA1481" s="72"/>
      <c r="AB1481" s="72"/>
      <c r="AC1481" s="72"/>
      <c r="AD1481" s="72"/>
      <c r="AE1481" s="72"/>
      <c r="AF1481" s="72"/>
      <c r="AG1481" s="72"/>
      <c r="AH1481" s="72"/>
      <c r="AI1481" s="72"/>
      <c r="AJ1481" s="72"/>
      <c r="AK1481" s="72"/>
    </row>
    <row r="1482" ht="14.25" customHeight="1">
      <c r="A1482" s="78">
        <v>1479.0</v>
      </c>
      <c r="C1482" s="78" t="str">
        <f>VLOOKUP(G1482,[1]Macrodata_CCF!$A$3:$D$55,4,FALSE)</f>
        <v>#ERROR!</v>
      </c>
      <c r="E1482" s="79" t="str">
        <f>VLOOKUP(G1482,[1]Macrodata_CCF!$A$3:$B$55,2,FALSE)</f>
        <v>#ERROR!</v>
      </c>
      <c r="F1482" s="78">
        <v>0.0</v>
      </c>
      <c r="G1482" s="80">
        <v>39.0</v>
      </c>
      <c r="H1482" s="81">
        <v>13580.0</v>
      </c>
      <c r="I1482" s="81">
        <v>190000.0</v>
      </c>
      <c r="J1482" s="81">
        <v>17110.0</v>
      </c>
      <c r="K1482" s="81">
        <v>190000.0</v>
      </c>
      <c r="L1482" s="82">
        <v>0.02000906926652307</v>
      </c>
      <c r="N1482" s="83">
        <f t="shared" si="1"/>
        <v>0.02000906927</v>
      </c>
      <c r="O1482" s="83">
        <f t="shared" si="2"/>
        <v>0.02000906927</v>
      </c>
      <c r="Q1482" s="83">
        <f t="shared" si="3"/>
        <v>0.9285263158</v>
      </c>
      <c r="R1482" s="83">
        <f t="shared" si="4"/>
        <v>0.02000906927</v>
      </c>
      <c r="S1482" s="83" t="b">
        <f t="shared" si="5"/>
        <v>0</v>
      </c>
      <c r="T1482" s="72"/>
      <c r="U1482" s="72"/>
      <c r="V1482" s="72"/>
      <c r="W1482" s="72"/>
      <c r="X1482" s="72"/>
      <c r="Y1482" s="72"/>
      <c r="Z1482" s="72"/>
      <c r="AA1482" s="72"/>
      <c r="AB1482" s="72"/>
      <c r="AC1482" s="72"/>
      <c r="AD1482" s="72"/>
      <c r="AE1482" s="72"/>
      <c r="AF1482" s="72"/>
      <c r="AG1482" s="72"/>
      <c r="AH1482" s="72"/>
      <c r="AI1482" s="72"/>
      <c r="AJ1482" s="72"/>
      <c r="AK1482" s="72"/>
    </row>
    <row r="1483" ht="14.25" customHeight="1">
      <c r="A1483" s="78">
        <v>1480.0</v>
      </c>
      <c r="C1483" s="78" t="str">
        <f>VLOOKUP(G1483,[1]Macrodata_CCF!$A$3:$D$55,4,FALSE)</f>
        <v>#ERROR!</v>
      </c>
      <c r="E1483" s="79" t="str">
        <f>VLOOKUP(G1483,[1]Macrodata_CCF!$A$3:$B$55,2,FALSE)</f>
        <v>#ERROR!</v>
      </c>
      <c r="F1483" s="78">
        <v>0.0</v>
      </c>
      <c r="G1483" s="80">
        <v>8.0</v>
      </c>
      <c r="H1483" s="81">
        <v>375085.0</v>
      </c>
      <c r="I1483" s="81">
        <v>540000.0</v>
      </c>
      <c r="J1483" s="81">
        <v>419610.0</v>
      </c>
      <c r="K1483" s="81">
        <v>540000.0</v>
      </c>
      <c r="L1483" s="82">
        <v>0.2699875693539096</v>
      </c>
      <c r="N1483" s="83">
        <f t="shared" si="1"/>
        <v>0.2699875694</v>
      </c>
      <c r="O1483" s="83">
        <f t="shared" si="2"/>
        <v>0.2699875694</v>
      </c>
      <c r="Q1483" s="83">
        <f t="shared" si="3"/>
        <v>0.3053981481</v>
      </c>
      <c r="R1483" s="83">
        <f t="shared" si="4"/>
        <v>0.2699875694</v>
      </c>
      <c r="S1483" s="83" t="b">
        <f t="shared" si="5"/>
        <v>0</v>
      </c>
      <c r="T1483" s="72"/>
      <c r="U1483" s="72"/>
      <c r="V1483" s="72"/>
      <c r="W1483" s="72"/>
      <c r="X1483" s="72"/>
      <c r="Y1483" s="72"/>
      <c r="Z1483" s="72"/>
      <c r="AA1483" s="72"/>
      <c r="AB1483" s="72"/>
      <c r="AC1483" s="72"/>
      <c r="AD1483" s="72"/>
      <c r="AE1483" s="72"/>
      <c r="AF1483" s="72"/>
      <c r="AG1483" s="72"/>
      <c r="AH1483" s="72"/>
      <c r="AI1483" s="72"/>
      <c r="AJ1483" s="72"/>
      <c r="AK1483" s="72"/>
    </row>
    <row r="1484" ht="14.25" customHeight="1">
      <c r="A1484" s="78">
        <v>1481.0</v>
      </c>
      <c r="C1484" s="78" t="str">
        <f>VLOOKUP(G1484,[1]Macrodata_CCF!$A$3:$D$55,4,FALSE)</f>
        <v>#ERROR!</v>
      </c>
      <c r="E1484" s="79" t="str">
        <f>VLOOKUP(G1484,[1]Macrodata_CCF!$A$3:$B$55,2,FALSE)</f>
        <v>#ERROR!</v>
      </c>
      <c r="F1484" s="78">
        <v>0.0</v>
      </c>
      <c r="G1484" s="80">
        <v>12.0</v>
      </c>
      <c r="H1484" s="81">
        <v>61880.0</v>
      </c>
      <c r="I1484" s="81">
        <v>200000.0</v>
      </c>
      <c r="J1484" s="81">
        <v>204000.0</v>
      </c>
      <c r="K1484" s="81">
        <v>200000.0</v>
      </c>
      <c r="L1484" s="82">
        <v>1.028960324355633</v>
      </c>
      <c r="N1484" s="83">
        <f t="shared" si="1"/>
        <v>1.028960324</v>
      </c>
      <c r="O1484" s="83">
        <f t="shared" si="2"/>
        <v>1</v>
      </c>
      <c r="Q1484" s="83">
        <f t="shared" si="3"/>
        <v>0.6906</v>
      </c>
      <c r="R1484" s="83">
        <f t="shared" si="4"/>
        <v>1.028960324</v>
      </c>
      <c r="S1484" s="83" t="b">
        <f t="shared" si="5"/>
        <v>0</v>
      </c>
      <c r="T1484" s="72"/>
      <c r="U1484" s="72"/>
      <c r="V1484" s="72"/>
      <c r="W1484" s="72"/>
      <c r="X1484" s="72"/>
      <c r="Y1484" s="72"/>
      <c r="Z1484" s="72"/>
      <c r="AA1484" s="72"/>
      <c r="AB1484" s="72"/>
      <c r="AC1484" s="72"/>
      <c r="AD1484" s="72"/>
      <c r="AE1484" s="72"/>
      <c r="AF1484" s="72"/>
      <c r="AG1484" s="72"/>
      <c r="AH1484" s="72"/>
      <c r="AI1484" s="72"/>
      <c r="AJ1484" s="72"/>
      <c r="AK1484" s="72"/>
    </row>
    <row r="1485" ht="14.25" customHeight="1">
      <c r="A1485" s="78">
        <v>1482.0</v>
      </c>
      <c r="C1485" s="78" t="str">
        <f>VLOOKUP(G1485,[1]Macrodata_CCF!$A$3:$D$55,4,FALSE)</f>
        <v>#ERROR!</v>
      </c>
      <c r="E1485" s="79" t="str">
        <f>VLOOKUP(G1485,[1]Macrodata_CCF!$A$3:$B$55,2,FALSE)</f>
        <v>#ERROR!</v>
      </c>
      <c r="F1485" s="78">
        <v>0.0</v>
      </c>
      <c r="G1485" s="80">
        <v>9.0</v>
      </c>
      <c r="H1485" s="81">
        <v>144270.0</v>
      </c>
      <c r="I1485" s="81">
        <v>380000.0</v>
      </c>
      <c r="J1485" s="81">
        <v>210275.0</v>
      </c>
      <c r="K1485" s="81">
        <v>380000.0</v>
      </c>
      <c r="L1485" s="82">
        <v>0.2800025452848598</v>
      </c>
      <c r="N1485" s="83">
        <f t="shared" si="1"/>
        <v>0.2800025453</v>
      </c>
      <c r="O1485" s="83">
        <f t="shared" si="2"/>
        <v>0.2800025453</v>
      </c>
      <c r="Q1485" s="83">
        <f t="shared" si="3"/>
        <v>0.6203421053</v>
      </c>
      <c r="R1485" s="83">
        <f t="shared" si="4"/>
        <v>0.2800025453</v>
      </c>
      <c r="S1485" s="83" t="b">
        <f t="shared" si="5"/>
        <v>0</v>
      </c>
      <c r="T1485" s="72"/>
      <c r="U1485" s="72"/>
      <c r="V1485" s="72"/>
      <c r="W1485" s="72"/>
      <c r="X1485" s="72"/>
      <c r="Y1485" s="72"/>
      <c r="Z1485" s="72"/>
      <c r="AA1485" s="72"/>
      <c r="AB1485" s="72"/>
      <c r="AC1485" s="72"/>
      <c r="AD1485" s="72"/>
      <c r="AE1485" s="72"/>
      <c r="AF1485" s="72"/>
      <c r="AG1485" s="72"/>
      <c r="AH1485" s="72"/>
      <c r="AI1485" s="72"/>
      <c r="AJ1485" s="72"/>
      <c r="AK1485" s="72"/>
    </row>
    <row r="1486" ht="14.25" customHeight="1">
      <c r="A1486" s="78">
        <v>1483.0</v>
      </c>
      <c r="C1486" s="78" t="str">
        <f>VLOOKUP(G1486,[1]Macrodata_CCF!$A$3:$D$55,4,FALSE)</f>
        <v>#ERROR!</v>
      </c>
      <c r="E1486" s="79" t="str">
        <f>VLOOKUP(G1486,[1]Macrodata_CCF!$A$3:$B$55,2,FALSE)</f>
        <v>#ERROR!</v>
      </c>
      <c r="F1486" s="78">
        <v>0.0</v>
      </c>
      <c r="G1486" s="80">
        <v>18.0</v>
      </c>
      <c r="H1486" s="81">
        <v>163650.0</v>
      </c>
      <c r="I1486" s="81">
        <v>860000.0</v>
      </c>
      <c r="J1486" s="81">
        <v>275065.0</v>
      </c>
      <c r="K1486" s="81">
        <v>860000.0</v>
      </c>
      <c r="L1486" s="82">
        <v>0.1599985639405472</v>
      </c>
      <c r="N1486" s="83">
        <f t="shared" si="1"/>
        <v>0.1599985639</v>
      </c>
      <c r="O1486" s="83">
        <f t="shared" si="2"/>
        <v>0.1599985639</v>
      </c>
      <c r="Q1486" s="83">
        <f t="shared" si="3"/>
        <v>0.8097093023</v>
      </c>
      <c r="R1486" s="83">
        <f t="shared" si="4"/>
        <v>0.1599985639</v>
      </c>
      <c r="S1486" s="83" t="b">
        <f t="shared" si="5"/>
        <v>0</v>
      </c>
      <c r="T1486" s="72"/>
      <c r="U1486" s="72"/>
      <c r="V1486" s="72"/>
      <c r="W1486" s="72"/>
      <c r="X1486" s="72"/>
      <c r="Y1486" s="72"/>
      <c r="Z1486" s="72"/>
      <c r="AA1486" s="72"/>
      <c r="AB1486" s="72"/>
      <c r="AC1486" s="72"/>
      <c r="AD1486" s="72"/>
      <c r="AE1486" s="72"/>
      <c r="AF1486" s="72"/>
      <c r="AG1486" s="72"/>
      <c r="AH1486" s="72"/>
      <c r="AI1486" s="72"/>
      <c r="AJ1486" s="72"/>
      <c r="AK1486" s="72"/>
    </row>
    <row r="1487" ht="14.25" customHeight="1">
      <c r="A1487" s="78">
        <v>1484.0</v>
      </c>
      <c r="C1487" s="78" t="str">
        <f>VLOOKUP(G1487,[1]Macrodata_CCF!$A$3:$D$55,4,FALSE)</f>
        <v>#ERROR!</v>
      </c>
      <c r="E1487" s="79" t="str">
        <f>VLOOKUP(G1487,[1]Macrodata_CCF!$A$3:$B$55,2,FALSE)</f>
        <v>#ERROR!</v>
      </c>
      <c r="F1487" s="78">
        <v>0.0</v>
      </c>
      <c r="G1487" s="80">
        <v>11.0</v>
      </c>
      <c r="H1487" s="81">
        <v>21775.0</v>
      </c>
      <c r="I1487" s="81">
        <v>100000.0</v>
      </c>
      <c r="J1487" s="81">
        <v>0.0</v>
      </c>
      <c r="K1487" s="81">
        <v>100000.0</v>
      </c>
      <c r="L1487" s="82">
        <v>-0.278363694471077</v>
      </c>
      <c r="N1487" s="83">
        <f t="shared" si="1"/>
        <v>-0.2783636945</v>
      </c>
      <c r="O1487" s="83">
        <f t="shared" si="2"/>
        <v>0</v>
      </c>
      <c r="Q1487" s="83">
        <f t="shared" si="3"/>
        <v>0.78225</v>
      </c>
      <c r="R1487" s="83">
        <f t="shared" si="4"/>
        <v>-0.2783636945</v>
      </c>
      <c r="S1487" s="83" t="b">
        <f t="shared" si="5"/>
        <v>0</v>
      </c>
      <c r="T1487" s="72"/>
      <c r="U1487" s="72"/>
      <c r="V1487" s="72"/>
      <c r="W1487" s="72"/>
      <c r="X1487" s="72"/>
      <c r="Y1487" s="72"/>
      <c r="Z1487" s="72"/>
      <c r="AA1487" s="72"/>
      <c r="AB1487" s="72"/>
      <c r="AC1487" s="72"/>
      <c r="AD1487" s="72"/>
      <c r="AE1487" s="72"/>
      <c r="AF1487" s="72"/>
      <c r="AG1487" s="72"/>
      <c r="AH1487" s="72"/>
      <c r="AI1487" s="72"/>
      <c r="AJ1487" s="72"/>
      <c r="AK1487" s="72"/>
    </row>
    <row r="1488" ht="14.25" customHeight="1">
      <c r="A1488" s="78">
        <v>1485.0</v>
      </c>
      <c r="C1488" s="78" t="str">
        <f>VLOOKUP(G1488,[1]Macrodata_CCF!$A$3:$D$55,4,FALSE)</f>
        <v>#ERROR!</v>
      </c>
      <c r="E1488" s="79" t="str">
        <f>VLOOKUP(G1488,[1]Macrodata_CCF!$A$3:$B$55,2,FALSE)</f>
        <v>#ERROR!</v>
      </c>
      <c r="F1488" s="78">
        <v>0.0</v>
      </c>
      <c r="G1488" s="80">
        <v>51.0</v>
      </c>
      <c r="H1488" s="81">
        <v>36615.0</v>
      </c>
      <c r="I1488" s="81">
        <v>150000.0</v>
      </c>
      <c r="J1488" s="81">
        <v>51355.0</v>
      </c>
      <c r="K1488" s="81">
        <v>150000.0</v>
      </c>
      <c r="L1488" s="82">
        <v>0.1299995590245623</v>
      </c>
      <c r="N1488" s="83">
        <f t="shared" si="1"/>
        <v>0.129999559</v>
      </c>
      <c r="O1488" s="83">
        <f t="shared" si="2"/>
        <v>0.129999559</v>
      </c>
      <c r="Q1488" s="83">
        <f t="shared" si="3"/>
        <v>0.7559</v>
      </c>
      <c r="R1488" s="83">
        <f t="shared" si="4"/>
        <v>0.129999559</v>
      </c>
      <c r="S1488" s="83" t="b">
        <f t="shared" si="5"/>
        <v>0</v>
      </c>
      <c r="T1488" s="72"/>
      <c r="U1488" s="72"/>
      <c r="V1488" s="72"/>
      <c r="W1488" s="72"/>
      <c r="X1488" s="72"/>
      <c r="Y1488" s="72"/>
      <c r="Z1488" s="72"/>
      <c r="AA1488" s="72"/>
      <c r="AB1488" s="72"/>
      <c r="AC1488" s="72"/>
      <c r="AD1488" s="72"/>
      <c r="AE1488" s="72"/>
      <c r="AF1488" s="72"/>
      <c r="AG1488" s="72"/>
      <c r="AH1488" s="72"/>
      <c r="AI1488" s="72"/>
      <c r="AJ1488" s="72"/>
      <c r="AK1488" s="72"/>
    </row>
    <row r="1489" ht="14.25" customHeight="1">
      <c r="A1489" s="78">
        <v>1486.0</v>
      </c>
      <c r="C1489" s="78" t="str">
        <f>VLOOKUP(G1489,[1]Macrodata_CCF!$A$3:$D$55,4,FALSE)</f>
        <v>#ERROR!</v>
      </c>
      <c r="E1489" s="79" t="str">
        <f>VLOOKUP(G1489,[1]Macrodata_CCF!$A$3:$B$55,2,FALSE)</f>
        <v>#ERROR!</v>
      </c>
      <c r="F1489" s="78">
        <v>1.0</v>
      </c>
      <c r="G1489" s="80">
        <v>53.0</v>
      </c>
      <c r="H1489" s="81">
        <v>0.0</v>
      </c>
      <c r="I1489" s="81">
        <v>920000.0</v>
      </c>
      <c r="J1489" s="81">
        <v>414000.0</v>
      </c>
      <c r="K1489" s="81">
        <v>920000.0</v>
      </c>
      <c r="L1489" s="82">
        <v>0.45</v>
      </c>
      <c r="N1489" s="83">
        <f t="shared" si="1"/>
        <v>0.45</v>
      </c>
      <c r="O1489" s="83">
        <f t="shared" si="2"/>
        <v>0.45</v>
      </c>
      <c r="Q1489" s="83">
        <f t="shared" si="3"/>
        <v>1</v>
      </c>
      <c r="R1489" s="83">
        <f t="shared" si="4"/>
        <v>0.45</v>
      </c>
      <c r="S1489" s="83" t="b">
        <f t="shared" si="5"/>
        <v>0</v>
      </c>
      <c r="T1489" s="72"/>
      <c r="U1489" s="72"/>
      <c r="V1489" s="72"/>
      <c r="W1489" s="72"/>
      <c r="X1489" s="72"/>
      <c r="Y1489" s="72"/>
      <c r="Z1489" s="72"/>
      <c r="AA1489" s="72"/>
      <c r="AB1489" s="72"/>
      <c r="AC1489" s="72"/>
      <c r="AD1489" s="72"/>
      <c r="AE1489" s="72"/>
      <c r="AF1489" s="72"/>
      <c r="AG1489" s="72"/>
      <c r="AH1489" s="72"/>
      <c r="AI1489" s="72"/>
      <c r="AJ1489" s="72"/>
      <c r="AK1489" s="72"/>
    </row>
    <row r="1490" ht="14.25" customHeight="1">
      <c r="A1490" s="78">
        <v>1487.0</v>
      </c>
      <c r="C1490" s="78" t="str">
        <f>VLOOKUP(G1490,[1]Macrodata_CCF!$A$3:$D$55,4,FALSE)</f>
        <v>#ERROR!</v>
      </c>
      <c r="E1490" s="79" t="str">
        <f>VLOOKUP(G1490,[1]Macrodata_CCF!$A$3:$B$55,2,FALSE)</f>
        <v>#ERROR!</v>
      </c>
      <c r="F1490" s="78">
        <v>0.0</v>
      </c>
      <c r="G1490" s="80">
        <v>13.0</v>
      </c>
      <c r="H1490" s="81">
        <v>308210.0</v>
      </c>
      <c r="I1490" s="81">
        <v>340000.0</v>
      </c>
      <c r="J1490" s="81">
        <v>313615.0</v>
      </c>
      <c r="K1490" s="81">
        <v>340000.0</v>
      </c>
      <c r="L1490" s="82">
        <v>0.1700220195029884</v>
      </c>
      <c r="N1490" s="83">
        <f t="shared" si="1"/>
        <v>0.1700220195</v>
      </c>
      <c r="O1490" s="83">
        <f t="shared" si="2"/>
        <v>0.1700220195</v>
      </c>
      <c r="Q1490" s="83">
        <f t="shared" si="3"/>
        <v>0.0935</v>
      </c>
      <c r="R1490" s="83">
        <f t="shared" si="4"/>
        <v>0.01589705882</v>
      </c>
      <c r="S1490" s="83" t="b">
        <f t="shared" si="5"/>
        <v>0</v>
      </c>
      <c r="T1490" s="72"/>
      <c r="U1490" s="72"/>
      <c r="V1490" s="72"/>
      <c r="W1490" s="72"/>
      <c r="X1490" s="72"/>
      <c r="Y1490" s="72"/>
      <c r="Z1490" s="72"/>
      <c r="AA1490" s="72"/>
      <c r="AB1490" s="72"/>
      <c r="AC1490" s="72"/>
      <c r="AD1490" s="72"/>
      <c r="AE1490" s="72"/>
      <c r="AF1490" s="72"/>
      <c r="AG1490" s="72"/>
      <c r="AH1490" s="72"/>
      <c r="AI1490" s="72"/>
      <c r="AJ1490" s="72"/>
      <c r="AK1490" s="72"/>
    </row>
    <row r="1491" ht="14.25" customHeight="1">
      <c r="A1491" s="78">
        <v>1488.0</v>
      </c>
      <c r="C1491" s="78" t="str">
        <f>VLOOKUP(G1491,[1]Macrodata_CCF!$A$3:$D$55,4,FALSE)</f>
        <v>#ERROR!</v>
      </c>
      <c r="E1491" s="79" t="str">
        <f>VLOOKUP(G1491,[1]Macrodata_CCF!$A$3:$B$55,2,FALSE)</f>
        <v>#ERROR!</v>
      </c>
      <c r="F1491" s="78">
        <v>0.0</v>
      </c>
      <c r="G1491" s="80">
        <v>13.0</v>
      </c>
      <c r="H1491" s="81">
        <v>341980.0</v>
      </c>
      <c r="I1491" s="81">
        <v>410000.0</v>
      </c>
      <c r="J1491" s="81">
        <v>352865.0</v>
      </c>
      <c r="K1491" s="81">
        <v>410000.0</v>
      </c>
      <c r="L1491" s="82">
        <v>0.1600264628050573</v>
      </c>
      <c r="N1491" s="83">
        <f t="shared" si="1"/>
        <v>0.1600264628</v>
      </c>
      <c r="O1491" s="83">
        <f t="shared" si="2"/>
        <v>0.1600264628</v>
      </c>
      <c r="Q1491" s="83">
        <f t="shared" si="3"/>
        <v>0.165902439</v>
      </c>
      <c r="R1491" s="83">
        <f t="shared" si="4"/>
        <v>0.1600264628</v>
      </c>
      <c r="S1491" s="83" t="b">
        <f t="shared" si="5"/>
        <v>0</v>
      </c>
      <c r="T1491" s="72"/>
      <c r="U1491" s="72"/>
      <c r="V1491" s="72"/>
      <c r="W1491" s="72"/>
      <c r="X1491" s="72"/>
      <c r="Y1491" s="72"/>
      <c r="Z1491" s="72"/>
      <c r="AA1491" s="72"/>
      <c r="AB1491" s="72"/>
      <c r="AC1491" s="72"/>
      <c r="AD1491" s="72"/>
      <c r="AE1491" s="72"/>
      <c r="AF1491" s="72"/>
      <c r="AG1491" s="72"/>
      <c r="AH1491" s="72"/>
      <c r="AI1491" s="72"/>
      <c r="AJ1491" s="72"/>
      <c r="AK1491" s="72"/>
    </row>
    <row r="1492" ht="14.25" customHeight="1">
      <c r="A1492" s="78">
        <v>1489.0</v>
      </c>
      <c r="C1492" s="78" t="str">
        <f>VLOOKUP(G1492,[1]Macrodata_CCF!$A$3:$D$55,4,FALSE)</f>
        <v>#ERROR!</v>
      </c>
      <c r="E1492" s="79" t="str">
        <f>VLOOKUP(G1492,[1]Macrodata_CCF!$A$3:$B$55,2,FALSE)</f>
        <v>#ERROR!</v>
      </c>
      <c r="F1492" s="78">
        <v>0.0</v>
      </c>
      <c r="G1492" s="80">
        <v>26.0</v>
      </c>
      <c r="H1492" s="81">
        <v>814715.0</v>
      </c>
      <c r="I1492" s="81">
        <v>980000.0</v>
      </c>
      <c r="J1492" s="81">
        <v>842815.0</v>
      </c>
      <c r="K1492" s="81">
        <v>980000.0</v>
      </c>
      <c r="L1492" s="82">
        <v>0.1700093777414768</v>
      </c>
      <c r="N1492" s="83">
        <f t="shared" si="1"/>
        <v>0.1700093777</v>
      </c>
      <c r="O1492" s="83">
        <f t="shared" si="2"/>
        <v>0.1700093777</v>
      </c>
      <c r="Q1492" s="83">
        <f t="shared" si="3"/>
        <v>0.1686581633</v>
      </c>
      <c r="R1492" s="83">
        <f t="shared" si="4"/>
        <v>0.1700093777</v>
      </c>
      <c r="S1492" s="83" t="b">
        <f t="shared" si="5"/>
        <v>0</v>
      </c>
      <c r="T1492" s="72"/>
      <c r="U1492" s="72"/>
      <c r="V1492" s="72"/>
      <c r="W1492" s="72"/>
      <c r="X1492" s="72"/>
      <c r="Y1492" s="72"/>
      <c r="Z1492" s="72"/>
      <c r="AA1492" s="72"/>
      <c r="AB1492" s="72"/>
      <c r="AC1492" s="72"/>
      <c r="AD1492" s="72"/>
      <c r="AE1492" s="72"/>
      <c r="AF1492" s="72"/>
      <c r="AG1492" s="72"/>
      <c r="AH1492" s="72"/>
      <c r="AI1492" s="72"/>
      <c r="AJ1492" s="72"/>
      <c r="AK1492" s="72"/>
    </row>
    <row r="1493" ht="14.25" customHeight="1">
      <c r="A1493" s="78">
        <v>1490.0</v>
      </c>
      <c r="C1493" s="78" t="str">
        <f>VLOOKUP(G1493,[1]Macrodata_CCF!$A$3:$D$55,4,FALSE)</f>
        <v>#ERROR!</v>
      </c>
      <c r="E1493" s="79" t="str">
        <f>VLOOKUP(G1493,[1]Macrodata_CCF!$A$3:$B$55,2,FALSE)</f>
        <v>#ERROR!</v>
      </c>
      <c r="F1493" s="78">
        <v>0.0</v>
      </c>
      <c r="G1493" s="80">
        <v>25.0</v>
      </c>
      <c r="H1493" s="81">
        <v>106440.0</v>
      </c>
      <c r="I1493" s="81">
        <v>270000.0</v>
      </c>
      <c r="J1493" s="81">
        <v>132610.0</v>
      </c>
      <c r="K1493" s="81">
        <v>270000.0</v>
      </c>
      <c r="L1493" s="82">
        <v>0.1600024455857178</v>
      </c>
      <c r="N1493" s="83">
        <f t="shared" si="1"/>
        <v>0.1600024456</v>
      </c>
      <c r="O1493" s="83">
        <f t="shared" si="2"/>
        <v>0.1600024456</v>
      </c>
      <c r="Q1493" s="83">
        <f t="shared" si="3"/>
        <v>0.6057777778</v>
      </c>
      <c r="R1493" s="83">
        <f t="shared" si="4"/>
        <v>0.1600024456</v>
      </c>
      <c r="S1493" s="83" t="b">
        <f t="shared" si="5"/>
        <v>0</v>
      </c>
      <c r="T1493" s="72"/>
      <c r="U1493" s="72"/>
      <c r="V1493" s="72"/>
      <c r="W1493" s="72"/>
      <c r="X1493" s="72"/>
      <c r="Y1493" s="72"/>
      <c r="Z1493" s="72"/>
      <c r="AA1493" s="72"/>
      <c r="AB1493" s="72"/>
      <c r="AC1493" s="72"/>
      <c r="AD1493" s="72"/>
      <c r="AE1493" s="72"/>
      <c r="AF1493" s="72"/>
      <c r="AG1493" s="72"/>
      <c r="AH1493" s="72"/>
      <c r="AI1493" s="72"/>
      <c r="AJ1493" s="72"/>
      <c r="AK1493" s="72"/>
    </row>
    <row r="1494" ht="14.25" customHeight="1">
      <c r="A1494" s="78">
        <v>1491.0</v>
      </c>
      <c r="C1494" s="78" t="str">
        <f>VLOOKUP(G1494,[1]Macrodata_CCF!$A$3:$D$55,4,FALSE)</f>
        <v>#ERROR!</v>
      </c>
      <c r="E1494" s="79" t="str">
        <f>VLOOKUP(G1494,[1]Macrodata_CCF!$A$3:$B$55,2,FALSE)</f>
        <v>#ERROR!</v>
      </c>
      <c r="F1494" s="78">
        <v>0.0</v>
      </c>
      <c r="G1494" s="80">
        <v>35.0</v>
      </c>
      <c r="H1494" s="81">
        <v>155525.0</v>
      </c>
      <c r="I1494" s="81">
        <v>920000.0</v>
      </c>
      <c r="J1494" s="81">
        <v>254905.0</v>
      </c>
      <c r="K1494" s="81">
        <v>920000.0</v>
      </c>
      <c r="L1494" s="82">
        <v>0.1299977108473135</v>
      </c>
      <c r="N1494" s="83">
        <f t="shared" si="1"/>
        <v>0.1299977108</v>
      </c>
      <c r="O1494" s="83">
        <f t="shared" si="2"/>
        <v>0.1299977108</v>
      </c>
      <c r="Q1494" s="83">
        <f t="shared" si="3"/>
        <v>0.830951087</v>
      </c>
      <c r="R1494" s="83">
        <f t="shared" si="4"/>
        <v>0.1299977108</v>
      </c>
      <c r="S1494" s="83" t="b">
        <f t="shared" si="5"/>
        <v>0</v>
      </c>
      <c r="T1494" s="72"/>
      <c r="U1494" s="72"/>
      <c r="V1494" s="72"/>
      <c r="W1494" s="72"/>
      <c r="X1494" s="72"/>
      <c r="Y1494" s="72"/>
      <c r="Z1494" s="72"/>
      <c r="AA1494" s="72"/>
      <c r="AB1494" s="72"/>
      <c r="AC1494" s="72"/>
      <c r="AD1494" s="72"/>
      <c r="AE1494" s="72"/>
      <c r="AF1494" s="72"/>
      <c r="AG1494" s="72"/>
      <c r="AH1494" s="72"/>
      <c r="AI1494" s="72"/>
      <c r="AJ1494" s="72"/>
      <c r="AK1494" s="72"/>
    </row>
    <row r="1495" ht="14.25" customHeight="1">
      <c r="A1495" s="78">
        <v>1492.0</v>
      </c>
      <c r="C1495" s="78" t="str">
        <f>VLOOKUP(G1495,[1]Macrodata_CCF!$A$3:$D$55,4,FALSE)</f>
        <v>#ERROR!</v>
      </c>
      <c r="E1495" s="79" t="str">
        <f>VLOOKUP(G1495,[1]Macrodata_CCF!$A$3:$B$55,2,FALSE)</f>
        <v>#ERROR!</v>
      </c>
      <c r="F1495" s="78">
        <v>0.0</v>
      </c>
      <c r="G1495" s="80">
        <v>35.0</v>
      </c>
      <c r="H1495" s="81">
        <v>0.0</v>
      </c>
      <c r="I1495" s="81">
        <v>530000.0</v>
      </c>
      <c r="J1495" s="81">
        <v>26500.0</v>
      </c>
      <c r="K1495" s="81">
        <v>530000.0</v>
      </c>
      <c r="L1495" s="82">
        <v>0.05</v>
      </c>
      <c r="N1495" s="83">
        <f t="shared" si="1"/>
        <v>0.05</v>
      </c>
      <c r="O1495" s="83">
        <f t="shared" si="2"/>
        <v>0.05</v>
      </c>
      <c r="Q1495" s="83">
        <f t="shared" si="3"/>
        <v>1</v>
      </c>
      <c r="R1495" s="83">
        <f t="shared" si="4"/>
        <v>0.05</v>
      </c>
      <c r="S1495" s="83" t="b">
        <f t="shared" si="5"/>
        <v>0</v>
      </c>
      <c r="T1495" s="72"/>
      <c r="U1495" s="72"/>
      <c r="V1495" s="72"/>
      <c r="W1495" s="72"/>
      <c r="X1495" s="72"/>
      <c r="Y1495" s="72"/>
      <c r="Z1495" s="72"/>
      <c r="AA1495" s="72"/>
      <c r="AB1495" s="72"/>
      <c r="AC1495" s="72"/>
      <c r="AD1495" s="72"/>
      <c r="AE1495" s="72"/>
      <c r="AF1495" s="72"/>
      <c r="AG1495" s="72"/>
      <c r="AH1495" s="72"/>
      <c r="AI1495" s="72"/>
      <c r="AJ1495" s="72"/>
      <c r="AK1495" s="72"/>
    </row>
    <row r="1496" ht="14.25" customHeight="1">
      <c r="A1496" s="78">
        <v>1493.0</v>
      </c>
      <c r="C1496" s="78" t="str">
        <f>VLOOKUP(G1496,[1]Macrodata_CCF!$A$3:$D$55,4,FALSE)</f>
        <v>#ERROR!</v>
      </c>
      <c r="E1496" s="79" t="str">
        <f>VLOOKUP(G1496,[1]Macrodata_CCF!$A$3:$B$55,2,FALSE)</f>
        <v>#ERROR!</v>
      </c>
      <c r="F1496" s="78">
        <v>0.0</v>
      </c>
      <c r="G1496" s="80">
        <v>44.0</v>
      </c>
      <c r="H1496" s="81">
        <v>97950.0</v>
      </c>
      <c r="I1496" s="81">
        <v>490000.0</v>
      </c>
      <c r="J1496" s="81">
        <v>172440.0</v>
      </c>
      <c r="K1496" s="81">
        <v>490000.0</v>
      </c>
      <c r="L1496" s="82">
        <v>0.1900012753475322</v>
      </c>
      <c r="N1496" s="83">
        <f t="shared" si="1"/>
        <v>0.1900012753</v>
      </c>
      <c r="O1496" s="83">
        <f t="shared" si="2"/>
        <v>0.1900012753</v>
      </c>
      <c r="Q1496" s="83">
        <f t="shared" si="3"/>
        <v>0.8001020408</v>
      </c>
      <c r="R1496" s="83">
        <f t="shared" si="4"/>
        <v>0.1900012753</v>
      </c>
      <c r="S1496" s="83" t="b">
        <f t="shared" si="5"/>
        <v>0</v>
      </c>
      <c r="T1496" s="72"/>
      <c r="U1496" s="72"/>
      <c r="V1496" s="72"/>
      <c r="W1496" s="72"/>
      <c r="X1496" s="72"/>
      <c r="Y1496" s="72"/>
      <c r="Z1496" s="72"/>
      <c r="AA1496" s="72"/>
      <c r="AB1496" s="72"/>
      <c r="AC1496" s="72"/>
      <c r="AD1496" s="72"/>
      <c r="AE1496" s="72"/>
      <c r="AF1496" s="72"/>
      <c r="AG1496" s="72"/>
      <c r="AH1496" s="72"/>
      <c r="AI1496" s="72"/>
      <c r="AJ1496" s="72"/>
      <c r="AK1496" s="72"/>
    </row>
    <row r="1497" ht="14.25" customHeight="1">
      <c r="A1497" s="78">
        <v>1494.0</v>
      </c>
      <c r="C1497" s="78" t="str">
        <f>VLOOKUP(G1497,[1]Macrodata_CCF!$A$3:$D$55,4,FALSE)</f>
        <v>#ERROR!</v>
      </c>
      <c r="E1497" s="79" t="str">
        <f>VLOOKUP(G1497,[1]Macrodata_CCF!$A$3:$B$55,2,FALSE)</f>
        <v>#ERROR!</v>
      </c>
      <c r="F1497" s="78">
        <v>0.0</v>
      </c>
      <c r="G1497" s="80">
        <v>36.0</v>
      </c>
      <c r="H1497" s="81">
        <v>266780.0</v>
      </c>
      <c r="I1497" s="81">
        <v>570000.0</v>
      </c>
      <c r="J1497" s="81">
        <v>312265.0</v>
      </c>
      <c r="K1497" s="81">
        <v>570000.0</v>
      </c>
      <c r="L1497" s="82">
        <v>0.1500065958709848</v>
      </c>
      <c r="N1497" s="83">
        <f t="shared" si="1"/>
        <v>0.1500065959</v>
      </c>
      <c r="O1497" s="83">
        <f t="shared" si="2"/>
        <v>0.1500065959</v>
      </c>
      <c r="Q1497" s="83">
        <f t="shared" si="3"/>
        <v>0.5319649123</v>
      </c>
      <c r="R1497" s="83">
        <f t="shared" si="4"/>
        <v>0.1500065959</v>
      </c>
      <c r="S1497" s="83" t="b">
        <f t="shared" si="5"/>
        <v>0</v>
      </c>
      <c r="T1497" s="72"/>
      <c r="U1497" s="72"/>
      <c r="V1497" s="72"/>
      <c r="W1497" s="72"/>
      <c r="X1497" s="72"/>
      <c r="Y1497" s="72"/>
      <c r="Z1497" s="72"/>
      <c r="AA1497" s="72"/>
      <c r="AB1497" s="72"/>
      <c r="AC1497" s="72"/>
      <c r="AD1497" s="72"/>
      <c r="AE1497" s="72"/>
      <c r="AF1497" s="72"/>
      <c r="AG1497" s="72"/>
      <c r="AH1497" s="72"/>
      <c r="AI1497" s="72"/>
      <c r="AJ1497" s="72"/>
      <c r="AK1497" s="72"/>
    </row>
    <row r="1498" ht="14.25" customHeight="1">
      <c r="A1498" s="78">
        <v>1495.0</v>
      </c>
      <c r="C1498" s="78" t="str">
        <f>VLOOKUP(G1498,[1]Macrodata_CCF!$A$3:$D$55,4,FALSE)</f>
        <v>#ERROR!</v>
      </c>
      <c r="E1498" s="79" t="str">
        <f>VLOOKUP(G1498,[1]Macrodata_CCF!$A$3:$B$55,2,FALSE)</f>
        <v>#ERROR!</v>
      </c>
      <c r="F1498" s="78">
        <v>0.0</v>
      </c>
      <c r="G1498" s="80">
        <v>30.0</v>
      </c>
      <c r="H1498" s="81">
        <v>20600.0</v>
      </c>
      <c r="I1498" s="81">
        <v>60000.0</v>
      </c>
      <c r="J1498" s="81">
        <v>26905.0</v>
      </c>
      <c r="K1498" s="81">
        <v>60000.0</v>
      </c>
      <c r="L1498" s="82">
        <v>0.1600253807106599</v>
      </c>
      <c r="N1498" s="83">
        <f t="shared" si="1"/>
        <v>0.1600253807</v>
      </c>
      <c r="O1498" s="83">
        <f t="shared" si="2"/>
        <v>0.1600253807</v>
      </c>
      <c r="Q1498" s="83">
        <f t="shared" si="3"/>
        <v>0.6566666667</v>
      </c>
      <c r="R1498" s="83">
        <f t="shared" si="4"/>
        <v>0.1600253807</v>
      </c>
      <c r="S1498" s="83" t="b">
        <f t="shared" si="5"/>
        <v>0</v>
      </c>
      <c r="T1498" s="72"/>
      <c r="U1498" s="72"/>
      <c r="V1498" s="72"/>
      <c r="W1498" s="72"/>
      <c r="X1498" s="72"/>
      <c r="Y1498" s="72"/>
      <c r="Z1498" s="72"/>
      <c r="AA1498" s="72"/>
      <c r="AB1498" s="72"/>
      <c r="AC1498" s="72"/>
      <c r="AD1498" s="72"/>
      <c r="AE1498" s="72"/>
      <c r="AF1498" s="72"/>
      <c r="AG1498" s="72"/>
      <c r="AH1498" s="72"/>
      <c r="AI1498" s="72"/>
      <c r="AJ1498" s="72"/>
      <c r="AK1498" s="72"/>
    </row>
    <row r="1499" ht="14.25" customHeight="1">
      <c r="A1499" s="78">
        <v>1496.0</v>
      </c>
      <c r="C1499" s="78" t="str">
        <f>VLOOKUP(G1499,[1]Macrodata_CCF!$A$3:$D$55,4,FALSE)</f>
        <v>#ERROR!</v>
      </c>
      <c r="E1499" s="79" t="str">
        <f>VLOOKUP(G1499,[1]Macrodata_CCF!$A$3:$B$55,2,FALSE)</f>
        <v>#ERROR!</v>
      </c>
      <c r="F1499" s="78">
        <v>0.0</v>
      </c>
      <c r="G1499" s="80">
        <v>48.0</v>
      </c>
      <c r="H1499" s="81">
        <v>406090.0</v>
      </c>
      <c r="I1499" s="81">
        <v>430000.0</v>
      </c>
      <c r="J1499" s="81">
        <v>410155.0</v>
      </c>
      <c r="K1499" s="81">
        <v>430000.0</v>
      </c>
      <c r="L1499" s="82">
        <v>0.1700125470514429</v>
      </c>
      <c r="N1499" s="83">
        <f t="shared" si="1"/>
        <v>0.1700125471</v>
      </c>
      <c r="O1499" s="83">
        <f t="shared" si="2"/>
        <v>0.1700125471</v>
      </c>
      <c r="Q1499" s="83">
        <f t="shared" si="3"/>
        <v>0.05560465116</v>
      </c>
      <c r="R1499" s="83">
        <f t="shared" si="4"/>
        <v>0.009453488372</v>
      </c>
      <c r="S1499" s="83" t="b">
        <f t="shared" si="5"/>
        <v>0</v>
      </c>
      <c r="T1499" s="72"/>
      <c r="U1499" s="72"/>
      <c r="V1499" s="72"/>
      <c r="W1499" s="72"/>
      <c r="X1499" s="72"/>
      <c r="Y1499" s="72"/>
      <c r="Z1499" s="72"/>
      <c r="AA1499" s="72"/>
      <c r="AB1499" s="72"/>
      <c r="AC1499" s="72"/>
      <c r="AD1499" s="72"/>
      <c r="AE1499" s="72"/>
      <c r="AF1499" s="72"/>
      <c r="AG1499" s="72"/>
      <c r="AH1499" s="72"/>
      <c r="AI1499" s="72"/>
      <c r="AJ1499" s="72"/>
      <c r="AK1499" s="72"/>
    </row>
    <row r="1500" ht="14.25" customHeight="1">
      <c r="A1500" s="78">
        <v>1497.0</v>
      </c>
      <c r="C1500" s="78" t="str">
        <f>VLOOKUP(G1500,[1]Macrodata_CCF!$A$3:$D$55,4,FALSE)</f>
        <v>#ERROR!</v>
      </c>
      <c r="E1500" s="79" t="str">
        <f>VLOOKUP(G1500,[1]Macrodata_CCF!$A$3:$B$55,2,FALSE)</f>
        <v>#ERROR!</v>
      </c>
      <c r="F1500" s="78">
        <v>0.0</v>
      </c>
      <c r="G1500" s="80">
        <v>34.0</v>
      </c>
      <c r="H1500" s="81">
        <v>41470.0</v>
      </c>
      <c r="I1500" s="81">
        <v>60000.0</v>
      </c>
      <c r="J1500" s="81">
        <v>61200.0</v>
      </c>
      <c r="K1500" s="81">
        <v>60000.0</v>
      </c>
      <c r="L1500" s="82">
        <v>1.064759848893686</v>
      </c>
      <c r="N1500" s="83">
        <f t="shared" si="1"/>
        <v>1.064759849</v>
      </c>
      <c r="O1500" s="83">
        <f t="shared" si="2"/>
        <v>1</v>
      </c>
      <c r="Q1500" s="83">
        <f t="shared" si="3"/>
        <v>0.3088333333</v>
      </c>
      <c r="R1500" s="83">
        <f t="shared" si="4"/>
        <v>1.064759849</v>
      </c>
      <c r="S1500" s="83" t="b">
        <f t="shared" si="5"/>
        <v>0</v>
      </c>
      <c r="T1500" s="72"/>
      <c r="U1500" s="72"/>
      <c r="V1500" s="72"/>
      <c r="W1500" s="72"/>
      <c r="X1500" s="72"/>
      <c r="Y1500" s="72"/>
      <c r="Z1500" s="72"/>
      <c r="AA1500" s="72"/>
      <c r="AB1500" s="72"/>
      <c r="AC1500" s="72"/>
      <c r="AD1500" s="72"/>
      <c r="AE1500" s="72"/>
      <c r="AF1500" s="72"/>
      <c r="AG1500" s="72"/>
      <c r="AH1500" s="72"/>
      <c r="AI1500" s="72"/>
      <c r="AJ1500" s="72"/>
      <c r="AK1500" s="72"/>
    </row>
    <row r="1501" ht="14.25" customHeight="1">
      <c r="A1501" s="78">
        <v>1498.0</v>
      </c>
      <c r="C1501" s="78" t="str">
        <f>VLOOKUP(G1501,[1]Macrodata_CCF!$A$3:$D$55,4,FALSE)</f>
        <v>#ERROR!</v>
      </c>
      <c r="E1501" s="79" t="str">
        <f>VLOOKUP(G1501,[1]Macrodata_CCF!$A$3:$B$55,2,FALSE)</f>
        <v>#ERROR!</v>
      </c>
      <c r="F1501" s="78">
        <v>0.0</v>
      </c>
      <c r="G1501" s="80">
        <v>39.0</v>
      </c>
      <c r="H1501" s="81">
        <v>59625.0</v>
      </c>
      <c r="I1501" s="81">
        <v>260000.0</v>
      </c>
      <c r="J1501" s="81">
        <v>69645.0</v>
      </c>
      <c r="K1501" s="81">
        <v>260000.0</v>
      </c>
      <c r="L1501" s="82">
        <v>0.05000623830318154</v>
      </c>
      <c r="N1501" s="83">
        <f t="shared" si="1"/>
        <v>0.0500062383</v>
      </c>
      <c r="O1501" s="83">
        <f t="shared" si="2"/>
        <v>0.0500062383</v>
      </c>
      <c r="Q1501" s="83">
        <f t="shared" si="3"/>
        <v>0.7706730769</v>
      </c>
      <c r="R1501" s="83">
        <f t="shared" si="4"/>
        <v>0.0500062383</v>
      </c>
      <c r="S1501" s="83" t="b">
        <f t="shared" si="5"/>
        <v>0</v>
      </c>
      <c r="T1501" s="72"/>
      <c r="U1501" s="72"/>
      <c r="V1501" s="72"/>
      <c r="W1501" s="72"/>
      <c r="X1501" s="72"/>
      <c r="Y1501" s="72"/>
      <c r="Z1501" s="72"/>
      <c r="AA1501" s="72"/>
      <c r="AB1501" s="72"/>
      <c r="AC1501" s="72"/>
      <c r="AD1501" s="72"/>
      <c r="AE1501" s="72"/>
      <c r="AF1501" s="72"/>
      <c r="AG1501" s="72"/>
      <c r="AH1501" s="72"/>
      <c r="AI1501" s="72"/>
      <c r="AJ1501" s="72"/>
      <c r="AK1501" s="72"/>
    </row>
    <row r="1502" ht="14.25" customHeight="1">
      <c r="A1502" s="78">
        <v>1499.0</v>
      </c>
      <c r="C1502" s="78" t="str">
        <f>VLOOKUP(G1502,[1]Macrodata_CCF!$A$3:$D$55,4,FALSE)</f>
        <v>#ERROR!</v>
      </c>
      <c r="E1502" s="79" t="str">
        <f>VLOOKUP(G1502,[1]Macrodata_CCF!$A$3:$B$55,2,FALSE)</f>
        <v>#ERROR!</v>
      </c>
      <c r="F1502" s="78">
        <v>0.0</v>
      </c>
      <c r="G1502" s="80">
        <v>33.0</v>
      </c>
      <c r="H1502" s="81">
        <v>155900.0</v>
      </c>
      <c r="I1502" s="81">
        <v>560000.0</v>
      </c>
      <c r="J1502" s="81">
        <v>212475.0</v>
      </c>
      <c r="K1502" s="81">
        <v>1008000.0</v>
      </c>
      <c r="L1502" s="82">
        <v>0.1400024746349913</v>
      </c>
      <c r="N1502" s="83">
        <f t="shared" si="1"/>
        <v>0.1400024746</v>
      </c>
      <c r="O1502" s="83">
        <f t="shared" si="2"/>
        <v>0.1400024746</v>
      </c>
      <c r="Q1502" s="83">
        <f t="shared" si="3"/>
        <v>0.7216071429</v>
      </c>
      <c r="R1502" s="83">
        <f t="shared" si="4"/>
        <v>0.1400024746</v>
      </c>
      <c r="S1502" s="83" t="b">
        <f t="shared" si="5"/>
        <v>0</v>
      </c>
      <c r="T1502" s="72"/>
      <c r="U1502" s="72"/>
      <c r="V1502" s="72"/>
      <c r="W1502" s="72"/>
      <c r="X1502" s="72"/>
      <c r="Y1502" s="72"/>
      <c r="Z1502" s="72"/>
      <c r="AA1502" s="72"/>
      <c r="AB1502" s="72"/>
      <c r="AC1502" s="72"/>
      <c r="AD1502" s="72"/>
      <c r="AE1502" s="72"/>
      <c r="AF1502" s="72"/>
      <c r="AG1502" s="72"/>
      <c r="AH1502" s="72"/>
      <c r="AI1502" s="72"/>
      <c r="AJ1502" s="72"/>
      <c r="AK1502" s="72"/>
    </row>
    <row r="1503" ht="14.25" customHeight="1">
      <c r="A1503" s="78">
        <v>1500.0</v>
      </c>
      <c r="C1503" s="78" t="str">
        <f>VLOOKUP(G1503,[1]Macrodata_CCF!$A$3:$D$55,4,FALSE)</f>
        <v>#ERROR!</v>
      </c>
      <c r="E1503" s="79" t="str">
        <f>VLOOKUP(G1503,[1]Macrodata_CCF!$A$3:$B$55,2,FALSE)</f>
        <v>#ERROR!</v>
      </c>
      <c r="F1503" s="78">
        <v>1.0</v>
      </c>
      <c r="G1503" s="80">
        <v>31.0</v>
      </c>
      <c r="H1503" s="81">
        <v>0.0</v>
      </c>
      <c r="I1503" s="81">
        <v>870000.0</v>
      </c>
      <c r="J1503" s="81">
        <v>478500.0</v>
      </c>
      <c r="K1503" s="81">
        <v>870000.0</v>
      </c>
      <c r="L1503" s="82">
        <v>0.55</v>
      </c>
      <c r="N1503" s="83">
        <f t="shared" si="1"/>
        <v>0.55</v>
      </c>
      <c r="O1503" s="83">
        <f t="shared" si="2"/>
        <v>0.55</v>
      </c>
      <c r="Q1503" s="83">
        <f t="shared" si="3"/>
        <v>1</v>
      </c>
      <c r="R1503" s="83">
        <f t="shared" si="4"/>
        <v>0.55</v>
      </c>
      <c r="S1503" s="83" t="b">
        <f t="shared" si="5"/>
        <v>0</v>
      </c>
      <c r="T1503" s="72"/>
      <c r="U1503" s="72"/>
      <c r="V1503" s="72"/>
      <c r="W1503" s="72"/>
      <c r="X1503" s="72"/>
      <c r="Y1503" s="72"/>
      <c r="Z1503" s="72"/>
      <c r="AA1503" s="72"/>
      <c r="AB1503" s="72"/>
      <c r="AC1503" s="72"/>
      <c r="AD1503" s="72"/>
      <c r="AE1503" s="72"/>
      <c r="AF1503" s="72"/>
      <c r="AG1503" s="72"/>
      <c r="AH1503" s="72"/>
      <c r="AI1503" s="72"/>
      <c r="AJ1503" s="72"/>
      <c r="AK1503" s="72"/>
    </row>
    <row r="1504" ht="14.25" customHeight="1">
      <c r="A1504" s="78">
        <v>1501.0</v>
      </c>
      <c r="C1504" s="78" t="str">
        <f>VLOOKUP(G1504,[1]Macrodata_CCF!$A$3:$D$55,4,FALSE)</f>
        <v>#ERROR!</v>
      </c>
      <c r="E1504" s="79" t="str">
        <f>VLOOKUP(G1504,[1]Macrodata_CCF!$A$3:$B$55,2,FALSE)</f>
        <v>#ERROR!</v>
      </c>
      <c r="F1504" s="78">
        <v>0.0</v>
      </c>
      <c r="G1504" s="80">
        <v>21.0</v>
      </c>
      <c r="H1504" s="81">
        <v>276310.0</v>
      </c>
      <c r="I1504" s="81">
        <v>970000.0</v>
      </c>
      <c r="J1504" s="81">
        <v>380365.0</v>
      </c>
      <c r="K1504" s="81">
        <v>1358000.0</v>
      </c>
      <c r="L1504" s="82">
        <v>0.1500021623491762</v>
      </c>
      <c r="N1504" s="83">
        <f t="shared" si="1"/>
        <v>0.1500021623</v>
      </c>
      <c r="O1504" s="83">
        <f t="shared" si="2"/>
        <v>0.1500021623</v>
      </c>
      <c r="Q1504" s="83">
        <f t="shared" si="3"/>
        <v>0.7151443299</v>
      </c>
      <c r="R1504" s="83">
        <f t="shared" si="4"/>
        <v>0.1500021623</v>
      </c>
      <c r="S1504" s="83" t="b">
        <f t="shared" si="5"/>
        <v>0</v>
      </c>
      <c r="T1504" s="72"/>
      <c r="U1504" s="72"/>
      <c r="V1504" s="72"/>
      <c r="W1504" s="72"/>
      <c r="X1504" s="72"/>
      <c r="Y1504" s="72"/>
      <c r="Z1504" s="72"/>
      <c r="AA1504" s="72"/>
      <c r="AB1504" s="72"/>
      <c r="AC1504" s="72"/>
      <c r="AD1504" s="72"/>
      <c r="AE1504" s="72"/>
      <c r="AF1504" s="72"/>
      <c r="AG1504" s="72"/>
      <c r="AH1504" s="72"/>
      <c r="AI1504" s="72"/>
      <c r="AJ1504" s="72"/>
      <c r="AK1504" s="72"/>
    </row>
    <row r="1505" ht="14.25" customHeight="1">
      <c r="A1505" s="78">
        <v>1502.0</v>
      </c>
      <c r="C1505" s="78" t="str">
        <f>VLOOKUP(G1505,[1]Macrodata_CCF!$A$3:$D$55,4,FALSE)</f>
        <v>#ERROR!</v>
      </c>
      <c r="E1505" s="79" t="str">
        <f>VLOOKUP(G1505,[1]Macrodata_CCF!$A$3:$B$55,2,FALSE)</f>
        <v>#ERROR!</v>
      </c>
      <c r="F1505" s="78">
        <v>0.0</v>
      </c>
      <c r="G1505" s="80">
        <v>3.0</v>
      </c>
      <c r="H1505" s="81">
        <v>79485.0</v>
      </c>
      <c r="I1505" s="81">
        <v>810000.0</v>
      </c>
      <c r="J1505" s="81">
        <v>269420.0</v>
      </c>
      <c r="K1505" s="81">
        <v>810000.0</v>
      </c>
      <c r="L1505" s="82">
        <v>0.2600015057870133</v>
      </c>
      <c r="N1505" s="83">
        <f t="shared" si="1"/>
        <v>0.2600015058</v>
      </c>
      <c r="O1505" s="83">
        <f t="shared" si="2"/>
        <v>0.2600015058</v>
      </c>
      <c r="Q1505" s="83">
        <f t="shared" si="3"/>
        <v>0.9018703704</v>
      </c>
      <c r="R1505" s="83">
        <f t="shared" si="4"/>
        <v>0.2600015058</v>
      </c>
      <c r="S1505" s="83" t="b">
        <f t="shared" si="5"/>
        <v>0</v>
      </c>
      <c r="T1505" s="72"/>
      <c r="U1505" s="72"/>
      <c r="V1505" s="72"/>
      <c r="W1505" s="72"/>
      <c r="X1505" s="72"/>
      <c r="Y1505" s="72"/>
      <c r="Z1505" s="72"/>
      <c r="AA1505" s="72"/>
      <c r="AB1505" s="72"/>
      <c r="AC1505" s="72"/>
      <c r="AD1505" s="72"/>
      <c r="AE1505" s="72"/>
      <c r="AF1505" s="72"/>
      <c r="AG1505" s="72"/>
      <c r="AH1505" s="72"/>
      <c r="AI1505" s="72"/>
      <c r="AJ1505" s="72"/>
      <c r="AK1505" s="72"/>
    </row>
    <row r="1506" ht="14.25" customHeight="1">
      <c r="A1506" s="78">
        <v>1503.0</v>
      </c>
      <c r="C1506" s="78" t="str">
        <f>VLOOKUP(G1506,[1]Macrodata_CCF!$A$3:$D$55,4,FALSE)</f>
        <v>#ERROR!</v>
      </c>
      <c r="E1506" s="79" t="str">
        <f>VLOOKUP(G1506,[1]Macrodata_CCF!$A$3:$B$55,2,FALSE)</f>
        <v>#ERROR!</v>
      </c>
      <c r="F1506" s="78">
        <v>0.0</v>
      </c>
      <c r="G1506" s="80">
        <v>5.0</v>
      </c>
      <c r="H1506" s="81">
        <v>0.0</v>
      </c>
      <c r="I1506" s="81">
        <v>50000.0</v>
      </c>
      <c r="J1506" s="81">
        <v>13000.0</v>
      </c>
      <c r="K1506" s="81">
        <v>50000.0</v>
      </c>
      <c r="L1506" s="82">
        <v>0.26</v>
      </c>
      <c r="N1506" s="83">
        <f t="shared" si="1"/>
        <v>0.26</v>
      </c>
      <c r="O1506" s="83">
        <f t="shared" si="2"/>
        <v>0.26</v>
      </c>
      <c r="Q1506" s="83">
        <f t="shared" si="3"/>
        <v>1</v>
      </c>
      <c r="R1506" s="83">
        <f t="shared" si="4"/>
        <v>0.26</v>
      </c>
      <c r="S1506" s="83" t="b">
        <f t="shared" si="5"/>
        <v>0</v>
      </c>
      <c r="T1506" s="72"/>
      <c r="U1506" s="72"/>
      <c r="V1506" s="72"/>
      <c r="W1506" s="72"/>
      <c r="X1506" s="72"/>
      <c r="Y1506" s="72"/>
      <c r="Z1506" s="72"/>
      <c r="AA1506" s="72"/>
      <c r="AB1506" s="72"/>
      <c r="AC1506" s="72"/>
      <c r="AD1506" s="72"/>
      <c r="AE1506" s="72"/>
      <c r="AF1506" s="72"/>
      <c r="AG1506" s="72"/>
      <c r="AH1506" s="72"/>
      <c r="AI1506" s="72"/>
      <c r="AJ1506" s="72"/>
      <c r="AK1506" s="72"/>
    </row>
    <row r="1507" ht="14.25" customHeight="1">
      <c r="A1507" s="78">
        <v>1504.0</v>
      </c>
      <c r="C1507" s="78" t="str">
        <f>VLOOKUP(G1507,[1]Macrodata_CCF!$A$3:$D$55,4,FALSE)</f>
        <v>#ERROR!</v>
      </c>
      <c r="E1507" s="79" t="str">
        <f>VLOOKUP(G1507,[1]Macrodata_CCF!$A$3:$B$55,2,FALSE)</f>
        <v>#ERROR!</v>
      </c>
      <c r="F1507" s="78">
        <v>0.0</v>
      </c>
      <c r="G1507" s="80">
        <v>7.0</v>
      </c>
      <c r="H1507" s="81">
        <v>615015.0</v>
      </c>
      <c r="I1507" s="81">
        <v>980000.0</v>
      </c>
      <c r="J1507" s="81">
        <v>720860.0</v>
      </c>
      <c r="K1507" s="81">
        <v>980000.0</v>
      </c>
      <c r="L1507" s="82">
        <v>0.2899982191048947</v>
      </c>
      <c r="N1507" s="83">
        <f t="shared" si="1"/>
        <v>0.2899982191</v>
      </c>
      <c r="O1507" s="83">
        <f t="shared" si="2"/>
        <v>0.2899982191</v>
      </c>
      <c r="Q1507" s="83">
        <f t="shared" si="3"/>
        <v>0.3724336735</v>
      </c>
      <c r="R1507" s="83">
        <f t="shared" si="4"/>
        <v>0.2899982191</v>
      </c>
      <c r="S1507" s="83" t="b">
        <f t="shared" si="5"/>
        <v>0</v>
      </c>
      <c r="T1507" s="72"/>
      <c r="U1507" s="72"/>
      <c r="V1507" s="72"/>
      <c r="W1507" s="72"/>
      <c r="X1507" s="72"/>
      <c r="Y1507" s="72"/>
      <c r="Z1507" s="72"/>
      <c r="AA1507" s="72"/>
      <c r="AB1507" s="72"/>
      <c r="AC1507" s="72"/>
      <c r="AD1507" s="72"/>
      <c r="AE1507" s="72"/>
      <c r="AF1507" s="72"/>
      <c r="AG1507" s="72"/>
      <c r="AH1507" s="72"/>
      <c r="AI1507" s="72"/>
      <c r="AJ1507" s="72"/>
      <c r="AK1507" s="72"/>
    </row>
    <row r="1508" ht="14.25" customHeight="1">
      <c r="A1508" s="78">
        <v>1505.0</v>
      </c>
      <c r="C1508" s="78" t="str">
        <f>VLOOKUP(G1508,[1]Macrodata_CCF!$A$3:$D$55,4,FALSE)</f>
        <v>#ERROR!</v>
      </c>
      <c r="E1508" s="79" t="str">
        <f>VLOOKUP(G1508,[1]Macrodata_CCF!$A$3:$B$55,2,FALSE)</f>
        <v>#ERROR!</v>
      </c>
      <c r="F1508" s="78">
        <v>0.0</v>
      </c>
      <c r="G1508" s="80">
        <v>26.0</v>
      </c>
      <c r="H1508" s="81">
        <v>330960.0</v>
      </c>
      <c r="I1508" s="81">
        <v>950000.0</v>
      </c>
      <c r="J1508" s="81">
        <v>423815.0</v>
      </c>
      <c r="K1508" s="81">
        <v>950000.0</v>
      </c>
      <c r="L1508" s="82">
        <v>0.1499983845955027</v>
      </c>
      <c r="N1508" s="83">
        <f t="shared" si="1"/>
        <v>0.1499983846</v>
      </c>
      <c r="O1508" s="83">
        <f t="shared" si="2"/>
        <v>0.1499983846</v>
      </c>
      <c r="Q1508" s="83">
        <f t="shared" si="3"/>
        <v>0.6516210526</v>
      </c>
      <c r="R1508" s="83">
        <f t="shared" si="4"/>
        <v>0.1499983846</v>
      </c>
      <c r="S1508" s="83" t="b">
        <f t="shared" si="5"/>
        <v>0</v>
      </c>
      <c r="T1508" s="72"/>
      <c r="U1508" s="72"/>
      <c r="V1508" s="72"/>
      <c r="W1508" s="72"/>
      <c r="X1508" s="72"/>
      <c r="Y1508" s="72"/>
      <c r="Z1508" s="72"/>
      <c r="AA1508" s="72"/>
      <c r="AB1508" s="72"/>
      <c r="AC1508" s="72"/>
      <c r="AD1508" s="72"/>
      <c r="AE1508" s="72"/>
      <c r="AF1508" s="72"/>
      <c r="AG1508" s="72"/>
      <c r="AH1508" s="72"/>
      <c r="AI1508" s="72"/>
      <c r="AJ1508" s="72"/>
      <c r="AK1508" s="72"/>
    </row>
    <row r="1509" ht="14.25" customHeight="1">
      <c r="A1509" s="78">
        <v>1506.0</v>
      </c>
      <c r="C1509" s="78" t="str">
        <f>VLOOKUP(G1509,[1]Macrodata_CCF!$A$3:$D$55,4,FALSE)</f>
        <v>#ERROR!</v>
      </c>
      <c r="E1509" s="79" t="str">
        <f>VLOOKUP(G1509,[1]Macrodata_CCF!$A$3:$B$55,2,FALSE)</f>
        <v>#ERROR!</v>
      </c>
      <c r="F1509" s="78">
        <v>0.0</v>
      </c>
      <c r="G1509" s="80">
        <v>43.0</v>
      </c>
      <c r="H1509" s="81">
        <v>196490.0</v>
      </c>
      <c r="I1509" s="81">
        <v>230000.0</v>
      </c>
      <c r="J1509" s="81">
        <v>234600.0</v>
      </c>
      <c r="K1509" s="81">
        <v>230000.0</v>
      </c>
      <c r="L1509" s="82">
        <v>1.137272455983289</v>
      </c>
      <c r="N1509" s="83">
        <f t="shared" si="1"/>
        <v>1.137272456</v>
      </c>
      <c r="O1509" s="83">
        <f t="shared" si="2"/>
        <v>1</v>
      </c>
      <c r="Q1509" s="83">
        <f t="shared" si="3"/>
        <v>0.1456956522</v>
      </c>
      <c r="R1509" s="83">
        <f t="shared" si="4"/>
        <v>1.137272456</v>
      </c>
      <c r="S1509" s="83" t="b">
        <f t="shared" si="5"/>
        <v>0</v>
      </c>
      <c r="T1509" s="72"/>
      <c r="U1509" s="72"/>
      <c r="V1509" s="72"/>
      <c r="W1509" s="72"/>
      <c r="X1509" s="72"/>
      <c r="Y1509" s="72"/>
      <c r="Z1509" s="72"/>
      <c r="AA1509" s="72"/>
      <c r="AB1509" s="72"/>
      <c r="AC1509" s="72"/>
      <c r="AD1509" s="72"/>
      <c r="AE1509" s="72"/>
      <c r="AF1509" s="72"/>
      <c r="AG1509" s="72"/>
      <c r="AH1509" s="72"/>
      <c r="AI1509" s="72"/>
      <c r="AJ1509" s="72"/>
      <c r="AK1509" s="72"/>
    </row>
    <row r="1510" ht="14.25" customHeight="1">
      <c r="A1510" s="78">
        <v>1507.0</v>
      </c>
      <c r="C1510" s="78" t="str">
        <f>VLOOKUP(G1510,[1]Macrodata_CCF!$A$3:$D$55,4,FALSE)</f>
        <v>#ERROR!</v>
      </c>
      <c r="E1510" s="79" t="str">
        <f>VLOOKUP(G1510,[1]Macrodata_CCF!$A$3:$B$55,2,FALSE)</f>
        <v>#ERROR!</v>
      </c>
      <c r="F1510" s="78">
        <v>0.0</v>
      </c>
      <c r="G1510" s="80">
        <v>24.0</v>
      </c>
      <c r="H1510" s="81">
        <v>81880.0</v>
      </c>
      <c r="I1510" s="81">
        <v>530000.0</v>
      </c>
      <c r="J1510" s="81">
        <v>540600.0</v>
      </c>
      <c r="K1510" s="81">
        <v>530000.0</v>
      </c>
      <c r="L1510" s="82">
        <v>1.023654378291529</v>
      </c>
      <c r="N1510" s="83">
        <f t="shared" si="1"/>
        <v>1.023654378</v>
      </c>
      <c r="O1510" s="83">
        <f t="shared" si="2"/>
        <v>1</v>
      </c>
      <c r="Q1510" s="83">
        <f t="shared" si="3"/>
        <v>0.845509434</v>
      </c>
      <c r="R1510" s="83">
        <f t="shared" si="4"/>
        <v>1.023654378</v>
      </c>
      <c r="S1510" s="83" t="b">
        <f t="shared" si="5"/>
        <v>0</v>
      </c>
      <c r="T1510" s="72"/>
      <c r="U1510" s="72"/>
      <c r="V1510" s="72"/>
      <c r="W1510" s="72"/>
      <c r="X1510" s="72"/>
      <c r="Y1510" s="72"/>
      <c r="Z1510" s="72"/>
      <c r="AA1510" s="72"/>
      <c r="AB1510" s="72"/>
      <c r="AC1510" s="72"/>
      <c r="AD1510" s="72"/>
      <c r="AE1510" s="72"/>
      <c r="AF1510" s="72"/>
      <c r="AG1510" s="72"/>
      <c r="AH1510" s="72"/>
      <c r="AI1510" s="72"/>
      <c r="AJ1510" s="72"/>
      <c r="AK1510" s="72"/>
    </row>
    <row r="1511" ht="14.25" customHeight="1">
      <c r="A1511" s="78">
        <v>1508.0</v>
      </c>
      <c r="C1511" s="78" t="str">
        <f>VLOOKUP(G1511,[1]Macrodata_CCF!$A$3:$D$55,4,FALSE)</f>
        <v>#ERROR!</v>
      </c>
      <c r="E1511" s="79" t="str">
        <f>VLOOKUP(G1511,[1]Macrodata_CCF!$A$3:$B$55,2,FALSE)</f>
        <v>#ERROR!</v>
      </c>
      <c r="F1511" s="78">
        <v>0.0</v>
      </c>
      <c r="G1511" s="80">
        <v>13.0</v>
      </c>
      <c r="H1511" s="81">
        <v>108400.0</v>
      </c>
      <c r="I1511" s="81">
        <v>230000.0</v>
      </c>
      <c r="J1511" s="81">
        <v>131505.0</v>
      </c>
      <c r="K1511" s="81">
        <v>437000.0</v>
      </c>
      <c r="L1511" s="82">
        <v>0.1900082236842105</v>
      </c>
      <c r="N1511" s="83">
        <f t="shared" si="1"/>
        <v>0.1900082237</v>
      </c>
      <c r="O1511" s="83">
        <f t="shared" si="2"/>
        <v>0.1900082237</v>
      </c>
      <c r="Q1511" s="83">
        <f t="shared" si="3"/>
        <v>0.5286956522</v>
      </c>
      <c r="R1511" s="83">
        <f t="shared" si="4"/>
        <v>0.1900082237</v>
      </c>
      <c r="S1511" s="83" t="b">
        <f t="shared" si="5"/>
        <v>0</v>
      </c>
      <c r="T1511" s="72"/>
      <c r="U1511" s="72"/>
      <c r="V1511" s="72"/>
      <c r="W1511" s="72"/>
      <c r="X1511" s="72"/>
      <c r="Y1511" s="72"/>
      <c r="Z1511" s="72"/>
      <c r="AA1511" s="72"/>
      <c r="AB1511" s="72"/>
      <c r="AC1511" s="72"/>
      <c r="AD1511" s="72"/>
      <c r="AE1511" s="72"/>
      <c r="AF1511" s="72"/>
      <c r="AG1511" s="72"/>
      <c r="AH1511" s="72"/>
      <c r="AI1511" s="72"/>
      <c r="AJ1511" s="72"/>
      <c r="AK1511" s="72"/>
    </row>
    <row r="1512" ht="14.25" customHeight="1">
      <c r="A1512" s="78">
        <v>1509.0</v>
      </c>
      <c r="C1512" s="78" t="str">
        <f>VLOOKUP(G1512,[1]Macrodata_CCF!$A$3:$D$55,4,FALSE)</f>
        <v>#ERROR!</v>
      </c>
      <c r="E1512" s="79" t="str">
        <f>VLOOKUP(G1512,[1]Macrodata_CCF!$A$3:$B$55,2,FALSE)</f>
        <v>#ERROR!</v>
      </c>
      <c r="F1512" s="78">
        <v>1.0</v>
      </c>
      <c r="G1512" s="80">
        <v>5.0</v>
      </c>
      <c r="H1512" s="81">
        <v>416450.0</v>
      </c>
      <c r="I1512" s="81">
        <v>900000.0</v>
      </c>
      <c r="J1512" s="81">
        <v>619540.0</v>
      </c>
      <c r="K1512" s="81">
        <v>900000.0</v>
      </c>
      <c r="L1512" s="82">
        <v>0.4199979319615345</v>
      </c>
      <c r="N1512" s="83">
        <f t="shared" si="1"/>
        <v>0.419997932</v>
      </c>
      <c r="O1512" s="83">
        <f t="shared" si="2"/>
        <v>0.419997932</v>
      </c>
      <c r="Q1512" s="83">
        <f t="shared" si="3"/>
        <v>0.5372777778</v>
      </c>
      <c r="R1512" s="83">
        <f t="shared" si="4"/>
        <v>0.419997932</v>
      </c>
      <c r="S1512" s="83" t="b">
        <f t="shared" si="5"/>
        <v>0</v>
      </c>
      <c r="T1512" s="72"/>
      <c r="U1512" s="72"/>
      <c r="V1512" s="72"/>
      <c r="W1512" s="72"/>
      <c r="X1512" s="72"/>
      <c r="Y1512" s="72"/>
      <c r="Z1512" s="72"/>
      <c r="AA1512" s="72"/>
      <c r="AB1512" s="72"/>
      <c r="AC1512" s="72"/>
      <c r="AD1512" s="72"/>
      <c r="AE1512" s="72"/>
      <c r="AF1512" s="72"/>
      <c r="AG1512" s="72"/>
      <c r="AH1512" s="72"/>
      <c r="AI1512" s="72"/>
      <c r="AJ1512" s="72"/>
      <c r="AK1512" s="72"/>
    </row>
    <row r="1513" ht="14.25" customHeight="1">
      <c r="A1513" s="78">
        <v>1510.0</v>
      </c>
      <c r="C1513" s="78" t="str">
        <f>VLOOKUP(G1513,[1]Macrodata_CCF!$A$3:$D$55,4,FALSE)</f>
        <v>#ERROR!</v>
      </c>
      <c r="E1513" s="79" t="str">
        <f>VLOOKUP(G1513,[1]Macrodata_CCF!$A$3:$B$55,2,FALSE)</f>
        <v>#ERROR!</v>
      </c>
      <c r="F1513" s="78">
        <v>0.0</v>
      </c>
      <c r="G1513" s="80">
        <v>5.0</v>
      </c>
      <c r="H1513" s="81">
        <v>0.0</v>
      </c>
      <c r="I1513" s="81">
        <v>140000.0</v>
      </c>
      <c r="J1513" s="81">
        <v>51800.0</v>
      </c>
      <c r="K1513" s="81">
        <v>140000.0</v>
      </c>
      <c r="L1513" s="82">
        <v>0.37</v>
      </c>
      <c r="N1513" s="83">
        <f t="shared" si="1"/>
        <v>0.37</v>
      </c>
      <c r="O1513" s="83">
        <f t="shared" si="2"/>
        <v>0.37</v>
      </c>
      <c r="Q1513" s="83">
        <f t="shared" si="3"/>
        <v>1</v>
      </c>
      <c r="R1513" s="83">
        <f t="shared" si="4"/>
        <v>0.37</v>
      </c>
      <c r="S1513" s="83" t="b">
        <f t="shared" si="5"/>
        <v>0</v>
      </c>
      <c r="T1513" s="72"/>
      <c r="U1513" s="72"/>
      <c r="V1513" s="72"/>
      <c r="W1513" s="72"/>
      <c r="X1513" s="72"/>
      <c r="Y1513" s="72"/>
      <c r="Z1513" s="72"/>
      <c r="AA1513" s="72"/>
      <c r="AB1513" s="72"/>
      <c r="AC1513" s="72"/>
      <c r="AD1513" s="72"/>
      <c r="AE1513" s="72"/>
      <c r="AF1513" s="72"/>
      <c r="AG1513" s="72"/>
      <c r="AH1513" s="72"/>
      <c r="AI1513" s="72"/>
      <c r="AJ1513" s="72"/>
      <c r="AK1513" s="72"/>
    </row>
    <row r="1514" ht="14.25" customHeight="1">
      <c r="A1514" s="78">
        <v>1511.0</v>
      </c>
      <c r="C1514" s="78" t="str">
        <f>VLOOKUP(G1514,[1]Macrodata_CCF!$A$3:$D$55,4,FALSE)</f>
        <v>#ERROR!</v>
      </c>
      <c r="E1514" s="79" t="str">
        <f>VLOOKUP(G1514,[1]Macrodata_CCF!$A$3:$B$55,2,FALSE)</f>
        <v>#ERROR!</v>
      </c>
      <c r="F1514" s="78">
        <v>0.0</v>
      </c>
      <c r="G1514" s="80">
        <v>5.0</v>
      </c>
      <c r="H1514" s="81">
        <v>511315.0</v>
      </c>
      <c r="I1514" s="81">
        <v>670000.0</v>
      </c>
      <c r="J1514" s="81">
        <v>554160.0</v>
      </c>
      <c r="K1514" s="81">
        <v>670000.0</v>
      </c>
      <c r="L1514" s="82">
        <v>0.270000315089643</v>
      </c>
      <c r="N1514" s="83">
        <f t="shared" si="1"/>
        <v>0.2700003151</v>
      </c>
      <c r="O1514" s="83">
        <f t="shared" si="2"/>
        <v>0.2700003151</v>
      </c>
      <c r="Q1514" s="83">
        <f t="shared" si="3"/>
        <v>0.2368432836</v>
      </c>
      <c r="R1514" s="83">
        <f t="shared" si="4"/>
        <v>0.2700003151</v>
      </c>
      <c r="S1514" s="83" t="b">
        <f t="shared" si="5"/>
        <v>0</v>
      </c>
      <c r="T1514" s="72"/>
      <c r="U1514" s="72"/>
      <c r="V1514" s="72"/>
      <c r="W1514" s="72"/>
      <c r="X1514" s="72"/>
      <c r="Y1514" s="72"/>
      <c r="Z1514" s="72"/>
      <c r="AA1514" s="72"/>
      <c r="AB1514" s="72"/>
      <c r="AC1514" s="72"/>
      <c r="AD1514" s="72"/>
      <c r="AE1514" s="72"/>
      <c r="AF1514" s="72"/>
      <c r="AG1514" s="72"/>
      <c r="AH1514" s="72"/>
      <c r="AI1514" s="72"/>
      <c r="AJ1514" s="72"/>
      <c r="AK1514" s="72"/>
    </row>
    <row r="1515" ht="14.25" customHeight="1">
      <c r="A1515" s="78">
        <v>1512.0</v>
      </c>
      <c r="C1515" s="78" t="str">
        <f>VLOOKUP(G1515,[1]Macrodata_CCF!$A$3:$D$55,4,FALSE)</f>
        <v>#ERROR!</v>
      </c>
      <c r="E1515" s="79" t="str">
        <f>VLOOKUP(G1515,[1]Macrodata_CCF!$A$3:$B$55,2,FALSE)</f>
        <v>#ERROR!</v>
      </c>
      <c r="F1515" s="78">
        <v>0.0</v>
      </c>
      <c r="G1515" s="80">
        <v>50.0</v>
      </c>
      <c r="H1515" s="81">
        <v>0.0</v>
      </c>
      <c r="I1515" s="81">
        <v>10000.0</v>
      </c>
      <c r="J1515" s="81">
        <v>500.0</v>
      </c>
      <c r="K1515" s="81">
        <v>19000.0</v>
      </c>
      <c r="L1515" s="82">
        <v>0.05</v>
      </c>
      <c r="N1515" s="83">
        <f t="shared" si="1"/>
        <v>0.05</v>
      </c>
      <c r="O1515" s="83">
        <f t="shared" si="2"/>
        <v>0.05</v>
      </c>
      <c r="Q1515" s="83">
        <f t="shared" si="3"/>
        <v>1</v>
      </c>
      <c r="R1515" s="83">
        <f t="shared" si="4"/>
        <v>0.05</v>
      </c>
      <c r="S1515" s="83" t="b">
        <f t="shared" si="5"/>
        <v>0</v>
      </c>
      <c r="T1515" s="72"/>
      <c r="U1515" s="72"/>
      <c r="V1515" s="72"/>
      <c r="W1515" s="72"/>
      <c r="X1515" s="72"/>
      <c r="Y1515" s="72"/>
      <c r="Z1515" s="72"/>
      <c r="AA1515" s="72"/>
      <c r="AB1515" s="72"/>
      <c r="AC1515" s="72"/>
      <c r="AD1515" s="72"/>
      <c r="AE1515" s="72"/>
      <c r="AF1515" s="72"/>
      <c r="AG1515" s="72"/>
      <c r="AH1515" s="72"/>
      <c r="AI1515" s="72"/>
      <c r="AJ1515" s="72"/>
      <c r="AK1515" s="72"/>
    </row>
    <row r="1516" ht="14.25" customHeight="1">
      <c r="A1516" s="78">
        <v>1513.0</v>
      </c>
      <c r="C1516" s="78" t="str">
        <f>VLOOKUP(G1516,[1]Macrodata_CCF!$A$3:$D$55,4,FALSE)</f>
        <v>#ERROR!</v>
      </c>
      <c r="E1516" s="79" t="str">
        <f>VLOOKUP(G1516,[1]Macrodata_CCF!$A$3:$B$55,2,FALSE)</f>
        <v>#ERROR!</v>
      </c>
      <c r="F1516" s="78">
        <v>0.0</v>
      </c>
      <c r="G1516" s="80">
        <v>25.0</v>
      </c>
      <c r="H1516" s="81">
        <v>7460.0</v>
      </c>
      <c r="I1516" s="81">
        <v>110000.0</v>
      </c>
      <c r="J1516" s="81">
        <v>24890.0</v>
      </c>
      <c r="K1516" s="81">
        <v>209000.0</v>
      </c>
      <c r="L1516" s="82">
        <v>0.1699824458747806</v>
      </c>
      <c r="N1516" s="83">
        <f t="shared" si="1"/>
        <v>0.1699824459</v>
      </c>
      <c r="O1516" s="83">
        <f t="shared" si="2"/>
        <v>0.1699824459</v>
      </c>
      <c r="Q1516" s="83">
        <f t="shared" si="3"/>
        <v>0.9321818182</v>
      </c>
      <c r="R1516" s="83">
        <f t="shared" si="4"/>
        <v>0.1699824459</v>
      </c>
      <c r="S1516" s="83" t="b">
        <f t="shared" si="5"/>
        <v>0</v>
      </c>
      <c r="T1516" s="72"/>
      <c r="U1516" s="72"/>
      <c r="V1516" s="72"/>
      <c r="W1516" s="72"/>
      <c r="X1516" s="72"/>
      <c r="Y1516" s="72"/>
      <c r="Z1516" s="72"/>
      <c r="AA1516" s="72"/>
      <c r="AB1516" s="72"/>
      <c r="AC1516" s="72"/>
      <c r="AD1516" s="72"/>
      <c r="AE1516" s="72"/>
      <c r="AF1516" s="72"/>
      <c r="AG1516" s="72"/>
      <c r="AH1516" s="72"/>
      <c r="AI1516" s="72"/>
      <c r="AJ1516" s="72"/>
      <c r="AK1516" s="72"/>
    </row>
    <row r="1517" ht="14.25" customHeight="1">
      <c r="A1517" s="78">
        <v>1514.0</v>
      </c>
      <c r="C1517" s="78" t="str">
        <f>VLOOKUP(G1517,[1]Macrodata_CCF!$A$3:$D$55,4,FALSE)</f>
        <v>#ERROR!</v>
      </c>
      <c r="E1517" s="79" t="str">
        <f>VLOOKUP(G1517,[1]Macrodata_CCF!$A$3:$B$55,2,FALSE)</f>
        <v>#ERROR!</v>
      </c>
      <c r="F1517" s="78">
        <v>0.0</v>
      </c>
      <c r="G1517" s="80">
        <v>2.0</v>
      </c>
      <c r="H1517" s="81">
        <v>518915.0</v>
      </c>
      <c r="I1517" s="81">
        <v>570000.0</v>
      </c>
      <c r="J1517" s="81">
        <v>532710.0</v>
      </c>
      <c r="K1517" s="81">
        <v>570000.0</v>
      </c>
      <c r="L1517" s="82">
        <v>0.2700401291964373</v>
      </c>
      <c r="N1517" s="83">
        <f t="shared" si="1"/>
        <v>0.2700401292</v>
      </c>
      <c r="O1517" s="83">
        <f t="shared" si="2"/>
        <v>0.2700401292</v>
      </c>
      <c r="Q1517" s="83">
        <f t="shared" si="3"/>
        <v>0.08962280702</v>
      </c>
      <c r="R1517" s="83">
        <f t="shared" si="4"/>
        <v>0.02420175439</v>
      </c>
      <c r="S1517" s="83" t="b">
        <f t="shared" si="5"/>
        <v>0</v>
      </c>
      <c r="T1517" s="72"/>
      <c r="U1517" s="72"/>
      <c r="V1517" s="72"/>
      <c r="W1517" s="72"/>
      <c r="X1517" s="72"/>
      <c r="Y1517" s="72"/>
      <c r="Z1517" s="72"/>
      <c r="AA1517" s="72"/>
      <c r="AB1517" s="72"/>
      <c r="AC1517" s="72"/>
      <c r="AD1517" s="72"/>
      <c r="AE1517" s="72"/>
      <c r="AF1517" s="72"/>
      <c r="AG1517" s="72"/>
      <c r="AH1517" s="72"/>
      <c r="AI1517" s="72"/>
      <c r="AJ1517" s="72"/>
      <c r="AK1517" s="72"/>
    </row>
    <row r="1518" ht="14.25" customHeight="1">
      <c r="A1518" s="78">
        <v>1515.0</v>
      </c>
      <c r="C1518" s="78" t="str">
        <f>VLOOKUP(G1518,[1]Macrodata_CCF!$A$3:$D$55,4,FALSE)</f>
        <v>#ERROR!</v>
      </c>
      <c r="E1518" s="79" t="str">
        <f>VLOOKUP(G1518,[1]Macrodata_CCF!$A$3:$B$55,2,FALSE)</f>
        <v>#ERROR!</v>
      </c>
      <c r="F1518" s="78">
        <v>0.0</v>
      </c>
      <c r="G1518" s="80">
        <v>3.0</v>
      </c>
      <c r="H1518" s="81">
        <v>376470.0</v>
      </c>
      <c r="I1518" s="81">
        <v>400000.0</v>
      </c>
      <c r="J1518" s="81">
        <v>384000.0</v>
      </c>
      <c r="K1518" s="81">
        <v>400000.0</v>
      </c>
      <c r="L1518" s="82">
        <v>0.3200169995750106</v>
      </c>
      <c r="N1518" s="83">
        <f t="shared" si="1"/>
        <v>0.3200169996</v>
      </c>
      <c r="O1518" s="83">
        <f t="shared" si="2"/>
        <v>0.3200169996</v>
      </c>
      <c r="Q1518" s="83">
        <f t="shared" si="3"/>
        <v>0.058825</v>
      </c>
      <c r="R1518" s="83">
        <f t="shared" si="4"/>
        <v>0.018825</v>
      </c>
      <c r="S1518" s="83" t="b">
        <f t="shared" si="5"/>
        <v>0</v>
      </c>
      <c r="T1518" s="72"/>
      <c r="U1518" s="72"/>
      <c r="V1518" s="72"/>
      <c r="W1518" s="72"/>
      <c r="X1518" s="72"/>
      <c r="Y1518" s="72"/>
      <c r="Z1518" s="72"/>
      <c r="AA1518" s="72"/>
      <c r="AB1518" s="72"/>
      <c r="AC1518" s="72"/>
      <c r="AD1518" s="72"/>
      <c r="AE1518" s="72"/>
      <c r="AF1518" s="72"/>
      <c r="AG1518" s="72"/>
      <c r="AH1518" s="72"/>
      <c r="AI1518" s="72"/>
      <c r="AJ1518" s="72"/>
      <c r="AK1518" s="72"/>
    </row>
    <row r="1519" ht="14.25" customHeight="1">
      <c r="A1519" s="78">
        <v>1516.0</v>
      </c>
      <c r="C1519" s="78" t="str">
        <f>VLOOKUP(G1519,[1]Macrodata_CCF!$A$3:$D$55,4,FALSE)</f>
        <v>#ERROR!</v>
      </c>
      <c r="E1519" s="79" t="str">
        <f>VLOOKUP(G1519,[1]Macrodata_CCF!$A$3:$B$55,2,FALSE)</f>
        <v>#ERROR!</v>
      </c>
      <c r="F1519" s="78">
        <v>0.0</v>
      </c>
      <c r="G1519" s="80">
        <v>36.0</v>
      </c>
      <c r="H1519" s="81">
        <v>110830.0</v>
      </c>
      <c r="I1519" s="81">
        <v>230000.0</v>
      </c>
      <c r="J1519" s="81">
        <v>128705.0</v>
      </c>
      <c r="K1519" s="81">
        <v>230000.0</v>
      </c>
      <c r="L1519" s="82">
        <v>0.1499958043131661</v>
      </c>
      <c r="N1519" s="83">
        <f t="shared" si="1"/>
        <v>0.1499958043</v>
      </c>
      <c r="O1519" s="83">
        <f t="shared" si="2"/>
        <v>0.1499958043</v>
      </c>
      <c r="Q1519" s="83">
        <f t="shared" si="3"/>
        <v>0.5181304348</v>
      </c>
      <c r="R1519" s="83">
        <f t="shared" si="4"/>
        <v>0.1499958043</v>
      </c>
      <c r="S1519" s="83" t="b">
        <f t="shared" si="5"/>
        <v>0</v>
      </c>
      <c r="T1519" s="72"/>
      <c r="U1519" s="72"/>
      <c r="V1519" s="72"/>
      <c r="W1519" s="72"/>
      <c r="X1519" s="72"/>
      <c r="Y1519" s="72"/>
      <c r="Z1519" s="72"/>
      <c r="AA1519" s="72"/>
      <c r="AB1519" s="72"/>
      <c r="AC1519" s="72"/>
      <c r="AD1519" s="72"/>
      <c r="AE1519" s="72"/>
      <c r="AF1519" s="72"/>
      <c r="AG1519" s="72"/>
      <c r="AH1519" s="72"/>
      <c r="AI1519" s="72"/>
      <c r="AJ1519" s="72"/>
      <c r="AK1519" s="72"/>
    </row>
    <row r="1520" ht="14.25" customHeight="1">
      <c r="A1520" s="78">
        <v>1517.0</v>
      </c>
      <c r="C1520" s="78" t="str">
        <f>VLOOKUP(G1520,[1]Macrodata_CCF!$A$3:$D$55,4,FALSE)</f>
        <v>#ERROR!</v>
      </c>
      <c r="E1520" s="79" t="str">
        <f>VLOOKUP(G1520,[1]Macrodata_CCF!$A$3:$B$55,2,FALSE)</f>
        <v>#ERROR!</v>
      </c>
      <c r="F1520" s="78">
        <v>1.0</v>
      </c>
      <c r="G1520" s="80">
        <v>18.0</v>
      </c>
      <c r="H1520" s="81">
        <v>390160.0</v>
      </c>
      <c r="I1520" s="81">
        <v>430000.0</v>
      </c>
      <c r="J1520" s="81">
        <v>408090.0</v>
      </c>
      <c r="K1520" s="81">
        <v>430000.0</v>
      </c>
      <c r="L1520" s="82">
        <v>0.4500502008032128</v>
      </c>
      <c r="N1520" s="83">
        <f t="shared" si="1"/>
        <v>0.4500502008</v>
      </c>
      <c r="O1520" s="83">
        <f t="shared" si="2"/>
        <v>0.4500502008</v>
      </c>
      <c r="Q1520" s="83">
        <f t="shared" si="3"/>
        <v>0.09265116279</v>
      </c>
      <c r="R1520" s="83">
        <f t="shared" si="4"/>
        <v>0.04169767442</v>
      </c>
      <c r="S1520" s="83" t="b">
        <f t="shared" si="5"/>
        <v>0</v>
      </c>
      <c r="T1520" s="72"/>
      <c r="U1520" s="72"/>
      <c r="V1520" s="72"/>
      <c r="W1520" s="72"/>
      <c r="X1520" s="72"/>
      <c r="Y1520" s="72"/>
      <c r="Z1520" s="72"/>
      <c r="AA1520" s="72"/>
      <c r="AB1520" s="72"/>
      <c r="AC1520" s="72"/>
      <c r="AD1520" s="72"/>
      <c r="AE1520" s="72"/>
      <c r="AF1520" s="72"/>
      <c r="AG1520" s="72"/>
      <c r="AH1520" s="72"/>
      <c r="AI1520" s="72"/>
      <c r="AJ1520" s="72"/>
      <c r="AK1520" s="72"/>
    </row>
    <row r="1521" ht="14.25" customHeight="1">
      <c r="A1521" s="78">
        <v>1518.0</v>
      </c>
      <c r="C1521" s="78" t="str">
        <f>VLOOKUP(G1521,[1]Macrodata_CCF!$A$3:$D$55,4,FALSE)</f>
        <v>#ERROR!</v>
      </c>
      <c r="E1521" s="79" t="str">
        <f>VLOOKUP(G1521,[1]Macrodata_CCF!$A$3:$B$55,2,FALSE)</f>
        <v>#ERROR!</v>
      </c>
      <c r="F1521" s="78">
        <v>0.0</v>
      </c>
      <c r="G1521" s="80">
        <v>23.0</v>
      </c>
      <c r="H1521" s="81">
        <v>388785.0</v>
      </c>
      <c r="I1521" s="81">
        <v>390000.0</v>
      </c>
      <c r="J1521" s="81">
        <v>389030.0</v>
      </c>
      <c r="K1521" s="81">
        <v>390000.0</v>
      </c>
      <c r="L1521" s="82">
        <v>0.2016460905349794</v>
      </c>
      <c r="N1521" s="83">
        <f t="shared" si="1"/>
        <v>0.2016460905</v>
      </c>
      <c r="O1521" s="83">
        <f t="shared" si="2"/>
        <v>0.2016460905</v>
      </c>
      <c r="Q1521" s="83">
        <f t="shared" si="3"/>
        <v>0.003115384615</v>
      </c>
      <c r="R1521" s="83">
        <f t="shared" si="4"/>
        <v>0.0006282051282</v>
      </c>
      <c r="S1521" s="83" t="b">
        <f t="shared" si="5"/>
        <v>0</v>
      </c>
      <c r="T1521" s="72"/>
      <c r="U1521" s="72"/>
      <c r="V1521" s="72"/>
      <c r="W1521" s="72"/>
      <c r="X1521" s="72"/>
      <c r="Y1521" s="72"/>
      <c r="Z1521" s="72"/>
      <c r="AA1521" s="72"/>
      <c r="AB1521" s="72"/>
      <c r="AC1521" s="72"/>
      <c r="AD1521" s="72"/>
      <c r="AE1521" s="72"/>
      <c r="AF1521" s="72"/>
      <c r="AG1521" s="72"/>
      <c r="AH1521" s="72"/>
      <c r="AI1521" s="72"/>
      <c r="AJ1521" s="72"/>
      <c r="AK1521" s="72"/>
    </row>
    <row r="1522" ht="14.25" customHeight="1">
      <c r="A1522" s="78">
        <v>1519.0</v>
      </c>
      <c r="C1522" s="78" t="str">
        <f>VLOOKUP(G1522,[1]Macrodata_CCF!$A$3:$D$55,4,FALSE)</f>
        <v>#ERROR!</v>
      </c>
      <c r="E1522" s="79" t="str">
        <f>VLOOKUP(G1522,[1]Macrodata_CCF!$A$3:$B$55,2,FALSE)</f>
        <v>#ERROR!</v>
      </c>
      <c r="F1522" s="78">
        <v>0.0</v>
      </c>
      <c r="G1522" s="80">
        <v>25.0</v>
      </c>
      <c r="H1522" s="81">
        <v>220470.0</v>
      </c>
      <c r="I1522" s="81">
        <v>580000.0</v>
      </c>
      <c r="J1522" s="81">
        <v>62275.0</v>
      </c>
      <c r="K1522" s="81">
        <v>580000.0</v>
      </c>
      <c r="L1522" s="82">
        <v>-0.4400050065363113</v>
      </c>
      <c r="N1522" s="83">
        <f t="shared" si="1"/>
        <v>-0.4400050065</v>
      </c>
      <c r="O1522" s="83">
        <f t="shared" si="2"/>
        <v>0</v>
      </c>
      <c r="Q1522" s="83">
        <f t="shared" si="3"/>
        <v>0.6198793103</v>
      </c>
      <c r="R1522" s="83">
        <f t="shared" si="4"/>
        <v>-0.4400050065</v>
      </c>
      <c r="S1522" s="83" t="b">
        <f t="shared" si="5"/>
        <v>0</v>
      </c>
      <c r="T1522" s="72"/>
      <c r="U1522" s="72"/>
      <c r="V1522" s="72"/>
      <c r="W1522" s="72"/>
      <c r="X1522" s="72"/>
      <c r="Y1522" s="72"/>
      <c r="Z1522" s="72"/>
      <c r="AA1522" s="72"/>
      <c r="AB1522" s="72"/>
      <c r="AC1522" s="72"/>
      <c r="AD1522" s="72"/>
      <c r="AE1522" s="72"/>
      <c r="AF1522" s="72"/>
      <c r="AG1522" s="72"/>
      <c r="AH1522" s="72"/>
      <c r="AI1522" s="72"/>
      <c r="AJ1522" s="72"/>
      <c r="AK1522" s="72"/>
    </row>
    <row r="1523" ht="14.25" customHeight="1">
      <c r="A1523" s="78">
        <v>1520.0</v>
      </c>
      <c r="C1523" s="78" t="str">
        <f>VLOOKUP(G1523,[1]Macrodata_CCF!$A$3:$D$55,4,FALSE)</f>
        <v>#ERROR!</v>
      </c>
      <c r="E1523" s="79" t="str">
        <f>VLOOKUP(G1523,[1]Macrodata_CCF!$A$3:$B$55,2,FALSE)</f>
        <v>#ERROR!</v>
      </c>
      <c r="F1523" s="78">
        <v>0.0</v>
      </c>
      <c r="G1523" s="80">
        <v>45.0</v>
      </c>
      <c r="H1523" s="81">
        <v>379435.0</v>
      </c>
      <c r="I1523" s="81">
        <v>390000.0</v>
      </c>
      <c r="J1523" s="81">
        <v>381550.0</v>
      </c>
      <c r="K1523" s="81">
        <v>390000.0</v>
      </c>
      <c r="L1523" s="82">
        <v>0.200189304306673</v>
      </c>
      <c r="N1523" s="83">
        <f t="shared" si="1"/>
        <v>0.2001893043</v>
      </c>
      <c r="O1523" s="83">
        <f t="shared" si="2"/>
        <v>0.2001893043</v>
      </c>
      <c r="Q1523" s="83">
        <f t="shared" si="3"/>
        <v>0.02708974359</v>
      </c>
      <c r="R1523" s="83">
        <f t="shared" si="4"/>
        <v>0.005423076923</v>
      </c>
      <c r="S1523" s="83" t="b">
        <f t="shared" si="5"/>
        <v>0</v>
      </c>
      <c r="T1523" s="72"/>
      <c r="U1523" s="72"/>
      <c r="V1523" s="72"/>
      <c r="W1523" s="72"/>
      <c r="X1523" s="72"/>
      <c r="Y1523" s="72"/>
      <c r="Z1523" s="72"/>
      <c r="AA1523" s="72"/>
      <c r="AB1523" s="72"/>
      <c r="AC1523" s="72"/>
      <c r="AD1523" s="72"/>
      <c r="AE1523" s="72"/>
      <c r="AF1523" s="72"/>
      <c r="AG1523" s="72"/>
      <c r="AH1523" s="72"/>
      <c r="AI1523" s="72"/>
      <c r="AJ1523" s="72"/>
      <c r="AK1523" s="72"/>
    </row>
    <row r="1524" ht="14.25" customHeight="1">
      <c r="A1524" s="78">
        <v>1521.0</v>
      </c>
      <c r="C1524" s="78" t="str">
        <f>VLOOKUP(G1524,[1]Macrodata_CCF!$A$3:$D$55,4,FALSE)</f>
        <v>#ERROR!</v>
      </c>
      <c r="E1524" s="79" t="str">
        <f>VLOOKUP(G1524,[1]Macrodata_CCF!$A$3:$B$55,2,FALSE)</f>
        <v>#ERROR!</v>
      </c>
      <c r="F1524" s="78">
        <v>0.0</v>
      </c>
      <c r="G1524" s="80">
        <v>21.0</v>
      </c>
      <c r="H1524" s="81">
        <v>355705.0</v>
      </c>
      <c r="I1524" s="81">
        <v>530000.0</v>
      </c>
      <c r="J1524" s="81">
        <v>390565.0</v>
      </c>
      <c r="K1524" s="81">
        <v>530000.0</v>
      </c>
      <c r="L1524" s="82">
        <v>0.2000057373992369</v>
      </c>
      <c r="N1524" s="83">
        <f t="shared" si="1"/>
        <v>0.2000057374</v>
      </c>
      <c r="O1524" s="83">
        <f t="shared" si="2"/>
        <v>0.2000057374</v>
      </c>
      <c r="Q1524" s="83">
        <f t="shared" si="3"/>
        <v>0.3288584906</v>
      </c>
      <c r="R1524" s="83">
        <f t="shared" si="4"/>
        <v>0.2000057374</v>
      </c>
      <c r="S1524" s="83" t="b">
        <f t="shared" si="5"/>
        <v>0</v>
      </c>
      <c r="T1524" s="72"/>
      <c r="U1524" s="72"/>
      <c r="V1524" s="72"/>
      <c r="W1524" s="72"/>
      <c r="X1524" s="72"/>
      <c r="Y1524" s="72"/>
      <c r="Z1524" s="72"/>
      <c r="AA1524" s="72"/>
      <c r="AB1524" s="72"/>
      <c r="AC1524" s="72"/>
      <c r="AD1524" s="72"/>
      <c r="AE1524" s="72"/>
      <c r="AF1524" s="72"/>
      <c r="AG1524" s="72"/>
      <c r="AH1524" s="72"/>
      <c r="AI1524" s="72"/>
      <c r="AJ1524" s="72"/>
      <c r="AK1524" s="72"/>
    </row>
    <row r="1525" ht="14.25" customHeight="1">
      <c r="A1525" s="78">
        <v>1522.0</v>
      </c>
      <c r="C1525" s="78" t="str">
        <f>VLOOKUP(G1525,[1]Macrodata_CCF!$A$3:$D$55,4,FALSE)</f>
        <v>#ERROR!</v>
      </c>
      <c r="E1525" s="79" t="str">
        <f>VLOOKUP(G1525,[1]Macrodata_CCF!$A$3:$B$55,2,FALSE)</f>
        <v>#ERROR!</v>
      </c>
      <c r="F1525" s="78">
        <v>1.0</v>
      </c>
      <c r="G1525" s="80">
        <v>8.0</v>
      </c>
      <c r="H1525" s="81">
        <v>74310.0</v>
      </c>
      <c r="I1525" s="81">
        <v>820000.0</v>
      </c>
      <c r="J1525" s="81">
        <v>372585.0</v>
      </c>
      <c r="K1525" s="81">
        <v>820000.0</v>
      </c>
      <c r="L1525" s="82">
        <v>0.3999986589601577</v>
      </c>
      <c r="N1525" s="83">
        <f t="shared" si="1"/>
        <v>0.399998659</v>
      </c>
      <c r="O1525" s="83">
        <f t="shared" si="2"/>
        <v>0.399998659</v>
      </c>
      <c r="Q1525" s="83">
        <f t="shared" si="3"/>
        <v>0.9093780488</v>
      </c>
      <c r="R1525" s="83">
        <f t="shared" si="4"/>
        <v>0.399998659</v>
      </c>
      <c r="S1525" s="83" t="b">
        <f t="shared" si="5"/>
        <v>0</v>
      </c>
      <c r="T1525" s="72"/>
      <c r="U1525" s="72"/>
      <c r="V1525" s="72"/>
      <c r="W1525" s="72"/>
      <c r="X1525" s="72"/>
      <c r="Y1525" s="72"/>
      <c r="Z1525" s="72"/>
      <c r="AA1525" s="72"/>
      <c r="AB1525" s="72"/>
      <c r="AC1525" s="72"/>
      <c r="AD1525" s="72"/>
      <c r="AE1525" s="72"/>
      <c r="AF1525" s="72"/>
      <c r="AG1525" s="72"/>
      <c r="AH1525" s="72"/>
      <c r="AI1525" s="72"/>
      <c r="AJ1525" s="72"/>
      <c r="AK1525" s="72"/>
    </row>
    <row r="1526" ht="14.25" customHeight="1">
      <c r="A1526" s="78">
        <v>1523.0</v>
      </c>
      <c r="C1526" s="78" t="str">
        <f>VLOOKUP(G1526,[1]Macrodata_CCF!$A$3:$D$55,4,FALSE)</f>
        <v>#ERROR!</v>
      </c>
      <c r="E1526" s="79" t="str">
        <f>VLOOKUP(G1526,[1]Macrodata_CCF!$A$3:$B$55,2,FALSE)</f>
        <v>#ERROR!</v>
      </c>
      <c r="F1526" s="78">
        <v>0.0</v>
      </c>
      <c r="G1526" s="80">
        <v>12.0</v>
      </c>
      <c r="H1526" s="81">
        <v>615810.0</v>
      </c>
      <c r="I1526" s="81">
        <v>780000.0</v>
      </c>
      <c r="J1526" s="81">
        <v>679845.0</v>
      </c>
      <c r="K1526" s="81">
        <v>780000.0</v>
      </c>
      <c r="L1526" s="82">
        <v>0.3900054814544126</v>
      </c>
      <c r="N1526" s="83">
        <f t="shared" si="1"/>
        <v>0.3900054815</v>
      </c>
      <c r="O1526" s="83">
        <f t="shared" si="2"/>
        <v>0.3900054815</v>
      </c>
      <c r="Q1526" s="83">
        <f t="shared" si="3"/>
        <v>0.2105</v>
      </c>
      <c r="R1526" s="83">
        <f t="shared" si="4"/>
        <v>0.3900054815</v>
      </c>
      <c r="S1526" s="83" t="b">
        <f t="shared" si="5"/>
        <v>0</v>
      </c>
      <c r="T1526" s="72"/>
      <c r="U1526" s="72"/>
      <c r="V1526" s="72"/>
      <c r="W1526" s="72"/>
      <c r="X1526" s="72"/>
      <c r="Y1526" s="72"/>
      <c r="Z1526" s="72"/>
      <c r="AA1526" s="72"/>
      <c r="AB1526" s="72"/>
      <c r="AC1526" s="72"/>
      <c r="AD1526" s="72"/>
      <c r="AE1526" s="72"/>
      <c r="AF1526" s="72"/>
      <c r="AG1526" s="72"/>
      <c r="AH1526" s="72"/>
      <c r="AI1526" s="72"/>
      <c r="AJ1526" s="72"/>
      <c r="AK1526" s="72"/>
    </row>
    <row r="1527" ht="14.25" customHeight="1">
      <c r="A1527" s="78">
        <v>1524.0</v>
      </c>
      <c r="C1527" s="78" t="str">
        <f>VLOOKUP(G1527,[1]Macrodata_CCF!$A$3:$D$55,4,FALSE)</f>
        <v>#ERROR!</v>
      </c>
      <c r="E1527" s="79" t="str">
        <f>VLOOKUP(G1527,[1]Macrodata_CCF!$A$3:$B$55,2,FALSE)</f>
        <v>#ERROR!</v>
      </c>
      <c r="F1527" s="78">
        <v>0.0</v>
      </c>
      <c r="G1527" s="80">
        <v>4.0</v>
      </c>
      <c r="H1527" s="81">
        <v>460925.0</v>
      </c>
      <c r="I1527" s="81">
        <v>670000.0</v>
      </c>
      <c r="J1527" s="81">
        <v>519465.0</v>
      </c>
      <c r="K1527" s="81">
        <v>670000.0</v>
      </c>
      <c r="L1527" s="82">
        <v>0.2799952170273825</v>
      </c>
      <c r="N1527" s="83">
        <f t="shared" si="1"/>
        <v>0.279995217</v>
      </c>
      <c r="O1527" s="83">
        <f t="shared" si="2"/>
        <v>0.279995217</v>
      </c>
      <c r="Q1527" s="83">
        <f t="shared" si="3"/>
        <v>0.3120522388</v>
      </c>
      <c r="R1527" s="83">
        <f t="shared" si="4"/>
        <v>0.279995217</v>
      </c>
      <c r="S1527" s="83" t="b">
        <f t="shared" si="5"/>
        <v>0</v>
      </c>
      <c r="T1527" s="72"/>
      <c r="U1527" s="72"/>
      <c r="V1527" s="72"/>
      <c r="W1527" s="72"/>
      <c r="X1527" s="72"/>
      <c r="Y1527" s="72"/>
      <c r="Z1527" s="72"/>
      <c r="AA1527" s="72"/>
      <c r="AB1527" s="72"/>
      <c r="AC1527" s="72"/>
      <c r="AD1527" s="72"/>
      <c r="AE1527" s="72"/>
      <c r="AF1527" s="72"/>
      <c r="AG1527" s="72"/>
      <c r="AH1527" s="72"/>
      <c r="AI1527" s="72"/>
      <c r="AJ1527" s="72"/>
      <c r="AK1527" s="72"/>
    </row>
    <row r="1528" ht="14.25" customHeight="1">
      <c r="A1528" s="78">
        <v>1525.0</v>
      </c>
      <c r="C1528" s="78" t="str">
        <f>VLOOKUP(G1528,[1]Macrodata_CCF!$A$3:$D$55,4,FALSE)</f>
        <v>#ERROR!</v>
      </c>
      <c r="E1528" s="79" t="str">
        <f>VLOOKUP(G1528,[1]Macrodata_CCF!$A$3:$B$55,2,FALSE)</f>
        <v>#ERROR!</v>
      </c>
      <c r="F1528" s="78">
        <v>0.0</v>
      </c>
      <c r="G1528" s="80">
        <v>23.0</v>
      </c>
      <c r="H1528" s="81">
        <v>594005.0</v>
      </c>
      <c r="I1528" s="81">
        <v>890000.0</v>
      </c>
      <c r="J1528" s="81">
        <v>549605.0</v>
      </c>
      <c r="K1528" s="81">
        <v>890000.0</v>
      </c>
      <c r="L1528" s="82">
        <v>-0.1500025338265849</v>
      </c>
      <c r="N1528" s="83">
        <f t="shared" si="1"/>
        <v>-0.1500025338</v>
      </c>
      <c r="O1528" s="83">
        <f t="shared" si="2"/>
        <v>0</v>
      </c>
      <c r="Q1528" s="83">
        <f t="shared" si="3"/>
        <v>0.3325786517</v>
      </c>
      <c r="R1528" s="83">
        <f t="shared" si="4"/>
        <v>-0.1500025338</v>
      </c>
      <c r="S1528" s="83" t="b">
        <f t="shared" si="5"/>
        <v>0</v>
      </c>
      <c r="T1528" s="72"/>
      <c r="U1528" s="72"/>
      <c r="V1528" s="72"/>
      <c r="W1528" s="72"/>
      <c r="X1528" s="72"/>
      <c r="Y1528" s="72"/>
      <c r="Z1528" s="72"/>
      <c r="AA1528" s="72"/>
      <c r="AB1528" s="72"/>
      <c r="AC1528" s="72"/>
      <c r="AD1528" s="72"/>
      <c r="AE1528" s="72"/>
      <c r="AF1528" s="72"/>
      <c r="AG1528" s="72"/>
      <c r="AH1528" s="72"/>
      <c r="AI1528" s="72"/>
      <c r="AJ1528" s="72"/>
      <c r="AK1528" s="72"/>
    </row>
    <row r="1529" ht="14.25" customHeight="1">
      <c r="A1529" s="78">
        <v>1526.0</v>
      </c>
      <c r="C1529" s="78" t="str">
        <f>VLOOKUP(G1529,[1]Macrodata_CCF!$A$3:$D$55,4,FALSE)</f>
        <v>#ERROR!</v>
      </c>
      <c r="E1529" s="79" t="str">
        <f>VLOOKUP(G1529,[1]Macrodata_CCF!$A$3:$B$55,2,FALSE)</f>
        <v>#ERROR!</v>
      </c>
      <c r="F1529" s="78">
        <v>0.0</v>
      </c>
      <c r="G1529" s="80">
        <v>10.0</v>
      </c>
      <c r="H1529" s="81">
        <v>0.0</v>
      </c>
      <c r="I1529" s="81">
        <v>770000.0</v>
      </c>
      <c r="J1529" s="81">
        <v>269500.0</v>
      </c>
      <c r="K1529" s="81">
        <v>770000.0</v>
      </c>
      <c r="L1529" s="82">
        <v>0.35</v>
      </c>
      <c r="N1529" s="83">
        <f t="shared" si="1"/>
        <v>0.35</v>
      </c>
      <c r="O1529" s="83">
        <f t="shared" si="2"/>
        <v>0.35</v>
      </c>
      <c r="Q1529" s="83">
        <f t="shared" si="3"/>
        <v>1</v>
      </c>
      <c r="R1529" s="83">
        <f t="shared" si="4"/>
        <v>0.35</v>
      </c>
      <c r="S1529" s="83" t="b">
        <f t="shared" si="5"/>
        <v>0</v>
      </c>
      <c r="T1529" s="72"/>
      <c r="U1529" s="72"/>
      <c r="V1529" s="72"/>
      <c r="W1529" s="72"/>
      <c r="X1529" s="72"/>
      <c r="Y1529" s="72"/>
      <c r="Z1529" s="72"/>
      <c r="AA1529" s="72"/>
      <c r="AB1529" s="72"/>
      <c r="AC1529" s="72"/>
      <c r="AD1529" s="72"/>
      <c r="AE1529" s="72"/>
      <c r="AF1529" s="72"/>
      <c r="AG1529" s="72"/>
      <c r="AH1529" s="72"/>
      <c r="AI1529" s="72"/>
      <c r="AJ1529" s="72"/>
      <c r="AK1529" s="72"/>
    </row>
    <row r="1530" ht="14.25" customHeight="1">
      <c r="A1530" s="78">
        <v>1527.0</v>
      </c>
      <c r="C1530" s="78" t="str">
        <f>VLOOKUP(G1530,[1]Macrodata_CCF!$A$3:$D$55,4,FALSE)</f>
        <v>#ERROR!</v>
      </c>
      <c r="E1530" s="79" t="str">
        <f>VLOOKUP(G1530,[1]Macrodata_CCF!$A$3:$B$55,2,FALSE)</f>
        <v>#ERROR!</v>
      </c>
      <c r="F1530" s="78">
        <v>0.0</v>
      </c>
      <c r="G1530" s="80">
        <v>40.0</v>
      </c>
      <c r="H1530" s="81">
        <v>0.0</v>
      </c>
      <c r="I1530" s="81">
        <v>580000.0</v>
      </c>
      <c r="J1530" s="81">
        <v>58000.0</v>
      </c>
      <c r="K1530" s="81">
        <v>580000.0</v>
      </c>
      <c r="L1530" s="82">
        <v>0.1</v>
      </c>
      <c r="N1530" s="83">
        <f t="shared" si="1"/>
        <v>0.1</v>
      </c>
      <c r="O1530" s="83">
        <f t="shared" si="2"/>
        <v>0.1</v>
      </c>
      <c r="Q1530" s="83">
        <f t="shared" si="3"/>
        <v>1</v>
      </c>
      <c r="R1530" s="83">
        <f t="shared" si="4"/>
        <v>0.1</v>
      </c>
      <c r="S1530" s="83" t="b">
        <f t="shared" si="5"/>
        <v>0</v>
      </c>
      <c r="T1530" s="72"/>
      <c r="U1530" s="72"/>
      <c r="V1530" s="72"/>
      <c r="W1530" s="72"/>
      <c r="X1530" s="72"/>
      <c r="Y1530" s="72"/>
      <c r="Z1530" s="72"/>
      <c r="AA1530" s="72"/>
      <c r="AB1530" s="72"/>
      <c r="AC1530" s="72"/>
      <c r="AD1530" s="72"/>
      <c r="AE1530" s="72"/>
      <c r="AF1530" s="72"/>
      <c r="AG1530" s="72"/>
      <c r="AH1530" s="72"/>
      <c r="AI1530" s="72"/>
      <c r="AJ1530" s="72"/>
      <c r="AK1530" s="72"/>
    </row>
    <row r="1531" ht="14.25" customHeight="1">
      <c r="A1531" s="78">
        <v>1528.0</v>
      </c>
      <c r="C1531" s="78" t="str">
        <f>VLOOKUP(G1531,[1]Macrodata_CCF!$A$3:$D$55,4,FALSE)</f>
        <v>#ERROR!</v>
      </c>
      <c r="E1531" s="79" t="str">
        <f>VLOOKUP(G1531,[1]Macrodata_CCF!$A$3:$B$55,2,FALSE)</f>
        <v>#ERROR!</v>
      </c>
      <c r="F1531" s="78">
        <v>1.0</v>
      </c>
      <c r="G1531" s="80">
        <v>30.0</v>
      </c>
      <c r="H1531" s="81">
        <v>85505.0</v>
      </c>
      <c r="I1531" s="81">
        <v>170000.0</v>
      </c>
      <c r="J1531" s="81">
        <v>73675.0</v>
      </c>
      <c r="K1531" s="81">
        <v>170000.0</v>
      </c>
      <c r="L1531" s="82">
        <v>-0.1400082845138766</v>
      </c>
      <c r="N1531" s="83">
        <f t="shared" si="1"/>
        <v>-0.1400082845</v>
      </c>
      <c r="O1531" s="83">
        <f t="shared" si="2"/>
        <v>0</v>
      </c>
      <c r="Q1531" s="83">
        <f t="shared" si="3"/>
        <v>0.4970294118</v>
      </c>
      <c r="R1531" s="83">
        <f t="shared" si="4"/>
        <v>-0.1400082845</v>
      </c>
      <c r="S1531" s="83" t="b">
        <f t="shared" si="5"/>
        <v>0</v>
      </c>
      <c r="T1531" s="72"/>
      <c r="U1531" s="72"/>
      <c r="V1531" s="72"/>
      <c r="W1531" s="72"/>
      <c r="X1531" s="72"/>
      <c r="Y1531" s="72"/>
      <c r="Z1531" s="72"/>
      <c r="AA1531" s="72"/>
      <c r="AB1531" s="72"/>
      <c r="AC1531" s="72"/>
      <c r="AD1531" s="72"/>
      <c r="AE1531" s="72"/>
      <c r="AF1531" s="72"/>
      <c r="AG1531" s="72"/>
      <c r="AH1531" s="72"/>
      <c r="AI1531" s="72"/>
      <c r="AJ1531" s="72"/>
      <c r="AK1531" s="72"/>
    </row>
    <row r="1532" ht="14.25" customHeight="1">
      <c r="A1532" s="78">
        <v>1529.0</v>
      </c>
      <c r="C1532" s="78" t="str">
        <f>VLOOKUP(G1532,[1]Macrodata_CCF!$A$3:$D$55,4,FALSE)</f>
        <v>#ERROR!</v>
      </c>
      <c r="E1532" s="79" t="str">
        <f>VLOOKUP(G1532,[1]Macrodata_CCF!$A$3:$B$55,2,FALSE)</f>
        <v>#ERROR!</v>
      </c>
      <c r="F1532" s="78">
        <v>0.0</v>
      </c>
      <c r="G1532" s="80">
        <v>51.0</v>
      </c>
      <c r="H1532" s="81">
        <v>105435.0</v>
      </c>
      <c r="I1532" s="81">
        <v>420000.0</v>
      </c>
      <c r="J1532" s="81">
        <v>146330.0</v>
      </c>
      <c r="K1532" s="81">
        <v>756000.0</v>
      </c>
      <c r="L1532" s="82">
        <v>0.1300049274394799</v>
      </c>
      <c r="N1532" s="83">
        <f t="shared" si="1"/>
        <v>0.1300049274</v>
      </c>
      <c r="O1532" s="83">
        <f t="shared" si="2"/>
        <v>0.1300049274</v>
      </c>
      <c r="Q1532" s="83">
        <f t="shared" si="3"/>
        <v>0.7489642857</v>
      </c>
      <c r="R1532" s="83">
        <f t="shared" si="4"/>
        <v>0.1300049274</v>
      </c>
      <c r="S1532" s="83" t="b">
        <f t="shared" si="5"/>
        <v>0</v>
      </c>
      <c r="T1532" s="72"/>
      <c r="U1532" s="72"/>
      <c r="V1532" s="72"/>
      <c r="W1532" s="72"/>
      <c r="X1532" s="72"/>
      <c r="Y1532" s="72"/>
      <c r="Z1532" s="72"/>
      <c r="AA1532" s="72"/>
      <c r="AB1532" s="72"/>
      <c r="AC1532" s="72"/>
      <c r="AD1532" s="72"/>
      <c r="AE1532" s="72"/>
      <c r="AF1532" s="72"/>
      <c r="AG1532" s="72"/>
      <c r="AH1532" s="72"/>
      <c r="AI1532" s="72"/>
      <c r="AJ1532" s="72"/>
      <c r="AK1532" s="72"/>
    </row>
    <row r="1533" ht="14.25" customHeight="1">
      <c r="A1533" s="78">
        <v>1530.0</v>
      </c>
      <c r="C1533" s="78" t="str">
        <f>VLOOKUP(G1533,[1]Macrodata_CCF!$A$3:$D$55,4,FALSE)</f>
        <v>#ERROR!</v>
      </c>
      <c r="E1533" s="79" t="str">
        <f>VLOOKUP(G1533,[1]Macrodata_CCF!$A$3:$B$55,2,FALSE)</f>
        <v>#ERROR!</v>
      </c>
      <c r="F1533" s="78">
        <v>0.0</v>
      </c>
      <c r="G1533" s="80">
        <v>39.0</v>
      </c>
      <c r="H1533" s="81">
        <v>70780.0</v>
      </c>
      <c r="I1533" s="81">
        <v>430000.0</v>
      </c>
      <c r="J1533" s="81">
        <v>85150.0</v>
      </c>
      <c r="K1533" s="81">
        <v>430000.0</v>
      </c>
      <c r="L1533" s="82">
        <v>0.04000334057123768</v>
      </c>
      <c r="N1533" s="83">
        <f t="shared" si="1"/>
        <v>0.04000334057</v>
      </c>
      <c r="O1533" s="83">
        <f t="shared" si="2"/>
        <v>0.04000334057</v>
      </c>
      <c r="Q1533" s="83">
        <f t="shared" si="3"/>
        <v>0.8353953488</v>
      </c>
      <c r="R1533" s="83">
        <f t="shared" si="4"/>
        <v>0.04000334057</v>
      </c>
      <c r="S1533" s="83" t="b">
        <f t="shared" si="5"/>
        <v>0</v>
      </c>
      <c r="T1533" s="72"/>
      <c r="U1533" s="72"/>
      <c r="V1533" s="72"/>
      <c r="W1533" s="72"/>
      <c r="X1533" s="72"/>
      <c r="Y1533" s="72"/>
      <c r="Z1533" s="72"/>
      <c r="AA1533" s="72"/>
      <c r="AB1533" s="72"/>
      <c r="AC1533" s="72"/>
      <c r="AD1533" s="72"/>
      <c r="AE1533" s="72"/>
      <c r="AF1533" s="72"/>
      <c r="AG1533" s="72"/>
      <c r="AH1533" s="72"/>
      <c r="AI1533" s="72"/>
      <c r="AJ1533" s="72"/>
      <c r="AK1533" s="72"/>
    </row>
    <row r="1534" ht="14.25" customHeight="1">
      <c r="A1534" s="78">
        <v>1531.0</v>
      </c>
      <c r="C1534" s="78" t="str">
        <f>VLOOKUP(G1534,[1]Macrodata_CCF!$A$3:$D$55,4,FALSE)</f>
        <v>#ERROR!</v>
      </c>
      <c r="E1534" s="79" t="str">
        <f>VLOOKUP(G1534,[1]Macrodata_CCF!$A$3:$B$55,2,FALSE)</f>
        <v>#ERROR!</v>
      </c>
      <c r="F1534" s="78">
        <v>1.0</v>
      </c>
      <c r="G1534" s="80">
        <v>46.0</v>
      </c>
      <c r="H1534" s="81">
        <v>258800.0</v>
      </c>
      <c r="I1534" s="81">
        <v>370000.0</v>
      </c>
      <c r="J1534" s="81">
        <v>319960.0</v>
      </c>
      <c r="K1534" s="81">
        <v>370000.0</v>
      </c>
      <c r="L1534" s="82">
        <v>0.55</v>
      </c>
      <c r="N1534" s="83">
        <f t="shared" si="1"/>
        <v>0.55</v>
      </c>
      <c r="O1534" s="83">
        <f t="shared" si="2"/>
        <v>0.55</v>
      </c>
      <c r="Q1534" s="83">
        <f t="shared" si="3"/>
        <v>0.3005405405</v>
      </c>
      <c r="R1534" s="83">
        <f t="shared" si="4"/>
        <v>0.55</v>
      </c>
      <c r="S1534" s="83" t="b">
        <f t="shared" si="5"/>
        <v>0</v>
      </c>
      <c r="T1534" s="72"/>
      <c r="U1534" s="72"/>
      <c r="V1534" s="72"/>
      <c r="W1534" s="72"/>
      <c r="X1534" s="72"/>
      <c r="Y1534" s="72"/>
      <c r="Z1534" s="72"/>
      <c r="AA1534" s="72"/>
      <c r="AB1534" s="72"/>
      <c r="AC1534" s="72"/>
      <c r="AD1534" s="72"/>
      <c r="AE1534" s="72"/>
      <c r="AF1534" s="72"/>
      <c r="AG1534" s="72"/>
      <c r="AH1534" s="72"/>
      <c r="AI1534" s="72"/>
      <c r="AJ1534" s="72"/>
      <c r="AK1534" s="72"/>
    </row>
    <row r="1535" ht="14.25" customHeight="1">
      <c r="A1535" s="78">
        <v>1532.0</v>
      </c>
      <c r="C1535" s="78" t="str">
        <f>VLOOKUP(G1535,[1]Macrodata_CCF!$A$3:$D$55,4,FALSE)</f>
        <v>#ERROR!</v>
      </c>
      <c r="E1535" s="79" t="str">
        <f>VLOOKUP(G1535,[1]Macrodata_CCF!$A$3:$B$55,2,FALSE)</f>
        <v>#ERROR!</v>
      </c>
      <c r="F1535" s="78">
        <v>0.0</v>
      </c>
      <c r="G1535" s="80">
        <v>35.0</v>
      </c>
      <c r="H1535" s="81">
        <v>111340.0</v>
      </c>
      <c r="I1535" s="81">
        <v>260000.0</v>
      </c>
      <c r="J1535" s="81">
        <v>127695.0</v>
      </c>
      <c r="K1535" s="81">
        <v>260000.0</v>
      </c>
      <c r="L1535" s="82">
        <v>0.110016144221714</v>
      </c>
      <c r="N1535" s="83">
        <f t="shared" si="1"/>
        <v>0.1100161442</v>
      </c>
      <c r="O1535" s="83">
        <f t="shared" si="2"/>
        <v>0.1100161442</v>
      </c>
      <c r="Q1535" s="83">
        <f t="shared" si="3"/>
        <v>0.5717692308</v>
      </c>
      <c r="R1535" s="83">
        <f t="shared" si="4"/>
        <v>0.1100161442</v>
      </c>
      <c r="S1535" s="83" t="b">
        <f t="shared" si="5"/>
        <v>0</v>
      </c>
      <c r="T1535" s="72"/>
      <c r="U1535" s="72"/>
      <c r="V1535" s="72"/>
      <c r="W1535" s="72"/>
      <c r="X1535" s="72"/>
      <c r="Y1535" s="72"/>
      <c r="Z1535" s="72"/>
      <c r="AA1535" s="72"/>
      <c r="AB1535" s="72"/>
      <c r="AC1535" s="72"/>
      <c r="AD1535" s="72"/>
      <c r="AE1535" s="72"/>
      <c r="AF1535" s="72"/>
      <c r="AG1535" s="72"/>
      <c r="AH1535" s="72"/>
      <c r="AI1535" s="72"/>
      <c r="AJ1535" s="72"/>
      <c r="AK1535" s="72"/>
    </row>
    <row r="1536" ht="14.25" customHeight="1">
      <c r="A1536" s="78">
        <v>1533.0</v>
      </c>
      <c r="C1536" s="78" t="str">
        <f>VLOOKUP(G1536,[1]Macrodata_CCF!$A$3:$D$55,4,FALSE)</f>
        <v>#ERROR!</v>
      </c>
      <c r="E1536" s="79" t="str">
        <f>VLOOKUP(G1536,[1]Macrodata_CCF!$A$3:$B$55,2,FALSE)</f>
        <v>#ERROR!</v>
      </c>
      <c r="F1536" s="78">
        <v>0.0</v>
      </c>
      <c r="G1536" s="80">
        <v>40.0</v>
      </c>
      <c r="H1536" s="81">
        <v>379720.0</v>
      </c>
      <c r="I1536" s="81">
        <v>580000.0</v>
      </c>
      <c r="J1536" s="81">
        <v>389735.0</v>
      </c>
      <c r="K1536" s="81">
        <v>870000.0</v>
      </c>
      <c r="L1536" s="82">
        <v>0.0500049930097863</v>
      </c>
      <c r="N1536" s="83">
        <f t="shared" si="1"/>
        <v>0.05000499301</v>
      </c>
      <c r="O1536" s="83">
        <f t="shared" si="2"/>
        <v>0.05000499301</v>
      </c>
      <c r="Q1536" s="83">
        <f t="shared" si="3"/>
        <v>0.3453103448</v>
      </c>
      <c r="R1536" s="83">
        <f t="shared" si="4"/>
        <v>0.05000499301</v>
      </c>
      <c r="S1536" s="83" t="b">
        <f t="shared" si="5"/>
        <v>0</v>
      </c>
      <c r="T1536" s="72"/>
      <c r="U1536" s="72"/>
      <c r="V1536" s="72"/>
      <c r="W1536" s="72"/>
      <c r="X1536" s="72"/>
      <c r="Y1536" s="72"/>
      <c r="Z1536" s="72"/>
      <c r="AA1536" s="72"/>
      <c r="AB1536" s="72"/>
      <c r="AC1536" s="72"/>
      <c r="AD1536" s="72"/>
      <c r="AE1536" s="72"/>
      <c r="AF1536" s="72"/>
      <c r="AG1536" s="72"/>
      <c r="AH1536" s="72"/>
      <c r="AI1536" s="72"/>
      <c r="AJ1536" s="72"/>
      <c r="AK1536" s="72"/>
    </row>
    <row r="1537" ht="14.25" customHeight="1">
      <c r="A1537" s="78">
        <v>1534.0</v>
      </c>
      <c r="C1537" s="78" t="str">
        <f>VLOOKUP(G1537,[1]Macrodata_CCF!$A$3:$D$55,4,FALSE)</f>
        <v>#ERROR!</v>
      </c>
      <c r="E1537" s="79" t="str">
        <f>VLOOKUP(G1537,[1]Macrodata_CCF!$A$3:$B$55,2,FALSE)</f>
        <v>#ERROR!</v>
      </c>
      <c r="F1537" s="78">
        <v>0.0</v>
      </c>
      <c r="G1537" s="80">
        <v>17.0</v>
      </c>
      <c r="H1537" s="81">
        <v>118990.0</v>
      </c>
      <c r="I1537" s="81">
        <v>250000.0</v>
      </c>
      <c r="J1537" s="81">
        <v>255000.0</v>
      </c>
      <c r="K1537" s="81">
        <v>250000.0</v>
      </c>
      <c r="L1537" s="82">
        <v>1.038165025570567</v>
      </c>
      <c r="N1537" s="83">
        <f t="shared" si="1"/>
        <v>1.038165026</v>
      </c>
      <c r="O1537" s="83">
        <f t="shared" si="2"/>
        <v>1</v>
      </c>
      <c r="Q1537" s="83">
        <f t="shared" si="3"/>
        <v>0.52404</v>
      </c>
      <c r="R1537" s="83">
        <f t="shared" si="4"/>
        <v>1.038165026</v>
      </c>
      <c r="S1537" s="83" t="b">
        <f t="shared" si="5"/>
        <v>0</v>
      </c>
      <c r="T1537" s="72"/>
      <c r="U1537" s="72"/>
      <c r="V1537" s="72"/>
      <c r="W1537" s="72"/>
      <c r="X1537" s="72"/>
      <c r="Y1537" s="72"/>
      <c r="Z1537" s="72"/>
      <c r="AA1537" s="72"/>
      <c r="AB1537" s="72"/>
      <c r="AC1537" s="72"/>
      <c r="AD1537" s="72"/>
      <c r="AE1537" s="72"/>
      <c r="AF1537" s="72"/>
      <c r="AG1537" s="72"/>
      <c r="AH1537" s="72"/>
      <c r="AI1537" s="72"/>
      <c r="AJ1537" s="72"/>
      <c r="AK1537" s="72"/>
    </row>
    <row r="1538" ht="14.25" customHeight="1">
      <c r="A1538" s="78">
        <v>1535.0</v>
      </c>
      <c r="C1538" s="78" t="str">
        <f>VLOOKUP(G1538,[1]Macrodata_CCF!$A$3:$D$55,4,FALSE)</f>
        <v>#ERROR!</v>
      </c>
      <c r="E1538" s="79" t="str">
        <f>VLOOKUP(G1538,[1]Macrodata_CCF!$A$3:$B$55,2,FALSE)</f>
        <v>#ERROR!</v>
      </c>
      <c r="F1538" s="78">
        <v>0.0</v>
      </c>
      <c r="G1538" s="80">
        <v>52.0</v>
      </c>
      <c r="H1538" s="81">
        <v>73690.0</v>
      </c>
      <c r="I1538" s="81">
        <v>810000.0</v>
      </c>
      <c r="J1538" s="81">
        <v>88415.0</v>
      </c>
      <c r="K1538" s="81">
        <v>810000.0</v>
      </c>
      <c r="L1538" s="82">
        <v>0.01999837025166031</v>
      </c>
      <c r="N1538" s="83">
        <f t="shared" si="1"/>
        <v>0.01999837025</v>
      </c>
      <c r="O1538" s="83">
        <f t="shared" si="2"/>
        <v>0.01999837025</v>
      </c>
      <c r="Q1538" s="83">
        <f t="shared" si="3"/>
        <v>0.9090246914</v>
      </c>
      <c r="R1538" s="83">
        <f t="shared" si="4"/>
        <v>0.01999837025</v>
      </c>
      <c r="S1538" s="83" t="b">
        <f t="shared" si="5"/>
        <v>0</v>
      </c>
      <c r="T1538" s="72"/>
      <c r="U1538" s="72"/>
      <c r="V1538" s="72"/>
      <c r="W1538" s="72"/>
      <c r="X1538" s="72"/>
      <c r="Y1538" s="72"/>
      <c r="Z1538" s="72"/>
      <c r="AA1538" s="72"/>
      <c r="AB1538" s="72"/>
      <c r="AC1538" s="72"/>
      <c r="AD1538" s="72"/>
      <c r="AE1538" s="72"/>
      <c r="AF1538" s="72"/>
      <c r="AG1538" s="72"/>
      <c r="AH1538" s="72"/>
      <c r="AI1538" s="72"/>
      <c r="AJ1538" s="72"/>
      <c r="AK1538" s="72"/>
    </row>
    <row r="1539" ht="14.25" customHeight="1">
      <c r="A1539" s="78">
        <v>1536.0</v>
      </c>
      <c r="C1539" s="78" t="str">
        <f>VLOOKUP(G1539,[1]Macrodata_CCF!$A$3:$D$55,4,FALSE)</f>
        <v>#ERROR!</v>
      </c>
      <c r="E1539" s="79" t="str">
        <f>VLOOKUP(G1539,[1]Macrodata_CCF!$A$3:$B$55,2,FALSE)</f>
        <v>#ERROR!</v>
      </c>
      <c r="F1539" s="78">
        <v>0.0</v>
      </c>
      <c r="G1539" s="80">
        <v>16.0</v>
      </c>
      <c r="H1539" s="81">
        <v>264765.0</v>
      </c>
      <c r="I1539" s="81">
        <v>370000.0</v>
      </c>
      <c r="J1539" s="81">
        <v>280550.0</v>
      </c>
      <c r="K1539" s="81">
        <v>370000.0</v>
      </c>
      <c r="L1539" s="82">
        <v>0.1499976243645175</v>
      </c>
      <c r="N1539" s="83">
        <f t="shared" si="1"/>
        <v>0.1499976244</v>
      </c>
      <c r="O1539" s="83">
        <f t="shared" si="2"/>
        <v>0.1499976244</v>
      </c>
      <c r="Q1539" s="83">
        <f t="shared" si="3"/>
        <v>0.2844189189</v>
      </c>
      <c r="R1539" s="83">
        <f t="shared" si="4"/>
        <v>0.1499976244</v>
      </c>
      <c r="S1539" s="83" t="b">
        <f t="shared" si="5"/>
        <v>0</v>
      </c>
      <c r="T1539" s="72"/>
      <c r="U1539" s="72"/>
      <c r="V1539" s="72"/>
      <c r="W1539" s="72"/>
      <c r="X1539" s="72"/>
      <c r="Y1539" s="72"/>
      <c r="Z1539" s="72"/>
      <c r="AA1539" s="72"/>
      <c r="AB1539" s="72"/>
      <c r="AC1539" s="72"/>
      <c r="AD1539" s="72"/>
      <c r="AE1539" s="72"/>
      <c r="AF1539" s="72"/>
      <c r="AG1539" s="72"/>
      <c r="AH1539" s="72"/>
      <c r="AI1539" s="72"/>
      <c r="AJ1539" s="72"/>
      <c r="AK1539" s="72"/>
    </row>
    <row r="1540" ht="14.25" customHeight="1">
      <c r="A1540" s="78">
        <v>1537.0</v>
      </c>
      <c r="C1540" s="78" t="str">
        <f>VLOOKUP(G1540,[1]Macrodata_CCF!$A$3:$D$55,4,FALSE)</f>
        <v>#ERROR!</v>
      </c>
      <c r="E1540" s="79" t="str">
        <f>VLOOKUP(G1540,[1]Macrodata_CCF!$A$3:$B$55,2,FALSE)</f>
        <v>#ERROR!</v>
      </c>
      <c r="F1540" s="78">
        <v>0.0</v>
      </c>
      <c r="G1540" s="80">
        <v>11.0</v>
      </c>
      <c r="H1540" s="81">
        <v>21610.0</v>
      </c>
      <c r="I1540" s="81">
        <v>270000.0</v>
      </c>
      <c r="J1540" s="81">
        <v>275400.0</v>
      </c>
      <c r="K1540" s="81">
        <v>270000.0</v>
      </c>
      <c r="L1540" s="82">
        <v>1.021740005636298</v>
      </c>
      <c r="N1540" s="83">
        <f t="shared" si="1"/>
        <v>1.021740006</v>
      </c>
      <c r="O1540" s="83">
        <f t="shared" si="2"/>
        <v>1</v>
      </c>
      <c r="Q1540" s="83">
        <f t="shared" si="3"/>
        <v>0.919962963</v>
      </c>
      <c r="R1540" s="83">
        <f t="shared" si="4"/>
        <v>1.021740006</v>
      </c>
      <c r="S1540" s="83" t="b">
        <f t="shared" si="5"/>
        <v>0</v>
      </c>
      <c r="T1540" s="72"/>
      <c r="U1540" s="72"/>
      <c r="V1540" s="72"/>
      <c r="W1540" s="72"/>
      <c r="X1540" s="72"/>
      <c r="Y1540" s="72"/>
      <c r="Z1540" s="72"/>
      <c r="AA1540" s="72"/>
      <c r="AB1540" s="72"/>
      <c r="AC1540" s="72"/>
      <c r="AD1540" s="72"/>
      <c r="AE1540" s="72"/>
      <c r="AF1540" s="72"/>
      <c r="AG1540" s="72"/>
      <c r="AH1540" s="72"/>
      <c r="AI1540" s="72"/>
      <c r="AJ1540" s="72"/>
      <c r="AK1540" s="72"/>
    </row>
    <row r="1541" ht="14.25" customHeight="1">
      <c r="A1541" s="78">
        <v>1538.0</v>
      </c>
      <c r="C1541" s="78" t="str">
        <f>VLOOKUP(G1541,[1]Macrodata_CCF!$A$3:$D$55,4,FALSE)</f>
        <v>#ERROR!</v>
      </c>
      <c r="E1541" s="79" t="str">
        <f>VLOOKUP(G1541,[1]Macrodata_CCF!$A$3:$B$55,2,FALSE)</f>
        <v>#ERROR!</v>
      </c>
      <c r="F1541" s="78">
        <v>1.0</v>
      </c>
      <c r="G1541" s="80">
        <v>27.0</v>
      </c>
      <c r="H1541" s="81">
        <v>43895.0</v>
      </c>
      <c r="I1541" s="81">
        <v>70000.0</v>
      </c>
      <c r="J1541" s="81">
        <v>56685.0</v>
      </c>
      <c r="K1541" s="81">
        <v>70000.0</v>
      </c>
      <c r="L1541" s="82">
        <v>0.4899444550852327</v>
      </c>
      <c r="N1541" s="83">
        <f t="shared" si="1"/>
        <v>0.4899444551</v>
      </c>
      <c r="O1541" s="83">
        <f t="shared" si="2"/>
        <v>0.4899444551</v>
      </c>
      <c r="Q1541" s="83">
        <f t="shared" si="3"/>
        <v>0.3729285714</v>
      </c>
      <c r="R1541" s="83">
        <f t="shared" si="4"/>
        <v>0.4899444551</v>
      </c>
      <c r="S1541" s="83" t="b">
        <f t="shared" si="5"/>
        <v>0</v>
      </c>
      <c r="T1541" s="72"/>
      <c r="U1541" s="72"/>
      <c r="V1541" s="72"/>
      <c r="W1541" s="72"/>
      <c r="X1541" s="72"/>
      <c r="Y1541" s="72"/>
      <c r="Z1541" s="72"/>
      <c r="AA1541" s="72"/>
      <c r="AB1541" s="72"/>
      <c r="AC1541" s="72"/>
      <c r="AD1541" s="72"/>
      <c r="AE1541" s="72"/>
      <c r="AF1541" s="72"/>
      <c r="AG1541" s="72"/>
      <c r="AH1541" s="72"/>
      <c r="AI1541" s="72"/>
      <c r="AJ1541" s="72"/>
      <c r="AK1541" s="72"/>
    </row>
    <row r="1542" ht="14.25" customHeight="1">
      <c r="A1542" s="78">
        <v>1539.0</v>
      </c>
      <c r="C1542" s="78" t="str">
        <f>VLOOKUP(G1542,[1]Macrodata_CCF!$A$3:$D$55,4,FALSE)</f>
        <v>#ERROR!</v>
      </c>
      <c r="E1542" s="79" t="str">
        <f>VLOOKUP(G1542,[1]Macrodata_CCF!$A$3:$B$55,2,FALSE)</f>
        <v>#ERROR!</v>
      </c>
      <c r="F1542" s="78">
        <v>0.0</v>
      </c>
      <c r="G1542" s="80">
        <v>33.0</v>
      </c>
      <c r="H1542" s="81">
        <v>483560.0</v>
      </c>
      <c r="I1542" s="81">
        <v>730000.0</v>
      </c>
      <c r="J1542" s="81">
        <v>530385.0</v>
      </c>
      <c r="K1542" s="81">
        <v>730000.0</v>
      </c>
      <c r="L1542" s="82">
        <v>0.1900056808959585</v>
      </c>
      <c r="N1542" s="83">
        <f t="shared" si="1"/>
        <v>0.1900056809</v>
      </c>
      <c r="O1542" s="83">
        <f t="shared" si="2"/>
        <v>0.1900056809</v>
      </c>
      <c r="Q1542" s="83">
        <f t="shared" si="3"/>
        <v>0.3375890411</v>
      </c>
      <c r="R1542" s="83">
        <f t="shared" si="4"/>
        <v>0.1900056809</v>
      </c>
      <c r="S1542" s="83" t="b">
        <f t="shared" si="5"/>
        <v>0</v>
      </c>
      <c r="T1542" s="72"/>
      <c r="U1542" s="72"/>
      <c r="V1542" s="72"/>
      <c r="W1542" s="72"/>
      <c r="X1542" s="72"/>
      <c r="Y1542" s="72"/>
      <c r="Z1542" s="72"/>
      <c r="AA1542" s="72"/>
      <c r="AB1542" s="72"/>
      <c r="AC1542" s="72"/>
      <c r="AD1542" s="72"/>
      <c r="AE1542" s="72"/>
      <c r="AF1542" s="72"/>
      <c r="AG1542" s="72"/>
      <c r="AH1542" s="72"/>
      <c r="AI1542" s="72"/>
      <c r="AJ1542" s="72"/>
      <c r="AK1542" s="72"/>
    </row>
    <row r="1543" ht="14.25" customHeight="1">
      <c r="A1543" s="78">
        <v>1540.0</v>
      </c>
      <c r="C1543" s="78" t="str">
        <f>VLOOKUP(G1543,[1]Macrodata_CCF!$A$3:$D$55,4,FALSE)</f>
        <v>#ERROR!</v>
      </c>
      <c r="E1543" s="79" t="str">
        <f>VLOOKUP(G1543,[1]Macrodata_CCF!$A$3:$B$55,2,FALSE)</f>
        <v>#ERROR!</v>
      </c>
      <c r="F1543" s="78">
        <v>0.0</v>
      </c>
      <c r="G1543" s="80">
        <v>44.0</v>
      </c>
      <c r="H1543" s="81">
        <v>56045.0</v>
      </c>
      <c r="I1543" s="81">
        <v>110000.0</v>
      </c>
      <c r="J1543" s="81">
        <v>64140.0</v>
      </c>
      <c r="K1543" s="81">
        <v>198000.0</v>
      </c>
      <c r="L1543" s="82">
        <v>0.1500324344361042</v>
      </c>
      <c r="N1543" s="83">
        <f t="shared" si="1"/>
        <v>0.1500324344</v>
      </c>
      <c r="O1543" s="83">
        <f t="shared" si="2"/>
        <v>0.1500324344</v>
      </c>
      <c r="Q1543" s="83">
        <f t="shared" si="3"/>
        <v>0.4905</v>
      </c>
      <c r="R1543" s="83">
        <f t="shared" si="4"/>
        <v>0.1500324344</v>
      </c>
      <c r="S1543" s="83" t="b">
        <f t="shared" si="5"/>
        <v>0</v>
      </c>
      <c r="T1543" s="72"/>
      <c r="U1543" s="72"/>
      <c r="V1543" s="72"/>
      <c r="W1543" s="72"/>
      <c r="X1543" s="72"/>
      <c r="Y1543" s="72"/>
      <c r="Z1543" s="72"/>
      <c r="AA1543" s="72"/>
      <c r="AB1543" s="72"/>
      <c r="AC1543" s="72"/>
      <c r="AD1543" s="72"/>
      <c r="AE1543" s="72"/>
      <c r="AF1543" s="72"/>
      <c r="AG1543" s="72"/>
      <c r="AH1543" s="72"/>
      <c r="AI1543" s="72"/>
      <c r="AJ1543" s="72"/>
      <c r="AK1543" s="72"/>
    </row>
    <row r="1544" ht="14.25" customHeight="1">
      <c r="A1544" s="78">
        <v>1541.0</v>
      </c>
      <c r="C1544" s="78" t="str">
        <f>VLOOKUP(G1544,[1]Macrodata_CCF!$A$3:$D$55,4,FALSE)</f>
        <v>#ERROR!</v>
      </c>
      <c r="E1544" s="79" t="str">
        <f>VLOOKUP(G1544,[1]Macrodata_CCF!$A$3:$B$55,2,FALSE)</f>
        <v>#ERROR!</v>
      </c>
      <c r="F1544" s="78">
        <v>0.0</v>
      </c>
      <c r="G1544" s="80">
        <v>5.0</v>
      </c>
      <c r="H1544" s="81">
        <v>146960.0</v>
      </c>
      <c r="I1544" s="81">
        <v>210000.0</v>
      </c>
      <c r="J1544" s="81">
        <v>214200.0</v>
      </c>
      <c r="K1544" s="81">
        <v>210000.0</v>
      </c>
      <c r="L1544" s="82">
        <v>1.066624365482234</v>
      </c>
      <c r="N1544" s="83">
        <f t="shared" si="1"/>
        <v>1.066624365</v>
      </c>
      <c r="O1544" s="83">
        <f t="shared" si="2"/>
        <v>1</v>
      </c>
      <c r="Q1544" s="83">
        <f t="shared" si="3"/>
        <v>0.3001904762</v>
      </c>
      <c r="R1544" s="83">
        <f t="shared" si="4"/>
        <v>1.066624365</v>
      </c>
      <c r="S1544" s="83" t="b">
        <f t="shared" si="5"/>
        <v>0</v>
      </c>
      <c r="T1544" s="72"/>
      <c r="U1544" s="72"/>
      <c r="V1544" s="72"/>
      <c r="W1544" s="72"/>
      <c r="X1544" s="72"/>
      <c r="Y1544" s="72"/>
      <c r="Z1544" s="72"/>
      <c r="AA1544" s="72"/>
      <c r="AB1544" s="72"/>
      <c r="AC1544" s="72"/>
      <c r="AD1544" s="72"/>
      <c r="AE1544" s="72"/>
      <c r="AF1544" s="72"/>
      <c r="AG1544" s="72"/>
      <c r="AH1544" s="72"/>
      <c r="AI1544" s="72"/>
      <c r="AJ1544" s="72"/>
      <c r="AK1544" s="72"/>
    </row>
    <row r="1545" ht="14.25" customHeight="1">
      <c r="A1545" s="78">
        <v>1542.0</v>
      </c>
      <c r="C1545" s="78" t="str">
        <f>VLOOKUP(G1545,[1]Macrodata_CCF!$A$3:$D$55,4,FALSE)</f>
        <v>#ERROR!</v>
      </c>
      <c r="E1545" s="79" t="str">
        <f>VLOOKUP(G1545,[1]Macrodata_CCF!$A$3:$B$55,2,FALSE)</f>
        <v>#ERROR!</v>
      </c>
      <c r="F1545" s="78">
        <v>0.0</v>
      </c>
      <c r="G1545" s="80">
        <v>32.0</v>
      </c>
      <c r="H1545" s="81">
        <v>0.0</v>
      </c>
      <c r="I1545" s="81">
        <v>830000.0</v>
      </c>
      <c r="J1545" s="81">
        <v>132800.0</v>
      </c>
      <c r="K1545" s="81">
        <v>1079000.0</v>
      </c>
      <c r="L1545" s="82">
        <v>0.16</v>
      </c>
      <c r="N1545" s="83">
        <f t="shared" si="1"/>
        <v>0.16</v>
      </c>
      <c r="O1545" s="83">
        <f t="shared" si="2"/>
        <v>0.16</v>
      </c>
      <c r="Q1545" s="83">
        <f t="shared" si="3"/>
        <v>1</v>
      </c>
      <c r="R1545" s="83">
        <f t="shared" si="4"/>
        <v>0.16</v>
      </c>
      <c r="S1545" s="83" t="b">
        <f t="shared" si="5"/>
        <v>0</v>
      </c>
      <c r="T1545" s="72"/>
      <c r="U1545" s="72"/>
      <c r="V1545" s="72"/>
      <c r="W1545" s="72"/>
      <c r="X1545" s="72"/>
      <c r="Y1545" s="72"/>
      <c r="Z1545" s="72"/>
      <c r="AA1545" s="72"/>
      <c r="AB1545" s="72"/>
      <c r="AC1545" s="72"/>
      <c r="AD1545" s="72"/>
      <c r="AE1545" s="72"/>
      <c r="AF1545" s="72"/>
      <c r="AG1545" s="72"/>
      <c r="AH1545" s="72"/>
      <c r="AI1545" s="72"/>
      <c r="AJ1545" s="72"/>
      <c r="AK1545" s="72"/>
    </row>
    <row r="1546" ht="14.25" customHeight="1">
      <c r="A1546" s="78">
        <v>1543.0</v>
      </c>
      <c r="C1546" s="78" t="str">
        <f>VLOOKUP(G1546,[1]Macrodata_CCF!$A$3:$D$55,4,FALSE)</f>
        <v>#ERROR!</v>
      </c>
      <c r="E1546" s="79" t="str">
        <f>VLOOKUP(G1546,[1]Macrodata_CCF!$A$3:$B$55,2,FALSE)</f>
        <v>#ERROR!</v>
      </c>
      <c r="F1546" s="78">
        <v>0.0</v>
      </c>
      <c r="G1546" s="80">
        <v>23.0</v>
      </c>
      <c r="H1546" s="81">
        <v>399355.0</v>
      </c>
      <c r="I1546" s="81">
        <v>860000.0</v>
      </c>
      <c r="J1546" s="81">
        <v>1754400.0</v>
      </c>
      <c r="K1546" s="81">
        <v>1720000.0</v>
      </c>
      <c r="L1546" s="82">
        <v>2.941625329700746</v>
      </c>
      <c r="N1546" s="83">
        <f t="shared" si="1"/>
        <v>2.94162533</v>
      </c>
      <c r="O1546" s="83">
        <f t="shared" si="2"/>
        <v>1</v>
      </c>
      <c r="Q1546" s="83">
        <f t="shared" si="3"/>
        <v>0.5356337209</v>
      </c>
      <c r="R1546" s="83">
        <f t="shared" si="4"/>
        <v>2.94162533</v>
      </c>
      <c r="S1546" s="83" t="b">
        <f t="shared" si="5"/>
        <v>0</v>
      </c>
      <c r="T1546" s="72"/>
      <c r="U1546" s="72"/>
      <c r="V1546" s="72"/>
      <c r="W1546" s="72"/>
      <c r="X1546" s="72"/>
      <c r="Y1546" s="72"/>
      <c r="Z1546" s="72"/>
      <c r="AA1546" s="72"/>
      <c r="AB1546" s="72"/>
      <c r="AC1546" s="72"/>
      <c r="AD1546" s="72"/>
      <c r="AE1546" s="72"/>
      <c r="AF1546" s="72"/>
      <c r="AG1546" s="72"/>
      <c r="AH1546" s="72"/>
      <c r="AI1546" s="72"/>
      <c r="AJ1546" s="72"/>
      <c r="AK1546" s="72"/>
    </row>
    <row r="1547" ht="14.25" customHeight="1">
      <c r="A1547" s="78">
        <v>1544.0</v>
      </c>
      <c r="C1547" s="78" t="str">
        <f>VLOOKUP(G1547,[1]Macrodata_CCF!$A$3:$D$55,4,FALSE)</f>
        <v>#ERROR!</v>
      </c>
      <c r="E1547" s="79" t="str">
        <f>VLOOKUP(G1547,[1]Macrodata_CCF!$A$3:$B$55,2,FALSE)</f>
        <v>#ERROR!</v>
      </c>
      <c r="F1547" s="78">
        <v>0.0</v>
      </c>
      <c r="G1547" s="80">
        <v>51.0</v>
      </c>
      <c r="H1547" s="81">
        <v>0.0</v>
      </c>
      <c r="I1547" s="81">
        <v>510000.0</v>
      </c>
      <c r="J1547" s="81">
        <v>20400.0</v>
      </c>
      <c r="K1547" s="81">
        <v>510000.0</v>
      </c>
      <c r="L1547" s="82">
        <v>0.04</v>
      </c>
      <c r="N1547" s="83">
        <f t="shared" si="1"/>
        <v>0.04</v>
      </c>
      <c r="O1547" s="83">
        <f t="shared" si="2"/>
        <v>0.04</v>
      </c>
      <c r="Q1547" s="83">
        <f t="shared" si="3"/>
        <v>1</v>
      </c>
      <c r="R1547" s="83">
        <f t="shared" si="4"/>
        <v>0.04</v>
      </c>
      <c r="S1547" s="83" t="b">
        <f t="shared" si="5"/>
        <v>0</v>
      </c>
      <c r="T1547" s="72"/>
      <c r="U1547" s="72"/>
      <c r="V1547" s="72"/>
      <c r="W1547" s="72"/>
      <c r="X1547" s="72"/>
      <c r="Y1547" s="72"/>
      <c r="Z1547" s="72"/>
      <c r="AA1547" s="72"/>
      <c r="AB1547" s="72"/>
      <c r="AC1547" s="72"/>
      <c r="AD1547" s="72"/>
      <c r="AE1547" s="72"/>
      <c r="AF1547" s="72"/>
      <c r="AG1547" s="72"/>
      <c r="AH1547" s="72"/>
      <c r="AI1547" s="72"/>
      <c r="AJ1547" s="72"/>
      <c r="AK1547" s="72"/>
    </row>
    <row r="1548" ht="14.25" customHeight="1">
      <c r="A1548" s="78">
        <v>1545.0</v>
      </c>
      <c r="C1548" s="78" t="str">
        <f>VLOOKUP(G1548,[1]Macrodata_CCF!$A$3:$D$55,4,FALSE)</f>
        <v>#ERROR!</v>
      </c>
      <c r="E1548" s="79" t="str">
        <f>VLOOKUP(G1548,[1]Macrodata_CCF!$A$3:$B$55,2,FALSE)</f>
        <v>#ERROR!</v>
      </c>
      <c r="F1548" s="78">
        <v>0.0</v>
      </c>
      <c r="G1548" s="80">
        <v>23.0</v>
      </c>
      <c r="H1548" s="81">
        <v>112395.0</v>
      </c>
      <c r="I1548" s="81">
        <v>440000.0</v>
      </c>
      <c r="J1548" s="81">
        <v>897600.0</v>
      </c>
      <c r="K1548" s="81">
        <v>880000.0</v>
      </c>
      <c r="L1548" s="82">
        <v>2.396804078081836</v>
      </c>
      <c r="N1548" s="83">
        <f t="shared" si="1"/>
        <v>2.396804078</v>
      </c>
      <c r="O1548" s="83">
        <f t="shared" si="2"/>
        <v>1</v>
      </c>
      <c r="Q1548" s="83">
        <f t="shared" si="3"/>
        <v>0.7445568182</v>
      </c>
      <c r="R1548" s="83">
        <f t="shared" si="4"/>
        <v>2.396804078</v>
      </c>
      <c r="S1548" s="83" t="b">
        <f t="shared" si="5"/>
        <v>0</v>
      </c>
      <c r="T1548" s="72"/>
      <c r="U1548" s="72"/>
      <c r="V1548" s="72"/>
      <c r="W1548" s="72"/>
      <c r="X1548" s="72"/>
      <c r="Y1548" s="72"/>
      <c r="Z1548" s="72"/>
      <c r="AA1548" s="72"/>
      <c r="AB1548" s="72"/>
      <c r="AC1548" s="72"/>
      <c r="AD1548" s="72"/>
      <c r="AE1548" s="72"/>
      <c r="AF1548" s="72"/>
      <c r="AG1548" s="72"/>
      <c r="AH1548" s="72"/>
      <c r="AI1548" s="72"/>
      <c r="AJ1548" s="72"/>
      <c r="AK1548" s="72"/>
    </row>
    <row r="1549" ht="14.25" customHeight="1">
      <c r="A1549" s="78">
        <v>1546.0</v>
      </c>
      <c r="C1549" s="78" t="str">
        <f>VLOOKUP(G1549,[1]Macrodata_CCF!$A$3:$D$55,4,FALSE)</f>
        <v>#ERROR!</v>
      </c>
      <c r="E1549" s="79" t="str">
        <f>VLOOKUP(G1549,[1]Macrodata_CCF!$A$3:$B$55,2,FALSE)</f>
        <v>#ERROR!</v>
      </c>
      <c r="F1549" s="78">
        <v>0.0</v>
      </c>
      <c r="G1549" s="80">
        <v>33.0</v>
      </c>
      <c r="H1549" s="81">
        <v>736095.0</v>
      </c>
      <c r="I1549" s="81">
        <v>970000.0</v>
      </c>
      <c r="J1549" s="81">
        <v>989400.0</v>
      </c>
      <c r="K1549" s="81">
        <v>970000.0</v>
      </c>
      <c r="L1549" s="82">
        <v>1.082939654988136</v>
      </c>
      <c r="N1549" s="83">
        <f t="shared" si="1"/>
        <v>1.082939655</v>
      </c>
      <c r="O1549" s="83">
        <f t="shared" si="2"/>
        <v>1</v>
      </c>
      <c r="Q1549" s="83">
        <f t="shared" si="3"/>
        <v>0.2411391753</v>
      </c>
      <c r="R1549" s="83">
        <f t="shared" si="4"/>
        <v>1.082939655</v>
      </c>
      <c r="S1549" s="83" t="b">
        <f t="shared" si="5"/>
        <v>0</v>
      </c>
      <c r="T1549" s="72"/>
      <c r="U1549" s="72"/>
      <c r="V1549" s="72"/>
      <c r="W1549" s="72"/>
      <c r="X1549" s="72"/>
      <c r="Y1549" s="72"/>
      <c r="Z1549" s="72"/>
      <c r="AA1549" s="72"/>
      <c r="AB1549" s="72"/>
      <c r="AC1549" s="72"/>
      <c r="AD1549" s="72"/>
      <c r="AE1549" s="72"/>
      <c r="AF1549" s="72"/>
      <c r="AG1549" s="72"/>
      <c r="AH1549" s="72"/>
      <c r="AI1549" s="72"/>
      <c r="AJ1549" s="72"/>
      <c r="AK1549" s="72"/>
    </row>
    <row r="1550" ht="14.25" customHeight="1">
      <c r="A1550" s="78">
        <v>1547.0</v>
      </c>
      <c r="C1550" s="78" t="str">
        <f>VLOOKUP(G1550,[1]Macrodata_CCF!$A$3:$D$55,4,FALSE)</f>
        <v>#ERROR!</v>
      </c>
      <c r="E1550" s="79" t="str">
        <f>VLOOKUP(G1550,[1]Macrodata_CCF!$A$3:$B$55,2,FALSE)</f>
        <v>#ERROR!</v>
      </c>
      <c r="F1550" s="78">
        <v>0.0</v>
      </c>
      <c r="G1550" s="80">
        <v>48.0</v>
      </c>
      <c r="H1550" s="81">
        <v>0.0</v>
      </c>
      <c r="I1550" s="81">
        <v>920000.0</v>
      </c>
      <c r="J1550" s="81">
        <v>938400.0</v>
      </c>
      <c r="K1550" s="81">
        <v>920000.0</v>
      </c>
      <c r="L1550" s="82">
        <v>1.02</v>
      </c>
      <c r="N1550" s="83">
        <f t="shared" si="1"/>
        <v>1.02</v>
      </c>
      <c r="O1550" s="83">
        <f t="shared" si="2"/>
        <v>1</v>
      </c>
      <c r="Q1550" s="83">
        <f t="shared" si="3"/>
        <v>1</v>
      </c>
      <c r="R1550" s="83">
        <f t="shared" si="4"/>
        <v>1.02</v>
      </c>
      <c r="S1550" s="83" t="b">
        <f t="shared" si="5"/>
        <v>0</v>
      </c>
      <c r="T1550" s="72"/>
      <c r="U1550" s="72"/>
      <c r="V1550" s="72"/>
      <c r="W1550" s="72"/>
      <c r="X1550" s="72"/>
      <c r="Y1550" s="72"/>
      <c r="Z1550" s="72"/>
      <c r="AA1550" s="72"/>
      <c r="AB1550" s="72"/>
      <c r="AC1550" s="72"/>
      <c r="AD1550" s="72"/>
      <c r="AE1550" s="72"/>
      <c r="AF1550" s="72"/>
      <c r="AG1550" s="72"/>
      <c r="AH1550" s="72"/>
      <c r="AI1550" s="72"/>
      <c r="AJ1550" s="72"/>
      <c r="AK1550" s="72"/>
    </row>
    <row r="1551" ht="14.25" customHeight="1">
      <c r="A1551" s="78">
        <v>1548.0</v>
      </c>
      <c r="C1551" s="78" t="str">
        <f>VLOOKUP(G1551,[1]Macrodata_CCF!$A$3:$D$55,4,FALSE)</f>
        <v>#ERROR!</v>
      </c>
      <c r="E1551" s="79" t="str">
        <f>VLOOKUP(G1551,[1]Macrodata_CCF!$A$3:$B$55,2,FALSE)</f>
        <v>#ERROR!</v>
      </c>
      <c r="F1551" s="78">
        <v>0.0</v>
      </c>
      <c r="G1551" s="80">
        <v>8.0</v>
      </c>
      <c r="H1551" s="81">
        <v>174190.0</v>
      </c>
      <c r="I1551" s="81">
        <v>320000.0</v>
      </c>
      <c r="J1551" s="81">
        <v>226680.0</v>
      </c>
      <c r="K1551" s="81">
        <v>320000.0</v>
      </c>
      <c r="L1551" s="82">
        <v>0.3599890268157191</v>
      </c>
      <c r="N1551" s="83">
        <f t="shared" si="1"/>
        <v>0.3599890268</v>
      </c>
      <c r="O1551" s="83">
        <f t="shared" si="2"/>
        <v>0.3599890268</v>
      </c>
      <c r="Q1551" s="83">
        <f t="shared" si="3"/>
        <v>0.45565625</v>
      </c>
      <c r="R1551" s="83">
        <f t="shared" si="4"/>
        <v>0.3599890268</v>
      </c>
      <c r="S1551" s="83" t="b">
        <f t="shared" si="5"/>
        <v>0</v>
      </c>
      <c r="T1551" s="72"/>
      <c r="U1551" s="72"/>
      <c r="V1551" s="72"/>
      <c r="W1551" s="72"/>
      <c r="X1551" s="72"/>
      <c r="Y1551" s="72"/>
      <c r="Z1551" s="72"/>
      <c r="AA1551" s="72"/>
      <c r="AB1551" s="72"/>
      <c r="AC1551" s="72"/>
      <c r="AD1551" s="72"/>
      <c r="AE1551" s="72"/>
      <c r="AF1551" s="72"/>
      <c r="AG1551" s="72"/>
      <c r="AH1551" s="72"/>
      <c r="AI1551" s="72"/>
      <c r="AJ1551" s="72"/>
      <c r="AK1551" s="72"/>
    </row>
    <row r="1552" ht="14.25" customHeight="1">
      <c r="A1552" s="78">
        <v>1549.0</v>
      </c>
      <c r="C1552" s="78" t="str">
        <f>VLOOKUP(G1552,[1]Macrodata_CCF!$A$3:$D$55,4,FALSE)</f>
        <v>#ERROR!</v>
      </c>
      <c r="E1552" s="79" t="str">
        <f>VLOOKUP(G1552,[1]Macrodata_CCF!$A$3:$B$55,2,FALSE)</f>
        <v>#ERROR!</v>
      </c>
      <c r="F1552" s="78">
        <v>0.0</v>
      </c>
      <c r="G1552" s="80">
        <v>36.0</v>
      </c>
      <c r="H1552" s="81">
        <v>696660.0</v>
      </c>
      <c r="I1552" s="81">
        <v>790000.0</v>
      </c>
      <c r="J1552" s="81">
        <v>712530.0</v>
      </c>
      <c r="K1552" s="81">
        <v>790000.0</v>
      </c>
      <c r="L1552" s="82">
        <v>0.1700235697450182</v>
      </c>
      <c r="N1552" s="83">
        <f t="shared" si="1"/>
        <v>0.1700235697</v>
      </c>
      <c r="O1552" s="83">
        <f t="shared" si="2"/>
        <v>0.1700235697</v>
      </c>
      <c r="Q1552" s="83">
        <f t="shared" si="3"/>
        <v>0.1181518987</v>
      </c>
      <c r="R1552" s="83">
        <f t="shared" si="4"/>
        <v>0.1700235697</v>
      </c>
      <c r="S1552" s="83" t="b">
        <f t="shared" si="5"/>
        <v>0</v>
      </c>
      <c r="T1552" s="72"/>
      <c r="U1552" s="72"/>
      <c r="V1552" s="72"/>
      <c r="W1552" s="72"/>
      <c r="X1552" s="72"/>
      <c r="Y1552" s="72"/>
      <c r="Z1552" s="72"/>
      <c r="AA1552" s="72"/>
      <c r="AB1552" s="72"/>
      <c r="AC1552" s="72"/>
      <c r="AD1552" s="72"/>
      <c r="AE1552" s="72"/>
      <c r="AF1552" s="72"/>
      <c r="AG1552" s="72"/>
      <c r="AH1552" s="72"/>
      <c r="AI1552" s="72"/>
      <c r="AJ1552" s="72"/>
      <c r="AK1552" s="72"/>
    </row>
    <row r="1553" ht="14.25" customHeight="1">
      <c r="A1553" s="78">
        <v>1550.0</v>
      </c>
      <c r="C1553" s="78" t="str">
        <f>VLOOKUP(G1553,[1]Macrodata_CCF!$A$3:$D$55,4,FALSE)</f>
        <v>#ERROR!</v>
      </c>
      <c r="E1553" s="79" t="str">
        <f>VLOOKUP(G1553,[1]Macrodata_CCF!$A$3:$B$55,2,FALSE)</f>
        <v>#ERROR!</v>
      </c>
      <c r="F1553" s="78">
        <v>0.0</v>
      </c>
      <c r="G1553" s="80">
        <v>26.0</v>
      </c>
      <c r="H1553" s="81">
        <v>155200.0</v>
      </c>
      <c r="I1553" s="81">
        <v>850000.0</v>
      </c>
      <c r="J1553" s="81">
        <v>252470.0</v>
      </c>
      <c r="K1553" s="81">
        <v>1530000.0</v>
      </c>
      <c r="L1553" s="82">
        <v>0.1399971214738054</v>
      </c>
      <c r="N1553" s="83">
        <f t="shared" si="1"/>
        <v>0.1399971215</v>
      </c>
      <c r="O1553" s="83">
        <f t="shared" si="2"/>
        <v>0.1399971215</v>
      </c>
      <c r="Q1553" s="83">
        <f t="shared" si="3"/>
        <v>0.8174117647</v>
      </c>
      <c r="R1553" s="83">
        <f t="shared" si="4"/>
        <v>0.1399971215</v>
      </c>
      <c r="S1553" s="83" t="b">
        <f t="shared" si="5"/>
        <v>0</v>
      </c>
      <c r="T1553" s="72"/>
      <c r="U1553" s="72"/>
      <c r="V1553" s="72"/>
      <c r="W1553" s="72"/>
      <c r="X1553" s="72"/>
      <c r="Y1553" s="72"/>
      <c r="Z1553" s="72"/>
      <c r="AA1553" s="72"/>
      <c r="AB1553" s="72"/>
      <c r="AC1553" s="72"/>
      <c r="AD1553" s="72"/>
      <c r="AE1553" s="72"/>
      <c r="AF1553" s="72"/>
      <c r="AG1553" s="72"/>
      <c r="AH1553" s="72"/>
      <c r="AI1553" s="72"/>
      <c r="AJ1553" s="72"/>
      <c r="AK1553" s="72"/>
    </row>
    <row r="1554" ht="14.25" customHeight="1">
      <c r="A1554" s="78">
        <v>1551.0</v>
      </c>
      <c r="C1554" s="78" t="str">
        <f>VLOOKUP(G1554,[1]Macrodata_CCF!$A$3:$D$55,4,FALSE)</f>
        <v>#ERROR!</v>
      </c>
      <c r="E1554" s="79" t="str">
        <f>VLOOKUP(G1554,[1]Macrodata_CCF!$A$3:$B$55,2,FALSE)</f>
        <v>#ERROR!</v>
      </c>
      <c r="F1554" s="78">
        <v>0.0</v>
      </c>
      <c r="G1554" s="80">
        <v>7.0</v>
      </c>
      <c r="H1554" s="81">
        <v>3450.0</v>
      </c>
      <c r="I1554" s="81">
        <v>10000.0</v>
      </c>
      <c r="J1554" s="81">
        <v>6005.0</v>
      </c>
      <c r="K1554" s="81">
        <v>10000.0</v>
      </c>
      <c r="L1554" s="82">
        <v>0.3900763358778626</v>
      </c>
      <c r="N1554" s="83">
        <f t="shared" si="1"/>
        <v>0.3900763359</v>
      </c>
      <c r="O1554" s="83">
        <f t="shared" si="2"/>
        <v>0.3900763359</v>
      </c>
      <c r="Q1554" s="83">
        <f t="shared" si="3"/>
        <v>0.655</v>
      </c>
      <c r="R1554" s="83">
        <f t="shared" si="4"/>
        <v>0.3900763359</v>
      </c>
      <c r="S1554" s="83" t="b">
        <f t="shared" si="5"/>
        <v>0</v>
      </c>
      <c r="T1554" s="72"/>
      <c r="U1554" s="72"/>
      <c r="V1554" s="72"/>
      <c r="W1554" s="72"/>
      <c r="X1554" s="72"/>
      <c r="Y1554" s="72"/>
      <c r="Z1554" s="72"/>
      <c r="AA1554" s="72"/>
      <c r="AB1554" s="72"/>
      <c r="AC1554" s="72"/>
      <c r="AD1554" s="72"/>
      <c r="AE1554" s="72"/>
      <c r="AF1554" s="72"/>
      <c r="AG1554" s="72"/>
      <c r="AH1554" s="72"/>
      <c r="AI1554" s="72"/>
      <c r="AJ1554" s="72"/>
      <c r="AK1554" s="72"/>
    </row>
    <row r="1555" ht="14.25" customHeight="1">
      <c r="A1555" s="78">
        <v>1552.0</v>
      </c>
      <c r="C1555" s="78" t="str">
        <f>VLOOKUP(G1555,[1]Macrodata_CCF!$A$3:$D$55,4,FALSE)</f>
        <v>#ERROR!</v>
      </c>
      <c r="E1555" s="79" t="str">
        <f>VLOOKUP(G1555,[1]Macrodata_CCF!$A$3:$B$55,2,FALSE)</f>
        <v>#ERROR!</v>
      </c>
      <c r="F1555" s="78">
        <v>0.0</v>
      </c>
      <c r="G1555" s="80">
        <v>24.0</v>
      </c>
      <c r="H1555" s="81">
        <v>318475.0</v>
      </c>
      <c r="I1555" s="81">
        <v>650000.0</v>
      </c>
      <c r="J1555" s="81">
        <v>381465.0</v>
      </c>
      <c r="K1555" s="81">
        <v>650000.0</v>
      </c>
      <c r="L1555" s="82">
        <v>0.1900007540909434</v>
      </c>
      <c r="N1555" s="83">
        <f t="shared" si="1"/>
        <v>0.1900007541</v>
      </c>
      <c r="O1555" s="83">
        <f t="shared" si="2"/>
        <v>0.1900007541</v>
      </c>
      <c r="Q1555" s="83">
        <f t="shared" si="3"/>
        <v>0.5100384615</v>
      </c>
      <c r="R1555" s="83">
        <f t="shared" si="4"/>
        <v>0.1900007541</v>
      </c>
      <c r="S1555" s="83" t="b">
        <f t="shared" si="5"/>
        <v>0</v>
      </c>
      <c r="T1555" s="72"/>
      <c r="U1555" s="72"/>
      <c r="V1555" s="72"/>
      <c r="W1555" s="72"/>
      <c r="X1555" s="72"/>
      <c r="Y1555" s="72"/>
      <c r="Z1555" s="72"/>
      <c r="AA1555" s="72"/>
      <c r="AB1555" s="72"/>
      <c r="AC1555" s="72"/>
      <c r="AD1555" s="72"/>
      <c r="AE1555" s="72"/>
      <c r="AF1555" s="72"/>
      <c r="AG1555" s="72"/>
      <c r="AH1555" s="72"/>
      <c r="AI1555" s="72"/>
      <c r="AJ1555" s="72"/>
      <c r="AK1555" s="72"/>
    </row>
    <row r="1556" ht="14.25" customHeight="1">
      <c r="A1556" s="78">
        <v>1553.0</v>
      </c>
      <c r="C1556" s="78" t="str">
        <f>VLOOKUP(G1556,[1]Macrodata_CCF!$A$3:$D$55,4,FALSE)</f>
        <v>#ERROR!</v>
      </c>
      <c r="E1556" s="79" t="str">
        <f>VLOOKUP(G1556,[1]Macrodata_CCF!$A$3:$B$55,2,FALSE)</f>
        <v>#ERROR!</v>
      </c>
      <c r="F1556" s="78">
        <v>0.0</v>
      </c>
      <c r="G1556" s="80">
        <v>3.0</v>
      </c>
      <c r="H1556" s="81">
        <v>458940.0</v>
      </c>
      <c r="I1556" s="81">
        <v>660000.0</v>
      </c>
      <c r="J1556" s="81">
        <v>505185.0</v>
      </c>
      <c r="K1556" s="81">
        <v>1188000.0</v>
      </c>
      <c r="L1556" s="82">
        <v>0.2300059683676514</v>
      </c>
      <c r="N1556" s="83">
        <f t="shared" si="1"/>
        <v>0.2300059684</v>
      </c>
      <c r="O1556" s="83">
        <f t="shared" si="2"/>
        <v>0.2300059684</v>
      </c>
      <c r="Q1556" s="83">
        <f t="shared" si="3"/>
        <v>0.3046363636</v>
      </c>
      <c r="R1556" s="83">
        <f t="shared" si="4"/>
        <v>0.2300059684</v>
      </c>
      <c r="S1556" s="83" t="b">
        <f t="shared" si="5"/>
        <v>0</v>
      </c>
      <c r="T1556" s="72"/>
      <c r="U1556" s="72"/>
      <c r="V1556" s="72"/>
      <c r="W1556" s="72"/>
      <c r="X1556" s="72"/>
      <c r="Y1556" s="72"/>
      <c r="Z1556" s="72"/>
      <c r="AA1556" s="72"/>
      <c r="AB1556" s="72"/>
      <c r="AC1556" s="72"/>
      <c r="AD1556" s="72"/>
      <c r="AE1556" s="72"/>
      <c r="AF1556" s="72"/>
      <c r="AG1556" s="72"/>
      <c r="AH1556" s="72"/>
      <c r="AI1556" s="72"/>
      <c r="AJ1556" s="72"/>
      <c r="AK1556" s="72"/>
    </row>
    <row r="1557" ht="14.25" customHeight="1">
      <c r="A1557" s="78">
        <v>1554.0</v>
      </c>
      <c r="C1557" s="78" t="str">
        <f>VLOOKUP(G1557,[1]Macrodata_CCF!$A$3:$D$55,4,FALSE)</f>
        <v>#ERROR!</v>
      </c>
      <c r="E1557" s="79" t="str">
        <f>VLOOKUP(G1557,[1]Macrodata_CCF!$A$3:$B$55,2,FALSE)</f>
        <v>#ERROR!</v>
      </c>
      <c r="F1557" s="78">
        <v>0.0</v>
      </c>
      <c r="G1557" s="80">
        <v>44.0</v>
      </c>
      <c r="H1557" s="81">
        <v>0.0</v>
      </c>
      <c r="I1557" s="81">
        <v>180000.0</v>
      </c>
      <c r="J1557" s="81">
        <v>183600.0</v>
      </c>
      <c r="K1557" s="81">
        <v>180000.0</v>
      </c>
      <c r="L1557" s="82">
        <v>1.02</v>
      </c>
      <c r="N1557" s="83">
        <f t="shared" si="1"/>
        <v>1.02</v>
      </c>
      <c r="O1557" s="83">
        <f t="shared" si="2"/>
        <v>1</v>
      </c>
      <c r="Q1557" s="83">
        <f t="shared" si="3"/>
        <v>1</v>
      </c>
      <c r="R1557" s="83">
        <f t="shared" si="4"/>
        <v>1.02</v>
      </c>
      <c r="S1557" s="83" t="b">
        <f t="shared" si="5"/>
        <v>0</v>
      </c>
      <c r="T1557" s="72"/>
      <c r="U1557" s="72"/>
      <c r="V1557" s="72"/>
      <c r="W1557" s="72"/>
      <c r="X1557" s="72"/>
      <c r="Y1557" s="72"/>
      <c r="Z1557" s="72"/>
      <c r="AA1557" s="72"/>
      <c r="AB1557" s="72"/>
      <c r="AC1557" s="72"/>
      <c r="AD1557" s="72"/>
      <c r="AE1557" s="72"/>
      <c r="AF1557" s="72"/>
      <c r="AG1557" s="72"/>
      <c r="AH1557" s="72"/>
      <c r="AI1557" s="72"/>
      <c r="AJ1557" s="72"/>
      <c r="AK1557" s="72"/>
    </row>
    <row r="1558" ht="14.25" customHeight="1">
      <c r="A1558" s="78">
        <v>1555.0</v>
      </c>
      <c r="C1558" s="78" t="str">
        <f>VLOOKUP(G1558,[1]Macrodata_CCF!$A$3:$D$55,4,FALSE)</f>
        <v>#ERROR!</v>
      </c>
      <c r="E1558" s="79" t="str">
        <f>VLOOKUP(G1558,[1]Macrodata_CCF!$A$3:$B$55,2,FALSE)</f>
        <v>#ERROR!</v>
      </c>
      <c r="F1558" s="78">
        <v>0.0</v>
      </c>
      <c r="G1558" s="80">
        <v>32.0</v>
      </c>
      <c r="H1558" s="81">
        <v>49855.0</v>
      </c>
      <c r="I1558" s="81">
        <v>110000.0</v>
      </c>
      <c r="J1558" s="81">
        <v>61885.0</v>
      </c>
      <c r="K1558" s="81">
        <v>110000.0</v>
      </c>
      <c r="L1558" s="82">
        <v>0.2000166264859922</v>
      </c>
      <c r="N1558" s="83">
        <f t="shared" si="1"/>
        <v>0.2000166265</v>
      </c>
      <c r="O1558" s="83">
        <f t="shared" si="2"/>
        <v>0.2000166265</v>
      </c>
      <c r="Q1558" s="83">
        <f t="shared" si="3"/>
        <v>0.5467727273</v>
      </c>
      <c r="R1558" s="83">
        <f t="shared" si="4"/>
        <v>0.2000166265</v>
      </c>
      <c r="S1558" s="83" t="b">
        <f t="shared" si="5"/>
        <v>0</v>
      </c>
      <c r="T1558" s="72"/>
      <c r="U1558" s="72"/>
      <c r="V1558" s="72"/>
      <c r="W1558" s="72"/>
      <c r="X1558" s="72"/>
      <c r="Y1558" s="72"/>
      <c r="Z1558" s="72"/>
      <c r="AA1558" s="72"/>
      <c r="AB1558" s="72"/>
      <c r="AC1558" s="72"/>
      <c r="AD1558" s="72"/>
      <c r="AE1558" s="72"/>
      <c r="AF1558" s="72"/>
      <c r="AG1558" s="72"/>
      <c r="AH1558" s="72"/>
      <c r="AI1558" s="72"/>
      <c r="AJ1558" s="72"/>
      <c r="AK1558" s="72"/>
    </row>
    <row r="1559" ht="14.25" customHeight="1">
      <c r="A1559" s="78">
        <v>1556.0</v>
      </c>
      <c r="C1559" s="78" t="str">
        <f>VLOOKUP(G1559,[1]Macrodata_CCF!$A$3:$D$55,4,FALSE)</f>
        <v>#ERROR!</v>
      </c>
      <c r="E1559" s="79" t="str">
        <f>VLOOKUP(G1559,[1]Macrodata_CCF!$A$3:$B$55,2,FALSE)</f>
        <v>#ERROR!</v>
      </c>
      <c r="F1559" s="78">
        <v>0.0</v>
      </c>
      <c r="G1559" s="80">
        <v>31.0</v>
      </c>
      <c r="H1559" s="81">
        <v>668690.0</v>
      </c>
      <c r="I1559" s="81">
        <v>950000.0</v>
      </c>
      <c r="J1559" s="81">
        <v>708075.0</v>
      </c>
      <c r="K1559" s="81">
        <v>950000.0</v>
      </c>
      <c r="L1559" s="82">
        <v>0.1400056876755181</v>
      </c>
      <c r="N1559" s="83">
        <f t="shared" si="1"/>
        <v>0.1400056877</v>
      </c>
      <c r="O1559" s="83">
        <f t="shared" si="2"/>
        <v>0.1400056877</v>
      </c>
      <c r="Q1559" s="83">
        <f t="shared" si="3"/>
        <v>0.2961157895</v>
      </c>
      <c r="R1559" s="83">
        <f t="shared" si="4"/>
        <v>0.1400056877</v>
      </c>
      <c r="S1559" s="83" t="b">
        <f t="shared" si="5"/>
        <v>0</v>
      </c>
      <c r="T1559" s="72"/>
      <c r="U1559" s="72"/>
      <c r="V1559" s="72"/>
      <c r="W1559" s="72"/>
      <c r="X1559" s="72"/>
      <c r="Y1559" s="72"/>
      <c r="Z1559" s="72"/>
      <c r="AA1559" s="72"/>
      <c r="AB1559" s="72"/>
      <c r="AC1559" s="72"/>
      <c r="AD1559" s="72"/>
      <c r="AE1559" s="72"/>
      <c r="AF1559" s="72"/>
      <c r="AG1559" s="72"/>
      <c r="AH1559" s="72"/>
      <c r="AI1559" s="72"/>
      <c r="AJ1559" s="72"/>
      <c r="AK1559" s="72"/>
    </row>
    <row r="1560" ht="14.25" customHeight="1">
      <c r="A1560" s="78">
        <v>1557.0</v>
      </c>
      <c r="C1560" s="78" t="str">
        <f>VLOOKUP(G1560,[1]Macrodata_CCF!$A$3:$D$55,4,FALSE)</f>
        <v>#ERROR!</v>
      </c>
      <c r="E1560" s="79" t="str">
        <f>VLOOKUP(G1560,[1]Macrodata_CCF!$A$3:$B$55,2,FALSE)</f>
        <v>#ERROR!</v>
      </c>
      <c r="F1560" s="78">
        <v>0.0</v>
      </c>
      <c r="G1560" s="80">
        <v>7.0</v>
      </c>
      <c r="H1560" s="81">
        <v>774165.0</v>
      </c>
      <c r="I1560" s="81">
        <v>810000.0</v>
      </c>
      <c r="J1560" s="81">
        <v>782405.0</v>
      </c>
      <c r="K1560" s="81">
        <v>1053000.0</v>
      </c>
      <c r="L1560" s="82">
        <v>0.2299427933584484</v>
      </c>
      <c r="N1560" s="83">
        <f t="shared" si="1"/>
        <v>0.2299427934</v>
      </c>
      <c r="O1560" s="83">
        <f t="shared" si="2"/>
        <v>0.2299427934</v>
      </c>
      <c r="Q1560" s="83">
        <f t="shared" si="3"/>
        <v>0.04424074074</v>
      </c>
      <c r="R1560" s="83">
        <f t="shared" si="4"/>
        <v>0.01017283951</v>
      </c>
      <c r="S1560" s="83" t="b">
        <f t="shared" si="5"/>
        <v>0</v>
      </c>
      <c r="T1560" s="72"/>
      <c r="U1560" s="72"/>
      <c r="V1560" s="72"/>
      <c r="W1560" s="72"/>
      <c r="X1560" s="72"/>
      <c r="Y1560" s="72"/>
      <c r="Z1560" s="72"/>
      <c r="AA1560" s="72"/>
      <c r="AB1560" s="72"/>
      <c r="AC1560" s="72"/>
      <c r="AD1560" s="72"/>
      <c r="AE1560" s="72"/>
      <c r="AF1560" s="72"/>
      <c r="AG1560" s="72"/>
      <c r="AH1560" s="72"/>
      <c r="AI1560" s="72"/>
      <c r="AJ1560" s="72"/>
      <c r="AK1560" s="72"/>
    </row>
    <row r="1561" ht="14.25" customHeight="1">
      <c r="A1561" s="78">
        <v>1558.0</v>
      </c>
      <c r="C1561" s="78" t="str">
        <f>VLOOKUP(G1561,[1]Macrodata_CCF!$A$3:$D$55,4,FALSE)</f>
        <v>#ERROR!</v>
      </c>
      <c r="E1561" s="79" t="str">
        <f>VLOOKUP(G1561,[1]Macrodata_CCF!$A$3:$B$55,2,FALSE)</f>
        <v>#ERROR!</v>
      </c>
      <c r="F1561" s="78">
        <v>0.0</v>
      </c>
      <c r="G1561" s="80">
        <v>33.0</v>
      </c>
      <c r="H1561" s="81">
        <v>163365.0</v>
      </c>
      <c r="I1561" s="81">
        <v>190000.0</v>
      </c>
      <c r="J1561" s="81">
        <v>193800.0</v>
      </c>
      <c r="K1561" s="81">
        <v>190000.0</v>
      </c>
      <c r="L1561" s="82">
        <v>1.142669419936174</v>
      </c>
      <c r="N1561" s="83">
        <f t="shared" si="1"/>
        <v>1.14266942</v>
      </c>
      <c r="O1561" s="83">
        <f t="shared" si="2"/>
        <v>1</v>
      </c>
      <c r="Q1561" s="83">
        <f t="shared" si="3"/>
        <v>0.1401842105</v>
      </c>
      <c r="R1561" s="83">
        <f t="shared" si="4"/>
        <v>1.14266942</v>
      </c>
      <c r="S1561" s="83" t="b">
        <f t="shared" si="5"/>
        <v>0</v>
      </c>
      <c r="T1561" s="72"/>
      <c r="U1561" s="72"/>
      <c r="V1561" s="72"/>
      <c r="W1561" s="72"/>
      <c r="X1561" s="72"/>
      <c r="Y1561" s="72"/>
      <c r="Z1561" s="72"/>
      <c r="AA1561" s="72"/>
      <c r="AB1561" s="72"/>
      <c r="AC1561" s="72"/>
      <c r="AD1561" s="72"/>
      <c r="AE1561" s="72"/>
      <c r="AF1561" s="72"/>
      <c r="AG1561" s="72"/>
      <c r="AH1561" s="72"/>
      <c r="AI1561" s="72"/>
      <c r="AJ1561" s="72"/>
      <c r="AK1561" s="72"/>
    </row>
    <row r="1562" ht="14.25" customHeight="1">
      <c r="A1562" s="78">
        <v>1559.0</v>
      </c>
      <c r="C1562" s="78" t="str">
        <f>VLOOKUP(G1562,[1]Macrodata_CCF!$A$3:$D$55,4,FALSE)</f>
        <v>#ERROR!</v>
      </c>
      <c r="E1562" s="79" t="str">
        <f>VLOOKUP(G1562,[1]Macrodata_CCF!$A$3:$B$55,2,FALSE)</f>
        <v>#ERROR!</v>
      </c>
      <c r="F1562" s="78">
        <v>0.0</v>
      </c>
      <c r="G1562" s="80">
        <v>2.0</v>
      </c>
      <c r="H1562" s="81">
        <v>2980.0</v>
      </c>
      <c r="I1562" s="81">
        <v>30000.0</v>
      </c>
      <c r="J1562" s="81">
        <v>30600.0</v>
      </c>
      <c r="K1562" s="81">
        <v>30000.0</v>
      </c>
      <c r="L1562" s="82">
        <v>1.02220577350111</v>
      </c>
      <c r="N1562" s="83">
        <f t="shared" si="1"/>
        <v>1.022205774</v>
      </c>
      <c r="O1562" s="83">
        <f t="shared" si="2"/>
        <v>1</v>
      </c>
      <c r="Q1562" s="83">
        <f t="shared" si="3"/>
        <v>0.9006666667</v>
      </c>
      <c r="R1562" s="83">
        <f t="shared" si="4"/>
        <v>1.022205774</v>
      </c>
      <c r="S1562" s="83" t="b">
        <f t="shared" si="5"/>
        <v>0</v>
      </c>
      <c r="T1562" s="72"/>
      <c r="U1562" s="72"/>
      <c r="V1562" s="72"/>
      <c r="W1562" s="72"/>
      <c r="X1562" s="72"/>
      <c r="Y1562" s="72"/>
      <c r="Z1562" s="72"/>
      <c r="AA1562" s="72"/>
      <c r="AB1562" s="72"/>
      <c r="AC1562" s="72"/>
      <c r="AD1562" s="72"/>
      <c r="AE1562" s="72"/>
      <c r="AF1562" s="72"/>
      <c r="AG1562" s="72"/>
      <c r="AH1562" s="72"/>
      <c r="AI1562" s="72"/>
      <c r="AJ1562" s="72"/>
      <c r="AK1562" s="72"/>
    </row>
    <row r="1563" ht="14.25" customHeight="1">
      <c r="A1563" s="78">
        <v>1560.0</v>
      </c>
      <c r="C1563" s="78" t="str">
        <f>VLOOKUP(G1563,[1]Macrodata_CCF!$A$3:$D$55,4,FALSE)</f>
        <v>#ERROR!</v>
      </c>
      <c r="E1563" s="79" t="str">
        <f>VLOOKUP(G1563,[1]Macrodata_CCF!$A$3:$B$55,2,FALSE)</f>
        <v>#ERROR!</v>
      </c>
      <c r="F1563" s="78">
        <v>0.0</v>
      </c>
      <c r="G1563" s="80">
        <v>26.0</v>
      </c>
      <c r="H1563" s="81">
        <v>566390.0</v>
      </c>
      <c r="I1563" s="81">
        <v>850000.0</v>
      </c>
      <c r="J1563" s="81">
        <v>552210.0</v>
      </c>
      <c r="K1563" s="81">
        <v>850000.0</v>
      </c>
      <c r="L1563" s="82">
        <v>-0.04999823701562004</v>
      </c>
      <c r="N1563" s="83">
        <f t="shared" si="1"/>
        <v>-0.04999823702</v>
      </c>
      <c r="O1563" s="83">
        <f t="shared" si="2"/>
        <v>0</v>
      </c>
      <c r="Q1563" s="83">
        <f t="shared" si="3"/>
        <v>0.3336588235</v>
      </c>
      <c r="R1563" s="83">
        <f t="shared" si="4"/>
        <v>-0.04999823702</v>
      </c>
      <c r="S1563" s="83" t="b">
        <f t="shared" si="5"/>
        <v>0</v>
      </c>
      <c r="T1563" s="72"/>
      <c r="U1563" s="72"/>
      <c r="V1563" s="72"/>
      <c r="W1563" s="72"/>
      <c r="X1563" s="72"/>
      <c r="Y1563" s="72"/>
      <c r="Z1563" s="72"/>
      <c r="AA1563" s="72"/>
      <c r="AB1563" s="72"/>
      <c r="AC1563" s="72"/>
      <c r="AD1563" s="72"/>
      <c r="AE1563" s="72"/>
      <c r="AF1563" s="72"/>
      <c r="AG1563" s="72"/>
      <c r="AH1563" s="72"/>
      <c r="AI1563" s="72"/>
      <c r="AJ1563" s="72"/>
      <c r="AK1563" s="72"/>
    </row>
    <row r="1564" ht="14.25" customHeight="1">
      <c r="A1564" s="78">
        <v>1561.0</v>
      </c>
      <c r="C1564" s="78" t="str">
        <f>VLOOKUP(G1564,[1]Macrodata_CCF!$A$3:$D$55,4,FALSE)</f>
        <v>#ERROR!</v>
      </c>
      <c r="E1564" s="79" t="str">
        <f>VLOOKUP(G1564,[1]Macrodata_CCF!$A$3:$B$55,2,FALSE)</f>
        <v>#ERROR!</v>
      </c>
      <c r="F1564" s="78">
        <v>0.0</v>
      </c>
      <c r="G1564" s="80">
        <v>41.0</v>
      </c>
      <c r="H1564" s="81">
        <v>143800.0</v>
      </c>
      <c r="I1564" s="81">
        <v>160000.0</v>
      </c>
      <c r="J1564" s="81">
        <v>147690.0</v>
      </c>
      <c r="K1564" s="81">
        <v>224000.0</v>
      </c>
      <c r="L1564" s="82">
        <v>0.2401234567901235</v>
      </c>
      <c r="N1564" s="83">
        <f t="shared" si="1"/>
        <v>0.2401234568</v>
      </c>
      <c r="O1564" s="83">
        <f t="shared" si="2"/>
        <v>0.2401234568</v>
      </c>
      <c r="Q1564" s="83">
        <f t="shared" si="3"/>
        <v>0.10125</v>
      </c>
      <c r="R1564" s="83">
        <f t="shared" si="4"/>
        <v>0.2401234568</v>
      </c>
      <c r="S1564" s="83" t="b">
        <f t="shared" si="5"/>
        <v>0</v>
      </c>
      <c r="T1564" s="72"/>
      <c r="U1564" s="72"/>
      <c r="V1564" s="72"/>
      <c r="W1564" s="72"/>
      <c r="X1564" s="72"/>
      <c r="Y1564" s="72"/>
      <c r="Z1564" s="72"/>
      <c r="AA1564" s="72"/>
      <c r="AB1564" s="72"/>
      <c r="AC1564" s="72"/>
      <c r="AD1564" s="72"/>
      <c r="AE1564" s="72"/>
      <c r="AF1564" s="72"/>
      <c r="AG1564" s="72"/>
      <c r="AH1564" s="72"/>
      <c r="AI1564" s="72"/>
      <c r="AJ1564" s="72"/>
      <c r="AK1564" s="72"/>
    </row>
    <row r="1565" ht="14.25" customHeight="1">
      <c r="A1565" s="78">
        <v>1562.0</v>
      </c>
      <c r="C1565" s="78" t="str">
        <f>VLOOKUP(G1565,[1]Macrodata_CCF!$A$3:$D$55,4,FALSE)</f>
        <v>#ERROR!</v>
      </c>
      <c r="E1565" s="79" t="str">
        <f>VLOOKUP(G1565,[1]Macrodata_CCF!$A$3:$B$55,2,FALSE)</f>
        <v>#ERROR!</v>
      </c>
      <c r="F1565" s="78">
        <v>0.0</v>
      </c>
      <c r="G1565" s="80">
        <v>43.0</v>
      </c>
      <c r="H1565" s="81">
        <v>154495.0</v>
      </c>
      <c r="I1565" s="81">
        <v>200000.0</v>
      </c>
      <c r="J1565" s="81">
        <v>163140.0</v>
      </c>
      <c r="K1565" s="81">
        <v>200000.0</v>
      </c>
      <c r="L1565" s="82">
        <v>0.1899791231732777</v>
      </c>
      <c r="N1565" s="83">
        <f t="shared" si="1"/>
        <v>0.1899791232</v>
      </c>
      <c r="O1565" s="83">
        <f t="shared" si="2"/>
        <v>0.1899791232</v>
      </c>
      <c r="Q1565" s="83">
        <f t="shared" si="3"/>
        <v>0.227525</v>
      </c>
      <c r="R1565" s="83">
        <f t="shared" si="4"/>
        <v>0.1899791232</v>
      </c>
      <c r="S1565" s="83" t="b">
        <f t="shared" si="5"/>
        <v>0</v>
      </c>
      <c r="T1565" s="72"/>
      <c r="U1565" s="72"/>
      <c r="V1565" s="72"/>
      <c r="W1565" s="72"/>
      <c r="X1565" s="72"/>
      <c r="Y1565" s="72"/>
      <c r="Z1565" s="72"/>
      <c r="AA1565" s="72"/>
      <c r="AB1565" s="72"/>
      <c r="AC1565" s="72"/>
      <c r="AD1565" s="72"/>
      <c r="AE1565" s="72"/>
      <c r="AF1565" s="72"/>
      <c r="AG1565" s="72"/>
      <c r="AH1565" s="72"/>
      <c r="AI1565" s="72"/>
      <c r="AJ1565" s="72"/>
      <c r="AK1565" s="72"/>
    </row>
    <row r="1566" ht="14.25" customHeight="1">
      <c r="A1566" s="78">
        <v>1563.0</v>
      </c>
      <c r="C1566" s="78" t="str">
        <f>VLOOKUP(G1566,[1]Macrodata_CCF!$A$3:$D$55,4,FALSE)</f>
        <v>#ERROR!</v>
      </c>
      <c r="E1566" s="79" t="str">
        <f>VLOOKUP(G1566,[1]Macrodata_CCF!$A$3:$B$55,2,FALSE)</f>
        <v>#ERROR!</v>
      </c>
      <c r="F1566" s="78">
        <v>0.0</v>
      </c>
      <c r="G1566" s="80">
        <v>53.0</v>
      </c>
      <c r="H1566" s="81">
        <v>81235.0</v>
      </c>
      <c r="I1566" s="81">
        <v>690000.0</v>
      </c>
      <c r="J1566" s="81">
        <v>93410.0</v>
      </c>
      <c r="K1566" s="81">
        <v>1311000.0</v>
      </c>
      <c r="L1566" s="82">
        <v>0.01999950719900126</v>
      </c>
      <c r="N1566" s="83">
        <f t="shared" si="1"/>
        <v>0.0199995072</v>
      </c>
      <c r="O1566" s="83">
        <f t="shared" si="2"/>
        <v>0.0199995072</v>
      </c>
      <c r="Q1566" s="83">
        <f t="shared" si="3"/>
        <v>0.8822681159</v>
      </c>
      <c r="R1566" s="83">
        <f t="shared" si="4"/>
        <v>0.0199995072</v>
      </c>
      <c r="S1566" s="83" t="b">
        <f t="shared" si="5"/>
        <v>0</v>
      </c>
      <c r="T1566" s="72"/>
      <c r="U1566" s="72"/>
      <c r="V1566" s="72"/>
      <c r="W1566" s="72"/>
      <c r="X1566" s="72"/>
      <c r="Y1566" s="72"/>
      <c r="Z1566" s="72"/>
      <c r="AA1566" s="72"/>
      <c r="AB1566" s="72"/>
      <c r="AC1566" s="72"/>
      <c r="AD1566" s="72"/>
      <c r="AE1566" s="72"/>
      <c r="AF1566" s="72"/>
      <c r="AG1566" s="72"/>
      <c r="AH1566" s="72"/>
      <c r="AI1566" s="72"/>
      <c r="AJ1566" s="72"/>
      <c r="AK1566" s="72"/>
    </row>
    <row r="1567" ht="14.25" customHeight="1">
      <c r="A1567" s="78">
        <v>1564.0</v>
      </c>
      <c r="C1567" s="78" t="str">
        <f>VLOOKUP(G1567,[1]Macrodata_CCF!$A$3:$D$55,4,FALSE)</f>
        <v>#ERROR!</v>
      </c>
      <c r="E1567" s="79" t="str">
        <f>VLOOKUP(G1567,[1]Macrodata_CCF!$A$3:$B$55,2,FALSE)</f>
        <v>#ERROR!</v>
      </c>
      <c r="F1567" s="78">
        <v>0.0</v>
      </c>
      <c r="G1567" s="80">
        <v>19.0</v>
      </c>
      <c r="H1567" s="81">
        <v>23795.0</v>
      </c>
      <c r="I1567" s="81">
        <v>760000.0</v>
      </c>
      <c r="J1567" s="81">
        <v>126865.0</v>
      </c>
      <c r="K1567" s="81">
        <v>760000.0</v>
      </c>
      <c r="L1567" s="82">
        <v>0.1400017658125114</v>
      </c>
      <c r="N1567" s="83">
        <f t="shared" si="1"/>
        <v>0.1400017658</v>
      </c>
      <c r="O1567" s="83">
        <f t="shared" si="2"/>
        <v>0.1400017658</v>
      </c>
      <c r="Q1567" s="83">
        <f t="shared" si="3"/>
        <v>0.9686907895</v>
      </c>
      <c r="R1567" s="83">
        <f t="shared" si="4"/>
        <v>0.1400017658</v>
      </c>
      <c r="S1567" s="83" t="b">
        <f t="shared" si="5"/>
        <v>0</v>
      </c>
      <c r="T1567" s="72"/>
      <c r="U1567" s="72"/>
      <c r="V1567" s="72"/>
      <c r="W1567" s="72"/>
      <c r="X1567" s="72"/>
      <c r="Y1567" s="72"/>
      <c r="Z1567" s="72"/>
      <c r="AA1567" s="72"/>
      <c r="AB1567" s="72"/>
      <c r="AC1567" s="72"/>
      <c r="AD1567" s="72"/>
      <c r="AE1567" s="72"/>
      <c r="AF1567" s="72"/>
      <c r="AG1567" s="72"/>
      <c r="AH1567" s="72"/>
      <c r="AI1567" s="72"/>
      <c r="AJ1567" s="72"/>
      <c r="AK1567" s="72"/>
    </row>
    <row r="1568" ht="14.25" customHeight="1">
      <c r="A1568" s="78">
        <v>1565.0</v>
      </c>
      <c r="C1568" s="78" t="str">
        <f>VLOOKUP(G1568,[1]Macrodata_CCF!$A$3:$D$55,4,FALSE)</f>
        <v>#ERROR!</v>
      </c>
      <c r="E1568" s="79" t="str">
        <f>VLOOKUP(G1568,[1]Macrodata_CCF!$A$3:$B$55,2,FALSE)</f>
        <v>#ERROR!</v>
      </c>
      <c r="F1568" s="78">
        <v>0.0</v>
      </c>
      <c r="G1568" s="80">
        <v>3.0</v>
      </c>
      <c r="H1568" s="81">
        <v>0.0</v>
      </c>
      <c r="I1568" s="81">
        <v>370000.0</v>
      </c>
      <c r="J1568" s="81">
        <v>88800.0</v>
      </c>
      <c r="K1568" s="81">
        <v>370000.0</v>
      </c>
      <c r="L1568" s="82">
        <v>0.24</v>
      </c>
      <c r="N1568" s="83">
        <f t="shared" si="1"/>
        <v>0.24</v>
      </c>
      <c r="O1568" s="83">
        <f t="shared" si="2"/>
        <v>0.24</v>
      </c>
      <c r="Q1568" s="83">
        <f t="shared" si="3"/>
        <v>1</v>
      </c>
      <c r="R1568" s="83">
        <f t="shared" si="4"/>
        <v>0.24</v>
      </c>
      <c r="S1568" s="83" t="b">
        <f t="shared" si="5"/>
        <v>0</v>
      </c>
      <c r="T1568" s="72"/>
      <c r="U1568" s="72"/>
      <c r="V1568" s="72"/>
      <c r="W1568" s="72"/>
      <c r="X1568" s="72"/>
      <c r="Y1568" s="72"/>
      <c r="Z1568" s="72"/>
      <c r="AA1568" s="72"/>
      <c r="AB1568" s="72"/>
      <c r="AC1568" s="72"/>
      <c r="AD1568" s="72"/>
      <c r="AE1568" s="72"/>
      <c r="AF1568" s="72"/>
      <c r="AG1568" s="72"/>
      <c r="AH1568" s="72"/>
      <c r="AI1568" s="72"/>
      <c r="AJ1568" s="72"/>
      <c r="AK1568" s="72"/>
    </row>
    <row r="1569" ht="14.25" customHeight="1">
      <c r="A1569" s="78">
        <v>1566.0</v>
      </c>
      <c r="C1569" s="78" t="str">
        <f>VLOOKUP(G1569,[1]Macrodata_CCF!$A$3:$D$55,4,FALSE)</f>
        <v>#ERROR!</v>
      </c>
      <c r="E1569" s="79" t="str">
        <f>VLOOKUP(G1569,[1]Macrodata_CCF!$A$3:$B$55,2,FALSE)</f>
        <v>#ERROR!</v>
      </c>
      <c r="F1569" s="78">
        <v>0.0</v>
      </c>
      <c r="G1569" s="80">
        <v>33.0</v>
      </c>
      <c r="H1569" s="81">
        <v>127715.0</v>
      </c>
      <c r="I1569" s="81">
        <v>430000.0</v>
      </c>
      <c r="J1569" s="81">
        <v>188170.0</v>
      </c>
      <c r="K1569" s="81">
        <v>430000.0</v>
      </c>
      <c r="L1569" s="82">
        <v>0.1999933837272772</v>
      </c>
      <c r="N1569" s="83">
        <f t="shared" si="1"/>
        <v>0.1999933837</v>
      </c>
      <c r="O1569" s="83">
        <f t="shared" si="2"/>
        <v>0.1999933837</v>
      </c>
      <c r="Q1569" s="83">
        <f t="shared" si="3"/>
        <v>0.7029883721</v>
      </c>
      <c r="R1569" s="83">
        <f t="shared" si="4"/>
        <v>0.1999933837</v>
      </c>
      <c r="S1569" s="83" t="b">
        <f t="shared" si="5"/>
        <v>0</v>
      </c>
      <c r="T1569" s="72"/>
      <c r="U1569" s="72"/>
      <c r="V1569" s="72"/>
      <c r="W1569" s="72"/>
      <c r="X1569" s="72"/>
      <c r="Y1569" s="72"/>
      <c r="Z1569" s="72"/>
      <c r="AA1569" s="72"/>
      <c r="AB1569" s="72"/>
      <c r="AC1569" s="72"/>
      <c r="AD1569" s="72"/>
      <c r="AE1569" s="72"/>
      <c r="AF1569" s="72"/>
      <c r="AG1569" s="72"/>
      <c r="AH1569" s="72"/>
      <c r="AI1569" s="72"/>
      <c r="AJ1569" s="72"/>
      <c r="AK1569" s="72"/>
    </row>
    <row r="1570" ht="14.25" customHeight="1">
      <c r="A1570" s="78">
        <v>1567.0</v>
      </c>
      <c r="C1570" s="78" t="str">
        <f>VLOOKUP(G1570,[1]Macrodata_CCF!$A$3:$D$55,4,FALSE)</f>
        <v>#ERROR!</v>
      </c>
      <c r="E1570" s="79" t="str">
        <f>VLOOKUP(G1570,[1]Macrodata_CCF!$A$3:$B$55,2,FALSE)</f>
        <v>#ERROR!</v>
      </c>
      <c r="F1570" s="78">
        <v>0.0</v>
      </c>
      <c r="G1570" s="80">
        <v>41.0</v>
      </c>
      <c r="H1570" s="81">
        <v>0.0</v>
      </c>
      <c r="I1570" s="81">
        <v>310000.0</v>
      </c>
      <c r="J1570" s="81">
        <v>65100.0</v>
      </c>
      <c r="K1570" s="81">
        <v>310000.0</v>
      </c>
      <c r="L1570" s="82">
        <v>0.21</v>
      </c>
      <c r="N1570" s="83">
        <f t="shared" si="1"/>
        <v>0.21</v>
      </c>
      <c r="O1570" s="83">
        <f t="shared" si="2"/>
        <v>0.21</v>
      </c>
      <c r="Q1570" s="83">
        <f t="shared" si="3"/>
        <v>1</v>
      </c>
      <c r="R1570" s="83">
        <f t="shared" si="4"/>
        <v>0.21</v>
      </c>
      <c r="S1570" s="83" t="b">
        <f t="shared" si="5"/>
        <v>0</v>
      </c>
      <c r="T1570" s="72"/>
      <c r="U1570" s="72"/>
      <c r="V1570" s="72"/>
      <c r="W1570" s="72"/>
      <c r="X1570" s="72"/>
      <c r="Y1570" s="72"/>
      <c r="Z1570" s="72"/>
      <c r="AA1570" s="72"/>
      <c r="AB1570" s="72"/>
      <c r="AC1570" s="72"/>
      <c r="AD1570" s="72"/>
      <c r="AE1570" s="72"/>
      <c r="AF1570" s="72"/>
      <c r="AG1570" s="72"/>
      <c r="AH1570" s="72"/>
      <c r="AI1570" s="72"/>
      <c r="AJ1570" s="72"/>
      <c r="AK1570" s="72"/>
    </row>
    <row r="1571" ht="14.25" customHeight="1">
      <c r="A1571" s="78">
        <v>1568.0</v>
      </c>
      <c r="C1571" s="78" t="str">
        <f>VLOOKUP(G1571,[1]Macrodata_CCF!$A$3:$D$55,4,FALSE)</f>
        <v>#ERROR!</v>
      </c>
      <c r="E1571" s="79" t="str">
        <f>VLOOKUP(G1571,[1]Macrodata_CCF!$A$3:$B$55,2,FALSE)</f>
        <v>#ERROR!</v>
      </c>
      <c r="F1571" s="78">
        <v>0.0</v>
      </c>
      <c r="G1571" s="80">
        <v>27.0</v>
      </c>
      <c r="H1571" s="81">
        <v>0.0</v>
      </c>
      <c r="I1571" s="81">
        <v>230000.0</v>
      </c>
      <c r="J1571" s="81">
        <v>43700.0</v>
      </c>
      <c r="K1571" s="81">
        <v>368000.0</v>
      </c>
      <c r="L1571" s="82">
        <v>0.19</v>
      </c>
      <c r="N1571" s="83">
        <f t="shared" si="1"/>
        <v>0.19</v>
      </c>
      <c r="O1571" s="83">
        <f t="shared" si="2"/>
        <v>0.19</v>
      </c>
      <c r="Q1571" s="83">
        <f t="shared" si="3"/>
        <v>1</v>
      </c>
      <c r="R1571" s="83">
        <f t="shared" si="4"/>
        <v>0.19</v>
      </c>
      <c r="S1571" s="83" t="b">
        <f t="shared" si="5"/>
        <v>0</v>
      </c>
      <c r="T1571" s="72"/>
      <c r="U1571" s="72"/>
      <c r="V1571" s="72"/>
      <c r="W1571" s="72"/>
      <c r="X1571" s="72"/>
      <c r="Y1571" s="72"/>
      <c r="Z1571" s="72"/>
      <c r="AA1571" s="72"/>
      <c r="AB1571" s="72"/>
      <c r="AC1571" s="72"/>
      <c r="AD1571" s="72"/>
      <c r="AE1571" s="72"/>
      <c r="AF1571" s="72"/>
      <c r="AG1571" s="72"/>
      <c r="AH1571" s="72"/>
      <c r="AI1571" s="72"/>
      <c r="AJ1571" s="72"/>
      <c r="AK1571" s="72"/>
    </row>
    <row r="1572" ht="14.25" customHeight="1">
      <c r="A1572" s="78">
        <v>1569.0</v>
      </c>
      <c r="C1572" s="78" t="str">
        <f>VLOOKUP(G1572,[1]Macrodata_CCF!$A$3:$D$55,4,FALSE)</f>
        <v>#ERROR!</v>
      </c>
      <c r="E1572" s="79" t="str">
        <f>VLOOKUP(G1572,[1]Macrodata_CCF!$A$3:$B$55,2,FALSE)</f>
        <v>#ERROR!</v>
      </c>
      <c r="F1572" s="78">
        <v>0.0</v>
      </c>
      <c r="G1572" s="80">
        <v>23.0</v>
      </c>
      <c r="H1572" s="81">
        <v>32770.0</v>
      </c>
      <c r="I1572" s="81">
        <v>40000.0</v>
      </c>
      <c r="J1572" s="81">
        <v>34215.0</v>
      </c>
      <c r="K1572" s="81">
        <v>60000.0</v>
      </c>
      <c r="L1572" s="82">
        <v>0.1998616874135546</v>
      </c>
      <c r="N1572" s="83">
        <f t="shared" si="1"/>
        <v>0.1998616874</v>
      </c>
      <c r="O1572" s="83">
        <f t="shared" si="2"/>
        <v>0.1998616874</v>
      </c>
      <c r="Q1572" s="83">
        <f t="shared" si="3"/>
        <v>0.18075</v>
      </c>
      <c r="R1572" s="83">
        <f t="shared" si="4"/>
        <v>0.1998616874</v>
      </c>
      <c r="S1572" s="83" t="b">
        <f t="shared" si="5"/>
        <v>0</v>
      </c>
      <c r="T1572" s="72"/>
      <c r="U1572" s="72"/>
      <c r="V1572" s="72"/>
      <c r="W1572" s="72"/>
      <c r="X1572" s="72"/>
      <c r="Y1572" s="72"/>
      <c r="Z1572" s="72"/>
      <c r="AA1572" s="72"/>
      <c r="AB1572" s="72"/>
      <c r="AC1572" s="72"/>
      <c r="AD1572" s="72"/>
      <c r="AE1572" s="72"/>
      <c r="AF1572" s="72"/>
      <c r="AG1572" s="72"/>
      <c r="AH1572" s="72"/>
      <c r="AI1572" s="72"/>
      <c r="AJ1572" s="72"/>
      <c r="AK1572" s="72"/>
    </row>
    <row r="1573" ht="14.25" customHeight="1">
      <c r="A1573" s="78">
        <v>1570.0</v>
      </c>
      <c r="C1573" s="78" t="str">
        <f>VLOOKUP(G1573,[1]Macrodata_CCF!$A$3:$D$55,4,FALSE)</f>
        <v>#ERROR!</v>
      </c>
      <c r="E1573" s="79" t="str">
        <f>VLOOKUP(G1573,[1]Macrodata_CCF!$A$3:$B$55,2,FALSE)</f>
        <v>#ERROR!</v>
      </c>
      <c r="F1573" s="78">
        <v>0.0</v>
      </c>
      <c r="G1573" s="80">
        <v>16.0</v>
      </c>
      <c r="H1573" s="81">
        <v>173785.0</v>
      </c>
      <c r="I1573" s="81">
        <v>580000.0</v>
      </c>
      <c r="J1573" s="81">
        <v>591600.0</v>
      </c>
      <c r="K1573" s="81">
        <v>580000.0</v>
      </c>
      <c r="L1573" s="82">
        <v>1.028556306389474</v>
      </c>
      <c r="N1573" s="83">
        <f t="shared" si="1"/>
        <v>1.028556306</v>
      </c>
      <c r="O1573" s="83">
        <f t="shared" si="2"/>
        <v>1</v>
      </c>
      <c r="Q1573" s="83">
        <f t="shared" si="3"/>
        <v>0.7003706897</v>
      </c>
      <c r="R1573" s="83">
        <f t="shared" si="4"/>
        <v>1.028556306</v>
      </c>
      <c r="S1573" s="83" t="b">
        <f t="shared" si="5"/>
        <v>0</v>
      </c>
      <c r="T1573" s="72"/>
      <c r="U1573" s="72"/>
      <c r="V1573" s="72"/>
      <c r="W1573" s="72"/>
      <c r="X1573" s="72"/>
      <c r="Y1573" s="72"/>
      <c r="Z1573" s="72"/>
      <c r="AA1573" s="72"/>
      <c r="AB1573" s="72"/>
      <c r="AC1573" s="72"/>
      <c r="AD1573" s="72"/>
      <c r="AE1573" s="72"/>
      <c r="AF1573" s="72"/>
      <c r="AG1573" s="72"/>
      <c r="AH1573" s="72"/>
      <c r="AI1573" s="72"/>
      <c r="AJ1573" s="72"/>
      <c r="AK1573" s="72"/>
    </row>
    <row r="1574" ht="14.25" customHeight="1">
      <c r="A1574" s="78">
        <v>1571.0</v>
      </c>
      <c r="C1574" s="78" t="str">
        <f>VLOOKUP(G1574,[1]Macrodata_CCF!$A$3:$D$55,4,FALSE)</f>
        <v>#ERROR!</v>
      </c>
      <c r="E1574" s="79" t="str">
        <f>VLOOKUP(G1574,[1]Macrodata_CCF!$A$3:$B$55,2,FALSE)</f>
        <v>#ERROR!</v>
      </c>
      <c r="F1574" s="78">
        <v>0.0</v>
      </c>
      <c r="G1574" s="80">
        <v>5.0</v>
      </c>
      <c r="H1574" s="81">
        <v>0.0</v>
      </c>
      <c r="I1574" s="81">
        <v>370000.0</v>
      </c>
      <c r="J1574" s="81">
        <v>85100.0</v>
      </c>
      <c r="K1574" s="81">
        <v>370000.0</v>
      </c>
      <c r="L1574" s="82">
        <v>0.23</v>
      </c>
      <c r="N1574" s="83">
        <f t="shared" si="1"/>
        <v>0.23</v>
      </c>
      <c r="O1574" s="83">
        <f t="shared" si="2"/>
        <v>0.23</v>
      </c>
      <c r="Q1574" s="83">
        <f t="shared" si="3"/>
        <v>1</v>
      </c>
      <c r="R1574" s="83">
        <f t="shared" si="4"/>
        <v>0.23</v>
      </c>
      <c r="S1574" s="83" t="b">
        <f t="shared" si="5"/>
        <v>0</v>
      </c>
      <c r="T1574" s="72"/>
      <c r="U1574" s="72"/>
      <c r="V1574" s="72"/>
      <c r="W1574" s="72"/>
      <c r="X1574" s="72"/>
      <c r="Y1574" s="72"/>
      <c r="Z1574" s="72"/>
      <c r="AA1574" s="72"/>
      <c r="AB1574" s="72"/>
      <c r="AC1574" s="72"/>
      <c r="AD1574" s="72"/>
      <c r="AE1574" s="72"/>
      <c r="AF1574" s="72"/>
      <c r="AG1574" s="72"/>
      <c r="AH1574" s="72"/>
      <c r="AI1574" s="72"/>
      <c r="AJ1574" s="72"/>
      <c r="AK1574" s="72"/>
    </row>
    <row r="1575" ht="14.25" customHeight="1">
      <c r="A1575" s="78">
        <v>1572.0</v>
      </c>
      <c r="C1575" s="78" t="str">
        <f>VLOOKUP(G1575,[1]Macrodata_CCF!$A$3:$D$55,4,FALSE)</f>
        <v>#ERROR!</v>
      </c>
      <c r="E1575" s="79" t="str">
        <f>VLOOKUP(G1575,[1]Macrodata_CCF!$A$3:$B$55,2,FALSE)</f>
        <v>#ERROR!</v>
      </c>
      <c r="F1575" s="78">
        <v>1.0</v>
      </c>
      <c r="G1575" s="80">
        <v>29.0</v>
      </c>
      <c r="H1575" s="81">
        <v>33185.0</v>
      </c>
      <c r="I1575" s="81">
        <v>680000.0</v>
      </c>
      <c r="J1575" s="81">
        <v>388935.0</v>
      </c>
      <c r="K1575" s="81">
        <v>680000.0</v>
      </c>
      <c r="L1575" s="82">
        <v>0.5500027055649607</v>
      </c>
      <c r="N1575" s="83">
        <f t="shared" si="1"/>
        <v>0.5500027056</v>
      </c>
      <c r="O1575" s="83">
        <f t="shared" si="2"/>
        <v>0.5500027056</v>
      </c>
      <c r="Q1575" s="83">
        <f t="shared" si="3"/>
        <v>0.9511985294</v>
      </c>
      <c r="R1575" s="83">
        <f t="shared" si="4"/>
        <v>0.5500027056</v>
      </c>
      <c r="S1575" s="83" t="b">
        <f t="shared" si="5"/>
        <v>0</v>
      </c>
      <c r="T1575" s="72"/>
      <c r="U1575" s="72"/>
      <c r="V1575" s="72"/>
      <c r="W1575" s="72"/>
      <c r="X1575" s="72"/>
      <c r="Y1575" s="72"/>
      <c r="Z1575" s="72"/>
      <c r="AA1575" s="72"/>
      <c r="AB1575" s="72"/>
      <c r="AC1575" s="72"/>
      <c r="AD1575" s="72"/>
      <c r="AE1575" s="72"/>
      <c r="AF1575" s="72"/>
      <c r="AG1575" s="72"/>
      <c r="AH1575" s="72"/>
      <c r="AI1575" s="72"/>
      <c r="AJ1575" s="72"/>
      <c r="AK1575" s="72"/>
    </row>
    <row r="1576" ht="14.25" customHeight="1">
      <c r="A1576" s="78">
        <v>1573.0</v>
      </c>
      <c r="C1576" s="78" t="str">
        <f>VLOOKUP(G1576,[1]Macrodata_CCF!$A$3:$D$55,4,FALSE)</f>
        <v>#ERROR!</v>
      </c>
      <c r="E1576" s="79" t="str">
        <f>VLOOKUP(G1576,[1]Macrodata_CCF!$A$3:$B$55,2,FALSE)</f>
        <v>#ERROR!</v>
      </c>
      <c r="F1576" s="78">
        <v>0.0</v>
      </c>
      <c r="G1576" s="80">
        <v>36.0</v>
      </c>
      <c r="H1576" s="81">
        <v>198460.0</v>
      </c>
      <c r="I1576" s="81">
        <v>470000.0</v>
      </c>
      <c r="J1576" s="81">
        <v>244620.0</v>
      </c>
      <c r="K1576" s="81">
        <v>846000.0</v>
      </c>
      <c r="L1576" s="82">
        <v>0.1699933711423731</v>
      </c>
      <c r="N1576" s="83">
        <f t="shared" si="1"/>
        <v>0.1699933711</v>
      </c>
      <c r="O1576" s="83">
        <f t="shared" si="2"/>
        <v>0.1699933711</v>
      </c>
      <c r="Q1576" s="83">
        <f t="shared" si="3"/>
        <v>0.5777446809</v>
      </c>
      <c r="R1576" s="83">
        <f t="shared" si="4"/>
        <v>0.1699933711</v>
      </c>
      <c r="S1576" s="83" t="b">
        <f t="shared" si="5"/>
        <v>0</v>
      </c>
      <c r="T1576" s="72"/>
      <c r="U1576" s="72"/>
      <c r="V1576" s="72"/>
      <c r="W1576" s="72"/>
      <c r="X1576" s="72"/>
      <c r="Y1576" s="72"/>
      <c r="Z1576" s="72"/>
      <c r="AA1576" s="72"/>
      <c r="AB1576" s="72"/>
      <c r="AC1576" s="72"/>
      <c r="AD1576" s="72"/>
      <c r="AE1576" s="72"/>
      <c r="AF1576" s="72"/>
      <c r="AG1576" s="72"/>
      <c r="AH1576" s="72"/>
      <c r="AI1576" s="72"/>
      <c r="AJ1576" s="72"/>
      <c r="AK1576" s="72"/>
    </row>
    <row r="1577" ht="14.25" customHeight="1">
      <c r="A1577" s="78">
        <v>1574.0</v>
      </c>
      <c r="C1577" s="78" t="str">
        <f>VLOOKUP(G1577,[1]Macrodata_CCF!$A$3:$D$55,4,FALSE)</f>
        <v>#ERROR!</v>
      </c>
      <c r="E1577" s="79" t="str">
        <f>VLOOKUP(G1577,[1]Macrodata_CCF!$A$3:$B$55,2,FALSE)</f>
        <v>#ERROR!</v>
      </c>
      <c r="F1577" s="78">
        <v>0.0</v>
      </c>
      <c r="G1577" s="80">
        <v>45.0</v>
      </c>
      <c r="H1577" s="81">
        <v>632205.0</v>
      </c>
      <c r="I1577" s="81">
        <v>830000.0</v>
      </c>
      <c r="J1577" s="81">
        <v>667810.0</v>
      </c>
      <c r="K1577" s="81">
        <v>830000.0</v>
      </c>
      <c r="L1577" s="82">
        <v>0.1800096059051038</v>
      </c>
      <c r="N1577" s="83">
        <f t="shared" si="1"/>
        <v>0.1800096059</v>
      </c>
      <c r="O1577" s="83">
        <f t="shared" si="2"/>
        <v>0.1800096059</v>
      </c>
      <c r="Q1577" s="83">
        <f t="shared" si="3"/>
        <v>0.2383072289</v>
      </c>
      <c r="R1577" s="83">
        <f t="shared" si="4"/>
        <v>0.1800096059</v>
      </c>
      <c r="S1577" s="83" t="b">
        <f t="shared" si="5"/>
        <v>0</v>
      </c>
      <c r="T1577" s="72"/>
      <c r="U1577" s="72"/>
      <c r="V1577" s="72"/>
      <c r="W1577" s="72"/>
      <c r="X1577" s="72"/>
      <c r="Y1577" s="72"/>
      <c r="Z1577" s="72"/>
      <c r="AA1577" s="72"/>
      <c r="AB1577" s="72"/>
      <c r="AC1577" s="72"/>
      <c r="AD1577" s="72"/>
      <c r="AE1577" s="72"/>
      <c r="AF1577" s="72"/>
      <c r="AG1577" s="72"/>
      <c r="AH1577" s="72"/>
      <c r="AI1577" s="72"/>
      <c r="AJ1577" s="72"/>
      <c r="AK1577" s="72"/>
    </row>
    <row r="1578" ht="14.25" customHeight="1">
      <c r="A1578" s="78">
        <v>1575.0</v>
      </c>
      <c r="C1578" s="78" t="str">
        <f>VLOOKUP(G1578,[1]Macrodata_CCF!$A$3:$D$55,4,FALSE)</f>
        <v>#ERROR!</v>
      </c>
      <c r="E1578" s="79" t="str">
        <f>VLOOKUP(G1578,[1]Macrodata_CCF!$A$3:$B$55,2,FALSE)</f>
        <v>#ERROR!</v>
      </c>
      <c r="F1578" s="78">
        <v>0.0</v>
      </c>
      <c r="G1578" s="80">
        <v>13.0</v>
      </c>
      <c r="H1578" s="81">
        <v>242085.0</v>
      </c>
      <c r="I1578" s="81">
        <v>530000.0</v>
      </c>
      <c r="J1578" s="81">
        <v>233450.0</v>
      </c>
      <c r="K1578" s="81">
        <v>530000.0</v>
      </c>
      <c r="L1578" s="82">
        <v>-0.02999149054408419</v>
      </c>
      <c r="N1578" s="83">
        <f t="shared" si="1"/>
        <v>-0.02999149054</v>
      </c>
      <c r="O1578" s="83">
        <f t="shared" si="2"/>
        <v>0</v>
      </c>
      <c r="Q1578" s="83">
        <f t="shared" si="3"/>
        <v>0.5432358491</v>
      </c>
      <c r="R1578" s="83">
        <f t="shared" si="4"/>
        <v>-0.02999149054</v>
      </c>
      <c r="S1578" s="83" t="b">
        <f t="shared" si="5"/>
        <v>0</v>
      </c>
      <c r="T1578" s="72"/>
      <c r="U1578" s="72"/>
      <c r="V1578" s="72"/>
      <c r="W1578" s="72"/>
      <c r="X1578" s="72"/>
      <c r="Y1578" s="72"/>
      <c r="Z1578" s="72"/>
      <c r="AA1578" s="72"/>
      <c r="AB1578" s="72"/>
      <c r="AC1578" s="72"/>
      <c r="AD1578" s="72"/>
      <c r="AE1578" s="72"/>
      <c r="AF1578" s="72"/>
      <c r="AG1578" s="72"/>
      <c r="AH1578" s="72"/>
      <c r="AI1578" s="72"/>
      <c r="AJ1578" s="72"/>
      <c r="AK1578" s="72"/>
    </row>
    <row r="1579" ht="14.25" customHeight="1">
      <c r="A1579" s="78">
        <v>1576.0</v>
      </c>
      <c r="C1579" s="78" t="str">
        <f>VLOOKUP(G1579,[1]Macrodata_CCF!$A$3:$D$55,4,FALSE)</f>
        <v>#ERROR!</v>
      </c>
      <c r="E1579" s="79" t="str">
        <f>VLOOKUP(G1579,[1]Macrodata_CCF!$A$3:$B$55,2,FALSE)</f>
        <v>#ERROR!</v>
      </c>
      <c r="F1579" s="78">
        <v>0.0</v>
      </c>
      <c r="G1579" s="80">
        <v>34.0</v>
      </c>
      <c r="H1579" s="81">
        <v>186930.0</v>
      </c>
      <c r="I1579" s="81">
        <v>240000.0</v>
      </c>
      <c r="J1579" s="81">
        <v>189585.0</v>
      </c>
      <c r="K1579" s="81">
        <v>408000.0</v>
      </c>
      <c r="L1579" s="82">
        <v>0.05002826455624647</v>
      </c>
      <c r="N1579" s="83">
        <f t="shared" si="1"/>
        <v>0.05002826456</v>
      </c>
      <c r="O1579" s="83">
        <f t="shared" si="2"/>
        <v>0.05002826456</v>
      </c>
      <c r="Q1579" s="83">
        <f t="shared" si="3"/>
        <v>0.221125</v>
      </c>
      <c r="R1579" s="83">
        <f t="shared" si="4"/>
        <v>0.05002826456</v>
      </c>
      <c r="S1579" s="83" t="b">
        <f t="shared" si="5"/>
        <v>0</v>
      </c>
      <c r="T1579" s="72"/>
      <c r="U1579" s="72"/>
      <c r="V1579" s="72"/>
      <c r="W1579" s="72"/>
      <c r="X1579" s="72"/>
      <c r="Y1579" s="72"/>
      <c r="Z1579" s="72"/>
      <c r="AA1579" s="72"/>
      <c r="AB1579" s="72"/>
      <c r="AC1579" s="72"/>
      <c r="AD1579" s="72"/>
      <c r="AE1579" s="72"/>
      <c r="AF1579" s="72"/>
      <c r="AG1579" s="72"/>
      <c r="AH1579" s="72"/>
      <c r="AI1579" s="72"/>
      <c r="AJ1579" s="72"/>
      <c r="AK1579" s="72"/>
    </row>
    <row r="1580" ht="14.25" customHeight="1">
      <c r="A1580" s="78">
        <v>1577.0</v>
      </c>
      <c r="C1580" s="78" t="str">
        <f>VLOOKUP(G1580,[1]Macrodata_CCF!$A$3:$D$55,4,FALSE)</f>
        <v>#ERROR!</v>
      </c>
      <c r="E1580" s="79" t="str">
        <f>VLOOKUP(G1580,[1]Macrodata_CCF!$A$3:$B$55,2,FALSE)</f>
        <v>#ERROR!</v>
      </c>
      <c r="F1580" s="78">
        <v>0.0</v>
      </c>
      <c r="G1580" s="80">
        <v>49.0</v>
      </c>
      <c r="H1580" s="81">
        <v>457915.0</v>
      </c>
      <c r="I1580" s="81">
        <v>620000.0</v>
      </c>
      <c r="J1580" s="81">
        <v>461155.0</v>
      </c>
      <c r="K1580" s="81">
        <v>620000.0</v>
      </c>
      <c r="L1580" s="82">
        <v>0.01998951167597248</v>
      </c>
      <c r="N1580" s="83">
        <f t="shared" si="1"/>
        <v>0.01998951168</v>
      </c>
      <c r="O1580" s="83">
        <f t="shared" si="2"/>
        <v>0.01998951168</v>
      </c>
      <c r="Q1580" s="83">
        <f t="shared" si="3"/>
        <v>0.2614274194</v>
      </c>
      <c r="R1580" s="83">
        <f t="shared" si="4"/>
        <v>0.01998951168</v>
      </c>
      <c r="S1580" s="83" t="b">
        <f t="shared" si="5"/>
        <v>0</v>
      </c>
      <c r="T1580" s="72"/>
      <c r="U1580" s="72"/>
      <c r="V1580" s="72"/>
      <c r="W1580" s="72"/>
      <c r="X1580" s="72"/>
      <c r="Y1580" s="72"/>
      <c r="Z1580" s="72"/>
      <c r="AA1580" s="72"/>
      <c r="AB1580" s="72"/>
      <c r="AC1580" s="72"/>
      <c r="AD1580" s="72"/>
      <c r="AE1580" s="72"/>
      <c r="AF1580" s="72"/>
      <c r="AG1580" s="72"/>
      <c r="AH1580" s="72"/>
      <c r="AI1580" s="72"/>
      <c r="AJ1580" s="72"/>
      <c r="AK1580" s="72"/>
    </row>
    <row r="1581" ht="14.25" customHeight="1">
      <c r="A1581" s="78">
        <v>1578.0</v>
      </c>
      <c r="C1581" s="78" t="str">
        <f>VLOOKUP(G1581,[1]Macrodata_CCF!$A$3:$D$55,4,FALSE)</f>
        <v>#ERROR!</v>
      </c>
      <c r="E1581" s="79" t="str">
        <f>VLOOKUP(G1581,[1]Macrodata_CCF!$A$3:$B$55,2,FALSE)</f>
        <v>#ERROR!</v>
      </c>
      <c r="F1581" s="78">
        <v>0.0</v>
      </c>
      <c r="G1581" s="80">
        <v>46.0</v>
      </c>
      <c r="H1581" s="81">
        <v>385710.0</v>
      </c>
      <c r="I1581" s="81">
        <v>430000.0</v>
      </c>
      <c r="J1581" s="81">
        <v>381725.0</v>
      </c>
      <c r="K1581" s="81">
        <v>430000.0</v>
      </c>
      <c r="L1581" s="82">
        <v>-0.08997516369383608</v>
      </c>
      <c r="N1581" s="83">
        <f t="shared" si="1"/>
        <v>-0.08997516369</v>
      </c>
      <c r="O1581" s="83">
        <f t="shared" si="2"/>
        <v>0</v>
      </c>
      <c r="Q1581" s="83">
        <f t="shared" si="3"/>
        <v>0.103</v>
      </c>
      <c r="R1581" s="83">
        <f t="shared" si="4"/>
        <v>-0.08997516369</v>
      </c>
      <c r="S1581" s="83" t="b">
        <f t="shared" si="5"/>
        <v>0</v>
      </c>
      <c r="T1581" s="72"/>
      <c r="U1581" s="72"/>
      <c r="V1581" s="72"/>
      <c r="W1581" s="72"/>
      <c r="X1581" s="72"/>
      <c r="Y1581" s="72"/>
      <c r="Z1581" s="72"/>
      <c r="AA1581" s="72"/>
      <c r="AB1581" s="72"/>
      <c r="AC1581" s="72"/>
      <c r="AD1581" s="72"/>
      <c r="AE1581" s="72"/>
      <c r="AF1581" s="72"/>
      <c r="AG1581" s="72"/>
      <c r="AH1581" s="72"/>
      <c r="AI1581" s="72"/>
      <c r="AJ1581" s="72"/>
      <c r="AK1581" s="72"/>
    </row>
    <row r="1582" ht="14.25" customHeight="1">
      <c r="A1582" s="78">
        <v>1579.0</v>
      </c>
      <c r="C1582" s="78" t="str">
        <f>VLOOKUP(G1582,[1]Macrodata_CCF!$A$3:$D$55,4,FALSE)</f>
        <v>#ERROR!</v>
      </c>
      <c r="E1582" s="79" t="str">
        <f>VLOOKUP(G1582,[1]Macrodata_CCF!$A$3:$B$55,2,FALSE)</f>
        <v>#ERROR!</v>
      </c>
      <c r="F1582" s="78">
        <v>0.0</v>
      </c>
      <c r="G1582" s="80">
        <v>39.0</v>
      </c>
      <c r="H1582" s="81">
        <v>10410.0</v>
      </c>
      <c r="I1582" s="81">
        <v>150000.0</v>
      </c>
      <c r="J1582" s="81">
        <v>20180.0</v>
      </c>
      <c r="K1582" s="81">
        <v>255000.0</v>
      </c>
      <c r="L1582" s="82">
        <v>0.0699906870119636</v>
      </c>
      <c r="N1582" s="83">
        <f t="shared" si="1"/>
        <v>0.06999068701</v>
      </c>
      <c r="O1582" s="83">
        <f t="shared" si="2"/>
        <v>0.06999068701</v>
      </c>
      <c r="Q1582" s="83">
        <f t="shared" si="3"/>
        <v>0.9306</v>
      </c>
      <c r="R1582" s="83">
        <f t="shared" si="4"/>
        <v>0.06999068701</v>
      </c>
      <c r="S1582" s="83" t="b">
        <f t="shared" si="5"/>
        <v>0</v>
      </c>
      <c r="T1582" s="72"/>
      <c r="U1582" s="72"/>
      <c r="V1582" s="72"/>
      <c r="W1582" s="72"/>
      <c r="X1582" s="72"/>
      <c r="Y1582" s="72"/>
      <c r="Z1582" s="72"/>
      <c r="AA1582" s="72"/>
      <c r="AB1582" s="72"/>
      <c r="AC1582" s="72"/>
      <c r="AD1582" s="72"/>
      <c r="AE1582" s="72"/>
      <c r="AF1582" s="72"/>
      <c r="AG1582" s="72"/>
      <c r="AH1582" s="72"/>
      <c r="AI1582" s="72"/>
      <c r="AJ1582" s="72"/>
      <c r="AK1582" s="72"/>
    </row>
    <row r="1583" ht="14.25" customHeight="1">
      <c r="A1583" s="78">
        <v>1580.0</v>
      </c>
      <c r="C1583" s="78" t="str">
        <f>VLOOKUP(G1583,[1]Macrodata_CCF!$A$3:$D$55,4,FALSE)</f>
        <v>#ERROR!</v>
      </c>
      <c r="E1583" s="79" t="str">
        <f>VLOOKUP(G1583,[1]Macrodata_CCF!$A$3:$B$55,2,FALSE)</f>
        <v>#ERROR!</v>
      </c>
      <c r="F1583" s="78">
        <v>0.0</v>
      </c>
      <c r="G1583" s="80">
        <v>24.0</v>
      </c>
      <c r="H1583" s="81">
        <v>143400.0</v>
      </c>
      <c r="I1583" s="81">
        <v>940000.0</v>
      </c>
      <c r="J1583" s="81">
        <v>254925.0</v>
      </c>
      <c r="K1583" s="81">
        <v>1410000.0</v>
      </c>
      <c r="L1583" s="82">
        <v>0.1400012553351745</v>
      </c>
      <c r="N1583" s="83">
        <f t="shared" si="1"/>
        <v>0.1400012553</v>
      </c>
      <c r="O1583" s="83">
        <f t="shared" si="2"/>
        <v>0.1400012553</v>
      </c>
      <c r="Q1583" s="83">
        <f t="shared" si="3"/>
        <v>0.8474468085</v>
      </c>
      <c r="R1583" s="83">
        <f t="shared" si="4"/>
        <v>0.1400012553</v>
      </c>
      <c r="S1583" s="83" t="b">
        <f t="shared" si="5"/>
        <v>0</v>
      </c>
      <c r="T1583" s="72"/>
      <c r="U1583" s="72"/>
      <c r="V1583" s="72"/>
      <c r="W1583" s="72"/>
      <c r="X1583" s="72"/>
      <c r="Y1583" s="72"/>
      <c r="Z1583" s="72"/>
      <c r="AA1583" s="72"/>
      <c r="AB1583" s="72"/>
      <c r="AC1583" s="72"/>
      <c r="AD1583" s="72"/>
      <c r="AE1583" s="72"/>
      <c r="AF1583" s="72"/>
      <c r="AG1583" s="72"/>
      <c r="AH1583" s="72"/>
      <c r="AI1583" s="72"/>
      <c r="AJ1583" s="72"/>
      <c r="AK1583" s="72"/>
    </row>
    <row r="1584" ht="14.25" customHeight="1">
      <c r="A1584" s="78">
        <v>1581.0</v>
      </c>
      <c r="C1584" s="78" t="str">
        <f>VLOOKUP(G1584,[1]Macrodata_CCF!$A$3:$D$55,4,FALSE)</f>
        <v>#ERROR!</v>
      </c>
      <c r="E1584" s="79" t="str">
        <f>VLOOKUP(G1584,[1]Macrodata_CCF!$A$3:$B$55,2,FALSE)</f>
        <v>#ERROR!</v>
      </c>
      <c r="F1584" s="78">
        <v>0.0</v>
      </c>
      <c r="G1584" s="80">
        <v>44.0</v>
      </c>
      <c r="H1584" s="81">
        <v>41315.0</v>
      </c>
      <c r="I1584" s="81">
        <v>580000.0</v>
      </c>
      <c r="J1584" s="81">
        <v>122120.0</v>
      </c>
      <c r="K1584" s="81">
        <v>580000.0</v>
      </c>
      <c r="L1584" s="82">
        <v>0.1500041768380408</v>
      </c>
      <c r="N1584" s="83">
        <f t="shared" si="1"/>
        <v>0.1500041768</v>
      </c>
      <c r="O1584" s="83">
        <f t="shared" si="2"/>
        <v>0.1500041768</v>
      </c>
      <c r="Q1584" s="83">
        <f t="shared" si="3"/>
        <v>0.9287672414</v>
      </c>
      <c r="R1584" s="83">
        <f t="shared" si="4"/>
        <v>0.1500041768</v>
      </c>
      <c r="S1584" s="83" t="b">
        <f t="shared" si="5"/>
        <v>0</v>
      </c>
      <c r="T1584" s="72"/>
      <c r="U1584" s="72"/>
      <c r="V1584" s="72"/>
      <c r="W1584" s="72"/>
      <c r="X1584" s="72"/>
      <c r="Y1584" s="72"/>
      <c r="Z1584" s="72"/>
      <c r="AA1584" s="72"/>
      <c r="AB1584" s="72"/>
      <c r="AC1584" s="72"/>
      <c r="AD1584" s="72"/>
      <c r="AE1584" s="72"/>
      <c r="AF1584" s="72"/>
      <c r="AG1584" s="72"/>
      <c r="AH1584" s="72"/>
      <c r="AI1584" s="72"/>
      <c r="AJ1584" s="72"/>
      <c r="AK1584" s="72"/>
    </row>
    <row r="1585" ht="14.25" customHeight="1">
      <c r="A1585" s="78">
        <v>1582.0</v>
      </c>
      <c r="C1585" s="78" t="str">
        <f>VLOOKUP(G1585,[1]Macrodata_CCF!$A$3:$D$55,4,FALSE)</f>
        <v>#ERROR!</v>
      </c>
      <c r="E1585" s="79" t="str">
        <f>VLOOKUP(G1585,[1]Macrodata_CCF!$A$3:$B$55,2,FALSE)</f>
        <v>#ERROR!</v>
      </c>
      <c r="F1585" s="78">
        <v>0.0</v>
      </c>
      <c r="G1585" s="80">
        <v>43.0</v>
      </c>
      <c r="H1585" s="81">
        <v>0.0</v>
      </c>
      <c r="I1585" s="81">
        <v>970000.0</v>
      </c>
      <c r="J1585" s="81">
        <v>184300.0</v>
      </c>
      <c r="K1585" s="81">
        <v>970000.0</v>
      </c>
      <c r="L1585" s="82">
        <v>0.19</v>
      </c>
      <c r="N1585" s="83">
        <f t="shared" si="1"/>
        <v>0.19</v>
      </c>
      <c r="O1585" s="83">
        <f t="shared" si="2"/>
        <v>0.19</v>
      </c>
      <c r="Q1585" s="83">
        <f t="shared" si="3"/>
        <v>1</v>
      </c>
      <c r="R1585" s="83">
        <f t="shared" si="4"/>
        <v>0.19</v>
      </c>
      <c r="S1585" s="83" t="b">
        <f t="shared" si="5"/>
        <v>0</v>
      </c>
      <c r="T1585" s="72"/>
      <c r="U1585" s="72"/>
      <c r="V1585" s="72"/>
      <c r="W1585" s="72"/>
      <c r="X1585" s="72"/>
      <c r="Y1585" s="72"/>
      <c r="Z1585" s="72"/>
      <c r="AA1585" s="72"/>
      <c r="AB1585" s="72"/>
      <c r="AC1585" s="72"/>
      <c r="AD1585" s="72"/>
      <c r="AE1585" s="72"/>
      <c r="AF1585" s="72"/>
      <c r="AG1585" s="72"/>
      <c r="AH1585" s="72"/>
      <c r="AI1585" s="72"/>
      <c r="AJ1585" s="72"/>
      <c r="AK1585" s="72"/>
    </row>
    <row r="1586" ht="14.25" customHeight="1">
      <c r="A1586" s="78">
        <v>1583.0</v>
      </c>
      <c r="C1586" s="78" t="str">
        <f>VLOOKUP(G1586,[1]Macrodata_CCF!$A$3:$D$55,4,FALSE)</f>
        <v>#ERROR!</v>
      </c>
      <c r="E1586" s="79" t="str">
        <f>VLOOKUP(G1586,[1]Macrodata_CCF!$A$3:$B$55,2,FALSE)</f>
        <v>#ERROR!</v>
      </c>
      <c r="F1586" s="78">
        <v>0.0</v>
      </c>
      <c r="G1586" s="80">
        <v>12.0</v>
      </c>
      <c r="H1586" s="81">
        <v>556300.0</v>
      </c>
      <c r="I1586" s="81">
        <v>580000.0</v>
      </c>
      <c r="J1586" s="81">
        <v>562460.0</v>
      </c>
      <c r="K1586" s="81">
        <v>580000.0</v>
      </c>
      <c r="L1586" s="82">
        <v>0.259915611814346</v>
      </c>
      <c r="N1586" s="83">
        <f t="shared" si="1"/>
        <v>0.2599156118</v>
      </c>
      <c r="O1586" s="83">
        <f t="shared" si="2"/>
        <v>0.2599156118</v>
      </c>
      <c r="Q1586" s="83">
        <f t="shared" si="3"/>
        <v>0.04086206897</v>
      </c>
      <c r="R1586" s="83">
        <f t="shared" si="4"/>
        <v>0.01062068966</v>
      </c>
      <c r="S1586" s="83" t="b">
        <f t="shared" si="5"/>
        <v>0</v>
      </c>
      <c r="T1586" s="72"/>
      <c r="U1586" s="72"/>
      <c r="V1586" s="72"/>
      <c r="W1586" s="72"/>
      <c r="X1586" s="72"/>
      <c r="Y1586" s="72"/>
      <c r="Z1586" s="72"/>
      <c r="AA1586" s="72"/>
      <c r="AB1586" s="72"/>
      <c r="AC1586" s="72"/>
      <c r="AD1586" s="72"/>
      <c r="AE1586" s="72"/>
      <c r="AF1586" s="72"/>
      <c r="AG1586" s="72"/>
      <c r="AH1586" s="72"/>
      <c r="AI1586" s="72"/>
      <c r="AJ1586" s="72"/>
      <c r="AK1586" s="72"/>
    </row>
    <row r="1587" ht="14.25" customHeight="1">
      <c r="A1587" s="78">
        <v>1584.0</v>
      </c>
      <c r="C1587" s="78" t="str">
        <f>VLOOKUP(G1587,[1]Macrodata_CCF!$A$3:$D$55,4,FALSE)</f>
        <v>#ERROR!</v>
      </c>
      <c r="E1587" s="79" t="str">
        <f>VLOOKUP(G1587,[1]Macrodata_CCF!$A$3:$B$55,2,FALSE)</f>
        <v>#ERROR!</v>
      </c>
      <c r="F1587" s="78">
        <v>0.0</v>
      </c>
      <c r="G1587" s="80">
        <v>47.0</v>
      </c>
      <c r="H1587" s="81">
        <v>13305.0</v>
      </c>
      <c r="I1587" s="81">
        <v>20000.0</v>
      </c>
      <c r="J1587" s="81">
        <v>14310.0</v>
      </c>
      <c r="K1587" s="81">
        <v>20000.0</v>
      </c>
      <c r="L1587" s="82">
        <v>0.1501120238984317</v>
      </c>
      <c r="N1587" s="83">
        <f t="shared" si="1"/>
        <v>0.1501120239</v>
      </c>
      <c r="O1587" s="83">
        <f t="shared" si="2"/>
        <v>0.1501120239</v>
      </c>
      <c r="Q1587" s="83">
        <f t="shared" si="3"/>
        <v>0.33475</v>
      </c>
      <c r="R1587" s="83">
        <f t="shared" si="4"/>
        <v>0.1501120239</v>
      </c>
      <c r="S1587" s="83" t="b">
        <f t="shared" si="5"/>
        <v>0</v>
      </c>
      <c r="T1587" s="72"/>
      <c r="U1587" s="72"/>
      <c r="V1587" s="72"/>
      <c r="W1587" s="72"/>
      <c r="X1587" s="72"/>
      <c r="Y1587" s="72"/>
      <c r="Z1587" s="72"/>
      <c r="AA1587" s="72"/>
      <c r="AB1587" s="72"/>
      <c r="AC1587" s="72"/>
      <c r="AD1587" s="72"/>
      <c r="AE1587" s="72"/>
      <c r="AF1587" s="72"/>
      <c r="AG1587" s="72"/>
      <c r="AH1587" s="72"/>
      <c r="AI1587" s="72"/>
      <c r="AJ1587" s="72"/>
      <c r="AK1587" s="72"/>
    </row>
    <row r="1588" ht="14.25" customHeight="1">
      <c r="A1588" s="78">
        <v>1585.0</v>
      </c>
      <c r="C1588" s="78" t="str">
        <f>VLOOKUP(G1588,[1]Macrodata_CCF!$A$3:$D$55,4,FALSE)</f>
        <v>#ERROR!</v>
      </c>
      <c r="E1588" s="79" t="str">
        <f>VLOOKUP(G1588,[1]Macrodata_CCF!$A$3:$B$55,2,FALSE)</f>
        <v>#ERROR!</v>
      </c>
      <c r="F1588" s="78">
        <v>0.0</v>
      </c>
      <c r="G1588" s="80">
        <v>53.0</v>
      </c>
      <c r="H1588" s="81">
        <v>0.0</v>
      </c>
      <c r="I1588" s="81">
        <v>870000.0</v>
      </c>
      <c r="J1588" s="81">
        <v>87000.0</v>
      </c>
      <c r="K1588" s="81">
        <v>870000.0</v>
      </c>
      <c r="L1588" s="82">
        <v>0.1</v>
      </c>
      <c r="N1588" s="83">
        <f t="shared" si="1"/>
        <v>0.1</v>
      </c>
      <c r="O1588" s="83">
        <f t="shared" si="2"/>
        <v>0.1</v>
      </c>
      <c r="Q1588" s="83">
        <f t="shared" si="3"/>
        <v>1</v>
      </c>
      <c r="R1588" s="83">
        <f t="shared" si="4"/>
        <v>0.1</v>
      </c>
      <c r="S1588" s="83" t="b">
        <f t="shared" si="5"/>
        <v>0</v>
      </c>
      <c r="T1588" s="72"/>
      <c r="U1588" s="72"/>
      <c r="V1588" s="72"/>
      <c r="W1588" s="72"/>
      <c r="X1588" s="72"/>
      <c r="Y1588" s="72"/>
      <c r="Z1588" s="72"/>
      <c r="AA1588" s="72"/>
      <c r="AB1588" s="72"/>
      <c r="AC1588" s="72"/>
      <c r="AD1588" s="72"/>
      <c r="AE1588" s="72"/>
      <c r="AF1588" s="72"/>
      <c r="AG1588" s="72"/>
      <c r="AH1588" s="72"/>
      <c r="AI1588" s="72"/>
      <c r="AJ1588" s="72"/>
      <c r="AK1588" s="72"/>
    </row>
    <row r="1589" ht="14.25" customHeight="1">
      <c r="A1589" s="78">
        <v>1586.0</v>
      </c>
      <c r="C1589" s="78" t="str">
        <f>VLOOKUP(G1589,[1]Macrodata_CCF!$A$3:$D$55,4,FALSE)</f>
        <v>#ERROR!</v>
      </c>
      <c r="E1589" s="79" t="str">
        <f>VLOOKUP(G1589,[1]Macrodata_CCF!$A$3:$B$55,2,FALSE)</f>
        <v>#ERROR!</v>
      </c>
      <c r="F1589" s="78">
        <v>0.0</v>
      </c>
      <c r="G1589" s="80">
        <v>44.0</v>
      </c>
      <c r="H1589" s="81">
        <v>404535.0</v>
      </c>
      <c r="I1589" s="81">
        <v>450000.0</v>
      </c>
      <c r="J1589" s="81">
        <v>412265.0</v>
      </c>
      <c r="K1589" s="81">
        <v>450000.0</v>
      </c>
      <c r="L1589" s="82">
        <v>0.1700208951941053</v>
      </c>
      <c r="N1589" s="83">
        <f t="shared" si="1"/>
        <v>0.1700208952</v>
      </c>
      <c r="O1589" s="83">
        <f t="shared" si="2"/>
        <v>0.1700208952</v>
      </c>
      <c r="Q1589" s="83">
        <f t="shared" si="3"/>
        <v>0.1010333333</v>
      </c>
      <c r="R1589" s="83">
        <f t="shared" si="4"/>
        <v>0.1700208952</v>
      </c>
      <c r="S1589" s="83" t="b">
        <f t="shared" si="5"/>
        <v>0</v>
      </c>
      <c r="T1589" s="72"/>
      <c r="U1589" s="72"/>
      <c r="V1589" s="72"/>
      <c r="W1589" s="72"/>
      <c r="X1589" s="72"/>
      <c r="Y1589" s="72"/>
      <c r="Z1589" s="72"/>
      <c r="AA1589" s="72"/>
      <c r="AB1589" s="72"/>
      <c r="AC1589" s="72"/>
      <c r="AD1589" s="72"/>
      <c r="AE1589" s="72"/>
      <c r="AF1589" s="72"/>
      <c r="AG1589" s="72"/>
      <c r="AH1589" s="72"/>
      <c r="AI1589" s="72"/>
      <c r="AJ1589" s="72"/>
      <c r="AK1589" s="72"/>
    </row>
    <row r="1590" ht="14.25" customHeight="1">
      <c r="A1590" s="78">
        <v>1587.0</v>
      </c>
      <c r="C1590" s="78" t="str">
        <f>VLOOKUP(G1590,[1]Macrodata_CCF!$A$3:$D$55,4,FALSE)</f>
        <v>#ERROR!</v>
      </c>
      <c r="E1590" s="79" t="str">
        <f>VLOOKUP(G1590,[1]Macrodata_CCF!$A$3:$B$55,2,FALSE)</f>
        <v>#ERROR!</v>
      </c>
      <c r="F1590" s="78">
        <v>0.0</v>
      </c>
      <c r="G1590" s="80">
        <v>49.0</v>
      </c>
      <c r="H1590" s="81">
        <v>542155.0</v>
      </c>
      <c r="I1590" s="81">
        <v>770000.0</v>
      </c>
      <c r="J1590" s="81">
        <v>567220.0</v>
      </c>
      <c r="K1590" s="81">
        <v>770000.0</v>
      </c>
      <c r="L1590" s="82">
        <v>0.1100089973446861</v>
      </c>
      <c r="N1590" s="83">
        <f t="shared" si="1"/>
        <v>0.1100089973</v>
      </c>
      <c r="O1590" s="83">
        <f t="shared" si="2"/>
        <v>0.1100089973</v>
      </c>
      <c r="Q1590" s="83">
        <f t="shared" si="3"/>
        <v>0.2959025974</v>
      </c>
      <c r="R1590" s="83">
        <f t="shared" si="4"/>
        <v>0.1100089973</v>
      </c>
      <c r="S1590" s="83" t="b">
        <f t="shared" si="5"/>
        <v>0</v>
      </c>
      <c r="T1590" s="72"/>
      <c r="U1590" s="72"/>
      <c r="V1590" s="72"/>
      <c r="W1590" s="72"/>
      <c r="X1590" s="72"/>
      <c r="Y1590" s="72"/>
      <c r="Z1590" s="72"/>
      <c r="AA1590" s="72"/>
      <c r="AB1590" s="72"/>
      <c r="AC1590" s="72"/>
      <c r="AD1590" s="72"/>
      <c r="AE1590" s="72"/>
      <c r="AF1590" s="72"/>
      <c r="AG1590" s="72"/>
      <c r="AH1590" s="72"/>
      <c r="AI1590" s="72"/>
      <c r="AJ1590" s="72"/>
      <c r="AK1590" s="72"/>
    </row>
    <row r="1591" ht="14.25" customHeight="1">
      <c r="A1591" s="78">
        <v>1588.0</v>
      </c>
      <c r="C1591" s="78" t="str">
        <f>VLOOKUP(G1591,[1]Macrodata_CCF!$A$3:$D$55,4,FALSE)</f>
        <v>#ERROR!</v>
      </c>
      <c r="E1591" s="79" t="str">
        <f>VLOOKUP(G1591,[1]Macrodata_CCF!$A$3:$B$55,2,FALSE)</f>
        <v>#ERROR!</v>
      </c>
      <c r="F1591" s="78">
        <v>0.0</v>
      </c>
      <c r="G1591" s="80">
        <v>41.0</v>
      </c>
      <c r="H1591" s="81">
        <v>23545.0</v>
      </c>
      <c r="I1591" s="81">
        <v>780000.0</v>
      </c>
      <c r="J1591" s="81">
        <v>212660.0</v>
      </c>
      <c r="K1591" s="81">
        <v>780000.0</v>
      </c>
      <c r="L1591" s="82">
        <v>0.2500016524446266</v>
      </c>
      <c r="N1591" s="83">
        <f t="shared" si="1"/>
        <v>0.2500016524</v>
      </c>
      <c r="O1591" s="83">
        <f t="shared" si="2"/>
        <v>0.2500016524</v>
      </c>
      <c r="Q1591" s="83">
        <f t="shared" si="3"/>
        <v>0.9698141026</v>
      </c>
      <c r="R1591" s="83">
        <f t="shared" si="4"/>
        <v>0.2500016524</v>
      </c>
      <c r="S1591" s="83" t="b">
        <f t="shared" si="5"/>
        <v>0</v>
      </c>
      <c r="T1591" s="72"/>
      <c r="U1591" s="72"/>
      <c r="V1591" s="72"/>
      <c r="W1591" s="72"/>
      <c r="X1591" s="72"/>
      <c r="Y1591" s="72"/>
      <c r="Z1591" s="72"/>
      <c r="AA1591" s="72"/>
      <c r="AB1591" s="72"/>
      <c r="AC1591" s="72"/>
      <c r="AD1591" s="72"/>
      <c r="AE1591" s="72"/>
      <c r="AF1591" s="72"/>
      <c r="AG1591" s="72"/>
      <c r="AH1591" s="72"/>
      <c r="AI1591" s="72"/>
      <c r="AJ1591" s="72"/>
      <c r="AK1591" s="72"/>
    </row>
    <row r="1592" ht="14.25" customHeight="1">
      <c r="A1592" s="78">
        <v>1589.0</v>
      </c>
      <c r="C1592" s="78" t="str">
        <f>VLOOKUP(G1592,[1]Macrodata_CCF!$A$3:$D$55,4,FALSE)</f>
        <v>#ERROR!</v>
      </c>
      <c r="E1592" s="79" t="str">
        <f>VLOOKUP(G1592,[1]Macrodata_CCF!$A$3:$B$55,2,FALSE)</f>
        <v>#ERROR!</v>
      </c>
      <c r="F1592" s="78">
        <v>0.0</v>
      </c>
      <c r="G1592" s="80">
        <v>42.0</v>
      </c>
      <c r="H1592" s="81">
        <v>254000.0</v>
      </c>
      <c r="I1592" s="81">
        <v>870000.0</v>
      </c>
      <c r="J1592" s="81">
        <v>457280.0</v>
      </c>
      <c r="K1592" s="81">
        <v>870000.0</v>
      </c>
      <c r="L1592" s="82">
        <v>0.33</v>
      </c>
      <c r="N1592" s="83">
        <f t="shared" si="1"/>
        <v>0.33</v>
      </c>
      <c r="O1592" s="83">
        <f t="shared" si="2"/>
        <v>0.33</v>
      </c>
      <c r="Q1592" s="83">
        <f t="shared" si="3"/>
        <v>0.708045977</v>
      </c>
      <c r="R1592" s="83">
        <f t="shared" si="4"/>
        <v>0.33</v>
      </c>
      <c r="S1592" s="83" t="b">
        <f t="shared" si="5"/>
        <v>0</v>
      </c>
      <c r="T1592" s="72"/>
      <c r="U1592" s="72"/>
      <c r="V1592" s="72"/>
      <c r="W1592" s="72"/>
      <c r="X1592" s="72"/>
      <c r="Y1592" s="72"/>
      <c r="Z1592" s="72"/>
      <c r="AA1592" s="72"/>
      <c r="AB1592" s="72"/>
      <c r="AC1592" s="72"/>
      <c r="AD1592" s="72"/>
      <c r="AE1592" s="72"/>
      <c r="AF1592" s="72"/>
      <c r="AG1592" s="72"/>
      <c r="AH1592" s="72"/>
      <c r="AI1592" s="72"/>
      <c r="AJ1592" s="72"/>
      <c r="AK1592" s="72"/>
    </row>
    <row r="1593" ht="14.25" customHeight="1">
      <c r="A1593" s="78">
        <v>1590.0</v>
      </c>
      <c r="C1593" s="78" t="str">
        <f>VLOOKUP(G1593,[1]Macrodata_CCF!$A$3:$D$55,4,FALSE)</f>
        <v>#ERROR!</v>
      </c>
      <c r="E1593" s="79" t="str">
        <f>VLOOKUP(G1593,[1]Macrodata_CCF!$A$3:$B$55,2,FALSE)</f>
        <v>#ERROR!</v>
      </c>
      <c r="F1593" s="78">
        <v>0.0</v>
      </c>
      <c r="G1593" s="80">
        <v>18.0</v>
      </c>
      <c r="H1593" s="81">
        <v>529585.0</v>
      </c>
      <c r="I1593" s="81">
        <v>570000.0</v>
      </c>
      <c r="J1593" s="81">
        <v>537265.0</v>
      </c>
      <c r="K1593" s="81">
        <v>855000.0</v>
      </c>
      <c r="L1593" s="82">
        <v>0.1900284547816405</v>
      </c>
      <c r="N1593" s="83">
        <f t="shared" si="1"/>
        <v>0.1900284548</v>
      </c>
      <c r="O1593" s="83">
        <f t="shared" si="2"/>
        <v>0.1900284548</v>
      </c>
      <c r="Q1593" s="83">
        <f t="shared" si="3"/>
        <v>0.07090350877</v>
      </c>
      <c r="R1593" s="83">
        <f t="shared" si="4"/>
        <v>0.01347368421</v>
      </c>
      <c r="S1593" s="83" t="b">
        <f t="shared" si="5"/>
        <v>0</v>
      </c>
      <c r="T1593" s="72"/>
      <c r="U1593" s="72"/>
      <c r="V1593" s="72"/>
      <c r="W1593" s="72"/>
      <c r="X1593" s="72"/>
      <c r="Y1593" s="72"/>
      <c r="Z1593" s="72"/>
      <c r="AA1593" s="72"/>
      <c r="AB1593" s="72"/>
      <c r="AC1593" s="72"/>
      <c r="AD1593" s="72"/>
      <c r="AE1593" s="72"/>
      <c r="AF1593" s="72"/>
      <c r="AG1593" s="72"/>
      <c r="AH1593" s="72"/>
      <c r="AI1593" s="72"/>
      <c r="AJ1593" s="72"/>
      <c r="AK1593" s="72"/>
    </row>
    <row r="1594" ht="14.25" customHeight="1">
      <c r="A1594" s="78">
        <v>1591.0</v>
      </c>
      <c r="C1594" s="78" t="str">
        <f>VLOOKUP(G1594,[1]Macrodata_CCF!$A$3:$D$55,4,FALSE)</f>
        <v>#ERROR!</v>
      </c>
      <c r="E1594" s="79" t="str">
        <f>VLOOKUP(G1594,[1]Macrodata_CCF!$A$3:$B$55,2,FALSE)</f>
        <v>#ERROR!</v>
      </c>
      <c r="F1594" s="78">
        <v>0.0</v>
      </c>
      <c r="G1594" s="80">
        <v>37.0</v>
      </c>
      <c r="H1594" s="81">
        <v>0.0</v>
      </c>
      <c r="I1594" s="81">
        <v>140000.0</v>
      </c>
      <c r="J1594" s="81">
        <v>5600.0</v>
      </c>
      <c r="K1594" s="81">
        <v>140000.0</v>
      </c>
      <c r="L1594" s="82">
        <v>0.04</v>
      </c>
      <c r="N1594" s="83">
        <f t="shared" si="1"/>
        <v>0.04</v>
      </c>
      <c r="O1594" s="83">
        <f t="shared" si="2"/>
        <v>0.04</v>
      </c>
      <c r="Q1594" s="83">
        <f t="shared" si="3"/>
        <v>1</v>
      </c>
      <c r="R1594" s="83">
        <f t="shared" si="4"/>
        <v>0.04</v>
      </c>
      <c r="S1594" s="83" t="b">
        <f t="shared" si="5"/>
        <v>0</v>
      </c>
      <c r="T1594" s="72"/>
      <c r="U1594" s="72"/>
      <c r="V1594" s="72"/>
      <c r="W1594" s="72"/>
      <c r="X1594" s="72"/>
      <c r="Y1594" s="72"/>
      <c r="Z1594" s="72"/>
      <c r="AA1594" s="72"/>
      <c r="AB1594" s="72"/>
      <c r="AC1594" s="72"/>
      <c r="AD1594" s="72"/>
      <c r="AE1594" s="72"/>
      <c r="AF1594" s="72"/>
      <c r="AG1594" s="72"/>
      <c r="AH1594" s="72"/>
      <c r="AI1594" s="72"/>
      <c r="AJ1594" s="72"/>
      <c r="AK1594" s="72"/>
    </row>
    <row r="1595" ht="14.25" customHeight="1">
      <c r="A1595" s="78">
        <v>1592.0</v>
      </c>
      <c r="C1595" s="78" t="str">
        <f>VLOOKUP(G1595,[1]Macrodata_CCF!$A$3:$D$55,4,FALSE)</f>
        <v>#ERROR!</v>
      </c>
      <c r="E1595" s="79" t="str">
        <f>VLOOKUP(G1595,[1]Macrodata_CCF!$A$3:$B$55,2,FALSE)</f>
        <v>#ERROR!</v>
      </c>
      <c r="F1595" s="78">
        <v>0.0</v>
      </c>
      <c r="G1595" s="80">
        <v>45.0</v>
      </c>
      <c r="H1595" s="81">
        <v>274440.0</v>
      </c>
      <c r="I1595" s="81">
        <v>870000.0</v>
      </c>
      <c r="J1595" s="81">
        <v>381640.0</v>
      </c>
      <c r="K1595" s="81">
        <v>870000.0</v>
      </c>
      <c r="L1595" s="82">
        <v>0.1799986567264423</v>
      </c>
      <c r="N1595" s="83">
        <f t="shared" si="1"/>
        <v>0.1799986567</v>
      </c>
      <c r="O1595" s="83">
        <f t="shared" si="2"/>
        <v>0.1799986567</v>
      </c>
      <c r="Q1595" s="83">
        <f t="shared" si="3"/>
        <v>0.6845517241</v>
      </c>
      <c r="R1595" s="83">
        <f t="shared" si="4"/>
        <v>0.1799986567</v>
      </c>
      <c r="S1595" s="83" t="b">
        <f t="shared" si="5"/>
        <v>0</v>
      </c>
      <c r="T1595" s="72"/>
      <c r="U1595" s="72"/>
      <c r="V1595" s="72"/>
      <c r="W1595" s="72"/>
      <c r="X1595" s="72"/>
      <c r="Y1595" s="72"/>
      <c r="Z1595" s="72"/>
      <c r="AA1595" s="72"/>
      <c r="AB1595" s="72"/>
      <c r="AC1595" s="72"/>
      <c r="AD1595" s="72"/>
      <c r="AE1595" s="72"/>
      <c r="AF1595" s="72"/>
      <c r="AG1595" s="72"/>
      <c r="AH1595" s="72"/>
      <c r="AI1595" s="72"/>
      <c r="AJ1595" s="72"/>
      <c r="AK1595" s="72"/>
    </row>
    <row r="1596" ht="14.25" customHeight="1">
      <c r="A1596" s="78">
        <v>1593.0</v>
      </c>
      <c r="C1596" s="78" t="str">
        <f>VLOOKUP(G1596,[1]Macrodata_CCF!$A$3:$D$55,4,FALSE)</f>
        <v>#ERROR!</v>
      </c>
      <c r="E1596" s="79" t="str">
        <f>VLOOKUP(G1596,[1]Macrodata_CCF!$A$3:$B$55,2,FALSE)</f>
        <v>#ERROR!</v>
      </c>
      <c r="F1596" s="78">
        <v>0.0</v>
      </c>
      <c r="G1596" s="80">
        <v>19.0</v>
      </c>
      <c r="H1596" s="81">
        <v>456240.0</v>
      </c>
      <c r="I1596" s="81">
        <v>580000.0</v>
      </c>
      <c r="J1596" s="81">
        <v>478515.0</v>
      </c>
      <c r="K1596" s="81">
        <v>580000.0</v>
      </c>
      <c r="L1596" s="82">
        <v>0.1799854557207498</v>
      </c>
      <c r="N1596" s="83">
        <f t="shared" si="1"/>
        <v>0.1799854557</v>
      </c>
      <c r="O1596" s="83">
        <f t="shared" si="2"/>
        <v>0.1799854557</v>
      </c>
      <c r="Q1596" s="83">
        <f t="shared" si="3"/>
        <v>0.2133793103</v>
      </c>
      <c r="R1596" s="83">
        <f t="shared" si="4"/>
        <v>0.1799854557</v>
      </c>
      <c r="S1596" s="83" t="b">
        <f t="shared" si="5"/>
        <v>0</v>
      </c>
      <c r="T1596" s="72"/>
      <c r="U1596" s="72"/>
      <c r="V1596" s="72"/>
      <c r="W1596" s="72"/>
      <c r="X1596" s="72"/>
      <c r="Y1596" s="72"/>
      <c r="Z1596" s="72"/>
      <c r="AA1596" s="72"/>
      <c r="AB1596" s="72"/>
      <c r="AC1596" s="72"/>
      <c r="AD1596" s="72"/>
      <c r="AE1596" s="72"/>
      <c r="AF1596" s="72"/>
      <c r="AG1596" s="72"/>
      <c r="AH1596" s="72"/>
      <c r="AI1596" s="72"/>
      <c r="AJ1596" s="72"/>
      <c r="AK1596" s="72"/>
    </row>
    <row r="1597" ht="14.25" customHeight="1">
      <c r="A1597" s="78">
        <v>1594.0</v>
      </c>
      <c r="C1597" s="78" t="str">
        <f>VLOOKUP(G1597,[1]Macrodata_CCF!$A$3:$D$55,4,FALSE)</f>
        <v>#ERROR!</v>
      </c>
      <c r="E1597" s="79" t="str">
        <f>VLOOKUP(G1597,[1]Macrodata_CCF!$A$3:$B$55,2,FALSE)</f>
        <v>#ERROR!</v>
      </c>
      <c r="F1597" s="78">
        <v>0.0</v>
      </c>
      <c r="G1597" s="80">
        <v>44.0</v>
      </c>
      <c r="H1597" s="81">
        <v>18485.0</v>
      </c>
      <c r="I1597" s="81">
        <v>150000.0</v>
      </c>
      <c r="J1597" s="81">
        <v>153000.0</v>
      </c>
      <c r="K1597" s="81">
        <v>150000.0</v>
      </c>
      <c r="L1597" s="82">
        <v>1.022811086187887</v>
      </c>
      <c r="N1597" s="83">
        <f t="shared" si="1"/>
        <v>1.022811086</v>
      </c>
      <c r="O1597" s="83">
        <f t="shared" si="2"/>
        <v>1</v>
      </c>
      <c r="Q1597" s="83">
        <f t="shared" si="3"/>
        <v>0.8767666667</v>
      </c>
      <c r="R1597" s="83">
        <f t="shared" si="4"/>
        <v>1.022811086</v>
      </c>
      <c r="S1597" s="83" t="b">
        <f t="shared" si="5"/>
        <v>0</v>
      </c>
      <c r="T1597" s="72"/>
      <c r="U1597" s="72"/>
      <c r="V1597" s="72"/>
      <c r="W1597" s="72"/>
      <c r="X1597" s="72"/>
      <c r="Y1597" s="72"/>
      <c r="Z1597" s="72"/>
      <c r="AA1597" s="72"/>
      <c r="AB1597" s="72"/>
      <c r="AC1597" s="72"/>
      <c r="AD1597" s="72"/>
      <c r="AE1597" s="72"/>
      <c r="AF1597" s="72"/>
      <c r="AG1597" s="72"/>
      <c r="AH1597" s="72"/>
      <c r="AI1597" s="72"/>
      <c r="AJ1597" s="72"/>
      <c r="AK1597" s="72"/>
    </row>
    <row r="1598" ht="14.25" customHeight="1">
      <c r="A1598" s="78">
        <v>1595.0</v>
      </c>
      <c r="C1598" s="78" t="str">
        <f>VLOOKUP(G1598,[1]Macrodata_CCF!$A$3:$D$55,4,FALSE)</f>
        <v>#ERROR!</v>
      </c>
      <c r="E1598" s="79" t="str">
        <f>VLOOKUP(G1598,[1]Macrodata_CCF!$A$3:$B$55,2,FALSE)</f>
        <v>#ERROR!</v>
      </c>
      <c r="F1598" s="78">
        <v>0.0</v>
      </c>
      <c r="G1598" s="80">
        <v>35.0</v>
      </c>
      <c r="H1598" s="81">
        <v>0.0</v>
      </c>
      <c r="I1598" s="81">
        <v>930000.0</v>
      </c>
      <c r="J1598" s="81">
        <v>55800.0</v>
      </c>
      <c r="K1598" s="81">
        <v>930000.0</v>
      </c>
      <c r="L1598" s="82">
        <v>0.06</v>
      </c>
      <c r="N1598" s="83">
        <f t="shared" si="1"/>
        <v>0.06</v>
      </c>
      <c r="O1598" s="83">
        <f t="shared" si="2"/>
        <v>0.06</v>
      </c>
      <c r="Q1598" s="83">
        <f t="shared" si="3"/>
        <v>1</v>
      </c>
      <c r="R1598" s="83">
        <f t="shared" si="4"/>
        <v>0.06</v>
      </c>
      <c r="S1598" s="83" t="b">
        <f t="shared" si="5"/>
        <v>0</v>
      </c>
      <c r="T1598" s="72"/>
      <c r="U1598" s="72"/>
      <c r="V1598" s="72"/>
      <c r="W1598" s="72"/>
      <c r="X1598" s="72"/>
      <c r="Y1598" s="72"/>
      <c r="Z1598" s="72"/>
      <c r="AA1598" s="72"/>
      <c r="AB1598" s="72"/>
      <c r="AC1598" s="72"/>
      <c r="AD1598" s="72"/>
      <c r="AE1598" s="72"/>
      <c r="AF1598" s="72"/>
      <c r="AG1598" s="72"/>
      <c r="AH1598" s="72"/>
      <c r="AI1598" s="72"/>
      <c r="AJ1598" s="72"/>
      <c r="AK1598" s="72"/>
    </row>
    <row r="1599" ht="14.25" customHeight="1">
      <c r="A1599" s="78">
        <v>1596.0</v>
      </c>
      <c r="C1599" s="78" t="str">
        <f>VLOOKUP(G1599,[1]Macrodata_CCF!$A$3:$D$55,4,FALSE)</f>
        <v>#ERROR!</v>
      </c>
      <c r="E1599" s="79" t="str">
        <f>VLOOKUP(G1599,[1]Macrodata_CCF!$A$3:$B$55,2,FALSE)</f>
        <v>#ERROR!</v>
      </c>
      <c r="F1599" s="78">
        <v>0.0</v>
      </c>
      <c r="G1599" s="80">
        <v>7.0</v>
      </c>
      <c r="H1599" s="81">
        <v>835715.0</v>
      </c>
      <c r="I1599" s="81">
        <v>920000.0</v>
      </c>
      <c r="J1599" s="81">
        <v>813800.0</v>
      </c>
      <c r="K1599" s="81">
        <v>920000.0</v>
      </c>
      <c r="L1599" s="82">
        <v>-0.2600106780565937</v>
      </c>
      <c r="N1599" s="83">
        <f t="shared" si="1"/>
        <v>-0.2600106781</v>
      </c>
      <c r="O1599" s="83">
        <f t="shared" si="2"/>
        <v>0</v>
      </c>
      <c r="Q1599" s="83">
        <f t="shared" si="3"/>
        <v>0.09161413043</v>
      </c>
      <c r="R1599" s="83">
        <f t="shared" si="4"/>
        <v>-0.02382065217</v>
      </c>
      <c r="S1599" s="83" t="b">
        <f t="shared" si="5"/>
        <v>0</v>
      </c>
      <c r="T1599" s="72"/>
      <c r="U1599" s="72"/>
      <c r="V1599" s="72"/>
      <c r="W1599" s="72"/>
      <c r="X1599" s="72"/>
      <c r="Y1599" s="72"/>
      <c r="Z1599" s="72"/>
      <c r="AA1599" s="72"/>
      <c r="AB1599" s="72"/>
      <c r="AC1599" s="72"/>
      <c r="AD1599" s="72"/>
      <c r="AE1599" s="72"/>
      <c r="AF1599" s="72"/>
      <c r="AG1599" s="72"/>
      <c r="AH1599" s="72"/>
      <c r="AI1599" s="72"/>
      <c r="AJ1599" s="72"/>
      <c r="AK1599" s="72"/>
    </row>
    <row r="1600" ht="14.25" customHeight="1">
      <c r="A1600" s="78">
        <v>1597.0</v>
      </c>
      <c r="C1600" s="78" t="str">
        <f>VLOOKUP(G1600,[1]Macrodata_CCF!$A$3:$D$55,4,FALSE)</f>
        <v>#ERROR!</v>
      </c>
      <c r="E1600" s="79" t="str">
        <f>VLOOKUP(G1600,[1]Macrodata_CCF!$A$3:$B$55,2,FALSE)</f>
        <v>#ERROR!</v>
      </c>
      <c r="F1600" s="78">
        <v>1.0</v>
      </c>
      <c r="G1600" s="80">
        <v>31.0</v>
      </c>
      <c r="H1600" s="81">
        <v>94200.0</v>
      </c>
      <c r="I1600" s="81">
        <v>100000.0</v>
      </c>
      <c r="J1600" s="81">
        <v>96985.0</v>
      </c>
      <c r="K1600" s="81">
        <v>100000.0</v>
      </c>
      <c r="L1600" s="82">
        <v>0.4801724137931034</v>
      </c>
      <c r="N1600" s="83">
        <f t="shared" si="1"/>
        <v>0.4801724138</v>
      </c>
      <c r="O1600" s="83">
        <f t="shared" si="2"/>
        <v>0.4801724138</v>
      </c>
      <c r="Q1600" s="83">
        <f t="shared" si="3"/>
        <v>0.058</v>
      </c>
      <c r="R1600" s="83">
        <f t="shared" si="4"/>
        <v>0.02785</v>
      </c>
      <c r="S1600" s="83" t="b">
        <f t="shared" si="5"/>
        <v>0</v>
      </c>
      <c r="T1600" s="72"/>
      <c r="U1600" s="72"/>
      <c r="V1600" s="72"/>
      <c r="W1600" s="72"/>
      <c r="X1600" s="72"/>
      <c r="Y1600" s="72"/>
      <c r="Z1600" s="72"/>
      <c r="AA1600" s="72"/>
      <c r="AB1600" s="72"/>
      <c r="AC1600" s="72"/>
      <c r="AD1600" s="72"/>
      <c r="AE1600" s="72"/>
      <c r="AF1600" s="72"/>
      <c r="AG1600" s="72"/>
      <c r="AH1600" s="72"/>
      <c r="AI1600" s="72"/>
      <c r="AJ1600" s="72"/>
      <c r="AK1600" s="72"/>
    </row>
    <row r="1601" ht="14.25" customHeight="1">
      <c r="A1601" s="78">
        <v>1598.0</v>
      </c>
      <c r="C1601" s="78" t="str">
        <f>VLOOKUP(G1601,[1]Macrodata_CCF!$A$3:$D$55,4,FALSE)</f>
        <v>#ERROR!</v>
      </c>
      <c r="E1601" s="79" t="str">
        <f>VLOOKUP(G1601,[1]Macrodata_CCF!$A$3:$B$55,2,FALSE)</f>
        <v>#ERROR!</v>
      </c>
      <c r="F1601" s="78">
        <v>0.0</v>
      </c>
      <c r="G1601" s="80">
        <v>38.0</v>
      </c>
      <c r="H1601" s="81">
        <v>144420.0</v>
      </c>
      <c r="I1601" s="81">
        <v>420000.0</v>
      </c>
      <c r="J1601" s="81">
        <v>163710.0</v>
      </c>
      <c r="K1601" s="81">
        <v>420000.0</v>
      </c>
      <c r="L1601" s="82">
        <v>0.0699978227737862</v>
      </c>
      <c r="N1601" s="83">
        <f t="shared" si="1"/>
        <v>0.06999782277</v>
      </c>
      <c r="O1601" s="83">
        <f t="shared" si="2"/>
        <v>0.06999782277</v>
      </c>
      <c r="Q1601" s="83">
        <f t="shared" si="3"/>
        <v>0.6561428571</v>
      </c>
      <c r="R1601" s="83">
        <f t="shared" si="4"/>
        <v>0.06999782277</v>
      </c>
      <c r="S1601" s="83" t="b">
        <f t="shared" si="5"/>
        <v>0</v>
      </c>
      <c r="T1601" s="72"/>
      <c r="U1601" s="72"/>
      <c r="V1601" s="72"/>
      <c r="W1601" s="72"/>
      <c r="X1601" s="72"/>
      <c r="Y1601" s="72"/>
      <c r="Z1601" s="72"/>
      <c r="AA1601" s="72"/>
      <c r="AB1601" s="72"/>
      <c r="AC1601" s="72"/>
      <c r="AD1601" s="72"/>
      <c r="AE1601" s="72"/>
      <c r="AF1601" s="72"/>
      <c r="AG1601" s="72"/>
      <c r="AH1601" s="72"/>
      <c r="AI1601" s="72"/>
      <c r="AJ1601" s="72"/>
      <c r="AK1601" s="72"/>
    </row>
    <row r="1602" ht="14.25" customHeight="1">
      <c r="A1602" s="78">
        <v>1599.0</v>
      </c>
      <c r="C1602" s="78" t="str">
        <f>VLOOKUP(G1602,[1]Macrodata_CCF!$A$3:$D$55,4,FALSE)</f>
        <v>#ERROR!</v>
      </c>
      <c r="E1602" s="79" t="str">
        <f>VLOOKUP(G1602,[1]Macrodata_CCF!$A$3:$B$55,2,FALSE)</f>
        <v>#ERROR!</v>
      </c>
      <c r="F1602" s="78">
        <v>0.0</v>
      </c>
      <c r="G1602" s="80">
        <v>31.0</v>
      </c>
      <c r="H1602" s="81">
        <v>263210.0</v>
      </c>
      <c r="I1602" s="81">
        <v>340000.0</v>
      </c>
      <c r="J1602" s="81">
        <v>251690.0</v>
      </c>
      <c r="K1602" s="81">
        <v>340000.0</v>
      </c>
      <c r="L1602" s="82">
        <v>-0.1500195337934627</v>
      </c>
      <c r="N1602" s="83">
        <f t="shared" si="1"/>
        <v>-0.1500195338</v>
      </c>
      <c r="O1602" s="83">
        <f t="shared" si="2"/>
        <v>0</v>
      </c>
      <c r="Q1602" s="83">
        <f t="shared" si="3"/>
        <v>0.2258529412</v>
      </c>
      <c r="R1602" s="83">
        <f t="shared" si="4"/>
        <v>-0.1500195338</v>
      </c>
      <c r="S1602" s="83" t="b">
        <f t="shared" si="5"/>
        <v>0</v>
      </c>
      <c r="T1602" s="72"/>
      <c r="U1602" s="72"/>
      <c r="V1602" s="72"/>
      <c r="W1602" s="72"/>
      <c r="X1602" s="72"/>
      <c r="Y1602" s="72"/>
      <c r="Z1602" s="72"/>
      <c r="AA1602" s="72"/>
      <c r="AB1602" s="72"/>
      <c r="AC1602" s="72"/>
      <c r="AD1602" s="72"/>
      <c r="AE1602" s="72"/>
      <c r="AF1602" s="72"/>
      <c r="AG1602" s="72"/>
      <c r="AH1602" s="72"/>
      <c r="AI1602" s="72"/>
      <c r="AJ1602" s="72"/>
      <c r="AK1602" s="72"/>
    </row>
    <row r="1603" ht="14.25" customHeight="1">
      <c r="A1603" s="78">
        <v>1600.0</v>
      </c>
      <c r="C1603" s="78" t="str">
        <f>VLOOKUP(G1603,[1]Macrodata_CCF!$A$3:$D$55,4,FALSE)</f>
        <v>#ERROR!</v>
      </c>
      <c r="E1603" s="79" t="str">
        <f>VLOOKUP(G1603,[1]Macrodata_CCF!$A$3:$B$55,2,FALSE)</f>
        <v>#ERROR!</v>
      </c>
      <c r="F1603" s="78">
        <v>0.0</v>
      </c>
      <c r="G1603" s="80">
        <v>37.0</v>
      </c>
      <c r="H1603" s="81">
        <v>74445.0</v>
      </c>
      <c r="I1603" s="81">
        <v>790000.0</v>
      </c>
      <c r="J1603" s="81">
        <v>805800.0</v>
      </c>
      <c r="K1603" s="81">
        <v>790000.0</v>
      </c>
      <c r="L1603" s="82">
        <v>1.022080762485064</v>
      </c>
      <c r="N1603" s="83">
        <f t="shared" si="1"/>
        <v>1.022080762</v>
      </c>
      <c r="O1603" s="83">
        <f t="shared" si="2"/>
        <v>1</v>
      </c>
      <c r="Q1603" s="83">
        <f t="shared" si="3"/>
        <v>0.9057658228</v>
      </c>
      <c r="R1603" s="83">
        <f t="shared" si="4"/>
        <v>1.022080762</v>
      </c>
      <c r="S1603" s="83" t="b">
        <f t="shared" si="5"/>
        <v>0</v>
      </c>
      <c r="T1603" s="72"/>
      <c r="U1603" s="72"/>
      <c r="V1603" s="72"/>
      <c r="W1603" s="72"/>
      <c r="X1603" s="72"/>
      <c r="Y1603" s="72"/>
      <c r="Z1603" s="72"/>
      <c r="AA1603" s="72"/>
      <c r="AB1603" s="72"/>
      <c r="AC1603" s="72"/>
      <c r="AD1603" s="72"/>
      <c r="AE1603" s="72"/>
      <c r="AF1603" s="72"/>
      <c r="AG1603" s="72"/>
      <c r="AH1603" s="72"/>
      <c r="AI1603" s="72"/>
      <c r="AJ1603" s="72"/>
      <c r="AK1603" s="72"/>
    </row>
    <row r="1604" ht="14.25" customHeight="1">
      <c r="A1604" s="78">
        <v>1601.0</v>
      </c>
      <c r="C1604" s="78" t="str">
        <f>VLOOKUP(G1604,[1]Macrodata_CCF!$A$3:$D$55,4,FALSE)</f>
        <v>#ERROR!</v>
      </c>
      <c r="E1604" s="79" t="str">
        <f>VLOOKUP(G1604,[1]Macrodata_CCF!$A$3:$B$55,2,FALSE)</f>
        <v>#ERROR!</v>
      </c>
      <c r="F1604" s="78">
        <v>0.0</v>
      </c>
      <c r="G1604" s="80">
        <v>14.0</v>
      </c>
      <c r="H1604" s="81">
        <v>43860.0</v>
      </c>
      <c r="I1604" s="81">
        <v>720000.0</v>
      </c>
      <c r="J1604" s="81">
        <v>0.0</v>
      </c>
      <c r="K1604" s="81">
        <v>1224000.0</v>
      </c>
      <c r="L1604" s="82">
        <v>-0.06486822255745851</v>
      </c>
      <c r="N1604" s="83">
        <f t="shared" si="1"/>
        <v>-0.06486822256</v>
      </c>
      <c r="O1604" s="83">
        <f t="shared" si="2"/>
        <v>0</v>
      </c>
      <c r="Q1604" s="83">
        <f t="shared" si="3"/>
        <v>0.9390833333</v>
      </c>
      <c r="R1604" s="83">
        <f t="shared" si="4"/>
        <v>-0.06486822256</v>
      </c>
      <c r="S1604" s="83" t="b">
        <f t="shared" si="5"/>
        <v>0</v>
      </c>
      <c r="T1604" s="72"/>
      <c r="U1604" s="72"/>
      <c r="V1604" s="72"/>
      <c r="W1604" s="72"/>
      <c r="X1604" s="72"/>
      <c r="Y1604" s="72"/>
      <c r="Z1604" s="72"/>
      <c r="AA1604" s="72"/>
      <c r="AB1604" s="72"/>
      <c r="AC1604" s="72"/>
      <c r="AD1604" s="72"/>
      <c r="AE1604" s="72"/>
      <c r="AF1604" s="72"/>
      <c r="AG1604" s="72"/>
      <c r="AH1604" s="72"/>
      <c r="AI1604" s="72"/>
      <c r="AJ1604" s="72"/>
      <c r="AK1604" s="72"/>
    </row>
    <row r="1605" ht="14.25" customHeight="1">
      <c r="A1605" s="78">
        <v>1602.0</v>
      </c>
      <c r="C1605" s="78" t="str">
        <f>VLOOKUP(G1605,[1]Macrodata_CCF!$A$3:$D$55,4,FALSE)</f>
        <v>#ERROR!</v>
      </c>
      <c r="E1605" s="79" t="str">
        <f>VLOOKUP(G1605,[1]Macrodata_CCF!$A$3:$B$55,2,FALSE)</f>
        <v>#ERROR!</v>
      </c>
      <c r="F1605" s="78">
        <v>0.0</v>
      </c>
      <c r="G1605" s="80">
        <v>49.0</v>
      </c>
      <c r="H1605" s="81">
        <v>253120.0</v>
      </c>
      <c r="I1605" s="81">
        <v>670000.0</v>
      </c>
      <c r="J1605" s="81">
        <v>273965.0</v>
      </c>
      <c r="K1605" s="81">
        <v>670000.0</v>
      </c>
      <c r="L1605" s="82">
        <v>0.05000239877182883</v>
      </c>
      <c r="N1605" s="83">
        <f t="shared" si="1"/>
        <v>0.05000239877</v>
      </c>
      <c r="O1605" s="83">
        <f t="shared" si="2"/>
        <v>0.05000239877</v>
      </c>
      <c r="Q1605" s="83">
        <f t="shared" si="3"/>
        <v>0.6222089552</v>
      </c>
      <c r="R1605" s="83">
        <f t="shared" si="4"/>
        <v>0.05000239877</v>
      </c>
      <c r="S1605" s="83" t="b">
        <f t="shared" si="5"/>
        <v>0</v>
      </c>
      <c r="T1605" s="72"/>
      <c r="U1605" s="72"/>
      <c r="V1605" s="72"/>
      <c r="W1605" s="72"/>
      <c r="X1605" s="72"/>
      <c r="Y1605" s="72"/>
      <c r="Z1605" s="72"/>
      <c r="AA1605" s="72"/>
      <c r="AB1605" s="72"/>
      <c r="AC1605" s="72"/>
      <c r="AD1605" s="72"/>
      <c r="AE1605" s="72"/>
      <c r="AF1605" s="72"/>
      <c r="AG1605" s="72"/>
      <c r="AH1605" s="72"/>
      <c r="AI1605" s="72"/>
      <c r="AJ1605" s="72"/>
      <c r="AK1605" s="72"/>
    </row>
    <row r="1606" ht="14.25" customHeight="1">
      <c r="A1606" s="78">
        <v>1603.0</v>
      </c>
      <c r="C1606" s="78" t="str">
        <f>VLOOKUP(G1606,[1]Macrodata_CCF!$A$3:$D$55,4,FALSE)</f>
        <v>#ERROR!</v>
      </c>
      <c r="E1606" s="79" t="str">
        <f>VLOOKUP(G1606,[1]Macrodata_CCF!$A$3:$B$55,2,FALSE)</f>
        <v>#ERROR!</v>
      </c>
      <c r="F1606" s="78">
        <v>0.0</v>
      </c>
      <c r="G1606" s="80">
        <v>37.0</v>
      </c>
      <c r="H1606" s="81">
        <v>32300.0</v>
      </c>
      <c r="I1606" s="81">
        <v>80000.0</v>
      </c>
      <c r="J1606" s="81">
        <v>18945.0</v>
      </c>
      <c r="K1606" s="81">
        <v>80000.0</v>
      </c>
      <c r="L1606" s="82">
        <v>-0.279979035639413</v>
      </c>
      <c r="N1606" s="83">
        <f t="shared" si="1"/>
        <v>-0.2799790356</v>
      </c>
      <c r="O1606" s="83">
        <f t="shared" si="2"/>
        <v>0</v>
      </c>
      <c r="Q1606" s="83">
        <f t="shared" si="3"/>
        <v>0.59625</v>
      </c>
      <c r="R1606" s="83">
        <f t="shared" si="4"/>
        <v>-0.2799790356</v>
      </c>
      <c r="S1606" s="83" t="b">
        <f t="shared" si="5"/>
        <v>0</v>
      </c>
      <c r="T1606" s="72"/>
      <c r="U1606" s="72"/>
      <c r="V1606" s="72"/>
      <c r="W1606" s="72"/>
      <c r="X1606" s="72"/>
      <c r="Y1606" s="72"/>
      <c r="Z1606" s="72"/>
      <c r="AA1606" s="72"/>
      <c r="AB1606" s="72"/>
      <c r="AC1606" s="72"/>
      <c r="AD1606" s="72"/>
      <c r="AE1606" s="72"/>
      <c r="AF1606" s="72"/>
      <c r="AG1606" s="72"/>
      <c r="AH1606" s="72"/>
      <c r="AI1606" s="72"/>
      <c r="AJ1606" s="72"/>
      <c r="AK1606" s="72"/>
    </row>
    <row r="1607" ht="14.25" customHeight="1">
      <c r="A1607" s="78">
        <v>1604.0</v>
      </c>
      <c r="C1607" s="78" t="str">
        <f>VLOOKUP(G1607,[1]Macrodata_CCF!$A$3:$D$55,4,FALSE)</f>
        <v>#ERROR!</v>
      </c>
      <c r="E1607" s="79" t="str">
        <f>VLOOKUP(G1607,[1]Macrodata_CCF!$A$3:$B$55,2,FALSE)</f>
        <v>#ERROR!</v>
      </c>
      <c r="F1607" s="78">
        <v>0.0</v>
      </c>
      <c r="G1607" s="80">
        <v>46.0</v>
      </c>
      <c r="H1607" s="81">
        <v>499170.0</v>
      </c>
      <c r="I1607" s="81">
        <v>920000.0</v>
      </c>
      <c r="J1607" s="81">
        <v>562295.0</v>
      </c>
      <c r="K1607" s="81">
        <v>920000.0</v>
      </c>
      <c r="L1607" s="82">
        <v>0.1500011881282228</v>
      </c>
      <c r="N1607" s="83">
        <f t="shared" si="1"/>
        <v>0.1500011881</v>
      </c>
      <c r="O1607" s="83">
        <f t="shared" si="2"/>
        <v>0.1500011881</v>
      </c>
      <c r="Q1607" s="83">
        <f t="shared" si="3"/>
        <v>0.457423913</v>
      </c>
      <c r="R1607" s="83">
        <f t="shared" si="4"/>
        <v>0.1500011881</v>
      </c>
      <c r="S1607" s="83" t="b">
        <f t="shared" si="5"/>
        <v>0</v>
      </c>
      <c r="T1607" s="72"/>
      <c r="U1607" s="72"/>
      <c r="V1607" s="72"/>
      <c r="W1607" s="72"/>
      <c r="X1607" s="72"/>
      <c r="Y1607" s="72"/>
      <c r="Z1607" s="72"/>
      <c r="AA1607" s="72"/>
      <c r="AB1607" s="72"/>
      <c r="AC1607" s="72"/>
      <c r="AD1607" s="72"/>
      <c r="AE1607" s="72"/>
      <c r="AF1607" s="72"/>
      <c r="AG1607" s="72"/>
      <c r="AH1607" s="72"/>
      <c r="AI1607" s="72"/>
      <c r="AJ1607" s="72"/>
      <c r="AK1607" s="72"/>
    </row>
    <row r="1608" ht="14.25" customHeight="1">
      <c r="A1608" s="78">
        <v>1605.0</v>
      </c>
      <c r="C1608" s="78" t="str">
        <f>VLOOKUP(G1608,[1]Macrodata_CCF!$A$3:$D$55,4,FALSE)</f>
        <v>#ERROR!</v>
      </c>
      <c r="E1608" s="79" t="str">
        <f>VLOOKUP(G1608,[1]Macrodata_CCF!$A$3:$B$55,2,FALSE)</f>
        <v>#ERROR!</v>
      </c>
      <c r="F1608" s="78">
        <v>0.0</v>
      </c>
      <c r="G1608" s="80">
        <v>30.0</v>
      </c>
      <c r="H1608" s="81">
        <v>0.0</v>
      </c>
      <c r="I1608" s="81">
        <v>650000.0</v>
      </c>
      <c r="J1608" s="81">
        <v>91000.0</v>
      </c>
      <c r="K1608" s="81">
        <v>650000.0</v>
      </c>
      <c r="L1608" s="82">
        <v>0.14</v>
      </c>
      <c r="N1608" s="83">
        <f t="shared" si="1"/>
        <v>0.14</v>
      </c>
      <c r="O1608" s="83">
        <f t="shared" si="2"/>
        <v>0.14</v>
      </c>
      <c r="Q1608" s="83">
        <f t="shared" si="3"/>
        <v>1</v>
      </c>
      <c r="R1608" s="83">
        <f t="shared" si="4"/>
        <v>0.14</v>
      </c>
      <c r="S1608" s="83" t="b">
        <f t="shared" si="5"/>
        <v>0</v>
      </c>
      <c r="T1608" s="72"/>
      <c r="U1608" s="72"/>
      <c r="V1608" s="72"/>
      <c r="W1608" s="72"/>
      <c r="X1608" s="72"/>
      <c r="Y1608" s="72"/>
      <c r="Z1608" s="72"/>
      <c r="AA1608" s="72"/>
      <c r="AB1608" s="72"/>
      <c r="AC1608" s="72"/>
      <c r="AD1608" s="72"/>
      <c r="AE1608" s="72"/>
      <c r="AF1608" s="72"/>
      <c r="AG1608" s="72"/>
      <c r="AH1608" s="72"/>
      <c r="AI1608" s="72"/>
      <c r="AJ1608" s="72"/>
      <c r="AK1608" s="72"/>
    </row>
    <row r="1609" ht="14.25" customHeight="1">
      <c r="A1609" s="78">
        <v>1606.0</v>
      </c>
      <c r="C1609" s="78" t="str">
        <f>VLOOKUP(G1609,[1]Macrodata_CCF!$A$3:$D$55,4,FALSE)</f>
        <v>#ERROR!</v>
      </c>
      <c r="E1609" s="79" t="str">
        <f>VLOOKUP(G1609,[1]Macrodata_CCF!$A$3:$B$55,2,FALSE)</f>
        <v>#ERROR!</v>
      </c>
      <c r="F1609" s="78">
        <v>0.0</v>
      </c>
      <c r="G1609" s="80">
        <v>25.0</v>
      </c>
      <c r="H1609" s="81">
        <v>539625.0</v>
      </c>
      <c r="I1609" s="81">
        <v>580000.0</v>
      </c>
      <c r="J1609" s="81">
        <v>547700.0</v>
      </c>
      <c r="K1609" s="81">
        <v>986000.0</v>
      </c>
      <c r="L1609" s="82">
        <v>0.2</v>
      </c>
      <c r="N1609" s="83">
        <f t="shared" si="1"/>
        <v>0.2</v>
      </c>
      <c r="O1609" s="83">
        <f t="shared" si="2"/>
        <v>0.2</v>
      </c>
      <c r="Q1609" s="83">
        <f t="shared" si="3"/>
        <v>0.06961206897</v>
      </c>
      <c r="R1609" s="83">
        <f t="shared" si="4"/>
        <v>0.01392241379</v>
      </c>
      <c r="S1609" s="83" t="b">
        <f t="shared" si="5"/>
        <v>0</v>
      </c>
      <c r="T1609" s="72"/>
      <c r="U1609" s="72"/>
      <c r="V1609" s="72"/>
      <c r="W1609" s="72"/>
      <c r="X1609" s="72"/>
      <c r="Y1609" s="72"/>
      <c r="Z1609" s="72"/>
      <c r="AA1609" s="72"/>
      <c r="AB1609" s="72"/>
      <c r="AC1609" s="72"/>
      <c r="AD1609" s="72"/>
      <c r="AE1609" s="72"/>
      <c r="AF1609" s="72"/>
      <c r="AG1609" s="72"/>
      <c r="AH1609" s="72"/>
      <c r="AI1609" s="72"/>
      <c r="AJ1609" s="72"/>
      <c r="AK1609" s="72"/>
    </row>
    <row r="1610" ht="14.25" customHeight="1">
      <c r="A1610" s="78">
        <v>1607.0</v>
      </c>
      <c r="C1610" s="78" t="str">
        <f>VLOOKUP(G1610,[1]Macrodata_CCF!$A$3:$D$55,4,FALSE)</f>
        <v>#ERROR!</v>
      </c>
      <c r="E1610" s="79" t="str">
        <f>VLOOKUP(G1610,[1]Macrodata_CCF!$A$3:$B$55,2,FALSE)</f>
        <v>#ERROR!</v>
      </c>
      <c r="F1610" s="78">
        <v>0.0</v>
      </c>
      <c r="G1610" s="80">
        <v>29.0</v>
      </c>
      <c r="H1610" s="81">
        <v>0.0</v>
      </c>
      <c r="I1610" s="81">
        <v>200000.0</v>
      </c>
      <c r="J1610" s="81">
        <v>28000.0</v>
      </c>
      <c r="K1610" s="81">
        <v>380000.0</v>
      </c>
      <c r="L1610" s="82">
        <v>0.14</v>
      </c>
      <c r="N1610" s="83">
        <f t="shared" si="1"/>
        <v>0.14</v>
      </c>
      <c r="O1610" s="83">
        <f t="shared" si="2"/>
        <v>0.14</v>
      </c>
      <c r="Q1610" s="83">
        <f t="shared" si="3"/>
        <v>1</v>
      </c>
      <c r="R1610" s="83">
        <f t="shared" si="4"/>
        <v>0.14</v>
      </c>
      <c r="S1610" s="83" t="b">
        <f t="shared" si="5"/>
        <v>0</v>
      </c>
      <c r="T1610" s="72"/>
      <c r="U1610" s="72"/>
      <c r="V1610" s="72"/>
      <c r="W1610" s="72"/>
      <c r="X1610" s="72"/>
      <c r="Y1610" s="72"/>
      <c r="Z1610" s="72"/>
      <c r="AA1610" s="72"/>
      <c r="AB1610" s="72"/>
      <c r="AC1610" s="72"/>
      <c r="AD1610" s="72"/>
      <c r="AE1610" s="72"/>
      <c r="AF1610" s="72"/>
      <c r="AG1610" s="72"/>
      <c r="AH1610" s="72"/>
      <c r="AI1610" s="72"/>
      <c r="AJ1610" s="72"/>
      <c r="AK1610" s="72"/>
    </row>
    <row r="1611" ht="14.25" customHeight="1">
      <c r="A1611" s="78">
        <v>1608.0</v>
      </c>
      <c r="C1611" s="78" t="str">
        <f>VLOOKUP(G1611,[1]Macrodata_CCF!$A$3:$D$55,4,FALSE)</f>
        <v>#ERROR!</v>
      </c>
      <c r="E1611" s="79" t="str">
        <f>VLOOKUP(G1611,[1]Macrodata_CCF!$A$3:$B$55,2,FALSE)</f>
        <v>#ERROR!</v>
      </c>
      <c r="F1611" s="78">
        <v>0.0</v>
      </c>
      <c r="G1611" s="80">
        <v>18.0</v>
      </c>
      <c r="H1611" s="81">
        <v>430045.0</v>
      </c>
      <c r="I1611" s="81">
        <v>810000.0</v>
      </c>
      <c r="J1611" s="81">
        <v>502235.0</v>
      </c>
      <c r="K1611" s="81">
        <v>810000.0</v>
      </c>
      <c r="L1611" s="82">
        <v>0.189996183758603</v>
      </c>
      <c r="N1611" s="83">
        <f t="shared" si="1"/>
        <v>0.1899961838</v>
      </c>
      <c r="O1611" s="83">
        <f t="shared" si="2"/>
        <v>0.1899961838</v>
      </c>
      <c r="Q1611" s="83">
        <f t="shared" si="3"/>
        <v>0.4690802469</v>
      </c>
      <c r="R1611" s="83">
        <f t="shared" si="4"/>
        <v>0.1899961838</v>
      </c>
      <c r="S1611" s="83" t="b">
        <f t="shared" si="5"/>
        <v>0</v>
      </c>
      <c r="T1611" s="72"/>
      <c r="U1611" s="72"/>
      <c r="V1611" s="72"/>
      <c r="W1611" s="72"/>
      <c r="X1611" s="72"/>
      <c r="Y1611" s="72"/>
      <c r="Z1611" s="72"/>
      <c r="AA1611" s="72"/>
      <c r="AB1611" s="72"/>
      <c r="AC1611" s="72"/>
      <c r="AD1611" s="72"/>
      <c r="AE1611" s="72"/>
      <c r="AF1611" s="72"/>
      <c r="AG1611" s="72"/>
      <c r="AH1611" s="72"/>
      <c r="AI1611" s="72"/>
      <c r="AJ1611" s="72"/>
      <c r="AK1611" s="72"/>
    </row>
    <row r="1612" ht="14.25" customHeight="1">
      <c r="A1612" s="78">
        <v>1609.0</v>
      </c>
      <c r="C1612" s="78" t="str">
        <f>VLOOKUP(G1612,[1]Macrodata_CCF!$A$3:$D$55,4,FALSE)</f>
        <v>#ERROR!</v>
      </c>
      <c r="E1612" s="79" t="str">
        <f>VLOOKUP(G1612,[1]Macrodata_CCF!$A$3:$B$55,2,FALSE)</f>
        <v>#ERROR!</v>
      </c>
      <c r="F1612" s="78">
        <v>0.0</v>
      </c>
      <c r="G1612" s="80">
        <v>53.0</v>
      </c>
      <c r="H1612" s="81">
        <v>201905.0</v>
      </c>
      <c r="I1612" s="81">
        <v>390000.0</v>
      </c>
      <c r="J1612" s="81">
        <v>220715.0</v>
      </c>
      <c r="K1612" s="81">
        <v>390000.0</v>
      </c>
      <c r="L1612" s="82">
        <v>0.1000026582312129</v>
      </c>
      <c r="N1612" s="83">
        <f t="shared" si="1"/>
        <v>0.1000026582</v>
      </c>
      <c r="O1612" s="83">
        <f t="shared" si="2"/>
        <v>0.1000026582</v>
      </c>
      <c r="Q1612" s="83">
        <f t="shared" si="3"/>
        <v>0.4822948718</v>
      </c>
      <c r="R1612" s="83">
        <f t="shared" si="4"/>
        <v>0.1000026582</v>
      </c>
      <c r="S1612" s="83" t="b">
        <f t="shared" si="5"/>
        <v>0</v>
      </c>
      <c r="T1612" s="72"/>
      <c r="U1612" s="72"/>
      <c r="V1612" s="72"/>
      <c r="W1612" s="72"/>
      <c r="X1612" s="72"/>
      <c r="Y1612" s="72"/>
      <c r="Z1612" s="72"/>
      <c r="AA1612" s="72"/>
      <c r="AB1612" s="72"/>
      <c r="AC1612" s="72"/>
      <c r="AD1612" s="72"/>
      <c r="AE1612" s="72"/>
      <c r="AF1612" s="72"/>
      <c r="AG1612" s="72"/>
      <c r="AH1612" s="72"/>
      <c r="AI1612" s="72"/>
      <c r="AJ1612" s="72"/>
      <c r="AK1612" s="72"/>
    </row>
    <row r="1613" ht="14.25" customHeight="1">
      <c r="A1613" s="78">
        <v>1610.0</v>
      </c>
      <c r="C1613" s="78" t="str">
        <f>VLOOKUP(G1613,[1]Macrodata_CCF!$A$3:$D$55,4,FALSE)</f>
        <v>#ERROR!</v>
      </c>
      <c r="E1613" s="79" t="str">
        <f>VLOOKUP(G1613,[1]Macrodata_CCF!$A$3:$B$55,2,FALSE)</f>
        <v>#ERROR!</v>
      </c>
      <c r="F1613" s="78">
        <v>1.0</v>
      </c>
      <c r="G1613" s="80">
        <v>3.0</v>
      </c>
      <c r="H1613" s="81">
        <v>482980.0</v>
      </c>
      <c r="I1613" s="81">
        <v>850000.0</v>
      </c>
      <c r="J1613" s="81">
        <v>424255.0</v>
      </c>
      <c r="K1613" s="81">
        <v>1530000.0</v>
      </c>
      <c r="L1613" s="82">
        <v>-0.1600049043648847</v>
      </c>
      <c r="N1613" s="83">
        <f t="shared" si="1"/>
        <v>-0.1600049044</v>
      </c>
      <c r="O1613" s="83">
        <f t="shared" si="2"/>
        <v>0</v>
      </c>
      <c r="Q1613" s="83">
        <f t="shared" si="3"/>
        <v>0.4317882353</v>
      </c>
      <c r="R1613" s="83">
        <f t="shared" si="4"/>
        <v>-0.1600049044</v>
      </c>
      <c r="S1613" s="83" t="b">
        <f t="shared" si="5"/>
        <v>0</v>
      </c>
      <c r="T1613" s="72"/>
      <c r="U1613" s="72"/>
      <c r="V1613" s="72"/>
      <c r="W1613" s="72"/>
      <c r="X1613" s="72"/>
      <c r="Y1613" s="72"/>
      <c r="Z1613" s="72"/>
      <c r="AA1613" s="72"/>
      <c r="AB1613" s="72"/>
      <c r="AC1613" s="72"/>
      <c r="AD1613" s="72"/>
      <c r="AE1613" s="72"/>
      <c r="AF1613" s="72"/>
      <c r="AG1613" s="72"/>
      <c r="AH1613" s="72"/>
      <c r="AI1613" s="72"/>
      <c r="AJ1613" s="72"/>
      <c r="AK1613" s="72"/>
    </row>
    <row r="1614" ht="14.25" customHeight="1">
      <c r="A1614" s="78">
        <v>1611.0</v>
      </c>
      <c r="C1614" s="78" t="str">
        <f>VLOOKUP(G1614,[1]Macrodata_CCF!$A$3:$D$55,4,FALSE)</f>
        <v>#ERROR!</v>
      </c>
      <c r="E1614" s="79" t="str">
        <f>VLOOKUP(G1614,[1]Macrodata_CCF!$A$3:$B$55,2,FALSE)</f>
        <v>#ERROR!</v>
      </c>
      <c r="F1614" s="78">
        <v>0.0</v>
      </c>
      <c r="G1614" s="80">
        <v>44.0</v>
      </c>
      <c r="H1614" s="81">
        <v>839420.0</v>
      </c>
      <c r="I1614" s="81">
        <v>1000000.0</v>
      </c>
      <c r="J1614" s="81">
        <v>866720.0</v>
      </c>
      <c r="K1614" s="81">
        <v>1000000.0</v>
      </c>
      <c r="L1614" s="82">
        <v>0.1700087183958152</v>
      </c>
      <c r="N1614" s="83">
        <f t="shared" si="1"/>
        <v>0.1700087184</v>
      </c>
      <c r="O1614" s="83">
        <f t="shared" si="2"/>
        <v>0.1700087184</v>
      </c>
      <c r="Q1614" s="83">
        <f t="shared" si="3"/>
        <v>0.16058</v>
      </c>
      <c r="R1614" s="83">
        <f t="shared" si="4"/>
        <v>0.1700087184</v>
      </c>
      <c r="S1614" s="83" t="b">
        <f t="shared" si="5"/>
        <v>0</v>
      </c>
      <c r="T1614" s="72"/>
      <c r="U1614" s="72"/>
      <c r="V1614" s="72"/>
      <c r="W1614" s="72"/>
      <c r="X1614" s="72"/>
      <c r="Y1614" s="72"/>
      <c r="Z1614" s="72"/>
      <c r="AA1614" s="72"/>
      <c r="AB1614" s="72"/>
      <c r="AC1614" s="72"/>
      <c r="AD1614" s="72"/>
      <c r="AE1614" s="72"/>
      <c r="AF1614" s="72"/>
      <c r="AG1614" s="72"/>
      <c r="AH1614" s="72"/>
      <c r="AI1614" s="72"/>
      <c r="AJ1614" s="72"/>
      <c r="AK1614" s="72"/>
    </row>
    <row r="1615" ht="14.25" customHeight="1">
      <c r="A1615" s="78">
        <v>1612.0</v>
      </c>
      <c r="C1615" s="78" t="str">
        <f>VLOOKUP(G1615,[1]Macrodata_CCF!$A$3:$D$55,4,FALSE)</f>
        <v>#ERROR!</v>
      </c>
      <c r="E1615" s="79" t="str">
        <f>VLOOKUP(G1615,[1]Macrodata_CCF!$A$3:$B$55,2,FALSE)</f>
        <v>#ERROR!</v>
      </c>
      <c r="F1615" s="78">
        <v>0.0</v>
      </c>
      <c r="G1615" s="80">
        <v>38.0</v>
      </c>
      <c r="H1615" s="81">
        <v>83685.0</v>
      </c>
      <c r="I1615" s="81">
        <v>110000.0</v>
      </c>
      <c r="J1615" s="81">
        <v>86055.0</v>
      </c>
      <c r="K1615" s="81">
        <v>110000.0</v>
      </c>
      <c r="L1615" s="82">
        <v>0.09006270188105643</v>
      </c>
      <c r="N1615" s="83">
        <f t="shared" si="1"/>
        <v>0.09006270188</v>
      </c>
      <c r="O1615" s="83">
        <f t="shared" si="2"/>
        <v>0.09006270188</v>
      </c>
      <c r="Q1615" s="83">
        <f t="shared" si="3"/>
        <v>0.2392272727</v>
      </c>
      <c r="R1615" s="83">
        <f t="shared" si="4"/>
        <v>0.09006270188</v>
      </c>
      <c r="S1615" s="83" t="b">
        <f t="shared" si="5"/>
        <v>0</v>
      </c>
      <c r="T1615" s="72"/>
      <c r="U1615" s="72"/>
      <c r="V1615" s="72"/>
      <c r="W1615" s="72"/>
      <c r="X1615" s="72"/>
      <c r="Y1615" s="72"/>
      <c r="Z1615" s="72"/>
      <c r="AA1615" s="72"/>
      <c r="AB1615" s="72"/>
      <c r="AC1615" s="72"/>
      <c r="AD1615" s="72"/>
      <c r="AE1615" s="72"/>
      <c r="AF1615" s="72"/>
      <c r="AG1615" s="72"/>
      <c r="AH1615" s="72"/>
      <c r="AI1615" s="72"/>
      <c r="AJ1615" s="72"/>
      <c r="AK1615" s="72"/>
    </row>
    <row r="1616" ht="14.25" customHeight="1">
      <c r="A1616" s="78">
        <v>1613.0</v>
      </c>
      <c r="C1616" s="78" t="str">
        <f>VLOOKUP(G1616,[1]Macrodata_CCF!$A$3:$D$55,4,FALSE)</f>
        <v>#ERROR!</v>
      </c>
      <c r="E1616" s="79" t="str">
        <f>VLOOKUP(G1616,[1]Macrodata_CCF!$A$3:$B$55,2,FALSE)</f>
        <v>#ERROR!</v>
      </c>
      <c r="F1616" s="78">
        <v>0.0</v>
      </c>
      <c r="G1616" s="80">
        <v>16.0</v>
      </c>
      <c r="H1616" s="81">
        <v>339255.0</v>
      </c>
      <c r="I1616" s="81">
        <v>800000.0</v>
      </c>
      <c r="J1616" s="81">
        <v>168780.0</v>
      </c>
      <c r="K1616" s="81">
        <v>800000.0</v>
      </c>
      <c r="L1616" s="82">
        <v>-0.3699985892413374</v>
      </c>
      <c r="N1616" s="83">
        <f t="shared" si="1"/>
        <v>-0.3699985892</v>
      </c>
      <c r="O1616" s="83">
        <f t="shared" si="2"/>
        <v>0</v>
      </c>
      <c r="Q1616" s="83">
        <f t="shared" si="3"/>
        <v>0.57593125</v>
      </c>
      <c r="R1616" s="83">
        <f t="shared" si="4"/>
        <v>-0.3699985892</v>
      </c>
      <c r="S1616" s="83" t="b">
        <f t="shared" si="5"/>
        <v>0</v>
      </c>
      <c r="T1616" s="72"/>
      <c r="U1616" s="72"/>
      <c r="V1616" s="72"/>
      <c r="W1616" s="72"/>
      <c r="X1616" s="72"/>
      <c r="Y1616" s="72"/>
      <c r="Z1616" s="72"/>
      <c r="AA1616" s="72"/>
      <c r="AB1616" s="72"/>
      <c r="AC1616" s="72"/>
      <c r="AD1616" s="72"/>
      <c r="AE1616" s="72"/>
      <c r="AF1616" s="72"/>
      <c r="AG1616" s="72"/>
      <c r="AH1616" s="72"/>
      <c r="AI1616" s="72"/>
      <c r="AJ1616" s="72"/>
      <c r="AK1616" s="72"/>
    </row>
    <row r="1617" ht="14.25" customHeight="1">
      <c r="A1617" s="78">
        <v>1614.0</v>
      </c>
      <c r="C1617" s="78" t="str">
        <f>VLOOKUP(G1617,[1]Macrodata_CCF!$A$3:$D$55,4,FALSE)</f>
        <v>#ERROR!</v>
      </c>
      <c r="E1617" s="79" t="str">
        <f>VLOOKUP(G1617,[1]Macrodata_CCF!$A$3:$B$55,2,FALSE)</f>
        <v>#ERROR!</v>
      </c>
      <c r="F1617" s="78">
        <v>0.0</v>
      </c>
      <c r="G1617" s="80">
        <v>53.0</v>
      </c>
      <c r="H1617" s="81">
        <v>166255.0</v>
      </c>
      <c r="I1617" s="81">
        <v>340000.0</v>
      </c>
      <c r="J1617" s="81">
        <v>346800.0</v>
      </c>
      <c r="K1617" s="81">
        <v>340000.0</v>
      </c>
      <c r="L1617" s="82">
        <v>1.039137816915595</v>
      </c>
      <c r="N1617" s="83">
        <f t="shared" si="1"/>
        <v>1.039137817</v>
      </c>
      <c r="O1617" s="83">
        <f t="shared" si="2"/>
        <v>1</v>
      </c>
      <c r="Q1617" s="83">
        <f t="shared" si="3"/>
        <v>0.5110147059</v>
      </c>
      <c r="R1617" s="83">
        <f t="shared" si="4"/>
        <v>1.039137817</v>
      </c>
      <c r="S1617" s="83" t="b">
        <f t="shared" si="5"/>
        <v>0</v>
      </c>
      <c r="T1617" s="72"/>
      <c r="U1617" s="72"/>
      <c r="V1617" s="72"/>
      <c r="W1617" s="72"/>
      <c r="X1617" s="72"/>
      <c r="Y1617" s="72"/>
      <c r="Z1617" s="72"/>
      <c r="AA1617" s="72"/>
      <c r="AB1617" s="72"/>
      <c r="AC1617" s="72"/>
      <c r="AD1617" s="72"/>
      <c r="AE1617" s="72"/>
      <c r="AF1617" s="72"/>
      <c r="AG1617" s="72"/>
      <c r="AH1617" s="72"/>
      <c r="AI1617" s="72"/>
      <c r="AJ1617" s="72"/>
      <c r="AK1617" s="72"/>
    </row>
    <row r="1618" ht="14.25" customHeight="1">
      <c r="A1618" s="78">
        <v>1615.0</v>
      </c>
      <c r="C1618" s="78" t="str">
        <f>VLOOKUP(G1618,[1]Macrodata_CCF!$A$3:$D$55,4,FALSE)</f>
        <v>#ERROR!</v>
      </c>
      <c r="E1618" s="79" t="str">
        <f>VLOOKUP(G1618,[1]Macrodata_CCF!$A$3:$B$55,2,FALSE)</f>
        <v>#ERROR!</v>
      </c>
      <c r="F1618" s="78">
        <v>0.0</v>
      </c>
      <c r="G1618" s="80">
        <v>41.0</v>
      </c>
      <c r="H1618" s="81">
        <v>751290.0</v>
      </c>
      <c r="I1618" s="81">
        <v>910000.0</v>
      </c>
      <c r="J1618" s="81">
        <v>792555.0</v>
      </c>
      <c r="K1618" s="81">
        <v>910000.0</v>
      </c>
      <c r="L1618" s="82">
        <v>0.2600025203200806</v>
      </c>
      <c r="N1618" s="83">
        <f t="shared" si="1"/>
        <v>0.2600025203</v>
      </c>
      <c r="O1618" s="83">
        <f t="shared" si="2"/>
        <v>0.2600025203</v>
      </c>
      <c r="Q1618" s="83">
        <f t="shared" si="3"/>
        <v>0.1744065934</v>
      </c>
      <c r="R1618" s="83">
        <f t="shared" si="4"/>
        <v>0.2600025203</v>
      </c>
      <c r="S1618" s="83" t="b">
        <f t="shared" si="5"/>
        <v>0</v>
      </c>
      <c r="T1618" s="72"/>
      <c r="U1618" s="72"/>
      <c r="V1618" s="72"/>
      <c r="W1618" s="72"/>
      <c r="X1618" s="72"/>
      <c r="Y1618" s="72"/>
      <c r="Z1618" s="72"/>
      <c r="AA1618" s="72"/>
      <c r="AB1618" s="72"/>
      <c r="AC1618" s="72"/>
      <c r="AD1618" s="72"/>
      <c r="AE1618" s="72"/>
      <c r="AF1618" s="72"/>
      <c r="AG1618" s="72"/>
      <c r="AH1618" s="72"/>
      <c r="AI1618" s="72"/>
      <c r="AJ1618" s="72"/>
      <c r="AK1618" s="72"/>
    </row>
    <row r="1619" ht="14.25" customHeight="1">
      <c r="A1619" s="78">
        <v>1616.0</v>
      </c>
      <c r="C1619" s="78" t="str">
        <f>VLOOKUP(G1619,[1]Macrodata_CCF!$A$3:$D$55,4,FALSE)</f>
        <v>#ERROR!</v>
      </c>
      <c r="E1619" s="79" t="str">
        <f>VLOOKUP(G1619,[1]Macrodata_CCF!$A$3:$B$55,2,FALSE)</f>
        <v>#ERROR!</v>
      </c>
      <c r="F1619" s="78">
        <v>1.0</v>
      </c>
      <c r="G1619" s="80">
        <v>1.0</v>
      </c>
      <c r="H1619" s="81">
        <v>271735.0</v>
      </c>
      <c r="I1619" s="81">
        <v>280000.0</v>
      </c>
      <c r="J1619" s="81">
        <v>275370.0</v>
      </c>
      <c r="K1619" s="81">
        <v>280000.0</v>
      </c>
      <c r="L1619" s="82">
        <v>0.4398064125831821</v>
      </c>
      <c r="N1619" s="83">
        <f t="shared" si="1"/>
        <v>0.4398064126</v>
      </c>
      <c r="O1619" s="83">
        <f t="shared" si="2"/>
        <v>0.4398064126</v>
      </c>
      <c r="Q1619" s="83">
        <f t="shared" si="3"/>
        <v>0.02951785714</v>
      </c>
      <c r="R1619" s="83">
        <f t="shared" si="4"/>
        <v>0.01298214286</v>
      </c>
      <c r="S1619" s="83" t="b">
        <f t="shared" si="5"/>
        <v>0</v>
      </c>
      <c r="T1619" s="72"/>
      <c r="U1619" s="72"/>
      <c r="V1619" s="72"/>
      <c r="W1619" s="72"/>
      <c r="X1619" s="72"/>
      <c r="Y1619" s="72"/>
      <c r="Z1619" s="72"/>
      <c r="AA1619" s="72"/>
      <c r="AB1619" s="72"/>
      <c r="AC1619" s="72"/>
      <c r="AD1619" s="72"/>
      <c r="AE1619" s="72"/>
      <c r="AF1619" s="72"/>
      <c r="AG1619" s="72"/>
      <c r="AH1619" s="72"/>
      <c r="AI1619" s="72"/>
      <c r="AJ1619" s="72"/>
      <c r="AK1619" s="72"/>
    </row>
    <row r="1620" ht="14.25" customHeight="1">
      <c r="A1620" s="78">
        <v>1617.0</v>
      </c>
      <c r="C1620" s="78" t="str">
        <f>VLOOKUP(G1620,[1]Macrodata_CCF!$A$3:$D$55,4,FALSE)</f>
        <v>#ERROR!</v>
      </c>
      <c r="E1620" s="79" t="str">
        <f>VLOOKUP(G1620,[1]Macrodata_CCF!$A$3:$B$55,2,FALSE)</f>
        <v>#ERROR!</v>
      </c>
      <c r="F1620" s="78">
        <v>0.0</v>
      </c>
      <c r="G1620" s="80">
        <v>6.0</v>
      </c>
      <c r="H1620" s="81">
        <v>33385.0</v>
      </c>
      <c r="I1620" s="81">
        <v>160000.0</v>
      </c>
      <c r="J1620" s="81">
        <v>68835.0</v>
      </c>
      <c r="K1620" s="81">
        <v>160000.0</v>
      </c>
      <c r="L1620" s="82">
        <v>0.2799826244915689</v>
      </c>
      <c r="N1620" s="83">
        <f t="shared" si="1"/>
        <v>0.2799826245</v>
      </c>
      <c r="O1620" s="83">
        <f t="shared" si="2"/>
        <v>0.2799826245</v>
      </c>
      <c r="Q1620" s="83">
        <f t="shared" si="3"/>
        <v>0.79134375</v>
      </c>
      <c r="R1620" s="83">
        <f t="shared" si="4"/>
        <v>0.2799826245</v>
      </c>
      <c r="S1620" s="83" t="b">
        <f t="shared" si="5"/>
        <v>0</v>
      </c>
      <c r="T1620" s="72"/>
      <c r="U1620" s="72"/>
      <c r="V1620" s="72"/>
      <c r="W1620" s="72"/>
      <c r="X1620" s="72"/>
      <c r="Y1620" s="72"/>
      <c r="Z1620" s="72"/>
      <c r="AA1620" s="72"/>
      <c r="AB1620" s="72"/>
      <c r="AC1620" s="72"/>
      <c r="AD1620" s="72"/>
      <c r="AE1620" s="72"/>
      <c r="AF1620" s="72"/>
      <c r="AG1620" s="72"/>
      <c r="AH1620" s="72"/>
      <c r="AI1620" s="72"/>
      <c r="AJ1620" s="72"/>
      <c r="AK1620" s="72"/>
    </row>
    <row r="1621" ht="14.25" customHeight="1">
      <c r="A1621" s="78">
        <v>1618.0</v>
      </c>
      <c r="C1621" s="78" t="str">
        <f>VLOOKUP(G1621,[1]Macrodata_CCF!$A$3:$D$55,4,FALSE)</f>
        <v>#ERROR!</v>
      </c>
      <c r="E1621" s="79" t="str">
        <f>VLOOKUP(G1621,[1]Macrodata_CCF!$A$3:$B$55,2,FALSE)</f>
        <v>#ERROR!</v>
      </c>
      <c r="F1621" s="78">
        <v>0.0</v>
      </c>
      <c r="G1621" s="80">
        <v>44.0</v>
      </c>
      <c r="H1621" s="81">
        <v>716960.0</v>
      </c>
      <c r="I1621" s="81">
        <v>770000.0</v>
      </c>
      <c r="J1621" s="81">
        <v>725445.0</v>
      </c>
      <c r="K1621" s="81">
        <v>770000.0</v>
      </c>
      <c r="L1621" s="82">
        <v>0.159973604826546</v>
      </c>
      <c r="N1621" s="83">
        <f t="shared" si="1"/>
        <v>0.1599736048</v>
      </c>
      <c r="O1621" s="83">
        <f t="shared" si="2"/>
        <v>0.1599736048</v>
      </c>
      <c r="Q1621" s="83">
        <f t="shared" si="3"/>
        <v>0.06888311688</v>
      </c>
      <c r="R1621" s="83">
        <f t="shared" si="4"/>
        <v>0.01101948052</v>
      </c>
      <c r="S1621" s="83" t="b">
        <f t="shared" si="5"/>
        <v>0</v>
      </c>
      <c r="T1621" s="72"/>
      <c r="U1621" s="72"/>
      <c r="V1621" s="72"/>
      <c r="W1621" s="72"/>
      <c r="X1621" s="72"/>
      <c r="Y1621" s="72"/>
      <c r="Z1621" s="72"/>
      <c r="AA1621" s="72"/>
      <c r="AB1621" s="72"/>
      <c r="AC1621" s="72"/>
      <c r="AD1621" s="72"/>
      <c r="AE1621" s="72"/>
      <c r="AF1621" s="72"/>
      <c r="AG1621" s="72"/>
      <c r="AH1621" s="72"/>
      <c r="AI1621" s="72"/>
      <c r="AJ1621" s="72"/>
      <c r="AK1621" s="72"/>
    </row>
    <row r="1622" ht="14.25" customHeight="1">
      <c r="A1622" s="78">
        <v>1619.0</v>
      </c>
      <c r="C1622" s="78" t="str">
        <f>VLOOKUP(G1622,[1]Macrodata_CCF!$A$3:$D$55,4,FALSE)</f>
        <v>#ERROR!</v>
      </c>
      <c r="E1622" s="79" t="str">
        <f>VLOOKUP(G1622,[1]Macrodata_CCF!$A$3:$B$55,2,FALSE)</f>
        <v>#ERROR!</v>
      </c>
      <c r="F1622" s="78">
        <v>0.0</v>
      </c>
      <c r="G1622" s="80">
        <v>1.0</v>
      </c>
      <c r="H1622" s="81">
        <v>203440.0</v>
      </c>
      <c r="I1622" s="81">
        <v>400000.0</v>
      </c>
      <c r="J1622" s="81">
        <v>260440.0</v>
      </c>
      <c r="K1622" s="81">
        <v>400000.0</v>
      </c>
      <c r="L1622" s="82">
        <v>0.28998778998779</v>
      </c>
      <c r="N1622" s="83">
        <f t="shared" si="1"/>
        <v>0.28998779</v>
      </c>
      <c r="O1622" s="83">
        <f t="shared" si="2"/>
        <v>0.28998779</v>
      </c>
      <c r="Q1622" s="83">
        <f t="shared" si="3"/>
        <v>0.4914</v>
      </c>
      <c r="R1622" s="83">
        <f t="shared" si="4"/>
        <v>0.28998779</v>
      </c>
      <c r="S1622" s="83" t="b">
        <f t="shared" si="5"/>
        <v>0</v>
      </c>
      <c r="T1622" s="72"/>
      <c r="U1622" s="72"/>
      <c r="V1622" s="72"/>
      <c r="W1622" s="72"/>
      <c r="X1622" s="72"/>
      <c r="Y1622" s="72"/>
      <c r="Z1622" s="72"/>
      <c r="AA1622" s="72"/>
      <c r="AB1622" s="72"/>
      <c r="AC1622" s="72"/>
      <c r="AD1622" s="72"/>
      <c r="AE1622" s="72"/>
      <c r="AF1622" s="72"/>
      <c r="AG1622" s="72"/>
      <c r="AH1622" s="72"/>
      <c r="AI1622" s="72"/>
      <c r="AJ1622" s="72"/>
      <c r="AK1622" s="72"/>
    </row>
    <row r="1623" ht="14.25" customHeight="1">
      <c r="A1623" s="78">
        <v>1620.0</v>
      </c>
      <c r="C1623" s="78" t="str">
        <f>VLOOKUP(G1623,[1]Macrodata_CCF!$A$3:$D$55,4,FALSE)</f>
        <v>#ERROR!</v>
      </c>
      <c r="E1623" s="79" t="str">
        <f>VLOOKUP(G1623,[1]Macrodata_CCF!$A$3:$B$55,2,FALSE)</f>
        <v>#ERROR!</v>
      </c>
      <c r="F1623" s="78">
        <v>0.0</v>
      </c>
      <c r="G1623" s="80">
        <v>33.0</v>
      </c>
      <c r="H1623" s="81">
        <v>354820.0</v>
      </c>
      <c r="I1623" s="81">
        <v>840000.0</v>
      </c>
      <c r="J1623" s="81">
        <v>437300.0</v>
      </c>
      <c r="K1623" s="81">
        <v>1596000.0</v>
      </c>
      <c r="L1623" s="82">
        <v>0.1699987633455625</v>
      </c>
      <c r="N1623" s="83">
        <f t="shared" si="1"/>
        <v>0.1699987633</v>
      </c>
      <c r="O1623" s="83">
        <f t="shared" si="2"/>
        <v>0.1699987633</v>
      </c>
      <c r="Q1623" s="83">
        <f t="shared" si="3"/>
        <v>0.5775952381</v>
      </c>
      <c r="R1623" s="83">
        <f t="shared" si="4"/>
        <v>0.1699987633</v>
      </c>
      <c r="S1623" s="83" t="b">
        <f t="shared" si="5"/>
        <v>0</v>
      </c>
      <c r="T1623" s="72"/>
      <c r="U1623" s="72"/>
      <c r="V1623" s="72"/>
      <c r="W1623" s="72"/>
      <c r="X1623" s="72"/>
      <c r="Y1623" s="72"/>
      <c r="Z1623" s="72"/>
      <c r="AA1623" s="72"/>
      <c r="AB1623" s="72"/>
      <c r="AC1623" s="72"/>
      <c r="AD1623" s="72"/>
      <c r="AE1623" s="72"/>
      <c r="AF1623" s="72"/>
      <c r="AG1623" s="72"/>
      <c r="AH1623" s="72"/>
      <c r="AI1623" s="72"/>
      <c r="AJ1623" s="72"/>
      <c r="AK1623" s="72"/>
    </row>
    <row r="1624" ht="14.25" customHeight="1">
      <c r="A1624" s="78">
        <v>1621.0</v>
      </c>
      <c r="C1624" s="78" t="str">
        <f>VLOOKUP(G1624,[1]Macrodata_CCF!$A$3:$D$55,4,FALSE)</f>
        <v>#ERROR!</v>
      </c>
      <c r="E1624" s="79" t="str">
        <f>VLOOKUP(G1624,[1]Macrodata_CCF!$A$3:$B$55,2,FALSE)</f>
        <v>#ERROR!</v>
      </c>
      <c r="F1624" s="78">
        <v>0.0</v>
      </c>
      <c r="G1624" s="80">
        <v>29.0</v>
      </c>
      <c r="H1624" s="81">
        <v>0.0</v>
      </c>
      <c r="I1624" s="81">
        <v>320000.0</v>
      </c>
      <c r="J1624" s="81">
        <v>51200.0</v>
      </c>
      <c r="K1624" s="81">
        <v>640000.0</v>
      </c>
      <c r="L1624" s="82">
        <v>0.16</v>
      </c>
      <c r="N1624" s="83">
        <f t="shared" si="1"/>
        <v>0.16</v>
      </c>
      <c r="O1624" s="83">
        <f t="shared" si="2"/>
        <v>0.16</v>
      </c>
      <c r="Q1624" s="83">
        <f t="shared" si="3"/>
        <v>1</v>
      </c>
      <c r="R1624" s="83">
        <f t="shared" si="4"/>
        <v>0.16</v>
      </c>
      <c r="S1624" s="83" t="b">
        <f t="shared" si="5"/>
        <v>0</v>
      </c>
      <c r="T1624" s="72"/>
      <c r="U1624" s="72"/>
      <c r="V1624" s="72"/>
      <c r="W1624" s="72"/>
      <c r="X1624" s="72"/>
      <c r="Y1624" s="72"/>
      <c r="Z1624" s="72"/>
      <c r="AA1624" s="72"/>
      <c r="AB1624" s="72"/>
      <c r="AC1624" s="72"/>
      <c r="AD1624" s="72"/>
      <c r="AE1624" s="72"/>
      <c r="AF1624" s="72"/>
      <c r="AG1624" s="72"/>
      <c r="AH1624" s="72"/>
      <c r="AI1624" s="72"/>
      <c r="AJ1624" s="72"/>
      <c r="AK1624" s="72"/>
    </row>
    <row r="1625" ht="14.25" customHeight="1">
      <c r="A1625" s="78">
        <v>1622.0</v>
      </c>
      <c r="C1625" s="78" t="str">
        <f>VLOOKUP(G1625,[1]Macrodata_CCF!$A$3:$D$55,4,FALSE)</f>
        <v>#ERROR!</v>
      </c>
      <c r="E1625" s="79" t="str">
        <f>VLOOKUP(G1625,[1]Macrodata_CCF!$A$3:$B$55,2,FALSE)</f>
        <v>#ERROR!</v>
      </c>
      <c r="F1625" s="78">
        <v>0.0</v>
      </c>
      <c r="G1625" s="80">
        <v>2.0</v>
      </c>
      <c r="H1625" s="81">
        <v>851500.0</v>
      </c>
      <c r="I1625" s="81">
        <v>900000.0</v>
      </c>
      <c r="J1625" s="81">
        <v>863140.0</v>
      </c>
      <c r="K1625" s="81">
        <v>900000.0</v>
      </c>
      <c r="L1625" s="82">
        <v>0.24</v>
      </c>
      <c r="N1625" s="83">
        <f t="shared" si="1"/>
        <v>0.24</v>
      </c>
      <c r="O1625" s="83">
        <f t="shared" si="2"/>
        <v>0.24</v>
      </c>
      <c r="Q1625" s="83">
        <f t="shared" si="3"/>
        <v>0.05388888889</v>
      </c>
      <c r="R1625" s="83">
        <f t="shared" si="4"/>
        <v>0.01293333333</v>
      </c>
      <c r="S1625" s="83" t="b">
        <f t="shared" si="5"/>
        <v>0</v>
      </c>
      <c r="T1625" s="72"/>
      <c r="U1625" s="72"/>
      <c r="V1625" s="72"/>
      <c r="W1625" s="72"/>
      <c r="X1625" s="72"/>
      <c r="Y1625" s="72"/>
      <c r="Z1625" s="72"/>
      <c r="AA1625" s="72"/>
      <c r="AB1625" s="72"/>
      <c r="AC1625" s="72"/>
      <c r="AD1625" s="72"/>
      <c r="AE1625" s="72"/>
      <c r="AF1625" s="72"/>
      <c r="AG1625" s="72"/>
      <c r="AH1625" s="72"/>
      <c r="AI1625" s="72"/>
      <c r="AJ1625" s="72"/>
      <c r="AK1625" s="72"/>
    </row>
    <row r="1626" ht="14.25" customHeight="1">
      <c r="A1626" s="78">
        <v>1623.0</v>
      </c>
      <c r="C1626" s="78" t="str">
        <f>VLOOKUP(G1626,[1]Macrodata_CCF!$A$3:$D$55,4,FALSE)</f>
        <v>#ERROR!</v>
      </c>
      <c r="E1626" s="79" t="str">
        <f>VLOOKUP(G1626,[1]Macrodata_CCF!$A$3:$B$55,2,FALSE)</f>
        <v>#ERROR!</v>
      </c>
      <c r="F1626" s="78">
        <v>0.0</v>
      </c>
      <c r="G1626" s="80">
        <v>10.0</v>
      </c>
      <c r="H1626" s="81">
        <v>400775.0</v>
      </c>
      <c r="I1626" s="81">
        <v>840000.0</v>
      </c>
      <c r="J1626" s="81">
        <v>563290.0</v>
      </c>
      <c r="K1626" s="81">
        <v>840000.0</v>
      </c>
      <c r="L1626" s="82">
        <v>0.3700039842905117</v>
      </c>
      <c r="N1626" s="83">
        <f t="shared" si="1"/>
        <v>0.3700039843</v>
      </c>
      <c r="O1626" s="83">
        <f t="shared" si="2"/>
        <v>0.3700039843</v>
      </c>
      <c r="Q1626" s="83">
        <f t="shared" si="3"/>
        <v>0.5228869048</v>
      </c>
      <c r="R1626" s="83">
        <f t="shared" si="4"/>
        <v>0.3700039843</v>
      </c>
      <c r="S1626" s="83" t="b">
        <f t="shared" si="5"/>
        <v>0</v>
      </c>
      <c r="T1626" s="72"/>
      <c r="U1626" s="72"/>
      <c r="V1626" s="72"/>
      <c r="W1626" s="72"/>
      <c r="X1626" s="72"/>
      <c r="Y1626" s="72"/>
      <c r="Z1626" s="72"/>
      <c r="AA1626" s="72"/>
      <c r="AB1626" s="72"/>
      <c r="AC1626" s="72"/>
      <c r="AD1626" s="72"/>
      <c r="AE1626" s="72"/>
      <c r="AF1626" s="72"/>
      <c r="AG1626" s="72"/>
      <c r="AH1626" s="72"/>
      <c r="AI1626" s="72"/>
      <c r="AJ1626" s="72"/>
      <c r="AK1626" s="72"/>
    </row>
    <row r="1627" ht="14.25" customHeight="1">
      <c r="A1627" s="78">
        <v>1624.0</v>
      </c>
      <c r="C1627" s="78" t="str">
        <f>VLOOKUP(G1627,[1]Macrodata_CCF!$A$3:$D$55,4,FALSE)</f>
        <v>#ERROR!</v>
      </c>
      <c r="E1627" s="79" t="str">
        <f>VLOOKUP(G1627,[1]Macrodata_CCF!$A$3:$B$55,2,FALSE)</f>
        <v>#ERROR!</v>
      </c>
      <c r="F1627" s="78">
        <v>0.0</v>
      </c>
      <c r="G1627" s="80">
        <v>22.0</v>
      </c>
      <c r="H1627" s="81">
        <v>93310.0</v>
      </c>
      <c r="I1627" s="81">
        <v>280000.0</v>
      </c>
      <c r="J1627" s="81">
        <v>126915.0</v>
      </c>
      <c r="K1627" s="81">
        <v>280000.0</v>
      </c>
      <c r="L1627" s="82">
        <v>0.1800042851786384</v>
      </c>
      <c r="N1627" s="83">
        <f t="shared" si="1"/>
        <v>0.1800042852</v>
      </c>
      <c r="O1627" s="83">
        <f t="shared" si="2"/>
        <v>0.1800042852</v>
      </c>
      <c r="Q1627" s="83">
        <f t="shared" si="3"/>
        <v>0.66675</v>
      </c>
      <c r="R1627" s="83">
        <f t="shared" si="4"/>
        <v>0.1800042852</v>
      </c>
      <c r="S1627" s="83" t="b">
        <f t="shared" si="5"/>
        <v>0</v>
      </c>
      <c r="T1627" s="72"/>
      <c r="U1627" s="72"/>
      <c r="V1627" s="72"/>
      <c r="W1627" s="72"/>
      <c r="X1627" s="72"/>
      <c r="Y1627" s="72"/>
      <c r="Z1627" s="72"/>
      <c r="AA1627" s="72"/>
      <c r="AB1627" s="72"/>
      <c r="AC1627" s="72"/>
      <c r="AD1627" s="72"/>
      <c r="AE1627" s="72"/>
      <c r="AF1627" s="72"/>
      <c r="AG1627" s="72"/>
      <c r="AH1627" s="72"/>
      <c r="AI1627" s="72"/>
      <c r="AJ1627" s="72"/>
      <c r="AK1627" s="72"/>
    </row>
    <row r="1628" ht="14.25" customHeight="1">
      <c r="A1628" s="78">
        <v>1625.0</v>
      </c>
      <c r="C1628" s="78" t="str">
        <f>VLOOKUP(G1628,[1]Macrodata_CCF!$A$3:$D$55,4,FALSE)</f>
        <v>#ERROR!</v>
      </c>
      <c r="E1628" s="79" t="str">
        <f>VLOOKUP(G1628,[1]Macrodata_CCF!$A$3:$B$55,2,FALSE)</f>
        <v>#ERROR!</v>
      </c>
      <c r="F1628" s="78">
        <v>0.0</v>
      </c>
      <c r="G1628" s="80">
        <v>22.0</v>
      </c>
      <c r="H1628" s="81">
        <v>225440.0</v>
      </c>
      <c r="I1628" s="81">
        <v>410000.0</v>
      </c>
      <c r="J1628" s="81">
        <v>182990.0</v>
      </c>
      <c r="K1628" s="81">
        <v>410000.0</v>
      </c>
      <c r="L1628" s="82">
        <v>-0.2300065019505852</v>
      </c>
      <c r="N1628" s="83">
        <f t="shared" si="1"/>
        <v>-0.230006502</v>
      </c>
      <c r="O1628" s="83">
        <f t="shared" si="2"/>
        <v>0</v>
      </c>
      <c r="Q1628" s="83">
        <f t="shared" si="3"/>
        <v>0.4501463415</v>
      </c>
      <c r="R1628" s="83">
        <f t="shared" si="4"/>
        <v>-0.230006502</v>
      </c>
      <c r="S1628" s="83" t="b">
        <f t="shared" si="5"/>
        <v>0</v>
      </c>
      <c r="T1628" s="72"/>
      <c r="U1628" s="72"/>
      <c r="V1628" s="72"/>
      <c r="W1628" s="72"/>
      <c r="X1628" s="72"/>
      <c r="Y1628" s="72"/>
      <c r="Z1628" s="72"/>
      <c r="AA1628" s="72"/>
      <c r="AB1628" s="72"/>
      <c r="AC1628" s="72"/>
      <c r="AD1628" s="72"/>
      <c r="AE1628" s="72"/>
      <c r="AF1628" s="72"/>
      <c r="AG1628" s="72"/>
      <c r="AH1628" s="72"/>
      <c r="AI1628" s="72"/>
      <c r="AJ1628" s="72"/>
      <c r="AK1628" s="72"/>
    </row>
    <row r="1629" ht="14.25" customHeight="1">
      <c r="A1629" s="78">
        <v>1626.0</v>
      </c>
      <c r="C1629" s="78" t="str">
        <f>VLOOKUP(G1629,[1]Macrodata_CCF!$A$3:$D$55,4,FALSE)</f>
        <v>#ERROR!</v>
      </c>
      <c r="E1629" s="79" t="str">
        <f>VLOOKUP(G1629,[1]Macrodata_CCF!$A$3:$B$55,2,FALSE)</f>
        <v>#ERROR!</v>
      </c>
      <c r="F1629" s="78">
        <v>0.0</v>
      </c>
      <c r="G1629" s="80">
        <v>43.0</v>
      </c>
      <c r="H1629" s="81">
        <v>25820.0</v>
      </c>
      <c r="I1629" s="81">
        <v>440000.0</v>
      </c>
      <c r="J1629" s="81">
        <v>104515.0</v>
      </c>
      <c r="K1629" s="81">
        <v>440000.0</v>
      </c>
      <c r="L1629" s="82">
        <v>0.1900019315273553</v>
      </c>
      <c r="N1629" s="83">
        <f t="shared" si="1"/>
        <v>0.1900019315</v>
      </c>
      <c r="O1629" s="83">
        <f t="shared" si="2"/>
        <v>0.1900019315</v>
      </c>
      <c r="Q1629" s="83">
        <f t="shared" si="3"/>
        <v>0.9413181818</v>
      </c>
      <c r="R1629" s="83">
        <f t="shared" si="4"/>
        <v>0.1900019315</v>
      </c>
      <c r="S1629" s="83" t="b">
        <f t="shared" si="5"/>
        <v>0</v>
      </c>
      <c r="T1629" s="72"/>
      <c r="U1629" s="72"/>
      <c r="V1629" s="72"/>
      <c r="W1629" s="72"/>
      <c r="X1629" s="72"/>
      <c r="Y1629" s="72"/>
      <c r="Z1629" s="72"/>
      <c r="AA1629" s="72"/>
      <c r="AB1629" s="72"/>
      <c r="AC1629" s="72"/>
      <c r="AD1629" s="72"/>
      <c r="AE1629" s="72"/>
      <c r="AF1629" s="72"/>
      <c r="AG1629" s="72"/>
      <c r="AH1629" s="72"/>
      <c r="AI1629" s="72"/>
      <c r="AJ1629" s="72"/>
      <c r="AK1629" s="72"/>
    </row>
    <row r="1630" ht="14.25" customHeight="1">
      <c r="A1630" s="78">
        <v>1627.0</v>
      </c>
      <c r="C1630" s="78" t="str">
        <f>VLOOKUP(G1630,[1]Macrodata_CCF!$A$3:$D$55,4,FALSE)</f>
        <v>#ERROR!</v>
      </c>
      <c r="E1630" s="79" t="str">
        <f>VLOOKUP(G1630,[1]Macrodata_CCF!$A$3:$B$55,2,FALSE)</f>
        <v>#ERROR!</v>
      </c>
      <c r="F1630" s="78">
        <v>0.0</v>
      </c>
      <c r="G1630" s="80">
        <v>17.0</v>
      </c>
      <c r="H1630" s="81">
        <v>10725.0</v>
      </c>
      <c r="I1630" s="81">
        <v>210000.0</v>
      </c>
      <c r="J1630" s="81">
        <v>42610.0</v>
      </c>
      <c r="K1630" s="81">
        <v>210000.0</v>
      </c>
      <c r="L1630" s="82">
        <v>0.1600050181909422</v>
      </c>
      <c r="N1630" s="83">
        <f t="shared" si="1"/>
        <v>0.1600050182</v>
      </c>
      <c r="O1630" s="83">
        <f t="shared" si="2"/>
        <v>0.1600050182</v>
      </c>
      <c r="Q1630" s="83">
        <f t="shared" si="3"/>
        <v>0.9489285714</v>
      </c>
      <c r="R1630" s="83">
        <f t="shared" si="4"/>
        <v>0.1600050182</v>
      </c>
      <c r="S1630" s="83" t="b">
        <f t="shared" si="5"/>
        <v>0</v>
      </c>
      <c r="T1630" s="72"/>
      <c r="U1630" s="72"/>
      <c r="V1630" s="72"/>
      <c r="W1630" s="72"/>
      <c r="X1630" s="72"/>
      <c r="Y1630" s="72"/>
      <c r="Z1630" s="72"/>
      <c r="AA1630" s="72"/>
      <c r="AB1630" s="72"/>
      <c r="AC1630" s="72"/>
      <c r="AD1630" s="72"/>
      <c r="AE1630" s="72"/>
      <c r="AF1630" s="72"/>
      <c r="AG1630" s="72"/>
      <c r="AH1630" s="72"/>
      <c r="AI1630" s="72"/>
      <c r="AJ1630" s="72"/>
      <c r="AK1630" s="72"/>
    </row>
    <row r="1631" ht="14.25" customHeight="1">
      <c r="A1631" s="78">
        <v>1628.0</v>
      </c>
      <c r="C1631" s="78" t="str">
        <f>VLOOKUP(G1631,[1]Macrodata_CCF!$A$3:$D$55,4,FALSE)</f>
        <v>#ERROR!</v>
      </c>
      <c r="E1631" s="79" t="str">
        <f>VLOOKUP(G1631,[1]Macrodata_CCF!$A$3:$B$55,2,FALSE)</f>
        <v>#ERROR!</v>
      </c>
      <c r="F1631" s="78">
        <v>0.0</v>
      </c>
      <c r="G1631" s="80">
        <v>38.0</v>
      </c>
      <c r="H1631" s="81">
        <v>515710.0</v>
      </c>
      <c r="I1631" s="81">
        <v>610000.0</v>
      </c>
      <c r="J1631" s="81">
        <v>517595.0</v>
      </c>
      <c r="K1631" s="81">
        <v>854000.0</v>
      </c>
      <c r="L1631" s="82">
        <v>0.01999151553717255</v>
      </c>
      <c r="N1631" s="83">
        <f t="shared" si="1"/>
        <v>0.01999151554</v>
      </c>
      <c r="O1631" s="83">
        <f t="shared" si="2"/>
        <v>0.01999151554</v>
      </c>
      <c r="Q1631" s="83">
        <f t="shared" si="3"/>
        <v>0.1545737705</v>
      </c>
      <c r="R1631" s="83">
        <f t="shared" si="4"/>
        <v>0.01999151554</v>
      </c>
      <c r="S1631" s="83" t="b">
        <f t="shared" si="5"/>
        <v>0</v>
      </c>
      <c r="T1631" s="72"/>
      <c r="U1631" s="72"/>
      <c r="V1631" s="72"/>
      <c r="W1631" s="72"/>
      <c r="X1631" s="72"/>
      <c r="Y1631" s="72"/>
      <c r="Z1631" s="72"/>
      <c r="AA1631" s="72"/>
      <c r="AB1631" s="72"/>
      <c r="AC1631" s="72"/>
      <c r="AD1631" s="72"/>
      <c r="AE1631" s="72"/>
      <c r="AF1631" s="72"/>
      <c r="AG1631" s="72"/>
      <c r="AH1631" s="72"/>
      <c r="AI1631" s="72"/>
      <c r="AJ1631" s="72"/>
      <c r="AK1631" s="72"/>
    </row>
    <row r="1632" ht="14.25" customHeight="1">
      <c r="A1632" s="78">
        <v>1629.0</v>
      </c>
      <c r="C1632" s="78" t="str">
        <f>VLOOKUP(G1632,[1]Macrodata_CCF!$A$3:$D$55,4,FALSE)</f>
        <v>#ERROR!</v>
      </c>
      <c r="E1632" s="79" t="str">
        <f>VLOOKUP(G1632,[1]Macrodata_CCF!$A$3:$B$55,2,FALSE)</f>
        <v>#ERROR!</v>
      </c>
      <c r="F1632" s="78">
        <v>1.0</v>
      </c>
      <c r="G1632" s="80">
        <v>11.0</v>
      </c>
      <c r="H1632" s="81">
        <v>0.0</v>
      </c>
      <c r="I1632" s="81">
        <v>960000.0</v>
      </c>
      <c r="J1632" s="81">
        <v>0.0</v>
      </c>
      <c r="K1632" s="81">
        <v>1824000.0</v>
      </c>
      <c r="L1632" s="82">
        <v>0.0</v>
      </c>
      <c r="N1632" s="83">
        <f t="shared" si="1"/>
        <v>0</v>
      </c>
      <c r="O1632" s="83">
        <f t="shared" si="2"/>
        <v>0</v>
      </c>
      <c r="Q1632" s="83">
        <f t="shared" si="3"/>
        <v>1</v>
      </c>
      <c r="R1632" s="83">
        <f t="shared" si="4"/>
        <v>0</v>
      </c>
      <c r="S1632" s="83" t="b">
        <f t="shared" si="5"/>
        <v>0</v>
      </c>
      <c r="T1632" s="72"/>
      <c r="U1632" s="72"/>
      <c r="V1632" s="72"/>
      <c r="W1632" s="72"/>
      <c r="X1632" s="72"/>
      <c r="Y1632" s="72"/>
      <c r="Z1632" s="72"/>
      <c r="AA1632" s="72"/>
      <c r="AB1632" s="72"/>
      <c r="AC1632" s="72"/>
      <c r="AD1632" s="72"/>
      <c r="AE1632" s="72"/>
      <c r="AF1632" s="72"/>
      <c r="AG1632" s="72"/>
      <c r="AH1632" s="72"/>
      <c r="AI1632" s="72"/>
      <c r="AJ1632" s="72"/>
      <c r="AK1632" s="72"/>
    </row>
    <row r="1633" ht="14.25" customHeight="1">
      <c r="A1633" s="78">
        <v>1630.0</v>
      </c>
      <c r="C1633" s="78" t="str">
        <f>VLOOKUP(G1633,[1]Macrodata_CCF!$A$3:$D$55,4,FALSE)</f>
        <v>#ERROR!</v>
      </c>
      <c r="E1633" s="79" t="str">
        <f>VLOOKUP(G1633,[1]Macrodata_CCF!$A$3:$B$55,2,FALSE)</f>
        <v>#ERROR!</v>
      </c>
      <c r="F1633" s="78">
        <v>0.0</v>
      </c>
      <c r="G1633" s="80">
        <v>38.0</v>
      </c>
      <c r="H1633" s="81">
        <v>475910.0</v>
      </c>
      <c r="I1633" s="81">
        <v>550000.0</v>
      </c>
      <c r="J1633" s="81">
        <v>478875.0</v>
      </c>
      <c r="K1633" s="81">
        <v>550000.0</v>
      </c>
      <c r="L1633" s="82">
        <v>0.04001889593737346</v>
      </c>
      <c r="N1633" s="83">
        <f t="shared" si="1"/>
        <v>0.04001889594</v>
      </c>
      <c r="O1633" s="83">
        <f t="shared" si="2"/>
        <v>0.04001889594</v>
      </c>
      <c r="Q1633" s="83">
        <f t="shared" si="3"/>
        <v>0.1347090909</v>
      </c>
      <c r="R1633" s="83">
        <f t="shared" si="4"/>
        <v>0.04001889594</v>
      </c>
      <c r="S1633" s="83" t="b">
        <f t="shared" si="5"/>
        <v>0</v>
      </c>
      <c r="T1633" s="72"/>
      <c r="U1633" s="72"/>
      <c r="V1633" s="72"/>
      <c r="W1633" s="72"/>
      <c r="X1633" s="72"/>
      <c r="Y1633" s="72"/>
      <c r="Z1633" s="72"/>
      <c r="AA1633" s="72"/>
      <c r="AB1633" s="72"/>
      <c r="AC1633" s="72"/>
      <c r="AD1633" s="72"/>
      <c r="AE1633" s="72"/>
      <c r="AF1633" s="72"/>
      <c r="AG1633" s="72"/>
      <c r="AH1633" s="72"/>
      <c r="AI1633" s="72"/>
      <c r="AJ1633" s="72"/>
      <c r="AK1633" s="72"/>
    </row>
    <row r="1634" ht="14.25" customHeight="1">
      <c r="A1634" s="78">
        <v>1631.0</v>
      </c>
      <c r="C1634" s="78" t="str">
        <f>VLOOKUP(G1634,[1]Macrodata_CCF!$A$3:$D$55,4,FALSE)</f>
        <v>#ERROR!</v>
      </c>
      <c r="E1634" s="79" t="str">
        <f>VLOOKUP(G1634,[1]Macrodata_CCF!$A$3:$B$55,2,FALSE)</f>
        <v>#ERROR!</v>
      </c>
      <c r="F1634" s="78">
        <v>1.0</v>
      </c>
      <c r="G1634" s="80">
        <v>12.0</v>
      </c>
      <c r="H1634" s="81">
        <v>144260.0</v>
      </c>
      <c r="I1634" s="81">
        <v>740000.0</v>
      </c>
      <c r="J1634" s="81">
        <v>465960.0</v>
      </c>
      <c r="K1634" s="81">
        <v>740000.0</v>
      </c>
      <c r="L1634" s="82">
        <v>0.540000671433847</v>
      </c>
      <c r="N1634" s="83">
        <f t="shared" si="1"/>
        <v>0.5400006714</v>
      </c>
      <c r="O1634" s="83">
        <f t="shared" si="2"/>
        <v>0.5400006714</v>
      </c>
      <c r="Q1634" s="83">
        <f t="shared" si="3"/>
        <v>0.8050540541</v>
      </c>
      <c r="R1634" s="83">
        <f t="shared" si="4"/>
        <v>0.5400006714</v>
      </c>
      <c r="S1634" s="83" t="b">
        <f t="shared" si="5"/>
        <v>0</v>
      </c>
      <c r="T1634" s="72"/>
      <c r="U1634" s="72"/>
      <c r="V1634" s="72"/>
      <c r="W1634" s="72"/>
      <c r="X1634" s="72"/>
      <c r="Y1634" s="72"/>
      <c r="Z1634" s="72"/>
      <c r="AA1634" s="72"/>
      <c r="AB1634" s="72"/>
      <c r="AC1634" s="72"/>
      <c r="AD1634" s="72"/>
      <c r="AE1634" s="72"/>
      <c r="AF1634" s="72"/>
      <c r="AG1634" s="72"/>
      <c r="AH1634" s="72"/>
      <c r="AI1634" s="72"/>
      <c r="AJ1634" s="72"/>
      <c r="AK1634" s="72"/>
    </row>
    <row r="1635" ht="14.25" customHeight="1">
      <c r="A1635" s="78">
        <v>1632.0</v>
      </c>
      <c r="C1635" s="78" t="str">
        <f>VLOOKUP(G1635,[1]Macrodata_CCF!$A$3:$D$55,4,FALSE)</f>
        <v>#ERROR!</v>
      </c>
      <c r="E1635" s="79" t="str">
        <f>VLOOKUP(G1635,[1]Macrodata_CCF!$A$3:$B$55,2,FALSE)</f>
        <v>#ERROR!</v>
      </c>
      <c r="F1635" s="78">
        <v>0.0</v>
      </c>
      <c r="G1635" s="80">
        <v>53.0</v>
      </c>
      <c r="H1635" s="81">
        <v>442780.0</v>
      </c>
      <c r="I1635" s="81">
        <v>590000.0</v>
      </c>
      <c r="J1635" s="81">
        <v>445725.0</v>
      </c>
      <c r="K1635" s="81">
        <v>767000.0</v>
      </c>
      <c r="L1635" s="82">
        <v>0.0200040755332156</v>
      </c>
      <c r="N1635" s="83">
        <f t="shared" si="1"/>
        <v>0.02000407553</v>
      </c>
      <c r="O1635" s="83">
        <f t="shared" si="2"/>
        <v>0.02000407553</v>
      </c>
      <c r="Q1635" s="83">
        <f t="shared" si="3"/>
        <v>0.2495254237</v>
      </c>
      <c r="R1635" s="83">
        <f t="shared" si="4"/>
        <v>0.02000407553</v>
      </c>
      <c r="S1635" s="83" t="b">
        <f t="shared" si="5"/>
        <v>0</v>
      </c>
      <c r="T1635" s="72"/>
      <c r="U1635" s="72"/>
      <c r="V1635" s="72"/>
      <c r="W1635" s="72"/>
      <c r="X1635" s="72"/>
      <c r="Y1635" s="72"/>
      <c r="Z1635" s="72"/>
      <c r="AA1635" s="72"/>
      <c r="AB1635" s="72"/>
      <c r="AC1635" s="72"/>
      <c r="AD1635" s="72"/>
      <c r="AE1635" s="72"/>
      <c r="AF1635" s="72"/>
      <c r="AG1635" s="72"/>
      <c r="AH1635" s="72"/>
      <c r="AI1635" s="72"/>
      <c r="AJ1635" s="72"/>
      <c r="AK1635" s="72"/>
    </row>
    <row r="1636" ht="14.25" customHeight="1">
      <c r="A1636" s="78">
        <v>1633.0</v>
      </c>
      <c r="C1636" s="78" t="str">
        <f>VLOOKUP(G1636,[1]Macrodata_CCF!$A$3:$D$55,4,FALSE)</f>
        <v>#ERROR!</v>
      </c>
      <c r="E1636" s="79" t="str">
        <f>VLOOKUP(G1636,[1]Macrodata_CCF!$A$3:$B$55,2,FALSE)</f>
        <v>#ERROR!</v>
      </c>
      <c r="F1636" s="78">
        <v>1.0</v>
      </c>
      <c r="G1636" s="80">
        <v>39.0</v>
      </c>
      <c r="H1636" s="81">
        <v>46195.0</v>
      </c>
      <c r="I1636" s="81">
        <v>490000.0</v>
      </c>
      <c r="J1636" s="81">
        <v>250345.0</v>
      </c>
      <c r="K1636" s="81">
        <v>490000.0</v>
      </c>
      <c r="L1636" s="82">
        <v>0.4599993240274445</v>
      </c>
      <c r="N1636" s="83">
        <f t="shared" si="1"/>
        <v>0.459999324</v>
      </c>
      <c r="O1636" s="83">
        <f t="shared" si="2"/>
        <v>0.459999324</v>
      </c>
      <c r="Q1636" s="83">
        <f t="shared" si="3"/>
        <v>0.9057244898</v>
      </c>
      <c r="R1636" s="83">
        <f t="shared" si="4"/>
        <v>0.459999324</v>
      </c>
      <c r="S1636" s="83" t="b">
        <f t="shared" si="5"/>
        <v>0</v>
      </c>
      <c r="T1636" s="72"/>
      <c r="U1636" s="72"/>
      <c r="V1636" s="72"/>
      <c r="W1636" s="72"/>
      <c r="X1636" s="72"/>
      <c r="Y1636" s="72"/>
      <c r="Z1636" s="72"/>
      <c r="AA1636" s="72"/>
      <c r="AB1636" s="72"/>
      <c r="AC1636" s="72"/>
      <c r="AD1636" s="72"/>
      <c r="AE1636" s="72"/>
      <c r="AF1636" s="72"/>
      <c r="AG1636" s="72"/>
      <c r="AH1636" s="72"/>
      <c r="AI1636" s="72"/>
      <c r="AJ1636" s="72"/>
      <c r="AK1636" s="72"/>
    </row>
    <row r="1637" ht="14.25" customHeight="1">
      <c r="A1637" s="78">
        <v>1634.0</v>
      </c>
      <c r="C1637" s="78" t="str">
        <f>VLOOKUP(G1637,[1]Macrodata_CCF!$A$3:$D$55,4,FALSE)</f>
        <v>#ERROR!</v>
      </c>
      <c r="E1637" s="79" t="str">
        <f>VLOOKUP(G1637,[1]Macrodata_CCF!$A$3:$B$55,2,FALSE)</f>
        <v>#ERROR!</v>
      </c>
      <c r="F1637" s="78">
        <v>1.0</v>
      </c>
      <c r="G1637" s="80">
        <v>8.0</v>
      </c>
      <c r="H1637" s="81">
        <v>45550.0</v>
      </c>
      <c r="I1637" s="81">
        <v>610000.0</v>
      </c>
      <c r="J1637" s="81">
        <v>384220.0</v>
      </c>
      <c r="K1637" s="81">
        <v>610000.0</v>
      </c>
      <c r="L1637" s="82">
        <v>0.6</v>
      </c>
      <c r="N1637" s="83">
        <f t="shared" si="1"/>
        <v>0.6</v>
      </c>
      <c r="O1637" s="83">
        <f t="shared" si="2"/>
        <v>0.6</v>
      </c>
      <c r="Q1637" s="83">
        <f t="shared" si="3"/>
        <v>0.9253278689</v>
      </c>
      <c r="R1637" s="83">
        <f t="shared" si="4"/>
        <v>0.6</v>
      </c>
      <c r="S1637" s="83" t="b">
        <f t="shared" si="5"/>
        <v>0</v>
      </c>
      <c r="T1637" s="72"/>
      <c r="U1637" s="72"/>
      <c r="V1637" s="72"/>
      <c r="W1637" s="72"/>
      <c r="X1637" s="72"/>
      <c r="Y1637" s="72"/>
      <c r="Z1637" s="72"/>
      <c r="AA1637" s="72"/>
      <c r="AB1637" s="72"/>
      <c r="AC1637" s="72"/>
      <c r="AD1637" s="72"/>
      <c r="AE1637" s="72"/>
      <c r="AF1637" s="72"/>
      <c r="AG1637" s="72"/>
      <c r="AH1637" s="72"/>
      <c r="AI1637" s="72"/>
      <c r="AJ1637" s="72"/>
      <c r="AK1637" s="72"/>
    </row>
    <row r="1638" ht="14.25" customHeight="1">
      <c r="A1638" s="78">
        <v>1635.0</v>
      </c>
      <c r="C1638" s="78" t="str">
        <f>VLOOKUP(G1638,[1]Macrodata_CCF!$A$3:$D$55,4,FALSE)</f>
        <v>#ERROR!</v>
      </c>
      <c r="E1638" s="79" t="str">
        <f>VLOOKUP(G1638,[1]Macrodata_CCF!$A$3:$B$55,2,FALSE)</f>
        <v>#ERROR!</v>
      </c>
      <c r="F1638" s="78">
        <v>0.0</v>
      </c>
      <c r="G1638" s="80">
        <v>48.0</v>
      </c>
      <c r="H1638" s="81">
        <v>244640.0</v>
      </c>
      <c r="I1638" s="81">
        <v>650000.0</v>
      </c>
      <c r="J1638" s="81">
        <v>309500.0</v>
      </c>
      <c r="K1638" s="81">
        <v>650000.0</v>
      </c>
      <c r="L1638" s="82">
        <v>0.1600059206631143</v>
      </c>
      <c r="N1638" s="83">
        <f t="shared" si="1"/>
        <v>0.1600059207</v>
      </c>
      <c r="O1638" s="83">
        <f t="shared" si="2"/>
        <v>0.1600059207</v>
      </c>
      <c r="Q1638" s="83">
        <f t="shared" si="3"/>
        <v>0.6236307692</v>
      </c>
      <c r="R1638" s="83">
        <f t="shared" si="4"/>
        <v>0.1600059207</v>
      </c>
      <c r="S1638" s="83" t="b">
        <f t="shared" si="5"/>
        <v>0</v>
      </c>
      <c r="T1638" s="72"/>
      <c r="U1638" s="72"/>
      <c r="V1638" s="72"/>
      <c r="W1638" s="72"/>
      <c r="X1638" s="72"/>
      <c r="Y1638" s="72"/>
      <c r="Z1638" s="72"/>
      <c r="AA1638" s="72"/>
      <c r="AB1638" s="72"/>
      <c r="AC1638" s="72"/>
      <c r="AD1638" s="72"/>
      <c r="AE1638" s="72"/>
      <c r="AF1638" s="72"/>
      <c r="AG1638" s="72"/>
      <c r="AH1638" s="72"/>
      <c r="AI1638" s="72"/>
      <c r="AJ1638" s="72"/>
      <c r="AK1638" s="72"/>
    </row>
    <row r="1639" ht="14.25" customHeight="1">
      <c r="A1639" s="78">
        <v>1636.0</v>
      </c>
      <c r="C1639" s="78" t="str">
        <f>VLOOKUP(G1639,[1]Macrodata_CCF!$A$3:$D$55,4,FALSE)</f>
        <v>#ERROR!</v>
      </c>
      <c r="E1639" s="79" t="str">
        <f>VLOOKUP(G1639,[1]Macrodata_CCF!$A$3:$B$55,2,FALSE)</f>
        <v>#ERROR!</v>
      </c>
      <c r="F1639" s="78">
        <v>0.0</v>
      </c>
      <c r="G1639" s="80">
        <v>25.0</v>
      </c>
      <c r="H1639" s="81">
        <v>325640.0</v>
      </c>
      <c r="I1639" s="81">
        <v>330000.0</v>
      </c>
      <c r="J1639" s="81">
        <v>326470.0</v>
      </c>
      <c r="K1639" s="81">
        <v>330000.0</v>
      </c>
      <c r="L1639" s="82">
        <v>0.1903669724770642</v>
      </c>
      <c r="N1639" s="83">
        <f t="shared" si="1"/>
        <v>0.1903669725</v>
      </c>
      <c r="O1639" s="83">
        <f t="shared" si="2"/>
        <v>0.1903669725</v>
      </c>
      <c r="Q1639" s="83">
        <f t="shared" si="3"/>
        <v>0.01321212121</v>
      </c>
      <c r="R1639" s="83">
        <f t="shared" si="4"/>
        <v>0.002515151515</v>
      </c>
      <c r="S1639" s="83" t="b">
        <f t="shared" si="5"/>
        <v>0</v>
      </c>
      <c r="T1639" s="72"/>
      <c r="U1639" s="72"/>
      <c r="V1639" s="72"/>
      <c r="W1639" s="72"/>
      <c r="X1639" s="72"/>
      <c r="Y1639" s="72"/>
      <c r="Z1639" s="72"/>
      <c r="AA1639" s="72"/>
      <c r="AB1639" s="72"/>
      <c r="AC1639" s="72"/>
      <c r="AD1639" s="72"/>
      <c r="AE1639" s="72"/>
      <c r="AF1639" s="72"/>
      <c r="AG1639" s="72"/>
      <c r="AH1639" s="72"/>
      <c r="AI1639" s="72"/>
      <c r="AJ1639" s="72"/>
      <c r="AK1639" s="72"/>
    </row>
    <row r="1640" ht="14.25" customHeight="1">
      <c r="A1640" s="78">
        <v>1637.0</v>
      </c>
      <c r="C1640" s="78" t="str">
        <f>VLOOKUP(G1640,[1]Macrodata_CCF!$A$3:$D$55,4,FALSE)</f>
        <v>#ERROR!</v>
      </c>
      <c r="E1640" s="79" t="str">
        <f>VLOOKUP(G1640,[1]Macrodata_CCF!$A$3:$B$55,2,FALSE)</f>
        <v>#ERROR!</v>
      </c>
      <c r="F1640" s="78">
        <v>0.0</v>
      </c>
      <c r="G1640" s="80">
        <v>49.0</v>
      </c>
      <c r="H1640" s="81">
        <v>700810.0</v>
      </c>
      <c r="I1640" s="81">
        <v>840000.0</v>
      </c>
      <c r="J1640" s="81">
        <v>714730.0</v>
      </c>
      <c r="K1640" s="81">
        <v>1596000.0</v>
      </c>
      <c r="L1640" s="82">
        <v>0.1000071844241684</v>
      </c>
      <c r="N1640" s="83">
        <f t="shared" si="1"/>
        <v>0.1000071844</v>
      </c>
      <c r="O1640" s="83">
        <f t="shared" si="2"/>
        <v>0.1000071844</v>
      </c>
      <c r="Q1640" s="83">
        <f t="shared" si="3"/>
        <v>0.165702381</v>
      </c>
      <c r="R1640" s="83">
        <f t="shared" si="4"/>
        <v>0.1000071844</v>
      </c>
      <c r="S1640" s="83" t="b">
        <f t="shared" si="5"/>
        <v>0</v>
      </c>
      <c r="T1640" s="72"/>
      <c r="U1640" s="72"/>
      <c r="V1640" s="72"/>
      <c r="W1640" s="72"/>
      <c r="X1640" s="72"/>
      <c r="Y1640" s="72"/>
      <c r="Z1640" s="72"/>
      <c r="AA1640" s="72"/>
      <c r="AB1640" s="72"/>
      <c r="AC1640" s="72"/>
      <c r="AD1640" s="72"/>
      <c r="AE1640" s="72"/>
      <c r="AF1640" s="72"/>
      <c r="AG1640" s="72"/>
      <c r="AH1640" s="72"/>
      <c r="AI1640" s="72"/>
      <c r="AJ1640" s="72"/>
      <c r="AK1640" s="72"/>
    </row>
    <row r="1641" ht="14.25" customHeight="1">
      <c r="A1641" s="78">
        <v>1638.0</v>
      </c>
      <c r="C1641" s="78" t="str">
        <f>VLOOKUP(G1641,[1]Macrodata_CCF!$A$3:$D$55,4,FALSE)</f>
        <v>#ERROR!</v>
      </c>
      <c r="E1641" s="79" t="str">
        <f>VLOOKUP(G1641,[1]Macrodata_CCF!$A$3:$B$55,2,FALSE)</f>
        <v>#ERROR!</v>
      </c>
      <c r="F1641" s="78">
        <v>0.0</v>
      </c>
      <c r="G1641" s="80">
        <v>40.0</v>
      </c>
      <c r="H1641" s="81">
        <v>544195.0</v>
      </c>
      <c r="I1641" s="81">
        <v>850000.0</v>
      </c>
      <c r="J1641" s="81">
        <v>583950.0</v>
      </c>
      <c r="K1641" s="81">
        <v>850000.0</v>
      </c>
      <c r="L1641" s="82">
        <v>0.1300011445202008</v>
      </c>
      <c r="N1641" s="83">
        <f t="shared" si="1"/>
        <v>0.1300011445</v>
      </c>
      <c r="O1641" s="83">
        <f t="shared" si="2"/>
        <v>0.1300011445</v>
      </c>
      <c r="Q1641" s="83">
        <f t="shared" si="3"/>
        <v>0.3597705882</v>
      </c>
      <c r="R1641" s="83">
        <f t="shared" si="4"/>
        <v>0.1300011445</v>
      </c>
      <c r="S1641" s="83" t="b">
        <f t="shared" si="5"/>
        <v>0</v>
      </c>
      <c r="T1641" s="72"/>
      <c r="U1641" s="72"/>
      <c r="V1641" s="72"/>
      <c r="W1641" s="72"/>
      <c r="X1641" s="72"/>
      <c r="Y1641" s="72"/>
      <c r="Z1641" s="72"/>
      <c r="AA1641" s="72"/>
      <c r="AB1641" s="72"/>
      <c r="AC1641" s="72"/>
      <c r="AD1641" s="72"/>
      <c r="AE1641" s="72"/>
      <c r="AF1641" s="72"/>
      <c r="AG1641" s="72"/>
      <c r="AH1641" s="72"/>
      <c r="AI1641" s="72"/>
      <c r="AJ1641" s="72"/>
      <c r="AK1641" s="72"/>
    </row>
    <row r="1642" ht="14.25" customHeight="1">
      <c r="A1642" s="78">
        <v>1639.0</v>
      </c>
      <c r="C1642" s="78" t="str">
        <f>VLOOKUP(G1642,[1]Macrodata_CCF!$A$3:$D$55,4,FALSE)</f>
        <v>#ERROR!</v>
      </c>
      <c r="E1642" s="79" t="str">
        <f>VLOOKUP(G1642,[1]Macrodata_CCF!$A$3:$B$55,2,FALSE)</f>
        <v>#ERROR!</v>
      </c>
      <c r="F1642" s="78">
        <v>0.0</v>
      </c>
      <c r="G1642" s="80">
        <v>31.0</v>
      </c>
      <c r="H1642" s="81">
        <v>136185.0</v>
      </c>
      <c r="I1642" s="81">
        <v>170000.0</v>
      </c>
      <c r="J1642" s="81">
        <v>141935.0</v>
      </c>
      <c r="K1642" s="81">
        <v>170000.0</v>
      </c>
      <c r="L1642" s="82">
        <v>0.1700428803785302</v>
      </c>
      <c r="N1642" s="83">
        <f t="shared" si="1"/>
        <v>0.1700428804</v>
      </c>
      <c r="O1642" s="83">
        <f t="shared" si="2"/>
        <v>0.1700428804</v>
      </c>
      <c r="Q1642" s="83">
        <f t="shared" si="3"/>
        <v>0.1989117647</v>
      </c>
      <c r="R1642" s="83">
        <f t="shared" si="4"/>
        <v>0.1700428804</v>
      </c>
      <c r="S1642" s="83" t="b">
        <f t="shared" si="5"/>
        <v>0</v>
      </c>
      <c r="T1642" s="72"/>
      <c r="U1642" s="72"/>
      <c r="V1642" s="72"/>
      <c r="W1642" s="72"/>
      <c r="X1642" s="72"/>
      <c r="Y1642" s="72"/>
      <c r="Z1642" s="72"/>
      <c r="AA1642" s="72"/>
      <c r="AB1642" s="72"/>
      <c r="AC1642" s="72"/>
      <c r="AD1642" s="72"/>
      <c r="AE1642" s="72"/>
      <c r="AF1642" s="72"/>
      <c r="AG1642" s="72"/>
      <c r="AH1642" s="72"/>
      <c r="AI1642" s="72"/>
      <c r="AJ1642" s="72"/>
      <c r="AK1642" s="72"/>
    </row>
    <row r="1643" ht="14.25" customHeight="1">
      <c r="A1643" s="78">
        <v>1640.0</v>
      </c>
      <c r="C1643" s="78" t="str">
        <f>VLOOKUP(G1643,[1]Macrodata_CCF!$A$3:$D$55,4,FALSE)</f>
        <v>#ERROR!</v>
      </c>
      <c r="E1643" s="79" t="str">
        <f>VLOOKUP(G1643,[1]Macrodata_CCF!$A$3:$B$55,2,FALSE)</f>
        <v>#ERROR!</v>
      </c>
      <c r="F1643" s="78">
        <v>0.0</v>
      </c>
      <c r="G1643" s="80">
        <v>33.0</v>
      </c>
      <c r="H1643" s="81">
        <v>122255.0</v>
      </c>
      <c r="I1643" s="81">
        <v>150000.0</v>
      </c>
      <c r="J1643" s="81">
        <v>126970.0</v>
      </c>
      <c r="K1643" s="81">
        <v>150000.0</v>
      </c>
      <c r="L1643" s="82">
        <v>0.1699405298251937</v>
      </c>
      <c r="N1643" s="83">
        <f t="shared" si="1"/>
        <v>0.1699405298</v>
      </c>
      <c r="O1643" s="83">
        <f t="shared" si="2"/>
        <v>0.1699405298</v>
      </c>
      <c r="Q1643" s="83">
        <f t="shared" si="3"/>
        <v>0.1849666667</v>
      </c>
      <c r="R1643" s="83">
        <f t="shared" si="4"/>
        <v>0.1699405298</v>
      </c>
      <c r="S1643" s="83" t="b">
        <f t="shared" si="5"/>
        <v>0</v>
      </c>
      <c r="T1643" s="72"/>
      <c r="U1643" s="72"/>
      <c r="V1643" s="72"/>
      <c r="W1643" s="72"/>
      <c r="X1643" s="72"/>
      <c r="Y1643" s="72"/>
      <c r="Z1643" s="72"/>
      <c r="AA1643" s="72"/>
      <c r="AB1643" s="72"/>
      <c r="AC1643" s="72"/>
      <c r="AD1643" s="72"/>
      <c r="AE1643" s="72"/>
      <c r="AF1643" s="72"/>
      <c r="AG1643" s="72"/>
      <c r="AH1643" s="72"/>
      <c r="AI1643" s="72"/>
      <c r="AJ1643" s="72"/>
      <c r="AK1643" s="72"/>
    </row>
    <row r="1644" ht="14.25" customHeight="1">
      <c r="A1644" s="78">
        <v>1641.0</v>
      </c>
      <c r="C1644" s="78" t="str">
        <f>VLOOKUP(G1644,[1]Macrodata_CCF!$A$3:$D$55,4,FALSE)</f>
        <v>#ERROR!</v>
      </c>
      <c r="E1644" s="79" t="str">
        <f>VLOOKUP(G1644,[1]Macrodata_CCF!$A$3:$B$55,2,FALSE)</f>
        <v>#ERROR!</v>
      </c>
      <c r="F1644" s="78">
        <v>0.0</v>
      </c>
      <c r="G1644" s="80">
        <v>28.0</v>
      </c>
      <c r="H1644" s="81">
        <v>607595.0</v>
      </c>
      <c r="I1644" s="81">
        <v>900000.0</v>
      </c>
      <c r="J1644" s="81">
        <v>470165.0</v>
      </c>
      <c r="K1644" s="81">
        <v>900000.0</v>
      </c>
      <c r="L1644" s="82">
        <v>-0.4699988030300439</v>
      </c>
      <c r="N1644" s="83">
        <f t="shared" si="1"/>
        <v>-0.469998803</v>
      </c>
      <c r="O1644" s="83">
        <f t="shared" si="2"/>
        <v>0</v>
      </c>
      <c r="Q1644" s="83">
        <f t="shared" si="3"/>
        <v>0.3248944444</v>
      </c>
      <c r="R1644" s="83">
        <f t="shared" si="4"/>
        <v>-0.469998803</v>
      </c>
      <c r="S1644" s="83" t="b">
        <f t="shared" si="5"/>
        <v>0</v>
      </c>
      <c r="T1644" s="72"/>
      <c r="U1644" s="72"/>
      <c r="V1644" s="72"/>
      <c r="W1644" s="72"/>
      <c r="X1644" s="72"/>
      <c r="Y1644" s="72"/>
      <c r="Z1644" s="72"/>
      <c r="AA1644" s="72"/>
      <c r="AB1644" s="72"/>
      <c r="AC1644" s="72"/>
      <c r="AD1644" s="72"/>
      <c r="AE1644" s="72"/>
      <c r="AF1644" s="72"/>
      <c r="AG1644" s="72"/>
      <c r="AH1644" s="72"/>
      <c r="AI1644" s="72"/>
      <c r="AJ1644" s="72"/>
      <c r="AK1644" s="72"/>
    </row>
    <row r="1645" ht="14.25" customHeight="1">
      <c r="A1645" s="78">
        <v>1642.0</v>
      </c>
      <c r="C1645" s="78" t="str">
        <f>VLOOKUP(G1645,[1]Macrodata_CCF!$A$3:$D$55,4,FALSE)</f>
        <v>#ERROR!</v>
      </c>
      <c r="E1645" s="79" t="str">
        <f>VLOOKUP(G1645,[1]Macrodata_CCF!$A$3:$B$55,2,FALSE)</f>
        <v>#ERROR!</v>
      </c>
      <c r="F1645" s="78">
        <v>1.0</v>
      </c>
      <c r="G1645" s="80">
        <v>3.0</v>
      </c>
      <c r="H1645" s="81">
        <v>157660.0</v>
      </c>
      <c r="I1645" s="81">
        <v>660000.0</v>
      </c>
      <c r="J1645" s="81">
        <v>403805.0</v>
      </c>
      <c r="K1645" s="81">
        <v>660000.0</v>
      </c>
      <c r="L1645" s="82">
        <v>0.4899968149062388</v>
      </c>
      <c r="N1645" s="83">
        <f t="shared" si="1"/>
        <v>0.4899968149</v>
      </c>
      <c r="O1645" s="83">
        <f t="shared" si="2"/>
        <v>0.4899968149</v>
      </c>
      <c r="Q1645" s="83">
        <f t="shared" si="3"/>
        <v>0.7611212121</v>
      </c>
      <c r="R1645" s="83">
        <f t="shared" si="4"/>
        <v>0.4899968149</v>
      </c>
      <c r="S1645" s="83" t="b">
        <f t="shared" si="5"/>
        <v>0</v>
      </c>
      <c r="T1645" s="72"/>
      <c r="U1645" s="72"/>
      <c r="V1645" s="72"/>
      <c r="W1645" s="72"/>
      <c r="X1645" s="72"/>
      <c r="Y1645" s="72"/>
      <c r="Z1645" s="72"/>
      <c r="AA1645" s="72"/>
      <c r="AB1645" s="72"/>
      <c r="AC1645" s="72"/>
      <c r="AD1645" s="72"/>
      <c r="AE1645" s="72"/>
      <c r="AF1645" s="72"/>
      <c r="AG1645" s="72"/>
      <c r="AH1645" s="72"/>
      <c r="AI1645" s="72"/>
      <c r="AJ1645" s="72"/>
      <c r="AK1645" s="72"/>
    </row>
    <row r="1646" ht="14.25" customHeight="1">
      <c r="A1646" s="78">
        <v>1643.0</v>
      </c>
      <c r="C1646" s="78" t="str">
        <f>VLOOKUP(G1646,[1]Macrodata_CCF!$A$3:$D$55,4,FALSE)</f>
        <v>#ERROR!</v>
      </c>
      <c r="E1646" s="79" t="str">
        <f>VLOOKUP(G1646,[1]Macrodata_CCF!$A$3:$B$55,2,FALSE)</f>
        <v>#ERROR!</v>
      </c>
      <c r="F1646" s="78">
        <v>0.0</v>
      </c>
      <c r="G1646" s="80">
        <v>46.0</v>
      </c>
      <c r="H1646" s="81">
        <v>463680.0</v>
      </c>
      <c r="I1646" s="81">
        <v>820000.0</v>
      </c>
      <c r="J1646" s="81">
        <v>513565.0</v>
      </c>
      <c r="K1646" s="81">
        <v>820000.0</v>
      </c>
      <c r="L1646" s="82">
        <v>0.1400005612932196</v>
      </c>
      <c r="N1646" s="83">
        <f t="shared" si="1"/>
        <v>0.1400005613</v>
      </c>
      <c r="O1646" s="83">
        <f t="shared" si="2"/>
        <v>0.1400005613</v>
      </c>
      <c r="Q1646" s="83">
        <f t="shared" si="3"/>
        <v>0.4345365854</v>
      </c>
      <c r="R1646" s="83">
        <f t="shared" si="4"/>
        <v>0.1400005613</v>
      </c>
      <c r="S1646" s="83" t="b">
        <f t="shared" si="5"/>
        <v>0</v>
      </c>
      <c r="T1646" s="72"/>
      <c r="U1646" s="72"/>
      <c r="V1646" s="72"/>
      <c r="W1646" s="72"/>
      <c r="X1646" s="72"/>
      <c r="Y1646" s="72"/>
      <c r="Z1646" s="72"/>
      <c r="AA1646" s="72"/>
      <c r="AB1646" s="72"/>
      <c r="AC1646" s="72"/>
      <c r="AD1646" s="72"/>
      <c r="AE1646" s="72"/>
      <c r="AF1646" s="72"/>
      <c r="AG1646" s="72"/>
      <c r="AH1646" s="72"/>
      <c r="AI1646" s="72"/>
      <c r="AJ1646" s="72"/>
      <c r="AK1646" s="72"/>
    </row>
    <row r="1647" ht="14.25" customHeight="1">
      <c r="A1647" s="78">
        <v>1644.0</v>
      </c>
      <c r="C1647" s="78" t="str">
        <f>VLOOKUP(G1647,[1]Macrodata_CCF!$A$3:$D$55,4,FALSE)</f>
        <v>#ERROR!</v>
      </c>
      <c r="E1647" s="79" t="str">
        <f>VLOOKUP(G1647,[1]Macrodata_CCF!$A$3:$B$55,2,FALSE)</f>
        <v>#ERROR!</v>
      </c>
      <c r="F1647" s="78">
        <v>0.0</v>
      </c>
      <c r="G1647" s="80">
        <v>53.0</v>
      </c>
      <c r="H1647" s="81">
        <v>7645.0</v>
      </c>
      <c r="I1647" s="81">
        <v>30000.0</v>
      </c>
      <c r="J1647" s="81">
        <v>8765.0</v>
      </c>
      <c r="K1647" s="81">
        <v>30000.0</v>
      </c>
      <c r="L1647" s="82">
        <v>0.0501006486244688</v>
      </c>
      <c r="N1647" s="83">
        <f t="shared" si="1"/>
        <v>0.05010064862</v>
      </c>
      <c r="O1647" s="83">
        <f t="shared" si="2"/>
        <v>0.05010064862</v>
      </c>
      <c r="Q1647" s="83">
        <f t="shared" si="3"/>
        <v>0.7451666667</v>
      </c>
      <c r="R1647" s="83">
        <f t="shared" si="4"/>
        <v>0.05010064862</v>
      </c>
      <c r="S1647" s="83" t="b">
        <f t="shared" si="5"/>
        <v>0</v>
      </c>
      <c r="T1647" s="72"/>
      <c r="U1647" s="72"/>
      <c r="V1647" s="72"/>
      <c r="W1647" s="72"/>
      <c r="X1647" s="72"/>
      <c r="Y1647" s="72"/>
      <c r="Z1647" s="72"/>
      <c r="AA1647" s="72"/>
      <c r="AB1647" s="72"/>
      <c r="AC1647" s="72"/>
      <c r="AD1647" s="72"/>
      <c r="AE1647" s="72"/>
      <c r="AF1647" s="72"/>
      <c r="AG1647" s="72"/>
      <c r="AH1647" s="72"/>
      <c r="AI1647" s="72"/>
      <c r="AJ1647" s="72"/>
      <c r="AK1647" s="72"/>
    </row>
    <row r="1648" ht="14.25" customHeight="1">
      <c r="A1648" s="78">
        <v>1645.0</v>
      </c>
      <c r="C1648" s="78" t="str">
        <f>VLOOKUP(G1648,[1]Macrodata_CCF!$A$3:$D$55,4,FALSE)</f>
        <v>#ERROR!</v>
      </c>
      <c r="E1648" s="79" t="str">
        <f>VLOOKUP(G1648,[1]Macrodata_CCF!$A$3:$B$55,2,FALSE)</f>
        <v>#ERROR!</v>
      </c>
      <c r="F1648" s="78">
        <v>0.0</v>
      </c>
      <c r="G1648" s="80">
        <v>3.0</v>
      </c>
      <c r="H1648" s="81">
        <v>732245.0</v>
      </c>
      <c r="I1648" s="81">
        <v>840000.0</v>
      </c>
      <c r="J1648" s="81">
        <v>764570.0</v>
      </c>
      <c r="K1648" s="81">
        <v>840000.0</v>
      </c>
      <c r="L1648" s="82">
        <v>0.2999860795322723</v>
      </c>
      <c r="N1648" s="83">
        <f t="shared" si="1"/>
        <v>0.2999860795</v>
      </c>
      <c r="O1648" s="83">
        <f t="shared" si="2"/>
        <v>0.2999860795</v>
      </c>
      <c r="Q1648" s="83">
        <f t="shared" si="3"/>
        <v>0.1282797619</v>
      </c>
      <c r="R1648" s="83">
        <f t="shared" si="4"/>
        <v>0.2999860795</v>
      </c>
      <c r="S1648" s="83" t="b">
        <f t="shared" si="5"/>
        <v>0</v>
      </c>
      <c r="T1648" s="72"/>
      <c r="U1648" s="72"/>
      <c r="V1648" s="72"/>
      <c r="W1648" s="72"/>
      <c r="X1648" s="72"/>
      <c r="Y1648" s="72"/>
      <c r="Z1648" s="72"/>
      <c r="AA1648" s="72"/>
      <c r="AB1648" s="72"/>
      <c r="AC1648" s="72"/>
      <c r="AD1648" s="72"/>
      <c r="AE1648" s="72"/>
      <c r="AF1648" s="72"/>
      <c r="AG1648" s="72"/>
      <c r="AH1648" s="72"/>
      <c r="AI1648" s="72"/>
      <c r="AJ1648" s="72"/>
      <c r="AK1648" s="72"/>
    </row>
    <row r="1649" ht="14.25" customHeight="1">
      <c r="A1649" s="78">
        <v>1646.0</v>
      </c>
      <c r="C1649" s="78" t="str">
        <f>VLOOKUP(G1649,[1]Macrodata_CCF!$A$3:$D$55,4,FALSE)</f>
        <v>#ERROR!</v>
      </c>
      <c r="E1649" s="79" t="str">
        <f>VLOOKUP(G1649,[1]Macrodata_CCF!$A$3:$B$55,2,FALSE)</f>
        <v>#ERROR!</v>
      </c>
      <c r="F1649" s="78">
        <v>1.0</v>
      </c>
      <c r="G1649" s="80">
        <v>47.0</v>
      </c>
      <c r="H1649" s="81">
        <v>94615.0</v>
      </c>
      <c r="I1649" s="81">
        <v>390000.0</v>
      </c>
      <c r="J1649" s="81">
        <v>233445.0</v>
      </c>
      <c r="K1649" s="81">
        <v>390000.0</v>
      </c>
      <c r="L1649" s="82">
        <v>0.4699967838583544</v>
      </c>
      <c r="N1649" s="83">
        <f t="shared" si="1"/>
        <v>0.4699967839</v>
      </c>
      <c r="O1649" s="83">
        <f t="shared" si="2"/>
        <v>0.4699967839</v>
      </c>
      <c r="Q1649" s="83">
        <f t="shared" si="3"/>
        <v>0.7573974359</v>
      </c>
      <c r="R1649" s="83">
        <f t="shared" si="4"/>
        <v>0.4699967839</v>
      </c>
      <c r="S1649" s="83" t="b">
        <f t="shared" si="5"/>
        <v>0</v>
      </c>
      <c r="T1649" s="72"/>
      <c r="U1649" s="72"/>
      <c r="V1649" s="72"/>
      <c r="W1649" s="72"/>
      <c r="X1649" s="72"/>
      <c r="Y1649" s="72"/>
      <c r="Z1649" s="72"/>
      <c r="AA1649" s="72"/>
      <c r="AB1649" s="72"/>
      <c r="AC1649" s="72"/>
      <c r="AD1649" s="72"/>
      <c r="AE1649" s="72"/>
      <c r="AF1649" s="72"/>
      <c r="AG1649" s="72"/>
      <c r="AH1649" s="72"/>
      <c r="AI1649" s="72"/>
      <c r="AJ1649" s="72"/>
      <c r="AK1649" s="72"/>
    </row>
    <row r="1650" ht="14.25" customHeight="1">
      <c r="A1650" s="78">
        <v>1647.0</v>
      </c>
      <c r="C1650" s="78" t="str">
        <f>VLOOKUP(G1650,[1]Macrodata_CCF!$A$3:$D$55,4,FALSE)</f>
        <v>#ERROR!</v>
      </c>
      <c r="E1650" s="79" t="str">
        <f>VLOOKUP(G1650,[1]Macrodata_CCF!$A$3:$B$55,2,FALSE)</f>
        <v>#ERROR!</v>
      </c>
      <c r="F1650" s="78">
        <v>0.0</v>
      </c>
      <c r="G1650" s="80">
        <v>18.0</v>
      </c>
      <c r="H1650" s="81">
        <v>67930.0</v>
      </c>
      <c r="I1650" s="81">
        <v>300000.0</v>
      </c>
      <c r="J1650" s="81">
        <v>107380.0</v>
      </c>
      <c r="K1650" s="81">
        <v>300000.0</v>
      </c>
      <c r="L1650" s="82">
        <v>0.1699918128150989</v>
      </c>
      <c r="N1650" s="83">
        <f t="shared" si="1"/>
        <v>0.1699918128</v>
      </c>
      <c r="O1650" s="83">
        <f t="shared" si="2"/>
        <v>0.1699918128</v>
      </c>
      <c r="Q1650" s="83">
        <f t="shared" si="3"/>
        <v>0.7735666667</v>
      </c>
      <c r="R1650" s="83">
        <f t="shared" si="4"/>
        <v>0.1699918128</v>
      </c>
      <c r="S1650" s="83" t="b">
        <f t="shared" si="5"/>
        <v>0</v>
      </c>
      <c r="T1650" s="72"/>
      <c r="U1650" s="72"/>
      <c r="V1650" s="72"/>
      <c r="W1650" s="72"/>
      <c r="X1650" s="72"/>
      <c r="Y1650" s="72"/>
      <c r="Z1650" s="72"/>
      <c r="AA1650" s="72"/>
      <c r="AB1650" s="72"/>
      <c r="AC1650" s="72"/>
      <c r="AD1650" s="72"/>
      <c r="AE1650" s="72"/>
      <c r="AF1650" s="72"/>
      <c r="AG1650" s="72"/>
      <c r="AH1650" s="72"/>
      <c r="AI1650" s="72"/>
      <c r="AJ1650" s="72"/>
      <c r="AK1650" s="72"/>
    </row>
    <row r="1651" ht="14.25" customHeight="1">
      <c r="A1651" s="78">
        <v>1648.0</v>
      </c>
      <c r="C1651" s="78" t="str">
        <f>VLOOKUP(G1651,[1]Macrodata_CCF!$A$3:$D$55,4,FALSE)</f>
        <v>#ERROR!</v>
      </c>
      <c r="E1651" s="79" t="str">
        <f>VLOOKUP(G1651,[1]Macrodata_CCF!$A$3:$B$55,2,FALSE)</f>
        <v>#ERROR!</v>
      </c>
      <c r="F1651" s="78">
        <v>0.0</v>
      </c>
      <c r="G1651" s="80">
        <v>33.0</v>
      </c>
      <c r="H1651" s="81">
        <v>73705.0</v>
      </c>
      <c r="I1651" s="81">
        <v>790000.0</v>
      </c>
      <c r="J1651" s="81">
        <v>173985.0</v>
      </c>
      <c r="K1651" s="81">
        <v>790000.0</v>
      </c>
      <c r="L1651" s="82">
        <v>0.1399981851052988</v>
      </c>
      <c r="N1651" s="83">
        <f t="shared" si="1"/>
        <v>0.1399981851</v>
      </c>
      <c r="O1651" s="83">
        <f t="shared" si="2"/>
        <v>0.1399981851</v>
      </c>
      <c r="Q1651" s="83">
        <f t="shared" si="3"/>
        <v>0.9067025316</v>
      </c>
      <c r="R1651" s="83">
        <f t="shared" si="4"/>
        <v>0.1399981851</v>
      </c>
      <c r="S1651" s="83" t="b">
        <f t="shared" si="5"/>
        <v>0</v>
      </c>
      <c r="T1651" s="72"/>
      <c r="U1651" s="72"/>
      <c r="V1651" s="72"/>
      <c r="W1651" s="72"/>
      <c r="X1651" s="72"/>
      <c r="Y1651" s="72"/>
      <c r="Z1651" s="72"/>
      <c r="AA1651" s="72"/>
      <c r="AB1651" s="72"/>
      <c r="AC1651" s="72"/>
      <c r="AD1651" s="72"/>
      <c r="AE1651" s="72"/>
      <c r="AF1651" s="72"/>
      <c r="AG1651" s="72"/>
      <c r="AH1651" s="72"/>
      <c r="AI1651" s="72"/>
      <c r="AJ1651" s="72"/>
      <c r="AK1651" s="72"/>
    </row>
    <row r="1652" ht="14.25" customHeight="1">
      <c r="A1652" s="78">
        <v>1649.0</v>
      </c>
      <c r="C1652" s="78" t="str">
        <f>VLOOKUP(G1652,[1]Macrodata_CCF!$A$3:$D$55,4,FALSE)</f>
        <v>#ERROR!</v>
      </c>
      <c r="E1652" s="79" t="str">
        <f>VLOOKUP(G1652,[1]Macrodata_CCF!$A$3:$B$55,2,FALSE)</f>
        <v>#ERROR!</v>
      </c>
      <c r="F1652" s="78">
        <v>0.0</v>
      </c>
      <c r="G1652" s="80">
        <v>30.0</v>
      </c>
      <c r="H1652" s="81">
        <v>150865.0</v>
      </c>
      <c r="I1652" s="81">
        <v>200000.0</v>
      </c>
      <c r="J1652" s="81">
        <v>260925.0</v>
      </c>
      <c r="K1652" s="81">
        <v>360000.0</v>
      </c>
      <c r="L1652" s="82">
        <v>2.239951154981174</v>
      </c>
      <c r="N1652" s="83">
        <f t="shared" si="1"/>
        <v>2.239951155</v>
      </c>
      <c r="O1652" s="83">
        <f t="shared" si="2"/>
        <v>1</v>
      </c>
      <c r="Q1652" s="83">
        <f t="shared" si="3"/>
        <v>0.245675</v>
      </c>
      <c r="R1652" s="83">
        <f t="shared" si="4"/>
        <v>2.239951155</v>
      </c>
      <c r="S1652" s="83" t="b">
        <f t="shared" si="5"/>
        <v>0</v>
      </c>
      <c r="T1652" s="72"/>
      <c r="U1652" s="72"/>
      <c r="V1652" s="72"/>
      <c r="W1652" s="72"/>
      <c r="X1652" s="72"/>
      <c r="Y1652" s="72"/>
      <c r="Z1652" s="72"/>
      <c r="AA1652" s="72"/>
      <c r="AB1652" s="72"/>
      <c r="AC1652" s="72"/>
      <c r="AD1652" s="72"/>
      <c r="AE1652" s="72"/>
      <c r="AF1652" s="72"/>
      <c r="AG1652" s="72"/>
      <c r="AH1652" s="72"/>
      <c r="AI1652" s="72"/>
      <c r="AJ1652" s="72"/>
      <c r="AK1652" s="72"/>
    </row>
    <row r="1653" ht="14.25" customHeight="1">
      <c r="A1653" s="78">
        <v>1650.0</v>
      </c>
      <c r="C1653" s="78" t="str">
        <f>VLOOKUP(G1653,[1]Macrodata_CCF!$A$3:$D$55,4,FALSE)</f>
        <v>#ERROR!</v>
      </c>
      <c r="E1653" s="79" t="str">
        <f>VLOOKUP(G1653,[1]Macrodata_CCF!$A$3:$B$55,2,FALSE)</f>
        <v>#ERROR!</v>
      </c>
      <c r="F1653" s="78">
        <v>0.0</v>
      </c>
      <c r="G1653" s="80">
        <v>8.0</v>
      </c>
      <c r="H1653" s="81">
        <v>0.0</v>
      </c>
      <c r="I1653" s="81">
        <v>880000.0</v>
      </c>
      <c r="J1653" s="81">
        <v>0.0</v>
      </c>
      <c r="K1653" s="81">
        <v>880000.0</v>
      </c>
      <c r="L1653" s="82">
        <v>0.0</v>
      </c>
      <c r="N1653" s="83">
        <f t="shared" si="1"/>
        <v>0</v>
      </c>
      <c r="O1653" s="83">
        <f t="shared" si="2"/>
        <v>0</v>
      </c>
      <c r="Q1653" s="83">
        <f t="shared" si="3"/>
        <v>1</v>
      </c>
      <c r="R1653" s="83">
        <f t="shared" si="4"/>
        <v>0</v>
      </c>
      <c r="S1653" s="83" t="b">
        <f t="shared" si="5"/>
        <v>0</v>
      </c>
      <c r="T1653" s="72"/>
      <c r="U1653" s="72"/>
      <c r="V1653" s="72"/>
      <c r="W1653" s="72"/>
      <c r="X1653" s="72"/>
      <c r="Y1653" s="72"/>
      <c r="Z1653" s="72"/>
      <c r="AA1653" s="72"/>
      <c r="AB1653" s="72"/>
      <c r="AC1653" s="72"/>
      <c r="AD1653" s="72"/>
      <c r="AE1653" s="72"/>
      <c r="AF1653" s="72"/>
      <c r="AG1653" s="72"/>
      <c r="AH1653" s="72"/>
      <c r="AI1653" s="72"/>
      <c r="AJ1653" s="72"/>
      <c r="AK1653" s="72"/>
    </row>
    <row r="1654" ht="14.25" customHeight="1">
      <c r="A1654" s="78">
        <v>1651.0</v>
      </c>
      <c r="C1654" s="78" t="str">
        <f>VLOOKUP(G1654,[1]Macrodata_CCF!$A$3:$D$55,4,FALSE)</f>
        <v>#ERROR!</v>
      </c>
      <c r="E1654" s="79" t="str">
        <f>VLOOKUP(G1654,[1]Macrodata_CCF!$A$3:$B$55,2,FALSE)</f>
        <v>#ERROR!</v>
      </c>
      <c r="F1654" s="78">
        <v>0.0</v>
      </c>
      <c r="G1654" s="80">
        <v>6.0</v>
      </c>
      <c r="H1654" s="81">
        <v>76135.0</v>
      </c>
      <c r="I1654" s="81">
        <v>570000.0</v>
      </c>
      <c r="J1654" s="81">
        <v>248990.0</v>
      </c>
      <c r="K1654" s="81">
        <v>570000.0</v>
      </c>
      <c r="L1654" s="82">
        <v>0.3500045559009041</v>
      </c>
      <c r="N1654" s="83">
        <f t="shared" si="1"/>
        <v>0.3500045559</v>
      </c>
      <c r="O1654" s="83">
        <f t="shared" si="2"/>
        <v>0.3500045559</v>
      </c>
      <c r="Q1654" s="83">
        <f t="shared" si="3"/>
        <v>0.8664298246</v>
      </c>
      <c r="R1654" s="83">
        <f t="shared" si="4"/>
        <v>0.3500045559</v>
      </c>
      <c r="S1654" s="83" t="b">
        <f t="shared" si="5"/>
        <v>0</v>
      </c>
      <c r="T1654" s="72"/>
      <c r="U1654" s="72"/>
      <c r="V1654" s="72"/>
      <c r="W1654" s="72"/>
      <c r="X1654" s="72"/>
      <c r="Y1654" s="72"/>
      <c r="Z1654" s="72"/>
      <c r="AA1654" s="72"/>
      <c r="AB1654" s="72"/>
      <c r="AC1654" s="72"/>
      <c r="AD1654" s="72"/>
      <c r="AE1654" s="72"/>
      <c r="AF1654" s="72"/>
      <c r="AG1654" s="72"/>
      <c r="AH1654" s="72"/>
      <c r="AI1654" s="72"/>
      <c r="AJ1654" s="72"/>
      <c r="AK1654" s="72"/>
    </row>
    <row r="1655" ht="14.25" customHeight="1">
      <c r="A1655" s="78">
        <v>1652.0</v>
      </c>
      <c r="C1655" s="78" t="str">
        <f>VLOOKUP(G1655,[1]Macrodata_CCF!$A$3:$D$55,4,FALSE)</f>
        <v>#ERROR!</v>
      </c>
      <c r="E1655" s="79" t="str">
        <f>VLOOKUP(G1655,[1]Macrodata_CCF!$A$3:$B$55,2,FALSE)</f>
        <v>#ERROR!</v>
      </c>
      <c r="F1655" s="78">
        <v>0.0</v>
      </c>
      <c r="G1655" s="80">
        <v>52.0</v>
      </c>
      <c r="H1655" s="81">
        <v>109390.0</v>
      </c>
      <c r="I1655" s="81">
        <v>400000.0</v>
      </c>
      <c r="J1655" s="81">
        <v>16395.0</v>
      </c>
      <c r="K1655" s="81">
        <v>400000.0</v>
      </c>
      <c r="L1655" s="82">
        <v>-0.3199993117924366</v>
      </c>
      <c r="N1655" s="83">
        <f t="shared" si="1"/>
        <v>-0.3199993118</v>
      </c>
      <c r="O1655" s="83">
        <f t="shared" si="2"/>
        <v>0</v>
      </c>
      <c r="Q1655" s="83">
        <f t="shared" si="3"/>
        <v>0.726525</v>
      </c>
      <c r="R1655" s="83">
        <f t="shared" si="4"/>
        <v>-0.3199993118</v>
      </c>
      <c r="S1655" s="83" t="b">
        <f t="shared" si="5"/>
        <v>0</v>
      </c>
      <c r="T1655" s="72"/>
      <c r="U1655" s="72"/>
      <c r="V1655" s="72"/>
      <c r="W1655" s="72"/>
      <c r="X1655" s="72"/>
      <c r="Y1655" s="72"/>
      <c r="Z1655" s="72"/>
      <c r="AA1655" s="72"/>
      <c r="AB1655" s="72"/>
      <c r="AC1655" s="72"/>
      <c r="AD1655" s="72"/>
      <c r="AE1655" s="72"/>
      <c r="AF1655" s="72"/>
      <c r="AG1655" s="72"/>
      <c r="AH1655" s="72"/>
      <c r="AI1655" s="72"/>
      <c r="AJ1655" s="72"/>
      <c r="AK1655" s="72"/>
    </row>
    <row r="1656" ht="14.25" customHeight="1">
      <c r="A1656" s="78">
        <v>1653.0</v>
      </c>
      <c r="C1656" s="78" t="str">
        <f>VLOOKUP(G1656,[1]Macrodata_CCF!$A$3:$D$55,4,FALSE)</f>
        <v>#ERROR!</v>
      </c>
      <c r="E1656" s="79" t="str">
        <f>VLOOKUP(G1656,[1]Macrodata_CCF!$A$3:$B$55,2,FALSE)</f>
        <v>#ERROR!</v>
      </c>
      <c r="F1656" s="78">
        <v>0.0</v>
      </c>
      <c r="G1656" s="80">
        <v>11.0</v>
      </c>
      <c r="H1656" s="81">
        <v>339560.0</v>
      </c>
      <c r="I1656" s="81">
        <v>810000.0</v>
      </c>
      <c r="J1656" s="81">
        <v>419535.0</v>
      </c>
      <c r="K1656" s="81">
        <v>1134000.0</v>
      </c>
      <c r="L1656" s="82">
        <v>0.1700004251339172</v>
      </c>
      <c r="N1656" s="83">
        <f t="shared" si="1"/>
        <v>0.1700004251</v>
      </c>
      <c r="O1656" s="83">
        <f t="shared" si="2"/>
        <v>0.1700004251</v>
      </c>
      <c r="Q1656" s="83">
        <f t="shared" si="3"/>
        <v>0.5807901235</v>
      </c>
      <c r="R1656" s="83">
        <f t="shared" si="4"/>
        <v>0.1700004251</v>
      </c>
      <c r="S1656" s="83" t="b">
        <f t="shared" si="5"/>
        <v>0</v>
      </c>
      <c r="T1656" s="72"/>
      <c r="U1656" s="72"/>
      <c r="V1656" s="72"/>
      <c r="W1656" s="72"/>
      <c r="X1656" s="72"/>
      <c r="Y1656" s="72"/>
      <c r="Z1656" s="72"/>
      <c r="AA1656" s="72"/>
      <c r="AB1656" s="72"/>
      <c r="AC1656" s="72"/>
      <c r="AD1656" s="72"/>
      <c r="AE1656" s="72"/>
      <c r="AF1656" s="72"/>
      <c r="AG1656" s="72"/>
      <c r="AH1656" s="72"/>
      <c r="AI1656" s="72"/>
      <c r="AJ1656" s="72"/>
      <c r="AK1656" s="72"/>
    </row>
    <row r="1657" ht="14.25" customHeight="1">
      <c r="A1657" s="78">
        <v>1654.0</v>
      </c>
      <c r="C1657" s="78" t="str">
        <f>VLOOKUP(G1657,[1]Macrodata_CCF!$A$3:$D$55,4,FALSE)</f>
        <v>#ERROR!</v>
      </c>
      <c r="E1657" s="79" t="str">
        <f>VLOOKUP(G1657,[1]Macrodata_CCF!$A$3:$B$55,2,FALSE)</f>
        <v>#ERROR!</v>
      </c>
      <c r="F1657" s="78">
        <v>0.0</v>
      </c>
      <c r="G1657" s="80">
        <v>14.0</v>
      </c>
      <c r="H1657" s="81">
        <v>7085.0</v>
      </c>
      <c r="I1657" s="81">
        <v>170000.0</v>
      </c>
      <c r="J1657" s="81">
        <v>34780.0</v>
      </c>
      <c r="K1657" s="81">
        <v>170000.0</v>
      </c>
      <c r="L1657" s="82">
        <v>0.1699966240063837</v>
      </c>
      <c r="N1657" s="83">
        <f t="shared" si="1"/>
        <v>0.169996624</v>
      </c>
      <c r="O1657" s="83">
        <f t="shared" si="2"/>
        <v>0.169996624</v>
      </c>
      <c r="Q1657" s="83">
        <f t="shared" si="3"/>
        <v>0.9583235294</v>
      </c>
      <c r="R1657" s="83">
        <f t="shared" si="4"/>
        <v>0.169996624</v>
      </c>
      <c r="S1657" s="83" t="b">
        <f t="shared" si="5"/>
        <v>0</v>
      </c>
      <c r="T1657" s="72"/>
      <c r="U1657" s="72"/>
      <c r="V1657" s="72"/>
      <c r="W1657" s="72"/>
      <c r="X1657" s="72"/>
      <c r="Y1657" s="72"/>
      <c r="Z1657" s="72"/>
      <c r="AA1657" s="72"/>
      <c r="AB1657" s="72"/>
      <c r="AC1657" s="72"/>
      <c r="AD1657" s="72"/>
      <c r="AE1657" s="72"/>
      <c r="AF1657" s="72"/>
      <c r="AG1657" s="72"/>
      <c r="AH1657" s="72"/>
      <c r="AI1657" s="72"/>
      <c r="AJ1657" s="72"/>
      <c r="AK1657" s="72"/>
    </row>
    <row r="1658" ht="14.25" customHeight="1">
      <c r="A1658" s="78">
        <v>1655.0</v>
      </c>
      <c r="C1658" s="78" t="str">
        <f>VLOOKUP(G1658,[1]Macrodata_CCF!$A$3:$D$55,4,FALSE)</f>
        <v>#ERROR!</v>
      </c>
      <c r="E1658" s="79" t="str">
        <f>VLOOKUP(G1658,[1]Macrodata_CCF!$A$3:$B$55,2,FALSE)</f>
        <v>#ERROR!</v>
      </c>
      <c r="F1658" s="78">
        <v>1.0</v>
      </c>
      <c r="G1658" s="80">
        <v>33.0</v>
      </c>
      <c r="H1658" s="81">
        <v>271495.0</v>
      </c>
      <c r="I1658" s="81">
        <v>380000.0</v>
      </c>
      <c r="J1658" s="81">
        <v>324660.0</v>
      </c>
      <c r="K1658" s="81">
        <v>380000.0</v>
      </c>
      <c r="L1658" s="82">
        <v>0.4899774203953735</v>
      </c>
      <c r="N1658" s="83">
        <f t="shared" si="1"/>
        <v>0.4899774204</v>
      </c>
      <c r="O1658" s="83">
        <f t="shared" si="2"/>
        <v>0.4899774204</v>
      </c>
      <c r="Q1658" s="83">
        <f t="shared" si="3"/>
        <v>0.2855394737</v>
      </c>
      <c r="R1658" s="83">
        <f t="shared" si="4"/>
        <v>0.4899774204</v>
      </c>
      <c r="S1658" s="83" t="b">
        <f t="shared" si="5"/>
        <v>0</v>
      </c>
      <c r="T1658" s="72"/>
      <c r="U1658" s="72"/>
      <c r="V1658" s="72"/>
      <c r="W1658" s="72"/>
      <c r="X1658" s="72"/>
      <c r="Y1658" s="72"/>
      <c r="Z1658" s="72"/>
      <c r="AA1658" s="72"/>
      <c r="AB1658" s="72"/>
      <c r="AC1658" s="72"/>
      <c r="AD1658" s="72"/>
      <c r="AE1658" s="72"/>
      <c r="AF1658" s="72"/>
      <c r="AG1658" s="72"/>
      <c r="AH1658" s="72"/>
      <c r="AI1658" s="72"/>
      <c r="AJ1658" s="72"/>
      <c r="AK1658" s="72"/>
    </row>
    <row r="1659" ht="14.25" customHeight="1">
      <c r="A1659" s="78">
        <v>1656.0</v>
      </c>
      <c r="C1659" s="78" t="str">
        <f>VLOOKUP(G1659,[1]Macrodata_CCF!$A$3:$D$55,4,FALSE)</f>
        <v>#ERROR!</v>
      </c>
      <c r="E1659" s="79" t="str">
        <f>VLOOKUP(G1659,[1]Macrodata_CCF!$A$3:$B$55,2,FALSE)</f>
        <v>#ERROR!</v>
      </c>
      <c r="F1659" s="78">
        <v>0.0</v>
      </c>
      <c r="G1659" s="80">
        <v>43.0</v>
      </c>
      <c r="H1659" s="81">
        <v>113015.0</v>
      </c>
      <c r="I1659" s="81">
        <v>160000.0</v>
      </c>
      <c r="J1659" s="81">
        <v>163200.0</v>
      </c>
      <c r="K1659" s="81">
        <v>160000.0</v>
      </c>
      <c r="L1659" s="82">
        <v>1.068106842609343</v>
      </c>
      <c r="N1659" s="83">
        <f t="shared" si="1"/>
        <v>1.068106843</v>
      </c>
      <c r="O1659" s="83">
        <f t="shared" si="2"/>
        <v>1</v>
      </c>
      <c r="Q1659" s="83">
        <f t="shared" si="3"/>
        <v>0.29365625</v>
      </c>
      <c r="R1659" s="83">
        <f t="shared" si="4"/>
        <v>1.068106843</v>
      </c>
      <c r="S1659" s="83" t="b">
        <f t="shared" si="5"/>
        <v>0</v>
      </c>
      <c r="T1659" s="72"/>
      <c r="U1659" s="72"/>
      <c r="V1659" s="72"/>
      <c r="W1659" s="72"/>
      <c r="X1659" s="72"/>
      <c r="Y1659" s="72"/>
      <c r="Z1659" s="72"/>
      <c r="AA1659" s="72"/>
      <c r="AB1659" s="72"/>
      <c r="AC1659" s="72"/>
      <c r="AD1659" s="72"/>
      <c r="AE1659" s="72"/>
      <c r="AF1659" s="72"/>
      <c r="AG1659" s="72"/>
      <c r="AH1659" s="72"/>
      <c r="AI1659" s="72"/>
      <c r="AJ1659" s="72"/>
      <c r="AK1659" s="72"/>
    </row>
    <row r="1660" ht="14.25" customHeight="1">
      <c r="A1660" s="78">
        <v>1657.0</v>
      </c>
      <c r="C1660" s="78" t="str">
        <f>VLOOKUP(G1660,[1]Macrodata_CCF!$A$3:$D$55,4,FALSE)</f>
        <v>#ERROR!</v>
      </c>
      <c r="E1660" s="79" t="str">
        <f>VLOOKUP(G1660,[1]Macrodata_CCF!$A$3:$B$55,2,FALSE)</f>
        <v>#ERROR!</v>
      </c>
      <c r="F1660" s="78">
        <v>0.0</v>
      </c>
      <c r="G1660" s="80">
        <v>10.0</v>
      </c>
      <c r="H1660" s="81">
        <v>0.0</v>
      </c>
      <c r="I1660" s="81">
        <v>990000.0</v>
      </c>
      <c r="J1660" s="81">
        <v>247500.0</v>
      </c>
      <c r="K1660" s="81">
        <v>990000.0</v>
      </c>
      <c r="L1660" s="82">
        <v>0.25</v>
      </c>
      <c r="N1660" s="83">
        <f t="shared" si="1"/>
        <v>0.25</v>
      </c>
      <c r="O1660" s="83">
        <f t="shared" si="2"/>
        <v>0.25</v>
      </c>
      <c r="Q1660" s="83">
        <f t="shared" si="3"/>
        <v>1</v>
      </c>
      <c r="R1660" s="83">
        <f t="shared" si="4"/>
        <v>0.25</v>
      </c>
      <c r="S1660" s="83" t="b">
        <f t="shared" si="5"/>
        <v>0</v>
      </c>
      <c r="T1660" s="72"/>
      <c r="U1660" s="72"/>
      <c r="V1660" s="72"/>
      <c r="W1660" s="72"/>
      <c r="X1660" s="72"/>
      <c r="Y1660" s="72"/>
      <c r="Z1660" s="72"/>
      <c r="AA1660" s="72"/>
      <c r="AB1660" s="72"/>
      <c r="AC1660" s="72"/>
      <c r="AD1660" s="72"/>
      <c r="AE1660" s="72"/>
      <c r="AF1660" s="72"/>
      <c r="AG1660" s="72"/>
      <c r="AH1660" s="72"/>
      <c r="AI1660" s="72"/>
      <c r="AJ1660" s="72"/>
      <c r="AK1660" s="72"/>
    </row>
    <row r="1661" ht="14.25" customHeight="1">
      <c r="A1661" s="78">
        <v>1658.0</v>
      </c>
      <c r="C1661" s="78" t="str">
        <f>VLOOKUP(G1661,[1]Macrodata_CCF!$A$3:$D$55,4,FALSE)</f>
        <v>#ERROR!</v>
      </c>
      <c r="E1661" s="79" t="str">
        <f>VLOOKUP(G1661,[1]Macrodata_CCF!$A$3:$B$55,2,FALSE)</f>
        <v>#ERROR!</v>
      </c>
      <c r="F1661" s="78">
        <v>0.0</v>
      </c>
      <c r="G1661" s="80">
        <v>6.0</v>
      </c>
      <c r="H1661" s="81">
        <v>106630.0</v>
      </c>
      <c r="I1661" s="81">
        <v>110000.0</v>
      </c>
      <c r="J1661" s="81">
        <v>106025.0</v>
      </c>
      <c r="K1661" s="81">
        <v>110000.0</v>
      </c>
      <c r="L1661" s="82">
        <v>-0.1795252225519288</v>
      </c>
      <c r="N1661" s="83">
        <f t="shared" si="1"/>
        <v>-0.1795252226</v>
      </c>
      <c r="O1661" s="83">
        <f t="shared" si="2"/>
        <v>0</v>
      </c>
      <c r="Q1661" s="83">
        <f t="shared" si="3"/>
        <v>0.03063636364</v>
      </c>
      <c r="R1661" s="83">
        <f t="shared" si="4"/>
        <v>-0.0055</v>
      </c>
      <c r="S1661" s="83" t="b">
        <f t="shared" si="5"/>
        <v>0</v>
      </c>
      <c r="T1661" s="72"/>
      <c r="U1661" s="72"/>
      <c r="V1661" s="72"/>
      <c r="W1661" s="72"/>
      <c r="X1661" s="72"/>
      <c r="Y1661" s="72"/>
      <c r="Z1661" s="72"/>
      <c r="AA1661" s="72"/>
      <c r="AB1661" s="72"/>
      <c r="AC1661" s="72"/>
      <c r="AD1661" s="72"/>
      <c r="AE1661" s="72"/>
      <c r="AF1661" s="72"/>
      <c r="AG1661" s="72"/>
      <c r="AH1661" s="72"/>
      <c r="AI1661" s="72"/>
      <c r="AJ1661" s="72"/>
      <c r="AK1661" s="72"/>
    </row>
    <row r="1662" ht="14.25" customHeight="1">
      <c r="A1662" s="78">
        <v>1659.0</v>
      </c>
      <c r="C1662" s="78" t="str">
        <f>VLOOKUP(G1662,[1]Macrodata_CCF!$A$3:$D$55,4,FALSE)</f>
        <v>#ERROR!</v>
      </c>
      <c r="E1662" s="79" t="str">
        <f>VLOOKUP(G1662,[1]Macrodata_CCF!$A$3:$B$55,2,FALSE)</f>
        <v>#ERROR!</v>
      </c>
      <c r="F1662" s="78">
        <v>0.0</v>
      </c>
      <c r="G1662" s="80">
        <v>5.0</v>
      </c>
      <c r="H1662" s="81">
        <v>180330.0</v>
      </c>
      <c r="I1662" s="81">
        <v>260000.0</v>
      </c>
      <c r="J1662" s="81">
        <v>197855.0</v>
      </c>
      <c r="K1662" s="81">
        <v>260000.0</v>
      </c>
      <c r="L1662" s="82">
        <v>0.2199698757374168</v>
      </c>
      <c r="N1662" s="83">
        <f t="shared" si="1"/>
        <v>0.2199698757</v>
      </c>
      <c r="O1662" s="83">
        <f t="shared" si="2"/>
        <v>0.2199698757</v>
      </c>
      <c r="Q1662" s="83">
        <f t="shared" si="3"/>
        <v>0.3064230769</v>
      </c>
      <c r="R1662" s="83">
        <f t="shared" si="4"/>
        <v>0.2199698757</v>
      </c>
      <c r="S1662" s="83" t="b">
        <f t="shared" si="5"/>
        <v>0</v>
      </c>
      <c r="T1662" s="72"/>
      <c r="U1662" s="72"/>
      <c r="V1662" s="72"/>
      <c r="W1662" s="72"/>
      <c r="X1662" s="72"/>
      <c r="Y1662" s="72"/>
      <c r="Z1662" s="72"/>
      <c r="AA1662" s="72"/>
      <c r="AB1662" s="72"/>
      <c r="AC1662" s="72"/>
      <c r="AD1662" s="72"/>
      <c r="AE1662" s="72"/>
      <c r="AF1662" s="72"/>
      <c r="AG1662" s="72"/>
      <c r="AH1662" s="72"/>
      <c r="AI1662" s="72"/>
      <c r="AJ1662" s="72"/>
      <c r="AK1662" s="72"/>
    </row>
    <row r="1663" ht="14.25" customHeight="1">
      <c r="A1663" s="78">
        <v>1660.0</v>
      </c>
      <c r="C1663" s="78" t="str">
        <f>VLOOKUP(G1663,[1]Macrodata_CCF!$A$3:$D$55,4,FALSE)</f>
        <v>#ERROR!</v>
      </c>
      <c r="E1663" s="79" t="str">
        <f>VLOOKUP(G1663,[1]Macrodata_CCF!$A$3:$B$55,2,FALSE)</f>
        <v>#ERROR!</v>
      </c>
      <c r="F1663" s="78">
        <v>0.0</v>
      </c>
      <c r="G1663" s="80">
        <v>36.0</v>
      </c>
      <c r="H1663" s="81">
        <v>0.0</v>
      </c>
      <c r="I1663" s="81">
        <v>980000.0</v>
      </c>
      <c r="J1663" s="81">
        <v>147000.0</v>
      </c>
      <c r="K1663" s="81">
        <v>980000.0</v>
      </c>
      <c r="L1663" s="82">
        <v>0.15</v>
      </c>
      <c r="N1663" s="83">
        <f t="shared" si="1"/>
        <v>0.15</v>
      </c>
      <c r="O1663" s="83">
        <f t="shared" si="2"/>
        <v>0.15</v>
      </c>
      <c r="Q1663" s="83">
        <f t="shared" si="3"/>
        <v>1</v>
      </c>
      <c r="R1663" s="83">
        <f t="shared" si="4"/>
        <v>0.15</v>
      </c>
      <c r="S1663" s="83" t="b">
        <f t="shared" si="5"/>
        <v>0</v>
      </c>
      <c r="T1663" s="72"/>
      <c r="U1663" s="72"/>
      <c r="V1663" s="72"/>
      <c r="W1663" s="72"/>
      <c r="X1663" s="72"/>
      <c r="Y1663" s="72"/>
      <c r="Z1663" s="72"/>
      <c r="AA1663" s="72"/>
      <c r="AB1663" s="72"/>
      <c r="AC1663" s="72"/>
      <c r="AD1663" s="72"/>
      <c r="AE1663" s="72"/>
      <c r="AF1663" s="72"/>
      <c r="AG1663" s="72"/>
      <c r="AH1663" s="72"/>
      <c r="AI1663" s="72"/>
      <c r="AJ1663" s="72"/>
      <c r="AK1663" s="72"/>
    </row>
    <row r="1664" ht="14.25" customHeight="1">
      <c r="A1664" s="78">
        <v>1661.0</v>
      </c>
      <c r="C1664" s="78" t="str">
        <f>VLOOKUP(G1664,[1]Macrodata_CCF!$A$3:$D$55,4,FALSE)</f>
        <v>#ERROR!</v>
      </c>
      <c r="E1664" s="79" t="str">
        <f>VLOOKUP(G1664,[1]Macrodata_CCF!$A$3:$B$55,2,FALSE)</f>
        <v>#ERROR!</v>
      </c>
      <c r="F1664" s="78">
        <v>0.0</v>
      </c>
      <c r="G1664" s="80">
        <v>44.0</v>
      </c>
      <c r="H1664" s="81">
        <v>236920.0</v>
      </c>
      <c r="I1664" s="81">
        <v>800000.0</v>
      </c>
      <c r="J1664" s="81">
        <v>338275.0</v>
      </c>
      <c r="K1664" s="81">
        <v>800000.0</v>
      </c>
      <c r="L1664" s="82">
        <v>0.1800010655679477</v>
      </c>
      <c r="N1664" s="83">
        <f t="shared" si="1"/>
        <v>0.1800010656</v>
      </c>
      <c r="O1664" s="83">
        <f t="shared" si="2"/>
        <v>0.1800010656</v>
      </c>
      <c r="Q1664" s="83">
        <f t="shared" si="3"/>
        <v>0.70385</v>
      </c>
      <c r="R1664" s="83">
        <f t="shared" si="4"/>
        <v>0.1800010656</v>
      </c>
      <c r="S1664" s="83" t="b">
        <f t="shared" si="5"/>
        <v>0</v>
      </c>
      <c r="T1664" s="72"/>
      <c r="U1664" s="72"/>
      <c r="V1664" s="72"/>
      <c r="W1664" s="72"/>
      <c r="X1664" s="72"/>
      <c r="Y1664" s="72"/>
      <c r="Z1664" s="72"/>
      <c r="AA1664" s="72"/>
      <c r="AB1664" s="72"/>
      <c r="AC1664" s="72"/>
      <c r="AD1664" s="72"/>
      <c r="AE1664" s="72"/>
      <c r="AF1664" s="72"/>
      <c r="AG1664" s="72"/>
      <c r="AH1664" s="72"/>
      <c r="AI1664" s="72"/>
      <c r="AJ1664" s="72"/>
      <c r="AK1664" s="72"/>
    </row>
    <row r="1665" ht="14.25" customHeight="1">
      <c r="A1665" s="78">
        <v>1662.0</v>
      </c>
      <c r="C1665" s="78" t="str">
        <f>VLOOKUP(G1665,[1]Macrodata_CCF!$A$3:$D$55,4,FALSE)</f>
        <v>#ERROR!</v>
      </c>
      <c r="E1665" s="79" t="str">
        <f>VLOOKUP(G1665,[1]Macrodata_CCF!$A$3:$B$55,2,FALSE)</f>
        <v>#ERROR!</v>
      </c>
      <c r="F1665" s="78">
        <v>0.0</v>
      </c>
      <c r="G1665" s="80">
        <v>36.0</v>
      </c>
      <c r="H1665" s="81">
        <v>347825.0</v>
      </c>
      <c r="I1665" s="81">
        <v>560000.0</v>
      </c>
      <c r="J1665" s="81">
        <v>386015.0</v>
      </c>
      <c r="K1665" s="81">
        <v>560000.0</v>
      </c>
      <c r="L1665" s="82">
        <v>0.1799929303640863</v>
      </c>
      <c r="N1665" s="83">
        <f t="shared" si="1"/>
        <v>0.1799929304</v>
      </c>
      <c r="O1665" s="83">
        <f t="shared" si="2"/>
        <v>0.1799929304</v>
      </c>
      <c r="Q1665" s="83">
        <f t="shared" si="3"/>
        <v>0.3788839286</v>
      </c>
      <c r="R1665" s="83">
        <f t="shared" si="4"/>
        <v>0.1799929304</v>
      </c>
      <c r="S1665" s="83" t="b">
        <f t="shared" si="5"/>
        <v>0</v>
      </c>
      <c r="T1665" s="72"/>
      <c r="U1665" s="72"/>
      <c r="V1665" s="72"/>
      <c r="W1665" s="72"/>
      <c r="X1665" s="72"/>
      <c r="Y1665" s="72"/>
      <c r="Z1665" s="72"/>
      <c r="AA1665" s="72"/>
      <c r="AB1665" s="72"/>
      <c r="AC1665" s="72"/>
      <c r="AD1665" s="72"/>
      <c r="AE1665" s="72"/>
      <c r="AF1665" s="72"/>
      <c r="AG1665" s="72"/>
      <c r="AH1665" s="72"/>
      <c r="AI1665" s="72"/>
      <c r="AJ1665" s="72"/>
      <c r="AK1665" s="72"/>
    </row>
    <row r="1666" ht="14.25" customHeight="1">
      <c r="A1666" s="78">
        <v>1663.0</v>
      </c>
      <c r="C1666" s="78" t="str">
        <f>VLOOKUP(G1666,[1]Macrodata_CCF!$A$3:$D$55,4,FALSE)</f>
        <v>#ERROR!</v>
      </c>
      <c r="E1666" s="79" t="str">
        <f>VLOOKUP(G1666,[1]Macrodata_CCF!$A$3:$B$55,2,FALSE)</f>
        <v>#ERROR!</v>
      </c>
      <c r="F1666" s="78">
        <v>0.0</v>
      </c>
      <c r="G1666" s="80">
        <v>35.0</v>
      </c>
      <c r="H1666" s="81">
        <v>4880.0</v>
      </c>
      <c r="I1666" s="81">
        <v>720000.0</v>
      </c>
      <c r="J1666" s="81">
        <v>83545.0</v>
      </c>
      <c r="K1666" s="81">
        <v>720000.0</v>
      </c>
      <c r="L1666" s="82">
        <v>0.1100025170600738</v>
      </c>
      <c r="N1666" s="83">
        <f t="shared" si="1"/>
        <v>0.1100025171</v>
      </c>
      <c r="O1666" s="83">
        <f t="shared" si="2"/>
        <v>0.1100025171</v>
      </c>
      <c r="Q1666" s="83">
        <f t="shared" si="3"/>
        <v>0.9932222222</v>
      </c>
      <c r="R1666" s="83">
        <f t="shared" si="4"/>
        <v>0.1100025171</v>
      </c>
      <c r="S1666" s="83" t="b">
        <f t="shared" si="5"/>
        <v>0</v>
      </c>
      <c r="T1666" s="72"/>
      <c r="U1666" s="72"/>
      <c r="V1666" s="72"/>
      <c r="W1666" s="72"/>
      <c r="X1666" s="72"/>
      <c r="Y1666" s="72"/>
      <c r="Z1666" s="72"/>
      <c r="AA1666" s="72"/>
      <c r="AB1666" s="72"/>
      <c r="AC1666" s="72"/>
      <c r="AD1666" s="72"/>
      <c r="AE1666" s="72"/>
      <c r="AF1666" s="72"/>
      <c r="AG1666" s="72"/>
      <c r="AH1666" s="72"/>
      <c r="AI1666" s="72"/>
      <c r="AJ1666" s="72"/>
      <c r="AK1666" s="72"/>
    </row>
    <row r="1667" ht="14.25" customHeight="1">
      <c r="A1667" s="78">
        <v>1664.0</v>
      </c>
      <c r="C1667" s="78" t="str">
        <f>VLOOKUP(G1667,[1]Macrodata_CCF!$A$3:$D$55,4,FALSE)</f>
        <v>#ERROR!</v>
      </c>
      <c r="E1667" s="79" t="str">
        <f>VLOOKUP(G1667,[1]Macrodata_CCF!$A$3:$B$55,2,FALSE)</f>
        <v>#ERROR!</v>
      </c>
      <c r="F1667" s="78">
        <v>0.0</v>
      </c>
      <c r="G1667" s="80">
        <v>52.0</v>
      </c>
      <c r="H1667" s="81">
        <v>495980.0</v>
      </c>
      <c r="I1667" s="81">
        <v>970000.0</v>
      </c>
      <c r="J1667" s="81">
        <v>543380.0</v>
      </c>
      <c r="K1667" s="81">
        <v>970000.0</v>
      </c>
      <c r="L1667" s="82">
        <v>0.09999578076874394</v>
      </c>
      <c r="N1667" s="83">
        <f t="shared" si="1"/>
        <v>0.09999578077</v>
      </c>
      <c r="O1667" s="83">
        <f t="shared" si="2"/>
        <v>0.09999578077</v>
      </c>
      <c r="Q1667" s="83">
        <f t="shared" si="3"/>
        <v>0.4886804124</v>
      </c>
      <c r="R1667" s="83">
        <f t="shared" si="4"/>
        <v>0.09999578077</v>
      </c>
      <c r="S1667" s="83" t="b">
        <f t="shared" si="5"/>
        <v>0</v>
      </c>
      <c r="T1667" s="72"/>
      <c r="U1667" s="72"/>
      <c r="V1667" s="72"/>
      <c r="W1667" s="72"/>
      <c r="X1667" s="72"/>
      <c r="Y1667" s="72"/>
      <c r="Z1667" s="72"/>
      <c r="AA1667" s="72"/>
      <c r="AB1667" s="72"/>
      <c r="AC1667" s="72"/>
      <c r="AD1667" s="72"/>
      <c r="AE1667" s="72"/>
      <c r="AF1667" s="72"/>
      <c r="AG1667" s="72"/>
      <c r="AH1667" s="72"/>
      <c r="AI1667" s="72"/>
      <c r="AJ1667" s="72"/>
      <c r="AK1667" s="72"/>
    </row>
    <row r="1668" ht="14.25" customHeight="1">
      <c r="A1668" s="78">
        <v>1665.0</v>
      </c>
      <c r="C1668" s="78" t="str">
        <f>VLOOKUP(G1668,[1]Macrodata_CCF!$A$3:$D$55,4,FALSE)</f>
        <v>#ERROR!</v>
      </c>
      <c r="E1668" s="79" t="str">
        <f>VLOOKUP(G1668,[1]Macrodata_CCF!$A$3:$B$55,2,FALSE)</f>
        <v>#ERROR!</v>
      </c>
      <c r="F1668" s="78">
        <v>0.0</v>
      </c>
      <c r="G1668" s="80">
        <v>7.0</v>
      </c>
      <c r="H1668" s="81">
        <v>69115.0</v>
      </c>
      <c r="I1668" s="81">
        <v>150000.0</v>
      </c>
      <c r="J1668" s="81">
        <v>69115.0</v>
      </c>
      <c r="K1668" s="81">
        <v>270000.0</v>
      </c>
      <c r="L1668" s="82">
        <v>0.0</v>
      </c>
      <c r="N1668" s="83">
        <f t="shared" si="1"/>
        <v>0</v>
      </c>
      <c r="O1668" s="83">
        <f t="shared" si="2"/>
        <v>0</v>
      </c>
      <c r="Q1668" s="83">
        <f t="shared" si="3"/>
        <v>0.5392333333</v>
      </c>
      <c r="R1668" s="83">
        <f t="shared" si="4"/>
        <v>0</v>
      </c>
      <c r="S1668" s="83" t="b">
        <f t="shared" si="5"/>
        <v>0</v>
      </c>
      <c r="T1668" s="72"/>
      <c r="U1668" s="72"/>
      <c r="V1668" s="72"/>
      <c r="W1668" s="72"/>
      <c r="X1668" s="72"/>
      <c r="Y1668" s="72"/>
      <c r="Z1668" s="72"/>
      <c r="AA1668" s="72"/>
      <c r="AB1668" s="72"/>
      <c r="AC1668" s="72"/>
      <c r="AD1668" s="72"/>
      <c r="AE1668" s="72"/>
      <c r="AF1668" s="72"/>
      <c r="AG1668" s="72"/>
      <c r="AH1668" s="72"/>
      <c r="AI1668" s="72"/>
      <c r="AJ1668" s="72"/>
      <c r="AK1668" s="72"/>
    </row>
    <row r="1669" ht="14.25" customHeight="1">
      <c r="A1669" s="78">
        <v>1666.0</v>
      </c>
      <c r="C1669" s="78" t="str">
        <f>VLOOKUP(G1669,[1]Macrodata_CCF!$A$3:$D$55,4,FALSE)</f>
        <v>#ERROR!</v>
      </c>
      <c r="E1669" s="79" t="str">
        <f>VLOOKUP(G1669,[1]Macrodata_CCF!$A$3:$B$55,2,FALSE)</f>
        <v>#ERROR!</v>
      </c>
      <c r="F1669" s="78">
        <v>0.0</v>
      </c>
      <c r="G1669" s="80">
        <v>19.0</v>
      </c>
      <c r="H1669" s="81">
        <v>0.0</v>
      </c>
      <c r="I1669" s="81">
        <v>370000.0</v>
      </c>
      <c r="J1669" s="81">
        <v>59200.0</v>
      </c>
      <c r="K1669" s="81">
        <v>370000.0</v>
      </c>
      <c r="L1669" s="82">
        <v>0.16</v>
      </c>
      <c r="N1669" s="83">
        <f t="shared" si="1"/>
        <v>0.16</v>
      </c>
      <c r="O1669" s="83">
        <f t="shared" si="2"/>
        <v>0.16</v>
      </c>
      <c r="Q1669" s="83">
        <f t="shared" si="3"/>
        <v>1</v>
      </c>
      <c r="R1669" s="83">
        <f t="shared" si="4"/>
        <v>0.16</v>
      </c>
      <c r="S1669" s="83" t="b">
        <f t="shared" si="5"/>
        <v>0</v>
      </c>
      <c r="T1669" s="72"/>
      <c r="U1669" s="72"/>
      <c r="V1669" s="72"/>
      <c r="W1669" s="72"/>
      <c r="X1669" s="72"/>
      <c r="Y1669" s="72"/>
      <c r="Z1669" s="72"/>
      <c r="AA1669" s="72"/>
      <c r="AB1669" s="72"/>
      <c r="AC1669" s="72"/>
      <c r="AD1669" s="72"/>
      <c r="AE1669" s="72"/>
      <c r="AF1669" s="72"/>
      <c r="AG1669" s="72"/>
      <c r="AH1669" s="72"/>
      <c r="AI1669" s="72"/>
      <c r="AJ1669" s="72"/>
      <c r="AK1669" s="72"/>
    </row>
    <row r="1670" ht="14.25" customHeight="1">
      <c r="A1670" s="78">
        <v>1667.0</v>
      </c>
      <c r="C1670" s="78" t="str">
        <f>VLOOKUP(G1670,[1]Macrodata_CCF!$A$3:$D$55,4,FALSE)</f>
        <v>#ERROR!</v>
      </c>
      <c r="E1670" s="79" t="str">
        <f>VLOOKUP(G1670,[1]Macrodata_CCF!$A$3:$B$55,2,FALSE)</f>
        <v>#ERROR!</v>
      </c>
      <c r="F1670" s="78">
        <v>0.0</v>
      </c>
      <c r="G1670" s="80">
        <v>8.0</v>
      </c>
      <c r="H1670" s="81">
        <v>238110.0</v>
      </c>
      <c r="I1670" s="81">
        <v>260000.0</v>
      </c>
      <c r="J1670" s="81">
        <v>244460.0</v>
      </c>
      <c r="K1670" s="81">
        <v>260000.0</v>
      </c>
      <c r="L1670" s="82">
        <v>0.2900867976244861</v>
      </c>
      <c r="N1670" s="83">
        <f t="shared" si="1"/>
        <v>0.2900867976</v>
      </c>
      <c r="O1670" s="83">
        <f t="shared" si="2"/>
        <v>0.2900867976</v>
      </c>
      <c r="Q1670" s="83">
        <f t="shared" si="3"/>
        <v>0.08419230769</v>
      </c>
      <c r="R1670" s="83">
        <f t="shared" si="4"/>
        <v>0.02442307692</v>
      </c>
      <c r="S1670" s="83" t="b">
        <f t="shared" si="5"/>
        <v>0</v>
      </c>
      <c r="T1670" s="72"/>
      <c r="U1670" s="72"/>
      <c r="V1670" s="72"/>
      <c r="W1670" s="72"/>
      <c r="X1670" s="72"/>
      <c r="Y1670" s="72"/>
      <c r="Z1670" s="72"/>
      <c r="AA1670" s="72"/>
      <c r="AB1670" s="72"/>
      <c r="AC1670" s="72"/>
      <c r="AD1670" s="72"/>
      <c r="AE1670" s="72"/>
      <c r="AF1670" s="72"/>
      <c r="AG1670" s="72"/>
      <c r="AH1670" s="72"/>
      <c r="AI1670" s="72"/>
      <c r="AJ1670" s="72"/>
      <c r="AK1670" s="72"/>
    </row>
    <row r="1671" ht="14.25" customHeight="1">
      <c r="A1671" s="78">
        <v>1668.0</v>
      </c>
      <c r="C1671" s="78" t="str">
        <f>VLOOKUP(G1671,[1]Macrodata_CCF!$A$3:$D$55,4,FALSE)</f>
        <v>#ERROR!</v>
      </c>
      <c r="E1671" s="79" t="str">
        <f>VLOOKUP(G1671,[1]Macrodata_CCF!$A$3:$B$55,2,FALSE)</f>
        <v>#ERROR!</v>
      </c>
      <c r="F1671" s="78">
        <v>0.0</v>
      </c>
      <c r="G1671" s="80">
        <v>28.0</v>
      </c>
      <c r="H1671" s="81">
        <v>0.0</v>
      </c>
      <c r="I1671" s="81">
        <v>700000.0</v>
      </c>
      <c r="J1671" s="81">
        <v>112000.0</v>
      </c>
      <c r="K1671" s="81">
        <v>700000.0</v>
      </c>
      <c r="L1671" s="82">
        <v>0.16</v>
      </c>
      <c r="N1671" s="83">
        <f t="shared" si="1"/>
        <v>0.16</v>
      </c>
      <c r="O1671" s="83">
        <f t="shared" si="2"/>
        <v>0.16</v>
      </c>
      <c r="Q1671" s="83">
        <f t="shared" si="3"/>
        <v>1</v>
      </c>
      <c r="R1671" s="83">
        <f t="shared" si="4"/>
        <v>0.16</v>
      </c>
      <c r="S1671" s="83" t="b">
        <f t="shared" si="5"/>
        <v>0</v>
      </c>
      <c r="T1671" s="72"/>
      <c r="U1671" s="72"/>
      <c r="V1671" s="72"/>
      <c r="W1671" s="72"/>
      <c r="X1671" s="72"/>
      <c r="Y1671" s="72"/>
      <c r="Z1671" s="72"/>
      <c r="AA1671" s="72"/>
      <c r="AB1671" s="72"/>
      <c r="AC1671" s="72"/>
      <c r="AD1671" s="72"/>
      <c r="AE1671" s="72"/>
      <c r="AF1671" s="72"/>
      <c r="AG1671" s="72"/>
      <c r="AH1671" s="72"/>
      <c r="AI1671" s="72"/>
      <c r="AJ1671" s="72"/>
      <c r="AK1671" s="72"/>
    </row>
    <row r="1672" ht="14.25" customHeight="1">
      <c r="A1672" s="78">
        <v>1669.0</v>
      </c>
      <c r="C1672" s="78" t="str">
        <f>VLOOKUP(G1672,[1]Macrodata_CCF!$A$3:$D$55,4,FALSE)</f>
        <v>#ERROR!</v>
      </c>
      <c r="E1672" s="79" t="str">
        <f>VLOOKUP(G1672,[1]Macrodata_CCF!$A$3:$B$55,2,FALSE)</f>
        <v>#ERROR!</v>
      </c>
      <c r="F1672" s="78">
        <v>0.0</v>
      </c>
      <c r="G1672" s="80">
        <v>50.0</v>
      </c>
      <c r="H1672" s="81">
        <v>117430.0</v>
      </c>
      <c r="I1672" s="81">
        <v>840000.0</v>
      </c>
      <c r="J1672" s="81">
        <v>146335.0</v>
      </c>
      <c r="K1672" s="81">
        <v>1596000.0</v>
      </c>
      <c r="L1672" s="82">
        <v>0.04000304468771192</v>
      </c>
      <c r="N1672" s="83">
        <f t="shared" si="1"/>
        <v>0.04000304469</v>
      </c>
      <c r="O1672" s="83">
        <f t="shared" si="2"/>
        <v>0.04000304469</v>
      </c>
      <c r="Q1672" s="83">
        <f t="shared" si="3"/>
        <v>0.860202381</v>
      </c>
      <c r="R1672" s="83">
        <f t="shared" si="4"/>
        <v>0.04000304469</v>
      </c>
      <c r="S1672" s="83" t="b">
        <f t="shared" si="5"/>
        <v>0</v>
      </c>
      <c r="T1672" s="72"/>
      <c r="U1672" s="72"/>
      <c r="V1672" s="72"/>
      <c r="W1672" s="72"/>
      <c r="X1672" s="72"/>
      <c r="Y1672" s="72"/>
      <c r="Z1672" s="72"/>
      <c r="AA1672" s="72"/>
      <c r="AB1672" s="72"/>
      <c r="AC1672" s="72"/>
      <c r="AD1672" s="72"/>
      <c r="AE1672" s="72"/>
      <c r="AF1672" s="72"/>
      <c r="AG1672" s="72"/>
      <c r="AH1672" s="72"/>
      <c r="AI1672" s="72"/>
      <c r="AJ1672" s="72"/>
      <c r="AK1672" s="72"/>
    </row>
    <row r="1673" ht="14.25" customHeight="1">
      <c r="A1673" s="78">
        <v>1670.0</v>
      </c>
      <c r="C1673" s="78" t="str">
        <f>VLOOKUP(G1673,[1]Macrodata_CCF!$A$3:$D$55,4,FALSE)</f>
        <v>#ERROR!</v>
      </c>
      <c r="E1673" s="79" t="str">
        <f>VLOOKUP(G1673,[1]Macrodata_CCF!$A$3:$B$55,2,FALSE)</f>
        <v>#ERROR!</v>
      </c>
      <c r="F1673" s="78">
        <v>0.0</v>
      </c>
      <c r="G1673" s="80">
        <v>31.0</v>
      </c>
      <c r="H1673" s="81">
        <v>54890.0</v>
      </c>
      <c r="I1673" s="81">
        <v>370000.0</v>
      </c>
      <c r="J1673" s="81">
        <v>102155.0</v>
      </c>
      <c r="K1673" s="81">
        <v>740000.0</v>
      </c>
      <c r="L1673" s="82">
        <v>0.149995239757545</v>
      </c>
      <c r="N1673" s="83">
        <f t="shared" si="1"/>
        <v>0.1499952398</v>
      </c>
      <c r="O1673" s="83">
        <f t="shared" si="2"/>
        <v>0.1499952398</v>
      </c>
      <c r="Q1673" s="83">
        <f t="shared" si="3"/>
        <v>0.8516486486</v>
      </c>
      <c r="R1673" s="83">
        <f t="shared" si="4"/>
        <v>0.1499952398</v>
      </c>
      <c r="S1673" s="83" t="b">
        <f t="shared" si="5"/>
        <v>0</v>
      </c>
      <c r="T1673" s="72"/>
      <c r="U1673" s="72"/>
      <c r="V1673" s="72"/>
      <c r="W1673" s="72"/>
      <c r="X1673" s="72"/>
      <c r="Y1673" s="72"/>
      <c r="Z1673" s="72"/>
      <c r="AA1673" s="72"/>
      <c r="AB1673" s="72"/>
      <c r="AC1673" s="72"/>
      <c r="AD1673" s="72"/>
      <c r="AE1673" s="72"/>
      <c r="AF1673" s="72"/>
      <c r="AG1673" s="72"/>
      <c r="AH1673" s="72"/>
      <c r="AI1673" s="72"/>
      <c r="AJ1673" s="72"/>
      <c r="AK1673" s="72"/>
    </row>
    <row r="1674" ht="14.25" customHeight="1">
      <c r="A1674" s="78">
        <v>1671.0</v>
      </c>
      <c r="C1674" s="78" t="str">
        <f>VLOOKUP(G1674,[1]Macrodata_CCF!$A$3:$D$55,4,FALSE)</f>
        <v>#ERROR!</v>
      </c>
      <c r="E1674" s="79" t="str">
        <f>VLOOKUP(G1674,[1]Macrodata_CCF!$A$3:$B$55,2,FALSE)</f>
        <v>#ERROR!</v>
      </c>
      <c r="F1674" s="78">
        <v>0.0</v>
      </c>
      <c r="G1674" s="80">
        <v>17.0</v>
      </c>
      <c r="H1674" s="81">
        <v>321120.0</v>
      </c>
      <c r="I1674" s="81">
        <v>480000.0</v>
      </c>
      <c r="J1674" s="81">
        <v>314765.0</v>
      </c>
      <c r="K1674" s="81">
        <v>720000.0</v>
      </c>
      <c r="L1674" s="82">
        <v>-0.03999874118831823</v>
      </c>
      <c r="N1674" s="83">
        <f t="shared" si="1"/>
        <v>-0.03999874119</v>
      </c>
      <c r="O1674" s="83">
        <f t="shared" si="2"/>
        <v>0</v>
      </c>
      <c r="Q1674" s="83">
        <f t="shared" si="3"/>
        <v>0.331</v>
      </c>
      <c r="R1674" s="83">
        <f t="shared" si="4"/>
        <v>-0.03999874119</v>
      </c>
      <c r="S1674" s="83" t="b">
        <f t="shared" si="5"/>
        <v>0</v>
      </c>
      <c r="T1674" s="72"/>
      <c r="U1674" s="72"/>
      <c r="V1674" s="72"/>
      <c r="W1674" s="72"/>
      <c r="X1674" s="72"/>
      <c r="Y1674" s="72"/>
      <c r="Z1674" s="72"/>
      <c r="AA1674" s="72"/>
      <c r="AB1674" s="72"/>
      <c r="AC1674" s="72"/>
      <c r="AD1674" s="72"/>
      <c r="AE1674" s="72"/>
      <c r="AF1674" s="72"/>
      <c r="AG1674" s="72"/>
      <c r="AH1674" s="72"/>
      <c r="AI1674" s="72"/>
      <c r="AJ1674" s="72"/>
      <c r="AK1674" s="72"/>
    </row>
    <row r="1675" ht="14.25" customHeight="1">
      <c r="A1675" s="78">
        <v>1672.0</v>
      </c>
      <c r="C1675" s="78" t="str">
        <f>VLOOKUP(G1675,[1]Macrodata_CCF!$A$3:$D$55,4,FALSE)</f>
        <v>#ERROR!</v>
      </c>
      <c r="E1675" s="79" t="str">
        <f>VLOOKUP(G1675,[1]Macrodata_CCF!$A$3:$B$55,2,FALSE)</f>
        <v>#ERROR!</v>
      </c>
      <c r="F1675" s="78">
        <v>0.0</v>
      </c>
      <c r="G1675" s="80">
        <v>46.0</v>
      </c>
      <c r="H1675" s="81">
        <v>83785.0</v>
      </c>
      <c r="I1675" s="81">
        <v>200000.0</v>
      </c>
      <c r="J1675" s="81">
        <v>204000.0</v>
      </c>
      <c r="K1675" s="81">
        <v>200000.0</v>
      </c>
      <c r="L1675" s="82">
        <v>1.034418964849632</v>
      </c>
      <c r="N1675" s="83">
        <f t="shared" si="1"/>
        <v>1.034418965</v>
      </c>
      <c r="O1675" s="83">
        <f t="shared" si="2"/>
        <v>1</v>
      </c>
      <c r="Q1675" s="83">
        <f t="shared" si="3"/>
        <v>0.581075</v>
      </c>
      <c r="R1675" s="83">
        <f t="shared" si="4"/>
        <v>1.034418965</v>
      </c>
      <c r="S1675" s="83" t="b">
        <f t="shared" si="5"/>
        <v>0</v>
      </c>
      <c r="T1675" s="72"/>
      <c r="U1675" s="72"/>
      <c r="V1675" s="72"/>
      <c r="W1675" s="72"/>
      <c r="X1675" s="72"/>
      <c r="Y1675" s="72"/>
      <c r="Z1675" s="72"/>
      <c r="AA1675" s="72"/>
      <c r="AB1675" s="72"/>
      <c r="AC1675" s="72"/>
      <c r="AD1675" s="72"/>
      <c r="AE1675" s="72"/>
      <c r="AF1675" s="72"/>
      <c r="AG1675" s="72"/>
      <c r="AH1675" s="72"/>
      <c r="AI1675" s="72"/>
      <c r="AJ1675" s="72"/>
      <c r="AK1675" s="72"/>
    </row>
    <row r="1676" ht="14.25" customHeight="1">
      <c r="A1676" s="78">
        <v>1673.0</v>
      </c>
      <c r="C1676" s="78" t="str">
        <f>VLOOKUP(G1676,[1]Macrodata_CCF!$A$3:$D$55,4,FALSE)</f>
        <v>#ERROR!</v>
      </c>
      <c r="E1676" s="79" t="str">
        <f>VLOOKUP(G1676,[1]Macrodata_CCF!$A$3:$B$55,2,FALSE)</f>
        <v>#ERROR!</v>
      </c>
      <c r="F1676" s="78">
        <v>0.0</v>
      </c>
      <c r="G1676" s="80">
        <v>47.0</v>
      </c>
      <c r="H1676" s="81">
        <v>719665.0</v>
      </c>
      <c r="I1676" s="81">
        <v>740000.0</v>
      </c>
      <c r="J1676" s="81">
        <v>722920.0</v>
      </c>
      <c r="K1676" s="81">
        <v>740000.0</v>
      </c>
      <c r="L1676" s="82">
        <v>0.1600688468158348</v>
      </c>
      <c r="N1676" s="83">
        <f t="shared" si="1"/>
        <v>0.1600688468</v>
      </c>
      <c r="O1676" s="83">
        <f t="shared" si="2"/>
        <v>0.1600688468</v>
      </c>
      <c r="Q1676" s="83">
        <f t="shared" si="3"/>
        <v>0.02747972973</v>
      </c>
      <c r="R1676" s="83">
        <f t="shared" si="4"/>
        <v>0.004398648649</v>
      </c>
      <c r="S1676" s="83" t="b">
        <f t="shared" si="5"/>
        <v>0</v>
      </c>
      <c r="T1676" s="72"/>
      <c r="U1676" s="72"/>
      <c r="V1676" s="72"/>
      <c r="W1676" s="72"/>
      <c r="X1676" s="72"/>
      <c r="Y1676" s="72"/>
      <c r="Z1676" s="72"/>
      <c r="AA1676" s="72"/>
      <c r="AB1676" s="72"/>
      <c r="AC1676" s="72"/>
      <c r="AD1676" s="72"/>
      <c r="AE1676" s="72"/>
      <c r="AF1676" s="72"/>
      <c r="AG1676" s="72"/>
      <c r="AH1676" s="72"/>
      <c r="AI1676" s="72"/>
      <c r="AJ1676" s="72"/>
      <c r="AK1676" s="72"/>
    </row>
    <row r="1677" ht="14.25" customHeight="1">
      <c r="A1677" s="78">
        <v>1674.0</v>
      </c>
      <c r="C1677" s="78" t="str">
        <f>VLOOKUP(G1677,[1]Macrodata_CCF!$A$3:$D$55,4,FALSE)</f>
        <v>#ERROR!</v>
      </c>
      <c r="E1677" s="79" t="str">
        <f>VLOOKUP(G1677,[1]Macrodata_CCF!$A$3:$B$55,2,FALSE)</f>
        <v>#ERROR!</v>
      </c>
      <c r="F1677" s="78">
        <v>0.0</v>
      </c>
      <c r="G1677" s="80">
        <v>22.0</v>
      </c>
      <c r="H1677" s="81">
        <v>149965.0</v>
      </c>
      <c r="I1677" s="81">
        <v>210000.0</v>
      </c>
      <c r="J1677" s="81">
        <v>160170.0</v>
      </c>
      <c r="K1677" s="81">
        <v>210000.0</v>
      </c>
      <c r="L1677" s="82">
        <v>0.1699841758973932</v>
      </c>
      <c r="N1677" s="83">
        <f t="shared" si="1"/>
        <v>0.1699841759</v>
      </c>
      <c r="O1677" s="83">
        <f t="shared" si="2"/>
        <v>0.1699841759</v>
      </c>
      <c r="Q1677" s="83">
        <f t="shared" si="3"/>
        <v>0.2858809524</v>
      </c>
      <c r="R1677" s="83">
        <f t="shared" si="4"/>
        <v>0.1699841759</v>
      </c>
      <c r="S1677" s="83" t="b">
        <f t="shared" si="5"/>
        <v>0</v>
      </c>
      <c r="T1677" s="72"/>
      <c r="U1677" s="72"/>
      <c r="V1677" s="72"/>
      <c r="W1677" s="72"/>
      <c r="X1677" s="72"/>
      <c r="Y1677" s="72"/>
      <c r="Z1677" s="72"/>
      <c r="AA1677" s="72"/>
      <c r="AB1677" s="72"/>
      <c r="AC1677" s="72"/>
      <c r="AD1677" s="72"/>
      <c r="AE1677" s="72"/>
      <c r="AF1677" s="72"/>
      <c r="AG1677" s="72"/>
      <c r="AH1677" s="72"/>
      <c r="AI1677" s="72"/>
      <c r="AJ1677" s="72"/>
      <c r="AK1677" s="72"/>
    </row>
    <row r="1678" ht="14.25" customHeight="1">
      <c r="A1678" s="78">
        <v>1675.0</v>
      </c>
      <c r="C1678" s="78" t="str">
        <f>VLOOKUP(G1678,[1]Macrodata_CCF!$A$3:$D$55,4,FALSE)</f>
        <v>#ERROR!</v>
      </c>
      <c r="E1678" s="79" t="str">
        <f>VLOOKUP(G1678,[1]Macrodata_CCF!$A$3:$B$55,2,FALSE)</f>
        <v>#ERROR!</v>
      </c>
      <c r="F1678" s="78">
        <v>0.0</v>
      </c>
      <c r="G1678" s="80">
        <v>3.0</v>
      </c>
      <c r="H1678" s="81">
        <v>0.0</v>
      </c>
      <c r="I1678" s="81">
        <v>880000.0</v>
      </c>
      <c r="J1678" s="81">
        <v>281600.0</v>
      </c>
      <c r="K1678" s="81">
        <v>880000.0</v>
      </c>
      <c r="L1678" s="82">
        <v>0.32</v>
      </c>
      <c r="N1678" s="83">
        <f t="shared" si="1"/>
        <v>0.32</v>
      </c>
      <c r="O1678" s="83">
        <f t="shared" si="2"/>
        <v>0.32</v>
      </c>
      <c r="Q1678" s="83">
        <f t="shared" si="3"/>
        <v>1</v>
      </c>
      <c r="R1678" s="83">
        <f t="shared" si="4"/>
        <v>0.32</v>
      </c>
      <c r="S1678" s="83" t="b">
        <f t="shared" si="5"/>
        <v>0</v>
      </c>
      <c r="T1678" s="72"/>
      <c r="U1678" s="72"/>
      <c r="V1678" s="72"/>
      <c r="W1678" s="72"/>
      <c r="X1678" s="72"/>
      <c r="Y1678" s="72"/>
      <c r="Z1678" s="72"/>
      <c r="AA1678" s="72"/>
      <c r="AB1678" s="72"/>
      <c r="AC1678" s="72"/>
      <c r="AD1678" s="72"/>
      <c r="AE1678" s="72"/>
      <c r="AF1678" s="72"/>
      <c r="AG1678" s="72"/>
      <c r="AH1678" s="72"/>
      <c r="AI1678" s="72"/>
      <c r="AJ1678" s="72"/>
      <c r="AK1678" s="72"/>
    </row>
    <row r="1679" ht="14.25" customHeight="1">
      <c r="A1679" s="78">
        <v>1676.0</v>
      </c>
      <c r="C1679" s="78" t="str">
        <f>VLOOKUP(G1679,[1]Macrodata_CCF!$A$3:$D$55,4,FALSE)</f>
        <v>#ERROR!</v>
      </c>
      <c r="E1679" s="79" t="str">
        <f>VLOOKUP(G1679,[1]Macrodata_CCF!$A$3:$B$55,2,FALSE)</f>
        <v>#ERROR!</v>
      </c>
      <c r="F1679" s="78">
        <v>0.0</v>
      </c>
      <c r="G1679" s="80">
        <v>53.0</v>
      </c>
      <c r="H1679" s="81">
        <v>0.0</v>
      </c>
      <c r="I1679" s="81">
        <v>670000.0</v>
      </c>
      <c r="J1679" s="81">
        <v>93800.0</v>
      </c>
      <c r="K1679" s="81">
        <v>670000.0</v>
      </c>
      <c r="L1679" s="82">
        <v>0.14</v>
      </c>
      <c r="N1679" s="83">
        <f t="shared" si="1"/>
        <v>0.14</v>
      </c>
      <c r="O1679" s="83">
        <f t="shared" si="2"/>
        <v>0.14</v>
      </c>
      <c r="Q1679" s="83">
        <f t="shared" si="3"/>
        <v>1</v>
      </c>
      <c r="R1679" s="83">
        <f t="shared" si="4"/>
        <v>0.14</v>
      </c>
      <c r="S1679" s="83" t="b">
        <f t="shared" si="5"/>
        <v>0</v>
      </c>
      <c r="T1679" s="72"/>
      <c r="U1679" s="72"/>
      <c r="V1679" s="72"/>
      <c r="W1679" s="72"/>
      <c r="X1679" s="72"/>
      <c r="Y1679" s="72"/>
      <c r="Z1679" s="72"/>
      <c r="AA1679" s="72"/>
      <c r="AB1679" s="72"/>
      <c r="AC1679" s="72"/>
      <c r="AD1679" s="72"/>
      <c r="AE1679" s="72"/>
      <c r="AF1679" s="72"/>
      <c r="AG1679" s="72"/>
      <c r="AH1679" s="72"/>
      <c r="AI1679" s="72"/>
      <c r="AJ1679" s="72"/>
      <c r="AK1679" s="72"/>
    </row>
    <row r="1680" ht="14.25" customHeight="1">
      <c r="A1680" s="78">
        <v>1677.0</v>
      </c>
      <c r="C1680" s="78" t="str">
        <f>VLOOKUP(G1680,[1]Macrodata_CCF!$A$3:$D$55,4,FALSE)</f>
        <v>#ERROR!</v>
      </c>
      <c r="E1680" s="79" t="str">
        <f>VLOOKUP(G1680,[1]Macrodata_CCF!$A$3:$B$55,2,FALSE)</f>
        <v>#ERROR!</v>
      </c>
      <c r="F1680" s="78">
        <v>0.0</v>
      </c>
      <c r="G1680" s="80">
        <v>13.0</v>
      </c>
      <c r="H1680" s="81">
        <v>221740.0</v>
      </c>
      <c r="I1680" s="81">
        <v>460000.0</v>
      </c>
      <c r="J1680" s="81">
        <v>202680.0</v>
      </c>
      <c r="K1680" s="81">
        <v>460000.0</v>
      </c>
      <c r="L1680" s="82">
        <v>-0.07999664232351213</v>
      </c>
      <c r="N1680" s="83">
        <f t="shared" si="1"/>
        <v>-0.07999664232</v>
      </c>
      <c r="O1680" s="83">
        <f t="shared" si="2"/>
        <v>0</v>
      </c>
      <c r="Q1680" s="83">
        <f t="shared" si="3"/>
        <v>0.5179565217</v>
      </c>
      <c r="R1680" s="83">
        <f t="shared" si="4"/>
        <v>-0.07999664232</v>
      </c>
      <c r="S1680" s="83" t="b">
        <f t="shared" si="5"/>
        <v>0</v>
      </c>
      <c r="T1680" s="72"/>
      <c r="U1680" s="72"/>
      <c r="V1680" s="72"/>
      <c r="W1680" s="72"/>
      <c r="X1680" s="72"/>
      <c r="Y1680" s="72"/>
      <c r="Z1680" s="72"/>
      <c r="AA1680" s="72"/>
      <c r="AB1680" s="72"/>
      <c r="AC1680" s="72"/>
      <c r="AD1680" s="72"/>
      <c r="AE1680" s="72"/>
      <c r="AF1680" s="72"/>
      <c r="AG1680" s="72"/>
      <c r="AH1680" s="72"/>
      <c r="AI1680" s="72"/>
      <c r="AJ1680" s="72"/>
      <c r="AK1680" s="72"/>
    </row>
    <row r="1681" ht="14.25" customHeight="1">
      <c r="A1681" s="78">
        <v>1678.0</v>
      </c>
      <c r="C1681" s="78" t="str">
        <f>VLOOKUP(G1681,[1]Macrodata_CCF!$A$3:$D$55,4,FALSE)</f>
        <v>#ERROR!</v>
      </c>
      <c r="E1681" s="79" t="str">
        <f>VLOOKUP(G1681,[1]Macrodata_CCF!$A$3:$B$55,2,FALSE)</f>
        <v>#ERROR!</v>
      </c>
      <c r="F1681" s="78">
        <v>0.0</v>
      </c>
      <c r="G1681" s="80">
        <v>2.0</v>
      </c>
      <c r="H1681" s="81">
        <v>9780.0</v>
      </c>
      <c r="I1681" s="81">
        <v>700000.0</v>
      </c>
      <c r="J1681" s="81">
        <v>265160.0</v>
      </c>
      <c r="K1681" s="81">
        <v>1050000.0</v>
      </c>
      <c r="L1681" s="82">
        <v>0.3699979716612095</v>
      </c>
      <c r="N1681" s="83">
        <f t="shared" si="1"/>
        <v>0.3699979717</v>
      </c>
      <c r="O1681" s="83">
        <f t="shared" si="2"/>
        <v>0.3699979717</v>
      </c>
      <c r="Q1681" s="83">
        <f t="shared" si="3"/>
        <v>0.9860285714</v>
      </c>
      <c r="R1681" s="83">
        <f t="shared" si="4"/>
        <v>0.3699979717</v>
      </c>
      <c r="S1681" s="83" t="b">
        <f t="shared" si="5"/>
        <v>0</v>
      </c>
      <c r="T1681" s="72"/>
      <c r="U1681" s="72"/>
      <c r="V1681" s="72"/>
      <c r="W1681" s="72"/>
      <c r="X1681" s="72"/>
      <c r="Y1681" s="72"/>
      <c r="Z1681" s="72"/>
      <c r="AA1681" s="72"/>
      <c r="AB1681" s="72"/>
      <c r="AC1681" s="72"/>
      <c r="AD1681" s="72"/>
      <c r="AE1681" s="72"/>
      <c r="AF1681" s="72"/>
      <c r="AG1681" s="72"/>
      <c r="AH1681" s="72"/>
      <c r="AI1681" s="72"/>
      <c r="AJ1681" s="72"/>
      <c r="AK1681" s="72"/>
    </row>
    <row r="1682" ht="14.25" customHeight="1">
      <c r="A1682" s="78">
        <v>1679.0</v>
      </c>
      <c r="C1682" s="78" t="str">
        <f>VLOOKUP(G1682,[1]Macrodata_CCF!$A$3:$D$55,4,FALSE)</f>
        <v>#ERROR!</v>
      </c>
      <c r="E1682" s="79" t="str">
        <f>VLOOKUP(G1682,[1]Macrodata_CCF!$A$3:$B$55,2,FALSE)</f>
        <v>#ERROR!</v>
      </c>
      <c r="F1682" s="78">
        <v>0.0</v>
      </c>
      <c r="G1682" s="80">
        <v>51.0</v>
      </c>
      <c r="H1682" s="81">
        <v>0.0</v>
      </c>
      <c r="I1682" s="81">
        <v>860000.0</v>
      </c>
      <c r="J1682" s="81">
        <v>103200.0</v>
      </c>
      <c r="K1682" s="81">
        <v>860000.0</v>
      </c>
      <c r="L1682" s="82">
        <v>0.12</v>
      </c>
      <c r="N1682" s="83">
        <f t="shared" si="1"/>
        <v>0.12</v>
      </c>
      <c r="O1682" s="83">
        <f t="shared" si="2"/>
        <v>0.12</v>
      </c>
      <c r="Q1682" s="83">
        <f t="shared" si="3"/>
        <v>1</v>
      </c>
      <c r="R1682" s="83">
        <f t="shared" si="4"/>
        <v>0.12</v>
      </c>
      <c r="S1682" s="83" t="b">
        <f t="shared" si="5"/>
        <v>0</v>
      </c>
      <c r="T1682" s="72"/>
      <c r="U1682" s="72"/>
      <c r="V1682" s="72"/>
      <c r="W1682" s="72"/>
      <c r="X1682" s="72"/>
      <c r="Y1682" s="72"/>
      <c r="Z1682" s="72"/>
      <c r="AA1682" s="72"/>
      <c r="AB1682" s="72"/>
      <c r="AC1682" s="72"/>
      <c r="AD1682" s="72"/>
      <c r="AE1682" s="72"/>
      <c r="AF1682" s="72"/>
      <c r="AG1682" s="72"/>
      <c r="AH1682" s="72"/>
      <c r="AI1682" s="72"/>
      <c r="AJ1682" s="72"/>
      <c r="AK1682" s="72"/>
    </row>
    <row r="1683" ht="14.25" customHeight="1">
      <c r="A1683" s="78">
        <v>1680.0</v>
      </c>
      <c r="C1683" s="78" t="str">
        <f>VLOOKUP(G1683,[1]Macrodata_CCF!$A$3:$D$55,4,FALSE)</f>
        <v>#ERROR!</v>
      </c>
      <c r="E1683" s="79" t="str">
        <f>VLOOKUP(G1683,[1]Macrodata_CCF!$A$3:$B$55,2,FALSE)</f>
        <v>#ERROR!</v>
      </c>
      <c r="F1683" s="78">
        <v>0.0</v>
      </c>
      <c r="G1683" s="80">
        <v>36.0</v>
      </c>
      <c r="H1683" s="81">
        <v>93200.0</v>
      </c>
      <c r="I1683" s="81">
        <v>180000.0</v>
      </c>
      <c r="J1683" s="81">
        <v>105350.0</v>
      </c>
      <c r="K1683" s="81">
        <v>180000.0</v>
      </c>
      <c r="L1683" s="82">
        <v>0.1399769585253456</v>
      </c>
      <c r="N1683" s="83">
        <f t="shared" si="1"/>
        <v>0.1399769585</v>
      </c>
      <c r="O1683" s="83">
        <f t="shared" si="2"/>
        <v>0.1399769585</v>
      </c>
      <c r="Q1683" s="83">
        <f t="shared" si="3"/>
        <v>0.4822222222</v>
      </c>
      <c r="R1683" s="83">
        <f t="shared" si="4"/>
        <v>0.1399769585</v>
      </c>
      <c r="S1683" s="83" t="b">
        <f t="shared" si="5"/>
        <v>0</v>
      </c>
      <c r="T1683" s="72"/>
      <c r="U1683" s="72"/>
      <c r="V1683" s="72"/>
      <c r="W1683" s="72"/>
      <c r="X1683" s="72"/>
      <c r="Y1683" s="72"/>
      <c r="Z1683" s="72"/>
      <c r="AA1683" s="72"/>
      <c r="AB1683" s="72"/>
      <c r="AC1683" s="72"/>
      <c r="AD1683" s="72"/>
      <c r="AE1683" s="72"/>
      <c r="AF1683" s="72"/>
      <c r="AG1683" s="72"/>
      <c r="AH1683" s="72"/>
      <c r="AI1683" s="72"/>
      <c r="AJ1683" s="72"/>
      <c r="AK1683" s="72"/>
    </row>
    <row r="1684" ht="14.25" customHeight="1">
      <c r="A1684" s="78">
        <v>1681.0</v>
      </c>
      <c r="C1684" s="78" t="str">
        <f>VLOOKUP(G1684,[1]Macrodata_CCF!$A$3:$D$55,4,FALSE)</f>
        <v>#ERROR!</v>
      </c>
      <c r="E1684" s="79" t="str">
        <f>VLOOKUP(G1684,[1]Macrodata_CCF!$A$3:$B$55,2,FALSE)</f>
        <v>#ERROR!</v>
      </c>
      <c r="F1684" s="78">
        <v>0.0</v>
      </c>
      <c r="G1684" s="80">
        <v>49.0</v>
      </c>
      <c r="H1684" s="81">
        <v>131390.0</v>
      </c>
      <c r="I1684" s="81">
        <v>280000.0</v>
      </c>
      <c r="J1684" s="81">
        <v>146250.0</v>
      </c>
      <c r="K1684" s="81">
        <v>280000.0</v>
      </c>
      <c r="L1684" s="82">
        <v>0.09999327097772694</v>
      </c>
      <c r="N1684" s="83">
        <f t="shared" si="1"/>
        <v>0.09999327098</v>
      </c>
      <c r="O1684" s="83">
        <f t="shared" si="2"/>
        <v>0.09999327098</v>
      </c>
      <c r="Q1684" s="83">
        <f t="shared" si="3"/>
        <v>0.53075</v>
      </c>
      <c r="R1684" s="83">
        <f t="shared" si="4"/>
        <v>0.09999327098</v>
      </c>
      <c r="S1684" s="83" t="b">
        <f t="shared" si="5"/>
        <v>0</v>
      </c>
      <c r="T1684" s="72"/>
      <c r="U1684" s="72"/>
      <c r="V1684" s="72"/>
      <c r="W1684" s="72"/>
      <c r="X1684" s="72"/>
      <c r="Y1684" s="72"/>
      <c r="Z1684" s="72"/>
      <c r="AA1684" s="72"/>
      <c r="AB1684" s="72"/>
      <c r="AC1684" s="72"/>
      <c r="AD1684" s="72"/>
      <c r="AE1684" s="72"/>
      <c r="AF1684" s="72"/>
      <c r="AG1684" s="72"/>
      <c r="AH1684" s="72"/>
      <c r="AI1684" s="72"/>
      <c r="AJ1684" s="72"/>
      <c r="AK1684" s="72"/>
    </row>
    <row r="1685" ht="14.25" customHeight="1">
      <c r="A1685" s="78">
        <v>1682.0</v>
      </c>
      <c r="C1685" s="78" t="str">
        <f>VLOOKUP(G1685,[1]Macrodata_CCF!$A$3:$D$55,4,FALSE)</f>
        <v>#ERROR!</v>
      </c>
      <c r="E1685" s="79" t="str">
        <f>VLOOKUP(G1685,[1]Macrodata_CCF!$A$3:$B$55,2,FALSE)</f>
        <v>#ERROR!</v>
      </c>
      <c r="F1685" s="78">
        <v>0.0</v>
      </c>
      <c r="G1685" s="80">
        <v>25.0</v>
      </c>
      <c r="H1685" s="81">
        <v>205875.0</v>
      </c>
      <c r="I1685" s="81">
        <v>560000.0</v>
      </c>
      <c r="J1685" s="81">
        <v>258995.0</v>
      </c>
      <c r="K1685" s="81">
        <v>560000.0</v>
      </c>
      <c r="L1685" s="82">
        <v>0.1500035298270385</v>
      </c>
      <c r="N1685" s="83">
        <f t="shared" si="1"/>
        <v>0.1500035298</v>
      </c>
      <c r="O1685" s="83">
        <f t="shared" si="2"/>
        <v>0.1500035298</v>
      </c>
      <c r="Q1685" s="83">
        <f t="shared" si="3"/>
        <v>0.6323660714</v>
      </c>
      <c r="R1685" s="83">
        <f t="shared" si="4"/>
        <v>0.1500035298</v>
      </c>
      <c r="S1685" s="83" t="b">
        <f t="shared" si="5"/>
        <v>0</v>
      </c>
      <c r="T1685" s="72"/>
      <c r="U1685" s="72"/>
      <c r="V1685" s="72"/>
      <c r="W1685" s="72"/>
      <c r="X1685" s="72"/>
      <c r="Y1685" s="72"/>
      <c r="Z1685" s="72"/>
      <c r="AA1685" s="72"/>
      <c r="AB1685" s="72"/>
      <c r="AC1685" s="72"/>
      <c r="AD1685" s="72"/>
      <c r="AE1685" s="72"/>
      <c r="AF1685" s="72"/>
      <c r="AG1685" s="72"/>
      <c r="AH1685" s="72"/>
      <c r="AI1685" s="72"/>
      <c r="AJ1685" s="72"/>
      <c r="AK1685" s="72"/>
    </row>
    <row r="1686" ht="14.25" customHeight="1">
      <c r="A1686" s="78">
        <v>1683.0</v>
      </c>
      <c r="C1686" s="78" t="str">
        <f>VLOOKUP(G1686,[1]Macrodata_CCF!$A$3:$D$55,4,FALSE)</f>
        <v>#ERROR!</v>
      </c>
      <c r="E1686" s="79" t="str">
        <f>VLOOKUP(G1686,[1]Macrodata_CCF!$A$3:$B$55,2,FALSE)</f>
        <v>#ERROR!</v>
      </c>
      <c r="F1686" s="78">
        <v>0.0</v>
      </c>
      <c r="G1686" s="80">
        <v>17.0</v>
      </c>
      <c r="H1686" s="81">
        <v>612075.0</v>
      </c>
      <c r="I1686" s="81">
        <v>760000.0</v>
      </c>
      <c r="J1686" s="81">
        <v>635745.0</v>
      </c>
      <c r="K1686" s="81">
        <v>760000.0</v>
      </c>
      <c r="L1686" s="82">
        <v>0.1600135203650498</v>
      </c>
      <c r="N1686" s="83">
        <f t="shared" si="1"/>
        <v>0.1600135204</v>
      </c>
      <c r="O1686" s="83">
        <f t="shared" si="2"/>
        <v>0.1600135204</v>
      </c>
      <c r="Q1686" s="83">
        <f t="shared" si="3"/>
        <v>0.1946381579</v>
      </c>
      <c r="R1686" s="83">
        <f t="shared" si="4"/>
        <v>0.1600135204</v>
      </c>
      <c r="S1686" s="83" t="b">
        <f t="shared" si="5"/>
        <v>0</v>
      </c>
      <c r="T1686" s="72"/>
      <c r="U1686" s="72"/>
      <c r="V1686" s="72"/>
      <c r="W1686" s="72"/>
      <c r="X1686" s="72"/>
      <c r="Y1686" s="72"/>
      <c r="Z1686" s="72"/>
      <c r="AA1686" s="72"/>
      <c r="AB1686" s="72"/>
      <c r="AC1686" s="72"/>
      <c r="AD1686" s="72"/>
      <c r="AE1686" s="72"/>
      <c r="AF1686" s="72"/>
      <c r="AG1686" s="72"/>
      <c r="AH1686" s="72"/>
      <c r="AI1686" s="72"/>
      <c r="AJ1686" s="72"/>
      <c r="AK1686" s="72"/>
    </row>
    <row r="1687" ht="14.25" customHeight="1">
      <c r="A1687" s="78">
        <v>1684.0</v>
      </c>
      <c r="C1687" s="78" t="str">
        <f>VLOOKUP(G1687,[1]Macrodata_CCF!$A$3:$D$55,4,FALSE)</f>
        <v>#ERROR!</v>
      </c>
      <c r="E1687" s="79" t="str">
        <f>VLOOKUP(G1687,[1]Macrodata_CCF!$A$3:$B$55,2,FALSE)</f>
        <v>#ERROR!</v>
      </c>
      <c r="F1687" s="78">
        <v>0.0</v>
      </c>
      <c r="G1687" s="80">
        <v>1.0</v>
      </c>
      <c r="H1687" s="81">
        <v>0.0</v>
      </c>
      <c r="I1687" s="81">
        <v>760000.0</v>
      </c>
      <c r="J1687" s="81">
        <v>182400.0</v>
      </c>
      <c r="K1687" s="81">
        <v>760000.0</v>
      </c>
      <c r="L1687" s="82">
        <v>0.24</v>
      </c>
      <c r="N1687" s="83">
        <f t="shared" si="1"/>
        <v>0.24</v>
      </c>
      <c r="O1687" s="83">
        <f t="shared" si="2"/>
        <v>0.24</v>
      </c>
      <c r="Q1687" s="83">
        <f t="shared" si="3"/>
        <v>1</v>
      </c>
      <c r="R1687" s="83">
        <f t="shared" si="4"/>
        <v>0.24</v>
      </c>
      <c r="S1687" s="83" t="b">
        <f t="shared" si="5"/>
        <v>0</v>
      </c>
      <c r="T1687" s="72"/>
      <c r="U1687" s="72"/>
      <c r="V1687" s="72"/>
      <c r="W1687" s="72"/>
      <c r="X1687" s="72"/>
      <c r="Y1687" s="72"/>
      <c r="Z1687" s="72"/>
      <c r="AA1687" s="72"/>
      <c r="AB1687" s="72"/>
      <c r="AC1687" s="72"/>
      <c r="AD1687" s="72"/>
      <c r="AE1687" s="72"/>
      <c r="AF1687" s="72"/>
      <c r="AG1687" s="72"/>
      <c r="AH1687" s="72"/>
      <c r="AI1687" s="72"/>
      <c r="AJ1687" s="72"/>
      <c r="AK1687" s="72"/>
    </row>
    <row r="1688" ht="14.25" customHeight="1">
      <c r="A1688" s="78">
        <v>1685.0</v>
      </c>
      <c r="C1688" s="78" t="str">
        <f>VLOOKUP(G1688,[1]Macrodata_CCF!$A$3:$D$55,4,FALSE)</f>
        <v>#ERROR!</v>
      </c>
      <c r="E1688" s="79" t="str">
        <f>VLOOKUP(G1688,[1]Macrodata_CCF!$A$3:$B$55,2,FALSE)</f>
        <v>#ERROR!</v>
      </c>
      <c r="F1688" s="78">
        <v>0.0</v>
      </c>
      <c r="G1688" s="80">
        <v>9.0</v>
      </c>
      <c r="H1688" s="81">
        <v>640280.0</v>
      </c>
      <c r="I1688" s="81">
        <v>660000.0</v>
      </c>
      <c r="J1688" s="81">
        <v>645210.0</v>
      </c>
      <c r="K1688" s="81">
        <v>1320000.0</v>
      </c>
      <c r="L1688" s="82">
        <v>0.25</v>
      </c>
      <c r="N1688" s="83">
        <f t="shared" si="1"/>
        <v>0.25</v>
      </c>
      <c r="O1688" s="83">
        <f t="shared" si="2"/>
        <v>0.25</v>
      </c>
      <c r="Q1688" s="83">
        <f t="shared" si="3"/>
        <v>0.02987878788</v>
      </c>
      <c r="R1688" s="83">
        <f t="shared" si="4"/>
        <v>0.00746969697</v>
      </c>
      <c r="S1688" s="83" t="b">
        <f t="shared" si="5"/>
        <v>0</v>
      </c>
      <c r="T1688" s="72"/>
      <c r="U1688" s="72"/>
      <c r="V1688" s="72"/>
      <c r="W1688" s="72"/>
      <c r="X1688" s="72"/>
      <c r="Y1688" s="72"/>
      <c r="Z1688" s="72"/>
      <c r="AA1688" s="72"/>
      <c r="AB1688" s="72"/>
      <c r="AC1688" s="72"/>
      <c r="AD1688" s="72"/>
      <c r="AE1688" s="72"/>
      <c r="AF1688" s="72"/>
      <c r="AG1688" s="72"/>
      <c r="AH1688" s="72"/>
      <c r="AI1688" s="72"/>
      <c r="AJ1688" s="72"/>
      <c r="AK1688" s="72"/>
    </row>
    <row r="1689" ht="14.25" customHeight="1">
      <c r="A1689" s="78">
        <v>1686.0</v>
      </c>
      <c r="C1689" s="78" t="str">
        <f>VLOOKUP(G1689,[1]Macrodata_CCF!$A$3:$D$55,4,FALSE)</f>
        <v>#ERROR!</v>
      </c>
      <c r="E1689" s="79" t="str">
        <f>VLOOKUP(G1689,[1]Macrodata_CCF!$A$3:$B$55,2,FALSE)</f>
        <v>#ERROR!</v>
      </c>
      <c r="F1689" s="78">
        <v>0.0</v>
      </c>
      <c r="G1689" s="80">
        <v>51.0</v>
      </c>
      <c r="H1689" s="81">
        <v>462305.0</v>
      </c>
      <c r="I1689" s="81">
        <v>830000.0</v>
      </c>
      <c r="J1689" s="81">
        <v>462305.0</v>
      </c>
      <c r="K1689" s="81">
        <v>1328000.0</v>
      </c>
      <c r="L1689" s="82">
        <v>0.0</v>
      </c>
      <c r="N1689" s="83">
        <f t="shared" si="1"/>
        <v>0</v>
      </c>
      <c r="O1689" s="83">
        <f t="shared" si="2"/>
        <v>0</v>
      </c>
      <c r="Q1689" s="83">
        <f t="shared" si="3"/>
        <v>0.4430060241</v>
      </c>
      <c r="R1689" s="83">
        <f t="shared" si="4"/>
        <v>0</v>
      </c>
      <c r="S1689" s="83" t="b">
        <f t="shared" si="5"/>
        <v>0</v>
      </c>
      <c r="T1689" s="72"/>
      <c r="U1689" s="72"/>
      <c r="V1689" s="72"/>
      <c r="W1689" s="72"/>
      <c r="X1689" s="72"/>
      <c r="Y1689" s="72"/>
      <c r="Z1689" s="72"/>
      <c r="AA1689" s="72"/>
      <c r="AB1689" s="72"/>
      <c r="AC1689" s="72"/>
      <c r="AD1689" s="72"/>
      <c r="AE1689" s="72"/>
      <c r="AF1689" s="72"/>
      <c r="AG1689" s="72"/>
      <c r="AH1689" s="72"/>
      <c r="AI1689" s="72"/>
      <c r="AJ1689" s="72"/>
      <c r="AK1689" s="72"/>
    </row>
    <row r="1690" ht="14.25" customHeight="1">
      <c r="A1690" s="78">
        <v>1687.0</v>
      </c>
      <c r="C1690" s="78" t="str">
        <f>VLOOKUP(G1690,[1]Macrodata_CCF!$A$3:$D$55,4,FALSE)</f>
        <v>#ERROR!</v>
      </c>
      <c r="E1690" s="79" t="str">
        <f>VLOOKUP(G1690,[1]Macrodata_CCF!$A$3:$B$55,2,FALSE)</f>
        <v>#ERROR!</v>
      </c>
      <c r="F1690" s="78">
        <v>0.0</v>
      </c>
      <c r="G1690" s="80">
        <v>24.0</v>
      </c>
      <c r="H1690" s="81">
        <v>943620.0</v>
      </c>
      <c r="I1690" s="81">
        <v>950000.0</v>
      </c>
      <c r="J1690" s="81">
        <v>944705.0</v>
      </c>
      <c r="K1690" s="81">
        <v>950000.0</v>
      </c>
      <c r="L1690" s="82">
        <v>0.1700626959247649</v>
      </c>
      <c r="N1690" s="83">
        <f t="shared" si="1"/>
        <v>0.1700626959</v>
      </c>
      <c r="O1690" s="83">
        <f t="shared" si="2"/>
        <v>0.1700626959</v>
      </c>
      <c r="Q1690" s="83">
        <f t="shared" si="3"/>
        <v>0.006715789474</v>
      </c>
      <c r="R1690" s="83">
        <f t="shared" si="4"/>
        <v>0.001142105263</v>
      </c>
      <c r="S1690" s="83" t="b">
        <f t="shared" si="5"/>
        <v>0</v>
      </c>
      <c r="T1690" s="72"/>
      <c r="U1690" s="72"/>
      <c r="V1690" s="72"/>
      <c r="W1690" s="72"/>
      <c r="X1690" s="72"/>
      <c r="Y1690" s="72"/>
      <c r="Z1690" s="72"/>
      <c r="AA1690" s="72"/>
      <c r="AB1690" s="72"/>
      <c r="AC1690" s="72"/>
      <c r="AD1690" s="72"/>
      <c r="AE1690" s="72"/>
      <c r="AF1690" s="72"/>
      <c r="AG1690" s="72"/>
      <c r="AH1690" s="72"/>
      <c r="AI1690" s="72"/>
      <c r="AJ1690" s="72"/>
      <c r="AK1690" s="72"/>
    </row>
    <row r="1691" ht="14.25" customHeight="1">
      <c r="A1691" s="78">
        <v>1688.0</v>
      </c>
      <c r="C1691" s="78" t="str">
        <f>VLOOKUP(G1691,[1]Macrodata_CCF!$A$3:$D$55,4,FALSE)</f>
        <v>#ERROR!</v>
      </c>
      <c r="E1691" s="79" t="str">
        <f>VLOOKUP(G1691,[1]Macrodata_CCF!$A$3:$B$55,2,FALSE)</f>
        <v>#ERROR!</v>
      </c>
      <c r="F1691" s="78">
        <v>0.0</v>
      </c>
      <c r="G1691" s="80">
        <v>19.0</v>
      </c>
      <c r="H1691" s="81">
        <v>0.0</v>
      </c>
      <c r="I1691" s="81">
        <v>30000.0</v>
      </c>
      <c r="J1691" s="81">
        <v>6000.0</v>
      </c>
      <c r="K1691" s="81">
        <v>54000.0</v>
      </c>
      <c r="L1691" s="82">
        <v>0.2</v>
      </c>
      <c r="N1691" s="83">
        <f t="shared" si="1"/>
        <v>0.2</v>
      </c>
      <c r="O1691" s="83">
        <f t="shared" si="2"/>
        <v>0.2</v>
      </c>
      <c r="Q1691" s="83">
        <f t="shared" si="3"/>
        <v>1</v>
      </c>
      <c r="R1691" s="83">
        <f t="shared" si="4"/>
        <v>0.2</v>
      </c>
      <c r="S1691" s="83" t="b">
        <f t="shared" si="5"/>
        <v>0</v>
      </c>
      <c r="T1691" s="72"/>
      <c r="U1691" s="72"/>
      <c r="V1691" s="72"/>
      <c r="W1691" s="72"/>
      <c r="X1691" s="72"/>
      <c r="Y1691" s="72"/>
      <c r="Z1691" s="72"/>
      <c r="AA1691" s="72"/>
      <c r="AB1691" s="72"/>
      <c r="AC1691" s="72"/>
      <c r="AD1691" s="72"/>
      <c r="AE1691" s="72"/>
      <c r="AF1691" s="72"/>
      <c r="AG1691" s="72"/>
      <c r="AH1691" s="72"/>
      <c r="AI1691" s="72"/>
      <c r="AJ1691" s="72"/>
      <c r="AK1691" s="72"/>
    </row>
    <row r="1692" ht="14.25" customHeight="1">
      <c r="A1692" s="78">
        <v>1689.0</v>
      </c>
      <c r="C1692" s="78" t="str">
        <f>VLOOKUP(G1692,[1]Macrodata_CCF!$A$3:$D$55,4,FALSE)</f>
        <v>#ERROR!</v>
      </c>
      <c r="E1692" s="79" t="str">
        <f>VLOOKUP(G1692,[1]Macrodata_CCF!$A$3:$B$55,2,FALSE)</f>
        <v>#ERROR!</v>
      </c>
      <c r="F1692" s="78">
        <v>1.0</v>
      </c>
      <c r="G1692" s="80">
        <v>2.0</v>
      </c>
      <c r="H1692" s="81">
        <v>0.0</v>
      </c>
      <c r="I1692" s="81">
        <v>970000.0</v>
      </c>
      <c r="J1692" s="81">
        <v>523800.0</v>
      </c>
      <c r="K1692" s="81">
        <v>970000.0</v>
      </c>
      <c r="L1692" s="82">
        <v>0.54</v>
      </c>
      <c r="N1692" s="83">
        <f t="shared" si="1"/>
        <v>0.54</v>
      </c>
      <c r="O1692" s="83">
        <f t="shared" si="2"/>
        <v>0.54</v>
      </c>
      <c r="Q1692" s="83">
        <f t="shared" si="3"/>
        <v>1</v>
      </c>
      <c r="R1692" s="83">
        <f t="shared" si="4"/>
        <v>0.54</v>
      </c>
      <c r="S1692" s="83" t="b">
        <f t="shared" si="5"/>
        <v>0</v>
      </c>
      <c r="T1692" s="72"/>
      <c r="U1692" s="72"/>
      <c r="V1692" s="72"/>
      <c r="W1692" s="72"/>
      <c r="X1692" s="72"/>
      <c r="Y1692" s="72"/>
      <c r="Z1692" s="72"/>
      <c r="AA1692" s="72"/>
      <c r="AB1692" s="72"/>
      <c r="AC1692" s="72"/>
      <c r="AD1692" s="72"/>
      <c r="AE1692" s="72"/>
      <c r="AF1692" s="72"/>
      <c r="AG1692" s="72"/>
      <c r="AH1692" s="72"/>
      <c r="AI1692" s="72"/>
      <c r="AJ1692" s="72"/>
      <c r="AK1692" s="72"/>
    </row>
    <row r="1693" ht="14.25" customHeight="1">
      <c r="A1693" s="78">
        <v>1690.0</v>
      </c>
      <c r="C1693" s="78" t="str">
        <f>VLOOKUP(G1693,[1]Macrodata_CCF!$A$3:$D$55,4,FALSE)</f>
        <v>#ERROR!</v>
      </c>
      <c r="E1693" s="79" t="str">
        <f>VLOOKUP(G1693,[1]Macrodata_CCF!$A$3:$B$55,2,FALSE)</f>
        <v>#ERROR!</v>
      </c>
      <c r="F1693" s="78">
        <v>0.0</v>
      </c>
      <c r="G1693" s="80">
        <v>4.0</v>
      </c>
      <c r="H1693" s="81">
        <v>14575.0</v>
      </c>
      <c r="I1693" s="81">
        <v>180000.0</v>
      </c>
      <c r="J1693" s="81">
        <v>64205.0</v>
      </c>
      <c r="K1693" s="81">
        <v>180000.0</v>
      </c>
      <c r="L1693" s="82">
        <v>0.3000151125887864</v>
      </c>
      <c r="N1693" s="83">
        <f t="shared" si="1"/>
        <v>0.3000151126</v>
      </c>
      <c r="O1693" s="83">
        <f t="shared" si="2"/>
        <v>0.3000151126</v>
      </c>
      <c r="Q1693" s="83">
        <f t="shared" si="3"/>
        <v>0.9190277778</v>
      </c>
      <c r="R1693" s="83">
        <f t="shared" si="4"/>
        <v>0.3000151126</v>
      </c>
      <c r="S1693" s="83" t="b">
        <f t="shared" si="5"/>
        <v>0</v>
      </c>
      <c r="T1693" s="72"/>
      <c r="U1693" s="72"/>
      <c r="V1693" s="72"/>
      <c r="W1693" s="72"/>
      <c r="X1693" s="72"/>
      <c r="Y1693" s="72"/>
      <c r="Z1693" s="72"/>
      <c r="AA1693" s="72"/>
      <c r="AB1693" s="72"/>
      <c r="AC1693" s="72"/>
      <c r="AD1693" s="72"/>
      <c r="AE1693" s="72"/>
      <c r="AF1693" s="72"/>
      <c r="AG1693" s="72"/>
      <c r="AH1693" s="72"/>
      <c r="AI1693" s="72"/>
      <c r="AJ1693" s="72"/>
      <c r="AK1693" s="72"/>
    </row>
    <row r="1694" ht="14.25" customHeight="1">
      <c r="A1694" s="78">
        <v>1691.0</v>
      </c>
      <c r="C1694" s="78" t="str">
        <f>VLOOKUP(G1694,[1]Macrodata_CCF!$A$3:$D$55,4,FALSE)</f>
        <v>#ERROR!</v>
      </c>
      <c r="E1694" s="79" t="str">
        <f>VLOOKUP(G1694,[1]Macrodata_CCF!$A$3:$B$55,2,FALSE)</f>
        <v>#ERROR!</v>
      </c>
      <c r="F1694" s="78">
        <v>0.0</v>
      </c>
      <c r="G1694" s="80">
        <v>47.0</v>
      </c>
      <c r="H1694" s="81">
        <v>217700.0</v>
      </c>
      <c r="I1694" s="81">
        <v>270000.0</v>
      </c>
      <c r="J1694" s="81">
        <v>228160.0</v>
      </c>
      <c r="K1694" s="81">
        <v>270000.0</v>
      </c>
      <c r="L1694" s="82">
        <v>0.2</v>
      </c>
      <c r="N1694" s="83">
        <f t="shared" si="1"/>
        <v>0.2</v>
      </c>
      <c r="O1694" s="83">
        <f t="shared" si="2"/>
        <v>0.2</v>
      </c>
      <c r="Q1694" s="83">
        <f t="shared" si="3"/>
        <v>0.1937037037</v>
      </c>
      <c r="R1694" s="83">
        <f t="shared" si="4"/>
        <v>0.2</v>
      </c>
      <c r="S1694" s="83" t="b">
        <f t="shared" si="5"/>
        <v>0</v>
      </c>
      <c r="T1694" s="72"/>
      <c r="U1694" s="72"/>
      <c r="V1694" s="72"/>
      <c r="W1694" s="72"/>
      <c r="X1694" s="72"/>
      <c r="Y1694" s="72"/>
      <c r="Z1694" s="72"/>
      <c r="AA1694" s="72"/>
      <c r="AB1694" s="72"/>
      <c r="AC1694" s="72"/>
      <c r="AD1694" s="72"/>
      <c r="AE1694" s="72"/>
      <c r="AF1694" s="72"/>
      <c r="AG1694" s="72"/>
      <c r="AH1694" s="72"/>
      <c r="AI1694" s="72"/>
      <c r="AJ1694" s="72"/>
      <c r="AK1694" s="72"/>
    </row>
    <row r="1695" ht="14.25" customHeight="1">
      <c r="A1695" s="78">
        <v>1692.0</v>
      </c>
      <c r="C1695" s="78" t="str">
        <f>VLOOKUP(G1695,[1]Macrodata_CCF!$A$3:$D$55,4,FALSE)</f>
        <v>#ERROR!</v>
      </c>
      <c r="E1695" s="79" t="str">
        <f>VLOOKUP(G1695,[1]Macrodata_CCF!$A$3:$B$55,2,FALSE)</f>
        <v>#ERROR!</v>
      </c>
      <c r="F1695" s="78">
        <v>0.0</v>
      </c>
      <c r="G1695" s="80">
        <v>21.0</v>
      </c>
      <c r="H1695" s="81">
        <v>17135.0</v>
      </c>
      <c r="I1695" s="81">
        <v>20000.0</v>
      </c>
      <c r="J1695" s="81">
        <v>17565.0</v>
      </c>
      <c r="K1695" s="81">
        <v>20000.0</v>
      </c>
      <c r="L1695" s="82">
        <v>0.150087260034904</v>
      </c>
      <c r="N1695" s="83">
        <f t="shared" si="1"/>
        <v>0.15008726</v>
      </c>
      <c r="O1695" s="83">
        <f t="shared" si="2"/>
        <v>0.15008726</v>
      </c>
      <c r="Q1695" s="83">
        <f t="shared" si="3"/>
        <v>0.14325</v>
      </c>
      <c r="R1695" s="83">
        <f t="shared" si="4"/>
        <v>0.15008726</v>
      </c>
      <c r="S1695" s="83" t="b">
        <f t="shared" si="5"/>
        <v>0</v>
      </c>
      <c r="T1695" s="72"/>
      <c r="U1695" s="72"/>
      <c r="V1695" s="72"/>
      <c r="W1695" s="72"/>
      <c r="X1695" s="72"/>
      <c r="Y1695" s="72"/>
      <c r="Z1695" s="72"/>
      <c r="AA1695" s="72"/>
      <c r="AB1695" s="72"/>
      <c r="AC1695" s="72"/>
      <c r="AD1695" s="72"/>
      <c r="AE1695" s="72"/>
      <c r="AF1695" s="72"/>
      <c r="AG1695" s="72"/>
      <c r="AH1695" s="72"/>
      <c r="AI1695" s="72"/>
      <c r="AJ1695" s="72"/>
      <c r="AK1695" s="72"/>
    </row>
    <row r="1696" ht="14.25" customHeight="1">
      <c r="A1696" s="78">
        <v>1693.0</v>
      </c>
      <c r="C1696" s="78" t="str">
        <f>VLOOKUP(G1696,[1]Macrodata_CCF!$A$3:$D$55,4,FALSE)</f>
        <v>#ERROR!</v>
      </c>
      <c r="E1696" s="79" t="str">
        <f>VLOOKUP(G1696,[1]Macrodata_CCF!$A$3:$B$55,2,FALSE)</f>
        <v>#ERROR!</v>
      </c>
      <c r="F1696" s="78">
        <v>0.0</v>
      </c>
      <c r="G1696" s="80">
        <v>45.0</v>
      </c>
      <c r="H1696" s="81">
        <v>242010.0</v>
      </c>
      <c r="I1696" s="81">
        <v>570000.0</v>
      </c>
      <c r="J1696" s="81">
        <v>304330.0</v>
      </c>
      <c r="K1696" s="81">
        <v>570000.0</v>
      </c>
      <c r="L1696" s="82">
        <v>0.1900057928595384</v>
      </c>
      <c r="N1696" s="83">
        <f t="shared" si="1"/>
        <v>0.1900057929</v>
      </c>
      <c r="O1696" s="83">
        <f t="shared" si="2"/>
        <v>0.1900057929</v>
      </c>
      <c r="Q1696" s="83">
        <f t="shared" si="3"/>
        <v>0.5754210526</v>
      </c>
      <c r="R1696" s="83">
        <f t="shared" si="4"/>
        <v>0.1900057929</v>
      </c>
      <c r="S1696" s="83" t="b">
        <f t="shared" si="5"/>
        <v>0</v>
      </c>
      <c r="T1696" s="72"/>
      <c r="U1696" s="72"/>
      <c r="V1696" s="72"/>
      <c r="W1696" s="72"/>
      <c r="X1696" s="72"/>
      <c r="Y1696" s="72"/>
      <c r="Z1696" s="72"/>
      <c r="AA1696" s="72"/>
      <c r="AB1696" s="72"/>
      <c r="AC1696" s="72"/>
      <c r="AD1696" s="72"/>
      <c r="AE1696" s="72"/>
      <c r="AF1696" s="72"/>
      <c r="AG1696" s="72"/>
      <c r="AH1696" s="72"/>
      <c r="AI1696" s="72"/>
      <c r="AJ1696" s="72"/>
      <c r="AK1696" s="72"/>
    </row>
    <row r="1697" ht="14.25" customHeight="1">
      <c r="A1697" s="78">
        <v>1694.0</v>
      </c>
      <c r="C1697" s="78" t="str">
        <f>VLOOKUP(G1697,[1]Macrodata_CCF!$A$3:$D$55,4,FALSE)</f>
        <v>#ERROR!</v>
      </c>
      <c r="E1697" s="79" t="str">
        <f>VLOOKUP(G1697,[1]Macrodata_CCF!$A$3:$B$55,2,FALSE)</f>
        <v>#ERROR!</v>
      </c>
      <c r="F1697" s="78">
        <v>0.0</v>
      </c>
      <c r="G1697" s="80">
        <v>22.0</v>
      </c>
      <c r="H1697" s="81">
        <v>203185.0</v>
      </c>
      <c r="I1697" s="81">
        <v>230000.0</v>
      </c>
      <c r="J1697" s="81">
        <v>207205.0</v>
      </c>
      <c r="K1697" s="81">
        <v>230000.0</v>
      </c>
      <c r="L1697" s="82">
        <v>0.1499160917396979</v>
      </c>
      <c r="N1697" s="83">
        <f t="shared" si="1"/>
        <v>0.1499160917</v>
      </c>
      <c r="O1697" s="83">
        <f t="shared" si="2"/>
        <v>0.1499160917</v>
      </c>
      <c r="Q1697" s="83">
        <f t="shared" si="3"/>
        <v>0.1165869565</v>
      </c>
      <c r="R1697" s="83">
        <f t="shared" si="4"/>
        <v>0.1499160917</v>
      </c>
      <c r="S1697" s="83" t="b">
        <f t="shared" si="5"/>
        <v>0</v>
      </c>
      <c r="T1697" s="72"/>
      <c r="U1697" s="72"/>
      <c r="V1697" s="72"/>
      <c r="W1697" s="72"/>
      <c r="X1697" s="72"/>
      <c r="Y1697" s="72"/>
      <c r="Z1697" s="72"/>
      <c r="AA1697" s="72"/>
      <c r="AB1697" s="72"/>
      <c r="AC1697" s="72"/>
      <c r="AD1697" s="72"/>
      <c r="AE1697" s="72"/>
      <c r="AF1697" s="72"/>
      <c r="AG1697" s="72"/>
      <c r="AH1697" s="72"/>
      <c r="AI1697" s="72"/>
      <c r="AJ1697" s="72"/>
      <c r="AK1697" s="72"/>
    </row>
    <row r="1698" ht="14.25" customHeight="1">
      <c r="A1698" s="78">
        <v>1695.0</v>
      </c>
      <c r="C1698" s="78" t="str">
        <f>VLOOKUP(G1698,[1]Macrodata_CCF!$A$3:$D$55,4,FALSE)</f>
        <v>#ERROR!</v>
      </c>
      <c r="E1698" s="79" t="str">
        <f>VLOOKUP(G1698,[1]Macrodata_CCF!$A$3:$B$55,2,FALSE)</f>
        <v>#ERROR!</v>
      </c>
      <c r="F1698" s="78">
        <v>0.0</v>
      </c>
      <c r="G1698" s="80">
        <v>27.0</v>
      </c>
      <c r="H1698" s="81">
        <v>565350.0</v>
      </c>
      <c r="I1698" s="81">
        <v>640000.0</v>
      </c>
      <c r="J1698" s="81">
        <v>652800.0</v>
      </c>
      <c r="K1698" s="81">
        <v>640000.0</v>
      </c>
      <c r="L1698" s="82">
        <v>1.171466845277964</v>
      </c>
      <c r="N1698" s="83">
        <f t="shared" si="1"/>
        <v>1.171466845</v>
      </c>
      <c r="O1698" s="83">
        <f t="shared" si="2"/>
        <v>1</v>
      </c>
      <c r="Q1698" s="83">
        <f t="shared" si="3"/>
        <v>0.116640625</v>
      </c>
      <c r="R1698" s="83">
        <f t="shared" si="4"/>
        <v>1.171466845</v>
      </c>
      <c r="S1698" s="83" t="b">
        <f t="shared" si="5"/>
        <v>0</v>
      </c>
      <c r="T1698" s="72"/>
      <c r="U1698" s="72"/>
      <c r="V1698" s="72"/>
      <c r="W1698" s="72"/>
      <c r="X1698" s="72"/>
      <c r="Y1698" s="72"/>
      <c r="Z1698" s="72"/>
      <c r="AA1698" s="72"/>
      <c r="AB1698" s="72"/>
      <c r="AC1698" s="72"/>
      <c r="AD1698" s="72"/>
      <c r="AE1698" s="72"/>
      <c r="AF1698" s="72"/>
      <c r="AG1698" s="72"/>
      <c r="AH1698" s="72"/>
      <c r="AI1698" s="72"/>
      <c r="AJ1698" s="72"/>
      <c r="AK1698" s="72"/>
    </row>
    <row r="1699" ht="14.25" customHeight="1">
      <c r="A1699" s="78">
        <v>1696.0</v>
      </c>
      <c r="C1699" s="78" t="str">
        <f>VLOOKUP(G1699,[1]Macrodata_CCF!$A$3:$D$55,4,FALSE)</f>
        <v>#ERROR!</v>
      </c>
      <c r="E1699" s="79" t="str">
        <f>VLOOKUP(G1699,[1]Macrodata_CCF!$A$3:$B$55,2,FALSE)</f>
        <v>#ERROR!</v>
      </c>
      <c r="F1699" s="78">
        <v>0.0</v>
      </c>
      <c r="G1699" s="80">
        <v>19.0</v>
      </c>
      <c r="H1699" s="81">
        <v>560030.0</v>
      </c>
      <c r="I1699" s="81">
        <v>960000.0</v>
      </c>
      <c r="J1699" s="81">
        <v>640025.0</v>
      </c>
      <c r="K1699" s="81">
        <v>960000.0</v>
      </c>
      <c r="L1699" s="82">
        <v>0.2000025001875141</v>
      </c>
      <c r="N1699" s="83">
        <f t="shared" si="1"/>
        <v>0.2000025002</v>
      </c>
      <c r="O1699" s="83">
        <f t="shared" si="2"/>
        <v>0.2000025002</v>
      </c>
      <c r="Q1699" s="83">
        <f t="shared" si="3"/>
        <v>0.4166354167</v>
      </c>
      <c r="R1699" s="83">
        <f t="shared" si="4"/>
        <v>0.2000025002</v>
      </c>
      <c r="S1699" s="83" t="b">
        <f t="shared" si="5"/>
        <v>0</v>
      </c>
      <c r="T1699" s="72"/>
      <c r="U1699" s="72"/>
      <c r="V1699" s="72"/>
      <c r="W1699" s="72"/>
      <c r="X1699" s="72"/>
      <c r="Y1699" s="72"/>
      <c r="Z1699" s="72"/>
      <c r="AA1699" s="72"/>
      <c r="AB1699" s="72"/>
      <c r="AC1699" s="72"/>
      <c r="AD1699" s="72"/>
      <c r="AE1699" s="72"/>
      <c r="AF1699" s="72"/>
      <c r="AG1699" s="72"/>
      <c r="AH1699" s="72"/>
      <c r="AI1699" s="72"/>
      <c r="AJ1699" s="72"/>
      <c r="AK1699" s="72"/>
    </row>
    <row r="1700" ht="14.25" customHeight="1">
      <c r="A1700" s="78">
        <v>1697.0</v>
      </c>
      <c r="C1700" s="78" t="str">
        <f>VLOOKUP(G1700,[1]Macrodata_CCF!$A$3:$D$55,4,FALSE)</f>
        <v>#ERROR!</v>
      </c>
      <c r="E1700" s="79" t="str">
        <f>VLOOKUP(G1700,[1]Macrodata_CCF!$A$3:$B$55,2,FALSE)</f>
        <v>#ERROR!</v>
      </c>
      <c r="F1700" s="78">
        <v>0.0</v>
      </c>
      <c r="G1700" s="80">
        <v>31.0</v>
      </c>
      <c r="H1700" s="81">
        <v>123740.0</v>
      </c>
      <c r="I1700" s="81">
        <v>590000.0</v>
      </c>
      <c r="J1700" s="81">
        <v>44475.0</v>
      </c>
      <c r="K1700" s="81">
        <v>590000.0</v>
      </c>
      <c r="L1700" s="82">
        <v>-0.1700017157808948</v>
      </c>
      <c r="N1700" s="83">
        <f t="shared" si="1"/>
        <v>-0.1700017158</v>
      </c>
      <c r="O1700" s="83">
        <f t="shared" si="2"/>
        <v>0</v>
      </c>
      <c r="Q1700" s="83">
        <f t="shared" si="3"/>
        <v>0.7902711864</v>
      </c>
      <c r="R1700" s="83">
        <f t="shared" si="4"/>
        <v>-0.1700017158</v>
      </c>
      <c r="S1700" s="83" t="b">
        <f t="shared" si="5"/>
        <v>0</v>
      </c>
      <c r="T1700" s="72"/>
      <c r="U1700" s="72"/>
      <c r="V1700" s="72"/>
      <c r="W1700" s="72"/>
      <c r="X1700" s="72"/>
      <c r="Y1700" s="72"/>
      <c r="Z1700" s="72"/>
      <c r="AA1700" s="72"/>
      <c r="AB1700" s="72"/>
      <c r="AC1700" s="72"/>
      <c r="AD1700" s="72"/>
      <c r="AE1700" s="72"/>
      <c r="AF1700" s="72"/>
      <c r="AG1700" s="72"/>
      <c r="AH1700" s="72"/>
      <c r="AI1700" s="72"/>
      <c r="AJ1700" s="72"/>
      <c r="AK1700" s="72"/>
    </row>
    <row r="1701" ht="14.25" customHeight="1">
      <c r="A1701" s="78">
        <v>1698.0</v>
      </c>
      <c r="C1701" s="78" t="str">
        <f>VLOOKUP(G1701,[1]Macrodata_CCF!$A$3:$D$55,4,FALSE)</f>
        <v>#ERROR!</v>
      </c>
      <c r="E1701" s="79" t="str">
        <f>VLOOKUP(G1701,[1]Macrodata_CCF!$A$3:$B$55,2,FALSE)</f>
        <v>#ERROR!</v>
      </c>
      <c r="F1701" s="78">
        <v>0.0</v>
      </c>
      <c r="G1701" s="80">
        <v>9.0</v>
      </c>
      <c r="H1701" s="81">
        <v>54930.0</v>
      </c>
      <c r="I1701" s="81">
        <v>90000.0</v>
      </c>
      <c r="J1701" s="81">
        <v>64750.0</v>
      </c>
      <c r="K1701" s="81">
        <v>90000.0</v>
      </c>
      <c r="L1701" s="82">
        <v>0.2800114057599087</v>
      </c>
      <c r="N1701" s="83">
        <f t="shared" si="1"/>
        <v>0.2800114058</v>
      </c>
      <c r="O1701" s="83">
        <f t="shared" si="2"/>
        <v>0.2800114058</v>
      </c>
      <c r="Q1701" s="83">
        <f t="shared" si="3"/>
        <v>0.3896666667</v>
      </c>
      <c r="R1701" s="83">
        <f t="shared" si="4"/>
        <v>0.2800114058</v>
      </c>
      <c r="S1701" s="83" t="b">
        <f t="shared" si="5"/>
        <v>0</v>
      </c>
      <c r="T1701" s="72"/>
      <c r="U1701" s="72"/>
      <c r="V1701" s="72"/>
      <c r="W1701" s="72"/>
      <c r="X1701" s="72"/>
      <c r="Y1701" s="72"/>
      <c r="Z1701" s="72"/>
      <c r="AA1701" s="72"/>
      <c r="AB1701" s="72"/>
      <c r="AC1701" s="72"/>
      <c r="AD1701" s="72"/>
      <c r="AE1701" s="72"/>
      <c r="AF1701" s="72"/>
      <c r="AG1701" s="72"/>
      <c r="AH1701" s="72"/>
      <c r="AI1701" s="72"/>
      <c r="AJ1701" s="72"/>
      <c r="AK1701" s="72"/>
    </row>
    <row r="1702" ht="14.25" customHeight="1">
      <c r="A1702" s="78">
        <v>1699.0</v>
      </c>
      <c r="C1702" s="78" t="str">
        <f>VLOOKUP(G1702,[1]Macrodata_CCF!$A$3:$D$55,4,FALSE)</f>
        <v>#ERROR!</v>
      </c>
      <c r="E1702" s="79" t="str">
        <f>VLOOKUP(G1702,[1]Macrodata_CCF!$A$3:$B$55,2,FALSE)</f>
        <v>#ERROR!</v>
      </c>
      <c r="F1702" s="78">
        <v>0.0</v>
      </c>
      <c r="G1702" s="80">
        <v>12.0</v>
      </c>
      <c r="H1702" s="81">
        <v>609905.0</v>
      </c>
      <c r="I1702" s="81">
        <v>960000.0</v>
      </c>
      <c r="J1702" s="81">
        <v>718435.0</v>
      </c>
      <c r="K1702" s="81">
        <v>1920000.0</v>
      </c>
      <c r="L1702" s="82">
        <v>0.3100015710021566</v>
      </c>
      <c r="N1702" s="83">
        <f t="shared" si="1"/>
        <v>0.310001571</v>
      </c>
      <c r="O1702" s="83">
        <f t="shared" si="2"/>
        <v>0.310001571</v>
      </c>
      <c r="Q1702" s="83">
        <f t="shared" si="3"/>
        <v>0.3646822917</v>
      </c>
      <c r="R1702" s="83">
        <f t="shared" si="4"/>
        <v>0.310001571</v>
      </c>
      <c r="S1702" s="83" t="b">
        <f t="shared" si="5"/>
        <v>0</v>
      </c>
      <c r="T1702" s="72"/>
      <c r="U1702" s="72"/>
      <c r="V1702" s="72"/>
      <c r="W1702" s="72"/>
      <c r="X1702" s="72"/>
      <c r="Y1702" s="72"/>
      <c r="Z1702" s="72"/>
      <c r="AA1702" s="72"/>
      <c r="AB1702" s="72"/>
      <c r="AC1702" s="72"/>
      <c r="AD1702" s="72"/>
      <c r="AE1702" s="72"/>
      <c r="AF1702" s="72"/>
      <c r="AG1702" s="72"/>
      <c r="AH1702" s="72"/>
      <c r="AI1702" s="72"/>
      <c r="AJ1702" s="72"/>
      <c r="AK1702" s="72"/>
    </row>
    <row r="1703" ht="14.25" customHeight="1">
      <c r="A1703" s="78">
        <v>1700.0</v>
      </c>
      <c r="C1703" s="78" t="str">
        <f>VLOOKUP(G1703,[1]Macrodata_CCF!$A$3:$D$55,4,FALSE)</f>
        <v>#ERROR!</v>
      </c>
      <c r="E1703" s="79" t="str">
        <f>VLOOKUP(G1703,[1]Macrodata_CCF!$A$3:$B$55,2,FALSE)</f>
        <v>#ERROR!</v>
      </c>
      <c r="F1703" s="78">
        <v>0.0</v>
      </c>
      <c r="G1703" s="80">
        <v>25.0</v>
      </c>
      <c r="H1703" s="81">
        <v>525205.0</v>
      </c>
      <c r="I1703" s="81">
        <v>610000.0</v>
      </c>
      <c r="J1703" s="81">
        <v>542165.0</v>
      </c>
      <c r="K1703" s="81">
        <v>610000.0</v>
      </c>
      <c r="L1703" s="82">
        <v>0.2000117931481809</v>
      </c>
      <c r="N1703" s="83">
        <f t="shared" si="1"/>
        <v>0.2000117931</v>
      </c>
      <c r="O1703" s="83">
        <f t="shared" si="2"/>
        <v>0.2000117931</v>
      </c>
      <c r="Q1703" s="83">
        <f t="shared" si="3"/>
        <v>0.1390081967</v>
      </c>
      <c r="R1703" s="83">
        <f t="shared" si="4"/>
        <v>0.2000117931</v>
      </c>
      <c r="S1703" s="83" t="b">
        <f t="shared" si="5"/>
        <v>0</v>
      </c>
      <c r="T1703" s="72"/>
      <c r="U1703" s="72"/>
      <c r="V1703" s="72"/>
      <c r="W1703" s="72"/>
      <c r="X1703" s="72"/>
      <c r="Y1703" s="72"/>
      <c r="Z1703" s="72"/>
      <c r="AA1703" s="72"/>
      <c r="AB1703" s="72"/>
      <c r="AC1703" s="72"/>
      <c r="AD1703" s="72"/>
      <c r="AE1703" s="72"/>
      <c r="AF1703" s="72"/>
      <c r="AG1703" s="72"/>
      <c r="AH1703" s="72"/>
      <c r="AI1703" s="72"/>
      <c r="AJ1703" s="72"/>
      <c r="AK1703" s="72"/>
    </row>
    <row r="1704" ht="14.25" customHeight="1">
      <c r="A1704" s="78">
        <v>1701.0</v>
      </c>
      <c r="C1704" s="78" t="str">
        <f>VLOOKUP(G1704,[1]Macrodata_CCF!$A$3:$D$55,4,FALSE)</f>
        <v>#ERROR!</v>
      </c>
      <c r="E1704" s="79" t="str">
        <f>VLOOKUP(G1704,[1]Macrodata_CCF!$A$3:$B$55,2,FALSE)</f>
        <v>#ERROR!</v>
      </c>
      <c r="F1704" s="78">
        <v>0.0</v>
      </c>
      <c r="G1704" s="80">
        <v>39.0</v>
      </c>
      <c r="H1704" s="81">
        <v>0.0</v>
      </c>
      <c r="I1704" s="81">
        <v>830000.0</v>
      </c>
      <c r="J1704" s="81">
        <v>58100.0</v>
      </c>
      <c r="K1704" s="81">
        <v>830000.0</v>
      </c>
      <c r="L1704" s="82">
        <v>0.07</v>
      </c>
      <c r="N1704" s="83">
        <f t="shared" si="1"/>
        <v>0.07</v>
      </c>
      <c r="O1704" s="83">
        <f t="shared" si="2"/>
        <v>0.07</v>
      </c>
      <c r="Q1704" s="83">
        <f t="shared" si="3"/>
        <v>1</v>
      </c>
      <c r="R1704" s="83">
        <f t="shared" si="4"/>
        <v>0.07</v>
      </c>
      <c r="S1704" s="83" t="b">
        <f t="shared" si="5"/>
        <v>0</v>
      </c>
      <c r="T1704" s="72"/>
      <c r="U1704" s="72"/>
      <c r="V1704" s="72"/>
      <c r="W1704" s="72"/>
      <c r="X1704" s="72"/>
      <c r="Y1704" s="72"/>
      <c r="Z1704" s="72"/>
      <c r="AA1704" s="72"/>
      <c r="AB1704" s="72"/>
      <c r="AC1704" s="72"/>
      <c r="AD1704" s="72"/>
      <c r="AE1704" s="72"/>
      <c r="AF1704" s="72"/>
      <c r="AG1704" s="72"/>
      <c r="AH1704" s="72"/>
      <c r="AI1704" s="72"/>
      <c r="AJ1704" s="72"/>
      <c r="AK1704" s="72"/>
    </row>
    <row r="1705" ht="14.25" customHeight="1">
      <c r="A1705" s="78">
        <v>1702.0</v>
      </c>
      <c r="C1705" s="78" t="str">
        <f>VLOOKUP(G1705,[1]Macrodata_CCF!$A$3:$D$55,4,FALSE)</f>
        <v>#ERROR!</v>
      </c>
      <c r="E1705" s="79" t="str">
        <f>VLOOKUP(G1705,[1]Macrodata_CCF!$A$3:$B$55,2,FALSE)</f>
        <v>#ERROR!</v>
      </c>
      <c r="F1705" s="78">
        <v>0.0</v>
      </c>
      <c r="G1705" s="80">
        <v>19.0</v>
      </c>
      <c r="H1705" s="81">
        <v>0.0</v>
      </c>
      <c r="I1705" s="81">
        <v>200000.0</v>
      </c>
      <c r="J1705" s="81">
        <v>32000.0</v>
      </c>
      <c r="K1705" s="81">
        <v>200000.0</v>
      </c>
      <c r="L1705" s="82">
        <v>0.16</v>
      </c>
      <c r="N1705" s="83">
        <f t="shared" si="1"/>
        <v>0.16</v>
      </c>
      <c r="O1705" s="83">
        <f t="shared" si="2"/>
        <v>0.16</v>
      </c>
      <c r="Q1705" s="83">
        <f t="shared" si="3"/>
        <v>1</v>
      </c>
      <c r="R1705" s="83">
        <f t="shared" si="4"/>
        <v>0.16</v>
      </c>
      <c r="S1705" s="83" t="b">
        <f t="shared" si="5"/>
        <v>0</v>
      </c>
      <c r="T1705" s="72"/>
      <c r="U1705" s="72"/>
      <c r="V1705" s="72"/>
      <c r="W1705" s="72"/>
      <c r="X1705" s="72"/>
      <c r="Y1705" s="72"/>
      <c r="Z1705" s="72"/>
      <c r="AA1705" s="72"/>
      <c r="AB1705" s="72"/>
      <c r="AC1705" s="72"/>
      <c r="AD1705" s="72"/>
      <c r="AE1705" s="72"/>
      <c r="AF1705" s="72"/>
      <c r="AG1705" s="72"/>
      <c r="AH1705" s="72"/>
      <c r="AI1705" s="72"/>
      <c r="AJ1705" s="72"/>
      <c r="AK1705" s="72"/>
    </row>
    <row r="1706" ht="14.25" customHeight="1">
      <c r="A1706" s="78">
        <v>1703.0</v>
      </c>
      <c r="C1706" s="78" t="str">
        <f>VLOOKUP(G1706,[1]Macrodata_CCF!$A$3:$D$55,4,FALSE)</f>
        <v>#ERROR!</v>
      </c>
      <c r="E1706" s="79" t="str">
        <f>VLOOKUP(G1706,[1]Macrodata_CCF!$A$3:$B$55,2,FALSE)</f>
        <v>#ERROR!</v>
      </c>
      <c r="F1706" s="78">
        <v>0.0</v>
      </c>
      <c r="G1706" s="80">
        <v>9.0</v>
      </c>
      <c r="H1706" s="81">
        <v>652280.0</v>
      </c>
      <c r="I1706" s="81">
        <v>820000.0</v>
      </c>
      <c r="J1706" s="81">
        <v>702595.0</v>
      </c>
      <c r="K1706" s="81">
        <v>820000.0</v>
      </c>
      <c r="L1706" s="82">
        <v>0.2999940376818507</v>
      </c>
      <c r="N1706" s="83">
        <f t="shared" si="1"/>
        <v>0.2999940377</v>
      </c>
      <c r="O1706" s="83">
        <f t="shared" si="2"/>
        <v>0.2999940377</v>
      </c>
      <c r="Q1706" s="83">
        <f t="shared" si="3"/>
        <v>0.2045365854</v>
      </c>
      <c r="R1706" s="83">
        <f t="shared" si="4"/>
        <v>0.2999940377</v>
      </c>
      <c r="S1706" s="83" t="b">
        <f t="shared" si="5"/>
        <v>0</v>
      </c>
      <c r="T1706" s="72"/>
      <c r="U1706" s="72"/>
      <c r="V1706" s="72"/>
      <c r="W1706" s="72"/>
      <c r="X1706" s="72"/>
      <c r="Y1706" s="72"/>
      <c r="Z1706" s="72"/>
      <c r="AA1706" s="72"/>
      <c r="AB1706" s="72"/>
      <c r="AC1706" s="72"/>
      <c r="AD1706" s="72"/>
      <c r="AE1706" s="72"/>
      <c r="AF1706" s="72"/>
      <c r="AG1706" s="72"/>
      <c r="AH1706" s="72"/>
      <c r="AI1706" s="72"/>
      <c r="AJ1706" s="72"/>
      <c r="AK1706" s="72"/>
    </row>
    <row r="1707" ht="14.25" customHeight="1">
      <c r="A1707" s="78">
        <v>1704.0</v>
      </c>
      <c r="C1707" s="78" t="str">
        <f>VLOOKUP(G1707,[1]Macrodata_CCF!$A$3:$D$55,4,FALSE)</f>
        <v>#ERROR!</v>
      </c>
      <c r="E1707" s="79" t="str">
        <f>VLOOKUP(G1707,[1]Macrodata_CCF!$A$3:$B$55,2,FALSE)</f>
        <v>#ERROR!</v>
      </c>
      <c r="F1707" s="78">
        <v>0.0</v>
      </c>
      <c r="G1707" s="80">
        <v>27.0</v>
      </c>
      <c r="H1707" s="81">
        <v>44885.0</v>
      </c>
      <c r="I1707" s="81">
        <v>380000.0</v>
      </c>
      <c r="J1707" s="81">
        <v>111910.0</v>
      </c>
      <c r="K1707" s="81">
        <v>380000.0</v>
      </c>
      <c r="L1707" s="82">
        <v>0.2000059681005028</v>
      </c>
      <c r="N1707" s="83">
        <f t="shared" si="1"/>
        <v>0.2000059681</v>
      </c>
      <c r="O1707" s="83">
        <f t="shared" si="2"/>
        <v>0.2000059681</v>
      </c>
      <c r="Q1707" s="83">
        <f t="shared" si="3"/>
        <v>0.8818815789</v>
      </c>
      <c r="R1707" s="83">
        <f t="shared" si="4"/>
        <v>0.2000059681</v>
      </c>
      <c r="S1707" s="83" t="b">
        <f t="shared" si="5"/>
        <v>0</v>
      </c>
      <c r="T1707" s="72"/>
      <c r="U1707" s="72"/>
      <c r="V1707" s="72"/>
      <c r="W1707" s="72"/>
      <c r="X1707" s="72"/>
      <c r="Y1707" s="72"/>
      <c r="Z1707" s="72"/>
      <c r="AA1707" s="72"/>
      <c r="AB1707" s="72"/>
      <c r="AC1707" s="72"/>
      <c r="AD1707" s="72"/>
      <c r="AE1707" s="72"/>
      <c r="AF1707" s="72"/>
      <c r="AG1707" s="72"/>
      <c r="AH1707" s="72"/>
      <c r="AI1707" s="72"/>
      <c r="AJ1707" s="72"/>
      <c r="AK1707" s="72"/>
    </row>
    <row r="1708" ht="14.25" customHeight="1">
      <c r="A1708" s="78">
        <v>1705.0</v>
      </c>
      <c r="C1708" s="78" t="str">
        <f>VLOOKUP(G1708,[1]Macrodata_CCF!$A$3:$D$55,4,FALSE)</f>
        <v>#ERROR!</v>
      </c>
      <c r="E1708" s="79" t="str">
        <f>VLOOKUP(G1708,[1]Macrodata_CCF!$A$3:$B$55,2,FALSE)</f>
        <v>#ERROR!</v>
      </c>
      <c r="F1708" s="78">
        <v>0.0</v>
      </c>
      <c r="G1708" s="80">
        <v>15.0</v>
      </c>
      <c r="H1708" s="81">
        <v>0.0</v>
      </c>
      <c r="I1708" s="81">
        <v>150000.0</v>
      </c>
      <c r="J1708" s="81">
        <v>27000.0</v>
      </c>
      <c r="K1708" s="81">
        <v>150000.0</v>
      </c>
      <c r="L1708" s="82">
        <v>0.18</v>
      </c>
      <c r="N1708" s="83">
        <f t="shared" si="1"/>
        <v>0.18</v>
      </c>
      <c r="O1708" s="83">
        <f t="shared" si="2"/>
        <v>0.18</v>
      </c>
      <c r="Q1708" s="83">
        <f t="shared" si="3"/>
        <v>1</v>
      </c>
      <c r="R1708" s="83">
        <f t="shared" si="4"/>
        <v>0.18</v>
      </c>
      <c r="S1708" s="83" t="b">
        <f t="shared" si="5"/>
        <v>0</v>
      </c>
      <c r="T1708" s="72"/>
      <c r="U1708" s="72"/>
      <c r="V1708" s="72"/>
      <c r="W1708" s="72"/>
      <c r="X1708" s="72"/>
      <c r="Y1708" s="72"/>
      <c r="Z1708" s="72"/>
      <c r="AA1708" s="72"/>
      <c r="AB1708" s="72"/>
      <c r="AC1708" s="72"/>
      <c r="AD1708" s="72"/>
      <c r="AE1708" s="72"/>
      <c r="AF1708" s="72"/>
      <c r="AG1708" s="72"/>
      <c r="AH1708" s="72"/>
      <c r="AI1708" s="72"/>
      <c r="AJ1708" s="72"/>
      <c r="AK1708" s="72"/>
    </row>
    <row r="1709" ht="14.25" customHeight="1">
      <c r="A1709" s="78">
        <v>1706.0</v>
      </c>
      <c r="C1709" s="78" t="str">
        <f>VLOOKUP(G1709,[1]Macrodata_CCF!$A$3:$D$55,4,FALSE)</f>
        <v>#ERROR!</v>
      </c>
      <c r="E1709" s="79" t="str">
        <f>VLOOKUP(G1709,[1]Macrodata_CCF!$A$3:$B$55,2,FALSE)</f>
        <v>#ERROR!</v>
      </c>
      <c r="F1709" s="78">
        <v>0.0</v>
      </c>
      <c r="G1709" s="80">
        <v>48.0</v>
      </c>
      <c r="H1709" s="81">
        <v>93710.0</v>
      </c>
      <c r="I1709" s="81">
        <v>230000.0</v>
      </c>
      <c r="J1709" s="81">
        <v>118240.0</v>
      </c>
      <c r="K1709" s="81">
        <v>414000.0</v>
      </c>
      <c r="L1709" s="82">
        <v>0.1799838579499596</v>
      </c>
      <c r="N1709" s="83">
        <f t="shared" si="1"/>
        <v>0.1799838579</v>
      </c>
      <c r="O1709" s="83">
        <f t="shared" si="2"/>
        <v>0.1799838579</v>
      </c>
      <c r="Q1709" s="83">
        <f t="shared" si="3"/>
        <v>0.5925652174</v>
      </c>
      <c r="R1709" s="83">
        <f t="shared" si="4"/>
        <v>0.1799838579</v>
      </c>
      <c r="S1709" s="83" t="b">
        <f t="shared" si="5"/>
        <v>0</v>
      </c>
      <c r="T1709" s="72"/>
      <c r="U1709" s="72"/>
      <c r="V1709" s="72"/>
      <c r="W1709" s="72"/>
      <c r="X1709" s="72"/>
      <c r="Y1709" s="72"/>
      <c r="Z1709" s="72"/>
      <c r="AA1709" s="72"/>
      <c r="AB1709" s="72"/>
      <c r="AC1709" s="72"/>
      <c r="AD1709" s="72"/>
      <c r="AE1709" s="72"/>
      <c r="AF1709" s="72"/>
      <c r="AG1709" s="72"/>
      <c r="AH1709" s="72"/>
      <c r="AI1709" s="72"/>
      <c r="AJ1709" s="72"/>
      <c r="AK1709" s="72"/>
    </row>
    <row r="1710" ht="14.25" customHeight="1">
      <c r="A1710" s="78">
        <v>1707.0</v>
      </c>
      <c r="C1710" s="78" t="str">
        <f>VLOOKUP(G1710,[1]Macrodata_CCF!$A$3:$D$55,4,FALSE)</f>
        <v>#ERROR!</v>
      </c>
      <c r="E1710" s="79" t="str">
        <f>VLOOKUP(G1710,[1]Macrodata_CCF!$A$3:$B$55,2,FALSE)</f>
        <v>#ERROR!</v>
      </c>
      <c r="F1710" s="78">
        <v>0.0</v>
      </c>
      <c r="G1710" s="80">
        <v>44.0</v>
      </c>
      <c r="H1710" s="81">
        <v>475995.0</v>
      </c>
      <c r="I1710" s="81">
        <v>510000.0</v>
      </c>
      <c r="J1710" s="81">
        <v>482795.0</v>
      </c>
      <c r="K1710" s="81">
        <v>510000.0</v>
      </c>
      <c r="L1710" s="82">
        <v>0.1999705925599177</v>
      </c>
      <c r="N1710" s="83">
        <f t="shared" si="1"/>
        <v>0.1999705926</v>
      </c>
      <c r="O1710" s="83">
        <f t="shared" si="2"/>
        <v>0.1999705926</v>
      </c>
      <c r="Q1710" s="83">
        <f t="shared" si="3"/>
        <v>0.06667647059</v>
      </c>
      <c r="R1710" s="83">
        <f t="shared" si="4"/>
        <v>0.01333333333</v>
      </c>
      <c r="S1710" s="83" t="b">
        <f t="shared" si="5"/>
        <v>0</v>
      </c>
      <c r="T1710" s="72"/>
      <c r="U1710" s="72"/>
      <c r="V1710" s="72"/>
      <c r="W1710" s="72"/>
      <c r="X1710" s="72"/>
      <c r="Y1710" s="72"/>
      <c r="Z1710" s="72"/>
      <c r="AA1710" s="72"/>
      <c r="AB1710" s="72"/>
      <c r="AC1710" s="72"/>
      <c r="AD1710" s="72"/>
      <c r="AE1710" s="72"/>
      <c r="AF1710" s="72"/>
      <c r="AG1710" s="72"/>
      <c r="AH1710" s="72"/>
      <c r="AI1710" s="72"/>
      <c r="AJ1710" s="72"/>
      <c r="AK1710" s="72"/>
    </row>
    <row r="1711" ht="14.25" customHeight="1">
      <c r="A1711" s="78">
        <v>1708.0</v>
      </c>
      <c r="C1711" s="78" t="str">
        <f>VLOOKUP(G1711,[1]Macrodata_CCF!$A$3:$D$55,4,FALSE)</f>
        <v>#ERROR!</v>
      </c>
      <c r="E1711" s="79" t="str">
        <f>VLOOKUP(G1711,[1]Macrodata_CCF!$A$3:$B$55,2,FALSE)</f>
        <v>#ERROR!</v>
      </c>
      <c r="F1711" s="78">
        <v>0.0</v>
      </c>
      <c r="G1711" s="80">
        <v>24.0</v>
      </c>
      <c r="H1711" s="81">
        <v>0.0</v>
      </c>
      <c r="I1711" s="81">
        <v>310000.0</v>
      </c>
      <c r="J1711" s="81">
        <v>55800.0</v>
      </c>
      <c r="K1711" s="81">
        <v>310000.0</v>
      </c>
      <c r="L1711" s="82">
        <v>0.18</v>
      </c>
      <c r="N1711" s="83">
        <f t="shared" si="1"/>
        <v>0.18</v>
      </c>
      <c r="O1711" s="83">
        <f t="shared" si="2"/>
        <v>0.18</v>
      </c>
      <c r="Q1711" s="83">
        <f t="shared" si="3"/>
        <v>1</v>
      </c>
      <c r="R1711" s="83">
        <f t="shared" si="4"/>
        <v>0.18</v>
      </c>
      <c r="S1711" s="83" t="b">
        <f t="shared" si="5"/>
        <v>0</v>
      </c>
      <c r="T1711" s="72"/>
      <c r="U1711" s="72"/>
      <c r="V1711" s="72"/>
      <c r="W1711" s="72"/>
      <c r="X1711" s="72"/>
      <c r="Y1711" s="72"/>
      <c r="Z1711" s="72"/>
      <c r="AA1711" s="72"/>
      <c r="AB1711" s="72"/>
      <c r="AC1711" s="72"/>
      <c r="AD1711" s="72"/>
      <c r="AE1711" s="72"/>
      <c r="AF1711" s="72"/>
      <c r="AG1711" s="72"/>
      <c r="AH1711" s="72"/>
      <c r="AI1711" s="72"/>
      <c r="AJ1711" s="72"/>
      <c r="AK1711" s="72"/>
    </row>
    <row r="1712" ht="14.25" customHeight="1">
      <c r="A1712" s="78">
        <v>1709.0</v>
      </c>
      <c r="C1712" s="78" t="str">
        <f>VLOOKUP(G1712,[1]Macrodata_CCF!$A$3:$D$55,4,FALSE)</f>
        <v>#ERROR!</v>
      </c>
      <c r="E1712" s="79" t="str">
        <f>VLOOKUP(G1712,[1]Macrodata_CCF!$A$3:$B$55,2,FALSE)</f>
        <v>#ERROR!</v>
      </c>
      <c r="F1712" s="78">
        <v>0.0</v>
      </c>
      <c r="G1712" s="80">
        <v>37.0</v>
      </c>
      <c r="H1712" s="81">
        <v>236395.0</v>
      </c>
      <c r="I1712" s="81">
        <v>570000.0</v>
      </c>
      <c r="J1712" s="81">
        <v>243065.0</v>
      </c>
      <c r="K1712" s="81">
        <v>570000.0</v>
      </c>
      <c r="L1712" s="82">
        <v>0.01999370513031879</v>
      </c>
      <c r="N1712" s="83">
        <f t="shared" si="1"/>
        <v>0.01999370513</v>
      </c>
      <c r="O1712" s="83">
        <f t="shared" si="2"/>
        <v>0.01999370513</v>
      </c>
      <c r="Q1712" s="83">
        <f t="shared" si="3"/>
        <v>0.5852719298</v>
      </c>
      <c r="R1712" s="83">
        <f t="shared" si="4"/>
        <v>0.01999370513</v>
      </c>
      <c r="S1712" s="83" t="b">
        <f t="shared" si="5"/>
        <v>0</v>
      </c>
      <c r="T1712" s="72"/>
      <c r="U1712" s="72"/>
      <c r="V1712" s="72"/>
      <c r="W1712" s="72"/>
      <c r="X1712" s="72"/>
      <c r="Y1712" s="72"/>
      <c r="Z1712" s="72"/>
      <c r="AA1712" s="72"/>
      <c r="AB1712" s="72"/>
      <c r="AC1712" s="72"/>
      <c r="AD1712" s="72"/>
      <c r="AE1712" s="72"/>
      <c r="AF1712" s="72"/>
      <c r="AG1712" s="72"/>
      <c r="AH1712" s="72"/>
      <c r="AI1712" s="72"/>
      <c r="AJ1712" s="72"/>
      <c r="AK1712" s="72"/>
    </row>
    <row r="1713" ht="14.25" customHeight="1">
      <c r="A1713" s="78">
        <v>1710.0</v>
      </c>
      <c r="C1713" s="78" t="str">
        <f>VLOOKUP(G1713,[1]Macrodata_CCF!$A$3:$D$55,4,FALSE)</f>
        <v>#ERROR!</v>
      </c>
      <c r="E1713" s="79" t="str">
        <f>VLOOKUP(G1713,[1]Macrodata_CCF!$A$3:$B$55,2,FALSE)</f>
        <v>#ERROR!</v>
      </c>
      <c r="F1713" s="78">
        <v>0.0</v>
      </c>
      <c r="G1713" s="80">
        <v>22.0</v>
      </c>
      <c r="H1713" s="81">
        <v>0.0</v>
      </c>
      <c r="I1713" s="81">
        <v>450000.0</v>
      </c>
      <c r="J1713" s="81">
        <v>67500.0</v>
      </c>
      <c r="K1713" s="81">
        <v>450000.0</v>
      </c>
      <c r="L1713" s="82">
        <v>0.15</v>
      </c>
      <c r="N1713" s="83">
        <f t="shared" si="1"/>
        <v>0.15</v>
      </c>
      <c r="O1713" s="83">
        <f t="shared" si="2"/>
        <v>0.15</v>
      </c>
      <c r="Q1713" s="83">
        <f t="shared" si="3"/>
        <v>1</v>
      </c>
      <c r="R1713" s="83">
        <f t="shared" si="4"/>
        <v>0.15</v>
      </c>
      <c r="S1713" s="83" t="b">
        <f t="shared" si="5"/>
        <v>0</v>
      </c>
      <c r="T1713" s="72"/>
      <c r="U1713" s="72"/>
      <c r="V1713" s="72"/>
      <c r="W1713" s="72"/>
      <c r="X1713" s="72"/>
      <c r="Y1713" s="72"/>
      <c r="Z1713" s="72"/>
      <c r="AA1713" s="72"/>
      <c r="AB1713" s="72"/>
      <c r="AC1713" s="72"/>
      <c r="AD1713" s="72"/>
      <c r="AE1713" s="72"/>
      <c r="AF1713" s="72"/>
      <c r="AG1713" s="72"/>
      <c r="AH1713" s="72"/>
      <c r="AI1713" s="72"/>
      <c r="AJ1713" s="72"/>
      <c r="AK1713" s="72"/>
    </row>
    <row r="1714" ht="14.25" customHeight="1">
      <c r="A1714" s="78">
        <v>1711.0</v>
      </c>
      <c r="C1714" s="78" t="str">
        <f>VLOOKUP(G1714,[1]Macrodata_CCF!$A$3:$D$55,4,FALSE)</f>
        <v>#ERROR!</v>
      </c>
      <c r="E1714" s="79" t="str">
        <f>VLOOKUP(G1714,[1]Macrodata_CCF!$A$3:$B$55,2,FALSE)</f>
        <v>#ERROR!</v>
      </c>
      <c r="F1714" s="78">
        <v>0.0</v>
      </c>
      <c r="G1714" s="80">
        <v>36.0</v>
      </c>
      <c r="H1714" s="81">
        <v>94615.0</v>
      </c>
      <c r="I1714" s="81">
        <v>930000.0</v>
      </c>
      <c r="J1714" s="81">
        <v>0.0</v>
      </c>
      <c r="K1714" s="81">
        <v>930000.0</v>
      </c>
      <c r="L1714" s="82">
        <v>-0.1132591559580313</v>
      </c>
      <c r="N1714" s="83">
        <f t="shared" si="1"/>
        <v>-0.113259156</v>
      </c>
      <c r="O1714" s="83">
        <f t="shared" si="2"/>
        <v>0</v>
      </c>
      <c r="Q1714" s="83">
        <f t="shared" si="3"/>
        <v>0.8982634409</v>
      </c>
      <c r="R1714" s="83">
        <f t="shared" si="4"/>
        <v>-0.113259156</v>
      </c>
      <c r="S1714" s="83" t="b">
        <f t="shared" si="5"/>
        <v>0</v>
      </c>
      <c r="T1714" s="72"/>
      <c r="U1714" s="72"/>
      <c r="V1714" s="72"/>
      <c r="W1714" s="72"/>
      <c r="X1714" s="72"/>
      <c r="Y1714" s="72"/>
      <c r="Z1714" s="72"/>
      <c r="AA1714" s="72"/>
      <c r="AB1714" s="72"/>
      <c r="AC1714" s="72"/>
      <c r="AD1714" s="72"/>
      <c r="AE1714" s="72"/>
      <c r="AF1714" s="72"/>
      <c r="AG1714" s="72"/>
      <c r="AH1714" s="72"/>
      <c r="AI1714" s="72"/>
      <c r="AJ1714" s="72"/>
      <c r="AK1714" s="72"/>
    </row>
    <row r="1715" ht="14.25" customHeight="1">
      <c r="A1715" s="78">
        <v>1712.0</v>
      </c>
      <c r="C1715" s="78" t="str">
        <f>VLOOKUP(G1715,[1]Macrodata_CCF!$A$3:$D$55,4,FALSE)</f>
        <v>#ERROR!</v>
      </c>
      <c r="E1715" s="79" t="str">
        <f>VLOOKUP(G1715,[1]Macrodata_CCF!$A$3:$B$55,2,FALSE)</f>
        <v>#ERROR!</v>
      </c>
      <c r="F1715" s="78">
        <v>0.0</v>
      </c>
      <c r="G1715" s="80">
        <v>11.0</v>
      </c>
      <c r="H1715" s="81">
        <v>0.0</v>
      </c>
      <c r="I1715" s="81">
        <v>870000.0</v>
      </c>
      <c r="J1715" s="81">
        <v>174000.0</v>
      </c>
      <c r="K1715" s="81">
        <v>870000.0</v>
      </c>
      <c r="L1715" s="82">
        <v>0.2</v>
      </c>
      <c r="N1715" s="83">
        <f t="shared" si="1"/>
        <v>0.2</v>
      </c>
      <c r="O1715" s="83">
        <f t="shared" si="2"/>
        <v>0.2</v>
      </c>
      <c r="Q1715" s="83">
        <f t="shared" si="3"/>
        <v>1</v>
      </c>
      <c r="R1715" s="83">
        <f t="shared" si="4"/>
        <v>0.2</v>
      </c>
      <c r="S1715" s="83" t="b">
        <f t="shared" si="5"/>
        <v>0</v>
      </c>
      <c r="T1715" s="72"/>
      <c r="U1715" s="72"/>
      <c r="V1715" s="72"/>
      <c r="W1715" s="72"/>
      <c r="X1715" s="72"/>
      <c r="Y1715" s="72"/>
      <c r="Z1715" s="72"/>
      <c r="AA1715" s="72"/>
      <c r="AB1715" s="72"/>
      <c r="AC1715" s="72"/>
      <c r="AD1715" s="72"/>
      <c r="AE1715" s="72"/>
      <c r="AF1715" s="72"/>
      <c r="AG1715" s="72"/>
      <c r="AH1715" s="72"/>
      <c r="AI1715" s="72"/>
      <c r="AJ1715" s="72"/>
      <c r="AK1715" s="72"/>
    </row>
    <row r="1716" ht="14.25" customHeight="1">
      <c r="A1716" s="78">
        <v>1713.0</v>
      </c>
      <c r="C1716" s="78" t="str">
        <f>VLOOKUP(G1716,[1]Macrodata_CCF!$A$3:$D$55,4,FALSE)</f>
        <v>#ERROR!</v>
      </c>
      <c r="E1716" s="79" t="str">
        <f>VLOOKUP(G1716,[1]Macrodata_CCF!$A$3:$B$55,2,FALSE)</f>
        <v>#ERROR!</v>
      </c>
      <c r="F1716" s="78">
        <v>0.0</v>
      </c>
      <c r="G1716" s="80">
        <v>26.0</v>
      </c>
      <c r="H1716" s="81">
        <v>7470.0</v>
      </c>
      <c r="I1716" s="81">
        <v>40000.0</v>
      </c>
      <c r="J1716" s="81">
        <v>40800.0</v>
      </c>
      <c r="K1716" s="81">
        <v>40000.0</v>
      </c>
      <c r="L1716" s="82">
        <v>1.024592683676606</v>
      </c>
      <c r="N1716" s="83">
        <f t="shared" si="1"/>
        <v>1.024592684</v>
      </c>
      <c r="O1716" s="83">
        <f t="shared" si="2"/>
        <v>1</v>
      </c>
      <c r="Q1716" s="83">
        <f t="shared" si="3"/>
        <v>0.81325</v>
      </c>
      <c r="R1716" s="83">
        <f t="shared" si="4"/>
        <v>1.024592684</v>
      </c>
      <c r="S1716" s="83" t="b">
        <f t="shared" si="5"/>
        <v>0</v>
      </c>
      <c r="T1716" s="72"/>
      <c r="U1716" s="72"/>
      <c r="V1716" s="72"/>
      <c r="W1716" s="72"/>
      <c r="X1716" s="72"/>
      <c r="Y1716" s="72"/>
      <c r="Z1716" s="72"/>
      <c r="AA1716" s="72"/>
      <c r="AB1716" s="72"/>
      <c r="AC1716" s="72"/>
      <c r="AD1716" s="72"/>
      <c r="AE1716" s="72"/>
      <c r="AF1716" s="72"/>
      <c r="AG1716" s="72"/>
      <c r="AH1716" s="72"/>
      <c r="AI1716" s="72"/>
      <c r="AJ1716" s="72"/>
      <c r="AK1716" s="72"/>
    </row>
    <row r="1717" ht="14.25" customHeight="1">
      <c r="A1717" s="78">
        <v>1714.0</v>
      </c>
      <c r="C1717" s="78" t="str">
        <f>VLOOKUP(G1717,[1]Macrodata_CCF!$A$3:$D$55,4,FALSE)</f>
        <v>#ERROR!</v>
      </c>
      <c r="E1717" s="79" t="str">
        <f>VLOOKUP(G1717,[1]Macrodata_CCF!$A$3:$B$55,2,FALSE)</f>
        <v>#ERROR!</v>
      </c>
      <c r="F1717" s="78">
        <v>0.0</v>
      </c>
      <c r="G1717" s="80">
        <v>51.0</v>
      </c>
      <c r="H1717" s="81">
        <v>0.0</v>
      </c>
      <c r="I1717" s="81">
        <v>860000.0</v>
      </c>
      <c r="J1717" s="81">
        <v>111800.0</v>
      </c>
      <c r="K1717" s="81">
        <v>860000.0</v>
      </c>
      <c r="L1717" s="82">
        <v>0.13</v>
      </c>
      <c r="N1717" s="83">
        <f t="shared" si="1"/>
        <v>0.13</v>
      </c>
      <c r="O1717" s="83">
        <f t="shared" si="2"/>
        <v>0.13</v>
      </c>
      <c r="Q1717" s="83">
        <f t="shared" si="3"/>
        <v>1</v>
      </c>
      <c r="R1717" s="83">
        <f t="shared" si="4"/>
        <v>0.13</v>
      </c>
      <c r="S1717" s="83" t="b">
        <f t="shared" si="5"/>
        <v>0</v>
      </c>
      <c r="T1717" s="72"/>
      <c r="U1717" s="72"/>
      <c r="V1717" s="72"/>
      <c r="W1717" s="72"/>
      <c r="X1717" s="72"/>
      <c r="Y1717" s="72"/>
      <c r="Z1717" s="72"/>
      <c r="AA1717" s="72"/>
      <c r="AB1717" s="72"/>
      <c r="AC1717" s="72"/>
      <c r="AD1717" s="72"/>
      <c r="AE1717" s="72"/>
      <c r="AF1717" s="72"/>
      <c r="AG1717" s="72"/>
      <c r="AH1717" s="72"/>
      <c r="AI1717" s="72"/>
      <c r="AJ1717" s="72"/>
      <c r="AK1717" s="72"/>
    </row>
    <row r="1718" ht="14.25" customHeight="1">
      <c r="A1718" s="78">
        <v>1715.0</v>
      </c>
      <c r="C1718" s="78" t="str">
        <f>VLOOKUP(G1718,[1]Macrodata_CCF!$A$3:$D$55,4,FALSE)</f>
        <v>#ERROR!</v>
      </c>
      <c r="E1718" s="79" t="str">
        <f>VLOOKUP(G1718,[1]Macrodata_CCF!$A$3:$B$55,2,FALSE)</f>
        <v>#ERROR!</v>
      </c>
      <c r="F1718" s="78">
        <v>0.0</v>
      </c>
      <c r="G1718" s="80">
        <v>31.0</v>
      </c>
      <c r="H1718" s="81">
        <v>305225.0</v>
      </c>
      <c r="I1718" s="81">
        <v>380000.0</v>
      </c>
      <c r="J1718" s="81">
        <v>287280.0</v>
      </c>
      <c r="K1718" s="81">
        <v>380000.0</v>
      </c>
      <c r="L1718" s="82">
        <v>-0.2399866265463056</v>
      </c>
      <c r="N1718" s="83">
        <f t="shared" si="1"/>
        <v>-0.2399866265</v>
      </c>
      <c r="O1718" s="83">
        <f t="shared" si="2"/>
        <v>0</v>
      </c>
      <c r="Q1718" s="83">
        <f t="shared" si="3"/>
        <v>0.1967763158</v>
      </c>
      <c r="R1718" s="83">
        <f t="shared" si="4"/>
        <v>-0.2399866265</v>
      </c>
      <c r="S1718" s="83" t="b">
        <f t="shared" si="5"/>
        <v>0</v>
      </c>
      <c r="T1718" s="72"/>
      <c r="U1718" s="72"/>
      <c r="V1718" s="72"/>
      <c r="W1718" s="72"/>
      <c r="X1718" s="72"/>
      <c r="Y1718" s="72"/>
      <c r="Z1718" s="72"/>
      <c r="AA1718" s="72"/>
      <c r="AB1718" s="72"/>
      <c r="AC1718" s="72"/>
      <c r="AD1718" s="72"/>
      <c r="AE1718" s="72"/>
      <c r="AF1718" s="72"/>
      <c r="AG1718" s="72"/>
      <c r="AH1718" s="72"/>
      <c r="AI1718" s="72"/>
      <c r="AJ1718" s="72"/>
      <c r="AK1718" s="72"/>
    </row>
    <row r="1719" ht="14.25" customHeight="1">
      <c r="A1719" s="78">
        <v>1716.0</v>
      </c>
      <c r="C1719" s="78" t="str">
        <f>VLOOKUP(G1719,[1]Macrodata_CCF!$A$3:$D$55,4,FALSE)</f>
        <v>#ERROR!</v>
      </c>
      <c r="E1719" s="79" t="str">
        <f>VLOOKUP(G1719,[1]Macrodata_CCF!$A$3:$B$55,2,FALSE)</f>
        <v>#ERROR!</v>
      </c>
      <c r="F1719" s="78">
        <v>0.0</v>
      </c>
      <c r="G1719" s="80">
        <v>3.0</v>
      </c>
      <c r="H1719" s="81">
        <v>730865.0</v>
      </c>
      <c r="I1719" s="81">
        <v>960000.0</v>
      </c>
      <c r="J1719" s="81">
        <v>811060.0</v>
      </c>
      <c r="K1719" s="81">
        <v>960000.0</v>
      </c>
      <c r="L1719" s="82">
        <v>0.3499901804613001</v>
      </c>
      <c r="N1719" s="83">
        <f t="shared" si="1"/>
        <v>0.3499901805</v>
      </c>
      <c r="O1719" s="83">
        <f t="shared" si="2"/>
        <v>0.3499901805</v>
      </c>
      <c r="Q1719" s="83">
        <f t="shared" si="3"/>
        <v>0.2386822917</v>
      </c>
      <c r="R1719" s="83">
        <f t="shared" si="4"/>
        <v>0.3499901805</v>
      </c>
      <c r="S1719" s="83" t="b">
        <f t="shared" si="5"/>
        <v>0</v>
      </c>
      <c r="T1719" s="72"/>
      <c r="U1719" s="72"/>
      <c r="V1719" s="72"/>
      <c r="W1719" s="72"/>
      <c r="X1719" s="72"/>
      <c r="Y1719" s="72"/>
      <c r="Z1719" s="72"/>
      <c r="AA1719" s="72"/>
      <c r="AB1719" s="72"/>
      <c r="AC1719" s="72"/>
      <c r="AD1719" s="72"/>
      <c r="AE1719" s="72"/>
      <c r="AF1719" s="72"/>
      <c r="AG1719" s="72"/>
      <c r="AH1719" s="72"/>
      <c r="AI1719" s="72"/>
      <c r="AJ1719" s="72"/>
      <c r="AK1719" s="72"/>
    </row>
    <row r="1720" ht="14.25" customHeight="1">
      <c r="A1720" s="78">
        <v>1717.0</v>
      </c>
      <c r="C1720" s="78" t="str">
        <f>VLOOKUP(G1720,[1]Macrodata_CCF!$A$3:$D$55,4,FALSE)</f>
        <v>#ERROR!</v>
      </c>
      <c r="E1720" s="79" t="str">
        <f>VLOOKUP(G1720,[1]Macrodata_CCF!$A$3:$B$55,2,FALSE)</f>
        <v>#ERROR!</v>
      </c>
      <c r="F1720" s="78">
        <v>0.0</v>
      </c>
      <c r="G1720" s="80">
        <v>15.0</v>
      </c>
      <c r="H1720" s="81">
        <v>239055.0</v>
      </c>
      <c r="I1720" s="81">
        <v>660000.0</v>
      </c>
      <c r="J1720" s="81">
        <v>319035.0</v>
      </c>
      <c r="K1720" s="81">
        <v>660000.0</v>
      </c>
      <c r="L1720" s="82">
        <v>0.1900010690232691</v>
      </c>
      <c r="N1720" s="83">
        <f t="shared" si="1"/>
        <v>0.190001069</v>
      </c>
      <c r="O1720" s="83">
        <f t="shared" si="2"/>
        <v>0.190001069</v>
      </c>
      <c r="Q1720" s="83">
        <f t="shared" si="3"/>
        <v>0.6377954545</v>
      </c>
      <c r="R1720" s="83">
        <f t="shared" si="4"/>
        <v>0.190001069</v>
      </c>
      <c r="S1720" s="83" t="b">
        <f t="shared" si="5"/>
        <v>0</v>
      </c>
      <c r="T1720" s="72"/>
      <c r="U1720" s="72"/>
      <c r="V1720" s="72"/>
      <c r="W1720" s="72"/>
      <c r="X1720" s="72"/>
      <c r="Y1720" s="72"/>
      <c r="Z1720" s="72"/>
      <c r="AA1720" s="72"/>
      <c r="AB1720" s="72"/>
      <c r="AC1720" s="72"/>
      <c r="AD1720" s="72"/>
      <c r="AE1720" s="72"/>
      <c r="AF1720" s="72"/>
      <c r="AG1720" s="72"/>
      <c r="AH1720" s="72"/>
      <c r="AI1720" s="72"/>
      <c r="AJ1720" s="72"/>
      <c r="AK1720" s="72"/>
    </row>
    <row r="1721" ht="14.25" customHeight="1">
      <c r="A1721" s="78">
        <v>1718.0</v>
      </c>
      <c r="C1721" s="78" t="str">
        <f>VLOOKUP(G1721,[1]Macrodata_CCF!$A$3:$D$55,4,FALSE)</f>
        <v>#ERROR!</v>
      </c>
      <c r="E1721" s="79" t="str">
        <f>VLOOKUP(G1721,[1]Macrodata_CCF!$A$3:$B$55,2,FALSE)</f>
        <v>#ERROR!</v>
      </c>
      <c r="F1721" s="78">
        <v>0.0</v>
      </c>
      <c r="G1721" s="80">
        <v>32.0</v>
      </c>
      <c r="H1721" s="81">
        <v>509435.0</v>
      </c>
      <c r="I1721" s="81">
        <v>720000.0</v>
      </c>
      <c r="J1721" s="81">
        <v>547335.0</v>
      </c>
      <c r="K1721" s="81">
        <v>720000.0</v>
      </c>
      <c r="L1721" s="82">
        <v>0.1799919264835086</v>
      </c>
      <c r="N1721" s="83">
        <f t="shared" si="1"/>
        <v>0.1799919265</v>
      </c>
      <c r="O1721" s="83">
        <f t="shared" si="2"/>
        <v>0.1799919265</v>
      </c>
      <c r="Q1721" s="83">
        <f t="shared" si="3"/>
        <v>0.2924513889</v>
      </c>
      <c r="R1721" s="83">
        <f t="shared" si="4"/>
        <v>0.1799919265</v>
      </c>
      <c r="S1721" s="83" t="b">
        <f t="shared" si="5"/>
        <v>0</v>
      </c>
      <c r="T1721" s="72"/>
      <c r="U1721" s="72"/>
      <c r="V1721" s="72"/>
      <c r="W1721" s="72"/>
      <c r="X1721" s="72"/>
      <c r="Y1721" s="72"/>
      <c r="Z1721" s="72"/>
      <c r="AA1721" s="72"/>
      <c r="AB1721" s="72"/>
      <c r="AC1721" s="72"/>
      <c r="AD1721" s="72"/>
      <c r="AE1721" s="72"/>
      <c r="AF1721" s="72"/>
      <c r="AG1721" s="72"/>
      <c r="AH1721" s="72"/>
      <c r="AI1721" s="72"/>
      <c r="AJ1721" s="72"/>
      <c r="AK1721" s="72"/>
    </row>
    <row r="1722" ht="14.25" customHeight="1">
      <c r="A1722" s="78">
        <v>1719.0</v>
      </c>
      <c r="C1722" s="78" t="str">
        <f>VLOOKUP(G1722,[1]Macrodata_CCF!$A$3:$D$55,4,FALSE)</f>
        <v>#ERROR!</v>
      </c>
      <c r="E1722" s="79" t="str">
        <f>VLOOKUP(G1722,[1]Macrodata_CCF!$A$3:$B$55,2,FALSE)</f>
        <v>#ERROR!</v>
      </c>
      <c r="F1722" s="78">
        <v>0.0</v>
      </c>
      <c r="G1722" s="80">
        <v>26.0</v>
      </c>
      <c r="H1722" s="81">
        <v>530455.0</v>
      </c>
      <c r="I1722" s="81">
        <v>940000.0</v>
      </c>
      <c r="J1722" s="81">
        <v>612365.0</v>
      </c>
      <c r="K1722" s="81">
        <v>1316000.0</v>
      </c>
      <c r="L1722" s="82">
        <v>0.2000024417341196</v>
      </c>
      <c r="N1722" s="83">
        <f t="shared" si="1"/>
        <v>0.2000024417</v>
      </c>
      <c r="O1722" s="83">
        <f t="shared" si="2"/>
        <v>0.2000024417</v>
      </c>
      <c r="Q1722" s="83">
        <f t="shared" si="3"/>
        <v>0.4356861702</v>
      </c>
      <c r="R1722" s="83">
        <f t="shared" si="4"/>
        <v>0.2000024417</v>
      </c>
      <c r="S1722" s="83" t="b">
        <f t="shared" si="5"/>
        <v>0</v>
      </c>
      <c r="T1722" s="72"/>
      <c r="U1722" s="72"/>
      <c r="V1722" s="72"/>
      <c r="W1722" s="72"/>
      <c r="X1722" s="72"/>
      <c r="Y1722" s="72"/>
      <c r="Z1722" s="72"/>
      <c r="AA1722" s="72"/>
      <c r="AB1722" s="72"/>
      <c r="AC1722" s="72"/>
      <c r="AD1722" s="72"/>
      <c r="AE1722" s="72"/>
      <c r="AF1722" s="72"/>
      <c r="AG1722" s="72"/>
      <c r="AH1722" s="72"/>
      <c r="AI1722" s="72"/>
      <c r="AJ1722" s="72"/>
      <c r="AK1722" s="72"/>
    </row>
    <row r="1723" ht="14.25" customHeight="1">
      <c r="A1723" s="78">
        <v>1720.0</v>
      </c>
      <c r="C1723" s="78" t="str">
        <f>VLOOKUP(G1723,[1]Macrodata_CCF!$A$3:$D$55,4,FALSE)</f>
        <v>#ERROR!</v>
      </c>
      <c r="E1723" s="79" t="str">
        <f>VLOOKUP(G1723,[1]Macrodata_CCF!$A$3:$B$55,2,FALSE)</f>
        <v>#ERROR!</v>
      </c>
      <c r="F1723" s="78">
        <v>0.0</v>
      </c>
      <c r="G1723" s="80">
        <v>26.0</v>
      </c>
      <c r="H1723" s="81">
        <v>587830.0</v>
      </c>
      <c r="I1723" s="81">
        <v>740000.0</v>
      </c>
      <c r="J1723" s="81">
        <v>618265.0</v>
      </c>
      <c r="K1723" s="81">
        <v>1406000.0</v>
      </c>
      <c r="L1723" s="82">
        <v>0.2000065715975554</v>
      </c>
      <c r="N1723" s="83">
        <f t="shared" si="1"/>
        <v>0.2000065716</v>
      </c>
      <c r="O1723" s="83">
        <f t="shared" si="2"/>
        <v>0.2000065716</v>
      </c>
      <c r="Q1723" s="83">
        <f t="shared" si="3"/>
        <v>0.2056351351</v>
      </c>
      <c r="R1723" s="83">
        <f t="shared" si="4"/>
        <v>0.2000065716</v>
      </c>
      <c r="S1723" s="83" t="b">
        <f t="shared" si="5"/>
        <v>0</v>
      </c>
      <c r="T1723" s="72"/>
      <c r="U1723" s="72"/>
      <c r="V1723" s="72"/>
      <c r="W1723" s="72"/>
      <c r="X1723" s="72"/>
      <c r="Y1723" s="72"/>
      <c r="Z1723" s="72"/>
      <c r="AA1723" s="72"/>
      <c r="AB1723" s="72"/>
      <c r="AC1723" s="72"/>
      <c r="AD1723" s="72"/>
      <c r="AE1723" s="72"/>
      <c r="AF1723" s="72"/>
      <c r="AG1723" s="72"/>
      <c r="AH1723" s="72"/>
      <c r="AI1723" s="72"/>
      <c r="AJ1723" s="72"/>
      <c r="AK1723" s="72"/>
    </row>
    <row r="1724" ht="14.25" customHeight="1">
      <c r="A1724" s="78">
        <v>1721.0</v>
      </c>
      <c r="C1724" s="78" t="str">
        <f>VLOOKUP(G1724,[1]Macrodata_CCF!$A$3:$D$55,4,FALSE)</f>
        <v>#ERROR!</v>
      </c>
      <c r="E1724" s="79" t="str">
        <f>VLOOKUP(G1724,[1]Macrodata_CCF!$A$3:$B$55,2,FALSE)</f>
        <v>#ERROR!</v>
      </c>
      <c r="F1724" s="78">
        <v>0.0</v>
      </c>
      <c r="G1724" s="80">
        <v>41.0</v>
      </c>
      <c r="H1724" s="81">
        <v>63615.0</v>
      </c>
      <c r="I1724" s="81">
        <v>500000.0</v>
      </c>
      <c r="J1724" s="81">
        <v>0.0</v>
      </c>
      <c r="K1724" s="81">
        <v>500000.0</v>
      </c>
      <c r="L1724" s="82">
        <v>-0.1457772379893901</v>
      </c>
      <c r="N1724" s="83">
        <f t="shared" si="1"/>
        <v>-0.145777238</v>
      </c>
      <c r="O1724" s="83">
        <f t="shared" si="2"/>
        <v>0</v>
      </c>
      <c r="Q1724" s="83">
        <f t="shared" si="3"/>
        <v>0.87277</v>
      </c>
      <c r="R1724" s="83">
        <f t="shared" si="4"/>
        <v>-0.145777238</v>
      </c>
      <c r="S1724" s="83" t="b">
        <f t="shared" si="5"/>
        <v>0</v>
      </c>
      <c r="T1724" s="72"/>
      <c r="U1724" s="72"/>
      <c r="V1724" s="72"/>
      <c r="W1724" s="72"/>
      <c r="X1724" s="72"/>
      <c r="Y1724" s="72"/>
      <c r="Z1724" s="72"/>
      <c r="AA1724" s="72"/>
      <c r="AB1724" s="72"/>
      <c r="AC1724" s="72"/>
      <c r="AD1724" s="72"/>
      <c r="AE1724" s="72"/>
      <c r="AF1724" s="72"/>
      <c r="AG1724" s="72"/>
      <c r="AH1724" s="72"/>
      <c r="AI1724" s="72"/>
      <c r="AJ1724" s="72"/>
      <c r="AK1724" s="72"/>
    </row>
    <row r="1725" ht="14.25" customHeight="1">
      <c r="A1725" s="78">
        <v>1722.0</v>
      </c>
      <c r="C1725" s="78" t="str">
        <f>VLOOKUP(G1725,[1]Macrodata_CCF!$A$3:$D$55,4,FALSE)</f>
        <v>#ERROR!</v>
      </c>
      <c r="E1725" s="79" t="str">
        <f>VLOOKUP(G1725,[1]Macrodata_CCF!$A$3:$B$55,2,FALSE)</f>
        <v>#ERROR!</v>
      </c>
      <c r="F1725" s="78">
        <v>0.0</v>
      </c>
      <c r="G1725" s="80">
        <v>17.0</v>
      </c>
      <c r="H1725" s="81">
        <v>90530.0</v>
      </c>
      <c r="I1725" s="81">
        <v>450000.0</v>
      </c>
      <c r="J1725" s="81">
        <v>0.0</v>
      </c>
      <c r="K1725" s="81">
        <v>450000.0</v>
      </c>
      <c r="L1725" s="82">
        <v>-0.2518429910701867</v>
      </c>
      <c r="N1725" s="83">
        <f t="shared" si="1"/>
        <v>-0.2518429911</v>
      </c>
      <c r="O1725" s="83">
        <f t="shared" si="2"/>
        <v>0</v>
      </c>
      <c r="Q1725" s="83">
        <f t="shared" si="3"/>
        <v>0.7988222222</v>
      </c>
      <c r="R1725" s="83">
        <f t="shared" si="4"/>
        <v>-0.2518429911</v>
      </c>
      <c r="S1725" s="83" t="b">
        <f t="shared" si="5"/>
        <v>0</v>
      </c>
      <c r="T1725" s="72"/>
      <c r="U1725" s="72"/>
      <c r="V1725" s="72"/>
      <c r="W1725" s="72"/>
      <c r="X1725" s="72"/>
      <c r="Y1725" s="72"/>
      <c r="Z1725" s="72"/>
      <c r="AA1725" s="72"/>
      <c r="AB1725" s="72"/>
      <c r="AC1725" s="72"/>
      <c r="AD1725" s="72"/>
      <c r="AE1725" s="72"/>
      <c r="AF1725" s="72"/>
      <c r="AG1725" s="72"/>
      <c r="AH1725" s="72"/>
      <c r="AI1725" s="72"/>
      <c r="AJ1725" s="72"/>
      <c r="AK1725" s="72"/>
    </row>
    <row r="1726" ht="14.25" customHeight="1">
      <c r="A1726" s="78">
        <v>1723.0</v>
      </c>
      <c r="C1726" s="78" t="str">
        <f>VLOOKUP(G1726,[1]Macrodata_CCF!$A$3:$D$55,4,FALSE)</f>
        <v>#ERROR!</v>
      </c>
      <c r="E1726" s="79" t="str">
        <f>VLOOKUP(G1726,[1]Macrodata_CCF!$A$3:$B$55,2,FALSE)</f>
        <v>#ERROR!</v>
      </c>
      <c r="F1726" s="78">
        <v>0.0</v>
      </c>
      <c r="G1726" s="80">
        <v>5.0</v>
      </c>
      <c r="H1726" s="81">
        <v>85155.0</v>
      </c>
      <c r="I1726" s="81">
        <v>130000.0</v>
      </c>
      <c r="J1726" s="81">
        <v>103095.0</v>
      </c>
      <c r="K1726" s="81">
        <v>130000.0</v>
      </c>
      <c r="L1726" s="82">
        <v>0.4000445980599844</v>
      </c>
      <c r="N1726" s="83">
        <f t="shared" si="1"/>
        <v>0.4000445981</v>
      </c>
      <c r="O1726" s="83">
        <f t="shared" si="2"/>
        <v>0.4000445981</v>
      </c>
      <c r="Q1726" s="83">
        <f t="shared" si="3"/>
        <v>0.3449615385</v>
      </c>
      <c r="R1726" s="83">
        <f t="shared" si="4"/>
        <v>0.4000445981</v>
      </c>
      <c r="S1726" s="83" t="b">
        <f t="shared" si="5"/>
        <v>0</v>
      </c>
      <c r="T1726" s="72"/>
      <c r="U1726" s="72"/>
      <c r="V1726" s="72"/>
      <c r="W1726" s="72"/>
      <c r="X1726" s="72"/>
      <c r="Y1726" s="72"/>
      <c r="Z1726" s="72"/>
      <c r="AA1726" s="72"/>
      <c r="AB1726" s="72"/>
      <c r="AC1726" s="72"/>
      <c r="AD1726" s="72"/>
      <c r="AE1726" s="72"/>
      <c r="AF1726" s="72"/>
      <c r="AG1726" s="72"/>
      <c r="AH1726" s="72"/>
      <c r="AI1726" s="72"/>
      <c r="AJ1726" s="72"/>
      <c r="AK1726" s="72"/>
    </row>
    <row r="1727" ht="14.25" customHeight="1">
      <c r="A1727" s="78">
        <v>1724.0</v>
      </c>
      <c r="C1727" s="78" t="str">
        <f>VLOOKUP(G1727,[1]Macrodata_CCF!$A$3:$D$55,4,FALSE)</f>
        <v>#ERROR!</v>
      </c>
      <c r="E1727" s="79" t="str">
        <f>VLOOKUP(G1727,[1]Macrodata_CCF!$A$3:$B$55,2,FALSE)</f>
        <v>#ERROR!</v>
      </c>
      <c r="F1727" s="78">
        <v>0.0</v>
      </c>
      <c r="G1727" s="80">
        <v>35.0</v>
      </c>
      <c r="H1727" s="81">
        <v>0.0</v>
      </c>
      <c r="I1727" s="81">
        <v>10000.0</v>
      </c>
      <c r="J1727" s="81">
        <v>400.0</v>
      </c>
      <c r="K1727" s="81">
        <v>19000.0</v>
      </c>
      <c r="L1727" s="82">
        <v>0.04</v>
      </c>
      <c r="N1727" s="83">
        <f t="shared" si="1"/>
        <v>0.04</v>
      </c>
      <c r="O1727" s="83">
        <f t="shared" si="2"/>
        <v>0.04</v>
      </c>
      <c r="Q1727" s="83">
        <f t="shared" si="3"/>
        <v>1</v>
      </c>
      <c r="R1727" s="83">
        <f t="shared" si="4"/>
        <v>0.04</v>
      </c>
      <c r="S1727" s="83" t="b">
        <f t="shared" si="5"/>
        <v>0</v>
      </c>
      <c r="T1727" s="72"/>
      <c r="U1727" s="72"/>
      <c r="V1727" s="72"/>
      <c r="W1727" s="72"/>
      <c r="X1727" s="72"/>
      <c r="Y1727" s="72"/>
      <c r="Z1727" s="72"/>
      <c r="AA1727" s="72"/>
      <c r="AB1727" s="72"/>
      <c r="AC1727" s="72"/>
      <c r="AD1727" s="72"/>
      <c r="AE1727" s="72"/>
      <c r="AF1727" s="72"/>
      <c r="AG1727" s="72"/>
      <c r="AH1727" s="72"/>
      <c r="AI1727" s="72"/>
      <c r="AJ1727" s="72"/>
      <c r="AK1727" s="72"/>
    </row>
    <row r="1728" ht="14.25" customHeight="1">
      <c r="A1728" s="78">
        <v>1725.0</v>
      </c>
      <c r="C1728" s="78" t="str">
        <f>VLOOKUP(G1728,[1]Macrodata_CCF!$A$3:$D$55,4,FALSE)</f>
        <v>#ERROR!</v>
      </c>
      <c r="E1728" s="79" t="str">
        <f>VLOOKUP(G1728,[1]Macrodata_CCF!$A$3:$B$55,2,FALSE)</f>
        <v>#ERROR!</v>
      </c>
      <c r="F1728" s="78">
        <v>1.0</v>
      </c>
      <c r="G1728" s="80">
        <v>6.0</v>
      </c>
      <c r="H1728" s="81">
        <v>343300.0</v>
      </c>
      <c r="I1728" s="81">
        <v>400000.0</v>
      </c>
      <c r="J1728" s="81">
        <v>374485.0</v>
      </c>
      <c r="K1728" s="81">
        <v>400000.0</v>
      </c>
      <c r="L1728" s="82">
        <v>0.55</v>
      </c>
      <c r="N1728" s="83">
        <f t="shared" si="1"/>
        <v>0.55</v>
      </c>
      <c r="O1728" s="83">
        <f t="shared" si="2"/>
        <v>0.55</v>
      </c>
      <c r="Q1728" s="83">
        <f t="shared" si="3"/>
        <v>0.14175</v>
      </c>
      <c r="R1728" s="83">
        <f t="shared" si="4"/>
        <v>0.55</v>
      </c>
      <c r="S1728" s="83" t="b">
        <f t="shared" si="5"/>
        <v>0</v>
      </c>
      <c r="T1728" s="72"/>
      <c r="U1728" s="72"/>
      <c r="V1728" s="72"/>
      <c r="W1728" s="72"/>
      <c r="X1728" s="72"/>
      <c r="Y1728" s="72"/>
      <c r="Z1728" s="72"/>
      <c r="AA1728" s="72"/>
      <c r="AB1728" s="72"/>
      <c r="AC1728" s="72"/>
      <c r="AD1728" s="72"/>
      <c r="AE1728" s="72"/>
      <c r="AF1728" s="72"/>
      <c r="AG1728" s="72"/>
      <c r="AH1728" s="72"/>
      <c r="AI1728" s="72"/>
      <c r="AJ1728" s="72"/>
      <c r="AK1728" s="72"/>
    </row>
    <row r="1729" ht="14.25" customHeight="1">
      <c r="A1729" s="78">
        <v>1726.0</v>
      </c>
      <c r="C1729" s="78" t="str">
        <f>VLOOKUP(G1729,[1]Macrodata_CCF!$A$3:$D$55,4,FALSE)</f>
        <v>#ERROR!</v>
      </c>
      <c r="E1729" s="79" t="str">
        <f>VLOOKUP(G1729,[1]Macrodata_CCF!$A$3:$B$55,2,FALSE)</f>
        <v>#ERROR!</v>
      </c>
      <c r="F1729" s="78">
        <v>0.0</v>
      </c>
      <c r="G1729" s="80">
        <v>24.0</v>
      </c>
      <c r="H1729" s="81">
        <v>135805.0</v>
      </c>
      <c r="I1729" s="81">
        <v>230000.0</v>
      </c>
      <c r="J1729" s="81">
        <v>234600.0</v>
      </c>
      <c r="K1729" s="81">
        <v>230000.0</v>
      </c>
      <c r="L1729" s="82">
        <v>1.048834863846276</v>
      </c>
      <c r="N1729" s="83">
        <f t="shared" si="1"/>
        <v>1.048834864</v>
      </c>
      <c r="O1729" s="83">
        <f t="shared" si="2"/>
        <v>1</v>
      </c>
      <c r="Q1729" s="83">
        <f t="shared" si="3"/>
        <v>0.4095434783</v>
      </c>
      <c r="R1729" s="83">
        <f t="shared" si="4"/>
        <v>1.048834864</v>
      </c>
      <c r="S1729" s="83" t="b">
        <f t="shared" si="5"/>
        <v>0</v>
      </c>
      <c r="T1729" s="72"/>
      <c r="U1729" s="72"/>
      <c r="V1729" s="72"/>
      <c r="W1729" s="72"/>
      <c r="X1729" s="72"/>
      <c r="Y1729" s="72"/>
      <c r="Z1729" s="72"/>
      <c r="AA1729" s="72"/>
      <c r="AB1729" s="72"/>
      <c r="AC1729" s="72"/>
      <c r="AD1729" s="72"/>
      <c r="AE1729" s="72"/>
      <c r="AF1729" s="72"/>
      <c r="AG1729" s="72"/>
      <c r="AH1729" s="72"/>
      <c r="AI1729" s="72"/>
      <c r="AJ1729" s="72"/>
      <c r="AK1729" s="72"/>
    </row>
    <row r="1730" ht="14.25" customHeight="1">
      <c r="A1730" s="78">
        <v>1727.0</v>
      </c>
      <c r="C1730" s="78" t="str">
        <f>VLOOKUP(G1730,[1]Macrodata_CCF!$A$3:$D$55,4,FALSE)</f>
        <v>#ERROR!</v>
      </c>
      <c r="E1730" s="79" t="str">
        <f>VLOOKUP(G1730,[1]Macrodata_CCF!$A$3:$B$55,2,FALSE)</f>
        <v>#ERROR!</v>
      </c>
      <c r="F1730" s="78">
        <v>0.0</v>
      </c>
      <c r="G1730" s="80">
        <v>20.0</v>
      </c>
      <c r="H1730" s="81">
        <v>142585.0</v>
      </c>
      <c r="I1730" s="81">
        <v>360000.0</v>
      </c>
      <c r="J1730" s="81">
        <v>175195.0</v>
      </c>
      <c r="K1730" s="81">
        <v>360000.0</v>
      </c>
      <c r="L1730" s="82">
        <v>0.149989651128027</v>
      </c>
      <c r="N1730" s="83">
        <f t="shared" si="1"/>
        <v>0.1499896511</v>
      </c>
      <c r="O1730" s="83">
        <f t="shared" si="2"/>
        <v>0.1499896511</v>
      </c>
      <c r="Q1730" s="83">
        <f t="shared" si="3"/>
        <v>0.6039305556</v>
      </c>
      <c r="R1730" s="83">
        <f t="shared" si="4"/>
        <v>0.1499896511</v>
      </c>
      <c r="S1730" s="83" t="b">
        <f t="shared" si="5"/>
        <v>0</v>
      </c>
      <c r="T1730" s="72"/>
      <c r="U1730" s="72"/>
      <c r="V1730" s="72"/>
      <c r="W1730" s="72"/>
      <c r="X1730" s="72"/>
      <c r="Y1730" s="72"/>
      <c r="Z1730" s="72"/>
      <c r="AA1730" s="72"/>
      <c r="AB1730" s="72"/>
      <c r="AC1730" s="72"/>
      <c r="AD1730" s="72"/>
      <c r="AE1730" s="72"/>
      <c r="AF1730" s="72"/>
      <c r="AG1730" s="72"/>
      <c r="AH1730" s="72"/>
      <c r="AI1730" s="72"/>
      <c r="AJ1730" s="72"/>
      <c r="AK1730" s="72"/>
    </row>
    <row r="1731" ht="14.25" customHeight="1">
      <c r="A1731" s="78">
        <v>1728.0</v>
      </c>
      <c r="C1731" s="78" t="str">
        <f>VLOOKUP(G1731,[1]Macrodata_CCF!$A$3:$D$55,4,FALSE)</f>
        <v>#ERROR!</v>
      </c>
      <c r="E1731" s="79" t="str">
        <f>VLOOKUP(G1731,[1]Macrodata_CCF!$A$3:$B$55,2,FALSE)</f>
        <v>#ERROR!</v>
      </c>
      <c r="F1731" s="78">
        <v>0.0</v>
      </c>
      <c r="G1731" s="80">
        <v>40.0</v>
      </c>
      <c r="H1731" s="81">
        <v>207815.0</v>
      </c>
      <c r="I1731" s="81">
        <v>400000.0</v>
      </c>
      <c r="J1731" s="81">
        <v>228955.0</v>
      </c>
      <c r="K1731" s="81">
        <v>400000.0</v>
      </c>
      <c r="L1731" s="82">
        <v>0.1099981788380987</v>
      </c>
      <c r="N1731" s="83">
        <f t="shared" si="1"/>
        <v>0.1099981788</v>
      </c>
      <c r="O1731" s="83">
        <f t="shared" si="2"/>
        <v>0.1099981788</v>
      </c>
      <c r="Q1731" s="83">
        <f t="shared" si="3"/>
        <v>0.4804625</v>
      </c>
      <c r="R1731" s="83">
        <f t="shared" si="4"/>
        <v>0.1099981788</v>
      </c>
      <c r="S1731" s="83" t="b">
        <f t="shared" si="5"/>
        <v>0</v>
      </c>
      <c r="T1731" s="72"/>
      <c r="U1731" s="72"/>
      <c r="V1731" s="72"/>
      <c r="W1731" s="72"/>
      <c r="X1731" s="72"/>
      <c r="Y1731" s="72"/>
      <c r="Z1731" s="72"/>
      <c r="AA1731" s="72"/>
      <c r="AB1731" s="72"/>
      <c r="AC1731" s="72"/>
      <c r="AD1731" s="72"/>
      <c r="AE1731" s="72"/>
      <c r="AF1731" s="72"/>
      <c r="AG1731" s="72"/>
      <c r="AH1731" s="72"/>
      <c r="AI1731" s="72"/>
      <c r="AJ1731" s="72"/>
      <c r="AK1731" s="72"/>
    </row>
    <row r="1732" ht="14.25" customHeight="1">
      <c r="A1732" s="78">
        <v>1729.0</v>
      </c>
      <c r="C1732" s="78" t="str">
        <f>VLOOKUP(G1732,[1]Macrodata_CCF!$A$3:$D$55,4,FALSE)</f>
        <v>#ERROR!</v>
      </c>
      <c r="E1732" s="79" t="str">
        <f>VLOOKUP(G1732,[1]Macrodata_CCF!$A$3:$B$55,2,FALSE)</f>
        <v>#ERROR!</v>
      </c>
      <c r="F1732" s="78">
        <v>0.0</v>
      </c>
      <c r="G1732" s="80">
        <v>21.0</v>
      </c>
      <c r="H1732" s="81">
        <v>0.0</v>
      </c>
      <c r="I1732" s="81">
        <v>690000.0</v>
      </c>
      <c r="J1732" s="81">
        <v>117300.0</v>
      </c>
      <c r="K1732" s="81">
        <v>690000.0</v>
      </c>
      <c r="L1732" s="82">
        <v>0.17</v>
      </c>
      <c r="N1732" s="83">
        <f t="shared" si="1"/>
        <v>0.17</v>
      </c>
      <c r="O1732" s="83">
        <f t="shared" si="2"/>
        <v>0.17</v>
      </c>
      <c r="Q1732" s="83">
        <f t="shared" si="3"/>
        <v>1</v>
      </c>
      <c r="R1732" s="83">
        <f t="shared" si="4"/>
        <v>0.17</v>
      </c>
      <c r="S1732" s="83" t="b">
        <f t="shared" si="5"/>
        <v>0</v>
      </c>
      <c r="T1732" s="72"/>
      <c r="U1732" s="72"/>
      <c r="V1732" s="72"/>
      <c r="W1732" s="72"/>
      <c r="X1732" s="72"/>
      <c r="Y1732" s="72"/>
      <c r="Z1732" s="72"/>
      <c r="AA1732" s="72"/>
      <c r="AB1732" s="72"/>
      <c r="AC1732" s="72"/>
      <c r="AD1732" s="72"/>
      <c r="AE1732" s="72"/>
      <c r="AF1732" s="72"/>
      <c r="AG1732" s="72"/>
      <c r="AH1732" s="72"/>
      <c r="AI1732" s="72"/>
      <c r="AJ1732" s="72"/>
      <c r="AK1732" s="72"/>
    </row>
    <row r="1733" ht="14.25" customHeight="1">
      <c r="A1733" s="78">
        <v>1730.0</v>
      </c>
      <c r="C1733" s="78" t="str">
        <f>VLOOKUP(G1733,[1]Macrodata_CCF!$A$3:$D$55,4,FALSE)</f>
        <v>#ERROR!</v>
      </c>
      <c r="E1733" s="79" t="str">
        <f>VLOOKUP(G1733,[1]Macrodata_CCF!$A$3:$B$55,2,FALSE)</f>
        <v>#ERROR!</v>
      </c>
      <c r="F1733" s="78">
        <v>0.0</v>
      </c>
      <c r="G1733" s="80">
        <v>33.0</v>
      </c>
      <c r="H1733" s="81">
        <v>234495.0</v>
      </c>
      <c r="I1733" s="81">
        <v>710000.0</v>
      </c>
      <c r="J1733" s="81">
        <v>329595.0</v>
      </c>
      <c r="K1733" s="81">
        <v>710000.0</v>
      </c>
      <c r="L1733" s="82">
        <v>0.1999978969726922</v>
      </c>
      <c r="N1733" s="83">
        <f t="shared" si="1"/>
        <v>0.199997897</v>
      </c>
      <c r="O1733" s="83">
        <f t="shared" si="2"/>
        <v>0.199997897</v>
      </c>
      <c r="Q1733" s="83">
        <f t="shared" si="3"/>
        <v>0.6697253521</v>
      </c>
      <c r="R1733" s="83">
        <f t="shared" si="4"/>
        <v>0.199997897</v>
      </c>
      <c r="S1733" s="83" t="b">
        <f t="shared" si="5"/>
        <v>0</v>
      </c>
      <c r="T1733" s="72"/>
      <c r="U1733" s="72"/>
      <c r="V1733" s="72"/>
      <c r="W1733" s="72"/>
      <c r="X1733" s="72"/>
      <c r="Y1733" s="72"/>
      <c r="Z1733" s="72"/>
      <c r="AA1733" s="72"/>
      <c r="AB1733" s="72"/>
      <c r="AC1733" s="72"/>
      <c r="AD1733" s="72"/>
      <c r="AE1733" s="72"/>
      <c r="AF1733" s="72"/>
      <c r="AG1733" s="72"/>
      <c r="AH1733" s="72"/>
      <c r="AI1733" s="72"/>
      <c r="AJ1733" s="72"/>
      <c r="AK1733" s="72"/>
    </row>
    <row r="1734" ht="14.25" customHeight="1">
      <c r="A1734" s="78">
        <v>1731.0</v>
      </c>
      <c r="C1734" s="78" t="str">
        <f>VLOOKUP(G1734,[1]Macrodata_CCF!$A$3:$D$55,4,FALSE)</f>
        <v>#ERROR!</v>
      </c>
      <c r="E1734" s="79" t="str">
        <f>VLOOKUP(G1734,[1]Macrodata_CCF!$A$3:$B$55,2,FALSE)</f>
        <v>#ERROR!</v>
      </c>
      <c r="F1734" s="78">
        <v>0.0</v>
      </c>
      <c r="G1734" s="80">
        <v>3.0</v>
      </c>
      <c r="H1734" s="81">
        <v>213525.0</v>
      </c>
      <c r="I1734" s="81">
        <v>340000.0</v>
      </c>
      <c r="J1734" s="81">
        <v>251470.0</v>
      </c>
      <c r="K1734" s="81">
        <v>475999.9999999999</v>
      </c>
      <c r="L1734" s="82">
        <v>0.3000197667523226</v>
      </c>
      <c r="N1734" s="83">
        <f t="shared" si="1"/>
        <v>0.3000197668</v>
      </c>
      <c r="O1734" s="83">
        <f t="shared" si="2"/>
        <v>0.3000197668</v>
      </c>
      <c r="Q1734" s="83">
        <f t="shared" si="3"/>
        <v>0.3719852941</v>
      </c>
      <c r="R1734" s="83">
        <f t="shared" si="4"/>
        <v>0.3000197668</v>
      </c>
      <c r="S1734" s="83" t="b">
        <f t="shared" si="5"/>
        <v>0</v>
      </c>
      <c r="T1734" s="72"/>
      <c r="U1734" s="72"/>
      <c r="V1734" s="72"/>
      <c r="W1734" s="72"/>
      <c r="X1734" s="72"/>
      <c r="Y1734" s="72"/>
      <c r="Z1734" s="72"/>
      <c r="AA1734" s="72"/>
      <c r="AB1734" s="72"/>
      <c r="AC1734" s="72"/>
      <c r="AD1734" s="72"/>
      <c r="AE1734" s="72"/>
      <c r="AF1734" s="72"/>
      <c r="AG1734" s="72"/>
      <c r="AH1734" s="72"/>
      <c r="AI1734" s="72"/>
      <c r="AJ1734" s="72"/>
      <c r="AK1734" s="72"/>
    </row>
    <row r="1735" ht="14.25" customHeight="1">
      <c r="A1735" s="78">
        <v>1732.0</v>
      </c>
      <c r="C1735" s="78" t="str">
        <f>VLOOKUP(G1735,[1]Macrodata_CCF!$A$3:$D$55,4,FALSE)</f>
        <v>#ERROR!</v>
      </c>
      <c r="E1735" s="79" t="str">
        <f>VLOOKUP(G1735,[1]Macrodata_CCF!$A$3:$B$55,2,FALSE)</f>
        <v>#ERROR!</v>
      </c>
      <c r="F1735" s="78">
        <v>0.0</v>
      </c>
      <c r="G1735" s="80">
        <v>42.0</v>
      </c>
      <c r="H1735" s="81">
        <v>216895.0</v>
      </c>
      <c r="I1735" s="81">
        <v>510000.0</v>
      </c>
      <c r="J1735" s="81">
        <v>307760.0</v>
      </c>
      <c r="K1735" s="81">
        <v>510000.0</v>
      </c>
      <c r="L1735" s="82">
        <v>0.3100083587792771</v>
      </c>
      <c r="N1735" s="83">
        <f t="shared" si="1"/>
        <v>0.3100083588</v>
      </c>
      <c r="O1735" s="83">
        <f t="shared" si="2"/>
        <v>0.3100083588</v>
      </c>
      <c r="Q1735" s="83">
        <f t="shared" si="3"/>
        <v>0.5747156863</v>
      </c>
      <c r="R1735" s="83">
        <f t="shared" si="4"/>
        <v>0.3100083588</v>
      </c>
      <c r="S1735" s="83" t="b">
        <f t="shared" si="5"/>
        <v>0</v>
      </c>
      <c r="T1735" s="72"/>
      <c r="U1735" s="72"/>
      <c r="V1735" s="72"/>
      <c r="W1735" s="72"/>
      <c r="X1735" s="72"/>
      <c r="Y1735" s="72"/>
      <c r="Z1735" s="72"/>
      <c r="AA1735" s="72"/>
      <c r="AB1735" s="72"/>
      <c r="AC1735" s="72"/>
      <c r="AD1735" s="72"/>
      <c r="AE1735" s="72"/>
      <c r="AF1735" s="72"/>
      <c r="AG1735" s="72"/>
      <c r="AH1735" s="72"/>
      <c r="AI1735" s="72"/>
      <c r="AJ1735" s="72"/>
      <c r="AK1735" s="72"/>
    </row>
    <row r="1736" ht="14.25" customHeight="1">
      <c r="A1736" s="78">
        <v>1733.0</v>
      </c>
      <c r="C1736" s="78" t="str">
        <f>VLOOKUP(G1736,[1]Macrodata_CCF!$A$3:$D$55,4,FALSE)</f>
        <v>#ERROR!</v>
      </c>
      <c r="E1736" s="79" t="str">
        <f>VLOOKUP(G1736,[1]Macrodata_CCF!$A$3:$B$55,2,FALSE)</f>
        <v>#ERROR!</v>
      </c>
      <c r="F1736" s="78">
        <v>0.0</v>
      </c>
      <c r="G1736" s="80">
        <v>17.0</v>
      </c>
      <c r="H1736" s="81">
        <v>0.0</v>
      </c>
      <c r="I1736" s="81">
        <v>730000.0</v>
      </c>
      <c r="J1736" s="81">
        <v>116800.0</v>
      </c>
      <c r="K1736" s="81">
        <v>730000.0</v>
      </c>
      <c r="L1736" s="82">
        <v>0.16</v>
      </c>
      <c r="N1736" s="83">
        <f t="shared" si="1"/>
        <v>0.16</v>
      </c>
      <c r="O1736" s="83">
        <f t="shared" si="2"/>
        <v>0.16</v>
      </c>
      <c r="Q1736" s="83">
        <f t="shared" si="3"/>
        <v>1</v>
      </c>
      <c r="R1736" s="83">
        <f t="shared" si="4"/>
        <v>0.16</v>
      </c>
      <c r="S1736" s="83" t="b">
        <f t="shared" si="5"/>
        <v>0</v>
      </c>
      <c r="T1736" s="72"/>
      <c r="U1736" s="72"/>
      <c r="V1736" s="72"/>
      <c r="W1736" s="72"/>
      <c r="X1736" s="72"/>
      <c r="Y1736" s="72"/>
      <c r="Z1736" s="72"/>
      <c r="AA1736" s="72"/>
      <c r="AB1736" s="72"/>
      <c r="AC1736" s="72"/>
      <c r="AD1736" s="72"/>
      <c r="AE1736" s="72"/>
      <c r="AF1736" s="72"/>
      <c r="AG1736" s="72"/>
      <c r="AH1736" s="72"/>
      <c r="AI1736" s="72"/>
      <c r="AJ1736" s="72"/>
      <c r="AK1736" s="72"/>
    </row>
    <row r="1737" ht="14.25" customHeight="1">
      <c r="A1737" s="78">
        <v>1734.0</v>
      </c>
      <c r="C1737" s="78" t="str">
        <f>VLOOKUP(G1737,[1]Macrodata_CCF!$A$3:$D$55,4,FALSE)</f>
        <v>#ERROR!</v>
      </c>
      <c r="E1737" s="79" t="str">
        <f>VLOOKUP(G1737,[1]Macrodata_CCF!$A$3:$B$55,2,FALSE)</f>
        <v>#ERROR!</v>
      </c>
      <c r="F1737" s="78">
        <v>0.0</v>
      </c>
      <c r="G1737" s="80">
        <v>40.0</v>
      </c>
      <c r="H1737" s="81">
        <v>374560.0</v>
      </c>
      <c r="I1737" s="81">
        <v>480000.0</v>
      </c>
      <c r="J1737" s="81">
        <v>382995.0</v>
      </c>
      <c r="K1737" s="81">
        <v>480000.0</v>
      </c>
      <c r="L1737" s="82">
        <v>0.07999810318664644</v>
      </c>
      <c r="N1737" s="83">
        <f t="shared" si="1"/>
        <v>0.07999810319</v>
      </c>
      <c r="O1737" s="83">
        <f t="shared" si="2"/>
        <v>0.07999810319</v>
      </c>
      <c r="Q1737" s="83">
        <f t="shared" si="3"/>
        <v>0.2196666667</v>
      </c>
      <c r="R1737" s="83">
        <f t="shared" si="4"/>
        <v>0.07999810319</v>
      </c>
      <c r="S1737" s="83" t="b">
        <f t="shared" si="5"/>
        <v>0</v>
      </c>
      <c r="T1737" s="72"/>
      <c r="U1737" s="72"/>
      <c r="V1737" s="72"/>
      <c r="W1737" s="72"/>
      <c r="X1737" s="72"/>
      <c r="Y1737" s="72"/>
      <c r="Z1737" s="72"/>
      <c r="AA1737" s="72"/>
      <c r="AB1737" s="72"/>
      <c r="AC1737" s="72"/>
      <c r="AD1737" s="72"/>
      <c r="AE1737" s="72"/>
      <c r="AF1737" s="72"/>
      <c r="AG1737" s="72"/>
      <c r="AH1737" s="72"/>
      <c r="AI1737" s="72"/>
      <c r="AJ1737" s="72"/>
      <c r="AK1737" s="72"/>
    </row>
    <row r="1738" ht="14.25" customHeight="1">
      <c r="A1738" s="78">
        <v>1735.0</v>
      </c>
      <c r="C1738" s="78" t="str">
        <f>VLOOKUP(G1738,[1]Macrodata_CCF!$A$3:$D$55,4,FALSE)</f>
        <v>#ERROR!</v>
      </c>
      <c r="E1738" s="79" t="str">
        <f>VLOOKUP(G1738,[1]Macrodata_CCF!$A$3:$B$55,2,FALSE)</f>
        <v>#ERROR!</v>
      </c>
      <c r="F1738" s="78">
        <v>0.0</v>
      </c>
      <c r="G1738" s="80">
        <v>40.0</v>
      </c>
      <c r="H1738" s="81">
        <v>0.0</v>
      </c>
      <c r="I1738" s="81">
        <v>270000.0</v>
      </c>
      <c r="J1738" s="81">
        <v>24300.0</v>
      </c>
      <c r="K1738" s="81">
        <v>270000.0</v>
      </c>
      <c r="L1738" s="82">
        <v>0.09</v>
      </c>
      <c r="N1738" s="83">
        <f t="shared" si="1"/>
        <v>0.09</v>
      </c>
      <c r="O1738" s="83">
        <f t="shared" si="2"/>
        <v>0.09</v>
      </c>
      <c r="Q1738" s="83">
        <f t="shared" si="3"/>
        <v>1</v>
      </c>
      <c r="R1738" s="83">
        <f t="shared" si="4"/>
        <v>0.09</v>
      </c>
      <c r="S1738" s="83" t="b">
        <f t="shared" si="5"/>
        <v>0</v>
      </c>
      <c r="T1738" s="72"/>
      <c r="U1738" s="72"/>
      <c r="V1738" s="72"/>
      <c r="W1738" s="72"/>
      <c r="X1738" s="72"/>
      <c r="Y1738" s="72"/>
      <c r="Z1738" s="72"/>
      <c r="AA1738" s="72"/>
      <c r="AB1738" s="72"/>
      <c r="AC1738" s="72"/>
      <c r="AD1738" s="72"/>
      <c r="AE1738" s="72"/>
      <c r="AF1738" s="72"/>
      <c r="AG1738" s="72"/>
      <c r="AH1738" s="72"/>
      <c r="AI1738" s="72"/>
      <c r="AJ1738" s="72"/>
      <c r="AK1738" s="72"/>
    </row>
    <row r="1739" ht="14.25" customHeight="1">
      <c r="A1739" s="78">
        <v>1736.0</v>
      </c>
      <c r="C1739" s="78" t="str">
        <f>VLOOKUP(G1739,[1]Macrodata_CCF!$A$3:$D$55,4,FALSE)</f>
        <v>#ERROR!</v>
      </c>
      <c r="E1739" s="79" t="str">
        <f>VLOOKUP(G1739,[1]Macrodata_CCF!$A$3:$B$55,2,FALSE)</f>
        <v>#ERROR!</v>
      </c>
      <c r="F1739" s="78">
        <v>0.0</v>
      </c>
      <c r="G1739" s="80">
        <v>53.0</v>
      </c>
      <c r="H1739" s="81">
        <v>43050.0</v>
      </c>
      <c r="I1739" s="81">
        <v>90000.0</v>
      </c>
      <c r="J1739" s="81">
        <v>46335.0</v>
      </c>
      <c r="K1739" s="81">
        <v>90000.0</v>
      </c>
      <c r="L1739" s="82">
        <v>0.06996805111821086</v>
      </c>
      <c r="N1739" s="83">
        <f t="shared" si="1"/>
        <v>0.06996805112</v>
      </c>
      <c r="O1739" s="83">
        <f t="shared" si="2"/>
        <v>0.06996805112</v>
      </c>
      <c r="Q1739" s="83">
        <f t="shared" si="3"/>
        <v>0.5216666667</v>
      </c>
      <c r="R1739" s="83">
        <f t="shared" si="4"/>
        <v>0.06996805112</v>
      </c>
      <c r="S1739" s="83" t="b">
        <f t="shared" si="5"/>
        <v>0</v>
      </c>
      <c r="T1739" s="72"/>
      <c r="U1739" s="72"/>
      <c r="V1739" s="72"/>
      <c r="W1739" s="72"/>
      <c r="X1739" s="72"/>
      <c r="Y1739" s="72"/>
      <c r="Z1739" s="72"/>
      <c r="AA1739" s="72"/>
      <c r="AB1739" s="72"/>
      <c r="AC1739" s="72"/>
      <c r="AD1739" s="72"/>
      <c r="AE1739" s="72"/>
      <c r="AF1739" s="72"/>
      <c r="AG1739" s="72"/>
      <c r="AH1739" s="72"/>
      <c r="AI1739" s="72"/>
      <c r="AJ1739" s="72"/>
      <c r="AK1739" s="72"/>
    </row>
    <row r="1740" ht="14.25" customHeight="1">
      <c r="A1740" s="78">
        <v>1737.0</v>
      </c>
      <c r="C1740" s="78" t="str">
        <f>VLOOKUP(G1740,[1]Macrodata_CCF!$A$3:$D$55,4,FALSE)</f>
        <v>#ERROR!</v>
      </c>
      <c r="E1740" s="79" t="str">
        <f>VLOOKUP(G1740,[1]Macrodata_CCF!$A$3:$B$55,2,FALSE)</f>
        <v>#ERROR!</v>
      </c>
      <c r="F1740" s="78">
        <v>0.0</v>
      </c>
      <c r="G1740" s="80">
        <v>20.0</v>
      </c>
      <c r="H1740" s="81">
        <v>146555.0</v>
      </c>
      <c r="I1740" s="81">
        <v>280000.0</v>
      </c>
      <c r="J1740" s="81">
        <v>170575.0</v>
      </c>
      <c r="K1740" s="81">
        <v>280000.0</v>
      </c>
      <c r="L1740" s="82">
        <v>0.1799992506275994</v>
      </c>
      <c r="N1740" s="83">
        <f t="shared" si="1"/>
        <v>0.1799992506</v>
      </c>
      <c r="O1740" s="83">
        <f t="shared" si="2"/>
        <v>0.1799992506</v>
      </c>
      <c r="Q1740" s="83">
        <f t="shared" si="3"/>
        <v>0.4765892857</v>
      </c>
      <c r="R1740" s="83">
        <f t="shared" si="4"/>
        <v>0.1799992506</v>
      </c>
      <c r="S1740" s="83" t="b">
        <f t="shared" si="5"/>
        <v>0</v>
      </c>
      <c r="T1740" s="72"/>
      <c r="U1740" s="72"/>
      <c r="V1740" s="72"/>
      <c r="W1740" s="72"/>
      <c r="X1740" s="72"/>
      <c r="Y1740" s="72"/>
      <c r="Z1740" s="72"/>
      <c r="AA1740" s="72"/>
      <c r="AB1740" s="72"/>
      <c r="AC1740" s="72"/>
      <c r="AD1740" s="72"/>
      <c r="AE1740" s="72"/>
      <c r="AF1740" s="72"/>
      <c r="AG1740" s="72"/>
      <c r="AH1740" s="72"/>
      <c r="AI1740" s="72"/>
      <c r="AJ1740" s="72"/>
      <c r="AK1740" s="72"/>
    </row>
    <row r="1741" ht="14.25" customHeight="1">
      <c r="A1741" s="78">
        <v>1738.0</v>
      </c>
      <c r="C1741" s="78" t="str">
        <f>VLOOKUP(G1741,[1]Macrodata_CCF!$A$3:$D$55,4,FALSE)</f>
        <v>#ERROR!</v>
      </c>
      <c r="E1741" s="79" t="str">
        <f>VLOOKUP(G1741,[1]Macrodata_CCF!$A$3:$B$55,2,FALSE)</f>
        <v>#ERROR!</v>
      </c>
      <c r="F1741" s="78">
        <v>0.0</v>
      </c>
      <c r="G1741" s="80">
        <v>39.0</v>
      </c>
      <c r="H1741" s="81">
        <v>331300.0</v>
      </c>
      <c r="I1741" s="81">
        <v>360000.0</v>
      </c>
      <c r="J1741" s="81">
        <v>332450.0</v>
      </c>
      <c r="K1741" s="81">
        <v>360000.0</v>
      </c>
      <c r="L1741" s="82">
        <v>0.04006968641114982</v>
      </c>
      <c r="N1741" s="83">
        <f t="shared" si="1"/>
        <v>0.04006968641</v>
      </c>
      <c r="O1741" s="83">
        <f t="shared" si="2"/>
        <v>0.04006968641</v>
      </c>
      <c r="Q1741" s="83">
        <f t="shared" si="3"/>
        <v>0.07972222222</v>
      </c>
      <c r="R1741" s="83">
        <f t="shared" si="4"/>
        <v>0.003194444444</v>
      </c>
      <c r="S1741" s="83" t="b">
        <f t="shared" si="5"/>
        <v>0</v>
      </c>
      <c r="T1741" s="72"/>
      <c r="U1741" s="72"/>
      <c r="V1741" s="72"/>
      <c r="W1741" s="72"/>
      <c r="X1741" s="72"/>
      <c r="Y1741" s="72"/>
      <c r="Z1741" s="72"/>
      <c r="AA1741" s="72"/>
      <c r="AB1741" s="72"/>
      <c r="AC1741" s="72"/>
      <c r="AD1741" s="72"/>
      <c r="AE1741" s="72"/>
      <c r="AF1741" s="72"/>
      <c r="AG1741" s="72"/>
      <c r="AH1741" s="72"/>
      <c r="AI1741" s="72"/>
      <c r="AJ1741" s="72"/>
      <c r="AK1741" s="72"/>
    </row>
    <row r="1742" ht="14.25" customHeight="1">
      <c r="A1742" s="78">
        <v>1739.0</v>
      </c>
      <c r="C1742" s="78" t="str">
        <f>VLOOKUP(G1742,[1]Macrodata_CCF!$A$3:$D$55,4,FALSE)</f>
        <v>#ERROR!</v>
      </c>
      <c r="E1742" s="79" t="str">
        <f>VLOOKUP(G1742,[1]Macrodata_CCF!$A$3:$B$55,2,FALSE)</f>
        <v>#ERROR!</v>
      </c>
      <c r="F1742" s="78">
        <v>0.0</v>
      </c>
      <c r="G1742" s="80">
        <v>6.0</v>
      </c>
      <c r="H1742" s="81">
        <v>92935.0</v>
      </c>
      <c r="I1742" s="81">
        <v>230000.0</v>
      </c>
      <c r="J1742" s="81">
        <v>124460.0</v>
      </c>
      <c r="K1742" s="81">
        <v>230000.0</v>
      </c>
      <c r="L1742" s="82">
        <v>0.2300003647904279</v>
      </c>
      <c r="N1742" s="83">
        <f t="shared" si="1"/>
        <v>0.2300003648</v>
      </c>
      <c r="O1742" s="83">
        <f t="shared" si="2"/>
        <v>0.2300003648</v>
      </c>
      <c r="Q1742" s="83">
        <f t="shared" si="3"/>
        <v>0.5959347826</v>
      </c>
      <c r="R1742" s="83">
        <f t="shared" si="4"/>
        <v>0.2300003648</v>
      </c>
      <c r="S1742" s="83" t="b">
        <f t="shared" si="5"/>
        <v>0</v>
      </c>
      <c r="T1742" s="72"/>
      <c r="U1742" s="72"/>
      <c r="V1742" s="72"/>
      <c r="W1742" s="72"/>
      <c r="X1742" s="72"/>
      <c r="Y1742" s="72"/>
      <c r="Z1742" s="72"/>
      <c r="AA1742" s="72"/>
      <c r="AB1742" s="72"/>
      <c r="AC1742" s="72"/>
      <c r="AD1742" s="72"/>
      <c r="AE1742" s="72"/>
      <c r="AF1742" s="72"/>
      <c r="AG1742" s="72"/>
      <c r="AH1742" s="72"/>
      <c r="AI1742" s="72"/>
      <c r="AJ1742" s="72"/>
      <c r="AK1742" s="72"/>
    </row>
    <row r="1743" ht="14.25" customHeight="1">
      <c r="A1743" s="78">
        <v>1740.0</v>
      </c>
      <c r="C1743" s="78" t="str">
        <f>VLOOKUP(G1743,[1]Macrodata_CCF!$A$3:$D$55,4,FALSE)</f>
        <v>#ERROR!</v>
      </c>
      <c r="E1743" s="79" t="str">
        <f>VLOOKUP(G1743,[1]Macrodata_CCF!$A$3:$B$55,2,FALSE)</f>
        <v>#ERROR!</v>
      </c>
      <c r="F1743" s="78">
        <v>0.0</v>
      </c>
      <c r="G1743" s="80">
        <v>38.0</v>
      </c>
      <c r="H1743" s="81">
        <v>838940.0</v>
      </c>
      <c r="I1743" s="81">
        <v>940000.0</v>
      </c>
      <c r="J1743" s="81">
        <v>810645.0</v>
      </c>
      <c r="K1743" s="81">
        <v>940000.0</v>
      </c>
      <c r="L1743" s="82">
        <v>-0.2799821887987334</v>
      </c>
      <c r="N1743" s="83">
        <f t="shared" si="1"/>
        <v>-0.2799821888</v>
      </c>
      <c r="O1743" s="83">
        <f t="shared" si="2"/>
        <v>0</v>
      </c>
      <c r="Q1743" s="83">
        <f t="shared" si="3"/>
        <v>0.1075106383</v>
      </c>
      <c r="R1743" s="83">
        <f t="shared" si="4"/>
        <v>-0.2799821888</v>
      </c>
      <c r="S1743" s="83" t="b">
        <f t="shared" si="5"/>
        <v>0</v>
      </c>
      <c r="T1743" s="72"/>
      <c r="U1743" s="72"/>
      <c r="V1743" s="72"/>
      <c r="W1743" s="72"/>
      <c r="X1743" s="72"/>
      <c r="Y1743" s="72"/>
      <c r="Z1743" s="72"/>
      <c r="AA1743" s="72"/>
      <c r="AB1743" s="72"/>
      <c r="AC1743" s="72"/>
      <c r="AD1743" s="72"/>
      <c r="AE1743" s="72"/>
      <c r="AF1743" s="72"/>
      <c r="AG1743" s="72"/>
      <c r="AH1743" s="72"/>
      <c r="AI1743" s="72"/>
      <c r="AJ1743" s="72"/>
      <c r="AK1743" s="72"/>
    </row>
    <row r="1744" ht="14.25" customHeight="1">
      <c r="A1744" s="78">
        <v>1741.0</v>
      </c>
      <c r="C1744" s="78" t="str">
        <f>VLOOKUP(G1744,[1]Macrodata_CCF!$A$3:$D$55,4,FALSE)</f>
        <v>#ERROR!</v>
      </c>
      <c r="E1744" s="79" t="str">
        <f>VLOOKUP(G1744,[1]Macrodata_CCF!$A$3:$B$55,2,FALSE)</f>
        <v>#ERROR!</v>
      </c>
      <c r="F1744" s="78">
        <v>0.0</v>
      </c>
      <c r="G1744" s="80">
        <v>2.0</v>
      </c>
      <c r="H1744" s="81">
        <v>0.0</v>
      </c>
      <c r="I1744" s="81">
        <v>370000.0</v>
      </c>
      <c r="J1744" s="81">
        <v>133200.0</v>
      </c>
      <c r="K1744" s="81">
        <v>370000.0</v>
      </c>
      <c r="L1744" s="82">
        <v>0.36</v>
      </c>
      <c r="N1744" s="83">
        <f t="shared" si="1"/>
        <v>0.36</v>
      </c>
      <c r="O1744" s="83">
        <f t="shared" si="2"/>
        <v>0.36</v>
      </c>
      <c r="Q1744" s="83">
        <f t="shared" si="3"/>
        <v>1</v>
      </c>
      <c r="R1744" s="83">
        <f t="shared" si="4"/>
        <v>0.36</v>
      </c>
      <c r="S1744" s="83" t="b">
        <f t="shared" si="5"/>
        <v>0</v>
      </c>
      <c r="T1744" s="72"/>
      <c r="U1744" s="72"/>
      <c r="V1744" s="72"/>
      <c r="W1744" s="72"/>
      <c r="X1744" s="72"/>
      <c r="Y1744" s="72"/>
      <c r="Z1744" s="72"/>
      <c r="AA1744" s="72"/>
      <c r="AB1744" s="72"/>
      <c r="AC1744" s="72"/>
      <c r="AD1744" s="72"/>
      <c r="AE1744" s="72"/>
      <c r="AF1744" s="72"/>
      <c r="AG1744" s="72"/>
      <c r="AH1744" s="72"/>
      <c r="AI1744" s="72"/>
      <c r="AJ1744" s="72"/>
      <c r="AK1744" s="72"/>
    </row>
    <row r="1745" ht="14.25" customHeight="1">
      <c r="A1745" s="78">
        <v>1742.0</v>
      </c>
      <c r="C1745" s="78" t="str">
        <f>VLOOKUP(G1745,[1]Macrodata_CCF!$A$3:$D$55,4,FALSE)</f>
        <v>#ERROR!</v>
      </c>
      <c r="E1745" s="79" t="str">
        <f>VLOOKUP(G1745,[1]Macrodata_CCF!$A$3:$B$55,2,FALSE)</f>
        <v>#ERROR!</v>
      </c>
      <c r="F1745" s="78">
        <v>0.0</v>
      </c>
      <c r="G1745" s="80">
        <v>2.0</v>
      </c>
      <c r="H1745" s="81">
        <v>119620.0</v>
      </c>
      <c r="I1745" s="81">
        <v>970000.0</v>
      </c>
      <c r="J1745" s="81">
        <v>408750.0</v>
      </c>
      <c r="K1745" s="81">
        <v>970000.0</v>
      </c>
      <c r="L1745" s="82">
        <v>0.3400009407558974</v>
      </c>
      <c r="N1745" s="83">
        <f t="shared" si="1"/>
        <v>0.3400009408</v>
      </c>
      <c r="O1745" s="83">
        <f t="shared" si="2"/>
        <v>0.3400009408</v>
      </c>
      <c r="Q1745" s="83">
        <f t="shared" si="3"/>
        <v>0.8766804124</v>
      </c>
      <c r="R1745" s="83">
        <f t="shared" si="4"/>
        <v>0.3400009408</v>
      </c>
      <c r="S1745" s="83" t="b">
        <f t="shared" si="5"/>
        <v>0</v>
      </c>
      <c r="T1745" s="72"/>
      <c r="U1745" s="72"/>
      <c r="V1745" s="72"/>
      <c r="W1745" s="72"/>
      <c r="X1745" s="72"/>
      <c r="Y1745" s="72"/>
      <c r="Z1745" s="72"/>
      <c r="AA1745" s="72"/>
      <c r="AB1745" s="72"/>
      <c r="AC1745" s="72"/>
      <c r="AD1745" s="72"/>
      <c r="AE1745" s="72"/>
      <c r="AF1745" s="72"/>
      <c r="AG1745" s="72"/>
      <c r="AH1745" s="72"/>
      <c r="AI1745" s="72"/>
      <c r="AJ1745" s="72"/>
      <c r="AK1745" s="72"/>
    </row>
    <row r="1746" ht="14.25" customHeight="1">
      <c r="A1746" s="78">
        <v>1743.0</v>
      </c>
      <c r="C1746" s="78" t="str">
        <f>VLOOKUP(G1746,[1]Macrodata_CCF!$A$3:$D$55,4,FALSE)</f>
        <v>#ERROR!</v>
      </c>
      <c r="E1746" s="79" t="str">
        <f>VLOOKUP(G1746,[1]Macrodata_CCF!$A$3:$B$55,2,FALSE)</f>
        <v>#ERROR!</v>
      </c>
      <c r="F1746" s="78">
        <v>0.0</v>
      </c>
      <c r="G1746" s="80">
        <v>35.0</v>
      </c>
      <c r="H1746" s="81">
        <v>532190.0</v>
      </c>
      <c r="I1746" s="81">
        <v>670000.0</v>
      </c>
      <c r="J1746" s="81">
        <v>540460.0</v>
      </c>
      <c r="K1746" s="81">
        <v>670000.0</v>
      </c>
      <c r="L1746" s="82">
        <v>0.06001015891444743</v>
      </c>
      <c r="N1746" s="83">
        <f t="shared" si="1"/>
        <v>0.06001015891</v>
      </c>
      <c r="O1746" s="83">
        <f t="shared" si="2"/>
        <v>0.06001015891</v>
      </c>
      <c r="Q1746" s="83">
        <f t="shared" si="3"/>
        <v>0.2056865672</v>
      </c>
      <c r="R1746" s="83">
        <f t="shared" si="4"/>
        <v>0.06001015891</v>
      </c>
      <c r="S1746" s="83" t="b">
        <f t="shared" si="5"/>
        <v>0</v>
      </c>
      <c r="T1746" s="72"/>
      <c r="U1746" s="72"/>
      <c r="V1746" s="72"/>
      <c r="W1746" s="72"/>
      <c r="X1746" s="72"/>
      <c r="Y1746" s="72"/>
      <c r="Z1746" s="72"/>
      <c r="AA1746" s="72"/>
      <c r="AB1746" s="72"/>
      <c r="AC1746" s="72"/>
      <c r="AD1746" s="72"/>
      <c r="AE1746" s="72"/>
      <c r="AF1746" s="72"/>
      <c r="AG1746" s="72"/>
      <c r="AH1746" s="72"/>
      <c r="AI1746" s="72"/>
      <c r="AJ1746" s="72"/>
      <c r="AK1746" s="72"/>
    </row>
    <row r="1747" ht="14.25" customHeight="1">
      <c r="A1747" s="78">
        <v>1744.0</v>
      </c>
      <c r="C1747" s="78" t="str">
        <f>VLOOKUP(G1747,[1]Macrodata_CCF!$A$3:$D$55,4,FALSE)</f>
        <v>#ERROR!</v>
      </c>
      <c r="E1747" s="79" t="str">
        <f>VLOOKUP(G1747,[1]Macrodata_CCF!$A$3:$B$55,2,FALSE)</f>
        <v>#ERROR!</v>
      </c>
      <c r="F1747" s="78">
        <v>0.0</v>
      </c>
      <c r="G1747" s="80">
        <v>29.0</v>
      </c>
      <c r="H1747" s="81">
        <v>94405.0</v>
      </c>
      <c r="I1747" s="81">
        <v>810000.0</v>
      </c>
      <c r="J1747" s="81">
        <v>194590.0</v>
      </c>
      <c r="K1747" s="81">
        <v>810000.0</v>
      </c>
      <c r="L1747" s="82">
        <v>0.1400023756454419</v>
      </c>
      <c r="N1747" s="83">
        <f t="shared" si="1"/>
        <v>0.1400023756</v>
      </c>
      <c r="O1747" s="83">
        <f t="shared" si="2"/>
        <v>0.1400023756</v>
      </c>
      <c r="Q1747" s="83">
        <f t="shared" si="3"/>
        <v>0.8834506173</v>
      </c>
      <c r="R1747" s="83">
        <f t="shared" si="4"/>
        <v>0.1400023756</v>
      </c>
      <c r="S1747" s="83" t="b">
        <f t="shared" si="5"/>
        <v>0</v>
      </c>
      <c r="T1747" s="72"/>
      <c r="U1747" s="72"/>
      <c r="V1747" s="72"/>
      <c r="W1747" s="72"/>
      <c r="X1747" s="72"/>
      <c r="Y1747" s="72"/>
      <c r="Z1747" s="72"/>
      <c r="AA1747" s="72"/>
      <c r="AB1747" s="72"/>
      <c r="AC1747" s="72"/>
      <c r="AD1747" s="72"/>
      <c r="AE1747" s="72"/>
      <c r="AF1747" s="72"/>
      <c r="AG1747" s="72"/>
      <c r="AH1747" s="72"/>
      <c r="AI1747" s="72"/>
      <c r="AJ1747" s="72"/>
      <c r="AK1747" s="72"/>
    </row>
    <row r="1748" ht="14.25" customHeight="1">
      <c r="A1748" s="78">
        <v>1745.0</v>
      </c>
      <c r="C1748" s="78" t="str">
        <f>VLOOKUP(G1748,[1]Macrodata_CCF!$A$3:$D$55,4,FALSE)</f>
        <v>#ERROR!</v>
      </c>
      <c r="E1748" s="79" t="str">
        <f>VLOOKUP(G1748,[1]Macrodata_CCF!$A$3:$B$55,2,FALSE)</f>
        <v>#ERROR!</v>
      </c>
      <c r="F1748" s="78">
        <v>1.0</v>
      </c>
      <c r="G1748" s="80">
        <v>25.0</v>
      </c>
      <c r="H1748" s="81">
        <v>53940.0</v>
      </c>
      <c r="I1748" s="81">
        <v>410000.0</v>
      </c>
      <c r="J1748" s="81">
        <v>0.0</v>
      </c>
      <c r="K1748" s="81">
        <v>410000.0</v>
      </c>
      <c r="L1748" s="82">
        <v>-0.1514913216873561</v>
      </c>
      <c r="N1748" s="83">
        <f t="shared" si="1"/>
        <v>-0.1514913217</v>
      </c>
      <c r="O1748" s="83">
        <f t="shared" si="2"/>
        <v>0</v>
      </c>
      <c r="Q1748" s="83">
        <f t="shared" si="3"/>
        <v>0.8684390244</v>
      </c>
      <c r="R1748" s="83">
        <f t="shared" si="4"/>
        <v>-0.1514913217</v>
      </c>
      <c r="S1748" s="83" t="b">
        <f t="shared" si="5"/>
        <v>0</v>
      </c>
      <c r="T1748" s="72"/>
      <c r="U1748" s="72"/>
      <c r="V1748" s="72"/>
      <c r="W1748" s="72"/>
      <c r="X1748" s="72"/>
      <c r="Y1748" s="72"/>
      <c r="Z1748" s="72"/>
      <c r="AA1748" s="72"/>
      <c r="AB1748" s="72"/>
      <c r="AC1748" s="72"/>
      <c r="AD1748" s="72"/>
      <c r="AE1748" s="72"/>
      <c r="AF1748" s="72"/>
      <c r="AG1748" s="72"/>
      <c r="AH1748" s="72"/>
      <c r="AI1748" s="72"/>
      <c r="AJ1748" s="72"/>
      <c r="AK1748" s="72"/>
    </row>
    <row r="1749" ht="14.25" customHeight="1">
      <c r="A1749" s="78">
        <v>1746.0</v>
      </c>
      <c r="C1749" s="78" t="str">
        <f>VLOOKUP(G1749,[1]Macrodata_CCF!$A$3:$D$55,4,FALSE)</f>
        <v>#ERROR!</v>
      </c>
      <c r="E1749" s="79" t="str">
        <f>VLOOKUP(G1749,[1]Macrodata_CCF!$A$3:$B$55,2,FALSE)</f>
        <v>#ERROR!</v>
      </c>
      <c r="F1749" s="78">
        <v>0.0</v>
      </c>
      <c r="G1749" s="80">
        <v>36.0</v>
      </c>
      <c r="H1749" s="81">
        <v>241730.0</v>
      </c>
      <c r="I1749" s="81">
        <v>930000.0</v>
      </c>
      <c r="J1749" s="81">
        <v>379385.0</v>
      </c>
      <c r="K1749" s="81">
        <v>930000.0</v>
      </c>
      <c r="L1749" s="82">
        <v>0.2000014529181862</v>
      </c>
      <c r="N1749" s="83">
        <f t="shared" si="1"/>
        <v>0.2000014529</v>
      </c>
      <c r="O1749" s="83">
        <f t="shared" si="2"/>
        <v>0.2000014529</v>
      </c>
      <c r="Q1749" s="83">
        <f t="shared" si="3"/>
        <v>0.7400752688</v>
      </c>
      <c r="R1749" s="83">
        <f t="shared" si="4"/>
        <v>0.2000014529</v>
      </c>
      <c r="S1749" s="83" t="b">
        <f t="shared" si="5"/>
        <v>0</v>
      </c>
      <c r="T1749" s="72"/>
      <c r="U1749" s="72"/>
      <c r="V1749" s="72"/>
      <c r="W1749" s="72"/>
      <c r="X1749" s="72"/>
      <c r="Y1749" s="72"/>
      <c r="Z1749" s="72"/>
      <c r="AA1749" s="72"/>
      <c r="AB1749" s="72"/>
      <c r="AC1749" s="72"/>
      <c r="AD1749" s="72"/>
      <c r="AE1749" s="72"/>
      <c r="AF1749" s="72"/>
      <c r="AG1749" s="72"/>
      <c r="AH1749" s="72"/>
      <c r="AI1749" s="72"/>
      <c r="AJ1749" s="72"/>
      <c r="AK1749" s="72"/>
    </row>
    <row r="1750" ht="14.25" customHeight="1">
      <c r="A1750" s="78">
        <v>1747.0</v>
      </c>
      <c r="C1750" s="78" t="str">
        <f>VLOOKUP(G1750,[1]Macrodata_CCF!$A$3:$D$55,4,FALSE)</f>
        <v>#ERROR!</v>
      </c>
      <c r="E1750" s="79" t="str">
        <f>VLOOKUP(G1750,[1]Macrodata_CCF!$A$3:$B$55,2,FALSE)</f>
        <v>#ERROR!</v>
      </c>
      <c r="F1750" s="78">
        <v>0.0</v>
      </c>
      <c r="G1750" s="80">
        <v>13.0</v>
      </c>
      <c r="H1750" s="81">
        <v>578015.0</v>
      </c>
      <c r="I1750" s="81">
        <v>880000.0</v>
      </c>
      <c r="J1750" s="81">
        <v>635390.0</v>
      </c>
      <c r="K1750" s="81">
        <v>880000.0</v>
      </c>
      <c r="L1750" s="82">
        <v>0.1899928804410815</v>
      </c>
      <c r="N1750" s="83">
        <f t="shared" si="1"/>
        <v>0.1899928804</v>
      </c>
      <c r="O1750" s="83">
        <f t="shared" si="2"/>
        <v>0.1899928804</v>
      </c>
      <c r="Q1750" s="83">
        <f t="shared" si="3"/>
        <v>0.3431647727</v>
      </c>
      <c r="R1750" s="83">
        <f t="shared" si="4"/>
        <v>0.1899928804</v>
      </c>
      <c r="S1750" s="83" t="b">
        <f t="shared" si="5"/>
        <v>0</v>
      </c>
      <c r="T1750" s="72"/>
      <c r="U1750" s="72"/>
      <c r="V1750" s="72"/>
      <c r="W1750" s="72"/>
      <c r="X1750" s="72"/>
      <c r="Y1750" s="72"/>
      <c r="Z1750" s="72"/>
      <c r="AA1750" s="72"/>
      <c r="AB1750" s="72"/>
      <c r="AC1750" s="72"/>
      <c r="AD1750" s="72"/>
      <c r="AE1750" s="72"/>
      <c r="AF1750" s="72"/>
      <c r="AG1750" s="72"/>
      <c r="AH1750" s="72"/>
      <c r="AI1750" s="72"/>
      <c r="AJ1750" s="72"/>
      <c r="AK1750" s="72"/>
    </row>
    <row r="1751" ht="14.25" customHeight="1">
      <c r="A1751" s="78">
        <v>1748.0</v>
      </c>
      <c r="C1751" s="78" t="str">
        <f>VLOOKUP(G1751,[1]Macrodata_CCF!$A$3:$D$55,4,FALSE)</f>
        <v>#ERROR!</v>
      </c>
      <c r="E1751" s="79" t="str">
        <f>VLOOKUP(G1751,[1]Macrodata_CCF!$A$3:$B$55,2,FALSE)</f>
        <v>#ERROR!</v>
      </c>
      <c r="F1751" s="78">
        <v>0.0</v>
      </c>
      <c r="G1751" s="80">
        <v>45.0</v>
      </c>
      <c r="H1751" s="81">
        <v>367450.0</v>
      </c>
      <c r="I1751" s="81">
        <v>490000.0</v>
      </c>
      <c r="J1751" s="81">
        <v>388285.0</v>
      </c>
      <c r="K1751" s="81">
        <v>686000.0</v>
      </c>
      <c r="L1751" s="82">
        <v>0.1700122399020808</v>
      </c>
      <c r="N1751" s="83">
        <f t="shared" si="1"/>
        <v>0.1700122399</v>
      </c>
      <c r="O1751" s="83">
        <f t="shared" si="2"/>
        <v>0.1700122399</v>
      </c>
      <c r="Q1751" s="83">
        <f t="shared" si="3"/>
        <v>0.2501020408</v>
      </c>
      <c r="R1751" s="83">
        <f t="shared" si="4"/>
        <v>0.1700122399</v>
      </c>
      <c r="S1751" s="83" t="b">
        <f t="shared" si="5"/>
        <v>0</v>
      </c>
      <c r="T1751" s="72"/>
      <c r="U1751" s="72"/>
      <c r="V1751" s="72"/>
      <c r="W1751" s="72"/>
      <c r="X1751" s="72"/>
      <c r="Y1751" s="72"/>
      <c r="Z1751" s="72"/>
      <c r="AA1751" s="72"/>
      <c r="AB1751" s="72"/>
      <c r="AC1751" s="72"/>
      <c r="AD1751" s="72"/>
      <c r="AE1751" s="72"/>
      <c r="AF1751" s="72"/>
      <c r="AG1751" s="72"/>
      <c r="AH1751" s="72"/>
      <c r="AI1751" s="72"/>
      <c r="AJ1751" s="72"/>
      <c r="AK1751" s="72"/>
    </row>
    <row r="1752" ht="14.25" customHeight="1">
      <c r="A1752" s="78">
        <v>1749.0</v>
      </c>
      <c r="C1752" s="78" t="str">
        <f>VLOOKUP(G1752,[1]Macrodata_CCF!$A$3:$D$55,4,FALSE)</f>
        <v>#ERROR!</v>
      </c>
      <c r="E1752" s="79" t="str">
        <f>VLOOKUP(G1752,[1]Macrodata_CCF!$A$3:$B$55,2,FALSE)</f>
        <v>#ERROR!</v>
      </c>
      <c r="F1752" s="78">
        <v>0.0</v>
      </c>
      <c r="G1752" s="80">
        <v>34.0</v>
      </c>
      <c r="H1752" s="81">
        <v>163515.0</v>
      </c>
      <c r="I1752" s="81">
        <v>980000.0</v>
      </c>
      <c r="J1752" s="81">
        <v>261495.0</v>
      </c>
      <c r="K1752" s="81">
        <v>1568000.0</v>
      </c>
      <c r="L1752" s="82">
        <v>0.1200022045720374</v>
      </c>
      <c r="N1752" s="83">
        <f t="shared" si="1"/>
        <v>0.1200022046</v>
      </c>
      <c r="O1752" s="83">
        <f t="shared" si="2"/>
        <v>0.1200022046</v>
      </c>
      <c r="Q1752" s="83">
        <f t="shared" si="3"/>
        <v>0.8331479592</v>
      </c>
      <c r="R1752" s="83">
        <f t="shared" si="4"/>
        <v>0.1200022046</v>
      </c>
      <c r="S1752" s="83" t="b">
        <f t="shared" si="5"/>
        <v>0</v>
      </c>
      <c r="T1752" s="72"/>
      <c r="U1752" s="72"/>
      <c r="V1752" s="72"/>
      <c r="W1752" s="72"/>
      <c r="X1752" s="72"/>
      <c r="Y1752" s="72"/>
      <c r="Z1752" s="72"/>
      <c r="AA1752" s="72"/>
      <c r="AB1752" s="72"/>
      <c r="AC1752" s="72"/>
      <c r="AD1752" s="72"/>
      <c r="AE1752" s="72"/>
      <c r="AF1752" s="72"/>
      <c r="AG1752" s="72"/>
      <c r="AH1752" s="72"/>
      <c r="AI1752" s="72"/>
      <c r="AJ1752" s="72"/>
      <c r="AK1752" s="72"/>
    </row>
    <row r="1753" ht="14.25" customHeight="1">
      <c r="A1753" s="78">
        <v>1750.0</v>
      </c>
      <c r="C1753" s="78" t="str">
        <f>VLOOKUP(G1753,[1]Macrodata_CCF!$A$3:$D$55,4,FALSE)</f>
        <v>#ERROR!</v>
      </c>
      <c r="E1753" s="79" t="str">
        <f>VLOOKUP(G1753,[1]Macrodata_CCF!$A$3:$B$55,2,FALSE)</f>
        <v>#ERROR!</v>
      </c>
      <c r="F1753" s="78">
        <v>0.0</v>
      </c>
      <c r="G1753" s="80">
        <v>11.0</v>
      </c>
      <c r="H1753" s="81">
        <v>588125.0</v>
      </c>
      <c r="I1753" s="81">
        <v>720000.0</v>
      </c>
      <c r="J1753" s="81">
        <v>614500.0</v>
      </c>
      <c r="K1753" s="81">
        <v>720000.0</v>
      </c>
      <c r="L1753" s="82">
        <v>0.2</v>
      </c>
      <c r="N1753" s="83">
        <f t="shared" si="1"/>
        <v>0.2</v>
      </c>
      <c r="O1753" s="83">
        <f t="shared" si="2"/>
        <v>0.2</v>
      </c>
      <c r="Q1753" s="83">
        <f t="shared" si="3"/>
        <v>0.1831597222</v>
      </c>
      <c r="R1753" s="83">
        <f t="shared" si="4"/>
        <v>0.2</v>
      </c>
      <c r="S1753" s="83" t="b">
        <f t="shared" si="5"/>
        <v>0</v>
      </c>
      <c r="T1753" s="72"/>
      <c r="U1753" s="72"/>
      <c r="V1753" s="72"/>
      <c r="W1753" s="72"/>
      <c r="X1753" s="72"/>
      <c r="Y1753" s="72"/>
      <c r="Z1753" s="72"/>
      <c r="AA1753" s="72"/>
      <c r="AB1753" s="72"/>
      <c r="AC1753" s="72"/>
      <c r="AD1753" s="72"/>
      <c r="AE1753" s="72"/>
      <c r="AF1753" s="72"/>
      <c r="AG1753" s="72"/>
      <c r="AH1753" s="72"/>
      <c r="AI1753" s="72"/>
      <c r="AJ1753" s="72"/>
      <c r="AK1753" s="72"/>
    </row>
    <row r="1754" ht="14.25" customHeight="1">
      <c r="A1754" s="78">
        <v>1751.0</v>
      </c>
      <c r="C1754" s="78" t="str">
        <f>VLOOKUP(G1754,[1]Macrodata_CCF!$A$3:$D$55,4,FALSE)</f>
        <v>#ERROR!</v>
      </c>
      <c r="E1754" s="79" t="str">
        <f>VLOOKUP(G1754,[1]Macrodata_CCF!$A$3:$B$55,2,FALSE)</f>
        <v>#ERROR!</v>
      </c>
      <c r="F1754" s="78">
        <v>0.0</v>
      </c>
      <c r="G1754" s="80">
        <v>16.0</v>
      </c>
      <c r="H1754" s="81">
        <v>676630.0</v>
      </c>
      <c r="I1754" s="81">
        <v>810000.0</v>
      </c>
      <c r="J1754" s="81">
        <v>701970.0</v>
      </c>
      <c r="K1754" s="81">
        <v>810000.0</v>
      </c>
      <c r="L1754" s="82">
        <v>0.1899977506185799</v>
      </c>
      <c r="N1754" s="83">
        <f t="shared" si="1"/>
        <v>0.1899977506</v>
      </c>
      <c r="O1754" s="83">
        <f t="shared" si="2"/>
        <v>0.1899977506</v>
      </c>
      <c r="Q1754" s="83">
        <f t="shared" si="3"/>
        <v>0.164654321</v>
      </c>
      <c r="R1754" s="83">
        <f t="shared" si="4"/>
        <v>0.1899977506</v>
      </c>
      <c r="S1754" s="83" t="b">
        <f t="shared" si="5"/>
        <v>0</v>
      </c>
      <c r="T1754" s="72"/>
      <c r="U1754" s="72"/>
      <c r="V1754" s="72"/>
      <c r="W1754" s="72"/>
      <c r="X1754" s="72"/>
      <c r="Y1754" s="72"/>
      <c r="Z1754" s="72"/>
      <c r="AA1754" s="72"/>
      <c r="AB1754" s="72"/>
      <c r="AC1754" s="72"/>
      <c r="AD1754" s="72"/>
      <c r="AE1754" s="72"/>
      <c r="AF1754" s="72"/>
      <c r="AG1754" s="72"/>
      <c r="AH1754" s="72"/>
      <c r="AI1754" s="72"/>
      <c r="AJ1754" s="72"/>
      <c r="AK1754" s="72"/>
    </row>
    <row r="1755" ht="14.25" customHeight="1">
      <c r="A1755" s="78">
        <v>1752.0</v>
      </c>
      <c r="C1755" s="78" t="str">
        <f>VLOOKUP(G1755,[1]Macrodata_CCF!$A$3:$D$55,4,FALSE)</f>
        <v>#ERROR!</v>
      </c>
      <c r="E1755" s="79" t="str">
        <f>VLOOKUP(G1755,[1]Macrodata_CCF!$A$3:$B$55,2,FALSE)</f>
        <v>#ERROR!</v>
      </c>
      <c r="F1755" s="78">
        <v>0.0</v>
      </c>
      <c r="G1755" s="80">
        <v>7.0</v>
      </c>
      <c r="H1755" s="81">
        <v>202870.0</v>
      </c>
      <c r="I1755" s="81">
        <v>360000.0</v>
      </c>
      <c r="J1755" s="81">
        <v>240580.0</v>
      </c>
      <c r="K1755" s="81">
        <v>360000.0</v>
      </c>
      <c r="L1755" s="82">
        <v>0.2399923630115191</v>
      </c>
      <c r="N1755" s="83">
        <f t="shared" si="1"/>
        <v>0.239992363</v>
      </c>
      <c r="O1755" s="83">
        <f t="shared" si="2"/>
        <v>0.239992363</v>
      </c>
      <c r="Q1755" s="83">
        <f t="shared" si="3"/>
        <v>0.4364722222</v>
      </c>
      <c r="R1755" s="83">
        <f t="shared" si="4"/>
        <v>0.239992363</v>
      </c>
      <c r="S1755" s="83" t="b">
        <f t="shared" si="5"/>
        <v>0</v>
      </c>
      <c r="T1755" s="72"/>
      <c r="U1755" s="72"/>
      <c r="V1755" s="72"/>
      <c r="W1755" s="72"/>
      <c r="X1755" s="72"/>
      <c r="Y1755" s="72"/>
      <c r="Z1755" s="72"/>
      <c r="AA1755" s="72"/>
      <c r="AB1755" s="72"/>
      <c r="AC1755" s="72"/>
      <c r="AD1755" s="72"/>
      <c r="AE1755" s="72"/>
      <c r="AF1755" s="72"/>
      <c r="AG1755" s="72"/>
      <c r="AH1755" s="72"/>
      <c r="AI1755" s="72"/>
      <c r="AJ1755" s="72"/>
      <c r="AK1755" s="72"/>
    </row>
    <row r="1756" ht="14.25" customHeight="1">
      <c r="A1756" s="78">
        <v>1753.0</v>
      </c>
      <c r="C1756" s="78" t="str">
        <f>VLOOKUP(G1756,[1]Macrodata_CCF!$A$3:$D$55,4,FALSE)</f>
        <v>#ERROR!</v>
      </c>
      <c r="E1756" s="79" t="str">
        <f>VLOOKUP(G1756,[1]Macrodata_CCF!$A$3:$B$55,2,FALSE)</f>
        <v>#ERROR!</v>
      </c>
      <c r="F1756" s="78">
        <v>0.0</v>
      </c>
      <c r="G1756" s="80">
        <v>48.0</v>
      </c>
      <c r="H1756" s="81">
        <v>143030.0</v>
      </c>
      <c r="I1756" s="81">
        <v>900000.0</v>
      </c>
      <c r="J1756" s="81">
        <v>249005.0</v>
      </c>
      <c r="K1756" s="81">
        <v>900000.0</v>
      </c>
      <c r="L1756" s="82">
        <v>0.1399989431549467</v>
      </c>
      <c r="N1756" s="83">
        <f t="shared" si="1"/>
        <v>0.1399989432</v>
      </c>
      <c r="O1756" s="83">
        <f t="shared" si="2"/>
        <v>0.1399989432</v>
      </c>
      <c r="Q1756" s="83">
        <f t="shared" si="3"/>
        <v>0.8410777778</v>
      </c>
      <c r="R1756" s="83">
        <f t="shared" si="4"/>
        <v>0.1399989432</v>
      </c>
      <c r="S1756" s="83" t="b">
        <f t="shared" si="5"/>
        <v>0</v>
      </c>
      <c r="T1756" s="72"/>
      <c r="U1756" s="72"/>
      <c r="V1756" s="72"/>
      <c r="W1756" s="72"/>
      <c r="X1756" s="72"/>
      <c r="Y1756" s="72"/>
      <c r="Z1756" s="72"/>
      <c r="AA1756" s="72"/>
      <c r="AB1756" s="72"/>
      <c r="AC1756" s="72"/>
      <c r="AD1756" s="72"/>
      <c r="AE1756" s="72"/>
      <c r="AF1756" s="72"/>
      <c r="AG1756" s="72"/>
      <c r="AH1756" s="72"/>
      <c r="AI1756" s="72"/>
      <c r="AJ1756" s="72"/>
      <c r="AK1756" s="72"/>
    </row>
    <row r="1757" ht="14.25" customHeight="1">
      <c r="A1757" s="78">
        <v>1754.0</v>
      </c>
      <c r="C1757" s="78" t="str">
        <f>VLOOKUP(G1757,[1]Macrodata_CCF!$A$3:$D$55,4,FALSE)</f>
        <v>#ERROR!</v>
      </c>
      <c r="E1757" s="79" t="str">
        <f>VLOOKUP(G1757,[1]Macrodata_CCF!$A$3:$B$55,2,FALSE)</f>
        <v>#ERROR!</v>
      </c>
      <c r="F1757" s="78">
        <v>0.0</v>
      </c>
      <c r="G1757" s="80">
        <v>42.0</v>
      </c>
      <c r="H1757" s="81">
        <v>77385.0</v>
      </c>
      <c r="I1757" s="81">
        <v>120000.0</v>
      </c>
      <c r="J1757" s="81">
        <v>86335.0</v>
      </c>
      <c r="K1757" s="81">
        <v>120000.0</v>
      </c>
      <c r="L1757" s="82">
        <v>0.2100199460283937</v>
      </c>
      <c r="N1757" s="83">
        <f t="shared" si="1"/>
        <v>0.210019946</v>
      </c>
      <c r="O1757" s="83">
        <f t="shared" si="2"/>
        <v>0.210019946</v>
      </c>
      <c r="Q1757" s="83">
        <f t="shared" si="3"/>
        <v>0.355125</v>
      </c>
      <c r="R1757" s="83">
        <f t="shared" si="4"/>
        <v>0.210019946</v>
      </c>
      <c r="S1757" s="83" t="b">
        <f t="shared" si="5"/>
        <v>0</v>
      </c>
      <c r="T1757" s="72"/>
      <c r="U1757" s="72"/>
      <c r="V1757" s="72"/>
      <c r="W1757" s="72"/>
      <c r="X1757" s="72"/>
      <c r="Y1757" s="72"/>
      <c r="Z1757" s="72"/>
      <c r="AA1757" s="72"/>
      <c r="AB1757" s="72"/>
      <c r="AC1757" s="72"/>
      <c r="AD1757" s="72"/>
      <c r="AE1757" s="72"/>
      <c r="AF1757" s="72"/>
      <c r="AG1757" s="72"/>
      <c r="AH1757" s="72"/>
      <c r="AI1757" s="72"/>
      <c r="AJ1757" s="72"/>
      <c r="AK1757" s="72"/>
    </row>
    <row r="1758" ht="14.25" customHeight="1">
      <c r="A1758" s="78">
        <v>1755.0</v>
      </c>
      <c r="C1758" s="78" t="str">
        <f>VLOOKUP(G1758,[1]Macrodata_CCF!$A$3:$D$55,4,FALSE)</f>
        <v>#ERROR!</v>
      </c>
      <c r="E1758" s="79" t="str">
        <f>VLOOKUP(G1758,[1]Macrodata_CCF!$A$3:$B$55,2,FALSE)</f>
        <v>#ERROR!</v>
      </c>
      <c r="F1758" s="78">
        <v>0.0</v>
      </c>
      <c r="G1758" s="80">
        <v>1.0</v>
      </c>
      <c r="H1758" s="81">
        <v>236985.0</v>
      </c>
      <c r="I1758" s="81">
        <v>280000.0</v>
      </c>
      <c r="J1758" s="81">
        <v>227520.0</v>
      </c>
      <c r="K1758" s="81">
        <v>280000.0</v>
      </c>
      <c r="L1758" s="82">
        <v>-0.2200395210972916</v>
      </c>
      <c r="N1758" s="83">
        <f t="shared" si="1"/>
        <v>-0.2200395211</v>
      </c>
      <c r="O1758" s="83">
        <f t="shared" si="2"/>
        <v>0</v>
      </c>
      <c r="Q1758" s="83">
        <f t="shared" si="3"/>
        <v>0.153625</v>
      </c>
      <c r="R1758" s="83">
        <f t="shared" si="4"/>
        <v>-0.2200395211</v>
      </c>
      <c r="S1758" s="83" t="b">
        <f t="shared" si="5"/>
        <v>0</v>
      </c>
      <c r="T1758" s="72"/>
      <c r="U1758" s="72"/>
      <c r="V1758" s="72"/>
      <c r="W1758" s="72"/>
      <c r="X1758" s="72"/>
      <c r="Y1758" s="72"/>
      <c r="Z1758" s="72"/>
      <c r="AA1758" s="72"/>
      <c r="AB1758" s="72"/>
      <c r="AC1758" s="72"/>
      <c r="AD1758" s="72"/>
      <c r="AE1758" s="72"/>
      <c r="AF1758" s="72"/>
      <c r="AG1758" s="72"/>
      <c r="AH1758" s="72"/>
      <c r="AI1758" s="72"/>
      <c r="AJ1758" s="72"/>
      <c r="AK1758" s="72"/>
    </row>
    <row r="1759" ht="14.25" customHeight="1">
      <c r="A1759" s="78">
        <v>1756.0</v>
      </c>
      <c r="C1759" s="78" t="str">
        <f>VLOOKUP(G1759,[1]Macrodata_CCF!$A$3:$D$55,4,FALSE)</f>
        <v>#ERROR!</v>
      </c>
      <c r="E1759" s="79" t="str">
        <f>VLOOKUP(G1759,[1]Macrodata_CCF!$A$3:$B$55,2,FALSE)</f>
        <v>#ERROR!</v>
      </c>
      <c r="F1759" s="78">
        <v>0.0</v>
      </c>
      <c r="G1759" s="80">
        <v>52.0</v>
      </c>
      <c r="H1759" s="81">
        <v>0.0</v>
      </c>
      <c r="I1759" s="81">
        <v>370000.0</v>
      </c>
      <c r="J1759" s="81">
        <v>25900.0</v>
      </c>
      <c r="K1759" s="81">
        <v>370000.0</v>
      </c>
      <c r="L1759" s="82">
        <v>0.07</v>
      </c>
      <c r="N1759" s="83">
        <f t="shared" si="1"/>
        <v>0.07</v>
      </c>
      <c r="O1759" s="83">
        <f t="shared" si="2"/>
        <v>0.07</v>
      </c>
      <c r="Q1759" s="83">
        <f t="shared" si="3"/>
        <v>1</v>
      </c>
      <c r="R1759" s="83">
        <f t="shared" si="4"/>
        <v>0.07</v>
      </c>
      <c r="S1759" s="83" t="b">
        <f t="shared" si="5"/>
        <v>0</v>
      </c>
      <c r="T1759" s="72"/>
      <c r="U1759" s="72"/>
      <c r="V1759" s="72"/>
      <c r="W1759" s="72"/>
      <c r="X1759" s="72"/>
      <c r="Y1759" s="72"/>
      <c r="Z1759" s="72"/>
      <c r="AA1759" s="72"/>
      <c r="AB1759" s="72"/>
      <c r="AC1759" s="72"/>
      <c r="AD1759" s="72"/>
      <c r="AE1759" s="72"/>
      <c r="AF1759" s="72"/>
      <c r="AG1759" s="72"/>
      <c r="AH1759" s="72"/>
      <c r="AI1759" s="72"/>
      <c r="AJ1759" s="72"/>
      <c r="AK1759" s="72"/>
    </row>
    <row r="1760" ht="14.25" customHeight="1">
      <c r="A1760" s="78">
        <v>1757.0</v>
      </c>
      <c r="C1760" s="78" t="str">
        <f>VLOOKUP(G1760,[1]Macrodata_CCF!$A$3:$D$55,4,FALSE)</f>
        <v>#ERROR!</v>
      </c>
      <c r="E1760" s="79" t="str">
        <f>VLOOKUP(G1760,[1]Macrodata_CCF!$A$3:$B$55,2,FALSE)</f>
        <v>#ERROR!</v>
      </c>
      <c r="F1760" s="78">
        <v>0.0</v>
      </c>
      <c r="G1760" s="80">
        <v>30.0</v>
      </c>
      <c r="H1760" s="81">
        <v>364250.0</v>
      </c>
      <c r="I1760" s="81">
        <v>390000.0</v>
      </c>
      <c r="J1760" s="81">
        <v>361675.0</v>
      </c>
      <c r="K1760" s="81">
        <v>390000.0</v>
      </c>
      <c r="L1760" s="82">
        <v>-0.1</v>
      </c>
      <c r="N1760" s="83">
        <f t="shared" si="1"/>
        <v>-0.1</v>
      </c>
      <c r="O1760" s="83">
        <f t="shared" si="2"/>
        <v>0</v>
      </c>
      <c r="Q1760" s="83">
        <f t="shared" si="3"/>
        <v>0.06602564103</v>
      </c>
      <c r="R1760" s="83">
        <f t="shared" si="4"/>
        <v>-0.006602564103</v>
      </c>
      <c r="S1760" s="83" t="b">
        <f t="shared" si="5"/>
        <v>0</v>
      </c>
      <c r="T1760" s="72"/>
      <c r="U1760" s="72"/>
      <c r="V1760" s="72"/>
      <c r="W1760" s="72"/>
      <c r="X1760" s="72"/>
      <c r="Y1760" s="72"/>
      <c r="Z1760" s="72"/>
      <c r="AA1760" s="72"/>
      <c r="AB1760" s="72"/>
      <c r="AC1760" s="72"/>
      <c r="AD1760" s="72"/>
      <c r="AE1760" s="72"/>
      <c r="AF1760" s="72"/>
      <c r="AG1760" s="72"/>
      <c r="AH1760" s="72"/>
      <c r="AI1760" s="72"/>
      <c r="AJ1760" s="72"/>
      <c r="AK1760" s="72"/>
    </row>
    <row r="1761" ht="14.25" customHeight="1">
      <c r="A1761" s="78">
        <v>1758.0</v>
      </c>
      <c r="C1761" s="78" t="str">
        <f>VLOOKUP(G1761,[1]Macrodata_CCF!$A$3:$D$55,4,FALSE)</f>
        <v>#ERROR!</v>
      </c>
      <c r="E1761" s="79" t="str">
        <f>VLOOKUP(G1761,[1]Macrodata_CCF!$A$3:$B$55,2,FALSE)</f>
        <v>#ERROR!</v>
      </c>
      <c r="F1761" s="78">
        <v>0.0</v>
      </c>
      <c r="G1761" s="80">
        <v>49.0</v>
      </c>
      <c r="H1761" s="81">
        <v>0.0</v>
      </c>
      <c r="I1761" s="81">
        <v>960000.0</v>
      </c>
      <c r="J1761" s="81">
        <v>86400.0</v>
      </c>
      <c r="K1761" s="81">
        <v>960000.0</v>
      </c>
      <c r="L1761" s="82">
        <v>0.09</v>
      </c>
      <c r="N1761" s="83">
        <f t="shared" si="1"/>
        <v>0.09</v>
      </c>
      <c r="O1761" s="83">
        <f t="shared" si="2"/>
        <v>0.09</v>
      </c>
      <c r="Q1761" s="83">
        <f t="shared" si="3"/>
        <v>1</v>
      </c>
      <c r="R1761" s="83">
        <f t="shared" si="4"/>
        <v>0.09</v>
      </c>
      <c r="S1761" s="83" t="b">
        <f t="shared" si="5"/>
        <v>0</v>
      </c>
      <c r="T1761" s="72"/>
      <c r="U1761" s="72"/>
      <c r="V1761" s="72"/>
      <c r="W1761" s="72"/>
      <c r="X1761" s="72"/>
      <c r="Y1761" s="72"/>
      <c r="Z1761" s="72"/>
      <c r="AA1761" s="72"/>
      <c r="AB1761" s="72"/>
      <c r="AC1761" s="72"/>
      <c r="AD1761" s="72"/>
      <c r="AE1761" s="72"/>
      <c r="AF1761" s="72"/>
      <c r="AG1761" s="72"/>
      <c r="AH1761" s="72"/>
      <c r="AI1761" s="72"/>
      <c r="AJ1761" s="72"/>
      <c r="AK1761" s="72"/>
    </row>
    <row r="1762" ht="14.25" customHeight="1">
      <c r="A1762" s="78">
        <v>1759.0</v>
      </c>
      <c r="C1762" s="78" t="str">
        <f>VLOOKUP(G1762,[1]Macrodata_CCF!$A$3:$D$55,4,FALSE)</f>
        <v>#ERROR!</v>
      </c>
      <c r="E1762" s="79" t="str">
        <f>VLOOKUP(G1762,[1]Macrodata_CCF!$A$3:$B$55,2,FALSE)</f>
        <v>#ERROR!</v>
      </c>
      <c r="F1762" s="78">
        <v>1.0</v>
      </c>
      <c r="G1762" s="80">
        <v>17.0</v>
      </c>
      <c r="H1762" s="81">
        <v>212940.0</v>
      </c>
      <c r="I1762" s="81">
        <v>260000.0</v>
      </c>
      <c r="J1762" s="81">
        <v>240705.0</v>
      </c>
      <c r="K1762" s="81">
        <v>416000.0</v>
      </c>
      <c r="L1762" s="82">
        <v>0.5899915002124947</v>
      </c>
      <c r="N1762" s="83">
        <f t="shared" si="1"/>
        <v>0.5899915002</v>
      </c>
      <c r="O1762" s="83">
        <f t="shared" si="2"/>
        <v>0.5899915002</v>
      </c>
      <c r="Q1762" s="83">
        <f t="shared" si="3"/>
        <v>0.181</v>
      </c>
      <c r="R1762" s="83">
        <f t="shared" si="4"/>
        <v>0.5899915002</v>
      </c>
      <c r="S1762" s="83" t="b">
        <f t="shared" si="5"/>
        <v>0</v>
      </c>
      <c r="T1762" s="72"/>
      <c r="U1762" s="72"/>
      <c r="V1762" s="72"/>
      <c r="W1762" s="72"/>
      <c r="X1762" s="72"/>
      <c r="Y1762" s="72"/>
      <c r="Z1762" s="72"/>
      <c r="AA1762" s="72"/>
      <c r="AB1762" s="72"/>
      <c r="AC1762" s="72"/>
      <c r="AD1762" s="72"/>
      <c r="AE1762" s="72"/>
      <c r="AF1762" s="72"/>
      <c r="AG1762" s="72"/>
      <c r="AH1762" s="72"/>
      <c r="AI1762" s="72"/>
      <c r="AJ1762" s="72"/>
      <c r="AK1762" s="72"/>
    </row>
    <row r="1763" ht="14.25" customHeight="1">
      <c r="A1763" s="78">
        <v>1760.0</v>
      </c>
      <c r="C1763" s="78" t="str">
        <f>VLOOKUP(G1763,[1]Macrodata_CCF!$A$3:$D$55,4,FALSE)</f>
        <v>#ERROR!</v>
      </c>
      <c r="E1763" s="79" t="str">
        <f>VLOOKUP(G1763,[1]Macrodata_CCF!$A$3:$B$55,2,FALSE)</f>
        <v>#ERROR!</v>
      </c>
      <c r="F1763" s="78">
        <v>0.0</v>
      </c>
      <c r="G1763" s="80">
        <v>15.0</v>
      </c>
      <c r="H1763" s="81">
        <v>258550.0</v>
      </c>
      <c r="I1763" s="81">
        <v>430000.0</v>
      </c>
      <c r="J1763" s="81">
        <v>287695.0</v>
      </c>
      <c r="K1763" s="81">
        <v>430000.0</v>
      </c>
      <c r="L1763" s="82">
        <v>0.1699912510936133</v>
      </c>
      <c r="N1763" s="83">
        <f t="shared" si="1"/>
        <v>0.1699912511</v>
      </c>
      <c r="O1763" s="83">
        <f t="shared" si="2"/>
        <v>0.1699912511</v>
      </c>
      <c r="Q1763" s="83">
        <f t="shared" si="3"/>
        <v>0.3987209302</v>
      </c>
      <c r="R1763" s="83">
        <f t="shared" si="4"/>
        <v>0.1699912511</v>
      </c>
      <c r="S1763" s="83" t="b">
        <f t="shared" si="5"/>
        <v>0</v>
      </c>
      <c r="T1763" s="72"/>
      <c r="U1763" s="72"/>
      <c r="V1763" s="72"/>
      <c r="W1763" s="72"/>
      <c r="X1763" s="72"/>
      <c r="Y1763" s="72"/>
      <c r="Z1763" s="72"/>
      <c r="AA1763" s="72"/>
      <c r="AB1763" s="72"/>
      <c r="AC1763" s="72"/>
      <c r="AD1763" s="72"/>
      <c r="AE1763" s="72"/>
      <c r="AF1763" s="72"/>
      <c r="AG1763" s="72"/>
      <c r="AH1763" s="72"/>
      <c r="AI1763" s="72"/>
      <c r="AJ1763" s="72"/>
      <c r="AK1763" s="72"/>
    </row>
    <row r="1764" ht="14.25" customHeight="1">
      <c r="A1764" s="78">
        <v>1761.0</v>
      </c>
      <c r="C1764" s="78" t="str">
        <f>VLOOKUP(G1764,[1]Macrodata_CCF!$A$3:$D$55,4,FALSE)</f>
        <v>#ERROR!</v>
      </c>
      <c r="E1764" s="79" t="str">
        <f>VLOOKUP(G1764,[1]Macrodata_CCF!$A$3:$B$55,2,FALSE)</f>
        <v>#ERROR!</v>
      </c>
      <c r="F1764" s="78">
        <v>0.0</v>
      </c>
      <c r="G1764" s="80">
        <v>8.0</v>
      </c>
      <c r="H1764" s="81">
        <v>469305.0</v>
      </c>
      <c r="I1764" s="81">
        <v>660000.0</v>
      </c>
      <c r="J1764" s="81">
        <v>673200.0</v>
      </c>
      <c r="K1764" s="81">
        <v>660000.0</v>
      </c>
      <c r="L1764" s="82">
        <v>1.069220482970188</v>
      </c>
      <c r="N1764" s="83">
        <f t="shared" si="1"/>
        <v>1.069220483</v>
      </c>
      <c r="O1764" s="83">
        <f t="shared" si="2"/>
        <v>1</v>
      </c>
      <c r="Q1764" s="83">
        <f t="shared" si="3"/>
        <v>0.2889318182</v>
      </c>
      <c r="R1764" s="83">
        <f t="shared" si="4"/>
        <v>1.069220483</v>
      </c>
      <c r="S1764" s="83" t="b">
        <f t="shared" si="5"/>
        <v>0</v>
      </c>
      <c r="T1764" s="72"/>
      <c r="U1764" s="72"/>
      <c r="V1764" s="72"/>
      <c r="W1764" s="72"/>
      <c r="X1764" s="72"/>
      <c r="Y1764" s="72"/>
      <c r="Z1764" s="72"/>
      <c r="AA1764" s="72"/>
      <c r="AB1764" s="72"/>
      <c r="AC1764" s="72"/>
      <c r="AD1764" s="72"/>
      <c r="AE1764" s="72"/>
      <c r="AF1764" s="72"/>
      <c r="AG1764" s="72"/>
      <c r="AH1764" s="72"/>
      <c r="AI1764" s="72"/>
      <c r="AJ1764" s="72"/>
      <c r="AK1764" s="72"/>
    </row>
    <row r="1765" ht="14.25" customHeight="1">
      <c r="A1765" s="78">
        <v>1762.0</v>
      </c>
      <c r="C1765" s="78" t="str">
        <f>VLOOKUP(G1765,[1]Macrodata_CCF!$A$3:$D$55,4,FALSE)</f>
        <v>#ERROR!</v>
      </c>
      <c r="E1765" s="79" t="str">
        <f>VLOOKUP(G1765,[1]Macrodata_CCF!$A$3:$B$55,2,FALSE)</f>
        <v>#ERROR!</v>
      </c>
      <c r="F1765" s="78">
        <v>0.0</v>
      </c>
      <c r="G1765" s="80">
        <v>51.0</v>
      </c>
      <c r="H1765" s="81">
        <v>325155.0</v>
      </c>
      <c r="I1765" s="81">
        <v>690000.0</v>
      </c>
      <c r="J1765" s="81">
        <v>361640.0</v>
      </c>
      <c r="K1765" s="81">
        <v>690000.0</v>
      </c>
      <c r="L1765" s="82">
        <v>0.1000013704449835</v>
      </c>
      <c r="N1765" s="83">
        <f t="shared" si="1"/>
        <v>0.1000013704</v>
      </c>
      <c r="O1765" s="83">
        <f t="shared" si="2"/>
        <v>0.1000013704</v>
      </c>
      <c r="Q1765" s="83">
        <f t="shared" si="3"/>
        <v>0.5287608696</v>
      </c>
      <c r="R1765" s="83">
        <f t="shared" si="4"/>
        <v>0.1000013704</v>
      </c>
      <c r="S1765" s="83" t="b">
        <f t="shared" si="5"/>
        <v>0</v>
      </c>
      <c r="T1765" s="72"/>
      <c r="U1765" s="72"/>
      <c r="V1765" s="72"/>
      <c r="W1765" s="72"/>
      <c r="X1765" s="72"/>
      <c r="Y1765" s="72"/>
      <c r="Z1765" s="72"/>
      <c r="AA1765" s="72"/>
      <c r="AB1765" s="72"/>
      <c r="AC1765" s="72"/>
      <c r="AD1765" s="72"/>
      <c r="AE1765" s="72"/>
      <c r="AF1765" s="72"/>
      <c r="AG1765" s="72"/>
      <c r="AH1765" s="72"/>
      <c r="AI1765" s="72"/>
      <c r="AJ1765" s="72"/>
      <c r="AK1765" s="72"/>
    </row>
    <row r="1766" ht="14.25" customHeight="1">
      <c r="A1766" s="78">
        <v>1763.0</v>
      </c>
      <c r="C1766" s="78" t="str">
        <f>VLOOKUP(G1766,[1]Macrodata_CCF!$A$3:$D$55,4,FALSE)</f>
        <v>#ERROR!</v>
      </c>
      <c r="E1766" s="79" t="str">
        <f>VLOOKUP(G1766,[1]Macrodata_CCF!$A$3:$B$55,2,FALSE)</f>
        <v>#ERROR!</v>
      </c>
      <c r="F1766" s="78">
        <v>0.0</v>
      </c>
      <c r="G1766" s="80">
        <v>39.0</v>
      </c>
      <c r="H1766" s="81">
        <v>23280.0</v>
      </c>
      <c r="I1766" s="81">
        <v>140000.0</v>
      </c>
      <c r="J1766" s="81">
        <v>38455.0</v>
      </c>
      <c r="K1766" s="81">
        <v>280000.0</v>
      </c>
      <c r="L1766" s="82">
        <v>0.1300119945167923</v>
      </c>
      <c r="N1766" s="83">
        <f t="shared" si="1"/>
        <v>0.1300119945</v>
      </c>
      <c r="O1766" s="83">
        <f t="shared" si="2"/>
        <v>0.1300119945</v>
      </c>
      <c r="Q1766" s="83">
        <f t="shared" si="3"/>
        <v>0.8337142857</v>
      </c>
      <c r="R1766" s="83">
        <f t="shared" si="4"/>
        <v>0.1300119945</v>
      </c>
      <c r="S1766" s="83" t="b">
        <f t="shared" si="5"/>
        <v>0</v>
      </c>
      <c r="T1766" s="72"/>
      <c r="U1766" s="72"/>
      <c r="V1766" s="72"/>
      <c r="W1766" s="72"/>
      <c r="X1766" s="72"/>
      <c r="Y1766" s="72"/>
      <c r="Z1766" s="72"/>
      <c r="AA1766" s="72"/>
      <c r="AB1766" s="72"/>
      <c r="AC1766" s="72"/>
      <c r="AD1766" s="72"/>
      <c r="AE1766" s="72"/>
      <c r="AF1766" s="72"/>
      <c r="AG1766" s="72"/>
      <c r="AH1766" s="72"/>
      <c r="AI1766" s="72"/>
      <c r="AJ1766" s="72"/>
      <c r="AK1766" s="72"/>
    </row>
    <row r="1767" ht="14.25" customHeight="1">
      <c r="A1767" s="78">
        <v>1764.0</v>
      </c>
      <c r="C1767" s="78" t="str">
        <f>VLOOKUP(G1767,[1]Macrodata_CCF!$A$3:$D$55,4,FALSE)</f>
        <v>#ERROR!</v>
      </c>
      <c r="E1767" s="79" t="str">
        <f>VLOOKUP(G1767,[1]Macrodata_CCF!$A$3:$B$55,2,FALSE)</f>
        <v>#ERROR!</v>
      </c>
      <c r="F1767" s="78">
        <v>0.0</v>
      </c>
      <c r="G1767" s="80">
        <v>10.0</v>
      </c>
      <c r="H1767" s="81">
        <v>313515.0</v>
      </c>
      <c r="I1767" s="81">
        <v>950000.0</v>
      </c>
      <c r="J1767" s="81">
        <v>498095.0</v>
      </c>
      <c r="K1767" s="81">
        <v>950000.0</v>
      </c>
      <c r="L1767" s="82">
        <v>0.2899989787661925</v>
      </c>
      <c r="N1767" s="83">
        <f t="shared" si="1"/>
        <v>0.2899989788</v>
      </c>
      <c r="O1767" s="83">
        <f t="shared" si="2"/>
        <v>0.2899989788</v>
      </c>
      <c r="Q1767" s="83">
        <f t="shared" si="3"/>
        <v>0.6699842105</v>
      </c>
      <c r="R1767" s="83">
        <f t="shared" si="4"/>
        <v>0.2899989788</v>
      </c>
      <c r="S1767" s="83" t="b">
        <f t="shared" si="5"/>
        <v>0</v>
      </c>
      <c r="T1767" s="72"/>
      <c r="U1767" s="72"/>
      <c r="V1767" s="72"/>
      <c r="W1767" s="72"/>
      <c r="X1767" s="72"/>
      <c r="Y1767" s="72"/>
      <c r="Z1767" s="72"/>
      <c r="AA1767" s="72"/>
      <c r="AB1767" s="72"/>
      <c r="AC1767" s="72"/>
      <c r="AD1767" s="72"/>
      <c r="AE1767" s="72"/>
      <c r="AF1767" s="72"/>
      <c r="AG1767" s="72"/>
      <c r="AH1767" s="72"/>
      <c r="AI1767" s="72"/>
      <c r="AJ1767" s="72"/>
      <c r="AK1767" s="72"/>
    </row>
    <row r="1768" ht="14.25" customHeight="1">
      <c r="A1768" s="78">
        <v>1765.0</v>
      </c>
      <c r="C1768" s="78" t="str">
        <f>VLOOKUP(G1768,[1]Macrodata_CCF!$A$3:$D$55,4,FALSE)</f>
        <v>#ERROR!</v>
      </c>
      <c r="E1768" s="79" t="str">
        <f>VLOOKUP(G1768,[1]Macrodata_CCF!$A$3:$B$55,2,FALSE)</f>
        <v>#ERROR!</v>
      </c>
      <c r="F1768" s="78">
        <v>0.0</v>
      </c>
      <c r="G1768" s="80">
        <v>9.0</v>
      </c>
      <c r="H1768" s="81">
        <v>961030.0</v>
      </c>
      <c r="I1768" s="81">
        <v>990000.0</v>
      </c>
      <c r="J1768" s="81">
        <v>1009800.0</v>
      </c>
      <c r="K1768" s="81">
        <v>990000.0</v>
      </c>
      <c r="L1768" s="82">
        <v>1.683465654124957</v>
      </c>
      <c r="N1768" s="83">
        <f t="shared" si="1"/>
        <v>1.683465654</v>
      </c>
      <c r="O1768" s="83">
        <f t="shared" si="2"/>
        <v>1</v>
      </c>
      <c r="Q1768" s="83">
        <f t="shared" si="3"/>
        <v>0.02926262626</v>
      </c>
      <c r="R1768" s="83">
        <f t="shared" si="4"/>
        <v>0.04926262626</v>
      </c>
      <c r="S1768" s="83" t="b">
        <f t="shared" si="5"/>
        <v>1</v>
      </c>
      <c r="T1768" s="72"/>
      <c r="U1768" s="72"/>
      <c r="V1768" s="72"/>
      <c r="W1768" s="72"/>
      <c r="X1768" s="72"/>
      <c r="Y1768" s="72"/>
      <c r="Z1768" s="72"/>
      <c r="AA1768" s="72"/>
      <c r="AB1768" s="72"/>
      <c r="AC1768" s="72"/>
      <c r="AD1768" s="72"/>
      <c r="AE1768" s="72"/>
      <c r="AF1768" s="72"/>
      <c r="AG1768" s="72"/>
      <c r="AH1768" s="72"/>
      <c r="AI1768" s="72"/>
      <c r="AJ1768" s="72"/>
      <c r="AK1768" s="72"/>
    </row>
    <row r="1769" ht="14.25" customHeight="1">
      <c r="A1769" s="78">
        <v>1766.0</v>
      </c>
      <c r="C1769" s="78" t="str">
        <f>VLOOKUP(G1769,[1]Macrodata_CCF!$A$3:$D$55,4,FALSE)</f>
        <v>#ERROR!</v>
      </c>
      <c r="E1769" s="79" t="str">
        <f>VLOOKUP(G1769,[1]Macrodata_CCF!$A$3:$B$55,2,FALSE)</f>
        <v>#ERROR!</v>
      </c>
      <c r="F1769" s="78">
        <v>0.0</v>
      </c>
      <c r="G1769" s="80">
        <v>23.0</v>
      </c>
      <c r="H1769" s="81">
        <v>95460.0</v>
      </c>
      <c r="I1769" s="81">
        <v>300000.0</v>
      </c>
      <c r="J1769" s="81">
        <v>132275.0</v>
      </c>
      <c r="K1769" s="81">
        <v>300000.0</v>
      </c>
      <c r="L1769" s="82">
        <v>0.179989244157622</v>
      </c>
      <c r="N1769" s="83">
        <f t="shared" si="1"/>
        <v>0.1799892442</v>
      </c>
      <c r="O1769" s="83">
        <f t="shared" si="2"/>
        <v>0.1799892442</v>
      </c>
      <c r="Q1769" s="83">
        <f t="shared" si="3"/>
        <v>0.6818</v>
      </c>
      <c r="R1769" s="83">
        <f t="shared" si="4"/>
        <v>0.1799892442</v>
      </c>
      <c r="S1769" s="83" t="b">
        <f t="shared" si="5"/>
        <v>0</v>
      </c>
      <c r="T1769" s="72"/>
      <c r="U1769" s="72"/>
      <c r="V1769" s="72"/>
      <c r="W1769" s="72"/>
      <c r="X1769" s="72"/>
      <c r="Y1769" s="72"/>
      <c r="Z1769" s="72"/>
      <c r="AA1769" s="72"/>
      <c r="AB1769" s="72"/>
      <c r="AC1769" s="72"/>
      <c r="AD1769" s="72"/>
      <c r="AE1769" s="72"/>
      <c r="AF1769" s="72"/>
      <c r="AG1769" s="72"/>
      <c r="AH1769" s="72"/>
      <c r="AI1769" s="72"/>
      <c r="AJ1769" s="72"/>
      <c r="AK1769" s="72"/>
    </row>
    <row r="1770" ht="14.25" customHeight="1">
      <c r="A1770" s="78">
        <v>1767.0</v>
      </c>
      <c r="C1770" s="78" t="str">
        <f>VLOOKUP(G1770,[1]Macrodata_CCF!$A$3:$D$55,4,FALSE)</f>
        <v>#ERROR!</v>
      </c>
      <c r="E1770" s="79" t="str">
        <f>VLOOKUP(G1770,[1]Macrodata_CCF!$A$3:$B$55,2,FALSE)</f>
        <v>#ERROR!</v>
      </c>
      <c r="F1770" s="78">
        <v>0.0</v>
      </c>
      <c r="G1770" s="80">
        <v>34.0</v>
      </c>
      <c r="H1770" s="81">
        <v>543095.0</v>
      </c>
      <c r="I1770" s="81">
        <v>710000.0</v>
      </c>
      <c r="J1770" s="81">
        <v>556445.0</v>
      </c>
      <c r="K1770" s="81">
        <v>710000.0</v>
      </c>
      <c r="L1770" s="82">
        <v>0.07998562056259549</v>
      </c>
      <c r="N1770" s="83">
        <f t="shared" si="1"/>
        <v>0.07998562056</v>
      </c>
      <c r="O1770" s="83">
        <f t="shared" si="2"/>
        <v>0.07998562056</v>
      </c>
      <c r="Q1770" s="83">
        <f t="shared" si="3"/>
        <v>0.2350774648</v>
      </c>
      <c r="R1770" s="83">
        <f t="shared" si="4"/>
        <v>0.07998562056</v>
      </c>
      <c r="S1770" s="83" t="b">
        <f t="shared" si="5"/>
        <v>0</v>
      </c>
      <c r="T1770" s="72"/>
      <c r="U1770" s="72"/>
      <c r="V1770" s="72"/>
      <c r="W1770" s="72"/>
      <c r="X1770" s="72"/>
      <c r="Y1770" s="72"/>
      <c r="Z1770" s="72"/>
      <c r="AA1770" s="72"/>
      <c r="AB1770" s="72"/>
      <c r="AC1770" s="72"/>
      <c r="AD1770" s="72"/>
      <c r="AE1770" s="72"/>
      <c r="AF1770" s="72"/>
      <c r="AG1770" s="72"/>
      <c r="AH1770" s="72"/>
      <c r="AI1770" s="72"/>
      <c r="AJ1770" s="72"/>
      <c r="AK1770" s="72"/>
    </row>
    <row r="1771" ht="14.25" customHeight="1">
      <c r="A1771" s="78">
        <v>1768.0</v>
      </c>
      <c r="C1771" s="78" t="str">
        <f>VLOOKUP(G1771,[1]Macrodata_CCF!$A$3:$D$55,4,FALSE)</f>
        <v>#ERROR!</v>
      </c>
      <c r="E1771" s="79" t="str">
        <f>VLOOKUP(G1771,[1]Macrodata_CCF!$A$3:$B$55,2,FALSE)</f>
        <v>#ERROR!</v>
      </c>
      <c r="F1771" s="78">
        <v>0.0</v>
      </c>
      <c r="G1771" s="80">
        <v>50.0</v>
      </c>
      <c r="H1771" s="81">
        <v>5920.0</v>
      </c>
      <c r="I1771" s="81">
        <v>330000.0</v>
      </c>
      <c r="J1771" s="81">
        <v>22125.0</v>
      </c>
      <c r="K1771" s="81">
        <v>594000.0</v>
      </c>
      <c r="L1771" s="82">
        <v>0.05000308565786225</v>
      </c>
      <c r="N1771" s="83">
        <f t="shared" si="1"/>
        <v>0.05000308566</v>
      </c>
      <c r="O1771" s="83">
        <f t="shared" si="2"/>
        <v>0.05000308566</v>
      </c>
      <c r="Q1771" s="83">
        <f t="shared" si="3"/>
        <v>0.9820606061</v>
      </c>
      <c r="R1771" s="83">
        <f t="shared" si="4"/>
        <v>0.05000308566</v>
      </c>
      <c r="S1771" s="83" t="b">
        <f t="shared" si="5"/>
        <v>0</v>
      </c>
      <c r="T1771" s="72"/>
      <c r="U1771" s="72"/>
      <c r="V1771" s="72"/>
      <c r="W1771" s="72"/>
      <c r="X1771" s="72"/>
      <c r="Y1771" s="72"/>
      <c r="Z1771" s="72"/>
      <c r="AA1771" s="72"/>
      <c r="AB1771" s="72"/>
      <c r="AC1771" s="72"/>
      <c r="AD1771" s="72"/>
      <c r="AE1771" s="72"/>
      <c r="AF1771" s="72"/>
      <c r="AG1771" s="72"/>
      <c r="AH1771" s="72"/>
      <c r="AI1771" s="72"/>
      <c r="AJ1771" s="72"/>
      <c r="AK1771" s="72"/>
    </row>
    <row r="1772" ht="14.25" customHeight="1">
      <c r="A1772" s="78">
        <v>1769.0</v>
      </c>
      <c r="C1772" s="78" t="str">
        <f>VLOOKUP(G1772,[1]Macrodata_CCF!$A$3:$D$55,4,FALSE)</f>
        <v>#ERROR!</v>
      </c>
      <c r="E1772" s="79" t="str">
        <f>VLOOKUP(G1772,[1]Macrodata_CCF!$A$3:$B$55,2,FALSE)</f>
        <v>#ERROR!</v>
      </c>
      <c r="F1772" s="78">
        <v>0.0</v>
      </c>
      <c r="G1772" s="80">
        <v>33.0</v>
      </c>
      <c r="H1772" s="81">
        <v>101955.0</v>
      </c>
      <c r="I1772" s="81">
        <v>110000.0</v>
      </c>
      <c r="J1772" s="81">
        <v>103160.0</v>
      </c>
      <c r="K1772" s="81">
        <v>110000.0</v>
      </c>
      <c r="L1772" s="82">
        <v>0.1497824735860783</v>
      </c>
      <c r="N1772" s="83">
        <f t="shared" si="1"/>
        <v>0.1497824736</v>
      </c>
      <c r="O1772" s="83">
        <f t="shared" si="2"/>
        <v>0.1497824736</v>
      </c>
      <c r="Q1772" s="83">
        <f t="shared" si="3"/>
        <v>0.07313636364</v>
      </c>
      <c r="R1772" s="83">
        <f t="shared" si="4"/>
        <v>0.01095454545</v>
      </c>
      <c r="S1772" s="83" t="b">
        <f t="shared" si="5"/>
        <v>0</v>
      </c>
      <c r="T1772" s="72"/>
      <c r="U1772" s="72"/>
      <c r="V1772" s="72"/>
      <c r="W1772" s="72"/>
      <c r="X1772" s="72"/>
      <c r="Y1772" s="72"/>
      <c r="Z1772" s="72"/>
      <c r="AA1772" s="72"/>
      <c r="AB1772" s="72"/>
      <c r="AC1772" s="72"/>
      <c r="AD1772" s="72"/>
      <c r="AE1772" s="72"/>
      <c r="AF1772" s="72"/>
      <c r="AG1772" s="72"/>
      <c r="AH1772" s="72"/>
      <c r="AI1772" s="72"/>
      <c r="AJ1772" s="72"/>
      <c r="AK1772" s="72"/>
    </row>
    <row r="1773" ht="14.25" customHeight="1">
      <c r="A1773" s="78">
        <v>1770.0</v>
      </c>
      <c r="C1773" s="78" t="str">
        <f>VLOOKUP(G1773,[1]Macrodata_CCF!$A$3:$D$55,4,FALSE)</f>
        <v>#ERROR!</v>
      </c>
      <c r="E1773" s="79" t="str">
        <f>VLOOKUP(G1773,[1]Macrodata_CCF!$A$3:$B$55,2,FALSE)</f>
        <v>#ERROR!</v>
      </c>
      <c r="F1773" s="78">
        <v>1.0</v>
      </c>
      <c r="G1773" s="80">
        <v>14.0</v>
      </c>
      <c r="H1773" s="81">
        <v>344220.0</v>
      </c>
      <c r="I1773" s="81">
        <v>370000.0</v>
      </c>
      <c r="J1773" s="81">
        <v>356595.0</v>
      </c>
      <c r="K1773" s="81">
        <v>666000.0</v>
      </c>
      <c r="L1773" s="82">
        <v>0.4800232738557021</v>
      </c>
      <c r="N1773" s="83">
        <f t="shared" si="1"/>
        <v>0.4800232739</v>
      </c>
      <c r="O1773" s="83">
        <f t="shared" si="2"/>
        <v>0.4800232739</v>
      </c>
      <c r="Q1773" s="83">
        <f t="shared" si="3"/>
        <v>0.06967567568</v>
      </c>
      <c r="R1773" s="83">
        <f t="shared" si="4"/>
        <v>0.03344594595</v>
      </c>
      <c r="S1773" s="83" t="b">
        <f t="shared" si="5"/>
        <v>0</v>
      </c>
      <c r="T1773" s="72"/>
      <c r="U1773" s="72"/>
      <c r="V1773" s="72"/>
      <c r="W1773" s="72"/>
      <c r="X1773" s="72"/>
      <c r="Y1773" s="72"/>
      <c r="Z1773" s="72"/>
      <c r="AA1773" s="72"/>
      <c r="AB1773" s="72"/>
      <c r="AC1773" s="72"/>
      <c r="AD1773" s="72"/>
      <c r="AE1773" s="72"/>
      <c r="AF1773" s="72"/>
      <c r="AG1773" s="72"/>
      <c r="AH1773" s="72"/>
      <c r="AI1773" s="72"/>
      <c r="AJ1773" s="72"/>
      <c r="AK1773" s="72"/>
    </row>
    <row r="1774" ht="14.25" customHeight="1">
      <c r="A1774" s="78">
        <v>1771.0</v>
      </c>
      <c r="C1774" s="78" t="str">
        <f>VLOOKUP(G1774,[1]Macrodata_CCF!$A$3:$D$55,4,FALSE)</f>
        <v>#ERROR!</v>
      </c>
      <c r="E1774" s="79" t="str">
        <f>VLOOKUP(G1774,[1]Macrodata_CCF!$A$3:$B$55,2,FALSE)</f>
        <v>#ERROR!</v>
      </c>
      <c r="F1774" s="78">
        <v>0.0</v>
      </c>
      <c r="G1774" s="80">
        <v>22.0</v>
      </c>
      <c r="H1774" s="81">
        <v>558290.0</v>
      </c>
      <c r="I1774" s="81">
        <v>980000.0</v>
      </c>
      <c r="J1774" s="81">
        <v>1499400.0</v>
      </c>
      <c r="K1774" s="81">
        <v>1470000.0</v>
      </c>
      <c r="L1774" s="82">
        <v>2.231652083185127</v>
      </c>
      <c r="N1774" s="83">
        <f t="shared" si="1"/>
        <v>2.231652083</v>
      </c>
      <c r="O1774" s="83">
        <f t="shared" si="2"/>
        <v>1</v>
      </c>
      <c r="Q1774" s="83">
        <f t="shared" si="3"/>
        <v>0.4303163265</v>
      </c>
      <c r="R1774" s="83">
        <f t="shared" si="4"/>
        <v>2.231652083</v>
      </c>
      <c r="S1774" s="83" t="b">
        <f t="shared" si="5"/>
        <v>0</v>
      </c>
      <c r="T1774" s="72"/>
      <c r="U1774" s="72"/>
      <c r="V1774" s="72"/>
      <c r="W1774" s="72"/>
      <c r="X1774" s="72"/>
      <c r="Y1774" s="72"/>
      <c r="Z1774" s="72"/>
      <c r="AA1774" s="72"/>
      <c r="AB1774" s="72"/>
      <c r="AC1774" s="72"/>
      <c r="AD1774" s="72"/>
      <c r="AE1774" s="72"/>
      <c r="AF1774" s="72"/>
      <c r="AG1774" s="72"/>
      <c r="AH1774" s="72"/>
      <c r="AI1774" s="72"/>
      <c r="AJ1774" s="72"/>
      <c r="AK1774" s="72"/>
    </row>
    <row r="1775" ht="14.25" customHeight="1">
      <c r="A1775" s="78">
        <v>1772.0</v>
      </c>
      <c r="C1775" s="78" t="str">
        <f>VLOOKUP(G1775,[1]Macrodata_CCF!$A$3:$D$55,4,FALSE)</f>
        <v>#ERROR!</v>
      </c>
      <c r="E1775" s="79" t="str">
        <f>VLOOKUP(G1775,[1]Macrodata_CCF!$A$3:$B$55,2,FALSE)</f>
        <v>#ERROR!</v>
      </c>
      <c r="F1775" s="78">
        <v>0.0</v>
      </c>
      <c r="G1775" s="80">
        <v>20.0</v>
      </c>
      <c r="H1775" s="81">
        <v>183570.0</v>
      </c>
      <c r="I1775" s="81">
        <v>190000.0</v>
      </c>
      <c r="J1775" s="81">
        <v>184725.0</v>
      </c>
      <c r="K1775" s="81">
        <v>190000.0</v>
      </c>
      <c r="L1775" s="82">
        <v>0.1796267496111975</v>
      </c>
      <c r="N1775" s="83">
        <f t="shared" si="1"/>
        <v>0.1796267496</v>
      </c>
      <c r="O1775" s="83">
        <f t="shared" si="2"/>
        <v>0.1796267496</v>
      </c>
      <c r="Q1775" s="83">
        <f t="shared" si="3"/>
        <v>0.03384210526</v>
      </c>
      <c r="R1775" s="83">
        <f t="shared" si="4"/>
        <v>0.006078947368</v>
      </c>
      <c r="S1775" s="83" t="b">
        <f t="shared" si="5"/>
        <v>0</v>
      </c>
      <c r="T1775" s="72"/>
      <c r="U1775" s="72"/>
      <c r="V1775" s="72"/>
      <c r="W1775" s="72"/>
      <c r="X1775" s="72"/>
      <c r="Y1775" s="72"/>
      <c r="Z1775" s="72"/>
      <c r="AA1775" s="72"/>
      <c r="AB1775" s="72"/>
      <c r="AC1775" s="72"/>
      <c r="AD1775" s="72"/>
      <c r="AE1775" s="72"/>
      <c r="AF1775" s="72"/>
      <c r="AG1775" s="72"/>
      <c r="AH1775" s="72"/>
      <c r="AI1775" s="72"/>
      <c r="AJ1775" s="72"/>
      <c r="AK1775" s="72"/>
    </row>
    <row r="1776" ht="14.25" customHeight="1">
      <c r="A1776" s="78">
        <v>1773.0</v>
      </c>
      <c r="C1776" s="78" t="str">
        <f>VLOOKUP(G1776,[1]Macrodata_CCF!$A$3:$D$55,4,FALSE)</f>
        <v>#ERROR!</v>
      </c>
      <c r="E1776" s="79" t="str">
        <f>VLOOKUP(G1776,[1]Macrodata_CCF!$A$3:$B$55,2,FALSE)</f>
        <v>#ERROR!</v>
      </c>
      <c r="F1776" s="78">
        <v>0.0</v>
      </c>
      <c r="G1776" s="80">
        <v>21.0</v>
      </c>
      <c r="H1776" s="81">
        <v>668220.0</v>
      </c>
      <c r="I1776" s="81">
        <v>850000.0</v>
      </c>
      <c r="J1776" s="81">
        <v>700940.0</v>
      </c>
      <c r="K1776" s="81">
        <v>850000.0</v>
      </c>
      <c r="L1776" s="82">
        <v>0.179997799537903</v>
      </c>
      <c r="N1776" s="83">
        <f t="shared" si="1"/>
        <v>0.1799977995</v>
      </c>
      <c r="O1776" s="83">
        <f t="shared" si="2"/>
        <v>0.1799977995</v>
      </c>
      <c r="Q1776" s="83">
        <f t="shared" si="3"/>
        <v>0.2138588235</v>
      </c>
      <c r="R1776" s="83">
        <f t="shared" si="4"/>
        <v>0.1799977995</v>
      </c>
      <c r="S1776" s="83" t="b">
        <f t="shared" si="5"/>
        <v>0</v>
      </c>
      <c r="T1776" s="72"/>
      <c r="U1776" s="72"/>
      <c r="V1776" s="72"/>
      <c r="W1776" s="72"/>
      <c r="X1776" s="72"/>
      <c r="Y1776" s="72"/>
      <c r="Z1776" s="72"/>
      <c r="AA1776" s="72"/>
      <c r="AB1776" s="72"/>
      <c r="AC1776" s="72"/>
      <c r="AD1776" s="72"/>
      <c r="AE1776" s="72"/>
      <c r="AF1776" s="72"/>
      <c r="AG1776" s="72"/>
      <c r="AH1776" s="72"/>
      <c r="AI1776" s="72"/>
      <c r="AJ1776" s="72"/>
      <c r="AK1776" s="72"/>
    </row>
    <row r="1777" ht="14.25" customHeight="1">
      <c r="A1777" s="78">
        <v>1774.0</v>
      </c>
      <c r="C1777" s="78" t="str">
        <f>VLOOKUP(G1777,[1]Macrodata_CCF!$A$3:$D$55,4,FALSE)</f>
        <v>#ERROR!</v>
      </c>
      <c r="E1777" s="79" t="str">
        <f>VLOOKUP(G1777,[1]Macrodata_CCF!$A$3:$B$55,2,FALSE)</f>
        <v>#ERROR!</v>
      </c>
      <c r="F1777" s="78">
        <v>0.0</v>
      </c>
      <c r="G1777" s="80">
        <v>40.0</v>
      </c>
      <c r="H1777" s="81">
        <v>0.0</v>
      </c>
      <c r="I1777" s="81">
        <v>770000.0</v>
      </c>
      <c r="J1777" s="81">
        <v>107800.0</v>
      </c>
      <c r="K1777" s="81">
        <v>1001000.0</v>
      </c>
      <c r="L1777" s="82">
        <v>0.14</v>
      </c>
      <c r="N1777" s="83">
        <f t="shared" si="1"/>
        <v>0.14</v>
      </c>
      <c r="O1777" s="83">
        <f t="shared" si="2"/>
        <v>0.14</v>
      </c>
      <c r="Q1777" s="83">
        <f t="shared" si="3"/>
        <v>1</v>
      </c>
      <c r="R1777" s="83">
        <f t="shared" si="4"/>
        <v>0.14</v>
      </c>
      <c r="S1777" s="83" t="b">
        <f t="shared" si="5"/>
        <v>0</v>
      </c>
      <c r="T1777" s="72"/>
      <c r="U1777" s="72"/>
      <c r="V1777" s="72"/>
      <c r="W1777" s="72"/>
      <c r="X1777" s="72"/>
      <c r="Y1777" s="72"/>
      <c r="Z1777" s="72"/>
      <c r="AA1777" s="72"/>
      <c r="AB1777" s="72"/>
      <c r="AC1777" s="72"/>
      <c r="AD1777" s="72"/>
      <c r="AE1777" s="72"/>
      <c r="AF1777" s="72"/>
      <c r="AG1777" s="72"/>
      <c r="AH1777" s="72"/>
      <c r="AI1777" s="72"/>
      <c r="AJ1777" s="72"/>
      <c r="AK1777" s="72"/>
    </row>
    <row r="1778" ht="14.25" customHeight="1">
      <c r="A1778" s="78">
        <v>1775.0</v>
      </c>
      <c r="C1778" s="78" t="str">
        <f>VLOOKUP(G1778,[1]Macrodata_CCF!$A$3:$D$55,4,FALSE)</f>
        <v>#ERROR!</v>
      </c>
      <c r="E1778" s="79" t="str">
        <f>VLOOKUP(G1778,[1]Macrodata_CCF!$A$3:$B$55,2,FALSE)</f>
        <v>#ERROR!</v>
      </c>
      <c r="F1778" s="78">
        <v>0.0</v>
      </c>
      <c r="G1778" s="80">
        <v>22.0</v>
      </c>
      <c r="H1778" s="81">
        <v>130095.0</v>
      </c>
      <c r="I1778" s="81">
        <v>550000.0</v>
      </c>
      <c r="J1778" s="81">
        <v>197280.0</v>
      </c>
      <c r="K1778" s="81">
        <v>1100000.0</v>
      </c>
      <c r="L1778" s="82">
        <v>0.1600004762982103</v>
      </c>
      <c r="N1778" s="83">
        <f t="shared" si="1"/>
        <v>0.1600004763</v>
      </c>
      <c r="O1778" s="83">
        <f t="shared" si="2"/>
        <v>0.1600004763</v>
      </c>
      <c r="Q1778" s="83">
        <f t="shared" si="3"/>
        <v>0.7634636364</v>
      </c>
      <c r="R1778" s="83">
        <f t="shared" si="4"/>
        <v>0.1600004763</v>
      </c>
      <c r="S1778" s="83" t="b">
        <f t="shared" si="5"/>
        <v>0</v>
      </c>
      <c r="T1778" s="72"/>
      <c r="U1778" s="72"/>
      <c r="V1778" s="72"/>
      <c r="W1778" s="72"/>
      <c r="X1778" s="72"/>
      <c r="Y1778" s="72"/>
      <c r="Z1778" s="72"/>
      <c r="AA1778" s="72"/>
      <c r="AB1778" s="72"/>
      <c r="AC1778" s="72"/>
      <c r="AD1778" s="72"/>
      <c r="AE1778" s="72"/>
      <c r="AF1778" s="72"/>
      <c r="AG1778" s="72"/>
      <c r="AH1778" s="72"/>
      <c r="AI1778" s="72"/>
      <c r="AJ1778" s="72"/>
      <c r="AK1778" s="72"/>
    </row>
    <row r="1779" ht="14.25" customHeight="1">
      <c r="A1779" s="78">
        <v>1776.0</v>
      </c>
      <c r="C1779" s="78" t="str">
        <f>VLOOKUP(G1779,[1]Macrodata_CCF!$A$3:$D$55,4,FALSE)</f>
        <v>#ERROR!</v>
      </c>
      <c r="E1779" s="79" t="str">
        <f>VLOOKUP(G1779,[1]Macrodata_CCF!$A$3:$B$55,2,FALSE)</f>
        <v>#ERROR!</v>
      </c>
      <c r="F1779" s="78">
        <v>0.0</v>
      </c>
      <c r="G1779" s="80">
        <v>36.0</v>
      </c>
      <c r="H1779" s="81">
        <v>37070.0</v>
      </c>
      <c r="I1779" s="81">
        <v>50000.0</v>
      </c>
      <c r="J1779" s="81">
        <v>39655.0</v>
      </c>
      <c r="K1779" s="81">
        <v>50000.0</v>
      </c>
      <c r="L1779" s="82">
        <v>0.199922660479505</v>
      </c>
      <c r="N1779" s="83">
        <f t="shared" si="1"/>
        <v>0.1999226605</v>
      </c>
      <c r="O1779" s="83">
        <f t="shared" si="2"/>
        <v>0.1999226605</v>
      </c>
      <c r="Q1779" s="83">
        <f t="shared" si="3"/>
        <v>0.2586</v>
      </c>
      <c r="R1779" s="83">
        <f t="shared" si="4"/>
        <v>0.1999226605</v>
      </c>
      <c r="S1779" s="83" t="b">
        <f t="shared" si="5"/>
        <v>0</v>
      </c>
      <c r="T1779" s="72"/>
      <c r="U1779" s="72"/>
      <c r="V1779" s="72"/>
      <c r="W1779" s="72"/>
      <c r="X1779" s="72"/>
      <c r="Y1779" s="72"/>
      <c r="Z1779" s="72"/>
      <c r="AA1779" s="72"/>
      <c r="AB1779" s="72"/>
      <c r="AC1779" s="72"/>
      <c r="AD1779" s="72"/>
      <c r="AE1779" s="72"/>
      <c r="AF1779" s="72"/>
      <c r="AG1779" s="72"/>
      <c r="AH1779" s="72"/>
      <c r="AI1779" s="72"/>
      <c r="AJ1779" s="72"/>
      <c r="AK1779" s="72"/>
    </row>
    <row r="1780" ht="14.25" customHeight="1">
      <c r="A1780" s="78">
        <v>1777.0</v>
      </c>
      <c r="C1780" s="78" t="str">
        <f>VLOOKUP(G1780,[1]Macrodata_CCF!$A$3:$D$55,4,FALSE)</f>
        <v>#ERROR!</v>
      </c>
      <c r="E1780" s="79" t="str">
        <f>VLOOKUP(G1780,[1]Macrodata_CCF!$A$3:$B$55,2,FALSE)</f>
        <v>#ERROR!</v>
      </c>
      <c r="F1780" s="78">
        <v>0.0</v>
      </c>
      <c r="G1780" s="80">
        <v>28.0</v>
      </c>
      <c r="H1780" s="81">
        <v>398225.0</v>
      </c>
      <c r="I1780" s="81">
        <v>620000.0</v>
      </c>
      <c r="J1780" s="81">
        <v>431490.0</v>
      </c>
      <c r="K1780" s="81">
        <v>806000.0</v>
      </c>
      <c r="L1780" s="82">
        <v>0.1499943636568594</v>
      </c>
      <c r="N1780" s="83">
        <f t="shared" si="1"/>
        <v>0.1499943637</v>
      </c>
      <c r="O1780" s="83">
        <f t="shared" si="2"/>
        <v>0.1499943637</v>
      </c>
      <c r="Q1780" s="83">
        <f t="shared" si="3"/>
        <v>0.3577016129</v>
      </c>
      <c r="R1780" s="83">
        <f t="shared" si="4"/>
        <v>0.1499943637</v>
      </c>
      <c r="S1780" s="83" t="b">
        <f t="shared" si="5"/>
        <v>0</v>
      </c>
      <c r="T1780" s="72"/>
      <c r="U1780" s="72"/>
      <c r="V1780" s="72"/>
      <c r="W1780" s="72"/>
      <c r="X1780" s="72"/>
      <c r="Y1780" s="72"/>
      <c r="Z1780" s="72"/>
      <c r="AA1780" s="72"/>
      <c r="AB1780" s="72"/>
      <c r="AC1780" s="72"/>
      <c r="AD1780" s="72"/>
      <c r="AE1780" s="72"/>
      <c r="AF1780" s="72"/>
      <c r="AG1780" s="72"/>
      <c r="AH1780" s="72"/>
      <c r="AI1780" s="72"/>
      <c r="AJ1780" s="72"/>
      <c r="AK1780" s="72"/>
    </row>
    <row r="1781" ht="14.25" customHeight="1">
      <c r="A1781" s="78">
        <v>1778.0</v>
      </c>
      <c r="C1781" s="78" t="str">
        <f>VLOOKUP(G1781,[1]Macrodata_CCF!$A$3:$D$55,4,FALSE)</f>
        <v>#ERROR!</v>
      </c>
      <c r="E1781" s="79" t="str">
        <f>VLOOKUP(G1781,[1]Macrodata_CCF!$A$3:$B$55,2,FALSE)</f>
        <v>#ERROR!</v>
      </c>
      <c r="F1781" s="78">
        <v>0.0</v>
      </c>
      <c r="G1781" s="80">
        <v>49.0</v>
      </c>
      <c r="H1781" s="81">
        <v>0.0</v>
      </c>
      <c r="I1781" s="81">
        <v>770000.0</v>
      </c>
      <c r="J1781" s="81">
        <v>107800.0</v>
      </c>
      <c r="K1781" s="81">
        <v>770000.0</v>
      </c>
      <c r="L1781" s="82">
        <v>0.14</v>
      </c>
      <c r="N1781" s="83">
        <f t="shared" si="1"/>
        <v>0.14</v>
      </c>
      <c r="O1781" s="83">
        <f t="shared" si="2"/>
        <v>0.14</v>
      </c>
      <c r="Q1781" s="83">
        <f t="shared" si="3"/>
        <v>1</v>
      </c>
      <c r="R1781" s="83">
        <f t="shared" si="4"/>
        <v>0.14</v>
      </c>
      <c r="S1781" s="83" t="b">
        <f t="shared" si="5"/>
        <v>0</v>
      </c>
      <c r="T1781" s="72"/>
      <c r="U1781" s="72"/>
      <c r="V1781" s="72"/>
      <c r="W1781" s="72"/>
      <c r="X1781" s="72"/>
      <c r="Y1781" s="72"/>
      <c r="Z1781" s="72"/>
      <c r="AA1781" s="72"/>
      <c r="AB1781" s="72"/>
      <c r="AC1781" s="72"/>
      <c r="AD1781" s="72"/>
      <c r="AE1781" s="72"/>
      <c r="AF1781" s="72"/>
      <c r="AG1781" s="72"/>
      <c r="AH1781" s="72"/>
      <c r="AI1781" s="72"/>
      <c r="AJ1781" s="72"/>
      <c r="AK1781" s="72"/>
    </row>
    <row r="1782" ht="14.25" customHeight="1">
      <c r="A1782" s="78">
        <v>1779.0</v>
      </c>
      <c r="C1782" s="78" t="str">
        <f>VLOOKUP(G1782,[1]Macrodata_CCF!$A$3:$D$55,4,FALSE)</f>
        <v>#ERROR!</v>
      </c>
      <c r="E1782" s="79" t="str">
        <f>VLOOKUP(G1782,[1]Macrodata_CCF!$A$3:$B$55,2,FALSE)</f>
        <v>#ERROR!</v>
      </c>
      <c r="F1782" s="78">
        <v>0.0</v>
      </c>
      <c r="G1782" s="80">
        <v>44.0</v>
      </c>
      <c r="H1782" s="81">
        <v>170730.0</v>
      </c>
      <c r="I1782" s="81">
        <v>630000.0</v>
      </c>
      <c r="J1782" s="81">
        <v>248805.0</v>
      </c>
      <c r="K1782" s="81">
        <v>630000.0</v>
      </c>
      <c r="L1782" s="82">
        <v>0.1699980403684107</v>
      </c>
      <c r="N1782" s="83">
        <f t="shared" si="1"/>
        <v>0.1699980404</v>
      </c>
      <c r="O1782" s="83">
        <f t="shared" si="2"/>
        <v>0.1699980404</v>
      </c>
      <c r="Q1782" s="83">
        <f t="shared" si="3"/>
        <v>0.729</v>
      </c>
      <c r="R1782" s="83">
        <f t="shared" si="4"/>
        <v>0.1699980404</v>
      </c>
      <c r="S1782" s="83" t="b">
        <f t="shared" si="5"/>
        <v>0</v>
      </c>
      <c r="T1782" s="72"/>
      <c r="U1782" s="72"/>
      <c r="V1782" s="72"/>
      <c r="W1782" s="72"/>
      <c r="X1782" s="72"/>
      <c r="Y1782" s="72"/>
      <c r="Z1782" s="72"/>
      <c r="AA1782" s="72"/>
      <c r="AB1782" s="72"/>
      <c r="AC1782" s="72"/>
      <c r="AD1782" s="72"/>
      <c r="AE1782" s="72"/>
      <c r="AF1782" s="72"/>
      <c r="AG1782" s="72"/>
      <c r="AH1782" s="72"/>
      <c r="AI1782" s="72"/>
      <c r="AJ1782" s="72"/>
      <c r="AK1782" s="72"/>
    </row>
    <row r="1783" ht="14.25" customHeight="1">
      <c r="A1783" s="78">
        <v>1780.0</v>
      </c>
      <c r="C1783" s="78" t="str">
        <f>VLOOKUP(G1783,[1]Macrodata_CCF!$A$3:$D$55,4,FALSE)</f>
        <v>#ERROR!</v>
      </c>
      <c r="E1783" s="79" t="str">
        <f>VLOOKUP(G1783,[1]Macrodata_CCF!$A$3:$B$55,2,FALSE)</f>
        <v>#ERROR!</v>
      </c>
      <c r="F1783" s="78">
        <v>0.0</v>
      </c>
      <c r="G1783" s="80">
        <v>28.0</v>
      </c>
      <c r="H1783" s="81">
        <v>0.0</v>
      </c>
      <c r="I1783" s="81">
        <v>310000.0</v>
      </c>
      <c r="J1783" s="81">
        <v>49600.0</v>
      </c>
      <c r="K1783" s="81">
        <v>310000.0</v>
      </c>
      <c r="L1783" s="82">
        <v>0.16</v>
      </c>
      <c r="N1783" s="83">
        <f t="shared" si="1"/>
        <v>0.16</v>
      </c>
      <c r="O1783" s="83">
        <f t="shared" si="2"/>
        <v>0.16</v>
      </c>
      <c r="Q1783" s="83">
        <f t="shared" si="3"/>
        <v>1</v>
      </c>
      <c r="R1783" s="83">
        <f t="shared" si="4"/>
        <v>0.16</v>
      </c>
      <c r="S1783" s="83" t="b">
        <f t="shared" si="5"/>
        <v>0</v>
      </c>
      <c r="T1783" s="72"/>
      <c r="U1783" s="72"/>
      <c r="V1783" s="72"/>
      <c r="W1783" s="72"/>
      <c r="X1783" s="72"/>
      <c r="Y1783" s="72"/>
      <c r="Z1783" s="72"/>
      <c r="AA1783" s="72"/>
      <c r="AB1783" s="72"/>
      <c r="AC1783" s="72"/>
      <c r="AD1783" s="72"/>
      <c r="AE1783" s="72"/>
      <c r="AF1783" s="72"/>
      <c r="AG1783" s="72"/>
      <c r="AH1783" s="72"/>
      <c r="AI1783" s="72"/>
      <c r="AJ1783" s="72"/>
      <c r="AK1783" s="72"/>
    </row>
    <row r="1784" ht="14.25" customHeight="1">
      <c r="A1784" s="78">
        <v>1781.0</v>
      </c>
      <c r="C1784" s="78" t="str">
        <f>VLOOKUP(G1784,[1]Macrodata_CCF!$A$3:$D$55,4,FALSE)</f>
        <v>#ERROR!</v>
      </c>
      <c r="E1784" s="79" t="str">
        <f>VLOOKUP(G1784,[1]Macrodata_CCF!$A$3:$B$55,2,FALSE)</f>
        <v>#ERROR!</v>
      </c>
      <c r="F1784" s="78">
        <v>1.0</v>
      </c>
      <c r="G1784" s="80">
        <v>34.0</v>
      </c>
      <c r="H1784" s="81">
        <v>512745.0</v>
      </c>
      <c r="I1784" s="81">
        <v>560000.0</v>
      </c>
      <c r="J1784" s="81">
        <v>539680.0</v>
      </c>
      <c r="K1784" s="81">
        <v>560000.0</v>
      </c>
      <c r="L1784" s="82">
        <v>0.5699925933763623</v>
      </c>
      <c r="N1784" s="83">
        <f t="shared" si="1"/>
        <v>0.5699925934</v>
      </c>
      <c r="O1784" s="83">
        <f t="shared" si="2"/>
        <v>0.5699925934</v>
      </c>
      <c r="Q1784" s="83">
        <f t="shared" si="3"/>
        <v>0.08438392857</v>
      </c>
      <c r="R1784" s="83">
        <f t="shared" si="4"/>
        <v>0.04809821429</v>
      </c>
      <c r="S1784" s="83" t="b">
        <f t="shared" si="5"/>
        <v>0</v>
      </c>
      <c r="T1784" s="72"/>
      <c r="U1784" s="72"/>
      <c r="V1784" s="72"/>
      <c r="W1784" s="72"/>
      <c r="X1784" s="72"/>
      <c r="Y1784" s="72"/>
      <c r="Z1784" s="72"/>
      <c r="AA1784" s="72"/>
      <c r="AB1784" s="72"/>
      <c r="AC1784" s="72"/>
      <c r="AD1784" s="72"/>
      <c r="AE1784" s="72"/>
      <c r="AF1784" s="72"/>
      <c r="AG1784" s="72"/>
      <c r="AH1784" s="72"/>
      <c r="AI1784" s="72"/>
      <c r="AJ1784" s="72"/>
      <c r="AK1784" s="72"/>
    </row>
    <row r="1785" ht="14.25" customHeight="1">
      <c r="A1785" s="78">
        <v>1782.0</v>
      </c>
      <c r="C1785" s="78" t="str">
        <f>VLOOKUP(G1785,[1]Macrodata_CCF!$A$3:$D$55,4,FALSE)</f>
        <v>#ERROR!</v>
      </c>
      <c r="E1785" s="79" t="str">
        <f>VLOOKUP(G1785,[1]Macrodata_CCF!$A$3:$B$55,2,FALSE)</f>
        <v>#ERROR!</v>
      </c>
      <c r="F1785" s="78">
        <v>0.0</v>
      </c>
      <c r="G1785" s="80">
        <v>49.0</v>
      </c>
      <c r="H1785" s="81">
        <v>249750.0</v>
      </c>
      <c r="I1785" s="81">
        <v>260000.0</v>
      </c>
      <c r="J1785" s="81">
        <v>250570.0</v>
      </c>
      <c r="K1785" s="81">
        <v>416000.0</v>
      </c>
      <c r="L1785" s="82">
        <v>0.08</v>
      </c>
      <c r="N1785" s="83">
        <f t="shared" si="1"/>
        <v>0.08</v>
      </c>
      <c r="O1785" s="83">
        <f t="shared" si="2"/>
        <v>0.08</v>
      </c>
      <c r="Q1785" s="83">
        <f t="shared" si="3"/>
        <v>0.03942307692</v>
      </c>
      <c r="R1785" s="83">
        <f t="shared" si="4"/>
        <v>0.003153846154</v>
      </c>
      <c r="S1785" s="83" t="b">
        <f t="shared" si="5"/>
        <v>0</v>
      </c>
      <c r="T1785" s="72"/>
      <c r="U1785" s="72"/>
      <c r="V1785" s="72"/>
      <c r="W1785" s="72"/>
      <c r="X1785" s="72"/>
      <c r="Y1785" s="72"/>
      <c r="Z1785" s="72"/>
      <c r="AA1785" s="72"/>
      <c r="AB1785" s="72"/>
      <c r="AC1785" s="72"/>
      <c r="AD1785" s="72"/>
      <c r="AE1785" s="72"/>
      <c r="AF1785" s="72"/>
      <c r="AG1785" s="72"/>
      <c r="AH1785" s="72"/>
      <c r="AI1785" s="72"/>
      <c r="AJ1785" s="72"/>
      <c r="AK1785" s="72"/>
    </row>
    <row r="1786" ht="14.25" customHeight="1">
      <c r="A1786" s="78">
        <v>1783.0</v>
      </c>
      <c r="C1786" s="78" t="str">
        <f>VLOOKUP(G1786,[1]Macrodata_CCF!$A$3:$D$55,4,FALSE)</f>
        <v>#ERROR!</v>
      </c>
      <c r="E1786" s="79" t="str">
        <f>VLOOKUP(G1786,[1]Macrodata_CCF!$A$3:$B$55,2,FALSE)</f>
        <v>#ERROR!</v>
      </c>
      <c r="F1786" s="78">
        <v>0.0</v>
      </c>
      <c r="G1786" s="80">
        <v>27.0</v>
      </c>
      <c r="H1786" s="81">
        <v>474545.0</v>
      </c>
      <c r="I1786" s="81">
        <v>670000.0</v>
      </c>
      <c r="J1786" s="81">
        <v>888420.0</v>
      </c>
      <c r="K1786" s="81">
        <v>871000.0</v>
      </c>
      <c r="L1786" s="82">
        <v>2.117495075592847</v>
      </c>
      <c r="N1786" s="83">
        <f t="shared" si="1"/>
        <v>2.117495076</v>
      </c>
      <c r="O1786" s="83">
        <f t="shared" si="2"/>
        <v>1</v>
      </c>
      <c r="Q1786" s="83">
        <f t="shared" si="3"/>
        <v>0.2917238806</v>
      </c>
      <c r="R1786" s="83">
        <f t="shared" si="4"/>
        <v>2.117495076</v>
      </c>
      <c r="S1786" s="83" t="b">
        <f t="shared" si="5"/>
        <v>0</v>
      </c>
      <c r="T1786" s="72"/>
      <c r="U1786" s="72"/>
      <c r="V1786" s="72"/>
      <c r="W1786" s="72"/>
      <c r="X1786" s="72"/>
      <c r="Y1786" s="72"/>
      <c r="Z1786" s="72"/>
      <c r="AA1786" s="72"/>
      <c r="AB1786" s="72"/>
      <c r="AC1786" s="72"/>
      <c r="AD1786" s="72"/>
      <c r="AE1786" s="72"/>
      <c r="AF1786" s="72"/>
      <c r="AG1786" s="72"/>
      <c r="AH1786" s="72"/>
      <c r="AI1786" s="72"/>
      <c r="AJ1786" s="72"/>
      <c r="AK1786" s="72"/>
    </row>
    <row r="1787" ht="14.25" customHeight="1">
      <c r="A1787" s="78">
        <v>1784.0</v>
      </c>
      <c r="C1787" s="78" t="str">
        <f>VLOOKUP(G1787,[1]Macrodata_CCF!$A$3:$D$55,4,FALSE)</f>
        <v>#ERROR!</v>
      </c>
      <c r="E1787" s="79" t="str">
        <f>VLOOKUP(G1787,[1]Macrodata_CCF!$A$3:$B$55,2,FALSE)</f>
        <v>#ERROR!</v>
      </c>
      <c r="F1787" s="78">
        <v>0.0</v>
      </c>
      <c r="G1787" s="80">
        <v>14.0</v>
      </c>
      <c r="H1787" s="81">
        <v>202950.0</v>
      </c>
      <c r="I1787" s="81">
        <v>550000.0</v>
      </c>
      <c r="J1787" s="81">
        <v>251535.0</v>
      </c>
      <c r="K1787" s="81">
        <v>880000.0</v>
      </c>
      <c r="L1787" s="82">
        <v>0.1399942371416222</v>
      </c>
      <c r="N1787" s="83">
        <f t="shared" si="1"/>
        <v>0.1399942371</v>
      </c>
      <c r="O1787" s="83">
        <f t="shared" si="2"/>
        <v>0.1399942371</v>
      </c>
      <c r="Q1787" s="83">
        <f t="shared" si="3"/>
        <v>0.631</v>
      </c>
      <c r="R1787" s="83">
        <f t="shared" si="4"/>
        <v>0.1399942371</v>
      </c>
      <c r="S1787" s="83" t="b">
        <f t="shared" si="5"/>
        <v>0</v>
      </c>
      <c r="T1787" s="72"/>
      <c r="U1787" s="72"/>
      <c r="V1787" s="72"/>
      <c r="W1787" s="72"/>
      <c r="X1787" s="72"/>
      <c r="Y1787" s="72"/>
      <c r="Z1787" s="72"/>
      <c r="AA1787" s="72"/>
      <c r="AB1787" s="72"/>
      <c r="AC1787" s="72"/>
      <c r="AD1787" s="72"/>
      <c r="AE1787" s="72"/>
      <c r="AF1787" s="72"/>
      <c r="AG1787" s="72"/>
      <c r="AH1787" s="72"/>
      <c r="AI1787" s="72"/>
      <c r="AJ1787" s="72"/>
      <c r="AK1787" s="72"/>
    </row>
    <row r="1788" ht="14.25" customHeight="1">
      <c r="A1788" s="78">
        <v>1785.0</v>
      </c>
      <c r="C1788" s="78" t="str">
        <f>VLOOKUP(G1788,[1]Macrodata_CCF!$A$3:$D$55,4,FALSE)</f>
        <v>#ERROR!</v>
      </c>
      <c r="E1788" s="79" t="str">
        <f>VLOOKUP(G1788,[1]Macrodata_CCF!$A$3:$B$55,2,FALSE)</f>
        <v>#ERROR!</v>
      </c>
      <c r="F1788" s="78">
        <v>0.0</v>
      </c>
      <c r="G1788" s="80">
        <v>8.0</v>
      </c>
      <c r="H1788" s="81">
        <v>95220.0</v>
      </c>
      <c r="I1788" s="81">
        <v>110000.0</v>
      </c>
      <c r="J1788" s="81">
        <v>99800.0</v>
      </c>
      <c r="K1788" s="81">
        <v>110000.0</v>
      </c>
      <c r="L1788" s="82">
        <v>0.3098782138024357</v>
      </c>
      <c r="N1788" s="83">
        <f t="shared" si="1"/>
        <v>0.3098782138</v>
      </c>
      <c r="O1788" s="83">
        <f t="shared" si="2"/>
        <v>0.3098782138</v>
      </c>
      <c r="Q1788" s="83">
        <f t="shared" si="3"/>
        <v>0.1343636364</v>
      </c>
      <c r="R1788" s="83">
        <f t="shared" si="4"/>
        <v>0.3098782138</v>
      </c>
      <c r="S1788" s="83" t="b">
        <f t="shared" si="5"/>
        <v>0</v>
      </c>
      <c r="T1788" s="72"/>
      <c r="U1788" s="72"/>
      <c r="V1788" s="72"/>
      <c r="W1788" s="72"/>
      <c r="X1788" s="72"/>
      <c r="Y1788" s="72"/>
      <c r="Z1788" s="72"/>
      <c r="AA1788" s="72"/>
      <c r="AB1788" s="72"/>
      <c r="AC1788" s="72"/>
      <c r="AD1788" s="72"/>
      <c r="AE1788" s="72"/>
      <c r="AF1788" s="72"/>
      <c r="AG1788" s="72"/>
      <c r="AH1788" s="72"/>
      <c r="AI1788" s="72"/>
      <c r="AJ1788" s="72"/>
      <c r="AK1788" s="72"/>
    </row>
    <row r="1789" ht="14.25" customHeight="1">
      <c r="A1789" s="78">
        <v>1786.0</v>
      </c>
      <c r="C1789" s="78" t="str">
        <f>VLOOKUP(G1789,[1]Macrodata_CCF!$A$3:$D$55,4,FALSE)</f>
        <v>#ERROR!</v>
      </c>
      <c r="E1789" s="79" t="str">
        <f>VLOOKUP(G1789,[1]Macrodata_CCF!$A$3:$B$55,2,FALSE)</f>
        <v>#ERROR!</v>
      </c>
      <c r="F1789" s="78">
        <v>0.0</v>
      </c>
      <c r="G1789" s="80">
        <v>34.0</v>
      </c>
      <c r="H1789" s="81">
        <v>297310.0</v>
      </c>
      <c r="I1789" s="81">
        <v>380000.0</v>
      </c>
      <c r="J1789" s="81">
        <v>304750.0</v>
      </c>
      <c r="K1789" s="81">
        <v>380000.0</v>
      </c>
      <c r="L1789" s="82">
        <v>0.0899746039424356</v>
      </c>
      <c r="N1789" s="83">
        <f t="shared" si="1"/>
        <v>0.08997460394</v>
      </c>
      <c r="O1789" s="83">
        <f t="shared" si="2"/>
        <v>0.08997460394</v>
      </c>
      <c r="Q1789" s="83">
        <f t="shared" si="3"/>
        <v>0.2176052632</v>
      </c>
      <c r="R1789" s="83">
        <f t="shared" si="4"/>
        <v>0.08997460394</v>
      </c>
      <c r="S1789" s="83" t="b">
        <f t="shared" si="5"/>
        <v>0</v>
      </c>
      <c r="T1789" s="72"/>
      <c r="U1789" s="72"/>
      <c r="V1789" s="72"/>
      <c r="W1789" s="72"/>
      <c r="X1789" s="72"/>
      <c r="Y1789" s="72"/>
      <c r="Z1789" s="72"/>
      <c r="AA1789" s="72"/>
      <c r="AB1789" s="72"/>
      <c r="AC1789" s="72"/>
      <c r="AD1789" s="72"/>
      <c r="AE1789" s="72"/>
      <c r="AF1789" s="72"/>
      <c r="AG1789" s="72"/>
      <c r="AH1789" s="72"/>
      <c r="AI1789" s="72"/>
      <c r="AJ1789" s="72"/>
      <c r="AK1789" s="72"/>
    </row>
    <row r="1790" ht="14.25" customHeight="1">
      <c r="A1790" s="78">
        <v>1787.0</v>
      </c>
      <c r="C1790" s="78" t="str">
        <f>VLOOKUP(G1790,[1]Macrodata_CCF!$A$3:$D$55,4,FALSE)</f>
        <v>#ERROR!</v>
      </c>
      <c r="E1790" s="79" t="str">
        <f>VLOOKUP(G1790,[1]Macrodata_CCF!$A$3:$B$55,2,FALSE)</f>
        <v>#ERROR!</v>
      </c>
      <c r="F1790" s="78">
        <v>0.0</v>
      </c>
      <c r="G1790" s="80">
        <v>2.0</v>
      </c>
      <c r="H1790" s="81">
        <v>56075.0</v>
      </c>
      <c r="I1790" s="81">
        <v>170000.0</v>
      </c>
      <c r="J1790" s="81">
        <v>83415.0</v>
      </c>
      <c r="K1790" s="81">
        <v>170000.0</v>
      </c>
      <c r="L1790" s="82">
        <v>0.2399824445907395</v>
      </c>
      <c r="N1790" s="83">
        <f t="shared" si="1"/>
        <v>0.2399824446</v>
      </c>
      <c r="O1790" s="83">
        <f t="shared" si="2"/>
        <v>0.2399824446</v>
      </c>
      <c r="Q1790" s="83">
        <f t="shared" si="3"/>
        <v>0.6701470588</v>
      </c>
      <c r="R1790" s="83">
        <f t="shared" si="4"/>
        <v>0.2399824446</v>
      </c>
      <c r="S1790" s="83" t="b">
        <f t="shared" si="5"/>
        <v>0</v>
      </c>
      <c r="T1790" s="72"/>
      <c r="U1790" s="72"/>
      <c r="V1790" s="72"/>
      <c r="W1790" s="72"/>
      <c r="X1790" s="72"/>
      <c r="Y1790" s="72"/>
      <c r="Z1790" s="72"/>
      <c r="AA1790" s="72"/>
      <c r="AB1790" s="72"/>
      <c r="AC1790" s="72"/>
      <c r="AD1790" s="72"/>
      <c r="AE1790" s="72"/>
      <c r="AF1790" s="72"/>
      <c r="AG1790" s="72"/>
      <c r="AH1790" s="72"/>
      <c r="AI1790" s="72"/>
      <c r="AJ1790" s="72"/>
      <c r="AK1790" s="72"/>
    </row>
    <row r="1791" ht="14.25" customHeight="1">
      <c r="A1791" s="78">
        <v>1788.0</v>
      </c>
      <c r="C1791" s="78" t="str">
        <f>VLOOKUP(G1791,[1]Macrodata_CCF!$A$3:$D$55,4,FALSE)</f>
        <v>#ERROR!</v>
      </c>
      <c r="E1791" s="79" t="str">
        <f>VLOOKUP(G1791,[1]Macrodata_CCF!$A$3:$B$55,2,FALSE)</f>
        <v>#ERROR!</v>
      </c>
      <c r="F1791" s="78">
        <v>0.0</v>
      </c>
      <c r="G1791" s="80">
        <v>7.0</v>
      </c>
      <c r="H1791" s="81">
        <v>0.0</v>
      </c>
      <c r="I1791" s="81">
        <v>680000.0</v>
      </c>
      <c r="J1791" s="81">
        <v>156400.0</v>
      </c>
      <c r="K1791" s="81">
        <v>680000.0</v>
      </c>
      <c r="L1791" s="82">
        <v>0.23</v>
      </c>
      <c r="N1791" s="83">
        <f t="shared" si="1"/>
        <v>0.23</v>
      </c>
      <c r="O1791" s="83">
        <f t="shared" si="2"/>
        <v>0.23</v>
      </c>
      <c r="Q1791" s="83">
        <f t="shared" si="3"/>
        <v>1</v>
      </c>
      <c r="R1791" s="83">
        <f t="shared" si="4"/>
        <v>0.23</v>
      </c>
      <c r="S1791" s="83" t="b">
        <f t="shared" si="5"/>
        <v>0</v>
      </c>
      <c r="T1791" s="72"/>
      <c r="U1791" s="72"/>
      <c r="V1791" s="72"/>
      <c r="W1791" s="72"/>
      <c r="X1791" s="72"/>
      <c r="Y1791" s="72"/>
      <c r="Z1791" s="72"/>
      <c r="AA1791" s="72"/>
      <c r="AB1791" s="72"/>
      <c r="AC1791" s="72"/>
      <c r="AD1791" s="72"/>
      <c r="AE1791" s="72"/>
      <c r="AF1791" s="72"/>
      <c r="AG1791" s="72"/>
      <c r="AH1791" s="72"/>
      <c r="AI1791" s="72"/>
      <c r="AJ1791" s="72"/>
      <c r="AK1791" s="72"/>
    </row>
    <row r="1792" ht="14.25" customHeight="1">
      <c r="A1792" s="78">
        <v>1789.0</v>
      </c>
      <c r="C1792" s="78" t="str">
        <f>VLOOKUP(G1792,[1]Macrodata_CCF!$A$3:$D$55,4,FALSE)</f>
        <v>#ERROR!</v>
      </c>
      <c r="E1792" s="79" t="str">
        <f>VLOOKUP(G1792,[1]Macrodata_CCF!$A$3:$B$55,2,FALSE)</f>
        <v>#ERROR!</v>
      </c>
      <c r="F1792" s="78">
        <v>0.0</v>
      </c>
      <c r="G1792" s="80">
        <v>10.0</v>
      </c>
      <c r="H1792" s="81">
        <v>72245.0</v>
      </c>
      <c r="I1792" s="81">
        <v>250000.0</v>
      </c>
      <c r="J1792" s="81">
        <v>255000.0</v>
      </c>
      <c r="K1792" s="81">
        <v>250000.0</v>
      </c>
      <c r="L1792" s="82">
        <v>1.028128603977385</v>
      </c>
      <c r="N1792" s="83">
        <f t="shared" si="1"/>
        <v>1.028128604</v>
      </c>
      <c r="O1792" s="83">
        <f t="shared" si="2"/>
        <v>1</v>
      </c>
      <c r="Q1792" s="83">
        <f t="shared" si="3"/>
        <v>0.71102</v>
      </c>
      <c r="R1792" s="83">
        <f t="shared" si="4"/>
        <v>1.028128604</v>
      </c>
      <c r="S1792" s="83" t="b">
        <f t="shared" si="5"/>
        <v>0</v>
      </c>
      <c r="T1792" s="72"/>
      <c r="U1792" s="72"/>
      <c r="V1792" s="72"/>
      <c r="W1792" s="72"/>
      <c r="X1792" s="72"/>
      <c r="Y1792" s="72"/>
      <c r="Z1792" s="72"/>
      <c r="AA1792" s="72"/>
      <c r="AB1792" s="72"/>
      <c r="AC1792" s="72"/>
      <c r="AD1792" s="72"/>
      <c r="AE1792" s="72"/>
      <c r="AF1792" s="72"/>
      <c r="AG1792" s="72"/>
      <c r="AH1792" s="72"/>
      <c r="AI1792" s="72"/>
      <c r="AJ1792" s="72"/>
      <c r="AK1792" s="72"/>
    </row>
    <row r="1793" ht="14.25" customHeight="1">
      <c r="A1793" s="78">
        <v>1790.0</v>
      </c>
      <c r="C1793" s="78" t="str">
        <f>VLOOKUP(G1793,[1]Macrodata_CCF!$A$3:$D$55,4,FALSE)</f>
        <v>#ERROR!</v>
      </c>
      <c r="E1793" s="79" t="str">
        <f>VLOOKUP(G1793,[1]Macrodata_CCF!$A$3:$B$55,2,FALSE)</f>
        <v>#ERROR!</v>
      </c>
      <c r="F1793" s="78">
        <v>0.0</v>
      </c>
      <c r="G1793" s="80">
        <v>12.0</v>
      </c>
      <c r="H1793" s="81">
        <v>178855.0</v>
      </c>
      <c r="I1793" s="81">
        <v>280000.0</v>
      </c>
      <c r="J1793" s="81">
        <v>285600.0</v>
      </c>
      <c r="K1793" s="81">
        <v>280000.0</v>
      </c>
      <c r="L1793" s="82">
        <v>1.055366058628701</v>
      </c>
      <c r="N1793" s="83">
        <f t="shared" si="1"/>
        <v>1.055366059</v>
      </c>
      <c r="O1793" s="83">
        <f t="shared" si="2"/>
        <v>1</v>
      </c>
      <c r="Q1793" s="83">
        <f t="shared" si="3"/>
        <v>0.3612321429</v>
      </c>
      <c r="R1793" s="83">
        <f t="shared" si="4"/>
        <v>1.055366059</v>
      </c>
      <c r="S1793" s="83" t="b">
        <f t="shared" si="5"/>
        <v>0</v>
      </c>
      <c r="T1793" s="72"/>
      <c r="U1793" s="72"/>
      <c r="V1793" s="72"/>
      <c r="W1793" s="72"/>
      <c r="X1793" s="72"/>
      <c r="Y1793" s="72"/>
      <c r="Z1793" s="72"/>
      <c r="AA1793" s="72"/>
      <c r="AB1793" s="72"/>
      <c r="AC1793" s="72"/>
      <c r="AD1793" s="72"/>
      <c r="AE1793" s="72"/>
      <c r="AF1793" s="72"/>
      <c r="AG1793" s="72"/>
      <c r="AH1793" s="72"/>
      <c r="AI1793" s="72"/>
      <c r="AJ1793" s="72"/>
      <c r="AK1793" s="72"/>
    </row>
    <row r="1794" ht="14.25" customHeight="1">
      <c r="A1794" s="78">
        <v>1791.0</v>
      </c>
      <c r="C1794" s="78" t="str">
        <f>VLOOKUP(G1794,[1]Macrodata_CCF!$A$3:$D$55,4,FALSE)</f>
        <v>#ERROR!</v>
      </c>
      <c r="E1794" s="79" t="str">
        <f>VLOOKUP(G1794,[1]Macrodata_CCF!$A$3:$B$55,2,FALSE)</f>
        <v>#ERROR!</v>
      </c>
      <c r="F1794" s="78">
        <v>1.0</v>
      </c>
      <c r="G1794" s="80">
        <v>32.0</v>
      </c>
      <c r="H1794" s="81">
        <v>826210.0</v>
      </c>
      <c r="I1794" s="81">
        <v>990000.0</v>
      </c>
      <c r="J1794" s="81">
        <v>891725.0</v>
      </c>
      <c r="K1794" s="81">
        <v>990000.0</v>
      </c>
      <c r="L1794" s="82">
        <v>0.3999938946211613</v>
      </c>
      <c r="N1794" s="83">
        <f t="shared" si="1"/>
        <v>0.3999938946</v>
      </c>
      <c r="O1794" s="83">
        <f t="shared" si="2"/>
        <v>0.3999938946</v>
      </c>
      <c r="Q1794" s="83">
        <f t="shared" si="3"/>
        <v>0.1654444444</v>
      </c>
      <c r="R1794" s="83">
        <f t="shared" si="4"/>
        <v>0.3999938946</v>
      </c>
      <c r="S1794" s="83" t="b">
        <f t="shared" si="5"/>
        <v>0</v>
      </c>
      <c r="T1794" s="72"/>
      <c r="U1794" s="72"/>
      <c r="V1794" s="72"/>
      <c r="W1794" s="72"/>
      <c r="X1794" s="72"/>
      <c r="Y1794" s="72"/>
      <c r="Z1794" s="72"/>
      <c r="AA1794" s="72"/>
      <c r="AB1794" s="72"/>
      <c r="AC1794" s="72"/>
      <c r="AD1794" s="72"/>
      <c r="AE1794" s="72"/>
      <c r="AF1794" s="72"/>
      <c r="AG1794" s="72"/>
      <c r="AH1794" s="72"/>
      <c r="AI1794" s="72"/>
      <c r="AJ1794" s="72"/>
      <c r="AK1794" s="72"/>
    </row>
    <row r="1795" ht="14.25" customHeight="1">
      <c r="A1795" s="78">
        <v>1792.0</v>
      </c>
      <c r="C1795" s="78" t="str">
        <f>VLOOKUP(G1795,[1]Macrodata_CCF!$A$3:$D$55,4,FALSE)</f>
        <v>#ERROR!</v>
      </c>
      <c r="E1795" s="79" t="str">
        <f>VLOOKUP(G1795,[1]Macrodata_CCF!$A$3:$B$55,2,FALSE)</f>
        <v>#ERROR!</v>
      </c>
      <c r="F1795" s="78">
        <v>0.0</v>
      </c>
      <c r="G1795" s="80">
        <v>27.0</v>
      </c>
      <c r="H1795" s="81">
        <v>536765.0</v>
      </c>
      <c r="I1795" s="81">
        <v>600000.0</v>
      </c>
      <c r="J1795" s="81">
        <v>546885.0</v>
      </c>
      <c r="K1795" s="81">
        <v>600000.0</v>
      </c>
      <c r="L1795" s="82">
        <v>0.1600379536649008</v>
      </c>
      <c r="N1795" s="83">
        <f t="shared" si="1"/>
        <v>0.1600379537</v>
      </c>
      <c r="O1795" s="83">
        <f t="shared" si="2"/>
        <v>0.1600379537</v>
      </c>
      <c r="Q1795" s="83">
        <f t="shared" si="3"/>
        <v>0.1053916667</v>
      </c>
      <c r="R1795" s="83">
        <f t="shared" si="4"/>
        <v>0.1600379537</v>
      </c>
      <c r="S1795" s="83" t="b">
        <f t="shared" si="5"/>
        <v>0</v>
      </c>
      <c r="T1795" s="72"/>
      <c r="U1795" s="72"/>
      <c r="V1795" s="72"/>
      <c r="W1795" s="72"/>
      <c r="X1795" s="72"/>
      <c r="Y1795" s="72"/>
      <c r="Z1795" s="72"/>
      <c r="AA1795" s="72"/>
      <c r="AB1795" s="72"/>
      <c r="AC1795" s="72"/>
      <c r="AD1795" s="72"/>
      <c r="AE1795" s="72"/>
      <c r="AF1795" s="72"/>
      <c r="AG1795" s="72"/>
      <c r="AH1795" s="72"/>
      <c r="AI1795" s="72"/>
      <c r="AJ1795" s="72"/>
      <c r="AK1795" s="72"/>
    </row>
    <row r="1796" ht="14.25" customHeight="1">
      <c r="A1796" s="78">
        <v>1793.0</v>
      </c>
      <c r="C1796" s="78" t="str">
        <f>VLOOKUP(G1796,[1]Macrodata_CCF!$A$3:$D$55,4,FALSE)</f>
        <v>#ERROR!</v>
      </c>
      <c r="E1796" s="79" t="str">
        <f>VLOOKUP(G1796,[1]Macrodata_CCF!$A$3:$B$55,2,FALSE)</f>
        <v>#ERROR!</v>
      </c>
      <c r="F1796" s="78">
        <v>0.0</v>
      </c>
      <c r="G1796" s="80">
        <v>6.0</v>
      </c>
      <c r="H1796" s="81">
        <v>121470.0</v>
      </c>
      <c r="I1796" s="81">
        <v>440000.0</v>
      </c>
      <c r="J1796" s="81">
        <v>204290.0</v>
      </c>
      <c r="K1796" s="81">
        <v>440000.0</v>
      </c>
      <c r="L1796" s="82">
        <v>0.2600069067277808</v>
      </c>
      <c r="N1796" s="83">
        <f t="shared" si="1"/>
        <v>0.2600069067</v>
      </c>
      <c r="O1796" s="83">
        <f t="shared" si="2"/>
        <v>0.2600069067</v>
      </c>
      <c r="Q1796" s="83">
        <f t="shared" si="3"/>
        <v>0.7239318182</v>
      </c>
      <c r="R1796" s="83">
        <f t="shared" si="4"/>
        <v>0.2600069067</v>
      </c>
      <c r="S1796" s="83" t="b">
        <f t="shared" si="5"/>
        <v>0</v>
      </c>
      <c r="T1796" s="72"/>
      <c r="U1796" s="72"/>
      <c r="V1796" s="72"/>
      <c r="W1796" s="72"/>
      <c r="X1796" s="72"/>
      <c r="Y1796" s="72"/>
      <c r="Z1796" s="72"/>
      <c r="AA1796" s="72"/>
      <c r="AB1796" s="72"/>
      <c r="AC1796" s="72"/>
      <c r="AD1796" s="72"/>
      <c r="AE1796" s="72"/>
      <c r="AF1796" s="72"/>
      <c r="AG1796" s="72"/>
      <c r="AH1796" s="72"/>
      <c r="AI1796" s="72"/>
      <c r="AJ1796" s="72"/>
      <c r="AK1796" s="72"/>
    </row>
    <row r="1797" ht="14.25" customHeight="1">
      <c r="A1797" s="78">
        <v>1794.0</v>
      </c>
      <c r="C1797" s="78" t="str">
        <f>VLOOKUP(G1797,[1]Macrodata_CCF!$A$3:$D$55,4,FALSE)</f>
        <v>#ERROR!</v>
      </c>
      <c r="E1797" s="79" t="str">
        <f>VLOOKUP(G1797,[1]Macrodata_CCF!$A$3:$B$55,2,FALSE)</f>
        <v>#ERROR!</v>
      </c>
      <c r="F1797" s="78">
        <v>0.0</v>
      </c>
      <c r="G1797" s="80">
        <v>48.0</v>
      </c>
      <c r="H1797" s="81">
        <v>705845.0</v>
      </c>
      <c r="I1797" s="81">
        <v>740000.0</v>
      </c>
      <c r="J1797" s="81">
        <v>691500.0</v>
      </c>
      <c r="K1797" s="81">
        <v>740000.0</v>
      </c>
      <c r="L1797" s="82">
        <v>-0.4199970721709852</v>
      </c>
      <c r="N1797" s="83">
        <f t="shared" si="1"/>
        <v>-0.4199970722</v>
      </c>
      <c r="O1797" s="83">
        <f t="shared" si="2"/>
        <v>0</v>
      </c>
      <c r="Q1797" s="83">
        <f t="shared" si="3"/>
        <v>0.04615540541</v>
      </c>
      <c r="R1797" s="83">
        <f t="shared" si="4"/>
        <v>-0.01938513514</v>
      </c>
      <c r="S1797" s="83" t="b">
        <f t="shared" si="5"/>
        <v>0</v>
      </c>
      <c r="T1797" s="72"/>
      <c r="U1797" s="72"/>
      <c r="V1797" s="72"/>
      <c r="W1797" s="72"/>
      <c r="X1797" s="72"/>
      <c r="Y1797" s="72"/>
      <c r="Z1797" s="72"/>
      <c r="AA1797" s="72"/>
      <c r="AB1797" s="72"/>
      <c r="AC1797" s="72"/>
      <c r="AD1797" s="72"/>
      <c r="AE1797" s="72"/>
      <c r="AF1797" s="72"/>
      <c r="AG1797" s="72"/>
      <c r="AH1797" s="72"/>
      <c r="AI1797" s="72"/>
      <c r="AJ1797" s="72"/>
      <c r="AK1797" s="72"/>
    </row>
    <row r="1798" ht="14.25" customHeight="1">
      <c r="A1798" s="78">
        <v>1795.0</v>
      </c>
      <c r="C1798" s="78" t="str">
        <f>VLOOKUP(G1798,[1]Macrodata_CCF!$A$3:$D$55,4,FALSE)</f>
        <v>#ERROR!</v>
      </c>
      <c r="E1798" s="79" t="str">
        <f>VLOOKUP(G1798,[1]Macrodata_CCF!$A$3:$B$55,2,FALSE)</f>
        <v>#ERROR!</v>
      </c>
      <c r="F1798" s="78">
        <v>1.0</v>
      </c>
      <c r="G1798" s="80">
        <v>2.0</v>
      </c>
      <c r="H1798" s="81">
        <v>339085.0</v>
      </c>
      <c r="I1798" s="81">
        <v>510000.0</v>
      </c>
      <c r="J1798" s="81">
        <v>434795.0</v>
      </c>
      <c r="K1798" s="81">
        <v>510000.0</v>
      </c>
      <c r="L1798" s="82">
        <v>0.5599859579323055</v>
      </c>
      <c r="N1798" s="83">
        <f t="shared" si="1"/>
        <v>0.5599859579</v>
      </c>
      <c r="O1798" s="83">
        <f t="shared" si="2"/>
        <v>0.5599859579</v>
      </c>
      <c r="Q1798" s="83">
        <f t="shared" si="3"/>
        <v>0.335127451</v>
      </c>
      <c r="R1798" s="83">
        <f t="shared" si="4"/>
        <v>0.5599859579</v>
      </c>
      <c r="S1798" s="83" t="b">
        <f t="shared" si="5"/>
        <v>0</v>
      </c>
      <c r="T1798" s="72"/>
      <c r="U1798" s="72"/>
      <c r="V1798" s="72"/>
      <c r="W1798" s="72"/>
      <c r="X1798" s="72"/>
      <c r="Y1798" s="72"/>
      <c r="Z1798" s="72"/>
      <c r="AA1798" s="72"/>
      <c r="AB1798" s="72"/>
      <c r="AC1798" s="72"/>
      <c r="AD1798" s="72"/>
      <c r="AE1798" s="72"/>
      <c r="AF1798" s="72"/>
      <c r="AG1798" s="72"/>
      <c r="AH1798" s="72"/>
      <c r="AI1798" s="72"/>
      <c r="AJ1798" s="72"/>
      <c r="AK1798" s="72"/>
    </row>
    <row r="1799" ht="14.25" customHeight="1">
      <c r="A1799" s="78">
        <v>1796.0</v>
      </c>
      <c r="C1799" s="78" t="str">
        <f>VLOOKUP(G1799,[1]Macrodata_CCF!$A$3:$D$55,4,FALSE)</f>
        <v>#ERROR!</v>
      </c>
      <c r="E1799" s="79" t="str">
        <f>VLOOKUP(G1799,[1]Macrodata_CCF!$A$3:$B$55,2,FALSE)</f>
        <v>#ERROR!</v>
      </c>
      <c r="F1799" s="78">
        <v>0.0</v>
      </c>
      <c r="G1799" s="80">
        <v>47.0</v>
      </c>
      <c r="H1799" s="81">
        <v>85925.0</v>
      </c>
      <c r="I1799" s="81">
        <v>860000.0</v>
      </c>
      <c r="J1799" s="81">
        <v>194295.0</v>
      </c>
      <c r="K1799" s="81">
        <v>1548000.0</v>
      </c>
      <c r="L1799" s="82">
        <v>0.1399993540677583</v>
      </c>
      <c r="N1799" s="83">
        <f t="shared" si="1"/>
        <v>0.1399993541</v>
      </c>
      <c r="O1799" s="83">
        <f t="shared" si="2"/>
        <v>0.1399993541</v>
      </c>
      <c r="Q1799" s="83">
        <f t="shared" si="3"/>
        <v>0.9000872093</v>
      </c>
      <c r="R1799" s="83">
        <f t="shared" si="4"/>
        <v>0.1399993541</v>
      </c>
      <c r="S1799" s="83" t="b">
        <f t="shared" si="5"/>
        <v>0</v>
      </c>
      <c r="T1799" s="72"/>
      <c r="U1799" s="72"/>
      <c r="V1799" s="72"/>
      <c r="W1799" s="72"/>
      <c r="X1799" s="72"/>
      <c r="Y1799" s="72"/>
      <c r="Z1799" s="72"/>
      <c r="AA1799" s="72"/>
      <c r="AB1799" s="72"/>
      <c r="AC1799" s="72"/>
      <c r="AD1799" s="72"/>
      <c r="AE1799" s="72"/>
      <c r="AF1799" s="72"/>
      <c r="AG1799" s="72"/>
      <c r="AH1799" s="72"/>
      <c r="AI1799" s="72"/>
      <c r="AJ1799" s="72"/>
      <c r="AK1799" s="72"/>
    </row>
    <row r="1800" ht="14.25" customHeight="1">
      <c r="A1800" s="78">
        <v>1797.0</v>
      </c>
      <c r="C1800" s="78" t="str">
        <f>VLOOKUP(G1800,[1]Macrodata_CCF!$A$3:$D$55,4,FALSE)</f>
        <v>#ERROR!</v>
      </c>
      <c r="E1800" s="79" t="str">
        <f>VLOOKUP(G1800,[1]Macrodata_CCF!$A$3:$B$55,2,FALSE)</f>
        <v>#ERROR!</v>
      </c>
      <c r="F1800" s="78">
        <v>0.0</v>
      </c>
      <c r="G1800" s="80">
        <v>5.0</v>
      </c>
      <c r="H1800" s="81">
        <v>309840.0</v>
      </c>
      <c r="I1800" s="81">
        <v>650000.0</v>
      </c>
      <c r="J1800" s="81">
        <v>238405.0</v>
      </c>
      <c r="K1800" s="81">
        <v>650000.0</v>
      </c>
      <c r="L1800" s="82">
        <v>-0.210004115710254</v>
      </c>
      <c r="N1800" s="83">
        <f t="shared" si="1"/>
        <v>-0.2100041157</v>
      </c>
      <c r="O1800" s="83">
        <f t="shared" si="2"/>
        <v>0</v>
      </c>
      <c r="Q1800" s="83">
        <f t="shared" si="3"/>
        <v>0.5233230769</v>
      </c>
      <c r="R1800" s="83">
        <f t="shared" si="4"/>
        <v>-0.2100041157</v>
      </c>
      <c r="S1800" s="83" t="b">
        <f t="shared" si="5"/>
        <v>0</v>
      </c>
      <c r="T1800" s="72"/>
      <c r="U1800" s="72"/>
      <c r="V1800" s="72"/>
      <c r="W1800" s="72"/>
      <c r="X1800" s="72"/>
      <c r="Y1800" s="72"/>
      <c r="Z1800" s="72"/>
      <c r="AA1800" s="72"/>
      <c r="AB1800" s="72"/>
      <c r="AC1800" s="72"/>
      <c r="AD1800" s="72"/>
      <c r="AE1800" s="72"/>
      <c r="AF1800" s="72"/>
      <c r="AG1800" s="72"/>
      <c r="AH1800" s="72"/>
      <c r="AI1800" s="72"/>
      <c r="AJ1800" s="72"/>
      <c r="AK1800" s="72"/>
    </row>
    <row r="1801" ht="14.25" customHeight="1">
      <c r="A1801" s="78">
        <v>1798.0</v>
      </c>
      <c r="C1801" s="78" t="str">
        <f>VLOOKUP(G1801,[1]Macrodata_CCF!$A$3:$D$55,4,FALSE)</f>
        <v>#ERROR!</v>
      </c>
      <c r="E1801" s="79" t="str">
        <f>VLOOKUP(G1801,[1]Macrodata_CCF!$A$3:$B$55,2,FALSE)</f>
        <v>#ERROR!</v>
      </c>
      <c r="F1801" s="78">
        <v>0.0</v>
      </c>
      <c r="G1801" s="80">
        <v>27.0</v>
      </c>
      <c r="H1801" s="81">
        <v>15805.0</v>
      </c>
      <c r="I1801" s="81">
        <v>980000.0</v>
      </c>
      <c r="J1801" s="81">
        <v>170075.0</v>
      </c>
      <c r="K1801" s="81">
        <v>980000.0</v>
      </c>
      <c r="L1801" s="82">
        <v>0.1599987554384746</v>
      </c>
      <c r="N1801" s="83">
        <f t="shared" si="1"/>
        <v>0.1599987554</v>
      </c>
      <c r="O1801" s="83">
        <f t="shared" si="2"/>
        <v>0.1599987554</v>
      </c>
      <c r="Q1801" s="83">
        <f t="shared" si="3"/>
        <v>0.983872449</v>
      </c>
      <c r="R1801" s="83">
        <f t="shared" si="4"/>
        <v>0.1599987554</v>
      </c>
      <c r="S1801" s="83" t="b">
        <f t="shared" si="5"/>
        <v>0</v>
      </c>
      <c r="T1801" s="72"/>
      <c r="U1801" s="72"/>
      <c r="V1801" s="72"/>
      <c r="W1801" s="72"/>
      <c r="X1801" s="72"/>
      <c r="Y1801" s="72"/>
      <c r="Z1801" s="72"/>
      <c r="AA1801" s="72"/>
      <c r="AB1801" s="72"/>
      <c r="AC1801" s="72"/>
      <c r="AD1801" s="72"/>
      <c r="AE1801" s="72"/>
      <c r="AF1801" s="72"/>
      <c r="AG1801" s="72"/>
      <c r="AH1801" s="72"/>
      <c r="AI1801" s="72"/>
      <c r="AJ1801" s="72"/>
      <c r="AK1801" s="72"/>
    </row>
    <row r="1802" ht="14.25" customHeight="1">
      <c r="A1802" s="78">
        <v>1799.0</v>
      </c>
      <c r="C1802" s="78" t="str">
        <f>VLOOKUP(G1802,[1]Macrodata_CCF!$A$3:$D$55,4,FALSE)</f>
        <v>#ERROR!</v>
      </c>
      <c r="E1802" s="79" t="str">
        <f>VLOOKUP(G1802,[1]Macrodata_CCF!$A$3:$B$55,2,FALSE)</f>
        <v>#ERROR!</v>
      </c>
      <c r="F1802" s="78">
        <v>0.0</v>
      </c>
      <c r="G1802" s="80">
        <v>32.0</v>
      </c>
      <c r="H1802" s="81">
        <v>82375.0</v>
      </c>
      <c r="I1802" s="81">
        <v>180000.0</v>
      </c>
      <c r="J1802" s="81">
        <v>97020.0</v>
      </c>
      <c r="K1802" s="81">
        <v>180000.0</v>
      </c>
      <c r="L1802" s="82">
        <v>0.1500128040973111</v>
      </c>
      <c r="N1802" s="83">
        <f t="shared" si="1"/>
        <v>0.1500128041</v>
      </c>
      <c r="O1802" s="83">
        <f t="shared" si="2"/>
        <v>0.1500128041</v>
      </c>
      <c r="Q1802" s="83">
        <f t="shared" si="3"/>
        <v>0.5423611111</v>
      </c>
      <c r="R1802" s="83">
        <f t="shared" si="4"/>
        <v>0.1500128041</v>
      </c>
      <c r="S1802" s="83" t="b">
        <f t="shared" si="5"/>
        <v>0</v>
      </c>
      <c r="T1802" s="72"/>
      <c r="U1802" s="72"/>
      <c r="V1802" s="72"/>
      <c r="W1802" s="72"/>
      <c r="X1802" s="72"/>
      <c r="Y1802" s="72"/>
      <c r="Z1802" s="72"/>
      <c r="AA1802" s="72"/>
      <c r="AB1802" s="72"/>
      <c r="AC1802" s="72"/>
      <c r="AD1802" s="72"/>
      <c r="AE1802" s="72"/>
      <c r="AF1802" s="72"/>
      <c r="AG1802" s="72"/>
      <c r="AH1802" s="72"/>
      <c r="AI1802" s="72"/>
      <c r="AJ1802" s="72"/>
      <c r="AK1802" s="72"/>
    </row>
    <row r="1803" ht="14.25" customHeight="1">
      <c r="A1803" s="78">
        <v>1800.0</v>
      </c>
      <c r="C1803" s="78" t="str">
        <f>VLOOKUP(G1803,[1]Macrodata_CCF!$A$3:$D$55,4,FALSE)</f>
        <v>#ERROR!</v>
      </c>
      <c r="E1803" s="79" t="str">
        <f>VLOOKUP(G1803,[1]Macrodata_CCF!$A$3:$B$55,2,FALSE)</f>
        <v>#ERROR!</v>
      </c>
      <c r="F1803" s="78">
        <v>0.0</v>
      </c>
      <c r="G1803" s="80">
        <v>48.0</v>
      </c>
      <c r="H1803" s="81">
        <v>517440.0</v>
      </c>
      <c r="I1803" s="81">
        <v>690000.0</v>
      </c>
      <c r="J1803" s="81">
        <v>503635.0</v>
      </c>
      <c r="K1803" s="81">
        <v>690000.0</v>
      </c>
      <c r="L1803" s="82">
        <v>-0.08000115901715345</v>
      </c>
      <c r="N1803" s="83">
        <f t="shared" si="1"/>
        <v>-0.08000115902</v>
      </c>
      <c r="O1803" s="83">
        <f t="shared" si="2"/>
        <v>0</v>
      </c>
      <c r="Q1803" s="83">
        <f t="shared" si="3"/>
        <v>0.2500869565</v>
      </c>
      <c r="R1803" s="83">
        <f t="shared" si="4"/>
        <v>-0.08000115902</v>
      </c>
      <c r="S1803" s="83" t="b">
        <f t="shared" si="5"/>
        <v>0</v>
      </c>
      <c r="T1803" s="72"/>
      <c r="U1803" s="72"/>
      <c r="V1803" s="72"/>
      <c r="W1803" s="72"/>
      <c r="X1803" s="72"/>
      <c r="Y1803" s="72"/>
      <c r="Z1803" s="72"/>
      <c r="AA1803" s="72"/>
      <c r="AB1803" s="72"/>
      <c r="AC1803" s="72"/>
      <c r="AD1803" s="72"/>
      <c r="AE1803" s="72"/>
      <c r="AF1803" s="72"/>
      <c r="AG1803" s="72"/>
      <c r="AH1803" s="72"/>
      <c r="AI1803" s="72"/>
      <c r="AJ1803" s="72"/>
      <c r="AK1803" s="72"/>
    </row>
    <row r="1804" ht="14.25" customHeight="1">
      <c r="A1804" s="78">
        <v>1801.0</v>
      </c>
      <c r="C1804" s="78" t="str">
        <f>VLOOKUP(G1804,[1]Macrodata_CCF!$A$3:$D$55,4,FALSE)</f>
        <v>#ERROR!</v>
      </c>
      <c r="E1804" s="79" t="str">
        <f>VLOOKUP(G1804,[1]Macrodata_CCF!$A$3:$B$55,2,FALSE)</f>
        <v>#ERROR!</v>
      </c>
      <c r="F1804" s="78">
        <v>0.0</v>
      </c>
      <c r="G1804" s="80">
        <v>24.0</v>
      </c>
      <c r="H1804" s="81">
        <v>580785.0</v>
      </c>
      <c r="I1804" s="81">
        <v>620000.0</v>
      </c>
      <c r="J1804" s="81">
        <v>587060.0</v>
      </c>
      <c r="K1804" s="81">
        <v>1178000.0</v>
      </c>
      <c r="L1804" s="82">
        <v>0.1600153002677547</v>
      </c>
      <c r="N1804" s="83">
        <f t="shared" si="1"/>
        <v>0.1600153003</v>
      </c>
      <c r="O1804" s="83">
        <f t="shared" si="2"/>
        <v>0.1600153003</v>
      </c>
      <c r="Q1804" s="83">
        <f t="shared" si="3"/>
        <v>0.06325</v>
      </c>
      <c r="R1804" s="83">
        <f t="shared" si="4"/>
        <v>0.01012096774</v>
      </c>
      <c r="S1804" s="83" t="b">
        <f t="shared" si="5"/>
        <v>0</v>
      </c>
      <c r="T1804" s="72"/>
      <c r="U1804" s="72"/>
      <c r="V1804" s="72"/>
      <c r="W1804" s="72"/>
      <c r="X1804" s="72"/>
      <c r="Y1804" s="72"/>
      <c r="Z1804" s="72"/>
      <c r="AA1804" s="72"/>
      <c r="AB1804" s="72"/>
      <c r="AC1804" s="72"/>
      <c r="AD1804" s="72"/>
      <c r="AE1804" s="72"/>
      <c r="AF1804" s="72"/>
      <c r="AG1804" s="72"/>
      <c r="AH1804" s="72"/>
      <c r="AI1804" s="72"/>
      <c r="AJ1804" s="72"/>
      <c r="AK1804" s="72"/>
    </row>
    <row r="1805" ht="14.25" customHeight="1">
      <c r="A1805" s="78">
        <v>1802.0</v>
      </c>
      <c r="C1805" s="78" t="str">
        <f>VLOOKUP(G1805,[1]Macrodata_CCF!$A$3:$D$55,4,FALSE)</f>
        <v>#ERROR!</v>
      </c>
      <c r="E1805" s="79" t="str">
        <f>VLOOKUP(G1805,[1]Macrodata_CCF!$A$3:$B$55,2,FALSE)</f>
        <v>#ERROR!</v>
      </c>
      <c r="F1805" s="78">
        <v>0.0</v>
      </c>
      <c r="G1805" s="80">
        <v>36.0</v>
      </c>
      <c r="H1805" s="81">
        <v>673185.0</v>
      </c>
      <c r="I1805" s="81">
        <v>680000.0</v>
      </c>
      <c r="J1805" s="81">
        <v>674480.0</v>
      </c>
      <c r="K1805" s="81">
        <v>680000.0</v>
      </c>
      <c r="L1805" s="82">
        <v>0.19002201027146</v>
      </c>
      <c r="N1805" s="83">
        <f t="shared" si="1"/>
        <v>0.1900220103</v>
      </c>
      <c r="O1805" s="83">
        <f t="shared" si="2"/>
        <v>0.1900220103</v>
      </c>
      <c r="Q1805" s="83">
        <f t="shared" si="3"/>
        <v>0.01002205882</v>
      </c>
      <c r="R1805" s="83">
        <f t="shared" si="4"/>
        <v>0.001904411765</v>
      </c>
      <c r="S1805" s="83" t="b">
        <f t="shared" si="5"/>
        <v>0</v>
      </c>
      <c r="T1805" s="72"/>
      <c r="U1805" s="72"/>
      <c r="V1805" s="72"/>
      <c r="W1805" s="72"/>
      <c r="X1805" s="72"/>
      <c r="Y1805" s="72"/>
      <c r="Z1805" s="72"/>
      <c r="AA1805" s="72"/>
      <c r="AB1805" s="72"/>
      <c r="AC1805" s="72"/>
      <c r="AD1805" s="72"/>
      <c r="AE1805" s="72"/>
      <c r="AF1805" s="72"/>
      <c r="AG1805" s="72"/>
      <c r="AH1805" s="72"/>
      <c r="AI1805" s="72"/>
      <c r="AJ1805" s="72"/>
      <c r="AK1805" s="72"/>
    </row>
    <row r="1806" ht="14.25" customHeight="1">
      <c r="A1806" s="78">
        <v>1803.0</v>
      </c>
      <c r="C1806" s="78" t="str">
        <f>VLOOKUP(G1806,[1]Macrodata_CCF!$A$3:$D$55,4,FALSE)</f>
        <v>#ERROR!</v>
      </c>
      <c r="E1806" s="79" t="str">
        <f>VLOOKUP(G1806,[1]Macrodata_CCF!$A$3:$B$55,2,FALSE)</f>
        <v>#ERROR!</v>
      </c>
      <c r="F1806" s="78">
        <v>1.0</v>
      </c>
      <c r="G1806" s="80">
        <v>24.0</v>
      </c>
      <c r="H1806" s="81">
        <v>353015.0</v>
      </c>
      <c r="I1806" s="81">
        <v>520000.0</v>
      </c>
      <c r="J1806" s="81">
        <v>428160.0</v>
      </c>
      <c r="K1806" s="81">
        <v>520000.0</v>
      </c>
      <c r="L1806" s="82">
        <v>0.450010479983232</v>
      </c>
      <c r="N1806" s="83">
        <f t="shared" si="1"/>
        <v>0.45001048</v>
      </c>
      <c r="O1806" s="83">
        <f t="shared" si="2"/>
        <v>0.45001048</v>
      </c>
      <c r="Q1806" s="83">
        <f t="shared" si="3"/>
        <v>0.321125</v>
      </c>
      <c r="R1806" s="83">
        <f t="shared" si="4"/>
        <v>0.45001048</v>
      </c>
      <c r="S1806" s="83" t="b">
        <f t="shared" si="5"/>
        <v>0</v>
      </c>
      <c r="T1806" s="72"/>
      <c r="U1806" s="72"/>
      <c r="V1806" s="72"/>
      <c r="W1806" s="72"/>
      <c r="X1806" s="72"/>
      <c r="Y1806" s="72"/>
      <c r="Z1806" s="72"/>
      <c r="AA1806" s="72"/>
      <c r="AB1806" s="72"/>
      <c r="AC1806" s="72"/>
      <c r="AD1806" s="72"/>
      <c r="AE1806" s="72"/>
      <c r="AF1806" s="72"/>
      <c r="AG1806" s="72"/>
      <c r="AH1806" s="72"/>
      <c r="AI1806" s="72"/>
      <c r="AJ1806" s="72"/>
      <c r="AK1806" s="72"/>
    </row>
    <row r="1807" ht="14.25" customHeight="1">
      <c r="A1807" s="78">
        <v>1804.0</v>
      </c>
      <c r="C1807" s="78" t="str">
        <f>VLOOKUP(G1807,[1]Macrodata_CCF!$A$3:$D$55,4,FALSE)</f>
        <v>#ERROR!</v>
      </c>
      <c r="E1807" s="79" t="str">
        <f>VLOOKUP(G1807,[1]Macrodata_CCF!$A$3:$B$55,2,FALSE)</f>
        <v>#ERROR!</v>
      </c>
      <c r="F1807" s="78">
        <v>0.0</v>
      </c>
      <c r="G1807" s="80">
        <v>16.0</v>
      </c>
      <c r="H1807" s="81">
        <v>269355.0</v>
      </c>
      <c r="I1807" s="81">
        <v>540000.0</v>
      </c>
      <c r="J1807" s="81">
        <v>312660.0</v>
      </c>
      <c r="K1807" s="81">
        <v>1026000.0</v>
      </c>
      <c r="L1807" s="82">
        <v>0.1600066507786953</v>
      </c>
      <c r="N1807" s="83">
        <f t="shared" si="1"/>
        <v>0.1600066508</v>
      </c>
      <c r="O1807" s="83">
        <f t="shared" si="2"/>
        <v>0.1600066508</v>
      </c>
      <c r="Q1807" s="83">
        <f t="shared" si="3"/>
        <v>0.5011944444</v>
      </c>
      <c r="R1807" s="83">
        <f t="shared" si="4"/>
        <v>0.1600066508</v>
      </c>
      <c r="S1807" s="83" t="b">
        <f t="shared" si="5"/>
        <v>0</v>
      </c>
      <c r="T1807" s="72"/>
      <c r="U1807" s="72"/>
      <c r="V1807" s="72"/>
      <c r="W1807" s="72"/>
      <c r="X1807" s="72"/>
      <c r="Y1807" s="72"/>
      <c r="Z1807" s="72"/>
      <c r="AA1807" s="72"/>
      <c r="AB1807" s="72"/>
      <c r="AC1807" s="72"/>
      <c r="AD1807" s="72"/>
      <c r="AE1807" s="72"/>
      <c r="AF1807" s="72"/>
      <c r="AG1807" s="72"/>
      <c r="AH1807" s="72"/>
      <c r="AI1807" s="72"/>
      <c r="AJ1807" s="72"/>
      <c r="AK1807" s="72"/>
    </row>
    <row r="1808" ht="14.25" customHeight="1">
      <c r="A1808" s="78">
        <v>1805.0</v>
      </c>
      <c r="C1808" s="78" t="str">
        <f>VLOOKUP(G1808,[1]Macrodata_CCF!$A$3:$D$55,4,FALSE)</f>
        <v>#ERROR!</v>
      </c>
      <c r="E1808" s="79" t="str">
        <f>VLOOKUP(G1808,[1]Macrodata_CCF!$A$3:$B$55,2,FALSE)</f>
        <v>#ERROR!</v>
      </c>
      <c r="F1808" s="78">
        <v>0.0</v>
      </c>
      <c r="G1808" s="80">
        <v>42.0</v>
      </c>
      <c r="H1808" s="81">
        <v>314230.0</v>
      </c>
      <c r="I1808" s="81">
        <v>430000.0</v>
      </c>
      <c r="J1808" s="81">
        <v>355905.0</v>
      </c>
      <c r="K1808" s="81">
        <v>430000.0</v>
      </c>
      <c r="L1808" s="82">
        <v>0.359980996804008</v>
      </c>
      <c r="N1808" s="83">
        <f t="shared" si="1"/>
        <v>0.3599809968</v>
      </c>
      <c r="O1808" s="83">
        <f t="shared" si="2"/>
        <v>0.3599809968</v>
      </c>
      <c r="Q1808" s="83">
        <f t="shared" si="3"/>
        <v>0.2692325581</v>
      </c>
      <c r="R1808" s="83">
        <f t="shared" si="4"/>
        <v>0.3599809968</v>
      </c>
      <c r="S1808" s="83" t="b">
        <f t="shared" si="5"/>
        <v>0</v>
      </c>
      <c r="T1808" s="72"/>
      <c r="U1808" s="72"/>
      <c r="V1808" s="72"/>
      <c r="W1808" s="72"/>
      <c r="X1808" s="72"/>
      <c r="Y1808" s="72"/>
      <c r="Z1808" s="72"/>
      <c r="AA1808" s="72"/>
      <c r="AB1808" s="72"/>
      <c r="AC1808" s="72"/>
      <c r="AD1808" s="72"/>
      <c r="AE1808" s="72"/>
      <c r="AF1808" s="72"/>
      <c r="AG1808" s="72"/>
      <c r="AH1808" s="72"/>
      <c r="AI1808" s="72"/>
      <c r="AJ1808" s="72"/>
      <c r="AK1808" s="72"/>
    </row>
    <row r="1809" ht="14.25" customHeight="1">
      <c r="A1809" s="78">
        <v>1806.0</v>
      </c>
      <c r="C1809" s="78" t="str">
        <f>VLOOKUP(G1809,[1]Macrodata_CCF!$A$3:$D$55,4,FALSE)</f>
        <v>#ERROR!</v>
      </c>
      <c r="E1809" s="79" t="str">
        <f>VLOOKUP(G1809,[1]Macrodata_CCF!$A$3:$B$55,2,FALSE)</f>
        <v>#ERROR!</v>
      </c>
      <c r="F1809" s="78">
        <v>0.0</v>
      </c>
      <c r="G1809" s="80">
        <v>13.0</v>
      </c>
      <c r="H1809" s="81">
        <v>80720.0</v>
      </c>
      <c r="I1809" s="81">
        <v>250000.0</v>
      </c>
      <c r="J1809" s="81">
        <v>26550.0</v>
      </c>
      <c r="K1809" s="81">
        <v>250000.0</v>
      </c>
      <c r="L1809" s="82">
        <v>-0.3200023629489603</v>
      </c>
      <c r="N1809" s="83">
        <f t="shared" si="1"/>
        <v>-0.3200023629</v>
      </c>
      <c r="O1809" s="83">
        <f t="shared" si="2"/>
        <v>0</v>
      </c>
      <c r="Q1809" s="83">
        <f t="shared" si="3"/>
        <v>0.67712</v>
      </c>
      <c r="R1809" s="83">
        <f t="shared" si="4"/>
        <v>-0.3200023629</v>
      </c>
      <c r="S1809" s="83" t="b">
        <f t="shared" si="5"/>
        <v>0</v>
      </c>
      <c r="T1809" s="72"/>
      <c r="U1809" s="72"/>
      <c r="V1809" s="72"/>
      <c r="W1809" s="72"/>
      <c r="X1809" s="72"/>
      <c r="Y1809" s="72"/>
      <c r="Z1809" s="72"/>
      <c r="AA1809" s="72"/>
      <c r="AB1809" s="72"/>
      <c r="AC1809" s="72"/>
      <c r="AD1809" s="72"/>
      <c r="AE1809" s="72"/>
      <c r="AF1809" s="72"/>
      <c r="AG1809" s="72"/>
      <c r="AH1809" s="72"/>
      <c r="AI1809" s="72"/>
      <c r="AJ1809" s="72"/>
      <c r="AK1809" s="72"/>
    </row>
    <row r="1810" ht="14.25" customHeight="1">
      <c r="A1810" s="78">
        <v>1807.0</v>
      </c>
      <c r="C1810" s="78" t="str">
        <f>VLOOKUP(G1810,[1]Macrodata_CCF!$A$3:$D$55,4,FALSE)</f>
        <v>#ERROR!</v>
      </c>
      <c r="E1810" s="79" t="str">
        <f>VLOOKUP(G1810,[1]Macrodata_CCF!$A$3:$B$55,2,FALSE)</f>
        <v>#ERROR!</v>
      </c>
      <c r="F1810" s="78">
        <v>0.0</v>
      </c>
      <c r="G1810" s="80">
        <v>44.0</v>
      </c>
      <c r="H1810" s="81">
        <v>289970.0</v>
      </c>
      <c r="I1810" s="81">
        <v>970000.0</v>
      </c>
      <c r="J1810" s="81">
        <v>412375.0</v>
      </c>
      <c r="K1810" s="81">
        <v>970000.0</v>
      </c>
      <c r="L1810" s="82">
        <v>0.1799994117906563</v>
      </c>
      <c r="N1810" s="83">
        <f t="shared" si="1"/>
        <v>0.1799994118</v>
      </c>
      <c r="O1810" s="83">
        <f t="shared" si="2"/>
        <v>0.1799994118</v>
      </c>
      <c r="Q1810" s="83">
        <f t="shared" si="3"/>
        <v>0.7010618557</v>
      </c>
      <c r="R1810" s="83">
        <f t="shared" si="4"/>
        <v>0.1799994118</v>
      </c>
      <c r="S1810" s="83" t="b">
        <f t="shared" si="5"/>
        <v>0</v>
      </c>
      <c r="T1810" s="72"/>
      <c r="U1810" s="72"/>
      <c r="V1810" s="72"/>
      <c r="W1810" s="72"/>
      <c r="X1810" s="72"/>
      <c r="Y1810" s="72"/>
      <c r="Z1810" s="72"/>
      <c r="AA1810" s="72"/>
      <c r="AB1810" s="72"/>
      <c r="AC1810" s="72"/>
      <c r="AD1810" s="72"/>
      <c r="AE1810" s="72"/>
      <c r="AF1810" s="72"/>
      <c r="AG1810" s="72"/>
      <c r="AH1810" s="72"/>
      <c r="AI1810" s="72"/>
      <c r="AJ1810" s="72"/>
      <c r="AK1810" s="72"/>
    </row>
    <row r="1811" ht="14.25" customHeight="1">
      <c r="A1811" s="78">
        <v>1808.0</v>
      </c>
      <c r="C1811" s="78" t="str">
        <f>VLOOKUP(G1811,[1]Macrodata_CCF!$A$3:$D$55,4,FALSE)</f>
        <v>#ERROR!</v>
      </c>
      <c r="E1811" s="79" t="str">
        <f>VLOOKUP(G1811,[1]Macrodata_CCF!$A$3:$B$55,2,FALSE)</f>
        <v>#ERROR!</v>
      </c>
      <c r="F1811" s="78">
        <v>0.0</v>
      </c>
      <c r="G1811" s="80">
        <v>28.0</v>
      </c>
      <c r="H1811" s="81">
        <v>208665.0</v>
      </c>
      <c r="I1811" s="81">
        <v>320000.0</v>
      </c>
      <c r="J1811" s="81">
        <v>230930.0</v>
      </c>
      <c r="K1811" s="81">
        <v>320000.0</v>
      </c>
      <c r="L1811" s="82">
        <v>0.1999820361970629</v>
      </c>
      <c r="N1811" s="83">
        <f t="shared" si="1"/>
        <v>0.1999820362</v>
      </c>
      <c r="O1811" s="83">
        <f t="shared" si="2"/>
        <v>0.1999820362</v>
      </c>
      <c r="Q1811" s="83">
        <f t="shared" si="3"/>
        <v>0.347921875</v>
      </c>
      <c r="R1811" s="83">
        <f t="shared" si="4"/>
        <v>0.1999820362</v>
      </c>
      <c r="S1811" s="83" t="b">
        <f t="shared" si="5"/>
        <v>0</v>
      </c>
      <c r="T1811" s="72"/>
      <c r="U1811" s="72"/>
      <c r="V1811" s="72"/>
      <c r="W1811" s="72"/>
      <c r="X1811" s="72"/>
      <c r="Y1811" s="72"/>
      <c r="Z1811" s="72"/>
      <c r="AA1811" s="72"/>
      <c r="AB1811" s="72"/>
      <c r="AC1811" s="72"/>
      <c r="AD1811" s="72"/>
      <c r="AE1811" s="72"/>
      <c r="AF1811" s="72"/>
      <c r="AG1811" s="72"/>
      <c r="AH1811" s="72"/>
      <c r="AI1811" s="72"/>
      <c r="AJ1811" s="72"/>
      <c r="AK1811" s="72"/>
    </row>
    <row r="1812" ht="14.25" customHeight="1">
      <c r="A1812" s="78">
        <v>1809.0</v>
      </c>
      <c r="C1812" s="78" t="str">
        <f>VLOOKUP(G1812,[1]Macrodata_CCF!$A$3:$D$55,4,FALSE)</f>
        <v>#ERROR!</v>
      </c>
      <c r="E1812" s="79" t="str">
        <f>VLOOKUP(G1812,[1]Macrodata_CCF!$A$3:$B$55,2,FALSE)</f>
        <v>#ERROR!</v>
      </c>
      <c r="F1812" s="78">
        <v>0.0</v>
      </c>
      <c r="G1812" s="80">
        <v>17.0</v>
      </c>
      <c r="H1812" s="81">
        <v>547265.0</v>
      </c>
      <c r="I1812" s="81">
        <v>580000.0</v>
      </c>
      <c r="J1812" s="81">
        <v>552505.0</v>
      </c>
      <c r="K1812" s="81">
        <v>580000.0</v>
      </c>
      <c r="L1812" s="82">
        <v>0.1600733160226058</v>
      </c>
      <c r="N1812" s="83">
        <f t="shared" si="1"/>
        <v>0.160073316</v>
      </c>
      <c r="O1812" s="83">
        <f t="shared" si="2"/>
        <v>0.160073316</v>
      </c>
      <c r="Q1812" s="83">
        <f t="shared" si="3"/>
        <v>0.05643965517</v>
      </c>
      <c r="R1812" s="83">
        <f t="shared" si="4"/>
        <v>0.009034482759</v>
      </c>
      <c r="S1812" s="83" t="b">
        <f t="shared" si="5"/>
        <v>0</v>
      </c>
      <c r="T1812" s="72"/>
      <c r="U1812" s="72"/>
      <c r="V1812" s="72"/>
      <c r="W1812" s="72"/>
      <c r="X1812" s="72"/>
      <c r="Y1812" s="72"/>
      <c r="Z1812" s="72"/>
      <c r="AA1812" s="72"/>
      <c r="AB1812" s="72"/>
      <c r="AC1812" s="72"/>
      <c r="AD1812" s="72"/>
      <c r="AE1812" s="72"/>
      <c r="AF1812" s="72"/>
      <c r="AG1812" s="72"/>
      <c r="AH1812" s="72"/>
      <c r="AI1812" s="72"/>
      <c r="AJ1812" s="72"/>
      <c r="AK1812" s="72"/>
    </row>
    <row r="1813" ht="14.25" customHeight="1">
      <c r="A1813" s="78">
        <v>1810.0</v>
      </c>
      <c r="C1813" s="78" t="str">
        <f>VLOOKUP(G1813,[1]Macrodata_CCF!$A$3:$D$55,4,FALSE)</f>
        <v>#ERROR!</v>
      </c>
      <c r="E1813" s="79" t="str">
        <f>VLOOKUP(G1813,[1]Macrodata_CCF!$A$3:$B$55,2,FALSE)</f>
        <v>#ERROR!</v>
      </c>
      <c r="F1813" s="78">
        <v>0.0</v>
      </c>
      <c r="G1813" s="80">
        <v>2.0</v>
      </c>
      <c r="H1813" s="81">
        <v>0.0</v>
      </c>
      <c r="I1813" s="81">
        <v>940000.0</v>
      </c>
      <c r="J1813" s="81">
        <v>319600.0</v>
      </c>
      <c r="K1813" s="81">
        <v>1598000.0</v>
      </c>
      <c r="L1813" s="82">
        <v>0.34</v>
      </c>
      <c r="N1813" s="83">
        <f t="shared" si="1"/>
        <v>0.34</v>
      </c>
      <c r="O1813" s="83">
        <f t="shared" si="2"/>
        <v>0.34</v>
      </c>
      <c r="Q1813" s="83">
        <f t="shared" si="3"/>
        <v>1</v>
      </c>
      <c r="R1813" s="83">
        <f t="shared" si="4"/>
        <v>0.34</v>
      </c>
      <c r="S1813" s="83" t="b">
        <f t="shared" si="5"/>
        <v>0</v>
      </c>
      <c r="T1813" s="72"/>
      <c r="U1813" s="72"/>
      <c r="V1813" s="72"/>
      <c r="W1813" s="72"/>
      <c r="X1813" s="72"/>
      <c r="Y1813" s="72"/>
      <c r="Z1813" s="72"/>
      <c r="AA1813" s="72"/>
      <c r="AB1813" s="72"/>
      <c r="AC1813" s="72"/>
      <c r="AD1813" s="72"/>
      <c r="AE1813" s="72"/>
      <c r="AF1813" s="72"/>
      <c r="AG1813" s="72"/>
      <c r="AH1813" s="72"/>
      <c r="AI1813" s="72"/>
      <c r="AJ1813" s="72"/>
      <c r="AK1813" s="72"/>
    </row>
    <row r="1814" ht="14.25" customHeight="1">
      <c r="A1814" s="78">
        <v>1811.0</v>
      </c>
      <c r="C1814" s="78" t="str">
        <f>VLOOKUP(G1814,[1]Macrodata_CCF!$A$3:$D$55,4,FALSE)</f>
        <v>#ERROR!</v>
      </c>
      <c r="E1814" s="79" t="str">
        <f>VLOOKUP(G1814,[1]Macrodata_CCF!$A$3:$B$55,2,FALSE)</f>
        <v>#ERROR!</v>
      </c>
      <c r="F1814" s="78">
        <v>0.0</v>
      </c>
      <c r="G1814" s="80">
        <v>28.0</v>
      </c>
      <c r="H1814" s="81">
        <v>217420.0</v>
      </c>
      <c r="I1814" s="81">
        <v>320000.0</v>
      </c>
      <c r="J1814" s="81">
        <v>236910.0</v>
      </c>
      <c r="K1814" s="81">
        <v>480000.0</v>
      </c>
      <c r="L1814" s="82">
        <v>0.1899980503022032</v>
      </c>
      <c r="N1814" s="83">
        <f t="shared" si="1"/>
        <v>0.1899980503</v>
      </c>
      <c r="O1814" s="83">
        <f t="shared" si="2"/>
        <v>0.1899980503</v>
      </c>
      <c r="Q1814" s="83">
        <f t="shared" si="3"/>
        <v>0.3205625</v>
      </c>
      <c r="R1814" s="83">
        <f t="shared" si="4"/>
        <v>0.1899980503</v>
      </c>
      <c r="S1814" s="83" t="b">
        <f t="shared" si="5"/>
        <v>0</v>
      </c>
      <c r="T1814" s="72"/>
      <c r="U1814" s="72"/>
      <c r="V1814" s="72"/>
      <c r="W1814" s="72"/>
      <c r="X1814" s="72"/>
      <c r="Y1814" s="72"/>
      <c r="Z1814" s="72"/>
      <c r="AA1814" s="72"/>
      <c r="AB1814" s="72"/>
      <c r="AC1814" s="72"/>
      <c r="AD1814" s="72"/>
      <c r="AE1814" s="72"/>
      <c r="AF1814" s="72"/>
      <c r="AG1814" s="72"/>
      <c r="AH1814" s="72"/>
      <c r="AI1814" s="72"/>
      <c r="AJ1814" s="72"/>
      <c r="AK1814" s="72"/>
    </row>
    <row r="1815" ht="14.25" customHeight="1">
      <c r="A1815" s="78">
        <v>1812.0</v>
      </c>
      <c r="C1815" s="78" t="str">
        <f>VLOOKUP(G1815,[1]Macrodata_CCF!$A$3:$D$55,4,FALSE)</f>
        <v>#ERROR!</v>
      </c>
      <c r="E1815" s="79" t="str">
        <f>VLOOKUP(G1815,[1]Macrodata_CCF!$A$3:$B$55,2,FALSE)</f>
        <v>#ERROR!</v>
      </c>
      <c r="F1815" s="78">
        <v>0.0</v>
      </c>
      <c r="G1815" s="80">
        <v>5.0</v>
      </c>
      <c r="H1815" s="81">
        <v>281230.0</v>
      </c>
      <c r="I1815" s="81">
        <v>570000.0</v>
      </c>
      <c r="J1815" s="81">
        <v>217700.0</v>
      </c>
      <c r="K1815" s="81">
        <v>570000.0</v>
      </c>
      <c r="L1815" s="82">
        <v>-0.2200020777781626</v>
      </c>
      <c r="N1815" s="83">
        <f t="shared" si="1"/>
        <v>-0.2200020778</v>
      </c>
      <c r="O1815" s="83">
        <f t="shared" si="2"/>
        <v>0</v>
      </c>
      <c r="Q1815" s="83">
        <f t="shared" si="3"/>
        <v>0.5066140351</v>
      </c>
      <c r="R1815" s="83">
        <f t="shared" si="4"/>
        <v>-0.2200020778</v>
      </c>
      <c r="S1815" s="83" t="b">
        <f t="shared" si="5"/>
        <v>0</v>
      </c>
      <c r="T1815" s="72"/>
      <c r="U1815" s="72"/>
      <c r="V1815" s="72"/>
      <c r="W1815" s="72"/>
      <c r="X1815" s="72"/>
      <c r="Y1815" s="72"/>
      <c r="Z1815" s="72"/>
      <c r="AA1815" s="72"/>
      <c r="AB1815" s="72"/>
      <c r="AC1815" s="72"/>
      <c r="AD1815" s="72"/>
      <c r="AE1815" s="72"/>
      <c r="AF1815" s="72"/>
      <c r="AG1815" s="72"/>
      <c r="AH1815" s="72"/>
      <c r="AI1815" s="72"/>
      <c r="AJ1815" s="72"/>
      <c r="AK1815" s="72"/>
    </row>
    <row r="1816" ht="14.25" customHeight="1">
      <c r="A1816" s="78">
        <v>1813.0</v>
      </c>
      <c r="C1816" s="78" t="str">
        <f>VLOOKUP(G1816,[1]Macrodata_CCF!$A$3:$D$55,4,FALSE)</f>
        <v>#ERROR!</v>
      </c>
      <c r="E1816" s="79" t="str">
        <f>VLOOKUP(G1816,[1]Macrodata_CCF!$A$3:$B$55,2,FALSE)</f>
        <v>#ERROR!</v>
      </c>
      <c r="F1816" s="78">
        <v>1.0</v>
      </c>
      <c r="G1816" s="80">
        <v>45.0</v>
      </c>
      <c r="H1816" s="81">
        <v>52375.0</v>
      </c>
      <c r="I1816" s="81">
        <v>100000.0</v>
      </c>
      <c r="J1816" s="81">
        <v>78095.0</v>
      </c>
      <c r="K1816" s="81">
        <v>100000.0</v>
      </c>
      <c r="L1816" s="82">
        <v>0.5400524934383202</v>
      </c>
      <c r="N1816" s="83">
        <f t="shared" si="1"/>
        <v>0.5400524934</v>
      </c>
      <c r="O1816" s="83">
        <f t="shared" si="2"/>
        <v>0.5400524934</v>
      </c>
      <c r="Q1816" s="83">
        <f t="shared" si="3"/>
        <v>0.47625</v>
      </c>
      <c r="R1816" s="83">
        <f t="shared" si="4"/>
        <v>0.5400524934</v>
      </c>
      <c r="S1816" s="83" t="b">
        <f t="shared" si="5"/>
        <v>0</v>
      </c>
      <c r="T1816" s="72"/>
      <c r="U1816" s="72"/>
      <c r="V1816" s="72"/>
      <c r="W1816" s="72"/>
      <c r="X1816" s="72"/>
      <c r="Y1816" s="72"/>
      <c r="Z1816" s="72"/>
      <c r="AA1816" s="72"/>
      <c r="AB1816" s="72"/>
      <c r="AC1816" s="72"/>
      <c r="AD1816" s="72"/>
      <c r="AE1816" s="72"/>
      <c r="AF1816" s="72"/>
      <c r="AG1816" s="72"/>
      <c r="AH1816" s="72"/>
      <c r="AI1816" s="72"/>
      <c r="AJ1816" s="72"/>
      <c r="AK1816" s="72"/>
    </row>
    <row r="1817" ht="14.25" customHeight="1">
      <c r="A1817" s="78">
        <v>1814.0</v>
      </c>
      <c r="C1817" s="78" t="str">
        <f>VLOOKUP(G1817,[1]Macrodata_CCF!$A$3:$D$55,4,FALSE)</f>
        <v>#ERROR!</v>
      </c>
      <c r="E1817" s="79" t="str">
        <f>VLOOKUP(G1817,[1]Macrodata_CCF!$A$3:$B$55,2,FALSE)</f>
        <v>#ERROR!</v>
      </c>
      <c r="F1817" s="78">
        <v>0.0</v>
      </c>
      <c r="G1817" s="80">
        <v>9.0</v>
      </c>
      <c r="H1817" s="81">
        <v>268965.0</v>
      </c>
      <c r="I1817" s="81">
        <v>540000.0</v>
      </c>
      <c r="J1817" s="81">
        <v>331305.0</v>
      </c>
      <c r="K1817" s="81">
        <v>540000.0</v>
      </c>
      <c r="L1817" s="82">
        <v>0.2300071946427583</v>
      </c>
      <c r="N1817" s="83">
        <f t="shared" si="1"/>
        <v>0.2300071946</v>
      </c>
      <c r="O1817" s="83">
        <f t="shared" si="2"/>
        <v>0.2300071946</v>
      </c>
      <c r="Q1817" s="83">
        <f t="shared" si="3"/>
        <v>0.5019166667</v>
      </c>
      <c r="R1817" s="83">
        <f t="shared" si="4"/>
        <v>0.2300071946</v>
      </c>
      <c r="S1817" s="83" t="b">
        <f t="shared" si="5"/>
        <v>0</v>
      </c>
      <c r="T1817" s="72"/>
      <c r="U1817" s="72"/>
      <c r="V1817" s="72"/>
      <c r="W1817" s="72"/>
      <c r="X1817" s="72"/>
      <c r="Y1817" s="72"/>
      <c r="Z1817" s="72"/>
      <c r="AA1817" s="72"/>
      <c r="AB1817" s="72"/>
      <c r="AC1817" s="72"/>
      <c r="AD1817" s="72"/>
      <c r="AE1817" s="72"/>
      <c r="AF1817" s="72"/>
      <c r="AG1817" s="72"/>
      <c r="AH1817" s="72"/>
      <c r="AI1817" s="72"/>
      <c r="AJ1817" s="72"/>
      <c r="AK1817" s="72"/>
    </row>
    <row r="1818" ht="14.25" customHeight="1">
      <c r="A1818" s="78">
        <v>1815.0</v>
      </c>
      <c r="C1818" s="78" t="str">
        <f>VLOOKUP(G1818,[1]Macrodata_CCF!$A$3:$D$55,4,FALSE)</f>
        <v>#ERROR!</v>
      </c>
      <c r="E1818" s="79" t="str">
        <f>VLOOKUP(G1818,[1]Macrodata_CCF!$A$3:$B$55,2,FALSE)</f>
        <v>#ERROR!</v>
      </c>
      <c r="F1818" s="78">
        <v>0.0</v>
      </c>
      <c r="G1818" s="80">
        <v>27.0</v>
      </c>
      <c r="H1818" s="81">
        <v>122860.0</v>
      </c>
      <c r="I1818" s="81">
        <v>570000.0</v>
      </c>
      <c r="J1818" s="81">
        <v>203345.0</v>
      </c>
      <c r="K1818" s="81">
        <v>570000.0</v>
      </c>
      <c r="L1818" s="82">
        <v>0.1799995527127969</v>
      </c>
      <c r="N1818" s="83">
        <f t="shared" si="1"/>
        <v>0.1799995527</v>
      </c>
      <c r="O1818" s="83">
        <f t="shared" si="2"/>
        <v>0.1799995527</v>
      </c>
      <c r="Q1818" s="83">
        <f t="shared" si="3"/>
        <v>0.7844561404</v>
      </c>
      <c r="R1818" s="83">
        <f t="shared" si="4"/>
        <v>0.1799995527</v>
      </c>
      <c r="S1818" s="83" t="b">
        <f t="shared" si="5"/>
        <v>0</v>
      </c>
      <c r="T1818" s="72"/>
      <c r="U1818" s="72"/>
      <c r="V1818" s="72"/>
      <c r="W1818" s="72"/>
      <c r="X1818" s="72"/>
      <c r="Y1818" s="72"/>
      <c r="Z1818" s="72"/>
      <c r="AA1818" s="72"/>
      <c r="AB1818" s="72"/>
      <c r="AC1818" s="72"/>
      <c r="AD1818" s="72"/>
      <c r="AE1818" s="72"/>
      <c r="AF1818" s="72"/>
      <c r="AG1818" s="72"/>
      <c r="AH1818" s="72"/>
      <c r="AI1818" s="72"/>
      <c r="AJ1818" s="72"/>
      <c r="AK1818" s="72"/>
    </row>
    <row r="1819" ht="14.25" customHeight="1">
      <c r="A1819" s="78">
        <v>1816.0</v>
      </c>
      <c r="C1819" s="78" t="str">
        <f>VLOOKUP(G1819,[1]Macrodata_CCF!$A$3:$D$55,4,FALSE)</f>
        <v>#ERROR!</v>
      </c>
      <c r="E1819" s="79" t="str">
        <f>VLOOKUP(G1819,[1]Macrodata_CCF!$A$3:$B$55,2,FALSE)</f>
        <v>#ERROR!</v>
      </c>
      <c r="F1819" s="78">
        <v>1.0</v>
      </c>
      <c r="G1819" s="80">
        <v>23.0</v>
      </c>
      <c r="H1819" s="81">
        <v>0.0</v>
      </c>
      <c r="I1819" s="81">
        <v>40000.0</v>
      </c>
      <c r="J1819" s="81">
        <v>19200.0</v>
      </c>
      <c r="K1819" s="81">
        <v>40000.0</v>
      </c>
      <c r="L1819" s="82">
        <v>0.48</v>
      </c>
      <c r="N1819" s="83">
        <f t="shared" si="1"/>
        <v>0.48</v>
      </c>
      <c r="O1819" s="83">
        <f t="shared" si="2"/>
        <v>0.48</v>
      </c>
      <c r="Q1819" s="83">
        <f t="shared" si="3"/>
        <v>1</v>
      </c>
      <c r="R1819" s="83">
        <f t="shared" si="4"/>
        <v>0.48</v>
      </c>
      <c r="S1819" s="83" t="b">
        <f t="shared" si="5"/>
        <v>0</v>
      </c>
      <c r="T1819" s="72"/>
      <c r="U1819" s="72"/>
      <c r="V1819" s="72"/>
      <c r="W1819" s="72"/>
      <c r="X1819" s="72"/>
      <c r="Y1819" s="72"/>
      <c r="Z1819" s="72"/>
      <c r="AA1819" s="72"/>
      <c r="AB1819" s="72"/>
      <c r="AC1819" s="72"/>
      <c r="AD1819" s="72"/>
      <c r="AE1819" s="72"/>
      <c r="AF1819" s="72"/>
      <c r="AG1819" s="72"/>
      <c r="AH1819" s="72"/>
      <c r="AI1819" s="72"/>
      <c r="AJ1819" s="72"/>
      <c r="AK1819" s="72"/>
    </row>
    <row r="1820" ht="14.25" customHeight="1">
      <c r="A1820" s="78">
        <v>1817.0</v>
      </c>
      <c r="C1820" s="78" t="str">
        <f>VLOOKUP(G1820,[1]Macrodata_CCF!$A$3:$D$55,4,FALSE)</f>
        <v>#ERROR!</v>
      </c>
      <c r="E1820" s="79" t="str">
        <f>VLOOKUP(G1820,[1]Macrodata_CCF!$A$3:$B$55,2,FALSE)</f>
        <v>#ERROR!</v>
      </c>
      <c r="F1820" s="78">
        <v>0.0</v>
      </c>
      <c r="G1820" s="80">
        <v>26.0</v>
      </c>
      <c r="H1820" s="81">
        <v>0.0</v>
      </c>
      <c r="I1820" s="81">
        <v>20000.0</v>
      </c>
      <c r="J1820" s="81">
        <v>3800.0</v>
      </c>
      <c r="K1820" s="81">
        <v>20000.0</v>
      </c>
      <c r="L1820" s="82">
        <v>0.19</v>
      </c>
      <c r="N1820" s="83">
        <f t="shared" si="1"/>
        <v>0.19</v>
      </c>
      <c r="O1820" s="83">
        <f t="shared" si="2"/>
        <v>0.19</v>
      </c>
      <c r="Q1820" s="83">
        <f t="shared" si="3"/>
        <v>1</v>
      </c>
      <c r="R1820" s="83">
        <f t="shared" si="4"/>
        <v>0.19</v>
      </c>
      <c r="S1820" s="83" t="b">
        <f t="shared" si="5"/>
        <v>0</v>
      </c>
      <c r="T1820" s="72"/>
      <c r="U1820" s="72"/>
      <c r="V1820" s="72"/>
      <c r="W1820" s="72"/>
      <c r="X1820" s="72"/>
      <c r="Y1820" s="72"/>
      <c r="Z1820" s="72"/>
      <c r="AA1820" s="72"/>
      <c r="AB1820" s="72"/>
      <c r="AC1820" s="72"/>
      <c r="AD1820" s="72"/>
      <c r="AE1820" s="72"/>
      <c r="AF1820" s="72"/>
      <c r="AG1820" s="72"/>
      <c r="AH1820" s="72"/>
      <c r="AI1820" s="72"/>
      <c r="AJ1820" s="72"/>
      <c r="AK1820" s="72"/>
    </row>
    <row r="1821" ht="14.25" customHeight="1">
      <c r="A1821" s="78">
        <v>1818.0</v>
      </c>
      <c r="C1821" s="78" t="str">
        <f>VLOOKUP(G1821,[1]Macrodata_CCF!$A$3:$D$55,4,FALSE)</f>
        <v>#ERROR!</v>
      </c>
      <c r="E1821" s="79" t="str">
        <f>VLOOKUP(G1821,[1]Macrodata_CCF!$A$3:$B$55,2,FALSE)</f>
        <v>#ERROR!</v>
      </c>
      <c r="F1821" s="78">
        <v>0.0</v>
      </c>
      <c r="G1821" s="80">
        <v>1.0</v>
      </c>
      <c r="H1821" s="81">
        <v>137940.0</v>
      </c>
      <c r="I1821" s="81">
        <v>760000.0</v>
      </c>
      <c r="J1821" s="81">
        <v>305895.0</v>
      </c>
      <c r="K1821" s="81">
        <v>760000.0</v>
      </c>
      <c r="L1821" s="82">
        <v>0.2699980709256342</v>
      </c>
      <c r="N1821" s="83">
        <f t="shared" si="1"/>
        <v>0.2699980709</v>
      </c>
      <c r="O1821" s="83">
        <f t="shared" si="2"/>
        <v>0.2699980709</v>
      </c>
      <c r="Q1821" s="83">
        <f t="shared" si="3"/>
        <v>0.8185</v>
      </c>
      <c r="R1821" s="83">
        <f t="shared" si="4"/>
        <v>0.2699980709</v>
      </c>
      <c r="S1821" s="83" t="b">
        <f t="shared" si="5"/>
        <v>0</v>
      </c>
      <c r="T1821" s="72"/>
      <c r="U1821" s="72"/>
      <c r="V1821" s="72"/>
      <c r="W1821" s="72"/>
      <c r="X1821" s="72"/>
      <c r="Y1821" s="72"/>
      <c r="Z1821" s="72"/>
      <c r="AA1821" s="72"/>
      <c r="AB1821" s="72"/>
      <c r="AC1821" s="72"/>
      <c r="AD1821" s="72"/>
      <c r="AE1821" s="72"/>
      <c r="AF1821" s="72"/>
      <c r="AG1821" s="72"/>
      <c r="AH1821" s="72"/>
      <c r="AI1821" s="72"/>
      <c r="AJ1821" s="72"/>
      <c r="AK1821" s="72"/>
    </row>
    <row r="1822" ht="14.25" customHeight="1">
      <c r="A1822" s="78">
        <v>1819.0</v>
      </c>
      <c r="C1822" s="78" t="str">
        <f>VLOOKUP(G1822,[1]Macrodata_CCF!$A$3:$D$55,4,FALSE)</f>
        <v>#ERROR!</v>
      </c>
      <c r="E1822" s="79" t="str">
        <f>VLOOKUP(G1822,[1]Macrodata_CCF!$A$3:$B$55,2,FALSE)</f>
        <v>#ERROR!</v>
      </c>
      <c r="F1822" s="78">
        <v>0.0</v>
      </c>
      <c r="G1822" s="80">
        <v>36.0</v>
      </c>
      <c r="H1822" s="81">
        <v>0.0</v>
      </c>
      <c r="I1822" s="81">
        <v>60000.0</v>
      </c>
      <c r="J1822" s="81">
        <v>0.0</v>
      </c>
      <c r="K1822" s="81">
        <v>60000.0</v>
      </c>
      <c r="L1822" s="82">
        <v>0.0</v>
      </c>
      <c r="N1822" s="83">
        <f t="shared" si="1"/>
        <v>0</v>
      </c>
      <c r="O1822" s="83">
        <f t="shared" si="2"/>
        <v>0</v>
      </c>
      <c r="Q1822" s="83">
        <f t="shared" si="3"/>
        <v>1</v>
      </c>
      <c r="R1822" s="83">
        <f t="shared" si="4"/>
        <v>0</v>
      </c>
      <c r="S1822" s="83" t="b">
        <f t="shared" si="5"/>
        <v>0</v>
      </c>
      <c r="T1822" s="72"/>
      <c r="U1822" s="72"/>
      <c r="V1822" s="72"/>
      <c r="W1822" s="72"/>
      <c r="X1822" s="72"/>
      <c r="Y1822" s="72"/>
      <c r="Z1822" s="72"/>
      <c r="AA1822" s="72"/>
      <c r="AB1822" s="72"/>
      <c r="AC1822" s="72"/>
      <c r="AD1822" s="72"/>
      <c r="AE1822" s="72"/>
      <c r="AF1822" s="72"/>
      <c r="AG1822" s="72"/>
      <c r="AH1822" s="72"/>
      <c r="AI1822" s="72"/>
      <c r="AJ1822" s="72"/>
      <c r="AK1822" s="72"/>
    </row>
    <row r="1823" ht="14.25" customHeight="1">
      <c r="A1823" s="78">
        <v>1820.0</v>
      </c>
      <c r="C1823" s="78" t="str">
        <f>VLOOKUP(G1823,[1]Macrodata_CCF!$A$3:$D$55,4,FALSE)</f>
        <v>#ERROR!</v>
      </c>
      <c r="E1823" s="79" t="str">
        <f>VLOOKUP(G1823,[1]Macrodata_CCF!$A$3:$B$55,2,FALSE)</f>
        <v>#ERROR!</v>
      </c>
      <c r="F1823" s="78">
        <v>0.0</v>
      </c>
      <c r="G1823" s="80">
        <v>40.0</v>
      </c>
      <c r="H1823" s="81">
        <v>351350.0</v>
      </c>
      <c r="I1823" s="81">
        <v>450000.0</v>
      </c>
      <c r="J1823" s="81">
        <v>472690.0</v>
      </c>
      <c r="K1823" s="81">
        <v>855000.0</v>
      </c>
      <c r="L1823" s="82">
        <v>1.23000506842372</v>
      </c>
      <c r="N1823" s="83">
        <f t="shared" si="1"/>
        <v>1.230005068</v>
      </c>
      <c r="O1823" s="83">
        <f t="shared" si="2"/>
        <v>1</v>
      </c>
      <c r="Q1823" s="83">
        <f t="shared" si="3"/>
        <v>0.2192222222</v>
      </c>
      <c r="R1823" s="83">
        <f t="shared" si="4"/>
        <v>1.230005068</v>
      </c>
      <c r="S1823" s="83" t="b">
        <f t="shared" si="5"/>
        <v>0</v>
      </c>
      <c r="T1823" s="72"/>
      <c r="U1823" s="72"/>
      <c r="V1823" s="72"/>
      <c r="W1823" s="72"/>
      <c r="X1823" s="72"/>
      <c r="Y1823" s="72"/>
      <c r="Z1823" s="72"/>
      <c r="AA1823" s="72"/>
      <c r="AB1823" s="72"/>
      <c r="AC1823" s="72"/>
      <c r="AD1823" s="72"/>
      <c r="AE1823" s="72"/>
      <c r="AF1823" s="72"/>
      <c r="AG1823" s="72"/>
      <c r="AH1823" s="72"/>
      <c r="AI1823" s="72"/>
      <c r="AJ1823" s="72"/>
      <c r="AK1823" s="72"/>
    </row>
    <row r="1824" ht="14.25" customHeight="1">
      <c r="A1824" s="78">
        <v>1821.0</v>
      </c>
      <c r="C1824" s="78" t="str">
        <f>VLOOKUP(G1824,[1]Macrodata_CCF!$A$3:$D$55,4,FALSE)</f>
        <v>#ERROR!</v>
      </c>
      <c r="E1824" s="79" t="str">
        <f>VLOOKUP(G1824,[1]Macrodata_CCF!$A$3:$B$55,2,FALSE)</f>
        <v>#ERROR!</v>
      </c>
      <c r="F1824" s="78">
        <v>0.0</v>
      </c>
      <c r="G1824" s="80">
        <v>2.0</v>
      </c>
      <c r="H1824" s="81">
        <v>100785.0</v>
      </c>
      <c r="I1824" s="81">
        <v>190000.0</v>
      </c>
      <c r="J1824" s="81">
        <v>133795.0</v>
      </c>
      <c r="K1824" s="81">
        <v>190000.0</v>
      </c>
      <c r="L1824" s="82">
        <v>0.3700050439948439</v>
      </c>
      <c r="N1824" s="83">
        <f t="shared" si="1"/>
        <v>0.370005044</v>
      </c>
      <c r="O1824" s="83">
        <f t="shared" si="2"/>
        <v>0.370005044</v>
      </c>
      <c r="Q1824" s="83">
        <f t="shared" si="3"/>
        <v>0.4695526316</v>
      </c>
      <c r="R1824" s="83">
        <f t="shared" si="4"/>
        <v>0.370005044</v>
      </c>
      <c r="S1824" s="83" t="b">
        <f t="shared" si="5"/>
        <v>0</v>
      </c>
      <c r="T1824" s="72"/>
      <c r="U1824" s="72"/>
      <c r="V1824" s="72"/>
      <c r="W1824" s="72"/>
      <c r="X1824" s="72"/>
      <c r="Y1824" s="72"/>
      <c r="Z1824" s="72"/>
      <c r="AA1824" s="72"/>
      <c r="AB1824" s="72"/>
      <c r="AC1824" s="72"/>
      <c r="AD1824" s="72"/>
      <c r="AE1824" s="72"/>
      <c r="AF1824" s="72"/>
      <c r="AG1824" s="72"/>
      <c r="AH1824" s="72"/>
      <c r="AI1824" s="72"/>
      <c r="AJ1824" s="72"/>
      <c r="AK1824" s="72"/>
    </row>
    <row r="1825" ht="14.25" customHeight="1">
      <c r="A1825" s="78">
        <v>1822.0</v>
      </c>
      <c r="C1825" s="78" t="str">
        <f>VLOOKUP(G1825,[1]Macrodata_CCF!$A$3:$D$55,4,FALSE)</f>
        <v>#ERROR!</v>
      </c>
      <c r="E1825" s="79" t="str">
        <f>VLOOKUP(G1825,[1]Macrodata_CCF!$A$3:$B$55,2,FALSE)</f>
        <v>#ERROR!</v>
      </c>
      <c r="F1825" s="78">
        <v>0.0</v>
      </c>
      <c r="G1825" s="80">
        <v>24.0</v>
      </c>
      <c r="H1825" s="81">
        <v>94635.0</v>
      </c>
      <c r="I1825" s="81">
        <v>900000.0</v>
      </c>
      <c r="J1825" s="81">
        <v>223495.0</v>
      </c>
      <c r="K1825" s="81">
        <v>900000.0</v>
      </c>
      <c r="L1825" s="82">
        <v>0.1600019866768484</v>
      </c>
      <c r="N1825" s="83">
        <f t="shared" si="1"/>
        <v>0.1600019867</v>
      </c>
      <c r="O1825" s="83">
        <f t="shared" si="2"/>
        <v>0.1600019867</v>
      </c>
      <c r="Q1825" s="83">
        <f t="shared" si="3"/>
        <v>0.89485</v>
      </c>
      <c r="R1825" s="83">
        <f t="shared" si="4"/>
        <v>0.1600019867</v>
      </c>
      <c r="S1825" s="83" t="b">
        <f t="shared" si="5"/>
        <v>0</v>
      </c>
      <c r="T1825" s="72"/>
      <c r="U1825" s="72"/>
      <c r="V1825" s="72"/>
      <c r="W1825" s="72"/>
      <c r="X1825" s="72"/>
      <c r="Y1825" s="72"/>
      <c r="Z1825" s="72"/>
      <c r="AA1825" s="72"/>
      <c r="AB1825" s="72"/>
      <c r="AC1825" s="72"/>
      <c r="AD1825" s="72"/>
      <c r="AE1825" s="72"/>
      <c r="AF1825" s="72"/>
      <c r="AG1825" s="72"/>
      <c r="AH1825" s="72"/>
      <c r="AI1825" s="72"/>
      <c r="AJ1825" s="72"/>
      <c r="AK1825" s="72"/>
    </row>
    <row r="1826" ht="14.25" customHeight="1">
      <c r="A1826" s="78">
        <v>1823.0</v>
      </c>
      <c r="C1826" s="78" t="str">
        <f>VLOOKUP(G1826,[1]Macrodata_CCF!$A$3:$D$55,4,FALSE)</f>
        <v>#ERROR!</v>
      </c>
      <c r="E1826" s="79" t="str">
        <f>VLOOKUP(G1826,[1]Macrodata_CCF!$A$3:$B$55,2,FALSE)</f>
        <v>#ERROR!</v>
      </c>
      <c r="F1826" s="78">
        <v>0.0</v>
      </c>
      <c r="G1826" s="80">
        <v>42.0</v>
      </c>
      <c r="H1826" s="81">
        <v>291620.0</v>
      </c>
      <c r="I1826" s="81">
        <v>370000.0</v>
      </c>
      <c r="J1826" s="81">
        <v>316700.0</v>
      </c>
      <c r="K1826" s="81">
        <v>370000.0</v>
      </c>
      <c r="L1826" s="82">
        <v>0.3199795866292421</v>
      </c>
      <c r="N1826" s="83">
        <f t="shared" si="1"/>
        <v>0.3199795866</v>
      </c>
      <c r="O1826" s="83">
        <f t="shared" si="2"/>
        <v>0.3199795866</v>
      </c>
      <c r="Q1826" s="83">
        <f t="shared" si="3"/>
        <v>0.2118378378</v>
      </c>
      <c r="R1826" s="83">
        <f t="shared" si="4"/>
        <v>0.3199795866</v>
      </c>
      <c r="S1826" s="83" t="b">
        <f t="shared" si="5"/>
        <v>0</v>
      </c>
      <c r="T1826" s="72"/>
      <c r="U1826" s="72"/>
      <c r="V1826" s="72"/>
      <c r="W1826" s="72"/>
      <c r="X1826" s="72"/>
      <c r="Y1826" s="72"/>
      <c r="Z1826" s="72"/>
      <c r="AA1826" s="72"/>
      <c r="AB1826" s="72"/>
      <c r="AC1826" s="72"/>
      <c r="AD1826" s="72"/>
      <c r="AE1826" s="72"/>
      <c r="AF1826" s="72"/>
      <c r="AG1826" s="72"/>
      <c r="AH1826" s="72"/>
      <c r="AI1826" s="72"/>
      <c r="AJ1826" s="72"/>
      <c r="AK1826" s="72"/>
    </row>
    <row r="1827" ht="14.25" customHeight="1">
      <c r="A1827" s="78">
        <v>1824.0</v>
      </c>
      <c r="C1827" s="78" t="str">
        <f>VLOOKUP(G1827,[1]Macrodata_CCF!$A$3:$D$55,4,FALSE)</f>
        <v>#ERROR!</v>
      </c>
      <c r="E1827" s="79" t="str">
        <f>VLOOKUP(G1827,[1]Macrodata_CCF!$A$3:$B$55,2,FALSE)</f>
        <v>#ERROR!</v>
      </c>
      <c r="F1827" s="78">
        <v>0.0</v>
      </c>
      <c r="G1827" s="80">
        <v>50.0</v>
      </c>
      <c r="H1827" s="81">
        <v>125550.0</v>
      </c>
      <c r="I1827" s="81">
        <v>150000.0</v>
      </c>
      <c r="J1827" s="81">
        <v>153000.0</v>
      </c>
      <c r="K1827" s="81">
        <v>150000.0</v>
      </c>
      <c r="L1827" s="82">
        <v>1.122699386503067</v>
      </c>
      <c r="N1827" s="83">
        <f t="shared" si="1"/>
        <v>1.122699387</v>
      </c>
      <c r="O1827" s="83">
        <f t="shared" si="2"/>
        <v>1</v>
      </c>
      <c r="Q1827" s="83">
        <f t="shared" si="3"/>
        <v>0.163</v>
      </c>
      <c r="R1827" s="83">
        <f t="shared" si="4"/>
        <v>1.122699387</v>
      </c>
      <c r="S1827" s="83" t="b">
        <f t="shared" si="5"/>
        <v>0</v>
      </c>
      <c r="T1827" s="72"/>
      <c r="U1827" s="72"/>
      <c r="V1827" s="72"/>
      <c r="W1827" s="72"/>
      <c r="X1827" s="72"/>
      <c r="Y1827" s="72"/>
      <c r="Z1827" s="72"/>
      <c r="AA1827" s="72"/>
      <c r="AB1827" s="72"/>
      <c r="AC1827" s="72"/>
      <c r="AD1827" s="72"/>
      <c r="AE1827" s="72"/>
      <c r="AF1827" s="72"/>
      <c r="AG1827" s="72"/>
      <c r="AH1827" s="72"/>
      <c r="AI1827" s="72"/>
      <c r="AJ1827" s="72"/>
      <c r="AK1827" s="72"/>
    </row>
    <row r="1828" ht="14.25" customHeight="1">
      <c r="A1828" s="78">
        <v>1825.0</v>
      </c>
      <c r="C1828" s="78" t="str">
        <f>VLOOKUP(G1828,[1]Macrodata_CCF!$A$3:$D$55,4,FALSE)</f>
        <v>#ERROR!</v>
      </c>
      <c r="E1828" s="79" t="str">
        <f>VLOOKUP(G1828,[1]Macrodata_CCF!$A$3:$B$55,2,FALSE)</f>
        <v>#ERROR!</v>
      </c>
      <c r="F1828" s="78">
        <v>0.0</v>
      </c>
      <c r="G1828" s="80">
        <v>26.0</v>
      </c>
      <c r="H1828" s="81">
        <v>118795.0</v>
      </c>
      <c r="I1828" s="81">
        <v>510000.0</v>
      </c>
      <c r="J1828" s="81">
        <v>185300.0</v>
      </c>
      <c r="K1828" s="81">
        <v>510000.0</v>
      </c>
      <c r="L1828" s="82">
        <v>0.1700003834306821</v>
      </c>
      <c r="N1828" s="83">
        <f t="shared" si="1"/>
        <v>0.1700003834</v>
      </c>
      <c r="O1828" s="83">
        <f t="shared" si="2"/>
        <v>0.1700003834</v>
      </c>
      <c r="Q1828" s="83">
        <f t="shared" si="3"/>
        <v>0.7670686275</v>
      </c>
      <c r="R1828" s="83">
        <f t="shared" si="4"/>
        <v>0.1700003834</v>
      </c>
      <c r="S1828" s="83" t="b">
        <f t="shared" si="5"/>
        <v>0</v>
      </c>
      <c r="T1828" s="72"/>
      <c r="U1828" s="72"/>
      <c r="V1828" s="72"/>
      <c r="W1828" s="72"/>
      <c r="X1828" s="72"/>
      <c r="Y1828" s="72"/>
      <c r="Z1828" s="72"/>
      <c r="AA1828" s="72"/>
      <c r="AB1828" s="72"/>
      <c r="AC1828" s="72"/>
      <c r="AD1828" s="72"/>
      <c r="AE1828" s="72"/>
      <c r="AF1828" s="72"/>
      <c r="AG1828" s="72"/>
      <c r="AH1828" s="72"/>
      <c r="AI1828" s="72"/>
      <c r="AJ1828" s="72"/>
      <c r="AK1828" s="72"/>
    </row>
    <row r="1829" ht="14.25" customHeight="1">
      <c r="A1829" s="78">
        <v>1826.0</v>
      </c>
      <c r="C1829" s="78" t="str">
        <f>VLOOKUP(G1829,[1]Macrodata_CCF!$A$3:$D$55,4,FALSE)</f>
        <v>#ERROR!</v>
      </c>
      <c r="E1829" s="79" t="str">
        <f>VLOOKUP(G1829,[1]Macrodata_CCF!$A$3:$B$55,2,FALSE)</f>
        <v>#ERROR!</v>
      </c>
      <c r="F1829" s="78">
        <v>0.0</v>
      </c>
      <c r="G1829" s="80">
        <v>39.0</v>
      </c>
      <c r="H1829" s="81">
        <v>411490.0</v>
      </c>
      <c r="I1829" s="81">
        <v>420000.0</v>
      </c>
      <c r="J1829" s="81">
        <v>407745.0</v>
      </c>
      <c r="K1829" s="81">
        <v>420000.0</v>
      </c>
      <c r="L1829" s="82">
        <v>-0.4400705052878966</v>
      </c>
      <c r="N1829" s="83">
        <f t="shared" si="1"/>
        <v>-0.4400705053</v>
      </c>
      <c r="O1829" s="83">
        <f t="shared" si="2"/>
        <v>0</v>
      </c>
      <c r="Q1829" s="83">
        <f t="shared" si="3"/>
        <v>0.02026190476</v>
      </c>
      <c r="R1829" s="83">
        <f t="shared" si="4"/>
        <v>-0.008916666667</v>
      </c>
      <c r="S1829" s="83" t="b">
        <f t="shared" si="5"/>
        <v>0</v>
      </c>
      <c r="T1829" s="72"/>
      <c r="U1829" s="72"/>
      <c r="V1829" s="72"/>
      <c r="W1829" s="72"/>
      <c r="X1829" s="72"/>
      <c r="Y1829" s="72"/>
      <c r="Z1829" s="72"/>
      <c r="AA1829" s="72"/>
      <c r="AB1829" s="72"/>
      <c r="AC1829" s="72"/>
      <c r="AD1829" s="72"/>
      <c r="AE1829" s="72"/>
      <c r="AF1829" s="72"/>
      <c r="AG1829" s="72"/>
      <c r="AH1829" s="72"/>
      <c r="AI1829" s="72"/>
      <c r="AJ1829" s="72"/>
      <c r="AK1829" s="72"/>
    </row>
    <row r="1830" ht="14.25" customHeight="1">
      <c r="A1830" s="78">
        <v>1827.0</v>
      </c>
      <c r="C1830" s="78" t="str">
        <f>VLOOKUP(G1830,[1]Macrodata_CCF!$A$3:$D$55,4,FALSE)</f>
        <v>#ERROR!</v>
      </c>
      <c r="E1830" s="79" t="str">
        <f>VLOOKUP(G1830,[1]Macrodata_CCF!$A$3:$B$55,2,FALSE)</f>
        <v>#ERROR!</v>
      </c>
      <c r="F1830" s="78">
        <v>0.0</v>
      </c>
      <c r="G1830" s="80">
        <v>35.0</v>
      </c>
      <c r="H1830" s="81">
        <v>0.0</v>
      </c>
      <c r="I1830" s="81">
        <v>990000.0</v>
      </c>
      <c r="J1830" s="81">
        <v>89100.0</v>
      </c>
      <c r="K1830" s="81">
        <v>990000.0</v>
      </c>
      <c r="L1830" s="82">
        <v>0.09</v>
      </c>
      <c r="N1830" s="83">
        <f t="shared" si="1"/>
        <v>0.09</v>
      </c>
      <c r="O1830" s="83">
        <f t="shared" si="2"/>
        <v>0.09</v>
      </c>
      <c r="Q1830" s="83">
        <f t="shared" si="3"/>
        <v>1</v>
      </c>
      <c r="R1830" s="83">
        <f t="shared" si="4"/>
        <v>0.09</v>
      </c>
      <c r="S1830" s="83" t="b">
        <f t="shared" si="5"/>
        <v>0</v>
      </c>
      <c r="T1830" s="72"/>
      <c r="U1830" s="72"/>
      <c r="V1830" s="72"/>
      <c r="W1830" s="72"/>
      <c r="X1830" s="72"/>
      <c r="Y1830" s="72"/>
      <c r="Z1830" s="72"/>
      <c r="AA1830" s="72"/>
      <c r="AB1830" s="72"/>
      <c r="AC1830" s="72"/>
      <c r="AD1830" s="72"/>
      <c r="AE1830" s="72"/>
      <c r="AF1830" s="72"/>
      <c r="AG1830" s="72"/>
      <c r="AH1830" s="72"/>
      <c r="AI1830" s="72"/>
      <c r="AJ1830" s="72"/>
      <c r="AK1830" s="72"/>
    </row>
    <row r="1831" ht="14.25" customHeight="1">
      <c r="A1831" s="78">
        <v>1828.0</v>
      </c>
      <c r="C1831" s="78" t="str">
        <f>VLOOKUP(G1831,[1]Macrodata_CCF!$A$3:$D$55,4,FALSE)</f>
        <v>#ERROR!</v>
      </c>
      <c r="E1831" s="79" t="str">
        <f>VLOOKUP(G1831,[1]Macrodata_CCF!$A$3:$B$55,2,FALSE)</f>
        <v>#ERROR!</v>
      </c>
      <c r="F1831" s="78">
        <v>0.0</v>
      </c>
      <c r="G1831" s="80">
        <v>33.0</v>
      </c>
      <c r="H1831" s="81">
        <v>75575.0</v>
      </c>
      <c r="I1831" s="81">
        <v>450000.0</v>
      </c>
      <c r="J1831" s="81">
        <v>459000.0</v>
      </c>
      <c r="K1831" s="81">
        <v>450000.0</v>
      </c>
      <c r="L1831" s="82">
        <v>1.02403685651332</v>
      </c>
      <c r="N1831" s="83">
        <f t="shared" si="1"/>
        <v>1.024036857</v>
      </c>
      <c r="O1831" s="83">
        <f t="shared" si="2"/>
        <v>1</v>
      </c>
      <c r="Q1831" s="83">
        <f t="shared" si="3"/>
        <v>0.8320555556</v>
      </c>
      <c r="R1831" s="83">
        <f t="shared" si="4"/>
        <v>1.024036857</v>
      </c>
      <c r="S1831" s="83" t="b">
        <f t="shared" si="5"/>
        <v>0</v>
      </c>
      <c r="T1831" s="72"/>
      <c r="U1831" s="72"/>
      <c r="V1831" s="72"/>
      <c r="W1831" s="72"/>
      <c r="X1831" s="72"/>
      <c r="Y1831" s="72"/>
      <c r="Z1831" s="72"/>
      <c r="AA1831" s="72"/>
      <c r="AB1831" s="72"/>
      <c r="AC1831" s="72"/>
      <c r="AD1831" s="72"/>
      <c r="AE1831" s="72"/>
      <c r="AF1831" s="72"/>
      <c r="AG1831" s="72"/>
      <c r="AH1831" s="72"/>
      <c r="AI1831" s="72"/>
      <c r="AJ1831" s="72"/>
      <c r="AK1831" s="72"/>
    </row>
    <row r="1832" ht="14.25" customHeight="1">
      <c r="A1832" s="78">
        <v>1829.0</v>
      </c>
      <c r="C1832" s="78" t="str">
        <f>VLOOKUP(G1832,[1]Macrodata_CCF!$A$3:$D$55,4,FALSE)</f>
        <v>#ERROR!</v>
      </c>
      <c r="E1832" s="79" t="str">
        <f>VLOOKUP(G1832,[1]Macrodata_CCF!$A$3:$B$55,2,FALSE)</f>
        <v>#ERROR!</v>
      </c>
      <c r="F1832" s="78">
        <v>0.0</v>
      </c>
      <c r="G1832" s="80">
        <v>24.0</v>
      </c>
      <c r="H1832" s="81">
        <v>438760.0</v>
      </c>
      <c r="I1832" s="81">
        <v>910000.0</v>
      </c>
      <c r="J1832" s="81">
        <v>928200.0</v>
      </c>
      <c r="K1832" s="81">
        <v>910000.0</v>
      </c>
      <c r="L1832" s="82">
        <v>1.038621509209745</v>
      </c>
      <c r="N1832" s="83">
        <f t="shared" si="1"/>
        <v>1.038621509</v>
      </c>
      <c r="O1832" s="83">
        <f t="shared" si="2"/>
        <v>1</v>
      </c>
      <c r="Q1832" s="83">
        <f t="shared" si="3"/>
        <v>0.5178461538</v>
      </c>
      <c r="R1832" s="83">
        <f t="shared" si="4"/>
        <v>1.038621509</v>
      </c>
      <c r="S1832" s="83" t="b">
        <f t="shared" si="5"/>
        <v>0</v>
      </c>
      <c r="T1832" s="72"/>
      <c r="U1832" s="72"/>
      <c r="V1832" s="72"/>
      <c r="W1832" s="72"/>
      <c r="X1832" s="72"/>
      <c r="Y1832" s="72"/>
      <c r="Z1832" s="72"/>
      <c r="AA1832" s="72"/>
      <c r="AB1832" s="72"/>
      <c r="AC1832" s="72"/>
      <c r="AD1832" s="72"/>
      <c r="AE1832" s="72"/>
      <c r="AF1832" s="72"/>
      <c r="AG1832" s="72"/>
      <c r="AH1832" s="72"/>
      <c r="AI1832" s="72"/>
      <c r="AJ1832" s="72"/>
      <c r="AK1832" s="72"/>
    </row>
    <row r="1833" ht="14.25" customHeight="1">
      <c r="A1833" s="78">
        <v>1830.0</v>
      </c>
      <c r="C1833" s="78" t="str">
        <f>VLOOKUP(G1833,[1]Macrodata_CCF!$A$3:$D$55,4,FALSE)</f>
        <v>#ERROR!</v>
      </c>
      <c r="E1833" s="79" t="str">
        <f>VLOOKUP(G1833,[1]Macrodata_CCF!$A$3:$B$55,2,FALSE)</f>
        <v>#ERROR!</v>
      </c>
      <c r="F1833" s="78">
        <v>0.0</v>
      </c>
      <c r="G1833" s="80">
        <v>13.0</v>
      </c>
      <c r="H1833" s="81">
        <v>181000.0</v>
      </c>
      <c r="I1833" s="81">
        <v>260000.0</v>
      </c>
      <c r="J1833" s="81">
        <v>196800.0</v>
      </c>
      <c r="K1833" s="81">
        <v>260000.0</v>
      </c>
      <c r="L1833" s="82">
        <v>0.2</v>
      </c>
      <c r="N1833" s="83">
        <f t="shared" si="1"/>
        <v>0.2</v>
      </c>
      <c r="O1833" s="83">
        <f t="shared" si="2"/>
        <v>0.2</v>
      </c>
      <c r="Q1833" s="83">
        <f t="shared" si="3"/>
        <v>0.3038461538</v>
      </c>
      <c r="R1833" s="83">
        <f t="shared" si="4"/>
        <v>0.2</v>
      </c>
      <c r="S1833" s="83" t="b">
        <f t="shared" si="5"/>
        <v>0</v>
      </c>
      <c r="T1833" s="72"/>
      <c r="U1833" s="72"/>
      <c r="V1833" s="72"/>
      <c r="W1833" s="72"/>
      <c r="X1833" s="72"/>
      <c r="Y1833" s="72"/>
      <c r="Z1833" s="72"/>
      <c r="AA1833" s="72"/>
      <c r="AB1833" s="72"/>
      <c r="AC1833" s="72"/>
      <c r="AD1833" s="72"/>
      <c r="AE1833" s="72"/>
      <c r="AF1833" s="72"/>
      <c r="AG1833" s="72"/>
      <c r="AH1833" s="72"/>
      <c r="AI1833" s="72"/>
      <c r="AJ1833" s="72"/>
      <c r="AK1833" s="72"/>
    </row>
    <row r="1834" ht="14.25" customHeight="1">
      <c r="A1834" s="78">
        <v>1831.0</v>
      </c>
      <c r="C1834" s="78" t="str">
        <f>VLOOKUP(G1834,[1]Macrodata_CCF!$A$3:$D$55,4,FALSE)</f>
        <v>#ERROR!</v>
      </c>
      <c r="E1834" s="79" t="str">
        <f>VLOOKUP(G1834,[1]Macrodata_CCF!$A$3:$B$55,2,FALSE)</f>
        <v>#ERROR!</v>
      </c>
      <c r="F1834" s="78">
        <v>0.0</v>
      </c>
      <c r="G1834" s="80">
        <v>46.0</v>
      </c>
      <c r="H1834" s="81">
        <v>349670.0</v>
      </c>
      <c r="I1834" s="81">
        <v>570000.0</v>
      </c>
      <c r="J1834" s="81">
        <v>387125.0</v>
      </c>
      <c r="K1834" s="81">
        <v>570000.0</v>
      </c>
      <c r="L1834" s="82">
        <v>0.1699950074887668</v>
      </c>
      <c r="N1834" s="83">
        <f t="shared" si="1"/>
        <v>0.1699950075</v>
      </c>
      <c r="O1834" s="83">
        <f t="shared" si="2"/>
        <v>0.1699950075</v>
      </c>
      <c r="Q1834" s="83">
        <f t="shared" si="3"/>
        <v>0.3865438596</v>
      </c>
      <c r="R1834" s="83">
        <f t="shared" si="4"/>
        <v>0.1699950075</v>
      </c>
      <c r="S1834" s="83" t="b">
        <f t="shared" si="5"/>
        <v>0</v>
      </c>
      <c r="T1834" s="72"/>
      <c r="U1834" s="72"/>
      <c r="V1834" s="72"/>
      <c r="W1834" s="72"/>
      <c r="X1834" s="72"/>
      <c r="Y1834" s="72"/>
      <c r="Z1834" s="72"/>
      <c r="AA1834" s="72"/>
      <c r="AB1834" s="72"/>
      <c r="AC1834" s="72"/>
      <c r="AD1834" s="72"/>
      <c r="AE1834" s="72"/>
      <c r="AF1834" s="72"/>
      <c r="AG1834" s="72"/>
      <c r="AH1834" s="72"/>
      <c r="AI1834" s="72"/>
      <c r="AJ1834" s="72"/>
      <c r="AK1834" s="72"/>
    </row>
    <row r="1835" ht="14.25" customHeight="1">
      <c r="A1835" s="78">
        <v>1832.0</v>
      </c>
      <c r="C1835" s="78" t="str">
        <f>VLOOKUP(G1835,[1]Macrodata_CCF!$A$3:$D$55,4,FALSE)</f>
        <v>#ERROR!</v>
      </c>
      <c r="E1835" s="79" t="str">
        <f>VLOOKUP(G1835,[1]Macrodata_CCF!$A$3:$B$55,2,FALSE)</f>
        <v>#ERROR!</v>
      </c>
      <c r="F1835" s="78">
        <v>0.0</v>
      </c>
      <c r="G1835" s="80">
        <v>7.0</v>
      </c>
      <c r="H1835" s="81">
        <v>469095.0</v>
      </c>
      <c r="I1835" s="81">
        <v>900000.0</v>
      </c>
      <c r="J1835" s="81">
        <v>918000.0</v>
      </c>
      <c r="K1835" s="81">
        <v>900000.0</v>
      </c>
      <c r="L1835" s="82">
        <v>1.041772548473561</v>
      </c>
      <c r="N1835" s="83">
        <f t="shared" si="1"/>
        <v>1.041772548</v>
      </c>
      <c r="O1835" s="83">
        <f t="shared" si="2"/>
        <v>1</v>
      </c>
      <c r="Q1835" s="83">
        <f t="shared" si="3"/>
        <v>0.4787833333</v>
      </c>
      <c r="R1835" s="83">
        <f t="shared" si="4"/>
        <v>1.041772548</v>
      </c>
      <c r="S1835" s="83" t="b">
        <f t="shared" si="5"/>
        <v>0</v>
      </c>
      <c r="T1835" s="72"/>
      <c r="U1835" s="72"/>
      <c r="V1835" s="72"/>
      <c r="W1835" s="72"/>
      <c r="X1835" s="72"/>
      <c r="Y1835" s="72"/>
      <c r="Z1835" s="72"/>
      <c r="AA1835" s="72"/>
      <c r="AB1835" s="72"/>
      <c r="AC1835" s="72"/>
      <c r="AD1835" s="72"/>
      <c r="AE1835" s="72"/>
      <c r="AF1835" s="72"/>
      <c r="AG1835" s="72"/>
      <c r="AH1835" s="72"/>
      <c r="AI1835" s="72"/>
      <c r="AJ1835" s="72"/>
      <c r="AK1835" s="72"/>
    </row>
    <row r="1836" ht="14.25" customHeight="1">
      <c r="A1836" s="78">
        <v>1833.0</v>
      </c>
      <c r="C1836" s="78" t="str">
        <f>VLOOKUP(G1836,[1]Macrodata_CCF!$A$3:$D$55,4,FALSE)</f>
        <v>#ERROR!</v>
      </c>
      <c r="E1836" s="79" t="str">
        <f>VLOOKUP(G1836,[1]Macrodata_CCF!$A$3:$B$55,2,FALSE)</f>
        <v>#ERROR!</v>
      </c>
      <c r="F1836" s="78">
        <v>0.0</v>
      </c>
      <c r="G1836" s="80">
        <v>27.0</v>
      </c>
      <c r="H1836" s="81">
        <v>0.0</v>
      </c>
      <c r="I1836" s="81">
        <v>620000.0</v>
      </c>
      <c r="J1836" s="81">
        <v>93000.0</v>
      </c>
      <c r="K1836" s="81">
        <v>620000.0</v>
      </c>
      <c r="L1836" s="82">
        <v>0.15</v>
      </c>
      <c r="N1836" s="83">
        <f t="shared" si="1"/>
        <v>0.15</v>
      </c>
      <c r="O1836" s="83">
        <f t="shared" si="2"/>
        <v>0.15</v>
      </c>
      <c r="Q1836" s="83">
        <f t="shared" si="3"/>
        <v>1</v>
      </c>
      <c r="R1836" s="83">
        <f t="shared" si="4"/>
        <v>0.15</v>
      </c>
      <c r="S1836" s="83" t="b">
        <f t="shared" si="5"/>
        <v>0</v>
      </c>
      <c r="T1836" s="72"/>
      <c r="U1836" s="72"/>
      <c r="V1836" s="72"/>
      <c r="W1836" s="72"/>
      <c r="X1836" s="72"/>
      <c r="Y1836" s="72"/>
      <c r="Z1836" s="72"/>
      <c r="AA1836" s="72"/>
      <c r="AB1836" s="72"/>
      <c r="AC1836" s="72"/>
      <c r="AD1836" s="72"/>
      <c r="AE1836" s="72"/>
      <c r="AF1836" s="72"/>
      <c r="AG1836" s="72"/>
      <c r="AH1836" s="72"/>
      <c r="AI1836" s="72"/>
      <c r="AJ1836" s="72"/>
      <c r="AK1836" s="72"/>
    </row>
    <row r="1837" ht="14.25" customHeight="1">
      <c r="A1837" s="78">
        <v>1834.0</v>
      </c>
      <c r="C1837" s="78" t="str">
        <f>VLOOKUP(G1837,[1]Macrodata_CCF!$A$3:$D$55,4,FALSE)</f>
        <v>#ERROR!</v>
      </c>
      <c r="E1837" s="79" t="str">
        <f>VLOOKUP(G1837,[1]Macrodata_CCF!$A$3:$B$55,2,FALSE)</f>
        <v>#ERROR!</v>
      </c>
      <c r="F1837" s="78">
        <v>0.0</v>
      </c>
      <c r="G1837" s="80">
        <v>37.0</v>
      </c>
      <c r="H1837" s="81">
        <v>60475.0</v>
      </c>
      <c r="I1837" s="81">
        <v>90000.0</v>
      </c>
      <c r="J1837" s="81">
        <v>64610.0</v>
      </c>
      <c r="K1837" s="81">
        <v>153000.0</v>
      </c>
      <c r="L1837" s="82">
        <v>0.1400508044030483</v>
      </c>
      <c r="N1837" s="83">
        <f t="shared" si="1"/>
        <v>0.1400508044</v>
      </c>
      <c r="O1837" s="83">
        <f t="shared" si="2"/>
        <v>0.1400508044</v>
      </c>
      <c r="Q1837" s="83">
        <f t="shared" si="3"/>
        <v>0.3280555556</v>
      </c>
      <c r="R1837" s="83">
        <f t="shared" si="4"/>
        <v>0.1400508044</v>
      </c>
      <c r="S1837" s="83" t="b">
        <f t="shared" si="5"/>
        <v>0</v>
      </c>
      <c r="T1837" s="72"/>
      <c r="U1837" s="72"/>
      <c r="V1837" s="72"/>
      <c r="W1837" s="72"/>
      <c r="X1837" s="72"/>
      <c r="Y1837" s="72"/>
      <c r="Z1837" s="72"/>
      <c r="AA1837" s="72"/>
      <c r="AB1837" s="72"/>
      <c r="AC1837" s="72"/>
      <c r="AD1837" s="72"/>
      <c r="AE1837" s="72"/>
      <c r="AF1837" s="72"/>
      <c r="AG1837" s="72"/>
      <c r="AH1837" s="72"/>
      <c r="AI1837" s="72"/>
      <c r="AJ1837" s="72"/>
      <c r="AK1837" s="72"/>
    </row>
    <row r="1838" ht="14.25" customHeight="1">
      <c r="A1838" s="78">
        <v>1835.0</v>
      </c>
      <c r="C1838" s="78" t="str">
        <f>VLOOKUP(G1838,[1]Macrodata_CCF!$A$3:$D$55,4,FALSE)</f>
        <v>#ERROR!</v>
      </c>
      <c r="E1838" s="79" t="str">
        <f>VLOOKUP(G1838,[1]Macrodata_CCF!$A$3:$B$55,2,FALSE)</f>
        <v>#ERROR!</v>
      </c>
      <c r="F1838" s="78">
        <v>0.0</v>
      </c>
      <c r="G1838" s="80">
        <v>5.0</v>
      </c>
      <c r="H1838" s="81">
        <v>932055.0</v>
      </c>
      <c r="I1838" s="81">
        <v>960000.0</v>
      </c>
      <c r="J1838" s="81">
        <v>940995.0</v>
      </c>
      <c r="K1838" s="81">
        <v>1728000.0</v>
      </c>
      <c r="L1838" s="82">
        <v>0.3199141170155663</v>
      </c>
      <c r="N1838" s="83">
        <f t="shared" si="1"/>
        <v>0.319914117</v>
      </c>
      <c r="O1838" s="83">
        <f t="shared" si="2"/>
        <v>0.319914117</v>
      </c>
      <c r="Q1838" s="83">
        <f t="shared" si="3"/>
        <v>0.029109375</v>
      </c>
      <c r="R1838" s="83">
        <f t="shared" si="4"/>
        <v>0.0093125</v>
      </c>
      <c r="S1838" s="83" t="b">
        <f t="shared" si="5"/>
        <v>0</v>
      </c>
      <c r="T1838" s="72"/>
      <c r="U1838" s="72"/>
      <c r="V1838" s="72"/>
      <c r="W1838" s="72"/>
      <c r="X1838" s="72"/>
      <c r="Y1838" s="72"/>
      <c r="Z1838" s="72"/>
      <c r="AA1838" s="72"/>
      <c r="AB1838" s="72"/>
      <c r="AC1838" s="72"/>
      <c r="AD1838" s="72"/>
      <c r="AE1838" s="72"/>
      <c r="AF1838" s="72"/>
      <c r="AG1838" s="72"/>
      <c r="AH1838" s="72"/>
      <c r="AI1838" s="72"/>
      <c r="AJ1838" s="72"/>
      <c r="AK1838" s="72"/>
    </row>
    <row r="1839" ht="14.25" customHeight="1">
      <c r="A1839" s="78">
        <v>1836.0</v>
      </c>
      <c r="C1839" s="78" t="str">
        <f>VLOOKUP(G1839,[1]Macrodata_CCF!$A$3:$D$55,4,FALSE)</f>
        <v>#ERROR!</v>
      </c>
      <c r="E1839" s="79" t="str">
        <f>VLOOKUP(G1839,[1]Macrodata_CCF!$A$3:$B$55,2,FALSE)</f>
        <v>#ERROR!</v>
      </c>
      <c r="F1839" s="78">
        <v>0.0</v>
      </c>
      <c r="G1839" s="80">
        <v>1.0</v>
      </c>
      <c r="H1839" s="81">
        <v>1550.0</v>
      </c>
      <c r="I1839" s="81">
        <v>10000.0</v>
      </c>
      <c r="J1839" s="81">
        <v>3325.0</v>
      </c>
      <c r="K1839" s="81">
        <v>10000.0</v>
      </c>
      <c r="L1839" s="82">
        <v>0.2100591715976331</v>
      </c>
      <c r="N1839" s="83">
        <f t="shared" si="1"/>
        <v>0.2100591716</v>
      </c>
      <c r="O1839" s="83">
        <f t="shared" si="2"/>
        <v>0.2100591716</v>
      </c>
      <c r="Q1839" s="83">
        <f t="shared" si="3"/>
        <v>0.845</v>
      </c>
      <c r="R1839" s="83">
        <f t="shared" si="4"/>
        <v>0.2100591716</v>
      </c>
      <c r="S1839" s="83" t="b">
        <f t="shared" si="5"/>
        <v>0</v>
      </c>
      <c r="T1839" s="72"/>
      <c r="U1839" s="72"/>
      <c r="V1839" s="72"/>
      <c r="W1839" s="72"/>
      <c r="X1839" s="72"/>
      <c r="Y1839" s="72"/>
      <c r="Z1839" s="72"/>
      <c r="AA1839" s="72"/>
      <c r="AB1839" s="72"/>
      <c r="AC1839" s="72"/>
      <c r="AD1839" s="72"/>
      <c r="AE1839" s="72"/>
      <c r="AF1839" s="72"/>
      <c r="AG1839" s="72"/>
      <c r="AH1839" s="72"/>
      <c r="AI1839" s="72"/>
      <c r="AJ1839" s="72"/>
      <c r="AK1839" s="72"/>
    </row>
    <row r="1840" ht="14.25" customHeight="1">
      <c r="A1840" s="78">
        <v>1837.0</v>
      </c>
      <c r="C1840" s="78" t="str">
        <f>VLOOKUP(G1840,[1]Macrodata_CCF!$A$3:$D$55,4,FALSE)</f>
        <v>#ERROR!</v>
      </c>
      <c r="E1840" s="79" t="str">
        <f>VLOOKUP(G1840,[1]Macrodata_CCF!$A$3:$B$55,2,FALSE)</f>
        <v>#ERROR!</v>
      </c>
      <c r="F1840" s="78">
        <v>0.0</v>
      </c>
      <c r="G1840" s="80">
        <v>16.0</v>
      </c>
      <c r="H1840" s="81">
        <v>56160.0</v>
      </c>
      <c r="I1840" s="81">
        <v>100000.0</v>
      </c>
      <c r="J1840" s="81">
        <v>62300.0</v>
      </c>
      <c r="K1840" s="81">
        <v>100000.0</v>
      </c>
      <c r="L1840" s="82">
        <v>0.1400547445255474</v>
      </c>
      <c r="N1840" s="83">
        <f t="shared" si="1"/>
        <v>0.1400547445</v>
      </c>
      <c r="O1840" s="83">
        <f t="shared" si="2"/>
        <v>0.1400547445</v>
      </c>
      <c r="Q1840" s="83">
        <f t="shared" si="3"/>
        <v>0.4384</v>
      </c>
      <c r="R1840" s="83">
        <f t="shared" si="4"/>
        <v>0.1400547445</v>
      </c>
      <c r="S1840" s="83" t="b">
        <f t="shared" si="5"/>
        <v>0</v>
      </c>
      <c r="T1840" s="72"/>
      <c r="U1840" s="72"/>
      <c r="V1840" s="72"/>
      <c r="W1840" s="72"/>
      <c r="X1840" s="72"/>
      <c r="Y1840" s="72"/>
      <c r="Z1840" s="72"/>
      <c r="AA1840" s="72"/>
      <c r="AB1840" s="72"/>
      <c r="AC1840" s="72"/>
      <c r="AD1840" s="72"/>
      <c r="AE1840" s="72"/>
      <c r="AF1840" s="72"/>
      <c r="AG1840" s="72"/>
      <c r="AH1840" s="72"/>
      <c r="AI1840" s="72"/>
      <c r="AJ1840" s="72"/>
      <c r="AK1840" s="72"/>
    </row>
    <row r="1841" ht="14.25" customHeight="1">
      <c r="A1841" s="78">
        <v>1838.0</v>
      </c>
      <c r="C1841" s="78" t="str">
        <f>VLOOKUP(G1841,[1]Macrodata_CCF!$A$3:$D$55,4,FALSE)</f>
        <v>#ERROR!</v>
      </c>
      <c r="E1841" s="79" t="str">
        <f>VLOOKUP(G1841,[1]Macrodata_CCF!$A$3:$B$55,2,FALSE)</f>
        <v>#ERROR!</v>
      </c>
      <c r="F1841" s="78">
        <v>0.0</v>
      </c>
      <c r="G1841" s="80">
        <v>11.0</v>
      </c>
      <c r="H1841" s="81">
        <v>134890.0</v>
      </c>
      <c r="I1841" s="81">
        <v>460000.0</v>
      </c>
      <c r="J1841" s="81">
        <v>196660.0</v>
      </c>
      <c r="K1841" s="81">
        <v>460000.0</v>
      </c>
      <c r="L1841" s="82">
        <v>0.1899972317061918</v>
      </c>
      <c r="N1841" s="83">
        <f t="shared" si="1"/>
        <v>0.1899972317</v>
      </c>
      <c r="O1841" s="83">
        <f t="shared" si="2"/>
        <v>0.1899972317</v>
      </c>
      <c r="Q1841" s="83">
        <f t="shared" si="3"/>
        <v>0.7067608696</v>
      </c>
      <c r="R1841" s="83">
        <f t="shared" si="4"/>
        <v>0.1899972317</v>
      </c>
      <c r="S1841" s="83" t="b">
        <f t="shared" si="5"/>
        <v>0</v>
      </c>
      <c r="T1841" s="72"/>
      <c r="U1841" s="72"/>
      <c r="V1841" s="72"/>
      <c r="W1841" s="72"/>
      <c r="X1841" s="72"/>
      <c r="Y1841" s="72"/>
      <c r="Z1841" s="72"/>
      <c r="AA1841" s="72"/>
      <c r="AB1841" s="72"/>
      <c r="AC1841" s="72"/>
      <c r="AD1841" s="72"/>
      <c r="AE1841" s="72"/>
      <c r="AF1841" s="72"/>
      <c r="AG1841" s="72"/>
      <c r="AH1841" s="72"/>
      <c r="AI1841" s="72"/>
      <c r="AJ1841" s="72"/>
      <c r="AK1841" s="72"/>
    </row>
    <row r="1842" ht="14.25" customHeight="1">
      <c r="A1842" s="78">
        <v>1839.0</v>
      </c>
      <c r="C1842" s="78" t="str">
        <f>VLOOKUP(G1842,[1]Macrodata_CCF!$A$3:$D$55,4,FALSE)</f>
        <v>#ERROR!</v>
      </c>
      <c r="E1842" s="79" t="str">
        <f>VLOOKUP(G1842,[1]Macrodata_CCF!$A$3:$B$55,2,FALSE)</f>
        <v>#ERROR!</v>
      </c>
      <c r="F1842" s="78">
        <v>0.0</v>
      </c>
      <c r="G1842" s="80">
        <v>11.0</v>
      </c>
      <c r="H1842" s="81">
        <v>18020.0</v>
      </c>
      <c r="I1842" s="81">
        <v>510000.0</v>
      </c>
      <c r="J1842" s="81">
        <v>116415.0</v>
      </c>
      <c r="K1842" s="81">
        <v>510000.0</v>
      </c>
      <c r="L1842" s="82">
        <v>0.1999979673970487</v>
      </c>
      <c r="N1842" s="83">
        <f t="shared" si="1"/>
        <v>0.1999979674</v>
      </c>
      <c r="O1842" s="83">
        <f t="shared" si="2"/>
        <v>0.1999979674</v>
      </c>
      <c r="Q1842" s="83">
        <f t="shared" si="3"/>
        <v>0.9646666667</v>
      </c>
      <c r="R1842" s="83">
        <f t="shared" si="4"/>
        <v>0.1999979674</v>
      </c>
      <c r="S1842" s="83" t="b">
        <f t="shared" si="5"/>
        <v>0</v>
      </c>
      <c r="T1842" s="72"/>
      <c r="U1842" s="72"/>
      <c r="V1842" s="72"/>
      <c r="W1842" s="72"/>
      <c r="X1842" s="72"/>
      <c r="Y1842" s="72"/>
      <c r="Z1842" s="72"/>
      <c r="AA1842" s="72"/>
      <c r="AB1842" s="72"/>
      <c r="AC1842" s="72"/>
      <c r="AD1842" s="72"/>
      <c r="AE1842" s="72"/>
      <c r="AF1842" s="72"/>
      <c r="AG1842" s="72"/>
      <c r="AH1842" s="72"/>
      <c r="AI1842" s="72"/>
      <c r="AJ1842" s="72"/>
      <c r="AK1842" s="72"/>
    </row>
    <row r="1843" ht="14.25" customHeight="1">
      <c r="A1843" s="78">
        <v>1840.0</v>
      </c>
      <c r="C1843" s="78" t="str">
        <f>VLOOKUP(G1843,[1]Macrodata_CCF!$A$3:$D$55,4,FALSE)</f>
        <v>#ERROR!</v>
      </c>
      <c r="E1843" s="79" t="str">
        <f>VLOOKUP(G1843,[1]Macrodata_CCF!$A$3:$B$55,2,FALSE)</f>
        <v>#ERROR!</v>
      </c>
      <c r="F1843" s="78">
        <v>1.0</v>
      </c>
      <c r="G1843" s="80">
        <v>7.0</v>
      </c>
      <c r="H1843" s="81">
        <v>510740.0</v>
      </c>
      <c r="I1843" s="81">
        <v>950000.0</v>
      </c>
      <c r="J1843" s="81">
        <v>704015.0</v>
      </c>
      <c r="K1843" s="81">
        <v>1710000.0</v>
      </c>
      <c r="L1843" s="82">
        <v>0.4400013659336156</v>
      </c>
      <c r="N1843" s="83">
        <f t="shared" si="1"/>
        <v>0.4400013659</v>
      </c>
      <c r="O1843" s="83">
        <f t="shared" si="2"/>
        <v>0.4400013659</v>
      </c>
      <c r="Q1843" s="83">
        <f t="shared" si="3"/>
        <v>0.4623789474</v>
      </c>
      <c r="R1843" s="83">
        <f t="shared" si="4"/>
        <v>0.4400013659</v>
      </c>
      <c r="S1843" s="83" t="b">
        <f t="shared" si="5"/>
        <v>0</v>
      </c>
      <c r="T1843" s="72"/>
      <c r="U1843" s="72"/>
      <c r="V1843" s="72"/>
      <c r="W1843" s="72"/>
      <c r="X1843" s="72"/>
      <c r="Y1843" s="72"/>
      <c r="Z1843" s="72"/>
      <c r="AA1843" s="72"/>
      <c r="AB1843" s="72"/>
      <c r="AC1843" s="72"/>
      <c r="AD1843" s="72"/>
      <c r="AE1843" s="72"/>
      <c r="AF1843" s="72"/>
      <c r="AG1843" s="72"/>
      <c r="AH1843" s="72"/>
      <c r="AI1843" s="72"/>
      <c r="AJ1843" s="72"/>
      <c r="AK1843" s="72"/>
    </row>
    <row r="1844" ht="14.25" customHeight="1">
      <c r="A1844" s="78">
        <v>1841.0</v>
      </c>
      <c r="C1844" s="78" t="str">
        <f>VLOOKUP(G1844,[1]Macrodata_CCF!$A$3:$D$55,4,FALSE)</f>
        <v>#ERROR!</v>
      </c>
      <c r="E1844" s="79" t="str">
        <f>VLOOKUP(G1844,[1]Macrodata_CCF!$A$3:$B$55,2,FALSE)</f>
        <v>#ERROR!</v>
      </c>
      <c r="F1844" s="78">
        <v>0.0</v>
      </c>
      <c r="G1844" s="80">
        <v>26.0</v>
      </c>
      <c r="H1844" s="81">
        <v>0.0</v>
      </c>
      <c r="I1844" s="81">
        <v>800000.0</v>
      </c>
      <c r="J1844" s="81">
        <v>136000.0</v>
      </c>
      <c r="K1844" s="81">
        <v>1600000.0</v>
      </c>
      <c r="L1844" s="82">
        <v>0.17</v>
      </c>
      <c r="N1844" s="83">
        <f t="shared" si="1"/>
        <v>0.17</v>
      </c>
      <c r="O1844" s="83">
        <f t="shared" si="2"/>
        <v>0.17</v>
      </c>
      <c r="Q1844" s="83">
        <f t="shared" si="3"/>
        <v>1</v>
      </c>
      <c r="R1844" s="83">
        <f t="shared" si="4"/>
        <v>0.17</v>
      </c>
      <c r="S1844" s="83" t="b">
        <f t="shared" si="5"/>
        <v>0</v>
      </c>
      <c r="T1844" s="72"/>
      <c r="U1844" s="72"/>
      <c r="V1844" s="72"/>
      <c r="W1844" s="72"/>
      <c r="X1844" s="72"/>
      <c r="Y1844" s="72"/>
      <c r="Z1844" s="72"/>
      <c r="AA1844" s="72"/>
      <c r="AB1844" s="72"/>
      <c r="AC1844" s="72"/>
      <c r="AD1844" s="72"/>
      <c r="AE1844" s="72"/>
      <c r="AF1844" s="72"/>
      <c r="AG1844" s="72"/>
      <c r="AH1844" s="72"/>
      <c r="AI1844" s="72"/>
      <c r="AJ1844" s="72"/>
      <c r="AK1844" s="72"/>
    </row>
    <row r="1845" ht="14.25" customHeight="1">
      <c r="A1845" s="78">
        <v>1842.0</v>
      </c>
      <c r="C1845" s="78" t="str">
        <f>VLOOKUP(G1845,[1]Macrodata_CCF!$A$3:$D$55,4,FALSE)</f>
        <v>#ERROR!</v>
      </c>
      <c r="E1845" s="79" t="str">
        <f>VLOOKUP(G1845,[1]Macrodata_CCF!$A$3:$B$55,2,FALSE)</f>
        <v>#ERROR!</v>
      </c>
      <c r="F1845" s="78">
        <v>0.0</v>
      </c>
      <c r="G1845" s="80">
        <v>46.0</v>
      </c>
      <c r="H1845" s="81">
        <v>9780.0</v>
      </c>
      <c r="I1845" s="81">
        <v>20000.0</v>
      </c>
      <c r="J1845" s="81">
        <v>20400.0</v>
      </c>
      <c r="K1845" s="81">
        <v>20000.0</v>
      </c>
      <c r="L1845" s="82">
        <v>1.039138943248532</v>
      </c>
      <c r="N1845" s="83">
        <f t="shared" si="1"/>
        <v>1.039138943</v>
      </c>
      <c r="O1845" s="83">
        <f t="shared" si="2"/>
        <v>1</v>
      </c>
      <c r="Q1845" s="83">
        <f t="shared" si="3"/>
        <v>0.511</v>
      </c>
      <c r="R1845" s="83">
        <f t="shared" si="4"/>
        <v>1.039138943</v>
      </c>
      <c r="S1845" s="83" t="b">
        <f t="shared" si="5"/>
        <v>0</v>
      </c>
      <c r="T1845" s="72"/>
      <c r="U1845" s="72"/>
      <c r="V1845" s="72"/>
      <c r="W1845" s="72"/>
      <c r="X1845" s="72"/>
      <c r="Y1845" s="72"/>
      <c r="Z1845" s="72"/>
      <c r="AA1845" s="72"/>
      <c r="AB1845" s="72"/>
      <c r="AC1845" s="72"/>
      <c r="AD1845" s="72"/>
      <c r="AE1845" s="72"/>
      <c r="AF1845" s="72"/>
      <c r="AG1845" s="72"/>
      <c r="AH1845" s="72"/>
      <c r="AI1845" s="72"/>
      <c r="AJ1845" s="72"/>
      <c r="AK1845" s="72"/>
    </row>
    <row r="1846" ht="14.25" customHeight="1">
      <c r="A1846" s="78">
        <v>1843.0</v>
      </c>
      <c r="C1846" s="78" t="str">
        <f>VLOOKUP(G1846,[1]Macrodata_CCF!$A$3:$D$55,4,FALSE)</f>
        <v>#ERROR!</v>
      </c>
      <c r="E1846" s="79" t="str">
        <f>VLOOKUP(G1846,[1]Macrodata_CCF!$A$3:$B$55,2,FALSE)</f>
        <v>#ERROR!</v>
      </c>
      <c r="F1846" s="78">
        <v>0.0</v>
      </c>
      <c r="G1846" s="80">
        <v>28.0</v>
      </c>
      <c r="H1846" s="81">
        <v>182910.0</v>
      </c>
      <c r="I1846" s="81">
        <v>470000.0</v>
      </c>
      <c r="J1846" s="81">
        <v>479400.0</v>
      </c>
      <c r="K1846" s="81">
        <v>470000.0</v>
      </c>
      <c r="L1846" s="82">
        <v>1.032742345605907</v>
      </c>
      <c r="N1846" s="83">
        <f t="shared" si="1"/>
        <v>1.032742346</v>
      </c>
      <c r="O1846" s="83">
        <f t="shared" si="2"/>
        <v>1</v>
      </c>
      <c r="Q1846" s="83">
        <f t="shared" si="3"/>
        <v>0.6108297872</v>
      </c>
      <c r="R1846" s="83">
        <f t="shared" si="4"/>
        <v>1.032742346</v>
      </c>
      <c r="S1846" s="83" t="b">
        <f t="shared" si="5"/>
        <v>0</v>
      </c>
      <c r="T1846" s="72"/>
      <c r="U1846" s="72"/>
      <c r="V1846" s="72"/>
      <c r="W1846" s="72"/>
      <c r="X1846" s="72"/>
      <c r="Y1846" s="72"/>
      <c r="Z1846" s="72"/>
      <c r="AA1846" s="72"/>
      <c r="AB1846" s="72"/>
      <c r="AC1846" s="72"/>
      <c r="AD1846" s="72"/>
      <c r="AE1846" s="72"/>
      <c r="AF1846" s="72"/>
      <c r="AG1846" s="72"/>
      <c r="AH1846" s="72"/>
      <c r="AI1846" s="72"/>
      <c r="AJ1846" s="72"/>
      <c r="AK1846" s="72"/>
    </row>
    <row r="1847" ht="14.25" customHeight="1">
      <c r="A1847" s="78">
        <v>1844.0</v>
      </c>
      <c r="C1847" s="78" t="str">
        <f>VLOOKUP(G1847,[1]Macrodata_CCF!$A$3:$D$55,4,FALSE)</f>
        <v>#ERROR!</v>
      </c>
      <c r="E1847" s="79" t="str">
        <f>VLOOKUP(G1847,[1]Macrodata_CCF!$A$3:$B$55,2,FALSE)</f>
        <v>#ERROR!</v>
      </c>
      <c r="F1847" s="78">
        <v>1.0</v>
      </c>
      <c r="G1847" s="80">
        <v>3.0</v>
      </c>
      <c r="H1847" s="81">
        <v>35620.0</v>
      </c>
      <c r="I1847" s="81">
        <v>540000.0</v>
      </c>
      <c r="J1847" s="81">
        <v>277720.0</v>
      </c>
      <c r="K1847" s="81">
        <v>810000.0</v>
      </c>
      <c r="L1847" s="82">
        <v>0.4799952416828582</v>
      </c>
      <c r="N1847" s="83">
        <f t="shared" si="1"/>
        <v>0.4799952417</v>
      </c>
      <c r="O1847" s="83">
        <f t="shared" si="2"/>
        <v>0.4799952417</v>
      </c>
      <c r="Q1847" s="83">
        <f t="shared" si="3"/>
        <v>0.934037037</v>
      </c>
      <c r="R1847" s="83">
        <f t="shared" si="4"/>
        <v>0.4799952417</v>
      </c>
      <c r="S1847" s="83" t="b">
        <f t="shared" si="5"/>
        <v>0</v>
      </c>
      <c r="T1847" s="72"/>
      <c r="U1847" s="72"/>
      <c r="V1847" s="72"/>
      <c r="W1847" s="72"/>
      <c r="X1847" s="72"/>
      <c r="Y1847" s="72"/>
      <c r="Z1847" s="72"/>
      <c r="AA1847" s="72"/>
      <c r="AB1847" s="72"/>
      <c r="AC1847" s="72"/>
      <c r="AD1847" s="72"/>
      <c r="AE1847" s="72"/>
      <c r="AF1847" s="72"/>
      <c r="AG1847" s="72"/>
      <c r="AH1847" s="72"/>
      <c r="AI1847" s="72"/>
      <c r="AJ1847" s="72"/>
      <c r="AK1847" s="72"/>
    </row>
    <row r="1848" ht="14.25" customHeight="1">
      <c r="A1848" s="78">
        <v>1845.0</v>
      </c>
      <c r="C1848" s="78" t="str">
        <f>VLOOKUP(G1848,[1]Macrodata_CCF!$A$3:$D$55,4,FALSE)</f>
        <v>#ERROR!</v>
      </c>
      <c r="E1848" s="79" t="str">
        <f>VLOOKUP(G1848,[1]Macrodata_CCF!$A$3:$B$55,2,FALSE)</f>
        <v>#ERROR!</v>
      </c>
      <c r="F1848" s="78">
        <v>0.0</v>
      </c>
      <c r="G1848" s="80">
        <v>4.0</v>
      </c>
      <c r="H1848" s="81">
        <v>131265.0</v>
      </c>
      <c r="I1848" s="81">
        <v>300000.0</v>
      </c>
      <c r="J1848" s="81">
        <v>306000.0</v>
      </c>
      <c r="K1848" s="81">
        <v>300000.0</v>
      </c>
      <c r="L1848" s="82">
        <v>1.035558716330341</v>
      </c>
      <c r="N1848" s="83">
        <f t="shared" si="1"/>
        <v>1.035558716</v>
      </c>
      <c r="O1848" s="83">
        <f t="shared" si="2"/>
        <v>1</v>
      </c>
      <c r="Q1848" s="83">
        <f t="shared" si="3"/>
        <v>0.56245</v>
      </c>
      <c r="R1848" s="83">
        <f t="shared" si="4"/>
        <v>1.035558716</v>
      </c>
      <c r="S1848" s="83" t="b">
        <f t="shared" si="5"/>
        <v>0</v>
      </c>
      <c r="T1848" s="72"/>
      <c r="U1848" s="72"/>
      <c r="V1848" s="72"/>
      <c r="W1848" s="72"/>
      <c r="X1848" s="72"/>
      <c r="Y1848" s="72"/>
      <c r="Z1848" s="72"/>
      <c r="AA1848" s="72"/>
      <c r="AB1848" s="72"/>
      <c r="AC1848" s="72"/>
      <c r="AD1848" s="72"/>
      <c r="AE1848" s="72"/>
      <c r="AF1848" s="72"/>
      <c r="AG1848" s="72"/>
      <c r="AH1848" s="72"/>
      <c r="AI1848" s="72"/>
      <c r="AJ1848" s="72"/>
      <c r="AK1848" s="72"/>
    </row>
    <row r="1849" ht="14.25" customHeight="1">
      <c r="A1849" s="78">
        <v>1846.0</v>
      </c>
      <c r="C1849" s="78" t="str">
        <f>VLOOKUP(G1849,[1]Macrodata_CCF!$A$3:$D$55,4,FALSE)</f>
        <v>#ERROR!</v>
      </c>
      <c r="E1849" s="79" t="str">
        <f>VLOOKUP(G1849,[1]Macrodata_CCF!$A$3:$B$55,2,FALSE)</f>
        <v>#ERROR!</v>
      </c>
      <c r="F1849" s="78">
        <v>0.0</v>
      </c>
      <c r="G1849" s="80">
        <v>29.0</v>
      </c>
      <c r="H1849" s="81">
        <v>422050.0</v>
      </c>
      <c r="I1849" s="81">
        <v>680000.0</v>
      </c>
      <c r="J1849" s="81">
        <v>465900.0</v>
      </c>
      <c r="K1849" s="81">
        <v>680000.0</v>
      </c>
      <c r="L1849" s="82">
        <v>0.1699941849195581</v>
      </c>
      <c r="N1849" s="83">
        <f t="shared" si="1"/>
        <v>0.1699941849</v>
      </c>
      <c r="O1849" s="83">
        <f t="shared" si="2"/>
        <v>0.1699941849</v>
      </c>
      <c r="Q1849" s="83">
        <f t="shared" si="3"/>
        <v>0.3793382353</v>
      </c>
      <c r="R1849" s="83">
        <f t="shared" si="4"/>
        <v>0.1699941849</v>
      </c>
      <c r="S1849" s="83" t="b">
        <f t="shared" si="5"/>
        <v>0</v>
      </c>
      <c r="T1849" s="72"/>
      <c r="U1849" s="72"/>
      <c r="V1849" s="72"/>
      <c r="W1849" s="72"/>
      <c r="X1849" s="72"/>
      <c r="Y1849" s="72"/>
      <c r="Z1849" s="72"/>
      <c r="AA1849" s="72"/>
      <c r="AB1849" s="72"/>
      <c r="AC1849" s="72"/>
      <c r="AD1849" s="72"/>
      <c r="AE1849" s="72"/>
      <c r="AF1849" s="72"/>
      <c r="AG1849" s="72"/>
      <c r="AH1849" s="72"/>
      <c r="AI1849" s="72"/>
      <c r="AJ1849" s="72"/>
      <c r="AK1849" s="72"/>
    </row>
    <row r="1850" ht="14.25" customHeight="1">
      <c r="A1850" s="78">
        <v>1847.0</v>
      </c>
      <c r="C1850" s="78" t="str">
        <f>VLOOKUP(G1850,[1]Macrodata_CCF!$A$3:$D$55,4,FALSE)</f>
        <v>#ERROR!</v>
      </c>
      <c r="E1850" s="79" t="str">
        <f>VLOOKUP(G1850,[1]Macrodata_CCF!$A$3:$B$55,2,FALSE)</f>
        <v>#ERROR!</v>
      </c>
      <c r="F1850" s="78">
        <v>0.0</v>
      </c>
      <c r="G1850" s="80">
        <v>24.0</v>
      </c>
      <c r="H1850" s="81">
        <v>18040.0</v>
      </c>
      <c r="I1850" s="81">
        <v>40000.0</v>
      </c>
      <c r="J1850" s="81">
        <v>21335.0</v>
      </c>
      <c r="K1850" s="81">
        <v>40000.0</v>
      </c>
      <c r="L1850" s="82">
        <v>0.1500455373406193</v>
      </c>
      <c r="N1850" s="83">
        <f t="shared" si="1"/>
        <v>0.1500455373</v>
      </c>
      <c r="O1850" s="83">
        <f t="shared" si="2"/>
        <v>0.1500455373</v>
      </c>
      <c r="Q1850" s="83">
        <f t="shared" si="3"/>
        <v>0.549</v>
      </c>
      <c r="R1850" s="83">
        <f t="shared" si="4"/>
        <v>0.1500455373</v>
      </c>
      <c r="S1850" s="83" t="b">
        <f t="shared" si="5"/>
        <v>0</v>
      </c>
      <c r="T1850" s="72"/>
      <c r="U1850" s="72"/>
      <c r="V1850" s="72"/>
      <c r="W1850" s="72"/>
      <c r="X1850" s="72"/>
      <c r="Y1850" s="72"/>
      <c r="Z1850" s="72"/>
      <c r="AA1850" s="72"/>
      <c r="AB1850" s="72"/>
      <c r="AC1850" s="72"/>
      <c r="AD1850" s="72"/>
      <c r="AE1850" s="72"/>
      <c r="AF1850" s="72"/>
      <c r="AG1850" s="72"/>
      <c r="AH1850" s="72"/>
      <c r="AI1850" s="72"/>
      <c r="AJ1850" s="72"/>
      <c r="AK1850" s="72"/>
    </row>
    <row r="1851" ht="14.25" customHeight="1">
      <c r="A1851" s="78">
        <v>1848.0</v>
      </c>
      <c r="C1851" s="78" t="str">
        <f>VLOOKUP(G1851,[1]Macrodata_CCF!$A$3:$D$55,4,FALSE)</f>
        <v>#ERROR!</v>
      </c>
      <c r="E1851" s="79" t="str">
        <f>VLOOKUP(G1851,[1]Macrodata_CCF!$A$3:$B$55,2,FALSE)</f>
        <v>#ERROR!</v>
      </c>
      <c r="F1851" s="78">
        <v>0.0</v>
      </c>
      <c r="G1851" s="80">
        <v>51.0</v>
      </c>
      <c r="H1851" s="81">
        <v>0.0</v>
      </c>
      <c r="I1851" s="81">
        <v>90000.0</v>
      </c>
      <c r="J1851" s="81">
        <v>0.0</v>
      </c>
      <c r="K1851" s="81">
        <v>162000.0</v>
      </c>
      <c r="L1851" s="82">
        <v>0.0</v>
      </c>
      <c r="N1851" s="83">
        <f t="shared" si="1"/>
        <v>0</v>
      </c>
      <c r="O1851" s="83">
        <f t="shared" si="2"/>
        <v>0</v>
      </c>
      <c r="Q1851" s="83">
        <f t="shared" si="3"/>
        <v>1</v>
      </c>
      <c r="R1851" s="83">
        <f t="shared" si="4"/>
        <v>0</v>
      </c>
      <c r="S1851" s="83" t="b">
        <f t="shared" si="5"/>
        <v>0</v>
      </c>
      <c r="T1851" s="72"/>
      <c r="U1851" s="72"/>
      <c r="V1851" s="72"/>
      <c r="W1851" s="72"/>
      <c r="X1851" s="72"/>
      <c r="Y1851" s="72"/>
      <c r="Z1851" s="72"/>
      <c r="AA1851" s="72"/>
      <c r="AB1851" s="72"/>
      <c r="AC1851" s="72"/>
      <c r="AD1851" s="72"/>
      <c r="AE1851" s="72"/>
      <c r="AF1851" s="72"/>
      <c r="AG1851" s="72"/>
      <c r="AH1851" s="72"/>
      <c r="AI1851" s="72"/>
      <c r="AJ1851" s="72"/>
      <c r="AK1851" s="72"/>
    </row>
    <row r="1852" ht="14.25" customHeight="1">
      <c r="A1852" s="78">
        <v>1849.0</v>
      </c>
      <c r="C1852" s="78" t="str">
        <f>VLOOKUP(G1852,[1]Macrodata_CCF!$A$3:$D$55,4,FALSE)</f>
        <v>#ERROR!</v>
      </c>
      <c r="E1852" s="79" t="str">
        <f>VLOOKUP(G1852,[1]Macrodata_CCF!$A$3:$B$55,2,FALSE)</f>
        <v>#ERROR!</v>
      </c>
      <c r="F1852" s="78">
        <v>0.0</v>
      </c>
      <c r="G1852" s="80">
        <v>21.0</v>
      </c>
      <c r="H1852" s="81">
        <v>71220.0</v>
      </c>
      <c r="I1852" s="81">
        <v>640000.0</v>
      </c>
      <c r="J1852" s="81">
        <v>162225.0</v>
      </c>
      <c r="K1852" s="81">
        <v>640000.0</v>
      </c>
      <c r="L1852" s="82">
        <v>0.1600003516298041</v>
      </c>
      <c r="N1852" s="83">
        <f t="shared" si="1"/>
        <v>0.1600003516</v>
      </c>
      <c r="O1852" s="83">
        <f t="shared" si="2"/>
        <v>0.1600003516</v>
      </c>
      <c r="Q1852" s="83">
        <f t="shared" si="3"/>
        <v>0.88871875</v>
      </c>
      <c r="R1852" s="83">
        <f t="shared" si="4"/>
        <v>0.1600003516</v>
      </c>
      <c r="S1852" s="83" t="b">
        <f t="shared" si="5"/>
        <v>0</v>
      </c>
      <c r="T1852" s="72"/>
      <c r="U1852" s="72"/>
      <c r="V1852" s="72"/>
      <c r="W1852" s="72"/>
      <c r="X1852" s="72"/>
      <c r="Y1852" s="72"/>
      <c r="Z1852" s="72"/>
      <c r="AA1852" s="72"/>
      <c r="AB1852" s="72"/>
      <c r="AC1852" s="72"/>
      <c r="AD1852" s="72"/>
      <c r="AE1852" s="72"/>
      <c r="AF1852" s="72"/>
      <c r="AG1852" s="72"/>
      <c r="AH1852" s="72"/>
      <c r="AI1852" s="72"/>
      <c r="AJ1852" s="72"/>
      <c r="AK1852" s="72"/>
    </row>
    <row r="1853" ht="14.25" customHeight="1">
      <c r="A1853" s="78">
        <v>1850.0</v>
      </c>
      <c r="C1853" s="78" t="str">
        <f>VLOOKUP(G1853,[1]Macrodata_CCF!$A$3:$D$55,4,FALSE)</f>
        <v>#ERROR!</v>
      </c>
      <c r="E1853" s="79" t="str">
        <f>VLOOKUP(G1853,[1]Macrodata_CCF!$A$3:$B$55,2,FALSE)</f>
        <v>#ERROR!</v>
      </c>
      <c r="F1853" s="78">
        <v>0.0</v>
      </c>
      <c r="G1853" s="80">
        <v>53.0</v>
      </c>
      <c r="H1853" s="81">
        <v>65435.0</v>
      </c>
      <c r="I1853" s="81">
        <v>790000.0</v>
      </c>
      <c r="J1853" s="81">
        <v>145135.0</v>
      </c>
      <c r="K1853" s="81">
        <v>790000.0</v>
      </c>
      <c r="L1853" s="82">
        <v>0.1099970327023801</v>
      </c>
      <c r="N1853" s="83">
        <f t="shared" si="1"/>
        <v>0.1099970327</v>
      </c>
      <c r="O1853" s="83">
        <f t="shared" si="2"/>
        <v>0.1099970327</v>
      </c>
      <c r="Q1853" s="83">
        <f t="shared" si="3"/>
        <v>0.9171708861</v>
      </c>
      <c r="R1853" s="83">
        <f t="shared" si="4"/>
        <v>0.1099970327</v>
      </c>
      <c r="S1853" s="83" t="b">
        <f t="shared" si="5"/>
        <v>0</v>
      </c>
      <c r="T1853" s="72"/>
      <c r="U1853" s="72"/>
      <c r="V1853" s="72"/>
      <c r="W1853" s="72"/>
      <c r="X1853" s="72"/>
      <c r="Y1853" s="72"/>
      <c r="Z1853" s="72"/>
      <c r="AA1853" s="72"/>
      <c r="AB1853" s="72"/>
      <c r="AC1853" s="72"/>
      <c r="AD1853" s="72"/>
      <c r="AE1853" s="72"/>
      <c r="AF1853" s="72"/>
      <c r="AG1853" s="72"/>
      <c r="AH1853" s="72"/>
      <c r="AI1853" s="72"/>
      <c r="AJ1853" s="72"/>
      <c r="AK1853" s="72"/>
    </row>
    <row r="1854" ht="14.25" customHeight="1">
      <c r="A1854" s="78">
        <v>1851.0</v>
      </c>
      <c r="C1854" s="78" t="str">
        <f>VLOOKUP(G1854,[1]Macrodata_CCF!$A$3:$D$55,4,FALSE)</f>
        <v>#ERROR!</v>
      </c>
      <c r="E1854" s="79" t="str">
        <f>VLOOKUP(G1854,[1]Macrodata_CCF!$A$3:$B$55,2,FALSE)</f>
        <v>#ERROR!</v>
      </c>
      <c r="F1854" s="78">
        <v>0.0</v>
      </c>
      <c r="G1854" s="80">
        <v>44.0</v>
      </c>
      <c r="H1854" s="81">
        <v>4235.0</v>
      </c>
      <c r="I1854" s="81">
        <v>20000.0</v>
      </c>
      <c r="J1854" s="81">
        <v>6915.0</v>
      </c>
      <c r="K1854" s="81">
        <v>20000.0</v>
      </c>
      <c r="L1854" s="82">
        <v>0.1699968284173803</v>
      </c>
      <c r="N1854" s="83">
        <f t="shared" si="1"/>
        <v>0.1699968284</v>
      </c>
      <c r="O1854" s="83">
        <f t="shared" si="2"/>
        <v>0.1699968284</v>
      </c>
      <c r="Q1854" s="83">
        <f t="shared" si="3"/>
        <v>0.78825</v>
      </c>
      <c r="R1854" s="83">
        <f t="shared" si="4"/>
        <v>0.1699968284</v>
      </c>
      <c r="S1854" s="83" t="b">
        <f t="shared" si="5"/>
        <v>0</v>
      </c>
      <c r="T1854" s="72"/>
      <c r="U1854" s="72"/>
      <c r="V1854" s="72"/>
      <c r="W1854" s="72"/>
      <c r="X1854" s="72"/>
      <c r="Y1854" s="72"/>
      <c r="Z1854" s="72"/>
      <c r="AA1854" s="72"/>
      <c r="AB1854" s="72"/>
      <c r="AC1854" s="72"/>
      <c r="AD1854" s="72"/>
      <c r="AE1854" s="72"/>
      <c r="AF1854" s="72"/>
      <c r="AG1854" s="72"/>
      <c r="AH1854" s="72"/>
      <c r="AI1854" s="72"/>
      <c r="AJ1854" s="72"/>
      <c r="AK1854" s="72"/>
    </row>
    <row r="1855" ht="14.25" customHeight="1">
      <c r="A1855" s="78">
        <v>1852.0</v>
      </c>
      <c r="C1855" s="78" t="str">
        <f>VLOOKUP(G1855,[1]Macrodata_CCF!$A$3:$D$55,4,FALSE)</f>
        <v>#ERROR!</v>
      </c>
      <c r="E1855" s="79" t="str">
        <f>VLOOKUP(G1855,[1]Macrodata_CCF!$A$3:$B$55,2,FALSE)</f>
        <v>#ERROR!</v>
      </c>
      <c r="F1855" s="78">
        <v>0.0</v>
      </c>
      <c r="G1855" s="80">
        <v>8.0</v>
      </c>
      <c r="H1855" s="81">
        <v>578395.0</v>
      </c>
      <c r="I1855" s="81">
        <v>600000.0</v>
      </c>
      <c r="J1855" s="81">
        <v>584875.0</v>
      </c>
      <c r="K1855" s="81">
        <v>840000.0</v>
      </c>
      <c r="L1855" s="82">
        <v>0.2999305716269382</v>
      </c>
      <c r="N1855" s="83">
        <f t="shared" si="1"/>
        <v>0.2999305716</v>
      </c>
      <c r="O1855" s="83">
        <f t="shared" si="2"/>
        <v>0.2999305716</v>
      </c>
      <c r="Q1855" s="83">
        <f t="shared" si="3"/>
        <v>0.03600833333</v>
      </c>
      <c r="R1855" s="83">
        <f t="shared" si="4"/>
        <v>0.0108</v>
      </c>
      <c r="S1855" s="83" t="b">
        <f t="shared" si="5"/>
        <v>0</v>
      </c>
      <c r="T1855" s="72"/>
      <c r="U1855" s="72"/>
      <c r="V1855" s="72"/>
      <c r="W1855" s="72"/>
      <c r="X1855" s="72"/>
      <c r="Y1855" s="72"/>
      <c r="Z1855" s="72"/>
      <c r="AA1855" s="72"/>
      <c r="AB1855" s="72"/>
      <c r="AC1855" s="72"/>
      <c r="AD1855" s="72"/>
      <c r="AE1855" s="72"/>
      <c r="AF1855" s="72"/>
      <c r="AG1855" s="72"/>
      <c r="AH1855" s="72"/>
      <c r="AI1855" s="72"/>
      <c r="AJ1855" s="72"/>
      <c r="AK1855" s="72"/>
    </row>
    <row r="1856" ht="14.25" customHeight="1">
      <c r="A1856" s="78">
        <v>1853.0</v>
      </c>
      <c r="C1856" s="78" t="str">
        <f>VLOOKUP(G1856,[1]Macrodata_CCF!$A$3:$D$55,4,FALSE)</f>
        <v>#ERROR!</v>
      </c>
      <c r="E1856" s="79" t="str">
        <f>VLOOKUP(G1856,[1]Macrodata_CCF!$A$3:$B$55,2,FALSE)</f>
        <v>#ERROR!</v>
      </c>
      <c r="F1856" s="78">
        <v>0.0</v>
      </c>
      <c r="G1856" s="80">
        <v>31.0</v>
      </c>
      <c r="H1856" s="81">
        <v>231765.0</v>
      </c>
      <c r="I1856" s="81">
        <v>240000.0</v>
      </c>
      <c r="J1856" s="81">
        <v>227895.0</v>
      </c>
      <c r="K1856" s="81">
        <v>240000.0</v>
      </c>
      <c r="L1856" s="82">
        <v>-0.4699453551912569</v>
      </c>
      <c r="N1856" s="83">
        <f t="shared" si="1"/>
        <v>-0.4699453552</v>
      </c>
      <c r="O1856" s="83">
        <f t="shared" si="2"/>
        <v>0</v>
      </c>
      <c r="Q1856" s="83">
        <f t="shared" si="3"/>
        <v>0.0343125</v>
      </c>
      <c r="R1856" s="83">
        <f t="shared" si="4"/>
        <v>-0.016125</v>
      </c>
      <c r="S1856" s="83" t="b">
        <f t="shared" si="5"/>
        <v>0</v>
      </c>
      <c r="T1856" s="72"/>
      <c r="U1856" s="72"/>
      <c r="V1856" s="72"/>
      <c r="W1856" s="72"/>
      <c r="X1856" s="72"/>
      <c r="Y1856" s="72"/>
      <c r="Z1856" s="72"/>
      <c r="AA1856" s="72"/>
      <c r="AB1856" s="72"/>
      <c r="AC1856" s="72"/>
      <c r="AD1856" s="72"/>
      <c r="AE1856" s="72"/>
      <c r="AF1856" s="72"/>
      <c r="AG1856" s="72"/>
      <c r="AH1856" s="72"/>
      <c r="AI1856" s="72"/>
      <c r="AJ1856" s="72"/>
      <c r="AK1856" s="72"/>
    </row>
    <row r="1857" ht="14.25" customHeight="1">
      <c r="A1857" s="78">
        <v>1854.0</v>
      </c>
      <c r="C1857" s="78" t="str">
        <f>VLOOKUP(G1857,[1]Macrodata_CCF!$A$3:$D$55,4,FALSE)</f>
        <v>#ERROR!</v>
      </c>
      <c r="E1857" s="79" t="str">
        <f>VLOOKUP(G1857,[1]Macrodata_CCF!$A$3:$B$55,2,FALSE)</f>
        <v>#ERROR!</v>
      </c>
      <c r="F1857" s="78">
        <v>0.0</v>
      </c>
      <c r="G1857" s="80">
        <v>33.0</v>
      </c>
      <c r="H1857" s="81">
        <v>73320.0</v>
      </c>
      <c r="I1857" s="81">
        <v>230000.0</v>
      </c>
      <c r="J1857" s="81">
        <v>98390.0</v>
      </c>
      <c r="K1857" s="81">
        <v>230000.0</v>
      </c>
      <c r="L1857" s="82">
        <v>0.1600076589226449</v>
      </c>
      <c r="N1857" s="83">
        <f t="shared" si="1"/>
        <v>0.1600076589</v>
      </c>
      <c r="O1857" s="83">
        <f t="shared" si="2"/>
        <v>0.1600076589</v>
      </c>
      <c r="Q1857" s="83">
        <f t="shared" si="3"/>
        <v>0.6812173913</v>
      </c>
      <c r="R1857" s="83">
        <f t="shared" si="4"/>
        <v>0.1600076589</v>
      </c>
      <c r="S1857" s="83" t="b">
        <f t="shared" si="5"/>
        <v>0</v>
      </c>
      <c r="T1857" s="72"/>
      <c r="U1857" s="72"/>
      <c r="V1857" s="72"/>
      <c r="W1857" s="72"/>
      <c r="X1857" s="72"/>
      <c r="Y1857" s="72"/>
      <c r="Z1857" s="72"/>
      <c r="AA1857" s="72"/>
      <c r="AB1857" s="72"/>
      <c r="AC1857" s="72"/>
      <c r="AD1857" s="72"/>
      <c r="AE1857" s="72"/>
      <c r="AF1857" s="72"/>
      <c r="AG1857" s="72"/>
      <c r="AH1857" s="72"/>
      <c r="AI1857" s="72"/>
      <c r="AJ1857" s="72"/>
      <c r="AK1857" s="72"/>
    </row>
    <row r="1858" ht="14.25" customHeight="1">
      <c r="A1858" s="78">
        <v>1855.0</v>
      </c>
      <c r="C1858" s="78" t="str">
        <f>VLOOKUP(G1858,[1]Macrodata_CCF!$A$3:$D$55,4,FALSE)</f>
        <v>#ERROR!</v>
      </c>
      <c r="E1858" s="79" t="str">
        <f>VLOOKUP(G1858,[1]Macrodata_CCF!$A$3:$B$55,2,FALSE)</f>
        <v>#ERROR!</v>
      </c>
      <c r="F1858" s="78">
        <v>1.0</v>
      </c>
      <c r="G1858" s="80">
        <v>32.0</v>
      </c>
      <c r="H1858" s="81">
        <v>761080.0</v>
      </c>
      <c r="I1858" s="81">
        <v>800000.0</v>
      </c>
      <c r="J1858" s="81">
        <v>777425.0</v>
      </c>
      <c r="K1858" s="81">
        <v>800000.0</v>
      </c>
      <c r="L1858" s="82">
        <v>0.4199640287769784</v>
      </c>
      <c r="N1858" s="83">
        <f t="shared" si="1"/>
        <v>0.4199640288</v>
      </c>
      <c r="O1858" s="83">
        <f t="shared" si="2"/>
        <v>0.4199640288</v>
      </c>
      <c r="Q1858" s="83">
        <f t="shared" si="3"/>
        <v>0.04865</v>
      </c>
      <c r="R1858" s="83">
        <f t="shared" si="4"/>
        <v>0.02043125</v>
      </c>
      <c r="S1858" s="83" t="b">
        <f t="shared" si="5"/>
        <v>0</v>
      </c>
      <c r="T1858" s="72"/>
      <c r="U1858" s="72"/>
      <c r="V1858" s="72"/>
      <c r="W1858" s="72"/>
      <c r="X1858" s="72"/>
      <c r="Y1858" s="72"/>
      <c r="Z1858" s="72"/>
      <c r="AA1858" s="72"/>
      <c r="AB1858" s="72"/>
      <c r="AC1858" s="72"/>
      <c r="AD1858" s="72"/>
      <c r="AE1858" s="72"/>
      <c r="AF1858" s="72"/>
      <c r="AG1858" s="72"/>
      <c r="AH1858" s="72"/>
      <c r="AI1858" s="72"/>
      <c r="AJ1858" s="72"/>
      <c r="AK1858" s="72"/>
    </row>
    <row r="1859" ht="14.25" customHeight="1">
      <c r="A1859" s="78">
        <v>1856.0</v>
      </c>
      <c r="C1859" s="78" t="str">
        <f>VLOOKUP(G1859,[1]Macrodata_CCF!$A$3:$D$55,4,FALSE)</f>
        <v>#ERROR!</v>
      </c>
      <c r="E1859" s="79" t="str">
        <f>VLOOKUP(G1859,[1]Macrodata_CCF!$A$3:$B$55,2,FALSE)</f>
        <v>#ERROR!</v>
      </c>
      <c r="F1859" s="78">
        <v>0.0</v>
      </c>
      <c r="G1859" s="80">
        <v>34.0</v>
      </c>
      <c r="H1859" s="81">
        <v>24505.0</v>
      </c>
      <c r="I1859" s="81">
        <v>30000.0</v>
      </c>
      <c r="J1859" s="81">
        <v>25055.0</v>
      </c>
      <c r="K1859" s="81">
        <v>30000.0</v>
      </c>
      <c r="L1859" s="82">
        <v>0.100090991810737</v>
      </c>
      <c r="N1859" s="83">
        <f t="shared" si="1"/>
        <v>0.1000909918</v>
      </c>
      <c r="O1859" s="83">
        <f t="shared" si="2"/>
        <v>0.1000909918</v>
      </c>
      <c r="Q1859" s="83">
        <f t="shared" si="3"/>
        <v>0.1831666667</v>
      </c>
      <c r="R1859" s="83">
        <f t="shared" si="4"/>
        <v>0.1000909918</v>
      </c>
      <c r="S1859" s="83" t="b">
        <f t="shared" si="5"/>
        <v>0</v>
      </c>
      <c r="T1859" s="72"/>
      <c r="U1859" s="72"/>
      <c r="V1859" s="72"/>
      <c r="W1859" s="72"/>
      <c r="X1859" s="72"/>
      <c r="Y1859" s="72"/>
      <c r="Z1859" s="72"/>
      <c r="AA1859" s="72"/>
      <c r="AB1859" s="72"/>
      <c r="AC1859" s="72"/>
      <c r="AD1859" s="72"/>
      <c r="AE1859" s="72"/>
      <c r="AF1859" s="72"/>
      <c r="AG1859" s="72"/>
      <c r="AH1859" s="72"/>
      <c r="AI1859" s="72"/>
      <c r="AJ1859" s="72"/>
      <c r="AK1859" s="72"/>
    </row>
    <row r="1860" ht="14.25" customHeight="1">
      <c r="A1860" s="78">
        <v>1857.0</v>
      </c>
      <c r="C1860" s="78" t="str">
        <f>VLOOKUP(G1860,[1]Macrodata_CCF!$A$3:$D$55,4,FALSE)</f>
        <v>#ERROR!</v>
      </c>
      <c r="E1860" s="79" t="str">
        <f>VLOOKUP(G1860,[1]Macrodata_CCF!$A$3:$B$55,2,FALSE)</f>
        <v>#ERROR!</v>
      </c>
      <c r="F1860" s="78">
        <v>0.0</v>
      </c>
      <c r="G1860" s="80">
        <v>8.0</v>
      </c>
      <c r="H1860" s="81">
        <v>156075.0</v>
      </c>
      <c r="I1860" s="81">
        <v>220000.0</v>
      </c>
      <c r="J1860" s="81">
        <v>174615.0</v>
      </c>
      <c r="K1860" s="81">
        <v>220000.0</v>
      </c>
      <c r="L1860" s="82">
        <v>0.290027375831052</v>
      </c>
      <c r="N1860" s="83">
        <f t="shared" si="1"/>
        <v>0.2900273758</v>
      </c>
      <c r="O1860" s="83">
        <f t="shared" si="2"/>
        <v>0.2900273758</v>
      </c>
      <c r="Q1860" s="83">
        <f t="shared" si="3"/>
        <v>0.2905681818</v>
      </c>
      <c r="R1860" s="83">
        <f t="shared" si="4"/>
        <v>0.2900273758</v>
      </c>
      <c r="S1860" s="83" t="b">
        <f t="shared" si="5"/>
        <v>0</v>
      </c>
      <c r="T1860" s="72"/>
      <c r="U1860" s="72"/>
      <c r="V1860" s="72"/>
      <c r="W1860" s="72"/>
      <c r="X1860" s="72"/>
      <c r="Y1860" s="72"/>
      <c r="Z1860" s="72"/>
      <c r="AA1860" s="72"/>
      <c r="AB1860" s="72"/>
      <c r="AC1860" s="72"/>
      <c r="AD1860" s="72"/>
      <c r="AE1860" s="72"/>
      <c r="AF1860" s="72"/>
      <c r="AG1860" s="72"/>
      <c r="AH1860" s="72"/>
      <c r="AI1860" s="72"/>
      <c r="AJ1860" s="72"/>
      <c r="AK1860" s="72"/>
    </row>
    <row r="1861" ht="14.25" customHeight="1">
      <c r="A1861" s="78">
        <v>1858.0</v>
      </c>
      <c r="C1861" s="78" t="str">
        <f>VLOOKUP(G1861,[1]Macrodata_CCF!$A$3:$D$55,4,FALSE)</f>
        <v>#ERROR!</v>
      </c>
      <c r="E1861" s="79" t="str">
        <f>VLOOKUP(G1861,[1]Macrodata_CCF!$A$3:$B$55,2,FALSE)</f>
        <v>#ERROR!</v>
      </c>
      <c r="F1861" s="78">
        <v>1.0</v>
      </c>
      <c r="G1861" s="80">
        <v>42.0</v>
      </c>
      <c r="H1861" s="81">
        <v>29575.0</v>
      </c>
      <c r="I1861" s="81">
        <v>170000.0</v>
      </c>
      <c r="J1861" s="81">
        <v>106810.0</v>
      </c>
      <c r="K1861" s="81">
        <v>289000.0</v>
      </c>
      <c r="L1861" s="82">
        <v>0.5500089015488695</v>
      </c>
      <c r="N1861" s="83">
        <f t="shared" si="1"/>
        <v>0.5500089015</v>
      </c>
      <c r="O1861" s="83">
        <f t="shared" si="2"/>
        <v>0.5500089015</v>
      </c>
      <c r="Q1861" s="83">
        <f t="shared" si="3"/>
        <v>0.8260294118</v>
      </c>
      <c r="R1861" s="83">
        <f t="shared" si="4"/>
        <v>0.5500089015</v>
      </c>
      <c r="S1861" s="83" t="b">
        <f t="shared" si="5"/>
        <v>0</v>
      </c>
      <c r="T1861" s="72"/>
      <c r="U1861" s="72"/>
      <c r="V1861" s="72"/>
      <c r="W1861" s="72"/>
      <c r="X1861" s="72"/>
      <c r="Y1861" s="72"/>
      <c r="Z1861" s="72"/>
      <c r="AA1861" s="72"/>
      <c r="AB1861" s="72"/>
      <c r="AC1861" s="72"/>
      <c r="AD1861" s="72"/>
      <c r="AE1861" s="72"/>
      <c r="AF1861" s="72"/>
      <c r="AG1861" s="72"/>
      <c r="AH1861" s="72"/>
      <c r="AI1861" s="72"/>
      <c r="AJ1861" s="72"/>
      <c r="AK1861" s="72"/>
    </row>
    <row r="1862" ht="14.25" customHeight="1">
      <c r="A1862" s="78">
        <v>1859.0</v>
      </c>
      <c r="C1862" s="78" t="str">
        <f>VLOOKUP(G1862,[1]Macrodata_CCF!$A$3:$D$55,4,FALSE)</f>
        <v>#ERROR!</v>
      </c>
      <c r="E1862" s="79" t="str">
        <f>VLOOKUP(G1862,[1]Macrodata_CCF!$A$3:$B$55,2,FALSE)</f>
        <v>#ERROR!</v>
      </c>
      <c r="F1862" s="78">
        <v>0.0</v>
      </c>
      <c r="G1862" s="80">
        <v>34.0</v>
      </c>
      <c r="H1862" s="81">
        <v>164790.0</v>
      </c>
      <c r="I1862" s="81">
        <v>330000.0</v>
      </c>
      <c r="J1862" s="81">
        <v>171400.0</v>
      </c>
      <c r="K1862" s="81">
        <v>330000.0</v>
      </c>
      <c r="L1862" s="82">
        <v>0.04000968464378669</v>
      </c>
      <c r="N1862" s="83">
        <f t="shared" si="1"/>
        <v>0.04000968464</v>
      </c>
      <c r="O1862" s="83">
        <f t="shared" si="2"/>
        <v>0.04000968464</v>
      </c>
      <c r="Q1862" s="83">
        <f t="shared" si="3"/>
        <v>0.5006363636</v>
      </c>
      <c r="R1862" s="83">
        <f t="shared" si="4"/>
        <v>0.04000968464</v>
      </c>
      <c r="S1862" s="83" t="b">
        <f t="shared" si="5"/>
        <v>0</v>
      </c>
      <c r="T1862" s="72"/>
      <c r="U1862" s="72"/>
      <c r="V1862" s="72"/>
      <c r="W1862" s="72"/>
      <c r="X1862" s="72"/>
      <c r="Y1862" s="72"/>
      <c r="Z1862" s="72"/>
      <c r="AA1862" s="72"/>
      <c r="AB1862" s="72"/>
      <c r="AC1862" s="72"/>
      <c r="AD1862" s="72"/>
      <c r="AE1862" s="72"/>
      <c r="AF1862" s="72"/>
      <c r="AG1862" s="72"/>
      <c r="AH1862" s="72"/>
      <c r="AI1862" s="72"/>
      <c r="AJ1862" s="72"/>
      <c r="AK1862" s="72"/>
    </row>
    <row r="1863" ht="14.25" customHeight="1">
      <c r="A1863" s="78">
        <v>1860.0</v>
      </c>
      <c r="C1863" s="78" t="str">
        <f>VLOOKUP(G1863,[1]Macrodata_CCF!$A$3:$D$55,4,FALSE)</f>
        <v>#ERROR!</v>
      </c>
      <c r="E1863" s="79" t="str">
        <f>VLOOKUP(G1863,[1]Macrodata_CCF!$A$3:$B$55,2,FALSE)</f>
        <v>#ERROR!</v>
      </c>
      <c r="F1863" s="78">
        <v>0.0</v>
      </c>
      <c r="G1863" s="80">
        <v>52.0</v>
      </c>
      <c r="H1863" s="81">
        <v>596730.0</v>
      </c>
      <c r="I1863" s="81">
        <v>770000.0</v>
      </c>
      <c r="J1863" s="81">
        <v>558610.0</v>
      </c>
      <c r="K1863" s="81">
        <v>1155000.0</v>
      </c>
      <c r="L1863" s="82">
        <v>-0.2200034628037167</v>
      </c>
      <c r="N1863" s="83">
        <f t="shared" si="1"/>
        <v>-0.2200034628</v>
      </c>
      <c r="O1863" s="83">
        <f t="shared" si="2"/>
        <v>0</v>
      </c>
      <c r="Q1863" s="83">
        <f t="shared" si="3"/>
        <v>0.225025974</v>
      </c>
      <c r="R1863" s="83">
        <f t="shared" si="4"/>
        <v>-0.2200034628</v>
      </c>
      <c r="S1863" s="83" t="b">
        <f t="shared" si="5"/>
        <v>0</v>
      </c>
      <c r="T1863" s="72"/>
      <c r="U1863" s="72"/>
      <c r="V1863" s="72"/>
      <c r="W1863" s="72"/>
      <c r="X1863" s="72"/>
      <c r="Y1863" s="72"/>
      <c r="Z1863" s="72"/>
      <c r="AA1863" s="72"/>
      <c r="AB1863" s="72"/>
      <c r="AC1863" s="72"/>
      <c r="AD1863" s="72"/>
      <c r="AE1863" s="72"/>
      <c r="AF1863" s="72"/>
      <c r="AG1863" s="72"/>
      <c r="AH1863" s="72"/>
      <c r="AI1863" s="72"/>
      <c r="AJ1863" s="72"/>
      <c r="AK1863" s="72"/>
    </row>
    <row r="1864" ht="14.25" customHeight="1">
      <c r="A1864" s="78">
        <v>1861.0</v>
      </c>
      <c r="C1864" s="78" t="str">
        <f>VLOOKUP(G1864,[1]Macrodata_CCF!$A$3:$D$55,4,FALSE)</f>
        <v>#ERROR!</v>
      </c>
      <c r="E1864" s="79" t="str">
        <f>VLOOKUP(G1864,[1]Macrodata_CCF!$A$3:$B$55,2,FALSE)</f>
        <v>#ERROR!</v>
      </c>
      <c r="F1864" s="78">
        <v>0.0</v>
      </c>
      <c r="G1864" s="80">
        <v>21.0</v>
      </c>
      <c r="H1864" s="81">
        <v>14290.0</v>
      </c>
      <c r="I1864" s="81">
        <v>650000.0</v>
      </c>
      <c r="J1864" s="81">
        <v>122360.0</v>
      </c>
      <c r="K1864" s="81">
        <v>650000.0</v>
      </c>
      <c r="L1864" s="82">
        <v>0.1699988988689811</v>
      </c>
      <c r="N1864" s="83">
        <f t="shared" si="1"/>
        <v>0.1699988989</v>
      </c>
      <c r="O1864" s="83">
        <f t="shared" si="2"/>
        <v>0.1699988989</v>
      </c>
      <c r="Q1864" s="83">
        <f t="shared" si="3"/>
        <v>0.9780153846</v>
      </c>
      <c r="R1864" s="83">
        <f t="shared" si="4"/>
        <v>0.1699988989</v>
      </c>
      <c r="S1864" s="83" t="b">
        <f t="shared" si="5"/>
        <v>0</v>
      </c>
      <c r="T1864" s="72"/>
      <c r="U1864" s="72"/>
      <c r="V1864" s="72"/>
      <c r="W1864" s="72"/>
      <c r="X1864" s="72"/>
      <c r="Y1864" s="72"/>
      <c r="Z1864" s="72"/>
      <c r="AA1864" s="72"/>
      <c r="AB1864" s="72"/>
      <c r="AC1864" s="72"/>
      <c r="AD1864" s="72"/>
      <c r="AE1864" s="72"/>
      <c r="AF1864" s="72"/>
      <c r="AG1864" s="72"/>
      <c r="AH1864" s="72"/>
      <c r="AI1864" s="72"/>
      <c r="AJ1864" s="72"/>
      <c r="AK1864" s="72"/>
    </row>
    <row r="1865" ht="14.25" customHeight="1">
      <c r="A1865" s="78">
        <v>1862.0</v>
      </c>
      <c r="C1865" s="78" t="str">
        <f>VLOOKUP(G1865,[1]Macrodata_CCF!$A$3:$D$55,4,FALSE)</f>
        <v>#ERROR!</v>
      </c>
      <c r="E1865" s="79" t="str">
        <f>VLOOKUP(G1865,[1]Macrodata_CCF!$A$3:$B$55,2,FALSE)</f>
        <v>#ERROR!</v>
      </c>
      <c r="F1865" s="78">
        <v>0.0</v>
      </c>
      <c r="G1865" s="80">
        <v>6.0</v>
      </c>
      <c r="H1865" s="81">
        <v>64795.0</v>
      </c>
      <c r="I1865" s="81">
        <v>260000.0</v>
      </c>
      <c r="J1865" s="81">
        <v>107740.0</v>
      </c>
      <c r="K1865" s="81">
        <v>260000.0</v>
      </c>
      <c r="L1865" s="82">
        <v>0.21999948771804</v>
      </c>
      <c r="N1865" s="83">
        <f t="shared" si="1"/>
        <v>0.2199994877</v>
      </c>
      <c r="O1865" s="83">
        <f t="shared" si="2"/>
        <v>0.2199994877</v>
      </c>
      <c r="Q1865" s="83">
        <f t="shared" si="3"/>
        <v>0.7507884615</v>
      </c>
      <c r="R1865" s="83">
        <f t="shared" si="4"/>
        <v>0.2199994877</v>
      </c>
      <c r="S1865" s="83" t="b">
        <f t="shared" si="5"/>
        <v>0</v>
      </c>
      <c r="T1865" s="72"/>
      <c r="U1865" s="72"/>
      <c r="V1865" s="72"/>
      <c r="W1865" s="72"/>
      <c r="X1865" s="72"/>
      <c r="Y1865" s="72"/>
      <c r="Z1865" s="72"/>
      <c r="AA1865" s="72"/>
      <c r="AB1865" s="72"/>
      <c r="AC1865" s="72"/>
      <c r="AD1865" s="72"/>
      <c r="AE1865" s="72"/>
      <c r="AF1865" s="72"/>
      <c r="AG1865" s="72"/>
      <c r="AH1865" s="72"/>
      <c r="AI1865" s="72"/>
      <c r="AJ1865" s="72"/>
      <c r="AK1865" s="72"/>
    </row>
    <row r="1866" ht="14.25" customHeight="1">
      <c r="A1866" s="78">
        <v>1863.0</v>
      </c>
      <c r="C1866" s="78" t="str">
        <f>VLOOKUP(G1866,[1]Macrodata_CCF!$A$3:$D$55,4,FALSE)</f>
        <v>#ERROR!</v>
      </c>
      <c r="E1866" s="79" t="str">
        <f>VLOOKUP(G1866,[1]Macrodata_CCF!$A$3:$B$55,2,FALSE)</f>
        <v>#ERROR!</v>
      </c>
      <c r="F1866" s="78">
        <v>0.0</v>
      </c>
      <c r="G1866" s="80">
        <v>52.0</v>
      </c>
      <c r="H1866" s="81">
        <v>180040.0</v>
      </c>
      <c r="I1866" s="81">
        <v>370000.0</v>
      </c>
      <c r="J1866" s="81">
        <v>204735.0</v>
      </c>
      <c r="K1866" s="81">
        <v>370000.0</v>
      </c>
      <c r="L1866" s="82">
        <v>0.1300010528532323</v>
      </c>
      <c r="N1866" s="83">
        <f t="shared" si="1"/>
        <v>0.1300010529</v>
      </c>
      <c r="O1866" s="83">
        <f t="shared" si="2"/>
        <v>0.1300010529</v>
      </c>
      <c r="Q1866" s="83">
        <f t="shared" si="3"/>
        <v>0.5134054054</v>
      </c>
      <c r="R1866" s="83">
        <f t="shared" si="4"/>
        <v>0.1300010529</v>
      </c>
      <c r="S1866" s="83" t="b">
        <f t="shared" si="5"/>
        <v>0</v>
      </c>
      <c r="T1866" s="72"/>
      <c r="U1866" s="72"/>
      <c r="V1866" s="72"/>
      <c r="W1866" s="72"/>
      <c r="X1866" s="72"/>
      <c r="Y1866" s="72"/>
      <c r="Z1866" s="72"/>
      <c r="AA1866" s="72"/>
      <c r="AB1866" s="72"/>
      <c r="AC1866" s="72"/>
      <c r="AD1866" s="72"/>
      <c r="AE1866" s="72"/>
      <c r="AF1866" s="72"/>
      <c r="AG1866" s="72"/>
      <c r="AH1866" s="72"/>
      <c r="AI1866" s="72"/>
      <c r="AJ1866" s="72"/>
      <c r="AK1866" s="72"/>
    </row>
    <row r="1867" ht="14.25" customHeight="1">
      <c r="A1867" s="78">
        <v>1864.0</v>
      </c>
      <c r="C1867" s="78" t="str">
        <f>VLOOKUP(G1867,[1]Macrodata_CCF!$A$3:$D$55,4,FALSE)</f>
        <v>#ERROR!</v>
      </c>
      <c r="E1867" s="79" t="str">
        <f>VLOOKUP(G1867,[1]Macrodata_CCF!$A$3:$B$55,2,FALSE)</f>
        <v>#ERROR!</v>
      </c>
      <c r="F1867" s="78">
        <v>1.0</v>
      </c>
      <c r="G1867" s="80">
        <v>23.0</v>
      </c>
      <c r="H1867" s="81">
        <v>225835.0</v>
      </c>
      <c r="I1867" s="81">
        <v>350000.0</v>
      </c>
      <c r="J1867" s="81">
        <v>277985.0</v>
      </c>
      <c r="K1867" s="81">
        <v>560000.0</v>
      </c>
      <c r="L1867" s="82">
        <v>0.4200056376595659</v>
      </c>
      <c r="N1867" s="83">
        <f t="shared" si="1"/>
        <v>0.4200056377</v>
      </c>
      <c r="O1867" s="83">
        <f t="shared" si="2"/>
        <v>0.4200056377</v>
      </c>
      <c r="Q1867" s="83">
        <f t="shared" si="3"/>
        <v>0.3547571429</v>
      </c>
      <c r="R1867" s="83">
        <f t="shared" si="4"/>
        <v>0.4200056377</v>
      </c>
      <c r="S1867" s="83" t="b">
        <f t="shared" si="5"/>
        <v>0</v>
      </c>
      <c r="T1867" s="72"/>
      <c r="U1867" s="72"/>
      <c r="V1867" s="72"/>
      <c r="W1867" s="72"/>
      <c r="X1867" s="72"/>
      <c r="Y1867" s="72"/>
      <c r="Z1867" s="72"/>
      <c r="AA1867" s="72"/>
      <c r="AB1867" s="72"/>
      <c r="AC1867" s="72"/>
      <c r="AD1867" s="72"/>
      <c r="AE1867" s="72"/>
      <c r="AF1867" s="72"/>
      <c r="AG1867" s="72"/>
      <c r="AH1867" s="72"/>
      <c r="AI1867" s="72"/>
      <c r="AJ1867" s="72"/>
      <c r="AK1867" s="72"/>
    </row>
    <row r="1868" ht="14.25" customHeight="1">
      <c r="A1868" s="78">
        <v>1865.0</v>
      </c>
      <c r="C1868" s="78" t="str">
        <f>VLOOKUP(G1868,[1]Macrodata_CCF!$A$3:$D$55,4,FALSE)</f>
        <v>#ERROR!</v>
      </c>
      <c r="E1868" s="79" t="str">
        <f>VLOOKUP(G1868,[1]Macrodata_CCF!$A$3:$B$55,2,FALSE)</f>
        <v>#ERROR!</v>
      </c>
      <c r="F1868" s="78">
        <v>0.0</v>
      </c>
      <c r="G1868" s="80">
        <v>44.0</v>
      </c>
      <c r="H1868" s="81">
        <v>191855.0</v>
      </c>
      <c r="I1868" s="81">
        <v>320000.0</v>
      </c>
      <c r="J1868" s="81">
        <v>168790.0</v>
      </c>
      <c r="K1868" s="81">
        <v>320000.0</v>
      </c>
      <c r="L1868" s="82">
        <v>-0.1799914159740919</v>
      </c>
      <c r="N1868" s="83">
        <f t="shared" si="1"/>
        <v>-0.179991416</v>
      </c>
      <c r="O1868" s="83">
        <f t="shared" si="2"/>
        <v>0</v>
      </c>
      <c r="Q1868" s="83">
        <f t="shared" si="3"/>
        <v>0.400453125</v>
      </c>
      <c r="R1868" s="83">
        <f t="shared" si="4"/>
        <v>-0.179991416</v>
      </c>
      <c r="S1868" s="83" t="b">
        <f t="shared" si="5"/>
        <v>0</v>
      </c>
      <c r="T1868" s="72"/>
      <c r="U1868" s="72"/>
      <c r="V1868" s="72"/>
      <c r="W1868" s="72"/>
      <c r="X1868" s="72"/>
      <c r="Y1868" s="72"/>
      <c r="Z1868" s="72"/>
      <c r="AA1868" s="72"/>
      <c r="AB1868" s="72"/>
      <c r="AC1868" s="72"/>
      <c r="AD1868" s="72"/>
      <c r="AE1868" s="72"/>
      <c r="AF1868" s="72"/>
      <c r="AG1868" s="72"/>
      <c r="AH1868" s="72"/>
      <c r="AI1868" s="72"/>
      <c r="AJ1868" s="72"/>
      <c r="AK1868" s="72"/>
    </row>
    <row r="1869" ht="14.25" customHeight="1">
      <c r="A1869" s="78">
        <v>1866.0</v>
      </c>
      <c r="C1869" s="78" t="str">
        <f>VLOOKUP(G1869,[1]Macrodata_CCF!$A$3:$D$55,4,FALSE)</f>
        <v>#ERROR!</v>
      </c>
      <c r="E1869" s="79" t="str">
        <f>VLOOKUP(G1869,[1]Macrodata_CCF!$A$3:$B$55,2,FALSE)</f>
        <v>#ERROR!</v>
      </c>
      <c r="F1869" s="78">
        <v>0.0</v>
      </c>
      <c r="G1869" s="80">
        <v>44.0</v>
      </c>
      <c r="H1869" s="81">
        <v>0.0</v>
      </c>
      <c r="I1869" s="81">
        <v>830000.0</v>
      </c>
      <c r="J1869" s="81">
        <v>166000.0</v>
      </c>
      <c r="K1869" s="81">
        <v>1079000.0</v>
      </c>
      <c r="L1869" s="82">
        <v>0.2</v>
      </c>
      <c r="N1869" s="83">
        <f t="shared" si="1"/>
        <v>0.2</v>
      </c>
      <c r="O1869" s="83">
        <f t="shared" si="2"/>
        <v>0.2</v>
      </c>
      <c r="Q1869" s="83">
        <f t="shared" si="3"/>
        <v>1</v>
      </c>
      <c r="R1869" s="83">
        <f t="shared" si="4"/>
        <v>0.2</v>
      </c>
      <c r="S1869" s="83" t="b">
        <f t="shared" si="5"/>
        <v>0</v>
      </c>
      <c r="T1869" s="72"/>
      <c r="U1869" s="72"/>
      <c r="V1869" s="72"/>
      <c r="W1869" s="72"/>
      <c r="X1869" s="72"/>
      <c r="Y1869" s="72"/>
      <c r="Z1869" s="72"/>
      <c r="AA1869" s="72"/>
      <c r="AB1869" s="72"/>
      <c r="AC1869" s="72"/>
      <c r="AD1869" s="72"/>
      <c r="AE1869" s="72"/>
      <c r="AF1869" s="72"/>
      <c r="AG1869" s="72"/>
      <c r="AH1869" s="72"/>
      <c r="AI1869" s="72"/>
      <c r="AJ1869" s="72"/>
      <c r="AK1869" s="72"/>
    </row>
    <row r="1870" ht="14.25" customHeight="1">
      <c r="A1870" s="78">
        <v>1867.0</v>
      </c>
      <c r="C1870" s="78" t="str">
        <f>VLOOKUP(G1870,[1]Macrodata_CCF!$A$3:$D$55,4,FALSE)</f>
        <v>#ERROR!</v>
      </c>
      <c r="E1870" s="79" t="str">
        <f>VLOOKUP(G1870,[1]Macrodata_CCF!$A$3:$B$55,2,FALSE)</f>
        <v>#ERROR!</v>
      </c>
      <c r="F1870" s="78">
        <v>0.0</v>
      </c>
      <c r="G1870" s="80">
        <v>42.0</v>
      </c>
      <c r="H1870" s="81">
        <v>0.0</v>
      </c>
      <c r="I1870" s="81">
        <v>680000.0</v>
      </c>
      <c r="J1870" s="81">
        <v>217600.0</v>
      </c>
      <c r="K1870" s="81">
        <v>680000.0</v>
      </c>
      <c r="L1870" s="82">
        <v>0.32</v>
      </c>
      <c r="N1870" s="83">
        <f t="shared" si="1"/>
        <v>0.32</v>
      </c>
      <c r="O1870" s="83">
        <f t="shared" si="2"/>
        <v>0.32</v>
      </c>
      <c r="Q1870" s="83">
        <f t="shared" si="3"/>
        <v>1</v>
      </c>
      <c r="R1870" s="83">
        <f t="shared" si="4"/>
        <v>0.32</v>
      </c>
      <c r="S1870" s="83" t="b">
        <f t="shared" si="5"/>
        <v>0</v>
      </c>
      <c r="T1870" s="72"/>
      <c r="U1870" s="72"/>
      <c r="V1870" s="72"/>
      <c r="W1870" s="72"/>
      <c r="X1870" s="72"/>
      <c r="Y1870" s="72"/>
      <c r="Z1870" s="72"/>
      <c r="AA1870" s="72"/>
      <c r="AB1870" s="72"/>
      <c r="AC1870" s="72"/>
      <c r="AD1870" s="72"/>
      <c r="AE1870" s="72"/>
      <c r="AF1870" s="72"/>
      <c r="AG1870" s="72"/>
      <c r="AH1870" s="72"/>
      <c r="AI1870" s="72"/>
      <c r="AJ1870" s="72"/>
      <c r="AK1870" s="72"/>
    </row>
    <row r="1871" ht="14.25" customHeight="1">
      <c r="A1871" s="78">
        <v>1868.0</v>
      </c>
      <c r="C1871" s="78" t="str">
        <f>VLOOKUP(G1871,[1]Macrodata_CCF!$A$3:$D$55,4,FALSE)</f>
        <v>#ERROR!</v>
      </c>
      <c r="E1871" s="79" t="str">
        <f>VLOOKUP(G1871,[1]Macrodata_CCF!$A$3:$B$55,2,FALSE)</f>
        <v>#ERROR!</v>
      </c>
      <c r="F1871" s="78">
        <v>1.0</v>
      </c>
      <c r="G1871" s="80">
        <v>33.0</v>
      </c>
      <c r="H1871" s="81">
        <v>0.0</v>
      </c>
      <c r="I1871" s="81">
        <v>730000.0</v>
      </c>
      <c r="J1871" s="81">
        <v>299300.0</v>
      </c>
      <c r="K1871" s="81">
        <v>730000.0</v>
      </c>
      <c r="L1871" s="82">
        <v>0.41</v>
      </c>
      <c r="N1871" s="83">
        <f t="shared" si="1"/>
        <v>0.41</v>
      </c>
      <c r="O1871" s="83">
        <f t="shared" si="2"/>
        <v>0.41</v>
      </c>
      <c r="Q1871" s="83">
        <f t="shared" si="3"/>
        <v>1</v>
      </c>
      <c r="R1871" s="83">
        <f t="shared" si="4"/>
        <v>0.41</v>
      </c>
      <c r="S1871" s="83" t="b">
        <f t="shared" si="5"/>
        <v>0</v>
      </c>
      <c r="T1871" s="72"/>
      <c r="U1871" s="72"/>
      <c r="V1871" s="72"/>
      <c r="W1871" s="72"/>
      <c r="X1871" s="72"/>
      <c r="Y1871" s="72"/>
      <c r="Z1871" s="72"/>
      <c r="AA1871" s="72"/>
      <c r="AB1871" s="72"/>
      <c r="AC1871" s="72"/>
      <c r="AD1871" s="72"/>
      <c r="AE1871" s="72"/>
      <c r="AF1871" s="72"/>
      <c r="AG1871" s="72"/>
      <c r="AH1871" s="72"/>
      <c r="AI1871" s="72"/>
      <c r="AJ1871" s="72"/>
      <c r="AK1871" s="72"/>
    </row>
    <row r="1872" ht="14.25" customHeight="1">
      <c r="A1872" s="78">
        <v>1869.0</v>
      </c>
      <c r="C1872" s="78" t="str">
        <f>VLOOKUP(G1872,[1]Macrodata_CCF!$A$3:$D$55,4,FALSE)</f>
        <v>#ERROR!</v>
      </c>
      <c r="E1872" s="79" t="str">
        <f>VLOOKUP(G1872,[1]Macrodata_CCF!$A$3:$B$55,2,FALSE)</f>
        <v>#ERROR!</v>
      </c>
      <c r="F1872" s="78">
        <v>0.0</v>
      </c>
      <c r="G1872" s="80">
        <v>12.0</v>
      </c>
      <c r="H1872" s="81">
        <v>0.0</v>
      </c>
      <c r="I1872" s="81">
        <v>840000.0</v>
      </c>
      <c r="J1872" s="81">
        <v>294000.0</v>
      </c>
      <c r="K1872" s="81">
        <v>1176000.0</v>
      </c>
      <c r="L1872" s="82">
        <v>0.35</v>
      </c>
      <c r="N1872" s="83">
        <f t="shared" si="1"/>
        <v>0.35</v>
      </c>
      <c r="O1872" s="83">
        <f t="shared" si="2"/>
        <v>0.35</v>
      </c>
      <c r="Q1872" s="83">
        <f t="shared" si="3"/>
        <v>1</v>
      </c>
      <c r="R1872" s="83">
        <f t="shared" si="4"/>
        <v>0.35</v>
      </c>
      <c r="S1872" s="83" t="b">
        <f t="shared" si="5"/>
        <v>0</v>
      </c>
      <c r="T1872" s="72"/>
      <c r="U1872" s="72"/>
      <c r="V1872" s="72"/>
      <c r="W1872" s="72"/>
      <c r="X1872" s="72"/>
      <c r="Y1872" s="72"/>
      <c r="Z1872" s="72"/>
      <c r="AA1872" s="72"/>
      <c r="AB1872" s="72"/>
      <c r="AC1872" s="72"/>
      <c r="AD1872" s="72"/>
      <c r="AE1872" s="72"/>
      <c r="AF1872" s="72"/>
      <c r="AG1872" s="72"/>
      <c r="AH1872" s="72"/>
      <c r="AI1872" s="72"/>
      <c r="AJ1872" s="72"/>
      <c r="AK1872" s="72"/>
    </row>
    <row r="1873" ht="14.25" customHeight="1">
      <c r="A1873" s="78">
        <v>1870.0</v>
      </c>
      <c r="C1873" s="78" t="str">
        <f>VLOOKUP(G1873,[1]Macrodata_CCF!$A$3:$D$55,4,FALSE)</f>
        <v>#ERROR!</v>
      </c>
      <c r="E1873" s="79" t="str">
        <f>VLOOKUP(G1873,[1]Macrodata_CCF!$A$3:$B$55,2,FALSE)</f>
        <v>#ERROR!</v>
      </c>
      <c r="F1873" s="78">
        <v>1.0</v>
      </c>
      <c r="G1873" s="80">
        <v>24.0</v>
      </c>
      <c r="H1873" s="81">
        <v>156885.0</v>
      </c>
      <c r="I1873" s="81">
        <v>350000.0</v>
      </c>
      <c r="J1873" s="81">
        <v>261165.0</v>
      </c>
      <c r="K1873" s="81">
        <v>350000.0</v>
      </c>
      <c r="L1873" s="82">
        <v>0.5399891256505192</v>
      </c>
      <c r="N1873" s="83">
        <f t="shared" si="1"/>
        <v>0.5399891257</v>
      </c>
      <c r="O1873" s="83">
        <f t="shared" si="2"/>
        <v>0.5399891257</v>
      </c>
      <c r="Q1873" s="83">
        <f t="shared" si="3"/>
        <v>0.5517571429</v>
      </c>
      <c r="R1873" s="83">
        <f t="shared" si="4"/>
        <v>0.5399891257</v>
      </c>
      <c r="S1873" s="83" t="b">
        <f t="shared" si="5"/>
        <v>0</v>
      </c>
      <c r="T1873" s="72"/>
      <c r="U1873" s="72"/>
      <c r="V1873" s="72"/>
      <c r="W1873" s="72"/>
      <c r="X1873" s="72"/>
      <c r="Y1873" s="72"/>
      <c r="Z1873" s="72"/>
      <c r="AA1873" s="72"/>
      <c r="AB1873" s="72"/>
      <c r="AC1873" s="72"/>
      <c r="AD1873" s="72"/>
      <c r="AE1873" s="72"/>
      <c r="AF1873" s="72"/>
      <c r="AG1873" s="72"/>
      <c r="AH1873" s="72"/>
      <c r="AI1873" s="72"/>
      <c r="AJ1873" s="72"/>
      <c r="AK1873" s="72"/>
    </row>
    <row r="1874" ht="14.25" customHeight="1">
      <c r="A1874" s="78">
        <v>1871.0</v>
      </c>
      <c r="C1874" s="78" t="str">
        <f>VLOOKUP(G1874,[1]Macrodata_CCF!$A$3:$D$55,4,FALSE)</f>
        <v>#ERROR!</v>
      </c>
      <c r="E1874" s="79" t="str">
        <f>VLOOKUP(G1874,[1]Macrodata_CCF!$A$3:$B$55,2,FALSE)</f>
        <v>#ERROR!</v>
      </c>
      <c r="F1874" s="78">
        <v>0.0</v>
      </c>
      <c r="G1874" s="80">
        <v>14.0</v>
      </c>
      <c r="H1874" s="81">
        <v>304360.0</v>
      </c>
      <c r="I1874" s="81">
        <v>590000.0</v>
      </c>
      <c r="J1874" s="81">
        <v>352920.0</v>
      </c>
      <c r="K1874" s="81">
        <v>590000.0</v>
      </c>
      <c r="L1874" s="82">
        <v>0.170004201092284</v>
      </c>
      <c r="N1874" s="83">
        <f t="shared" si="1"/>
        <v>0.1700042011</v>
      </c>
      <c r="O1874" s="83">
        <f t="shared" si="2"/>
        <v>0.1700042011</v>
      </c>
      <c r="Q1874" s="83">
        <f t="shared" si="3"/>
        <v>0.4841355932</v>
      </c>
      <c r="R1874" s="83">
        <f t="shared" si="4"/>
        <v>0.1700042011</v>
      </c>
      <c r="S1874" s="83" t="b">
        <f t="shared" si="5"/>
        <v>0</v>
      </c>
      <c r="T1874" s="72"/>
      <c r="U1874" s="72"/>
      <c r="V1874" s="72"/>
      <c r="W1874" s="72"/>
      <c r="X1874" s="72"/>
      <c r="Y1874" s="72"/>
      <c r="Z1874" s="72"/>
      <c r="AA1874" s="72"/>
      <c r="AB1874" s="72"/>
      <c r="AC1874" s="72"/>
      <c r="AD1874" s="72"/>
      <c r="AE1874" s="72"/>
      <c r="AF1874" s="72"/>
      <c r="AG1874" s="72"/>
      <c r="AH1874" s="72"/>
      <c r="AI1874" s="72"/>
      <c r="AJ1874" s="72"/>
      <c r="AK1874" s="72"/>
    </row>
    <row r="1875" ht="14.25" customHeight="1">
      <c r="A1875" s="78">
        <v>1872.0</v>
      </c>
      <c r="C1875" s="78" t="str">
        <f>VLOOKUP(G1875,[1]Macrodata_CCF!$A$3:$D$55,4,FALSE)</f>
        <v>#ERROR!</v>
      </c>
      <c r="E1875" s="79" t="str">
        <f>VLOOKUP(G1875,[1]Macrodata_CCF!$A$3:$B$55,2,FALSE)</f>
        <v>#ERROR!</v>
      </c>
      <c r="F1875" s="78">
        <v>0.0</v>
      </c>
      <c r="G1875" s="80">
        <v>31.0</v>
      </c>
      <c r="H1875" s="81">
        <v>304850.0</v>
      </c>
      <c r="I1875" s="81">
        <v>510000.0</v>
      </c>
      <c r="J1875" s="81">
        <v>520200.0</v>
      </c>
      <c r="K1875" s="81">
        <v>510000.0</v>
      </c>
      <c r="L1875" s="82">
        <v>1.049719717280039</v>
      </c>
      <c r="N1875" s="83">
        <f t="shared" si="1"/>
        <v>1.049719717</v>
      </c>
      <c r="O1875" s="83">
        <f t="shared" si="2"/>
        <v>1</v>
      </c>
      <c r="Q1875" s="83">
        <f t="shared" si="3"/>
        <v>0.402254902</v>
      </c>
      <c r="R1875" s="83">
        <f t="shared" si="4"/>
        <v>1.049719717</v>
      </c>
      <c r="S1875" s="83" t="b">
        <f t="shared" si="5"/>
        <v>0</v>
      </c>
      <c r="T1875" s="72"/>
      <c r="U1875" s="72"/>
      <c r="V1875" s="72"/>
      <c r="W1875" s="72"/>
      <c r="X1875" s="72"/>
      <c r="Y1875" s="72"/>
      <c r="Z1875" s="72"/>
      <c r="AA1875" s="72"/>
      <c r="AB1875" s="72"/>
      <c r="AC1875" s="72"/>
      <c r="AD1875" s="72"/>
      <c r="AE1875" s="72"/>
      <c r="AF1875" s="72"/>
      <c r="AG1875" s="72"/>
      <c r="AH1875" s="72"/>
      <c r="AI1875" s="72"/>
      <c r="AJ1875" s="72"/>
      <c r="AK1875" s="72"/>
    </row>
    <row r="1876" ht="14.25" customHeight="1">
      <c r="A1876" s="78">
        <v>1873.0</v>
      </c>
      <c r="C1876" s="78" t="str">
        <f>VLOOKUP(G1876,[1]Macrodata_CCF!$A$3:$D$55,4,FALSE)</f>
        <v>#ERROR!</v>
      </c>
      <c r="E1876" s="79" t="str">
        <f>VLOOKUP(G1876,[1]Macrodata_CCF!$A$3:$B$55,2,FALSE)</f>
        <v>#ERROR!</v>
      </c>
      <c r="F1876" s="78">
        <v>0.0</v>
      </c>
      <c r="G1876" s="80">
        <v>36.0</v>
      </c>
      <c r="H1876" s="81">
        <v>633115.0</v>
      </c>
      <c r="I1876" s="81">
        <v>940000.0</v>
      </c>
      <c r="J1876" s="81">
        <v>691425.0</v>
      </c>
      <c r="K1876" s="81">
        <v>1410000.0</v>
      </c>
      <c r="L1876" s="82">
        <v>0.1900060283167962</v>
      </c>
      <c r="N1876" s="83">
        <f t="shared" si="1"/>
        <v>0.1900060283</v>
      </c>
      <c r="O1876" s="83">
        <f t="shared" si="2"/>
        <v>0.1900060283</v>
      </c>
      <c r="Q1876" s="83">
        <f t="shared" si="3"/>
        <v>0.3264734043</v>
      </c>
      <c r="R1876" s="83">
        <f t="shared" si="4"/>
        <v>0.1900060283</v>
      </c>
      <c r="S1876" s="83" t="b">
        <f t="shared" si="5"/>
        <v>0</v>
      </c>
      <c r="T1876" s="72"/>
      <c r="U1876" s="72"/>
      <c r="V1876" s="72"/>
      <c r="W1876" s="72"/>
      <c r="X1876" s="72"/>
      <c r="Y1876" s="72"/>
      <c r="Z1876" s="72"/>
      <c r="AA1876" s="72"/>
      <c r="AB1876" s="72"/>
      <c r="AC1876" s="72"/>
      <c r="AD1876" s="72"/>
      <c r="AE1876" s="72"/>
      <c r="AF1876" s="72"/>
      <c r="AG1876" s="72"/>
      <c r="AH1876" s="72"/>
      <c r="AI1876" s="72"/>
      <c r="AJ1876" s="72"/>
      <c r="AK1876" s="72"/>
    </row>
    <row r="1877" ht="14.25" customHeight="1">
      <c r="A1877" s="78">
        <v>1874.0</v>
      </c>
      <c r="C1877" s="78" t="str">
        <f>VLOOKUP(G1877,[1]Macrodata_CCF!$A$3:$D$55,4,FALSE)</f>
        <v>#ERROR!</v>
      </c>
      <c r="E1877" s="79" t="str">
        <f>VLOOKUP(G1877,[1]Macrodata_CCF!$A$3:$B$55,2,FALSE)</f>
        <v>#ERROR!</v>
      </c>
      <c r="F1877" s="78">
        <v>0.0</v>
      </c>
      <c r="G1877" s="80">
        <v>13.0</v>
      </c>
      <c r="H1877" s="81">
        <v>782245.0</v>
      </c>
      <c r="I1877" s="81">
        <v>860000.0</v>
      </c>
      <c r="J1877" s="81">
        <v>797795.0</v>
      </c>
      <c r="K1877" s="81">
        <v>860000.0</v>
      </c>
      <c r="L1877" s="82">
        <v>0.1999871390907337</v>
      </c>
      <c r="N1877" s="83">
        <f t="shared" si="1"/>
        <v>0.1999871391</v>
      </c>
      <c r="O1877" s="83">
        <f t="shared" si="2"/>
        <v>0.1999871391</v>
      </c>
      <c r="Q1877" s="83">
        <f t="shared" si="3"/>
        <v>0.0904127907</v>
      </c>
      <c r="R1877" s="83">
        <f t="shared" si="4"/>
        <v>0.01808139535</v>
      </c>
      <c r="S1877" s="83" t="b">
        <f t="shared" si="5"/>
        <v>0</v>
      </c>
      <c r="T1877" s="72"/>
      <c r="U1877" s="72"/>
      <c r="V1877" s="72"/>
      <c r="W1877" s="72"/>
      <c r="X1877" s="72"/>
      <c r="Y1877" s="72"/>
      <c r="Z1877" s="72"/>
      <c r="AA1877" s="72"/>
      <c r="AB1877" s="72"/>
      <c r="AC1877" s="72"/>
      <c r="AD1877" s="72"/>
      <c r="AE1877" s="72"/>
      <c r="AF1877" s="72"/>
      <c r="AG1877" s="72"/>
      <c r="AH1877" s="72"/>
      <c r="AI1877" s="72"/>
      <c r="AJ1877" s="72"/>
      <c r="AK1877" s="72"/>
    </row>
    <row r="1878" ht="14.25" customHeight="1">
      <c r="A1878" s="78">
        <v>1875.0</v>
      </c>
      <c r="C1878" s="78" t="str">
        <f>VLOOKUP(G1878,[1]Macrodata_CCF!$A$3:$D$55,4,FALSE)</f>
        <v>#ERROR!</v>
      </c>
      <c r="E1878" s="79" t="str">
        <f>VLOOKUP(G1878,[1]Macrodata_CCF!$A$3:$B$55,2,FALSE)</f>
        <v>#ERROR!</v>
      </c>
      <c r="F1878" s="78">
        <v>0.0</v>
      </c>
      <c r="G1878" s="80">
        <v>1.0</v>
      </c>
      <c r="H1878" s="81">
        <v>217130.0</v>
      </c>
      <c r="I1878" s="81">
        <v>230000.0</v>
      </c>
      <c r="J1878" s="81">
        <v>222150.0</v>
      </c>
      <c r="K1878" s="81">
        <v>230000.0</v>
      </c>
      <c r="L1878" s="82">
        <v>0.3900543900543901</v>
      </c>
      <c r="N1878" s="83">
        <f t="shared" si="1"/>
        <v>0.3900543901</v>
      </c>
      <c r="O1878" s="83">
        <f t="shared" si="2"/>
        <v>0.3900543901</v>
      </c>
      <c r="Q1878" s="83">
        <f t="shared" si="3"/>
        <v>0.05595652174</v>
      </c>
      <c r="R1878" s="83">
        <f t="shared" si="4"/>
        <v>0.02182608696</v>
      </c>
      <c r="S1878" s="83" t="b">
        <f t="shared" si="5"/>
        <v>0</v>
      </c>
      <c r="T1878" s="72"/>
      <c r="U1878" s="72"/>
      <c r="V1878" s="72"/>
      <c r="W1878" s="72"/>
      <c r="X1878" s="72"/>
      <c r="Y1878" s="72"/>
      <c r="Z1878" s="72"/>
      <c r="AA1878" s="72"/>
      <c r="AB1878" s="72"/>
      <c r="AC1878" s="72"/>
      <c r="AD1878" s="72"/>
      <c r="AE1878" s="72"/>
      <c r="AF1878" s="72"/>
      <c r="AG1878" s="72"/>
      <c r="AH1878" s="72"/>
      <c r="AI1878" s="72"/>
      <c r="AJ1878" s="72"/>
      <c r="AK1878" s="72"/>
    </row>
    <row r="1879" ht="14.25" customHeight="1">
      <c r="A1879" s="78">
        <v>1876.0</v>
      </c>
      <c r="C1879" s="78" t="str">
        <f>VLOOKUP(G1879,[1]Macrodata_CCF!$A$3:$D$55,4,FALSE)</f>
        <v>#ERROR!</v>
      </c>
      <c r="E1879" s="79" t="str">
        <f>VLOOKUP(G1879,[1]Macrodata_CCF!$A$3:$B$55,2,FALSE)</f>
        <v>#ERROR!</v>
      </c>
      <c r="F1879" s="78">
        <v>0.0</v>
      </c>
      <c r="G1879" s="80">
        <v>13.0</v>
      </c>
      <c r="H1879" s="81">
        <v>63115.0</v>
      </c>
      <c r="I1879" s="81">
        <v>270000.0</v>
      </c>
      <c r="J1879" s="81">
        <v>104490.0</v>
      </c>
      <c r="K1879" s="81">
        <v>270000.0</v>
      </c>
      <c r="L1879" s="82">
        <v>0.199990332793581</v>
      </c>
      <c r="N1879" s="83">
        <f t="shared" si="1"/>
        <v>0.1999903328</v>
      </c>
      <c r="O1879" s="83">
        <f t="shared" si="2"/>
        <v>0.1999903328</v>
      </c>
      <c r="Q1879" s="83">
        <f t="shared" si="3"/>
        <v>0.7662407407</v>
      </c>
      <c r="R1879" s="83">
        <f t="shared" si="4"/>
        <v>0.1999903328</v>
      </c>
      <c r="S1879" s="83" t="b">
        <f t="shared" si="5"/>
        <v>0</v>
      </c>
      <c r="T1879" s="72"/>
      <c r="U1879" s="72"/>
      <c r="V1879" s="72"/>
      <c r="W1879" s="72"/>
      <c r="X1879" s="72"/>
      <c r="Y1879" s="72"/>
      <c r="Z1879" s="72"/>
      <c r="AA1879" s="72"/>
      <c r="AB1879" s="72"/>
      <c r="AC1879" s="72"/>
      <c r="AD1879" s="72"/>
      <c r="AE1879" s="72"/>
      <c r="AF1879" s="72"/>
      <c r="AG1879" s="72"/>
      <c r="AH1879" s="72"/>
      <c r="AI1879" s="72"/>
      <c r="AJ1879" s="72"/>
      <c r="AK1879" s="72"/>
    </row>
    <row r="1880" ht="14.25" customHeight="1">
      <c r="A1880" s="78">
        <v>1877.0</v>
      </c>
      <c r="C1880" s="78" t="str">
        <f>VLOOKUP(G1880,[1]Macrodata_CCF!$A$3:$D$55,4,FALSE)</f>
        <v>#ERROR!</v>
      </c>
      <c r="E1880" s="79" t="str">
        <f>VLOOKUP(G1880,[1]Macrodata_CCF!$A$3:$B$55,2,FALSE)</f>
        <v>#ERROR!</v>
      </c>
      <c r="F1880" s="78">
        <v>0.0</v>
      </c>
      <c r="G1880" s="80">
        <v>39.0</v>
      </c>
      <c r="H1880" s="81">
        <v>56075.0</v>
      </c>
      <c r="I1880" s="81">
        <v>150000.0</v>
      </c>
      <c r="J1880" s="81">
        <v>60770.0</v>
      </c>
      <c r="K1880" s="81">
        <v>150000.0</v>
      </c>
      <c r="L1880" s="82">
        <v>0.04998669150918286</v>
      </c>
      <c r="N1880" s="83">
        <f t="shared" si="1"/>
        <v>0.04998669151</v>
      </c>
      <c r="O1880" s="83">
        <f t="shared" si="2"/>
        <v>0.04998669151</v>
      </c>
      <c r="Q1880" s="83">
        <f t="shared" si="3"/>
        <v>0.6261666667</v>
      </c>
      <c r="R1880" s="83">
        <f t="shared" si="4"/>
        <v>0.04998669151</v>
      </c>
      <c r="S1880" s="83" t="b">
        <f t="shared" si="5"/>
        <v>0</v>
      </c>
      <c r="T1880" s="72"/>
      <c r="U1880" s="72"/>
      <c r="V1880" s="72"/>
      <c r="W1880" s="72"/>
      <c r="X1880" s="72"/>
      <c r="Y1880" s="72"/>
      <c r="Z1880" s="72"/>
      <c r="AA1880" s="72"/>
      <c r="AB1880" s="72"/>
      <c r="AC1880" s="72"/>
      <c r="AD1880" s="72"/>
      <c r="AE1880" s="72"/>
      <c r="AF1880" s="72"/>
      <c r="AG1880" s="72"/>
      <c r="AH1880" s="72"/>
      <c r="AI1880" s="72"/>
      <c r="AJ1880" s="72"/>
      <c r="AK1880" s="72"/>
    </row>
    <row r="1881" ht="14.25" customHeight="1">
      <c r="A1881" s="78">
        <v>1878.0</v>
      </c>
      <c r="C1881" s="78" t="str">
        <f>VLOOKUP(G1881,[1]Macrodata_CCF!$A$3:$D$55,4,FALSE)</f>
        <v>#ERROR!</v>
      </c>
      <c r="E1881" s="79" t="str">
        <f>VLOOKUP(G1881,[1]Macrodata_CCF!$A$3:$B$55,2,FALSE)</f>
        <v>#ERROR!</v>
      </c>
      <c r="F1881" s="78">
        <v>0.0</v>
      </c>
      <c r="G1881" s="80">
        <v>32.0</v>
      </c>
      <c r="H1881" s="81">
        <v>6045.0</v>
      </c>
      <c r="I1881" s="81">
        <v>480000.0</v>
      </c>
      <c r="J1881" s="81">
        <v>72400.0</v>
      </c>
      <c r="K1881" s="81">
        <v>480000.0</v>
      </c>
      <c r="L1881" s="82">
        <v>0.1400027428764334</v>
      </c>
      <c r="N1881" s="83">
        <f t="shared" si="1"/>
        <v>0.1400027429</v>
      </c>
      <c r="O1881" s="83">
        <f t="shared" si="2"/>
        <v>0.1400027429</v>
      </c>
      <c r="Q1881" s="83">
        <f t="shared" si="3"/>
        <v>0.98740625</v>
      </c>
      <c r="R1881" s="83">
        <f t="shared" si="4"/>
        <v>0.1400027429</v>
      </c>
      <c r="S1881" s="83" t="b">
        <f t="shared" si="5"/>
        <v>0</v>
      </c>
      <c r="T1881" s="72"/>
      <c r="U1881" s="72"/>
      <c r="V1881" s="72"/>
      <c r="W1881" s="72"/>
      <c r="X1881" s="72"/>
      <c r="Y1881" s="72"/>
      <c r="Z1881" s="72"/>
      <c r="AA1881" s="72"/>
      <c r="AB1881" s="72"/>
      <c r="AC1881" s="72"/>
      <c r="AD1881" s="72"/>
      <c r="AE1881" s="72"/>
      <c r="AF1881" s="72"/>
      <c r="AG1881" s="72"/>
      <c r="AH1881" s="72"/>
      <c r="AI1881" s="72"/>
      <c r="AJ1881" s="72"/>
      <c r="AK1881" s="72"/>
    </row>
    <row r="1882" ht="14.25" customHeight="1">
      <c r="A1882" s="78">
        <v>1879.0</v>
      </c>
      <c r="C1882" s="78" t="str">
        <f>VLOOKUP(G1882,[1]Macrodata_CCF!$A$3:$D$55,4,FALSE)</f>
        <v>#ERROR!</v>
      </c>
      <c r="E1882" s="79" t="str">
        <f>VLOOKUP(G1882,[1]Macrodata_CCF!$A$3:$B$55,2,FALSE)</f>
        <v>#ERROR!</v>
      </c>
      <c r="F1882" s="78">
        <v>0.0</v>
      </c>
      <c r="G1882" s="80">
        <v>40.0</v>
      </c>
      <c r="H1882" s="81">
        <v>251285.0</v>
      </c>
      <c r="I1882" s="81">
        <v>300000.0</v>
      </c>
      <c r="J1882" s="81">
        <v>252260.0</v>
      </c>
      <c r="K1882" s="81">
        <v>300000.0</v>
      </c>
      <c r="L1882" s="82">
        <v>0.02001436929077286</v>
      </c>
      <c r="N1882" s="83">
        <f t="shared" si="1"/>
        <v>0.02001436929</v>
      </c>
      <c r="O1882" s="83">
        <f t="shared" si="2"/>
        <v>0.02001436929</v>
      </c>
      <c r="Q1882" s="83">
        <f t="shared" si="3"/>
        <v>0.1623833333</v>
      </c>
      <c r="R1882" s="83">
        <f t="shared" si="4"/>
        <v>0.02001436929</v>
      </c>
      <c r="S1882" s="83" t="b">
        <f t="shared" si="5"/>
        <v>0</v>
      </c>
      <c r="T1882" s="72"/>
      <c r="U1882" s="72"/>
      <c r="V1882" s="72"/>
      <c r="W1882" s="72"/>
      <c r="X1882" s="72"/>
      <c r="Y1882" s="72"/>
      <c r="Z1882" s="72"/>
      <c r="AA1882" s="72"/>
      <c r="AB1882" s="72"/>
      <c r="AC1882" s="72"/>
      <c r="AD1882" s="72"/>
      <c r="AE1882" s="72"/>
      <c r="AF1882" s="72"/>
      <c r="AG1882" s="72"/>
      <c r="AH1882" s="72"/>
      <c r="AI1882" s="72"/>
      <c r="AJ1882" s="72"/>
      <c r="AK1882" s="72"/>
    </row>
    <row r="1883" ht="14.25" customHeight="1">
      <c r="A1883" s="78">
        <v>1880.0</v>
      </c>
      <c r="C1883" s="78" t="str">
        <f>VLOOKUP(G1883,[1]Macrodata_CCF!$A$3:$D$55,4,FALSE)</f>
        <v>#ERROR!</v>
      </c>
      <c r="E1883" s="79" t="str">
        <f>VLOOKUP(G1883,[1]Macrodata_CCF!$A$3:$B$55,2,FALSE)</f>
        <v>#ERROR!</v>
      </c>
      <c r="F1883" s="78">
        <v>0.0</v>
      </c>
      <c r="G1883" s="80">
        <v>33.0</v>
      </c>
      <c r="H1883" s="81">
        <v>804055.0</v>
      </c>
      <c r="I1883" s="81">
        <v>860000.0</v>
      </c>
      <c r="J1883" s="81">
        <v>814685.0</v>
      </c>
      <c r="K1883" s="81">
        <v>860000.0</v>
      </c>
      <c r="L1883" s="82">
        <v>0.190008043614264</v>
      </c>
      <c r="N1883" s="83">
        <f t="shared" si="1"/>
        <v>0.1900080436</v>
      </c>
      <c r="O1883" s="83">
        <f t="shared" si="2"/>
        <v>0.1900080436</v>
      </c>
      <c r="Q1883" s="83">
        <f t="shared" si="3"/>
        <v>0.06505232558</v>
      </c>
      <c r="R1883" s="83">
        <f t="shared" si="4"/>
        <v>0.01236046512</v>
      </c>
      <c r="S1883" s="83" t="b">
        <f t="shared" si="5"/>
        <v>0</v>
      </c>
      <c r="T1883" s="72"/>
      <c r="U1883" s="72"/>
      <c r="V1883" s="72"/>
      <c r="W1883" s="72"/>
      <c r="X1883" s="72"/>
      <c r="Y1883" s="72"/>
      <c r="Z1883" s="72"/>
      <c r="AA1883" s="72"/>
      <c r="AB1883" s="72"/>
      <c r="AC1883" s="72"/>
      <c r="AD1883" s="72"/>
      <c r="AE1883" s="72"/>
      <c r="AF1883" s="72"/>
      <c r="AG1883" s="72"/>
      <c r="AH1883" s="72"/>
      <c r="AI1883" s="72"/>
      <c r="AJ1883" s="72"/>
      <c r="AK1883" s="72"/>
    </row>
    <row r="1884" ht="14.25" customHeight="1">
      <c r="A1884" s="78">
        <v>1881.0</v>
      </c>
      <c r="C1884" s="78" t="str">
        <f>VLOOKUP(G1884,[1]Macrodata_CCF!$A$3:$D$55,4,FALSE)</f>
        <v>#ERROR!</v>
      </c>
      <c r="E1884" s="79" t="str">
        <f>VLOOKUP(G1884,[1]Macrodata_CCF!$A$3:$B$55,2,FALSE)</f>
        <v>#ERROR!</v>
      </c>
      <c r="F1884" s="78">
        <v>0.0</v>
      </c>
      <c r="G1884" s="80">
        <v>32.0</v>
      </c>
      <c r="H1884" s="81">
        <v>16715.0</v>
      </c>
      <c r="I1884" s="81">
        <v>150000.0</v>
      </c>
      <c r="J1884" s="81">
        <v>43370.0</v>
      </c>
      <c r="K1884" s="81">
        <v>150000.0</v>
      </c>
      <c r="L1884" s="82">
        <v>0.1999849945605282</v>
      </c>
      <c r="N1884" s="83">
        <f t="shared" si="1"/>
        <v>0.1999849946</v>
      </c>
      <c r="O1884" s="83">
        <f t="shared" si="2"/>
        <v>0.1999849946</v>
      </c>
      <c r="Q1884" s="83">
        <f t="shared" si="3"/>
        <v>0.8885666667</v>
      </c>
      <c r="R1884" s="83">
        <f t="shared" si="4"/>
        <v>0.1999849946</v>
      </c>
      <c r="S1884" s="83" t="b">
        <f t="shared" si="5"/>
        <v>0</v>
      </c>
      <c r="T1884" s="72"/>
      <c r="U1884" s="72"/>
      <c r="V1884" s="72"/>
      <c r="W1884" s="72"/>
      <c r="X1884" s="72"/>
      <c r="Y1884" s="72"/>
      <c r="Z1884" s="72"/>
      <c r="AA1884" s="72"/>
      <c r="AB1884" s="72"/>
      <c r="AC1884" s="72"/>
      <c r="AD1884" s="72"/>
      <c r="AE1884" s="72"/>
      <c r="AF1884" s="72"/>
      <c r="AG1884" s="72"/>
      <c r="AH1884" s="72"/>
      <c r="AI1884" s="72"/>
      <c r="AJ1884" s="72"/>
      <c r="AK1884" s="72"/>
    </row>
    <row r="1885" ht="14.25" customHeight="1">
      <c r="A1885" s="78">
        <v>1882.0</v>
      </c>
      <c r="C1885" s="78" t="str">
        <f>VLOOKUP(G1885,[1]Macrodata_CCF!$A$3:$D$55,4,FALSE)</f>
        <v>#ERROR!</v>
      </c>
      <c r="E1885" s="79" t="str">
        <f>VLOOKUP(G1885,[1]Macrodata_CCF!$A$3:$B$55,2,FALSE)</f>
        <v>#ERROR!</v>
      </c>
      <c r="F1885" s="78">
        <v>0.0</v>
      </c>
      <c r="G1885" s="80">
        <v>49.0</v>
      </c>
      <c r="H1885" s="81">
        <v>665285.0</v>
      </c>
      <c r="I1885" s="81">
        <v>970000.0</v>
      </c>
      <c r="J1885" s="81">
        <v>683570.0</v>
      </c>
      <c r="K1885" s="81">
        <v>970000.0</v>
      </c>
      <c r="L1885" s="82">
        <v>0.0600068916856735</v>
      </c>
      <c r="N1885" s="83">
        <f t="shared" si="1"/>
        <v>0.06000689169</v>
      </c>
      <c r="O1885" s="83">
        <f t="shared" si="2"/>
        <v>0.06000689169</v>
      </c>
      <c r="Q1885" s="83">
        <f t="shared" si="3"/>
        <v>0.3141391753</v>
      </c>
      <c r="R1885" s="83">
        <f t="shared" si="4"/>
        <v>0.06000689169</v>
      </c>
      <c r="S1885" s="83" t="b">
        <f t="shared" si="5"/>
        <v>0</v>
      </c>
      <c r="T1885" s="72"/>
      <c r="U1885" s="72"/>
      <c r="V1885" s="72"/>
      <c r="W1885" s="72"/>
      <c r="X1885" s="72"/>
      <c r="Y1885" s="72"/>
      <c r="Z1885" s="72"/>
      <c r="AA1885" s="72"/>
      <c r="AB1885" s="72"/>
      <c r="AC1885" s="72"/>
      <c r="AD1885" s="72"/>
      <c r="AE1885" s="72"/>
      <c r="AF1885" s="72"/>
      <c r="AG1885" s="72"/>
      <c r="AH1885" s="72"/>
      <c r="AI1885" s="72"/>
      <c r="AJ1885" s="72"/>
      <c r="AK1885" s="72"/>
    </row>
    <row r="1886" ht="14.25" customHeight="1">
      <c r="A1886" s="78">
        <v>1883.0</v>
      </c>
      <c r="C1886" s="78" t="str">
        <f>VLOOKUP(G1886,[1]Macrodata_CCF!$A$3:$D$55,4,FALSE)</f>
        <v>#ERROR!</v>
      </c>
      <c r="E1886" s="79" t="str">
        <f>VLOOKUP(G1886,[1]Macrodata_CCF!$A$3:$B$55,2,FALSE)</f>
        <v>#ERROR!</v>
      </c>
      <c r="F1886" s="78">
        <v>0.0</v>
      </c>
      <c r="G1886" s="80">
        <v>51.0</v>
      </c>
      <c r="H1886" s="81">
        <v>5505.0</v>
      </c>
      <c r="I1886" s="81">
        <v>100000.0</v>
      </c>
      <c r="J1886" s="81">
        <v>12120.0</v>
      </c>
      <c r="K1886" s="81">
        <v>100000.0</v>
      </c>
      <c r="L1886" s="82">
        <v>0.07000370389967724</v>
      </c>
      <c r="N1886" s="83">
        <f t="shared" si="1"/>
        <v>0.0700037039</v>
      </c>
      <c r="O1886" s="83">
        <f t="shared" si="2"/>
        <v>0.0700037039</v>
      </c>
      <c r="Q1886" s="83">
        <f t="shared" si="3"/>
        <v>0.94495</v>
      </c>
      <c r="R1886" s="83">
        <f t="shared" si="4"/>
        <v>0.0700037039</v>
      </c>
      <c r="S1886" s="83" t="b">
        <f t="shared" si="5"/>
        <v>0</v>
      </c>
      <c r="T1886" s="72"/>
      <c r="U1886" s="72"/>
      <c r="V1886" s="72"/>
      <c r="W1886" s="72"/>
      <c r="X1886" s="72"/>
      <c r="Y1886" s="72"/>
      <c r="Z1886" s="72"/>
      <c r="AA1886" s="72"/>
      <c r="AB1886" s="72"/>
      <c r="AC1886" s="72"/>
      <c r="AD1886" s="72"/>
      <c r="AE1886" s="72"/>
      <c r="AF1886" s="72"/>
      <c r="AG1886" s="72"/>
      <c r="AH1886" s="72"/>
      <c r="AI1886" s="72"/>
      <c r="AJ1886" s="72"/>
      <c r="AK1886" s="72"/>
    </row>
    <row r="1887" ht="14.25" customHeight="1">
      <c r="A1887" s="78">
        <v>1884.0</v>
      </c>
      <c r="C1887" s="78" t="str">
        <f>VLOOKUP(G1887,[1]Macrodata_CCF!$A$3:$D$55,4,FALSE)</f>
        <v>#ERROR!</v>
      </c>
      <c r="E1887" s="79" t="str">
        <f>VLOOKUP(G1887,[1]Macrodata_CCF!$A$3:$B$55,2,FALSE)</f>
        <v>#ERROR!</v>
      </c>
      <c r="F1887" s="78">
        <v>0.0</v>
      </c>
      <c r="G1887" s="80">
        <v>7.0</v>
      </c>
      <c r="H1887" s="81">
        <v>227925.0</v>
      </c>
      <c r="I1887" s="81">
        <v>740000.0</v>
      </c>
      <c r="J1887" s="81">
        <v>371305.0</v>
      </c>
      <c r="K1887" s="81">
        <v>740000.0</v>
      </c>
      <c r="L1887" s="82">
        <v>0.2799980471610604</v>
      </c>
      <c r="N1887" s="83">
        <f t="shared" si="1"/>
        <v>0.2799980472</v>
      </c>
      <c r="O1887" s="83">
        <f t="shared" si="2"/>
        <v>0.2799980472</v>
      </c>
      <c r="Q1887" s="83">
        <f t="shared" si="3"/>
        <v>0.6919932432</v>
      </c>
      <c r="R1887" s="83">
        <f t="shared" si="4"/>
        <v>0.2799980472</v>
      </c>
      <c r="S1887" s="83" t="b">
        <f t="shared" si="5"/>
        <v>0</v>
      </c>
      <c r="T1887" s="72"/>
      <c r="U1887" s="72"/>
      <c r="V1887" s="72"/>
      <c r="W1887" s="72"/>
      <c r="X1887" s="72"/>
      <c r="Y1887" s="72"/>
      <c r="Z1887" s="72"/>
      <c r="AA1887" s="72"/>
      <c r="AB1887" s="72"/>
      <c r="AC1887" s="72"/>
      <c r="AD1887" s="72"/>
      <c r="AE1887" s="72"/>
      <c r="AF1887" s="72"/>
      <c r="AG1887" s="72"/>
      <c r="AH1887" s="72"/>
      <c r="AI1887" s="72"/>
      <c r="AJ1887" s="72"/>
      <c r="AK1887" s="72"/>
    </row>
    <row r="1888" ht="14.25" customHeight="1">
      <c r="A1888" s="78">
        <v>1885.0</v>
      </c>
      <c r="C1888" s="78" t="str">
        <f>VLOOKUP(G1888,[1]Macrodata_CCF!$A$3:$D$55,4,FALSE)</f>
        <v>#ERROR!</v>
      </c>
      <c r="E1888" s="79" t="str">
        <f>VLOOKUP(G1888,[1]Macrodata_CCF!$A$3:$B$55,2,FALSE)</f>
        <v>#ERROR!</v>
      </c>
      <c r="F1888" s="78">
        <v>0.0</v>
      </c>
      <c r="G1888" s="80">
        <v>38.0</v>
      </c>
      <c r="H1888" s="81">
        <v>156980.0</v>
      </c>
      <c r="I1888" s="81">
        <v>760000.0</v>
      </c>
      <c r="J1888" s="81">
        <v>205220.0</v>
      </c>
      <c r="K1888" s="81">
        <v>760000.0</v>
      </c>
      <c r="L1888" s="82">
        <v>0.07999734668833537</v>
      </c>
      <c r="N1888" s="83">
        <f t="shared" si="1"/>
        <v>0.07999734669</v>
      </c>
      <c r="O1888" s="83">
        <f t="shared" si="2"/>
        <v>0.07999734669</v>
      </c>
      <c r="Q1888" s="83">
        <f t="shared" si="3"/>
        <v>0.7934473684</v>
      </c>
      <c r="R1888" s="83">
        <f t="shared" si="4"/>
        <v>0.07999734669</v>
      </c>
      <c r="S1888" s="83" t="b">
        <f t="shared" si="5"/>
        <v>0</v>
      </c>
      <c r="T1888" s="72"/>
      <c r="U1888" s="72"/>
      <c r="V1888" s="72"/>
      <c r="W1888" s="72"/>
      <c r="X1888" s="72"/>
      <c r="Y1888" s="72"/>
      <c r="Z1888" s="72"/>
      <c r="AA1888" s="72"/>
      <c r="AB1888" s="72"/>
      <c r="AC1888" s="72"/>
      <c r="AD1888" s="72"/>
      <c r="AE1888" s="72"/>
      <c r="AF1888" s="72"/>
      <c r="AG1888" s="72"/>
      <c r="AH1888" s="72"/>
      <c r="AI1888" s="72"/>
      <c r="AJ1888" s="72"/>
      <c r="AK1888" s="72"/>
    </row>
    <row r="1889" ht="14.25" customHeight="1">
      <c r="A1889" s="78">
        <v>1886.0</v>
      </c>
      <c r="C1889" s="78" t="str">
        <f>VLOOKUP(G1889,[1]Macrodata_CCF!$A$3:$D$55,4,FALSE)</f>
        <v>#ERROR!</v>
      </c>
      <c r="E1889" s="79" t="str">
        <f>VLOOKUP(G1889,[1]Macrodata_CCF!$A$3:$B$55,2,FALSE)</f>
        <v>#ERROR!</v>
      </c>
      <c r="F1889" s="78">
        <v>0.0</v>
      </c>
      <c r="G1889" s="80">
        <v>22.0</v>
      </c>
      <c r="H1889" s="81">
        <v>128795.0</v>
      </c>
      <c r="I1889" s="81">
        <v>340000.0</v>
      </c>
      <c r="J1889" s="81">
        <v>158365.0</v>
      </c>
      <c r="K1889" s="81">
        <v>340000.0</v>
      </c>
      <c r="L1889" s="82">
        <v>0.1400061551573116</v>
      </c>
      <c r="N1889" s="83">
        <f t="shared" si="1"/>
        <v>0.1400061552</v>
      </c>
      <c r="O1889" s="83">
        <f t="shared" si="2"/>
        <v>0.1400061552</v>
      </c>
      <c r="Q1889" s="83">
        <f t="shared" si="3"/>
        <v>0.6211911765</v>
      </c>
      <c r="R1889" s="83">
        <f t="shared" si="4"/>
        <v>0.1400061552</v>
      </c>
      <c r="S1889" s="83" t="b">
        <f t="shared" si="5"/>
        <v>0</v>
      </c>
      <c r="T1889" s="72"/>
      <c r="U1889" s="72"/>
      <c r="V1889" s="72"/>
      <c r="W1889" s="72"/>
      <c r="X1889" s="72"/>
      <c r="Y1889" s="72"/>
      <c r="Z1889" s="72"/>
      <c r="AA1889" s="72"/>
      <c r="AB1889" s="72"/>
      <c r="AC1889" s="72"/>
      <c r="AD1889" s="72"/>
      <c r="AE1889" s="72"/>
      <c r="AF1889" s="72"/>
      <c r="AG1889" s="72"/>
      <c r="AH1889" s="72"/>
      <c r="AI1889" s="72"/>
      <c r="AJ1889" s="72"/>
      <c r="AK1889" s="72"/>
    </row>
    <row r="1890" ht="14.25" customHeight="1">
      <c r="A1890" s="78">
        <v>1887.0</v>
      </c>
      <c r="C1890" s="78" t="str">
        <f>VLOOKUP(G1890,[1]Macrodata_CCF!$A$3:$D$55,4,FALSE)</f>
        <v>#ERROR!</v>
      </c>
      <c r="E1890" s="79" t="str">
        <f>VLOOKUP(G1890,[1]Macrodata_CCF!$A$3:$B$55,2,FALSE)</f>
        <v>#ERROR!</v>
      </c>
      <c r="F1890" s="78">
        <v>0.0</v>
      </c>
      <c r="G1890" s="80">
        <v>31.0</v>
      </c>
      <c r="H1890" s="81">
        <v>509430.0</v>
      </c>
      <c r="I1890" s="81">
        <v>890000.0</v>
      </c>
      <c r="J1890" s="81">
        <v>577935.0</v>
      </c>
      <c r="K1890" s="81">
        <v>890000.0</v>
      </c>
      <c r="L1890" s="82">
        <v>0.1800063063299787</v>
      </c>
      <c r="N1890" s="83">
        <f t="shared" si="1"/>
        <v>0.1800063063</v>
      </c>
      <c r="O1890" s="83">
        <f t="shared" si="2"/>
        <v>0.1800063063</v>
      </c>
      <c r="Q1890" s="83">
        <f t="shared" si="3"/>
        <v>0.4276067416</v>
      </c>
      <c r="R1890" s="83">
        <f t="shared" si="4"/>
        <v>0.1800063063</v>
      </c>
      <c r="S1890" s="83" t="b">
        <f t="shared" si="5"/>
        <v>0</v>
      </c>
      <c r="T1890" s="72"/>
      <c r="U1890" s="72"/>
      <c r="V1890" s="72"/>
      <c r="W1890" s="72"/>
      <c r="X1890" s="72"/>
      <c r="Y1890" s="72"/>
      <c r="Z1890" s="72"/>
      <c r="AA1890" s="72"/>
      <c r="AB1890" s="72"/>
      <c r="AC1890" s="72"/>
      <c r="AD1890" s="72"/>
      <c r="AE1890" s="72"/>
      <c r="AF1890" s="72"/>
      <c r="AG1890" s="72"/>
      <c r="AH1890" s="72"/>
      <c r="AI1890" s="72"/>
      <c r="AJ1890" s="72"/>
      <c r="AK1890" s="72"/>
    </row>
    <row r="1891" ht="14.25" customHeight="1">
      <c r="A1891" s="78">
        <v>1888.0</v>
      </c>
      <c r="C1891" s="78" t="str">
        <f>VLOOKUP(G1891,[1]Macrodata_CCF!$A$3:$D$55,4,FALSE)</f>
        <v>#ERROR!</v>
      </c>
      <c r="E1891" s="79" t="str">
        <f>VLOOKUP(G1891,[1]Macrodata_CCF!$A$3:$B$55,2,FALSE)</f>
        <v>#ERROR!</v>
      </c>
      <c r="F1891" s="78">
        <v>0.0</v>
      </c>
      <c r="G1891" s="80">
        <v>29.0</v>
      </c>
      <c r="H1891" s="81">
        <v>769810.0</v>
      </c>
      <c r="I1891" s="81">
        <v>800000.0</v>
      </c>
      <c r="J1891" s="81">
        <v>775850.0</v>
      </c>
      <c r="K1891" s="81">
        <v>800000.0</v>
      </c>
      <c r="L1891" s="82">
        <v>0.2000662471016893</v>
      </c>
      <c r="N1891" s="83">
        <f t="shared" si="1"/>
        <v>0.2000662471</v>
      </c>
      <c r="O1891" s="83">
        <f t="shared" si="2"/>
        <v>0.2000662471</v>
      </c>
      <c r="Q1891" s="83">
        <f t="shared" si="3"/>
        <v>0.0377375</v>
      </c>
      <c r="R1891" s="83">
        <f t="shared" si="4"/>
        <v>0.00755</v>
      </c>
      <c r="S1891" s="83" t="b">
        <f t="shared" si="5"/>
        <v>0</v>
      </c>
      <c r="T1891" s="72"/>
      <c r="U1891" s="72"/>
      <c r="V1891" s="72"/>
      <c r="W1891" s="72"/>
      <c r="X1891" s="72"/>
      <c r="Y1891" s="72"/>
      <c r="Z1891" s="72"/>
      <c r="AA1891" s="72"/>
      <c r="AB1891" s="72"/>
      <c r="AC1891" s="72"/>
      <c r="AD1891" s="72"/>
      <c r="AE1891" s="72"/>
      <c r="AF1891" s="72"/>
      <c r="AG1891" s="72"/>
      <c r="AH1891" s="72"/>
      <c r="AI1891" s="72"/>
      <c r="AJ1891" s="72"/>
      <c r="AK1891" s="72"/>
    </row>
    <row r="1892" ht="14.25" customHeight="1">
      <c r="A1892" s="78">
        <v>1889.0</v>
      </c>
      <c r="C1892" s="78" t="str">
        <f>VLOOKUP(G1892,[1]Macrodata_CCF!$A$3:$D$55,4,FALSE)</f>
        <v>#ERROR!</v>
      </c>
      <c r="E1892" s="79" t="str">
        <f>VLOOKUP(G1892,[1]Macrodata_CCF!$A$3:$B$55,2,FALSE)</f>
        <v>#ERROR!</v>
      </c>
      <c r="F1892" s="78">
        <v>0.0</v>
      </c>
      <c r="G1892" s="80">
        <v>17.0</v>
      </c>
      <c r="H1892" s="81">
        <v>58975.0</v>
      </c>
      <c r="I1892" s="81">
        <v>650000.0</v>
      </c>
      <c r="J1892" s="81">
        <v>0.0</v>
      </c>
      <c r="K1892" s="81">
        <v>650000.0</v>
      </c>
      <c r="L1892" s="82">
        <v>-0.09978427308489489</v>
      </c>
      <c r="N1892" s="83">
        <f t="shared" si="1"/>
        <v>-0.09978427308</v>
      </c>
      <c r="O1892" s="83">
        <f t="shared" si="2"/>
        <v>0</v>
      </c>
      <c r="Q1892" s="83">
        <f t="shared" si="3"/>
        <v>0.9092692308</v>
      </c>
      <c r="R1892" s="83">
        <f t="shared" si="4"/>
        <v>-0.09978427308</v>
      </c>
      <c r="S1892" s="83" t="b">
        <f t="shared" si="5"/>
        <v>0</v>
      </c>
      <c r="T1892" s="72"/>
      <c r="U1892" s="72"/>
      <c r="V1892" s="72"/>
      <c r="W1892" s="72"/>
      <c r="X1892" s="72"/>
      <c r="Y1892" s="72"/>
      <c r="Z1892" s="72"/>
      <c r="AA1892" s="72"/>
      <c r="AB1892" s="72"/>
      <c r="AC1892" s="72"/>
      <c r="AD1892" s="72"/>
      <c r="AE1892" s="72"/>
      <c r="AF1892" s="72"/>
      <c r="AG1892" s="72"/>
      <c r="AH1892" s="72"/>
      <c r="AI1892" s="72"/>
      <c r="AJ1892" s="72"/>
      <c r="AK1892" s="72"/>
    </row>
    <row r="1893" ht="14.25" customHeight="1">
      <c r="A1893" s="78">
        <v>1890.0</v>
      </c>
      <c r="C1893" s="78" t="str">
        <f>VLOOKUP(G1893,[1]Macrodata_CCF!$A$3:$D$55,4,FALSE)</f>
        <v>#ERROR!</v>
      </c>
      <c r="E1893" s="79" t="str">
        <f>VLOOKUP(G1893,[1]Macrodata_CCF!$A$3:$B$55,2,FALSE)</f>
        <v>#ERROR!</v>
      </c>
      <c r="F1893" s="78">
        <v>0.0</v>
      </c>
      <c r="G1893" s="80">
        <v>34.0</v>
      </c>
      <c r="H1893" s="81">
        <v>672635.0</v>
      </c>
      <c r="I1893" s="81">
        <v>930000.0</v>
      </c>
      <c r="J1893" s="81">
        <v>608295.0</v>
      </c>
      <c r="K1893" s="81">
        <v>1767000.0</v>
      </c>
      <c r="L1893" s="82">
        <v>-0.249995143084724</v>
      </c>
      <c r="N1893" s="83">
        <f t="shared" si="1"/>
        <v>-0.2499951431</v>
      </c>
      <c r="O1893" s="83">
        <f t="shared" si="2"/>
        <v>0</v>
      </c>
      <c r="Q1893" s="83">
        <f t="shared" si="3"/>
        <v>0.2767365591</v>
      </c>
      <c r="R1893" s="83">
        <f t="shared" si="4"/>
        <v>-0.2499951431</v>
      </c>
      <c r="S1893" s="83" t="b">
        <f t="shared" si="5"/>
        <v>0</v>
      </c>
      <c r="T1893" s="72"/>
      <c r="U1893" s="72"/>
      <c r="V1893" s="72"/>
      <c r="W1893" s="72"/>
      <c r="X1893" s="72"/>
      <c r="Y1893" s="72"/>
      <c r="Z1893" s="72"/>
      <c r="AA1893" s="72"/>
      <c r="AB1893" s="72"/>
      <c r="AC1893" s="72"/>
      <c r="AD1893" s="72"/>
      <c r="AE1893" s="72"/>
      <c r="AF1893" s="72"/>
      <c r="AG1893" s="72"/>
      <c r="AH1893" s="72"/>
      <c r="AI1893" s="72"/>
      <c r="AJ1893" s="72"/>
      <c r="AK1893" s="72"/>
    </row>
    <row r="1894" ht="14.25" customHeight="1">
      <c r="A1894" s="78">
        <v>1891.0</v>
      </c>
      <c r="C1894" s="78" t="str">
        <f>VLOOKUP(G1894,[1]Macrodata_CCF!$A$3:$D$55,4,FALSE)</f>
        <v>#ERROR!</v>
      </c>
      <c r="E1894" s="79" t="str">
        <f>VLOOKUP(G1894,[1]Macrodata_CCF!$A$3:$B$55,2,FALSE)</f>
        <v>#ERROR!</v>
      </c>
      <c r="F1894" s="78">
        <v>1.0</v>
      </c>
      <c r="G1894" s="80">
        <v>46.0</v>
      </c>
      <c r="H1894" s="81">
        <v>10085.0</v>
      </c>
      <c r="I1894" s="81">
        <v>80000.0</v>
      </c>
      <c r="J1894" s="81">
        <v>43645.0</v>
      </c>
      <c r="K1894" s="81">
        <v>80000.0</v>
      </c>
      <c r="L1894" s="82">
        <v>0.4800114424658514</v>
      </c>
      <c r="N1894" s="83">
        <f t="shared" si="1"/>
        <v>0.4800114425</v>
      </c>
      <c r="O1894" s="83">
        <f t="shared" si="2"/>
        <v>0.4800114425</v>
      </c>
      <c r="Q1894" s="83">
        <f t="shared" si="3"/>
        <v>0.8739375</v>
      </c>
      <c r="R1894" s="83">
        <f t="shared" si="4"/>
        <v>0.4800114425</v>
      </c>
      <c r="S1894" s="83" t="b">
        <f t="shared" si="5"/>
        <v>0</v>
      </c>
      <c r="T1894" s="72"/>
      <c r="U1894" s="72"/>
      <c r="V1894" s="72"/>
      <c r="W1894" s="72"/>
      <c r="X1894" s="72"/>
      <c r="Y1894" s="72"/>
      <c r="Z1894" s="72"/>
      <c r="AA1894" s="72"/>
      <c r="AB1894" s="72"/>
      <c r="AC1894" s="72"/>
      <c r="AD1894" s="72"/>
      <c r="AE1894" s="72"/>
      <c r="AF1894" s="72"/>
      <c r="AG1894" s="72"/>
      <c r="AH1894" s="72"/>
      <c r="AI1894" s="72"/>
      <c r="AJ1894" s="72"/>
      <c r="AK1894" s="72"/>
    </row>
    <row r="1895" ht="14.25" customHeight="1">
      <c r="A1895" s="78">
        <v>1892.0</v>
      </c>
      <c r="C1895" s="78" t="str">
        <f>VLOOKUP(G1895,[1]Macrodata_CCF!$A$3:$D$55,4,FALSE)</f>
        <v>#ERROR!</v>
      </c>
      <c r="E1895" s="79" t="str">
        <f>VLOOKUP(G1895,[1]Macrodata_CCF!$A$3:$B$55,2,FALSE)</f>
        <v>#ERROR!</v>
      </c>
      <c r="F1895" s="78">
        <v>0.0</v>
      </c>
      <c r="G1895" s="80">
        <v>40.0</v>
      </c>
      <c r="H1895" s="81">
        <v>475290.0</v>
      </c>
      <c r="I1895" s="81">
        <v>480000.0</v>
      </c>
      <c r="J1895" s="81">
        <v>475480.0</v>
      </c>
      <c r="K1895" s="81">
        <v>480000.0</v>
      </c>
      <c r="L1895" s="82">
        <v>0.04033970276008492</v>
      </c>
      <c r="N1895" s="83">
        <f t="shared" si="1"/>
        <v>0.04033970276</v>
      </c>
      <c r="O1895" s="83">
        <f t="shared" si="2"/>
        <v>0.04033970276</v>
      </c>
      <c r="Q1895" s="83">
        <f t="shared" si="3"/>
        <v>0.0098125</v>
      </c>
      <c r="R1895" s="83">
        <f t="shared" si="4"/>
        <v>0.0003958333333</v>
      </c>
      <c r="S1895" s="83" t="b">
        <f t="shared" si="5"/>
        <v>0</v>
      </c>
      <c r="T1895" s="72"/>
      <c r="U1895" s="72"/>
      <c r="V1895" s="72"/>
      <c r="W1895" s="72"/>
      <c r="X1895" s="72"/>
      <c r="Y1895" s="72"/>
      <c r="Z1895" s="72"/>
      <c r="AA1895" s="72"/>
      <c r="AB1895" s="72"/>
      <c r="AC1895" s="72"/>
      <c r="AD1895" s="72"/>
      <c r="AE1895" s="72"/>
      <c r="AF1895" s="72"/>
      <c r="AG1895" s="72"/>
      <c r="AH1895" s="72"/>
      <c r="AI1895" s="72"/>
      <c r="AJ1895" s="72"/>
      <c r="AK1895" s="72"/>
    </row>
    <row r="1896" ht="14.25" customHeight="1">
      <c r="A1896" s="78">
        <v>1893.0</v>
      </c>
      <c r="C1896" s="78" t="str">
        <f>VLOOKUP(G1896,[1]Macrodata_CCF!$A$3:$D$55,4,FALSE)</f>
        <v>#ERROR!</v>
      </c>
      <c r="E1896" s="79" t="str">
        <f>VLOOKUP(G1896,[1]Macrodata_CCF!$A$3:$B$55,2,FALSE)</f>
        <v>#ERROR!</v>
      </c>
      <c r="F1896" s="78">
        <v>0.0</v>
      </c>
      <c r="G1896" s="80">
        <v>7.0</v>
      </c>
      <c r="H1896" s="81">
        <v>0.0</v>
      </c>
      <c r="I1896" s="81">
        <v>90000.0</v>
      </c>
      <c r="J1896" s="81">
        <v>21600.0</v>
      </c>
      <c r="K1896" s="81">
        <v>90000.0</v>
      </c>
      <c r="L1896" s="82">
        <v>0.24</v>
      </c>
      <c r="N1896" s="83">
        <f t="shared" si="1"/>
        <v>0.24</v>
      </c>
      <c r="O1896" s="83">
        <f t="shared" si="2"/>
        <v>0.24</v>
      </c>
      <c r="Q1896" s="83">
        <f t="shared" si="3"/>
        <v>1</v>
      </c>
      <c r="R1896" s="83">
        <f t="shared" si="4"/>
        <v>0.24</v>
      </c>
      <c r="S1896" s="83" t="b">
        <f t="shared" si="5"/>
        <v>0</v>
      </c>
      <c r="T1896" s="72"/>
      <c r="U1896" s="72"/>
      <c r="V1896" s="72"/>
      <c r="W1896" s="72"/>
      <c r="X1896" s="72"/>
      <c r="Y1896" s="72"/>
      <c r="Z1896" s="72"/>
      <c r="AA1896" s="72"/>
      <c r="AB1896" s="72"/>
      <c r="AC1896" s="72"/>
      <c r="AD1896" s="72"/>
      <c r="AE1896" s="72"/>
      <c r="AF1896" s="72"/>
      <c r="AG1896" s="72"/>
      <c r="AH1896" s="72"/>
      <c r="AI1896" s="72"/>
      <c r="AJ1896" s="72"/>
      <c r="AK1896" s="72"/>
    </row>
    <row r="1897" ht="14.25" customHeight="1">
      <c r="A1897" s="78">
        <v>1894.0</v>
      </c>
      <c r="C1897" s="78" t="str">
        <f>VLOOKUP(G1897,[1]Macrodata_CCF!$A$3:$D$55,4,FALSE)</f>
        <v>#ERROR!</v>
      </c>
      <c r="E1897" s="79" t="str">
        <f>VLOOKUP(G1897,[1]Macrodata_CCF!$A$3:$B$55,2,FALSE)</f>
        <v>#ERROR!</v>
      </c>
      <c r="F1897" s="78">
        <v>0.0</v>
      </c>
      <c r="G1897" s="80">
        <v>53.0</v>
      </c>
      <c r="H1897" s="81">
        <v>574585.0</v>
      </c>
      <c r="I1897" s="81">
        <v>810000.0</v>
      </c>
      <c r="J1897" s="81">
        <v>518085.0</v>
      </c>
      <c r="K1897" s="81">
        <v>1134000.0</v>
      </c>
      <c r="L1897" s="82">
        <v>-0.2400016991270735</v>
      </c>
      <c r="N1897" s="83">
        <f t="shared" si="1"/>
        <v>-0.2400016991</v>
      </c>
      <c r="O1897" s="83">
        <f t="shared" si="2"/>
        <v>0</v>
      </c>
      <c r="Q1897" s="83">
        <f t="shared" si="3"/>
        <v>0.2906358025</v>
      </c>
      <c r="R1897" s="83">
        <f t="shared" si="4"/>
        <v>-0.2400016991</v>
      </c>
      <c r="S1897" s="83" t="b">
        <f t="shared" si="5"/>
        <v>0</v>
      </c>
      <c r="T1897" s="72"/>
      <c r="U1897" s="72"/>
      <c r="V1897" s="72"/>
      <c r="W1897" s="72"/>
      <c r="X1897" s="72"/>
      <c r="Y1897" s="72"/>
      <c r="Z1897" s="72"/>
      <c r="AA1897" s="72"/>
      <c r="AB1897" s="72"/>
      <c r="AC1897" s="72"/>
      <c r="AD1897" s="72"/>
      <c r="AE1897" s="72"/>
      <c r="AF1897" s="72"/>
      <c r="AG1897" s="72"/>
      <c r="AH1897" s="72"/>
      <c r="AI1897" s="72"/>
      <c r="AJ1897" s="72"/>
      <c r="AK1897" s="72"/>
    </row>
    <row r="1898" ht="14.25" customHeight="1">
      <c r="A1898" s="78">
        <v>1895.0</v>
      </c>
      <c r="C1898" s="78" t="str">
        <f>VLOOKUP(G1898,[1]Macrodata_CCF!$A$3:$D$55,4,FALSE)</f>
        <v>#ERROR!</v>
      </c>
      <c r="E1898" s="79" t="str">
        <f>VLOOKUP(G1898,[1]Macrodata_CCF!$A$3:$B$55,2,FALSE)</f>
        <v>#ERROR!</v>
      </c>
      <c r="F1898" s="78">
        <v>0.0</v>
      </c>
      <c r="G1898" s="80">
        <v>15.0</v>
      </c>
      <c r="H1898" s="81">
        <v>103515.0</v>
      </c>
      <c r="I1898" s="81">
        <v>660000.0</v>
      </c>
      <c r="J1898" s="81">
        <v>186990.0</v>
      </c>
      <c r="K1898" s="81">
        <v>660000.0</v>
      </c>
      <c r="L1898" s="82">
        <v>0.1500040432356667</v>
      </c>
      <c r="N1898" s="83">
        <f t="shared" si="1"/>
        <v>0.1500040432</v>
      </c>
      <c r="O1898" s="83">
        <f t="shared" si="2"/>
        <v>0.1500040432</v>
      </c>
      <c r="Q1898" s="83">
        <f t="shared" si="3"/>
        <v>0.8431590909</v>
      </c>
      <c r="R1898" s="83">
        <f t="shared" si="4"/>
        <v>0.1500040432</v>
      </c>
      <c r="S1898" s="83" t="b">
        <f t="shared" si="5"/>
        <v>0</v>
      </c>
      <c r="T1898" s="72"/>
      <c r="U1898" s="72"/>
      <c r="V1898" s="72"/>
      <c r="W1898" s="72"/>
      <c r="X1898" s="72"/>
      <c r="Y1898" s="72"/>
      <c r="Z1898" s="72"/>
      <c r="AA1898" s="72"/>
      <c r="AB1898" s="72"/>
      <c r="AC1898" s="72"/>
      <c r="AD1898" s="72"/>
      <c r="AE1898" s="72"/>
      <c r="AF1898" s="72"/>
      <c r="AG1898" s="72"/>
      <c r="AH1898" s="72"/>
      <c r="AI1898" s="72"/>
      <c r="AJ1898" s="72"/>
      <c r="AK1898" s="72"/>
    </row>
    <row r="1899" ht="14.25" customHeight="1">
      <c r="A1899" s="78">
        <v>1896.0</v>
      </c>
      <c r="C1899" s="78" t="str">
        <f>VLOOKUP(G1899,[1]Macrodata_CCF!$A$3:$D$55,4,FALSE)</f>
        <v>#ERROR!</v>
      </c>
      <c r="E1899" s="79" t="str">
        <f>VLOOKUP(G1899,[1]Macrodata_CCF!$A$3:$B$55,2,FALSE)</f>
        <v>#ERROR!</v>
      </c>
      <c r="F1899" s="78">
        <v>0.0</v>
      </c>
      <c r="G1899" s="80">
        <v>32.0</v>
      </c>
      <c r="H1899" s="81">
        <v>289915.0</v>
      </c>
      <c r="I1899" s="81">
        <v>480000.0</v>
      </c>
      <c r="J1899" s="81">
        <v>322230.0</v>
      </c>
      <c r="K1899" s="81">
        <v>480000.0</v>
      </c>
      <c r="L1899" s="82">
        <v>0.1700028934424073</v>
      </c>
      <c r="N1899" s="83">
        <f t="shared" si="1"/>
        <v>0.1700028934</v>
      </c>
      <c r="O1899" s="83">
        <f t="shared" si="2"/>
        <v>0.1700028934</v>
      </c>
      <c r="Q1899" s="83">
        <f t="shared" si="3"/>
        <v>0.3960104167</v>
      </c>
      <c r="R1899" s="83">
        <f t="shared" si="4"/>
        <v>0.1700028934</v>
      </c>
      <c r="S1899" s="83" t="b">
        <f t="shared" si="5"/>
        <v>0</v>
      </c>
      <c r="T1899" s="72"/>
      <c r="U1899" s="72"/>
      <c r="V1899" s="72"/>
      <c r="W1899" s="72"/>
      <c r="X1899" s="72"/>
      <c r="Y1899" s="72"/>
      <c r="Z1899" s="72"/>
      <c r="AA1899" s="72"/>
      <c r="AB1899" s="72"/>
      <c r="AC1899" s="72"/>
      <c r="AD1899" s="72"/>
      <c r="AE1899" s="72"/>
      <c r="AF1899" s="72"/>
      <c r="AG1899" s="72"/>
      <c r="AH1899" s="72"/>
      <c r="AI1899" s="72"/>
      <c r="AJ1899" s="72"/>
      <c r="AK1899" s="72"/>
    </row>
    <row r="1900" ht="14.25" customHeight="1">
      <c r="A1900" s="78">
        <v>1897.0</v>
      </c>
      <c r="C1900" s="78" t="str">
        <f>VLOOKUP(G1900,[1]Macrodata_CCF!$A$3:$D$55,4,FALSE)</f>
        <v>#ERROR!</v>
      </c>
      <c r="E1900" s="79" t="str">
        <f>VLOOKUP(G1900,[1]Macrodata_CCF!$A$3:$B$55,2,FALSE)</f>
        <v>#ERROR!</v>
      </c>
      <c r="F1900" s="78">
        <v>1.0</v>
      </c>
      <c r="G1900" s="80">
        <v>25.0</v>
      </c>
      <c r="H1900" s="81">
        <v>3350.0</v>
      </c>
      <c r="I1900" s="81">
        <v>80000.0</v>
      </c>
      <c r="J1900" s="81">
        <v>43210.0</v>
      </c>
      <c r="K1900" s="81">
        <v>80000.0</v>
      </c>
      <c r="L1900" s="82">
        <v>0.5200260926288324</v>
      </c>
      <c r="N1900" s="83">
        <f t="shared" si="1"/>
        <v>0.5200260926</v>
      </c>
      <c r="O1900" s="83">
        <f t="shared" si="2"/>
        <v>0.5200260926</v>
      </c>
      <c r="Q1900" s="83">
        <f t="shared" si="3"/>
        <v>0.958125</v>
      </c>
      <c r="R1900" s="83">
        <f t="shared" si="4"/>
        <v>0.5200260926</v>
      </c>
      <c r="S1900" s="83" t="b">
        <f t="shared" si="5"/>
        <v>0</v>
      </c>
      <c r="T1900" s="72"/>
      <c r="U1900" s="72"/>
      <c r="V1900" s="72"/>
      <c r="W1900" s="72"/>
      <c r="X1900" s="72"/>
      <c r="Y1900" s="72"/>
      <c r="Z1900" s="72"/>
      <c r="AA1900" s="72"/>
      <c r="AB1900" s="72"/>
      <c r="AC1900" s="72"/>
      <c r="AD1900" s="72"/>
      <c r="AE1900" s="72"/>
      <c r="AF1900" s="72"/>
      <c r="AG1900" s="72"/>
      <c r="AH1900" s="72"/>
      <c r="AI1900" s="72"/>
      <c r="AJ1900" s="72"/>
      <c r="AK1900" s="72"/>
    </row>
    <row r="1901" ht="14.25" customHeight="1">
      <c r="A1901" s="78">
        <v>1898.0</v>
      </c>
      <c r="C1901" s="78" t="str">
        <f>VLOOKUP(G1901,[1]Macrodata_CCF!$A$3:$D$55,4,FALSE)</f>
        <v>#ERROR!</v>
      </c>
      <c r="E1901" s="79" t="str">
        <f>VLOOKUP(G1901,[1]Macrodata_CCF!$A$3:$B$55,2,FALSE)</f>
        <v>#ERROR!</v>
      </c>
      <c r="F1901" s="78">
        <v>0.0</v>
      </c>
      <c r="G1901" s="80">
        <v>21.0</v>
      </c>
      <c r="H1901" s="81">
        <v>763050.0</v>
      </c>
      <c r="I1901" s="81">
        <v>770000.0</v>
      </c>
      <c r="J1901" s="81">
        <v>764025.0</v>
      </c>
      <c r="K1901" s="81">
        <v>1309000.0</v>
      </c>
      <c r="L1901" s="82">
        <v>0.1402877697841727</v>
      </c>
      <c r="N1901" s="83">
        <f t="shared" si="1"/>
        <v>0.1402877698</v>
      </c>
      <c r="O1901" s="83">
        <f t="shared" si="2"/>
        <v>0.1402877698</v>
      </c>
      <c r="Q1901" s="83">
        <f t="shared" si="3"/>
        <v>0.009025974026</v>
      </c>
      <c r="R1901" s="83">
        <f t="shared" si="4"/>
        <v>0.001266233766</v>
      </c>
      <c r="S1901" s="83" t="b">
        <f t="shared" si="5"/>
        <v>0</v>
      </c>
      <c r="T1901" s="72"/>
      <c r="U1901" s="72"/>
      <c r="V1901" s="72"/>
      <c r="W1901" s="72"/>
      <c r="X1901" s="72"/>
      <c r="Y1901" s="72"/>
      <c r="Z1901" s="72"/>
      <c r="AA1901" s="72"/>
      <c r="AB1901" s="72"/>
      <c r="AC1901" s="72"/>
      <c r="AD1901" s="72"/>
      <c r="AE1901" s="72"/>
      <c r="AF1901" s="72"/>
      <c r="AG1901" s="72"/>
      <c r="AH1901" s="72"/>
      <c r="AI1901" s="72"/>
      <c r="AJ1901" s="72"/>
      <c r="AK1901" s="72"/>
    </row>
    <row r="1902" ht="14.25" customHeight="1">
      <c r="A1902" s="78">
        <v>1899.0</v>
      </c>
      <c r="C1902" s="78" t="str">
        <f>VLOOKUP(G1902,[1]Macrodata_CCF!$A$3:$D$55,4,FALSE)</f>
        <v>#ERROR!</v>
      </c>
      <c r="E1902" s="79" t="str">
        <f>VLOOKUP(G1902,[1]Macrodata_CCF!$A$3:$B$55,2,FALSE)</f>
        <v>#ERROR!</v>
      </c>
      <c r="F1902" s="78">
        <v>1.0</v>
      </c>
      <c r="G1902" s="80">
        <v>7.0</v>
      </c>
      <c r="H1902" s="81">
        <v>12585.0</v>
      </c>
      <c r="I1902" s="81">
        <v>20000.0</v>
      </c>
      <c r="J1902" s="81">
        <v>16885.0</v>
      </c>
      <c r="K1902" s="81">
        <v>20000.0</v>
      </c>
      <c r="L1902" s="82">
        <v>0.5799055967633177</v>
      </c>
      <c r="N1902" s="83">
        <f t="shared" si="1"/>
        <v>0.5799055968</v>
      </c>
      <c r="O1902" s="83">
        <f t="shared" si="2"/>
        <v>0.5799055968</v>
      </c>
      <c r="Q1902" s="83">
        <f t="shared" si="3"/>
        <v>0.37075</v>
      </c>
      <c r="R1902" s="83">
        <f t="shared" si="4"/>
        <v>0.5799055968</v>
      </c>
      <c r="S1902" s="83" t="b">
        <f t="shared" si="5"/>
        <v>0</v>
      </c>
      <c r="T1902" s="72"/>
      <c r="U1902" s="72"/>
      <c r="V1902" s="72"/>
      <c r="W1902" s="72"/>
      <c r="X1902" s="72"/>
      <c r="Y1902" s="72"/>
      <c r="Z1902" s="72"/>
      <c r="AA1902" s="72"/>
      <c r="AB1902" s="72"/>
      <c r="AC1902" s="72"/>
      <c r="AD1902" s="72"/>
      <c r="AE1902" s="72"/>
      <c r="AF1902" s="72"/>
      <c r="AG1902" s="72"/>
      <c r="AH1902" s="72"/>
      <c r="AI1902" s="72"/>
      <c r="AJ1902" s="72"/>
      <c r="AK1902" s="72"/>
    </row>
    <row r="1903" ht="14.25" customHeight="1">
      <c r="A1903" s="78">
        <v>1900.0</v>
      </c>
      <c r="C1903" s="78" t="str">
        <f>VLOOKUP(G1903,[1]Macrodata_CCF!$A$3:$D$55,4,FALSE)</f>
        <v>#ERROR!</v>
      </c>
      <c r="E1903" s="79" t="str">
        <f>VLOOKUP(G1903,[1]Macrodata_CCF!$A$3:$B$55,2,FALSE)</f>
        <v>#ERROR!</v>
      </c>
      <c r="F1903" s="78">
        <v>0.0</v>
      </c>
      <c r="G1903" s="80">
        <v>38.0</v>
      </c>
      <c r="H1903" s="81">
        <v>0.0</v>
      </c>
      <c r="I1903" s="81">
        <v>430000.0</v>
      </c>
      <c r="J1903" s="81">
        <v>25800.0</v>
      </c>
      <c r="K1903" s="81">
        <v>430000.0</v>
      </c>
      <c r="L1903" s="82">
        <v>0.06</v>
      </c>
      <c r="N1903" s="83">
        <f t="shared" si="1"/>
        <v>0.06</v>
      </c>
      <c r="O1903" s="83">
        <f t="shared" si="2"/>
        <v>0.06</v>
      </c>
      <c r="Q1903" s="83">
        <f t="shared" si="3"/>
        <v>1</v>
      </c>
      <c r="R1903" s="83">
        <f t="shared" si="4"/>
        <v>0.06</v>
      </c>
      <c r="S1903" s="83" t="b">
        <f t="shared" si="5"/>
        <v>0</v>
      </c>
      <c r="T1903" s="72"/>
      <c r="U1903" s="72"/>
      <c r="V1903" s="72"/>
      <c r="W1903" s="72"/>
      <c r="X1903" s="72"/>
      <c r="Y1903" s="72"/>
      <c r="Z1903" s="72"/>
      <c r="AA1903" s="72"/>
      <c r="AB1903" s="72"/>
      <c r="AC1903" s="72"/>
      <c r="AD1903" s="72"/>
      <c r="AE1903" s="72"/>
      <c r="AF1903" s="72"/>
      <c r="AG1903" s="72"/>
      <c r="AH1903" s="72"/>
      <c r="AI1903" s="72"/>
      <c r="AJ1903" s="72"/>
      <c r="AK1903" s="72"/>
    </row>
    <row r="1904" ht="14.25" customHeight="1">
      <c r="A1904" s="78">
        <v>1901.0</v>
      </c>
      <c r="C1904" s="78" t="str">
        <f>VLOOKUP(G1904,[1]Macrodata_CCF!$A$3:$D$55,4,FALSE)</f>
        <v>#ERROR!</v>
      </c>
      <c r="E1904" s="79" t="str">
        <f>VLOOKUP(G1904,[1]Macrodata_CCF!$A$3:$B$55,2,FALSE)</f>
        <v>#ERROR!</v>
      </c>
      <c r="F1904" s="78">
        <v>0.0</v>
      </c>
      <c r="G1904" s="80">
        <v>10.0</v>
      </c>
      <c r="H1904" s="81">
        <v>349090.0</v>
      </c>
      <c r="I1904" s="81">
        <v>740000.0</v>
      </c>
      <c r="J1904" s="81">
        <v>435090.0</v>
      </c>
      <c r="K1904" s="81">
        <v>740000.0</v>
      </c>
      <c r="L1904" s="82">
        <v>0.2199994883732828</v>
      </c>
      <c r="N1904" s="83">
        <f t="shared" si="1"/>
        <v>0.2199994884</v>
      </c>
      <c r="O1904" s="83">
        <f t="shared" si="2"/>
        <v>0.2199994884</v>
      </c>
      <c r="Q1904" s="83">
        <f t="shared" si="3"/>
        <v>0.5282567568</v>
      </c>
      <c r="R1904" s="83">
        <f t="shared" si="4"/>
        <v>0.2199994884</v>
      </c>
      <c r="S1904" s="83" t="b">
        <f t="shared" si="5"/>
        <v>0</v>
      </c>
      <c r="T1904" s="72"/>
      <c r="U1904" s="72"/>
      <c r="V1904" s="72"/>
      <c r="W1904" s="72"/>
      <c r="X1904" s="72"/>
      <c r="Y1904" s="72"/>
      <c r="Z1904" s="72"/>
      <c r="AA1904" s="72"/>
      <c r="AB1904" s="72"/>
      <c r="AC1904" s="72"/>
      <c r="AD1904" s="72"/>
      <c r="AE1904" s="72"/>
      <c r="AF1904" s="72"/>
      <c r="AG1904" s="72"/>
      <c r="AH1904" s="72"/>
      <c r="AI1904" s="72"/>
      <c r="AJ1904" s="72"/>
      <c r="AK1904" s="72"/>
    </row>
    <row r="1905" ht="14.25" customHeight="1">
      <c r="A1905" s="78">
        <v>1902.0</v>
      </c>
      <c r="C1905" s="78" t="str">
        <f>VLOOKUP(G1905,[1]Macrodata_CCF!$A$3:$D$55,4,FALSE)</f>
        <v>#ERROR!</v>
      </c>
      <c r="E1905" s="79" t="str">
        <f>VLOOKUP(G1905,[1]Macrodata_CCF!$A$3:$B$55,2,FALSE)</f>
        <v>#ERROR!</v>
      </c>
      <c r="F1905" s="78">
        <v>0.0</v>
      </c>
      <c r="G1905" s="80">
        <v>7.0</v>
      </c>
      <c r="H1905" s="81">
        <v>286350.0</v>
      </c>
      <c r="I1905" s="81">
        <v>810000.0</v>
      </c>
      <c r="J1905" s="81">
        <v>474865.0</v>
      </c>
      <c r="K1905" s="81">
        <v>810000.0</v>
      </c>
      <c r="L1905" s="82">
        <v>0.3600019096724912</v>
      </c>
      <c r="N1905" s="83">
        <f t="shared" si="1"/>
        <v>0.3600019097</v>
      </c>
      <c r="O1905" s="83">
        <f t="shared" si="2"/>
        <v>0.3600019097</v>
      </c>
      <c r="Q1905" s="83">
        <f t="shared" si="3"/>
        <v>0.6464814815</v>
      </c>
      <c r="R1905" s="83">
        <f t="shared" si="4"/>
        <v>0.3600019097</v>
      </c>
      <c r="S1905" s="83" t="b">
        <f t="shared" si="5"/>
        <v>0</v>
      </c>
      <c r="T1905" s="72"/>
      <c r="U1905" s="72"/>
      <c r="V1905" s="72"/>
      <c r="W1905" s="72"/>
      <c r="X1905" s="72"/>
      <c r="Y1905" s="72"/>
      <c r="Z1905" s="72"/>
      <c r="AA1905" s="72"/>
      <c r="AB1905" s="72"/>
      <c r="AC1905" s="72"/>
      <c r="AD1905" s="72"/>
      <c r="AE1905" s="72"/>
      <c r="AF1905" s="72"/>
      <c r="AG1905" s="72"/>
      <c r="AH1905" s="72"/>
      <c r="AI1905" s="72"/>
      <c r="AJ1905" s="72"/>
      <c r="AK1905" s="72"/>
    </row>
    <row r="1906" ht="14.25" customHeight="1">
      <c r="A1906" s="78">
        <v>1903.0</v>
      </c>
      <c r="C1906" s="78" t="str">
        <f>VLOOKUP(G1906,[1]Macrodata_CCF!$A$3:$D$55,4,FALSE)</f>
        <v>#ERROR!</v>
      </c>
      <c r="E1906" s="79" t="str">
        <f>VLOOKUP(G1906,[1]Macrodata_CCF!$A$3:$B$55,2,FALSE)</f>
        <v>#ERROR!</v>
      </c>
      <c r="F1906" s="78">
        <v>0.0</v>
      </c>
      <c r="G1906" s="80">
        <v>2.0</v>
      </c>
      <c r="H1906" s="81">
        <v>538315.0</v>
      </c>
      <c r="I1906" s="81">
        <v>820000.0</v>
      </c>
      <c r="J1906" s="81">
        <v>614370.0</v>
      </c>
      <c r="K1906" s="81">
        <v>820000.0</v>
      </c>
      <c r="L1906" s="82">
        <v>0.2700001775032395</v>
      </c>
      <c r="N1906" s="83">
        <f t="shared" si="1"/>
        <v>0.2700001775</v>
      </c>
      <c r="O1906" s="83">
        <f t="shared" si="2"/>
        <v>0.2700001775</v>
      </c>
      <c r="Q1906" s="83">
        <f t="shared" si="3"/>
        <v>0.3435182927</v>
      </c>
      <c r="R1906" s="83">
        <f t="shared" si="4"/>
        <v>0.2700001775</v>
      </c>
      <c r="S1906" s="83" t="b">
        <f t="shared" si="5"/>
        <v>0</v>
      </c>
      <c r="T1906" s="72"/>
      <c r="U1906" s="72"/>
      <c r="V1906" s="72"/>
      <c r="W1906" s="72"/>
      <c r="X1906" s="72"/>
      <c r="Y1906" s="72"/>
      <c r="Z1906" s="72"/>
      <c r="AA1906" s="72"/>
      <c r="AB1906" s="72"/>
      <c r="AC1906" s="72"/>
      <c r="AD1906" s="72"/>
      <c r="AE1906" s="72"/>
      <c r="AF1906" s="72"/>
      <c r="AG1906" s="72"/>
      <c r="AH1906" s="72"/>
      <c r="AI1906" s="72"/>
      <c r="AJ1906" s="72"/>
      <c r="AK1906" s="72"/>
    </row>
    <row r="1907" ht="14.25" customHeight="1">
      <c r="A1907" s="78">
        <v>1904.0</v>
      </c>
      <c r="C1907" s="78" t="str">
        <f>VLOOKUP(G1907,[1]Macrodata_CCF!$A$3:$D$55,4,FALSE)</f>
        <v>#ERROR!</v>
      </c>
      <c r="E1907" s="79" t="str">
        <f>VLOOKUP(G1907,[1]Macrodata_CCF!$A$3:$B$55,2,FALSE)</f>
        <v>#ERROR!</v>
      </c>
      <c r="F1907" s="78">
        <v>0.0</v>
      </c>
      <c r="G1907" s="80">
        <v>34.0</v>
      </c>
      <c r="H1907" s="81">
        <v>206405.0</v>
      </c>
      <c r="I1907" s="81">
        <v>610000.0</v>
      </c>
      <c r="J1907" s="81">
        <v>206405.0</v>
      </c>
      <c r="K1907" s="81">
        <v>610000.0</v>
      </c>
      <c r="L1907" s="82">
        <v>0.0</v>
      </c>
      <c r="N1907" s="83">
        <f t="shared" si="1"/>
        <v>0</v>
      </c>
      <c r="O1907" s="83">
        <f t="shared" si="2"/>
        <v>0</v>
      </c>
      <c r="Q1907" s="83">
        <f t="shared" si="3"/>
        <v>0.6616311475</v>
      </c>
      <c r="R1907" s="83">
        <f t="shared" si="4"/>
        <v>0</v>
      </c>
      <c r="S1907" s="83" t="b">
        <f t="shared" si="5"/>
        <v>0</v>
      </c>
      <c r="T1907" s="72"/>
      <c r="U1907" s="72"/>
      <c r="V1907" s="72"/>
      <c r="W1907" s="72"/>
      <c r="X1907" s="72"/>
      <c r="Y1907" s="72"/>
      <c r="Z1907" s="72"/>
      <c r="AA1907" s="72"/>
      <c r="AB1907" s="72"/>
      <c r="AC1907" s="72"/>
      <c r="AD1907" s="72"/>
      <c r="AE1907" s="72"/>
      <c r="AF1907" s="72"/>
      <c r="AG1907" s="72"/>
      <c r="AH1907" s="72"/>
      <c r="AI1907" s="72"/>
      <c r="AJ1907" s="72"/>
      <c r="AK1907" s="72"/>
    </row>
    <row r="1908" ht="14.25" customHeight="1">
      <c r="A1908" s="78">
        <v>1905.0</v>
      </c>
      <c r="C1908" s="78" t="str">
        <f>VLOOKUP(G1908,[1]Macrodata_CCF!$A$3:$D$55,4,FALSE)</f>
        <v>#ERROR!</v>
      </c>
      <c r="E1908" s="79" t="str">
        <f>VLOOKUP(G1908,[1]Macrodata_CCF!$A$3:$B$55,2,FALSE)</f>
        <v>#ERROR!</v>
      </c>
      <c r="F1908" s="78">
        <v>1.0</v>
      </c>
      <c r="G1908" s="80">
        <v>39.0</v>
      </c>
      <c r="H1908" s="81">
        <v>385490.0</v>
      </c>
      <c r="I1908" s="81">
        <v>460000.0</v>
      </c>
      <c r="J1908" s="81">
        <v>421255.0</v>
      </c>
      <c r="K1908" s="81">
        <v>460000.0</v>
      </c>
      <c r="L1908" s="82">
        <v>0.4800026842034626</v>
      </c>
      <c r="N1908" s="83">
        <f t="shared" si="1"/>
        <v>0.4800026842</v>
      </c>
      <c r="O1908" s="83">
        <f t="shared" si="2"/>
        <v>0.4800026842</v>
      </c>
      <c r="Q1908" s="83">
        <f t="shared" si="3"/>
        <v>0.1619782609</v>
      </c>
      <c r="R1908" s="83">
        <f t="shared" si="4"/>
        <v>0.4800026842</v>
      </c>
      <c r="S1908" s="83" t="b">
        <f t="shared" si="5"/>
        <v>0</v>
      </c>
      <c r="T1908" s="72"/>
      <c r="U1908" s="72"/>
      <c r="V1908" s="72"/>
      <c r="W1908" s="72"/>
      <c r="X1908" s="72"/>
      <c r="Y1908" s="72"/>
      <c r="Z1908" s="72"/>
      <c r="AA1908" s="72"/>
      <c r="AB1908" s="72"/>
      <c r="AC1908" s="72"/>
      <c r="AD1908" s="72"/>
      <c r="AE1908" s="72"/>
      <c r="AF1908" s="72"/>
      <c r="AG1908" s="72"/>
      <c r="AH1908" s="72"/>
      <c r="AI1908" s="72"/>
      <c r="AJ1908" s="72"/>
      <c r="AK1908" s="72"/>
    </row>
    <row r="1909" ht="14.25" customHeight="1">
      <c r="A1909" s="78">
        <v>1906.0</v>
      </c>
      <c r="C1909" s="78" t="str">
        <f>VLOOKUP(G1909,[1]Macrodata_CCF!$A$3:$D$55,4,FALSE)</f>
        <v>#ERROR!</v>
      </c>
      <c r="E1909" s="79" t="str">
        <f>VLOOKUP(G1909,[1]Macrodata_CCF!$A$3:$B$55,2,FALSE)</f>
        <v>#ERROR!</v>
      </c>
      <c r="F1909" s="78">
        <v>0.0</v>
      </c>
      <c r="G1909" s="80">
        <v>22.0</v>
      </c>
      <c r="H1909" s="81">
        <v>21365.0</v>
      </c>
      <c r="I1909" s="81">
        <v>200000.0</v>
      </c>
      <c r="J1909" s="81">
        <v>49945.0</v>
      </c>
      <c r="K1909" s="81">
        <v>200000.0</v>
      </c>
      <c r="L1909" s="82">
        <v>0.1599910431886248</v>
      </c>
      <c r="N1909" s="83">
        <f t="shared" si="1"/>
        <v>0.1599910432</v>
      </c>
      <c r="O1909" s="83">
        <f t="shared" si="2"/>
        <v>0.1599910432</v>
      </c>
      <c r="Q1909" s="83">
        <f t="shared" si="3"/>
        <v>0.893175</v>
      </c>
      <c r="R1909" s="83">
        <f t="shared" si="4"/>
        <v>0.1599910432</v>
      </c>
      <c r="S1909" s="83" t="b">
        <f t="shared" si="5"/>
        <v>0</v>
      </c>
      <c r="T1909" s="72"/>
      <c r="U1909" s="72"/>
      <c r="V1909" s="72"/>
      <c r="W1909" s="72"/>
      <c r="X1909" s="72"/>
      <c r="Y1909" s="72"/>
      <c r="Z1909" s="72"/>
      <c r="AA1909" s="72"/>
      <c r="AB1909" s="72"/>
      <c r="AC1909" s="72"/>
      <c r="AD1909" s="72"/>
      <c r="AE1909" s="72"/>
      <c r="AF1909" s="72"/>
      <c r="AG1909" s="72"/>
      <c r="AH1909" s="72"/>
      <c r="AI1909" s="72"/>
      <c r="AJ1909" s="72"/>
      <c r="AK1909" s="72"/>
    </row>
    <row r="1910" ht="14.25" customHeight="1">
      <c r="A1910" s="78">
        <v>1907.0</v>
      </c>
      <c r="C1910" s="78" t="str">
        <f>VLOOKUP(G1910,[1]Macrodata_CCF!$A$3:$D$55,4,FALSE)</f>
        <v>#ERROR!</v>
      </c>
      <c r="E1910" s="79" t="str">
        <f>VLOOKUP(G1910,[1]Macrodata_CCF!$A$3:$B$55,2,FALSE)</f>
        <v>#ERROR!</v>
      </c>
      <c r="F1910" s="78">
        <v>0.0</v>
      </c>
      <c r="G1910" s="80">
        <v>22.0</v>
      </c>
      <c r="H1910" s="81">
        <v>74325.0</v>
      </c>
      <c r="I1910" s="81">
        <v>80000.0</v>
      </c>
      <c r="J1910" s="81">
        <v>100545.0</v>
      </c>
      <c r="K1910" s="81">
        <v>152000.0</v>
      </c>
      <c r="L1910" s="82">
        <v>4.620264317180617</v>
      </c>
      <c r="N1910" s="83">
        <f t="shared" si="1"/>
        <v>4.620264317</v>
      </c>
      <c r="O1910" s="83">
        <f t="shared" si="2"/>
        <v>1</v>
      </c>
      <c r="Q1910" s="83">
        <f t="shared" si="3"/>
        <v>0.0709375</v>
      </c>
      <c r="R1910" s="83">
        <f t="shared" si="4"/>
        <v>0.32775</v>
      </c>
      <c r="S1910" s="83" t="b">
        <f t="shared" si="5"/>
        <v>0</v>
      </c>
      <c r="T1910" s="72"/>
      <c r="U1910" s="72"/>
      <c r="V1910" s="72"/>
      <c r="W1910" s="72"/>
      <c r="X1910" s="72"/>
      <c r="Y1910" s="72"/>
      <c r="Z1910" s="72"/>
      <c r="AA1910" s="72"/>
      <c r="AB1910" s="72"/>
      <c r="AC1910" s="72"/>
      <c r="AD1910" s="72"/>
      <c r="AE1910" s="72"/>
      <c r="AF1910" s="72"/>
      <c r="AG1910" s="72"/>
      <c r="AH1910" s="72"/>
      <c r="AI1910" s="72"/>
      <c r="AJ1910" s="72"/>
      <c r="AK1910" s="72"/>
    </row>
    <row r="1911" ht="14.25" customHeight="1">
      <c r="A1911" s="78">
        <v>1908.0</v>
      </c>
      <c r="C1911" s="78" t="str">
        <f>VLOOKUP(G1911,[1]Macrodata_CCF!$A$3:$D$55,4,FALSE)</f>
        <v>#ERROR!</v>
      </c>
      <c r="E1911" s="79" t="str">
        <f>VLOOKUP(G1911,[1]Macrodata_CCF!$A$3:$B$55,2,FALSE)</f>
        <v>#ERROR!</v>
      </c>
      <c r="F1911" s="78">
        <v>1.0</v>
      </c>
      <c r="G1911" s="80">
        <v>34.0</v>
      </c>
      <c r="H1911" s="81">
        <v>328170.0</v>
      </c>
      <c r="I1911" s="81">
        <v>490000.0</v>
      </c>
      <c r="J1911" s="81">
        <v>269910.0</v>
      </c>
      <c r="K1911" s="81">
        <v>490000.0</v>
      </c>
      <c r="L1911" s="82">
        <v>-0.3600074151887783</v>
      </c>
      <c r="N1911" s="83">
        <f t="shared" si="1"/>
        <v>-0.3600074152</v>
      </c>
      <c r="O1911" s="83">
        <f t="shared" si="2"/>
        <v>0</v>
      </c>
      <c r="Q1911" s="83">
        <f t="shared" si="3"/>
        <v>0.3302653061</v>
      </c>
      <c r="R1911" s="83">
        <f t="shared" si="4"/>
        <v>-0.3600074152</v>
      </c>
      <c r="S1911" s="83" t="b">
        <f t="shared" si="5"/>
        <v>0</v>
      </c>
      <c r="T1911" s="72"/>
      <c r="U1911" s="72"/>
      <c r="V1911" s="72"/>
      <c r="W1911" s="72"/>
      <c r="X1911" s="72"/>
      <c r="Y1911" s="72"/>
      <c r="Z1911" s="72"/>
      <c r="AA1911" s="72"/>
      <c r="AB1911" s="72"/>
      <c r="AC1911" s="72"/>
      <c r="AD1911" s="72"/>
      <c r="AE1911" s="72"/>
      <c r="AF1911" s="72"/>
      <c r="AG1911" s="72"/>
      <c r="AH1911" s="72"/>
      <c r="AI1911" s="72"/>
      <c r="AJ1911" s="72"/>
      <c r="AK1911" s="72"/>
    </row>
    <row r="1912" ht="14.25" customHeight="1">
      <c r="A1912" s="78">
        <v>1909.0</v>
      </c>
      <c r="C1912" s="78" t="str">
        <f>VLOOKUP(G1912,[1]Macrodata_CCF!$A$3:$D$55,4,FALSE)</f>
        <v>#ERROR!</v>
      </c>
      <c r="E1912" s="79" t="str">
        <f>VLOOKUP(G1912,[1]Macrodata_CCF!$A$3:$B$55,2,FALSE)</f>
        <v>#ERROR!</v>
      </c>
      <c r="F1912" s="78">
        <v>1.0</v>
      </c>
      <c r="G1912" s="80">
        <v>27.0</v>
      </c>
      <c r="H1912" s="81">
        <v>14730.0</v>
      </c>
      <c r="I1912" s="81">
        <v>40000.0</v>
      </c>
      <c r="J1912" s="81">
        <v>28125.0</v>
      </c>
      <c r="K1912" s="81">
        <v>40000.0</v>
      </c>
      <c r="L1912" s="82">
        <v>0.5300751879699248</v>
      </c>
      <c r="N1912" s="83">
        <f t="shared" si="1"/>
        <v>0.530075188</v>
      </c>
      <c r="O1912" s="83">
        <f t="shared" si="2"/>
        <v>0.530075188</v>
      </c>
      <c r="Q1912" s="83">
        <f t="shared" si="3"/>
        <v>0.63175</v>
      </c>
      <c r="R1912" s="83">
        <f t="shared" si="4"/>
        <v>0.530075188</v>
      </c>
      <c r="S1912" s="83" t="b">
        <f t="shared" si="5"/>
        <v>0</v>
      </c>
      <c r="T1912" s="72"/>
      <c r="U1912" s="72"/>
      <c r="V1912" s="72"/>
      <c r="W1912" s="72"/>
      <c r="X1912" s="72"/>
      <c r="Y1912" s="72"/>
      <c r="Z1912" s="72"/>
      <c r="AA1912" s="72"/>
      <c r="AB1912" s="72"/>
      <c r="AC1912" s="72"/>
      <c r="AD1912" s="72"/>
      <c r="AE1912" s="72"/>
      <c r="AF1912" s="72"/>
      <c r="AG1912" s="72"/>
      <c r="AH1912" s="72"/>
      <c r="AI1912" s="72"/>
      <c r="AJ1912" s="72"/>
      <c r="AK1912" s="72"/>
    </row>
    <row r="1913" ht="14.25" customHeight="1">
      <c r="A1913" s="78">
        <v>1910.0</v>
      </c>
      <c r="C1913" s="78" t="str">
        <f>VLOOKUP(G1913,[1]Macrodata_CCF!$A$3:$D$55,4,FALSE)</f>
        <v>#ERROR!</v>
      </c>
      <c r="E1913" s="79" t="str">
        <f>VLOOKUP(G1913,[1]Macrodata_CCF!$A$3:$B$55,2,FALSE)</f>
        <v>#ERROR!</v>
      </c>
      <c r="F1913" s="78">
        <v>1.0</v>
      </c>
      <c r="G1913" s="80">
        <v>29.0</v>
      </c>
      <c r="H1913" s="81">
        <v>370840.0</v>
      </c>
      <c r="I1913" s="81">
        <v>800000.0</v>
      </c>
      <c r="J1913" s="81">
        <v>297885.0</v>
      </c>
      <c r="K1913" s="81">
        <v>800000.0</v>
      </c>
      <c r="L1913" s="82">
        <v>-0.169994873706776</v>
      </c>
      <c r="N1913" s="83">
        <f t="shared" si="1"/>
        <v>-0.1699948737</v>
      </c>
      <c r="O1913" s="83">
        <f t="shared" si="2"/>
        <v>0</v>
      </c>
      <c r="Q1913" s="83">
        <f t="shared" si="3"/>
        <v>0.53645</v>
      </c>
      <c r="R1913" s="83">
        <f t="shared" si="4"/>
        <v>-0.1699948737</v>
      </c>
      <c r="S1913" s="83" t="b">
        <f t="shared" si="5"/>
        <v>0</v>
      </c>
      <c r="T1913" s="72"/>
      <c r="U1913" s="72"/>
      <c r="V1913" s="72"/>
      <c r="W1913" s="72"/>
      <c r="X1913" s="72"/>
      <c r="Y1913" s="72"/>
      <c r="Z1913" s="72"/>
      <c r="AA1913" s="72"/>
      <c r="AB1913" s="72"/>
      <c r="AC1913" s="72"/>
      <c r="AD1913" s="72"/>
      <c r="AE1913" s="72"/>
      <c r="AF1913" s="72"/>
      <c r="AG1913" s="72"/>
      <c r="AH1913" s="72"/>
      <c r="AI1913" s="72"/>
      <c r="AJ1913" s="72"/>
      <c r="AK1913" s="72"/>
    </row>
    <row r="1914" ht="14.25" customHeight="1">
      <c r="A1914" s="78">
        <v>1911.0</v>
      </c>
      <c r="C1914" s="78" t="str">
        <f>VLOOKUP(G1914,[1]Macrodata_CCF!$A$3:$D$55,4,FALSE)</f>
        <v>#ERROR!</v>
      </c>
      <c r="E1914" s="79" t="str">
        <f>VLOOKUP(G1914,[1]Macrodata_CCF!$A$3:$B$55,2,FALSE)</f>
        <v>#ERROR!</v>
      </c>
      <c r="F1914" s="78">
        <v>1.0</v>
      </c>
      <c r="G1914" s="80">
        <v>41.0</v>
      </c>
      <c r="H1914" s="81">
        <v>54745.0</v>
      </c>
      <c r="I1914" s="81">
        <v>70000.0</v>
      </c>
      <c r="J1914" s="81">
        <v>62220.0</v>
      </c>
      <c r="K1914" s="81">
        <v>105000.0</v>
      </c>
      <c r="L1914" s="82">
        <v>0.4900032776138971</v>
      </c>
      <c r="N1914" s="83">
        <f t="shared" si="1"/>
        <v>0.4900032776</v>
      </c>
      <c r="O1914" s="83">
        <f t="shared" si="2"/>
        <v>0.4900032776</v>
      </c>
      <c r="Q1914" s="83">
        <f t="shared" si="3"/>
        <v>0.2179285714</v>
      </c>
      <c r="R1914" s="83">
        <f t="shared" si="4"/>
        <v>0.4900032776</v>
      </c>
      <c r="S1914" s="83" t="b">
        <f t="shared" si="5"/>
        <v>0</v>
      </c>
      <c r="T1914" s="72"/>
      <c r="U1914" s="72"/>
      <c r="V1914" s="72"/>
      <c r="W1914" s="72"/>
      <c r="X1914" s="72"/>
      <c r="Y1914" s="72"/>
      <c r="Z1914" s="72"/>
      <c r="AA1914" s="72"/>
      <c r="AB1914" s="72"/>
      <c r="AC1914" s="72"/>
      <c r="AD1914" s="72"/>
      <c r="AE1914" s="72"/>
      <c r="AF1914" s="72"/>
      <c r="AG1914" s="72"/>
      <c r="AH1914" s="72"/>
      <c r="AI1914" s="72"/>
      <c r="AJ1914" s="72"/>
      <c r="AK1914" s="72"/>
    </row>
    <row r="1915" ht="14.25" customHeight="1">
      <c r="A1915" s="78">
        <v>1912.0</v>
      </c>
      <c r="C1915" s="78" t="str">
        <f>VLOOKUP(G1915,[1]Macrodata_CCF!$A$3:$D$55,4,FALSE)</f>
        <v>#ERROR!</v>
      </c>
      <c r="E1915" s="79" t="str">
        <f>VLOOKUP(G1915,[1]Macrodata_CCF!$A$3:$B$55,2,FALSE)</f>
        <v>#ERROR!</v>
      </c>
      <c r="F1915" s="78">
        <v>0.0</v>
      </c>
      <c r="G1915" s="80">
        <v>20.0</v>
      </c>
      <c r="H1915" s="81">
        <v>22580.0</v>
      </c>
      <c r="I1915" s="81">
        <v>130000.0</v>
      </c>
      <c r="J1915" s="81">
        <v>39765.0</v>
      </c>
      <c r="K1915" s="81">
        <v>130000.0</v>
      </c>
      <c r="L1915" s="82">
        <v>0.1599795196425247</v>
      </c>
      <c r="N1915" s="83">
        <f t="shared" si="1"/>
        <v>0.1599795196</v>
      </c>
      <c r="O1915" s="83">
        <f t="shared" si="2"/>
        <v>0.1599795196</v>
      </c>
      <c r="Q1915" s="83">
        <f t="shared" si="3"/>
        <v>0.8263076923</v>
      </c>
      <c r="R1915" s="83">
        <f t="shared" si="4"/>
        <v>0.1599795196</v>
      </c>
      <c r="S1915" s="83" t="b">
        <f t="shared" si="5"/>
        <v>0</v>
      </c>
      <c r="T1915" s="72"/>
      <c r="U1915" s="72"/>
      <c r="V1915" s="72"/>
      <c r="W1915" s="72"/>
      <c r="X1915" s="72"/>
      <c r="Y1915" s="72"/>
      <c r="Z1915" s="72"/>
      <c r="AA1915" s="72"/>
      <c r="AB1915" s="72"/>
      <c r="AC1915" s="72"/>
      <c r="AD1915" s="72"/>
      <c r="AE1915" s="72"/>
      <c r="AF1915" s="72"/>
      <c r="AG1915" s="72"/>
      <c r="AH1915" s="72"/>
      <c r="AI1915" s="72"/>
      <c r="AJ1915" s="72"/>
      <c r="AK1915" s="72"/>
    </row>
    <row r="1916" ht="14.25" customHeight="1">
      <c r="A1916" s="78">
        <v>1913.0</v>
      </c>
      <c r="C1916" s="78" t="str">
        <f>VLOOKUP(G1916,[1]Macrodata_CCF!$A$3:$D$55,4,FALSE)</f>
        <v>#ERROR!</v>
      </c>
      <c r="E1916" s="79" t="str">
        <f>VLOOKUP(G1916,[1]Macrodata_CCF!$A$3:$B$55,2,FALSE)</f>
        <v>#ERROR!</v>
      </c>
      <c r="F1916" s="78">
        <v>0.0</v>
      </c>
      <c r="G1916" s="80">
        <v>31.0</v>
      </c>
      <c r="H1916" s="81">
        <v>0.0</v>
      </c>
      <c r="I1916" s="81">
        <v>40000.0</v>
      </c>
      <c r="J1916" s="81">
        <v>6000.0</v>
      </c>
      <c r="K1916" s="81">
        <v>40000.0</v>
      </c>
      <c r="L1916" s="82">
        <v>0.15</v>
      </c>
      <c r="N1916" s="83">
        <f t="shared" si="1"/>
        <v>0.15</v>
      </c>
      <c r="O1916" s="83">
        <f t="shared" si="2"/>
        <v>0.15</v>
      </c>
      <c r="Q1916" s="83">
        <f t="shared" si="3"/>
        <v>1</v>
      </c>
      <c r="R1916" s="83">
        <f t="shared" si="4"/>
        <v>0.15</v>
      </c>
      <c r="S1916" s="83" t="b">
        <f t="shared" si="5"/>
        <v>0</v>
      </c>
      <c r="T1916" s="72"/>
      <c r="U1916" s="72"/>
      <c r="V1916" s="72"/>
      <c r="W1916" s="72"/>
      <c r="X1916" s="72"/>
      <c r="Y1916" s="72"/>
      <c r="Z1916" s="72"/>
      <c r="AA1916" s="72"/>
      <c r="AB1916" s="72"/>
      <c r="AC1916" s="72"/>
      <c r="AD1916" s="72"/>
      <c r="AE1916" s="72"/>
      <c r="AF1916" s="72"/>
      <c r="AG1916" s="72"/>
      <c r="AH1916" s="72"/>
      <c r="AI1916" s="72"/>
      <c r="AJ1916" s="72"/>
      <c r="AK1916" s="72"/>
    </row>
    <row r="1917" ht="14.25" customHeight="1">
      <c r="A1917" s="78">
        <v>1914.0</v>
      </c>
      <c r="C1917" s="78" t="str">
        <f>VLOOKUP(G1917,[1]Macrodata_CCF!$A$3:$D$55,4,FALSE)</f>
        <v>#ERROR!</v>
      </c>
      <c r="E1917" s="79" t="str">
        <f>VLOOKUP(G1917,[1]Macrodata_CCF!$A$3:$B$55,2,FALSE)</f>
        <v>#ERROR!</v>
      </c>
      <c r="F1917" s="78">
        <v>1.0</v>
      </c>
      <c r="G1917" s="80">
        <v>36.0</v>
      </c>
      <c r="H1917" s="81">
        <v>23610.0</v>
      </c>
      <c r="I1917" s="81">
        <v>520000.0</v>
      </c>
      <c r="J1917" s="81">
        <v>321445.0</v>
      </c>
      <c r="K1917" s="81">
        <v>520000.0</v>
      </c>
      <c r="L1917" s="82">
        <v>0.600002014545015</v>
      </c>
      <c r="N1917" s="83">
        <f t="shared" si="1"/>
        <v>0.6000020145</v>
      </c>
      <c r="O1917" s="83">
        <f t="shared" si="2"/>
        <v>0.6000020145</v>
      </c>
      <c r="Q1917" s="83">
        <f t="shared" si="3"/>
        <v>0.9545961538</v>
      </c>
      <c r="R1917" s="83">
        <f t="shared" si="4"/>
        <v>0.6000020145</v>
      </c>
      <c r="S1917" s="83" t="b">
        <f t="shared" si="5"/>
        <v>0</v>
      </c>
      <c r="T1917" s="72"/>
      <c r="U1917" s="72"/>
      <c r="V1917" s="72"/>
      <c r="W1917" s="72"/>
      <c r="X1917" s="72"/>
      <c r="Y1917" s="72"/>
      <c r="Z1917" s="72"/>
      <c r="AA1917" s="72"/>
      <c r="AB1917" s="72"/>
      <c r="AC1917" s="72"/>
      <c r="AD1917" s="72"/>
      <c r="AE1917" s="72"/>
      <c r="AF1917" s="72"/>
      <c r="AG1917" s="72"/>
      <c r="AH1917" s="72"/>
      <c r="AI1917" s="72"/>
      <c r="AJ1917" s="72"/>
      <c r="AK1917" s="72"/>
    </row>
    <row r="1918" ht="14.25" customHeight="1">
      <c r="A1918" s="78">
        <v>1915.0</v>
      </c>
      <c r="C1918" s="78" t="str">
        <f>VLOOKUP(G1918,[1]Macrodata_CCF!$A$3:$D$55,4,FALSE)</f>
        <v>#ERROR!</v>
      </c>
      <c r="E1918" s="79" t="str">
        <f>VLOOKUP(G1918,[1]Macrodata_CCF!$A$3:$B$55,2,FALSE)</f>
        <v>#ERROR!</v>
      </c>
      <c r="F1918" s="78">
        <v>0.0</v>
      </c>
      <c r="G1918" s="80">
        <v>21.0</v>
      </c>
      <c r="H1918" s="81">
        <v>573410.0</v>
      </c>
      <c r="I1918" s="81">
        <v>640000.0</v>
      </c>
      <c r="J1918" s="81">
        <v>585395.0</v>
      </c>
      <c r="K1918" s="81">
        <v>640000.0</v>
      </c>
      <c r="L1918" s="82">
        <v>0.1799819792761676</v>
      </c>
      <c r="N1918" s="83">
        <f t="shared" si="1"/>
        <v>0.1799819793</v>
      </c>
      <c r="O1918" s="83">
        <f t="shared" si="2"/>
        <v>0.1799819793</v>
      </c>
      <c r="Q1918" s="83">
        <f t="shared" si="3"/>
        <v>0.104046875</v>
      </c>
      <c r="R1918" s="83">
        <f t="shared" si="4"/>
        <v>0.1799819793</v>
      </c>
      <c r="S1918" s="83" t="b">
        <f t="shared" si="5"/>
        <v>0</v>
      </c>
      <c r="T1918" s="72"/>
      <c r="U1918" s="72"/>
      <c r="V1918" s="72"/>
      <c r="W1918" s="72"/>
      <c r="X1918" s="72"/>
      <c r="Y1918" s="72"/>
      <c r="Z1918" s="72"/>
      <c r="AA1918" s="72"/>
      <c r="AB1918" s="72"/>
      <c r="AC1918" s="72"/>
      <c r="AD1918" s="72"/>
      <c r="AE1918" s="72"/>
      <c r="AF1918" s="72"/>
      <c r="AG1918" s="72"/>
      <c r="AH1918" s="72"/>
      <c r="AI1918" s="72"/>
      <c r="AJ1918" s="72"/>
      <c r="AK1918" s="72"/>
    </row>
    <row r="1919" ht="14.25" customHeight="1">
      <c r="A1919" s="78">
        <v>1916.0</v>
      </c>
      <c r="C1919" s="78" t="str">
        <f>VLOOKUP(G1919,[1]Macrodata_CCF!$A$3:$D$55,4,FALSE)</f>
        <v>#ERROR!</v>
      </c>
      <c r="E1919" s="79" t="str">
        <f>VLOOKUP(G1919,[1]Macrodata_CCF!$A$3:$B$55,2,FALSE)</f>
        <v>#ERROR!</v>
      </c>
      <c r="F1919" s="78">
        <v>0.0</v>
      </c>
      <c r="G1919" s="80">
        <v>7.0</v>
      </c>
      <c r="H1919" s="81">
        <v>24110.0</v>
      </c>
      <c r="I1919" s="81">
        <v>560000.0</v>
      </c>
      <c r="J1919" s="81">
        <v>200955.0</v>
      </c>
      <c r="K1919" s="81">
        <v>560000.0</v>
      </c>
      <c r="L1919" s="82">
        <v>0.330002425870981</v>
      </c>
      <c r="N1919" s="83">
        <f t="shared" si="1"/>
        <v>0.3300024259</v>
      </c>
      <c r="O1919" s="83">
        <f t="shared" si="2"/>
        <v>0.3300024259</v>
      </c>
      <c r="Q1919" s="83">
        <f t="shared" si="3"/>
        <v>0.9569464286</v>
      </c>
      <c r="R1919" s="83">
        <f t="shared" si="4"/>
        <v>0.3300024259</v>
      </c>
      <c r="S1919" s="83" t="b">
        <f t="shared" si="5"/>
        <v>0</v>
      </c>
      <c r="T1919" s="72"/>
      <c r="U1919" s="72"/>
      <c r="V1919" s="72"/>
      <c r="W1919" s="72"/>
      <c r="X1919" s="72"/>
      <c r="Y1919" s="72"/>
      <c r="Z1919" s="72"/>
      <c r="AA1919" s="72"/>
      <c r="AB1919" s="72"/>
      <c r="AC1919" s="72"/>
      <c r="AD1919" s="72"/>
      <c r="AE1919" s="72"/>
      <c r="AF1919" s="72"/>
      <c r="AG1919" s="72"/>
      <c r="AH1919" s="72"/>
      <c r="AI1919" s="72"/>
      <c r="AJ1919" s="72"/>
      <c r="AK1919" s="72"/>
    </row>
    <row r="1920" ht="14.25" customHeight="1">
      <c r="A1920" s="78">
        <v>1917.0</v>
      </c>
      <c r="C1920" s="78" t="str">
        <f>VLOOKUP(G1920,[1]Macrodata_CCF!$A$3:$D$55,4,FALSE)</f>
        <v>#ERROR!</v>
      </c>
      <c r="E1920" s="79" t="str">
        <f>VLOOKUP(G1920,[1]Macrodata_CCF!$A$3:$B$55,2,FALSE)</f>
        <v>#ERROR!</v>
      </c>
      <c r="F1920" s="78">
        <v>0.0</v>
      </c>
      <c r="G1920" s="80">
        <v>12.0</v>
      </c>
      <c r="H1920" s="81">
        <v>0.0</v>
      </c>
      <c r="I1920" s="81">
        <v>30000.0</v>
      </c>
      <c r="J1920" s="81">
        <v>30600.0</v>
      </c>
      <c r="K1920" s="81">
        <v>30000.0</v>
      </c>
      <c r="L1920" s="82">
        <v>1.02</v>
      </c>
      <c r="N1920" s="83">
        <f t="shared" si="1"/>
        <v>1.02</v>
      </c>
      <c r="O1920" s="83">
        <f t="shared" si="2"/>
        <v>1</v>
      </c>
      <c r="Q1920" s="83">
        <f t="shared" si="3"/>
        <v>1</v>
      </c>
      <c r="R1920" s="83">
        <f t="shared" si="4"/>
        <v>1.02</v>
      </c>
      <c r="S1920" s="83" t="b">
        <f t="shared" si="5"/>
        <v>0</v>
      </c>
      <c r="T1920" s="72"/>
      <c r="U1920" s="72"/>
      <c r="V1920" s="72"/>
      <c r="W1920" s="72"/>
      <c r="X1920" s="72"/>
      <c r="Y1920" s="72"/>
      <c r="Z1920" s="72"/>
      <c r="AA1920" s="72"/>
      <c r="AB1920" s="72"/>
      <c r="AC1920" s="72"/>
      <c r="AD1920" s="72"/>
      <c r="AE1920" s="72"/>
      <c r="AF1920" s="72"/>
      <c r="AG1920" s="72"/>
      <c r="AH1920" s="72"/>
      <c r="AI1920" s="72"/>
      <c r="AJ1920" s="72"/>
      <c r="AK1920" s="72"/>
    </row>
    <row r="1921" ht="14.25" customHeight="1">
      <c r="A1921" s="78">
        <v>1918.0</v>
      </c>
      <c r="C1921" s="78" t="str">
        <f>VLOOKUP(G1921,[1]Macrodata_CCF!$A$3:$D$55,4,FALSE)</f>
        <v>#ERROR!</v>
      </c>
      <c r="E1921" s="79" t="str">
        <f>VLOOKUP(G1921,[1]Macrodata_CCF!$A$3:$B$55,2,FALSE)</f>
        <v>#ERROR!</v>
      </c>
      <c r="F1921" s="78">
        <v>0.0</v>
      </c>
      <c r="G1921" s="80">
        <v>33.0</v>
      </c>
      <c r="H1921" s="81">
        <v>101630.0</v>
      </c>
      <c r="I1921" s="81">
        <v>120000.0</v>
      </c>
      <c r="J1921" s="81">
        <v>122400.0</v>
      </c>
      <c r="K1921" s="81">
        <v>120000.0</v>
      </c>
      <c r="L1921" s="82">
        <v>1.130647795318454</v>
      </c>
      <c r="N1921" s="83">
        <f t="shared" si="1"/>
        <v>1.130647795</v>
      </c>
      <c r="O1921" s="83">
        <f t="shared" si="2"/>
        <v>1</v>
      </c>
      <c r="Q1921" s="83">
        <f t="shared" si="3"/>
        <v>0.1530833333</v>
      </c>
      <c r="R1921" s="83">
        <f t="shared" si="4"/>
        <v>1.130647795</v>
      </c>
      <c r="S1921" s="83" t="b">
        <f t="shared" si="5"/>
        <v>0</v>
      </c>
      <c r="T1921" s="72"/>
      <c r="U1921" s="72"/>
      <c r="V1921" s="72"/>
      <c r="W1921" s="72"/>
      <c r="X1921" s="72"/>
      <c r="Y1921" s="72"/>
      <c r="Z1921" s="72"/>
      <c r="AA1921" s="72"/>
      <c r="AB1921" s="72"/>
      <c r="AC1921" s="72"/>
      <c r="AD1921" s="72"/>
      <c r="AE1921" s="72"/>
      <c r="AF1921" s="72"/>
      <c r="AG1921" s="72"/>
      <c r="AH1921" s="72"/>
      <c r="AI1921" s="72"/>
      <c r="AJ1921" s="72"/>
      <c r="AK1921" s="72"/>
    </row>
    <row r="1922" ht="14.25" customHeight="1">
      <c r="A1922" s="78">
        <v>1919.0</v>
      </c>
      <c r="C1922" s="78" t="str">
        <f>VLOOKUP(G1922,[1]Macrodata_CCF!$A$3:$D$55,4,FALSE)</f>
        <v>#ERROR!</v>
      </c>
      <c r="E1922" s="79" t="str">
        <f>VLOOKUP(G1922,[1]Macrodata_CCF!$A$3:$B$55,2,FALSE)</f>
        <v>#ERROR!</v>
      </c>
      <c r="F1922" s="78">
        <v>1.0</v>
      </c>
      <c r="G1922" s="80">
        <v>38.0</v>
      </c>
      <c r="H1922" s="81">
        <v>393755.0</v>
      </c>
      <c r="I1922" s="81">
        <v>790000.0</v>
      </c>
      <c r="J1922" s="81">
        <v>556215.0</v>
      </c>
      <c r="K1922" s="81">
        <v>790000.0</v>
      </c>
      <c r="L1922" s="82">
        <v>0.4099988643389822</v>
      </c>
      <c r="N1922" s="83">
        <f t="shared" si="1"/>
        <v>0.4099988643</v>
      </c>
      <c r="O1922" s="83">
        <f t="shared" si="2"/>
        <v>0.4099988643</v>
      </c>
      <c r="Q1922" s="83">
        <f t="shared" si="3"/>
        <v>0.5015759494</v>
      </c>
      <c r="R1922" s="83">
        <f t="shared" si="4"/>
        <v>0.4099988643</v>
      </c>
      <c r="S1922" s="83" t="b">
        <f t="shared" si="5"/>
        <v>0</v>
      </c>
      <c r="T1922" s="72"/>
      <c r="U1922" s="72"/>
      <c r="V1922" s="72"/>
      <c r="W1922" s="72"/>
      <c r="X1922" s="72"/>
      <c r="Y1922" s="72"/>
      <c r="Z1922" s="72"/>
      <c r="AA1922" s="72"/>
      <c r="AB1922" s="72"/>
      <c r="AC1922" s="72"/>
      <c r="AD1922" s="72"/>
      <c r="AE1922" s="72"/>
      <c r="AF1922" s="72"/>
      <c r="AG1922" s="72"/>
      <c r="AH1922" s="72"/>
      <c r="AI1922" s="72"/>
      <c r="AJ1922" s="72"/>
      <c r="AK1922" s="72"/>
    </row>
    <row r="1923" ht="14.25" customHeight="1">
      <c r="A1923" s="78">
        <v>1920.0</v>
      </c>
      <c r="C1923" s="78" t="str">
        <f>VLOOKUP(G1923,[1]Macrodata_CCF!$A$3:$D$55,4,FALSE)</f>
        <v>#ERROR!</v>
      </c>
      <c r="E1923" s="79" t="str">
        <f>VLOOKUP(G1923,[1]Macrodata_CCF!$A$3:$B$55,2,FALSE)</f>
        <v>#ERROR!</v>
      </c>
      <c r="F1923" s="78">
        <v>0.0</v>
      </c>
      <c r="G1923" s="80">
        <v>41.0</v>
      </c>
      <c r="H1923" s="81">
        <v>248695.0</v>
      </c>
      <c r="I1923" s="81">
        <v>590000.0</v>
      </c>
      <c r="J1923" s="81">
        <v>601800.0</v>
      </c>
      <c r="K1923" s="81">
        <v>590000.0</v>
      </c>
      <c r="L1923" s="82">
        <v>1.034573182344237</v>
      </c>
      <c r="N1923" s="83">
        <f t="shared" si="1"/>
        <v>1.034573182</v>
      </c>
      <c r="O1923" s="83">
        <f t="shared" si="2"/>
        <v>1</v>
      </c>
      <c r="Q1923" s="83">
        <f t="shared" si="3"/>
        <v>0.5784830508</v>
      </c>
      <c r="R1923" s="83">
        <f t="shared" si="4"/>
        <v>1.034573182</v>
      </c>
      <c r="S1923" s="83" t="b">
        <f t="shared" si="5"/>
        <v>0</v>
      </c>
      <c r="T1923" s="72"/>
      <c r="U1923" s="72"/>
      <c r="V1923" s="72"/>
      <c r="W1923" s="72"/>
      <c r="X1923" s="72"/>
      <c r="Y1923" s="72"/>
      <c r="Z1923" s="72"/>
      <c r="AA1923" s="72"/>
      <c r="AB1923" s="72"/>
      <c r="AC1923" s="72"/>
      <c r="AD1923" s="72"/>
      <c r="AE1923" s="72"/>
      <c r="AF1923" s="72"/>
      <c r="AG1923" s="72"/>
      <c r="AH1923" s="72"/>
      <c r="AI1923" s="72"/>
      <c r="AJ1923" s="72"/>
      <c r="AK1923" s="72"/>
    </row>
    <row r="1924" ht="14.25" customHeight="1">
      <c r="A1924" s="78">
        <v>1921.0</v>
      </c>
      <c r="C1924" s="78" t="str">
        <f>VLOOKUP(G1924,[1]Macrodata_CCF!$A$3:$D$55,4,FALSE)</f>
        <v>#ERROR!</v>
      </c>
      <c r="E1924" s="79" t="str">
        <f>VLOOKUP(G1924,[1]Macrodata_CCF!$A$3:$B$55,2,FALSE)</f>
        <v>#ERROR!</v>
      </c>
      <c r="F1924" s="78">
        <v>0.0</v>
      </c>
      <c r="G1924" s="80">
        <v>17.0</v>
      </c>
      <c r="H1924" s="81">
        <v>450620.0</v>
      </c>
      <c r="I1924" s="81">
        <v>800000.0</v>
      </c>
      <c r="J1924" s="81">
        <v>517000.0</v>
      </c>
      <c r="K1924" s="81">
        <v>800000.0</v>
      </c>
      <c r="L1924" s="82">
        <v>0.1899937031312611</v>
      </c>
      <c r="N1924" s="83">
        <f t="shared" si="1"/>
        <v>0.1899937031</v>
      </c>
      <c r="O1924" s="83">
        <f t="shared" si="2"/>
        <v>0.1899937031</v>
      </c>
      <c r="Q1924" s="83">
        <f t="shared" si="3"/>
        <v>0.436725</v>
      </c>
      <c r="R1924" s="83">
        <f t="shared" si="4"/>
        <v>0.1899937031</v>
      </c>
      <c r="S1924" s="83" t="b">
        <f t="shared" si="5"/>
        <v>0</v>
      </c>
      <c r="T1924" s="72"/>
      <c r="U1924" s="72"/>
      <c r="V1924" s="72"/>
      <c r="W1924" s="72"/>
      <c r="X1924" s="72"/>
      <c r="Y1924" s="72"/>
      <c r="Z1924" s="72"/>
      <c r="AA1924" s="72"/>
      <c r="AB1924" s="72"/>
      <c r="AC1924" s="72"/>
      <c r="AD1924" s="72"/>
      <c r="AE1924" s="72"/>
      <c r="AF1924" s="72"/>
      <c r="AG1924" s="72"/>
      <c r="AH1924" s="72"/>
      <c r="AI1924" s="72"/>
      <c r="AJ1924" s="72"/>
      <c r="AK1924" s="72"/>
    </row>
    <row r="1925" ht="14.25" customHeight="1">
      <c r="A1925" s="78">
        <v>1922.0</v>
      </c>
      <c r="C1925" s="78" t="str">
        <f>VLOOKUP(G1925,[1]Macrodata_CCF!$A$3:$D$55,4,FALSE)</f>
        <v>#ERROR!</v>
      </c>
      <c r="E1925" s="79" t="str">
        <f>VLOOKUP(G1925,[1]Macrodata_CCF!$A$3:$B$55,2,FALSE)</f>
        <v>#ERROR!</v>
      </c>
      <c r="F1925" s="78">
        <v>1.0</v>
      </c>
      <c r="G1925" s="80">
        <v>15.0</v>
      </c>
      <c r="H1925" s="81">
        <v>373900.0</v>
      </c>
      <c r="I1925" s="81">
        <v>430000.0</v>
      </c>
      <c r="J1925" s="81">
        <v>346410.0</v>
      </c>
      <c r="K1925" s="81">
        <v>430000.0</v>
      </c>
      <c r="L1925" s="82">
        <v>-0.4900178253119429</v>
      </c>
      <c r="N1925" s="83">
        <f t="shared" si="1"/>
        <v>-0.4900178253</v>
      </c>
      <c r="O1925" s="83">
        <f t="shared" si="2"/>
        <v>0</v>
      </c>
      <c r="Q1925" s="83">
        <f t="shared" si="3"/>
        <v>0.1304651163</v>
      </c>
      <c r="R1925" s="83">
        <f t="shared" si="4"/>
        <v>-0.4900178253</v>
      </c>
      <c r="S1925" s="83" t="b">
        <f t="shared" si="5"/>
        <v>0</v>
      </c>
      <c r="T1925" s="72"/>
      <c r="U1925" s="72"/>
      <c r="V1925" s="72"/>
      <c r="W1925" s="72"/>
      <c r="X1925" s="72"/>
      <c r="Y1925" s="72"/>
      <c r="Z1925" s="72"/>
      <c r="AA1925" s="72"/>
      <c r="AB1925" s="72"/>
      <c r="AC1925" s="72"/>
      <c r="AD1925" s="72"/>
      <c r="AE1925" s="72"/>
      <c r="AF1925" s="72"/>
      <c r="AG1925" s="72"/>
      <c r="AH1925" s="72"/>
      <c r="AI1925" s="72"/>
      <c r="AJ1925" s="72"/>
      <c r="AK1925" s="72"/>
    </row>
    <row r="1926" ht="14.25" customHeight="1">
      <c r="A1926" s="78">
        <v>1923.0</v>
      </c>
      <c r="C1926" s="78" t="str">
        <f>VLOOKUP(G1926,[1]Macrodata_CCF!$A$3:$D$55,4,FALSE)</f>
        <v>#ERROR!</v>
      </c>
      <c r="E1926" s="79" t="str">
        <f>VLOOKUP(G1926,[1]Macrodata_CCF!$A$3:$B$55,2,FALSE)</f>
        <v>#ERROR!</v>
      </c>
      <c r="F1926" s="78">
        <v>0.0</v>
      </c>
      <c r="G1926" s="80">
        <v>17.0</v>
      </c>
      <c r="H1926" s="81">
        <v>588565.0</v>
      </c>
      <c r="I1926" s="81">
        <v>640000.0</v>
      </c>
      <c r="J1926" s="81">
        <v>598850.0</v>
      </c>
      <c r="K1926" s="81">
        <v>640000.0</v>
      </c>
      <c r="L1926" s="82">
        <v>0.1999611159716147</v>
      </c>
      <c r="N1926" s="83">
        <f t="shared" si="1"/>
        <v>0.199961116</v>
      </c>
      <c r="O1926" s="83">
        <f t="shared" si="2"/>
        <v>0.199961116</v>
      </c>
      <c r="Q1926" s="83">
        <f t="shared" si="3"/>
        <v>0.0803671875</v>
      </c>
      <c r="R1926" s="83">
        <f t="shared" si="4"/>
        <v>0.0160703125</v>
      </c>
      <c r="S1926" s="83" t="b">
        <f t="shared" si="5"/>
        <v>0</v>
      </c>
      <c r="T1926" s="72"/>
      <c r="U1926" s="72"/>
      <c r="V1926" s="72"/>
      <c r="W1926" s="72"/>
      <c r="X1926" s="72"/>
      <c r="Y1926" s="72"/>
      <c r="Z1926" s="72"/>
      <c r="AA1926" s="72"/>
      <c r="AB1926" s="72"/>
      <c r="AC1926" s="72"/>
      <c r="AD1926" s="72"/>
      <c r="AE1926" s="72"/>
      <c r="AF1926" s="72"/>
      <c r="AG1926" s="72"/>
      <c r="AH1926" s="72"/>
      <c r="AI1926" s="72"/>
      <c r="AJ1926" s="72"/>
      <c r="AK1926" s="72"/>
    </row>
    <row r="1927" ht="14.25" customHeight="1">
      <c r="A1927" s="78">
        <v>1924.0</v>
      </c>
      <c r="C1927" s="78" t="str">
        <f>VLOOKUP(G1927,[1]Macrodata_CCF!$A$3:$D$55,4,FALSE)</f>
        <v>#ERROR!</v>
      </c>
      <c r="E1927" s="79" t="str">
        <f>VLOOKUP(G1927,[1]Macrodata_CCF!$A$3:$B$55,2,FALSE)</f>
        <v>#ERROR!</v>
      </c>
      <c r="F1927" s="78">
        <v>0.0</v>
      </c>
      <c r="G1927" s="80">
        <v>49.0</v>
      </c>
      <c r="H1927" s="81">
        <v>172200.0</v>
      </c>
      <c r="I1927" s="81">
        <v>480000.0</v>
      </c>
      <c r="J1927" s="81">
        <v>215290.0</v>
      </c>
      <c r="K1927" s="81">
        <v>912000.0</v>
      </c>
      <c r="L1927" s="82">
        <v>0.139993502274204</v>
      </c>
      <c r="N1927" s="83">
        <f t="shared" si="1"/>
        <v>0.1399935023</v>
      </c>
      <c r="O1927" s="83">
        <f t="shared" si="2"/>
        <v>0.1399935023</v>
      </c>
      <c r="Q1927" s="83">
        <f t="shared" si="3"/>
        <v>0.64125</v>
      </c>
      <c r="R1927" s="83">
        <f t="shared" si="4"/>
        <v>0.1399935023</v>
      </c>
      <c r="S1927" s="83" t="b">
        <f t="shared" si="5"/>
        <v>0</v>
      </c>
      <c r="T1927" s="72"/>
      <c r="U1927" s="72"/>
      <c r="V1927" s="72"/>
      <c r="W1927" s="72"/>
      <c r="X1927" s="72"/>
      <c r="Y1927" s="72"/>
      <c r="Z1927" s="72"/>
      <c r="AA1927" s="72"/>
      <c r="AB1927" s="72"/>
      <c r="AC1927" s="72"/>
      <c r="AD1927" s="72"/>
      <c r="AE1927" s="72"/>
      <c r="AF1927" s="72"/>
      <c r="AG1927" s="72"/>
      <c r="AH1927" s="72"/>
      <c r="AI1927" s="72"/>
      <c r="AJ1927" s="72"/>
      <c r="AK1927" s="72"/>
    </row>
    <row r="1928" ht="14.25" customHeight="1">
      <c r="A1928" s="78">
        <v>1925.0</v>
      </c>
      <c r="C1928" s="78" t="str">
        <f>VLOOKUP(G1928,[1]Macrodata_CCF!$A$3:$D$55,4,FALSE)</f>
        <v>#ERROR!</v>
      </c>
      <c r="E1928" s="79" t="str">
        <f>VLOOKUP(G1928,[1]Macrodata_CCF!$A$3:$B$55,2,FALSE)</f>
        <v>#ERROR!</v>
      </c>
      <c r="F1928" s="78">
        <v>0.0</v>
      </c>
      <c r="G1928" s="80">
        <v>50.0</v>
      </c>
      <c r="H1928" s="81">
        <v>10785.0</v>
      </c>
      <c r="I1928" s="81">
        <v>20000.0</v>
      </c>
      <c r="J1928" s="81">
        <v>7835.0</v>
      </c>
      <c r="K1928" s="81">
        <v>20000.0</v>
      </c>
      <c r="L1928" s="82">
        <v>-0.3201302224633749</v>
      </c>
      <c r="N1928" s="83">
        <f t="shared" si="1"/>
        <v>-0.3201302225</v>
      </c>
      <c r="O1928" s="83">
        <f t="shared" si="2"/>
        <v>0</v>
      </c>
      <c r="Q1928" s="83">
        <f t="shared" si="3"/>
        <v>0.46075</v>
      </c>
      <c r="R1928" s="83">
        <f t="shared" si="4"/>
        <v>-0.3201302225</v>
      </c>
      <c r="S1928" s="83" t="b">
        <f t="shared" si="5"/>
        <v>0</v>
      </c>
      <c r="T1928" s="72"/>
      <c r="U1928" s="72"/>
      <c r="V1928" s="72"/>
      <c r="W1928" s="72"/>
      <c r="X1928" s="72"/>
      <c r="Y1928" s="72"/>
      <c r="Z1928" s="72"/>
      <c r="AA1928" s="72"/>
      <c r="AB1928" s="72"/>
      <c r="AC1928" s="72"/>
      <c r="AD1928" s="72"/>
      <c r="AE1928" s="72"/>
      <c r="AF1928" s="72"/>
      <c r="AG1928" s="72"/>
      <c r="AH1928" s="72"/>
      <c r="AI1928" s="72"/>
      <c r="AJ1928" s="72"/>
      <c r="AK1928" s="72"/>
    </row>
    <row r="1929" ht="14.25" customHeight="1">
      <c r="A1929" s="78">
        <v>1926.0</v>
      </c>
      <c r="C1929" s="78" t="str">
        <f>VLOOKUP(G1929,[1]Macrodata_CCF!$A$3:$D$55,4,FALSE)</f>
        <v>#ERROR!</v>
      </c>
      <c r="E1929" s="79" t="str">
        <f>VLOOKUP(G1929,[1]Macrodata_CCF!$A$3:$B$55,2,FALSE)</f>
        <v>#ERROR!</v>
      </c>
      <c r="F1929" s="78">
        <v>0.0</v>
      </c>
      <c r="G1929" s="80">
        <v>33.0</v>
      </c>
      <c r="H1929" s="81">
        <v>74310.0</v>
      </c>
      <c r="I1929" s="81">
        <v>190000.0</v>
      </c>
      <c r="J1929" s="81">
        <v>91665.0</v>
      </c>
      <c r="K1929" s="81">
        <v>190000.0</v>
      </c>
      <c r="L1929" s="82">
        <v>0.1500129656841559</v>
      </c>
      <c r="N1929" s="83">
        <f t="shared" si="1"/>
        <v>0.1500129657</v>
      </c>
      <c r="O1929" s="83">
        <f t="shared" si="2"/>
        <v>0.1500129657</v>
      </c>
      <c r="Q1929" s="83">
        <f t="shared" si="3"/>
        <v>0.6088947368</v>
      </c>
      <c r="R1929" s="83">
        <f t="shared" si="4"/>
        <v>0.1500129657</v>
      </c>
      <c r="S1929" s="83" t="b">
        <f t="shared" si="5"/>
        <v>0</v>
      </c>
      <c r="T1929" s="72"/>
      <c r="U1929" s="72"/>
      <c r="V1929" s="72"/>
      <c r="W1929" s="72"/>
      <c r="X1929" s="72"/>
      <c r="Y1929" s="72"/>
      <c r="Z1929" s="72"/>
      <c r="AA1929" s="72"/>
      <c r="AB1929" s="72"/>
      <c r="AC1929" s="72"/>
      <c r="AD1929" s="72"/>
      <c r="AE1929" s="72"/>
      <c r="AF1929" s="72"/>
      <c r="AG1929" s="72"/>
      <c r="AH1929" s="72"/>
      <c r="AI1929" s="72"/>
      <c r="AJ1929" s="72"/>
      <c r="AK1929" s="72"/>
    </row>
    <row r="1930" ht="14.25" customHeight="1">
      <c r="A1930" s="78">
        <v>1927.0</v>
      </c>
      <c r="C1930" s="78" t="str">
        <f>VLOOKUP(G1930,[1]Macrodata_CCF!$A$3:$D$55,4,FALSE)</f>
        <v>#ERROR!</v>
      </c>
      <c r="E1930" s="79" t="str">
        <f>VLOOKUP(G1930,[1]Macrodata_CCF!$A$3:$B$55,2,FALSE)</f>
        <v>#ERROR!</v>
      </c>
      <c r="F1930" s="78">
        <v>0.0</v>
      </c>
      <c r="G1930" s="80">
        <v>33.0</v>
      </c>
      <c r="H1930" s="81">
        <v>0.0</v>
      </c>
      <c r="I1930" s="81">
        <v>550000.0</v>
      </c>
      <c r="J1930" s="81">
        <v>110000.0</v>
      </c>
      <c r="K1930" s="81">
        <v>550000.0</v>
      </c>
      <c r="L1930" s="82">
        <v>0.2</v>
      </c>
      <c r="N1930" s="83">
        <f t="shared" si="1"/>
        <v>0.2</v>
      </c>
      <c r="O1930" s="83">
        <f t="shared" si="2"/>
        <v>0.2</v>
      </c>
      <c r="Q1930" s="83">
        <f t="shared" si="3"/>
        <v>1</v>
      </c>
      <c r="R1930" s="83">
        <f t="shared" si="4"/>
        <v>0.2</v>
      </c>
      <c r="S1930" s="83" t="b">
        <f t="shared" si="5"/>
        <v>0</v>
      </c>
      <c r="T1930" s="72"/>
      <c r="U1930" s="72"/>
      <c r="V1930" s="72"/>
      <c r="W1930" s="72"/>
      <c r="X1930" s="72"/>
      <c r="Y1930" s="72"/>
      <c r="Z1930" s="72"/>
      <c r="AA1930" s="72"/>
      <c r="AB1930" s="72"/>
      <c r="AC1930" s="72"/>
      <c r="AD1930" s="72"/>
      <c r="AE1930" s="72"/>
      <c r="AF1930" s="72"/>
      <c r="AG1930" s="72"/>
      <c r="AH1930" s="72"/>
      <c r="AI1930" s="72"/>
      <c r="AJ1930" s="72"/>
      <c r="AK1930" s="72"/>
    </row>
    <row r="1931" ht="14.25" customHeight="1">
      <c r="A1931" s="78">
        <v>1928.0</v>
      </c>
      <c r="C1931" s="78" t="str">
        <f>VLOOKUP(G1931,[1]Macrodata_CCF!$A$3:$D$55,4,FALSE)</f>
        <v>#ERROR!</v>
      </c>
      <c r="E1931" s="79" t="str">
        <f>VLOOKUP(G1931,[1]Macrodata_CCF!$A$3:$B$55,2,FALSE)</f>
        <v>#ERROR!</v>
      </c>
      <c r="F1931" s="78">
        <v>0.0</v>
      </c>
      <c r="G1931" s="80">
        <v>2.0</v>
      </c>
      <c r="H1931" s="81">
        <v>13510.0</v>
      </c>
      <c r="I1931" s="81">
        <v>70000.0</v>
      </c>
      <c r="J1931" s="81">
        <v>32715.0</v>
      </c>
      <c r="K1931" s="81">
        <v>70000.0</v>
      </c>
      <c r="L1931" s="82">
        <v>0.3399716764029032</v>
      </c>
      <c r="N1931" s="83">
        <f t="shared" si="1"/>
        <v>0.3399716764</v>
      </c>
      <c r="O1931" s="83">
        <f t="shared" si="2"/>
        <v>0.3399716764</v>
      </c>
      <c r="Q1931" s="83">
        <f t="shared" si="3"/>
        <v>0.807</v>
      </c>
      <c r="R1931" s="83">
        <f t="shared" si="4"/>
        <v>0.3399716764</v>
      </c>
      <c r="S1931" s="83" t="b">
        <f t="shared" si="5"/>
        <v>0</v>
      </c>
      <c r="T1931" s="72"/>
      <c r="U1931" s="72"/>
      <c r="V1931" s="72"/>
      <c r="W1931" s="72"/>
      <c r="X1931" s="72"/>
      <c r="Y1931" s="72"/>
      <c r="Z1931" s="72"/>
      <c r="AA1931" s="72"/>
      <c r="AB1931" s="72"/>
      <c r="AC1931" s="72"/>
      <c r="AD1931" s="72"/>
      <c r="AE1931" s="72"/>
      <c r="AF1931" s="72"/>
      <c r="AG1931" s="72"/>
      <c r="AH1931" s="72"/>
      <c r="AI1931" s="72"/>
      <c r="AJ1931" s="72"/>
      <c r="AK1931" s="72"/>
    </row>
    <row r="1932" ht="14.25" customHeight="1">
      <c r="A1932" s="78">
        <v>1929.0</v>
      </c>
      <c r="C1932" s="78" t="str">
        <f>VLOOKUP(G1932,[1]Macrodata_CCF!$A$3:$D$55,4,FALSE)</f>
        <v>#ERROR!</v>
      </c>
      <c r="E1932" s="79" t="str">
        <f>VLOOKUP(G1932,[1]Macrodata_CCF!$A$3:$B$55,2,FALSE)</f>
        <v>#ERROR!</v>
      </c>
      <c r="F1932" s="78">
        <v>0.0</v>
      </c>
      <c r="G1932" s="80">
        <v>4.0</v>
      </c>
      <c r="H1932" s="81">
        <v>279105.0</v>
      </c>
      <c r="I1932" s="81">
        <v>890000.0</v>
      </c>
      <c r="J1932" s="81">
        <v>444045.0</v>
      </c>
      <c r="K1932" s="81">
        <v>890000.0</v>
      </c>
      <c r="L1932" s="82">
        <v>0.269997299044844</v>
      </c>
      <c r="N1932" s="83">
        <f t="shared" si="1"/>
        <v>0.269997299</v>
      </c>
      <c r="O1932" s="83">
        <f t="shared" si="2"/>
        <v>0.269997299</v>
      </c>
      <c r="Q1932" s="83">
        <f t="shared" si="3"/>
        <v>0.6863988764</v>
      </c>
      <c r="R1932" s="83">
        <f t="shared" si="4"/>
        <v>0.269997299</v>
      </c>
      <c r="S1932" s="83" t="b">
        <f t="shared" si="5"/>
        <v>0</v>
      </c>
      <c r="T1932" s="72"/>
      <c r="U1932" s="72"/>
      <c r="V1932" s="72"/>
      <c r="W1932" s="72"/>
      <c r="X1932" s="72"/>
      <c r="Y1932" s="72"/>
      <c r="Z1932" s="72"/>
      <c r="AA1932" s="72"/>
      <c r="AB1932" s="72"/>
      <c r="AC1932" s="72"/>
      <c r="AD1932" s="72"/>
      <c r="AE1932" s="72"/>
      <c r="AF1932" s="72"/>
      <c r="AG1932" s="72"/>
      <c r="AH1932" s="72"/>
      <c r="AI1932" s="72"/>
      <c r="AJ1932" s="72"/>
      <c r="AK1932" s="72"/>
    </row>
    <row r="1933" ht="14.25" customHeight="1">
      <c r="A1933" s="78">
        <v>1930.0</v>
      </c>
      <c r="C1933" s="78" t="str">
        <f>VLOOKUP(G1933,[1]Macrodata_CCF!$A$3:$D$55,4,FALSE)</f>
        <v>#ERROR!</v>
      </c>
      <c r="E1933" s="79" t="str">
        <f>VLOOKUP(G1933,[1]Macrodata_CCF!$A$3:$B$55,2,FALSE)</f>
        <v>#ERROR!</v>
      </c>
      <c r="F1933" s="78">
        <v>0.0</v>
      </c>
      <c r="G1933" s="80">
        <v>37.0</v>
      </c>
      <c r="H1933" s="81">
        <v>295730.0</v>
      </c>
      <c r="I1933" s="81">
        <v>520000.0</v>
      </c>
      <c r="J1933" s="81">
        <v>320400.0</v>
      </c>
      <c r="K1933" s="81">
        <v>520000.0</v>
      </c>
      <c r="L1933" s="82">
        <v>0.1100013376733402</v>
      </c>
      <c r="N1933" s="83">
        <f t="shared" si="1"/>
        <v>0.1100013377</v>
      </c>
      <c r="O1933" s="83">
        <f t="shared" si="2"/>
        <v>0.1100013377</v>
      </c>
      <c r="Q1933" s="83">
        <f t="shared" si="3"/>
        <v>0.4312884615</v>
      </c>
      <c r="R1933" s="83">
        <f t="shared" si="4"/>
        <v>0.1100013377</v>
      </c>
      <c r="S1933" s="83" t="b">
        <f t="shared" si="5"/>
        <v>0</v>
      </c>
      <c r="T1933" s="72"/>
      <c r="U1933" s="72"/>
      <c r="V1933" s="72"/>
      <c r="W1933" s="72"/>
      <c r="X1933" s="72"/>
      <c r="Y1933" s="72"/>
      <c r="Z1933" s="72"/>
      <c r="AA1933" s="72"/>
      <c r="AB1933" s="72"/>
      <c r="AC1933" s="72"/>
      <c r="AD1933" s="72"/>
      <c r="AE1933" s="72"/>
      <c r="AF1933" s="72"/>
      <c r="AG1933" s="72"/>
      <c r="AH1933" s="72"/>
      <c r="AI1933" s="72"/>
      <c r="AJ1933" s="72"/>
      <c r="AK1933" s="72"/>
    </row>
    <row r="1934" ht="14.25" customHeight="1">
      <c r="A1934" s="78">
        <v>1931.0</v>
      </c>
      <c r="C1934" s="78" t="str">
        <f>VLOOKUP(G1934,[1]Macrodata_CCF!$A$3:$D$55,4,FALSE)</f>
        <v>#ERROR!</v>
      </c>
      <c r="E1934" s="79" t="str">
        <f>VLOOKUP(G1934,[1]Macrodata_CCF!$A$3:$B$55,2,FALSE)</f>
        <v>#ERROR!</v>
      </c>
      <c r="F1934" s="78">
        <v>0.0</v>
      </c>
      <c r="G1934" s="80">
        <v>21.0</v>
      </c>
      <c r="H1934" s="81">
        <v>491050.0</v>
      </c>
      <c r="I1934" s="81">
        <v>530000.0</v>
      </c>
      <c r="J1934" s="81">
        <v>497670.0</v>
      </c>
      <c r="K1934" s="81">
        <v>530000.0</v>
      </c>
      <c r="L1934" s="82">
        <v>0.1699614890885751</v>
      </c>
      <c r="N1934" s="83">
        <f t="shared" si="1"/>
        <v>0.1699614891</v>
      </c>
      <c r="O1934" s="83">
        <f t="shared" si="2"/>
        <v>0.1699614891</v>
      </c>
      <c r="Q1934" s="83">
        <f t="shared" si="3"/>
        <v>0.07349056604</v>
      </c>
      <c r="R1934" s="83">
        <f t="shared" si="4"/>
        <v>0.01249056604</v>
      </c>
      <c r="S1934" s="83" t="b">
        <f t="shared" si="5"/>
        <v>0</v>
      </c>
      <c r="T1934" s="72"/>
      <c r="U1934" s="72"/>
      <c r="V1934" s="72"/>
      <c r="W1934" s="72"/>
      <c r="X1934" s="72"/>
      <c r="Y1934" s="72"/>
      <c r="Z1934" s="72"/>
      <c r="AA1934" s="72"/>
      <c r="AB1934" s="72"/>
      <c r="AC1934" s="72"/>
      <c r="AD1934" s="72"/>
      <c r="AE1934" s="72"/>
      <c r="AF1934" s="72"/>
      <c r="AG1934" s="72"/>
      <c r="AH1934" s="72"/>
      <c r="AI1934" s="72"/>
      <c r="AJ1934" s="72"/>
      <c r="AK1934" s="72"/>
    </row>
    <row r="1935" ht="14.25" customHeight="1">
      <c r="A1935" s="78">
        <v>1932.0</v>
      </c>
      <c r="C1935" s="78" t="str">
        <f>VLOOKUP(G1935,[1]Macrodata_CCF!$A$3:$D$55,4,FALSE)</f>
        <v>#ERROR!</v>
      </c>
      <c r="E1935" s="79" t="str">
        <f>VLOOKUP(G1935,[1]Macrodata_CCF!$A$3:$B$55,2,FALSE)</f>
        <v>#ERROR!</v>
      </c>
      <c r="F1935" s="78">
        <v>0.0</v>
      </c>
      <c r="G1935" s="80">
        <v>32.0</v>
      </c>
      <c r="H1935" s="81">
        <v>176285.0</v>
      </c>
      <c r="I1935" s="81">
        <v>430000.0</v>
      </c>
      <c r="J1935" s="81">
        <v>115395.0</v>
      </c>
      <c r="K1935" s="81">
        <v>559000.0</v>
      </c>
      <c r="L1935" s="82">
        <v>-0.2399936937114479</v>
      </c>
      <c r="N1935" s="83">
        <f t="shared" si="1"/>
        <v>-0.2399936937</v>
      </c>
      <c r="O1935" s="83">
        <f t="shared" si="2"/>
        <v>0</v>
      </c>
      <c r="Q1935" s="83">
        <f t="shared" si="3"/>
        <v>0.5900348837</v>
      </c>
      <c r="R1935" s="83">
        <f t="shared" si="4"/>
        <v>-0.2399936937</v>
      </c>
      <c r="S1935" s="83" t="b">
        <f t="shared" si="5"/>
        <v>0</v>
      </c>
      <c r="T1935" s="72"/>
      <c r="U1935" s="72"/>
      <c r="V1935" s="72"/>
      <c r="W1935" s="72"/>
      <c r="X1935" s="72"/>
      <c r="Y1935" s="72"/>
      <c r="Z1935" s="72"/>
      <c r="AA1935" s="72"/>
      <c r="AB1935" s="72"/>
      <c r="AC1935" s="72"/>
      <c r="AD1935" s="72"/>
      <c r="AE1935" s="72"/>
      <c r="AF1935" s="72"/>
      <c r="AG1935" s="72"/>
      <c r="AH1935" s="72"/>
      <c r="AI1935" s="72"/>
      <c r="AJ1935" s="72"/>
      <c r="AK1935" s="72"/>
    </row>
    <row r="1936" ht="14.25" customHeight="1">
      <c r="A1936" s="78">
        <v>1933.0</v>
      </c>
      <c r="C1936" s="78" t="str">
        <f>VLOOKUP(G1936,[1]Macrodata_CCF!$A$3:$D$55,4,FALSE)</f>
        <v>#ERROR!</v>
      </c>
      <c r="E1936" s="79" t="str">
        <f>VLOOKUP(G1936,[1]Macrodata_CCF!$A$3:$B$55,2,FALSE)</f>
        <v>#ERROR!</v>
      </c>
      <c r="F1936" s="78">
        <v>0.0</v>
      </c>
      <c r="G1936" s="80">
        <v>39.0</v>
      </c>
      <c r="H1936" s="81">
        <v>27855.0</v>
      </c>
      <c r="I1936" s="81">
        <v>50000.0</v>
      </c>
      <c r="J1936" s="81">
        <v>28520.0</v>
      </c>
      <c r="K1936" s="81">
        <v>50000.0</v>
      </c>
      <c r="L1936" s="82">
        <v>0.03002935199819372</v>
      </c>
      <c r="N1936" s="83">
        <f t="shared" si="1"/>
        <v>0.030029352</v>
      </c>
      <c r="O1936" s="83">
        <f t="shared" si="2"/>
        <v>0.030029352</v>
      </c>
      <c r="Q1936" s="83">
        <f t="shared" si="3"/>
        <v>0.4429</v>
      </c>
      <c r="R1936" s="83">
        <f t="shared" si="4"/>
        <v>0.030029352</v>
      </c>
      <c r="S1936" s="83" t="b">
        <f t="shared" si="5"/>
        <v>0</v>
      </c>
      <c r="T1936" s="72"/>
      <c r="U1936" s="72"/>
      <c r="V1936" s="72"/>
      <c r="W1936" s="72"/>
      <c r="X1936" s="72"/>
      <c r="Y1936" s="72"/>
      <c r="Z1936" s="72"/>
      <c r="AA1936" s="72"/>
      <c r="AB1936" s="72"/>
      <c r="AC1936" s="72"/>
      <c r="AD1936" s="72"/>
      <c r="AE1936" s="72"/>
      <c r="AF1936" s="72"/>
      <c r="AG1936" s="72"/>
      <c r="AH1936" s="72"/>
      <c r="AI1936" s="72"/>
      <c r="AJ1936" s="72"/>
      <c r="AK1936" s="72"/>
    </row>
    <row r="1937" ht="14.25" customHeight="1">
      <c r="A1937" s="78">
        <v>1934.0</v>
      </c>
      <c r="C1937" s="78" t="str">
        <f>VLOOKUP(G1937,[1]Macrodata_CCF!$A$3:$D$55,4,FALSE)</f>
        <v>#ERROR!</v>
      </c>
      <c r="E1937" s="79" t="str">
        <f>VLOOKUP(G1937,[1]Macrodata_CCF!$A$3:$B$55,2,FALSE)</f>
        <v>#ERROR!</v>
      </c>
      <c r="F1937" s="78">
        <v>0.0</v>
      </c>
      <c r="G1937" s="80">
        <v>16.0</v>
      </c>
      <c r="H1937" s="81">
        <v>439230.0</v>
      </c>
      <c r="I1937" s="81">
        <v>590000.0</v>
      </c>
      <c r="J1937" s="81">
        <v>601800.0</v>
      </c>
      <c r="K1937" s="81">
        <v>590000.0</v>
      </c>
      <c r="L1937" s="82">
        <v>1.0782649068117</v>
      </c>
      <c r="N1937" s="83">
        <f t="shared" si="1"/>
        <v>1.078264907</v>
      </c>
      <c r="O1937" s="83">
        <f t="shared" si="2"/>
        <v>1</v>
      </c>
      <c r="Q1937" s="83">
        <f t="shared" si="3"/>
        <v>0.2555423729</v>
      </c>
      <c r="R1937" s="83">
        <f t="shared" si="4"/>
        <v>1.078264907</v>
      </c>
      <c r="S1937" s="83" t="b">
        <f t="shared" si="5"/>
        <v>0</v>
      </c>
      <c r="T1937" s="72"/>
      <c r="U1937" s="72"/>
      <c r="V1937" s="72"/>
      <c r="W1937" s="72"/>
      <c r="X1937" s="72"/>
      <c r="Y1937" s="72"/>
      <c r="Z1937" s="72"/>
      <c r="AA1937" s="72"/>
      <c r="AB1937" s="72"/>
      <c r="AC1937" s="72"/>
      <c r="AD1937" s="72"/>
      <c r="AE1937" s="72"/>
      <c r="AF1937" s="72"/>
      <c r="AG1937" s="72"/>
      <c r="AH1937" s="72"/>
      <c r="AI1937" s="72"/>
      <c r="AJ1937" s="72"/>
      <c r="AK1937" s="72"/>
    </row>
    <row r="1938" ht="14.25" customHeight="1">
      <c r="A1938" s="78">
        <v>1935.0</v>
      </c>
      <c r="C1938" s="78" t="str">
        <f>VLOOKUP(G1938,[1]Macrodata_CCF!$A$3:$D$55,4,FALSE)</f>
        <v>#ERROR!</v>
      </c>
      <c r="E1938" s="79" t="str">
        <f>VLOOKUP(G1938,[1]Macrodata_CCF!$A$3:$B$55,2,FALSE)</f>
        <v>#ERROR!</v>
      </c>
      <c r="F1938" s="78">
        <v>0.0</v>
      </c>
      <c r="G1938" s="80">
        <v>20.0</v>
      </c>
      <c r="H1938" s="81">
        <v>418185.0</v>
      </c>
      <c r="I1938" s="81">
        <v>540000.0</v>
      </c>
      <c r="J1938" s="81">
        <v>442550.0</v>
      </c>
      <c r="K1938" s="81">
        <v>540000.0</v>
      </c>
      <c r="L1938" s="82">
        <v>0.200016418339285</v>
      </c>
      <c r="N1938" s="83">
        <f t="shared" si="1"/>
        <v>0.2000164183</v>
      </c>
      <c r="O1938" s="83">
        <f t="shared" si="2"/>
        <v>0.2000164183</v>
      </c>
      <c r="Q1938" s="83">
        <f t="shared" si="3"/>
        <v>0.2255833333</v>
      </c>
      <c r="R1938" s="83">
        <f t="shared" si="4"/>
        <v>0.2000164183</v>
      </c>
      <c r="S1938" s="83" t="b">
        <f t="shared" si="5"/>
        <v>0</v>
      </c>
      <c r="T1938" s="72"/>
      <c r="U1938" s="72"/>
      <c r="V1938" s="72"/>
      <c r="W1938" s="72"/>
      <c r="X1938" s="72"/>
      <c r="Y1938" s="72"/>
      <c r="Z1938" s="72"/>
      <c r="AA1938" s="72"/>
      <c r="AB1938" s="72"/>
      <c r="AC1938" s="72"/>
      <c r="AD1938" s="72"/>
      <c r="AE1938" s="72"/>
      <c r="AF1938" s="72"/>
      <c r="AG1938" s="72"/>
      <c r="AH1938" s="72"/>
      <c r="AI1938" s="72"/>
      <c r="AJ1938" s="72"/>
      <c r="AK1938" s="72"/>
    </row>
    <row r="1939" ht="14.25" customHeight="1">
      <c r="A1939" s="78">
        <v>1936.0</v>
      </c>
      <c r="C1939" s="78" t="str">
        <f>VLOOKUP(G1939,[1]Macrodata_CCF!$A$3:$D$55,4,FALSE)</f>
        <v>#ERROR!</v>
      </c>
      <c r="E1939" s="79" t="str">
        <f>VLOOKUP(G1939,[1]Macrodata_CCF!$A$3:$B$55,2,FALSE)</f>
        <v>#ERROR!</v>
      </c>
      <c r="F1939" s="78">
        <v>0.0</v>
      </c>
      <c r="G1939" s="80">
        <v>45.0</v>
      </c>
      <c r="H1939" s="81">
        <v>804065.0</v>
      </c>
      <c r="I1939" s="81">
        <v>850000.0</v>
      </c>
      <c r="J1939" s="81">
        <v>812335.0</v>
      </c>
      <c r="K1939" s="81">
        <v>850000.0</v>
      </c>
      <c r="L1939" s="82">
        <v>0.1800370088168063</v>
      </c>
      <c r="N1939" s="83">
        <f t="shared" si="1"/>
        <v>0.1800370088</v>
      </c>
      <c r="O1939" s="83">
        <f t="shared" si="2"/>
        <v>0.1800370088</v>
      </c>
      <c r="Q1939" s="83">
        <f t="shared" si="3"/>
        <v>0.05404117647</v>
      </c>
      <c r="R1939" s="83">
        <f t="shared" si="4"/>
        <v>0.009729411765</v>
      </c>
      <c r="S1939" s="83" t="b">
        <f t="shared" si="5"/>
        <v>0</v>
      </c>
      <c r="T1939" s="72"/>
      <c r="U1939" s="72"/>
      <c r="V1939" s="72"/>
      <c r="W1939" s="72"/>
      <c r="X1939" s="72"/>
      <c r="Y1939" s="72"/>
      <c r="Z1939" s="72"/>
      <c r="AA1939" s="72"/>
      <c r="AB1939" s="72"/>
      <c r="AC1939" s="72"/>
      <c r="AD1939" s="72"/>
      <c r="AE1939" s="72"/>
      <c r="AF1939" s="72"/>
      <c r="AG1939" s="72"/>
      <c r="AH1939" s="72"/>
      <c r="AI1939" s="72"/>
      <c r="AJ1939" s="72"/>
      <c r="AK1939" s="72"/>
    </row>
    <row r="1940" ht="14.25" customHeight="1">
      <c r="A1940" s="78">
        <v>1937.0</v>
      </c>
      <c r="C1940" s="78" t="str">
        <f>VLOOKUP(G1940,[1]Macrodata_CCF!$A$3:$D$55,4,FALSE)</f>
        <v>#ERROR!</v>
      </c>
      <c r="E1940" s="79" t="str">
        <f>VLOOKUP(G1940,[1]Macrodata_CCF!$A$3:$B$55,2,FALSE)</f>
        <v>#ERROR!</v>
      </c>
      <c r="F1940" s="78">
        <v>0.0</v>
      </c>
      <c r="G1940" s="80">
        <v>50.0</v>
      </c>
      <c r="H1940" s="81">
        <v>668025.0</v>
      </c>
      <c r="I1940" s="81">
        <v>740000.0</v>
      </c>
      <c r="J1940" s="81">
        <v>676660.0</v>
      </c>
      <c r="K1940" s="81">
        <v>740000.0</v>
      </c>
      <c r="L1940" s="82">
        <v>0.1199722125738104</v>
      </c>
      <c r="N1940" s="83">
        <f t="shared" si="1"/>
        <v>0.1199722126</v>
      </c>
      <c r="O1940" s="83">
        <f t="shared" si="2"/>
        <v>0.1199722126</v>
      </c>
      <c r="Q1940" s="83">
        <f t="shared" si="3"/>
        <v>0.09726351351</v>
      </c>
      <c r="R1940" s="83">
        <f t="shared" si="4"/>
        <v>0.01166891892</v>
      </c>
      <c r="S1940" s="83" t="b">
        <f t="shared" si="5"/>
        <v>0</v>
      </c>
      <c r="T1940" s="72"/>
      <c r="U1940" s="72"/>
      <c r="V1940" s="72"/>
      <c r="W1940" s="72"/>
      <c r="X1940" s="72"/>
      <c r="Y1940" s="72"/>
      <c r="Z1940" s="72"/>
      <c r="AA1940" s="72"/>
      <c r="AB1940" s="72"/>
      <c r="AC1940" s="72"/>
      <c r="AD1940" s="72"/>
      <c r="AE1940" s="72"/>
      <c r="AF1940" s="72"/>
      <c r="AG1940" s="72"/>
      <c r="AH1940" s="72"/>
      <c r="AI1940" s="72"/>
      <c r="AJ1940" s="72"/>
      <c r="AK1940" s="72"/>
    </row>
    <row r="1941" ht="14.25" customHeight="1">
      <c r="A1941" s="78">
        <v>1938.0</v>
      </c>
      <c r="C1941" s="78" t="str">
        <f>VLOOKUP(G1941,[1]Macrodata_CCF!$A$3:$D$55,4,FALSE)</f>
        <v>#ERROR!</v>
      </c>
      <c r="E1941" s="79" t="str">
        <f>VLOOKUP(G1941,[1]Macrodata_CCF!$A$3:$B$55,2,FALSE)</f>
        <v>#ERROR!</v>
      </c>
      <c r="F1941" s="78">
        <v>0.0</v>
      </c>
      <c r="G1941" s="80">
        <v>44.0</v>
      </c>
      <c r="H1941" s="81">
        <v>0.0</v>
      </c>
      <c r="I1941" s="81">
        <v>990000.0</v>
      </c>
      <c r="J1941" s="81">
        <v>168300.0</v>
      </c>
      <c r="K1941" s="81">
        <v>990000.0</v>
      </c>
      <c r="L1941" s="82">
        <v>0.17</v>
      </c>
      <c r="N1941" s="83">
        <f t="shared" si="1"/>
        <v>0.17</v>
      </c>
      <c r="O1941" s="83">
        <f t="shared" si="2"/>
        <v>0.17</v>
      </c>
      <c r="Q1941" s="83">
        <f t="shared" si="3"/>
        <v>1</v>
      </c>
      <c r="R1941" s="83">
        <f t="shared" si="4"/>
        <v>0.17</v>
      </c>
      <c r="S1941" s="83" t="b">
        <f t="shared" si="5"/>
        <v>0</v>
      </c>
      <c r="T1941" s="72"/>
      <c r="U1941" s="72"/>
      <c r="V1941" s="72"/>
      <c r="W1941" s="72"/>
      <c r="X1941" s="72"/>
      <c r="Y1941" s="72"/>
      <c r="Z1941" s="72"/>
      <c r="AA1941" s="72"/>
      <c r="AB1941" s="72"/>
      <c r="AC1941" s="72"/>
      <c r="AD1941" s="72"/>
      <c r="AE1941" s="72"/>
      <c r="AF1941" s="72"/>
      <c r="AG1941" s="72"/>
      <c r="AH1941" s="72"/>
      <c r="AI1941" s="72"/>
      <c r="AJ1941" s="72"/>
      <c r="AK1941" s="72"/>
    </row>
    <row r="1942" ht="14.25" customHeight="1">
      <c r="A1942" s="78">
        <v>1939.0</v>
      </c>
      <c r="C1942" s="78" t="str">
        <f>VLOOKUP(G1942,[1]Macrodata_CCF!$A$3:$D$55,4,FALSE)</f>
        <v>#ERROR!</v>
      </c>
      <c r="E1942" s="79" t="str">
        <f>VLOOKUP(G1942,[1]Macrodata_CCF!$A$3:$B$55,2,FALSE)</f>
        <v>#ERROR!</v>
      </c>
      <c r="F1942" s="78">
        <v>0.0</v>
      </c>
      <c r="G1942" s="80">
        <v>34.0</v>
      </c>
      <c r="H1942" s="81">
        <v>0.0</v>
      </c>
      <c r="I1942" s="81">
        <v>850000.0</v>
      </c>
      <c r="J1942" s="81">
        <v>17000.0</v>
      </c>
      <c r="K1942" s="81">
        <v>850000.0</v>
      </c>
      <c r="L1942" s="82">
        <v>0.02</v>
      </c>
      <c r="N1942" s="83">
        <f t="shared" si="1"/>
        <v>0.02</v>
      </c>
      <c r="O1942" s="83">
        <f t="shared" si="2"/>
        <v>0.02</v>
      </c>
      <c r="Q1942" s="83">
        <f t="shared" si="3"/>
        <v>1</v>
      </c>
      <c r="R1942" s="83">
        <f t="shared" si="4"/>
        <v>0.02</v>
      </c>
      <c r="S1942" s="83" t="b">
        <f t="shared" si="5"/>
        <v>0</v>
      </c>
      <c r="T1942" s="72"/>
      <c r="U1942" s="72"/>
      <c r="V1942" s="72"/>
      <c r="W1942" s="72"/>
      <c r="X1942" s="72"/>
      <c r="Y1942" s="72"/>
      <c r="Z1942" s="72"/>
      <c r="AA1942" s="72"/>
      <c r="AB1942" s="72"/>
      <c r="AC1942" s="72"/>
      <c r="AD1942" s="72"/>
      <c r="AE1942" s="72"/>
      <c r="AF1942" s="72"/>
      <c r="AG1942" s="72"/>
      <c r="AH1942" s="72"/>
      <c r="AI1942" s="72"/>
      <c r="AJ1942" s="72"/>
      <c r="AK1942" s="72"/>
    </row>
    <row r="1943" ht="14.25" customHeight="1">
      <c r="A1943" s="78">
        <v>1940.0</v>
      </c>
      <c r="C1943" s="78" t="str">
        <f>VLOOKUP(G1943,[1]Macrodata_CCF!$A$3:$D$55,4,FALSE)</f>
        <v>#ERROR!</v>
      </c>
      <c r="E1943" s="79" t="str">
        <f>VLOOKUP(G1943,[1]Macrodata_CCF!$A$3:$B$55,2,FALSE)</f>
        <v>#ERROR!</v>
      </c>
      <c r="F1943" s="78">
        <v>0.0</v>
      </c>
      <c r="G1943" s="80">
        <v>40.0</v>
      </c>
      <c r="H1943" s="81">
        <v>95680.0</v>
      </c>
      <c r="I1943" s="81">
        <v>480000.0</v>
      </c>
      <c r="J1943" s="81">
        <v>111055.0</v>
      </c>
      <c r="K1943" s="81">
        <v>480000.0</v>
      </c>
      <c r="L1943" s="82">
        <v>0.04000572439633639</v>
      </c>
      <c r="N1943" s="83">
        <f t="shared" si="1"/>
        <v>0.0400057244</v>
      </c>
      <c r="O1943" s="83">
        <f t="shared" si="2"/>
        <v>0.0400057244</v>
      </c>
      <c r="Q1943" s="83">
        <f t="shared" si="3"/>
        <v>0.8006666667</v>
      </c>
      <c r="R1943" s="83">
        <f t="shared" si="4"/>
        <v>0.0400057244</v>
      </c>
      <c r="S1943" s="83" t="b">
        <f t="shared" si="5"/>
        <v>0</v>
      </c>
      <c r="T1943" s="72"/>
      <c r="U1943" s="72"/>
      <c r="V1943" s="72"/>
      <c r="W1943" s="72"/>
      <c r="X1943" s="72"/>
      <c r="Y1943" s="72"/>
      <c r="Z1943" s="72"/>
      <c r="AA1943" s="72"/>
      <c r="AB1943" s="72"/>
      <c r="AC1943" s="72"/>
      <c r="AD1943" s="72"/>
      <c r="AE1943" s="72"/>
      <c r="AF1943" s="72"/>
      <c r="AG1943" s="72"/>
      <c r="AH1943" s="72"/>
      <c r="AI1943" s="72"/>
      <c r="AJ1943" s="72"/>
      <c r="AK1943" s="72"/>
    </row>
    <row r="1944" ht="14.25" customHeight="1">
      <c r="A1944" s="78">
        <v>1941.0</v>
      </c>
      <c r="C1944" s="78" t="str">
        <f>VLOOKUP(G1944,[1]Macrodata_CCF!$A$3:$D$55,4,FALSE)</f>
        <v>#ERROR!</v>
      </c>
      <c r="E1944" s="79" t="str">
        <f>VLOOKUP(G1944,[1]Macrodata_CCF!$A$3:$B$55,2,FALSE)</f>
        <v>#ERROR!</v>
      </c>
      <c r="F1944" s="78">
        <v>0.0</v>
      </c>
      <c r="G1944" s="80">
        <v>4.0</v>
      </c>
      <c r="H1944" s="81">
        <v>73820.0</v>
      </c>
      <c r="I1944" s="81">
        <v>290000.0</v>
      </c>
      <c r="J1944" s="81">
        <v>65175.0</v>
      </c>
      <c r="K1944" s="81">
        <v>290000.0</v>
      </c>
      <c r="L1944" s="82">
        <v>-0.03998982329540198</v>
      </c>
      <c r="N1944" s="83">
        <f t="shared" si="1"/>
        <v>-0.0399898233</v>
      </c>
      <c r="O1944" s="83">
        <f t="shared" si="2"/>
        <v>0</v>
      </c>
      <c r="Q1944" s="83">
        <f t="shared" si="3"/>
        <v>0.7454482759</v>
      </c>
      <c r="R1944" s="83">
        <f t="shared" si="4"/>
        <v>-0.0399898233</v>
      </c>
      <c r="S1944" s="83" t="b">
        <f t="shared" si="5"/>
        <v>0</v>
      </c>
      <c r="T1944" s="72"/>
      <c r="U1944" s="72"/>
      <c r="V1944" s="72"/>
      <c r="W1944" s="72"/>
      <c r="X1944" s="72"/>
      <c r="Y1944" s="72"/>
      <c r="Z1944" s="72"/>
      <c r="AA1944" s="72"/>
      <c r="AB1944" s="72"/>
      <c r="AC1944" s="72"/>
      <c r="AD1944" s="72"/>
      <c r="AE1944" s="72"/>
      <c r="AF1944" s="72"/>
      <c r="AG1944" s="72"/>
      <c r="AH1944" s="72"/>
      <c r="AI1944" s="72"/>
      <c r="AJ1944" s="72"/>
      <c r="AK1944" s="72"/>
    </row>
    <row r="1945" ht="14.25" customHeight="1">
      <c r="A1945" s="78">
        <v>1942.0</v>
      </c>
      <c r="C1945" s="78" t="str">
        <f>VLOOKUP(G1945,[1]Macrodata_CCF!$A$3:$D$55,4,FALSE)</f>
        <v>#ERROR!</v>
      </c>
      <c r="E1945" s="79" t="str">
        <f>VLOOKUP(G1945,[1]Macrodata_CCF!$A$3:$B$55,2,FALSE)</f>
        <v>#ERROR!</v>
      </c>
      <c r="F1945" s="78">
        <v>0.0</v>
      </c>
      <c r="G1945" s="80">
        <v>4.0</v>
      </c>
      <c r="H1945" s="81">
        <v>183905.0</v>
      </c>
      <c r="I1945" s="81">
        <v>410000.0</v>
      </c>
      <c r="J1945" s="81">
        <v>235905.0</v>
      </c>
      <c r="K1945" s="81">
        <v>410000.0</v>
      </c>
      <c r="L1945" s="82">
        <v>0.229991817598797</v>
      </c>
      <c r="N1945" s="83">
        <f t="shared" si="1"/>
        <v>0.2299918176</v>
      </c>
      <c r="O1945" s="83">
        <f t="shared" si="2"/>
        <v>0.2299918176</v>
      </c>
      <c r="Q1945" s="83">
        <f t="shared" si="3"/>
        <v>0.5514512195</v>
      </c>
      <c r="R1945" s="83">
        <f t="shared" si="4"/>
        <v>0.2299918176</v>
      </c>
      <c r="S1945" s="83" t="b">
        <f t="shared" si="5"/>
        <v>0</v>
      </c>
      <c r="T1945" s="72"/>
      <c r="U1945" s="72"/>
      <c r="V1945" s="72"/>
      <c r="W1945" s="72"/>
      <c r="X1945" s="72"/>
      <c r="Y1945" s="72"/>
      <c r="Z1945" s="72"/>
      <c r="AA1945" s="72"/>
      <c r="AB1945" s="72"/>
      <c r="AC1945" s="72"/>
      <c r="AD1945" s="72"/>
      <c r="AE1945" s="72"/>
      <c r="AF1945" s="72"/>
      <c r="AG1945" s="72"/>
      <c r="AH1945" s="72"/>
      <c r="AI1945" s="72"/>
      <c r="AJ1945" s="72"/>
      <c r="AK1945" s="72"/>
    </row>
    <row r="1946" ht="14.25" customHeight="1">
      <c r="A1946" s="78">
        <v>1943.0</v>
      </c>
      <c r="C1946" s="78" t="str">
        <f>VLOOKUP(G1946,[1]Macrodata_CCF!$A$3:$D$55,4,FALSE)</f>
        <v>#ERROR!</v>
      </c>
      <c r="E1946" s="79" t="str">
        <f>VLOOKUP(G1946,[1]Macrodata_CCF!$A$3:$B$55,2,FALSE)</f>
        <v>#ERROR!</v>
      </c>
      <c r="F1946" s="78">
        <v>0.0</v>
      </c>
      <c r="G1946" s="80">
        <v>39.0</v>
      </c>
      <c r="H1946" s="81">
        <v>229365.0</v>
      </c>
      <c r="I1946" s="81">
        <v>670000.0</v>
      </c>
      <c r="J1946" s="81">
        <v>683400.0</v>
      </c>
      <c r="K1946" s="81">
        <v>670000.0</v>
      </c>
      <c r="L1946" s="82">
        <v>1.030410657346784</v>
      </c>
      <c r="N1946" s="83">
        <f t="shared" si="1"/>
        <v>1.030410657</v>
      </c>
      <c r="O1946" s="83">
        <f t="shared" si="2"/>
        <v>1</v>
      </c>
      <c r="Q1946" s="83">
        <f t="shared" si="3"/>
        <v>0.6576641791</v>
      </c>
      <c r="R1946" s="83">
        <f t="shared" si="4"/>
        <v>1.030410657</v>
      </c>
      <c r="S1946" s="83" t="b">
        <f t="shared" si="5"/>
        <v>0</v>
      </c>
      <c r="T1946" s="72"/>
      <c r="U1946" s="72"/>
      <c r="V1946" s="72"/>
      <c r="W1946" s="72"/>
      <c r="X1946" s="72"/>
      <c r="Y1946" s="72"/>
      <c r="Z1946" s="72"/>
      <c r="AA1946" s="72"/>
      <c r="AB1946" s="72"/>
      <c r="AC1946" s="72"/>
      <c r="AD1946" s="72"/>
      <c r="AE1946" s="72"/>
      <c r="AF1946" s="72"/>
      <c r="AG1946" s="72"/>
      <c r="AH1946" s="72"/>
      <c r="AI1946" s="72"/>
      <c r="AJ1946" s="72"/>
      <c r="AK1946" s="72"/>
    </row>
    <row r="1947" ht="14.25" customHeight="1">
      <c r="A1947" s="78">
        <v>1944.0</v>
      </c>
      <c r="C1947" s="78" t="str">
        <f>VLOOKUP(G1947,[1]Macrodata_CCF!$A$3:$D$55,4,FALSE)</f>
        <v>#ERROR!</v>
      </c>
      <c r="E1947" s="79" t="str">
        <f>VLOOKUP(G1947,[1]Macrodata_CCF!$A$3:$B$55,2,FALSE)</f>
        <v>#ERROR!</v>
      </c>
      <c r="F1947" s="78">
        <v>0.0</v>
      </c>
      <c r="G1947" s="80">
        <v>50.0</v>
      </c>
      <c r="H1947" s="81">
        <v>95405.0</v>
      </c>
      <c r="I1947" s="81">
        <v>160000.0</v>
      </c>
      <c r="J1947" s="81">
        <v>104450.0</v>
      </c>
      <c r="K1947" s="81">
        <v>160000.0</v>
      </c>
      <c r="L1947" s="82">
        <v>0.1400263178264572</v>
      </c>
      <c r="N1947" s="83">
        <f t="shared" si="1"/>
        <v>0.1400263178</v>
      </c>
      <c r="O1947" s="83">
        <f t="shared" si="2"/>
        <v>0.1400263178</v>
      </c>
      <c r="Q1947" s="83">
        <f t="shared" si="3"/>
        <v>0.40371875</v>
      </c>
      <c r="R1947" s="83">
        <f t="shared" si="4"/>
        <v>0.1400263178</v>
      </c>
      <c r="S1947" s="83" t="b">
        <f t="shared" si="5"/>
        <v>0</v>
      </c>
      <c r="T1947" s="72"/>
      <c r="U1947" s="72"/>
      <c r="V1947" s="72"/>
      <c r="W1947" s="72"/>
      <c r="X1947" s="72"/>
      <c r="Y1947" s="72"/>
      <c r="Z1947" s="72"/>
      <c r="AA1947" s="72"/>
      <c r="AB1947" s="72"/>
      <c r="AC1947" s="72"/>
      <c r="AD1947" s="72"/>
      <c r="AE1947" s="72"/>
      <c r="AF1947" s="72"/>
      <c r="AG1947" s="72"/>
      <c r="AH1947" s="72"/>
      <c r="AI1947" s="72"/>
      <c r="AJ1947" s="72"/>
      <c r="AK1947" s="72"/>
    </row>
    <row r="1948" ht="14.25" customHeight="1">
      <c r="A1948" s="78">
        <v>1945.0</v>
      </c>
      <c r="C1948" s="78" t="str">
        <f>VLOOKUP(G1948,[1]Macrodata_CCF!$A$3:$D$55,4,FALSE)</f>
        <v>#ERROR!</v>
      </c>
      <c r="E1948" s="79" t="str">
        <f>VLOOKUP(G1948,[1]Macrodata_CCF!$A$3:$B$55,2,FALSE)</f>
        <v>#ERROR!</v>
      </c>
      <c r="F1948" s="78">
        <v>0.0</v>
      </c>
      <c r="G1948" s="80">
        <v>4.0</v>
      </c>
      <c r="H1948" s="81">
        <v>22190.0</v>
      </c>
      <c r="I1948" s="81">
        <v>220000.0</v>
      </c>
      <c r="J1948" s="81">
        <v>430.0</v>
      </c>
      <c r="K1948" s="81">
        <v>220000.0</v>
      </c>
      <c r="L1948" s="82">
        <v>-0.1100045498205349</v>
      </c>
      <c r="N1948" s="83">
        <f t="shared" si="1"/>
        <v>-0.1100045498</v>
      </c>
      <c r="O1948" s="83">
        <f t="shared" si="2"/>
        <v>0</v>
      </c>
      <c r="Q1948" s="83">
        <f t="shared" si="3"/>
        <v>0.8991363636</v>
      </c>
      <c r="R1948" s="83">
        <f t="shared" si="4"/>
        <v>-0.1100045498</v>
      </c>
      <c r="S1948" s="83" t="b">
        <f t="shared" si="5"/>
        <v>0</v>
      </c>
      <c r="T1948" s="72"/>
      <c r="U1948" s="72"/>
      <c r="V1948" s="72"/>
      <c r="W1948" s="72"/>
      <c r="X1948" s="72"/>
      <c r="Y1948" s="72"/>
      <c r="Z1948" s="72"/>
      <c r="AA1948" s="72"/>
      <c r="AB1948" s="72"/>
      <c r="AC1948" s="72"/>
      <c r="AD1948" s="72"/>
      <c r="AE1948" s="72"/>
      <c r="AF1948" s="72"/>
      <c r="AG1948" s="72"/>
      <c r="AH1948" s="72"/>
      <c r="AI1948" s="72"/>
      <c r="AJ1948" s="72"/>
      <c r="AK1948" s="72"/>
    </row>
    <row r="1949" ht="14.25" customHeight="1">
      <c r="A1949" s="78">
        <v>1946.0</v>
      </c>
      <c r="C1949" s="78" t="str">
        <f>VLOOKUP(G1949,[1]Macrodata_CCF!$A$3:$D$55,4,FALSE)</f>
        <v>#ERROR!</v>
      </c>
      <c r="E1949" s="79" t="str">
        <f>VLOOKUP(G1949,[1]Macrodata_CCF!$A$3:$B$55,2,FALSE)</f>
        <v>#ERROR!</v>
      </c>
      <c r="F1949" s="78">
        <v>0.0</v>
      </c>
      <c r="G1949" s="80">
        <v>32.0</v>
      </c>
      <c r="H1949" s="81">
        <v>0.0</v>
      </c>
      <c r="I1949" s="81">
        <v>840000.0</v>
      </c>
      <c r="J1949" s="81">
        <v>151200.0</v>
      </c>
      <c r="K1949" s="81">
        <v>840000.0</v>
      </c>
      <c r="L1949" s="82">
        <v>0.18</v>
      </c>
      <c r="N1949" s="83">
        <f t="shared" si="1"/>
        <v>0.18</v>
      </c>
      <c r="O1949" s="83">
        <f t="shared" si="2"/>
        <v>0.18</v>
      </c>
      <c r="Q1949" s="83">
        <f t="shared" si="3"/>
        <v>1</v>
      </c>
      <c r="R1949" s="83">
        <f t="shared" si="4"/>
        <v>0.18</v>
      </c>
      <c r="S1949" s="83" t="b">
        <f t="shared" si="5"/>
        <v>0</v>
      </c>
      <c r="T1949" s="72"/>
      <c r="U1949" s="72"/>
      <c r="V1949" s="72"/>
      <c r="W1949" s="72"/>
      <c r="X1949" s="72"/>
      <c r="Y1949" s="72"/>
      <c r="Z1949" s="72"/>
      <c r="AA1949" s="72"/>
      <c r="AB1949" s="72"/>
      <c r="AC1949" s="72"/>
      <c r="AD1949" s="72"/>
      <c r="AE1949" s="72"/>
      <c r="AF1949" s="72"/>
      <c r="AG1949" s="72"/>
      <c r="AH1949" s="72"/>
      <c r="AI1949" s="72"/>
      <c r="AJ1949" s="72"/>
      <c r="AK1949" s="72"/>
    </row>
    <row r="1950" ht="14.25" customHeight="1">
      <c r="A1950" s="78">
        <v>1947.0</v>
      </c>
      <c r="C1950" s="78" t="str">
        <f>VLOOKUP(G1950,[1]Macrodata_CCF!$A$3:$D$55,4,FALSE)</f>
        <v>#ERROR!</v>
      </c>
      <c r="E1950" s="79" t="str">
        <f>VLOOKUP(G1950,[1]Macrodata_CCF!$A$3:$B$55,2,FALSE)</f>
        <v>#ERROR!</v>
      </c>
      <c r="F1950" s="78">
        <v>0.0</v>
      </c>
      <c r="G1950" s="80">
        <v>44.0</v>
      </c>
      <c r="H1950" s="81">
        <v>154955.0</v>
      </c>
      <c r="I1950" s="81">
        <v>310000.0</v>
      </c>
      <c r="J1950" s="81">
        <v>176660.0</v>
      </c>
      <c r="K1950" s="81">
        <v>310000.0</v>
      </c>
      <c r="L1950" s="82">
        <v>0.1399916153374827</v>
      </c>
      <c r="N1950" s="83">
        <f t="shared" si="1"/>
        <v>0.1399916153</v>
      </c>
      <c r="O1950" s="83">
        <f t="shared" si="2"/>
        <v>0.1399916153</v>
      </c>
      <c r="Q1950" s="83">
        <f t="shared" si="3"/>
        <v>0.5001451613</v>
      </c>
      <c r="R1950" s="83">
        <f t="shared" si="4"/>
        <v>0.1399916153</v>
      </c>
      <c r="S1950" s="83" t="b">
        <f t="shared" si="5"/>
        <v>0</v>
      </c>
      <c r="T1950" s="72"/>
      <c r="U1950" s="72"/>
      <c r="V1950" s="72"/>
      <c r="W1950" s="72"/>
      <c r="X1950" s="72"/>
      <c r="Y1950" s="72"/>
      <c r="Z1950" s="72"/>
      <c r="AA1950" s="72"/>
      <c r="AB1950" s="72"/>
      <c r="AC1950" s="72"/>
      <c r="AD1950" s="72"/>
      <c r="AE1950" s="72"/>
      <c r="AF1950" s="72"/>
      <c r="AG1950" s="72"/>
      <c r="AH1950" s="72"/>
      <c r="AI1950" s="72"/>
      <c r="AJ1950" s="72"/>
      <c r="AK1950" s="72"/>
    </row>
    <row r="1951" ht="14.25" customHeight="1">
      <c r="A1951" s="78">
        <v>1948.0</v>
      </c>
      <c r="C1951" s="78" t="str">
        <f>VLOOKUP(G1951,[1]Macrodata_CCF!$A$3:$D$55,4,FALSE)</f>
        <v>#ERROR!</v>
      </c>
      <c r="E1951" s="79" t="str">
        <f>VLOOKUP(G1951,[1]Macrodata_CCF!$A$3:$B$55,2,FALSE)</f>
        <v>#ERROR!</v>
      </c>
      <c r="F1951" s="78">
        <v>0.0</v>
      </c>
      <c r="G1951" s="80">
        <v>29.0</v>
      </c>
      <c r="H1951" s="81">
        <v>0.0</v>
      </c>
      <c r="I1951" s="81">
        <v>350000.0</v>
      </c>
      <c r="J1951" s="81">
        <v>66500.0</v>
      </c>
      <c r="K1951" s="81">
        <v>560000.0</v>
      </c>
      <c r="L1951" s="82">
        <v>0.19</v>
      </c>
      <c r="N1951" s="83">
        <f t="shared" si="1"/>
        <v>0.19</v>
      </c>
      <c r="O1951" s="83">
        <f t="shared" si="2"/>
        <v>0.19</v>
      </c>
      <c r="Q1951" s="83">
        <f t="shared" si="3"/>
        <v>1</v>
      </c>
      <c r="R1951" s="83">
        <f t="shared" si="4"/>
        <v>0.19</v>
      </c>
      <c r="S1951" s="83" t="b">
        <f t="shared" si="5"/>
        <v>0</v>
      </c>
      <c r="T1951" s="72"/>
      <c r="U1951" s="72"/>
      <c r="V1951" s="72"/>
      <c r="W1951" s="72"/>
      <c r="X1951" s="72"/>
      <c r="Y1951" s="72"/>
      <c r="Z1951" s="72"/>
      <c r="AA1951" s="72"/>
      <c r="AB1951" s="72"/>
      <c r="AC1951" s="72"/>
      <c r="AD1951" s="72"/>
      <c r="AE1951" s="72"/>
      <c r="AF1951" s="72"/>
      <c r="AG1951" s="72"/>
      <c r="AH1951" s="72"/>
      <c r="AI1951" s="72"/>
      <c r="AJ1951" s="72"/>
      <c r="AK1951" s="72"/>
    </row>
    <row r="1952" ht="14.25" customHeight="1">
      <c r="A1952" s="78">
        <v>1949.0</v>
      </c>
      <c r="C1952" s="78" t="str">
        <f>VLOOKUP(G1952,[1]Macrodata_CCF!$A$3:$D$55,4,FALSE)</f>
        <v>#ERROR!</v>
      </c>
      <c r="E1952" s="79" t="str">
        <f>VLOOKUP(G1952,[1]Macrodata_CCF!$A$3:$B$55,2,FALSE)</f>
        <v>#ERROR!</v>
      </c>
      <c r="F1952" s="78">
        <v>0.0</v>
      </c>
      <c r="G1952" s="80">
        <v>21.0</v>
      </c>
      <c r="H1952" s="81">
        <v>313895.0</v>
      </c>
      <c r="I1952" s="81">
        <v>600000.0</v>
      </c>
      <c r="J1952" s="81">
        <v>356810.0</v>
      </c>
      <c r="K1952" s="81">
        <v>600000.0</v>
      </c>
      <c r="L1952" s="82">
        <v>0.1499973785847853</v>
      </c>
      <c r="N1952" s="83">
        <f t="shared" si="1"/>
        <v>0.1499973786</v>
      </c>
      <c r="O1952" s="83">
        <f t="shared" si="2"/>
        <v>0.1499973786</v>
      </c>
      <c r="Q1952" s="83">
        <f t="shared" si="3"/>
        <v>0.4768416667</v>
      </c>
      <c r="R1952" s="83">
        <f t="shared" si="4"/>
        <v>0.1499973786</v>
      </c>
      <c r="S1952" s="83" t="b">
        <f t="shared" si="5"/>
        <v>0</v>
      </c>
      <c r="T1952" s="72"/>
      <c r="U1952" s="72"/>
      <c r="V1952" s="72"/>
      <c r="W1952" s="72"/>
      <c r="X1952" s="72"/>
      <c r="Y1952" s="72"/>
      <c r="Z1952" s="72"/>
      <c r="AA1952" s="72"/>
      <c r="AB1952" s="72"/>
      <c r="AC1952" s="72"/>
      <c r="AD1952" s="72"/>
      <c r="AE1952" s="72"/>
      <c r="AF1952" s="72"/>
      <c r="AG1952" s="72"/>
      <c r="AH1952" s="72"/>
      <c r="AI1952" s="72"/>
      <c r="AJ1952" s="72"/>
      <c r="AK1952" s="72"/>
    </row>
    <row r="1953" ht="14.25" customHeight="1">
      <c r="A1953" s="78">
        <v>1950.0</v>
      </c>
      <c r="C1953" s="78" t="str">
        <f>VLOOKUP(G1953,[1]Macrodata_CCF!$A$3:$D$55,4,FALSE)</f>
        <v>#ERROR!</v>
      </c>
      <c r="E1953" s="79" t="str">
        <f>VLOOKUP(G1953,[1]Macrodata_CCF!$A$3:$B$55,2,FALSE)</f>
        <v>#ERROR!</v>
      </c>
      <c r="F1953" s="78">
        <v>0.0</v>
      </c>
      <c r="G1953" s="80">
        <v>20.0</v>
      </c>
      <c r="H1953" s="81">
        <v>222720.0</v>
      </c>
      <c r="I1953" s="81">
        <v>630000.0</v>
      </c>
      <c r="J1953" s="81">
        <v>300105.0</v>
      </c>
      <c r="K1953" s="81">
        <v>630000.0</v>
      </c>
      <c r="L1953" s="82">
        <v>0.1900044195639363</v>
      </c>
      <c r="N1953" s="83">
        <f t="shared" si="1"/>
        <v>0.1900044196</v>
      </c>
      <c r="O1953" s="83">
        <f t="shared" si="2"/>
        <v>0.1900044196</v>
      </c>
      <c r="Q1953" s="83">
        <f t="shared" si="3"/>
        <v>0.6464761905</v>
      </c>
      <c r="R1953" s="83">
        <f t="shared" si="4"/>
        <v>0.1900044196</v>
      </c>
      <c r="S1953" s="83" t="b">
        <f t="shared" si="5"/>
        <v>0</v>
      </c>
      <c r="T1953" s="72"/>
      <c r="U1953" s="72"/>
      <c r="V1953" s="72"/>
      <c r="W1953" s="72"/>
      <c r="X1953" s="72"/>
      <c r="Y1953" s="72"/>
      <c r="Z1953" s="72"/>
      <c r="AA1953" s="72"/>
      <c r="AB1953" s="72"/>
      <c r="AC1953" s="72"/>
      <c r="AD1953" s="72"/>
      <c r="AE1953" s="72"/>
      <c r="AF1953" s="72"/>
      <c r="AG1953" s="72"/>
      <c r="AH1953" s="72"/>
      <c r="AI1953" s="72"/>
      <c r="AJ1953" s="72"/>
      <c r="AK1953" s="72"/>
    </row>
    <row r="1954" ht="14.25" customHeight="1">
      <c r="A1954" s="78">
        <v>1951.0</v>
      </c>
      <c r="C1954" s="78" t="str">
        <f>VLOOKUP(G1954,[1]Macrodata_CCF!$A$3:$D$55,4,FALSE)</f>
        <v>#ERROR!</v>
      </c>
      <c r="E1954" s="79" t="str">
        <f>VLOOKUP(G1954,[1]Macrodata_CCF!$A$3:$B$55,2,FALSE)</f>
        <v>#ERROR!</v>
      </c>
      <c r="F1954" s="78">
        <v>0.0</v>
      </c>
      <c r="G1954" s="80">
        <v>1.0</v>
      </c>
      <c r="H1954" s="81">
        <v>202750.0</v>
      </c>
      <c r="I1954" s="81">
        <v>270000.0</v>
      </c>
      <c r="J1954" s="81">
        <v>225615.0</v>
      </c>
      <c r="K1954" s="81">
        <v>270000.0</v>
      </c>
      <c r="L1954" s="82">
        <v>0.34</v>
      </c>
      <c r="N1954" s="83">
        <f t="shared" si="1"/>
        <v>0.34</v>
      </c>
      <c r="O1954" s="83">
        <f t="shared" si="2"/>
        <v>0.34</v>
      </c>
      <c r="Q1954" s="83">
        <f t="shared" si="3"/>
        <v>0.2490740741</v>
      </c>
      <c r="R1954" s="83">
        <f t="shared" si="4"/>
        <v>0.34</v>
      </c>
      <c r="S1954" s="83" t="b">
        <f t="shared" si="5"/>
        <v>0</v>
      </c>
      <c r="T1954" s="72"/>
      <c r="U1954" s="72"/>
      <c r="V1954" s="72"/>
      <c r="W1954" s="72"/>
      <c r="X1954" s="72"/>
      <c r="Y1954" s="72"/>
      <c r="Z1954" s="72"/>
      <c r="AA1954" s="72"/>
      <c r="AB1954" s="72"/>
      <c r="AC1954" s="72"/>
      <c r="AD1954" s="72"/>
      <c r="AE1954" s="72"/>
      <c r="AF1954" s="72"/>
      <c r="AG1954" s="72"/>
      <c r="AH1954" s="72"/>
      <c r="AI1954" s="72"/>
      <c r="AJ1954" s="72"/>
      <c r="AK1954" s="72"/>
    </row>
    <row r="1955" ht="14.25" customHeight="1">
      <c r="A1955" s="78">
        <v>1952.0</v>
      </c>
      <c r="C1955" s="78" t="str">
        <f>VLOOKUP(G1955,[1]Macrodata_CCF!$A$3:$D$55,4,FALSE)</f>
        <v>#ERROR!</v>
      </c>
      <c r="E1955" s="79" t="str">
        <f>VLOOKUP(G1955,[1]Macrodata_CCF!$A$3:$B$55,2,FALSE)</f>
        <v>#ERROR!</v>
      </c>
      <c r="F1955" s="78">
        <v>0.0</v>
      </c>
      <c r="G1955" s="80">
        <v>30.0</v>
      </c>
      <c r="H1955" s="81">
        <v>500735.0</v>
      </c>
      <c r="I1955" s="81">
        <v>550000.0</v>
      </c>
      <c r="J1955" s="81">
        <v>510590.0</v>
      </c>
      <c r="K1955" s="81">
        <v>990000.0</v>
      </c>
      <c r="L1955" s="82">
        <v>0.2000405967725566</v>
      </c>
      <c r="N1955" s="83">
        <f t="shared" si="1"/>
        <v>0.2000405968</v>
      </c>
      <c r="O1955" s="83">
        <f t="shared" si="2"/>
        <v>0.2000405968</v>
      </c>
      <c r="Q1955" s="83">
        <f t="shared" si="3"/>
        <v>0.08957272727</v>
      </c>
      <c r="R1955" s="83">
        <f t="shared" si="4"/>
        <v>0.01791818182</v>
      </c>
      <c r="S1955" s="83" t="b">
        <f t="shared" si="5"/>
        <v>0</v>
      </c>
      <c r="T1955" s="72"/>
      <c r="U1955" s="72"/>
      <c r="V1955" s="72"/>
      <c r="W1955" s="72"/>
      <c r="X1955" s="72"/>
      <c r="Y1955" s="72"/>
      <c r="Z1955" s="72"/>
      <c r="AA1955" s="72"/>
      <c r="AB1955" s="72"/>
      <c r="AC1955" s="72"/>
      <c r="AD1955" s="72"/>
      <c r="AE1955" s="72"/>
      <c r="AF1955" s="72"/>
      <c r="AG1955" s="72"/>
      <c r="AH1955" s="72"/>
      <c r="AI1955" s="72"/>
      <c r="AJ1955" s="72"/>
      <c r="AK1955" s="72"/>
    </row>
    <row r="1956" ht="14.25" customHeight="1">
      <c r="A1956" s="78">
        <v>1953.0</v>
      </c>
      <c r="C1956" s="78" t="str">
        <f>VLOOKUP(G1956,[1]Macrodata_CCF!$A$3:$D$55,4,FALSE)</f>
        <v>#ERROR!</v>
      </c>
      <c r="E1956" s="79" t="str">
        <f>VLOOKUP(G1956,[1]Macrodata_CCF!$A$3:$B$55,2,FALSE)</f>
        <v>#ERROR!</v>
      </c>
      <c r="F1956" s="78">
        <v>0.0</v>
      </c>
      <c r="G1956" s="80">
        <v>24.0</v>
      </c>
      <c r="H1956" s="81">
        <v>138630.0</v>
      </c>
      <c r="I1956" s="81">
        <v>270000.0</v>
      </c>
      <c r="J1956" s="81">
        <v>157020.0</v>
      </c>
      <c r="K1956" s="81">
        <v>540000.0</v>
      </c>
      <c r="L1956" s="82">
        <v>0.1399862982416077</v>
      </c>
      <c r="N1956" s="83">
        <f t="shared" si="1"/>
        <v>0.1399862982</v>
      </c>
      <c r="O1956" s="83">
        <f t="shared" si="2"/>
        <v>0.1399862982</v>
      </c>
      <c r="Q1956" s="83">
        <f t="shared" si="3"/>
        <v>0.4865555556</v>
      </c>
      <c r="R1956" s="83">
        <f t="shared" si="4"/>
        <v>0.1399862982</v>
      </c>
      <c r="S1956" s="83" t="b">
        <f t="shared" si="5"/>
        <v>0</v>
      </c>
      <c r="T1956" s="72"/>
      <c r="U1956" s="72"/>
      <c r="V1956" s="72"/>
      <c r="W1956" s="72"/>
      <c r="X1956" s="72"/>
      <c r="Y1956" s="72"/>
      <c r="Z1956" s="72"/>
      <c r="AA1956" s="72"/>
      <c r="AB1956" s="72"/>
      <c r="AC1956" s="72"/>
      <c r="AD1956" s="72"/>
      <c r="AE1956" s="72"/>
      <c r="AF1956" s="72"/>
      <c r="AG1956" s="72"/>
      <c r="AH1956" s="72"/>
      <c r="AI1956" s="72"/>
      <c r="AJ1956" s="72"/>
      <c r="AK1956" s="72"/>
    </row>
    <row r="1957" ht="14.25" customHeight="1">
      <c r="A1957" s="78">
        <v>1954.0</v>
      </c>
      <c r="C1957" s="78" t="str">
        <f>VLOOKUP(G1957,[1]Macrodata_CCF!$A$3:$D$55,4,FALSE)</f>
        <v>#ERROR!</v>
      </c>
      <c r="E1957" s="79" t="str">
        <f>VLOOKUP(G1957,[1]Macrodata_CCF!$A$3:$B$55,2,FALSE)</f>
        <v>#ERROR!</v>
      </c>
      <c r="F1957" s="78">
        <v>0.0</v>
      </c>
      <c r="G1957" s="80">
        <v>50.0</v>
      </c>
      <c r="H1957" s="81">
        <v>176475.0</v>
      </c>
      <c r="I1957" s="81">
        <v>680000.0</v>
      </c>
      <c r="J1957" s="81">
        <v>216755.0</v>
      </c>
      <c r="K1957" s="81">
        <v>680000.0</v>
      </c>
      <c r="L1957" s="82">
        <v>0.07999602800258179</v>
      </c>
      <c r="N1957" s="83">
        <f t="shared" si="1"/>
        <v>0.079996028</v>
      </c>
      <c r="O1957" s="83">
        <f t="shared" si="2"/>
        <v>0.079996028</v>
      </c>
      <c r="Q1957" s="83">
        <f t="shared" si="3"/>
        <v>0.7404779412</v>
      </c>
      <c r="R1957" s="83">
        <f t="shared" si="4"/>
        <v>0.079996028</v>
      </c>
      <c r="S1957" s="83" t="b">
        <f t="shared" si="5"/>
        <v>0</v>
      </c>
      <c r="T1957" s="72"/>
      <c r="U1957" s="72"/>
      <c r="V1957" s="72"/>
      <c r="W1957" s="72"/>
      <c r="X1957" s="72"/>
      <c r="Y1957" s="72"/>
      <c r="Z1957" s="72"/>
      <c r="AA1957" s="72"/>
      <c r="AB1957" s="72"/>
      <c r="AC1957" s="72"/>
      <c r="AD1957" s="72"/>
      <c r="AE1957" s="72"/>
      <c r="AF1957" s="72"/>
      <c r="AG1957" s="72"/>
      <c r="AH1957" s="72"/>
      <c r="AI1957" s="72"/>
      <c r="AJ1957" s="72"/>
      <c r="AK1957" s="72"/>
    </row>
    <row r="1958" ht="14.25" customHeight="1">
      <c r="A1958" s="78">
        <v>1955.0</v>
      </c>
      <c r="C1958" s="78" t="str">
        <f>VLOOKUP(G1958,[1]Macrodata_CCF!$A$3:$D$55,4,FALSE)</f>
        <v>#ERROR!</v>
      </c>
      <c r="E1958" s="79" t="str">
        <f>VLOOKUP(G1958,[1]Macrodata_CCF!$A$3:$B$55,2,FALSE)</f>
        <v>#ERROR!</v>
      </c>
      <c r="F1958" s="78">
        <v>0.0</v>
      </c>
      <c r="G1958" s="80">
        <v>8.0</v>
      </c>
      <c r="H1958" s="81">
        <v>173135.0</v>
      </c>
      <c r="I1958" s="81">
        <v>960000.0</v>
      </c>
      <c r="J1958" s="81">
        <v>393455.0</v>
      </c>
      <c r="K1958" s="81">
        <v>960000.0</v>
      </c>
      <c r="L1958" s="82">
        <v>0.2799972040947303</v>
      </c>
      <c r="N1958" s="83">
        <f t="shared" si="1"/>
        <v>0.2799972041</v>
      </c>
      <c r="O1958" s="83">
        <f t="shared" si="2"/>
        <v>0.2799972041</v>
      </c>
      <c r="Q1958" s="83">
        <f t="shared" si="3"/>
        <v>0.8196510417</v>
      </c>
      <c r="R1958" s="83">
        <f t="shared" si="4"/>
        <v>0.2799972041</v>
      </c>
      <c r="S1958" s="83" t="b">
        <f t="shared" si="5"/>
        <v>0</v>
      </c>
      <c r="T1958" s="72"/>
      <c r="U1958" s="72"/>
      <c r="V1958" s="72"/>
      <c r="W1958" s="72"/>
      <c r="X1958" s="72"/>
      <c r="Y1958" s="72"/>
      <c r="Z1958" s="72"/>
      <c r="AA1958" s="72"/>
      <c r="AB1958" s="72"/>
      <c r="AC1958" s="72"/>
      <c r="AD1958" s="72"/>
      <c r="AE1958" s="72"/>
      <c r="AF1958" s="72"/>
      <c r="AG1958" s="72"/>
      <c r="AH1958" s="72"/>
      <c r="AI1958" s="72"/>
      <c r="AJ1958" s="72"/>
      <c r="AK1958" s="72"/>
    </row>
    <row r="1959" ht="14.25" customHeight="1">
      <c r="A1959" s="78">
        <v>1956.0</v>
      </c>
      <c r="C1959" s="78" t="str">
        <f>VLOOKUP(G1959,[1]Macrodata_CCF!$A$3:$D$55,4,FALSE)</f>
        <v>#ERROR!</v>
      </c>
      <c r="E1959" s="79" t="str">
        <f>VLOOKUP(G1959,[1]Macrodata_CCF!$A$3:$B$55,2,FALSE)</f>
        <v>#ERROR!</v>
      </c>
      <c r="F1959" s="78">
        <v>0.0</v>
      </c>
      <c r="G1959" s="80">
        <v>15.0</v>
      </c>
      <c r="H1959" s="81">
        <v>939955.0</v>
      </c>
      <c r="I1959" s="81">
        <v>970000.0</v>
      </c>
      <c r="J1959" s="81">
        <v>945965.0</v>
      </c>
      <c r="K1959" s="81">
        <v>970000.0</v>
      </c>
      <c r="L1959" s="82">
        <v>0.200033283408221</v>
      </c>
      <c r="N1959" s="83">
        <f t="shared" si="1"/>
        <v>0.2000332834</v>
      </c>
      <c r="O1959" s="83">
        <f t="shared" si="2"/>
        <v>0.2000332834</v>
      </c>
      <c r="Q1959" s="83">
        <f t="shared" si="3"/>
        <v>0.0309742268</v>
      </c>
      <c r="R1959" s="83">
        <f t="shared" si="4"/>
        <v>0.006195876289</v>
      </c>
      <c r="S1959" s="83" t="b">
        <f t="shared" si="5"/>
        <v>0</v>
      </c>
      <c r="T1959" s="72"/>
      <c r="U1959" s="72"/>
      <c r="V1959" s="72"/>
      <c r="W1959" s="72"/>
      <c r="X1959" s="72"/>
      <c r="Y1959" s="72"/>
      <c r="Z1959" s="72"/>
      <c r="AA1959" s="72"/>
      <c r="AB1959" s="72"/>
      <c r="AC1959" s="72"/>
      <c r="AD1959" s="72"/>
      <c r="AE1959" s="72"/>
      <c r="AF1959" s="72"/>
      <c r="AG1959" s="72"/>
      <c r="AH1959" s="72"/>
      <c r="AI1959" s="72"/>
      <c r="AJ1959" s="72"/>
      <c r="AK1959" s="72"/>
    </row>
    <row r="1960" ht="14.25" customHeight="1">
      <c r="A1960" s="78">
        <v>1957.0</v>
      </c>
      <c r="C1960" s="78" t="str">
        <f>VLOOKUP(G1960,[1]Macrodata_CCF!$A$3:$D$55,4,FALSE)</f>
        <v>#ERROR!</v>
      </c>
      <c r="E1960" s="79" t="str">
        <f>VLOOKUP(G1960,[1]Macrodata_CCF!$A$3:$B$55,2,FALSE)</f>
        <v>#ERROR!</v>
      </c>
      <c r="F1960" s="78">
        <v>0.0</v>
      </c>
      <c r="G1960" s="80">
        <v>23.0</v>
      </c>
      <c r="H1960" s="81">
        <v>124870.0</v>
      </c>
      <c r="I1960" s="81">
        <v>180000.0</v>
      </c>
      <c r="J1960" s="81">
        <v>134795.0</v>
      </c>
      <c r="K1960" s="81">
        <v>360000.0</v>
      </c>
      <c r="L1960" s="82">
        <v>0.1800290223109015</v>
      </c>
      <c r="N1960" s="83">
        <f t="shared" si="1"/>
        <v>0.1800290223</v>
      </c>
      <c r="O1960" s="83">
        <f t="shared" si="2"/>
        <v>0.1800290223</v>
      </c>
      <c r="Q1960" s="83">
        <f t="shared" si="3"/>
        <v>0.3062777778</v>
      </c>
      <c r="R1960" s="83">
        <f t="shared" si="4"/>
        <v>0.1800290223</v>
      </c>
      <c r="S1960" s="83" t="b">
        <f t="shared" si="5"/>
        <v>0</v>
      </c>
      <c r="T1960" s="72"/>
      <c r="U1960" s="72"/>
      <c r="V1960" s="72"/>
      <c r="W1960" s="72"/>
      <c r="X1960" s="72"/>
      <c r="Y1960" s="72"/>
      <c r="Z1960" s="72"/>
      <c r="AA1960" s="72"/>
      <c r="AB1960" s="72"/>
      <c r="AC1960" s="72"/>
      <c r="AD1960" s="72"/>
      <c r="AE1960" s="72"/>
      <c r="AF1960" s="72"/>
      <c r="AG1960" s="72"/>
      <c r="AH1960" s="72"/>
      <c r="AI1960" s="72"/>
      <c r="AJ1960" s="72"/>
      <c r="AK1960" s="72"/>
    </row>
    <row r="1961" ht="14.25" customHeight="1">
      <c r="A1961" s="78">
        <v>1958.0</v>
      </c>
      <c r="C1961" s="78" t="str">
        <f>VLOOKUP(G1961,[1]Macrodata_CCF!$A$3:$D$55,4,FALSE)</f>
        <v>#ERROR!</v>
      </c>
      <c r="E1961" s="79" t="str">
        <f>VLOOKUP(G1961,[1]Macrodata_CCF!$A$3:$B$55,2,FALSE)</f>
        <v>#ERROR!</v>
      </c>
      <c r="F1961" s="78">
        <v>0.0</v>
      </c>
      <c r="G1961" s="80">
        <v>11.0</v>
      </c>
      <c r="H1961" s="81">
        <v>259385.0</v>
      </c>
      <c r="I1961" s="81">
        <v>380000.0</v>
      </c>
      <c r="J1961" s="81">
        <v>276270.0</v>
      </c>
      <c r="K1961" s="81">
        <v>380000.0</v>
      </c>
      <c r="L1961" s="82">
        <v>0.1399908800729594</v>
      </c>
      <c r="N1961" s="83">
        <f t="shared" si="1"/>
        <v>0.1399908801</v>
      </c>
      <c r="O1961" s="83">
        <f t="shared" si="2"/>
        <v>0.1399908801</v>
      </c>
      <c r="Q1961" s="83">
        <f t="shared" si="3"/>
        <v>0.3174078947</v>
      </c>
      <c r="R1961" s="83">
        <f t="shared" si="4"/>
        <v>0.1399908801</v>
      </c>
      <c r="S1961" s="83" t="b">
        <f t="shared" si="5"/>
        <v>0</v>
      </c>
      <c r="T1961" s="72"/>
      <c r="U1961" s="72"/>
      <c r="V1961" s="72"/>
      <c r="W1961" s="72"/>
      <c r="X1961" s="72"/>
      <c r="Y1961" s="72"/>
      <c r="Z1961" s="72"/>
      <c r="AA1961" s="72"/>
      <c r="AB1961" s="72"/>
      <c r="AC1961" s="72"/>
      <c r="AD1961" s="72"/>
      <c r="AE1961" s="72"/>
      <c r="AF1961" s="72"/>
      <c r="AG1961" s="72"/>
      <c r="AH1961" s="72"/>
      <c r="AI1961" s="72"/>
      <c r="AJ1961" s="72"/>
      <c r="AK1961" s="72"/>
    </row>
    <row r="1962" ht="14.25" customHeight="1">
      <c r="A1962" s="78">
        <v>1959.0</v>
      </c>
      <c r="C1962" s="78" t="str">
        <f>VLOOKUP(G1962,[1]Macrodata_CCF!$A$3:$D$55,4,FALSE)</f>
        <v>#ERROR!</v>
      </c>
      <c r="E1962" s="79" t="str">
        <f>VLOOKUP(G1962,[1]Macrodata_CCF!$A$3:$B$55,2,FALSE)</f>
        <v>#ERROR!</v>
      </c>
      <c r="F1962" s="78">
        <v>0.0</v>
      </c>
      <c r="G1962" s="80">
        <v>32.0</v>
      </c>
      <c r="H1962" s="81">
        <v>0.0</v>
      </c>
      <c r="I1962" s="81">
        <v>70000.0</v>
      </c>
      <c r="J1962" s="81">
        <v>13300.0</v>
      </c>
      <c r="K1962" s="81">
        <v>70000.0</v>
      </c>
      <c r="L1962" s="82">
        <v>0.19</v>
      </c>
      <c r="N1962" s="83">
        <f t="shared" si="1"/>
        <v>0.19</v>
      </c>
      <c r="O1962" s="83">
        <f t="shared" si="2"/>
        <v>0.19</v>
      </c>
      <c r="Q1962" s="83">
        <f t="shared" si="3"/>
        <v>1</v>
      </c>
      <c r="R1962" s="83">
        <f t="shared" si="4"/>
        <v>0.19</v>
      </c>
      <c r="S1962" s="83" t="b">
        <f t="shared" si="5"/>
        <v>0</v>
      </c>
      <c r="T1962" s="72"/>
      <c r="U1962" s="72"/>
      <c r="V1962" s="72"/>
      <c r="W1962" s="72"/>
      <c r="X1962" s="72"/>
      <c r="Y1962" s="72"/>
      <c r="Z1962" s="72"/>
      <c r="AA1962" s="72"/>
      <c r="AB1962" s="72"/>
      <c r="AC1962" s="72"/>
      <c r="AD1962" s="72"/>
      <c r="AE1962" s="72"/>
      <c r="AF1962" s="72"/>
      <c r="AG1962" s="72"/>
      <c r="AH1962" s="72"/>
      <c r="AI1962" s="72"/>
      <c r="AJ1962" s="72"/>
      <c r="AK1962" s="72"/>
    </row>
    <row r="1963" ht="14.25" customHeight="1">
      <c r="A1963" s="78">
        <v>1960.0</v>
      </c>
      <c r="C1963" s="78" t="str">
        <f>VLOOKUP(G1963,[1]Macrodata_CCF!$A$3:$D$55,4,FALSE)</f>
        <v>#ERROR!</v>
      </c>
      <c r="E1963" s="79" t="str">
        <f>VLOOKUP(G1963,[1]Macrodata_CCF!$A$3:$B$55,2,FALSE)</f>
        <v>#ERROR!</v>
      </c>
      <c r="F1963" s="78">
        <v>0.0</v>
      </c>
      <c r="G1963" s="80">
        <v>19.0</v>
      </c>
      <c r="H1963" s="81">
        <v>611620.0</v>
      </c>
      <c r="I1963" s="81">
        <v>730000.0</v>
      </c>
      <c r="J1963" s="81">
        <v>628195.0</v>
      </c>
      <c r="K1963" s="81">
        <v>730000.0</v>
      </c>
      <c r="L1963" s="82">
        <v>0.1400152052711607</v>
      </c>
      <c r="N1963" s="83">
        <f t="shared" si="1"/>
        <v>0.1400152053</v>
      </c>
      <c r="O1963" s="83">
        <f t="shared" si="2"/>
        <v>0.1400152053</v>
      </c>
      <c r="Q1963" s="83">
        <f t="shared" si="3"/>
        <v>0.1621643836</v>
      </c>
      <c r="R1963" s="83">
        <f t="shared" si="4"/>
        <v>0.1400152053</v>
      </c>
      <c r="S1963" s="83" t="b">
        <f t="shared" si="5"/>
        <v>0</v>
      </c>
      <c r="T1963" s="72"/>
      <c r="U1963" s="72"/>
      <c r="V1963" s="72"/>
      <c r="W1963" s="72"/>
      <c r="X1963" s="72"/>
      <c r="Y1963" s="72"/>
      <c r="Z1963" s="72"/>
      <c r="AA1963" s="72"/>
      <c r="AB1963" s="72"/>
      <c r="AC1963" s="72"/>
      <c r="AD1963" s="72"/>
      <c r="AE1963" s="72"/>
      <c r="AF1963" s="72"/>
      <c r="AG1963" s="72"/>
      <c r="AH1963" s="72"/>
      <c r="AI1963" s="72"/>
      <c r="AJ1963" s="72"/>
      <c r="AK1963" s="72"/>
    </row>
    <row r="1964" ht="14.25" customHeight="1">
      <c r="A1964" s="78">
        <v>1961.0</v>
      </c>
      <c r="C1964" s="78" t="str">
        <f>VLOOKUP(G1964,[1]Macrodata_CCF!$A$3:$D$55,4,FALSE)</f>
        <v>#ERROR!</v>
      </c>
      <c r="E1964" s="79" t="str">
        <f>VLOOKUP(G1964,[1]Macrodata_CCF!$A$3:$B$55,2,FALSE)</f>
        <v>#ERROR!</v>
      </c>
      <c r="F1964" s="78">
        <v>0.0</v>
      </c>
      <c r="G1964" s="80">
        <v>29.0</v>
      </c>
      <c r="H1964" s="81">
        <v>111985.0</v>
      </c>
      <c r="I1964" s="81">
        <v>380000.0</v>
      </c>
      <c r="J1964" s="81">
        <v>152185.0</v>
      </c>
      <c r="K1964" s="81">
        <v>684000.0</v>
      </c>
      <c r="L1964" s="82">
        <v>0.1499916049474843</v>
      </c>
      <c r="N1964" s="83">
        <f t="shared" si="1"/>
        <v>0.1499916049</v>
      </c>
      <c r="O1964" s="83">
        <f t="shared" si="2"/>
        <v>0.1499916049</v>
      </c>
      <c r="Q1964" s="83">
        <f t="shared" si="3"/>
        <v>0.7053026316</v>
      </c>
      <c r="R1964" s="83">
        <f t="shared" si="4"/>
        <v>0.1499916049</v>
      </c>
      <c r="S1964" s="83" t="b">
        <f t="shared" si="5"/>
        <v>0</v>
      </c>
      <c r="T1964" s="72"/>
      <c r="U1964" s="72"/>
      <c r="V1964" s="72"/>
      <c r="W1964" s="72"/>
      <c r="X1964" s="72"/>
      <c r="Y1964" s="72"/>
      <c r="Z1964" s="72"/>
      <c r="AA1964" s="72"/>
      <c r="AB1964" s="72"/>
      <c r="AC1964" s="72"/>
      <c r="AD1964" s="72"/>
      <c r="AE1964" s="72"/>
      <c r="AF1964" s="72"/>
      <c r="AG1964" s="72"/>
      <c r="AH1964" s="72"/>
      <c r="AI1964" s="72"/>
      <c r="AJ1964" s="72"/>
      <c r="AK1964" s="72"/>
    </row>
    <row r="1965" ht="14.25" customHeight="1">
      <c r="A1965" s="78">
        <v>1962.0</v>
      </c>
      <c r="C1965" s="78" t="str">
        <f>VLOOKUP(G1965,[1]Macrodata_CCF!$A$3:$D$55,4,FALSE)</f>
        <v>#ERROR!</v>
      </c>
      <c r="E1965" s="79" t="str">
        <f>VLOOKUP(G1965,[1]Macrodata_CCF!$A$3:$B$55,2,FALSE)</f>
        <v>#ERROR!</v>
      </c>
      <c r="F1965" s="78">
        <v>0.0</v>
      </c>
      <c r="G1965" s="80">
        <v>2.0</v>
      </c>
      <c r="H1965" s="81">
        <v>624520.0</v>
      </c>
      <c r="I1965" s="81">
        <v>630000.0</v>
      </c>
      <c r="J1965" s="81">
        <v>626600.0</v>
      </c>
      <c r="K1965" s="81">
        <v>1197000.0</v>
      </c>
      <c r="L1965" s="82">
        <v>0.3795620437956204</v>
      </c>
      <c r="N1965" s="83">
        <f t="shared" si="1"/>
        <v>0.3795620438</v>
      </c>
      <c r="O1965" s="83">
        <f t="shared" si="2"/>
        <v>0.3795620438</v>
      </c>
      <c r="Q1965" s="83">
        <f t="shared" si="3"/>
        <v>0.008698412698</v>
      </c>
      <c r="R1965" s="83">
        <f t="shared" si="4"/>
        <v>0.003301587302</v>
      </c>
      <c r="S1965" s="83" t="b">
        <f t="shared" si="5"/>
        <v>0</v>
      </c>
      <c r="T1965" s="72"/>
      <c r="U1965" s="72"/>
      <c r="V1965" s="72"/>
      <c r="W1965" s="72"/>
      <c r="X1965" s="72"/>
      <c r="Y1965" s="72"/>
      <c r="Z1965" s="72"/>
      <c r="AA1965" s="72"/>
      <c r="AB1965" s="72"/>
      <c r="AC1965" s="72"/>
      <c r="AD1965" s="72"/>
      <c r="AE1965" s="72"/>
      <c r="AF1965" s="72"/>
      <c r="AG1965" s="72"/>
      <c r="AH1965" s="72"/>
      <c r="AI1965" s="72"/>
      <c r="AJ1965" s="72"/>
      <c r="AK1965" s="72"/>
    </row>
    <row r="1966" ht="14.25" customHeight="1">
      <c r="A1966" s="78">
        <v>1963.0</v>
      </c>
      <c r="C1966" s="78" t="str">
        <f>VLOOKUP(G1966,[1]Macrodata_CCF!$A$3:$D$55,4,FALSE)</f>
        <v>#ERROR!</v>
      </c>
      <c r="E1966" s="79" t="str">
        <f>VLOOKUP(G1966,[1]Macrodata_CCF!$A$3:$B$55,2,FALSE)</f>
        <v>#ERROR!</v>
      </c>
      <c r="F1966" s="78">
        <v>0.0</v>
      </c>
      <c r="G1966" s="80">
        <v>22.0</v>
      </c>
      <c r="H1966" s="81">
        <v>301930.0</v>
      </c>
      <c r="I1966" s="81">
        <v>380000.0</v>
      </c>
      <c r="J1966" s="81">
        <v>312860.0</v>
      </c>
      <c r="K1966" s="81">
        <v>570000.0</v>
      </c>
      <c r="L1966" s="82">
        <v>0.1400025618035097</v>
      </c>
      <c r="N1966" s="83">
        <f t="shared" si="1"/>
        <v>0.1400025618</v>
      </c>
      <c r="O1966" s="83">
        <f t="shared" si="2"/>
        <v>0.1400025618</v>
      </c>
      <c r="Q1966" s="83">
        <f t="shared" si="3"/>
        <v>0.2054473684</v>
      </c>
      <c r="R1966" s="83">
        <f t="shared" si="4"/>
        <v>0.1400025618</v>
      </c>
      <c r="S1966" s="83" t="b">
        <f t="shared" si="5"/>
        <v>0</v>
      </c>
      <c r="T1966" s="72"/>
      <c r="U1966" s="72"/>
      <c r="V1966" s="72"/>
      <c r="W1966" s="72"/>
      <c r="X1966" s="72"/>
      <c r="Y1966" s="72"/>
      <c r="Z1966" s="72"/>
      <c r="AA1966" s="72"/>
      <c r="AB1966" s="72"/>
      <c r="AC1966" s="72"/>
      <c r="AD1966" s="72"/>
      <c r="AE1966" s="72"/>
      <c r="AF1966" s="72"/>
      <c r="AG1966" s="72"/>
      <c r="AH1966" s="72"/>
      <c r="AI1966" s="72"/>
      <c r="AJ1966" s="72"/>
      <c r="AK1966" s="72"/>
    </row>
    <row r="1967" ht="14.25" customHeight="1">
      <c r="A1967" s="78">
        <v>1964.0</v>
      </c>
      <c r="C1967" s="78" t="str">
        <f>VLOOKUP(G1967,[1]Macrodata_CCF!$A$3:$D$55,4,FALSE)</f>
        <v>#ERROR!</v>
      </c>
      <c r="E1967" s="79" t="str">
        <f>VLOOKUP(G1967,[1]Macrodata_CCF!$A$3:$B$55,2,FALSE)</f>
        <v>#ERROR!</v>
      </c>
      <c r="F1967" s="78">
        <v>0.0</v>
      </c>
      <c r="G1967" s="80">
        <v>1.0</v>
      </c>
      <c r="H1967" s="81">
        <v>351965.0</v>
      </c>
      <c r="I1967" s="81">
        <v>490000.0</v>
      </c>
      <c r="J1967" s="81">
        <v>396135.0</v>
      </c>
      <c r="K1967" s="81">
        <v>490000.0</v>
      </c>
      <c r="L1967" s="82">
        <v>0.3199913065526859</v>
      </c>
      <c r="N1967" s="83">
        <f t="shared" si="1"/>
        <v>0.3199913066</v>
      </c>
      <c r="O1967" s="83">
        <f t="shared" si="2"/>
        <v>0.3199913066</v>
      </c>
      <c r="Q1967" s="83">
        <f t="shared" si="3"/>
        <v>0.2817040816</v>
      </c>
      <c r="R1967" s="83">
        <f t="shared" si="4"/>
        <v>0.3199913066</v>
      </c>
      <c r="S1967" s="83" t="b">
        <f t="shared" si="5"/>
        <v>0</v>
      </c>
      <c r="T1967" s="72"/>
      <c r="U1967" s="72"/>
      <c r="V1967" s="72"/>
      <c r="W1967" s="72"/>
      <c r="X1967" s="72"/>
      <c r="Y1967" s="72"/>
      <c r="Z1967" s="72"/>
      <c r="AA1967" s="72"/>
      <c r="AB1967" s="72"/>
      <c r="AC1967" s="72"/>
      <c r="AD1967" s="72"/>
      <c r="AE1967" s="72"/>
      <c r="AF1967" s="72"/>
      <c r="AG1967" s="72"/>
      <c r="AH1967" s="72"/>
      <c r="AI1967" s="72"/>
      <c r="AJ1967" s="72"/>
      <c r="AK1967" s="72"/>
    </row>
    <row r="1968" ht="14.25" customHeight="1">
      <c r="A1968" s="78">
        <v>1965.0</v>
      </c>
      <c r="C1968" s="78" t="str">
        <f>VLOOKUP(G1968,[1]Macrodata_CCF!$A$3:$D$55,4,FALSE)</f>
        <v>#ERROR!</v>
      </c>
      <c r="E1968" s="79" t="str">
        <f>VLOOKUP(G1968,[1]Macrodata_CCF!$A$3:$B$55,2,FALSE)</f>
        <v>#ERROR!</v>
      </c>
      <c r="F1968" s="78">
        <v>0.0</v>
      </c>
      <c r="G1968" s="80">
        <v>42.0</v>
      </c>
      <c r="H1968" s="81">
        <v>151245.0</v>
      </c>
      <c r="I1968" s="81">
        <v>580000.0</v>
      </c>
      <c r="J1968" s="81">
        <v>275585.0</v>
      </c>
      <c r="K1968" s="81">
        <v>580000.0</v>
      </c>
      <c r="L1968" s="82">
        <v>0.2900024489510327</v>
      </c>
      <c r="N1968" s="83">
        <f t="shared" si="1"/>
        <v>0.290002449</v>
      </c>
      <c r="O1968" s="83">
        <f t="shared" si="2"/>
        <v>0.290002449</v>
      </c>
      <c r="Q1968" s="83">
        <f t="shared" si="3"/>
        <v>0.7392327586</v>
      </c>
      <c r="R1968" s="83">
        <f t="shared" si="4"/>
        <v>0.290002449</v>
      </c>
      <c r="S1968" s="83" t="b">
        <f t="shared" si="5"/>
        <v>0</v>
      </c>
      <c r="T1968" s="72"/>
      <c r="U1968" s="72"/>
      <c r="V1968" s="72"/>
      <c r="W1968" s="72"/>
      <c r="X1968" s="72"/>
      <c r="Y1968" s="72"/>
      <c r="Z1968" s="72"/>
      <c r="AA1968" s="72"/>
      <c r="AB1968" s="72"/>
      <c r="AC1968" s="72"/>
      <c r="AD1968" s="72"/>
      <c r="AE1968" s="72"/>
      <c r="AF1968" s="72"/>
      <c r="AG1968" s="72"/>
      <c r="AH1968" s="72"/>
      <c r="AI1968" s="72"/>
      <c r="AJ1968" s="72"/>
      <c r="AK1968" s="72"/>
    </row>
    <row r="1969" ht="14.25" customHeight="1">
      <c r="A1969" s="78">
        <v>1966.0</v>
      </c>
      <c r="C1969" s="78" t="str">
        <f>VLOOKUP(G1969,[1]Macrodata_CCF!$A$3:$D$55,4,FALSE)</f>
        <v>#ERROR!</v>
      </c>
      <c r="E1969" s="79" t="str">
        <f>VLOOKUP(G1969,[1]Macrodata_CCF!$A$3:$B$55,2,FALSE)</f>
        <v>#ERROR!</v>
      </c>
      <c r="F1969" s="78">
        <v>0.0</v>
      </c>
      <c r="G1969" s="80">
        <v>3.0</v>
      </c>
      <c r="H1969" s="81">
        <v>39315.0</v>
      </c>
      <c r="I1969" s="81">
        <v>50000.0</v>
      </c>
      <c r="J1969" s="81">
        <v>41985.0</v>
      </c>
      <c r="K1969" s="81">
        <v>85000.0</v>
      </c>
      <c r="L1969" s="82">
        <v>0.2498830135704258</v>
      </c>
      <c r="N1969" s="83">
        <f t="shared" si="1"/>
        <v>0.2498830136</v>
      </c>
      <c r="O1969" s="83">
        <f t="shared" si="2"/>
        <v>0.2498830136</v>
      </c>
      <c r="Q1969" s="83">
        <f t="shared" si="3"/>
        <v>0.2137</v>
      </c>
      <c r="R1969" s="83">
        <f t="shared" si="4"/>
        <v>0.2498830136</v>
      </c>
      <c r="S1969" s="83" t="b">
        <f t="shared" si="5"/>
        <v>0</v>
      </c>
      <c r="T1969" s="72"/>
      <c r="U1969" s="72"/>
      <c r="V1969" s="72"/>
      <c r="W1969" s="72"/>
      <c r="X1969" s="72"/>
      <c r="Y1969" s="72"/>
      <c r="Z1969" s="72"/>
      <c r="AA1969" s="72"/>
      <c r="AB1969" s="72"/>
      <c r="AC1969" s="72"/>
      <c r="AD1969" s="72"/>
      <c r="AE1969" s="72"/>
      <c r="AF1969" s="72"/>
      <c r="AG1969" s="72"/>
      <c r="AH1969" s="72"/>
      <c r="AI1969" s="72"/>
      <c r="AJ1969" s="72"/>
      <c r="AK1969" s="72"/>
    </row>
    <row r="1970" ht="14.25" customHeight="1">
      <c r="A1970" s="78">
        <v>1967.0</v>
      </c>
      <c r="C1970" s="78" t="str">
        <f>VLOOKUP(G1970,[1]Macrodata_CCF!$A$3:$D$55,4,FALSE)</f>
        <v>#ERROR!</v>
      </c>
      <c r="E1970" s="79" t="str">
        <f>VLOOKUP(G1970,[1]Macrodata_CCF!$A$3:$B$55,2,FALSE)</f>
        <v>#ERROR!</v>
      </c>
      <c r="F1970" s="78">
        <v>0.0</v>
      </c>
      <c r="G1970" s="80">
        <v>37.0</v>
      </c>
      <c r="H1970" s="81">
        <v>0.0</v>
      </c>
      <c r="I1970" s="81">
        <v>190000.0</v>
      </c>
      <c r="J1970" s="81">
        <v>0.0</v>
      </c>
      <c r="K1970" s="81">
        <v>190000.0</v>
      </c>
      <c r="L1970" s="82">
        <v>0.0</v>
      </c>
      <c r="N1970" s="83">
        <f t="shared" si="1"/>
        <v>0</v>
      </c>
      <c r="O1970" s="83">
        <f t="shared" si="2"/>
        <v>0</v>
      </c>
      <c r="Q1970" s="83">
        <f t="shared" si="3"/>
        <v>1</v>
      </c>
      <c r="R1970" s="83">
        <f t="shared" si="4"/>
        <v>0</v>
      </c>
      <c r="S1970" s="83" t="b">
        <f t="shared" si="5"/>
        <v>0</v>
      </c>
      <c r="T1970" s="72"/>
      <c r="U1970" s="72"/>
      <c r="V1970" s="72"/>
      <c r="W1970" s="72"/>
      <c r="X1970" s="72"/>
      <c r="Y1970" s="72"/>
      <c r="Z1970" s="72"/>
      <c r="AA1970" s="72"/>
      <c r="AB1970" s="72"/>
      <c r="AC1970" s="72"/>
      <c r="AD1970" s="72"/>
      <c r="AE1970" s="72"/>
      <c r="AF1970" s="72"/>
      <c r="AG1970" s="72"/>
      <c r="AH1970" s="72"/>
      <c r="AI1970" s="72"/>
      <c r="AJ1970" s="72"/>
      <c r="AK1970" s="72"/>
    </row>
    <row r="1971" ht="14.25" customHeight="1">
      <c r="A1971" s="78">
        <v>1968.0</v>
      </c>
      <c r="C1971" s="78" t="str">
        <f>VLOOKUP(G1971,[1]Macrodata_CCF!$A$3:$D$55,4,FALSE)</f>
        <v>#ERROR!</v>
      </c>
      <c r="E1971" s="79" t="str">
        <f>VLOOKUP(G1971,[1]Macrodata_CCF!$A$3:$B$55,2,FALSE)</f>
        <v>#ERROR!</v>
      </c>
      <c r="F1971" s="78">
        <v>0.0</v>
      </c>
      <c r="G1971" s="80">
        <v>3.0</v>
      </c>
      <c r="H1971" s="81">
        <v>80490.0</v>
      </c>
      <c r="I1971" s="81">
        <v>500000.0</v>
      </c>
      <c r="J1971" s="81">
        <v>172780.0</v>
      </c>
      <c r="K1971" s="81">
        <v>700000.0</v>
      </c>
      <c r="L1971" s="82">
        <v>0.2199947557865128</v>
      </c>
      <c r="N1971" s="83">
        <f t="shared" si="1"/>
        <v>0.2199947558</v>
      </c>
      <c r="O1971" s="83">
        <f t="shared" si="2"/>
        <v>0.2199947558</v>
      </c>
      <c r="Q1971" s="83">
        <f t="shared" si="3"/>
        <v>0.83902</v>
      </c>
      <c r="R1971" s="83">
        <f t="shared" si="4"/>
        <v>0.2199947558</v>
      </c>
      <c r="S1971" s="83" t="b">
        <f t="shared" si="5"/>
        <v>0</v>
      </c>
      <c r="T1971" s="72"/>
      <c r="U1971" s="72"/>
      <c r="V1971" s="72"/>
      <c r="W1971" s="72"/>
      <c r="X1971" s="72"/>
      <c r="Y1971" s="72"/>
      <c r="Z1971" s="72"/>
      <c r="AA1971" s="72"/>
      <c r="AB1971" s="72"/>
      <c r="AC1971" s="72"/>
      <c r="AD1971" s="72"/>
      <c r="AE1971" s="72"/>
      <c r="AF1971" s="72"/>
      <c r="AG1971" s="72"/>
      <c r="AH1971" s="72"/>
      <c r="AI1971" s="72"/>
      <c r="AJ1971" s="72"/>
      <c r="AK1971" s="72"/>
    </row>
    <row r="1972" ht="14.25" customHeight="1">
      <c r="A1972" s="78">
        <v>1969.0</v>
      </c>
      <c r="C1972" s="78" t="str">
        <f>VLOOKUP(G1972,[1]Macrodata_CCF!$A$3:$D$55,4,FALSE)</f>
        <v>#ERROR!</v>
      </c>
      <c r="E1972" s="79" t="str">
        <f>VLOOKUP(G1972,[1]Macrodata_CCF!$A$3:$B$55,2,FALSE)</f>
        <v>#ERROR!</v>
      </c>
      <c r="F1972" s="78">
        <v>0.0</v>
      </c>
      <c r="G1972" s="80">
        <v>20.0</v>
      </c>
      <c r="H1972" s="81">
        <v>7260.0</v>
      </c>
      <c r="I1972" s="81">
        <v>740000.0</v>
      </c>
      <c r="J1972" s="81">
        <v>0.0</v>
      </c>
      <c r="K1972" s="81">
        <v>740000.0</v>
      </c>
      <c r="L1972" s="82">
        <v>-0.009908016486065999</v>
      </c>
      <c r="N1972" s="83">
        <f t="shared" si="1"/>
        <v>-0.009908016486</v>
      </c>
      <c r="O1972" s="83">
        <f t="shared" si="2"/>
        <v>0</v>
      </c>
      <c r="Q1972" s="83">
        <f t="shared" si="3"/>
        <v>0.9901891892</v>
      </c>
      <c r="R1972" s="83">
        <f t="shared" si="4"/>
        <v>-0.009908016486</v>
      </c>
      <c r="S1972" s="83" t="b">
        <f t="shared" si="5"/>
        <v>0</v>
      </c>
      <c r="T1972" s="72"/>
      <c r="U1972" s="72"/>
      <c r="V1972" s="72"/>
      <c r="W1972" s="72"/>
      <c r="X1972" s="72"/>
      <c r="Y1972" s="72"/>
      <c r="Z1972" s="72"/>
      <c r="AA1972" s="72"/>
      <c r="AB1972" s="72"/>
      <c r="AC1972" s="72"/>
      <c r="AD1972" s="72"/>
      <c r="AE1972" s="72"/>
      <c r="AF1972" s="72"/>
      <c r="AG1972" s="72"/>
      <c r="AH1972" s="72"/>
      <c r="AI1972" s="72"/>
      <c r="AJ1972" s="72"/>
      <c r="AK1972" s="72"/>
    </row>
    <row r="1973" ht="14.25" customHeight="1">
      <c r="A1973" s="78">
        <v>1970.0</v>
      </c>
      <c r="C1973" s="78" t="str">
        <f>VLOOKUP(G1973,[1]Macrodata_CCF!$A$3:$D$55,4,FALSE)</f>
        <v>#ERROR!</v>
      </c>
      <c r="E1973" s="79" t="str">
        <f>VLOOKUP(G1973,[1]Macrodata_CCF!$A$3:$B$55,2,FALSE)</f>
        <v>#ERROR!</v>
      </c>
      <c r="F1973" s="78">
        <v>0.0</v>
      </c>
      <c r="G1973" s="80">
        <v>28.0</v>
      </c>
      <c r="H1973" s="81">
        <v>135950.0</v>
      </c>
      <c r="I1973" s="81">
        <v>920000.0</v>
      </c>
      <c r="J1973" s="81">
        <v>277080.0</v>
      </c>
      <c r="K1973" s="81">
        <v>920000.0</v>
      </c>
      <c r="L1973" s="82">
        <v>0.180001275428863</v>
      </c>
      <c r="N1973" s="83">
        <f t="shared" si="1"/>
        <v>0.1800012754</v>
      </c>
      <c r="O1973" s="83">
        <f t="shared" si="2"/>
        <v>0.1800012754</v>
      </c>
      <c r="Q1973" s="83">
        <f t="shared" si="3"/>
        <v>0.8522282609</v>
      </c>
      <c r="R1973" s="83">
        <f t="shared" si="4"/>
        <v>0.1800012754</v>
      </c>
      <c r="S1973" s="83" t="b">
        <f t="shared" si="5"/>
        <v>0</v>
      </c>
      <c r="T1973" s="72"/>
      <c r="U1973" s="72"/>
      <c r="V1973" s="72"/>
      <c r="W1973" s="72"/>
      <c r="X1973" s="72"/>
      <c r="Y1973" s="72"/>
      <c r="Z1973" s="72"/>
      <c r="AA1973" s="72"/>
      <c r="AB1973" s="72"/>
      <c r="AC1973" s="72"/>
      <c r="AD1973" s="72"/>
      <c r="AE1973" s="72"/>
      <c r="AF1973" s="72"/>
      <c r="AG1973" s="72"/>
      <c r="AH1973" s="72"/>
      <c r="AI1973" s="72"/>
      <c r="AJ1973" s="72"/>
      <c r="AK1973" s="72"/>
    </row>
    <row r="1974" ht="14.25" customHeight="1">
      <c r="A1974" s="78">
        <v>1971.0</v>
      </c>
      <c r="C1974" s="78" t="str">
        <f>VLOOKUP(G1974,[1]Macrodata_CCF!$A$3:$D$55,4,FALSE)</f>
        <v>#ERROR!</v>
      </c>
      <c r="E1974" s="79" t="str">
        <f>VLOOKUP(G1974,[1]Macrodata_CCF!$A$3:$B$55,2,FALSE)</f>
        <v>#ERROR!</v>
      </c>
      <c r="F1974" s="78">
        <v>0.0</v>
      </c>
      <c r="G1974" s="80">
        <v>28.0</v>
      </c>
      <c r="H1974" s="81">
        <v>0.0</v>
      </c>
      <c r="I1974" s="81">
        <v>660000.0</v>
      </c>
      <c r="J1974" s="81">
        <v>112200.0</v>
      </c>
      <c r="K1974" s="81">
        <v>923999.9999999999</v>
      </c>
      <c r="L1974" s="82">
        <v>0.17</v>
      </c>
      <c r="N1974" s="83">
        <f t="shared" si="1"/>
        <v>0.17</v>
      </c>
      <c r="O1974" s="83">
        <f t="shared" si="2"/>
        <v>0.17</v>
      </c>
      <c r="Q1974" s="83">
        <f t="shared" si="3"/>
        <v>1</v>
      </c>
      <c r="R1974" s="83">
        <f t="shared" si="4"/>
        <v>0.17</v>
      </c>
      <c r="S1974" s="83" t="b">
        <f t="shared" si="5"/>
        <v>0</v>
      </c>
      <c r="T1974" s="72"/>
      <c r="U1974" s="72"/>
      <c r="V1974" s="72"/>
      <c r="W1974" s="72"/>
      <c r="X1974" s="72"/>
      <c r="Y1974" s="72"/>
      <c r="Z1974" s="72"/>
      <c r="AA1974" s="72"/>
      <c r="AB1974" s="72"/>
      <c r="AC1974" s="72"/>
      <c r="AD1974" s="72"/>
      <c r="AE1974" s="72"/>
      <c r="AF1974" s="72"/>
      <c r="AG1974" s="72"/>
      <c r="AH1974" s="72"/>
      <c r="AI1974" s="72"/>
      <c r="AJ1974" s="72"/>
      <c r="AK1974" s="72"/>
    </row>
    <row r="1975" ht="14.25" customHeight="1">
      <c r="A1975" s="78">
        <v>1972.0</v>
      </c>
      <c r="C1975" s="78" t="str">
        <f>VLOOKUP(G1975,[1]Macrodata_CCF!$A$3:$D$55,4,FALSE)</f>
        <v>#ERROR!</v>
      </c>
      <c r="E1975" s="79" t="str">
        <f>VLOOKUP(G1975,[1]Macrodata_CCF!$A$3:$B$55,2,FALSE)</f>
        <v>#ERROR!</v>
      </c>
      <c r="F1975" s="78">
        <v>0.0</v>
      </c>
      <c r="G1975" s="80">
        <v>21.0</v>
      </c>
      <c r="H1975" s="81">
        <v>0.0</v>
      </c>
      <c r="I1975" s="81">
        <v>280000.0</v>
      </c>
      <c r="J1975" s="81">
        <v>39200.0</v>
      </c>
      <c r="K1975" s="81">
        <v>280000.0</v>
      </c>
      <c r="L1975" s="82">
        <v>0.14</v>
      </c>
      <c r="N1975" s="83">
        <f t="shared" si="1"/>
        <v>0.14</v>
      </c>
      <c r="O1975" s="83">
        <f t="shared" si="2"/>
        <v>0.14</v>
      </c>
      <c r="Q1975" s="83">
        <f t="shared" si="3"/>
        <v>1</v>
      </c>
      <c r="R1975" s="83">
        <f t="shared" si="4"/>
        <v>0.14</v>
      </c>
      <c r="S1975" s="83" t="b">
        <f t="shared" si="5"/>
        <v>0</v>
      </c>
      <c r="T1975" s="72"/>
      <c r="U1975" s="72"/>
      <c r="V1975" s="72"/>
      <c r="W1975" s="72"/>
      <c r="X1975" s="72"/>
      <c r="Y1975" s="72"/>
      <c r="Z1975" s="72"/>
      <c r="AA1975" s="72"/>
      <c r="AB1975" s="72"/>
      <c r="AC1975" s="72"/>
      <c r="AD1975" s="72"/>
      <c r="AE1975" s="72"/>
      <c r="AF1975" s="72"/>
      <c r="AG1975" s="72"/>
      <c r="AH1975" s="72"/>
      <c r="AI1975" s="72"/>
      <c r="AJ1975" s="72"/>
      <c r="AK1975" s="72"/>
    </row>
    <row r="1976" ht="14.25" customHeight="1">
      <c r="A1976" s="78">
        <v>1973.0</v>
      </c>
      <c r="C1976" s="78" t="str">
        <f>VLOOKUP(G1976,[1]Macrodata_CCF!$A$3:$D$55,4,FALSE)</f>
        <v>#ERROR!</v>
      </c>
      <c r="E1976" s="79" t="str">
        <f>VLOOKUP(G1976,[1]Macrodata_CCF!$A$3:$B$55,2,FALSE)</f>
        <v>#ERROR!</v>
      </c>
      <c r="F1976" s="78">
        <v>0.0</v>
      </c>
      <c r="G1976" s="80">
        <v>47.0</v>
      </c>
      <c r="H1976" s="81">
        <v>0.0</v>
      </c>
      <c r="I1976" s="81">
        <v>200000.0</v>
      </c>
      <c r="J1976" s="81">
        <v>28000.0</v>
      </c>
      <c r="K1976" s="81">
        <v>200000.0</v>
      </c>
      <c r="L1976" s="82">
        <v>0.14</v>
      </c>
      <c r="N1976" s="83">
        <f t="shared" si="1"/>
        <v>0.14</v>
      </c>
      <c r="O1976" s="83">
        <f t="shared" si="2"/>
        <v>0.14</v>
      </c>
      <c r="Q1976" s="83">
        <f t="shared" si="3"/>
        <v>1</v>
      </c>
      <c r="R1976" s="83">
        <f t="shared" si="4"/>
        <v>0.14</v>
      </c>
      <c r="S1976" s="83" t="b">
        <f t="shared" si="5"/>
        <v>0</v>
      </c>
      <c r="T1976" s="72"/>
      <c r="U1976" s="72"/>
      <c r="V1976" s="72"/>
      <c r="W1976" s="72"/>
      <c r="X1976" s="72"/>
      <c r="Y1976" s="72"/>
      <c r="Z1976" s="72"/>
      <c r="AA1976" s="72"/>
      <c r="AB1976" s="72"/>
      <c r="AC1976" s="72"/>
      <c r="AD1976" s="72"/>
      <c r="AE1976" s="72"/>
      <c r="AF1976" s="72"/>
      <c r="AG1976" s="72"/>
      <c r="AH1976" s="72"/>
      <c r="AI1976" s="72"/>
      <c r="AJ1976" s="72"/>
      <c r="AK1976" s="72"/>
    </row>
    <row r="1977" ht="14.25" customHeight="1">
      <c r="A1977" s="78">
        <v>1974.0</v>
      </c>
      <c r="C1977" s="78" t="str">
        <f>VLOOKUP(G1977,[1]Macrodata_CCF!$A$3:$D$55,4,FALSE)</f>
        <v>#ERROR!</v>
      </c>
      <c r="E1977" s="79" t="str">
        <f>VLOOKUP(G1977,[1]Macrodata_CCF!$A$3:$B$55,2,FALSE)</f>
        <v>#ERROR!</v>
      </c>
      <c r="F1977" s="78">
        <v>0.0</v>
      </c>
      <c r="G1977" s="80">
        <v>7.0</v>
      </c>
      <c r="H1977" s="81">
        <v>150705.0</v>
      </c>
      <c r="I1977" s="81">
        <v>850000.0</v>
      </c>
      <c r="J1977" s="81">
        <v>867000.0</v>
      </c>
      <c r="K1977" s="81">
        <v>850000.0</v>
      </c>
      <c r="L1977" s="82">
        <v>1.024310198128115</v>
      </c>
      <c r="N1977" s="83">
        <f t="shared" si="1"/>
        <v>1.024310198</v>
      </c>
      <c r="O1977" s="83">
        <f t="shared" si="2"/>
        <v>1</v>
      </c>
      <c r="Q1977" s="83">
        <f t="shared" si="3"/>
        <v>0.8227</v>
      </c>
      <c r="R1977" s="83">
        <f t="shared" si="4"/>
        <v>1.024310198</v>
      </c>
      <c r="S1977" s="83" t="b">
        <f t="shared" si="5"/>
        <v>0</v>
      </c>
      <c r="T1977" s="72"/>
      <c r="U1977" s="72"/>
      <c r="V1977" s="72"/>
      <c r="W1977" s="72"/>
      <c r="X1977" s="72"/>
      <c r="Y1977" s="72"/>
      <c r="Z1977" s="72"/>
      <c r="AA1977" s="72"/>
      <c r="AB1977" s="72"/>
      <c r="AC1977" s="72"/>
      <c r="AD1977" s="72"/>
      <c r="AE1977" s="72"/>
      <c r="AF1977" s="72"/>
      <c r="AG1977" s="72"/>
      <c r="AH1977" s="72"/>
      <c r="AI1977" s="72"/>
      <c r="AJ1977" s="72"/>
      <c r="AK1977" s="72"/>
    </row>
    <row r="1978" ht="14.25" customHeight="1">
      <c r="A1978" s="78">
        <v>1975.0</v>
      </c>
      <c r="C1978" s="78" t="str">
        <f>VLOOKUP(G1978,[1]Macrodata_CCF!$A$3:$D$55,4,FALSE)</f>
        <v>#ERROR!</v>
      </c>
      <c r="E1978" s="79" t="str">
        <f>VLOOKUP(G1978,[1]Macrodata_CCF!$A$3:$B$55,2,FALSE)</f>
        <v>#ERROR!</v>
      </c>
      <c r="F1978" s="78">
        <v>0.0</v>
      </c>
      <c r="G1978" s="80">
        <v>19.0</v>
      </c>
      <c r="H1978" s="81">
        <v>659555.0</v>
      </c>
      <c r="I1978" s="81">
        <v>720000.0</v>
      </c>
      <c r="J1978" s="81">
        <v>734400.0</v>
      </c>
      <c r="K1978" s="81">
        <v>720000.0</v>
      </c>
      <c r="L1978" s="82">
        <v>1.238233104475143</v>
      </c>
      <c r="N1978" s="83">
        <f t="shared" si="1"/>
        <v>1.238233104</v>
      </c>
      <c r="O1978" s="83">
        <f t="shared" si="2"/>
        <v>1</v>
      </c>
      <c r="Q1978" s="83">
        <f t="shared" si="3"/>
        <v>0.08395138889</v>
      </c>
      <c r="R1978" s="83">
        <f t="shared" si="4"/>
        <v>0.1039513889</v>
      </c>
      <c r="S1978" s="83" t="b">
        <f t="shared" si="5"/>
        <v>1</v>
      </c>
      <c r="T1978" s="72"/>
      <c r="U1978" s="72"/>
      <c r="V1978" s="72"/>
      <c r="W1978" s="72"/>
      <c r="X1978" s="72"/>
      <c r="Y1978" s="72"/>
      <c r="Z1978" s="72"/>
      <c r="AA1978" s="72"/>
      <c r="AB1978" s="72"/>
      <c r="AC1978" s="72"/>
      <c r="AD1978" s="72"/>
      <c r="AE1978" s="72"/>
      <c r="AF1978" s="72"/>
      <c r="AG1978" s="72"/>
      <c r="AH1978" s="72"/>
      <c r="AI1978" s="72"/>
      <c r="AJ1978" s="72"/>
      <c r="AK1978" s="72"/>
    </row>
    <row r="1979" ht="14.25" customHeight="1">
      <c r="A1979" s="78">
        <v>1976.0</v>
      </c>
      <c r="C1979" s="78" t="str">
        <f>VLOOKUP(G1979,[1]Macrodata_CCF!$A$3:$D$55,4,FALSE)</f>
        <v>#ERROR!</v>
      </c>
      <c r="E1979" s="79" t="str">
        <f>VLOOKUP(G1979,[1]Macrodata_CCF!$A$3:$B$55,2,FALSE)</f>
        <v>#ERROR!</v>
      </c>
      <c r="F1979" s="78">
        <v>0.0</v>
      </c>
      <c r="G1979" s="80">
        <v>42.0</v>
      </c>
      <c r="H1979" s="81">
        <v>0.0</v>
      </c>
      <c r="I1979" s="81">
        <v>210000.0</v>
      </c>
      <c r="J1979" s="81">
        <v>81900.0</v>
      </c>
      <c r="K1979" s="81">
        <v>210000.0</v>
      </c>
      <c r="L1979" s="82">
        <v>0.39</v>
      </c>
      <c r="N1979" s="83">
        <f t="shared" si="1"/>
        <v>0.39</v>
      </c>
      <c r="O1979" s="83">
        <f t="shared" si="2"/>
        <v>0.39</v>
      </c>
      <c r="Q1979" s="83">
        <f t="shared" si="3"/>
        <v>1</v>
      </c>
      <c r="R1979" s="83">
        <f t="shared" si="4"/>
        <v>0.39</v>
      </c>
      <c r="S1979" s="83" t="b">
        <f t="shared" si="5"/>
        <v>0</v>
      </c>
      <c r="T1979" s="72"/>
      <c r="U1979" s="72"/>
      <c r="V1979" s="72"/>
      <c r="W1979" s="72"/>
      <c r="X1979" s="72"/>
      <c r="Y1979" s="72"/>
      <c r="Z1979" s="72"/>
      <c r="AA1979" s="72"/>
      <c r="AB1979" s="72"/>
      <c r="AC1979" s="72"/>
      <c r="AD1979" s="72"/>
      <c r="AE1979" s="72"/>
      <c r="AF1979" s="72"/>
      <c r="AG1979" s="72"/>
      <c r="AH1979" s="72"/>
      <c r="AI1979" s="72"/>
      <c r="AJ1979" s="72"/>
      <c r="AK1979" s="72"/>
    </row>
    <row r="1980" ht="14.25" customHeight="1">
      <c r="A1980" s="78">
        <v>1977.0</v>
      </c>
      <c r="C1980" s="78" t="str">
        <f>VLOOKUP(G1980,[1]Macrodata_CCF!$A$3:$D$55,4,FALSE)</f>
        <v>#ERROR!</v>
      </c>
      <c r="E1980" s="79" t="str">
        <f>VLOOKUP(G1980,[1]Macrodata_CCF!$A$3:$B$55,2,FALSE)</f>
        <v>#ERROR!</v>
      </c>
      <c r="F1980" s="78">
        <v>0.0</v>
      </c>
      <c r="G1980" s="80">
        <v>13.0</v>
      </c>
      <c r="H1980" s="81">
        <v>20995.0</v>
      </c>
      <c r="I1980" s="81">
        <v>440000.0</v>
      </c>
      <c r="J1980" s="81">
        <v>4235.0</v>
      </c>
      <c r="K1980" s="81">
        <v>572000.0</v>
      </c>
      <c r="L1980" s="82">
        <v>-0.03999952267872699</v>
      </c>
      <c r="N1980" s="83">
        <f t="shared" si="1"/>
        <v>-0.03999952268</v>
      </c>
      <c r="O1980" s="83">
        <f t="shared" si="2"/>
        <v>0</v>
      </c>
      <c r="Q1980" s="83">
        <f t="shared" si="3"/>
        <v>0.9522840909</v>
      </c>
      <c r="R1980" s="83">
        <f t="shared" si="4"/>
        <v>-0.03999952268</v>
      </c>
      <c r="S1980" s="83" t="b">
        <f t="shared" si="5"/>
        <v>0</v>
      </c>
      <c r="T1980" s="72"/>
      <c r="U1980" s="72"/>
      <c r="V1980" s="72"/>
      <c r="W1980" s="72"/>
      <c r="X1980" s="72"/>
      <c r="Y1980" s="72"/>
      <c r="Z1980" s="72"/>
      <c r="AA1980" s="72"/>
      <c r="AB1980" s="72"/>
      <c r="AC1980" s="72"/>
      <c r="AD1980" s="72"/>
      <c r="AE1980" s="72"/>
      <c r="AF1980" s="72"/>
      <c r="AG1980" s="72"/>
      <c r="AH1980" s="72"/>
      <c r="AI1980" s="72"/>
      <c r="AJ1980" s="72"/>
      <c r="AK1980" s="72"/>
    </row>
    <row r="1981" ht="14.25" customHeight="1">
      <c r="A1981" s="78">
        <v>1978.0</v>
      </c>
      <c r="C1981" s="78" t="str">
        <f>VLOOKUP(G1981,[1]Macrodata_CCF!$A$3:$D$55,4,FALSE)</f>
        <v>#ERROR!</v>
      </c>
      <c r="E1981" s="79" t="str">
        <f>VLOOKUP(G1981,[1]Macrodata_CCF!$A$3:$B$55,2,FALSE)</f>
        <v>#ERROR!</v>
      </c>
      <c r="F1981" s="78">
        <v>0.0</v>
      </c>
      <c r="G1981" s="80">
        <v>35.0</v>
      </c>
      <c r="H1981" s="81">
        <v>168365.0</v>
      </c>
      <c r="I1981" s="81">
        <v>230000.0</v>
      </c>
      <c r="J1981" s="81">
        <v>176995.0</v>
      </c>
      <c r="K1981" s="81">
        <v>299000.0</v>
      </c>
      <c r="L1981" s="82">
        <v>0.1400178470025148</v>
      </c>
      <c r="N1981" s="83">
        <f t="shared" si="1"/>
        <v>0.140017847</v>
      </c>
      <c r="O1981" s="83">
        <f t="shared" si="2"/>
        <v>0.140017847</v>
      </c>
      <c r="Q1981" s="83">
        <f t="shared" si="3"/>
        <v>0.2679782609</v>
      </c>
      <c r="R1981" s="83">
        <f t="shared" si="4"/>
        <v>0.140017847</v>
      </c>
      <c r="S1981" s="83" t="b">
        <f t="shared" si="5"/>
        <v>0</v>
      </c>
      <c r="T1981" s="72"/>
      <c r="U1981" s="72"/>
      <c r="V1981" s="72"/>
      <c r="W1981" s="72"/>
      <c r="X1981" s="72"/>
      <c r="Y1981" s="72"/>
      <c r="Z1981" s="72"/>
      <c r="AA1981" s="72"/>
      <c r="AB1981" s="72"/>
      <c r="AC1981" s="72"/>
      <c r="AD1981" s="72"/>
      <c r="AE1981" s="72"/>
      <c r="AF1981" s="72"/>
      <c r="AG1981" s="72"/>
      <c r="AH1981" s="72"/>
      <c r="AI1981" s="72"/>
      <c r="AJ1981" s="72"/>
      <c r="AK1981" s="72"/>
    </row>
    <row r="1982" ht="14.25" customHeight="1">
      <c r="A1982" s="78">
        <v>1979.0</v>
      </c>
      <c r="C1982" s="78" t="str">
        <f>VLOOKUP(G1982,[1]Macrodata_CCF!$A$3:$D$55,4,FALSE)</f>
        <v>#ERROR!</v>
      </c>
      <c r="E1982" s="79" t="str">
        <f>VLOOKUP(G1982,[1]Macrodata_CCF!$A$3:$B$55,2,FALSE)</f>
        <v>#ERROR!</v>
      </c>
      <c r="F1982" s="78">
        <v>0.0</v>
      </c>
      <c r="G1982" s="80">
        <v>25.0</v>
      </c>
      <c r="H1982" s="81">
        <v>173830.0</v>
      </c>
      <c r="I1982" s="81">
        <v>510000.0</v>
      </c>
      <c r="J1982" s="81">
        <v>220895.0</v>
      </c>
      <c r="K1982" s="81">
        <v>510000.0</v>
      </c>
      <c r="L1982" s="82">
        <v>0.1400035696225124</v>
      </c>
      <c r="N1982" s="83">
        <f t="shared" si="1"/>
        <v>0.1400035696</v>
      </c>
      <c r="O1982" s="83">
        <f t="shared" si="2"/>
        <v>0.1400035696</v>
      </c>
      <c r="Q1982" s="83">
        <f t="shared" si="3"/>
        <v>0.6591568627</v>
      </c>
      <c r="R1982" s="83">
        <f t="shared" si="4"/>
        <v>0.1400035696</v>
      </c>
      <c r="S1982" s="83" t="b">
        <f t="shared" si="5"/>
        <v>0</v>
      </c>
      <c r="T1982" s="72"/>
      <c r="U1982" s="72"/>
      <c r="V1982" s="72"/>
      <c r="W1982" s="72"/>
      <c r="X1982" s="72"/>
      <c r="Y1982" s="72"/>
      <c r="Z1982" s="72"/>
      <c r="AA1982" s="72"/>
      <c r="AB1982" s="72"/>
      <c r="AC1982" s="72"/>
      <c r="AD1982" s="72"/>
      <c r="AE1982" s="72"/>
      <c r="AF1982" s="72"/>
      <c r="AG1982" s="72"/>
      <c r="AH1982" s="72"/>
      <c r="AI1982" s="72"/>
      <c r="AJ1982" s="72"/>
      <c r="AK1982" s="72"/>
    </row>
    <row r="1983" ht="14.25" customHeight="1">
      <c r="A1983" s="78">
        <v>1980.0</v>
      </c>
      <c r="C1983" s="78" t="str">
        <f>VLOOKUP(G1983,[1]Macrodata_CCF!$A$3:$D$55,4,FALSE)</f>
        <v>#ERROR!</v>
      </c>
      <c r="E1983" s="79" t="str">
        <f>VLOOKUP(G1983,[1]Macrodata_CCF!$A$3:$B$55,2,FALSE)</f>
        <v>#ERROR!</v>
      </c>
      <c r="F1983" s="78">
        <v>0.0</v>
      </c>
      <c r="G1983" s="80">
        <v>36.0</v>
      </c>
      <c r="H1983" s="81">
        <v>77865.0</v>
      </c>
      <c r="I1983" s="81">
        <v>150000.0</v>
      </c>
      <c r="J1983" s="81">
        <v>90130.0</v>
      </c>
      <c r="K1983" s="81">
        <v>150000.0</v>
      </c>
      <c r="L1983" s="82">
        <v>0.1700284189367159</v>
      </c>
      <c r="N1983" s="83">
        <f t="shared" si="1"/>
        <v>0.1700284189</v>
      </c>
      <c r="O1983" s="83">
        <f t="shared" si="2"/>
        <v>0.1700284189</v>
      </c>
      <c r="Q1983" s="83">
        <f t="shared" si="3"/>
        <v>0.4809</v>
      </c>
      <c r="R1983" s="83">
        <f t="shared" si="4"/>
        <v>0.1700284189</v>
      </c>
      <c r="S1983" s="83" t="b">
        <f t="shared" si="5"/>
        <v>0</v>
      </c>
      <c r="T1983" s="72"/>
      <c r="U1983" s="72"/>
      <c r="V1983" s="72"/>
      <c r="W1983" s="72"/>
      <c r="X1983" s="72"/>
      <c r="Y1983" s="72"/>
      <c r="Z1983" s="72"/>
      <c r="AA1983" s="72"/>
      <c r="AB1983" s="72"/>
      <c r="AC1983" s="72"/>
      <c r="AD1983" s="72"/>
      <c r="AE1983" s="72"/>
      <c r="AF1983" s="72"/>
      <c r="AG1983" s="72"/>
      <c r="AH1983" s="72"/>
      <c r="AI1983" s="72"/>
      <c r="AJ1983" s="72"/>
      <c r="AK1983" s="72"/>
    </row>
    <row r="1984" ht="14.25" customHeight="1">
      <c r="A1984" s="78">
        <v>1981.0</v>
      </c>
      <c r="C1984" s="78" t="str">
        <f>VLOOKUP(G1984,[1]Macrodata_CCF!$A$3:$D$55,4,FALSE)</f>
        <v>#ERROR!</v>
      </c>
      <c r="E1984" s="79" t="str">
        <f>VLOOKUP(G1984,[1]Macrodata_CCF!$A$3:$B$55,2,FALSE)</f>
        <v>#ERROR!</v>
      </c>
      <c r="F1984" s="78">
        <v>0.0</v>
      </c>
      <c r="G1984" s="80">
        <v>35.0</v>
      </c>
      <c r="H1984" s="81">
        <v>5400.0</v>
      </c>
      <c r="I1984" s="81">
        <v>20000.0</v>
      </c>
      <c r="J1984" s="81">
        <v>7445.0</v>
      </c>
      <c r="K1984" s="81">
        <v>20000.0</v>
      </c>
      <c r="L1984" s="82">
        <v>0.1400684931506849</v>
      </c>
      <c r="N1984" s="83">
        <f t="shared" si="1"/>
        <v>0.1400684932</v>
      </c>
      <c r="O1984" s="83">
        <f t="shared" si="2"/>
        <v>0.1400684932</v>
      </c>
      <c r="Q1984" s="83">
        <f t="shared" si="3"/>
        <v>0.73</v>
      </c>
      <c r="R1984" s="83">
        <f t="shared" si="4"/>
        <v>0.1400684932</v>
      </c>
      <c r="S1984" s="83" t="b">
        <f t="shared" si="5"/>
        <v>0</v>
      </c>
      <c r="T1984" s="72"/>
      <c r="U1984" s="72"/>
      <c r="V1984" s="72"/>
      <c r="W1984" s="72"/>
      <c r="X1984" s="72"/>
      <c r="Y1984" s="72"/>
      <c r="Z1984" s="72"/>
      <c r="AA1984" s="72"/>
      <c r="AB1984" s="72"/>
      <c r="AC1984" s="72"/>
      <c r="AD1984" s="72"/>
      <c r="AE1984" s="72"/>
      <c r="AF1984" s="72"/>
      <c r="AG1984" s="72"/>
      <c r="AH1984" s="72"/>
      <c r="AI1984" s="72"/>
      <c r="AJ1984" s="72"/>
      <c r="AK1984" s="72"/>
    </row>
    <row r="1985" ht="14.25" customHeight="1">
      <c r="A1985" s="78">
        <v>1982.0</v>
      </c>
      <c r="C1985" s="78" t="str">
        <f>VLOOKUP(G1985,[1]Macrodata_CCF!$A$3:$D$55,4,FALSE)</f>
        <v>#ERROR!</v>
      </c>
      <c r="E1985" s="79" t="str">
        <f>VLOOKUP(G1985,[1]Macrodata_CCF!$A$3:$B$55,2,FALSE)</f>
        <v>#ERROR!</v>
      </c>
      <c r="F1985" s="78">
        <v>0.0</v>
      </c>
      <c r="G1985" s="80">
        <v>49.0</v>
      </c>
      <c r="H1985" s="81">
        <v>542345.0</v>
      </c>
      <c r="I1985" s="81">
        <v>600000.0</v>
      </c>
      <c r="J1985" s="81">
        <v>546380.0</v>
      </c>
      <c r="K1985" s="81">
        <v>600000.0</v>
      </c>
      <c r="L1985" s="82">
        <v>0.06998525713294597</v>
      </c>
      <c r="N1985" s="83">
        <f t="shared" si="1"/>
        <v>0.06998525713</v>
      </c>
      <c r="O1985" s="83">
        <f t="shared" si="2"/>
        <v>0.06998525713</v>
      </c>
      <c r="Q1985" s="83">
        <f t="shared" si="3"/>
        <v>0.09609166667</v>
      </c>
      <c r="R1985" s="83">
        <f t="shared" si="4"/>
        <v>0.006725</v>
      </c>
      <c r="S1985" s="83" t="b">
        <f t="shared" si="5"/>
        <v>0</v>
      </c>
      <c r="T1985" s="72"/>
      <c r="U1985" s="72"/>
      <c r="V1985" s="72"/>
      <c r="W1985" s="72"/>
      <c r="X1985" s="72"/>
      <c r="Y1985" s="72"/>
      <c r="Z1985" s="72"/>
      <c r="AA1985" s="72"/>
      <c r="AB1985" s="72"/>
      <c r="AC1985" s="72"/>
      <c r="AD1985" s="72"/>
      <c r="AE1985" s="72"/>
      <c r="AF1985" s="72"/>
      <c r="AG1985" s="72"/>
      <c r="AH1985" s="72"/>
      <c r="AI1985" s="72"/>
      <c r="AJ1985" s="72"/>
      <c r="AK1985" s="72"/>
    </row>
    <row r="1986" ht="14.25" customHeight="1">
      <c r="A1986" s="78">
        <v>1983.0</v>
      </c>
      <c r="C1986" s="78" t="str">
        <f>VLOOKUP(G1986,[1]Macrodata_CCF!$A$3:$D$55,4,FALSE)</f>
        <v>#ERROR!</v>
      </c>
      <c r="E1986" s="79" t="str">
        <f>VLOOKUP(G1986,[1]Macrodata_CCF!$A$3:$B$55,2,FALSE)</f>
        <v>#ERROR!</v>
      </c>
      <c r="F1986" s="78">
        <v>0.0</v>
      </c>
      <c r="G1986" s="80">
        <v>48.0</v>
      </c>
      <c r="H1986" s="81">
        <v>397025.0</v>
      </c>
      <c r="I1986" s="81">
        <v>810000.0</v>
      </c>
      <c r="J1986" s="81">
        <v>471360.0</v>
      </c>
      <c r="K1986" s="81">
        <v>810000.0</v>
      </c>
      <c r="L1986" s="82">
        <v>0.1799987892729584</v>
      </c>
      <c r="N1986" s="83">
        <f t="shared" si="1"/>
        <v>0.1799987893</v>
      </c>
      <c r="O1986" s="83">
        <f t="shared" si="2"/>
        <v>0.1799987893</v>
      </c>
      <c r="Q1986" s="83">
        <f t="shared" si="3"/>
        <v>0.509845679</v>
      </c>
      <c r="R1986" s="83">
        <f t="shared" si="4"/>
        <v>0.1799987893</v>
      </c>
      <c r="S1986" s="83" t="b">
        <f t="shared" si="5"/>
        <v>0</v>
      </c>
      <c r="T1986" s="72"/>
      <c r="U1986" s="72"/>
      <c r="V1986" s="72"/>
      <c r="W1986" s="72"/>
      <c r="X1986" s="72"/>
      <c r="Y1986" s="72"/>
      <c r="Z1986" s="72"/>
      <c r="AA1986" s="72"/>
      <c r="AB1986" s="72"/>
      <c r="AC1986" s="72"/>
      <c r="AD1986" s="72"/>
      <c r="AE1986" s="72"/>
      <c r="AF1986" s="72"/>
      <c r="AG1986" s="72"/>
      <c r="AH1986" s="72"/>
      <c r="AI1986" s="72"/>
      <c r="AJ1986" s="72"/>
      <c r="AK1986" s="72"/>
    </row>
    <row r="1987" ht="14.25" customHeight="1">
      <c r="A1987" s="78">
        <v>1984.0</v>
      </c>
      <c r="C1987" s="78" t="str">
        <f>VLOOKUP(G1987,[1]Macrodata_CCF!$A$3:$D$55,4,FALSE)</f>
        <v>#ERROR!</v>
      </c>
      <c r="E1987" s="79" t="str">
        <f>VLOOKUP(G1987,[1]Macrodata_CCF!$A$3:$B$55,2,FALSE)</f>
        <v>#ERROR!</v>
      </c>
      <c r="F1987" s="78">
        <v>0.0</v>
      </c>
      <c r="G1987" s="80">
        <v>39.0</v>
      </c>
      <c r="H1987" s="81">
        <v>0.0</v>
      </c>
      <c r="I1987" s="81">
        <v>780000.0</v>
      </c>
      <c r="J1987" s="81">
        <v>109200.0</v>
      </c>
      <c r="K1987" s="81">
        <v>780000.0</v>
      </c>
      <c r="L1987" s="82">
        <v>0.14</v>
      </c>
      <c r="N1987" s="83">
        <f t="shared" si="1"/>
        <v>0.14</v>
      </c>
      <c r="O1987" s="83">
        <f t="shared" si="2"/>
        <v>0.14</v>
      </c>
      <c r="Q1987" s="83">
        <f t="shared" si="3"/>
        <v>1</v>
      </c>
      <c r="R1987" s="83">
        <f t="shared" si="4"/>
        <v>0.14</v>
      </c>
      <c r="S1987" s="83" t="b">
        <f t="shared" si="5"/>
        <v>0</v>
      </c>
      <c r="T1987" s="72"/>
      <c r="U1987" s="72"/>
      <c r="V1987" s="72"/>
      <c r="W1987" s="72"/>
      <c r="X1987" s="72"/>
      <c r="Y1987" s="72"/>
      <c r="Z1987" s="72"/>
      <c r="AA1987" s="72"/>
      <c r="AB1987" s="72"/>
      <c r="AC1987" s="72"/>
      <c r="AD1987" s="72"/>
      <c r="AE1987" s="72"/>
      <c r="AF1987" s="72"/>
      <c r="AG1987" s="72"/>
      <c r="AH1987" s="72"/>
      <c r="AI1987" s="72"/>
      <c r="AJ1987" s="72"/>
      <c r="AK1987" s="72"/>
    </row>
    <row r="1988" ht="14.25" customHeight="1">
      <c r="A1988" s="78">
        <v>1985.0</v>
      </c>
      <c r="C1988" s="78" t="str">
        <f>VLOOKUP(G1988,[1]Macrodata_CCF!$A$3:$D$55,4,FALSE)</f>
        <v>#ERROR!</v>
      </c>
      <c r="E1988" s="79" t="str">
        <f>VLOOKUP(G1988,[1]Macrodata_CCF!$A$3:$B$55,2,FALSE)</f>
        <v>#ERROR!</v>
      </c>
      <c r="F1988" s="78">
        <v>0.0</v>
      </c>
      <c r="G1988" s="80">
        <v>4.0</v>
      </c>
      <c r="H1988" s="81">
        <v>169270.0</v>
      </c>
      <c r="I1988" s="81">
        <v>810000.0</v>
      </c>
      <c r="J1988" s="81">
        <v>374305.0</v>
      </c>
      <c r="K1988" s="81">
        <v>810000.0</v>
      </c>
      <c r="L1988" s="82">
        <v>0.3200021850077255</v>
      </c>
      <c r="N1988" s="83">
        <f t="shared" si="1"/>
        <v>0.320002185</v>
      </c>
      <c r="O1988" s="83">
        <f t="shared" si="2"/>
        <v>0.320002185</v>
      </c>
      <c r="Q1988" s="83">
        <f t="shared" si="3"/>
        <v>0.7910246914</v>
      </c>
      <c r="R1988" s="83">
        <f t="shared" si="4"/>
        <v>0.320002185</v>
      </c>
      <c r="S1988" s="83" t="b">
        <f t="shared" si="5"/>
        <v>0</v>
      </c>
      <c r="T1988" s="72"/>
      <c r="U1988" s="72"/>
      <c r="V1988" s="72"/>
      <c r="W1988" s="72"/>
      <c r="X1988" s="72"/>
      <c r="Y1988" s="72"/>
      <c r="Z1988" s="72"/>
      <c r="AA1988" s="72"/>
      <c r="AB1988" s="72"/>
      <c r="AC1988" s="72"/>
      <c r="AD1988" s="72"/>
      <c r="AE1988" s="72"/>
      <c r="AF1988" s="72"/>
      <c r="AG1988" s="72"/>
      <c r="AH1988" s="72"/>
      <c r="AI1988" s="72"/>
      <c r="AJ1988" s="72"/>
      <c r="AK1988" s="72"/>
    </row>
    <row r="1989" ht="14.25" customHeight="1">
      <c r="A1989" s="78">
        <v>1986.0</v>
      </c>
      <c r="C1989" s="78" t="str">
        <f>VLOOKUP(G1989,[1]Macrodata_CCF!$A$3:$D$55,4,FALSE)</f>
        <v>#ERROR!</v>
      </c>
      <c r="E1989" s="79" t="str">
        <f>VLOOKUP(G1989,[1]Macrodata_CCF!$A$3:$B$55,2,FALSE)</f>
        <v>#ERROR!</v>
      </c>
      <c r="F1989" s="78">
        <v>0.0</v>
      </c>
      <c r="G1989" s="80">
        <v>28.0</v>
      </c>
      <c r="H1989" s="81">
        <v>476260.0</v>
      </c>
      <c r="I1989" s="81">
        <v>700000.0</v>
      </c>
      <c r="J1989" s="81">
        <v>521010.0</v>
      </c>
      <c r="K1989" s="81">
        <v>1260000.0</v>
      </c>
      <c r="L1989" s="82">
        <v>0.200008938946992</v>
      </c>
      <c r="N1989" s="83">
        <f t="shared" si="1"/>
        <v>0.2000089389</v>
      </c>
      <c r="O1989" s="83">
        <f t="shared" si="2"/>
        <v>0.2000089389</v>
      </c>
      <c r="Q1989" s="83">
        <f t="shared" si="3"/>
        <v>0.3196285714</v>
      </c>
      <c r="R1989" s="83">
        <f t="shared" si="4"/>
        <v>0.2000089389</v>
      </c>
      <c r="S1989" s="83" t="b">
        <f t="shared" si="5"/>
        <v>0</v>
      </c>
      <c r="T1989" s="72"/>
      <c r="U1989" s="72"/>
      <c r="V1989" s="72"/>
      <c r="W1989" s="72"/>
      <c r="X1989" s="72"/>
      <c r="Y1989" s="72"/>
      <c r="Z1989" s="72"/>
      <c r="AA1989" s="72"/>
      <c r="AB1989" s="72"/>
      <c r="AC1989" s="72"/>
      <c r="AD1989" s="72"/>
      <c r="AE1989" s="72"/>
      <c r="AF1989" s="72"/>
      <c r="AG1989" s="72"/>
      <c r="AH1989" s="72"/>
      <c r="AI1989" s="72"/>
      <c r="AJ1989" s="72"/>
      <c r="AK1989" s="72"/>
    </row>
    <row r="1990" ht="14.25" customHeight="1">
      <c r="A1990" s="78">
        <v>1987.0</v>
      </c>
      <c r="C1990" s="78" t="str">
        <f>VLOOKUP(G1990,[1]Macrodata_CCF!$A$3:$D$55,4,FALSE)</f>
        <v>#ERROR!</v>
      </c>
      <c r="E1990" s="79" t="str">
        <f>VLOOKUP(G1990,[1]Macrodata_CCF!$A$3:$B$55,2,FALSE)</f>
        <v>#ERROR!</v>
      </c>
      <c r="F1990" s="78">
        <v>0.0</v>
      </c>
      <c r="G1990" s="80">
        <v>12.0</v>
      </c>
      <c r="H1990" s="81">
        <v>0.0</v>
      </c>
      <c r="I1990" s="81">
        <v>390000.0</v>
      </c>
      <c r="J1990" s="81">
        <v>85800.0</v>
      </c>
      <c r="K1990" s="81">
        <v>390000.0</v>
      </c>
      <c r="L1990" s="82">
        <v>0.22</v>
      </c>
      <c r="N1990" s="83">
        <f t="shared" si="1"/>
        <v>0.22</v>
      </c>
      <c r="O1990" s="83">
        <f t="shared" si="2"/>
        <v>0.22</v>
      </c>
      <c r="Q1990" s="83">
        <f t="shared" si="3"/>
        <v>1</v>
      </c>
      <c r="R1990" s="83">
        <f t="shared" si="4"/>
        <v>0.22</v>
      </c>
      <c r="S1990" s="83" t="b">
        <f t="shared" si="5"/>
        <v>0</v>
      </c>
      <c r="T1990" s="72"/>
      <c r="U1990" s="72"/>
      <c r="V1990" s="72"/>
      <c r="W1990" s="72"/>
      <c r="X1990" s="72"/>
      <c r="Y1990" s="72"/>
      <c r="Z1990" s="72"/>
      <c r="AA1990" s="72"/>
      <c r="AB1990" s="72"/>
      <c r="AC1990" s="72"/>
      <c r="AD1990" s="72"/>
      <c r="AE1990" s="72"/>
      <c r="AF1990" s="72"/>
      <c r="AG1990" s="72"/>
      <c r="AH1990" s="72"/>
      <c r="AI1990" s="72"/>
      <c r="AJ1990" s="72"/>
      <c r="AK1990" s="72"/>
    </row>
    <row r="1991" ht="14.25" customHeight="1">
      <c r="A1991" s="78">
        <v>1988.0</v>
      </c>
      <c r="C1991" s="78" t="str">
        <f>VLOOKUP(G1991,[1]Macrodata_CCF!$A$3:$D$55,4,FALSE)</f>
        <v>#ERROR!</v>
      </c>
      <c r="E1991" s="79" t="str">
        <f>VLOOKUP(G1991,[1]Macrodata_CCF!$A$3:$B$55,2,FALSE)</f>
        <v>#ERROR!</v>
      </c>
      <c r="F1991" s="78">
        <v>0.0</v>
      </c>
      <c r="G1991" s="80">
        <v>9.0</v>
      </c>
      <c r="H1991" s="81">
        <v>124790.0</v>
      </c>
      <c r="I1991" s="81">
        <v>730000.0</v>
      </c>
      <c r="J1991" s="81">
        <v>0.0</v>
      </c>
      <c r="K1991" s="81">
        <v>730000.0</v>
      </c>
      <c r="L1991" s="82">
        <v>-0.206192891723534</v>
      </c>
      <c r="N1991" s="83">
        <f t="shared" si="1"/>
        <v>-0.2061928917</v>
      </c>
      <c r="O1991" s="83">
        <f t="shared" si="2"/>
        <v>0</v>
      </c>
      <c r="Q1991" s="83">
        <f t="shared" si="3"/>
        <v>0.8290547945</v>
      </c>
      <c r="R1991" s="83">
        <f t="shared" si="4"/>
        <v>-0.2061928917</v>
      </c>
      <c r="S1991" s="83" t="b">
        <f t="shared" si="5"/>
        <v>0</v>
      </c>
      <c r="T1991" s="72"/>
      <c r="U1991" s="72"/>
      <c r="V1991" s="72"/>
      <c r="W1991" s="72"/>
      <c r="X1991" s="72"/>
      <c r="Y1991" s="72"/>
      <c r="Z1991" s="72"/>
      <c r="AA1991" s="72"/>
      <c r="AB1991" s="72"/>
      <c r="AC1991" s="72"/>
      <c r="AD1991" s="72"/>
      <c r="AE1991" s="72"/>
      <c r="AF1991" s="72"/>
      <c r="AG1991" s="72"/>
      <c r="AH1991" s="72"/>
      <c r="AI1991" s="72"/>
      <c r="AJ1991" s="72"/>
      <c r="AK1991" s="72"/>
    </row>
    <row r="1992" ht="14.25" customHeight="1">
      <c r="A1992" s="78">
        <v>1989.0</v>
      </c>
      <c r="C1992" s="78" t="str">
        <f>VLOOKUP(G1992,[1]Macrodata_CCF!$A$3:$D$55,4,FALSE)</f>
        <v>#ERROR!</v>
      </c>
      <c r="E1992" s="79" t="str">
        <f>VLOOKUP(G1992,[1]Macrodata_CCF!$A$3:$B$55,2,FALSE)</f>
        <v>#ERROR!</v>
      </c>
      <c r="F1992" s="78">
        <v>0.0</v>
      </c>
      <c r="G1992" s="80">
        <v>4.0</v>
      </c>
      <c r="H1992" s="81">
        <v>11170.0</v>
      </c>
      <c r="I1992" s="81">
        <v>430000.0</v>
      </c>
      <c r="J1992" s="81">
        <v>107500.0</v>
      </c>
      <c r="K1992" s="81">
        <v>430000.0</v>
      </c>
      <c r="L1992" s="82">
        <v>0.2299978511567939</v>
      </c>
      <c r="N1992" s="83">
        <f t="shared" si="1"/>
        <v>0.2299978512</v>
      </c>
      <c r="O1992" s="83">
        <f t="shared" si="2"/>
        <v>0.2299978512</v>
      </c>
      <c r="Q1992" s="83">
        <f t="shared" si="3"/>
        <v>0.9740232558</v>
      </c>
      <c r="R1992" s="83">
        <f t="shared" si="4"/>
        <v>0.2299978512</v>
      </c>
      <c r="S1992" s="83" t="b">
        <f t="shared" si="5"/>
        <v>0</v>
      </c>
      <c r="T1992" s="72"/>
      <c r="U1992" s="72"/>
      <c r="V1992" s="72"/>
      <c r="W1992" s="72"/>
      <c r="X1992" s="72"/>
      <c r="Y1992" s="72"/>
      <c r="Z1992" s="72"/>
      <c r="AA1992" s="72"/>
      <c r="AB1992" s="72"/>
      <c r="AC1992" s="72"/>
      <c r="AD1992" s="72"/>
      <c r="AE1992" s="72"/>
      <c r="AF1992" s="72"/>
      <c r="AG1992" s="72"/>
      <c r="AH1992" s="72"/>
      <c r="AI1992" s="72"/>
      <c r="AJ1992" s="72"/>
      <c r="AK1992" s="72"/>
    </row>
    <row r="1993" ht="14.25" customHeight="1">
      <c r="A1993" s="78">
        <v>1990.0</v>
      </c>
      <c r="C1993" s="78" t="str">
        <f>VLOOKUP(G1993,[1]Macrodata_CCF!$A$3:$D$55,4,FALSE)</f>
        <v>#ERROR!</v>
      </c>
      <c r="E1993" s="79" t="str">
        <f>VLOOKUP(G1993,[1]Macrodata_CCF!$A$3:$B$55,2,FALSE)</f>
        <v>#ERROR!</v>
      </c>
      <c r="F1993" s="78">
        <v>0.0</v>
      </c>
      <c r="G1993" s="80">
        <v>19.0</v>
      </c>
      <c r="H1993" s="81">
        <v>6035.0</v>
      </c>
      <c r="I1993" s="81">
        <v>580000.0</v>
      </c>
      <c r="J1993" s="81">
        <v>120830.0</v>
      </c>
      <c r="K1993" s="81">
        <v>580000.0</v>
      </c>
      <c r="L1993" s="82">
        <v>0.200003484533029</v>
      </c>
      <c r="N1993" s="83">
        <f t="shared" si="1"/>
        <v>0.2000034845</v>
      </c>
      <c r="O1993" s="83">
        <f t="shared" si="2"/>
        <v>0.2000034845</v>
      </c>
      <c r="Q1993" s="83">
        <f t="shared" si="3"/>
        <v>0.9895948276</v>
      </c>
      <c r="R1993" s="83">
        <f t="shared" si="4"/>
        <v>0.2000034845</v>
      </c>
      <c r="S1993" s="83" t="b">
        <f t="shared" si="5"/>
        <v>0</v>
      </c>
      <c r="T1993" s="72"/>
      <c r="U1993" s="72"/>
      <c r="V1993" s="72"/>
      <c r="W1993" s="72"/>
      <c r="X1993" s="72"/>
      <c r="Y1993" s="72"/>
      <c r="Z1993" s="72"/>
      <c r="AA1993" s="72"/>
      <c r="AB1993" s="72"/>
      <c r="AC1993" s="72"/>
      <c r="AD1993" s="72"/>
      <c r="AE1993" s="72"/>
      <c r="AF1993" s="72"/>
      <c r="AG1993" s="72"/>
      <c r="AH1993" s="72"/>
      <c r="AI1993" s="72"/>
      <c r="AJ1993" s="72"/>
      <c r="AK1993" s="72"/>
    </row>
    <row r="1994" ht="14.25" customHeight="1">
      <c r="A1994" s="78">
        <v>1991.0</v>
      </c>
      <c r="C1994" s="78" t="str">
        <f>VLOOKUP(G1994,[1]Macrodata_CCF!$A$3:$D$55,4,FALSE)</f>
        <v>#ERROR!</v>
      </c>
      <c r="E1994" s="79" t="str">
        <f>VLOOKUP(G1994,[1]Macrodata_CCF!$A$3:$B$55,2,FALSE)</f>
        <v>#ERROR!</v>
      </c>
      <c r="F1994" s="78">
        <v>0.0</v>
      </c>
      <c r="G1994" s="80">
        <v>11.0</v>
      </c>
      <c r="H1994" s="81">
        <v>0.0</v>
      </c>
      <c r="I1994" s="81">
        <v>650000.0</v>
      </c>
      <c r="J1994" s="81">
        <v>91000.0</v>
      </c>
      <c r="K1994" s="81">
        <v>650000.0</v>
      </c>
      <c r="L1994" s="82">
        <v>0.14</v>
      </c>
      <c r="N1994" s="83">
        <f t="shared" si="1"/>
        <v>0.14</v>
      </c>
      <c r="O1994" s="83">
        <f t="shared" si="2"/>
        <v>0.14</v>
      </c>
      <c r="Q1994" s="83">
        <f t="shared" si="3"/>
        <v>1</v>
      </c>
      <c r="R1994" s="83">
        <f t="shared" si="4"/>
        <v>0.14</v>
      </c>
      <c r="S1994" s="83" t="b">
        <f t="shared" si="5"/>
        <v>0</v>
      </c>
      <c r="T1994" s="72"/>
      <c r="U1994" s="72"/>
      <c r="V1994" s="72"/>
      <c r="W1994" s="72"/>
      <c r="X1994" s="72"/>
      <c r="Y1994" s="72"/>
      <c r="Z1994" s="72"/>
      <c r="AA1994" s="72"/>
      <c r="AB1994" s="72"/>
      <c r="AC1994" s="72"/>
      <c r="AD1994" s="72"/>
      <c r="AE1994" s="72"/>
      <c r="AF1994" s="72"/>
      <c r="AG1994" s="72"/>
      <c r="AH1994" s="72"/>
      <c r="AI1994" s="72"/>
      <c r="AJ1994" s="72"/>
      <c r="AK1994" s="72"/>
    </row>
    <row r="1995" ht="14.25" customHeight="1">
      <c r="A1995" s="78">
        <v>1992.0</v>
      </c>
      <c r="C1995" s="78" t="str">
        <f>VLOOKUP(G1995,[1]Macrodata_CCF!$A$3:$D$55,4,FALSE)</f>
        <v>#ERROR!</v>
      </c>
      <c r="E1995" s="79" t="str">
        <f>VLOOKUP(G1995,[1]Macrodata_CCF!$A$3:$B$55,2,FALSE)</f>
        <v>#ERROR!</v>
      </c>
      <c r="F1995" s="78">
        <v>0.0</v>
      </c>
      <c r="G1995" s="80">
        <v>46.0</v>
      </c>
      <c r="H1995" s="81">
        <v>0.0</v>
      </c>
      <c r="I1995" s="81">
        <v>730000.0</v>
      </c>
      <c r="J1995" s="81">
        <v>138700.0</v>
      </c>
      <c r="K1995" s="81">
        <v>730000.0</v>
      </c>
      <c r="L1995" s="82">
        <v>0.19</v>
      </c>
      <c r="N1995" s="83">
        <f t="shared" si="1"/>
        <v>0.19</v>
      </c>
      <c r="O1995" s="83">
        <f t="shared" si="2"/>
        <v>0.19</v>
      </c>
      <c r="Q1995" s="83">
        <f t="shared" si="3"/>
        <v>1</v>
      </c>
      <c r="R1995" s="83">
        <f t="shared" si="4"/>
        <v>0.19</v>
      </c>
      <c r="S1995" s="83" t="b">
        <f t="shared" si="5"/>
        <v>0</v>
      </c>
      <c r="T1995" s="72"/>
      <c r="U1995" s="72"/>
      <c r="V1995" s="72"/>
      <c r="W1995" s="72"/>
      <c r="X1995" s="72"/>
      <c r="Y1995" s="72"/>
      <c r="Z1995" s="72"/>
      <c r="AA1995" s="72"/>
      <c r="AB1995" s="72"/>
      <c r="AC1995" s="72"/>
      <c r="AD1995" s="72"/>
      <c r="AE1995" s="72"/>
      <c r="AF1995" s="72"/>
      <c r="AG1995" s="72"/>
      <c r="AH1995" s="72"/>
      <c r="AI1995" s="72"/>
      <c r="AJ1995" s="72"/>
      <c r="AK1995" s="72"/>
    </row>
    <row r="1996" ht="14.25" customHeight="1">
      <c r="A1996" s="78">
        <v>1993.0</v>
      </c>
      <c r="C1996" s="78" t="str">
        <f>VLOOKUP(G1996,[1]Macrodata_CCF!$A$3:$D$55,4,FALSE)</f>
        <v>#ERROR!</v>
      </c>
      <c r="E1996" s="79" t="str">
        <f>VLOOKUP(G1996,[1]Macrodata_CCF!$A$3:$B$55,2,FALSE)</f>
        <v>#ERROR!</v>
      </c>
      <c r="F1996" s="78">
        <v>1.0</v>
      </c>
      <c r="G1996" s="80">
        <v>3.0</v>
      </c>
      <c r="H1996" s="81">
        <v>169530.0</v>
      </c>
      <c r="I1996" s="81">
        <v>520000.0</v>
      </c>
      <c r="J1996" s="81">
        <v>320230.0</v>
      </c>
      <c r="K1996" s="81">
        <v>520000.0</v>
      </c>
      <c r="L1996" s="82">
        <v>0.4299940080463378</v>
      </c>
      <c r="N1996" s="83">
        <f t="shared" si="1"/>
        <v>0.429994008</v>
      </c>
      <c r="O1996" s="83">
        <f t="shared" si="2"/>
        <v>0.429994008</v>
      </c>
      <c r="Q1996" s="83">
        <f t="shared" si="3"/>
        <v>0.6739807692</v>
      </c>
      <c r="R1996" s="83">
        <f t="shared" si="4"/>
        <v>0.429994008</v>
      </c>
      <c r="S1996" s="83" t="b">
        <f t="shared" si="5"/>
        <v>0</v>
      </c>
      <c r="T1996" s="72"/>
      <c r="U1996" s="72"/>
      <c r="V1996" s="72"/>
      <c r="W1996" s="72"/>
      <c r="X1996" s="72"/>
      <c r="Y1996" s="72"/>
      <c r="Z1996" s="72"/>
      <c r="AA1996" s="72"/>
      <c r="AB1996" s="72"/>
      <c r="AC1996" s="72"/>
      <c r="AD1996" s="72"/>
      <c r="AE1996" s="72"/>
      <c r="AF1996" s="72"/>
      <c r="AG1996" s="72"/>
      <c r="AH1996" s="72"/>
      <c r="AI1996" s="72"/>
      <c r="AJ1996" s="72"/>
      <c r="AK1996" s="72"/>
    </row>
    <row r="1997" ht="14.25" customHeight="1">
      <c r="A1997" s="78">
        <v>1994.0</v>
      </c>
      <c r="C1997" s="78" t="str">
        <f>VLOOKUP(G1997,[1]Macrodata_CCF!$A$3:$D$55,4,FALSE)</f>
        <v>#ERROR!</v>
      </c>
      <c r="E1997" s="79" t="str">
        <f>VLOOKUP(G1997,[1]Macrodata_CCF!$A$3:$B$55,2,FALSE)</f>
        <v>#ERROR!</v>
      </c>
      <c r="F1997" s="78">
        <v>0.0</v>
      </c>
      <c r="G1997" s="80">
        <v>36.0</v>
      </c>
      <c r="H1997" s="81">
        <v>389205.0</v>
      </c>
      <c r="I1997" s="81">
        <v>840000.0</v>
      </c>
      <c r="J1997" s="81">
        <v>479365.0</v>
      </c>
      <c r="K1997" s="81">
        <v>840000.0</v>
      </c>
      <c r="L1997" s="82">
        <v>0.2000022183032199</v>
      </c>
      <c r="N1997" s="83">
        <f t="shared" si="1"/>
        <v>0.2000022183</v>
      </c>
      <c r="O1997" s="83">
        <f t="shared" si="2"/>
        <v>0.2000022183</v>
      </c>
      <c r="Q1997" s="83">
        <f t="shared" si="3"/>
        <v>0.5366607143</v>
      </c>
      <c r="R1997" s="83">
        <f t="shared" si="4"/>
        <v>0.2000022183</v>
      </c>
      <c r="S1997" s="83" t="b">
        <f t="shared" si="5"/>
        <v>0</v>
      </c>
      <c r="T1997" s="72"/>
      <c r="U1997" s="72"/>
      <c r="V1997" s="72"/>
      <c r="W1997" s="72"/>
      <c r="X1997" s="72"/>
      <c r="Y1997" s="72"/>
      <c r="Z1997" s="72"/>
      <c r="AA1997" s="72"/>
      <c r="AB1997" s="72"/>
      <c r="AC1997" s="72"/>
      <c r="AD1997" s="72"/>
      <c r="AE1997" s="72"/>
      <c r="AF1997" s="72"/>
      <c r="AG1997" s="72"/>
      <c r="AH1997" s="72"/>
      <c r="AI1997" s="72"/>
      <c r="AJ1997" s="72"/>
      <c r="AK1997" s="72"/>
    </row>
    <row r="1998" ht="14.25" customHeight="1">
      <c r="A1998" s="78">
        <v>1995.0</v>
      </c>
      <c r="C1998" s="78" t="str">
        <f>VLOOKUP(G1998,[1]Macrodata_CCF!$A$3:$D$55,4,FALSE)</f>
        <v>#ERROR!</v>
      </c>
      <c r="E1998" s="79" t="str">
        <f>VLOOKUP(G1998,[1]Macrodata_CCF!$A$3:$B$55,2,FALSE)</f>
        <v>#ERROR!</v>
      </c>
      <c r="F1998" s="78">
        <v>1.0</v>
      </c>
      <c r="G1998" s="80">
        <v>31.0</v>
      </c>
      <c r="H1998" s="81">
        <v>818435.0</v>
      </c>
      <c r="I1998" s="81">
        <v>830000.0</v>
      </c>
      <c r="J1998" s="81">
        <v>846600.0</v>
      </c>
      <c r="K1998" s="81">
        <v>830000.0</v>
      </c>
      <c r="L1998" s="82">
        <v>2.43536532641591</v>
      </c>
      <c r="N1998" s="83">
        <f t="shared" si="1"/>
        <v>2.435365326</v>
      </c>
      <c r="O1998" s="83">
        <f t="shared" si="2"/>
        <v>1</v>
      </c>
      <c r="Q1998" s="83">
        <f t="shared" si="3"/>
        <v>0.01393373494</v>
      </c>
      <c r="R1998" s="83">
        <f t="shared" si="4"/>
        <v>0.03393373494</v>
      </c>
      <c r="S1998" s="83" t="b">
        <f t="shared" si="5"/>
        <v>1</v>
      </c>
      <c r="T1998" s="72"/>
      <c r="U1998" s="72"/>
      <c r="V1998" s="72"/>
      <c r="W1998" s="72"/>
      <c r="X1998" s="72"/>
      <c r="Y1998" s="72"/>
      <c r="Z1998" s="72"/>
      <c r="AA1998" s="72"/>
      <c r="AB1998" s="72"/>
      <c r="AC1998" s="72"/>
      <c r="AD1998" s="72"/>
      <c r="AE1998" s="72"/>
      <c r="AF1998" s="72"/>
      <c r="AG1998" s="72"/>
      <c r="AH1998" s="72"/>
      <c r="AI1998" s="72"/>
      <c r="AJ1998" s="72"/>
      <c r="AK1998" s="72"/>
    </row>
    <row r="1999" ht="14.25" customHeight="1">
      <c r="A1999" s="78">
        <v>1996.0</v>
      </c>
      <c r="C1999" s="78" t="str">
        <f>VLOOKUP(G1999,[1]Macrodata_CCF!$A$3:$D$55,4,FALSE)</f>
        <v>#ERROR!</v>
      </c>
      <c r="E1999" s="79" t="str">
        <f>VLOOKUP(G1999,[1]Macrodata_CCF!$A$3:$B$55,2,FALSE)</f>
        <v>#ERROR!</v>
      </c>
      <c r="F1999" s="78">
        <v>0.0</v>
      </c>
      <c r="G1999" s="80">
        <v>46.0</v>
      </c>
      <c r="H1999" s="81">
        <v>206850.0</v>
      </c>
      <c r="I1999" s="81">
        <v>870000.0</v>
      </c>
      <c r="J1999" s="81">
        <v>306325.0</v>
      </c>
      <c r="K1999" s="81">
        <v>1218000.0</v>
      </c>
      <c r="L1999" s="82">
        <v>0.1500037698861494</v>
      </c>
      <c r="N1999" s="83">
        <f t="shared" si="1"/>
        <v>0.1500037699</v>
      </c>
      <c r="O1999" s="83">
        <f t="shared" si="2"/>
        <v>0.1500037699</v>
      </c>
      <c r="Q1999" s="83">
        <f t="shared" si="3"/>
        <v>0.7622413793</v>
      </c>
      <c r="R1999" s="83">
        <f t="shared" si="4"/>
        <v>0.1500037699</v>
      </c>
      <c r="S1999" s="83" t="b">
        <f t="shared" si="5"/>
        <v>0</v>
      </c>
      <c r="T1999" s="72"/>
      <c r="U1999" s="72"/>
      <c r="V1999" s="72"/>
      <c r="W1999" s="72"/>
      <c r="X1999" s="72"/>
      <c r="Y1999" s="72"/>
      <c r="Z1999" s="72"/>
      <c r="AA1999" s="72"/>
      <c r="AB1999" s="72"/>
      <c r="AC1999" s="72"/>
      <c r="AD1999" s="72"/>
      <c r="AE1999" s="72"/>
      <c r="AF1999" s="72"/>
      <c r="AG1999" s="72"/>
      <c r="AH1999" s="72"/>
      <c r="AI1999" s="72"/>
      <c r="AJ1999" s="72"/>
      <c r="AK1999" s="72"/>
    </row>
    <row r="2000" ht="14.25" customHeight="1">
      <c r="A2000" s="78">
        <v>1997.0</v>
      </c>
      <c r="C2000" s="78" t="str">
        <f>VLOOKUP(G2000,[1]Macrodata_CCF!$A$3:$D$55,4,FALSE)</f>
        <v>#ERROR!</v>
      </c>
      <c r="E2000" s="79" t="str">
        <f>VLOOKUP(G2000,[1]Macrodata_CCF!$A$3:$B$55,2,FALSE)</f>
        <v>#ERROR!</v>
      </c>
      <c r="F2000" s="78">
        <v>1.0</v>
      </c>
      <c r="G2000" s="80">
        <v>49.0</v>
      </c>
      <c r="H2000" s="81">
        <v>0.0</v>
      </c>
      <c r="I2000" s="81">
        <v>740000.0</v>
      </c>
      <c r="J2000" s="81">
        <v>754800.0</v>
      </c>
      <c r="K2000" s="81">
        <v>740000.0</v>
      </c>
      <c r="L2000" s="82">
        <v>1.02</v>
      </c>
      <c r="N2000" s="83">
        <f t="shared" si="1"/>
        <v>1.02</v>
      </c>
      <c r="O2000" s="83">
        <f t="shared" si="2"/>
        <v>1</v>
      </c>
      <c r="Q2000" s="83">
        <f t="shared" si="3"/>
        <v>1</v>
      </c>
      <c r="R2000" s="83">
        <f t="shared" si="4"/>
        <v>1.02</v>
      </c>
      <c r="S2000" s="83" t="b">
        <f t="shared" si="5"/>
        <v>0</v>
      </c>
      <c r="T2000" s="72"/>
      <c r="U2000" s="72"/>
      <c r="V2000" s="72"/>
      <c r="W2000" s="72"/>
      <c r="X2000" s="72"/>
      <c r="Y2000" s="72"/>
      <c r="Z2000" s="72"/>
      <c r="AA2000" s="72"/>
      <c r="AB2000" s="72"/>
      <c r="AC2000" s="72"/>
      <c r="AD2000" s="72"/>
      <c r="AE2000" s="72"/>
      <c r="AF2000" s="72"/>
      <c r="AG2000" s="72"/>
      <c r="AH2000" s="72"/>
      <c r="AI2000" s="72"/>
      <c r="AJ2000" s="72"/>
      <c r="AK2000" s="72"/>
    </row>
    <row r="2001" ht="14.25" customHeight="1">
      <c r="A2001" s="78">
        <v>1998.0</v>
      </c>
      <c r="C2001" s="78" t="str">
        <f>VLOOKUP(G2001,[1]Macrodata_CCF!$A$3:$D$55,4,FALSE)</f>
        <v>#ERROR!</v>
      </c>
      <c r="E2001" s="79" t="str">
        <f>VLOOKUP(G2001,[1]Macrodata_CCF!$A$3:$B$55,2,FALSE)</f>
        <v>#ERROR!</v>
      </c>
      <c r="F2001" s="78">
        <v>0.0</v>
      </c>
      <c r="G2001" s="80">
        <v>39.0</v>
      </c>
      <c r="H2001" s="81">
        <v>0.0</v>
      </c>
      <c r="I2001" s="81">
        <v>380000.0</v>
      </c>
      <c r="J2001" s="81">
        <v>30400.0</v>
      </c>
      <c r="K2001" s="81">
        <v>380000.0</v>
      </c>
      <c r="L2001" s="82">
        <v>0.08</v>
      </c>
      <c r="N2001" s="83">
        <f t="shared" si="1"/>
        <v>0.08</v>
      </c>
      <c r="O2001" s="83">
        <f t="shared" si="2"/>
        <v>0.08</v>
      </c>
      <c r="Q2001" s="83">
        <f t="shared" si="3"/>
        <v>1</v>
      </c>
      <c r="R2001" s="83">
        <f t="shared" si="4"/>
        <v>0.08</v>
      </c>
      <c r="S2001" s="83" t="b">
        <f t="shared" si="5"/>
        <v>0</v>
      </c>
      <c r="T2001" s="72"/>
      <c r="U2001" s="72"/>
      <c r="V2001" s="72"/>
      <c r="W2001" s="72"/>
      <c r="X2001" s="72"/>
      <c r="Y2001" s="72"/>
      <c r="Z2001" s="72"/>
      <c r="AA2001" s="72"/>
      <c r="AB2001" s="72"/>
      <c r="AC2001" s="72"/>
      <c r="AD2001" s="72"/>
      <c r="AE2001" s="72"/>
      <c r="AF2001" s="72"/>
      <c r="AG2001" s="72"/>
      <c r="AH2001" s="72"/>
      <c r="AI2001" s="72"/>
      <c r="AJ2001" s="72"/>
      <c r="AK2001" s="72"/>
    </row>
    <row r="2002" ht="14.25" customHeight="1">
      <c r="A2002" s="78">
        <v>1999.0</v>
      </c>
      <c r="C2002" s="78" t="str">
        <f>VLOOKUP(G2002,[1]Macrodata_CCF!$A$3:$D$55,4,FALSE)</f>
        <v>#ERROR!</v>
      </c>
      <c r="E2002" s="79" t="str">
        <f>VLOOKUP(G2002,[1]Macrodata_CCF!$A$3:$B$55,2,FALSE)</f>
        <v>#ERROR!</v>
      </c>
      <c r="F2002" s="78">
        <v>0.0</v>
      </c>
      <c r="G2002" s="80">
        <v>24.0</v>
      </c>
      <c r="H2002" s="81">
        <v>198485.0</v>
      </c>
      <c r="I2002" s="81">
        <v>320000.0</v>
      </c>
      <c r="J2002" s="81">
        <v>217925.0</v>
      </c>
      <c r="K2002" s="81">
        <v>448000.0</v>
      </c>
      <c r="L2002" s="82">
        <v>0.1599802493519319</v>
      </c>
      <c r="N2002" s="83">
        <f t="shared" si="1"/>
        <v>0.1599802494</v>
      </c>
      <c r="O2002" s="83">
        <f t="shared" si="2"/>
        <v>0.1599802494</v>
      </c>
      <c r="Q2002" s="83">
        <f t="shared" si="3"/>
        <v>0.379734375</v>
      </c>
      <c r="R2002" s="83">
        <f t="shared" si="4"/>
        <v>0.1599802494</v>
      </c>
      <c r="S2002" s="83" t="b">
        <f t="shared" si="5"/>
        <v>0</v>
      </c>
      <c r="T2002" s="72"/>
      <c r="U2002" s="72"/>
      <c r="V2002" s="72"/>
      <c r="W2002" s="72"/>
      <c r="X2002" s="72"/>
      <c r="Y2002" s="72"/>
      <c r="Z2002" s="72"/>
      <c r="AA2002" s="72"/>
      <c r="AB2002" s="72"/>
      <c r="AC2002" s="72"/>
      <c r="AD2002" s="72"/>
      <c r="AE2002" s="72"/>
      <c r="AF2002" s="72"/>
      <c r="AG2002" s="72"/>
      <c r="AH2002" s="72"/>
      <c r="AI2002" s="72"/>
      <c r="AJ2002" s="72"/>
      <c r="AK2002" s="72"/>
    </row>
    <row r="2003" ht="14.25" customHeight="1">
      <c r="A2003" s="78">
        <v>2000.0</v>
      </c>
      <c r="C2003" s="78" t="str">
        <f>VLOOKUP(G2003,[1]Macrodata_CCF!$A$3:$D$55,4,FALSE)</f>
        <v>#ERROR!</v>
      </c>
      <c r="E2003" s="79" t="str">
        <f>VLOOKUP(G2003,[1]Macrodata_CCF!$A$3:$B$55,2,FALSE)</f>
        <v>#ERROR!</v>
      </c>
      <c r="F2003" s="78">
        <v>1.0</v>
      </c>
      <c r="G2003" s="80">
        <v>41.0</v>
      </c>
      <c r="H2003" s="81">
        <v>28125.0</v>
      </c>
      <c r="I2003" s="81">
        <v>30000.0</v>
      </c>
      <c r="J2003" s="81">
        <v>29065.0</v>
      </c>
      <c r="K2003" s="81">
        <v>54000.0</v>
      </c>
      <c r="L2003" s="82">
        <v>0.5013333333333333</v>
      </c>
      <c r="N2003" s="83">
        <f t="shared" si="1"/>
        <v>0.5013333333</v>
      </c>
      <c r="O2003" s="83">
        <f t="shared" si="2"/>
        <v>0.5013333333</v>
      </c>
      <c r="Q2003" s="83">
        <f t="shared" si="3"/>
        <v>0.0625</v>
      </c>
      <c r="R2003" s="83">
        <f t="shared" si="4"/>
        <v>0.03133333333</v>
      </c>
      <c r="S2003" s="83" t="b">
        <f t="shared" si="5"/>
        <v>0</v>
      </c>
      <c r="T2003" s="72"/>
      <c r="U2003" s="72"/>
      <c r="V2003" s="72"/>
      <c r="W2003" s="72"/>
      <c r="X2003" s="72"/>
      <c r="Y2003" s="72"/>
      <c r="Z2003" s="72"/>
      <c r="AA2003" s="72"/>
      <c r="AB2003" s="72"/>
      <c r="AC2003" s="72"/>
      <c r="AD2003" s="72"/>
      <c r="AE2003" s="72"/>
      <c r="AF2003" s="72"/>
      <c r="AG2003" s="72"/>
      <c r="AH2003" s="72"/>
      <c r="AI2003" s="72"/>
      <c r="AJ2003" s="72"/>
      <c r="AK2003" s="72"/>
    </row>
    <row r="2004" ht="14.25" customHeight="1">
      <c r="A2004" s="78">
        <v>2001.0</v>
      </c>
      <c r="C2004" s="78" t="str">
        <f>VLOOKUP(G2004,[1]Macrodata_CCF!$A$3:$D$55,4,FALSE)</f>
        <v>#ERROR!</v>
      </c>
      <c r="E2004" s="79" t="str">
        <f>VLOOKUP(G2004,[1]Macrodata_CCF!$A$3:$B$55,2,FALSE)</f>
        <v>#ERROR!</v>
      </c>
      <c r="F2004" s="78">
        <v>0.0</v>
      </c>
      <c r="G2004" s="80">
        <v>17.0</v>
      </c>
      <c r="H2004" s="81">
        <v>39465.0</v>
      </c>
      <c r="I2004" s="81">
        <v>950000.0</v>
      </c>
      <c r="J2004" s="81">
        <v>185150.0</v>
      </c>
      <c r="K2004" s="81">
        <v>950000.0</v>
      </c>
      <c r="L2004" s="82">
        <v>0.1599993410467472</v>
      </c>
      <c r="N2004" s="83">
        <f t="shared" si="1"/>
        <v>0.159999341</v>
      </c>
      <c r="O2004" s="83">
        <f t="shared" si="2"/>
        <v>0.159999341</v>
      </c>
      <c r="Q2004" s="83">
        <f t="shared" si="3"/>
        <v>0.9584578947</v>
      </c>
      <c r="R2004" s="83">
        <f t="shared" si="4"/>
        <v>0.159999341</v>
      </c>
      <c r="S2004" s="83" t="b">
        <f t="shared" si="5"/>
        <v>0</v>
      </c>
      <c r="T2004" s="72"/>
      <c r="U2004" s="72"/>
      <c r="V2004" s="72"/>
      <c r="W2004" s="72"/>
      <c r="X2004" s="72"/>
      <c r="Y2004" s="72"/>
      <c r="Z2004" s="72"/>
      <c r="AA2004" s="72"/>
      <c r="AB2004" s="72"/>
      <c r="AC2004" s="72"/>
      <c r="AD2004" s="72"/>
      <c r="AE2004" s="72"/>
      <c r="AF2004" s="72"/>
      <c r="AG2004" s="72"/>
      <c r="AH2004" s="72"/>
      <c r="AI2004" s="72"/>
      <c r="AJ2004" s="72"/>
      <c r="AK2004" s="72"/>
    </row>
    <row r="2005" ht="14.25" customHeight="1">
      <c r="A2005" s="78">
        <v>2002.0</v>
      </c>
      <c r="C2005" s="78" t="str">
        <f>VLOOKUP(G2005,[1]Macrodata_CCF!$A$3:$D$55,4,FALSE)</f>
        <v>#ERROR!</v>
      </c>
      <c r="E2005" s="79" t="str">
        <f>VLOOKUP(G2005,[1]Macrodata_CCF!$A$3:$B$55,2,FALSE)</f>
        <v>#ERROR!</v>
      </c>
      <c r="F2005" s="78">
        <v>0.0</v>
      </c>
      <c r="G2005" s="80">
        <v>33.0</v>
      </c>
      <c r="H2005" s="81">
        <v>29005.0</v>
      </c>
      <c r="I2005" s="81">
        <v>410000.0</v>
      </c>
      <c r="J2005" s="81">
        <v>0.0</v>
      </c>
      <c r="K2005" s="81">
        <v>779000.0</v>
      </c>
      <c r="L2005" s="82">
        <v>-0.07612960800010499</v>
      </c>
      <c r="N2005" s="83">
        <f t="shared" si="1"/>
        <v>-0.076129608</v>
      </c>
      <c r="O2005" s="83">
        <f t="shared" si="2"/>
        <v>0</v>
      </c>
      <c r="Q2005" s="83">
        <f t="shared" si="3"/>
        <v>0.9292560976</v>
      </c>
      <c r="R2005" s="83">
        <f t="shared" si="4"/>
        <v>-0.076129608</v>
      </c>
      <c r="S2005" s="83" t="b">
        <f t="shared" si="5"/>
        <v>0</v>
      </c>
      <c r="T2005" s="72"/>
      <c r="U2005" s="72"/>
      <c r="V2005" s="72"/>
      <c r="W2005" s="72"/>
      <c r="X2005" s="72"/>
      <c r="Y2005" s="72"/>
      <c r="Z2005" s="72"/>
      <c r="AA2005" s="72"/>
      <c r="AB2005" s="72"/>
      <c r="AC2005" s="72"/>
      <c r="AD2005" s="72"/>
      <c r="AE2005" s="72"/>
      <c r="AF2005" s="72"/>
      <c r="AG2005" s="72"/>
      <c r="AH2005" s="72"/>
      <c r="AI2005" s="72"/>
      <c r="AJ2005" s="72"/>
      <c r="AK2005" s="72"/>
    </row>
    <row r="2006" ht="14.25" customHeight="1">
      <c r="A2006" s="78">
        <v>2003.0</v>
      </c>
      <c r="C2006" s="78" t="str">
        <f>VLOOKUP(G2006,[1]Macrodata_CCF!$A$3:$D$55,4,FALSE)</f>
        <v>#ERROR!</v>
      </c>
      <c r="E2006" s="79" t="str">
        <f>VLOOKUP(G2006,[1]Macrodata_CCF!$A$3:$B$55,2,FALSE)</f>
        <v>#ERROR!</v>
      </c>
      <c r="F2006" s="78">
        <v>1.0</v>
      </c>
      <c r="G2006" s="80">
        <v>49.0</v>
      </c>
      <c r="H2006" s="81">
        <v>324270.0</v>
      </c>
      <c r="I2006" s="81">
        <v>720000.0</v>
      </c>
      <c r="J2006" s="81">
        <v>734400.0</v>
      </c>
      <c r="K2006" s="81">
        <v>720000.0</v>
      </c>
      <c r="L2006" s="82">
        <v>1.036388446668183</v>
      </c>
      <c r="N2006" s="83">
        <f t="shared" si="1"/>
        <v>1.036388447</v>
      </c>
      <c r="O2006" s="83">
        <f t="shared" si="2"/>
        <v>1</v>
      </c>
      <c r="Q2006" s="83">
        <f t="shared" si="3"/>
        <v>0.549625</v>
      </c>
      <c r="R2006" s="83">
        <f t="shared" si="4"/>
        <v>1.036388447</v>
      </c>
      <c r="S2006" s="83" t="b">
        <f t="shared" si="5"/>
        <v>0</v>
      </c>
      <c r="T2006" s="72"/>
      <c r="U2006" s="72"/>
      <c r="V2006" s="72"/>
      <c r="W2006" s="72"/>
      <c r="X2006" s="72"/>
      <c r="Y2006" s="72"/>
      <c r="Z2006" s="72"/>
      <c r="AA2006" s="72"/>
      <c r="AB2006" s="72"/>
      <c r="AC2006" s="72"/>
      <c r="AD2006" s="72"/>
      <c r="AE2006" s="72"/>
      <c r="AF2006" s="72"/>
      <c r="AG2006" s="72"/>
      <c r="AH2006" s="72"/>
      <c r="AI2006" s="72"/>
      <c r="AJ2006" s="72"/>
      <c r="AK2006" s="72"/>
    </row>
    <row r="2007" ht="14.25" customHeight="1">
      <c r="A2007" s="78">
        <v>2004.0</v>
      </c>
      <c r="C2007" s="78" t="str">
        <f>VLOOKUP(G2007,[1]Macrodata_CCF!$A$3:$D$55,4,FALSE)</f>
        <v>#ERROR!</v>
      </c>
      <c r="E2007" s="79" t="str">
        <f>VLOOKUP(G2007,[1]Macrodata_CCF!$A$3:$B$55,2,FALSE)</f>
        <v>#ERROR!</v>
      </c>
      <c r="F2007" s="78">
        <v>0.0</v>
      </c>
      <c r="G2007" s="80">
        <v>31.0</v>
      </c>
      <c r="H2007" s="81">
        <v>272255.0</v>
      </c>
      <c r="I2007" s="81">
        <v>320000.0</v>
      </c>
      <c r="J2007" s="81">
        <v>280370.0</v>
      </c>
      <c r="K2007" s="81">
        <v>320000.0</v>
      </c>
      <c r="L2007" s="82">
        <v>0.1699654414074772</v>
      </c>
      <c r="N2007" s="83">
        <f t="shared" si="1"/>
        <v>0.1699654414</v>
      </c>
      <c r="O2007" s="83">
        <f t="shared" si="2"/>
        <v>0.1699654414</v>
      </c>
      <c r="Q2007" s="83">
        <f t="shared" si="3"/>
        <v>0.149203125</v>
      </c>
      <c r="R2007" s="83">
        <f t="shared" si="4"/>
        <v>0.1699654414</v>
      </c>
      <c r="S2007" s="83" t="b">
        <f t="shared" si="5"/>
        <v>0</v>
      </c>
      <c r="T2007" s="72"/>
      <c r="U2007" s="72"/>
      <c r="V2007" s="72"/>
      <c r="W2007" s="72"/>
      <c r="X2007" s="72"/>
      <c r="Y2007" s="72"/>
      <c r="Z2007" s="72"/>
      <c r="AA2007" s="72"/>
      <c r="AB2007" s="72"/>
      <c r="AC2007" s="72"/>
      <c r="AD2007" s="72"/>
      <c r="AE2007" s="72"/>
      <c r="AF2007" s="72"/>
      <c r="AG2007" s="72"/>
      <c r="AH2007" s="72"/>
      <c r="AI2007" s="72"/>
      <c r="AJ2007" s="72"/>
      <c r="AK2007" s="72"/>
    </row>
    <row r="2008" ht="14.25" customHeight="1">
      <c r="A2008" s="78">
        <v>2005.0</v>
      </c>
      <c r="C2008" s="78" t="str">
        <f>VLOOKUP(G2008,[1]Macrodata_CCF!$A$3:$D$55,4,FALSE)</f>
        <v>#ERROR!</v>
      </c>
      <c r="E2008" s="79" t="str">
        <f>VLOOKUP(G2008,[1]Macrodata_CCF!$A$3:$B$55,2,FALSE)</f>
        <v>#ERROR!</v>
      </c>
      <c r="F2008" s="78">
        <v>0.0</v>
      </c>
      <c r="G2008" s="80">
        <v>47.0</v>
      </c>
      <c r="H2008" s="81">
        <v>539645.0</v>
      </c>
      <c r="I2008" s="81">
        <v>990000.0</v>
      </c>
      <c r="J2008" s="81">
        <v>607200.0</v>
      </c>
      <c r="K2008" s="81">
        <v>990000.0</v>
      </c>
      <c r="L2008" s="82">
        <v>0.150003885823406</v>
      </c>
      <c r="N2008" s="83">
        <f t="shared" si="1"/>
        <v>0.1500038858</v>
      </c>
      <c r="O2008" s="83">
        <f t="shared" si="2"/>
        <v>0.1500038858</v>
      </c>
      <c r="Q2008" s="83">
        <f t="shared" si="3"/>
        <v>0.4549040404</v>
      </c>
      <c r="R2008" s="83">
        <f t="shared" si="4"/>
        <v>0.1500038858</v>
      </c>
      <c r="S2008" s="83" t="b">
        <f t="shared" si="5"/>
        <v>0</v>
      </c>
      <c r="T2008" s="72"/>
      <c r="U2008" s="72"/>
      <c r="V2008" s="72"/>
      <c r="W2008" s="72"/>
      <c r="X2008" s="72"/>
      <c r="Y2008" s="72"/>
      <c r="Z2008" s="72"/>
      <c r="AA2008" s="72"/>
      <c r="AB2008" s="72"/>
      <c r="AC2008" s="72"/>
      <c r="AD2008" s="72"/>
      <c r="AE2008" s="72"/>
      <c r="AF2008" s="72"/>
      <c r="AG2008" s="72"/>
      <c r="AH2008" s="72"/>
      <c r="AI2008" s="72"/>
      <c r="AJ2008" s="72"/>
      <c r="AK2008" s="72"/>
    </row>
    <row r="2009" ht="14.25" customHeight="1">
      <c r="A2009" s="78">
        <v>2006.0</v>
      </c>
      <c r="C2009" s="78" t="str">
        <f>VLOOKUP(G2009,[1]Macrodata_CCF!$A$3:$D$55,4,FALSE)</f>
        <v>#ERROR!</v>
      </c>
      <c r="E2009" s="79" t="str">
        <f>VLOOKUP(G2009,[1]Macrodata_CCF!$A$3:$B$55,2,FALSE)</f>
        <v>#ERROR!</v>
      </c>
      <c r="F2009" s="78">
        <v>0.0</v>
      </c>
      <c r="G2009" s="80">
        <v>42.0</v>
      </c>
      <c r="H2009" s="81">
        <v>30830.0</v>
      </c>
      <c r="I2009" s="81">
        <v>550000.0</v>
      </c>
      <c r="J2009" s="81">
        <v>238500.0</v>
      </c>
      <c r="K2009" s="81">
        <v>550000.0</v>
      </c>
      <c r="L2009" s="82">
        <v>0.400003852302714</v>
      </c>
      <c r="N2009" s="83">
        <f t="shared" si="1"/>
        <v>0.4000038523</v>
      </c>
      <c r="O2009" s="83">
        <f t="shared" si="2"/>
        <v>0.4000038523</v>
      </c>
      <c r="Q2009" s="83">
        <f t="shared" si="3"/>
        <v>0.9439454545</v>
      </c>
      <c r="R2009" s="83">
        <f t="shared" si="4"/>
        <v>0.4000038523</v>
      </c>
      <c r="S2009" s="83" t="b">
        <f t="shared" si="5"/>
        <v>0</v>
      </c>
      <c r="T2009" s="72"/>
      <c r="U2009" s="72"/>
      <c r="V2009" s="72"/>
      <c r="W2009" s="72"/>
      <c r="X2009" s="72"/>
      <c r="Y2009" s="72"/>
      <c r="Z2009" s="72"/>
      <c r="AA2009" s="72"/>
      <c r="AB2009" s="72"/>
      <c r="AC2009" s="72"/>
      <c r="AD2009" s="72"/>
      <c r="AE2009" s="72"/>
      <c r="AF2009" s="72"/>
      <c r="AG2009" s="72"/>
      <c r="AH2009" s="72"/>
      <c r="AI2009" s="72"/>
      <c r="AJ2009" s="72"/>
      <c r="AK2009" s="72"/>
    </row>
    <row r="2010" ht="14.25" customHeight="1">
      <c r="A2010" s="78">
        <v>2007.0</v>
      </c>
      <c r="C2010" s="78" t="str">
        <f>VLOOKUP(G2010,[1]Macrodata_CCF!$A$3:$D$55,4,FALSE)</f>
        <v>#ERROR!</v>
      </c>
      <c r="E2010" s="79" t="str">
        <f>VLOOKUP(G2010,[1]Macrodata_CCF!$A$3:$B$55,2,FALSE)</f>
        <v>#ERROR!</v>
      </c>
      <c r="F2010" s="78">
        <v>0.0</v>
      </c>
      <c r="G2010" s="80">
        <v>53.0</v>
      </c>
      <c r="H2010" s="81">
        <v>376945.0</v>
      </c>
      <c r="I2010" s="81">
        <v>410000.0</v>
      </c>
      <c r="J2010" s="81">
        <v>380910.0</v>
      </c>
      <c r="K2010" s="81">
        <v>410000.0</v>
      </c>
      <c r="L2010" s="82">
        <v>0.1199515958251399</v>
      </c>
      <c r="N2010" s="83">
        <f t="shared" si="1"/>
        <v>0.1199515958</v>
      </c>
      <c r="O2010" s="83">
        <f t="shared" si="2"/>
        <v>0.1199515958</v>
      </c>
      <c r="Q2010" s="83">
        <f t="shared" si="3"/>
        <v>0.08062195122</v>
      </c>
      <c r="R2010" s="83">
        <f t="shared" si="4"/>
        <v>0.009670731707</v>
      </c>
      <c r="S2010" s="83" t="b">
        <f t="shared" si="5"/>
        <v>0</v>
      </c>
      <c r="T2010" s="72"/>
      <c r="U2010" s="72"/>
      <c r="V2010" s="72"/>
      <c r="W2010" s="72"/>
      <c r="X2010" s="72"/>
      <c r="Y2010" s="72"/>
      <c r="Z2010" s="72"/>
      <c r="AA2010" s="72"/>
      <c r="AB2010" s="72"/>
      <c r="AC2010" s="72"/>
      <c r="AD2010" s="72"/>
      <c r="AE2010" s="72"/>
      <c r="AF2010" s="72"/>
      <c r="AG2010" s="72"/>
      <c r="AH2010" s="72"/>
      <c r="AI2010" s="72"/>
      <c r="AJ2010" s="72"/>
      <c r="AK2010" s="72"/>
    </row>
    <row r="2011" ht="14.25" customHeight="1">
      <c r="A2011" s="78">
        <v>2008.0</v>
      </c>
      <c r="C2011" s="78" t="str">
        <f>VLOOKUP(G2011,[1]Macrodata_CCF!$A$3:$D$55,4,FALSE)</f>
        <v>#ERROR!</v>
      </c>
      <c r="E2011" s="79" t="str">
        <f>VLOOKUP(G2011,[1]Macrodata_CCF!$A$3:$B$55,2,FALSE)</f>
        <v>#ERROR!</v>
      </c>
      <c r="F2011" s="78">
        <v>0.0</v>
      </c>
      <c r="G2011" s="80">
        <v>49.0</v>
      </c>
      <c r="H2011" s="81">
        <v>4575.0</v>
      </c>
      <c r="I2011" s="81">
        <v>780000.0</v>
      </c>
      <c r="J2011" s="81">
        <v>0.0</v>
      </c>
      <c r="K2011" s="81">
        <v>780000.0</v>
      </c>
      <c r="L2011" s="82">
        <v>-0.005899990327884708</v>
      </c>
      <c r="N2011" s="83">
        <f t="shared" si="1"/>
        <v>-0.005899990328</v>
      </c>
      <c r="O2011" s="83">
        <f t="shared" si="2"/>
        <v>0</v>
      </c>
      <c r="Q2011" s="83">
        <f t="shared" si="3"/>
        <v>0.9941346154</v>
      </c>
      <c r="R2011" s="83">
        <f t="shared" si="4"/>
        <v>-0.005899990328</v>
      </c>
      <c r="S2011" s="83" t="b">
        <f t="shared" si="5"/>
        <v>0</v>
      </c>
      <c r="T2011" s="72"/>
      <c r="U2011" s="72"/>
      <c r="V2011" s="72"/>
      <c r="W2011" s="72"/>
      <c r="X2011" s="72"/>
      <c r="Y2011" s="72"/>
      <c r="Z2011" s="72"/>
      <c r="AA2011" s="72"/>
      <c r="AB2011" s="72"/>
      <c r="AC2011" s="72"/>
      <c r="AD2011" s="72"/>
      <c r="AE2011" s="72"/>
      <c r="AF2011" s="72"/>
      <c r="AG2011" s="72"/>
      <c r="AH2011" s="72"/>
      <c r="AI2011" s="72"/>
      <c r="AJ2011" s="72"/>
      <c r="AK2011" s="72"/>
    </row>
    <row r="2012" ht="14.25" customHeight="1">
      <c r="A2012" s="78">
        <v>2009.0</v>
      </c>
      <c r="C2012" s="78" t="str">
        <f>VLOOKUP(G2012,[1]Macrodata_CCF!$A$3:$D$55,4,FALSE)</f>
        <v>#ERROR!</v>
      </c>
      <c r="E2012" s="79" t="str">
        <f>VLOOKUP(G2012,[1]Macrodata_CCF!$A$3:$B$55,2,FALSE)</f>
        <v>#ERROR!</v>
      </c>
      <c r="F2012" s="78">
        <v>0.0</v>
      </c>
      <c r="G2012" s="80">
        <v>37.0</v>
      </c>
      <c r="H2012" s="81">
        <v>446695.0</v>
      </c>
      <c r="I2012" s="81">
        <v>630000.0</v>
      </c>
      <c r="J2012" s="81">
        <v>450360.0</v>
      </c>
      <c r="K2012" s="81">
        <v>1260000.0</v>
      </c>
      <c r="L2012" s="82">
        <v>0.01999399907258394</v>
      </c>
      <c r="N2012" s="83">
        <f t="shared" si="1"/>
        <v>0.01999399907</v>
      </c>
      <c r="O2012" s="83">
        <f t="shared" si="2"/>
        <v>0.01999399907</v>
      </c>
      <c r="Q2012" s="83">
        <f t="shared" si="3"/>
        <v>0.2909603175</v>
      </c>
      <c r="R2012" s="83">
        <f t="shared" si="4"/>
        <v>0.01999399907</v>
      </c>
      <c r="S2012" s="83" t="b">
        <f t="shared" si="5"/>
        <v>0</v>
      </c>
      <c r="T2012" s="72"/>
      <c r="U2012" s="72"/>
      <c r="V2012" s="72"/>
      <c r="W2012" s="72"/>
      <c r="X2012" s="72"/>
      <c r="Y2012" s="72"/>
      <c r="Z2012" s="72"/>
      <c r="AA2012" s="72"/>
      <c r="AB2012" s="72"/>
      <c r="AC2012" s="72"/>
      <c r="AD2012" s="72"/>
      <c r="AE2012" s="72"/>
      <c r="AF2012" s="72"/>
      <c r="AG2012" s="72"/>
      <c r="AH2012" s="72"/>
      <c r="AI2012" s="72"/>
      <c r="AJ2012" s="72"/>
      <c r="AK2012" s="72"/>
    </row>
    <row r="2013" ht="14.25" customHeight="1">
      <c r="A2013" s="78">
        <v>2010.0</v>
      </c>
      <c r="C2013" s="78" t="str">
        <f>VLOOKUP(G2013,[1]Macrodata_CCF!$A$3:$D$55,4,FALSE)</f>
        <v>#ERROR!</v>
      </c>
      <c r="E2013" s="79" t="str">
        <f>VLOOKUP(G2013,[1]Macrodata_CCF!$A$3:$B$55,2,FALSE)</f>
        <v>#ERROR!</v>
      </c>
      <c r="F2013" s="78">
        <v>0.0</v>
      </c>
      <c r="G2013" s="80">
        <v>8.0</v>
      </c>
      <c r="H2013" s="81">
        <v>307500.0</v>
      </c>
      <c r="I2013" s="81">
        <v>360000.0</v>
      </c>
      <c r="J2013" s="81">
        <v>319050.0</v>
      </c>
      <c r="K2013" s="81">
        <v>360000.0</v>
      </c>
      <c r="L2013" s="82">
        <v>0.22</v>
      </c>
      <c r="N2013" s="83">
        <f t="shared" si="1"/>
        <v>0.22</v>
      </c>
      <c r="O2013" s="83">
        <f t="shared" si="2"/>
        <v>0.22</v>
      </c>
      <c r="Q2013" s="83">
        <f t="shared" si="3"/>
        <v>0.1458333333</v>
      </c>
      <c r="R2013" s="83">
        <f t="shared" si="4"/>
        <v>0.22</v>
      </c>
      <c r="S2013" s="83" t="b">
        <f t="shared" si="5"/>
        <v>0</v>
      </c>
      <c r="T2013" s="72"/>
      <c r="U2013" s="72"/>
      <c r="V2013" s="72"/>
      <c r="W2013" s="72"/>
      <c r="X2013" s="72"/>
      <c r="Y2013" s="72"/>
      <c r="Z2013" s="72"/>
      <c r="AA2013" s="72"/>
      <c r="AB2013" s="72"/>
      <c r="AC2013" s="72"/>
      <c r="AD2013" s="72"/>
      <c r="AE2013" s="72"/>
      <c r="AF2013" s="72"/>
      <c r="AG2013" s="72"/>
      <c r="AH2013" s="72"/>
      <c r="AI2013" s="72"/>
      <c r="AJ2013" s="72"/>
      <c r="AK2013" s="72"/>
    </row>
    <row r="2014" ht="14.25" customHeight="1">
      <c r="A2014" s="78">
        <v>2011.0</v>
      </c>
      <c r="C2014" s="78" t="str">
        <f>VLOOKUP(G2014,[1]Macrodata_CCF!$A$3:$D$55,4,FALSE)</f>
        <v>#ERROR!</v>
      </c>
      <c r="E2014" s="79" t="str">
        <f>VLOOKUP(G2014,[1]Macrodata_CCF!$A$3:$B$55,2,FALSE)</f>
        <v>#ERROR!</v>
      </c>
      <c r="F2014" s="78">
        <v>0.0</v>
      </c>
      <c r="G2014" s="80">
        <v>31.0</v>
      </c>
      <c r="H2014" s="81">
        <v>0.0</v>
      </c>
      <c r="I2014" s="81">
        <v>200000.0</v>
      </c>
      <c r="J2014" s="81">
        <v>40000.0</v>
      </c>
      <c r="K2014" s="81">
        <v>200000.0</v>
      </c>
      <c r="L2014" s="82">
        <v>0.2</v>
      </c>
      <c r="N2014" s="83">
        <f t="shared" si="1"/>
        <v>0.2</v>
      </c>
      <c r="O2014" s="83">
        <f t="shared" si="2"/>
        <v>0.2</v>
      </c>
      <c r="Q2014" s="83">
        <f t="shared" si="3"/>
        <v>1</v>
      </c>
      <c r="R2014" s="83">
        <f t="shared" si="4"/>
        <v>0.2</v>
      </c>
      <c r="S2014" s="83" t="b">
        <f t="shared" si="5"/>
        <v>0</v>
      </c>
      <c r="T2014" s="72"/>
      <c r="U2014" s="72"/>
      <c r="V2014" s="72"/>
      <c r="W2014" s="72"/>
      <c r="X2014" s="72"/>
      <c r="Y2014" s="72"/>
      <c r="Z2014" s="72"/>
      <c r="AA2014" s="72"/>
      <c r="AB2014" s="72"/>
      <c r="AC2014" s="72"/>
      <c r="AD2014" s="72"/>
      <c r="AE2014" s="72"/>
      <c r="AF2014" s="72"/>
      <c r="AG2014" s="72"/>
      <c r="AH2014" s="72"/>
      <c r="AI2014" s="72"/>
      <c r="AJ2014" s="72"/>
      <c r="AK2014" s="72"/>
    </row>
    <row r="2015" ht="14.25" customHeight="1">
      <c r="A2015" s="78">
        <v>2012.0</v>
      </c>
      <c r="C2015" s="78" t="str">
        <f>VLOOKUP(G2015,[1]Macrodata_CCF!$A$3:$D$55,4,FALSE)</f>
        <v>#ERROR!</v>
      </c>
      <c r="E2015" s="79" t="str">
        <f>VLOOKUP(G2015,[1]Macrodata_CCF!$A$3:$B$55,2,FALSE)</f>
        <v>#ERROR!</v>
      </c>
      <c r="F2015" s="78">
        <v>0.0</v>
      </c>
      <c r="G2015" s="80">
        <v>48.0</v>
      </c>
      <c r="H2015" s="81">
        <v>0.0</v>
      </c>
      <c r="I2015" s="81">
        <v>130000.0</v>
      </c>
      <c r="J2015" s="81">
        <v>0.0</v>
      </c>
      <c r="K2015" s="81">
        <v>130000.0</v>
      </c>
      <c r="L2015" s="82">
        <v>0.0</v>
      </c>
      <c r="N2015" s="83">
        <f t="shared" si="1"/>
        <v>0</v>
      </c>
      <c r="O2015" s="83">
        <f t="shared" si="2"/>
        <v>0</v>
      </c>
      <c r="Q2015" s="83">
        <f t="shared" si="3"/>
        <v>1</v>
      </c>
      <c r="R2015" s="83">
        <f t="shared" si="4"/>
        <v>0</v>
      </c>
      <c r="S2015" s="83" t="b">
        <f t="shared" si="5"/>
        <v>0</v>
      </c>
      <c r="T2015" s="72"/>
      <c r="U2015" s="72"/>
      <c r="V2015" s="72"/>
      <c r="W2015" s="72"/>
      <c r="X2015" s="72"/>
      <c r="Y2015" s="72"/>
      <c r="Z2015" s="72"/>
      <c r="AA2015" s="72"/>
      <c r="AB2015" s="72"/>
      <c r="AC2015" s="72"/>
      <c r="AD2015" s="72"/>
      <c r="AE2015" s="72"/>
      <c r="AF2015" s="72"/>
      <c r="AG2015" s="72"/>
      <c r="AH2015" s="72"/>
      <c r="AI2015" s="72"/>
      <c r="AJ2015" s="72"/>
      <c r="AK2015" s="72"/>
    </row>
    <row r="2016" ht="14.25" customHeight="1">
      <c r="A2016" s="78">
        <v>2013.0</v>
      </c>
      <c r="C2016" s="78" t="str">
        <f>VLOOKUP(G2016,[1]Macrodata_CCF!$A$3:$D$55,4,FALSE)</f>
        <v>#ERROR!</v>
      </c>
      <c r="E2016" s="79" t="str">
        <f>VLOOKUP(G2016,[1]Macrodata_CCF!$A$3:$B$55,2,FALSE)</f>
        <v>#ERROR!</v>
      </c>
      <c r="F2016" s="78">
        <v>0.0</v>
      </c>
      <c r="G2016" s="80">
        <v>29.0</v>
      </c>
      <c r="H2016" s="81">
        <v>25305.0</v>
      </c>
      <c r="I2016" s="81">
        <v>260000.0</v>
      </c>
      <c r="J2016" s="81">
        <v>72245.0</v>
      </c>
      <c r="K2016" s="81">
        <v>260000.0</v>
      </c>
      <c r="L2016" s="82">
        <v>0.2000042608491872</v>
      </c>
      <c r="N2016" s="83">
        <f t="shared" si="1"/>
        <v>0.2000042608</v>
      </c>
      <c r="O2016" s="83">
        <f t="shared" si="2"/>
        <v>0.2000042608</v>
      </c>
      <c r="Q2016" s="83">
        <f t="shared" si="3"/>
        <v>0.9026730769</v>
      </c>
      <c r="R2016" s="83">
        <f t="shared" si="4"/>
        <v>0.2000042608</v>
      </c>
      <c r="S2016" s="83" t="b">
        <f t="shared" si="5"/>
        <v>0</v>
      </c>
      <c r="T2016" s="72"/>
      <c r="U2016" s="72"/>
      <c r="V2016" s="72"/>
      <c r="W2016" s="72"/>
      <c r="X2016" s="72"/>
      <c r="Y2016" s="72"/>
      <c r="Z2016" s="72"/>
      <c r="AA2016" s="72"/>
      <c r="AB2016" s="72"/>
      <c r="AC2016" s="72"/>
      <c r="AD2016" s="72"/>
      <c r="AE2016" s="72"/>
      <c r="AF2016" s="72"/>
      <c r="AG2016" s="72"/>
      <c r="AH2016" s="72"/>
      <c r="AI2016" s="72"/>
      <c r="AJ2016" s="72"/>
      <c r="AK2016" s="72"/>
    </row>
    <row r="2017" ht="14.25" customHeight="1">
      <c r="A2017" s="78">
        <v>2014.0</v>
      </c>
      <c r="C2017" s="78" t="str">
        <f>VLOOKUP(G2017,[1]Macrodata_CCF!$A$3:$D$55,4,FALSE)</f>
        <v>#ERROR!</v>
      </c>
      <c r="E2017" s="79" t="str">
        <f>VLOOKUP(G2017,[1]Macrodata_CCF!$A$3:$B$55,2,FALSE)</f>
        <v>#ERROR!</v>
      </c>
      <c r="F2017" s="78">
        <v>1.0</v>
      </c>
      <c r="G2017" s="80">
        <v>38.0</v>
      </c>
      <c r="H2017" s="81">
        <v>67820.0</v>
      </c>
      <c r="I2017" s="81">
        <v>500000.0</v>
      </c>
      <c r="J2017" s="81">
        <v>510000.0</v>
      </c>
      <c r="K2017" s="81">
        <v>500000.0</v>
      </c>
      <c r="L2017" s="82">
        <v>1.023138507103522</v>
      </c>
      <c r="N2017" s="83">
        <f t="shared" si="1"/>
        <v>1.023138507</v>
      </c>
      <c r="O2017" s="83">
        <f t="shared" si="2"/>
        <v>1</v>
      </c>
      <c r="Q2017" s="83">
        <f t="shared" si="3"/>
        <v>0.86436</v>
      </c>
      <c r="R2017" s="83">
        <f t="shared" si="4"/>
        <v>1.023138507</v>
      </c>
      <c r="S2017" s="83" t="b">
        <f t="shared" si="5"/>
        <v>0</v>
      </c>
      <c r="T2017" s="72"/>
      <c r="U2017" s="72"/>
      <c r="V2017" s="72"/>
      <c r="W2017" s="72"/>
      <c r="X2017" s="72"/>
      <c r="Y2017" s="72"/>
      <c r="Z2017" s="72"/>
      <c r="AA2017" s="72"/>
      <c r="AB2017" s="72"/>
      <c r="AC2017" s="72"/>
      <c r="AD2017" s="72"/>
      <c r="AE2017" s="72"/>
      <c r="AF2017" s="72"/>
      <c r="AG2017" s="72"/>
      <c r="AH2017" s="72"/>
      <c r="AI2017" s="72"/>
      <c r="AJ2017" s="72"/>
      <c r="AK2017" s="72"/>
    </row>
    <row r="2018" ht="14.25" customHeight="1">
      <c r="A2018" s="78">
        <v>2015.0</v>
      </c>
      <c r="C2018" s="78" t="str">
        <f>VLOOKUP(G2018,[1]Macrodata_CCF!$A$3:$D$55,4,FALSE)</f>
        <v>#ERROR!</v>
      </c>
      <c r="E2018" s="79" t="str">
        <f>VLOOKUP(G2018,[1]Macrodata_CCF!$A$3:$B$55,2,FALSE)</f>
        <v>#ERROR!</v>
      </c>
      <c r="F2018" s="78">
        <v>0.0</v>
      </c>
      <c r="G2018" s="80">
        <v>48.0</v>
      </c>
      <c r="H2018" s="81">
        <v>88400.0</v>
      </c>
      <c r="I2018" s="81">
        <v>100000.0</v>
      </c>
      <c r="J2018" s="81">
        <v>86195.0</v>
      </c>
      <c r="K2018" s="81">
        <v>100000.0</v>
      </c>
      <c r="L2018" s="82">
        <v>-0.1900862068965517</v>
      </c>
      <c r="N2018" s="83">
        <f t="shared" si="1"/>
        <v>-0.1900862069</v>
      </c>
      <c r="O2018" s="83">
        <f t="shared" si="2"/>
        <v>0</v>
      </c>
      <c r="Q2018" s="83">
        <f t="shared" si="3"/>
        <v>0.116</v>
      </c>
      <c r="R2018" s="83">
        <f t="shared" si="4"/>
        <v>-0.1900862069</v>
      </c>
      <c r="S2018" s="83" t="b">
        <f t="shared" si="5"/>
        <v>0</v>
      </c>
      <c r="T2018" s="72"/>
      <c r="U2018" s="72"/>
      <c r="V2018" s="72"/>
      <c r="W2018" s="72"/>
      <c r="X2018" s="72"/>
      <c r="Y2018" s="72"/>
      <c r="Z2018" s="72"/>
      <c r="AA2018" s="72"/>
      <c r="AB2018" s="72"/>
      <c r="AC2018" s="72"/>
      <c r="AD2018" s="72"/>
      <c r="AE2018" s="72"/>
      <c r="AF2018" s="72"/>
      <c r="AG2018" s="72"/>
      <c r="AH2018" s="72"/>
      <c r="AI2018" s="72"/>
      <c r="AJ2018" s="72"/>
      <c r="AK2018" s="72"/>
    </row>
    <row r="2019" ht="14.25" customHeight="1">
      <c r="A2019" s="78">
        <v>2016.0</v>
      </c>
      <c r="C2019" s="78" t="str">
        <f>VLOOKUP(G2019,[1]Macrodata_CCF!$A$3:$D$55,4,FALSE)</f>
        <v>#ERROR!</v>
      </c>
      <c r="E2019" s="79" t="str">
        <f>VLOOKUP(G2019,[1]Macrodata_CCF!$A$3:$B$55,2,FALSE)</f>
        <v>#ERROR!</v>
      </c>
      <c r="F2019" s="78">
        <v>0.0</v>
      </c>
      <c r="G2019" s="80">
        <v>30.0</v>
      </c>
      <c r="H2019" s="81">
        <v>24155.0</v>
      </c>
      <c r="I2019" s="81">
        <v>230000.0</v>
      </c>
      <c r="J2019" s="81">
        <v>61205.0</v>
      </c>
      <c r="K2019" s="81">
        <v>230000.0</v>
      </c>
      <c r="L2019" s="82">
        <v>0.1799897981490928</v>
      </c>
      <c r="N2019" s="83">
        <f t="shared" si="1"/>
        <v>0.1799897981</v>
      </c>
      <c r="O2019" s="83">
        <f t="shared" si="2"/>
        <v>0.1799897981</v>
      </c>
      <c r="Q2019" s="83">
        <f t="shared" si="3"/>
        <v>0.8949782609</v>
      </c>
      <c r="R2019" s="83">
        <f t="shared" si="4"/>
        <v>0.1799897981</v>
      </c>
      <c r="S2019" s="83" t="b">
        <f t="shared" si="5"/>
        <v>0</v>
      </c>
      <c r="T2019" s="72"/>
      <c r="U2019" s="72"/>
      <c r="V2019" s="72"/>
      <c r="W2019" s="72"/>
      <c r="X2019" s="72"/>
      <c r="Y2019" s="72"/>
      <c r="Z2019" s="72"/>
      <c r="AA2019" s="72"/>
      <c r="AB2019" s="72"/>
      <c r="AC2019" s="72"/>
      <c r="AD2019" s="72"/>
      <c r="AE2019" s="72"/>
      <c r="AF2019" s="72"/>
      <c r="AG2019" s="72"/>
      <c r="AH2019" s="72"/>
      <c r="AI2019" s="72"/>
      <c r="AJ2019" s="72"/>
      <c r="AK2019" s="72"/>
    </row>
    <row r="2020" ht="14.25" customHeight="1">
      <c r="A2020" s="78">
        <v>2017.0</v>
      </c>
      <c r="C2020" s="78" t="str">
        <f>VLOOKUP(G2020,[1]Macrodata_CCF!$A$3:$D$55,4,FALSE)</f>
        <v>#ERROR!</v>
      </c>
      <c r="E2020" s="79" t="str">
        <f>VLOOKUP(G2020,[1]Macrodata_CCF!$A$3:$B$55,2,FALSE)</f>
        <v>#ERROR!</v>
      </c>
      <c r="F2020" s="78">
        <v>0.0</v>
      </c>
      <c r="G2020" s="80">
        <v>4.0</v>
      </c>
      <c r="H2020" s="81">
        <v>358330.0</v>
      </c>
      <c r="I2020" s="81">
        <v>410000.0</v>
      </c>
      <c r="J2020" s="81">
        <v>369180.0</v>
      </c>
      <c r="K2020" s="81">
        <v>410000.0</v>
      </c>
      <c r="L2020" s="82">
        <v>0.2099864524869363</v>
      </c>
      <c r="N2020" s="83">
        <f t="shared" si="1"/>
        <v>0.2099864525</v>
      </c>
      <c r="O2020" s="83">
        <f t="shared" si="2"/>
        <v>0.2099864525</v>
      </c>
      <c r="Q2020" s="83">
        <f t="shared" si="3"/>
        <v>0.1260243902</v>
      </c>
      <c r="R2020" s="83">
        <f t="shared" si="4"/>
        <v>0.2099864525</v>
      </c>
      <c r="S2020" s="83" t="b">
        <f t="shared" si="5"/>
        <v>0</v>
      </c>
      <c r="T2020" s="72"/>
      <c r="U2020" s="72"/>
      <c r="V2020" s="72"/>
      <c r="W2020" s="72"/>
      <c r="X2020" s="72"/>
      <c r="Y2020" s="72"/>
      <c r="Z2020" s="72"/>
      <c r="AA2020" s="72"/>
      <c r="AB2020" s="72"/>
      <c r="AC2020" s="72"/>
      <c r="AD2020" s="72"/>
      <c r="AE2020" s="72"/>
      <c r="AF2020" s="72"/>
      <c r="AG2020" s="72"/>
      <c r="AH2020" s="72"/>
      <c r="AI2020" s="72"/>
      <c r="AJ2020" s="72"/>
      <c r="AK2020" s="72"/>
    </row>
    <row r="2021" ht="14.25" customHeight="1">
      <c r="A2021" s="78">
        <v>2018.0</v>
      </c>
      <c r="C2021" s="78" t="str">
        <f>VLOOKUP(G2021,[1]Macrodata_CCF!$A$3:$D$55,4,FALSE)</f>
        <v>#ERROR!</v>
      </c>
      <c r="E2021" s="79" t="str">
        <f>VLOOKUP(G2021,[1]Macrodata_CCF!$A$3:$B$55,2,FALSE)</f>
        <v>#ERROR!</v>
      </c>
      <c r="F2021" s="78">
        <v>0.0</v>
      </c>
      <c r="G2021" s="80">
        <v>33.0</v>
      </c>
      <c r="H2021" s="81">
        <v>74590.0</v>
      </c>
      <c r="I2021" s="81">
        <v>400000.0</v>
      </c>
      <c r="J2021" s="81">
        <v>133165.0</v>
      </c>
      <c r="K2021" s="81">
        <v>400000.0</v>
      </c>
      <c r="L2021" s="82">
        <v>0.180003687655573</v>
      </c>
      <c r="N2021" s="83">
        <f t="shared" si="1"/>
        <v>0.1800036877</v>
      </c>
      <c r="O2021" s="83">
        <f t="shared" si="2"/>
        <v>0.1800036877</v>
      </c>
      <c r="Q2021" s="83">
        <f t="shared" si="3"/>
        <v>0.813525</v>
      </c>
      <c r="R2021" s="83">
        <f t="shared" si="4"/>
        <v>0.1800036877</v>
      </c>
      <c r="S2021" s="83" t="b">
        <f t="shared" si="5"/>
        <v>0</v>
      </c>
      <c r="T2021" s="72"/>
      <c r="U2021" s="72"/>
      <c r="V2021" s="72"/>
      <c r="W2021" s="72"/>
      <c r="X2021" s="72"/>
      <c r="Y2021" s="72"/>
      <c r="Z2021" s="72"/>
      <c r="AA2021" s="72"/>
      <c r="AB2021" s="72"/>
      <c r="AC2021" s="72"/>
      <c r="AD2021" s="72"/>
      <c r="AE2021" s="72"/>
      <c r="AF2021" s="72"/>
      <c r="AG2021" s="72"/>
      <c r="AH2021" s="72"/>
      <c r="AI2021" s="72"/>
      <c r="AJ2021" s="72"/>
      <c r="AK2021" s="72"/>
    </row>
    <row r="2022" ht="14.25" customHeight="1">
      <c r="A2022" s="78">
        <v>2019.0</v>
      </c>
      <c r="C2022" s="78" t="str">
        <f>VLOOKUP(G2022,[1]Macrodata_CCF!$A$3:$D$55,4,FALSE)</f>
        <v>#ERROR!</v>
      </c>
      <c r="E2022" s="79" t="str">
        <f>VLOOKUP(G2022,[1]Macrodata_CCF!$A$3:$B$55,2,FALSE)</f>
        <v>#ERROR!</v>
      </c>
      <c r="F2022" s="78">
        <v>0.0</v>
      </c>
      <c r="G2022" s="80">
        <v>50.0</v>
      </c>
      <c r="H2022" s="81">
        <v>341535.0</v>
      </c>
      <c r="I2022" s="81">
        <v>370000.0</v>
      </c>
      <c r="J2022" s="81">
        <v>335275.0</v>
      </c>
      <c r="K2022" s="81">
        <v>370000.0</v>
      </c>
      <c r="L2022" s="82">
        <v>-0.2199191990163359</v>
      </c>
      <c r="N2022" s="83">
        <f t="shared" si="1"/>
        <v>-0.219919199</v>
      </c>
      <c r="O2022" s="83">
        <f t="shared" si="2"/>
        <v>0</v>
      </c>
      <c r="Q2022" s="83">
        <f t="shared" si="3"/>
        <v>0.07693243243</v>
      </c>
      <c r="R2022" s="83">
        <f t="shared" si="4"/>
        <v>-0.01691891892</v>
      </c>
      <c r="S2022" s="83" t="b">
        <f t="shared" si="5"/>
        <v>0</v>
      </c>
      <c r="T2022" s="72"/>
      <c r="U2022" s="72"/>
      <c r="V2022" s="72"/>
      <c r="W2022" s="72"/>
      <c r="X2022" s="72"/>
      <c r="Y2022" s="72"/>
      <c r="Z2022" s="72"/>
      <c r="AA2022" s="72"/>
      <c r="AB2022" s="72"/>
      <c r="AC2022" s="72"/>
      <c r="AD2022" s="72"/>
      <c r="AE2022" s="72"/>
      <c r="AF2022" s="72"/>
      <c r="AG2022" s="72"/>
      <c r="AH2022" s="72"/>
      <c r="AI2022" s="72"/>
      <c r="AJ2022" s="72"/>
      <c r="AK2022" s="72"/>
    </row>
    <row r="2023" ht="14.25" customHeight="1">
      <c r="A2023" s="78">
        <v>2020.0</v>
      </c>
      <c r="C2023" s="78" t="str">
        <f>VLOOKUP(G2023,[1]Macrodata_CCF!$A$3:$D$55,4,FALSE)</f>
        <v>#ERROR!</v>
      </c>
      <c r="E2023" s="79" t="str">
        <f>VLOOKUP(G2023,[1]Macrodata_CCF!$A$3:$B$55,2,FALSE)</f>
        <v>#ERROR!</v>
      </c>
      <c r="F2023" s="78">
        <v>0.0</v>
      </c>
      <c r="G2023" s="80">
        <v>20.0</v>
      </c>
      <c r="H2023" s="81">
        <v>0.0</v>
      </c>
      <c r="I2023" s="81">
        <v>70000.0</v>
      </c>
      <c r="J2023" s="81">
        <v>13300.0</v>
      </c>
      <c r="K2023" s="81">
        <v>70000.0</v>
      </c>
      <c r="L2023" s="82">
        <v>0.19</v>
      </c>
      <c r="N2023" s="83">
        <f t="shared" si="1"/>
        <v>0.19</v>
      </c>
      <c r="O2023" s="83">
        <f t="shared" si="2"/>
        <v>0.19</v>
      </c>
      <c r="Q2023" s="83">
        <f t="shared" si="3"/>
        <v>1</v>
      </c>
      <c r="R2023" s="83">
        <f t="shared" si="4"/>
        <v>0.19</v>
      </c>
      <c r="S2023" s="83" t="b">
        <f t="shared" si="5"/>
        <v>0</v>
      </c>
      <c r="T2023" s="72"/>
      <c r="U2023" s="72"/>
      <c r="V2023" s="72"/>
      <c r="W2023" s="72"/>
      <c r="X2023" s="72"/>
      <c r="Y2023" s="72"/>
      <c r="Z2023" s="72"/>
      <c r="AA2023" s="72"/>
      <c r="AB2023" s="72"/>
      <c r="AC2023" s="72"/>
      <c r="AD2023" s="72"/>
      <c r="AE2023" s="72"/>
      <c r="AF2023" s="72"/>
      <c r="AG2023" s="72"/>
      <c r="AH2023" s="72"/>
      <c r="AI2023" s="72"/>
      <c r="AJ2023" s="72"/>
      <c r="AK2023" s="72"/>
    </row>
    <row r="2024" ht="14.25" customHeight="1">
      <c r="A2024" s="78">
        <v>2021.0</v>
      </c>
      <c r="C2024" s="78" t="str">
        <f>VLOOKUP(G2024,[1]Macrodata_CCF!$A$3:$D$55,4,FALSE)</f>
        <v>#ERROR!</v>
      </c>
      <c r="E2024" s="79" t="str">
        <f>VLOOKUP(G2024,[1]Macrodata_CCF!$A$3:$B$55,2,FALSE)</f>
        <v>#ERROR!</v>
      </c>
      <c r="F2024" s="78">
        <v>0.0</v>
      </c>
      <c r="G2024" s="80">
        <v>14.0</v>
      </c>
      <c r="H2024" s="81">
        <v>148325.0</v>
      </c>
      <c r="I2024" s="81">
        <v>480000.0</v>
      </c>
      <c r="J2024" s="81">
        <v>201395.0</v>
      </c>
      <c r="K2024" s="81">
        <v>480000.0</v>
      </c>
      <c r="L2024" s="82">
        <v>0.1600060299992463</v>
      </c>
      <c r="N2024" s="83">
        <f t="shared" si="1"/>
        <v>0.16000603</v>
      </c>
      <c r="O2024" s="83">
        <f t="shared" si="2"/>
        <v>0.16000603</v>
      </c>
      <c r="Q2024" s="83">
        <f t="shared" si="3"/>
        <v>0.6909895833</v>
      </c>
      <c r="R2024" s="83">
        <f t="shared" si="4"/>
        <v>0.16000603</v>
      </c>
      <c r="S2024" s="83" t="b">
        <f t="shared" si="5"/>
        <v>0</v>
      </c>
      <c r="T2024" s="72"/>
      <c r="U2024" s="72"/>
      <c r="V2024" s="72"/>
      <c r="W2024" s="72"/>
      <c r="X2024" s="72"/>
      <c r="Y2024" s="72"/>
      <c r="Z2024" s="72"/>
      <c r="AA2024" s="72"/>
      <c r="AB2024" s="72"/>
      <c r="AC2024" s="72"/>
      <c r="AD2024" s="72"/>
      <c r="AE2024" s="72"/>
      <c r="AF2024" s="72"/>
      <c r="AG2024" s="72"/>
      <c r="AH2024" s="72"/>
      <c r="AI2024" s="72"/>
      <c r="AJ2024" s="72"/>
      <c r="AK2024" s="72"/>
    </row>
    <row r="2025" ht="14.25" customHeight="1">
      <c r="A2025" s="78">
        <v>2022.0</v>
      </c>
      <c r="C2025" s="78" t="str">
        <f>VLOOKUP(G2025,[1]Macrodata_CCF!$A$3:$D$55,4,FALSE)</f>
        <v>#ERROR!</v>
      </c>
      <c r="E2025" s="79" t="str">
        <f>VLOOKUP(G2025,[1]Macrodata_CCF!$A$3:$B$55,2,FALSE)</f>
        <v>#ERROR!</v>
      </c>
      <c r="F2025" s="78">
        <v>0.0</v>
      </c>
      <c r="G2025" s="80">
        <v>37.0</v>
      </c>
      <c r="H2025" s="81">
        <v>0.0</v>
      </c>
      <c r="I2025" s="81">
        <v>710000.0</v>
      </c>
      <c r="J2025" s="81">
        <v>63900.0</v>
      </c>
      <c r="K2025" s="81">
        <v>710000.0</v>
      </c>
      <c r="L2025" s="82">
        <v>0.09</v>
      </c>
      <c r="N2025" s="83">
        <f t="shared" si="1"/>
        <v>0.09</v>
      </c>
      <c r="O2025" s="83">
        <f t="shared" si="2"/>
        <v>0.09</v>
      </c>
      <c r="Q2025" s="83">
        <f t="shared" si="3"/>
        <v>1</v>
      </c>
      <c r="R2025" s="83">
        <f t="shared" si="4"/>
        <v>0.09</v>
      </c>
      <c r="S2025" s="83" t="b">
        <f t="shared" si="5"/>
        <v>0</v>
      </c>
      <c r="T2025" s="72"/>
      <c r="U2025" s="72"/>
      <c r="V2025" s="72"/>
      <c r="W2025" s="72"/>
      <c r="X2025" s="72"/>
      <c r="Y2025" s="72"/>
      <c r="Z2025" s="72"/>
      <c r="AA2025" s="72"/>
      <c r="AB2025" s="72"/>
      <c r="AC2025" s="72"/>
      <c r="AD2025" s="72"/>
      <c r="AE2025" s="72"/>
      <c r="AF2025" s="72"/>
      <c r="AG2025" s="72"/>
      <c r="AH2025" s="72"/>
      <c r="AI2025" s="72"/>
      <c r="AJ2025" s="72"/>
      <c r="AK2025" s="72"/>
    </row>
    <row r="2026" ht="14.25" customHeight="1">
      <c r="A2026" s="78">
        <v>2023.0</v>
      </c>
      <c r="C2026" s="78" t="str">
        <f>VLOOKUP(G2026,[1]Macrodata_CCF!$A$3:$D$55,4,FALSE)</f>
        <v>#ERROR!</v>
      </c>
      <c r="E2026" s="79" t="str">
        <f>VLOOKUP(G2026,[1]Macrodata_CCF!$A$3:$B$55,2,FALSE)</f>
        <v>#ERROR!</v>
      </c>
      <c r="F2026" s="78">
        <v>0.0</v>
      </c>
      <c r="G2026" s="80">
        <v>47.0</v>
      </c>
      <c r="H2026" s="81">
        <v>543225.0</v>
      </c>
      <c r="I2026" s="81">
        <v>710000.0</v>
      </c>
      <c r="J2026" s="81">
        <v>573245.0</v>
      </c>
      <c r="K2026" s="81">
        <v>710000.0</v>
      </c>
      <c r="L2026" s="82">
        <v>0.1800029980512667</v>
      </c>
      <c r="N2026" s="83">
        <f t="shared" si="1"/>
        <v>0.1800029981</v>
      </c>
      <c r="O2026" s="83">
        <f t="shared" si="2"/>
        <v>0.1800029981</v>
      </c>
      <c r="Q2026" s="83">
        <f t="shared" si="3"/>
        <v>0.2348943662</v>
      </c>
      <c r="R2026" s="83">
        <f t="shared" si="4"/>
        <v>0.1800029981</v>
      </c>
      <c r="S2026" s="83" t="b">
        <f t="shared" si="5"/>
        <v>0</v>
      </c>
      <c r="T2026" s="72"/>
      <c r="U2026" s="72"/>
      <c r="V2026" s="72"/>
      <c r="W2026" s="72"/>
      <c r="X2026" s="72"/>
      <c r="Y2026" s="72"/>
      <c r="Z2026" s="72"/>
      <c r="AA2026" s="72"/>
      <c r="AB2026" s="72"/>
      <c r="AC2026" s="72"/>
      <c r="AD2026" s="72"/>
      <c r="AE2026" s="72"/>
      <c r="AF2026" s="72"/>
      <c r="AG2026" s="72"/>
      <c r="AH2026" s="72"/>
      <c r="AI2026" s="72"/>
      <c r="AJ2026" s="72"/>
      <c r="AK2026" s="72"/>
    </row>
    <row r="2027" ht="14.25" customHeight="1">
      <c r="A2027" s="78">
        <v>2024.0</v>
      </c>
      <c r="C2027" s="78" t="str">
        <f>VLOOKUP(G2027,[1]Macrodata_CCF!$A$3:$D$55,4,FALSE)</f>
        <v>#ERROR!</v>
      </c>
      <c r="E2027" s="79" t="str">
        <f>VLOOKUP(G2027,[1]Macrodata_CCF!$A$3:$B$55,2,FALSE)</f>
        <v>#ERROR!</v>
      </c>
      <c r="F2027" s="78">
        <v>1.0</v>
      </c>
      <c r="G2027" s="80">
        <v>1.0</v>
      </c>
      <c r="H2027" s="81">
        <v>426835.0</v>
      </c>
      <c r="I2027" s="81">
        <v>600000.0</v>
      </c>
      <c r="J2027" s="81">
        <v>504760.0</v>
      </c>
      <c r="K2027" s="81">
        <v>600000.0</v>
      </c>
      <c r="L2027" s="82">
        <v>0.4500043311292698</v>
      </c>
      <c r="N2027" s="83">
        <f t="shared" si="1"/>
        <v>0.4500043311</v>
      </c>
      <c r="O2027" s="83">
        <f t="shared" si="2"/>
        <v>0.4500043311</v>
      </c>
      <c r="Q2027" s="83">
        <f t="shared" si="3"/>
        <v>0.2886083333</v>
      </c>
      <c r="R2027" s="83">
        <f t="shared" si="4"/>
        <v>0.4500043311</v>
      </c>
      <c r="S2027" s="83" t="b">
        <f t="shared" si="5"/>
        <v>0</v>
      </c>
      <c r="T2027" s="72"/>
      <c r="U2027" s="72"/>
      <c r="V2027" s="72"/>
      <c r="W2027" s="72"/>
      <c r="X2027" s="72"/>
      <c r="Y2027" s="72"/>
      <c r="Z2027" s="72"/>
      <c r="AA2027" s="72"/>
      <c r="AB2027" s="72"/>
      <c r="AC2027" s="72"/>
      <c r="AD2027" s="72"/>
      <c r="AE2027" s="72"/>
      <c r="AF2027" s="72"/>
      <c r="AG2027" s="72"/>
      <c r="AH2027" s="72"/>
      <c r="AI2027" s="72"/>
      <c r="AJ2027" s="72"/>
      <c r="AK2027" s="72"/>
    </row>
    <row r="2028" ht="14.25" customHeight="1">
      <c r="A2028" s="78">
        <v>2025.0</v>
      </c>
      <c r="C2028" s="78" t="str">
        <f>VLOOKUP(G2028,[1]Macrodata_CCF!$A$3:$D$55,4,FALSE)</f>
        <v>#ERROR!</v>
      </c>
      <c r="E2028" s="79" t="str">
        <f>VLOOKUP(G2028,[1]Macrodata_CCF!$A$3:$B$55,2,FALSE)</f>
        <v>#ERROR!</v>
      </c>
      <c r="F2028" s="78">
        <v>0.0</v>
      </c>
      <c r="G2028" s="80">
        <v>50.0</v>
      </c>
      <c r="H2028" s="81">
        <v>0.0</v>
      </c>
      <c r="I2028" s="81">
        <v>720000.0</v>
      </c>
      <c r="J2028" s="81">
        <v>50400.0</v>
      </c>
      <c r="K2028" s="81">
        <v>720000.0</v>
      </c>
      <c r="L2028" s="82">
        <v>0.07</v>
      </c>
      <c r="N2028" s="83">
        <f t="shared" si="1"/>
        <v>0.07</v>
      </c>
      <c r="O2028" s="83">
        <f t="shared" si="2"/>
        <v>0.07</v>
      </c>
      <c r="Q2028" s="83">
        <f t="shared" si="3"/>
        <v>1</v>
      </c>
      <c r="R2028" s="83">
        <f t="shared" si="4"/>
        <v>0.07</v>
      </c>
      <c r="S2028" s="83" t="b">
        <f t="shared" si="5"/>
        <v>0</v>
      </c>
      <c r="T2028" s="72"/>
      <c r="U2028" s="72"/>
      <c r="V2028" s="72"/>
      <c r="W2028" s="72"/>
      <c r="X2028" s="72"/>
      <c r="Y2028" s="72"/>
      <c r="Z2028" s="72"/>
      <c r="AA2028" s="72"/>
      <c r="AB2028" s="72"/>
      <c r="AC2028" s="72"/>
      <c r="AD2028" s="72"/>
      <c r="AE2028" s="72"/>
      <c r="AF2028" s="72"/>
      <c r="AG2028" s="72"/>
      <c r="AH2028" s="72"/>
      <c r="AI2028" s="72"/>
      <c r="AJ2028" s="72"/>
      <c r="AK2028" s="72"/>
    </row>
    <row r="2029" ht="14.25" customHeight="1">
      <c r="A2029" s="78">
        <v>2026.0</v>
      </c>
      <c r="C2029" s="78" t="str">
        <f>VLOOKUP(G2029,[1]Macrodata_CCF!$A$3:$D$55,4,FALSE)</f>
        <v>#ERROR!</v>
      </c>
      <c r="E2029" s="79" t="str">
        <f>VLOOKUP(G2029,[1]Macrodata_CCF!$A$3:$B$55,2,FALSE)</f>
        <v>#ERROR!</v>
      </c>
      <c r="F2029" s="78">
        <v>0.0</v>
      </c>
      <c r="G2029" s="80">
        <v>38.0</v>
      </c>
      <c r="H2029" s="81">
        <v>577575.0</v>
      </c>
      <c r="I2029" s="81">
        <v>850000.0</v>
      </c>
      <c r="J2029" s="81">
        <v>591195.0</v>
      </c>
      <c r="K2029" s="81">
        <v>850000.0</v>
      </c>
      <c r="L2029" s="82">
        <v>0.04999541158116913</v>
      </c>
      <c r="N2029" s="83">
        <f t="shared" si="1"/>
        <v>0.04999541158</v>
      </c>
      <c r="O2029" s="83">
        <f t="shared" si="2"/>
        <v>0.04999541158</v>
      </c>
      <c r="Q2029" s="83">
        <f t="shared" si="3"/>
        <v>0.3205</v>
      </c>
      <c r="R2029" s="83">
        <f t="shared" si="4"/>
        <v>0.04999541158</v>
      </c>
      <c r="S2029" s="83" t="b">
        <f t="shared" si="5"/>
        <v>0</v>
      </c>
      <c r="T2029" s="72"/>
      <c r="U2029" s="72"/>
      <c r="V2029" s="72"/>
      <c r="W2029" s="72"/>
      <c r="X2029" s="72"/>
      <c r="Y2029" s="72"/>
      <c r="Z2029" s="72"/>
      <c r="AA2029" s="72"/>
      <c r="AB2029" s="72"/>
      <c r="AC2029" s="72"/>
      <c r="AD2029" s="72"/>
      <c r="AE2029" s="72"/>
      <c r="AF2029" s="72"/>
      <c r="AG2029" s="72"/>
      <c r="AH2029" s="72"/>
      <c r="AI2029" s="72"/>
      <c r="AJ2029" s="72"/>
      <c r="AK2029" s="72"/>
    </row>
    <row r="2030" ht="14.25" customHeight="1">
      <c r="A2030" s="78">
        <v>2027.0</v>
      </c>
      <c r="C2030" s="78" t="str">
        <f>VLOOKUP(G2030,[1]Macrodata_CCF!$A$3:$D$55,4,FALSE)</f>
        <v>#ERROR!</v>
      </c>
      <c r="E2030" s="79" t="str">
        <f>VLOOKUP(G2030,[1]Macrodata_CCF!$A$3:$B$55,2,FALSE)</f>
        <v>#ERROR!</v>
      </c>
      <c r="F2030" s="78">
        <v>0.0</v>
      </c>
      <c r="G2030" s="80">
        <v>25.0</v>
      </c>
      <c r="H2030" s="81">
        <v>69325.0</v>
      </c>
      <c r="I2030" s="81">
        <v>200000.0</v>
      </c>
      <c r="J2030" s="81">
        <v>94155.0</v>
      </c>
      <c r="K2030" s="81">
        <v>200000.0</v>
      </c>
      <c r="L2030" s="82">
        <v>0.190013392003061</v>
      </c>
      <c r="N2030" s="83">
        <f t="shared" si="1"/>
        <v>0.190013392</v>
      </c>
      <c r="O2030" s="83">
        <f t="shared" si="2"/>
        <v>0.190013392</v>
      </c>
      <c r="Q2030" s="83">
        <f t="shared" si="3"/>
        <v>0.653375</v>
      </c>
      <c r="R2030" s="83">
        <f t="shared" si="4"/>
        <v>0.190013392</v>
      </c>
      <c r="S2030" s="83" t="b">
        <f t="shared" si="5"/>
        <v>0</v>
      </c>
      <c r="T2030" s="72"/>
      <c r="U2030" s="72"/>
      <c r="V2030" s="72"/>
      <c r="W2030" s="72"/>
      <c r="X2030" s="72"/>
      <c r="Y2030" s="72"/>
      <c r="Z2030" s="72"/>
      <c r="AA2030" s="72"/>
      <c r="AB2030" s="72"/>
      <c r="AC2030" s="72"/>
      <c r="AD2030" s="72"/>
      <c r="AE2030" s="72"/>
      <c r="AF2030" s="72"/>
      <c r="AG2030" s="72"/>
      <c r="AH2030" s="72"/>
      <c r="AI2030" s="72"/>
      <c r="AJ2030" s="72"/>
      <c r="AK2030" s="72"/>
    </row>
    <row r="2031" ht="14.25" customHeight="1">
      <c r="A2031" s="78">
        <v>2028.0</v>
      </c>
      <c r="C2031" s="78" t="str">
        <f>VLOOKUP(G2031,[1]Macrodata_CCF!$A$3:$D$55,4,FALSE)</f>
        <v>#ERROR!</v>
      </c>
      <c r="E2031" s="79" t="str">
        <f>VLOOKUP(G2031,[1]Macrodata_CCF!$A$3:$B$55,2,FALSE)</f>
        <v>#ERROR!</v>
      </c>
      <c r="F2031" s="78">
        <v>0.0</v>
      </c>
      <c r="G2031" s="80">
        <v>8.0</v>
      </c>
      <c r="H2031" s="81">
        <v>47695.0</v>
      </c>
      <c r="I2031" s="81">
        <v>330000.0</v>
      </c>
      <c r="J2031" s="81">
        <v>143680.0</v>
      </c>
      <c r="K2031" s="81">
        <v>330000.0</v>
      </c>
      <c r="L2031" s="82">
        <v>0.3400046049485486</v>
      </c>
      <c r="N2031" s="83">
        <f t="shared" si="1"/>
        <v>0.3400046049</v>
      </c>
      <c r="O2031" s="83">
        <f t="shared" si="2"/>
        <v>0.3400046049</v>
      </c>
      <c r="Q2031" s="83">
        <f t="shared" si="3"/>
        <v>0.855469697</v>
      </c>
      <c r="R2031" s="83">
        <f t="shared" si="4"/>
        <v>0.3400046049</v>
      </c>
      <c r="S2031" s="83" t="b">
        <f t="shared" si="5"/>
        <v>0</v>
      </c>
      <c r="T2031" s="72"/>
      <c r="U2031" s="72"/>
      <c r="V2031" s="72"/>
      <c r="W2031" s="72"/>
      <c r="X2031" s="72"/>
      <c r="Y2031" s="72"/>
      <c r="Z2031" s="72"/>
      <c r="AA2031" s="72"/>
      <c r="AB2031" s="72"/>
      <c r="AC2031" s="72"/>
      <c r="AD2031" s="72"/>
      <c r="AE2031" s="72"/>
      <c r="AF2031" s="72"/>
      <c r="AG2031" s="72"/>
      <c r="AH2031" s="72"/>
      <c r="AI2031" s="72"/>
      <c r="AJ2031" s="72"/>
      <c r="AK2031" s="72"/>
    </row>
    <row r="2032" ht="14.25" customHeight="1">
      <c r="A2032" s="78">
        <v>2029.0</v>
      </c>
      <c r="C2032" s="78" t="str">
        <f>VLOOKUP(G2032,[1]Macrodata_CCF!$A$3:$D$55,4,FALSE)</f>
        <v>#ERROR!</v>
      </c>
      <c r="E2032" s="79" t="str">
        <f>VLOOKUP(G2032,[1]Macrodata_CCF!$A$3:$B$55,2,FALSE)</f>
        <v>#ERROR!</v>
      </c>
      <c r="F2032" s="78">
        <v>0.0</v>
      </c>
      <c r="G2032" s="80">
        <v>25.0</v>
      </c>
      <c r="H2032" s="81">
        <v>163455.0</v>
      </c>
      <c r="I2032" s="81">
        <v>400000.0</v>
      </c>
      <c r="J2032" s="81">
        <v>206035.0</v>
      </c>
      <c r="K2032" s="81">
        <v>400000.0</v>
      </c>
      <c r="L2032" s="82">
        <v>0.1800080322982942</v>
      </c>
      <c r="N2032" s="83">
        <f t="shared" si="1"/>
        <v>0.1800080323</v>
      </c>
      <c r="O2032" s="83">
        <f t="shared" si="2"/>
        <v>0.1800080323</v>
      </c>
      <c r="Q2032" s="83">
        <f t="shared" si="3"/>
        <v>0.5913625</v>
      </c>
      <c r="R2032" s="83">
        <f t="shared" si="4"/>
        <v>0.1800080323</v>
      </c>
      <c r="S2032" s="83" t="b">
        <f t="shared" si="5"/>
        <v>0</v>
      </c>
      <c r="T2032" s="72"/>
      <c r="U2032" s="72"/>
      <c r="V2032" s="72"/>
      <c r="W2032" s="72"/>
      <c r="X2032" s="72"/>
      <c r="Y2032" s="72"/>
      <c r="Z2032" s="72"/>
      <c r="AA2032" s="72"/>
      <c r="AB2032" s="72"/>
      <c r="AC2032" s="72"/>
      <c r="AD2032" s="72"/>
      <c r="AE2032" s="72"/>
      <c r="AF2032" s="72"/>
      <c r="AG2032" s="72"/>
      <c r="AH2032" s="72"/>
      <c r="AI2032" s="72"/>
      <c r="AJ2032" s="72"/>
      <c r="AK2032" s="72"/>
    </row>
    <row r="2033" ht="14.25" customHeight="1">
      <c r="A2033" s="78">
        <v>2030.0</v>
      </c>
      <c r="C2033" s="78" t="str">
        <f>VLOOKUP(G2033,[1]Macrodata_CCF!$A$3:$D$55,4,FALSE)</f>
        <v>#ERROR!</v>
      </c>
      <c r="E2033" s="79" t="str">
        <f>VLOOKUP(G2033,[1]Macrodata_CCF!$A$3:$B$55,2,FALSE)</f>
        <v>#ERROR!</v>
      </c>
      <c r="F2033" s="78">
        <v>0.0</v>
      </c>
      <c r="G2033" s="80">
        <v>36.0</v>
      </c>
      <c r="H2033" s="81">
        <v>96655.0</v>
      </c>
      <c r="I2033" s="81">
        <v>800000.0</v>
      </c>
      <c r="J2033" s="81">
        <v>216225.0</v>
      </c>
      <c r="K2033" s="81">
        <v>800000.0</v>
      </c>
      <c r="L2033" s="82">
        <v>0.1700019193994412</v>
      </c>
      <c r="N2033" s="83">
        <f t="shared" si="1"/>
        <v>0.1700019194</v>
      </c>
      <c r="O2033" s="83">
        <f t="shared" si="2"/>
        <v>0.1700019194</v>
      </c>
      <c r="Q2033" s="83">
        <f t="shared" si="3"/>
        <v>0.87918125</v>
      </c>
      <c r="R2033" s="83">
        <f t="shared" si="4"/>
        <v>0.1700019194</v>
      </c>
      <c r="S2033" s="83" t="b">
        <f t="shared" si="5"/>
        <v>0</v>
      </c>
      <c r="T2033" s="72"/>
      <c r="U2033" s="72"/>
      <c r="V2033" s="72"/>
      <c r="W2033" s="72"/>
      <c r="X2033" s="72"/>
      <c r="Y2033" s="72"/>
      <c r="Z2033" s="72"/>
      <c r="AA2033" s="72"/>
      <c r="AB2033" s="72"/>
      <c r="AC2033" s="72"/>
      <c r="AD2033" s="72"/>
      <c r="AE2033" s="72"/>
      <c r="AF2033" s="72"/>
      <c r="AG2033" s="72"/>
      <c r="AH2033" s="72"/>
      <c r="AI2033" s="72"/>
      <c r="AJ2033" s="72"/>
      <c r="AK2033" s="72"/>
    </row>
    <row r="2034" ht="14.25" customHeight="1">
      <c r="A2034" s="78">
        <v>2031.0</v>
      </c>
      <c r="C2034" s="78" t="str">
        <f>VLOOKUP(G2034,[1]Macrodata_CCF!$A$3:$D$55,4,FALSE)</f>
        <v>#ERROR!</v>
      </c>
      <c r="E2034" s="79" t="str">
        <f>VLOOKUP(G2034,[1]Macrodata_CCF!$A$3:$B$55,2,FALSE)</f>
        <v>#ERROR!</v>
      </c>
      <c r="F2034" s="78">
        <v>0.0</v>
      </c>
      <c r="G2034" s="80">
        <v>25.0</v>
      </c>
      <c r="H2034" s="81">
        <v>66790.0</v>
      </c>
      <c r="I2034" s="81">
        <v>280000.0</v>
      </c>
      <c r="J2034" s="81">
        <v>105170.0</v>
      </c>
      <c r="K2034" s="81">
        <v>504000.0</v>
      </c>
      <c r="L2034" s="82">
        <v>0.1800103184653628</v>
      </c>
      <c r="N2034" s="83">
        <f t="shared" si="1"/>
        <v>0.1800103185</v>
      </c>
      <c r="O2034" s="83">
        <f t="shared" si="2"/>
        <v>0.1800103185</v>
      </c>
      <c r="Q2034" s="83">
        <f t="shared" si="3"/>
        <v>0.7614642857</v>
      </c>
      <c r="R2034" s="83">
        <f t="shared" si="4"/>
        <v>0.1800103185</v>
      </c>
      <c r="S2034" s="83" t="b">
        <f t="shared" si="5"/>
        <v>0</v>
      </c>
      <c r="T2034" s="72"/>
      <c r="U2034" s="72"/>
      <c r="V2034" s="72"/>
      <c r="W2034" s="72"/>
      <c r="X2034" s="72"/>
      <c r="Y2034" s="72"/>
      <c r="Z2034" s="72"/>
      <c r="AA2034" s="72"/>
      <c r="AB2034" s="72"/>
      <c r="AC2034" s="72"/>
      <c r="AD2034" s="72"/>
      <c r="AE2034" s="72"/>
      <c r="AF2034" s="72"/>
      <c r="AG2034" s="72"/>
      <c r="AH2034" s="72"/>
      <c r="AI2034" s="72"/>
      <c r="AJ2034" s="72"/>
      <c r="AK2034" s="72"/>
    </row>
    <row r="2035" ht="14.25" customHeight="1">
      <c r="A2035" s="78">
        <v>2032.0</v>
      </c>
      <c r="C2035" s="78" t="str">
        <f>VLOOKUP(G2035,[1]Macrodata_CCF!$A$3:$D$55,4,FALSE)</f>
        <v>#ERROR!</v>
      </c>
      <c r="E2035" s="79" t="str">
        <f>VLOOKUP(G2035,[1]Macrodata_CCF!$A$3:$B$55,2,FALSE)</f>
        <v>#ERROR!</v>
      </c>
      <c r="F2035" s="78">
        <v>0.0</v>
      </c>
      <c r="G2035" s="80">
        <v>6.0</v>
      </c>
      <c r="H2035" s="81">
        <v>0.0</v>
      </c>
      <c r="I2035" s="81">
        <v>570000.0</v>
      </c>
      <c r="J2035" s="81">
        <v>119700.0</v>
      </c>
      <c r="K2035" s="81">
        <v>570000.0</v>
      </c>
      <c r="L2035" s="82">
        <v>0.21</v>
      </c>
      <c r="N2035" s="83">
        <f t="shared" si="1"/>
        <v>0.21</v>
      </c>
      <c r="O2035" s="83">
        <f t="shared" si="2"/>
        <v>0.21</v>
      </c>
      <c r="Q2035" s="83">
        <f t="shared" si="3"/>
        <v>1</v>
      </c>
      <c r="R2035" s="83">
        <f t="shared" si="4"/>
        <v>0.21</v>
      </c>
      <c r="S2035" s="83" t="b">
        <f t="shared" si="5"/>
        <v>0</v>
      </c>
      <c r="T2035" s="72"/>
      <c r="U2035" s="72"/>
      <c r="V2035" s="72"/>
      <c r="W2035" s="72"/>
      <c r="X2035" s="72"/>
      <c r="Y2035" s="72"/>
      <c r="Z2035" s="72"/>
      <c r="AA2035" s="72"/>
      <c r="AB2035" s="72"/>
      <c r="AC2035" s="72"/>
      <c r="AD2035" s="72"/>
      <c r="AE2035" s="72"/>
      <c r="AF2035" s="72"/>
      <c r="AG2035" s="72"/>
      <c r="AH2035" s="72"/>
      <c r="AI2035" s="72"/>
      <c r="AJ2035" s="72"/>
      <c r="AK2035" s="72"/>
    </row>
    <row r="2036" ht="14.25" customHeight="1">
      <c r="A2036" s="78">
        <v>2033.0</v>
      </c>
      <c r="C2036" s="78" t="str">
        <f>VLOOKUP(G2036,[1]Macrodata_CCF!$A$3:$D$55,4,FALSE)</f>
        <v>#ERROR!</v>
      </c>
      <c r="E2036" s="79" t="str">
        <f>VLOOKUP(G2036,[1]Macrodata_CCF!$A$3:$B$55,2,FALSE)</f>
        <v>#ERROR!</v>
      </c>
      <c r="F2036" s="78">
        <v>0.0</v>
      </c>
      <c r="G2036" s="80">
        <v>4.0</v>
      </c>
      <c r="H2036" s="81">
        <v>25305.0</v>
      </c>
      <c r="I2036" s="81">
        <v>950000.0</v>
      </c>
      <c r="J2036" s="81">
        <v>256480.0</v>
      </c>
      <c r="K2036" s="81">
        <v>950000.0</v>
      </c>
      <c r="L2036" s="82">
        <v>0.2500013517970791</v>
      </c>
      <c r="N2036" s="83">
        <f t="shared" si="1"/>
        <v>0.2500013518</v>
      </c>
      <c r="O2036" s="83">
        <f t="shared" si="2"/>
        <v>0.2500013518</v>
      </c>
      <c r="Q2036" s="83">
        <f t="shared" si="3"/>
        <v>0.9733631579</v>
      </c>
      <c r="R2036" s="83">
        <f t="shared" si="4"/>
        <v>0.2500013518</v>
      </c>
      <c r="S2036" s="83" t="b">
        <f t="shared" si="5"/>
        <v>0</v>
      </c>
      <c r="T2036" s="72"/>
      <c r="U2036" s="72"/>
      <c r="V2036" s="72"/>
      <c r="W2036" s="72"/>
      <c r="X2036" s="72"/>
      <c r="Y2036" s="72"/>
      <c r="Z2036" s="72"/>
      <c r="AA2036" s="72"/>
      <c r="AB2036" s="72"/>
      <c r="AC2036" s="72"/>
      <c r="AD2036" s="72"/>
      <c r="AE2036" s="72"/>
      <c r="AF2036" s="72"/>
      <c r="AG2036" s="72"/>
      <c r="AH2036" s="72"/>
      <c r="AI2036" s="72"/>
      <c r="AJ2036" s="72"/>
      <c r="AK2036" s="72"/>
    </row>
    <row r="2037" ht="14.25" customHeight="1">
      <c r="A2037" s="78">
        <v>2034.0</v>
      </c>
      <c r="C2037" s="78" t="str">
        <f>VLOOKUP(G2037,[1]Macrodata_CCF!$A$3:$D$55,4,FALSE)</f>
        <v>#ERROR!</v>
      </c>
      <c r="E2037" s="79" t="str">
        <f>VLOOKUP(G2037,[1]Macrodata_CCF!$A$3:$B$55,2,FALSE)</f>
        <v>#ERROR!</v>
      </c>
      <c r="F2037" s="78">
        <v>0.0</v>
      </c>
      <c r="G2037" s="80">
        <v>28.0</v>
      </c>
      <c r="H2037" s="81">
        <v>53790.0</v>
      </c>
      <c r="I2037" s="81">
        <v>330000.0</v>
      </c>
      <c r="J2037" s="81">
        <v>103510.0</v>
      </c>
      <c r="K2037" s="81">
        <v>330000.0</v>
      </c>
      <c r="L2037" s="82">
        <v>0.1800079649542015</v>
      </c>
      <c r="N2037" s="83">
        <f t="shared" si="1"/>
        <v>0.180007965</v>
      </c>
      <c r="O2037" s="83">
        <f t="shared" si="2"/>
        <v>0.180007965</v>
      </c>
      <c r="Q2037" s="83">
        <f t="shared" si="3"/>
        <v>0.837</v>
      </c>
      <c r="R2037" s="83">
        <f t="shared" si="4"/>
        <v>0.180007965</v>
      </c>
      <c r="S2037" s="83" t="b">
        <f t="shared" si="5"/>
        <v>0</v>
      </c>
      <c r="T2037" s="72"/>
      <c r="U2037" s="72"/>
      <c r="V2037" s="72"/>
      <c r="W2037" s="72"/>
      <c r="X2037" s="72"/>
      <c r="Y2037" s="72"/>
      <c r="Z2037" s="72"/>
      <c r="AA2037" s="72"/>
      <c r="AB2037" s="72"/>
      <c r="AC2037" s="72"/>
      <c r="AD2037" s="72"/>
      <c r="AE2037" s="72"/>
      <c r="AF2037" s="72"/>
      <c r="AG2037" s="72"/>
      <c r="AH2037" s="72"/>
      <c r="AI2037" s="72"/>
      <c r="AJ2037" s="72"/>
      <c r="AK2037" s="72"/>
    </row>
    <row r="2038" ht="14.25" customHeight="1">
      <c r="A2038" s="78">
        <v>2035.0</v>
      </c>
      <c r="C2038" s="78" t="str">
        <f>VLOOKUP(G2038,[1]Macrodata_CCF!$A$3:$D$55,4,FALSE)</f>
        <v>#ERROR!</v>
      </c>
      <c r="E2038" s="79" t="str">
        <f>VLOOKUP(G2038,[1]Macrodata_CCF!$A$3:$B$55,2,FALSE)</f>
        <v>#ERROR!</v>
      </c>
      <c r="F2038" s="78">
        <v>0.0</v>
      </c>
      <c r="G2038" s="80">
        <v>4.0</v>
      </c>
      <c r="H2038" s="81">
        <v>297500.0</v>
      </c>
      <c r="I2038" s="81">
        <v>510000.0</v>
      </c>
      <c r="J2038" s="81">
        <v>378250.0</v>
      </c>
      <c r="K2038" s="81">
        <v>510000.0</v>
      </c>
      <c r="L2038" s="82">
        <v>0.38</v>
      </c>
      <c r="N2038" s="83">
        <f t="shared" si="1"/>
        <v>0.38</v>
      </c>
      <c r="O2038" s="83">
        <f t="shared" si="2"/>
        <v>0.38</v>
      </c>
      <c r="Q2038" s="83">
        <f t="shared" si="3"/>
        <v>0.4166666667</v>
      </c>
      <c r="R2038" s="83">
        <f t="shared" si="4"/>
        <v>0.38</v>
      </c>
      <c r="S2038" s="83" t="b">
        <f t="shared" si="5"/>
        <v>0</v>
      </c>
      <c r="T2038" s="72"/>
      <c r="U2038" s="72"/>
      <c r="V2038" s="72"/>
      <c r="W2038" s="72"/>
      <c r="X2038" s="72"/>
      <c r="Y2038" s="72"/>
      <c r="Z2038" s="72"/>
      <c r="AA2038" s="72"/>
      <c r="AB2038" s="72"/>
      <c r="AC2038" s="72"/>
      <c r="AD2038" s="72"/>
      <c r="AE2038" s="72"/>
      <c r="AF2038" s="72"/>
      <c r="AG2038" s="72"/>
      <c r="AH2038" s="72"/>
      <c r="AI2038" s="72"/>
      <c r="AJ2038" s="72"/>
      <c r="AK2038" s="72"/>
    </row>
    <row r="2039" ht="14.25" customHeight="1">
      <c r="A2039" s="78">
        <v>2036.0</v>
      </c>
      <c r="C2039" s="78" t="str">
        <f>VLOOKUP(G2039,[1]Macrodata_CCF!$A$3:$D$55,4,FALSE)</f>
        <v>#ERROR!</v>
      </c>
      <c r="E2039" s="79" t="str">
        <f>VLOOKUP(G2039,[1]Macrodata_CCF!$A$3:$B$55,2,FALSE)</f>
        <v>#ERROR!</v>
      </c>
      <c r="F2039" s="78">
        <v>0.0</v>
      </c>
      <c r="G2039" s="80">
        <v>22.0</v>
      </c>
      <c r="H2039" s="81">
        <v>150690.0</v>
      </c>
      <c r="I2039" s="81">
        <v>490000.0</v>
      </c>
      <c r="J2039" s="81">
        <v>201585.0</v>
      </c>
      <c r="K2039" s="81">
        <v>490000.0</v>
      </c>
      <c r="L2039" s="82">
        <v>0.1499955792638001</v>
      </c>
      <c r="N2039" s="83">
        <f t="shared" si="1"/>
        <v>0.1499955793</v>
      </c>
      <c r="O2039" s="83">
        <f t="shared" si="2"/>
        <v>0.1499955793</v>
      </c>
      <c r="Q2039" s="83">
        <f t="shared" si="3"/>
        <v>0.6924693878</v>
      </c>
      <c r="R2039" s="83">
        <f t="shared" si="4"/>
        <v>0.1499955793</v>
      </c>
      <c r="S2039" s="83" t="b">
        <f t="shared" si="5"/>
        <v>0</v>
      </c>
      <c r="T2039" s="72"/>
      <c r="U2039" s="72"/>
      <c r="V2039" s="72"/>
      <c r="W2039" s="72"/>
      <c r="X2039" s="72"/>
      <c r="Y2039" s="72"/>
      <c r="Z2039" s="72"/>
      <c r="AA2039" s="72"/>
      <c r="AB2039" s="72"/>
      <c r="AC2039" s="72"/>
      <c r="AD2039" s="72"/>
      <c r="AE2039" s="72"/>
      <c r="AF2039" s="72"/>
      <c r="AG2039" s="72"/>
      <c r="AH2039" s="72"/>
      <c r="AI2039" s="72"/>
      <c r="AJ2039" s="72"/>
      <c r="AK2039" s="72"/>
    </row>
    <row r="2040" ht="14.25" customHeight="1">
      <c r="A2040" s="78">
        <v>2037.0</v>
      </c>
      <c r="C2040" s="78" t="str">
        <f>VLOOKUP(G2040,[1]Macrodata_CCF!$A$3:$D$55,4,FALSE)</f>
        <v>#ERROR!</v>
      </c>
      <c r="E2040" s="79" t="str">
        <f>VLOOKUP(G2040,[1]Macrodata_CCF!$A$3:$B$55,2,FALSE)</f>
        <v>#ERROR!</v>
      </c>
      <c r="F2040" s="78">
        <v>0.0</v>
      </c>
      <c r="G2040" s="80">
        <v>8.0</v>
      </c>
      <c r="H2040" s="81">
        <v>73815.0</v>
      </c>
      <c r="I2040" s="81">
        <v>470000.0</v>
      </c>
      <c r="J2040" s="81">
        <v>0.0</v>
      </c>
      <c r="K2040" s="81">
        <v>470000.0</v>
      </c>
      <c r="L2040" s="82">
        <v>-0.1863144742986231</v>
      </c>
      <c r="N2040" s="83">
        <f t="shared" si="1"/>
        <v>-0.1863144743</v>
      </c>
      <c r="O2040" s="83">
        <f t="shared" si="2"/>
        <v>0</v>
      </c>
      <c r="Q2040" s="83">
        <f t="shared" si="3"/>
        <v>0.8429468085</v>
      </c>
      <c r="R2040" s="83">
        <f t="shared" si="4"/>
        <v>-0.1863144743</v>
      </c>
      <c r="S2040" s="83" t="b">
        <f t="shared" si="5"/>
        <v>0</v>
      </c>
      <c r="T2040" s="72"/>
      <c r="U2040" s="72"/>
      <c r="V2040" s="72"/>
      <c r="W2040" s="72"/>
      <c r="X2040" s="72"/>
      <c r="Y2040" s="72"/>
      <c r="Z2040" s="72"/>
      <c r="AA2040" s="72"/>
      <c r="AB2040" s="72"/>
      <c r="AC2040" s="72"/>
      <c r="AD2040" s="72"/>
      <c r="AE2040" s="72"/>
      <c r="AF2040" s="72"/>
      <c r="AG2040" s="72"/>
      <c r="AH2040" s="72"/>
      <c r="AI2040" s="72"/>
      <c r="AJ2040" s="72"/>
      <c r="AK2040" s="72"/>
    </row>
    <row r="2041" ht="14.25" customHeight="1">
      <c r="A2041" s="78">
        <v>2038.0</v>
      </c>
      <c r="C2041" s="78" t="str">
        <f>VLOOKUP(G2041,[1]Macrodata_CCF!$A$3:$D$55,4,FALSE)</f>
        <v>#ERROR!</v>
      </c>
      <c r="E2041" s="79" t="str">
        <f>VLOOKUP(G2041,[1]Macrodata_CCF!$A$3:$B$55,2,FALSE)</f>
        <v>#ERROR!</v>
      </c>
      <c r="F2041" s="78">
        <v>1.0</v>
      </c>
      <c r="G2041" s="80">
        <v>20.0</v>
      </c>
      <c r="H2041" s="81">
        <v>356885.0</v>
      </c>
      <c r="I2041" s="81">
        <v>810000.0</v>
      </c>
      <c r="J2041" s="81">
        <v>606100.0</v>
      </c>
      <c r="K2041" s="81">
        <v>1053000.0</v>
      </c>
      <c r="L2041" s="82">
        <v>0.5500038621541993</v>
      </c>
      <c r="N2041" s="83">
        <f t="shared" si="1"/>
        <v>0.5500038622</v>
      </c>
      <c r="O2041" s="83">
        <f t="shared" si="2"/>
        <v>0.5500038622</v>
      </c>
      <c r="Q2041" s="83">
        <f t="shared" si="3"/>
        <v>0.5594012346</v>
      </c>
      <c r="R2041" s="83">
        <f t="shared" si="4"/>
        <v>0.5500038622</v>
      </c>
      <c r="S2041" s="83" t="b">
        <f t="shared" si="5"/>
        <v>0</v>
      </c>
      <c r="T2041" s="72"/>
      <c r="U2041" s="72"/>
      <c r="V2041" s="72"/>
      <c r="W2041" s="72"/>
      <c r="X2041" s="72"/>
      <c r="Y2041" s="72"/>
      <c r="Z2041" s="72"/>
      <c r="AA2041" s="72"/>
      <c r="AB2041" s="72"/>
      <c r="AC2041" s="72"/>
      <c r="AD2041" s="72"/>
      <c r="AE2041" s="72"/>
      <c r="AF2041" s="72"/>
      <c r="AG2041" s="72"/>
      <c r="AH2041" s="72"/>
      <c r="AI2041" s="72"/>
      <c r="AJ2041" s="72"/>
      <c r="AK2041" s="72"/>
    </row>
    <row r="2042" ht="14.25" customHeight="1">
      <c r="A2042" s="78">
        <v>2039.0</v>
      </c>
      <c r="C2042" s="78" t="str">
        <f>VLOOKUP(G2042,[1]Macrodata_CCF!$A$3:$D$55,4,FALSE)</f>
        <v>#ERROR!</v>
      </c>
      <c r="E2042" s="79" t="str">
        <f>VLOOKUP(G2042,[1]Macrodata_CCF!$A$3:$B$55,2,FALSE)</f>
        <v>#ERROR!</v>
      </c>
      <c r="F2042" s="78">
        <v>1.0</v>
      </c>
      <c r="G2042" s="80">
        <v>11.0</v>
      </c>
      <c r="H2042" s="81">
        <v>627520.0</v>
      </c>
      <c r="I2042" s="81">
        <v>900000.0</v>
      </c>
      <c r="J2042" s="81">
        <v>1652400.0</v>
      </c>
      <c r="K2042" s="81">
        <v>1620000.0</v>
      </c>
      <c r="L2042" s="82">
        <v>3.761303581914269</v>
      </c>
      <c r="N2042" s="83">
        <f t="shared" si="1"/>
        <v>3.761303582</v>
      </c>
      <c r="O2042" s="83">
        <f t="shared" si="2"/>
        <v>1</v>
      </c>
      <c r="Q2042" s="83">
        <f t="shared" si="3"/>
        <v>0.3027555556</v>
      </c>
      <c r="R2042" s="83">
        <f t="shared" si="4"/>
        <v>3.761303582</v>
      </c>
      <c r="S2042" s="83" t="b">
        <f t="shared" si="5"/>
        <v>0</v>
      </c>
      <c r="T2042" s="72"/>
      <c r="U2042" s="72"/>
      <c r="V2042" s="72"/>
      <c r="W2042" s="72"/>
      <c r="X2042" s="72"/>
      <c r="Y2042" s="72"/>
      <c r="Z2042" s="72"/>
      <c r="AA2042" s="72"/>
      <c r="AB2042" s="72"/>
      <c r="AC2042" s="72"/>
      <c r="AD2042" s="72"/>
      <c r="AE2042" s="72"/>
      <c r="AF2042" s="72"/>
      <c r="AG2042" s="72"/>
      <c r="AH2042" s="72"/>
      <c r="AI2042" s="72"/>
      <c r="AJ2042" s="72"/>
      <c r="AK2042" s="72"/>
    </row>
    <row r="2043" ht="14.25" customHeight="1">
      <c r="A2043" s="78">
        <v>2040.0</v>
      </c>
      <c r="C2043" s="78" t="str">
        <f>VLOOKUP(G2043,[1]Macrodata_CCF!$A$3:$D$55,4,FALSE)</f>
        <v>#ERROR!</v>
      </c>
      <c r="E2043" s="79" t="str">
        <f>VLOOKUP(G2043,[1]Macrodata_CCF!$A$3:$B$55,2,FALSE)</f>
        <v>#ERROR!</v>
      </c>
      <c r="F2043" s="78">
        <v>0.0</v>
      </c>
      <c r="G2043" s="80">
        <v>46.0</v>
      </c>
      <c r="H2043" s="81">
        <v>0.0</v>
      </c>
      <c r="I2043" s="81">
        <v>840000.0</v>
      </c>
      <c r="J2043" s="81">
        <v>142800.0</v>
      </c>
      <c r="K2043" s="81">
        <v>840000.0</v>
      </c>
      <c r="L2043" s="82">
        <v>0.17</v>
      </c>
      <c r="N2043" s="83">
        <f t="shared" si="1"/>
        <v>0.17</v>
      </c>
      <c r="O2043" s="83">
        <f t="shared" si="2"/>
        <v>0.17</v>
      </c>
      <c r="Q2043" s="83">
        <f t="shared" si="3"/>
        <v>1</v>
      </c>
      <c r="R2043" s="83">
        <f t="shared" si="4"/>
        <v>0.17</v>
      </c>
      <c r="S2043" s="83" t="b">
        <f t="shared" si="5"/>
        <v>0</v>
      </c>
      <c r="T2043" s="72"/>
      <c r="U2043" s="72"/>
      <c r="V2043" s="72"/>
      <c r="W2043" s="72"/>
      <c r="X2043" s="72"/>
      <c r="Y2043" s="72"/>
      <c r="Z2043" s="72"/>
      <c r="AA2043" s="72"/>
      <c r="AB2043" s="72"/>
      <c r="AC2043" s="72"/>
      <c r="AD2043" s="72"/>
      <c r="AE2043" s="72"/>
      <c r="AF2043" s="72"/>
      <c r="AG2043" s="72"/>
      <c r="AH2043" s="72"/>
      <c r="AI2043" s="72"/>
      <c r="AJ2043" s="72"/>
      <c r="AK2043" s="72"/>
    </row>
    <row r="2044" ht="14.25" customHeight="1">
      <c r="A2044" s="78">
        <v>2041.0</v>
      </c>
      <c r="C2044" s="78" t="str">
        <f>VLOOKUP(G2044,[1]Macrodata_CCF!$A$3:$D$55,4,FALSE)</f>
        <v>#ERROR!</v>
      </c>
      <c r="E2044" s="79" t="str">
        <f>VLOOKUP(G2044,[1]Macrodata_CCF!$A$3:$B$55,2,FALSE)</f>
        <v>#ERROR!</v>
      </c>
      <c r="F2044" s="78">
        <v>0.0</v>
      </c>
      <c r="G2044" s="80">
        <v>12.0</v>
      </c>
      <c r="H2044" s="81">
        <v>16255.0</v>
      </c>
      <c r="I2044" s="81">
        <v>980000.0</v>
      </c>
      <c r="J2044" s="81">
        <v>0.0</v>
      </c>
      <c r="K2044" s="81">
        <v>980000.0</v>
      </c>
      <c r="L2044" s="82">
        <v>-0.01686649476780684</v>
      </c>
      <c r="N2044" s="83">
        <f t="shared" si="1"/>
        <v>-0.01686649477</v>
      </c>
      <c r="O2044" s="83">
        <f t="shared" si="2"/>
        <v>0</v>
      </c>
      <c r="Q2044" s="83">
        <f t="shared" si="3"/>
        <v>0.9834132653</v>
      </c>
      <c r="R2044" s="83">
        <f t="shared" si="4"/>
        <v>-0.01686649477</v>
      </c>
      <c r="S2044" s="83" t="b">
        <f t="shared" si="5"/>
        <v>0</v>
      </c>
      <c r="T2044" s="72"/>
      <c r="U2044" s="72"/>
      <c r="V2044" s="72"/>
      <c r="W2044" s="72"/>
      <c r="X2044" s="72"/>
      <c r="Y2044" s="72"/>
      <c r="Z2044" s="72"/>
      <c r="AA2044" s="72"/>
      <c r="AB2044" s="72"/>
      <c r="AC2044" s="72"/>
      <c r="AD2044" s="72"/>
      <c r="AE2044" s="72"/>
      <c r="AF2044" s="72"/>
      <c r="AG2044" s="72"/>
      <c r="AH2044" s="72"/>
      <c r="AI2044" s="72"/>
      <c r="AJ2044" s="72"/>
      <c r="AK2044" s="72"/>
    </row>
    <row r="2045" ht="14.25" customHeight="1">
      <c r="A2045" s="78">
        <v>2042.0</v>
      </c>
      <c r="C2045" s="78" t="str">
        <f>VLOOKUP(G2045,[1]Macrodata_CCF!$A$3:$D$55,4,FALSE)</f>
        <v>#ERROR!</v>
      </c>
      <c r="E2045" s="79" t="str">
        <f>VLOOKUP(G2045,[1]Macrodata_CCF!$A$3:$B$55,2,FALSE)</f>
        <v>#ERROR!</v>
      </c>
      <c r="F2045" s="78">
        <v>0.0</v>
      </c>
      <c r="G2045" s="80">
        <v>33.0</v>
      </c>
      <c r="H2045" s="81">
        <v>82695.0</v>
      </c>
      <c r="I2045" s="81">
        <v>730000.0</v>
      </c>
      <c r="J2045" s="81">
        <v>0.0</v>
      </c>
      <c r="K2045" s="81">
        <v>730000.0</v>
      </c>
      <c r="L2045" s="82">
        <v>-0.1277527595183105</v>
      </c>
      <c r="N2045" s="83">
        <f t="shared" si="1"/>
        <v>-0.1277527595</v>
      </c>
      <c r="O2045" s="83">
        <f t="shared" si="2"/>
        <v>0</v>
      </c>
      <c r="Q2045" s="83">
        <f t="shared" si="3"/>
        <v>0.8867191781</v>
      </c>
      <c r="R2045" s="83">
        <f t="shared" si="4"/>
        <v>-0.1277527595</v>
      </c>
      <c r="S2045" s="83" t="b">
        <f t="shared" si="5"/>
        <v>0</v>
      </c>
      <c r="T2045" s="72"/>
      <c r="U2045" s="72"/>
      <c r="V2045" s="72"/>
      <c r="W2045" s="72"/>
      <c r="X2045" s="72"/>
      <c r="Y2045" s="72"/>
      <c r="Z2045" s="72"/>
      <c r="AA2045" s="72"/>
      <c r="AB2045" s="72"/>
      <c r="AC2045" s="72"/>
      <c r="AD2045" s="72"/>
      <c r="AE2045" s="72"/>
      <c r="AF2045" s="72"/>
      <c r="AG2045" s="72"/>
      <c r="AH2045" s="72"/>
      <c r="AI2045" s="72"/>
      <c r="AJ2045" s="72"/>
      <c r="AK2045" s="72"/>
    </row>
    <row r="2046" ht="14.25" customHeight="1">
      <c r="A2046" s="78">
        <v>2043.0</v>
      </c>
      <c r="C2046" s="78" t="str">
        <f>VLOOKUP(G2046,[1]Macrodata_CCF!$A$3:$D$55,4,FALSE)</f>
        <v>#ERROR!</v>
      </c>
      <c r="E2046" s="79" t="str">
        <f>VLOOKUP(G2046,[1]Macrodata_CCF!$A$3:$B$55,2,FALSE)</f>
        <v>#ERROR!</v>
      </c>
      <c r="F2046" s="78">
        <v>0.0</v>
      </c>
      <c r="G2046" s="80">
        <v>25.0</v>
      </c>
      <c r="H2046" s="81">
        <v>2600.0</v>
      </c>
      <c r="I2046" s="81">
        <v>310000.0</v>
      </c>
      <c r="J2046" s="81">
        <v>45635.0</v>
      </c>
      <c r="K2046" s="81">
        <v>310000.0</v>
      </c>
      <c r="L2046" s="82">
        <v>0.1399967469095641</v>
      </c>
      <c r="N2046" s="83">
        <f t="shared" si="1"/>
        <v>0.1399967469</v>
      </c>
      <c r="O2046" s="83">
        <f t="shared" si="2"/>
        <v>0.1399967469</v>
      </c>
      <c r="Q2046" s="83">
        <f t="shared" si="3"/>
        <v>0.9916129032</v>
      </c>
      <c r="R2046" s="83">
        <f t="shared" si="4"/>
        <v>0.1399967469</v>
      </c>
      <c r="S2046" s="83" t="b">
        <f t="shared" si="5"/>
        <v>0</v>
      </c>
      <c r="T2046" s="72"/>
      <c r="U2046" s="72"/>
      <c r="V2046" s="72"/>
      <c r="W2046" s="72"/>
      <c r="X2046" s="72"/>
      <c r="Y2046" s="72"/>
      <c r="Z2046" s="72"/>
      <c r="AA2046" s="72"/>
      <c r="AB2046" s="72"/>
      <c r="AC2046" s="72"/>
      <c r="AD2046" s="72"/>
      <c r="AE2046" s="72"/>
      <c r="AF2046" s="72"/>
      <c r="AG2046" s="72"/>
      <c r="AH2046" s="72"/>
      <c r="AI2046" s="72"/>
      <c r="AJ2046" s="72"/>
      <c r="AK2046" s="72"/>
    </row>
    <row r="2047" ht="14.25" customHeight="1">
      <c r="A2047" s="78">
        <v>2044.0</v>
      </c>
      <c r="C2047" s="78" t="str">
        <f>VLOOKUP(G2047,[1]Macrodata_CCF!$A$3:$D$55,4,FALSE)</f>
        <v>#ERROR!</v>
      </c>
      <c r="E2047" s="79" t="str">
        <f>VLOOKUP(G2047,[1]Macrodata_CCF!$A$3:$B$55,2,FALSE)</f>
        <v>#ERROR!</v>
      </c>
      <c r="F2047" s="78">
        <v>0.0</v>
      </c>
      <c r="G2047" s="80">
        <v>25.0</v>
      </c>
      <c r="H2047" s="81">
        <v>431035.0</v>
      </c>
      <c r="I2047" s="81">
        <v>780000.0</v>
      </c>
      <c r="J2047" s="81">
        <v>493850.0</v>
      </c>
      <c r="K2047" s="81">
        <v>1014000.0</v>
      </c>
      <c r="L2047" s="82">
        <v>0.1800037253019644</v>
      </c>
      <c r="N2047" s="83">
        <f t="shared" si="1"/>
        <v>0.1800037253</v>
      </c>
      <c r="O2047" s="83">
        <f t="shared" si="2"/>
        <v>0.1800037253</v>
      </c>
      <c r="Q2047" s="83">
        <f t="shared" si="3"/>
        <v>0.4473910256</v>
      </c>
      <c r="R2047" s="83">
        <f t="shared" si="4"/>
        <v>0.1800037253</v>
      </c>
      <c r="S2047" s="83" t="b">
        <f t="shared" si="5"/>
        <v>0</v>
      </c>
      <c r="T2047" s="72"/>
      <c r="U2047" s="72"/>
      <c r="V2047" s="72"/>
      <c r="W2047" s="72"/>
      <c r="X2047" s="72"/>
      <c r="Y2047" s="72"/>
      <c r="Z2047" s="72"/>
      <c r="AA2047" s="72"/>
      <c r="AB2047" s="72"/>
      <c r="AC2047" s="72"/>
      <c r="AD2047" s="72"/>
      <c r="AE2047" s="72"/>
      <c r="AF2047" s="72"/>
      <c r="AG2047" s="72"/>
      <c r="AH2047" s="72"/>
      <c r="AI2047" s="72"/>
      <c r="AJ2047" s="72"/>
      <c r="AK2047" s="72"/>
    </row>
    <row r="2048" ht="14.25" customHeight="1">
      <c r="A2048" s="78">
        <v>2045.0</v>
      </c>
      <c r="C2048" s="78" t="str">
        <f>VLOOKUP(G2048,[1]Macrodata_CCF!$A$3:$D$55,4,FALSE)</f>
        <v>#ERROR!</v>
      </c>
      <c r="E2048" s="79" t="str">
        <f>VLOOKUP(G2048,[1]Macrodata_CCF!$A$3:$B$55,2,FALSE)</f>
        <v>#ERROR!</v>
      </c>
      <c r="F2048" s="78">
        <v>0.0</v>
      </c>
      <c r="G2048" s="80">
        <v>48.0</v>
      </c>
      <c r="H2048" s="81">
        <v>0.0</v>
      </c>
      <c r="I2048" s="81">
        <v>890000.0</v>
      </c>
      <c r="J2048" s="81">
        <v>133500.0</v>
      </c>
      <c r="K2048" s="81">
        <v>890000.0</v>
      </c>
      <c r="L2048" s="82">
        <v>0.15</v>
      </c>
      <c r="N2048" s="83">
        <f t="shared" si="1"/>
        <v>0.15</v>
      </c>
      <c r="O2048" s="83">
        <f t="shared" si="2"/>
        <v>0.15</v>
      </c>
      <c r="Q2048" s="83">
        <f t="shared" si="3"/>
        <v>1</v>
      </c>
      <c r="R2048" s="83">
        <f t="shared" si="4"/>
        <v>0.15</v>
      </c>
      <c r="S2048" s="83" t="b">
        <f t="shared" si="5"/>
        <v>0</v>
      </c>
      <c r="T2048" s="72"/>
      <c r="U2048" s="72"/>
      <c r="V2048" s="72"/>
      <c r="W2048" s="72"/>
      <c r="X2048" s="72"/>
      <c r="Y2048" s="72"/>
      <c r="Z2048" s="72"/>
      <c r="AA2048" s="72"/>
      <c r="AB2048" s="72"/>
      <c r="AC2048" s="72"/>
      <c r="AD2048" s="72"/>
      <c r="AE2048" s="72"/>
      <c r="AF2048" s="72"/>
      <c r="AG2048" s="72"/>
      <c r="AH2048" s="72"/>
      <c r="AI2048" s="72"/>
      <c r="AJ2048" s="72"/>
      <c r="AK2048" s="72"/>
    </row>
    <row r="2049" ht="14.25" customHeight="1">
      <c r="A2049" s="78">
        <v>2046.0</v>
      </c>
      <c r="C2049" s="78" t="str">
        <f>VLOOKUP(G2049,[1]Macrodata_CCF!$A$3:$D$55,4,FALSE)</f>
        <v>#ERROR!</v>
      </c>
      <c r="E2049" s="79" t="str">
        <f>VLOOKUP(G2049,[1]Macrodata_CCF!$A$3:$B$55,2,FALSE)</f>
        <v>#ERROR!</v>
      </c>
      <c r="F2049" s="78">
        <v>0.0</v>
      </c>
      <c r="G2049" s="80">
        <v>27.0</v>
      </c>
      <c r="H2049" s="81">
        <v>580610.0</v>
      </c>
      <c r="I2049" s="81">
        <v>880000.0</v>
      </c>
      <c r="J2049" s="81">
        <v>631505.0</v>
      </c>
      <c r="K2049" s="81">
        <v>1408000.0</v>
      </c>
      <c r="L2049" s="82">
        <v>0.1699956578376031</v>
      </c>
      <c r="N2049" s="83">
        <f t="shared" si="1"/>
        <v>0.1699956578</v>
      </c>
      <c r="O2049" s="83">
        <f t="shared" si="2"/>
        <v>0.1699956578</v>
      </c>
      <c r="Q2049" s="83">
        <f t="shared" si="3"/>
        <v>0.3402159091</v>
      </c>
      <c r="R2049" s="83">
        <f t="shared" si="4"/>
        <v>0.1699956578</v>
      </c>
      <c r="S2049" s="83" t="b">
        <f t="shared" si="5"/>
        <v>0</v>
      </c>
      <c r="T2049" s="72"/>
      <c r="U2049" s="72"/>
      <c r="V2049" s="72"/>
      <c r="W2049" s="72"/>
      <c r="X2049" s="72"/>
      <c r="Y2049" s="72"/>
      <c r="Z2049" s="72"/>
      <c r="AA2049" s="72"/>
      <c r="AB2049" s="72"/>
      <c r="AC2049" s="72"/>
      <c r="AD2049" s="72"/>
      <c r="AE2049" s="72"/>
      <c r="AF2049" s="72"/>
      <c r="AG2049" s="72"/>
      <c r="AH2049" s="72"/>
      <c r="AI2049" s="72"/>
      <c r="AJ2049" s="72"/>
      <c r="AK2049" s="72"/>
    </row>
    <row r="2050" ht="14.25" customHeight="1">
      <c r="A2050" s="78">
        <v>2047.0</v>
      </c>
      <c r="C2050" s="78" t="str">
        <f>VLOOKUP(G2050,[1]Macrodata_CCF!$A$3:$D$55,4,FALSE)</f>
        <v>#ERROR!</v>
      </c>
      <c r="E2050" s="79" t="str">
        <f>VLOOKUP(G2050,[1]Macrodata_CCF!$A$3:$B$55,2,FALSE)</f>
        <v>#ERROR!</v>
      </c>
      <c r="F2050" s="78">
        <v>0.0</v>
      </c>
      <c r="G2050" s="80">
        <v>20.0</v>
      </c>
      <c r="H2050" s="81">
        <v>1365.0</v>
      </c>
      <c r="I2050" s="81">
        <v>170000.0</v>
      </c>
      <c r="J2050" s="81">
        <v>35090.0</v>
      </c>
      <c r="K2050" s="81">
        <v>170000.0</v>
      </c>
      <c r="L2050" s="82">
        <v>0.1999881400658226</v>
      </c>
      <c r="N2050" s="83">
        <f t="shared" si="1"/>
        <v>0.1999881401</v>
      </c>
      <c r="O2050" s="83">
        <f t="shared" si="2"/>
        <v>0.1999881401</v>
      </c>
      <c r="Q2050" s="83">
        <f t="shared" si="3"/>
        <v>0.9919705882</v>
      </c>
      <c r="R2050" s="83">
        <f t="shared" si="4"/>
        <v>0.1999881401</v>
      </c>
      <c r="S2050" s="83" t="b">
        <f t="shared" si="5"/>
        <v>0</v>
      </c>
      <c r="T2050" s="72"/>
      <c r="U2050" s="72"/>
      <c r="V2050" s="72"/>
      <c r="W2050" s="72"/>
      <c r="X2050" s="72"/>
      <c r="Y2050" s="72"/>
      <c r="Z2050" s="72"/>
      <c r="AA2050" s="72"/>
      <c r="AB2050" s="72"/>
      <c r="AC2050" s="72"/>
      <c r="AD2050" s="72"/>
      <c r="AE2050" s="72"/>
      <c r="AF2050" s="72"/>
      <c r="AG2050" s="72"/>
      <c r="AH2050" s="72"/>
      <c r="AI2050" s="72"/>
      <c r="AJ2050" s="72"/>
      <c r="AK2050" s="72"/>
    </row>
    <row r="2051" ht="14.25" customHeight="1">
      <c r="A2051" s="78">
        <v>2048.0</v>
      </c>
      <c r="C2051" s="78" t="str">
        <f>VLOOKUP(G2051,[1]Macrodata_CCF!$A$3:$D$55,4,FALSE)</f>
        <v>#ERROR!</v>
      </c>
      <c r="E2051" s="79" t="str">
        <f>VLOOKUP(G2051,[1]Macrodata_CCF!$A$3:$B$55,2,FALSE)</f>
        <v>#ERROR!</v>
      </c>
      <c r="F2051" s="78">
        <v>0.0</v>
      </c>
      <c r="G2051" s="80">
        <v>3.0</v>
      </c>
      <c r="H2051" s="81">
        <v>484425.0</v>
      </c>
      <c r="I2051" s="81">
        <v>780000.0</v>
      </c>
      <c r="J2051" s="81">
        <v>543540.0</v>
      </c>
      <c r="K2051" s="81">
        <v>780000.0</v>
      </c>
      <c r="L2051" s="82">
        <v>0.2</v>
      </c>
      <c r="N2051" s="83">
        <f t="shared" si="1"/>
        <v>0.2</v>
      </c>
      <c r="O2051" s="83">
        <f t="shared" si="2"/>
        <v>0.2</v>
      </c>
      <c r="Q2051" s="83">
        <f t="shared" si="3"/>
        <v>0.3789423077</v>
      </c>
      <c r="R2051" s="83">
        <f t="shared" si="4"/>
        <v>0.2</v>
      </c>
      <c r="S2051" s="83" t="b">
        <f t="shared" si="5"/>
        <v>0</v>
      </c>
      <c r="T2051" s="72"/>
      <c r="U2051" s="72"/>
      <c r="V2051" s="72"/>
      <c r="W2051" s="72"/>
      <c r="X2051" s="72"/>
      <c r="Y2051" s="72"/>
      <c r="Z2051" s="72"/>
      <c r="AA2051" s="72"/>
      <c r="AB2051" s="72"/>
      <c r="AC2051" s="72"/>
      <c r="AD2051" s="72"/>
      <c r="AE2051" s="72"/>
      <c r="AF2051" s="72"/>
      <c r="AG2051" s="72"/>
      <c r="AH2051" s="72"/>
      <c r="AI2051" s="72"/>
      <c r="AJ2051" s="72"/>
      <c r="AK2051" s="72"/>
    </row>
    <row r="2052" ht="14.25" customHeight="1">
      <c r="A2052" s="78">
        <v>2049.0</v>
      </c>
      <c r="C2052" s="78" t="str">
        <f>VLOOKUP(G2052,[1]Macrodata_CCF!$A$3:$D$55,4,FALSE)</f>
        <v>#ERROR!</v>
      </c>
      <c r="E2052" s="79" t="str">
        <f>VLOOKUP(G2052,[1]Macrodata_CCF!$A$3:$B$55,2,FALSE)</f>
        <v>#ERROR!</v>
      </c>
      <c r="F2052" s="78">
        <v>0.0</v>
      </c>
      <c r="G2052" s="80">
        <v>14.0</v>
      </c>
      <c r="H2052" s="81">
        <v>112290.0</v>
      </c>
      <c r="I2052" s="81">
        <v>150000.0</v>
      </c>
      <c r="J2052" s="81">
        <v>119080.0</v>
      </c>
      <c r="K2052" s="81">
        <v>150000.0</v>
      </c>
      <c r="L2052" s="82">
        <v>0.1800583399628746</v>
      </c>
      <c r="N2052" s="83">
        <f t="shared" si="1"/>
        <v>0.18005834</v>
      </c>
      <c r="O2052" s="83">
        <f t="shared" si="2"/>
        <v>0.18005834</v>
      </c>
      <c r="Q2052" s="83">
        <f t="shared" si="3"/>
        <v>0.2514</v>
      </c>
      <c r="R2052" s="83">
        <f t="shared" si="4"/>
        <v>0.18005834</v>
      </c>
      <c r="S2052" s="83" t="b">
        <f t="shared" si="5"/>
        <v>0</v>
      </c>
      <c r="T2052" s="72"/>
      <c r="U2052" s="72"/>
      <c r="V2052" s="72"/>
      <c r="W2052" s="72"/>
      <c r="X2052" s="72"/>
      <c r="Y2052" s="72"/>
      <c r="Z2052" s="72"/>
      <c r="AA2052" s="72"/>
      <c r="AB2052" s="72"/>
      <c r="AC2052" s="72"/>
      <c r="AD2052" s="72"/>
      <c r="AE2052" s="72"/>
      <c r="AF2052" s="72"/>
      <c r="AG2052" s="72"/>
      <c r="AH2052" s="72"/>
      <c r="AI2052" s="72"/>
      <c r="AJ2052" s="72"/>
      <c r="AK2052" s="72"/>
    </row>
    <row r="2053" ht="14.25" customHeight="1">
      <c r="A2053" s="78">
        <v>2050.0</v>
      </c>
      <c r="C2053" s="78" t="str">
        <f>VLOOKUP(G2053,[1]Macrodata_CCF!$A$3:$D$55,4,FALSE)</f>
        <v>#ERROR!</v>
      </c>
      <c r="E2053" s="79" t="str">
        <f>VLOOKUP(G2053,[1]Macrodata_CCF!$A$3:$B$55,2,FALSE)</f>
        <v>#ERROR!</v>
      </c>
      <c r="F2053" s="78">
        <v>0.0</v>
      </c>
      <c r="G2053" s="80">
        <v>5.0</v>
      </c>
      <c r="H2053" s="81">
        <v>35075.0</v>
      </c>
      <c r="I2053" s="81">
        <v>870000.0</v>
      </c>
      <c r="J2053" s="81">
        <v>352345.0</v>
      </c>
      <c r="K2053" s="81">
        <v>1566000.0</v>
      </c>
      <c r="L2053" s="82">
        <v>0.3799982034314459</v>
      </c>
      <c r="N2053" s="83">
        <f t="shared" si="1"/>
        <v>0.3799982034</v>
      </c>
      <c r="O2053" s="83">
        <f t="shared" si="2"/>
        <v>0.3799982034</v>
      </c>
      <c r="Q2053" s="83">
        <f t="shared" si="3"/>
        <v>0.959683908</v>
      </c>
      <c r="R2053" s="83">
        <f t="shared" si="4"/>
        <v>0.3799982034</v>
      </c>
      <c r="S2053" s="83" t="b">
        <f t="shared" si="5"/>
        <v>0</v>
      </c>
      <c r="T2053" s="72"/>
      <c r="U2053" s="72"/>
      <c r="V2053" s="72"/>
      <c r="W2053" s="72"/>
      <c r="X2053" s="72"/>
      <c r="Y2053" s="72"/>
      <c r="Z2053" s="72"/>
      <c r="AA2053" s="72"/>
      <c r="AB2053" s="72"/>
      <c r="AC2053" s="72"/>
      <c r="AD2053" s="72"/>
      <c r="AE2053" s="72"/>
      <c r="AF2053" s="72"/>
      <c r="AG2053" s="72"/>
      <c r="AH2053" s="72"/>
      <c r="AI2053" s="72"/>
      <c r="AJ2053" s="72"/>
      <c r="AK2053" s="72"/>
    </row>
    <row r="2054" ht="14.25" customHeight="1">
      <c r="A2054" s="78">
        <v>2051.0</v>
      </c>
      <c r="C2054" s="78" t="str">
        <f>VLOOKUP(G2054,[1]Macrodata_CCF!$A$3:$D$55,4,FALSE)</f>
        <v>#ERROR!</v>
      </c>
      <c r="E2054" s="79" t="str">
        <f>VLOOKUP(G2054,[1]Macrodata_CCF!$A$3:$B$55,2,FALSE)</f>
        <v>#ERROR!</v>
      </c>
      <c r="F2054" s="78">
        <v>0.0</v>
      </c>
      <c r="G2054" s="80">
        <v>38.0</v>
      </c>
      <c r="H2054" s="81">
        <v>274105.0</v>
      </c>
      <c r="I2054" s="81">
        <v>930000.0</v>
      </c>
      <c r="J2054" s="81">
        <v>313460.0</v>
      </c>
      <c r="K2054" s="81">
        <v>1674000.0</v>
      </c>
      <c r="L2054" s="82">
        <v>0.06000198202456185</v>
      </c>
      <c r="N2054" s="83">
        <f t="shared" si="1"/>
        <v>0.06000198202</v>
      </c>
      <c r="O2054" s="83">
        <f t="shared" si="2"/>
        <v>0.06000198202</v>
      </c>
      <c r="Q2054" s="83">
        <f t="shared" si="3"/>
        <v>0.7052634409</v>
      </c>
      <c r="R2054" s="83">
        <f t="shared" si="4"/>
        <v>0.06000198202</v>
      </c>
      <c r="S2054" s="83" t="b">
        <f t="shared" si="5"/>
        <v>0</v>
      </c>
      <c r="T2054" s="72"/>
      <c r="U2054" s="72"/>
      <c r="V2054" s="72"/>
      <c r="W2054" s="72"/>
      <c r="X2054" s="72"/>
      <c r="Y2054" s="72"/>
      <c r="Z2054" s="72"/>
      <c r="AA2054" s="72"/>
      <c r="AB2054" s="72"/>
      <c r="AC2054" s="72"/>
      <c r="AD2054" s="72"/>
      <c r="AE2054" s="72"/>
      <c r="AF2054" s="72"/>
      <c r="AG2054" s="72"/>
      <c r="AH2054" s="72"/>
      <c r="AI2054" s="72"/>
      <c r="AJ2054" s="72"/>
      <c r="AK2054" s="72"/>
    </row>
    <row r="2055" ht="14.25" customHeight="1">
      <c r="A2055" s="78">
        <v>2052.0</v>
      </c>
      <c r="C2055" s="78" t="str">
        <f>VLOOKUP(G2055,[1]Macrodata_CCF!$A$3:$D$55,4,FALSE)</f>
        <v>#ERROR!</v>
      </c>
      <c r="E2055" s="79" t="str">
        <f>VLOOKUP(G2055,[1]Macrodata_CCF!$A$3:$B$55,2,FALSE)</f>
        <v>#ERROR!</v>
      </c>
      <c r="F2055" s="78">
        <v>0.0</v>
      </c>
      <c r="G2055" s="80">
        <v>8.0</v>
      </c>
      <c r="H2055" s="81">
        <v>0.0</v>
      </c>
      <c r="I2055" s="81">
        <v>830000.0</v>
      </c>
      <c r="J2055" s="81">
        <v>0.0</v>
      </c>
      <c r="K2055" s="81">
        <v>1162000.0</v>
      </c>
      <c r="L2055" s="82">
        <v>0.0</v>
      </c>
      <c r="N2055" s="83">
        <f t="shared" si="1"/>
        <v>0</v>
      </c>
      <c r="O2055" s="83">
        <f t="shared" si="2"/>
        <v>0</v>
      </c>
      <c r="Q2055" s="83">
        <f t="shared" si="3"/>
        <v>1</v>
      </c>
      <c r="R2055" s="83">
        <f t="shared" si="4"/>
        <v>0</v>
      </c>
      <c r="S2055" s="83" t="b">
        <f t="shared" si="5"/>
        <v>0</v>
      </c>
      <c r="T2055" s="72"/>
      <c r="U2055" s="72"/>
      <c r="V2055" s="72"/>
      <c r="W2055" s="72"/>
      <c r="X2055" s="72"/>
      <c r="Y2055" s="72"/>
      <c r="Z2055" s="72"/>
      <c r="AA2055" s="72"/>
      <c r="AB2055" s="72"/>
      <c r="AC2055" s="72"/>
      <c r="AD2055" s="72"/>
      <c r="AE2055" s="72"/>
      <c r="AF2055" s="72"/>
      <c r="AG2055" s="72"/>
      <c r="AH2055" s="72"/>
      <c r="AI2055" s="72"/>
      <c r="AJ2055" s="72"/>
      <c r="AK2055" s="72"/>
    </row>
    <row r="2056" ht="14.25" customHeight="1">
      <c r="A2056" s="78">
        <v>2053.0</v>
      </c>
      <c r="C2056" s="78" t="str">
        <f>VLOOKUP(G2056,[1]Macrodata_CCF!$A$3:$D$55,4,FALSE)</f>
        <v>#ERROR!</v>
      </c>
      <c r="E2056" s="79" t="str">
        <f>VLOOKUP(G2056,[1]Macrodata_CCF!$A$3:$B$55,2,FALSE)</f>
        <v>#ERROR!</v>
      </c>
      <c r="F2056" s="78">
        <v>0.0</v>
      </c>
      <c r="G2056" s="80">
        <v>34.0</v>
      </c>
      <c r="H2056" s="81">
        <v>98030.0</v>
      </c>
      <c r="I2056" s="81">
        <v>280000.0</v>
      </c>
      <c r="J2056" s="81">
        <v>119865.0</v>
      </c>
      <c r="K2056" s="81">
        <v>280000.0</v>
      </c>
      <c r="L2056" s="82">
        <v>0.1199923064241358</v>
      </c>
      <c r="N2056" s="83">
        <f t="shared" si="1"/>
        <v>0.1199923064</v>
      </c>
      <c r="O2056" s="83">
        <f t="shared" si="2"/>
        <v>0.1199923064</v>
      </c>
      <c r="Q2056" s="83">
        <f t="shared" si="3"/>
        <v>0.6498928571</v>
      </c>
      <c r="R2056" s="83">
        <f t="shared" si="4"/>
        <v>0.1199923064</v>
      </c>
      <c r="S2056" s="83" t="b">
        <f t="shared" si="5"/>
        <v>0</v>
      </c>
      <c r="T2056" s="72"/>
      <c r="U2056" s="72"/>
      <c r="V2056" s="72"/>
      <c r="W2056" s="72"/>
      <c r="X2056" s="72"/>
      <c r="Y2056" s="72"/>
      <c r="Z2056" s="72"/>
      <c r="AA2056" s="72"/>
      <c r="AB2056" s="72"/>
      <c r="AC2056" s="72"/>
      <c r="AD2056" s="72"/>
      <c r="AE2056" s="72"/>
      <c r="AF2056" s="72"/>
      <c r="AG2056" s="72"/>
      <c r="AH2056" s="72"/>
      <c r="AI2056" s="72"/>
      <c r="AJ2056" s="72"/>
      <c r="AK2056" s="72"/>
    </row>
    <row r="2057" ht="14.25" customHeight="1">
      <c r="A2057" s="78">
        <v>2054.0</v>
      </c>
      <c r="C2057" s="78" t="str">
        <f>VLOOKUP(G2057,[1]Macrodata_CCF!$A$3:$D$55,4,FALSE)</f>
        <v>#ERROR!</v>
      </c>
      <c r="E2057" s="79" t="str">
        <f>VLOOKUP(G2057,[1]Macrodata_CCF!$A$3:$B$55,2,FALSE)</f>
        <v>#ERROR!</v>
      </c>
      <c r="F2057" s="78">
        <v>0.0</v>
      </c>
      <c r="G2057" s="80">
        <v>21.0</v>
      </c>
      <c r="H2057" s="81">
        <v>296245.0</v>
      </c>
      <c r="I2057" s="81">
        <v>990000.0</v>
      </c>
      <c r="J2057" s="81">
        <v>421120.0</v>
      </c>
      <c r="K2057" s="81">
        <v>990000.0</v>
      </c>
      <c r="L2057" s="82">
        <v>0.1799987027120525</v>
      </c>
      <c r="N2057" s="83">
        <f t="shared" si="1"/>
        <v>0.1799987027</v>
      </c>
      <c r="O2057" s="83">
        <f t="shared" si="2"/>
        <v>0.1799987027</v>
      </c>
      <c r="Q2057" s="83">
        <f t="shared" si="3"/>
        <v>0.7007626263</v>
      </c>
      <c r="R2057" s="83">
        <f t="shared" si="4"/>
        <v>0.1799987027</v>
      </c>
      <c r="S2057" s="83" t="b">
        <f t="shared" si="5"/>
        <v>0</v>
      </c>
      <c r="T2057" s="72"/>
      <c r="U2057" s="72"/>
      <c r="V2057" s="72"/>
      <c r="W2057" s="72"/>
      <c r="X2057" s="72"/>
      <c r="Y2057" s="72"/>
      <c r="Z2057" s="72"/>
      <c r="AA2057" s="72"/>
      <c r="AB2057" s="72"/>
      <c r="AC2057" s="72"/>
      <c r="AD2057" s="72"/>
      <c r="AE2057" s="72"/>
      <c r="AF2057" s="72"/>
      <c r="AG2057" s="72"/>
      <c r="AH2057" s="72"/>
      <c r="AI2057" s="72"/>
      <c r="AJ2057" s="72"/>
      <c r="AK2057" s="72"/>
    </row>
    <row r="2058" ht="14.25" customHeight="1">
      <c r="A2058" s="78">
        <v>2055.0</v>
      </c>
      <c r="C2058" s="78" t="str">
        <f>VLOOKUP(G2058,[1]Macrodata_CCF!$A$3:$D$55,4,FALSE)</f>
        <v>#ERROR!</v>
      </c>
      <c r="E2058" s="79" t="str">
        <f>VLOOKUP(G2058,[1]Macrodata_CCF!$A$3:$B$55,2,FALSE)</f>
        <v>#ERROR!</v>
      </c>
      <c r="F2058" s="78">
        <v>0.0</v>
      </c>
      <c r="G2058" s="80">
        <v>28.0</v>
      </c>
      <c r="H2058" s="81">
        <v>16470.0</v>
      </c>
      <c r="I2058" s="81">
        <v>50000.0</v>
      </c>
      <c r="J2058" s="81">
        <v>22840.0</v>
      </c>
      <c r="K2058" s="81">
        <v>95000.0</v>
      </c>
      <c r="L2058" s="82">
        <v>0.1899791231732777</v>
      </c>
      <c r="N2058" s="83">
        <f t="shared" si="1"/>
        <v>0.1899791232</v>
      </c>
      <c r="O2058" s="83">
        <f t="shared" si="2"/>
        <v>0.1899791232</v>
      </c>
      <c r="Q2058" s="83">
        <f t="shared" si="3"/>
        <v>0.6706</v>
      </c>
      <c r="R2058" s="83">
        <f t="shared" si="4"/>
        <v>0.1899791232</v>
      </c>
      <c r="S2058" s="83" t="b">
        <f t="shared" si="5"/>
        <v>0</v>
      </c>
      <c r="T2058" s="72"/>
      <c r="U2058" s="72"/>
      <c r="V2058" s="72"/>
      <c r="W2058" s="72"/>
      <c r="X2058" s="72"/>
      <c r="Y2058" s="72"/>
      <c r="Z2058" s="72"/>
      <c r="AA2058" s="72"/>
      <c r="AB2058" s="72"/>
      <c r="AC2058" s="72"/>
      <c r="AD2058" s="72"/>
      <c r="AE2058" s="72"/>
      <c r="AF2058" s="72"/>
      <c r="AG2058" s="72"/>
      <c r="AH2058" s="72"/>
      <c r="AI2058" s="72"/>
      <c r="AJ2058" s="72"/>
      <c r="AK2058" s="72"/>
    </row>
    <row r="2059" ht="14.25" customHeight="1">
      <c r="A2059" s="78">
        <v>2056.0</v>
      </c>
      <c r="C2059" s="78" t="str">
        <f>VLOOKUP(G2059,[1]Macrodata_CCF!$A$3:$D$55,4,FALSE)</f>
        <v>#ERROR!</v>
      </c>
      <c r="E2059" s="79" t="str">
        <f>VLOOKUP(G2059,[1]Macrodata_CCF!$A$3:$B$55,2,FALSE)</f>
        <v>#ERROR!</v>
      </c>
      <c r="F2059" s="78">
        <v>0.0</v>
      </c>
      <c r="G2059" s="80">
        <v>3.0</v>
      </c>
      <c r="H2059" s="81">
        <v>743025.0</v>
      </c>
      <c r="I2059" s="81">
        <v>970000.0</v>
      </c>
      <c r="J2059" s="81">
        <v>815655.0</v>
      </c>
      <c r="K2059" s="81">
        <v>970000.0</v>
      </c>
      <c r="L2059" s="82">
        <v>0.3199911884568785</v>
      </c>
      <c r="N2059" s="83">
        <f t="shared" si="1"/>
        <v>0.3199911885</v>
      </c>
      <c r="O2059" s="83">
        <f t="shared" si="2"/>
        <v>0.3199911885</v>
      </c>
      <c r="Q2059" s="83">
        <f t="shared" si="3"/>
        <v>0.2339948454</v>
      </c>
      <c r="R2059" s="83">
        <f t="shared" si="4"/>
        <v>0.3199911885</v>
      </c>
      <c r="S2059" s="83" t="b">
        <f t="shared" si="5"/>
        <v>0</v>
      </c>
      <c r="T2059" s="72"/>
      <c r="U2059" s="72"/>
      <c r="V2059" s="72"/>
      <c r="W2059" s="72"/>
      <c r="X2059" s="72"/>
      <c r="Y2059" s="72"/>
      <c r="Z2059" s="72"/>
      <c r="AA2059" s="72"/>
      <c r="AB2059" s="72"/>
      <c r="AC2059" s="72"/>
      <c r="AD2059" s="72"/>
      <c r="AE2059" s="72"/>
      <c r="AF2059" s="72"/>
      <c r="AG2059" s="72"/>
      <c r="AH2059" s="72"/>
      <c r="AI2059" s="72"/>
      <c r="AJ2059" s="72"/>
      <c r="AK2059" s="72"/>
    </row>
    <row r="2060" ht="14.25" customHeight="1">
      <c r="A2060" s="78">
        <v>2057.0</v>
      </c>
      <c r="C2060" s="78" t="str">
        <f>VLOOKUP(G2060,[1]Macrodata_CCF!$A$3:$D$55,4,FALSE)</f>
        <v>#ERROR!</v>
      </c>
      <c r="E2060" s="79" t="str">
        <f>VLOOKUP(G2060,[1]Macrodata_CCF!$A$3:$B$55,2,FALSE)</f>
        <v>#ERROR!</v>
      </c>
      <c r="F2060" s="78">
        <v>1.0</v>
      </c>
      <c r="G2060" s="80">
        <v>20.0</v>
      </c>
      <c r="H2060" s="81">
        <v>736430.0</v>
      </c>
      <c r="I2060" s="81">
        <v>780000.0</v>
      </c>
      <c r="J2060" s="81">
        <v>760830.0</v>
      </c>
      <c r="K2060" s="81">
        <v>1482000.0</v>
      </c>
      <c r="L2060" s="82">
        <v>0.5600183612577462</v>
      </c>
      <c r="N2060" s="83">
        <f t="shared" si="1"/>
        <v>0.5600183613</v>
      </c>
      <c r="O2060" s="83">
        <f t="shared" si="2"/>
        <v>0.5600183613</v>
      </c>
      <c r="Q2060" s="83">
        <f t="shared" si="3"/>
        <v>0.05585897436</v>
      </c>
      <c r="R2060" s="83">
        <f t="shared" si="4"/>
        <v>0.03128205128</v>
      </c>
      <c r="S2060" s="83" t="b">
        <f t="shared" si="5"/>
        <v>0</v>
      </c>
      <c r="T2060" s="72"/>
      <c r="U2060" s="72"/>
      <c r="V2060" s="72"/>
      <c r="W2060" s="72"/>
      <c r="X2060" s="72"/>
      <c r="Y2060" s="72"/>
      <c r="Z2060" s="72"/>
      <c r="AA2060" s="72"/>
      <c r="AB2060" s="72"/>
      <c r="AC2060" s="72"/>
      <c r="AD2060" s="72"/>
      <c r="AE2060" s="72"/>
      <c r="AF2060" s="72"/>
      <c r="AG2060" s="72"/>
      <c r="AH2060" s="72"/>
      <c r="AI2060" s="72"/>
      <c r="AJ2060" s="72"/>
      <c r="AK2060" s="72"/>
    </row>
    <row r="2061" ht="14.25" customHeight="1">
      <c r="A2061" s="78">
        <v>2058.0</v>
      </c>
      <c r="C2061" s="78" t="str">
        <f>VLOOKUP(G2061,[1]Macrodata_CCF!$A$3:$D$55,4,FALSE)</f>
        <v>#ERROR!</v>
      </c>
      <c r="E2061" s="79" t="str">
        <f>VLOOKUP(G2061,[1]Macrodata_CCF!$A$3:$B$55,2,FALSE)</f>
        <v>#ERROR!</v>
      </c>
      <c r="F2061" s="78">
        <v>0.0</v>
      </c>
      <c r="G2061" s="80">
        <v>6.0</v>
      </c>
      <c r="H2061" s="81">
        <v>228580.0</v>
      </c>
      <c r="I2061" s="81">
        <v>420000.0</v>
      </c>
      <c r="J2061" s="81">
        <v>169240.0</v>
      </c>
      <c r="K2061" s="81">
        <v>420000.0</v>
      </c>
      <c r="L2061" s="82">
        <v>-0.3099989551770975</v>
      </c>
      <c r="N2061" s="83">
        <f t="shared" si="1"/>
        <v>-0.3099989552</v>
      </c>
      <c r="O2061" s="83">
        <f t="shared" si="2"/>
        <v>0</v>
      </c>
      <c r="Q2061" s="83">
        <f t="shared" si="3"/>
        <v>0.4557619048</v>
      </c>
      <c r="R2061" s="83">
        <f t="shared" si="4"/>
        <v>-0.3099989552</v>
      </c>
      <c r="S2061" s="83" t="b">
        <f t="shared" si="5"/>
        <v>0</v>
      </c>
      <c r="T2061" s="72"/>
      <c r="U2061" s="72"/>
      <c r="V2061" s="72"/>
      <c r="W2061" s="72"/>
      <c r="X2061" s="72"/>
      <c r="Y2061" s="72"/>
      <c r="Z2061" s="72"/>
      <c r="AA2061" s="72"/>
      <c r="AB2061" s="72"/>
      <c r="AC2061" s="72"/>
      <c r="AD2061" s="72"/>
      <c r="AE2061" s="72"/>
      <c r="AF2061" s="72"/>
      <c r="AG2061" s="72"/>
      <c r="AH2061" s="72"/>
      <c r="AI2061" s="72"/>
      <c r="AJ2061" s="72"/>
      <c r="AK2061" s="72"/>
    </row>
    <row r="2062" ht="14.25" customHeight="1">
      <c r="A2062" s="78">
        <v>2059.0</v>
      </c>
      <c r="C2062" s="78" t="str">
        <f>VLOOKUP(G2062,[1]Macrodata_CCF!$A$3:$D$55,4,FALSE)</f>
        <v>#ERROR!</v>
      </c>
      <c r="E2062" s="79" t="str">
        <f>VLOOKUP(G2062,[1]Macrodata_CCF!$A$3:$B$55,2,FALSE)</f>
        <v>#ERROR!</v>
      </c>
      <c r="F2062" s="78">
        <v>0.0</v>
      </c>
      <c r="G2062" s="80">
        <v>40.0</v>
      </c>
      <c r="H2062" s="81">
        <v>188635.0</v>
      </c>
      <c r="I2062" s="81">
        <v>250000.0</v>
      </c>
      <c r="J2062" s="81">
        <v>194160.0</v>
      </c>
      <c r="K2062" s="81">
        <v>425000.0</v>
      </c>
      <c r="L2062" s="82">
        <v>0.09003503625845352</v>
      </c>
      <c r="N2062" s="83">
        <f t="shared" si="1"/>
        <v>0.09003503626</v>
      </c>
      <c r="O2062" s="83">
        <f t="shared" si="2"/>
        <v>0.09003503626</v>
      </c>
      <c r="Q2062" s="83">
        <f t="shared" si="3"/>
        <v>0.24546</v>
      </c>
      <c r="R2062" s="83">
        <f t="shared" si="4"/>
        <v>0.09003503626</v>
      </c>
      <c r="S2062" s="83" t="b">
        <f t="shared" si="5"/>
        <v>0</v>
      </c>
      <c r="T2062" s="72"/>
      <c r="U2062" s="72"/>
      <c r="V2062" s="72"/>
      <c r="W2062" s="72"/>
      <c r="X2062" s="72"/>
      <c r="Y2062" s="72"/>
      <c r="Z2062" s="72"/>
      <c r="AA2062" s="72"/>
      <c r="AB2062" s="72"/>
      <c r="AC2062" s="72"/>
      <c r="AD2062" s="72"/>
      <c r="AE2062" s="72"/>
      <c r="AF2062" s="72"/>
      <c r="AG2062" s="72"/>
      <c r="AH2062" s="72"/>
      <c r="AI2062" s="72"/>
      <c r="AJ2062" s="72"/>
      <c r="AK2062" s="72"/>
    </row>
    <row r="2063" ht="14.25" customHeight="1">
      <c r="A2063" s="78">
        <v>2060.0</v>
      </c>
      <c r="C2063" s="78" t="str">
        <f>VLOOKUP(G2063,[1]Macrodata_CCF!$A$3:$D$55,4,FALSE)</f>
        <v>#ERROR!</v>
      </c>
      <c r="E2063" s="79" t="str">
        <f>VLOOKUP(G2063,[1]Macrodata_CCF!$A$3:$B$55,2,FALSE)</f>
        <v>#ERROR!</v>
      </c>
      <c r="F2063" s="78">
        <v>0.0</v>
      </c>
      <c r="G2063" s="80">
        <v>30.0</v>
      </c>
      <c r="H2063" s="81">
        <v>0.0</v>
      </c>
      <c r="I2063" s="81">
        <v>210000.0</v>
      </c>
      <c r="J2063" s="81">
        <v>31500.0</v>
      </c>
      <c r="K2063" s="81">
        <v>210000.0</v>
      </c>
      <c r="L2063" s="82">
        <v>0.15</v>
      </c>
      <c r="N2063" s="83">
        <f t="shared" si="1"/>
        <v>0.15</v>
      </c>
      <c r="O2063" s="83">
        <f t="shared" si="2"/>
        <v>0.15</v>
      </c>
      <c r="Q2063" s="83">
        <f t="shared" si="3"/>
        <v>1</v>
      </c>
      <c r="R2063" s="83">
        <f t="shared" si="4"/>
        <v>0.15</v>
      </c>
      <c r="S2063" s="83" t="b">
        <f t="shared" si="5"/>
        <v>0</v>
      </c>
      <c r="T2063" s="72"/>
      <c r="U2063" s="72"/>
      <c r="V2063" s="72"/>
      <c r="W2063" s="72"/>
      <c r="X2063" s="72"/>
      <c r="Y2063" s="72"/>
      <c r="Z2063" s="72"/>
      <c r="AA2063" s="72"/>
      <c r="AB2063" s="72"/>
      <c r="AC2063" s="72"/>
      <c r="AD2063" s="72"/>
      <c r="AE2063" s="72"/>
      <c r="AF2063" s="72"/>
      <c r="AG2063" s="72"/>
      <c r="AH2063" s="72"/>
      <c r="AI2063" s="72"/>
      <c r="AJ2063" s="72"/>
      <c r="AK2063" s="72"/>
    </row>
    <row r="2064" ht="14.25" customHeight="1">
      <c r="A2064" s="78">
        <v>2061.0</v>
      </c>
      <c r="C2064" s="78" t="str">
        <f>VLOOKUP(G2064,[1]Macrodata_CCF!$A$3:$D$55,4,FALSE)</f>
        <v>#ERROR!</v>
      </c>
      <c r="E2064" s="79" t="str">
        <f>VLOOKUP(G2064,[1]Macrodata_CCF!$A$3:$B$55,2,FALSE)</f>
        <v>#ERROR!</v>
      </c>
      <c r="F2064" s="78">
        <v>0.0</v>
      </c>
      <c r="G2064" s="80">
        <v>33.0</v>
      </c>
      <c r="H2064" s="81">
        <v>0.0</v>
      </c>
      <c r="I2064" s="81">
        <v>660000.0</v>
      </c>
      <c r="J2064" s="81">
        <v>105600.0</v>
      </c>
      <c r="K2064" s="81">
        <v>660000.0</v>
      </c>
      <c r="L2064" s="82">
        <v>0.16</v>
      </c>
      <c r="N2064" s="83">
        <f t="shared" si="1"/>
        <v>0.16</v>
      </c>
      <c r="O2064" s="83">
        <f t="shared" si="2"/>
        <v>0.16</v>
      </c>
      <c r="Q2064" s="83">
        <f t="shared" si="3"/>
        <v>1</v>
      </c>
      <c r="R2064" s="83">
        <f t="shared" si="4"/>
        <v>0.16</v>
      </c>
      <c r="S2064" s="83" t="b">
        <f t="shared" si="5"/>
        <v>0</v>
      </c>
      <c r="T2064" s="72"/>
      <c r="U2064" s="72"/>
      <c r="V2064" s="72"/>
      <c r="W2064" s="72"/>
      <c r="X2064" s="72"/>
      <c r="Y2064" s="72"/>
      <c r="Z2064" s="72"/>
      <c r="AA2064" s="72"/>
      <c r="AB2064" s="72"/>
      <c r="AC2064" s="72"/>
      <c r="AD2064" s="72"/>
      <c r="AE2064" s="72"/>
      <c r="AF2064" s="72"/>
      <c r="AG2064" s="72"/>
      <c r="AH2064" s="72"/>
      <c r="AI2064" s="72"/>
      <c r="AJ2064" s="72"/>
      <c r="AK2064" s="72"/>
    </row>
    <row r="2065" ht="14.25" customHeight="1">
      <c r="A2065" s="78">
        <v>2062.0</v>
      </c>
      <c r="C2065" s="78" t="str">
        <f>VLOOKUP(G2065,[1]Macrodata_CCF!$A$3:$D$55,4,FALSE)</f>
        <v>#ERROR!</v>
      </c>
      <c r="E2065" s="79" t="str">
        <f>VLOOKUP(G2065,[1]Macrodata_CCF!$A$3:$B$55,2,FALSE)</f>
        <v>#ERROR!</v>
      </c>
      <c r="F2065" s="78">
        <v>0.0</v>
      </c>
      <c r="G2065" s="80">
        <v>12.0</v>
      </c>
      <c r="H2065" s="81">
        <v>401470.0</v>
      </c>
      <c r="I2065" s="81">
        <v>580000.0</v>
      </c>
      <c r="J2065" s="81">
        <v>591600.0</v>
      </c>
      <c r="K2065" s="81">
        <v>580000.0</v>
      </c>
      <c r="L2065" s="82">
        <v>1.064975074217218</v>
      </c>
      <c r="N2065" s="83">
        <f t="shared" si="1"/>
        <v>1.064975074</v>
      </c>
      <c r="O2065" s="83">
        <f t="shared" si="2"/>
        <v>1</v>
      </c>
      <c r="Q2065" s="83">
        <f t="shared" si="3"/>
        <v>0.3078103448</v>
      </c>
      <c r="R2065" s="83">
        <f t="shared" si="4"/>
        <v>1.064975074</v>
      </c>
      <c r="S2065" s="83" t="b">
        <f t="shared" si="5"/>
        <v>0</v>
      </c>
      <c r="T2065" s="72"/>
      <c r="U2065" s="72"/>
      <c r="V2065" s="72"/>
      <c r="W2065" s="72"/>
      <c r="X2065" s="72"/>
      <c r="Y2065" s="72"/>
      <c r="Z2065" s="72"/>
      <c r="AA2065" s="72"/>
      <c r="AB2065" s="72"/>
      <c r="AC2065" s="72"/>
      <c r="AD2065" s="72"/>
      <c r="AE2065" s="72"/>
      <c r="AF2065" s="72"/>
      <c r="AG2065" s="72"/>
      <c r="AH2065" s="72"/>
      <c r="AI2065" s="72"/>
      <c r="AJ2065" s="72"/>
      <c r="AK2065" s="72"/>
    </row>
    <row r="2066" ht="14.25" customHeight="1">
      <c r="A2066" s="78">
        <v>2063.0</v>
      </c>
      <c r="C2066" s="78" t="str">
        <f>VLOOKUP(G2066,[1]Macrodata_CCF!$A$3:$D$55,4,FALSE)</f>
        <v>#ERROR!</v>
      </c>
      <c r="E2066" s="79" t="str">
        <f>VLOOKUP(G2066,[1]Macrodata_CCF!$A$3:$B$55,2,FALSE)</f>
        <v>#ERROR!</v>
      </c>
      <c r="F2066" s="78">
        <v>0.0</v>
      </c>
      <c r="G2066" s="80">
        <v>25.0</v>
      </c>
      <c r="H2066" s="81">
        <v>98180.0</v>
      </c>
      <c r="I2066" s="81">
        <v>540000.0</v>
      </c>
      <c r="J2066" s="81">
        <v>160035.0</v>
      </c>
      <c r="K2066" s="81">
        <v>1026000.0</v>
      </c>
      <c r="L2066" s="82">
        <v>0.1400004526730343</v>
      </c>
      <c r="N2066" s="83">
        <f t="shared" si="1"/>
        <v>0.1400004527</v>
      </c>
      <c r="O2066" s="83">
        <f t="shared" si="2"/>
        <v>0.1400004527</v>
      </c>
      <c r="Q2066" s="83">
        <f t="shared" si="3"/>
        <v>0.8181851852</v>
      </c>
      <c r="R2066" s="83">
        <f t="shared" si="4"/>
        <v>0.1400004527</v>
      </c>
      <c r="S2066" s="83" t="b">
        <f t="shared" si="5"/>
        <v>0</v>
      </c>
      <c r="T2066" s="72"/>
      <c r="U2066" s="72"/>
      <c r="V2066" s="72"/>
      <c r="W2066" s="72"/>
      <c r="X2066" s="72"/>
      <c r="Y2066" s="72"/>
      <c r="Z2066" s="72"/>
      <c r="AA2066" s="72"/>
      <c r="AB2066" s="72"/>
      <c r="AC2066" s="72"/>
      <c r="AD2066" s="72"/>
      <c r="AE2066" s="72"/>
      <c r="AF2066" s="72"/>
      <c r="AG2066" s="72"/>
      <c r="AH2066" s="72"/>
      <c r="AI2066" s="72"/>
      <c r="AJ2066" s="72"/>
      <c r="AK2066" s="72"/>
    </row>
    <row r="2067" ht="14.25" customHeight="1">
      <c r="A2067" s="78">
        <v>2064.0</v>
      </c>
      <c r="C2067" s="78" t="str">
        <f>VLOOKUP(G2067,[1]Macrodata_CCF!$A$3:$D$55,4,FALSE)</f>
        <v>#ERROR!</v>
      </c>
      <c r="E2067" s="79" t="str">
        <f>VLOOKUP(G2067,[1]Macrodata_CCF!$A$3:$B$55,2,FALSE)</f>
        <v>#ERROR!</v>
      </c>
      <c r="F2067" s="78">
        <v>0.0</v>
      </c>
      <c r="G2067" s="80">
        <v>42.0</v>
      </c>
      <c r="H2067" s="81">
        <v>0.0</v>
      </c>
      <c r="I2067" s="81">
        <v>850000.0</v>
      </c>
      <c r="J2067" s="81">
        <v>323000.0</v>
      </c>
      <c r="K2067" s="81">
        <v>850000.0</v>
      </c>
      <c r="L2067" s="82">
        <v>0.38</v>
      </c>
      <c r="N2067" s="83">
        <f t="shared" si="1"/>
        <v>0.38</v>
      </c>
      <c r="O2067" s="83">
        <f t="shared" si="2"/>
        <v>0.38</v>
      </c>
      <c r="Q2067" s="83">
        <f t="shared" si="3"/>
        <v>1</v>
      </c>
      <c r="R2067" s="83">
        <f t="shared" si="4"/>
        <v>0.38</v>
      </c>
      <c r="S2067" s="83" t="b">
        <f t="shared" si="5"/>
        <v>0</v>
      </c>
      <c r="T2067" s="72"/>
      <c r="U2067" s="72"/>
      <c r="V2067" s="72"/>
      <c r="W2067" s="72"/>
      <c r="X2067" s="72"/>
      <c r="Y2067" s="72"/>
      <c r="Z2067" s="72"/>
      <c r="AA2067" s="72"/>
      <c r="AB2067" s="72"/>
      <c r="AC2067" s="72"/>
      <c r="AD2067" s="72"/>
      <c r="AE2067" s="72"/>
      <c r="AF2067" s="72"/>
      <c r="AG2067" s="72"/>
      <c r="AH2067" s="72"/>
      <c r="AI2067" s="72"/>
      <c r="AJ2067" s="72"/>
      <c r="AK2067" s="72"/>
    </row>
    <row r="2068" ht="14.25" customHeight="1">
      <c r="A2068" s="78">
        <v>2065.0</v>
      </c>
      <c r="C2068" s="78" t="str">
        <f>VLOOKUP(G2068,[1]Macrodata_CCF!$A$3:$D$55,4,FALSE)</f>
        <v>#ERROR!</v>
      </c>
      <c r="E2068" s="79" t="str">
        <f>VLOOKUP(G2068,[1]Macrodata_CCF!$A$3:$B$55,2,FALSE)</f>
        <v>#ERROR!</v>
      </c>
      <c r="F2068" s="78">
        <v>0.0</v>
      </c>
      <c r="G2068" s="80">
        <v>31.0</v>
      </c>
      <c r="H2068" s="81">
        <v>3310.0</v>
      </c>
      <c r="I2068" s="81">
        <v>70000.0</v>
      </c>
      <c r="J2068" s="81">
        <v>13315.0</v>
      </c>
      <c r="K2068" s="81">
        <v>70000.0</v>
      </c>
      <c r="L2068" s="82">
        <v>0.1500224921277553</v>
      </c>
      <c r="N2068" s="83">
        <f t="shared" si="1"/>
        <v>0.1500224921</v>
      </c>
      <c r="O2068" s="83">
        <f t="shared" si="2"/>
        <v>0.1500224921</v>
      </c>
      <c r="Q2068" s="83">
        <f t="shared" si="3"/>
        <v>0.9527142857</v>
      </c>
      <c r="R2068" s="83">
        <f t="shared" si="4"/>
        <v>0.1500224921</v>
      </c>
      <c r="S2068" s="83" t="b">
        <f t="shared" si="5"/>
        <v>0</v>
      </c>
      <c r="T2068" s="72"/>
      <c r="U2068" s="72"/>
      <c r="V2068" s="72"/>
      <c r="W2068" s="72"/>
      <c r="X2068" s="72"/>
      <c r="Y2068" s="72"/>
      <c r="Z2068" s="72"/>
      <c r="AA2068" s="72"/>
      <c r="AB2068" s="72"/>
      <c r="AC2068" s="72"/>
      <c r="AD2068" s="72"/>
      <c r="AE2068" s="72"/>
      <c r="AF2068" s="72"/>
      <c r="AG2068" s="72"/>
      <c r="AH2068" s="72"/>
      <c r="AI2068" s="72"/>
      <c r="AJ2068" s="72"/>
      <c r="AK2068" s="72"/>
    </row>
    <row r="2069" ht="14.25" customHeight="1">
      <c r="A2069" s="78">
        <v>2066.0</v>
      </c>
      <c r="C2069" s="78" t="str">
        <f>VLOOKUP(G2069,[1]Macrodata_CCF!$A$3:$D$55,4,FALSE)</f>
        <v>#ERROR!</v>
      </c>
      <c r="E2069" s="79" t="str">
        <f>VLOOKUP(G2069,[1]Macrodata_CCF!$A$3:$B$55,2,FALSE)</f>
        <v>#ERROR!</v>
      </c>
      <c r="F2069" s="78">
        <v>0.0</v>
      </c>
      <c r="G2069" s="80">
        <v>32.0</v>
      </c>
      <c r="H2069" s="81">
        <v>4310.0</v>
      </c>
      <c r="I2069" s="81">
        <v>230000.0</v>
      </c>
      <c r="J2069" s="81">
        <v>44935.0</v>
      </c>
      <c r="K2069" s="81">
        <v>230000.0</v>
      </c>
      <c r="L2069" s="82">
        <v>0.1800035446851876</v>
      </c>
      <c r="N2069" s="83">
        <f t="shared" si="1"/>
        <v>0.1800035447</v>
      </c>
      <c r="O2069" s="83">
        <f t="shared" si="2"/>
        <v>0.1800035447</v>
      </c>
      <c r="Q2069" s="83">
        <f t="shared" si="3"/>
        <v>0.9812608696</v>
      </c>
      <c r="R2069" s="83">
        <f t="shared" si="4"/>
        <v>0.1800035447</v>
      </c>
      <c r="S2069" s="83" t="b">
        <f t="shared" si="5"/>
        <v>0</v>
      </c>
      <c r="T2069" s="72"/>
      <c r="U2069" s="72"/>
      <c r="V2069" s="72"/>
      <c r="W2069" s="72"/>
      <c r="X2069" s="72"/>
      <c r="Y2069" s="72"/>
      <c r="Z2069" s="72"/>
      <c r="AA2069" s="72"/>
      <c r="AB2069" s="72"/>
      <c r="AC2069" s="72"/>
      <c r="AD2069" s="72"/>
      <c r="AE2069" s="72"/>
      <c r="AF2069" s="72"/>
      <c r="AG2069" s="72"/>
      <c r="AH2069" s="72"/>
      <c r="AI2069" s="72"/>
      <c r="AJ2069" s="72"/>
      <c r="AK2069" s="72"/>
    </row>
    <row r="2070" ht="14.25" customHeight="1">
      <c r="A2070" s="78">
        <v>2067.0</v>
      </c>
      <c r="C2070" s="78" t="str">
        <f>VLOOKUP(G2070,[1]Macrodata_CCF!$A$3:$D$55,4,FALSE)</f>
        <v>#ERROR!</v>
      </c>
      <c r="E2070" s="79" t="str">
        <f>VLOOKUP(G2070,[1]Macrodata_CCF!$A$3:$B$55,2,FALSE)</f>
        <v>#ERROR!</v>
      </c>
      <c r="F2070" s="78">
        <v>0.0</v>
      </c>
      <c r="G2070" s="80">
        <v>28.0</v>
      </c>
      <c r="H2070" s="81">
        <v>132740.0</v>
      </c>
      <c r="I2070" s="81">
        <v>300000.0</v>
      </c>
      <c r="J2070" s="81">
        <v>97615.0</v>
      </c>
      <c r="K2070" s="81">
        <v>300000.0</v>
      </c>
      <c r="L2070" s="82">
        <v>-0.2100023914863088</v>
      </c>
      <c r="N2070" s="83">
        <f t="shared" si="1"/>
        <v>-0.2100023915</v>
      </c>
      <c r="O2070" s="83">
        <f t="shared" si="2"/>
        <v>0</v>
      </c>
      <c r="Q2070" s="83">
        <f t="shared" si="3"/>
        <v>0.5575333333</v>
      </c>
      <c r="R2070" s="83">
        <f t="shared" si="4"/>
        <v>-0.2100023915</v>
      </c>
      <c r="S2070" s="83" t="b">
        <f t="shared" si="5"/>
        <v>0</v>
      </c>
      <c r="T2070" s="72"/>
      <c r="U2070" s="72"/>
      <c r="V2070" s="72"/>
      <c r="W2070" s="72"/>
      <c r="X2070" s="72"/>
      <c r="Y2070" s="72"/>
      <c r="Z2070" s="72"/>
      <c r="AA2070" s="72"/>
      <c r="AB2070" s="72"/>
      <c r="AC2070" s="72"/>
      <c r="AD2070" s="72"/>
      <c r="AE2070" s="72"/>
      <c r="AF2070" s="72"/>
      <c r="AG2070" s="72"/>
      <c r="AH2070" s="72"/>
      <c r="AI2070" s="72"/>
      <c r="AJ2070" s="72"/>
      <c r="AK2070" s="72"/>
    </row>
    <row r="2071" ht="14.25" customHeight="1">
      <c r="A2071" s="78">
        <v>2068.0</v>
      </c>
      <c r="C2071" s="78" t="str">
        <f>VLOOKUP(G2071,[1]Macrodata_CCF!$A$3:$D$55,4,FALSE)</f>
        <v>#ERROR!</v>
      </c>
      <c r="E2071" s="79" t="str">
        <f>VLOOKUP(G2071,[1]Macrodata_CCF!$A$3:$B$55,2,FALSE)</f>
        <v>#ERROR!</v>
      </c>
      <c r="F2071" s="78">
        <v>0.0</v>
      </c>
      <c r="G2071" s="80">
        <v>46.0</v>
      </c>
      <c r="H2071" s="81">
        <v>255715.0</v>
      </c>
      <c r="I2071" s="81">
        <v>990000.0</v>
      </c>
      <c r="J2071" s="81">
        <v>1413720.0</v>
      </c>
      <c r="K2071" s="81">
        <v>1386000.0</v>
      </c>
      <c r="L2071" s="82">
        <v>1.577051144991386</v>
      </c>
      <c r="N2071" s="83">
        <f t="shared" si="1"/>
        <v>1.577051145</v>
      </c>
      <c r="O2071" s="83">
        <f t="shared" si="2"/>
        <v>1</v>
      </c>
      <c r="Q2071" s="83">
        <f t="shared" si="3"/>
        <v>0.7417020202</v>
      </c>
      <c r="R2071" s="83">
        <f t="shared" si="4"/>
        <v>1.577051145</v>
      </c>
      <c r="S2071" s="83" t="b">
        <f t="shared" si="5"/>
        <v>0</v>
      </c>
      <c r="T2071" s="72"/>
      <c r="U2071" s="72"/>
      <c r="V2071" s="72"/>
      <c r="W2071" s="72"/>
      <c r="X2071" s="72"/>
      <c r="Y2071" s="72"/>
      <c r="Z2071" s="72"/>
      <c r="AA2071" s="72"/>
      <c r="AB2071" s="72"/>
      <c r="AC2071" s="72"/>
      <c r="AD2071" s="72"/>
      <c r="AE2071" s="72"/>
      <c r="AF2071" s="72"/>
      <c r="AG2071" s="72"/>
      <c r="AH2071" s="72"/>
      <c r="AI2071" s="72"/>
      <c r="AJ2071" s="72"/>
      <c r="AK2071" s="72"/>
    </row>
    <row r="2072" ht="14.25" customHeight="1">
      <c r="A2072" s="78">
        <v>2069.0</v>
      </c>
      <c r="C2072" s="78" t="str">
        <f>VLOOKUP(G2072,[1]Macrodata_CCF!$A$3:$D$55,4,FALSE)</f>
        <v>#ERROR!</v>
      </c>
      <c r="E2072" s="79" t="str">
        <f>VLOOKUP(G2072,[1]Macrodata_CCF!$A$3:$B$55,2,FALSE)</f>
        <v>#ERROR!</v>
      </c>
      <c r="F2072" s="78">
        <v>0.0</v>
      </c>
      <c r="G2072" s="80">
        <v>52.0</v>
      </c>
      <c r="H2072" s="81">
        <v>329015.0</v>
      </c>
      <c r="I2072" s="81">
        <v>580000.0</v>
      </c>
      <c r="J2072" s="81">
        <v>243680.0</v>
      </c>
      <c r="K2072" s="81">
        <v>812000.0</v>
      </c>
      <c r="L2072" s="82">
        <v>-0.3400003984301851</v>
      </c>
      <c r="N2072" s="83">
        <f t="shared" si="1"/>
        <v>-0.3400003984</v>
      </c>
      <c r="O2072" s="83">
        <f t="shared" si="2"/>
        <v>0</v>
      </c>
      <c r="Q2072" s="83">
        <f t="shared" si="3"/>
        <v>0.4327327586</v>
      </c>
      <c r="R2072" s="83">
        <f t="shared" si="4"/>
        <v>-0.3400003984</v>
      </c>
      <c r="S2072" s="83" t="b">
        <f t="shared" si="5"/>
        <v>0</v>
      </c>
      <c r="T2072" s="72"/>
      <c r="U2072" s="72"/>
      <c r="V2072" s="72"/>
      <c r="W2072" s="72"/>
      <c r="X2072" s="72"/>
      <c r="Y2072" s="72"/>
      <c r="Z2072" s="72"/>
      <c r="AA2072" s="72"/>
      <c r="AB2072" s="72"/>
      <c r="AC2072" s="72"/>
      <c r="AD2072" s="72"/>
      <c r="AE2072" s="72"/>
      <c r="AF2072" s="72"/>
      <c r="AG2072" s="72"/>
      <c r="AH2072" s="72"/>
      <c r="AI2072" s="72"/>
      <c r="AJ2072" s="72"/>
      <c r="AK2072" s="72"/>
    </row>
    <row r="2073" ht="14.25" customHeight="1">
      <c r="A2073" s="78">
        <v>2070.0</v>
      </c>
      <c r="C2073" s="78" t="str">
        <f>VLOOKUP(G2073,[1]Macrodata_CCF!$A$3:$D$55,4,FALSE)</f>
        <v>#ERROR!</v>
      </c>
      <c r="E2073" s="79" t="str">
        <f>VLOOKUP(G2073,[1]Macrodata_CCF!$A$3:$B$55,2,FALSE)</f>
        <v>#ERROR!</v>
      </c>
      <c r="F2073" s="78">
        <v>0.0</v>
      </c>
      <c r="G2073" s="80">
        <v>19.0</v>
      </c>
      <c r="H2073" s="81">
        <v>197170.0</v>
      </c>
      <c r="I2073" s="81">
        <v>300000.0</v>
      </c>
      <c r="J2073" s="81">
        <v>217735.0</v>
      </c>
      <c r="K2073" s="81">
        <v>300000.0</v>
      </c>
      <c r="L2073" s="82">
        <v>0.1999902752115142</v>
      </c>
      <c r="N2073" s="83">
        <f t="shared" si="1"/>
        <v>0.1999902752</v>
      </c>
      <c r="O2073" s="83">
        <f t="shared" si="2"/>
        <v>0.1999902752</v>
      </c>
      <c r="Q2073" s="83">
        <f t="shared" si="3"/>
        <v>0.3427666667</v>
      </c>
      <c r="R2073" s="83">
        <f t="shared" si="4"/>
        <v>0.1999902752</v>
      </c>
      <c r="S2073" s="83" t="b">
        <f t="shared" si="5"/>
        <v>0</v>
      </c>
      <c r="T2073" s="72"/>
      <c r="U2073" s="72"/>
      <c r="V2073" s="72"/>
      <c r="W2073" s="72"/>
      <c r="X2073" s="72"/>
      <c r="Y2073" s="72"/>
      <c r="Z2073" s="72"/>
      <c r="AA2073" s="72"/>
      <c r="AB2073" s="72"/>
      <c r="AC2073" s="72"/>
      <c r="AD2073" s="72"/>
      <c r="AE2073" s="72"/>
      <c r="AF2073" s="72"/>
      <c r="AG2073" s="72"/>
      <c r="AH2073" s="72"/>
      <c r="AI2073" s="72"/>
      <c r="AJ2073" s="72"/>
      <c r="AK2073" s="72"/>
    </row>
    <row r="2074" ht="14.25" customHeight="1">
      <c r="A2074" s="78">
        <v>2071.0</v>
      </c>
      <c r="C2074" s="78" t="str">
        <f>VLOOKUP(G2074,[1]Macrodata_CCF!$A$3:$D$55,4,FALSE)</f>
        <v>#ERROR!</v>
      </c>
      <c r="E2074" s="79" t="str">
        <f>VLOOKUP(G2074,[1]Macrodata_CCF!$A$3:$B$55,2,FALSE)</f>
        <v>#ERROR!</v>
      </c>
      <c r="F2074" s="78">
        <v>0.0</v>
      </c>
      <c r="G2074" s="80">
        <v>22.0</v>
      </c>
      <c r="H2074" s="81">
        <v>407415.0</v>
      </c>
      <c r="I2074" s="81">
        <v>730000.0</v>
      </c>
      <c r="J2074" s="81">
        <v>744600.0</v>
      </c>
      <c r="K2074" s="81">
        <v>730000.0</v>
      </c>
      <c r="L2074" s="82">
        <v>1.045259388998248</v>
      </c>
      <c r="N2074" s="83">
        <f t="shared" si="1"/>
        <v>1.045259389</v>
      </c>
      <c r="O2074" s="83">
        <f t="shared" si="2"/>
        <v>1</v>
      </c>
      <c r="Q2074" s="83">
        <f t="shared" si="3"/>
        <v>0.4418972603</v>
      </c>
      <c r="R2074" s="83">
        <f t="shared" si="4"/>
        <v>1.045259389</v>
      </c>
      <c r="S2074" s="83" t="b">
        <f t="shared" si="5"/>
        <v>0</v>
      </c>
      <c r="T2074" s="72"/>
      <c r="U2074" s="72"/>
      <c r="V2074" s="72"/>
      <c r="W2074" s="72"/>
      <c r="X2074" s="72"/>
      <c r="Y2074" s="72"/>
      <c r="Z2074" s="72"/>
      <c r="AA2074" s="72"/>
      <c r="AB2074" s="72"/>
      <c r="AC2074" s="72"/>
      <c r="AD2074" s="72"/>
      <c r="AE2074" s="72"/>
      <c r="AF2074" s="72"/>
      <c r="AG2074" s="72"/>
      <c r="AH2074" s="72"/>
      <c r="AI2074" s="72"/>
      <c r="AJ2074" s="72"/>
      <c r="AK2074" s="72"/>
    </row>
    <row r="2075" ht="14.25" customHeight="1">
      <c r="A2075" s="78">
        <v>2072.0</v>
      </c>
      <c r="C2075" s="78" t="str">
        <f>VLOOKUP(G2075,[1]Macrodata_CCF!$A$3:$D$55,4,FALSE)</f>
        <v>#ERROR!</v>
      </c>
      <c r="E2075" s="79" t="str">
        <f>VLOOKUP(G2075,[1]Macrodata_CCF!$A$3:$B$55,2,FALSE)</f>
        <v>#ERROR!</v>
      </c>
      <c r="F2075" s="78">
        <v>0.0</v>
      </c>
      <c r="G2075" s="80">
        <v>5.0</v>
      </c>
      <c r="H2075" s="81">
        <v>0.0</v>
      </c>
      <c r="I2075" s="81">
        <v>90000.0</v>
      </c>
      <c r="J2075" s="81">
        <v>34200.0</v>
      </c>
      <c r="K2075" s="81">
        <v>90000.0</v>
      </c>
      <c r="L2075" s="82">
        <v>0.38</v>
      </c>
      <c r="N2075" s="83">
        <f t="shared" si="1"/>
        <v>0.38</v>
      </c>
      <c r="O2075" s="83">
        <f t="shared" si="2"/>
        <v>0.38</v>
      </c>
      <c r="Q2075" s="83">
        <f t="shared" si="3"/>
        <v>1</v>
      </c>
      <c r="R2075" s="83">
        <f t="shared" si="4"/>
        <v>0.38</v>
      </c>
      <c r="S2075" s="83" t="b">
        <f t="shared" si="5"/>
        <v>0</v>
      </c>
      <c r="T2075" s="72"/>
      <c r="U2075" s="72"/>
      <c r="V2075" s="72"/>
      <c r="W2075" s="72"/>
      <c r="X2075" s="72"/>
      <c r="Y2075" s="72"/>
      <c r="Z2075" s="72"/>
      <c r="AA2075" s="72"/>
      <c r="AB2075" s="72"/>
      <c r="AC2075" s="72"/>
      <c r="AD2075" s="72"/>
      <c r="AE2075" s="72"/>
      <c r="AF2075" s="72"/>
      <c r="AG2075" s="72"/>
      <c r="AH2075" s="72"/>
      <c r="AI2075" s="72"/>
      <c r="AJ2075" s="72"/>
      <c r="AK2075" s="72"/>
    </row>
    <row r="2076" ht="14.25" customHeight="1">
      <c r="A2076" s="78">
        <v>2073.0</v>
      </c>
      <c r="C2076" s="78" t="str">
        <f>VLOOKUP(G2076,[1]Macrodata_CCF!$A$3:$D$55,4,FALSE)</f>
        <v>#ERROR!</v>
      </c>
      <c r="E2076" s="79" t="str">
        <f>VLOOKUP(G2076,[1]Macrodata_CCF!$A$3:$B$55,2,FALSE)</f>
        <v>#ERROR!</v>
      </c>
      <c r="F2076" s="78">
        <v>0.0</v>
      </c>
      <c r="G2076" s="80">
        <v>10.0</v>
      </c>
      <c r="H2076" s="81">
        <v>185500.0</v>
      </c>
      <c r="I2076" s="81">
        <v>630000.0</v>
      </c>
      <c r="J2076" s="81">
        <v>318850.0</v>
      </c>
      <c r="K2076" s="81">
        <v>630000.0</v>
      </c>
      <c r="L2076" s="82">
        <v>0.3</v>
      </c>
      <c r="N2076" s="83">
        <f t="shared" si="1"/>
        <v>0.3</v>
      </c>
      <c r="O2076" s="83">
        <f t="shared" si="2"/>
        <v>0.3</v>
      </c>
      <c r="Q2076" s="83">
        <f t="shared" si="3"/>
        <v>0.7055555556</v>
      </c>
      <c r="R2076" s="83">
        <f t="shared" si="4"/>
        <v>0.3</v>
      </c>
      <c r="S2076" s="83" t="b">
        <f t="shared" si="5"/>
        <v>0</v>
      </c>
      <c r="T2076" s="72"/>
      <c r="U2076" s="72"/>
      <c r="V2076" s="72"/>
      <c r="W2076" s="72"/>
      <c r="X2076" s="72"/>
      <c r="Y2076" s="72"/>
      <c r="Z2076" s="72"/>
      <c r="AA2076" s="72"/>
      <c r="AB2076" s="72"/>
      <c r="AC2076" s="72"/>
      <c r="AD2076" s="72"/>
      <c r="AE2076" s="72"/>
      <c r="AF2076" s="72"/>
      <c r="AG2076" s="72"/>
      <c r="AH2076" s="72"/>
      <c r="AI2076" s="72"/>
      <c r="AJ2076" s="72"/>
      <c r="AK2076" s="72"/>
    </row>
    <row r="2077" ht="14.25" customHeight="1">
      <c r="A2077" s="78">
        <v>2074.0</v>
      </c>
      <c r="C2077" s="78" t="str">
        <f>VLOOKUP(G2077,[1]Macrodata_CCF!$A$3:$D$55,4,FALSE)</f>
        <v>#ERROR!</v>
      </c>
      <c r="E2077" s="79" t="str">
        <f>VLOOKUP(G2077,[1]Macrodata_CCF!$A$3:$B$55,2,FALSE)</f>
        <v>#ERROR!</v>
      </c>
      <c r="F2077" s="78">
        <v>0.0</v>
      </c>
      <c r="G2077" s="80">
        <v>17.0</v>
      </c>
      <c r="H2077" s="81">
        <v>0.0</v>
      </c>
      <c r="I2077" s="81">
        <v>760000.0</v>
      </c>
      <c r="J2077" s="81">
        <v>136800.0</v>
      </c>
      <c r="K2077" s="81">
        <v>760000.0</v>
      </c>
      <c r="L2077" s="82">
        <v>0.18</v>
      </c>
      <c r="N2077" s="83">
        <f t="shared" si="1"/>
        <v>0.18</v>
      </c>
      <c r="O2077" s="83">
        <f t="shared" si="2"/>
        <v>0.18</v>
      </c>
      <c r="Q2077" s="83">
        <f t="shared" si="3"/>
        <v>1</v>
      </c>
      <c r="R2077" s="83">
        <f t="shared" si="4"/>
        <v>0.18</v>
      </c>
      <c r="S2077" s="83" t="b">
        <f t="shared" si="5"/>
        <v>0</v>
      </c>
      <c r="T2077" s="72"/>
      <c r="U2077" s="72"/>
      <c r="V2077" s="72"/>
      <c r="W2077" s="72"/>
      <c r="X2077" s="72"/>
      <c r="Y2077" s="72"/>
      <c r="Z2077" s="72"/>
      <c r="AA2077" s="72"/>
      <c r="AB2077" s="72"/>
      <c r="AC2077" s="72"/>
      <c r="AD2077" s="72"/>
      <c r="AE2077" s="72"/>
      <c r="AF2077" s="72"/>
      <c r="AG2077" s="72"/>
      <c r="AH2077" s="72"/>
      <c r="AI2077" s="72"/>
      <c r="AJ2077" s="72"/>
      <c r="AK2077" s="72"/>
    </row>
    <row r="2078" ht="14.25" customHeight="1">
      <c r="A2078" s="78">
        <v>2075.0</v>
      </c>
      <c r="C2078" s="78" t="str">
        <f>VLOOKUP(G2078,[1]Macrodata_CCF!$A$3:$D$55,4,FALSE)</f>
        <v>#ERROR!</v>
      </c>
      <c r="E2078" s="79" t="str">
        <f>VLOOKUP(G2078,[1]Macrodata_CCF!$A$3:$B$55,2,FALSE)</f>
        <v>#ERROR!</v>
      </c>
      <c r="F2078" s="78">
        <v>0.0</v>
      </c>
      <c r="G2078" s="80">
        <v>46.0</v>
      </c>
      <c r="H2078" s="81">
        <v>40870.0</v>
      </c>
      <c r="I2078" s="81">
        <v>420000.0</v>
      </c>
      <c r="J2078" s="81">
        <v>93950.0</v>
      </c>
      <c r="K2078" s="81">
        <v>420000.0</v>
      </c>
      <c r="L2078" s="82">
        <v>0.1400047477118666</v>
      </c>
      <c r="N2078" s="83">
        <f t="shared" si="1"/>
        <v>0.1400047477</v>
      </c>
      <c r="O2078" s="83">
        <f t="shared" si="2"/>
        <v>0.1400047477</v>
      </c>
      <c r="Q2078" s="83">
        <f t="shared" si="3"/>
        <v>0.9026904762</v>
      </c>
      <c r="R2078" s="83">
        <f t="shared" si="4"/>
        <v>0.1400047477</v>
      </c>
      <c r="S2078" s="83" t="b">
        <f t="shared" si="5"/>
        <v>0</v>
      </c>
      <c r="T2078" s="72"/>
      <c r="U2078" s="72"/>
      <c r="V2078" s="72"/>
      <c r="W2078" s="72"/>
      <c r="X2078" s="72"/>
      <c r="Y2078" s="72"/>
      <c r="Z2078" s="72"/>
      <c r="AA2078" s="72"/>
      <c r="AB2078" s="72"/>
      <c r="AC2078" s="72"/>
      <c r="AD2078" s="72"/>
      <c r="AE2078" s="72"/>
      <c r="AF2078" s="72"/>
      <c r="AG2078" s="72"/>
      <c r="AH2078" s="72"/>
      <c r="AI2078" s="72"/>
      <c r="AJ2078" s="72"/>
      <c r="AK2078" s="72"/>
    </row>
    <row r="2079" ht="14.25" customHeight="1">
      <c r="A2079" s="78">
        <v>2076.0</v>
      </c>
      <c r="C2079" s="78" t="str">
        <f>VLOOKUP(G2079,[1]Macrodata_CCF!$A$3:$D$55,4,FALSE)</f>
        <v>#ERROR!</v>
      </c>
      <c r="E2079" s="79" t="str">
        <f>VLOOKUP(G2079,[1]Macrodata_CCF!$A$3:$B$55,2,FALSE)</f>
        <v>#ERROR!</v>
      </c>
      <c r="F2079" s="78">
        <v>0.0</v>
      </c>
      <c r="G2079" s="80">
        <v>46.0</v>
      </c>
      <c r="H2079" s="81">
        <v>134975.0</v>
      </c>
      <c r="I2079" s="81">
        <v>940000.0</v>
      </c>
      <c r="J2079" s="81">
        <v>247680.0</v>
      </c>
      <c r="K2079" s="81">
        <v>1504000.0</v>
      </c>
      <c r="L2079" s="82">
        <v>0.1400018632961709</v>
      </c>
      <c r="N2079" s="83">
        <f t="shared" si="1"/>
        <v>0.1400018633</v>
      </c>
      <c r="O2079" s="83">
        <f t="shared" si="2"/>
        <v>0.1400018633</v>
      </c>
      <c r="Q2079" s="83">
        <f t="shared" si="3"/>
        <v>0.8564095745</v>
      </c>
      <c r="R2079" s="83">
        <f t="shared" si="4"/>
        <v>0.1400018633</v>
      </c>
      <c r="S2079" s="83" t="b">
        <f t="shared" si="5"/>
        <v>0</v>
      </c>
      <c r="T2079" s="72"/>
      <c r="U2079" s="72"/>
      <c r="V2079" s="72"/>
      <c r="W2079" s="72"/>
      <c r="X2079" s="72"/>
      <c r="Y2079" s="72"/>
      <c r="Z2079" s="72"/>
      <c r="AA2079" s="72"/>
      <c r="AB2079" s="72"/>
      <c r="AC2079" s="72"/>
      <c r="AD2079" s="72"/>
      <c r="AE2079" s="72"/>
      <c r="AF2079" s="72"/>
      <c r="AG2079" s="72"/>
      <c r="AH2079" s="72"/>
      <c r="AI2079" s="72"/>
      <c r="AJ2079" s="72"/>
      <c r="AK2079" s="72"/>
    </row>
    <row r="2080" ht="14.25" customHeight="1">
      <c r="A2080" s="78">
        <v>2077.0</v>
      </c>
      <c r="C2080" s="78" t="str">
        <f>VLOOKUP(G2080,[1]Macrodata_CCF!$A$3:$D$55,4,FALSE)</f>
        <v>#ERROR!</v>
      </c>
      <c r="E2080" s="79" t="str">
        <f>VLOOKUP(G2080,[1]Macrodata_CCF!$A$3:$B$55,2,FALSE)</f>
        <v>#ERROR!</v>
      </c>
      <c r="F2080" s="78">
        <v>0.0</v>
      </c>
      <c r="G2080" s="80">
        <v>44.0</v>
      </c>
      <c r="H2080" s="81">
        <v>12730.0</v>
      </c>
      <c r="I2080" s="81">
        <v>20000.0</v>
      </c>
      <c r="J2080" s="81">
        <v>14110.0</v>
      </c>
      <c r="K2080" s="81">
        <v>20000.0</v>
      </c>
      <c r="L2080" s="82">
        <v>0.1898211829436038</v>
      </c>
      <c r="N2080" s="83">
        <f t="shared" si="1"/>
        <v>0.1898211829</v>
      </c>
      <c r="O2080" s="83">
        <f t="shared" si="2"/>
        <v>0.1898211829</v>
      </c>
      <c r="Q2080" s="83">
        <f t="shared" si="3"/>
        <v>0.3635</v>
      </c>
      <c r="R2080" s="83">
        <f t="shared" si="4"/>
        <v>0.1898211829</v>
      </c>
      <c r="S2080" s="83" t="b">
        <f t="shared" si="5"/>
        <v>0</v>
      </c>
      <c r="T2080" s="72"/>
      <c r="U2080" s="72"/>
      <c r="V2080" s="72"/>
      <c r="W2080" s="72"/>
      <c r="X2080" s="72"/>
      <c r="Y2080" s="72"/>
      <c r="Z2080" s="72"/>
      <c r="AA2080" s="72"/>
      <c r="AB2080" s="72"/>
      <c r="AC2080" s="72"/>
      <c r="AD2080" s="72"/>
      <c r="AE2080" s="72"/>
      <c r="AF2080" s="72"/>
      <c r="AG2080" s="72"/>
      <c r="AH2080" s="72"/>
      <c r="AI2080" s="72"/>
      <c r="AJ2080" s="72"/>
      <c r="AK2080" s="72"/>
    </row>
    <row r="2081" ht="14.25" customHeight="1">
      <c r="A2081" s="78">
        <v>2078.0</v>
      </c>
      <c r="C2081" s="78" t="str">
        <f>VLOOKUP(G2081,[1]Macrodata_CCF!$A$3:$D$55,4,FALSE)</f>
        <v>#ERROR!</v>
      </c>
      <c r="E2081" s="79" t="str">
        <f>VLOOKUP(G2081,[1]Macrodata_CCF!$A$3:$B$55,2,FALSE)</f>
        <v>#ERROR!</v>
      </c>
      <c r="F2081" s="78">
        <v>1.0</v>
      </c>
      <c r="G2081" s="80">
        <v>17.0</v>
      </c>
      <c r="H2081" s="81">
        <v>353015.0</v>
      </c>
      <c r="I2081" s="81">
        <v>900000.0</v>
      </c>
      <c r="J2081" s="81">
        <v>918000.0</v>
      </c>
      <c r="K2081" s="81">
        <v>900000.0</v>
      </c>
      <c r="L2081" s="82">
        <v>1.032907666572209</v>
      </c>
      <c r="N2081" s="83">
        <f t="shared" si="1"/>
        <v>1.032907667</v>
      </c>
      <c r="O2081" s="83">
        <f t="shared" si="2"/>
        <v>1</v>
      </c>
      <c r="Q2081" s="83">
        <f t="shared" si="3"/>
        <v>0.6077611111</v>
      </c>
      <c r="R2081" s="83">
        <f t="shared" si="4"/>
        <v>1.032907667</v>
      </c>
      <c r="S2081" s="83" t="b">
        <f t="shared" si="5"/>
        <v>0</v>
      </c>
      <c r="T2081" s="72"/>
      <c r="U2081" s="72"/>
      <c r="V2081" s="72"/>
      <c r="W2081" s="72"/>
      <c r="X2081" s="72"/>
      <c r="Y2081" s="72"/>
      <c r="Z2081" s="72"/>
      <c r="AA2081" s="72"/>
      <c r="AB2081" s="72"/>
      <c r="AC2081" s="72"/>
      <c r="AD2081" s="72"/>
      <c r="AE2081" s="72"/>
      <c r="AF2081" s="72"/>
      <c r="AG2081" s="72"/>
      <c r="AH2081" s="72"/>
      <c r="AI2081" s="72"/>
      <c r="AJ2081" s="72"/>
      <c r="AK2081" s="72"/>
    </row>
    <row r="2082" ht="14.25" customHeight="1">
      <c r="A2082" s="78">
        <v>2079.0</v>
      </c>
      <c r="C2082" s="78" t="str">
        <f>VLOOKUP(G2082,[1]Macrodata_CCF!$A$3:$D$55,4,FALSE)</f>
        <v>#ERROR!</v>
      </c>
      <c r="E2082" s="79" t="str">
        <f>VLOOKUP(G2082,[1]Macrodata_CCF!$A$3:$B$55,2,FALSE)</f>
        <v>#ERROR!</v>
      </c>
      <c r="F2082" s="78">
        <v>0.0</v>
      </c>
      <c r="G2082" s="80">
        <v>53.0</v>
      </c>
      <c r="H2082" s="81">
        <v>25335.0</v>
      </c>
      <c r="I2082" s="81">
        <v>710000.0</v>
      </c>
      <c r="J2082" s="81">
        <v>93800.0</v>
      </c>
      <c r="K2082" s="81">
        <v>710000.0</v>
      </c>
      <c r="L2082" s="82">
        <v>0.09999780914753931</v>
      </c>
      <c r="N2082" s="83">
        <f t="shared" si="1"/>
        <v>0.09999780915</v>
      </c>
      <c r="O2082" s="83">
        <f t="shared" si="2"/>
        <v>0.09999780915</v>
      </c>
      <c r="Q2082" s="83">
        <f t="shared" si="3"/>
        <v>0.9643169014</v>
      </c>
      <c r="R2082" s="83">
        <f t="shared" si="4"/>
        <v>0.09999780915</v>
      </c>
      <c r="S2082" s="83" t="b">
        <f t="shared" si="5"/>
        <v>0</v>
      </c>
      <c r="T2082" s="72"/>
      <c r="U2082" s="72"/>
      <c r="V2082" s="72"/>
      <c r="W2082" s="72"/>
      <c r="X2082" s="72"/>
      <c r="Y2082" s="72"/>
      <c r="Z2082" s="72"/>
      <c r="AA2082" s="72"/>
      <c r="AB2082" s="72"/>
      <c r="AC2082" s="72"/>
      <c r="AD2082" s="72"/>
      <c r="AE2082" s="72"/>
      <c r="AF2082" s="72"/>
      <c r="AG2082" s="72"/>
      <c r="AH2082" s="72"/>
      <c r="AI2082" s="72"/>
      <c r="AJ2082" s="72"/>
      <c r="AK2082" s="72"/>
    </row>
    <row r="2083" ht="14.25" customHeight="1">
      <c r="A2083" s="78">
        <v>2080.0</v>
      </c>
      <c r="C2083" s="78" t="str">
        <f>VLOOKUP(G2083,[1]Macrodata_CCF!$A$3:$D$55,4,FALSE)</f>
        <v>#ERROR!</v>
      </c>
      <c r="E2083" s="79" t="str">
        <f>VLOOKUP(G2083,[1]Macrodata_CCF!$A$3:$B$55,2,FALSE)</f>
        <v>#ERROR!</v>
      </c>
      <c r="F2083" s="78">
        <v>0.0</v>
      </c>
      <c r="G2083" s="80">
        <v>11.0</v>
      </c>
      <c r="H2083" s="81">
        <v>375985.0</v>
      </c>
      <c r="I2083" s="81">
        <v>530000.0</v>
      </c>
      <c r="J2083" s="81">
        <v>399085.0</v>
      </c>
      <c r="K2083" s="81">
        <v>530000.0</v>
      </c>
      <c r="L2083" s="82">
        <v>0.1499853910333409</v>
      </c>
      <c r="N2083" s="83">
        <f t="shared" si="1"/>
        <v>0.149985391</v>
      </c>
      <c r="O2083" s="83">
        <f t="shared" si="2"/>
        <v>0.149985391</v>
      </c>
      <c r="Q2083" s="83">
        <f t="shared" si="3"/>
        <v>0.2905943396</v>
      </c>
      <c r="R2083" s="83">
        <f t="shared" si="4"/>
        <v>0.149985391</v>
      </c>
      <c r="S2083" s="83" t="b">
        <f t="shared" si="5"/>
        <v>0</v>
      </c>
      <c r="T2083" s="72"/>
      <c r="U2083" s="72"/>
      <c r="V2083" s="72"/>
      <c r="W2083" s="72"/>
      <c r="X2083" s="72"/>
      <c r="Y2083" s="72"/>
      <c r="Z2083" s="72"/>
      <c r="AA2083" s="72"/>
      <c r="AB2083" s="72"/>
      <c r="AC2083" s="72"/>
      <c r="AD2083" s="72"/>
      <c r="AE2083" s="72"/>
      <c r="AF2083" s="72"/>
      <c r="AG2083" s="72"/>
      <c r="AH2083" s="72"/>
      <c r="AI2083" s="72"/>
      <c r="AJ2083" s="72"/>
      <c r="AK2083" s="72"/>
    </row>
    <row r="2084" ht="14.25" customHeight="1">
      <c r="A2084" s="78">
        <v>2081.0</v>
      </c>
      <c r="C2084" s="78" t="str">
        <f>VLOOKUP(G2084,[1]Macrodata_CCF!$A$3:$D$55,4,FALSE)</f>
        <v>#ERROR!</v>
      </c>
      <c r="E2084" s="79" t="str">
        <f>VLOOKUP(G2084,[1]Macrodata_CCF!$A$3:$B$55,2,FALSE)</f>
        <v>#ERROR!</v>
      </c>
      <c r="F2084" s="78">
        <v>0.0</v>
      </c>
      <c r="G2084" s="80">
        <v>17.0</v>
      </c>
      <c r="H2084" s="81">
        <v>720.0</v>
      </c>
      <c r="I2084" s="81">
        <v>130000.0</v>
      </c>
      <c r="J2084" s="81">
        <v>26575.0</v>
      </c>
      <c r="K2084" s="81">
        <v>130000.0</v>
      </c>
      <c r="L2084" s="82">
        <v>0.1999922648514851</v>
      </c>
      <c r="N2084" s="83">
        <f t="shared" si="1"/>
        <v>0.1999922649</v>
      </c>
      <c r="O2084" s="83">
        <f t="shared" si="2"/>
        <v>0.1999922649</v>
      </c>
      <c r="Q2084" s="83">
        <f t="shared" si="3"/>
        <v>0.9944615385</v>
      </c>
      <c r="R2084" s="83">
        <f t="shared" si="4"/>
        <v>0.1999922649</v>
      </c>
      <c r="S2084" s="83" t="b">
        <f t="shared" si="5"/>
        <v>0</v>
      </c>
      <c r="T2084" s="72"/>
      <c r="U2084" s="72"/>
      <c r="V2084" s="72"/>
      <c r="W2084" s="72"/>
      <c r="X2084" s="72"/>
      <c r="Y2084" s="72"/>
      <c r="Z2084" s="72"/>
      <c r="AA2084" s="72"/>
      <c r="AB2084" s="72"/>
      <c r="AC2084" s="72"/>
      <c r="AD2084" s="72"/>
      <c r="AE2084" s="72"/>
      <c r="AF2084" s="72"/>
      <c r="AG2084" s="72"/>
      <c r="AH2084" s="72"/>
      <c r="AI2084" s="72"/>
      <c r="AJ2084" s="72"/>
      <c r="AK2084" s="72"/>
    </row>
    <row r="2085" ht="14.25" customHeight="1">
      <c r="A2085" s="78">
        <v>2082.0</v>
      </c>
      <c r="C2085" s="78" t="str">
        <f>VLOOKUP(G2085,[1]Macrodata_CCF!$A$3:$D$55,4,FALSE)</f>
        <v>#ERROR!</v>
      </c>
      <c r="E2085" s="79" t="str">
        <f>VLOOKUP(G2085,[1]Macrodata_CCF!$A$3:$B$55,2,FALSE)</f>
        <v>#ERROR!</v>
      </c>
      <c r="F2085" s="78">
        <v>0.0</v>
      </c>
      <c r="G2085" s="80">
        <v>53.0</v>
      </c>
      <c r="H2085" s="81">
        <v>158560.0</v>
      </c>
      <c r="I2085" s="81">
        <v>260000.0</v>
      </c>
      <c r="J2085" s="81">
        <v>165660.0</v>
      </c>
      <c r="K2085" s="81">
        <v>260000.0</v>
      </c>
      <c r="L2085" s="82">
        <v>0.06999211356466876</v>
      </c>
      <c r="N2085" s="83">
        <f t="shared" si="1"/>
        <v>0.06999211356</v>
      </c>
      <c r="O2085" s="83">
        <f t="shared" si="2"/>
        <v>0.06999211356</v>
      </c>
      <c r="Q2085" s="83">
        <f t="shared" si="3"/>
        <v>0.3901538462</v>
      </c>
      <c r="R2085" s="83">
        <f t="shared" si="4"/>
        <v>0.06999211356</v>
      </c>
      <c r="S2085" s="83" t="b">
        <f t="shared" si="5"/>
        <v>0</v>
      </c>
      <c r="T2085" s="72"/>
      <c r="U2085" s="72"/>
      <c r="V2085" s="72"/>
      <c r="W2085" s="72"/>
      <c r="X2085" s="72"/>
      <c r="Y2085" s="72"/>
      <c r="Z2085" s="72"/>
      <c r="AA2085" s="72"/>
      <c r="AB2085" s="72"/>
      <c r="AC2085" s="72"/>
      <c r="AD2085" s="72"/>
      <c r="AE2085" s="72"/>
      <c r="AF2085" s="72"/>
      <c r="AG2085" s="72"/>
      <c r="AH2085" s="72"/>
      <c r="AI2085" s="72"/>
      <c r="AJ2085" s="72"/>
      <c r="AK2085" s="72"/>
    </row>
    <row r="2086" ht="14.25" customHeight="1">
      <c r="A2086" s="78">
        <v>2083.0</v>
      </c>
      <c r="C2086" s="78" t="str">
        <f>VLOOKUP(G2086,[1]Macrodata_CCF!$A$3:$D$55,4,FALSE)</f>
        <v>#ERROR!</v>
      </c>
      <c r="E2086" s="79" t="str">
        <f>VLOOKUP(G2086,[1]Macrodata_CCF!$A$3:$B$55,2,FALSE)</f>
        <v>#ERROR!</v>
      </c>
      <c r="F2086" s="78">
        <v>0.0</v>
      </c>
      <c r="G2086" s="80">
        <v>45.0</v>
      </c>
      <c r="H2086" s="81">
        <v>0.0</v>
      </c>
      <c r="I2086" s="81">
        <v>180000.0</v>
      </c>
      <c r="J2086" s="81">
        <v>27000.0</v>
      </c>
      <c r="K2086" s="81">
        <v>270000.0</v>
      </c>
      <c r="L2086" s="82">
        <v>0.15</v>
      </c>
      <c r="N2086" s="83">
        <f t="shared" si="1"/>
        <v>0.15</v>
      </c>
      <c r="O2086" s="83">
        <f t="shared" si="2"/>
        <v>0.15</v>
      </c>
      <c r="Q2086" s="83">
        <f t="shared" si="3"/>
        <v>1</v>
      </c>
      <c r="R2086" s="83">
        <f t="shared" si="4"/>
        <v>0.15</v>
      </c>
      <c r="S2086" s="83" t="b">
        <f t="shared" si="5"/>
        <v>0</v>
      </c>
      <c r="T2086" s="72"/>
      <c r="U2086" s="72"/>
      <c r="V2086" s="72"/>
      <c r="W2086" s="72"/>
      <c r="X2086" s="72"/>
      <c r="Y2086" s="72"/>
      <c r="Z2086" s="72"/>
      <c r="AA2086" s="72"/>
      <c r="AB2086" s="72"/>
      <c r="AC2086" s="72"/>
      <c r="AD2086" s="72"/>
      <c r="AE2086" s="72"/>
      <c r="AF2086" s="72"/>
      <c r="AG2086" s="72"/>
      <c r="AH2086" s="72"/>
      <c r="AI2086" s="72"/>
      <c r="AJ2086" s="72"/>
      <c r="AK2086" s="72"/>
    </row>
    <row r="2087" ht="14.25" customHeight="1">
      <c r="A2087" s="78">
        <v>2084.0</v>
      </c>
      <c r="C2087" s="78" t="str">
        <f>VLOOKUP(G2087,[1]Macrodata_CCF!$A$3:$D$55,4,FALSE)</f>
        <v>#ERROR!</v>
      </c>
      <c r="E2087" s="79" t="str">
        <f>VLOOKUP(G2087,[1]Macrodata_CCF!$A$3:$B$55,2,FALSE)</f>
        <v>#ERROR!</v>
      </c>
      <c r="F2087" s="78">
        <v>1.0</v>
      </c>
      <c r="G2087" s="80">
        <v>6.0</v>
      </c>
      <c r="H2087" s="81">
        <v>88920.0</v>
      </c>
      <c r="I2087" s="81">
        <v>140000.0</v>
      </c>
      <c r="J2087" s="81">
        <v>115480.0</v>
      </c>
      <c r="K2087" s="81">
        <v>140000.0</v>
      </c>
      <c r="L2087" s="82">
        <v>0.5199686765857479</v>
      </c>
      <c r="N2087" s="83">
        <f t="shared" si="1"/>
        <v>0.5199686766</v>
      </c>
      <c r="O2087" s="83">
        <f t="shared" si="2"/>
        <v>0.5199686766</v>
      </c>
      <c r="Q2087" s="83">
        <f t="shared" si="3"/>
        <v>0.3648571429</v>
      </c>
      <c r="R2087" s="83">
        <f t="shared" si="4"/>
        <v>0.5199686766</v>
      </c>
      <c r="S2087" s="83" t="b">
        <f t="shared" si="5"/>
        <v>0</v>
      </c>
      <c r="T2087" s="72"/>
      <c r="U2087" s="72"/>
      <c r="V2087" s="72"/>
      <c r="W2087" s="72"/>
      <c r="X2087" s="72"/>
      <c r="Y2087" s="72"/>
      <c r="Z2087" s="72"/>
      <c r="AA2087" s="72"/>
      <c r="AB2087" s="72"/>
      <c r="AC2087" s="72"/>
      <c r="AD2087" s="72"/>
      <c r="AE2087" s="72"/>
      <c r="AF2087" s="72"/>
      <c r="AG2087" s="72"/>
      <c r="AH2087" s="72"/>
      <c r="AI2087" s="72"/>
      <c r="AJ2087" s="72"/>
      <c r="AK2087" s="72"/>
    </row>
    <row r="2088" ht="14.25" customHeight="1">
      <c r="A2088" s="78">
        <v>2085.0</v>
      </c>
      <c r="C2088" s="78" t="str">
        <f>VLOOKUP(G2088,[1]Macrodata_CCF!$A$3:$D$55,4,FALSE)</f>
        <v>#ERROR!</v>
      </c>
      <c r="E2088" s="79" t="str">
        <f>VLOOKUP(G2088,[1]Macrodata_CCF!$A$3:$B$55,2,FALSE)</f>
        <v>#ERROR!</v>
      </c>
      <c r="F2088" s="78">
        <v>1.0</v>
      </c>
      <c r="G2088" s="80">
        <v>46.0</v>
      </c>
      <c r="H2088" s="81">
        <v>734615.0</v>
      </c>
      <c r="I2088" s="81">
        <v>960000.0</v>
      </c>
      <c r="J2088" s="81">
        <v>849560.0</v>
      </c>
      <c r="K2088" s="81">
        <v>1440000.0</v>
      </c>
      <c r="L2088" s="82">
        <v>0.5099940102491293</v>
      </c>
      <c r="N2088" s="83">
        <f t="shared" si="1"/>
        <v>0.5099940102</v>
      </c>
      <c r="O2088" s="83">
        <f t="shared" si="2"/>
        <v>0.5099940102</v>
      </c>
      <c r="Q2088" s="83">
        <f t="shared" si="3"/>
        <v>0.2347760417</v>
      </c>
      <c r="R2088" s="83">
        <f t="shared" si="4"/>
        <v>0.5099940102</v>
      </c>
      <c r="S2088" s="83" t="b">
        <f t="shared" si="5"/>
        <v>0</v>
      </c>
      <c r="T2088" s="72"/>
      <c r="U2088" s="72"/>
      <c r="V2088" s="72"/>
      <c r="W2088" s="72"/>
      <c r="X2088" s="72"/>
      <c r="Y2088" s="72"/>
      <c r="Z2088" s="72"/>
      <c r="AA2088" s="72"/>
      <c r="AB2088" s="72"/>
      <c r="AC2088" s="72"/>
      <c r="AD2088" s="72"/>
      <c r="AE2088" s="72"/>
      <c r="AF2088" s="72"/>
      <c r="AG2088" s="72"/>
      <c r="AH2088" s="72"/>
      <c r="AI2088" s="72"/>
      <c r="AJ2088" s="72"/>
      <c r="AK2088" s="72"/>
    </row>
    <row r="2089" ht="14.25" customHeight="1">
      <c r="A2089" s="78">
        <v>2086.0</v>
      </c>
      <c r="C2089" s="78" t="str">
        <f>VLOOKUP(G2089,[1]Macrodata_CCF!$A$3:$D$55,4,FALSE)</f>
        <v>#ERROR!</v>
      </c>
      <c r="E2089" s="79" t="str">
        <f>VLOOKUP(G2089,[1]Macrodata_CCF!$A$3:$B$55,2,FALSE)</f>
        <v>#ERROR!</v>
      </c>
      <c r="F2089" s="78">
        <v>0.0</v>
      </c>
      <c r="G2089" s="80">
        <v>52.0</v>
      </c>
      <c r="H2089" s="81">
        <v>239630.0</v>
      </c>
      <c r="I2089" s="81">
        <v>620000.0</v>
      </c>
      <c r="J2089" s="81">
        <v>270060.0</v>
      </c>
      <c r="K2089" s="81">
        <v>620000.0</v>
      </c>
      <c r="L2089" s="82">
        <v>0.08000105160764519</v>
      </c>
      <c r="N2089" s="83">
        <f t="shared" si="1"/>
        <v>0.08000105161</v>
      </c>
      <c r="O2089" s="83">
        <f t="shared" si="2"/>
        <v>0.08000105161</v>
      </c>
      <c r="Q2089" s="83">
        <f t="shared" si="3"/>
        <v>0.6135</v>
      </c>
      <c r="R2089" s="83">
        <f t="shared" si="4"/>
        <v>0.08000105161</v>
      </c>
      <c r="S2089" s="83" t="b">
        <f t="shared" si="5"/>
        <v>0</v>
      </c>
      <c r="T2089" s="72"/>
      <c r="U2089" s="72"/>
      <c r="V2089" s="72"/>
      <c r="W2089" s="72"/>
      <c r="X2089" s="72"/>
      <c r="Y2089" s="72"/>
      <c r="Z2089" s="72"/>
      <c r="AA2089" s="72"/>
      <c r="AB2089" s="72"/>
      <c r="AC2089" s="72"/>
      <c r="AD2089" s="72"/>
      <c r="AE2089" s="72"/>
      <c r="AF2089" s="72"/>
      <c r="AG2089" s="72"/>
      <c r="AH2089" s="72"/>
      <c r="AI2089" s="72"/>
      <c r="AJ2089" s="72"/>
      <c r="AK2089" s="72"/>
    </row>
    <row r="2090" ht="14.25" customHeight="1">
      <c r="A2090" s="78">
        <v>2087.0</v>
      </c>
      <c r="C2090" s="78" t="str">
        <f>VLOOKUP(G2090,[1]Macrodata_CCF!$A$3:$D$55,4,FALSE)</f>
        <v>#ERROR!</v>
      </c>
      <c r="E2090" s="79" t="str">
        <f>VLOOKUP(G2090,[1]Macrodata_CCF!$A$3:$B$55,2,FALSE)</f>
        <v>#ERROR!</v>
      </c>
      <c r="F2090" s="78">
        <v>0.0</v>
      </c>
      <c r="G2090" s="80">
        <v>6.0</v>
      </c>
      <c r="H2090" s="81">
        <v>243535.0</v>
      </c>
      <c r="I2090" s="81">
        <v>510000.0</v>
      </c>
      <c r="J2090" s="81">
        <v>339460.0</v>
      </c>
      <c r="K2090" s="81">
        <v>510000.0</v>
      </c>
      <c r="L2090" s="82">
        <v>0.3599909931885989</v>
      </c>
      <c r="N2090" s="83">
        <f t="shared" si="1"/>
        <v>0.3599909932</v>
      </c>
      <c r="O2090" s="83">
        <f t="shared" si="2"/>
        <v>0.3599909932</v>
      </c>
      <c r="Q2090" s="83">
        <f t="shared" si="3"/>
        <v>0.5224803922</v>
      </c>
      <c r="R2090" s="83">
        <f t="shared" si="4"/>
        <v>0.3599909932</v>
      </c>
      <c r="S2090" s="83" t="b">
        <f t="shared" si="5"/>
        <v>0</v>
      </c>
      <c r="T2090" s="72"/>
      <c r="U2090" s="72"/>
      <c r="V2090" s="72"/>
      <c r="W2090" s="72"/>
      <c r="X2090" s="72"/>
      <c r="Y2090" s="72"/>
      <c r="Z2090" s="72"/>
      <c r="AA2090" s="72"/>
      <c r="AB2090" s="72"/>
      <c r="AC2090" s="72"/>
      <c r="AD2090" s="72"/>
      <c r="AE2090" s="72"/>
      <c r="AF2090" s="72"/>
      <c r="AG2090" s="72"/>
      <c r="AH2090" s="72"/>
      <c r="AI2090" s="72"/>
      <c r="AJ2090" s="72"/>
      <c r="AK2090" s="72"/>
    </row>
    <row r="2091" ht="14.25" customHeight="1">
      <c r="A2091" s="78">
        <v>2088.0</v>
      </c>
      <c r="C2091" s="78" t="str">
        <f>VLOOKUP(G2091,[1]Macrodata_CCF!$A$3:$D$55,4,FALSE)</f>
        <v>#ERROR!</v>
      </c>
      <c r="E2091" s="79" t="str">
        <f>VLOOKUP(G2091,[1]Macrodata_CCF!$A$3:$B$55,2,FALSE)</f>
        <v>#ERROR!</v>
      </c>
      <c r="F2091" s="78">
        <v>0.0</v>
      </c>
      <c r="G2091" s="80">
        <v>7.0</v>
      </c>
      <c r="H2091" s="81">
        <v>201715.0</v>
      </c>
      <c r="I2091" s="81">
        <v>210000.0</v>
      </c>
      <c r="J2091" s="81">
        <v>203785.0</v>
      </c>
      <c r="K2091" s="81">
        <v>210000.0</v>
      </c>
      <c r="L2091" s="82">
        <v>0.2498491249245625</v>
      </c>
      <c r="N2091" s="83">
        <f t="shared" si="1"/>
        <v>0.2498491249</v>
      </c>
      <c r="O2091" s="83">
        <f t="shared" si="2"/>
        <v>0.2498491249</v>
      </c>
      <c r="Q2091" s="83">
        <f t="shared" si="3"/>
        <v>0.03945238095</v>
      </c>
      <c r="R2091" s="83">
        <f t="shared" si="4"/>
        <v>0.009857142857</v>
      </c>
      <c r="S2091" s="83" t="b">
        <f t="shared" si="5"/>
        <v>0</v>
      </c>
      <c r="T2091" s="72"/>
      <c r="U2091" s="72"/>
      <c r="V2091" s="72"/>
      <c r="W2091" s="72"/>
      <c r="X2091" s="72"/>
      <c r="Y2091" s="72"/>
      <c r="Z2091" s="72"/>
      <c r="AA2091" s="72"/>
      <c r="AB2091" s="72"/>
      <c r="AC2091" s="72"/>
      <c r="AD2091" s="72"/>
      <c r="AE2091" s="72"/>
      <c r="AF2091" s="72"/>
      <c r="AG2091" s="72"/>
      <c r="AH2091" s="72"/>
      <c r="AI2091" s="72"/>
      <c r="AJ2091" s="72"/>
      <c r="AK2091" s="72"/>
    </row>
    <row r="2092" ht="14.25" customHeight="1">
      <c r="A2092" s="78">
        <v>2089.0</v>
      </c>
      <c r="C2092" s="78" t="str">
        <f>VLOOKUP(G2092,[1]Macrodata_CCF!$A$3:$D$55,4,FALSE)</f>
        <v>#ERROR!</v>
      </c>
      <c r="E2092" s="79" t="str">
        <f>VLOOKUP(G2092,[1]Macrodata_CCF!$A$3:$B$55,2,FALSE)</f>
        <v>#ERROR!</v>
      </c>
      <c r="F2092" s="78">
        <v>0.0</v>
      </c>
      <c r="G2092" s="80">
        <v>9.0</v>
      </c>
      <c r="H2092" s="81">
        <v>278965.0</v>
      </c>
      <c r="I2092" s="81">
        <v>520000.0</v>
      </c>
      <c r="J2092" s="81">
        <v>530400.0</v>
      </c>
      <c r="K2092" s="81">
        <v>520000.0</v>
      </c>
      <c r="L2092" s="82">
        <v>1.043147260771257</v>
      </c>
      <c r="N2092" s="83">
        <f t="shared" si="1"/>
        <v>1.043147261</v>
      </c>
      <c r="O2092" s="83">
        <f t="shared" si="2"/>
        <v>1</v>
      </c>
      <c r="Q2092" s="83">
        <f t="shared" si="3"/>
        <v>0.4635288462</v>
      </c>
      <c r="R2092" s="83">
        <f t="shared" si="4"/>
        <v>1.043147261</v>
      </c>
      <c r="S2092" s="83" t="b">
        <f t="shared" si="5"/>
        <v>0</v>
      </c>
      <c r="T2092" s="72"/>
      <c r="U2092" s="72"/>
      <c r="V2092" s="72"/>
      <c r="W2092" s="72"/>
      <c r="X2092" s="72"/>
      <c r="Y2092" s="72"/>
      <c r="Z2092" s="72"/>
      <c r="AA2092" s="72"/>
      <c r="AB2092" s="72"/>
      <c r="AC2092" s="72"/>
      <c r="AD2092" s="72"/>
      <c r="AE2092" s="72"/>
      <c r="AF2092" s="72"/>
      <c r="AG2092" s="72"/>
      <c r="AH2092" s="72"/>
      <c r="AI2092" s="72"/>
      <c r="AJ2092" s="72"/>
      <c r="AK2092" s="72"/>
    </row>
    <row r="2093" ht="14.25" customHeight="1">
      <c r="A2093" s="78">
        <v>2090.0</v>
      </c>
      <c r="C2093" s="78" t="str">
        <f>VLOOKUP(G2093,[1]Macrodata_CCF!$A$3:$D$55,4,FALSE)</f>
        <v>#ERROR!</v>
      </c>
      <c r="E2093" s="79" t="str">
        <f>VLOOKUP(G2093,[1]Macrodata_CCF!$A$3:$B$55,2,FALSE)</f>
        <v>#ERROR!</v>
      </c>
      <c r="F2093" s="78">
        <v>0.0</v>
      </c>
      <c r="G2093" s="80">
        <v>34.0</v>
      </c>
      <c r="H2093" s="81">
        <v>22935.0</v>
      </c>
      <c r="I2093" s="81">
        <v>180000.0</v>
      </c>
      <c r="J2093" s="81">
        <v>32360.0</v>
      </c>
      <c r="K2093" s="81">
        <v>180000.0</v>
      </c>
      <c r="L2093" s="82">
        <v>0.060007003469901</v>
      </c>
      <c r="N2093" s="83">
        <f t="shared" si="1"/>
        <v>0.06000700347</v>
      </c>
      <c r="O2093" s="83">
        <f t="shared" si="2"/>
        <v>0.06000700347</v>
      </c>
      <c r="Q2093" s="83">
        <f t="shared" si="3"/>
        <v>0.8725833333</v>
      </c>
      <c r="R2093" s="83">
        <f t="shared" si="4"/>
        <v>0.06000700347</v>
      </c>
      <c r="S2093" s="83" t="b">
        <f t="shared" si="5"/>
        <v>0</v>
      </c>
      <c r="T2093" s="72"/>
      <c r="U2093" s="72"/>
      <c r="V2093" s="72"/>
      <c r="W2093" s="72"/>
      <c r="X2093" s="72"/>
      <c r="Y2093" s="72"/>
      <c r="Z2093" s="72"/>
      <c r="AA2093" s="72"/>
      <c r="AB2093" s="72"/>
      <c r="AC2093" s="72"/>
      <c r="AD2093" s="72"/>
      <c r="AE2093" s="72"/>
      <c r="AF2093" s="72"/>
      <c r="AG2093" s="72"/>
      <c r="AH2093" s="72"/>
      <c r="AI2093" s="72"/>
      <c r="AJ2093" s="72"/>
      <c r="AK2093" s="72"/>
    </row>
    <row r="2094" ht="14.25" customHeight="1">
      <c r="A2094" s="78">
        <v>2091.0</v>
      </c>
      <c r="C2094" s="78" t="str">
        <f>VLOOKUP(G2094,[1]Macrodata_CCF!$A$3:$D$55,4,FALSE)</f>
        <v>#ERROR!</v>
      </c>
      <c r="E2094" s="79" t="str">
        <f>VLOOKUP(G2094,[1]Macrodata_CCF!$A$3:$B$55,2,FALSE)</f>
        <v>#ERROR!</v>
      </c>
      <c r="F2094" s="78">
        <v>0.0</v>
      </c>
      <c r="G2094" s="80">
        <v>46.0</v>
      </c>
      <c r="H2094" s="81">
        <v>0.0</v>
      </c>
      <c r="I2094" s="81">
        <v>360000.0</v>
      </c>
      <c r="J2094" s="81">
        <v>54000.0</v>
      </c>
      <c r="K2094" s="81">
        <v>360000.0</v>
      </c>
      <c r="L2094" s="82">
        <v>0.15</v>
      </c>
      <c r="N2094" s="83">
        <f t="shared" si="1"/>
        <v>0.15</v>
      </c>
      <c r="O2094" s="83">
        <f t="shared" si="2"/>
        <v>0.15</v>
      </c>
      <c r="Q2094" s="83">
        <f t="shared" si="3"/>
        <v>1</v>
      </c>
      <c r="R2094" s="83">
        <f t="shared" si="4"/>
        <v>0.15</v>
      </c>
      <c r="S2094" s="83" t="b">
        <f t="shared" si="5"/>
        <v>0</v>
      </c>
      <c r="T2094" s="72"/>
      <c r="U2094" s="72"/>
      <c r="V2094" s="72"/>
      <c r="W2094" s="72"/>
      <c r="X2094" s="72"/>
      <c r="Y2094" s="72"/>
      <c r="Z2094" s="72"/>
      <c r="AA2094" s="72"/>
      <c r="AB2094" s="72"/>
      <c r="AC2094" s="72"/>
      <c r="AD2094" s="72"/>
      <c r="AE2094" s="72"/>
      <c r="AF2094" s="72"/>
      <c r="AG2094" s="72"/>
      <c r="AH2094" s="72"/>
      <c r="AI2094" s="72"/>
      <c r="AJ2094" s="72"/>
      <c r="AK2094" s="72"/>
    </row>
    <row r="2095" ht="14.25" customHeight="1">
      <c r="A2095" s="78">
        <v>2092.0</v>
      </c>
      <c r="C2095" s="78" t="str">
        <f>VLOOKUP(G2095,[1]Macrodata_CCF!$A$3:$D$55,4,FALSE)</f>
        <v>#ERROR!</v>
      </c>
      <c r="E2095" s="79" t="str">
        <f>VLOOKUP(G2095,[1]Macrodata_CCF!$A$3:$B$55,2,FALSE)</f>
        <v>#ERROR!</v>
      </c>
      <c r="F2095" s="78">
        <v>0.0</v>
      </c>
      <c r="G2095" s="80">
        <v>9.0</v>
      </c>
      <c r="H2095" s="81">
        <v>82335.0</v>
      </c>
      <c r="I2095" s="81">
        <v>100000.0</v>
      </c>
      <c r="J2095" s="81">
        <v>87105.0</v>
      </c>
      <c r="K2095" s="81">
        <v>100000.0</v>
      </c>
      <c r="L2095" s="82">
        <v>0.2700254741013303</v>
      </c>
      <c r="N2095" s="83">
        <f t="shared" si="1"/>
        <v>0.2700254741</v>
      </c>
      <c r="O2095" s="83">
        <f t="shared" si="2"/>
        <v>0.2700254741</v>
      </c>
      <c r="Q2095" s="83">
        <f t="shared" si="3"/>
        <v>0.17665</v>
      </c>
      <c r="R2095" s="83">
        <f t="shared" si="4"/>
        <v>0.2700254741</v>
      </c>
      <c r="S2095" s="83" t="b">
        <f t="shared" si="5"/>
        <v>0</v>
      </c>
      <c r="T2095" s="72"/>
      <c r="U2095" s="72"/>
      <c r="V2095" s="72"/>
      <c r="W2095" s="72"/>
      <c r="X2095" s="72"/>
      <c r="Y2095" s="72"/>
      <c r="Z2095" s="72"/>
      <c r="AA2095" s="72"/>
      <c r="AB2095" s="72"/>
      <c r="AC2095" s="72"/>
      <c r="AD2095" s="72"/>
      <c r="AE2095" s="72"/>
      <c r="AF2095" s="72"/>
      <c r="AG2095" s="72"/>
      <c r="AH2095" s="72"/>
      <c r="AI2095" s="72"/>
      <c r="AJ2095" s="72"/>
      <c r="AK2095" s="72"/>
    </row>
    <row r="2096" ht="14.25" customHeight="1">
      <c r="A2096" s="78">
        <v>2093.0</v>
      </c>
      <c r="C2096" s="78" t="str">
        <f>VLOOKUP(G2096,[1]Macrodata_CCF!$A$3:$D$55,4,FALSE)</f>
        <v>#ERROR!</v>
      </c>
      <c r="E2096" s="79" t="str">
        <f>VLOOKUP(G2096,[1]Macrodata_CCF!$A$3:$B$55,2,FALSE)</f>
        <v>#ERROR!</v>
      </c>
      <c r="F2096" s="78">
        <v>1.0</v>
      </c>
      <c r="G2096" s="80">
        <v>43.0</v>
      </c>
      <c r="H2096" s="81">
        <v>281480.0</v>
      </c>
      <c r="I2096" s="81">
        <v>550000.0</v>
      </c>
      <c r="J2096" s="81">
        <v>402315.0</v>
      </c>
      <c r="K2096" s="81">
        <v>550000.0</v>
      </c>
      <c r="L2096" s="82">
        <v>0.4500037241173842</v>
      </c>
      <c r="N2096" s="83">
        <f t="shared" si="1"/>
        <v>0.4500037241</v>
      </c>
      <c r="O2096" s="83">
        <f t="shared" si="2"/>
        <v>0.4500037241</v>
      </c>
      <c r="Q2096" s="83">
        <f t="shared" si="3"/>
        <v>0.4882181818</v>
      </c>
      <c r="R2096" s="83">
        <f t="shared" si="4"/>
        <v>0.4500037241</v>
      </c>
      <c r="S2096" s="83" t="b">
        <f t="shared" si="5"/>
        <v>0</v>
      </c>
      <c r="T2096" s="72"/>
      <c r="U2096" s="72"/>
      <c r="V2096" s="72"/>
      <c r="W2096" s="72"/>
      <c r="X2096" s="72"/>
      <c r="Y2096" s="72"/>
      <c r="Z2096" s="72"/>
      <c r="AA2096" s="72"/>
      <c r="AB2096" s="72"/>
      <c r="AC2096" s="72"/>
      <c r="AD2096" s="72"/>
      <c r="AE2096" s="72"/>
      <c r="AF2096" s="72"/>
      <c r="AG2096" s="72"/>
      <c r="AH2096" s="72"/>
      <c r="AI2096" s="72"/>
      <c r="AJ2096" s="72"/>
      <c r="AK2096" s="72"/>
    </row>
    <row r="2097" ht="14.25" customHeight="1">
      <c r="A2097" s="78">
        <v>2094.0</v>
      </c>
      <c r="C2097" s="78" t="str">
        <f>VLOOKUP(G2097,[1]Macrodata_CCF!$A$3:$D$55,4,FALSE)</f>
        <v>#ERROR!</v>
      </c>
      <c r="E2097" s="79" t="str">
        <f>VLOOKUP(G2097,[1]Macrodata_CCF!$A$3:$B$55,2,FALSE)</f>
        <v>#ERROR!</v>
      </c>
      <c r="F2097" s="78">
        <v>0.0</v>
      </c>
      <c r="G2097" s="80">
        <v>12.0</v>
      </c>
      <c r="H2097" s="81">
        <v>546070.0</v>
      </c>
      <c r="I2097" s="81">
        <v>940000.0</v>
      </c>
      <c r="J2097" s="81">
        <v>636675.0</v>
      </c>
      <c r="K2097" s="81">
        <v>940000.0</v>
      </c>
      <c r="L2097" s="82">
        <v>0.2300027923742797</v>
      </c>
      <c r="N2097" s="83">
        <f t="shared" si="1"/>
        <v>0.2300027924</v>
      </c>
      <c r="O2097" s="83">
        <f t="shared" si="2"/>
        <v>0.2300027924</v>
      </c>
      <c r="Q2097" s="83">
        <f t="shared" si="3"/>
        <v>0.4190744681</v>
      </c>
      <c r="R2097" s="83">
        <f t="shared" si="4"/>
        <v>0.2300027924</v>
      </c>
      <c r="S2097" s="83" t="b">
        <f t="shared" si="5"/>
        <v>0</v>
      </c>
      <c r="T2097" s="72"/>
      <c r="U2097" s="72"/>
      <c r="V2097" s="72"/>
      <c r="W2097" s="72"/>
      <c r="X2097" s="72"/>
      <c r="Y2097" s="72"/>
      <c r="Z2097" s="72"/>
      <c r="AA2097" s="72"/>
      <c r="AB2097" s="72"/>
      <c r="AC2097" s="72"/>
      <c r="AD2097" s="72"/>
      <c r="AE2097" s="72"/>
      <c r="AF2097" s="72"/>
      <c r="AG2097" s="72"/>
      <c r="AH2097" s="72"/>
      <c r="AI2097" s="72"/>
      <c r="AJ2097" s="72"/>
      <c r="AK2097" s="72"/>
    </row>
    <row r="2098" ht="14.25" customHeight="1">
      <c r="A2098" s="78">
        <v>2095.0</v>
      </c>
      <c r="C2098" s="78" t="str">
        <f>VLOOKUP(G2098,[1]Macrodata_CCF!$A$3:$D$55,4,FALSE)</f>
        <v>#ERROR!</v>
      </c>
      <c r="E2098" s="79" t="str">
        <f>VLOOKUP(G2098,[1]Macrodata_CCF!$A$3:$B$55,2,FALSE)</f>
        <v>#ERROR!</v>
      </c>
      <c r="F2098" s="78">
        <v>0.0</v>
      </c>
      <c r="G2098" s="80">
        <v>44.0</v>
      </c>
      <c r="H2098" s="81">
        <v>276115.0</v>
      </c>
      <c r="I2098" s="81">
        <v>390000.0</v>
      </c>
      <c r="J2098" s="81">
        <v>294335.0</v>
      </c>
      <c r="K2098" s="81">
        <v>390000.0</v>
      </c>
      <c r="L2098" s="82">
        <v>0.1599859507397814</v>
      </c>
      <c r="N2098" s="83">
        <f t="shared" si="1"/>
        <v>0.1599859507</v>
      </c>
      <c r="O2098" s="83">
        <f t="shared" si="2"/>
        <v>0.1599859507</v>
      </c>
      <c r="Q2098" s="83">
        <f t="shared" si="3"/>
        <v>0.2920128205</v>
      </c>
      <c r="R2098" s="83">
        <f t="shared" si="4"/>
        <v>0.1599859507</v>
      </c>
      <c r="S2098" s="83" t="b">
        <f t="shared" si="5"/>
        <v>0</v>
      </c>
      <c r="T2098" s="72"/>
      <c r="U2098" s="72"/>
      <c r="V2098" s="72"/>
      <c r="W2098" s="72"/>
      <c r="X2098" s="72"/>
      <c r="Y2098" s="72"/>
      <c r="Z2098" s="72"/>
      <c r="AA2098" s="72"/>
      <c r="AB2098" s="72"/>
      <c r="AC2098" s="72"/>
      <c r="AD2098" s="72"/>
      <c r="AE2098" s="72"/>
      <c r="AF2098" s="72"/>
      <c r="AG2098" s="72"/>
      <c r="AH2098" s="72"/>
      <c r="AI2098" s="72"/>
      <c r="AJ2098" s="72"/>
      <c r="AK2098" s="72"/>
    </row>
    <row r="2099" ht="14.25" customHeight="1">
      <c r="A2099" s="78">
        <v>2096.0</v>
      </c>
      <c r="C2099" s="78" t="str">
        <f>VLOOKUP(G2099,[1]Macrodata_CCF!$A$3:$D$55,4,FALSE)</f>
        <v>#ERROR!</v>
      </c>
      <c r="E2099" s="79" t="str">
        <f>VLOOKUP(G2099,[1]Macrodata_CCF!$A$3:$B$55,2,FALSE)</f>
        <v>#ERROR!</v>
      </c>
      <c r="F2099" s="78">
        <v>0.0</v>
      </c>
      <c r="G2099" s="80">
        <v>43.0</v>
      </c>
      <c r="H2099" s="81">
        <v>450680.0</v>
      </c>
      <c r="I2099" s="81">
        <v>460000.0</v>
      </c>
      <c r="J2099" s="81">
        <v>452170.0</v>
      </c>
      <c r="K2099" s="81">
        <v>460000.0</v>
      </c>
      <c r="L2099" s="82">
        <v>0.1598712446351931</v>
      </c>
      <c r="N2099" s="83">
        <f t="shared" si="1"/>
        <v>0.1598712446</v>
      </c>
      <c r="O2099" s="83">
        <f t="shared" si="2"/>
        <v>0.1598712446</v>
      </c>
      <c r="Q2099" s="83">
        <f t="shared" si="3"/>
        <v>0.02026086957</v>
      </c>
      <c r="R2099" s="83">
        <f t="shared" si="4"/>
        <v>0.003239130435</v>
      </c>
      <c r="S2099" s="83" t="b">
        <f t="shared" si="5"/>
        <v>0</v>
      </c>
      <c r="T2099" s="72"/>
      <c r="U2099" s="72"/>
      <c r="V2099" s="72"/>
      <c r="W2099" s="72"/>
      <c r="X2099" s="72"/>
      <c r="Y2099" s="72"/>
      <c r="Z2099" s="72"/>
      <c r="AA2099" s="72"/>
      <c r="AB2099" s="72"/>
      <c r="AC2099" s="72"/>
      <c r="AD2099" s="72"/>
      <c r="AE2099" s="72"/>
      <c r="AF2099" s="72"/>
      <c r="AG2099" s="72"/>
      <c r="AH2099" s="72"/>
      <c r="AI2099" s="72"/>
      <c r="AJ2099" s="72"/>
      <c r="AK2099" s="72"/>
    </row>
    <row r="2100" ht="14.25" customHeight="1">
      <c r="A2100" s="78">
        <v>2097.0</v>
      </c>
      <c r="C2100" s="78" t="str">
        <f>VLOOKUP(G2100,[1]Macrodata_CCF!$A$3:$D$55,4,FALSE)</f>
        <v>#ERROR!</v>
      </c>
      <c r="E2100" s="79" t="str">
        <f>VLOOKUP(G2100,[1]Macrodata_CCF!$A$3:$B$55,2,FALSE)</f>
        <v>#ERROR!</v>
      </c>
      <c r="F2100" s="78">
        <v>0.0</v>
      </c>
      <c r="G2100" s="80">
        <v>12.0</v>
      </c>
      <c r="H2100" s="81">
        <v>219555.0</v>
      </c>
      <c r="I2100" s="81">
        <v>260000.0</v>
      </c>
      <c r="J2100" s="81">
        <v>232495.0</v>
      </c>
      <c r="K2100" s="81">
        <v>260000.0</v>
      </c>
      <c r="L2100" s="82">
        <v>0.3199406601557671</v>
      </c>
      <c r="N2100" s="83">
        <f t="shared" si="1"/>
        <v>0.3199406602</v>
      </c>
      <c r="O2100" s="83">
        <f t="shared" si="2"/>
        <v>0.3199406602</v>
      </c>
      <c r="Q2100" s="83">
        <f t="shared" si="3"/>
        <v>0.1555576923</v>
      </c>
      <c r="R2100" s="83">
        <f t="shared" si="4"/>
        <v>0.3199406602</v>
      </c>
      <c r="S2100" s="83" t="b">
        <f t="shared" si="5"/>
        <v>0</v>
      </c>
      <c r="T2100" s="72"/>
      <c r="U2100" s="72"/>
      <c r="V2100" s="72"/>
      <c r="W2100" s="72"/>
      <c r="X2100" s="72"/>
      <c r="Y2100" s="72"/>
      <c r="Z2100" s="72"/>
      <c r="AA2100" s="72"/>
      <c r="AB2100" s="72"/>
      <c r="AC2100" s="72"/>
      <c r="AD2100" s="72"/>
      <c r="AE2100" s="72"/>
      <c r="AF2100" s="72"/>
      <c r="AG2100" s="72"/>
      <c r="AH2100" s="72"/>
      <c r="AI2100" s="72"/>
      <c r="AJ2100" s="72"/>
      <c r="AK2100" s="72"/>
    </row>
    <row r="2101" ht="14.25" customHeight="1">
      <c r="A2101" s="78">
        <v>2098.0</v>
      </c>
      <c r="C2101" s="78" t="str">
        <f>VLOOKUP(G2101,[1]Macrodata_CCF!$A$3:$D$55,4,FALSE)</f>
        <v>#ERROR!</v>
      </c>
      <c r="E2101" s="79" t="str">
        <f>VLOOKUP(G2101,[1]Macrodata_CCF!$A$3:$B$55,2,FALSE)</f>
        <v>#ERROR!</v>
      </c>
      <c r="F2101" s="78">
        <v>1.0</v>
      </c>
      <c r="G2101" s="80">
        <v>17.0</v>
      </c>
      <c r="H2101" s="81">
        <v>39740.0</v>
      </c>
      <c r="I2101" s="81">
        <v>50000.0</v>
      </c>
      <c r="J2101" s="81">
        <v>43945.0</v>
      </c>
      <c r="K2101" s="81">
        <v>50000.0</v>
      </c>
      <c r="L2101" s="82">
        <v>0.4098440545808967</v>
      </c>
      <c r="N2101" s="83">
        <f t="shared" si="1"/>
        <v>0.4098440546</v>
      </c>
      <c r="O2101" s="83">
        <f t="shared" si="2"/>
        <v>0.4098440546</v>
      </c>
      <c r="Q2101" s="83">
        <f t="shared" si="3"/>
        <v>0.2052</v>
      </c>
      <c r="R2101" s="83">
        <f t="shared" si="4"/>
        <v>0.4098440546</v>
      </c>
      <c r="S2101" s="83" t="b">
        <f t="shared" si="5"/>
        <v>0</v>
      </c>
      <c r="T2101" s="72"/>
      <c r="U2101" s="72"/>
      <c r="V2101" s="72"/>
      <c r="W2101" s="72"/>
      <c r="X2101" s="72"/>
      <c r="Y2101" s="72"/>
      <c r="Z2101" s="72"/>
      <c r="AA2101" s="72"/>
      <c r="AB2101" s="72"/>
      <c r="AC2101" s="72"/>
      <c r="AD2101" s="72"/>
      <c r="AE2101" s="72"/>
      <c r="AF2101" s="72"/>
      <c r="AG2101" s="72"/>
      <c r="AH2101" s="72"/>
      <c r="AI2101" s="72"/>
      <c r="AJ2101" s="72"/>
      <c r="AK2101" s="72"/>
    </row>
    <row r="2102" ht="14.25" customHeight="1">
      <c r="A2102" s="78">
        <v>2099.0</v>
      </c>
      <c r="C2102" s="78" t="str">
        <f>VLOOKUP(G2102,[1]Macrodata_CCF!$A$3:$D$55,4,FALSE)</f>
        <v>#ERROR!</v>
      </c>
      <c r="E2102" s="79" t="str">
        <f>VLOOKUP(G2102,[1]Macrodata_CCF!$A$3:$B$55,2,FALSE)</f>
        <v>#ERROR!</v>
      </c>
      <c r="F2102" s="78">
        <v>0.0</v>
      </c>
      <c r="G2102" s="80">
        <v>18.0</v>
      </c>
      <c r="H2102" s="81">
        <v>592685.0</v>
      </c>
      <c r="I2102" s="81">
        <v>710000.0</v>
      </c>
      <c r="J2102" s="81">
        <v>614975.0</v>
      </c>
      <c r="K2102" s="81">
        <v>710000.0</v>
      </c>
      <c r="L2102" s="82">
        <v>0.1900012786088736</v>
      </c>
      <c r="N2102" s="83">
        <f t="shared" si="1"/>
        <v>0.1900012786</v>
      </c>
      <c r="O2102" s="83">
        <f t="shared" si="2"/>
        <v>0.1900012786</v>
      </c>
      <c r="Q2102" s="83">
        <f t="shared" si="3"/>
        <v>0.1652323944</v>
      </c>
      <c r="R2102" s="83">
        <f t="shared" si="4"/>
        <v>0.1900012786</v>
      </c>
      <c r="S2102" s="83" t="b">
        <f t="shared" si="5"/>
        <v>0</v>
      </c>
      <c r="T2102" s="72"/>
      <c r="U2102" s="72"/>
      <c r="V2102" s="72"/>
      <c r="W2102" s="72"/>
      <c r="X2102" s="72"/>
      <c r="Y2102" s="72"/>
      <c r="Z2102" s="72"/>
      <c r="AA2102" s="72"/>
      <c r="AB2102" s="72"/>
      <c r="AC2102" s="72"/>
      <c r="AD2102" s="72"/>
      <c r="AE2102" s="72"/>
      <c r="AF2102" s="72"/>
      <c r="AG2102" s="72"/>
      <c r="AH2102" s="72"/>
      <c r="AI2102" s="72"/>
      <c r="AJ2102" s="72"/>
      <c r="AK2102" s="72"/>
    </row>
    <row r="2103" ht="14.25" customHeight="1">
      <c r="A2103" s="78">
        <v>2100.0</v>
      </c>
      <c r="C2103" s="78" t="str">
        <f>VLOOKUP(G2103,[1]Macrodata_CCF!$A$3:$D$55,4,FALSE)</f>
        <v>#ERROR!</v>
      </c>
      <c r="E2103" s="79" t="str">
        <f>VLOOKUP(G2103,[1]Macrodata_CCF!$A$3:$B$55,2,FALSE)</f>
        <v>#ERROR!</v>
      </c>
      <c r="F2103" s="78">
        <v>0.0</v>
      </c>
      <c r="G2103" s="80">
        <v>13.0</v>
      </c>
      <c r="H2103" s="81">
        <v>513980.0</v>
      </c>
      <c r="I2103" s="81">
        <v>690000.0</v>
      </c>
      <c r="J2103" s="81">
        <v>545665.0</v>
      </c>
      <c r="K2103" s="81">
        <v>897000.0</v>
      </c>
      <c r="L2103" s="82">
        <v>0.1800079536416316</v>
      </c>
      <c r="N2103" s="83">
        <f t="shared" si="1"/>
        <v>0.1800079536</v>
      </c>
      <c r="O2103" s="83">
        <f t="shared" si="2"/>
        <v>0.1800079536</v>
      </c>
      <c r="Q2103" s="83">
        <f t="shared" si="3"/>
        <v>0.2551014493</v>
      </c>
      <c r="R2103" s="83">
        <f t="shared" si="4"/>
        <v>0.1800079536</v>
      </c>
      <c r="S2103" s="83" t="b">
        <f t="shared" si="5"/>
        <v>0</v>
      </c>
      <c r="T2103" s="72"/>
      <c r="U2103" s="72"/>
      <c r="V2103" s="72"/>
      <c r="W2103" s="72"/>
      <c r="X2103" s="72"/>
      <c r="Y2103" s="72"/>
      <c r="Z2103" s="72"/>
      <c r="AA2103" s="72"/>
      <c r="AB2103" s="72"/>
      <c r="AC2103" s="72"/>
      <c r="AD2103" s="72"/>
      <c r="AE2103" s="72"/>
      <c r="AF2103" s="72"/>
      <c r="AG2103" s="72"/>
      <c r="AH2103" s="72"/>
      <c r="AI2103" s="72"/>
      <c r="AJ2103" s="72"/>
      <c r="AK2103" s="72"/>
    </row>
    <row r="2104" ht="14.25" customHeight="1">
      <c r="A2104" s="78">
        <v>2101.0</v>
      </c>
      <c r="C2104" s="78" t="str">
        <f>VLOOKUP(G2104,[1]Macrodata_CCF!$A$3:$D$55,4,FALSE)</f>
        <v>#ERROR!</v>
      </c>
      <c r="E2104" s="79" t="str">
        <f>VLOOKUP(G2104,[1]Macrodata_CCF!$A$3:$B$55,2,FALSE)</f>
        <v>#ERROR!</v>
      </c>
      <c r="F2104" s="78">
        <v>0.0</v>
      </c>
      <c r="G2104" s="80">
        <v>19.0</v>
      </c>
      <c r="H2104" s="81">
        <v>32930.0</v>
      </c>
      <c r="I2104" s="81">
        <v>930000.0</v>
      </c>
      <c r="J2104" s="81">
        <v>212345.0</v>
      </c>
      <c r="K2104" s="81">
        <v>930000.0</v>
      </c>
      <c r="L2104" s="82">
        <v>0.2000011147402098</v>
      </c>
      <c r="N2104" s="83">
        <f t="shared" si="1"/>
        <v>0.2000011147</v>
      </c>
      <c r="O2104" s="83">
        <f t="shared" si="2"/>
        <v>0.2000011147</v>
      </c>
      <c r="Q2104" s="83">
        <f t="shared" si="3"/>
        <v>0.9645913978</v>
      </c>
      <c r="R2104" s="83">
        <f t="shared" si="4"/>
        <v>0.2000011147</v>
      </c>
      <c r="S2104" s="83" t="b">
        <f t="shared" si="5"/>
        <v>0</v>
      </c>
      <c r="T2104" s="72"/>
      <c r="U2104" s="72"/>
      <c r="V2104" s="72"/>
      <c r="W2104" s="72"/>
      <c r="X2104" s="72"/>
      <c r="Y2104" s="72"/>
      <c r="Z2104" s="72"/>
      <c r="AA2104" s="72"/>
      <c r="AB2104" s="72"/>
      <c r="AC2104" s="72"/>
      <c r="AD2104" s="72"/>
      <c r="AE2104" s="72"/>
      <c r="AF2104" s="72"/>
      <c r="AG2104" s="72"/>
      <c r="AH2104" s="72"/>
      <c r="AI2104" s="72"/>
      <c r="AJ2104" s="72"/>
      <c r="AK2104" s="72"/>
    </row>
    <row r="2105" ht="14.25" customHeight="1">
      <c r="A2105" s="78">
        <v>2102.0</v>
      </c>
      <c r="C2105" s="78" t="str">
        <f>VLOOKUP(G2105,[1]Macrodata_CCF!$A$3:$D$55,4,FALSE)</f>
        <v>#ERROR!</v>
      </c>
      <c r="E2105" s="79" t="str">
        <f>VLOOKUP(G2105,[1]Macrodata_CCF!$A$3:$B$55,2,FALSE)</f>
        <v>#ERROR!</v>
      </c>
      <c r="F2105" s="78">
        <v>0.0</v>
      </c>
      <c r="G2105" s="80">
        <v>24.0</v>
      </c>
      <c r="H2105" s="81">
        <v>0.0</v>
      </c>
      <c r="I2105" s="81">
        <v>670000.0</v>
      </c>
      <c r="J2105" s="81">
        <v>107200.0</v>
      </c>
      <c r="K2105" s="81">
        <v>670000.0</v>
      </c>
      <c r="L2105" s="82">
        <v>0.16</v>
      </c>
      <c r="N2105" s="83">
        <f t="shared" si="1"/>
        <v>0.16</v>
      </c>
      <c r="O2105" s="83">
        <f t="shared" si="2"/>
        <v>0.16</v>
      </c>
      <c r="Q2105" s="83">
        <f t="shared" si="3"/>
        <v>1</v>
      </c>
      <c r="R2105" s="83">
        <f t="shared" si="4"/>
        <v>0.16</v>
      </c>
      <c r="S2105" s="83" t="b">
        <f t="shared" si="5"/>
        <v>0</v>
      </c>
      <c r="T2105" s="72"/>
      <c r="U2105" s="72"/>
      <c r="V2105" s="72"/>
      <c r="W2105" s="72"/>
      <c r="X2105" s="72"/>
      <c r="Y2105" s="72"/>
      <c r="Z2105" s="72"/>
      <c r="AA2105" s="72"/>
      <c r="AB2105" s="72"/>
      <c r="AC2105" s="72"/>
      <c r="AD2105" s="72"/>
      <c r="AE2105" s="72"/>
      <c r="AF2105" s="72"/>
      <c r="AG2105" s="72"/>
      <c r="AH2105" s="72"/>
      <c r="AI2105" s="72"/>
      <c r="AJ2105" s="72"/>
      <c r="AK2105" s="72"/>
    </row>
    <row r="2106" ht="14.25" customHeight="1">
      <c r="A2106" s="78">
        <v>2103.0</v>
      </c>
      <c r="C2106" s="78" t="str">
        <f>VLOOKUP(G2106,[1]Macrodata_CCF!$A$3:$D$55,4,FALSE)</f>
        <v>#ERROR!</v>
      </c>
      <c r="E2106" s="79" t="str">
        <f>VLOOKUP(G2106,[1]Macrodata_CCF!$A$3:$B$55,2,FALSE)</f>
        <v>#ERROR!</v>
      </c>
      <c r="F2106" s="78">
        <v>0.0</v>
      </c>
      <c r="G2106" s="80">
        <v>31.0</v>
      </c>
      <c r="H2106" s="81">
        <v>198300.0</v>
      </c>
      <c r="I2106" s="81">
        <v>540000.0</v>
      </c>
      <c r="J2106" s="81">
        <v>263225.0</v>
      </c>
      <c r="K2106" s="81">
        <v>540000.0</v>
      </c>
      <c r="L2106" s="82">
        <v>0.1900058530875036</v>
      </c>
      <c r="N2106" s="83">
        <f t="shared" si="1"/>
        <v>0.1900058531</v>
      </c>
      <c r="O2106" s="83">
        <f t="shared" si="2"/>
        <v>0.1900058531</v>
      </c>
      <c r="Q2106" s="83">
        <f t="shared" si="3"/>
        <v>0.6327777778</v>
      </c>
      <c r="R2106" s="83">
        <f t="shared" si="4"/>
        <v>0.1900058531</v>
      </c>
      <c r="S2106" s="83" t="b">
        <f t="shared" si="5"/>
        <v>0</v>
      </c>
      <c r="T2106" s="72"/>
      <c r="U2106" s="72"/>
      <c r="V2106" s="72"/>
      <c r="W2106" s="72"/>
      <c r="X2106" s="72"/>
      <c r="Y2106" s="72"/>
      <c r="Z2106" s="72"/>
      <c r="AA2106" s="72"/>
      <c r="AB2106" s="72"/>
      <c r="AC2106" s="72"/>
      <c r="AD2106" s="72"/>
      <c r="AE2106" s="72"/>
      <c r="AF2106" s="72"/>
      <c r="AG2106" s="72"/>
      <c r="AH2106" s="72"/>
      <c r="AI2106" s="72"/>
      <c r="AJ2106" s="72"/>
      <c r="AK2106" s="72"/>
    </row>
    <row r="2107" ht="14.25" customHeight="1">
      <c r="A2107" s="78">
        <v>2104.0</v>
      </c>
      <c r="C2107" s="78" t="str">
        <f>VLOOKUP(G2107,[1]Macrodata_CCF!$A$3:$D$55,4,FALSE)</f>
        <v>#ERROR!</v>
      </c>
      <c r="E2107" s="79" t="str">
        <f>VLOOKUP(G2107,[1]Macrodata_CCF!$A$3:$B$55,2,FALSE)</f>
        <v>#ERROR!</v>
      </c>
      <c r="F2107" s="78">
        <v>1.0</v>
      </c>
      <c r="G2107" s="80">
        <v>25.0</v>
      </c>
      <c r="H2107" s="81">
        <v>0.0</v>
      </c>
      <c r="I2107" s="81">
        <v>180000.0</v>
      </c>
      <c r="J2107" s="81">
        <v>99000.0</v>
      </c>
      <c r="K2107" s="81">
        <v>180000.0</v>
      </c>
      <c r="L2107" s="82">
        <v>0.55</v>
      </c>
      <c r="N2107" s="83">
        <f t="shared" si="1"/>
        <v>0.55</v>
      </c>
      <c r="O2107" s="83">
        <f t="shared" si="2"/>
        <v>0.55</v>
      </c>
      <c r="Q2107" s="83">
        <f t="shared" si="3"/>
        <v>1</v>
      </c>
      <c r="R2107" s="83">
        <f t="shared" si="4"/>
        <v>0.55</v>
      </c>
      <c r="S2107" s="83" t="b">
        <f t="shared" si="5"/>
        <v>0</v>
      </c>
      <c r="T2107" s="72"/>
      <c r="U2107" s="72"/>
      <c r="V2107" s="72"/>
      <c r="W2107" s="72"/>
      <c r="X2107" s="72"/>
      <c r="Y2107" s="72"/>
      <c r="Z2107" s="72"/>
      <c r="AA2107" s="72"/>
      <c r="AB2107" s="72"/>
      <c r="AC2107" s="72"/>
      <c r="AD2107" s="72"/>
      <c r="AE2107" s="72"/>
      <c r="AF2107" s="72"/>
      <c r="AG2107" s="72"/>
      <c r="AH2107" s="72"/>
      <c r="AI2107" s="72"/>
      <c r="AJ2107" s="72"/>
      <c r="AK2107" s="72"/>
    </row>
    <row r="2108" ht="14.25" customHeight="1">
      <c r="A2108" s="78">
        <v>2105.0</v>
      </c>
      <c r="C2108" s="78" t="str">
        <f>VLOOKUP(G2108,[1]Macrodata_CCF!$A$3:$D$55,4,FALSE)</f>
        <v>#ERROR!</v>
      </c>
      <c r="E2108" s="79" t="str">
        <f>VLOOKUP(G2108,[1]Macrodata_CCF!$A$3:$B$55,2,FALSE)</f>
        <v>#ERROR!</v>
      </c>
      <c r="F2108" s="78">
        <v>0.0</v>
      </c>
      <c r="G2108" s="80">
        <v>26.0</v>
      </c>
      <c r="H2108" s="81">
        <v>338780.0</v>
      </c>
      <c r="I2108" s="81">
        <v>410000.0</v>
      </c>
      <c r="J2108" s="81">
        <v>348750.0</v>
      </c>
      <c r="K2108" s="81">
        <v>697000.0</v>
      </c>
      <c r="L2108" s="82">
        <v>0.1399887672002247</v>
      </c>
      <c r="N2108" s="83">
        <f t="shared" si="1"/>
        <v>0.1399887672</v>
      </c>
      <c r="O2108" s="83">
        <f t="shared" si="2"/>
        <v>0.1399887672</v>
      </c>
      <c r="Q2108" s="83">
        <f t="shared" si="3"/>
        <v>0.1737073171</v>
      </c>
      <c r="R2108" s="83">
        <f t="shared" si="4"/>
        <v>0.1399887672</v>
      </c>
      <c r="S2108" s="83" t="b">
        <f t="shared" si="5"/>
        <v>0</v>
      </c>
      <c r="T2108" s="72"/>
      <c r="U2108" s="72"/>
      <c r="V2108" s="72"/>
      <c r="W2108" s="72"/>
      <c r="X2108" s="72"/>
      <c r="Y2108" s="72"/>
      <c r="Z2108" s="72"/>
      <c r="AA2108" s="72"/>
      <c r="AB2108" s="72"/>
      <c r="AC2108" s="72"/>
      <c r="AD2108" s="72"/>
      <c r="AE2108" s="72"/>
      <c r="AF2108" s="72"/>
      <c r="AG2108" s="72"/>
      <c r="AH2108" s="72"/>
      <c r="AI2108" s="72"/>
      <c r="AJ2108" s="72"/>
      <c r="AK2108" s="72"/>
    </row>
    <row r="2109" ht="14.25" customHeight="1">
      <c r="A2109" s="78">
        <v>2106.0</v>
      </c>
      <c r="C2109" s="78" t="str">
        <f>VLOOKUP(G2109,[1]Macrodata_CCF!$A$3:$D$55,4,FALSE)</f>
        <v>#ERROR!</v>
      </c>
      <c r="E2109" s="79" t="str">
        <f>VLOOKUP(G2109,[1]Macrodata_CCF!$A$3:$B$55,2,FALSE)</f>
        <v>#ERROR!</v>
      </c>
      <c r="F2109" s="78">
        <v>0.0</v>
      </c>
      <c r="G2109" s="80">
        <v>6.0</v>
      </c>
      <c r="H2109" s="81">
        <v>195855.0</v>
      </c>
      <c r="I2109" s="81">
        <v>760000.0</v>
      </c>
      <c r="J2109" s="81">
        <v>376380.0</v>
      </c>
      <c r="K2109" s="81">
        <v>760000.0</v>
      </c>
      <c r="L2109" s="82">
        <v>0.3199975183685045</v>
      </c>
      <c r="N2109" s="83">
        <f t="shared" si="1"/>
        <v>0.3199975184</v>
      </c>
      <c r="O2109" s="83">
        <f t="shared" si="2"/>
        <v>0.3199975184</v>
      </c>
      <c r="Q2109" s="83">
        <f t="shared" si="3"/>
        <v>0.7422960526</v>
      </c>
      <c r="R2109" s="83">
        <f t="shared" si="4"/>
        <v>0.3199975184</v>
      </c>
      <c r="S2109" s="83" t="b">
        <f t="shared" si="5"/>
        <v>0</v>
      </c>
      <c r="T2109" s="72"/>
      <c r="U2109" s="72"/>
      <c r="V2109" s="72"/>
      <c r="W2109" s="72"/>
      <c r="X2109" s="72"/>
      <c r="Y2109" s="72"/>
      <c r="Z2109" s="72"/>
      <c r="AA2109" s="72"/>
      <c r="AB2109" s="72"/>
      <c r="AC2109" s="72"/>
      <c r="AD2109" s="72"/>
      <c r="AE2109" s="72"/>
      <c r="AF2109" s="72"/>
      <c r="AG2109" s="72"/>
      <c r="AH2109" s="72"/>
      <c r="AI2109" s="72"/>
      <c r="AJ2109" s="72"/>
      <c r="AK2109" s="72"/>
    </row>
    <row r="2110" ht="14.25" customHeight="1">
      <c r="A2110" s="78">
        <v>2107.0</v>
      </c>
      <c r="C2110" s="78" t="str">
        <f>VLOOKUP(G2110,[1]Macrodata_CCF!$A$3:$D$55,4,FALSE)</f>
        <v>#ERROR!</v>
      </c>
      <c r="E2110" s="79" t="str">
        <f>VLOOKUP(G2110,[1]Macrodata_CCF!$A$3:$B$55,2,FALSE)</f>
        <v>#ERROR!</v>
      </c>
      <c r="F2110" s="78">
        <v>0.0</v>
      </c>
      <c r="G2110" s="80">
        <v>45.0</v>
      </c>
      <c r="H2110" s="81">
        <v>10720.0</v>
      </c>
      <c r="I2110" s="81">
        <v>130000.0</v>
      </c>
      <c r="J2110" s="81">
        <v>32190.0</v>
      </c>
      <c r="K2110" s="81">
        <v>130000.0</v>
      </c>
      <c r="L2110" s="82">
        <v>0.1799966465459423</v>
      </c>
      <c r="N2110" s="83">
        <f t="shared" si="1"/>
        <v>0.1799966465</v>
      </c>
      <c r="O2110" s="83">
        <f t="shared" si="2"/>
        <v>0.1799966465</v>
      </c>
      <c r="Q2110" s="83">
        <f t="shared" si="3"/>
        <v>0.9175384615</v>
      </c>
      <c r="R2110" s="83">
        <f t="shared" si="4"/>
        <v>0.1799966465</v>
      </c>
      <c r="S2110" s="83" t="b">
        <f t="shared" si="5"/>
        <v>0</v>
      </c>
      <c r="T2110" s="72"/>
      <c r="U2110" s="72"/>
      <c r="V2110" s="72"/>
      <c r="W2110" s="72"/>
      <c r="X2110" s="72"/>
      <c r="Y2110" s="72"/>
      <c r="Z2110" s="72"/>
      <c r="AA2110" s="72"/>
      <c r="AB2110" s="72"/>
      <c r="AC2110" s="72"/>
      <c r="AD2110" s="72"/>
      <c r="AE2110" s="72"/>
      <c r="AF2110" s="72"/>
      <c r="AG2110" s="72"/>
      <c r="AH2110" s="72"/>
      <c r="AI2110" s="72"/>
      <c r="AJ2110" s="72"/>
      <c r="AK2110" s="72"/>
    </row>
    <row r="2111" ht="14.25" customHeight="1">
      <c r="A2111" s="78">
        <v>2108.0</v>
      </c>
      <c r="C2111" s="78" t="str">
        <f>VLOOKUP(G2111,[1]Macrodata_CCF!$A$3:$D$55,4,FALSE)</f>
        <v>#ERROR!</v>
      </c>
      <c r="E2111" s="79" t="str">
        <f>VLOOKUP(G2111,[1]Macrodata_CCF!$A$3:$B$55,2,FALSE)</f>
        <v>#ERROR!</v>
      </c>
      <c r="F2111" s="78">
        <v>0.0</v>
      </c>
      <c r="G2111" s="80">
        <v>50.0</v>
      </c>
      <c r="H2111" s="81">
        <v>0.0</v>
      </c>
      <c r="I2111" s="81">
        <v>250000.0</v>
      </c>
      <c r="J2111" s="81">
        <v>12500.0</v>
      </c>
      <c r="K2111" s="81">
        <v>250000.0</v>
      </c>
      <c r="L2111" s="82">
        <v>0.05</v>
      </c>
      <c r="N2111" s="83">
        <f t="shared" si="1"/>
        <v>0.05</v>
      </c>
      <c r="O2111" s="83">
        <f t="shared" si="2"/>
        <v>0.05</v>
      </c>
      <c r="Q2111" s="83">
        <f t="shared" si="3"/>
        <v>1</v>
      </c>
      <c r="R2111" s="83">
        <f t="shared" si="4"/>
        <v>0.05</v>
      </c>
      <c r="S2111" s="83" t="b">
        <f t="shared" si="5"/>
        <v>0</v>
      </c>
      <c r="T2111" s="72"/>
      <c r="U2111" s="72"/>
      <c r="V2111" s="72"/>
      <c r="W2111" s="72"/>
      <c r="X2111" s="72"/>
      <c r="Y2111" s="72"/>
      <c r="Z2111" s="72"/>
      <c r="AA2111" s="72"/>
      <c r="AB2111" s="72"/>
      <c r="AC2111" s="72"/>
      <c r="AD2111" s="72"/>
      <c r="AE2111" s="72"/>
      <c r="AF2111" s="72"/>
      <c r="AG2111" s="72"/>
      <c r="AH2111" s="72"/>
      <c r="AI2111" s="72"/>
      <c r="AJ2111" s="72"/>
      <c r="AK2111" s="72"/>
    </row>
    <row r="2112" ht="14.25" customHeight="1">
      <c r="A2112" s="78">
        <v>2109.0</v>
      </c>
      <c r="C2112" s="78" t="str">
        <f>VLOOKUP(G2112,[1]Macrodata_CCF!$A$3:$D$55,4,FALSE)</f>
        <v>#ERROR!</v>
      </c>
      <c r="E2112" s="79" t="str">
        <f>VLOOKUP(G2112,[1]Macrodata_CCF!$A$3:$B$55,2,FALSE)</f>
        <v>#ERROR!</v>
      </c>
      <c r="F2112" s="78">
        <v>0.0</v>
      </c>
      <c r="G2112" s="80">
        <v>31.0</v>
      </c>
      <c r="H2112" s="81">
        <v>0.0</v>
      </c>
      <c r="I2112" s="81">
        <v>560000.0</v>
      </c>
      <c r="J2112" s="81">
        <v>0.0</v>
      </c>
      <c r="K2112" s="81">
        <v>560000.0</v>
      </c>
      <c r="L2112" s="82">
        <v>0.0</v>
      </c>
      <c r="N2112" s="83">
        <f t="shared" si="1"/>
        <v>0</v>
      </c>
      <c r="O2112" s="83">
        <f t="shared" si="2"/>
        <v>0</v>
      </c>
      <c r="Q2112" s="83">
        <f t="shared" si="3"/>
        <v>1</v>
      </c>
      <c r="R2112" s="83">
        <f t="shared" si="4"/>
        <v>0</v>
      </c>
      <c r="S2112" s="83" t="b">
        <f t="shared" si="5"/>
        <v>0</v>
      </c>
      <c r="T2112" s="72"/>
      <c r="U2112" s="72"/>
      <c r="V2112" s="72"/>
      <c r="W2112" s="72"/>
      <c r="X2112" s="72"/>
      <c r="Y2112" s="72"/>
      <c r="Z2112" s="72"/>
      <c r="AA2112" s="72"/>
      <c r="AB2112" s="72"/>
      <c r="AC2112" s="72"/>
      <c r="AD2112" s="72"/>
      <c r="AE2112" s="72"/>
      <c r="AF2112" s="72"/>
      <c r="AG2112" s="72"/>
      <c r="AH2112" s="72"/>
      <c r="AI2112" s="72"/>
      <c r="AJ2112" s="72"/>
      <c r="AK2112" s="72"/>
    </row>
    <row r="2113" ht="14.25" customHeight="1">
      <c r="A2113" s="78">
        <v>2110.0</v>
      </c>
      <c r="C2113" s="78" t="str">
        <f>VLOOKUP(G2113,[1]Macrodata_CCF!$A$3:$D$55,4,FALSE)</f>
        <v>#ERROR!</v>
      </c>
      <c r="E2113" s="79" t="str">
        <f>VLOOKUP(G2113,[1]Macrodata_CCF!$A$3:$B$55,2,FALSE)</f>
        <v>#ERROR!</v>
      </c>
      <c r="F2113" s="78">
        <v>0.0</v>
      </c>
      <c r="G2113" s="80">
        <v>37.0</v>
      </c>
      <c r="H2113" s="81">
        <v>47805.0</v>
      </c>
      <c r="I2113" s="81">
        <v>690000.0</v>
      </c>
      <c r="J2113" s="81">
        <v>99180.0</v>
      </c>
      <c r="K2113" s="81">
        <v>690000.0</v>
      </c>
      <c r="L2113" s="82">
        <v>0.07999906570434213</v>
      </c>
      <c r="N2113" s="83">
        <f t="shared" si="1"/>
        <v>0.0799990657</v>
      </c>
      <c r="O2113" s="83">
        <f t="shared" si="2"/>
        <v>0.0799990657</v>
      </c>
      <c r="Q2113" s="83">
        <f t="shared" si="3"/>
        <v>0.9307173913</v>
      </c>
      <c r="R2113" s="83">
        <f t="shared" si="4"/>
        <v>0.0799990657</v>
      </c>
      <c r="S2113" s="83" t="b">
        <f t="shared" si="5"/>
        <v>0</v>
      </c>
      <c r="T2113" s="72"/>
      <c r="U2113" s="72"/>
      <c r="V2113" s="72"/>
      <c r="W2113" s="72"/>
      <c r="X2113" s="72"/>
      <c r="Y2113" s="72"/>
      <c r="Z2113" s="72"/>
      <c r="AA2113" s="72"/>
      <c r="AB2113" s="72"/>
      <c r="AC2113" s="72"/>
      <c r="AD2113" s="72"/>
      <c r="AE2113" s="72"/>
      <c r="AF2113" s="72"/>
      <c r="AG2113" s="72"/>
      <c r="AH2113" s="72"/>
      <c r="AI2113" s="72"/>
      <c r="AJ2113" s="72"/>
      <c r="AK2113" s="72"/>
    </row>
    <row r="2114" ht="14.25" customHeight="1">
      <c r="A2114" s="78">
        <v>2111.0</v>
      </c>
      <c r="C2114" s="78" t="str">
        <f>VLOOKUP(G2114,[1]Macrodata_CCF!$A$3:$D$55,4,FALSE)</f>
        <v>#ERROR!</v>
      </c>
      <c r="E2114" s="79" t="str">
        <f>VLOOKUP(G2114,[1]Macrodata_CCF!$A$3:$B$55,2,FALSE)</f>
        <v>#ERROR!</v>
      </c>
      <c r="F2114" s="78">
        <v>1.0</v>
      </c>
      <c r="G2114" s="80">
        <v>48.0</v>
      </c>
      <c r="H2114" s="81">
        <v>500680.0</v>
      </c>
      <c r="I2114" s="81">
        <v>650000.0</v>
      </c>
      <c r="J2114" s="81">
        <v>575340.0</v>
      </c>
      <c r="K2114" s="81">
        <v>650000.0</v>
      </c>
      <c r="L2114" s="82">
        <v>0.5</v>
      </c>
      <c r="N2114" s="83">
        <f t="shared" si="1"/>
        <v>0.5</v>
      </c>
      <c r="O2114" s="83">
        <f t="shared" si="2"/>
        <v>0.5</v>
      </c>
      <c r="Q2114" s="83">
        <f t="shared" si="3"/>
        <v>0.2297230769</v>
      </c>
      <c r="R2114" s="83">
        <f t="shared" si="4"/>
        <v>0.5</v>
      </c>
      <c r="S2114" s="83" t="b">
        <f t="shared" si="5"/>
        <v>0</v>
      </c>
      <c r="T2114" s="72"/>
      <c r="U2114" s="72"/>
      <c r="V2114" s="72"/>
      <c r="W2114" s="72"/>
      <c r="X2114" s="72"/>
      <c r="Y2114" s="72"/>
      <c r="Z2114" s="72"/>
      <c r="AA2114" s="72"/>
      <c r="AB2114" s="72"/>
      <c r="AC2114" s="72"/>
      <c r="AD2114" s="72"/>
      <c r="AE2114" s="72"/>
      <c r="AF2114" s="72"/>
      <c r="AG2114" s="72"/>
      <c r="AH2114" s="72"/>
      <c r="AI2114" s="72"/>
      <c r="AJ2114" s="72"/>
      <c r="AK2114" s="72"/>
    </row>
    <row r="2115" ht="14.25" customHeight="1">
      <c r="A2115" s="78">
        <v>2112.0</v>
      </c>
      <c r="C2115" s="78" t="str">
        <f>VLOOKUP(G2115,[1]Macrodata_CCF!$A$3:$D$55,4,FALSE)</f>
        <v>#ERROR!</v>
      </c>
      <c r="E2115" s="79" t="str">
        <f>VLOOKUP(G2115,[1]Macrodata_CCF!$A$3:$B$55,2,FALSE)</f>
        <v>#ERROR!</v>
      </c>
      <c r="F2115" s="78">
        <v>0.0</v>
      </c>
      <c r="G2115" s="80">
        <v>22.0</v>
      </c>
      <c r="H2115" s="81">
        <v>0.0</v>
      </c>
      <c r="I2115" s="81">
        <v>720000.0</v>
      </c>
      <c r="J2115" s="81">
        <v>115200.0</v>
      </c>
      <c r="K2115" s="81">
        <v>720000.0</v>
      </c>
      <c r="L2115" s="82">
        <v>0.16</v>
      </c>
      <c r="N2115" s="83">
        <f t="shared" si="1"/>
        <v>0.16</v>
      </c>
      <c r="O2115" s="83">
        <f t="shared" si="2"/>
        <v>0.16</v>
      </c>
      <c r="Q2115" s="83">
        <f t="shared" si="3"/>
        <v>1</v>
      </c>
      <c r="R2115" s="83">
        <f t="shared" si="4"/>
        <v>0.16</v>
      </c>
      <c r="S2115" s="83" t="b">
        <f t="shared" si="5"/>
        <v>0</v>
      </c>
      <c r="T2115" s="72"/>
      <c r="U2115" s="72"/>
      <c r="V2115" s="72"/>
      <c r="W2115" s="72"/>
      <c r="X2115" s="72"/>
      <c r="Y2115" s="72"/>
      <c r="Z2115" s="72"/>
      <c r="AA2115" s="72"/>
      <c r="AB2115" s="72"/>
      <c r="AC2115" s="72"/>
      <c r="AD2115" s="72"/>
      <c r="AE2115" s="72"/>
      <c r="AF2115" s="72"/>
      <c r="AG2115" s="72"/>
      <c r="AH2115" s="72"/>
      <c r="AI2115" s="72"/>
      <c r="AJ2115" s="72"/>
      <c r="AK2115" s="72"/>
    </row>
    <row r="2116" ht="14.25" customHeight="1">
      <c r="A2116" s="78">
        <v>2113.0</v>
      </c>
      <c r="C2116" s="78" t="str">
        <f>VLOOKUP(G2116,[1]Macrodata_CCF!$A$3:$D$55,4,FALSE)</f>
        <v>#ERROR!</v>
      </c>
      <c r="E2116" s="79" t="str">
        <f>VLOOKUP(G2116,[1]Macrodata_CCF!$A$3:$B$55,2,FALSE)</f>
        <v>#ERROR!</v>
      </c>
      <c r="F2116" s="78">
        <v>0.0</v>
      </c>
      <c r="G2116" s="80">
        <v>22.0</v>
      </c>
      <c r="H2116" s="81">
        <v>0.0</v>
      </c>
      <c r="I2116" s="81">
        <v>80000.0</v>
      </c>
      <c r="J2116" s="81">
        <v>14400.0</v>
      </c>
      <c r="K2116" s="81">
        <v>80000.0</v>
      </c>
      <c r="L2116" s="82">
        <v>0.18</v>
      </c>
      <c r="N2116" s="83">
        <f t="shared" si="1"/>
        <v>0.18</v>
      </c>
      <c r="O2116" s="83">
        <f t="shared" si="2"/>
        <v>0.18</v>
      </c>
      <c r="Q2116" s="83">
        <f t="shared" si="3"/>
        <v>1</v>
      </c>
      <c r="R2116" s="83">
        <f t="shared" si="4"/>
        <v>0.18</v>
      </c>
      <c r="S2116" s="83" t="b">
        <f t="shared" si="5"/>
        <v>0</v>
      </c>
      <c r="T2116" s="72"/>
      <c r="U2116" s="72"/>
      <c r="V2116" s="72"/>
      <c r="W2116" s="72"/>
      <c r="X2116" s="72"/>
      <c r="Y2116" s="72"/>
      <c r="Z2116" s="72"/>
      <c r="AA2116" s="72"/>
      <c r="AB2116" s="72"/>
      <c r="AC2116" s="72"/>
      <c r="AD2116" s="72"/>
      <c r="AE2116" s="72"/>
      <c r="AF2116" s="72"/>
      <c r="AG2116" s="72"/>
      <c r="AH2116" s="72"/>
      <c r="AI2116" s="72"/>
      <c r="AJ2116" s="72"/>
      <c r="AK2116" s="72"/>
    </row>
    <row r="2117" ht="14.25" customHeight="1">
      <c r="A2117" s="78">
        <v>2114.0</v>
      </c>
      <c r="C2117" s="78" t="str">
        <f>VLOOKUP(G2117,[1]Macrodata_CCF!$A$3:$D$55,4,FALSE)</f>
        <v>#ERROR!</v>
      </c>
      <c r="E2117" s="79" t="str">
        <f>VLOOKUP(G2117,[1]Macrodata_CCF!$A$3:$B$55,2,FALSE)</f>
        <v>#ERROR!</v>
      </c>
      <c r="F2117" s="78">
        <v>0.0</v>
      </c>
      <c r="G2117" s="80">
        <v>40.0</v>
      </c>
      <c r="H2117" s="81">
        <v>65215.0</v>
      </c>
      <c r="I2117" s="81">
        <v>290000.0</v>
      </c>
      <c r="J2117" s="81">
        <v>94435.0</v>
      </c>
      <c r="K2117" s="81">
        <v>290000.0</v>
      </c>
      <c r="L2117" s="82">
        <v>0.1299908801743889</v>
      </c>
      <c r="N2117" s="83">
        <f t="shared" si="1"/>
        <v>0.1299908802</v>
      </c>
      <c r="O2117" s="83">
        <f t="shared" si="2"/>
        <v>0.1299908802</v>
      </c>
      <c r="Q2117" s="83">
        <f t="shared" si="3"/>
        <v>0.7751206897</v>
      </c>
      <c r="R2117" s="83">
        <f t="shared" si="4"/>
        <v>0.1299908802</v>
      </c>
      <c r="S2117" s="83" t="b">
        <f t="shared" si="5"/>
        <v>0</v>
      </c>
      <c r="T2117" s="72"/>
      <c r="U2117" s="72"/>
      <c r="V2117" s="72"/>
      <c r="W2117" s="72"/>
      <c r="X2117" s="72"/>
      <c r="Y2117" s="72"/>
      <c r="Z2117" s="72"/>
      <c r="AA2117" s="72"/>
      <c r="AB2117" s="72"/>
      <c r="AC2117" s="72"/>
      <c r="AD2117" s="72"/>
      <c r="AE2117" s="72"/>
      <c r="AF2117" s="72"/>
      <c r="AG2117" s="72"/>
      <c r="AH2117" s="72"/>
      <c r="AI2117" s="72"/>
      <c r="AJ2117" s="72"/>
      <c r="AK2117" s="72"/>
    </row>
    <row r="2118" ht="14.25" customHeight="1">
      <c r="A2118" s="78">
        <v>2115.0</v>
      </c>
      <c r="C2118" s="78" t="str">
        <f>VLOOKUP(G2118,[1]Macrodata_CCF!$A$3:$D$55,4,FALSE)</f>
        <v>#ERROR!</v>
      </c>
      <c r="E2118" s="79" t="str">
        <f>VLOOKUP(G2118,[1]Macrodata_CCF!$A$3:$B$55,2,FALSE)</f>
        <v>#ERROR!</v>
      </c>
      <c r="F2118" s="78">
        <v>1.0</v>
      </c>
      <c r="G2118" s="80">
        <v>41.0</v>
      </c>
      <c r="H2118" s="81">
        <v>62600.0</v>
      </c>
      <c r="I2118" s="81">
        <v>190000.0</v>
      </c>
      <c r="J2118" s="81">
        <v>139040.0</v>
      </c>
      <c r="K2118" s="81">
        <v>380000.0</v>
      </c>
      <c r="L2118" s="82">
        <v>0.6</v>
      </c>
      <c r="N2118" s="83">
        <f t="shared" si="1"/>
        <v>0.6</v>
      </c>
      <c r="O2118" s="83">
        <f t="shared" si="2"/>
        <v>0.6</v>
      </c>
      <c r="Q2118" s="83">
        <f t="shared" si="3"/>
        <v>0.6705263158</v>
      </c>
      <c r="R2118" s="83">
        <f t="shared" si="4"/>
        <v>0.6</v>
      </c>
      <c r="S2118" s="83" t="b">
        <f t="shared" si="5"/>
        <v>0</v>
      </c>
      <c r="T2118" s="72"/>
      <c r="U2118" s="72"/>
      <c r="V2118" s="72"/>
      <c r="W2118" s="72"/>
      <c r="X2118" s="72"/>
      <c r="Y2118" s="72"/>
      <c r="Z2118" s="72"/>
      <c r="AA2118" s="72"/>
      <c r="AB2118" s="72"/>
      <c r="AC2118" s="72"/>
      <c r="AD2118" s="72"/>
      <c r="AE2118" s="72"/>
      <c r="AF2118" s="72"/>
      <c r="AG2118" s="72"/>
      <c r="AH2118" s="72"/>
      <c r="AI2118" s="72"/>
      <c r="AJ2118" s="72"/>
      <c r="AK2118" s="72"/>
    </row>
    <row r="2119" ht="14.25" customHeight="1">
      <c r="A2119" s="78">
        <v>2116.0</v>
      </c>
      <c r="C2119" s="78" t="str">
        <f>VLOOKUP(G2119,[1]Macrodata_CCF!$A$3:$D$55,4,FALSE)</f>
        <v>#ERROR!</v>
      </c>
      <c r="E2119" s="79" t="str">
        <f>VLOOKUP(G2119,[1]Macrodata_CCF!$A$3:$B$55,2,FALSE)</f>
        <v>#ERROR!</v>
      </c>
      <c r="F2119" s="78">
        <v>0.0</v>
      </c>
      <c r="G2119" s="80">
        <v>13.0</v>
      </c>
      <c r="H2119" s="81">
        <v>50640.0</v>
      </c>
      <c r="I2119" s="81">
        <v>180000.0</v>
      </c>
      <c r="J2119" s="81">
        <v>76510.0</v>
      </c>
      <c r="K2119" s="81">
        <v>252000.0</v>
      </c>
      <c r="L2119" s="82">
        <v>0.1999845392702536</v>
      </c>
      <c r="N2119" s="83">
        <f t="shared" si="1"/>
        <v>0.1999845393</v>
      </c>
      <c r="O2119" s="83">
        <f t="shared" si="2"/>
        <v>0.1999845393</v>
      </c>
      <c r="Q2119" s="83">
        <f t="shared" si="3"/>
        <v>0.7186666667</v>
      </c>
      <c r="R2119" s="83">
        <f t="shared" si="4"/>
        <v>0.1999845393</v>
      </c>
      <c r="S2119" s="83" t="b">
        <f t="shared" si="5"/>
        <v>0</v>
      </c>
      <c r="T2119" s="72"/>
      <c r="U2119" s="72"/>
      <c r="V2119" s="72"/>
      <c r="W2119" s="72"/>
      <c r="X2119" s="72"/>
      <c r="Y2119" s="72"/>
      <c r="Z2119" s="72"/>
      <c r="AA2119" s="72"/>
      <c r="AB2119" s="72"/>
      <c r="AC2119" s="72"/>
      <c r="AD2119" s="72"/>
      <c r="AE2119" s="72"/>
      <c r="AF2119" s="72"/>
      <c r="AG2119" s="72"/>
      <c r="AH2119" s="72"/>
      <c r="AI2119" s="72"/>
      <c r="AJ2119" s="72"/>
      <c r="AK2119" s="72"/>
    </row>
    <row r="2120" ht="14.25" customHeight="1">
      <c r="A2120" s="78">
        <v>2117.0</v>
      </c>
      <c r="C2120" s="78" t="str">
        <f>VLOOKUP(G2120,[1]Macrodata_CCF!$A$3:$D$55,4,FALSE)</f>
        <v>#ERROR!</v>
      </c>
      <c r="E2120" s="79" t="str">
        <f>VLOOKUP(G2120,[1]Macrodata_CCF!$A$3:$B$55,2,FALSE)</f>
        <v>#ERROR!</v>
      </c>
      <c r="F2120" s="78">
        <v>1.0</v>
      </c>
      <c r="G2120" s="80">
        <v>51.0</v>
      </c>
      <c r="H2120" s="81">
        <v>738790.0</v>
      </c>
      <c r="I2120" s="81">
        <v>960000.0</v>
      </c>
      <c r="J2120" s="81">
        <v>979200.0</v>
      </c>
      <c r="K2120" s="81">
        <v>960000.0</v>
      </c>
      <c r="L2120" s="82">
        <v>1.08679535283215</v>
      </c>
      <c r="N2120" s="83">
        <f t="shared" si="1"/>
        <v>1.086795353</v>
      </c>
      <c r="O2120" s="83">
        <f t="shared" si="2"/>
        <v>1</v>
      </c>
      <c r="Q2120" s="83">
        <f t="shared" si="3"/>
        <v>0.2304270833</v>
      </c>
      <c r="R2120" s="83">
        <f t="shared" si="4"/>
        <v>1.086795353</v>
      </c>
      <c r="S2120" s="83" t="b">
        <f t="shared" si="5"/>
        <v>0</v>
      </c>
      <c r="T2120" s="72"/>
      <c r="U2120" s="72"/>
      <c r="V2120" s="72"/>
      <c r="W2120" s="72"/>
      <c r="X2120" s="72"/>
      <c r="Y2120" s="72"/>
      <c r="Z2120" s="72"/>
      <c r="AA2120" s="72"/>
      <c r="AB2120" s="72"/>
      <c r="AC2120" s="72"/>
      <c r="AD2120" s="72"/>
      <c r="AE2120" s="72"/>
      <c r="AF2120" s="72"/>
      <c r="AG2120" s="72"/>
      <c r="AH2120" s="72"/>
      <c r="AI2120" s="72"/>
      <c r="AJ2120" s="72"/>
      <c r="AK2120" s="72"/>
    </row>
    <row r="2121" ht="14.25" customHeight="1">
      <c r="A2121" s="78">
        <v>2118.0</v>
      </c>
      <c r="C2121" s="78" t="str">
        <f>VLOOKUP(G2121,[1]Macrodata_CCF!$A$3:$D$55,4,FALSE)</f>
        <v>#ERROR!</v>
      </c>
      <c r="E2121" s="79" t="str">
        <f>VLOOKUP(G2121,[1]Macrodata_CCF!$A$3:$B$55,2,FALSE)</f>
        <v>#ERROR!</v>
      </c>
      <c r="F2121" s="78">
        <v>0.0</v>
      </c>
      <c r="G2121" s="80">
        <v>29.0</v>
      </c>
      <c r="H2121" s="81">
        <v>566890.0</v>
      </c>
      <c r="I2121" s="81">
        <v>620000.0</v>
      </c>
      <c r="J2121" s="81">
        <v>574855.0</v>
      </c>
      <c r="K2121" s="81">
        <v>620000.0</v>
      </c>
      <c r="L2121" s="82">
        <v>0.1499717567313124</v>
      </c>
      <c r="N2121" s="83">
        <f t="shared" si="1"/>
        <v>0.1499717567</v>
      </c>
      <c r="O2121" s="83">
        <f t="shared" si="2"/>
        <v>0.1499717567</v>
      </c>
      <c r="Q2121" s="83">
        <f t="shared" si="3"/>
        <v>0.08566129032</v>
      </c>
      <c r="R2121" s="83">
        <f t="shared" si="4"/>
        <v>0.01284677419</v>
      </c>
      <c r="S2121" s="83" t="b">
        <f t="shared" si="5"/>
        <v>0</v>
      </c>
      <c r="T2121" s="72"/>
      <c r="U2121" s="72"/>
      <c r="V2121" s="72"/>
      <c r="W2121" s="72"/>
      <c r="X2121" s="72"/>
      <c r="Y2121" s="72"/>
      <c r="Z2121" s="72"/>
      <c r="AA2121" s="72"/>
      <c r="AB2121" s="72"/>
      <c r="AC2121" s="72"/>
      <c r="AD2121" s="72"/>
      <c r="AE2121" s="72"/>
      <c r="AF2121" s="72"/>
      <c r="AG2121" s="72"/>
      <c r="AH2121" s="72"/>
      <c r="AI2121" s="72"/>
      <c r="AJ2121" s="72"/>
      <c r="AK2121" s="72"/>
    </row>
    <row r="2122" ht="14.25" customHeight="1">
      <c r="A2122" s="78">
        <v>2119.0</v>
      </c>
      <c r="C2122" s="78" t="str">
        <f>VLOOKUP(G2122,[1]Macrodata_CCF!$A$3:$D$55,4,FALSE)</f>
        <v>#ERROR!</v>
      </c>
      <c r="E2122" s="79" t="str">
        <f>VLOOKUP(G2122,[1]Macrodata_CCF!$A$3:$B$55,2,FALSE)</f>
        <v>#ERROR!</v>
      </c>
      <c r="F2122" s="78">
        <v>0.0</v>
      </c>
      <c r="G2122" s="80">
        <v>36.0</v>
      </c>
      <c r="H2122" s="81">
        <v>32805.0</v>
      </c>
      <c r="I2122" s="81">
        <v>930000.0</v>
      </c>
      <c r="J2122" s="81">
        <v>167385.0</v>
      </c>
      <c r="K2122" s="81">
        <v>930000.0</v>
      </c>
      <c r="L2122" s="82">
        <v>0.1500008359386755</v>
      </c>
      <c r="N2122" s="83">
        <f t="shared" si="1"/>
        <v>0.1500008359</v>
      </c>
      <c r="O2122" s="83">
        <f t="shared" si="2"/>
        <v>0.1500008359</v>
      </c>
      <c r="Q2122" s="83">
        <f t="shared" si="3"/>
        <v>0.9647258065</v>
      </c>
      <c r="R2122" s="83">
        <f t="shared" si="4"/>
        <v>0.1500008359</v>
      </c>
      <c r="S2122" s="83" t="b">
        <f t="shared" si="5"/>
        <v>0</v>
      </c>
      <c r="T2122" s="72"/>
      <c r="U2122" s="72"/>
      <c r="V2122" s="72"/>
      <c r="W2122" s="72"/>
      <c r="X2122" s="72"/>
      <c r="Y2122" s="72"/>
      <c r="Z2122" s="72"/>
      <c r="AA2122" s="72"/>
      <c r="AB2122" s="72"/>
      <c r="AC2122" s="72"/>
      <c r="AD2122" s="72"/>
      <c r="AE2122" s="72"/>
      <c r="AF2122" s="72"/>
      <c r="AG2122" s="72"/>
      <c r="AH2122" s="72"/>
      <c r="AI2122" s="72"/>
      <c r="AJ2122" s="72"/>
      <c r="AK2122" s="72"/>
    </row>
    <row r="2123" ht="14.25" customHeight="1">
      <c r="A2123" s="78">
        <v>2120.0</v>
      </c>
      <c r="C2123" s="78" t="str">
        <f>VLOOKUP(G2123,[1]Macrodata_CCF!$A$3:$D$55,4,FALSE)</f>
        <v>#ERROR!</v>
      </c>
      <c r="E2123" s="79" t="str">
        <f>VLOOKUP(G2123,[1]Macrodata_CCF!$A$3:$B$55,2,FALSE)</f>
        <v>#ERROR!</v>
      </c>
      <c r="F2123" s="78">
        <v>1.0</v>
      </c>
      <c r="G2123" s="80">
        <v>5.0</v>
      </c>
      <c r="H2123" s="81">
        <v>283805.0</v>
      </c>
      <c r="I2123" s="81">
        <v>820000.0</v>
      </c>
      <c r="J2123" s="81">
        <v>594800.0</v>
      </c>
      <c r="K2123" s="81">
        <v>820000.0</v>
      </c>
      <c r="L2123" s="82">
        <v>0.5800035434869777</v>
      </c>
      <c r="N2123" s="83">
        <f t="shared" si="1"/>
        <v>0.5800035435</v>
      </c>
      <c r="O2123" s="83">
        <f t="shared" si="2"/>
        <v>0.5800035435</v>
      </c>
      <c r="Q2123" s="83">
        <f t="shared" si="3"/>
        <v>0.6538963415</v>
      </c>
      <c r="R2123" s="83">
        <f t="shared" si="4"/>
        <v>0.5800035435</v>
      </c>
      <c r="S2123" s="83" t="b">
        <f t="shared" si="5"/>
        <v>0</v>
      </c>
      <c r="T2123" s="72"/>
      <c r="U2123" s="72"/>
      <c r="V2123" s="72"/>
      <c r="W2123" s="72"/>
      <c r="X2123" s="72"/>
      <c r="Y2123" s="72"/>
      <c r="Z2123" s="72"/>
      <c r="AA2123" s="72"/>
      <c r="AB2123" s="72"/>
      <c r="AC2123" s="72"/>
      <c r="AD2123" s="72"/>
      <c r="AE2123" s="72"/>
      <c r="AF2123" s="72"/>
      <c r="AG2123" s="72"/>
      <c r="AH2123" s="72"/>
      <c r="AI2123" s="72"/>
      <c r="AJ2123" s="72"/>
      <c r="AK2123" s="72"/>
    </row>
    <row r="2124" ht="14.25" customHeight="1">
      <c r="A2124" s="78">
        <v>2121.0</v>
      </c>
      <c r="C2124" s="78" t="str">
        <f>VLOOKUP(G2124,[1]Macrodata_CCF!$A$3:$D$55,4,FALSE)</f>
        <v>#ERROR!</v>
      </c>
      <c r="E2124" s="79" t="str">
        <f>VLOOKUP(G2124,[1]Macrodata_CCF!$A$3:$B$55,2,FALSE)</f>
        <v>#ERROR!</v>
      </c>
      <c r="F2124" s="78">
        <v>0.0</v>
      </c>
      <c r="G2124" s="80">
        <v>46.0</v>
      </c>
      <c r="H2124" s="81">
        <v>203270.0</v>
      </c>
      <c r="I2124" s="81">
        <v>220000.0</v>
      </c>
      <c r="J2124" s="81">
        <v>206615.0</v>
      </c>
      <c r="K2124" s="81">
        <v>220000.0</v>
      </c>
      <c r="L2124" s="82">
        <v>0.1999402271368799</v>
      </c>
      <c r="N2124" s="83">
        <f t="shared" si="1"/>
        <v>0.1999402271</v>
      </c>
      <c r="O2124" s="83">
        <f t="shared" si="2"/>
        <v>0.1999402271</v>
      </c>
      <c r="Q2124" s="83">
        <f t="shared" si="3"/>
        <v>0.07604545455</v>
      </c>
      <c r="R2124" s="83">
        <f t="shared" si="4"/>
        <v>0.01520454545</v>
      </c>
      <c r="S2124" s="83" t="b">
        <f t="shared" si="5"/>
        <v>0</v>
      </c>
      <c r="T2124" s="72"/>
      <c r="U2124" s="72"/>
      <c r="V2124" s="72"/>
      <c r="W2124" s="72"/>
      <c r="X2124" s="72"/>
      <c r="Y2124" s="72"/>
      <c r="Z2124" s="72"/>
      <c r="AA2124" s="72"/>
      <c r="AB2124" s="72"/>
      <c r="AC2124" s="72"/>
      <c r="AD2124" s="72"/>
      <c r="AE2124" s="72"/>
      <c r="AF2124" s="72"/>
      <c r="AG2124" s="72"/>
      <c r="AH2124" s="72"/>
      <c r="AI2124" s="72"/>
      <c r="AJ2124" s="72"/>
      <c r="AK2124" s="72"/>
    </row>
    <row r="2125" ht="14.25" customHeight="1">
      <c r="A2125" s="78">
        <v>2122.0</v>
      </c>
      <c r="C2125" s="78" t="str">
        <f>VLOOKUP(G2125,[1]Macrodata_CCF!$A$3:$D$55,4,FALSE)</f>
        <v>#ERROR!</v>
      </c>
      <c r="E2125" s="79" t="str">
        <f>VLOOKUP(G2125,[1]Macrodata_CCF!$A$3:$B$55,2,FALSE)</f>
        <v>#ERROR!</v>
      </c>
      <c r="F2125" s="78">
        <v>0.0</v>
      </c>
      <c r="G2125" s="80">
        <v>7.0</v>
      </c>
      <c r="H2125" s="81">
        <v>0.0</v>
      </c>
      <c r="I2125" s="81">
        <v>670000.0</v>
      </c>
      <c r="J2125" s="81">
        <v>147400.0</v>
      </c>
      <c r="K2125" s="81">
        <v>670000.0</v>
      </c>
      <c r="L2125" s="82">
        <v>0.22</v>
      </c>
      <c r="N2125" s="83">
        <f t="shared" si="1"/>
        <v>0.22</v>
      </c>
      <c r="O2125" s="83">
        <f t="shared" si="2"/>
        <v>0.22</v>
      </c>
      <c r="Q2125" s="83">
        <f t="shared" si="3"/>
        <v>1</v>
      </c>
      <c r="R2125" s="83">
        <f t="shared" si="4"/>
        <v>0.22</v>
      </c>
      <c r="S2125" s="83" t="b">
        <f t="shared" si="5"/>
        <v>0</v>
      </c>
      <c r="T2125" s="72"/>
      <c r="U2125" s="72"/>
      <c r="V2125" s="72"/>
      <c r="W2125" s="72"/>
      <c r="X2125" s="72"/>
      <c r="Y2125" s="72"/>
      <c r="Z2125" s="72"/>
      <c r="AA2125" s="72"/>
      <c r="AB2125" s="72"/>
      <c r="AC2125" s="72"/>
      <c r="AD2125" s="72"/>
      <c r="AE2125" s="72"/>
      <c r="AF2125" s="72"/>
      <c r="AG2125" s="72"/>
      <c r="AH2125" s="72"/>
      <c r="AI2125" s="72"/>
      <c r="AJ2125" s="72"/>
      <c r="AK2125" s="72"/>
    </row>
    <row r="2126" ht="14.25" customHeight="1">
      <c r="A2126" s="78">
        <v>2123.0</v>
      </c>
      <c r="C2126" s="78" t="str">
        <f>VLOOKUP(G2126,[1]Macrodata_CCF!$A$3:$D$55,4,FALSE)</f>
        <v>#ERROR!</v>
      </c>
      <c r="E2126" s="79" t="str">
        <f>VLOOKUP(G2126,[1]Macrodata_CCF!$A$3:$B$55,2,FALSE)</f>
        <v>#ERROR!</v>
      </c>
      <c r="F2126" s="78">
        <v>1.0</v>
      </c>
      <c r="G2126" s="80">
        <v>22.0</v>
      </c>
      <c r="H2126" s="81">
        <v>242650.0</v>
      </c>
      <c r="I2126" s="81">
        <v>380000.0</v>
      </c>
      <c r="J2126" s="81">
        <v>312700.0</v>
      </c>
      <c r="K2126" s="81">
        <v>380000.0</v>
      </c>
      <c r="L2126" s="82">
        <v>0.5100109210047324</v>
      </c>
      <c r="N2126" s="83">
        <f t="shared" si="1"/>
        <v>0.510010921</v>
      </c>
      <c r="O2126" s="83">
        <f t="shared" si="2"/>
        <v>0.510010921</v>
      </c>
      <c r="Q2126" s="83">
        <f t="shared" si="3"/>
        <v>0.3614473684</v>
      </c>
      <c r="R2126" s="83">
        <f t="shared" si="4"/>
        <v>0.510010921</v>
      </c>
      <c r="S2126" s="83" t="b">
        <f t="shared" si="5"/>
        <v>0</v>
      </c>
      <c r="T2126" s="72"/>
      <c r="U2126" s="72"/>
      <c r="V2126" s="72"/>
      <c r="W2126" s="72"/>
      <c r="X2126" s="72"/>
      <c r="Y2126" s="72"/>
      <c r="Z2126" s="72"/>
      <c r="AA2126" s="72"/>
      <c r="AB2126" s="72"/>
      <c r="AC2126" s="72"/>
      <c r="AD2126" s="72"/>
      <c r="AE2126" s="72"/>
      <c r="AF2126" s="72"/>
      <c r="AG2126" s="72"/>
      <c r="AH2126" s="72"/>
      <c r="AI2126" s="72"/>
      <c r="AJ2126" s="72"/>
      <c r="AK2126" s="72"/>
    </row>
    <row r="2127" ht="14.25" customHeight="1">
      <c r="A2127" s="78">
        <v>2124.0</v>
      </c>
      <c r="C2127" s="78" t="str">
        <f>VLOOKUP(G2127,[1]Macrodata_CCF!$A$3:$D$55,4,FALSE)</f>
        <v>#ERROR!</v>
      </c>
      <c r="E2127" s="79" t="str">
        <f>VLOOKUP(G2127,[1]Macrodata_CCF!$A$3:$B$55,2,FALSE)</f>
        <v>#ERROR!</v>
      </c>
      <c r="F2127" s="78">
        <v>0.0</v>
      </c>
      <c r="G2127" s="80">
        <v>52.0</v>
      </c>
      <c r="H2127" s="81">
        <v>9815.0</v>
      </c>
      <c r="I2127" s="81">
        <v>10000.0</v>
      </c>
      <c r="J2127" s="81">
        <v>9825.0</v>
      </c>
      <c r="K2127" s="81">
        <v>10000.0</v>
      </c>
      <c r="L2127" s="82">
        <v>0.05405405405405406</v>
      </c>
      <c r="N2127" s="83">
        <f t="shared" si="1"/>
        <v>0.05405405405</v>
      </c>
      <c r="O2127" s="83">
        <f t="shared" si="2"/>
        <v>0.05405405405</v>
      </c>
      <c r="Q2127" s="83">
        <f t="shared" si="3"/>
        <v>0.0185</v>
      </c>
      <c r="R2127" s="83">
        <f t="shared" si="4"/>
        <v>0.001</v>
      </c>
      <c r="S2127" s="83" t="b">
        <f t="shared" si="5"/>
        <v>0</v>
      </c>
      <c r="T2127" s="72"/>
      <c r="U2127" s="72"/>
      <c r="V2127" s="72"/>
      <c r="W2127" s="72"/>
      <c r="X2127" s="72"/>
      <c r="Y2127" s="72"/>
      <c r="Z2127" s="72"/>
      <c r="AA2127" s="72"/>
      <c r="AB2127" s="72"/>
      <c r="AC2127" s="72"/>
      <c r="AD2127" s="72"/>
      <c r="AE2127" s="72"/>
      <c r="AF2127" s="72"/>
      <c r="AG2127" s="72"/>
      <c r="AH2127" s="72"/>
      <c r="AI2127" s="72"/>
      <c r="AJ2127" s="72"/>
      <c r="AK2127" s="72"/>
    </row>
    <row r="2128" ht="14.25" customHeight="1">
      <c r="A2128" s="78">
        <v>2125.0</v>
      </c>
      <c r="C2128" s="78" t="str">
        <f>VLOOKUP(G2128,[1]Macrodata_CCF!$A$3:$D$55,4,FALSE)</f>
        <v>#ERROR!</v>
      </c>
      <c r="E2128" s="79" t="str">
        <f>VLOOKUP(G2128,[1]Macrodata_CCF!$A$3:$B$55,2,FALSE)</f>
        <v>#ERROR!</v>
      </c>
      <c r="F2128" s="78">
        <v>0.0</v>
      </c>
      <c r="G2128" s="80">
        <v>52.0</v>
      </c>
      <c r="H2128" s="81">
        <v>114525.0</v>
      </c>
      <c r="I2128" s="81">
        <v>520000.0</v>
      </c>
      <c r="J2128" s="81">
        <v>171290.0</v>
      </c>
      <c r="K2128" s="81">
        <v>520000.0</v>
      </c>
      <c r="L2128" s="82">
        <v>0.1399963006350576</v>
      </c>
      <c r="N2128" s="83">
        <f t="shared" si="1"/>
        <v>0.1399963006</v>
      </c>
      <c r="O2128" s="83">
        <f t="shared" si="2"/>
        <v>0.1399963006</v>
      </c>
      <c r="Q2128" s="83">
        <f t="shared" si="3"/>
        <v>0.7797596154</v>
      </c>
      <c r="R2128" s="83">
        <f t="shared" si="4"/>
        <v>0.1399963006</v>
      </c>
      <c r="S2128" s="83" t="b">
        <f t="shared" si="5"/>
        <v>0</v>
      </c>
      <c r="T2128" s="72"/>
      <c r="U2128" s="72"/>
      <c r="V2128" s="72"/>
      <c r="W2128" s="72"/>
      <c r="X2128" s="72"/>
      <c r="Y2128" s="72"/>
      <c r="Z2128" s="72"/>
      <c r="AA2128" s="72"/>
      <c r="AB2128" s="72"/>
      <c r="AC2128" s="72"/>
      <c r="AD2128" s="72"/>
      <c r="AE2128" s="72"/>
      <c r="AF2128" s="72"/>
      <c r="AG2128" s="72"/>
      <c r="AH2128" s="72"/>
      <c r="AI2128" s="72"/>
      <c r="AJ2128" s="72"/>
      <c r="AK2128" s="72"/>
    </row>
    <row r="2129" ht="14.25" customHeight="1">
      <c r="A2129" s="78">
        <v>2126.0</v>
      </c>
      <c r="C2129" s="78" t="str">
        <f>VLOOKUP(G2129,[1]Macrodata_CCF!$A$3:$D$55,4,FALSE)</f>
        <v>#ERROR!</v>
      </c>
      <c r="E2129" s="79" t="str">
        <f>VLOOKUP(G2129,[1]Macrodata_CCF!$A$3:$B$55,2,FALSE)</f>
        <v>#ERROR!</v>
      </c>
      <c r="F2129" s="78">
        <v>0.0</v>
      </c>
      <c r="G2129" s="80">
        <v>20.0</v>
      </c>
      <c r="H2129" s="81">
        <v>274535.0</v>
      </c>
      <c r="I2129" s="81">
        <v>960000.0</v>
      </c>
      <c r="J2129" s="81">
        <v>370500.0</v>
      </c>
      <c r="K2129" s="81">
        <v>960000.0</v>
      </c>
      <c r="L2129" s="82">
        <v>0.1399998541136309</v>
      </c>
      <c r="N2129" s="83">
        <f t="shared" si="1"/>
        <v>0.1399998541</v>
      </c>
      <c r="O2129" s="83">
        <f t="shared" si="2"/>
        <v>0.1399998541</v>
      </c>
      <c r="Q2129" s="83">
        <f t="shared" si="3"/>
        <v>0.7140260417</v>
      </c>
      <c r="R2129" s="83">
        <f t="shared" si="4"/>
        <v>0.1399998541</v>
      </c>
      <c r="S2129" s="83" t="b">
        <f t="shared" si="5"/>
        <v>0</v>
      </c>
      <c r="T2129" s="72"/>
      <c r="U2129" s="72"/>
      <c r="V2129" s="72"/>
      <c r="W2129" s="72"/>
      <c r="X2129" s="72"/>
      <c r="Y2129" s="72"/>
      <c r="Z2129" s="72"/>
      <c r="AA2129" s="72"/>
      <c r="AB2129" s="72"/>
      <c r="AC2129" s="72"/>
      <c r="AD2129" s="72"/>
      <c r="AE2129" s="72"/>
      <c r="AF2129" s="72"/>
      <c r="AG2129" s="72"/>
      <c r="AH2129" s="72"/>
      <c r="AI2129" s="72"/>
      <c r="AJ2129" s="72"/>
      <c r="AK2129" s="72"/>
    </row>
    <row r="2130" ht="14.25" customHeight="1">
      <c r="A2130" s="78">
        <v>2127.0</v>
      </c>
      <c r="C2130" s="78" t="str">
        <f>VLOOKUP(G2130,[1]Macrodata_CCF!$A$3:$D$55,4,FALSE)</f>
        <v>#ERROR!</v>
      </c>
      <c r="E2130" s="79" t="str">
        <f>VLOOKUP(G2130,[1]Macrodata_CCF!$A$3:$B$55,2,FALSE)</f>
        <v>#ERROR!</v>
      </c>
      <c r="F2130" s="78">
        <v>1.0</v>
      </c>
      <c r="G2130" s="80">
        <v>19.0</v>
      </c>
      <c r="H2130" s="81">
        <v>291585.0</v>
      </c>
      <c r="I2130" s="81">
        <v>320000.0</v>
      </c>
      <c r="J2130" s="81">
        <v>306645.0</v>
      </c>
      <c r="K2130" s="81">
        <v>320000.0</v>
      </c>
      <c r="L2130" s="82">
        <v>0.5300017596339961</v>
      </c>
      <c r="N2130" s="83">
        <f t="shared" si="1"/>
        <v>0.5300017596</v>
      </c>
      <c r="O2130" s="83">
        <f t="shared" si="2"/>
        <v>0.5300017596</v>
      </c>
      <c r="Q2130" s="83">
        <f t="shared" si="3"/>
        <v>0.088796875</v>
      </c>
      <c r="R2130" s="83">
        <f t="shared" si="4"/>
        <v>0.0470625</v>
      </c>
      <c r="S2130" s="83" t="b">
        <f t="shared" si="5"/>
        <v>0</v>
      </c>
      <c r="T2130" s="72"/>
      <c r="U2130" s="72"/>
      <c r="V2130" s="72"/>
      <c r="W2130" s="72"/>
      <c r="X2130" s="72"/>
      <c r="Y2130" s="72"/>
      <c r="Z2130" s="72"/>
      <c r="AA2130" s="72"/>
      <c r="AB2130" s="72"/>
      <c r="AC2130" s="72"/>
      <c r="AD2130" s="72"/>
      <c r="AE2130" s="72"/>
      <c r="AF2130" s="72"/>
      <c r="AG2130" s="72"/>
      <c r="AH2130" s="72"/>
      <c r="AI2130" s="72"/>
      <c r="AJ2130" s="72"/>
      <c r="AK2130" s="72"/>
    </row>
    <row r="2131" ht="14.25" customHeight="1">
      <c r="A2131" s="78">
        <v>2128.0</v>
      </c>
      <c r="C2131" s="78" t="str">
        <f>VLOOKUP(G2131,[1]Macrodata_CCF!$A$3:$D$55,4,FALSE)</f>
        <v>#ERROR!</v>
      </c>
      <c r="E2131" s="79" t="str">
        <f>VLOOKUP(G2131,[1]Macrodata_CCF!$A$3:$B$55,2,FALSE)</f>
        <v>#ERROR!</v>
      </c>
      <c r="F2131" s="78">
        <v>0.0</v>
      </c>
      <c r="G2131" s="80">
        <v>7.0</v>
      </c>
      <c r="H2131" s="81">
        <v>551645.0</v>
      </c>
      <c r="I2131" s="81">
        <v>860000.0</v>
      </c>
      <c r="J2131" s="81">
        <v>644150.0</v>
      </c>
      <c r="K2131" s="81">
        <v>1548000.0</v>
      </c>
      <c r="L2131" s="82">
        <v>0.2999951354769665</v>
      </c>
      <c r="N2131" s="83">
        <f t="shared" si="1"/>
        <v>0.2999951355</v>
      </c>
      <c r="O2131" s="83">
        <f t="shared" si="2"/>
        <v>0.2999951355</v>
      </c>
      <c r="Q2131" s="83">
        <f t="shared" si="3"/>
        <v>0.3585523256</v>
      </c>
      <c r="R2131" s="83">
        <f t="shared" si="4"/>
        <v>0.2999951355</v>
      </c>
      <c r="S2131" s="83" t="b">
        <f t="shared" si="5"/>
        <v>0</v>
      </c>
      <c r="T2131" s="72"/>
      <c r="U2131" s="72"/>
      <c r="V2131" s="72"/>
      <c r="W2131" s="72"/>
      <c r="X2131" s="72"/>
      <c r="Y2131" s="72"/>
      <c r="Z2131" s="72"/>
      <c r="AA2131" s="72"/>
      <c r="AB2131" s="72"/>
      <c r="AC2131" s="72"/>
      <c r="AD2131" s="72"/>
      <c r="AE2131" s="72"/>
      <c r="AF2131" s="72"/>
      <c r="AG2131" s="72"/>
      <c r="AH2131" s="72"/>
      <c r="AI2131" s="72"/>
      <c r="AJ2131" s="72"/>
      <c r="AK2131" s="72"/>
    </row>
    <row r="2132" ht="14.25" customHeight="1">
      <c r="A2132" s="78">
        <v>2129.0</v>
      </c>
      <c r="C2132" s="78" t="str">
        <f>VLOOKUP(G2132,[1]Macrodata_CCF!$A$3:$D$55,4,FALSE)</f>
        <v>#ERROR!</v>
      </c>
      <c r="E2132" s="79" t="str">
        <f>VLOOKUP(G2132,[1]Macrodata_CCF!$A$3:$B$55,2,FALSE)</f>
        <v>#ERROR!</v>
      </c>
      <c r="F2132" s="78">
        <v>0.0</v>
      </c>
      <c r="G2132" s="80">
        <v>49.0</v>
      </c>
      <c r="H2132" s="81">
        <v>23820.0</v>
      </c>
      <c r="I2132" s="81">
        <v>240000.0</v>
      </c>
      <c r="J2132" s="81">
        <v>38955.0</v>
      </c>
      <c r="K2132" s="81">
        <v>240000.0</v>
      </c>
      <c r="L2132" s="82">
        <v>0.07001110185956147</v>
      </c>
      <c r="N2132" s="83">
        <f t="shared" si="1"/>
        <v>0.07001110186</v>
      </c>
      <c r="O2132" s="83">
        <f t="shared" si="2"/>
        <v>0.07001110186</v>
      </c>
      <c r="Q2132" s="83">
        <f t="shared" si="3"/>
        <v>0.90075</v>
      </c>
      <c r="R2132" s="83">
        <f t="shared" si="4"/>
        <v>0.07001110186</v>
      </c>
      <c r="S2132" s="83" t="b">
        <f t="shared" si="5"/>
        <v>0</v>
      </c>
      <c r="T2132" s="72"/>
      <c r="U2132" s="72"/>
      <c r="V2132" s="72"/>
      <c r="W2132" s="72"/>
      <c r="X2132" s="72"/>
      <c r="Y2132" s="72"/>
      <c r="Z2132" s="72"/>
      <c r="AA2132" s="72"/>
      <c r="AB2132" s="72"/>
      <c r="AC2132" s="72"/>
      <c r="AD2132" s="72"/>
      <c r="AE2132" s="72"/>
      <c r="AF2132" s="72"/>
      <c r="AG2132" s="72"/>
      <c r="AH2132" s="72"/>
      <c r="AI2132" s="72"/>
      <c r="AJ2132" s="72"/>
      <c r="AK2132" s="72"/>
    </row>
    <row r="2133" ht="14.25" customHeight="1">
      <c r="A2133" s="78">
        <v>2130.0</v>
      </c>
      <c r="C2133" s="78" t="str">
        <f>VLOOKUP(G2133,[1]Macrodata_CCF!$A$3:$D$55,4,FALSE)</f>
        <v>#ERROR!</v>
      </c>
      <c r="E2133" s="79" t="str">
        <f>VLOOKUP(G2133,[1]Macrodata_CCF!$A$3:$B$55,2,FALSE)</f>
        <v>#ERROR!</v>
      </c>
      <c r="F2133" s="78">
        <v>0.0</v>
      </c>
      <c r="G2133" s="80">
        <v>16.0</v>
      </c>
      <c r="H2133" s="81">
        <v>29260.0</v>
      </c>
      <c r="I2133" s="81">
        <v>30000.0</v>
      </c>
      <c r="J2133" s="81">
        <v>29385.0</v>
      </c>
      <c r="K2133" s="81">
        <v>30000.0</v>
      </c>
      <c r="L2133" s="82">
        <v>0.1689189189189189</v>
      </c>
      <c r="N2133" s="83">
        <f t="shared" si="1"/>
        <v>0.1689189189</v>
      </c>
      <c r="O2133" s="83">
        <f t="shared" si="2"/>
        <v>0.1689189189</v>
      </c>
      <c r="Q2133" s="83">
        <f t="shared" si="3"/>
        <v>0.02466666667</v>
      </c>
      <c r="R2133" s="83">
        <f t="shared" si="4"/>
        <v>0.004166666667</v>
      </c>
      <c r="S2133" s="83" t="b">
        <f t="shared" si="5"/>
        <v>0</v>
      </c>
      <c r="T2133" s="72"/>
      <c r="U2133" s="72"/>
      <c r="V2133" s="72"/>
      <c r="W2133" s="72"/>
      <c r="X2133" s="72"/>
      <c r="Y2133" s="72"/>
      <c r="Z2133" s="72"/>
      <c r="AA2133" s="72"/>
      <c r="AB2133" s="72"/>
      <c r="AC2133" s="72"/>
      <c r="AD2133" s="72"/>
      <c r="AE2133" s="72"/>
      <c r="AF2133" s="72"/>
      <c r="AG2133" s="72"/>
      <c r="AH2133" s="72"/>
      <c r="AI2133" s="72"/>
      <c r="AJ2133" s="72"/>
      <c r="AK2133" s="72"/>
    </row>
    <row r="2134" ht="14.25" customHeight="1">
      <c r="A2134" s="78">
        <v>2131.0</v>
      </c>
      <c r="C2134" s="78" t="str">
        <f>VLOOKUP(G2134,[1]Macrodata_CCF!$A$3:$D$55,4,FALSE)</f>
        <v>#ERROR!</v>
      </c>
      <c r="E2134" s="79" t="str">
        <f>VLOOKUP(G2134,[1]Macrodata_CCF!$A$3:$B$55,2,FALSE)</f>
        <v>#ERROR!</v>
      </c>
      <c r="F2134" s="78">
        <v>0.0</v>
      </c>
      <c r="G2134" s="80">
        <v>23.0</v>
      </c>
      <c r="H2134" s="81">
        <v>84845.0</v>
      </c>
      <c r="I2134" s="81">
        <v>330000.0</v>
      </c>
      <c r="J2134" s="81">
        <v>126520.0</v>
      </c>
      <c r="K2134" s="81">
        <v>594000.0</v>
      </c>
      <c r="L2134" s="82">
        <v>0.1699944932797618</v>
      </c>
      <c r="N2134" s="83">
        <f t="shared" si="1"/>
        <v>0.1699944933</v>
      </c>
      <c r="O2134" s="83">
        <f t="shared" si="2"/>
        <v>0.1699944933</v>
      </c>
      <c r="Q2134" s="83">
        <f t="shared" si="3"/>
        <v>0.7428939394</v>
      </c>
      <c r="R2134" s="83">
        <f t="shared" si="4"/>
        <v>0.1699944933</v>
      </c>
      <c r="S2134" s="83" t="b">
        <f t="shared" si="5"/>
        <v>0</v>
      </c>
      <c r="T2134" s="72"/>
      <c r="U2134" s="72"/>
      <c r="V2134" s="72"/>
      <c r="W2134" s="72"/>
      <c r="X2134" s="72"/>
      <c r="Y2134" s="72"/>
      <c r="Z2134" s="72"/>
      <c r="AA2134" s="72"/>
      <c r="AB2134" s="72"/>
      <c r="AC2134" s="72"/>
      <c r="AD2134" s="72"/>
      <c r="AE2134" s="72"/>
      <c r="AF2134" s="72"/>
      <c r="AG2134" s="72"/>
      <c r="AH2134" s="72"/>
      <c r="AI2134" s="72"/>
      <c r="AJ2134" s="72"/>
      <c r="AK2134" s="72"/>
    </row>
    <row r="2135" ht="14.25" customHeight="1">
      <c r="A2135" s="78">
        <v>2132.0</v>
      </c>
      <c r="C2135" s="78" t="str">
        <f>VLOOKUP(G2135,[1]Macrodata_CCF!$A$3:$D$55,4,FALSE)</f>
        <v>#ERROR!</v>
      </c>
      <c r="E2135" s="79" t="str">
        <f>VLOOKUP(G2135,[1]Macrodata_CCF!$A$3:$B$55,2,FALSE)</f>
        <v>#ERROR!</v>
      </c>
      <c r="F2135" s="78">
        <v>0.0</v>
      </c>
      <c r="G2135" s="80">
        <v>32.0</v>
      </c>
      <c r="H2135" s="81">
        <v>0.0</v>
      </c>
      <c r="I2135" s="81">
        <v>780000.0</v>
      </c>
      <c r="J2135" s="81">
        <v>132600.0</v>
      </c>
      <c r="K2135" s="81">
        <v>780000.0</v>
      </c>
      <c r="L2135" s="82">
        <v>0.17</v>
      </c>
      <c r="N2135" s="83">
        <f t="shared" si="1"/>
        <v>0.17</v>
      </c>
      <c r="O2135" s="83">
        <f t="shared" si="2"/>
        <v>0.17</v>
      </c>
      <c r="Q2135" s="83">
        <f t="shared" si="3"/>
        <v>1</v>
      </c>
      <c r="R2135" s="83">
        <f t="shared" si="4"/>
        <v>0.17</v>
      </c>
      <c r="S2135" s="83" t="b">
        <f t="shared" si="5"/>
        <v>0</v>
      </c>
      <c r="T2135" s="72"/>
      <c r="U2135" s="72"/>
      <c r="V2135" s="72"/>
      <c r="W2135" s="72"/>
      <c r="X2135" s="72"/>
      <c r="Y2135" s="72"/>
      <c r="Z2135" s="72"/>
      <c r="AA2135" s="72"/>
      <c r="AB2135" s="72"/>
      <c r="AC2135" s="72"/>
      <c r="AD2135" s="72"/>
      <c r="AE2135" s="72"/>
      <c r="AF2135" s="72"/>
      <c r="AG2135" s="72"/>
      <c r="AH2135" s="72"/>
      <c r="AI2135" s="72"/>
      <c r="AJ2135" s="72"/>
      <c r="AK2135" s="72"/>
    </row>
    <row r="2136" ht="14.25" customHeight="1">
      <c r="A2136" s="78">
        <v>2133.0</v>
      </c>
      <c r="C2136" s="78" t="str">
        <f>VLOOKUP(G2136,[1]Macrodata_CCF!$A$3:$D$55,4,FALSE)</f>
        <v>#ERROR!</v>
      </c>
      <c r="E2136" s="79" t="str">
        <f>VLOOKUP(G2136,[1]Macrodata_CCF!$A$3:$B$55,2,FALSE)</f>
        <v>#ERROR!</v>
      </c>
      <c r="F2136" s="78">
        <v>0.0</v>
      </c>
      <c r="G2136" s="80">
        <v>17.0</v>
      </c>
      <c r="H2136" s="81">
        <v>276220.0</v>
      </c>
      <c r="I2136" s="81">
        <v>320000.0</v>
      </c>
      <c r="J2136" s="81">
        <v>282785.0</v>
      </c>
      <c r="K2136" s="81">
        <v>320000.0</v>
      </c>
      <c r="L2136" s="82">
        <v>0.1499543170397442</v>
      </c>
      <c r="N2136" s="83">
        <f t="shared" si="1"/>
        <v>0.149954317</v>
      </c>
      <c r="O2136" s="83">
        <f t="shared" si="2"/>
        <v>0.149954317</v>
      </c>
      <c r="Q2136" s="83">
        <f t="shared" si="3"/>
        <v>0.1368125</v>
      </c>
      <c r="R2136" s="83">
        <f t="shared" si="4"/>
        <v>0.149954317</v>
      </c>
      <c r="S2136" s="83" t="b">
        <f t="shared" si="5"/>
        <v>0</v>
      </c>
      <c r="T2136" s="72"/>
      <c r="U2136" s="72"/>
      <c r="V2136" s="72"/>
      <c r="W2136" s="72"/>
      <c r="X2136" s="72"/>
      <c r="Y2136" s="72"/>
      <c r="Z2136" s="72"/>
      <c r="AA2136" s="72"/>
      <c r="AB2136" s="72"/>
      <c r="AC2136" s="72"/>
      <c r="AD2136" s="72"/>
      <c r="AE2136" s="72"/>
      <c r="AF2136" s="72"/>
      <c r="AG2136" s="72"/>
      <c r="AH2136" s="72"/>
      <c r="AI2136" s="72"/>
      <c r="AJ2136" s="72"/>
      <c r="AK2136" s="72"/>
    </row>
    <row r="2137" ht="14.25" customHeight="1">
      <c r="A2137" s="78">
        <v>2134.0</v>
      </c>
      <c r="C2137" s="78" t="str">
        <f>VLOOKUP(G2137,[1]Macrodata_CCF!$A$3:$D$55,4,FALSE)</f>
        <v>#ERROR!</v>
      </c>
      <c r="E2137" s="79" t="str">
        <f>VLOOKUP(G2137,[1]Macrodata_CCF!$A$3:$B$55,2,FALSE)</f>
        <v>#ERROR!</v>
      </c>
      <c r="F2137" s="78">
        <v>0.0</v>
      </c>
      <c r="G2137" s="80">
        <v>41.0</v>
      </c>
      <c r="H2137" s="81">
        <v>361220.0</v>
      </c>
      <c r="I2137" s="81">
        <v>690000.0</v>
      </c>
      <c r="J2137" s="81">
        <v>209980.0</v>
      </c>
      <c r="K2137" s="81">
        <v>690000.0</v>
      </c>
      <c r="L2137" s="82">
        <v>-0.4600036498570473</v>
      </c>
      <c r="N2137" s="83">
        <f t="shared" si="1"/>
        <v>-0.4600036499</v>
      </c>
      <c r="O2137" s="83">
        <f t="shared" si="2"/>
        <v>0</v>
      </c>
      <c r="Q2137" s="83">
        <f t="shared" si="3"/>
        <v>0.4764927536</v>
      </c>
      <c r="R2137" s="83">
        <f t="shared" si="4"/>
        <v>-0.4600036499</v>
      </c>
      <c r="S2137" s="83" t="b">
        <f t="shared" si="5"/>
        <v>0</v>
      </c>
      <c r="T2137" s="72"/>
      <c r="U2137" s="72"/>
      <c r="V2137" s="72"/>
      <c r="W2137" s="72"/>
      <c r="X2137" s="72"/>
      <c r="Y2137" s="72"/>
      <c r="Z2137" s="72"/>
      <c r="AA2137" s="72"/>
      <c r="AB2137" s="72"/>
      <c r="AC2137" s="72"/>
      <c r="AD2137" s="72"/>
      <c r="AE2137" s="72"/>
      <c r="AF2137" s="72"/>
      <c r="AG2137" s="72"/>
      <c r="AH2137" s="72"/>
      <c r="AI2137" s="72"/>
      <c r="AJ2137" s="72"/>
      <c r="AK2137" s="72"/>
    </row>
    <row r="2138" ht="14.25" customHeight="1">
      <c r="A2138" s="78">
        <v>2135.0</v>
      </c>
      <c r="C2138" s="78" t="str">
        <f>VLOOKUP(G2138,[1]Macrodata_CCF!$A$3:$D$55,4,FALSE)</f>
        <v>#ERROR!</v>
      </c>
      <c r="E2138" s="79" t="str">
        <f>VLOOKUP(G2138,[1]Macrodata_CCF!$A$3:$B$55,2,FALSE)</f>
        <v>#ERROR!</v>
      </c>
      <c r="F2138" s="78">
        <v>0.0</v>
      </c>
      <c r="G2138" s="80">
        <v>13.0</v>
      </c>
      <c r="H2138" s="81">
        <v>505495.0</v>
      </c>
      <c r="I2138" s="81">
        <v>960000.0</v>
      </c>
      <c r="J2138" s="81">
        <v>573670.0</v>
      </c>
      <c r="K2138" s="81">
        <v>1536000.0</v>
      </c>
      <c r="L2138" s="82">
        <v>0.1499983498531369</v>
      </c>
      <c r="N2138" s="83">
        <f t="shared" si="1"/>
        <v>0.1499983499</v>
      </c>
      <c r="O2138" s="83">
        <f t="shared" si="2"/>
        <v>0.1499983499</v>
      </c>
      <c r="Q2138" s="83">
        <f t="shared" si="3"/>
        <v>0.4734427083</v>
      </c>
      <c r="R2138" s="83">
        <f t="shared" si="4"/>
        <v>0.1499983499</v>
      </c>
      <c r="S2138" s="83" t="b">
        <f t="shared" si="5"/>
        <v>0</v>
      </c>
      <c r="T2138" s="72"/>
      <c r="U2138" s="72"/>
      <c r="V2138" s="72"/>
      <c r="W2138" s="72"/>
      <c r="X2138" s="72"/>
      <c r="Y2138" s="72"/>
      <c r="Z2138" s="72"/>
      <c r="AA2138" s="72"/>
      <c r="AB2138" s="72"/>
      <c r="AC2138" s="72"/>
      <c r="AD2138" s="72"/>
      <c r="AE2138" s="72"/>
      <c r="AF2138" s="72"/>
      <c r="AG2138" s="72"/>
      <c r="AH2138" s="72"/>
      <c r="AI2138" s="72"/>
      <c r="AJ2138" s="72"/>
      <c r="AK2138" s="72"/>
    </row>
    <row r="2139" ht="14.25" customHeight="1">
      <c r="A2139" s="78">
        <v>2136.0</v>
      </c>
      <c r="C2139" s="78" t="str">
        <f>VLOOKUP(G2139,[1]Macrodata_CCF!$A$3:$D$55,4,FALSE)</f>
        <v>#ERROR!</v>
      </c>
      <c r="E2139" s="79" t="str">
        <f>VLOOKUP(G2139,[1]Macrodata_CCF!$A$3:$B$55,2,FALSE)</f>
        <v>#ERROR!</v>
      </c>
      <c r="F2139" s="78">
        <v>0.0</v>
      </c>
      <c r="G2139" s="80">
        <v>26.0</v>
      </c>
      <c r="H2139" s="81">
        <v>25460.0</v>
      </c>
      <c r="I2139" s="81">
        <v>140000.0</v>
      </c>
      <c r="J2139" s="81">
        <v>42640.0</v>
      </c>
      <c r="K2139" s="81">
        <v>140000.0</v>
      </c>
      <c r="L2139" s="82">
        <v>0.1499912694255282</v>
      </c>
      <c r="N2139" s="83">
        <f t="shared" si="1"/>
        <v>0.1499912694</v>
      </c>
      <c r="O2139" s="83">
        <f t="shared" si="2"/>
        <v>0.1499912694</v>
      </c>
      <c r="Q2139" s="83">
        <f t="shared" si="3"/>
        <v>0.8181428571</v>
      </c>
      <c r="R2139" s="83">
        <f t="shared" si="4"/>
        <v>0.1499912694</v>
      </c>
      <c r="S2139" s="83" t="b">
        <f t="shared" si="5"/>
        <v>0</v>
      </c>
      <c r="T2139" s="72"/>
      <c r="U2139" s="72"/>
      <c r="V2139" s="72"/>
      <c r="W2139" s="72"/>
      <c r="X2139" s="72"/>
      <c r="Y2139" s="72"/>
      <c r="Z2139" s="72"/>
      <c r="AA2139" s="72"/>
      <c r="AB2139" s="72"/>
      <c r="AC2139" s="72"/>
      <c r="AD2139" s="72"/>
      <c r="AE2139" s="72"/>
      <c r="AF2139" s="72"/>
      <c r="AG2139" s="72"/>
      <c r="AH2139" s="72"/>
      <c r="AI2139" s="72"/>
      <c r="AJ2139" s="72"/>
      <c r="AK2139" s="72"/>
    </row>
    <row r="2140" ht="14.25" customHeight="1">
      <c r="A2140" s="78">
        <v>2137.0</v>
      </c>
      <c r="C2140" s="78" t="str">
        <f>VLOOKUP(G2140,[1]Macrodata_CCF!$A$3:$D$55,4,FALSE)</f>
        <v>#ERROR!</v>
      </c>
      <c r="E2140" s="79" t="str">
        <f>VLOOKUP(G2140,[1]Macrodata_CCF!$A$3:$B$55,2,FALSE)</f>
        <v>#ERROR!</v>
      </c>
      <c r="F2140" s="78">
        <v>0.0</v>
      </c>
      <c r="G2140" s="80">
        <v>22.0</v>
      </c>
      <c r="H2140" s="81">
        <v>81060.0</v>
      </c>
      <c r="I2140" s="81">
        <v>100000.0</v>
      </c>
      <c r="J2140" s="81">
        <v>84470.0</v>
      </c>
      <c r="K2140" s="81">
        <v>100000.0</v>
      </c>
      <c r="L2140" s="82">
        <v>0.1800422386483632</v>
      </c>
      <c r="N2140" s="83">
        <f t="shared" si="1"/>
        <v>0.1800422386</v>
      </c>
      <c r="O2140" s="83">
        <f t="shared" si="2"/>
        <v>0.1800422386</v>
      </c>
      <c r="Q2140" s="83">
        <f t="shared" si="3"/>
        <v>0.1894</v>
      </c>
      <c r="R2140" s="83">
        <f t="shared" si="4"/>
        <v>0.1800422386</v>
      </c>
      <c r="S2140" s="83" t="b">
        <f t="shared" si="5"/>
        <v>0</v>
      </c>
      <c r="T2140" s="72"/>
      <c r="U2140" s="72"/>
      <c r="V2140" s="72"/>
      <c r="W2140" s="72"/>
      <c r="X2140" s="72"/>
      <c r="Y2140" s="72"/>
      <c r="Z2140" s="72"/>
      <c r="AA2140" s="72"/>
      <c r="AB2140" s="72"/>
      <c r="AC2140" s="72"/>
      <c r="AD2140" s="72"/>
      <c r="AE2140" s="72"/>
      <c r="AF2140" s="72"/>
      <c r="AG2140" s="72"/>
      <c r="AH2140" s="72"/>
      <c r="AI2140" s="72"/>
      <c r="AJ2140" s="72"/>
      <c r="AK2140" s="72"/>
    </row>
    <row r="2141" ht="14.25" customHeight="1">
      <c r="A2141" s="78">
        <v>2138.0</v>
      </c>
      <c r="C2141" s="78" t="str">
        <f>VLOOKUP(G2141,[1]Macrodata_CCF!$A$3:$D$55,4,FALSE)</f>
        <v>#ERROR!</v>
      </c>
      <c r="E2141" s="79" t="str">
        <f>VLOOKUP(G2141,[1]Macrodata_CCF!$A$3:$B$55,2,FALSE)</f>
        <v>#ERROR!</v>
      </c>
      <c r="F2141" s="78">
        <v>0.0</v>
      </c>
      <c r="G2141" s="80">
        <v>11.0</v>
      </c>
      <c r="H2141" s="81">
        <v>488895.0</v>
      </c>
      <c r="I2141" s="81">
        <v>910000.0</v>
      </c>
      <c r="J2141" s="81">
        <v>573115.0</v>
      </c>
      <c r="K2141" s="81">
        <v>1274000.0</v>
      </c>
      <c r="L2141" s="82">
        <v>0.1999976252953539</v>
      </c>
      <c r="N2141" s="83">
        <f t="shared" si="1"/>
        <v>0.1999976253</v>
      </c>
      <c r="O2141" s="83">
        <f t="shared" si="2"/>
        <v>0.1999976253</v>
      </c>
      <c r="Q2141" s="83">
        <f t="shared" si="3"/>
        <v>0.4627527473</v>
      </c>
      <c r="R2141" s="83">
        <f t="shared" si="4"/>
        <v>0.1999976253</v>
      </c>
      <c r="S2141" s="83" t="b">
        <f t="shared" si="5"/>
        <v>0</v>
      </c>
      <c r="T2141" s="72"/>
      <c r="U2141" s="72"/>
      <c r="V2141" s="72"/>
      <c r="W2141" s="72"/>
      <c r="X2141" s="72"/>
      <c r="Y2141" s="72"/>
      <c r="Z2141" s="72"/>
      <c r="AA2141" s="72"/>
      <c r="AB2141" s="72"/>
      <c r="AC2141" s="72"/>
      <c r="AD2141" s="72"/>
      <c r="AE2141" s="72"/>
      <c r="AF2141" s="72"/>
      <c r="AG2141" s="72"/>
      <c r="AH2141" s="72"/>
      <c r="AI2141" s="72"/>
      <c r="AJ2141" s="72"/>
      <c r="AK2141" s="72"/>
    </row>
    <row r="2142" ht="14.25" customHeight="1">
      <c r="A2142" s="78">
        <v>2139.0</v>
      </c>
      <c r="C2142" s="78" t="str">
        <f>VLOOKUP(G2142,[1]Macrodata_CCF!$A$3:$D$55,4,FALSE)</f>
        <v>#ERROR!</v>
      </c>
      <c r="E2142" s="79" t="str">
        <f>VLOOKUP(G2142,[1]Macrodata_CCF!$A$3:$B$55,2,FALSE)</f>
        <v>#ERROR!</v>
      </c>
      <c r="F2142" s="78">
        <v>0.0</v>
      </c>
      <c r="G2142" s="80">
        <v>1.0</v>
      </c>
      <c r="H2142" s="81">
        <v>396265.0</v>
      </c>
      <c r="I2142" s="81">
        <v>950000.0</v>
      </c>
      <c r="J2142" s="81">
        <v>529160.0</v>
      </c>
      <c r="K2142" s="81">
        <v>950000.0</v>
      </c>
      <c r="L2142" s="82">
        <v>0.2399974717148094</v>
      </c>
      <c r="N2142" s="83">
        <f t="shared" si="1"/>
        <v>0.2399974717</v>
      </c>
      <c r="O2142" s="83">
        <f t="shared" si="2"/>
        <v>0.2399974717</v>
      </c>
      <c r="Q2142" s="83">
        <f t="shared" si="3"/>
        <v>0.5828789474</v>
      </c>
      <c r="R2142" s="83">
        <f t="shared" si="4"/>
        <v>0.2399974717</v>
      </c>
      <c r="S2142" s="83" t="b">
        <f t="shared" si="5"/>
        <v>0</v>
      </c>
      <c r="T2142" s="72"/>
      <c r="U2142" s="72"/>
      <c r="V2142" s="72"/>
      <c r="W2142" s="72"/>
      <c r="X2142" s="72"/>
      <c r="Y2142" s="72"/>
      <c r="Z2142" s="72"/>
      <c r="AA2142" s="72"/>
      <c r="AB2142" s="72"/>
      <c r="AC2142" s="72"/>
      <c r="AD2142" s="72"/>
      <c r="AE2142" s="72"/>
      <c r="AF2142" s="72"/>
      <c r="AG2142" s="72"/>
      <c r="AH2142" s="72"/>
      <c r="AI2142" s="72"/>
      <c r="AJ2142" s="72"/>
      <c r="AK2142" s="72"/>
    </row>
    <row r="2143" ht="14.25" customHeight="1">
      <c r="A2143" s="78">
        <v>2140.0</v>
      </c>
      <c r="C2143" s="78" t="str">
        <f>VLOOKUP(G2143,[1]Macrodata_CCF!$A$3:$D$55,4,FALSE)</f>
        <v>#ERROR!</v>
      </c>
      <c r="E2143" s="79" t="str">
        <f>VLOOKUP(G2143,[1]Macrodata_CCF!$A$3:$B$55,2,FALSE)</f>
        <v>#ERROR!</v>
      </c>
      <c r="F2143" s="78">
        <v>0.0</v>
      </c>
      <c r="G2143" s="80">
        <v>48.0</v>
      </c>
      <c r="H2143" s="81">
        <v>135255.0</v>
      </c>
      <c r="I2143" s="81">
        <v>260000.0</v>
      </c>
      <c r="J2143" s="81">
        <v>152720.0</v>
      </c>
      <c r="K2143" s="81">
        <v>494000.0</v>
      </c>
      <c r="L2143" s="82">
        <v>0.1400056114473526</v>
      </c>
      <c r="N2143" s="83">
        <f t="shared" si="1"/>
        <v>0.1400056114</v>
      </c>
      <c r="O2143" s="83">
        <f t="shared" si="2"/>
        <v>0.1400056114</v>
      </c>
      <c r="Q2143" s="83">
        <f t="shared" si="3"/>
        <v>0.4797884615</v>
      </c>
      <c r="R2143" s="83">
        <f t="shared" si="4"/>
        <v>0.1400056114</v>
      </c>
      <c r="S2143" s="83" t="b">
        <f t="shared" si="5"/>
        <v>0</v>
      </c>
      <c r="T2143" s="72"/>
      <c r="U2143" s="72"/>
      <c r="V2143" s="72"/>
      <c r="W2143" s="72"/>
      <c r="X2143" s="72"/>
      <c r="Y2143" s="72"/>
      <c r="Z2143" s="72"/>
      <c r="AA2143" s="72"/>
      <c r="AB2143" s="72"/>
      <c r="AC2143" s="72"/>
      <c r="AD2143" s="72"/>
      <c r="AE2143" s="72"/>
      <c r="AF2143" s="72"/>
      <c r="AG2143" s="72"/>
      <c r="AH2143" s="72"/>
      <c r="AI2143" s="72"/>
      <c r="AJ2143" s="72"/>
      <c r="AK2143" s="72"/>
    </row>
    <row r="2144" ht="14.25" customHeight="1">
      <c r="A2144" s="78">
        <v>2141.0</v>
      </c>
      <c r="C2144" s="78" t="str">
        <f>VLOOKUP(G2144,[1]Macrodata_CCF!$A$3:$D$55,4,FALSE)</f>
        <v>#ERROR!</v>
      </c>
      <c r="E2144" s="79" t="str">
        <f>VLOOKUP(G2144,[1]Macrodata_CCF!$A$3:$B$55,2,FALSE)</f>
        <v>#ERROR!</v>
      </c>
      <c r="F2144" s="78">
        <v>0.0</v>
      </c>
      <c r="G2144" s="80">
        <v>19.0</v>
      </c>
      <c r="H2144" s="81">
        <v>417625.0</v>
      </c>
      <c r="I2144" s="81">
        <v>990000.0</v>
      </c>
      <c r="J2144" s="81">
        <v>503480.0</v>
      </c>
      <c r="K2144" s="81">
        <v>1683000.0</v>
      </c>
      <c r="L2144" s="82">
        <v>0.1499978161170561</v>
      </c>
      <c r="N2144" s="83">
        <f t="shared" si="1"/>
        <v>0.1499978161</v>
      </c>
      <c r="O2144" s="83">
        <f t="shared" si="2"/>
        <v>0.1499978161</v>
      </c>
      <c r="Q2144" s="83">
        <f t="shared" si="3"/>
        <v>0.5781565657</v>
      </c>
      <c r="R2144" s="83">
        <f t="shared" si="4"/>
        <v>0.1499978161</v>
      </c>
      <c r="S2144" s="83" t="b">
        <f t="shared" si="5"/>
        <v>0</v>
      </c>
      <c r="T2144" s="72"/>
      <c r="U2144" s="72"/>
      <c r="V2144" s="72"/>
      <c r="W2144" s="72"/>
      <c r="X2144" s="72"/>
      <c r="Y2144" s="72"/>
      <c r="Z2144" s="72"/>
      <c r="AA2144" s="72"/>
      <c r="AB2144" s="72"/>
      <c r="AC2144" s="72"/>
      <c r="AD2144" s="72"/>
      <c r="AE2144" s="72"/>
      <c r="AF2144" s="72"/>
      <c r="AG2144" s="72"/>
      <c r="AH2144" s="72"/>
      <c r="AI2144" s="72"/>
      <c r="AJ2144" s="72"/>
      <c r="AK2144" s="72"/>
    </row>
    <row r="2145" ht="14.25" customHeight="1">
      <c r="A2145" s="78">
        <v>2142.0</v>
      </c>
      <c r="C2145" s="78" t="str">
        <f>VLOOKUP(G2145,[1]Macrodata_CCF!$A$3:$D$55,4,FALSE)</f>
        <v>#ERROR!</v>
      </c>
      <c r="E2145" s="79" t="str">
        <f>VLOOKUP(G2145,[1]Macrodata_CCF!$A$3:$B$55,2,FALSE)</f>
        <v>#ERROR!</v>
      </c>
      <c r="F2145" s="78">
        <v>1.0</v>
      </c>
      <c r="G2145" s="80">
        <v>38.0</v>
      </c>
      <c r="H2145" s="81">
        <v>215315.0</v>
      </c>
      <c r="I2145" s="81">
        <v>510000.0</v>
      </c>
      <c r="J2145" s="81">
        <v>359710.0</v>
      </c>
      <c r="K2145" s="81">
        <v>510000.0</v>
      </c>
      <c r="L2145" s="82">
        <v>0.4899977942548823</v>
      </c>
      <c r="N2145" s="83">
        <f t="shared" si="1"/>
        <v>0.4899977943</v>
      </c>
      <c r="O2145" s="83">
        <f t="shared" si="2"/>
        <v>0.4899977943</v>
      </c>
      <c r="Q2145" s="83">
        <f t="shared" si="3"/>
        <v>0.5778137255</v>
      </c>
      <c r="R2145" s="83">
        <f t="shared" si="4"/>
        <v>0.4899977943</v>
      </c>
      <c r="S2145" s="83" t="b">
        <f t="shared" si="5"/>
        <v>0</v>
      </c>
      <c r="T2145" s="72"/>
      <c r="U2145" s="72"/>
      <c r="V2145" s="72"/>
      <c r="W2145" s="72"/>
      <c r="X2145" s="72"/>
      <c r="Y2145" s="72"/>
      <c r="Z2145" s="72"/>
      <c r="AA2145" s="72"/>
      <c r="AB2145" s="72"/>
      <c r="AC2145" s="72"/>
      <c r="AD2145" s="72"/>
      <c r="AE2145" s="72"/>
      <c r="AF2145" s="72"/>
      <c r="AG2145" s="72"/>
      <c r="AH2145" s="72"/>
      <c r="AI2145" s="72"/>
      <c r="AJ2145" s="72"/>
      <c r="AK2145" s="72"/>
    </row>
    <row r="2146" ht="14.25" customHeight="1">
      <c r="A2146" s="78">
        <v>2143.0</v>
      </c>
      <c r="C2146" s="78" t="str">
        <f>VLOOKUP(G2146,[1]Macrodata_CCF!$A$3:$D$55,4,FALSE)</f>
        <v>#ERROR!</v>
      </c>
      <c r="E2146" s="79" t="str">
        <f>VLOOKUP(G2146,[1]Macrodata_CCF!$A$3:$B$55,2,FALSE)</f>
        <v>#ERROR!</v>
      </c>
      <c r="F2146" s="78">
        <v>0.0</v>
      </c>
      <c r="G2146" s="80">
        <v>33.0</v>
      </c>
      <c r="H2146" s="81">
        <v>212380.0</v>
      </c>
      <c r="I2146" s="81">
        <v>370000.0</v>
      </c>
      <c r="J2146" s="81">
        <v>240750.0</v>
      </c>
      <c r="K2146" s="81">
        <v>703000.0</v>
      </c>
      <c r="L2146" s="82">
        <v>0.1799898490039335</v>
      </c>
      <c r="N2146" s="83">
        <f t="shared" si="1"/>
        <v>0.179989849</v>
      </c>
      <c r="O2146" s="83">
        <f t="shared" si="2"/>
        <v>0.179989849</v>
      </c>
      <c r="Q2146" s="83">
        <f t="shared" si="3"/>
        <v>0.426</v>
      </c>
      <c r="R2146" s="83">
        <f t="shared" si="4"/>
        <v>0.179989849</v>
      </c>
      <c r="S2146" s="83" t="b">
        <f t="shared" si="5"/>
        <v>0</v>
      </c>
      <c r="T2146" s="72"/>
      <c r="U2146" s="72"/>
      <c r="V2146" s="72"/>
      <c r="W2146" s="72"/>
      <c r="X2146" s="72"/>
      <c r="Y2146" s="72"/>
      <c r="Z2146" s="72"/>
      <c r="AA2146" s="72"/>
      <c r="AB2146" s="72"/>
      <c r="AC2146" s="72"/>
      <c r="AD2146" s="72"/>
      <c r="AE2146" s="72"/>
      <c r="AF2146" s="72"/>
      <c r="AG2146" s="72"/>
      <c r="AH2146" s="72"/>
      <c r="AI2146" s="72"/>
      <c r="AJ2146" s="72"/>
      <c r="AK2146" s="72"/>
    </row>
    <row r="2147" ht="14.25" customHeight="1">
      <c r="A2147" s="78">
        <v>2144.0</v>
      </c>
      <c r="C2147" s="78" t="str">
        <f>VLOOKUP(G2147,[1]Macrodata_CCF!$A$3:$D$55,4,FALSE)</f>
        <v>#ERROR!</v>
      </c>
      <c r="E2147" s="79" t="str">
        <f>VLOOKUP(G2147,[1]Macrodata_CCF!$A$3:$B$55,2,FALSE)</f>
        <v>#ERROR!</v>
      </c>
      <c r="F2147" s="78">
        <v>1.0</v>
      </c>
      <c r="G2147" s="80">
        <v>5.0</v>
      </c>
      <c r="H2147" s="81">
        <v>421705.0</v>
      </c>
      <c r="I2147" s="81">
        <v>800000.0</v>
      </c>
      <c r="J2147" s="81">
        <v>591940.0</v>
      </c>
      <c r="K2147" s="81">
        <v>800000.0</v>
      </c>
      <c r="L2147" s="82">
        <v>0.4500059477391982</v>
      </c>
      <c r="N2147" s="83">
        <f t="shared" si="1"/>
        <v>0.4500059477</v>
      </c>
      <c r="O2147" s="83">
        <f t="shared" si="2"/>
        <v>0.4500059477</v>
      </c>
      <c r="Q2147" s="83">
        <f t="shared" si="3"/>
        <v>0.47286875</v>
      </c>
      <c r="R2147" s="83">
        <f t="shared" si="4"/>
        <v>0.4500059477</v>
      </c>
      <c r="S2147" s="83" t="b">
        <f t="shared" si="5"/>
        <v>0</v>
      </c>
      <c r="T2147" s="72"/>
      <c r="U2147" s="72"/>
      <c r="V2147" s="72"/>
      <c r="W2147" s="72"/>
      <c r="X2147" s="72"/>
      <c r="Y2147" s="72"/>
      <c r="Z2147" s="72"/>
      <c r="AA2147" s="72"/>
      <c r="AB2147" s="72"/>
      <c r="AC2147" s="72"/>
      <c r="AD2147" s="72"/>
      <c r="AE2147" s="72"/>
      <c r="AF2147" s="72"/>
      <c r="AG2147" s="72"/>
      <c r="AH2147" s="72"/>
      <c r="AI2147" s="72"/>
      <c r="AJ2147" s="72"/>
      <c r="AK2147" s="72"/>
    </row>
    <row r="2148" ht="14.25" customHeight="1">
      <c r="A2148" s="78">
        <v>2145.0</v>
      </c>
      <c r="C2148" s="78" t="str">
        <f>VLOOKUP(G2148,[1]Macrodata_CCF!$A$3:$D$55,4,FALSE)</f>
        <v>#ERROR!</v>
      </c>
      <c r="E2148" s="79" t="str">
        <f>VLOOKUP(G2148,[1]Macrodata_CCF!$A$3:$B$55,2,FALSE)</f>
        <v>#ERROR!</v>
      </c>
      <c r="F2148" s="78">
        <v>0.0</v>
      </c>
      <c r="G2148" s="80">
        <v>4.0</v>
      </c>
      <c r="H2148" s="81">
        <v>110075.0</v>
      </c>
      <c r="I2148" s="81">
        <v>240000.0</v>
      </c>
      <c r="J2148" s="81">
        <v>244800.0</v>
      </c>
      <c r="K2148" s="81">
        <v>240000.0</v>
      </c>
      <c r="L2148" s="82">
        <v>1.036944390994805</v>
      </c>
      <c r="N2148" s="83">
        <f t="shared" si="1"/>
        <v>1.036944391</v>
      </c>
      <c r="O2148" s="83">
        <f t="shared" si="2"/>
        <v>1</v>
      </c>
      <c r="Q2148" s="83">
        <f t="shared" si="3"/>
        <v>0.5413541667</v>
      </c>
      <c r="R2148" s="83">
        <f t="shared" si="4"/>
        <v>1.036944391</v>
      </c>
      <c r="S2148" s="83" t="b">
        <f t="shared" si="5"/>
        <v>0</v>
      </c>
      <c r="T2148" s="72"/>
      <c r="U2148" s="72"/>
      <c r="V2148" s="72"/>
      <c r="W2148" s="72"/>
      <c r="X2148" s="72"/>
      <c r="Y2148" s="72"/>
      <c r="Z2148" s="72"/>
      <c r="AA2148" s="72"/>
      <c r="AB2148" s="72"/>
      <c r="AC2148" s="72"/>
      <c r="AD2148" s="72"/>
      <c r="AE2148" s="72"/>
      <c r="AF2148" s="72"/>
      <c r="AG2148" s="72"/>
      <c r="AH2148" s="72"/>
      <c r="AI2148" s="72"/>
      <c r="AJ2148" s="72"/>
      <c r="AK2148" s="72"/>
    </row>
    <row r="2149" ht="14.25" customHeight="1">
      <c r="A2149" s="78">
        <v>2146.0</v>
      </c>
      <c r="C2149" s="78" t="str">
        <f>VLOOKUP(G2149,[1]Macrodata_CCF!$A$3:$D$55,4,FALSE)</f>
        <v>#ERROR!</v>
      </c>
      <c r="E2149" s="79" t="str">
        <f>VLOOKUP(G2149,[1]Macrodata_CCF!$A$3:$B$55,2,FALSE)</f>
        <v>#ERROR!</v>
      </c>
      <c r="F2149" s="78">
        <v>0.0</v>
      </c>
      <c r="G2149" s="80">
        <v>18.0</v>
      </c>
      <c r="H2149" s="81">
        <v>0.0</v>
      </c>
      <c r="I2149" s="81">
        <v>810000.0</v>
      </c>
      <c r="J2149" s="81">
        <v>162000.0</v>
      </c>
      <c r="K2149" s="81">
        <v>810000.0</v>
      </c>
      <c r="L2149" s="82">
        <v>0.2</v>
      </c>
      <c r="N2149" s="83">
        <f t="shared" si="1"/>
        <v>0.2</v>
      </c>
      <c r="O2149" s="83">
        <f t="shared" si="2"/>
        <v>0.2</v>
      </c>
      <c r="Q2149" s="83">
        <f t="shared" si="3"/>
        <v>1</v>
      </c>
      <c r="R2149" s="83">
        <f t="shared" si="4"/>
        <v>0.2</v>
      </c>
      <c r="S2149" s="83" t="b">
        <f t="shared" si="5"/>
        <v>0</v>
      </c>
      <c r="T2149" s="72"/>
      <c r="U2149" s="72"/>
      <c r="V2149" s="72"/>
      <c r="W2149" s="72"/>
      <c r="X2149" s="72"/>
      <c r="Y2149" s="72"/>
      <c r="Z2149" s="72"/>
      <c r="AA2149" s="72"/>
      <c r="AB2149" s="72"/>
      <c r="AC2149" s="72"/>
      <c r="AD2149" s="72"/>
      <c r="AE2149" s="72"/>
      <c r="AF2149" s="72"/>
      <c r="AG2149" s="72"/>
      <c r="AH2149" s="72"/>
      <c r="AI2149" s="72"/>
      <c r="AJ2149" s="72"/>
      <c r="AK2149" s="72"/>
    </row>
    <row r="2150" ht="14.25" customHeight="1">
      <c r="A2150" s="78">
        <v>2147.0</v>
      </c>
      <c r="C2150" s="78" t="str">
        <f>VLOOKUP(G2150,[1]Macrodata_CCF!$A$3:$D$55,4,FALSE)</f>
        <v>#ERROR!</v>
      </c>
      <c r="E2150" s="79" t="str">
        <f>VLOOKUP(G2150,[1]Macrodata_CCF!$A$3:$B$55,2,FALSE)</f>
        <v>#ERROR!</v>
      </c>
      <c r="F2150" s="78">
        <v>0.0</v>
      </c>
      <c r="G2150" s="80">
        <v>53.0</v>
      </c>
      <c r="H2150" s="81">
        <v>68550.0</v>
      </c>
      <c r="I2150" s="81">
        <v>70000.0</v>
      </c>
      <c r="J2150" s="81">
        <v>68635.0</v>
      </c>
      <c r="K2150" s="81">
        <v>70000.0</v>
      </c>
      <c r="L2150" s="82">
        <v>0.05862068965517241</v>
      </c>
      <c r="N2150" s="83">
        <f t="shared" si="1"/>
        <v>0.05862068966</v>
      </c>
      <c r="O2150" s="83">
        <f t="shared" si="2"/>
        <v>0.05862068966</v>
      </c>
      <c r="Q2150" s="83">
        <f t="shared" si="3"/>
        <v>0.02071428571</v>
      </c>
      <c r="R2150" s="83">
        <f t="shared" si="4"/>
        <v>0.001214285714</v>
      </c>
      <c r="S2150" s="83" t="b">
        <f t="shared" si="5"/>
        <v>0</v>
      </c>
      <c r="T2150" s="72"/>
      <c r="U2150" s="72"/>
      <c r="V2150" s="72"/>
      <c r="W2150" s="72"/>
      <c r="X2150" s="72"/>
      <c r="Y2150" s="72"/>
      <c r="Z2150" s="72"/>
      <c r="AA2150" s="72"/>
      <c r="AB2150" s="72"/>
      <c r="AC2150" s="72"/>
      <c r="AD2150" s="72"/>
      <c r="AE2150" s="72"/>
      <c r="AF2150" s="72"/>
      <c r="AG2150" s="72"/>
      <c r="AH2150" s="72"/>
      <c r="AI2150" s="72"/>
      <c r="AJ2150" s="72"/>
      <c r="AK2150" s="72"/>
    </row>
    <row r="2151" ht="14.25" customHeight="1">
      <c r="A2151" s="78">
        <v>2148.0</v>
      </c>
      <c r="C2151" s="78" t="str">
        <f>VLOOKUP(G2151,[1]Macrodata_CCF!$A$3:$D$55,4,FALSE)</f>
        <v>#ERROR!</v>
      </c>
      <c r="E2151" s="79" t="str">
        <f>VLOOKUP(G2151,[1]Macrodata_CCF!$A$3:$B$55,2,FALSE)</f>
        <v>#ERROR!</v>
      </c>
      <c r="F2151" s="78">
        <v>0.0</v>
      </c>
      <c r="G2151" s="80">
        <v>2.0</v>
      </c>
      <c r="H2151" s="81">
        <v>225005.0</v>
      </c>
      <c r="I2151" s="81">
        <v>550000.0</v>
      </c>
      <c r="J2151" s="81">
        <v>316005.0</v>
      </c>
      <c r="K2151" s="81">
        <v>550000.0</v>
      </c>
      <c r="L2151" s="82">
        <v>0.2800043077585809</v>
      </c>
      <c r="N2151" s="83">
        <f t="shared" si="1"/>
        <v>0.2800043078</v>
      </c>
      <c r="O2151" s="83">
        <f t="shared" si="2"/>
        <v>0.2800043078</v>
      </c>
      <c r="Q2151" s="83">
        <f t="shared" si="3"/>
        <v>0.5909</v>
      </c>
      <c r="R2151" s="83">
        <f t="shared" si="4"/>
        <v>0.2800043078</v>
      </c>
      <c r="S2151" s="83" t="b">
        <f t="shared" si="5"/>
        <v>0</v>
      </c>
      <c r="T2151" s="72"/>
      <c r="U2151" s="72"/>
      <c r="V2151" s="72"/>
      <c r="W2151" s="72"/>
      <c r="X2151" s="72"/>
      <c r="Y2151" s="72"/>
      <c r="Z2151" s="72"/>
      <c r="AA2151" s="72"/>
      <c r="AB2151" s="72"/>
      <c r="AC2151" s="72"/>
      <c r="AD2151" s="72"/>
      <c r="AE2151" s="72"/>
      <c r="AF2151" s="72"/>
      <c r="AG2151" s="72"/>
      <c r="AH2151" s="72"/>
      <c r="AI2151" s="72"/>
      <c r="AJ2151" s="72"/>
      <c r="AK2151" s="72"/>
    </row>
    <row r="2152" ht="14.25" customHeight="1">
      <c r="A2152" s="78">
        <v>2149.0</v>
      </c>
      <c r="C2152" s="78" t="str">
        <f>VLOOKUP(G2152,[1]Macrodata_CCF!$A$3:$D$55,4,FALSE)</f>
        <v>#ERROR!</v>
      </c>
      <c r="E2152" s="79" t="str">
        <f>VLOOKUP(G2152,[1]Macrodata_CCF!$A$3:$B$55,2,FALSE)</f>
        <v>#ERROR!</v>
      </c>
      <c r="F2152" s="78">
        <v>0.0</v>
      </c>
      <c r="G2152" s="80">
        <v>30.0</v>
      </c>
      <c r="H2152" s="81">
        <v>40325.0</v>
      </c>
      <c r="I2152" s="81">
        <v>40000.0</v>
      </c>
      <c r="J2152" s="81">
        <v>40275.0</v>
      </c>
      <c r="K2152" s="81">
        <v>40000.0</v>
      </c>
      <c r="L2152" s="82">
        <v>0.1538461538461539</v>
      </c>
      <c r="N2152" s="83">
        <f t="shared" si="1"/>
        <v>0.1538461538</v>
      </c>
      <c r="O2152" s="83">
        <f t="shared" si="2"/>
        <v>0.1538461538</v>
      </c>
      <c r="Q2152" s="83">
        <f t="shared" si="3"/>
        <v>-0.008125</v>
      </c>
      <c r="R2152" s="83">
        <f t="shared" si="4"/>
        <v>-0.00125</v>
      </c>
      <c r="S2152" s="83" t="b">
        <f t="shared" si="5"/>
        <v>0</v>
      </c>
      <c r="T2152" s="72"/>
      <c r="U2152" s="72"/>
      <c r="V2152" s="72"/>
      <c r="W2152" s="72"/>
      <c r="X2152" s="72"/>
      <c r="Y2152" s="72"/>
      <c r="Z2152" s="72"/>
      <c r="AA2152" s="72"/>
      <c r="AB2152" s="72"/>
      <c r="AC2152" s="72"/>
      <c r="AD2152" s="72"/>
      <c r="AE2152" s="72"/>
      <c r="AF2152" s="72"/>
      <c r="AG2152" s="72"/>
      <c r="AH2152" s="72"/>
      <c r="AI2152" s="72"/>
      <c r="AJ2152" s="72"/>
      <c r="AK2152" s="72"/>
    </row>
    <row r="2153" ht="14.25" customHeight="1">
      <c r="A2153" s="78">
        <v>2150.0</v>
      </c>
      <c r="C2153" s="78" t="str">
        <f>VLOOKUP(G2153,[1]Macrodata_CCF!$A$3:$D$55,4,FALSE)</f>
        <v>#ERROR!</v>
      </c>
      <c r="E2153" s="79" t="str">
        <f>VLOOKUP(G2153,[1]Macrodata_CCF!$A$3:$B$55,2,FALSE)</f>
        <v>#ERROR!</v>
      </c>
      <c r="F2153" s="78">
        <v>0.0</v>
      </c>
      <c r="G2153" s="80">
        <v>16.0</v>
      </c>
      <c r="H2153" s="81">
        <v>606530.0</v>
      </c>
      <c r="I2153" s="81">
        <v>870000.0</v>
      </c>
      <c r="J2153" s="81">
        <v>651320.0</v>
      </c>
      <c r="K2153" s="81">
        <v>870000.0</v>
      </c>
      <c r="L2153" s="82">
        <v>0.1700003795498539</v>
      </c>
      <c r="N2153" s="83">
        <f t="shared" si="1"/>
        <v>0.1700003795</v>
      </c>
      <c r="O2153" s="83">
        <f t="shared" si="2"/>
        <v>0.1700003795</v>
      </c>
      <c r="Q2153" s="83">
        <f t="shared" si="3"/>
        <v>0.3028390805</v>
      </c>
      <c r="R2153" s="83">
        <f t="shared" si="4"/>
        <v>0.1700003795</v>
      </c>
      <c r="S2153" s="83" t="b">
        <f t="shared" si="5"/>
        <v>0</v>
      </c>
      <c r="T2153" s="72"/>
      <c r="U2153" s="72"/>
      <c r="V2153" s="72"/>
      <c r="W2153" s="72"/>
      <c r="X2153" s="72"/>
      <c r="Y2153" s="72"/>
      <c r="Z2153" s="72"/>
      <c r="AA2153" s="72"/>
      <c r="AB2153" s="72"/>
      <c r="AC2153" s="72"/>
      <c r="AD2153" s="72"/>
      <c r="AE2153" s="72"/>
      <c r="AF2153" s="72"/>
      <c r="AG2153" s="72"/>
      <c r="AH2153" s="72"/>
      <c r="AI2153" s="72"/>
      <c r="AJ2153" s="72"/>
      <c r="AK2153" s="72"/>
    </row>
    <row r="2154" ht="14.25" customHeight="1">
      <c r="A2154" s="78">
        <v>2151.0</v>
      </c>
      <c r="C2154" s="78" t="str">
        <f>VLOOKUP(G2154,[1]Macrodata_CCF!$A$3:$D$55,4,FALSE)</f>
        <v>#ERROR!</v>
      </c>
      <c r="E2154" s="79" t="str">
        <f>VLOOKUP(G2154,[1]Macrodata_CCF!$A$3:$B$55,2,FALSE)</f>
        <v>#ERROR!</v>
      </c>
      <c r="F2154" s="78">
        <v>0.0</v>
      </c>
      <c r="G2154" s="80">
        <v>15.0</v>
      </c>
      <c r="H2154" s="81">
        <v>300535.0</v>
      </c>
      <c r="I2154" s="81">
        <v>940000.0</v>
      </c>
      <c r="J2154" s="81">
        <v>415640.0</v>
      </c>
      <c r="K2154" s="81">
        <v>940000.0</v>
      </c>
      <c r="L2154" s="82">
        <v>0.1800020329494187</v>
      </c>
      <c r="N2154" s="83">
        <f t="shared" si="1"/>
        <v>0.1800020329</v>
      </c>
      <c r="O2154" s="83">
        <f t="shared" si="2"/>
        <v>0.1800020329</v>
      </c>
      <c r="Q2154" s="83">
        <f t="shared" si="3"/>
        <v>0.6802819149</v>
      </c>
      <c r="R2154" s="83">
        <f t="shared" si="4"/>
        <v>0.1800020329</v>
      </c>
      <c r="S2154" s="83" t="b">
        <f t="shared" si="5"/>
        <v>0</v>
      </c>
      <c r="T2154" s="72"/>
      <c r="U2154" s="72"/>
      <c r="V2154" s="72"/>
      <c r="W2154" s="72"/>
      <c r="X2154" s="72"/>
      <c r="Y2154" s="72"/>
      <c r="Z2154" s="72"/>
      <c r="AA2154" s="72"/>
      <c r="AB2154" s="72"/>
      <c r="AC2154" s="72"/>
      <c r="AD2154" s="72"/>
      <c r="AE2154" s="72"/>
      <c r="AF2154" s="72"/>
      <c r="AG2154" s="72"/>
      <c r="AH2154" s="72"/>
      <c r="AI2154" s="72"/>
      <c r="AJ2154" s="72"/>
      <c r="AK2154" s="72"/>
    </row>
    <row r="2155" ht="14.25" customHeight="1">
      <c r="A2155" s="78">
        <v>2152.0</v>
      </c>
      <c r="C2155" s="78" t="str">
        <f>VLOOKUP(G2155,[1]Macrodata_CCF!$A$3:$D$55,4,FALSE)</f>
        <v>#ERROR!</v>
      </c>
      <c r="E2155" s="79" t="str">
        <f>VLOOKUP(G2155,[1]Macrodata_CCF!$A$3:$B$55,2,FALSE)</f>
        <v>#ERROR!</v>
      </c>
      <c r="F2155" s="78">
        <v>0.0</v>
      </c>
      <c r="G2155" s="80">
        <v>45.0</v>
      </c>
      <c r="H2155" s="81">
        <v>0.0</v>
      </c>
      <c r="I2155" s="81">
        <v>810000.0</v>
      </c>
      <c r="J2155" s="81">
        <v>137700.0</v>
      </c>
      <c r="K2155" s="81">
        <v>1458000.0</v>
      </c>
      <c r="L2155" s="82">
        <v>0.17</v>
      </c>
      <c r="N2155" s="83">
        <f t="shared" si="1"/>
        <v>0.17</v>
      </c>
      <c r="O2155" s="83">
        <f t="shared" si="2"/>
        <v>0.17</v>
      </c>
      <c r="Q2155" s="83">
        <f t="shared" si="3"/>
        <v>1</v>
      </c>
      <c r="R2155" s="83">
        <f t="shared" si="4"/>
        <v>0.17</v>
      </c>
      <c r="S2155" s="83" t="b">
        <f t="shared" si="5"/>
        <v>0</v>
      </c>
      <c r="T2155" s="72"/>
      <c r="U2155" s="72"/>
      <c r="V2155" s="72"/>
      <c r="W2155" s="72"/>
      <c r="X2155" s="72"/>
      <c r="Y2155" s="72"/>
      <c r="Z2155" s="72"/>
      <c r="AA2155" s="72"/>
      <c r="AB2155" s="72"/>
      <c r="AC2155" s="72"/>
      <c r="AD2155" s="72"/>
      <c r="AE2155" s="72"/>
      <c r="AF2155" s="72"/>
      <c r="AG2155" s="72"/>
      <c r="AH2155" s="72"/>
      <c r="AI2155" s="72"/>
      <c r="AJ2155" s="72"/>
      <c r="AK2155" s="72"/>
    </row>
    <row r="2156" ht="14.25" customHeight="1">
      <c r="A2156" s="78">
        <v>2153.0</v>
      </c>
      <c r="C2156" s="78" t="str">
        <f>VLOOKUP(G2156,[1]Macrodata_CCF!$A$3:$D$55,4,FALSE)</f>
        <v>#ERROR!</v>
      </c>
      <c r="E2156" s="79" t="str">
        <f>VLOOKUP(G2156,[1]Macrodata_CCF!$A$3:$B$55,2,FALSE)</f>
        <v>#ERROR!</v>
      </c>
      <c r="F2156" s="78">
        <v>0.0</v>
      </c>
      <c r="G2156" s="80">
        <v>43.0</v>
      </c>
      <c r="H2156" s="81">
        <v>66170.0</v>
      </c>
      <c r="I2156" s="81">
        <v>310000.0</v>
      </c>
      <c r="J2156" s="81">
        <v>105185.0</v>
      </c>
      <c r="K2156" s="81">
        <v>310000.0</v>
      </c>
      <c r="L2156" s="82">
        <v>0.1600090226797359</v>
      </c>
      <c r="N2156" s="83">
        <f t="shared" si="1"/>
        <v>0.1600090227</v>
      </c>
      <c r="O2156" s="83">
        <f t="shared" si="2"/>
        <v>0.1600090227</v>
      </c>
      <c r="Q2156" s="83">
        <f t="shared" si="3"/>
        <v>0.7865483871</v>
      </c>
      <c r="R2156" s="83">
        <f t="shared" si="4"/>
        <v>0.1600090227</v>
      </c>
      <c r="S2156" s="83" t="b">
        <f t="shared" si="5"/>
        <v>0</v>
      </c>
      <c r="T2156" s="72"/>
      <c r="U2156" s="72"/>
      <c r="V2156" s="72"/>
      <c r="W2156" s="72"/>
      <c r="X2156" s="72"/>
      <c r="Y2156" s="72"/>
      <c r="Z2156" s="72"/>
      <c r="AA2156" s="72"/>
      <c r="AB2156" s="72"/>
      <c r="AC2156" s="72"/>
      <c r="AD2156" s="72"/>
      <c r="AE2156" s="72"/>
      <c r="AF2156" s="72"/>
      <c r="AG2156" s="72"/>
      <c r="AH2156" s="72"/>
      <c r="AI2156" s="72"/>
      <c r="AJ2156" s="72"/>
      <c r="AK2156" s="72"/>
    </row>
    <row r="2157" ht="14.25" customHeight="1">
      <c r="A2157" s="78">
        <v>2154.0</v>
      </c>
      <c r="C2157" s="78" t="str">
        <f>VLOOKUP(G2157,[1]Macrodata_CCF!$A$3:$D$55,4,FALSE)</f>
        <v>#ERROR!</v>
      </c>
      <c r="E2157" s="79" t="str">
        <f>VLOOKUP(G2157,[1]Macrodata_CCF!$A$3:$B$55,2,FALSE)</f>
        <v>#ERROR!</v>
      </c>
      <c r="F2157" s="78">
        <v>0.0</v>
      </c>
      <c r="G2157" s="80">
        <v>52.0</v>
      </c>
      <c r="H2157" s="81">
        <v>214975.0</v>
      </c>
      <c r="I2157" s="81">
        <v>840000.0</v>
      </c>
      <c r="J2157" s="81">
        <v>152475.0</v>
      </c>
      <c r="K2157" s="81">
        <v>1344000.0</v>
      </c>
      <c r="L2157" s="82">
        <v>-0.0999960001599936</v>
      </c>
      <c r="N2157" s="83">
        <f t="shared" si="1"/>
        <v>-0.09999600016</v>
      </c>
      <c r="O2157" s="83">
        <f t="shared" si="2"/>
        <v>0</v>
      </c>
      <c r="Q2157" s="83">
        <f t="shared" si="3"/>
        <v>0.744077381</v>
      </c>
      <c r="R2157" s="83">
        <f t="shared" si="4"/>
        <v>-0.09999600016</v>
      </c>
      <c r="S2157" s="83" t="b">
        <f t="shared" si="5"/>
        <v>0</v>
      </c>
      <c r="T2157" s="72"/>
      <c r="U2157" s="72"/>
      <c r="V2157" s="72"/>
      <c r="W2157" s="72"/>
      <c r="X2157" s="72"/>
      <c r="Y2157" s="72"/>
      <c r="Z2157" s="72"/>
      <c r="AA2157" s="72"/>
      <c r="AB2157" s="72"/>
      <c r="AC2157" s="72"/>
      <c r="AD2157" s="72"/>
      <c r="AE2157" s="72"/>
      <c r="AF2157" s="72"/>
      <c r="AG2157" s="72"/>
      <c r="AH2157" s="72"/>
      <c r="AI2157" s="72"/>
      <c r="AJ2157" s="72"/>
      <c r="AK2157" s="72"/>
    </row>
    <row r="2158" ht="14.25" customHeight="1">
      <c r="A2158" s="78">
        <v>2155.0</v>
      </c>
      <c r="C2158" s="78" t="str">
        <f>VLOOKUP(G2158,[1]Macrodata_CCF!$A$3:$D$55,4,FALSE)</f>
        <v>#ERROR!</v>
      </c>
      <c r="E2158" s="79" t="str">
        <f>VLOOKUP(G2158,[1]Macrodata_CCF!$A$3:$B$55,2,FALSE)</f>
        <v>#ERROR!</v>
      </c>
      <c r="F2158" s="78">
        <v>0.0</v>
      </c>
      <c r="G2158" s="80">
        <v>47.0</v>
      </c>
      <c r="H2158" s="81">
        <v>0.0</v>
      </c>
      <c r="I2158" s="81">
        <v>30000.0</v>
      </c>
      <c r="J2158" s="81">
        <v>5100.0</v>
      </c>
      <c r="K2158" s="81">
        <v>57000.0</v>
      </c>
      <c r="L2158" s="82">
        <v>0.17</v>
      </c>
      <c r="N2158" s="83">
        <f t="shared" si="1"/>
        <v>0.17</v>
      </c>
      <c r="O2158" s="83">
        <f t="shared" si="2"/>
        <v>0.17</v>
      </c>
      <c r="Q2158" s="83">
        <f t="shared" si="3"/>
        <v>1</v>
      </c>
      <c r="R2158" s="83">
        <f t="shared" si="4"/>
        <v>0.17</v>
      </c>
      <c r="S2158" s="83" t="b">
        <f t="shared" si="5"/>
        <v>0</v>
      </c>
      <c r="T2158" s="72"/>
      <c r="U2158" s="72"/>
      <c r="V2158" s="72"/>
      <c r="W2158" s="72"/>
      <c r="X2158" s="72"/>
      <c r="Y2158" s="72"/>
      <c r="Z2158" s="72"/>
      <c r="AA2158" s="72"/>
      <c r="AB2158" s="72"/>
      <c r="AC2158" s="72"/>
      <c r="AD2158" s="72"/>
      <c r="AE2158" s="72"/>
      <c r="AF2158" s="72"/>
      <c r="AG2158" s="72"/>
      <c r="AH2158" s="72"/>
      <c r="AI2158" s="72"/>
      <c r="AJ2158" s="72"/>
      <c r="AK2158" s="72"/>
    </row>
    <row r="2159" ht="14.25" customHeight="1">
      <c r="A2159" s="78">
        <v>2156.0</v>
      </c>
      <c r="C2159" s="78" t="str">
        <f>VLOOKUP(G2159,[1]Macrodata_CCF!$A$3:$D$55,4,FALSE)</f>
        <v>#ERROR!</v>
      </c>
      <c r="E2159" s="79" t="str">
        <f>VLOOKUP(G2159,[1]Macrodata_CCF!$A$3:$B$55,2,FALSE)</f>
        <v>#ERROR!</v>
      </c>
      <c r="F2159" s="78">
        <v>0.0</v>
      </c>
      <c r="G2159" s="80">
        <v>40.0</v>
      </c>
      <c r="H2159" s="81">
        <v>0.0</v>
      </c>
      <c r="I2159" s="81">
        <v>870000.0</v>
      </c>
      <c r="J2159" s="81">
        <v>43500.0</v>
      </c>
      <c r="K2159" s="81">
        <v>870000.0</v>
      </c>
      <c r="L2159" s="82">
        <v>0.05</v>
      </c>
      <c r="N2159" s="83">
        <f t="shared" si="1"/>
        <v>0.05</v>
      </c>
      <c r="O2159" s="83">
        <f t="shared" si="2"/>
        <v>0.05</v>
      </c>
      <c r="Q2159" s="83">
        <f t="shared" si="3"/>
        <v>1</v>
      </c>
      <c r="R2159" s="83">
        <f t="shared" si="4"/>
        <v>0.05</v>
      </c>
      <c r="S2159" s="83" t="b">
        <f t="shared" si="5"/>
        <v>0</v>
      </c>
      <c r="T2159" s="72"/>
      <c r="U2159" s="72"/>
      <c r="V2159" s="72"/>
      <c r="W2159" s="72"/>
      <c r="X2159" s="72"/>
      <c r="Y2159" s="72"/>
      <c r="Z2159" s="72"/>
      <c r="AA2159" s="72"/>
      <c r="AB2159" s="72"/>
      <c r="AC2159" s="72"/>
      <c r="AD2159" s="72"/>
      <c r="AE2159" s="72"/>
      <c r="AF2159" s="72"/>
      <c r="AG2159" s="72"/>
      <c r="AH2159" s="72"/>
      <c r="AI2159" s="72"/>
      <c r="AJ2159" s="72"/>
      <c r="AK2159" s="72"/>
    </row>
    <row r="2160" ht="14.25" customHeight="1">
      <c r="A2160" s="78">
        <v>2157.0</v>
      </c>
      <c r="C2160" s="78" t="str">
        <f>VLOOKUP(G2160,[1]Macrodata_CCF!$A$3:$D$55,4,FALSE)</f>
        <v>#ERROR!</v>
      </c>
      <c r="E2160" s="79" t="str">
        <f>VLOOKUP(G2160,[1]Macrodata_CCF!$A$3:$B$55,2,FALSE)</f>
        <v>#ERROR!</v>
      </c>
      <c r="F2160" s="78">
        <v>0.0</v>
      </c>
      <c r="G2160" s="80">
        <v>25.0</v>
      </c>
      <c r="H2160" s="81">
        <v>530710.0</v>
      </c>
      <c r="I2160" s="81">
        <v>750000.0</v>
      </c>
      <c r="J2160" s="81">
        <v>565795.0</v>
      </c>
      <c r="K2160" s="81">
        <v>750000.0</v>
      </c>
      <c r="L2160" s="82">
        <v>0.1599936157599526</v>
      </c>
      <c r="N2160" s="83">
        <f t="shared" si="1"/>
        <v>0.1599936158</v>
      </c>
      <c r="O2160" s="83">
        <f t="shared" si="2"/>
        <v>0.1599936158</v>
      </c>
      <c r="Q2160" s="83">
        <f t="shared" si="3"/>
        <v>0.2923866667</v>
      </c>
      <c r="R2160" s="83">
        <f t="shared" si="4"/>
        <v>0.1599936158</v>
      </c>
      <c r="S2160" s="83" t="b">
        <f t="shared" si="5"/>
        <v>0</v>
      </c>
      <c r="T2160" s="72"/>
      <c r="U2160" s="72"/>
      <c r="V2160" s="72"/>
      <c r="W2160" s="72"/>
      <c r="X2160" s="72"/>
      <c r="Y2160" s="72"/>
      <c r="Z2160" s="72"/>
      <c r="AA2160" s="72"/>
      <c r="AB2160" s="72"/>
      <c r="AC2160" s="72"/>
      <c r="AD2160" s="72"/>
      <c r="AE2160" s="72"/>
      <c r="AF2160" s="72"/>
      <c r="AG2160" s="72"/>
      <c r="AH2160" s="72"/>
      <c r="AI2160" s="72"/>
      <c r="AJ2160" s="72"/>
      <c r="AK2160" s="72"/>
    </row>
    <row r="2161" ht="14.25" customHeight="1">
      <c r="A2161" s="78">
        <v>2158.0</v>
      </c>
      <c r="C2161" s="78" t="str">
        <f>VLOOKUP(G2161,[1]Macrodata_CCF!$A$3:$D$55,4,FALSE)</f>
        <v>#ERROR!</v>
      </c>
      <c r="E2161" s="79" t="str">
        <f>VLOOKUP(G2161,[1]Macrodata_CCF!$A$3:$B$55,2,FALSE)</f>
        <v>#ERROR!</v>
      </c>
      <c r="F2161" s="78">
        <v>0.0</v>
      </c>
      <c r="G2161" s="80">
        <v>44.0</v>
      </c>
      <c r="H2161" s="81">
        <v>135055.0</v>
      </c>
      <c r="I2161" s="81">
        <v>830000.0</v>
      </c>
      <c r="J2161" s="81">
        <v>232345.0</v>
      </c>
      <c r="K2161" s="81">
        <v>830000.0</v>
      </c>
      <c r="L2161" s="82">
        <v>0.1399966903855701</v>
      </c>
      <c r="N2161" s="83">
        <f t="shared" si="1"/>
        <v>0.1399966904</v>
      </c>
      <c r="O2161" s="83">
        <f t="shared" si="2"/>
        <v>0.1399966904</v>
      </c>
      <c r="Q2161" s="83">
        <f t="shared" si="3"/>
        <v>0.8372831325</v>
      </c>
      <c r="R2161" s="83">
        <f t="shared" si="4"/>
        <v>0.1399966904</v>
      </c>
      <c r="S2161" s="83" t="b">
        <f t="shared" si="5"/>
        <v>0</v>
      </c>
      <c r="T2161" s="72"/>
      <c r="U2161" s="72"/>
      <c r="V2161" s="72"/>
      <c r="W2161" s="72"/>
      <c r="X2161" s="72"/>
      <c r="Y2161" s="72"/>
      <c r="Z2161" s="72"/>
      <c r="AA2161" s="72"/>
      <c r="AB2161" s="72"/>
      <c r="AC2161" s="72"/>
      <c r="AD2161" s="72"/>
      <c r="AE2161" s="72"/>
      <c r="AF2161" s="72"/>
      <c r="AG2161" s="72"/>
      <c r="AH2161" s="72"/>
      <c r="AI2161" s="72"/>
      <c r="AJ2161" s="72"/>
      <c r="AK2161" s="72"/>
    </row>
    <row r="2162" ht="14.25" customHeight="1">
      <c r="A2162" s="78">
        <v>2159.0</v>
      </c>
      <c r="C2162" s="78" t="str">
        <f>VLOOKUP(G2162,[1]Macrodata_CCF!$A$3:$D$55,4,FALSE)</f>
        <v>#ERROR!</v>
      </c>
      <c r="E2162" s="79" t="str">
        <f>VLOOKUP(G2162,[1]Macrodata_CCF!$A$3:$B$55,2,FALSE)</f>
        <v>#ERROR!</v>
      </c>
      <c r="F2162" s="78">
        <v>0.0</v>
      </c>
      <c r="G2162" s="80">
        <v>50.0</v>
      </c>
      <c r="H2162" s="81">
        <v>865295.0</v>
      </c>
      <c r="I2162" s="81">
        <v>980000.0</v>
      </c>
      <c r="J2162" s="81">
        <v>869885.0</v>
      </c>
      <c r="K2162" s="81">
        <v>980000.0</v>
      </c>
      <c r="L2162" s="82">
        <v>0.0400156924284033</v>
      </c>
      <c r="N2162" s="83">
        <f t="shared" si="1"/>
        <v>0.04001569243</v>
      </c>
      <c r="O2162" s="83">
        <f t="shared" si="2"/>
        <v>0.04001569243</v>
      </c>
      <c r="Q2162" s="83">
        <f t="shared" si="3"/>
        <v>0.1170459184</v>
      </c>
      <c r="R2162" s="83">
        <f t="shared" si="4"/>
        <v>0.04001569243</v>
      </c>
      <c r="S2162" s="83" t="b">
        <f t="shared" si="5"/>
        <v>0</v>
      </c>
      <c r="T2162" s="72"/>
      <c r="U2162" s="72"/>
      <c r="V2162" s="72"/>
      <c r="W2162" s="72"/>
      <c r="X2162" s="72"/>
      <c r="Y2162" s="72"/>
      <c r="Z2162" s="72"/>
      <c r="AA2162" s="72"/>
      <c r="AB2162" s="72"/>
      <c r="AC2162" s="72"/>
      <c r="AD2162" s="72"/>
      <c r="AE2162" s="72"/>
      <c r="AF2162" s="72"/>
      <c r="AG2162" s="72"/>
      <c r="AH2162" s="72"/>
      <c r="AI2162" s="72"/>
      <c r="AJ2162" s="72"/>
      <c r="AK2162" s="72"/>
    </row>
    <row r="2163" ht="14.25" customHeight="1">
      <c r="A2163" s="78">
        <v>2160.0</v>
      </c>
      <c r="C2163" s="78" t="str">
        <f>VLOOKUP(G2163,[1]Macrodata_CCF!$A$3:$D$55,4,FALSE)</f>
        <v>#ERROR!</v>
      </c>
      <c r="E2163" s="79" t="str">
        <f>VLOOKUP(G2163,[1]Macrodata_CCF!$A$3:$B$55,2,FALSE)</f>
        <v>#ERROR!</v>
      </c>
      <c r="F2163" s="78">
        <v>0.0</v>
      </c>
      <c r="G2163" s="80">
        <v>26.0</v>
      </c>
      <c r="H2163" s="81">
        <v>555355.0</v>
      </c>
      <c r="I2163" s="81">
        <v>810000.0</v>
      </c>
      <c r="J2163" s="81">
        <v>593550.0</v>
      </c>
      <c r="K2163" s="81">
        <v>1296000.0</v>
      </c>
      <c r="L2163" s="82">
        <v>0.149993127687565</v>
      </c>
      <c r="N2163" s="83">
        <f t="shared" si="1"/>
        <v>0.1499931277</v>
      </c>
      <c r="O2163" s="83">
        <f t="shared" si="2"/>
        <v>0.1499931277</v>
      </c>
      <c r="Q2163" s="83">
        <f t="shared" si="3"/>
        <v>0.3143765432</v>
      </c>
      <c r="R2163" s="83">
        <f t="shared" si="4"/>
        <v>0.1499931277</v>
      </c>
      <c r="S2163" s="83" t="b">
        <f t="shared" si="5"/>
        <v>0</v>
      </c>
      <c r="T2163" s="72"/>
      <c r="U2163" s="72"/>
      <c r="V2163" s="72"/>
      <c r="W2163" s="72"/>
      <c r="X2163" s="72"/>
      <c r="Y2163" s="72"/>
      <c r="Z2163" s="72"/>
      <c r="AA2163" s="72"/>
      <c r="AB2163" s="72"/>
      <c r="AC2163" s="72"/>
      <c r="AD2163" s="72"/>
      <c r="AE2163" s="72"/>
      <c r="AF2163" s="72"/>
      <c r="AG2163" s="72"/>
      <c r="AH2163" s="72"/>
      <c r="AI2163" s="72"/>
      <c r="AJ2163" s="72"/>
      <c r="AK2163" s="72"/>
    </row>
    <row r="2164" ht="14.25" customHeight="1">
      <c r="A2164" s="78">
        <v>2161.0</v>
      </c>
      <c r="C2164" s="78" t="str">
        <f>VLOOKUP(G2164,[1]Macrodata_CCF!$A$3:$D$55,4,FALSE)</f>
        <v>#ERROR!</v>
      </c>
      <c r="E2164" s="79" t="str">
        <f>VLOOKUP(G2164,[1]Macrodata_CCF!$A$3:$B$55,2,FALSE)</f>
        <v>#ERROR!</v>
      </c>
      <c r="F2164" s="78">
        <v>0.0</v>
      </c>
      <c r="G2164" s="80">
        <v>23.0</v>
      </c>
      <c r="H2164" s="81">
        <v>276650.0</v>
      </c>
      <c r="I2164" s="81">
        <v>510000.0</v>
      </c>
      <c r="J2164" s="81">
        <v>318655.0</v>
      </c>
      <c r="K2164" s="81">
        <v>510000.0</v>
      </c>
      <c r="L2164" s="82">
        <v>0.1800085708163703</v>
      </c>
      <c r="N2164" s="83">
        <f t="shared" si="1"/>
        <v>0.1800085708</v>
      </c>
      <c r="O2164" s="83">
        <f t="shared" si="2"/>
        <v>0.1800085708</v>
      </c>
      <c r="Q2164" s="83">
        <f t="shared" si="3"/>
        <v>0.4575490196</v>
      </c>
      <c r="R2164" s="83">
        <f t="shared" si="4"/>
        <v>0.1800085708</v>
      </c>
      <c r="S2164" s="83" t="b">
        <f t="shared" si="5"/>
        <v>0</v>
      </c>
      <c r="T2164" s="72"/>
      <c r="U2164" s="72"/>
      <c r="V2164" s="72"/>
      <c r="W2164" s="72"/>
      <c r="X2164" s="72"/>
      <c r="Y2164" s="72"/>
      <c r="Z2164" s="72"/>
      <c r="AA2164" s="72"/>
      <c r="AB2164" s="72"/>
      <c r="AC2164" s="72"/>
      <c r="AD2164" s="72"/>
      <c r="AE2164" s="72"/>
      <c r="AF2164" s="72"/>
      <c r="AG2164" s="72"/>
      <c r="AH2164" s="72"/>
      <c r="AI2164" s="72"/>
      <c r="AJ2164" s="72"/>
      <c r="AK2164" s="72"/>
    </row>
    <row r="2165" ht="14.25" customHeight="1">
      <c r="A2165" s="78">
        <v>2162.0</v>
      </c>
      <c r="C2165" s="78" t="str">
        <f>VLOOKUP(G2165,[1]Macrodata_CCF!$A$3:$D$55,4,FALSE)</f>
        <v>#ERROR!</v>
      </c>
      <c r="E2165" s="79" t="str">
        <f>VLOOKUP(G2165,[1]Macrodata_CCF!$A$3:$B$55,2,FALSE)</f>
        <v>#ERROR!</v>
      </c>
      <c r="F2165" s="78">
        <v>0.0</v>
      </c>
      <c r="G2165" s="80">
        <v>40.0</v>
      </c>
      <c r="H2165" s="81">
        <v>82425.0</v>
      </c>
      <c r="I2165" s="81">
        <v>190000.0</v>
      </c>
      <c r="J2165" s="81">
        <v>94260.0</v>
      </c>
      <c r="K2165" s="81">
        <v>190000.0</v>
      </c>
      <c r="L2165" s="82">
        <v>0.1100162677201952</v>
      </c>
      <c r="N2165" s="83">
        <f t="shared" si="1"/>
        <v>0.1100162677</v>
      </c>
      <c r="O2165" s="83">
        <f t="shared" si="2"/>
        <v>0.1100162677</v>
      </c>
      <c r="Q2165" s="83">
        <f t="shared" si="3"/>
        <v>0.5661842105</v>
      </c>
      <c r="R2165" s="83">
        <f t="shared" si="4"/>
        <v>0.1100162677</v>
      </c>
      <c r="S2165" s="83" t="b">
        <f t="shared" si="5"/>
        <v>0</v>
      </c>
      <c r="T2165" s="72"/>
      <c r="U2165" s="72"/>
      <c r="V2165" s="72"/>
      <c r="W2165" s="72"/>
      <c r="X2165" s="72"/>
      <c r="Y2165" s="72"/>
      <c r="Z2165" s="72"/>
      <c r="AA2165" s="72"/>
      <c r="AB2165" s="72"/>
      <c r="AC2165" s="72"/>
      <c r="AD2165" s="72"/>
      <c r="AE2165" s="72"/>
      <c r="AF2165" s="72"/>
      <c r="AG2165" s="72"/>
      <c r="AH2165" s="72"/>
      <c r="AI2165" s="72"/>
      <c r="AJ2165" s="72"/>
      <c r="AK2165" s="72"/>
    </row>
    <row r="2166" ht="14.25" customHeight="1">
      <c r="A2166" s="78">
        <v>2163.0</v>
      </c>
      <c r="C2166" s="78" t="str">
        <f>VLOOKUP(G2166,[1]Macrodata_CCF!$A$3:$D$55,4,FALSE)</f>
        <v>#ERROR!</v>
      </c>
      <c r="E2166" s="79" t="str">
        <f>VLOOKUP(G2166,[1]Macrodata_CCF!$A$3:$B$55,2,FALSE)</f>
        <v>#ERROR!</v>
      </c>
      <c r="F2166" s="78">
        <v>0.0</v>
      </c>
      <c r="G2166" s="80">
        <v>41.0</v>
      </c>
      <c r="H2166" s="81">
        <v>292140.0</v>
      </c>
      <c r="I2166" s="81">
        <v>590000.0</v>
      </c>
      <c r="J2166" s="81">
        <v>411285.0</v>
      </c>
      <c r="K2166" s="81">
        <v>590000.0</v>
      </c>
      <c r="L2166" s="82">
        <v>0.4000033572819445</v>
      </c>
      <c r="N2166" s="83">
        <f t="shared" si="1"/>
        <v>0.4000033573</v>
      </c>
      <c r="O2166" s="83">
        <f t="shared" si="2"/>
        <v>0.4000033573</v>
      </c>
      <c r="Q2166" s="83">
        <f t="shared" si="3"/>
        <v>0.5048474576</v>
      </c>
      <c r="R2166" s="83">
        <f t="shared" si="4"/>
        <v>0.4000033573</v>
      </c>
      <c r="S2166" s="83" t="b">
        <f t="shared" si="5"/>
        <v>0</v>
      </c>
      <c r="T2166" s="72"/>
      <c r="U2166" s="72"/>
      <c r="V2166" s="72"/>
      <c r="W2166" s="72"/>
      <c r="X2166" s="72"/>
      <c r="Y2166" s="72"/>
      <c r="Z2166" s="72"/>
      <c r="AA2166" s="72"/>
      <c r="AB2166" s="72"/>
      <c r="AC2166" s="72"/>
      <c r="AD2166" s="72"/>
      <c r="AE2166" s="72"/>
      <c r="AF2166" s="72"/>
      <c r="AG2166" s="72"/>
      <c r="AH2166" s="72"/>
      <c r="AI2166" s="72"/>
      <c r="AJ2166" s="72"/>
      <c r="AK2166" s="72"/>
    </row>
    <row r="2167" ht="14.25" customHeight="1">
      <c r="A2167" s="78">
        <v>2164.0</v>
      </c>
      <c r="C2167" s="78" t="str">
        <f>VLOOKUP(G2167,[1]Macrodata_CCF!$A$3:$D$55,4,FALSE)</f>
        <v>#ERROR!</v>
      </c>
      <c r="E2167" s="79" t="str">
        <f>VLOOKUP(G2167,[1]Macrodata_CCF!$A$3:$B$55,2,FALSE)</f>
        <v>#ERROR!</v>
      </c>
      <c r="F2167" s="78">
        <v>0.0</v>
      </c>
      <c r="G2167" s="80">
        <v>26.0</v>
      </c>
      <c r="H2167" s="81">
        <v>183500.0</v>
      </c>
      <c r="I2167" s="81">
        <v>670000.0</v>
      </c>
      <c r="J2167" s="81">
        <v>266205.0</v>
      </c>
      <c r="K2167" s="81">
        <v>1273000.0</v>
      </c>
      <c r="L2167" s="82">
        <v>0.17</v>
      </c>
      <c r="N2167" s="83">
        <f t="shared" si="1"/>
        <v>0.17</v>
      </c>
      <c r="O2167" s="83">
        <f t="shared" si="2"/>
        <v>0.17</v>
      </c>
      <c r="Q2167" s="83">
        <f t="shared" si="3"/>
        <v>0.726119403</v>
      </c>
      <c r="R2167" s="83">
        <f t="shared" si="4"/>
        <v>0.17</v>
      </c>
      <c r="S2167" s="83" t="b">
        <f t="shared" si="5"/>
        <v>0</v>
      </c>
      <c r="T2167" s="72"/>
      <c r="U2167" s="72"/>
      <c r="V2167" s="72"/>
      <c r="W2167" s="72"/>
      <c r="X2167" s="72"/>
      <c r="Y2167" s="72"/>
      <c r="Z2167" s="72"/>
      <c r="AA2167" s="72"/>
      <c r="AB2167" s="72"/>
      <c r="AC2167" s="72"/>
      <c r="AD2167" s="72"/>
      <c r="AE2167" s="72"/>
      <c r="AF2167" s="72"/>
      <c r="AG2167" s="72"/>
      <c r="AH2167" s="72"/>
      <c r="AI2167" s="72"/>
      <c r="AJ2167" s="72"/>
      <c r="AK2167" s="72"/>
    </row>
    <row r="2168" ht="14.25" customHeight="1">
      <c r="A2168" s="78">
        <v>2165.0</v>
      </c>
      <c r="C2168" s="78" t="str">
        <f>VLOOKUP(G2168,[1]Macrodata_CCF!$A$3:$D$55,4,FALSE)</f>
        <v>#ERROR!</v>
      </c>
      <c r="E2168" s="79" t="str">
        <f>VLOOKUP(G2168,[1]Macrodata_CCF!$A$3:$B$55,2,FALSE)</f>
        <v>#ERROR!</v>
      </c>
      <c r="F2168" s="78">
        <v>0.0</v>
      </c>
      <c r="G2168" s="80">
        <v>52.0</v>
      </c>
      <c r="H2168" s="81">
        <v>221825.0</v>
      </c>
      <c r="I2168" s="81">
        <v>560000.0</v>
      </c>
      <c r="J2168" s="81">
        <v>59500.0</v>
      </c>
      <c r="K2168" s="81">
        <v>560000.0</v>
      </c>
      <c r="L2168" s="82">
        <v>-0.4800029570488653</v>
      </c>
      <c r="N2168" s="83">
        <f t="shared" si="1"/>
        <v>-0.480002957</v>
      </c>
      <c r="O2168" s="83">
        <f t="shared" si="2"/>
        <v>0</v>
      </c>
      <c r="Q2168" s="83">
        <f t="shared" si="3"/>
        <v>0.6038839286</v>
      </c>
      <c r="R2168" s="83">
        <f t="shared" si="4"/>
        <v>-0.480002957</v>
      </c>
      <c r="S2168" s="83" t="b">
        <f t="shared" si="5"/>
        <v>0</v>
      </c>
      <c r="T2168" s="72"/>
      <c r="U2168" s="72"/>
      <c r="V2168" s="72"/>
      <c r="W2168" s="72"/>
      <c r="X2168" s="72"/>
      <c r="Y2168" s="72"/>
      <c r="Z2168" s="72"/>
      <c r="AA2168" s="72"/>
      <c r="AB2168" s="72"/>
      <c r="AC2168" s="72"/>
      <c r="AD2168" s="72"/>
      <c r="AE2168" s="72"/>
      <c r="AF2168" s="72"/>
      <c r="AG2168" s="72"/>
      <c r="AH2168" s="72"/>
      <c r="AI2168" s="72"/>
      <c r="AJ2168" s="72"/>
      <c r="AK2168" s="72"/>
    </row>
    <row r="2169" ht="14.25" customHeight="1">
      <c r="A2169" s="78">
        <v>2166.0</v>
      </c>
      <c r="C2169" s="78" t="str">
        <f>VLOOKUP(G2169,[1]Macrodata_CCF!$A$3:$D$55,4,FALSE)</f>
        <v>#ERROR!</v>
      </c>
      <c r="E2169" s="79" t="str">
        <f>VLOOKUP(G2169,[1]Macrodata_CCF!$A$3:$B$55,2,FALSE)</f>
        <v>#ERROR!</v>
      </c>
      <c r="F2169" s="78">
        <v>0.0</v>
      </c>
      <c r="G2169" s="80">
        <v>15.0</v>
      </c>
      <c r="H2169" s="81">
        <v>341525.0</v>
      </c>
      <c r="I2169" s="81">
        <v>350000.0</v>
      </c>
      <c r="J2169" s="81">
        <v>342710.0</v>
      </c>
      <c r="K2169" s="81">
        <v>350000.0</v>
      </c>
      <c r="L2169" s="82">
        <v>0.1398230088495575</v>
      </c>
      <c r="N2169" s="83">
        <f t="shared" si="1"/>
        <v>0.1398230088</v>
      </c>
      <c r="O2169" s="83">
        <f t="shared" si="2"/>
        <v>0.1398230088</v>
      </c>
      <c r="Q2169" s="83">
        <f t="shared" si="3"/>
        <v>0.02421428571</v>
      </c>
      <c r="R2169" s="83">
        <f t="shared" si="4"/>
        <v>0.003385714286</v>
      </c>
      <c r="S2169" s="83" t="b">
        <f t="shared" si="5"/>
        <v>0</v>
      </c>
      <c r="T2169" s="72"/>
      <c r="U2169" s="72"/>
      <c r="V2169" s="72"/>
      <c r="W2169" s="72"/>
      <c r="X2169" s="72"/>
      <c r="Y2169" s="72"/>
      <c r="Z2169" s="72"/>
      <c r="AA2169" s="72"/>
      <c r="AB2169" s="72"/>
      <c r="AC2169" s="72"/>
      <c r="AD2169" s="72"/>
      <c r="AE2169" s="72"/>
      <c r="AF2169" s="72"/>
      <c r="AG2169" s="72"/>
      <c r="AH2169" s="72"/>
      <c r="AI2169" s="72"/>
      <c r="AJ2169" s="72"/>
      <c r="AK2169" s="72"/>
    </row>
    <row r="2170" ht="14.25" customHeight="1">
      <c r="A2170" s="78">
        <v>2167.0</v>
      </c>
      <c r="C2170" s="78" t="str">
        <f>VLOOKUP(G2170,[1]Macrodata_CCF!$A$3:$D$55,4,FALSE)</f>
        <v>#ERROR!</v>
      </c>
      <c r="E2170" s="79" t="str">
        <f>VLOOKUP(G2170,[1]Macrodata_CCF!$A$3:$B$55,2,FALSE)</f>
        <v>#ERROR!</v>
      </c>
      <c r="F2170" s="78">
        <v>0.0</v>
      </c>
      <c r="G2170" s="80">
        <v>26.0</v>
      </c>
      <c r="H2170" s="81">
        <v>137725.0</v>
      </c>
      <c r="I2170" s="81">
        <v>520000.0</v>
      </c>
      <c r="J2170" s="81">
        <v>0.0</v>
      </c>
      <c r="K2170" s="81">
        <v>520000.0</v>
      </c>
      <c r="L2170" s="82">
        <v>-0.360277287293179</v>
      </c>
      <c r="N2170" s="83">
        <f t="shared" si="1"/>
        <v>-0.3602772873</v>
      </c>
      <c r="O2170" s="83">
        <f t="shared" si="2"/>
        <v>0</v>
      </c>
      <c r="Q2170" s="83">
        <f t="shared" si="3"/>
        <v>0.7351442308</v>
      </c>
      <c r="R2170" s="83">
        <f t="shared" si="4"/>
        <v>-0.3602772873</v>
      </c>
      <c r="S2170" s="83" t="b">
        <f t="shared" si="5"/>
        <v>0</v>
      </c>
      <c r="T2170" s="72"/>
      <c r="U2170" s="72"/>
      <c r="V2170" s="72"/>
      <c r="W2170" s="72"/>
      <c r="X2170" s="72"/>
      <c r="Y2170" s="72"/>
      <c r="Z2170" s="72"/>
      <c r="AA2170" s="72"/>
      <c r="AB2170" s="72"/>
      <c r="AC2170" s="72"/>
      <c r="AD2170" s="72"/>
      <c r="AE2170" s="72"/>
      <c r="AF2170" s="72"/>
      <c r="AG2170" s="72"/>
      <c r="AH2170" s="72"/>
      <c r="AI2170" s="72"/>
      <c r="AJ2170" s="72"/>
      <c r="AK2170" s="72"/>
    </row>
    <row r="2171" ht="14.25" customHeight="1">
      <c r="A2171" s="78">
        <v>2168.0</v>
      </c>
      <c r="C2171" s="78" t="str">
        <f>VLOOKUP(G2171,[1]Macrodata_CCF!$A$3:$D$55,4,FALSE)</f>
        <v>#ERROR!</v>
      </c>
      <c r="E2171" s="79" t="str">
        <f>VLOOKUP(G2171,[1]Macrodata_CCF!$A$3:$B$55,2,FALSE)</f>
        <v>#ERROR!</v>
      </c>
      <c r="F2171" s="78">
        <v>0.0</v>
      </c>
      <c r="G2171" s="80">
        <v>2.0</v>
      </c>
      <c r="H2171" s="81">
        <v>274505.0</v>
      </c>
      <c r="I2171" s="81">
        <v>560000.0</v>
      </c>
      <c r="J2171" s="81">
        <v>357300.0</v>
      </c>
      <c r="K2171" s="81">
        <v>560000.0</v>
      </c>
      <c r="L2171" s="82">
        <v>0.2900050788980543</v>
      </c>
      <c r="N2171" s="83">
        <f t="shared" si="1"/>
        <v>0.2900050789</v>
      </c>
      <c r="O2171" s="83">
        <f t="shared" si="2"/>
        <v>0.2900050789</v>
      </c>
      <c r="Q2171" s="83">
        <f t="shared" si="3"/>
        <v>0.5098125</v>
      </c>
      <c r="R2171" s="83">
        <f t="shared" si="4"/>
        <v>0.2900050789</v>
      </c>
      <c r="S2171" s="83" t="b">
        <f t="shared" si="5"/>
        <v>0</v>
      </c>
      <c r="T2171" s="72"/>
      <c r="U2171" s="72"/>
      <c r="V2171" s="72"/>
      <c r="W2171" s="72"/>
      <c r="X2171" s="72"/>
      <c r="Y2171" s="72"/>
      <c r="Z2171" s="72"/>
      <c r="AA2171" s="72"/>
      <c r="AB2171" s="72"/>
      <c r="AC2171" s="72"/>
      <c r="AD2171" s="72"/>
      <c r="AE2171" s="72"/>
      <c r="AF2171" s="72"/>
      <c r="AG2171" s="72"/>
      <c r="AH2171" s="72"/>
      <c r="AI2171" s="72"/>
      <c r="AJ2171" s="72"/>
      <c r="AK2171" s="72"/>
    </row>
    <row r="2172" ht="14.25" customHeight="1">
      <c r="A2172" s="78">
        <v>2169.0</v>
      </c>
      <c r="C2172" s="78" t="str">
        <f>VLOOKUP(G2172,[1]Macrodata_CCF!$A$3:$D$55,4,FALSE)</f>
        <v>#ERROR!</v>
      </c>
      <c r="E2172" s="79" t="str">
        <f>VLOOKUP(G2172,[1]Macrodata_CCF!$A$3:$B$55,2,FALSE)</f>
        <v>#ERROR!</v>
      </c>
      <c r="F2172" s="78">
        <v>1.0</v>
      </c>
      <c r="G2172" s="80">
        <v>52.0</v>
      </c>
      <c r="H2172" s="81">
        <v>291910.0</v>
      </c>
      <c r="I2172" s="81">
        <v>670000.0</v>
      </c>
      <c r="J2172" s="81">
        <v>503640.0</v>
      </c>
      <c r="K2172" s="81">
        <v>1273000.0</v>
      </c>
      <c r="L2172" s="82">
        <v>0.5599989420508344</v>
      </c>
      <c r="N2172" s="83">
        <f t="shared" si="1"/>
        <v>0.5599989421</v>
      </c>
      <c r="O2172" s="83">
        <f t="shared" si="2"/>
        <v>0.5599989421</v>
      </c>
      <c r="Q2172" s="83">
        <f t="shared" si="3"/>
        <v>0.5643134328</v>
      </c>
      <c r="R2172" s="83">
        <f t="shared" si="4"/>
        <v>0.5599989421</v>
      </c>
      <c r="S2172" s="83" t="b">
        <f t="shared" si="5"/>
        <v>0</v>
      </c>
      <c r="T2172" s="72"/>
      <c r="U2172" s="72"/>
      <c r="V2172" s="72"/>
      <c r="W2172" s="72"/>
      <c r="X2172" s="72"/>
      <c r="Y2172" s="72"/>
      <c r="Z2172" s="72"/>
      <c r="AA2172" s="72"/>
      <c r="AB2172" s="72"/>
      <c r="AC2172" s="72"/>
      <c r="AD2172" s="72"/>
      <c r="AE2172" s="72"/>
      <c r="AF2172" s="72"/>
      <c r="AG2172" s="72"/>
      <c r="AH2172" s="72"/>
      <c r="AI2172" s="72"/>
      <c r="AJ2172" s="72"/>
      <c r="AK2172" s="72"/>
    </row>
    <row r="2173" ht="14.25" customHeight="1">
      <c r="A2173" s="78">
        <v>2170.0</v>
      </c>
      <c r="C2173" s="78" t="str">
        <f>VLOOKUP(G2173,[1]Macrodata_CCF!$A$3:$D$55,4,FALSE)</f>
        <v>#ERROR!</v>
      </c>
      <c r="E2173" s="79" t="str">
        <f>VLOOKUP(G2173,[1]Macrodata_CCF!$A$3:$B$55,2,FALSE)</f>
        <v>#ERROR!</v>
      </c>
      <c r="F2173" s="78">
        <v>0.0</v>
      </c>
      <c r="G2173" s="80">
        <v>46.0</v>
      </c>
      <c r="H2173" s="81">
        <v>858000.0</v>
      </c>
      <c r="I2173" s="81">
        <v>910000.0</v>
      </c>
      <c r="J2173" s="81">
        <v>865800.0</v>
      </c>
      <c r="K2173" s="81">
        <v>910000.0</v>
      </c>
      <c r="L2173" s="82">
        <v>0.15</v>
      </c>
      <c r="N2173" s="83">
        <f t="shared" si="1"/>
        <v>0.15</v>
      </c>
      <c r="O2173" s="83">
        <f t="shared" si="2"/>
        <v>0.15</v>
      </c>
      <c r="Q2173" s="83">
        <f t="shared" si="3"/>
        <v>0.05714285714</v>
      </c>
      <c r="R2173" s="83">
        <f t="shared" si="4"/>
        <v>0.008571428571</v>
      </c>
      <c r="S2173" s="83" t="b">
        <f t="shared" si="5"/>
        <v>0</v>
      </c>
      <c r="T2173" s="72"/>
      <c r="U2173" s="72"/>
      <c r="V2173" s="72"/>
      <c r="W2173" s="72"/>
      <c r="X2173" s="72"/>
      <c r="Y2173" s="72"/>
      <c r="Z2173" s="72"/>
      <c r="AA2173" s="72"/>
      <c r="AB2173" s="72"/>
      <c r="AC2173" s="72"/>
      <c r="AD2173" s="72"/>
      <c r="AE2173" s="72"/>
      <c r="AF2173" s="72"/>
      <c r="AG2173" s="72"/>
      <c r="AH2173" s="72"/>
      <c r="AI2173" s="72"/>
      <c r="AJ2173" s="72"/>
      <c r="AK2173" s="72"/>
    </row>
    <row r="2174" ht="14.25" customHeight="1">
      <c r="A2174" s="78">
        <v>2171.0</v>
      </c>
      <c r="C2174" s="78" t="str">
        <f>VLOOKUP(G2174,[1]Macrodata_CCF!$A$3:$D$55,4,FALSE)</f>
        <v>#ERROR!</v>
      </c>
      <c r="E2174" s="79" t="str">
        <f>VLOOKUP(G2174,[1]Macrodata_CCF!$A$3:$B$55,2,FALSE)</f>
        <v>#ERROR!</v>
      </c>
      <c r="F2174" s="78">
        <v>0.0</v>
      </c>
      <c r="G2174" s="80">
        <v>43.0</v>
      </c>
      <c r="H2174" s="81">
        <v>634540.0</v>
      </c>
      <c r="I2174" s="81">
        <v>910000.0</v>
      </c>
      <c r="J2174" s="81">
        <v>684125.0</v>
      </c>
      <c r="K2174" s="81">
        <v>1638000.0</v>
      </c>
      <c r="L2174" s="82">
        <v>0.1800079866405286</v>
      </c>
      <c r="N2174" s="83">
        <f t="shared" si="1"/>
        <v>0.1800079866</v>
      </c>
      <c r="O2174" s="83">
        <f t="shared" si="2"/>
        <v>0.1800079866</v>
      </c>
      <c r="Q2174" s="83">
        <f t="shared" si="3"/>
        <v>0.3027032967</v>
      </c>
      <c r="R2174" s="83">
        <f t="shared" si="4"/>
        <v>0.1800079866</v>
      </c>
      <c r="S2174" s="83" t="b">
        <f t="shared" si="5"/>
        <v>0</v>
      </c>
      <c r="T2174" s="72"/>
      <c r="U2174" s="72"/>
      <c r="V2174" s="72"/>
      <c r="W2174" s="72"/>
      <c r="X2174" s="72"/>
      <c r="Y2174" s="72"/>
      <c r="Z2174" s="72"/>
      <c r="AA2174" s="72"/>
      <c r="AB2174" s="72"/>
      <c r="AC2174" s="72"/>
      <c r="AD2174" s="72"/>
      <c r="AE2174" s="72"/>
      <c r="AF2174" s="72"/>
      <c r="AG2174" s="72"/>
      <c r="AH2174" s="72"/>
      <c r="AI2174" s="72"/>
      <c r="AJ2174" s="72"/>
      <c r="AK2174" s="72"/>
    </row>
    <row r="2175" ht="14.25" customHeight="1">
      <c r="A2175" s="78">
        <v>2172.0</v>
      </c>
      <c r="C2175" s="78" t="str">
        <f>VLOOKUP(G2175,[1]Macrodata_CCF!$A$3:$D$55,4,FALSE)</f>
        <v>#ERROR!</v>
      </c>
      <c r="E2175" s="79" t="str">
        <f>VLOOKUP(G2175,[1]Macrodata_CCF!$A$3:$B$55,2,FALSE)</f>
        <v>#ERROR!</v>
      </c>
      <c r="F2175" s="78">
        <v>0.0</v>
      </c>
      <c r="G2175" s="80">
        <v>4.0</v>
      </c>
      <c r="H2175" s="81">
        <v>651060.0</v>
      </c>
      <c r="I2175" s="81">
        <v>690000.0</v>
      </c>
      <c r="J2175" s="81">
        <v>661185.0</v>
      </c>
      <c r="K2175" s="81">
        <v>690000.0</v>
      </c>
      <c r="L2175" s="82">
        <v>0.2600154083204931</v>
      </c>
      <c r="N2175" s="83">
        <f t="shared" si="1"/>
        <v>0.2600154083</v>
      </c>
      <c r="O2175" s="83">
        <f t="shared" si="2"/>
        <v>0.2600154083</v>
      </c>
      <c r="Q2175" s="83">
        <f t="shared" si="3"/>
        <v>0.05643478261</v>
      </c>
      <c r="R2175" s="83">
        <f t="shared" si="4"/>
        <v>0.01467391304</v>
      </c>
      <c r="S2175" s="83" t="b">
        <f t="shared" si="5"/>
        <v>0</v>
      </c>
      <c r="T2175" s="72"/>
      <c r="U2175" s="72"/>
      <c r="V2175" s="72"/>
      <c r="W2175" s="72"/>
      <c r="X2175" s="72"/>
      <c r="Y2175" s="72"/>
      <c r="Z2175" s="72"/>
      <c r="AA2175" s="72"/>
      <c r="AB2175" s="72"/>
      <c r="AC2175" s="72"/>
      <c r="AD2175" s="72"/>
      <c r="AE2175" s="72"/>
      <c r="AF2175" s="72"/>
      <c r="AG2175" s="72"/>
      <c r="AH2175" s="72"/>
      <c r="AI2175" s="72"/>
      <c r="AJ2175" s="72"/>
      <c r="AK2175" s="72"/>
    </row>
    <row r="2176" ht="14.25" customHeight="1">
      <c r="A2176" s="78">
        <v>2173.0</v>
      </c>
      <c r="C2176" s="78" t="str">
        <f>VLOOKUP(G2176,[1]Macrodata_CCF!$A$3:$D$55,4,FALSE)</f>
        <v>#ERROR!</v>
      </c>
      <c r="E2176" s="79" t="str">
        <f>VLOOKUP(G2176,[1]Macrodata_CCF!$A$3:$B$55,2,FALSE)</f>
        <v>#ERROR!</v>
      </c>
      <c r="F2176" s="78">
        <v>1.0</v>
      </c>
      <c r="G2176" s="80">
        <v>16.0</v>
      </c>
      <c r="H2176" s="81">
        <v>72910.0</v>
      </c>
      <c r="I2176" s="81">
        <v>200000.0</v>
      </c>
      <c r="J2176" s="81">
        <v>204000.0</v>
      </c>
      <c r="K2176" s="81">
        <v>200000.0</v>
      </c>
      <c r="L2176" s="82">
        <v>1.031473758753639</v>
      </c>
      <c r="N2176" s="83">
        <f t="shared" si="1"/>
        <v>1.031473759</v>
      </c>
      <c r="O2176" s="83">
        <f t="shared" si="2"/>
        <v>1</v>
      </c>
      <c r="Q2176" s="83">
        <f t="shared" si="3"/>
        <v>0.63545</v>
      </c>
      <c r="R2176" s="83">
        <f t="shared" si="4"/>
        <v>1.031473759</v>
      </c>
      <c r="S2176" s="83" t="b">
        <f t="shared" si="5"/>
        <v>0</v>
      </c>
      <c r="T2176" s="72"/>
      <c r="U2176" s="72"/>
      <c r="V2176" s="72"/>
      <c r="W2176" s="72"/>
      <c r="X2176" s="72"/>
      <c r="Y2176" s="72"/>
      <c r="Z2176" s="72"/>
      <c r="AA2176" s="72"/>
      <c r="AB2176" s="72"/>
      <c r="AC2176" s="72"/>
      <c r="AD2176" s="72"/>
      <c r="AE2176" s="72"/>
      <c r="AF2176" s="72"/>
      <c r="AG2176" s="72"/>
      <c r="AH2176" s="72"/>
      <c r="AI2176" s="72"/>
      <c r="AJ2176" s="72"/>
      <c r="AK2176" s="72"/>
    </row>
    <row r="2177" ht="14.25" customHeight="1">
      <c r="A2177" s="78">
        <v>2174.0</v>
      </c>
      <c r="C2177" s="78" t="str">
        <f>VLOOKUP(G2177,[1]Macrodata_CCF!$A$3:$D$55,4,FALSE)</f>
        <v>#ERROR!</v>
      </c>
      <c r="E2177" s="79" t="str">
        <f>VLOOKUP(G2177,[1]Macrodata_CCF!$A$3:$B$55,2,FALSE)</f>
        <v>#ERROR!</v>
      </c>
      <c r="F2177" s="78">
        <v>0.0</v>
      </c>
      <c r="G2177" s="80">
        <v>51.0</v>
      </c>
      <c r="H2177" s="81">
        <v>36455.0</v>
      </c>
      <c r="I2177" s="81">
        <v>50000.0</v>
      </c>
      <c r="J2177" s="81">
        <v>38080.0</v>
      </c>
      <c r="K2177" s="81">
        <v>50000.0</v>
      </c>
      <c r="L2177" s="82">
        <v>0.1199704688076781</v>
      </c>
      <c r="N2177" s="83">
        <f t="shared" si="1"/>
        <v>0.1199704688</v>
      </c>
      <c r="O2177" s="83">
        <f t="shared" si="2"/>
        <v>0.1199704688</v>
      </c>
      <c r="Q2177" s="83">
        <f t="shared" si="3"/>
        <v>0.2709</v>
      </c>
      <c r="R2177" s="83">
        <f t="shared" si="4"/>
        <v>0.1199704688</v>
      </c>
      <c r="S2177" s="83" t="b">
        <f t="shared" si="5"/>
        <v>0</v>
      </c>
      <c r="T2177" s="72"/>
      <c r="U2177" s="72"/>
      <c r="V2177" s="72"/>
      <c r="W2177" s="72"/>
      <c r="X2177" s="72"/>
      <c r="Y2177" s="72"/>
      <c r="Z2177" s="72"/>
      <c r="AA2177" s="72"/>
      <c r="AB2177" s="72"/>
      <c r="AC2177" s="72"/>
      <c r="AD2177" s="72"/>
      <c r="AE2177" s="72"/>
      <c r="AF2177" s="72"/>
      <c r="AG2177" s="72"/>
      <c r="AH2177" s="72"/>
      <c r="AI2177" s="72"/>
      <c r="AJ2177" s="72"/>
      <c r="AK2177" s="72"/>
    </row>
    <row r="2178" ht="14.25" customHeight="1">
      <c r="A2178" s="78">
        <v>2175.0</v>
      </c>
      <c r="C2178" s="78" t="str">
        <f>VLOOKUP(G2178,[1]Macrodata_CCF!$A$3:$D$55,4,FALSE)</f>
        <v>#ERROR!</v>
      </c>
      <c r="E2178" s="79" t="str">
        <f>VLOOKUP(G2178,[1]Macrodata_CCF!$A$3:$B$55,2,FALSE)</f>
        <v>#ERROR!</v>
      </c>
      <c r="F2178" s="78">
        <v>1.0</v>
      </c>
      <c r="G2178" s="80">
        <v>24.0</v>
      </c>
      <c r="H2178" s="81">
        <v>0.0</v>
      </c>
      <c r="I2178" s="81">
        <v>920000.0</v>
      </c>
      <c r="J2178" s="81">
        <v>524400.0</v>
      </c>
      <c r="K2178" s="81">
        <v>920000.0</v>
      </c>
      <c r="L2178" s="82">
        <v>0.57</v>
      </c>
      <c r="N2178" s="83">
        <f t="shared" si="1"/>
        <v>0.57</v>
      </c>
      <c r="O2178" s="83">
        <f t="shared" si="2"/>
        <v>0.57</v>
      </c>
      <c r="Q2178" s="83">
        <f t="shared" si="3"/>
        <v>1</v>
      </c>
      <c r="R2178" s="83">
        <f t="shared" si="4"/>
        <v>0.57</v>
      </c>
      <c r="S2178" s="83" t="b">
        <f t="shared" si="5"/>
        <v>0</v>
      </c>
      <c r="T2178" s="72"/>
      <c r="U2178" s="72"/>
      <c r="V2178" s="72"/>
      <c r="W2178" s="72"/>
      <c r="X2178" s="72"/>
      <c r="Y2178" s="72"/>
      <c r="Z2178" s="72"/>
      <c r="AA2178" s="72"/>
      <c r="AB2178" s="72"/>
      <c r="AC2178" s="72"/>
      <c r="AD2178" s="72"/>
      <c r="AE2178" s="72"/>
      <c r="AF2178" s="72"/>
      <c r="AG2178" s="72"/>
      <c r="AH2178" s="72"/>
      <c r="AI2178" s="72"/>
      <c r="AJ2178" s="72"/>
      <c r="AK2178" s="72"/>
    </row>
    <row r="2179" ht="14.25" customHeight="1">
      <c r="A2179" s="78">
        <v>2176.0</v>
      </c>
      <c r="C2179" s="78" t="str">
        <f>VLOOKUP(G2179,[1]Macrodata_CCF!$A$3:$D$55,4,FALSE)</f>
        <v>#ERROR!</v>
      </c>
      <c r="E2179" s="79" t="str">
        <f>VLOOKUP(G2179,[1]Macrodata_CCF!$A$3:$B$55,2,FALSE)</f>
        <v>#ERROR!</v>
      </c>
      <c r="F2179" s="78">
        <v>0.0</v>
      </c>
      <c r="G2179" s="80">
        <v>14.0</v>
      </c>
      <c r="H2179" s="81">
        <v>0.0</v>
      </c>
      <c r="I2179" s="81">
        <v>940000.0</v>
      </c>
      <c r="J2179" s="81">
        <v>958800.0</v>
      </c>
      <c r="K2179" s="81">
        <v>940000.0</v>
      </c>
      <c r="L2179" s="82">
        <v>1.02</v>
      </c>
      <c r="N2179" s="83">
        <f t="shared" si="1"/>
        <v>1.02</v>
      </c>
      <c r="O2179" s="83">
        <f t="shared" si="2"/>
        <v>1</v>
      </c>
      <c r="Q2179" s="83">
        <f t="shared" si="3"/>
        <v>1</v>
      </c>
      <c r="R2179" s="83">
        <f t="shared" si="4"/>
        <v>1.02</v>
      </c>
      <c r="S2179" s="83" t="b">
        <f t="shared" si="5"/>
        <v>0</v>
      </c>
      <c r="T2179" s="72"/>
      <c r="U2179" s="72"/>
      <c r="V2179" s="72"/>
      <c r="W2179" s="72"/>
      <c r="X2179" s="72"/>
      <c r="Y2179" s="72"/>
      <c r="Z2179" s="72"/>
      <c r="AA2179" s="72"/>
      <c r="AB2179" s="72"/>
      <c r="AC2179" s="72"/>
      <c r="AD2179" s="72"/>
      <c r="AE2179" s="72"/>
      <c r="AF2179" s="72"/>
      <c r="AG2179" s="72"/>
      <c r="AH2179" s="72"/>
      <c r="AI2179" s="72"/>
      <c r="AJ2179" s="72"/>
      <c r="AK2179" s="72"/>
    </row>
    <row r="2180" ht="14.25" customHeight="1">
      <c r="A2180" s="78">
        <v>2177.0</v>
      </c>
      <c r="C2180" s="78" t="str">
        <f>VLOOKUP(G2180,[1]Macrodata_CCF!$A$3:$D$55,4,FALSE)</f>
        <v>#ERROR!</v>
      </c>
      <c r="E2180" s="79" t="str">
        <f>VLOOKUP(G2180,[1]Macrodata_CCF!$A$3:$B$55,2,FALSE)</f>
        <v>#ERROR!</v>
      </c>
      <c r="F2180" s="78">
        <v>0.0</v>
      </c>
      <c r="G2180" s="80">
        <v>38.0</v>
      </c>
      <c r="H2180" s="81">
        <v>215225.0</v>
      </c>
      <c r="I2180" s="81">
        <v>790000.0</v>
      </c>
      <c r="J2180" s="81">
        <v>289945.0</v>
      </c>
      <c r="K2180" s="81">
        <v>790000.0</v>
      </c>
      <c r="L2180" s="82">
        <v>0.1299986951415771</v>
      </c>
      <c r="N2180" s="83">
        <f t="shared" si="1"/>
        <v>0.1299986951</v>
      </c>
      <c r="O2180" s="83">
        <f t="shared" si="2"/>
        <v>0.1299986951</v>
      </c>
      <c r="Q2180" s="83">
        <f t="shared" si="3"/>
        <v>0.7275632911</v>
      </c>
      <c r="R2180" s="83">
        <f t="shared" si="4"/>
        <v>0.1299986951</v>
      </c>
      <c r="S2180" s="83" t="b">
        <f t="shared" si="5"/>
        <v>0</v>
      </c>
      <c r="T2180" s="72"/>
      <c r="U2180" s="72"/>
      <c r="V2180" s="72"/>
      <c r="W2180" s="72"/>
      <c r="X2180" s="72"/>
      <c r="Y2180" s="72"/>
      <c r="Z2180" s="72"/>
      <c r="AA2180" s="72"/>
      <c r="AB2180" s="72"/>
      <c r="AC2180" s="72"/>
      <c r="AD2180" s="72"/>
      <c r="AE2180" s="72"/>
      <c r="AF2180" s="72"/>
      <c r="AG2180" s="72"/>
      <c r="AH2180" s="72"/>
      <c r="AI2180" s="72"/>
      <c r="AJ2180" s="72"/>
      <c r="AK2180" s="72"/>
    </row>
    <row r="2181" ht="14.25" customHeight="1">
      <c r="A2181" s="78">
        <v>2178.0</v>
      </c>
      <c r="C2181" s="78" t="str">
        <f>VLOOKUP(G2181,[1]Macrodata_CCF!$A$3:$D$55,4,FALSE)</f>
        <v>#ERROR!</v>
      </c>
      <c r="E2181" s="79" t="str">
        <f>VLOOKUP(G2181,[1]Macrodata_CCF!$A$3:$B$55,2,FALSE)</f>
        <v>#ERROR!</v>
      </c>
      <c r="F2181" s="78">
        <v>0.0</v>
      </c>
      <c r="G2181" s="80">
        <v>45.0</v>
      </c>
      <c r="H2181" s="81">
        <v>371670.0</v>
      </c>
      <c r="I2181" s="81">
        <v>550000.0</v>
      </c>
      <c r="J2181" s="81">
        <v>401985.0</v>
      </c>
      <c r="K2181" s="81">
        <v>550000.0</v>
      </c>
      <c r="L2181" s="82">
        <v>0.1699938316604049</v>
      </c>
      <c r="N2181" s="83">
        <f t="shared" si="1"/>
        <v>0.1699938317</v>
      </c>
      <c r="O2181" s="83">
        <f t="shared" si="2"/>
        <v>0.1699938317</v>
      </c>
      <c r="Q2181" s="83">
        <f t="shared" si="3"/>
        <v>0.3242363636</v>
      </c>
      <c r="R2181" s="83">
        <f t="shared" si="4"/>
        <v>0.1699938317</v>
      </c>
      <c r="S2181" s="83" t="b">
        <f t="shared" si="5"/>
        <v>0</v>
      </c>
      <c r="T2181" s="72"/>
      <c r="U2181" s="72"/>
      <c r="V2181" s="72"/>
      <c r="W2181" s="72"/>
      <c r="X2181" s="72"/>
      <c r="Y2181" s="72"/>
      <c r="Z2181" s="72"/>
      <c r="AA2181" s="72"/>
      <c r="AB2181" s="72"/>
      <c r="AC2181" s="72"/>
      <c r="AD2181" s="72"/>
      <c r="AE2181" s="72"/>
      <c r="AF2181" s="72"/>
      <c r="AG2181" s="72"/>
      <c r="AH2181" s="72"/>
      <c r="AI2181" s="72"/>
      <c r="AJ2181" s="72"/>
      <c r="AK2181" s="72"/>
    </row>
    <row r="2182" ht="14.25" customHeight="1">
      <c r="A2182" s="78">
        <v>2179.0</v>
      </c>
      <c r="C2182" s="78" t="str">
        <f>VLOOKUP(G2182,[1]Macrodata_CCF!$A$3:$D$55,4,FALSE)</f>
        <v>#ERROR!</v>
      </c>
      <c r="E2182" s="79" t="str">
        <f>VLOOKUP(G2182,[1]Macrodata_CCF!$A$3:$B$55,2,FALSE)</f>
        <v>#ERROR!</v>
      </c>
      <c r="F2182" s="78">
        <v>0.0</v>
      </c>
      <c r="G2182" s="80">
        <v>30.0</v>
      </c>
      <c r="H2182" s="81">
        <v>0.0</v>
      </c>
      <c r="I2182" s="81">
        <v>120000.0</v>
      </c>
      <c r="J2182" s="81">
        <v>24000.0</v>
      </c>
      <c r="K2182" s="81">
        <v>120000.0</v>
      </c>
      <c r="L2182" s="82">
        <v>0.2</v>
      </c>
      <c r="N2182" s="83">
        <f t="shared" si="1"/>
        <v>0.2</v>
      </c>
      <c r="O2182" s="83">
        <f t="shared" si="2"/>
        <v>0.2</v>
      </c>
      <c r="Q2182" s="83">
        <f t="shared" si="3"/>
        <v>1</v>
      </c>
      <c r="R2182" s="83">
        <f t="shared" si="4"/>
        <v>0.2</v>
      </c>
      <c r="S2182" s="83" t="b">
        <f t="shared" si="5"/>
        <v>0</v>
      </c>
      <c r="T2182" s="72"/>
      <c r="U2182" s="72"/>
      <c r="V2182" s="72"/>
      <c r="W2182" s="72"/>
      <c r="X2182" s="72"/>
      <c r="Y2182" s="72"/>
      <c r="Z2182" s="72"/>
      <c r="AA2182" s="72"/>
      <c r="AB2182" s="72"/>
      <c r="AC2182" s="72"/>
      <c r="AD2182" s="72"/>
      <c r="AE2182" s="72"/>
      <c r="AF2182" s="72"/>
      <c r="AG2182" s="72"/>
      <c r="AH2182" s="72"/>
      <c r="AI2182" s="72"/>
      <c r="AJ2182" s="72"/>
      <c r="AK2182" s="72"/>
    </row>
    <row r="2183" ht="14.25" customHeight="1">
      <c r="A2183" s="78">
        <v>2180.0</v>
      </c>
      <c r="C2183" s="78" t="str">
        <f>VLOOKUP(G2183,[1]Macrodata_CCF!$A$3:$D$55,4,FALSE)</f>
        <v>#ERROR!</v>
      </c>
      <c r="E2183" s="79" t="str">
        <f>VLOOKUP(G2183,[1]Macrodata_CCF!$A$3:$B$55,2,FALSE)</f>
        <v>#ERROR!</v>
      </c>
      <c r="F2183" s="78">
        <v>0.0</v>
      </c>
      <c r="G2183" s="80">
        <v>7.0</v>
      </c>
      <c r="H2183" s="81">
        <v>47225.0</v>
      </c>
      <c r="I2183" s="81">
        <v>50000.0</v>
      </c>
      <c r="J2183" s="81">
        <v>47890.0</v>
      </c>
      <c r="K2183" s="81">
        <v>95000.0</v>
      </c>
      <c r="L2183" s="82">
        <v>0.2396396396396396</v>
      </c>
      <c r="N2183" s="83">
        <f t="shared" si="1"/>
        <v>0.2396396396</v>
      </c>
      <c r="O2183" s="83">
        <f t="shared" si="2"/>
        <v>0.2396396396</v>
      </c>
      <c r="Q2183" s="83">
        <f t="shared" si="3"/>
        <v>0.0555</v>
      </c>
      <c r="R2183" s="83">
        <f t="shared" si="4"/>
        <v>0.0133</v>
      </c>
      <c r="S2183" s="83" t="b">
        <f t="shared" si="5"/>
        <v>0</v>
      </c>
      <c r="T2183" s="72"/>
      <c r="U2183" s="72"/>
      <c r="V2183" s="72"/>
      <c r="W2183" s="72"/>
      <c r="X2183" s="72"/>
      <c r="Y2183" s="72"/>
      <c r="Z2183" s="72"/>
      <c r="AA2183" s="72"/>
      <c r="AB2183" s="72"/>
      <c r="AC2183" s="72"/>
      <c r="AD2183" s="72"/>
      <c r="AE2183" s="72"/>
      <c r="AF2183" s="72"/>
      <c r="AG2183" s="72"/>
      <c r="AH2183" s="72"/>
      <c r="AI2183" s="72"/>
      <c r="AJ2183" s="72"/>
      <c r="AK2183" s="72"/>
    </row>
    <row r="2184" ht="14.25" customHeight="1">
      <c r="A2184" s="78">
        <v>2181.0</v>
      </c>
      <c r="C2184" s="78" t="str">
        <f>VLOOKUP(G2184,[1]Macrodata_CCF!$A$3:$D$55,4,FALSE)</f>
        <v>#ERROR!</v>
      </c>
      <c r="E2184" s="79" t="str">
        <f>VLOOKUP(G2184,[1]Macrodata_CCF!$A$3:$B$55,2,FALSE)</f>
        <v>#ERROR!</v>
      </c>
      <c r="F2184" s="78">
        <v>1.0</v>
      </c>
      <c r="G2184" s="80">
        <v>42.0</v>
      </c>
      <c r="H2184" s="81">
        <v>401045.0</v>
      </c>
      <c r="I2184" s="81">
        <v>540000.0</v>
      </c>
      <c r="J2184" s="81">
        <v>550800.0</v>
      </c>
      <c r="K2184" s="81">
        <v>540000.0</v>
      </c>
      <c r="L2184" s="82">
        <v>1.077723003850167</v>
      </c>
      <c r="N2184" s="83">
        <f t="shared" si="1"/>
        <v>1.077723004</v>
      </c>
      <c r="O2184" s="83">
        <f t="shared" si="2"/>
        <v>1</v>
      </c>
      <c r="Q2184" s="83">
        <f t="shared" si="3"/>
        <v>0.2573240741</v>
      </c>
      <c r="R2184" s="83">
        <f t="shared" si="4"/>
        <v>1.077723004</v>
      </c>
      <c r="S2184" s="83" t="b">
        <f t="shared" si="5"/>
        <v>0</v>
      </c>
      <c r="T2184" s="72"/>
      <c r="U2184" s="72"/>
      <c r="V2184" s="72"/>
      <c r="W2184" s="72"/>
      <c r="X2184" s="72"/>
      <c r="Y2184" s="72"/>
      <c r="Z2184" s="72"/>
      <c r="AA2184" s="72"/>
      <c r="AB2184" s="72"/>
      <c r="AC2184" s="72"/>
      <c r="AD2184" s="72"/>
      <c r="AE2184" s="72"/>
      <c r="AF2184" s="72"/>
      <c r="AG2184" s="72"/>
      <c r="AH2184" s="72"/>
      <c r="AI2184" s="72"/>
      <c r="AJ2184" s="72"/>
      <c r="AK2184" s="72"/>
    </row>
    <row r="2185" ht="14.25" customHeight="1">
      <c r="A2185" s="78">
        <v>2182.0</v>
      </c>
      <c r="C2185" s="78" t="str">
        <f>VLOOKUP(G2185,[1]Macrodata_CCF!$A$3:$D$55,4,FALSE)</f>
        <v>#ERROR!</v>
      </c>
      <c r="E2185" s="79" t="str">
        <f>VLOOKUP(G2185,[1]Macrodata_CCF!$A$3:$B$55,2,FALSE)</f>
        <v>#ERROR!</v>
      </c>
      <c r="F2185" s="78">
        <v>0.0</v>
      </c>
      <c r="G2185" s="80">
        <v>34.0</v>
      </c>
      <c r="H2185" s="81">
        <v>41295.0</v>
      </c>
      <c r="I2185" s="81">
        <v>510000.0</v>
      </c>
      <c r="J2185" s="81">
        <v>92855.0</v>
      </c>
      <c r="K2185" s="81">
        <v>510000.0</v>
      </c>
      <c r="L2185" s="82">
        <v>0.1100052271684748</v>
      </c>
      <c r="N2185" s="83">
        <f t="shared" si="1"/>
        <v>0.1100052272</v>
      </c>
      <c r="O2185" s="83">
        <f t="shared" si="2"/>
        <v>0.1100052272</v>
      </c>
      <c r="Q2185" s="83">
        <f t="shared" si="3"/>
        <v>0.9190294118</v>
      </c>
      <c r="R2185" s="83">
        <f t="shared" si="4"/>
        <v>0.1100052272</v>
      </c>
      <c r="S2185" s="83" t="b">
        <f t="shared" si="5"/>
        <v>0</v>
      </c>
      <c r="T2185" s="72"/>
      <c r="U2185" s="72"/>
      <c r="V2185" s="72"/>
      <c r="W2185" s="72"/>
      <c r="X2185" s="72"/>
      <c r="Y2185" s="72"/>
      <c r="Z2185" s="72"/>
      <c r="AA2185" s="72"/>
      <c r="AB2185" s="72"/>
      <c r="AC2185" s="72"/>
      <c r="AD2185" s="72"/>
      <c r="AE2185" s="72"/>
      <c r="AF2185" s="72"/>
      <c r="AG2185" s="72"/>
      <c r="AH2185" s="72"/>
      <c r="AI2185" s="72"/>
      <c r="AJ2185" s="72"/>
      <c r="AK2185" s="72"/>
    </row>
    <row r="2186" ht="14.25" customHeight="1">
      <c r="A2186" s="78">
        <v>2183.0</v>
      </c>
      <c r="C2186" s="78" t="str">
        <f>VLOOKUP(G2186,[1]Macrodata_CCF!$A$3:$D$55,4,FALSE)</f>
        <v>#ERROR!</v>
      </c>
      <c r="E2186" s="79" t="str">
        <f>VLOOKUP(G2186,[1]Macrodata_CCF!$A$3:$B$55,2,FALSE)</f>
        <v>#ERROR!</v>
      </c>
      <c r="F2186" s="78">
        <v>0.0</v>
      </c>
      <c r="G2186" s="80">
        <v>21.0</v>
      </c>
      <c r="H2186" s="81">
        <v>0.0</v>
      </c>
      <c r="I2186" s="81">
        <v>710000.0</v>
      </c>
      <c r="J2186" s="81">
        <v>120700.0</v>
      </c>
      <c r="K2186" s="81">
        <v>710000.0</v>
      </c>
      <c r="L2186" s="82">
        <v>0.17</v>
      </c>
      <c r="N2186" s="83">
        <f t="shared" si="1"/>
        <v>0.17</v>
      </c>
      <c r="O2186" s="83">
        <f t="shared" si="2"/>
        <v>0.17</v>
      </c>
      <c r="Q2186" s="83">
        <f t="shared" si="3"/>
        <v>1</v>
      </c>
      <c r="R2186" s="83">
        <f t="shared" si="4"/>
        <v>0.17</v>
      </c>
      <c r="S2186" s="83" t="b">
        <f t="shared" si="5"/>
        <v>0</v>
      </c>
      <c r="T2186" s="72"/>
      <c r="U2186" s="72"/>
      <c r="V2186" s="72"/>
      <c r="W2186" s="72"/>
      <c r="X2186" s="72"/>
      <c r="Y2186" s="72"/>
      <c r="Z2186" s="72"/>
      <c r="AA2186" s="72"/>
      <c r="AB2186" s="72"/>
      <c r="AC2186" s="72"/>
      <c r="AD2186" s="72"/>
      <c r="AE2186" s="72"/>
      <c r="AF2186" s="72"/>
      <c r="AG2186" s="72"/>
      <c r="AH2186" s="72"/>
      <c r="AI2186" s="72"/>
      <c r="AJ2186" s="72"/>
      <c r="AK2186" s="72"/>
    </row>
    <row r="2187" ht="14.25" customHeight="1">
      <c r="A2187" s="78">
        <v>2184.0</v>
      </c>
      <c r="C2187" s="78" t="str">
        <f>VLOOKUP(G2187,[1]Macrodata_CCF!$A$3:$D$55,4,FALSE)</f>
        <v>#ERROR!</v>
      </c>
      <c r="E2187" s="79" t="str">
        <f>VLOOKUP(G2187,[1]Macrodata_CCF!$A$3:$B$55,2,FALSE)</f>
        <v>#ERROR!</v>
      </c>
      <c r="F2187" s="78">
        <v>0.0</v>
      </c>
      <c r="G2187" s="80">
        <v>17.0</v>
      </c>
      <c r="H2187" s="81">
        <v>455.0</v>
      </c>
      <c r="I2187" s="81">
        <v>240000.0</v>
      </c>
      <c r="J2187" s="81">
        <v>41180.0</v>
      </c>
      <c r="K2187" s="81">
        <v>240000.0</v>
      </c>
      <c r="L2187" s="82">
        <v>0.1700098102652946</v>
      </c>
      <c r="N2187" s="83">
        <f t="shared" si="1"/>
        <v>0.1700098103</v>
      </c>
      <c r="O2187" s="83">
        <f t="shared" si="2"/>
        <v>0.1700098103</v>
      </c>
      <c r="Q2187" s="83">
        <f t="shared" si="3"/>
        <v>0.9981041667</v>
      </c>
      <c r="R2187" s="83">
        <f t="shared" si="4"/>
        <v>0.1700098103</v>
      </c>
      <c r="S2187" s="83" t="b">
        <f t="shared" si="5"/>
        <v>0</v>
      </c>
      <c r="T2187" s="72"/>
      <c r="U2187" s="72"/>
      <c r="V2187" s="72"/>
      <c r="W2187" s="72"/>
      <c r="X2187" s="72"/>
      <c r="Y2187" s="72"/>
      <c r="Z2187" s="72"/>
      <c r="AA2187" s="72"/>
      <c r="AB2187" s="72"/>
      <c r="AC2187" s="72"/>
      <c r="AD2187" s="72"/>
      <c r="AE2187" s="72"/>
      <c r="AF2187" s="72"/>
      <c r="AG2187" s="72"/>
      <c r="AH2187" s="72"/>
      <c r="AI2187" s="72"/>
      <c r="AJ2187" s="72"/>
      <c r="AK2187" s="72"/>
    </row>
    <row r="2188" ht="14.25" customHeight="1">
      <c r="A2188" s="78">
        <v>2185.0</v>
      </c>
      <c r="C2188" s="78" t="str">
        <f>VLOOKUP(G2188,[1]Macrodata_CCF!$A$3:$D$55,4,FALSE)</f>
        <v>#ERROR!</v>
      </c>
      <c r="E2188" s="79" t="str">
        <f>VLOOKUP(G2188,[1]Macrodata_CCF!$A$3:$B$55,2,FALSE)</f>
        <v>#ERROR!</v>
      </c>
      <c r="F2188" s="78">
        <v>0.0</v>
      </c>
      <c r="G2188" s="80">
        <v>10.0</v>
      </c>
      <c r="H2188" s="81">
        <v>33365.0</v>
      </c>
      <c r="I2188" s="81">
        <v>90000.0</v>
      </c>
      <c r="J2188" s="81">
        <v>50355.0</v>
      </c>
      <c r="K2188" s="81">
        <v>135000.0</v>
      </c>
      <c r="L2188" s="82">
        <v>0.2999911715370354</v>
      </c>
      <c r="N2188" s="83">
        <f t="shared" si="1"/>
        <v>0.2999911715</v>
      </c>
      <c r="O2188" s="83">
        <f t="shared" si="2"/>
        <v>0.2999911715</v>
      </c>
      <c r="Q2188" s="83">
        <f t="shared" si="3"/>
        <v>0.6292777778</v>
      </c>
      <c r="R2188" s="83">
        <f t="shared" si="4"/>
        <v>0.2999911715</v>
      </c>
      <c r="S2188" s="83" t="b">
        <f t="shared" si="5"/>
        <v>0</v>
      </c>
      <c r="T2188" s="72"/>
      <c r="U2188" s="72"/>
      <c r="V2188" s="72"/>
      <c r="W2188" s="72"/>
      <c r="X2188" s="72"/>
      <c r="Y2188" s="72"/>
      <c r="Z2188" s="72"/>
      <c r="AA2188" s="72"/>
      <c r="AB2188" s="72"/>
      <c r="AC2188" s="72"/>
      <c r="AD2188" s="72"/>
      <c r="AE2188" s="72"/>
      <c r="AF2188" s="72"/>
      <c r="AG2188" s="72"/>
      <c r="AH2188" s="72"/>
      <c r="AI2188" s="72"/>
      <c r="AJ2188" s="72"/>
      <c r="AK2188" s="72"/>
    </row>
    <row r="2189" ht="14.25" customHeight="1">
      <c r="A2189" s="78">
        <v>2186.0</v>
      </c>
      <c r="C2189" s="78" t="str">
        <f>VLOOKUP(G2189,[1]Macrodata_CCF!$A$3:$D$55,4,FALSE)</f>
        <v>#ERROR!</v>
      </c>
      <c r="E2189" s="79" t="str">
        <f>VLOOKUP(G2189,[1]Macrodata_CCF!$A$3:$B$55,2,FALSE)</f>
        <v>#ERROR!</v>
      </c>
      <c r="F2189" s="78">
        <v>0.0</v>
      </c>
      <c r="G2189" s="80">
        <v>18.0</v>
      </c>
      <c r="H2189" s="81">
        <v>185050.0</v>
      </c>
      <c r="I2189" s="81">
        <v>420000.0</v>
      </c>
      <c r="J2189" s="81">
        <v>217945.0</v>
      </c>
      <c r="K2189" s="81">
        <v>420000.0</v>
      </c>
      <c r="L2189" s="82">
        <v>0.1400085124494573</v>
      </c>
      <c r="N2189" s="83">
        <f t="shared" si="1"/>
        <v>0.1400085124</v>
      </c>
      <c r="O2189" s="83">
        <f t="shared" si="2"/>
        <v>0.1400085124</v>
      </c>
      <c r="Q2189" s="83">
        <f t="shared" si="3"/>
        <v>0.5594047619</v>
      </c>
      <c r="R2189" s="83">
        <f t="shared" si="4"/>
        <v>0.1400085124</v>
      </c>
      <c r="S2189" s="83" t="b">
        <f t="shared" si="5"/>
        <v>0</v>
      </c>
      <c r="T2189" s="72"/>
      <c r="U2189" s="72"/>
      <c r="V2189" s="72"/>
      <c r="W2189" s="72"/>
      <c r="X2189" s="72"/>
      <c r="Y2189" s="72"/>
      <c r="Z2189" s="72"/>
      <c r="AA2189" s="72"/>
      <c r="AB2189" s="72"/>
      <c r="AC2189" s="72"/>
      <c r="AD2189" s="72"/>
      <c r="AE2189" s="72"/>
      <c r="AF2189" s="72"/>
      <c r="AG2189" s="72"/>
      <c r="AH2189" s="72"/>
      <c r="AI2189" s="72"/>
      <c r="AJ2189" s="72"/>
      <c r="AK2189" s="72"/>
    </row>
    <row r="2190" ht="14.25" customHeight="1">
      <c r="A2190" s="78">
        <v>2187.0</v>
      </c>
      <c r="C2190" s="78" t="str">
        <f>VLOOKUP(G2190,[1]Macrodata_CCF!$A$3:$D$55,4,FALSE)</f>
        <v>#ERROR!</v>
      </c>
      <c r="E2190" s="79" t="str">
        <f>VLOOKUP(G2190,[1]Macrodata_CCF!$A$3:$B$55,2,FALSE)</f>
        <v>#ERROR!</v>
      </c>
      <c r="F2190" s="78">
        <v>0.0</v>
      </c>
      <c r="G2190" s="80">
        <v>20.0</v>
      </c>
      <c r="H2190" s="81">
        <v>31435.0</v>
      </c>
      <c r="I2190" s="81">
        <v>840000.0</v>
      </c>
      <c r="J2190" s="81">
        <v>176975.0</v>
      </c>
      <c r="K2190" s="81">
        <v>1260000.0</v>
      </c>
      <c r="L2190" s="82">
        <v>0.1799978975097858</v>
      </c>
      <c r="N2190" s="83">
        <f t="shared" si="1"/>
        <v>0.1799978975</v>
      </c>
      <c r="O2190" s="83">
        <f t="shared" si="2"/>
        <v>0.1799978975</v>
      </c>
      <c r="Q2190" s="83">
        <f t="shared" si="3"/>
        <v>0.962577381</v>
      </c>
      <c r="R2190" s="83">
        <f t="shared" si="4"/>
        <v>0.1799978975</v>
      </c>
      <c r="S2190" s="83" t="b">
        <f t="shared" si="5"/>
        <v>0</v>
      </c>
      <c r="T2190" s="72"/>
      <c r="U2190" s="72"/>
      <c r="V2190" s="72"/>
      <c r="W2190" s="72"/>
      <c r="X2190" s="72"/>
      <c r="Y2190" s="72"/>
      <c r="Z2190" s="72"/>
      <c r="AA2190" s="72"/>
      <c r="AB2190" s="72"/>
      <c r="AC2190" s="72"/>
      <c r="AD2190" s="72"/>
      <c r="AE2190" s="72"/>
      <c r="AF2190" s="72"/>
      <c r="AG2190" s="72"/>
      <c r="AH2190" s="72"/>
      <c r="AI2190" s="72"/>
      <c r="AJ2190" s="72"/>
      <c r="AK2190" s="72"/>
    </row>
    <row r="2191" ht="14.25" customHeight="1">
      <c r="A2191" s="78">
        <v>2188.0</v>
      </c>
      <c r="C2191" s="78" t="str">
        <f>VLOOKUP(G2191,[1]Macrodata_CCF!$A$3:$D$55,4,FALSE)</f>
        <v>#ERROR!</v>
      </c>
      <c r="E2191" s="79" t="str">
        <f>VLOOKUP(G2191,[1]Macrodata_CCF!$A$3:$B$55,2,FALSE)</f>
        <v>#ERROR!</v>
      </c>
      <c r="F2191" s="78">
        <v>0.0</v>
      </c>
      <c r="G2191" s="80">
        <v>27.0</v>
      </c>
      <c r="H2191" s="81">
        <v>0.0</v>
      </c>
      <c r="I2191" s="81">
        <v>80000.0</v>
      </c>
      <c r="J2191" s="81">
        <v>14400.0</v>
      </c>
      <c r="K2191" s="81">
        <v>80000.0</v>
      </c>
      <c r="L2191" s="82">
        <v>0.18</v>
      </c>
      <c r="N2191" s="83">
        <f t="shared" si="1"/>
        <v>0.18</v>
      </c>
      <c r="O2191" s="83">
        <f t="shared" si="2"/>
        <v>0.18</v>
      </c>
      <c r="Q2191" s="83">
        <f t="shared" si="3"/>
        <v>1</v>
      </c>
      <c r="R2191" s="83">
        <f t="shared" si="4"/>
        <v>0.18</v>
      </c>
      <c r="S2191" s="83" t="b">
        <f t="shared" si="5"/>
        <v>0</v>
      </c>
      <c r="T2191" s="72"/>
      <c r="U2191" s="72"/>
      <c r="V2191" s="72"/>
      <c r="W2191" s="72"/>
      <c r="X2191" s="72"/>
      <c r="Y2191" s="72"/>
      <c r="Z2191" s="72"/>
      <c r="AA2191" s="72"/>
      <c r="AB2191" s="72"/>
      <c r="AC2191" s="72"/>
      <c r="AD2191" s="72"/>
      <c r="AE2191" s="72"/>
      <c r="AF2191" s="72"/>
      <c r="AG2191" s="72"/>
      <c r="AH2191" s="72"/>
      <c r="AI2191" s="72"/>
      <c r="AJ2191" s="72"/>
      <c r="AK2191" s="72"/>
    </row>
    <row r="2192" ht="14.25" customHeight="1">
      <c r="A2192" s="78">
        <v>2189.0</v>
      </c>
      <c r="C2192" s="78" t="str">
        <f>VLOOKUP(G2192,[1]Macrodata_CCF!$A$3:$D$55,4,FALSE)</f>
        <v>#ERROR!</v>
      </c>
      <c r="E2192" s="79" t="str">
        <f>VLOOKUP(G2192,[1]Macrodata_CCF!$A$3:$B$55,2,FALSE)</f>
        <v>#ERROR!</v>
      </c>
      <c r="F2192" s="78">
        <v>0.0</v>
      </c>
      <c r="G2192" s="80">
        <v>44.0</v>
      </c>
      <c r="H2192" s="81">
        <v>260140.0</v>
      </c>
      <c r="I2192" s="81">
        <v>420000.0</v>
      </c>
      <c r="J2192" s="81">
        <v>292110.0</v>
      </c>
      <c r="K2192" s="81">
        <v>420000.0</v>
      </c>
      <c r="L2192" s="82">
        <v>0.1999874890529213</v>
      </c>
      <c r="N2192" s="83">
        <f t="shared" si="1"/>
        <v>0.1999874891</v>
      </c>
      <c r="O2192" s="83">
        <f t="shared" si="2"/>
        <v>0.1999874891</v>
      </c>
      <c r="Q2192" s="83">
        <f t="shared" si="3"/>
        <v>0.3806190476</v>
      </c>
      <c r="R2192" s="83">
        <f t="shared" si="4"/>
        <v>0.1999874891</v>
      </c>
      <c r="S2192" s="83" t="b">
        <f t="shared" si="5"/>
        <v>0</v>
      </c>
      <c r="T2192" s="72"/>
      <c r="U2192" s="72"/>
      <c r="V2192" s="72"/>
      <c r="W2192" s="72"/>
      <c r="X2192" s="72"/>
      <c r="Y2192" s="72"/>
      <c r="Z2192" s="72"/>
      <c r="AA2192" s="72"/>
      <c r="AB2192" s="72"/>
      <c r="AC2192" s="72"/>
      <c r="AD2192" s="72"/>
      <c r="AE2192" s="72"/>
      <c r="AF2192" s="72"/>
      <c r="AG2192" s="72"/>
      <c r="AH2192" s="72"/>
      <c r="AI2192" s="72"/>
      <c r="AJ2192" s="72"/>
      <c r="AK2192" s="72"/>
    </row>
    <row r="2193" ht="14.25" customHeight="1">
      <c r="A2193" s="78">
        <v>2190.0</v>
      </c>
      <c r="C2193" s="78" t="str">
        <f>VLOOKUP(G2193,[1]Macrodata_CCF!$A$3:$D$55,4,FALSE)</f>
        <v>#ERROR!</v>
      </c>
      <c r="E2193" s="79" t="str">
        <f>VLOOKUP(G2193,[1]Macrodata_CCF!$A$3:$B$55,2,FALSE)</f>
        <v>#ERROR!</v>
      </c>
      <c r="F2193" s="78">
        <v>0.0</v>
      </c>
      <c r="G2193" s="80">
        <v>44.0</v>
      </c>
      <c r="H2193" s="81">
        <v>369190.0</v>
      </c>
      <c r="I2193" s="81">
        <v>440000.0</v>
      </c>
      <c r="J2193" s="81">
        <v>646765.0</v>
      </c>
      <c r="K2193" s="81">
        <v>792000.0</v>
      </c>
      <c r="L2193" s="82">
        <v>3.919997175540178</v>
      </c>
      <c r="N2193" s="83">
        <f t="shared" si="1"/>
        <v>3.919997176</v>
      </c>
      <c r="O2193" s="83">
        <f t="shared" si="2"/>
        <v>1</v>
      </c>
      <c r="Q2193" s="83">
        <f t="shared" si="3"/>
        <v>0.1609318182</v>
      </c>
      <c r="R2193" s="83">
        <f t="shared" si="4"/>
        <v>3.919997176</v>
      </c>
      <c r="S2193" s="83" t="b">
        <f t="shared" si="5"/>
        <v>0</v>
      </c>
      <c r="T2193" s="72"/>
      <c r="U2193" s="72"/>
      <c r="V2193" s="72"/>
      <c r="W2193" s="72"/>
      <c r="X2193" s="72"/>
      <c r="Y2193" s="72"/>
      <c r="Z2193" s="72"/>
      <c r="AA2193" s="72"/>
      <c r="AB2193" s="72"/>
      <c r="AC2193" s="72"/>
      <c r="AD2193" s="72"/>
      <c r="AE2193" s="72"/>
      <c r="AF2193" s="72"/>
      <c r="AG2193" s="72"/>
      <c r="AH2193" s="72"/>
      <c r="AI2193" s="72"/>
      <c r="AJ2193" s="72"/>
      <c r="AK2193" s="72"/>
    </row>
    <row r="2194" ht="14.25" customHeight="1">
      <c r="A2194" s="78">
        <v>2191.0</v>
      </c>
      <c r="C2194" s="78" t="str">
        <f>VLOOKUP(G2194,[1]Macrodata_CCF!$A$3:$D$55,4,FALSE)</f>
        <v>#ERROR!</v>
      </c>
      <c r="E2194" s="79" t="str">
        <f>VLOOKUP(G2194,[1]Macrodata_CCF!$A$3:$B$55,2,FALSE)</f>
        <v>#ERROR!</v>
      </c>
      <c r="F2194" s="78">
        <v>0.0</v>
      </c>
      <c r="G2194" s="80">
        <v>18.0</v>
      </c>
      <c r="H2194" s="81">
        <v>489545.0</v>
      </c>
      <c r="I2194" s="81">
        <v>490000.0</v>
      </c>
      <c r="J2194" s="81">
        <v>489620.0</v>
      </c>
      <c r="K2194" s="81">
        <v>490000.0</v>
      </c>
      <c r="L2194" s="82">
        <v>0.1648351648351648</v>
      </c>
      <c r="N2194" s="83">
        <f t="shared" si="1"/>
        <v>0.1648351648</v>
      </c>
      <c r="O2194" s="83">
        <f t="shared" si="2"/>
        <v>0.1648351648</v>
      </c>
      <c r="Q2194" s="83">
        <f t="shared" si="3"/>
        <v>0.0009285714286</v>
      </c>
      <c r="R2194" s="83">
        <f t="shared" si="4"/>
        <v>0.0001530612245</v>
      </c>
      <c r="S2194" s="83" t="b">
        <f t="shared" si="5"/>
        <v>0</v>
      </c>
      <c r="T2194" s="72"/>
      <c r="U2194" s="72"/>
      <c r="V2194" s="72"/>
      <c r="W2194" s="72"/>
      <c r="X2194" s="72"/>
      <c r="Y2194" s="72"/>
      <c r="Z2194" s="72"/>
      <c r="AA2194" s="72"/>
      <c r="AB2194" s="72"/>
      <c r="AC2194" s="72"/>
      <c r="AD2194" s="72"/>
      <c r="AE2194" s="72"/>
      <c r="AF2194" s="72"/>
      <c r="AG2194" s="72"/>
      <c r="AH2194" s="72"/>
      <c r="AI2194" s="72"/>
      <c r="AJ2194" s="72"/>
      <c r="AK2194" s="72"/>
    </row>
    <row r="2195" ht="14.25" customHeight="1">
      <c r="A2195" s="78">
        <v>2192.0</v>
      </c>
      <c r="C2195" s="78" t="str">
        <f>VLOOKUP(G2195,[1]Macrodata_CCF!$A$3:$D$55,4,FALSE)</f>
        <v>#ERROR!</v>
      </c>
      <c r="E2195" s="79" t="str">
        <f>VLOOKUP(G2195,[1]Macrodata_CCF!$A$3:$B$55,2,FALSE)</f>
        <v>#ERROR!</v>
      </c>
      <c r="F2195" s="78">
        <v>0.0</v>
      </c>
      <c r="G2195" s="80">
        <v>25.0</v>
      </c>
      <c r="H2195" s="81">
        <v>22400.0</v>
      </c>
      <c r="I2195" s="81">
        <v>430000.0</v>
      </c>
      <c r="J2195" s="81">
        <v>91690.0</v>
      </c>
      <c r="K2195" s="81">
        <v>430000.0</v>
      </c>
      <c r="L2195" s="82">
        <v>0.1699950932286556</v>
      </c>
      <c r="N2195" s="83">
        <f t="shared" si="1"/>
        <v>0.1699950932</v>
      </c>
      <c r="O2195" s="83">
        <f t="shared" si="2"/>
        <v>0.1699950932</v>
      </c>
      <c r="Q2195" s="83">
        <f t="shared" si="3"/>
        <v>0.9479069767</v>
      </c>
      <c r="R2195" s="83">
        <f t="shared" si="4"/>
        <v>0.1699950932</v>
      </c>
      <c r="S2195" s="83" t="b">
        <f t="shared" si="5"/>
        <v>0</v>
      </c>
      <c r="T2195" s="72"/>
      <c r="U2195" s="72"/>
      <c r="V2195" s="72"/>
      <c r="W2195" s="72"/>
      <c r="X2195" s="72"/>
      <c r="Y2195" s="72"/>
      <c r="Z2195" s="72"/>
      <c r="AA2195" s="72"/>
      <c r="AB2195" s="72"/>
      <c r="AC2195" s="72"/>
      <c r="AD2195" s="72"/>
      <c r="AE2195" s="72"/>
      <c r="AF2195" s="72"/>
      <c r="AG2195" s="72"/>
      <c r="AH2195" s="72"/>
      <c r="AI2195" s="72"/>
      <c r="AJ2195" s="72"/>
      <c r="AK2195" s="72"/>
    </row>
    <row r="2196" ht="14.25" customHeight="1">
      <c r="A2196" s="78">
        <v>2193.0</v>
      </c>
      <c r="C2196" s="78" t="str">
        <f>VLOOKUP(G2196,[1]Macrodata_CCF!$A$3:$D$55,4,FALSE)</f>
        <v>#ERROR!</v>
      </c>
      <c r="E2196" s="79" t="str">
        <f>VLOOKUP(G2196,[1]Macrodata_CCF!$A$3:$B$55,2,FALSE)</f>
        <v>#ERROR!</v>
      </c>
      <c r="F2196" s="78">
        <v>0.0</v>
      </c>
      <c r="G2196" s="80">
        <v>36.0</v>
      </c>
      <c r="H2196" s="81">
        <v>365230.0</v>
      </c>
      <c r="I2196" s="81">
        <v>700000.0</v>
      </c>
      <c r="J2196" s="81">
        <v>415445.0</v>
      </c>
      <c r="K2196" s="81">
        <v>700000.0</v>
      </c>
      <c r="L2196" s="82">
        <v>0.1499985064372554</v>
      </c>
      <c r="N2196" s="83">
        <f t="shared" si="1"/>
        <v>0.1499985064</v>
      </c>
      <c r="O2196" s="83">
        <f t="shared" si="2"/>
        <v>0.1499985064</v>
      </c>
      <c r="Q2196" s="83">
        <f t="shared" si="3"/>
        <v>0.4782428571</v>
      </c>
      <c r="R2196" s="83">
        <f t="shared" si="4"/>
        <v>0.1499985064</v>
      </c>
      <c r="S2196" s="83" t="b">
        <f t="shared" si="5"/>
        <v>0</v>
      </c>
      <c r="T2196" s="72"/>
      <c r="U2196" s="72"/>
      <c r="V2196" s="72"/>
      <c r="W2196" s="72"/>
      <c r="X2196" s="72"/>
      <c r="Y2196" s="72"/>
      <c r="Z2196" s="72"/>
      <c r="AA2196" s="72"/>
      <c r="AB2196" s="72"/>
      <c r="AC2196" s="72"/>
      <c r="AD2196" s="72"/>
      <c r="AE2196" s="72"/>
      <c r="AF2196" s="72"/>
      <c r="AG2196" s="72"/>
      <c r="AH2196" s="72"/>
      <c r="AI2196" s="72"/>
      <c r="AJ2196" s="72"/>
      <c r="AK2196" s="72"/>
    </row>
    <row r="2197" ht="14.25" customHeight="1">
      <c r="A2197" s="78">
        <v>2194.0</v>
      </c>
      <c r="C2197" s="78" t="str">
        <f>VLOOKUP(G2197,[1]Macrodata_CCF!$A$3:$D$55,4,FALSE)</f>
        <v>#ERROR!</v>
      </c>
      <c r="E2197" s="79" t="str">
        <f>VLOOKUP(G2197,[1]Macrodata_CCF!$A$3:$B$55,2,FALSE)</f>
        <v>#ERROR!</v>
      </c>
      <c r="F2197" s="78">
        <v>0.0</v>
      </c>
      <c r="G2197" s="80">
        <v>39.0</v>
      </c>
      <c r="H2197" s="81">
        <v>45475.0</v>
      </c>
      <c r="I2197" s="81">
        <v>70000.0</v>
      </c>
      <c r="J2197" s="81">
        <v>42775.0</v>
      </c>
      <c r="K2197" s="81">
        <v>70000.0</v>
      </c>
      <c r="L2197" s="82">
        <v>-0.1100917431192661</v>
      </c>
      <c r="N2197" s="83">
        <f t="shared" si="1"/>
        <v>-0.1100917431</v>
      </c>
      <c r="O2197" s="83">
        <f t="shared" si="2"/>
        <v>0</v>
      </c>
      <c r="Q2197" s="83">
        <f t="shared" si="3"/>
        <v>0.3503571429</v>
      </c>
      <c r="R2197" s="83">
        <f t="shared" si="4"/>
        <v>-0.1100917431</v>
      </c>
      <c r="S2197" s="83" t="b">
        <f t="shared" si="5"/>
        <v>0</v>
      </c>
      <c r="T2197" s="72"/>
      <c r="U2197" s="72"/>
      <c r="V2197" s="72"/>
      <c r="W2197" s="72"/>
      <c r="X2197" s="72"/>
      <c r="Y2197" s="72"/>
      <c r="Z2197" s="72"/>
      <c r="AA2197" s="72"/>
      <c r="AB2197" s="72"/>
      <c r="AC2197" s="72"/>
      <c r="AD2197" s="72"/>
      <c r="AE2197" s="72"/>
      <c r="AF2197" s="72"/>
      <c r="AG2197" s="72"/>
      <c r="AH2197" s="72"/>
      <c r="AI2197" s="72"/>
      <c r="AJ2197" s="72"/>
      <c r="AK2197" s="72"/>
    </row>
    <row r="2198" ht="14.25" customHeight="1">
      <c r="A2198" s="78">
        <v>2195.0</v>
      </c>
      <c r="C2198" s="78" t="str">
        <f>VLOOKUP(G2198,[1]Macrodata_CCF!$A$3:$D$55,4,FALSE)</f>
        <v>#ERROR!</v>
      </c>
      <c r="E2198" s="79" t="str">
        <f>VLOOKUP(G2198,[1]Macrodata_CCF!$A$3:$B$55,2,FALSE)</f>
        <v>#ERROR!</v>
      </c>
      <c r="F2198" s="78">
        <v>0.0</v>
      </c>
      <c r="G2198" s="80">
        <v>27.0</v>
      </c>
      <c r="H2198" s="81">
        <v>517435.0</v>
      </c>
      <c r="I2198" s="81">
        <v>790000.0</v>
      </c>
      <c r="J2198" s="81">
        <v>563770.0</v>
      </c>
      <c r="K2198" s="81">
        <v>790000.0</v>
      </c>
      <c r="L2198" s="82">
        <v>0.1699961477078862</v>
      </c>
      <c r="N2198" s="83">
        <f t="shared" si="1"/>
        <v>0.1699961477</v>
      </c>
      <c r="O2198" s="83">
        <f t="shared" si="2"/>
        <v>0.1699961477</v>
      </c>
      <c r="Q2198" s="83">
        <f t="shared" si="3"/>
        <v>0.3450189873</v>
      </c>
      <c r="R2198" s="83">
        <f t="shared" si="4"/>
        <v>0.1699961477</v>
      </c>
      <c r="S2198" s="83" t="b">
        <f t="shared" si="5"/>
        <v>0</v>
      </c>
      <c r="T2198" s="72"/>
      <c r="U2198" s="72"/>
      <c r="V2198" s="72"/>
      <c r="W2198" s="72"/>
      <c r="X2198" s="72"/>
      <c r="Y2198" s="72"/>
      <c r="Z2198" s="72"/>
      <c r="AA2198" s="72"/>
      <c r="AB2198" s="72"/>
      <c r="AC2198" s="72"/>
      <c r="AD2198" s="72"/>
      <c r="AE2198" s="72"/>
      <c r="AF2198" s="72"/>
      <c r="AG2198" s="72"/>
      <c r="AH2198" s="72"/>
      <c r="AI2198" s="72"/>
      <c r="AJ2198" s="72"/>
      <c r="AK2198" s="72"/>
    </row>
    <row r="2199" ht="14.25" customHeight="1">
      <c r="A2199" s="78">
        <v>2196.0</v>
      </c>
      <c r="C2199" s="78" t="str">
        <f>VLOOKUP(G2199,[1]Macrodata_CCF!$A$3:$D$55,4,FALSE)</f>
        <v>#ERROR!</v>
      </c>
      <c r="E2199" s="79" t="str">
        <f>VLOOKUP(G2199,[1]Macrodata_CCF!$A$3:$B$55,2,FALSE)</f>
        <v>#ERROR!</v>
      </c>
      <c r="F2199" s="78">
        <v>1.0</v>
      </c>
      <c r="G2199" s="80">
        <v>33.0</v>
      </c>
      <c r="H2199" s="81">
        <v>2200.0</v>
      </c>
      <c r="I2199" s="81">
        <v>40000.0</v>
      </c>
      <c r="J2199" s="81">
        <v>40800.0</v>
      </c>
      <c r="K2199" s="81">
        <v>40000.0</v>
      </c>
      <c r="L2199" s="82">
        <v>1.021164021164021</v>
      </c>
      <c r="N2199" s="83">
        <f t="shared" si="1"/>
        <v>1.021164021</v>
      </c>
      <c r="O2199" s="83">
        <f t="shared" si="2"/>
        <v>1</v>
      </c>
      <c r="Q2199" s="83">
        <f t="shared" si="3"/>
        <v>0.945</v>
      </c>
      <c r="R2199" s="83">
        <f t="shared" si="4"/>
        <v>1.021164021</v>
      </c>
      <c r="S2199" s="83" t="b">
        <f t="shared" si="5"/>
        <v>0</v>
      </c>
      <c r="T2199" s="72"/>
      <c r="U2199" s="72"/>
      <c r="V2199" s="72"/>
      <c r="W2199" s="72"/>
      <c r="X2199" s="72"/>
      <c r="Y2199" s="72"/>
      <c r="Z2199" s="72"/>
      <c r="AA2199" s="72"/>
      <c r="AB2199" s="72"/>
      <c r="AC2199" s="72"/>
      <c r="AD2199" s="72"/>
      <c r="AE2199" s="72"/>
      <c r="AF2199" s="72"/>
      <c r="AG2199" s="72"/>
      <c r="AH2199" s="72"/>
      <c r="AI2199" s="72"/>
      <c r="AJ2199" s="72"/>
      <c r="AK2199" s="72"/>
    </row>
    <row r="2200" ht="14.25" customHeight="1">
      <c r="A2200" s="78">
        <v>2197.0</v>
      </c>
      <c r="C2200" s="78" t="str">
        <f>VLOOKUP(G2200,[1]Macrodata_CCF!$A$3:$D$55,4,FALSE)</f>
        <v>#ERROR!</v>
      </c>
      <c r="E2200" s="79" t="str">
        <f>VLOOKUP(G2200,[1]Macrodata_CCF!$A$3:$B$55,2,FALSE)</f>
        <v>#ERROR!</v>
      </c>
      <c r="F2200" s="78">
        <v>0.0</v>
      </c>
      <c r="G2200" s="80">
        <v>14.0</v>
      </c>
      <c r="H2200" s="81">
        <v>639515.0</v>
      </c>
      <c r="I2200" s="81">
        <v>700000.0</v>
      </c>
      <c r="J2200" s="81">
        <v>649195.0</v>
      </c>
      <c r="K2200" s="81">
        <v>700000.0</v>
      </c>
      <c r="L2200" s="82">
        <v>0.1600396792593205</v>
      </c>
      <c r="N2200" s="83">
        <f t="shared" si="1"/>
        <v>0.1600396793</v>
      </c>
      <c r="O2200" s="83">
        <f t="shared" si="2"/>
        <v>0.1600396793</v>
      </c>
      <c r="Q2200" s="83">
        <f t="shared" si="3"/>
        <v>0.08640714286</v>
      </c>
      <c r="R2200" s="83">
        <f t="shared" si="4"/>
        <v>0.01382857143</v>
      </c>
      <c r="S2200" s="83" t="b">
        <f t="shared" si="5"/>
        <v>0</v>
      </c>
      <c r="T2200" s="72"/>
      <c r="U2200" s="72"/>
      <c r="V2200" s="72"/>
      <c r="W2200" s="72"/>
      <c r="X2200" s="72"/>
      <c r="Y2200" s="72"/>
      <c r="Z2200" s="72"/>
      <c r="AA2200" s="72"/>
      <c r="AB2200" s="72"/>
      <c r="AC2200" s="72"/>
      <c r="AD2200" s="72"/>
      <c r="AE2200" s="72"/>
      <c r="AF2200" s="72"/>
      <c r="AG2200" s="72"/>
      <c r="AH2200" s="72"/>
      <c r="AI2200" s="72"/>
      <c r="AJ2200" s="72"/>
      <c r="AK2200" s="72"/>
    </row>
    <row r="2201" ht="14.25" customHeight="1">
      <c r="A2201" s="78">
        <v>2198.0</v>
      </c>
      <c r="C2201" s="78" t="str">
        <f>VLOOKUP(G2201,[1]Macrodata_CCF!$A$3:$D$55,4,FALSE)</f>
        <v>#ERROR!</v>
      </c>
      <c r="E2201" s="79" t="str">
        <f>VLOOKUP(G2201,[1]Macrodata_CCF!$A$3:$B$55,2,FALSE)</f>
        <v>#ERROR!</v>
      </c>
      <c r="F2201" s="78">
        <v>0.0</v>
      </c>
      <c r="G2201" s="80">
        <v>20.0</v>
      </c>
      <c r="H2201" s="81">
        <v>0.0</v>
      </c>
      <c r="I2201" s="81">
        <v>290000.0</v>
      </c>
      <c r="J2201" s="81">
        <v>58000.0</v>
      </c>
      <c r="K2201" s="81">
        <v>290000.0</v>
      </c>
      <c r="L2201" s="82">
        <v>0.2</v>
      </c>
      <c r="N2201" s="83">
        <f t="shared" si="1"/>
        <v>0.2</v>
      </c>
      <c r="O2201" s="83">
        <f t="shared" si="2"/>
        <v>0.2</v>
      </c>
      <c r="Q2201" s="83">
        <f t="shared" si="3"/>
        <v>1</v>
      </c>
      <c r="R2201" s="83">
        <f t="shared" si="4"/>
        <v>0.2</v>
      </c>
      <c r="S2201" s="83" t="b">
        <f t="shared" si="5"/>
        <v>0</v>
      </c>
      <c r="T2201" s="72"/>
      <c r="U2201" s="72"/>
      <c r="V2201" s="72"/>
      <c r="W2201" s="72"/>
      <c r="X2201" s="72"/>
      <c r="Y2201" s="72"/>
      <c r="Z2201" s="72"/>
      <c r="AA2201" s="72"/>
      <c r="AB2201" s="72"/>
      <c r="AC2201" s="72"/>
      <c r="AD2201" s="72"/>
      <c r="AE2201" s="72"/>
      <c r="AF2201" s="72"/>
      <c r="AG2201" s="72"/>
      <c r="AH2201" s="72"/>
      <c r="AI2201" s="72"/>
      <c r="AJ2201" s="72"/>
      <c r="AK2201" s="72"/>
    </row>
    <row r="2202" ht="14.25" customHeight="1">
      <c r="A2202" s="78">
        <v>2199.0</v>
      </c>
      <c r="C2202" s="78" t="str">
        <f>VLOOKUP(G2202,[1]Macrodata_CCF!$A$3:$D$55,4,FALSE)</f>
        <v>#ERROR!</v>
      </c>
      <c r="E2202" s="79" t="str">
        <f>VLOOKUP(G2202,[1]Macrodata_CCF!$A$3:$B$55,2,FALSE)</f>
        <v>#ERROR!</v>
      </c>
      <c r="F2202" s="78">
        <v>0.0</v>
      </c>
      <c r="G2202" s="80">
        <v>25.0</v>
      </c>
      <c r="H2202" s="81">
        <v>71770.0</v>
      </c>
      <c r="I2202" s="81">
        <v>220000.0</v>
      </c>
      <c r="J2202" s="81">
        <v>94005.0</v>
      </c>
      <c r="K2202" s="81">
        <v>220000.0</v>
      </c>
      <c r="L2202" s="82">
        <v>0.1500033731363422</v>
      </c>
      <c r="N2202" s="83">
        <f t="shared" si="1"/>
        <v>0.1500033731</v>
      </c>
      <c r="O2202" s="83">
        <f t="shared" si="2"/>
        <v>0.1500033731</v>
      </c>
      <c r="Q2202" s="83">
        <f t="shared" si="3"/>
        <v>0.6737727273</v>
      </c>
      <c r="R2202" s="83">
        <f t="shared" si="4"/>
        <v>0.1500033731</v>
      </c>
      <c r="S2202" s="83" t="b">
        <f t="shared" si="5"/>
        <v>0</v>
      </c>
      <c r="T2202" s="72"/>
      <c r="U2202" s="72"/>
      <c r="V2202" s="72"/>
      <c r="W2202" s="72"/>
      <c r="X2202" s="72"/>
      <c r="Y2202" s="72"/>
      <c r="Z2202" s="72"/>
      <c r="AA2202" s="72"/>
      <c r="AB2202" s="72"/>
      <c r="AC2202" s="72"/>
      <c r="AD2202" s="72"/>
      <c r="AE2202" s="72"/>
      <c r="AF2202" s="72"/>
      <c r="AG2202" s="72"/>
      <c r="AH2202" s="72"/>
      <c r="AI2202" s="72"/>
      <c r="AJ2202" s="72"/>
      <c r="AK2202" s="72"/>
    </row>
    <row r="2203" ht="14.25" customHeight="1">
      <c r="A2203" s="78">
        <v>2200.0</v>
      </c>
      <c r="C2203" s="78" t="str">
        <f>VLOOKUP(G2203,[1]Macrodata_CCF!$A$3:$D$55,4,FALSE)</f>
        <v>#ERROR!</v>
      </c>
      <c r="E2203" s="79" t="str">
        <f>VLOOKUP(G2203,[1]Macrodata_CCF!$A$3:$B$55,2,FALSE)</f>
        <v>#ERROR!</v>
      </c>
      <c r="F2203" s="78">
        <v>1.0</v>
      </c>
      <c r="G2203" s="80">
        <v>18.0</v>
      </c>
      <c r="H2203" s="81">
        <v>400440.0</v>
      </c>
      <c r="I2203" s="81">
        <v>610000.0</v>
      </c>
      <c r="J2203" s="81">
        <v>320805.0</v>
      </c>
      <c r="K2203" s="81">
        <v>610000.0</v>
      </c>
      <c r="L2203" s="82">
        <v>-0.3800104981866769</v>
      </c>
      <c r="N2203" s="83">
        <f t="shared" si="1"/>
        <v>-0.3800104982</v>
      </c>
      <c r="O2203" s="83">
        <f t="shared" si="2"/>
        <v>0</v>
      </c>
      <c r="Q2203" s="83">
        <f t="shared" si="3"/>
        <v>0.3435409836</v>
      </c>
      <c r="R2203" s="83">
        <f t="shared" si="4"/>
        <v>-0.3800104982</v>
      </c>
      <c r="S2203" s="83" t="b">
        <f t="shared" si="5"/>
        <v>0</v>
      </c>
      <c r="T2203" s="72"/>
      <c r="U2203" s="72"/>
      <c r="V2203" s="72"/>
      <c r="W2203" s="72"/>
      <c r="X2203" s="72"/>
      <c r="Y2203" s="72"/>
      <c r="Z2203" s="72"/>
      <c r="AA2203" s="72"/>
      <c r="AB2203" s="72"/>
      <c r="AC2203" s="72"/>
      <c r="AD2203" s="72"/>
      <c r="AE2203" s="72"/>
      <c r="AF2203" s="72"/>
      <c r="AG2203" s="72"/>
      <c r="AH2203" s="72"/>
      <c r="AI2203" s="72"/>
      <c r="AJ2203" s="72"/>
      <c r="AK2203" s="72"/>
    </row>
    <row r="2204" ht="14.25" customHeight="1">
      <c r="A2204" s="78">
        <v>2201.0</v>
      </c>
      <c r="C2204" s="78" t="str">
        <f>VLOOKUP(G2204,[1]Macrodata_CCF!$A$3:$D$55,4,FALSE)</f>
        <v>#ERROR!</v>
      </c>
      <c r="E2204" s="79" t="str">
        <f>VLOOKUP(G2204,[1]Macrodata_CCF!$A$3:$B$55,2,FALSE)</f>
        <v>#ERROR!</v>
      </c>
      <c r="F2204" s="78">
        <v>1.0</v>
      </c>
      <c r="G2204" s="80">
        <v>53.0</v>
      </c>
      <c r="H2204" s="81">
        <v>283145.0</v>
      </c>
      <c r="I2204" s="81">
        <v>590000.0</v>
      </c>
      <c r="J2204" s="81">
        <v>433505.0</v>
      </c>
      <c r="K2204" s="81">
        <v>767000.0</v>
      </c>
      <c r="L2204" s="82">
        <v>0.4900034218116048</v>
      </c>
      <c r="N2204" s="83">
        <f t="shared" si="1"/>
        <v>0.4900034218</v>
      </c>
      <c r="O2204" s="83">
        <f t="shared" si="2"/>
        <v>0.4900034218</v>
      </c>
      <c r="Q2204" s="83">
        <f t="shared" si="3"/>
        <v>0.5200932203</v>
      </c>
      <c r="R2204" s="83">
        <f t="shared" si="4"/>
        <v>0.4900034218</v>
      </c>
      <c r="S2204" s="83" t="b">
        <f t="shared" si="5"/>
        <v>0</v>
      </c>
      <c r="T2204" s="72"/>
      <c r="U2204" s="72"/>
      <c r="V2204" s="72"/>
      <c r="W2204" s="72"/>
      <c r="X2204" s="72"/>
      <c r="Y2204" s="72"/>
      <c r="Z2204" s="72"/>
      <c r="AA2204" s="72"/>
      <c r="AB2204" s="72"/>
      <c r="AC2204" s="72"/>
      <c r="AD2204" s="72"/>
      <c r="AE2204" s="72"/>
      <c r="AF2204" s="72"/>
      <c r="AG2204" s="72"/>
      <c r="AH2204" s="72"/>
      <c r="AI2204" s="72"/>
      <c r="AJ2204" s="72"/>
      <c r="AK2204" s="72"/>
    </row>
    <row r="2205" ht="14.25" customHeight="1">
      <c r="A2205" s="78">
        <v>2202.0</v>
      </c>
      <c r="C2205" s="78" t="str">
        <f>VLOOKUP(G2205,[1]Macrodata_CCF!$A$3:$D$55,4,FALSE)</f>
        <v>#ERROR!</v>
      </c>
      <c r="E2205" s="79" t="str">
        <f>VLOOKUP(G2205,[1]Macrodata_CCF!$A$3:$B$55,2,FALSE)</f>
        <v>#ERROR!</v>
      </c>
      <c r="F2205" s="78">
        <v>0.0</v>
      </c>
      <c r="G2205" s="80">
        <v>29.0</v>
      </c>
      <c r="H2205" s="81">
        <v>0.0</v>
      </c>
      <c r="I2205" s="81">
        <v>360000.0</v>
      </c>
      <c r="J2205" s="81">
        <v>57600.0</v>
      </c>
      <c r="K2205" s="81">
        <v>360000.0</v>
      </c>
      <c r="L2205" s="82">
        <v>0.16</v>
      </c>
      <c r="N2205" s="83">
        <f t="shared" si="1"/>
        <v>0.16</v>
      </c>
      <c r="O2205" s="83">
        <f t="shared" si="2"/>
        <v>0.16</v>
      </c>
      <c r="Q2205" s="83">
        <f t="shared" si="3"/>
        <v>1</v>
      </c>
      <c r="R2205" s="83">
        <f t="shared" si="4"/>
        <v>0.16</v>
      </c>
      <c r="S2205" s="83" t="b">
        <f t="shared" si="5"/>
        <v>0</v>
      </c>
      <c r="T2205" s="72"/>
      <c r="U2205" s="72"/>
      <c r="V2205" s="72"/>
      <c r="W2205" s="72"/>
      <c r="X2205" s="72"/>
      <c r="Y2205" s="72"/>
      <c r="Z2205" s="72"/>
      <c r="AA2205" s="72"/>
      <c r="AB2205" s="72"/>
      <c r="AC2205" s="72"/>
      <c r="AD2205" s="72"/>
      <c r="AE2205" s="72"/>
      <c r="AF2205" s="72"/>
      <c r="AG2205" s="72"/>
      <c r="AH2205" s="72"/>
      <c r="AI2205" s="72"/>
      <c r="AJ2205" s="72"/>
      <c r="AK2205" s="72"/>
    </row>
    <row r="2206" ht="14.25" customHeight="1">
      <c r="A2206" s="78">
        <v>2203.0</v>
      </c>
      <c r="C2206" s="78" t="str">
        <f>VLOOKUP(G2206,[1]Macrodata_CCF!$A$3:$D$55,4,FALSE)</f>
        <v>#ERROR!</v>
      </c>
      <c r="E2206" s="79" t="str">
        <f>VLOOKUP(G2206,[1]Macrodata_CCF!$A$3:$B$55,2,FALSE)</f>
        <v>#ERROR!</v>
      </c>
      <c r="F2206" s="78">
        <v>0.0</v>
      </c>
      <c r="G2206" s="80">
        <v>52.0</v>
      </c>
      <c r="H2206" s="81">
        <v>558285.0</v>
      </c>
      <c r="I2206" s="81">
        <v>860000.0</v>
      </c>
      <c r="J2206" s="81">
        <v>564320.0</v>
      </c>
      <c r="K2206" s="81">
        <v>860000.0</v>
      </c>
      <c r="L2206" s="82">
        <v>0.02000232007026499</v>
      </c>
      <c r="N2206" s="83">
        <f t="shared" si="1"/>
        <v>0.02000232007</v>
      </c>
      <c r="O2206" s="83">
        <f t="shared" si="2"/>
        <v>0.02000232007</v>
      </c>
      <c r="Q2206" s="83">
        <f t="shared" si="3"/>
        <v>0.3508313953</v>
      </c>
      <c r="R2206" s="83">
        <f t="shared" si="4"/>
        <v>0.02000232007</v>
      </c>
      <c r="S2206" s="83" t="b">
        <f t="shared" si="5"/>
        <v>0</v>
      </c>
      <c r="T2206" s="72"/>
      <c r="U2206" s="72"/>
      <c r="V2206" s="72"/>
      <c r="W2206" s="72"/>
      <c r="X2206" s="72"/>
      <c r="Y2206" s="72"/>
      <c r="Z2206" s="72"/>
      <c r="AA2206" s="72"/>
      <c r="AB2206" s="72"/>
      <c r="AC2206" s="72"/>
      <c r="AD2206" s="72"/>
      <c r="AE2206" s="72"/>
      <c r="AF2206" s="72"/>
      <c r="AG2206" s="72"/>
      <c r="AH2206" s="72"/>
      <c r="AI2206" s="72"/>
      <c r="AJ2206" s="72"/>
      <c r="AK2206" s="72"/>
    </row>
    <row r="2207" ht="14.25" customHeight="1">
      <c r="A2207" s="78">
        <v>2204.0</v>
      </c>
      <c r="C2207" s="78" t="str">
        <f>VLOOKUP(G2207,[1]Macrodata_CCF!$A$3:$D$55,4,FALSE)</f>
        <v>#ERROR!</v>
      </c>
      <c r="E2207" s="79" t="str">
        <f>VLOOKUP(G2207,[1]Macrodata_CCF!$A$3:$B$55,2,FALSE)</f>
        <v>#ERROR!</v>
      </c>
      <c r="F2207" s="78">
        <v>0.0</v>
      </c>
      <c r="G2207" s="80">
        <v>26.0</v>
      </c>
      <c r="H2207" s="81">
        <v>208640.0</v>
      </c>
      <c r="I2207" s="81">
        <v>320000.0</v>
      </c>
      <c r="J2207" s="81">
        <v>226460.0</v>
      </c>
      <c r="K2207" s="81">
        <v>320000.0</v>
      </c>
      <c r="L2207" s="82">
        <v>0.1600215517241379</v>
      </c>
      <c r="N2207" s="83">
        <f t="shared" si="1"/>
        <v>0.1600215517</v>
      </c>
      <c r="O2207" s="83">
        <f t="shared" si="2"/>
        <v>0.1600215517</v>
      </c>
      <c r="Q2207" s="83">
        <f t="shared" si="3"/>
        <v>0.348</v>
      </c>
      <c r="R2207" s="83">
        <f t="shared" si="4"/>
        <v>0.1600215517</v>
      </c>
      <c r="S2207" s="83" t="b">
        <f t="shared" si="5"/>
        <v>0</v>
      </c>
      <c r="T2207" s="72"/>
      <c r="U2207" s="72"/>
      <c r="V2207" s="72"/>
      <c r="W2207" s="72"/>
      <c r="X2207" s="72"/>
      <c r="Y2207" s="72"/>
      <c r="Z2207" s="72"/>
      <c r="AA2207" s="72"/>
      <c r="AB2207" s="72"/>
      <c r="AC2207" s="72"/>
      <c r="AD2207" s="72"/>
      <c r="AE2207" s="72"/>
      <c r="AF2207" s="72"/>
      <c r="AG2207" s="72"/>
      <c r="AH2207" s="72"/>
      <c r="AI2207" s="72"/>
      <c r="AJ2207" s="72"/>
      <c r="AK2207" s="72"/>
    </row>
    <row r="2208" ht="14.25" customHeight="1">
      <c r="A2208" s="78">
        <v>2205.0</v>
      </c>
      <c r="C2208" s="78" t="str">
        <f>VLOOKUP(G2208,[1]Macrodata_CCF!$A$3:$D$55,4,FALSE)</f>
        <v>#ERROR!</v>
      </c>
      <c r="E2208" s="79" t="str">
        <f>VLOOKUP(G2208,[1]Macrodata_CCF!$A$3:$B$55,2,FALSE)</f>
        <v>#ERROR!</v>
      </c>
      <c r="F2208" s="78">
        <v>0.0</v>
      </c>
      <c r="G2208" s="80">
        <v>21.0</v>
      </c>
      <c r="H2208" s="81">
        <v>320880.0</v>
      </c>
      <c r="I2208" s="81">
        <v>720000.0</v>
      </c>
      <c r="J2208" s="81">
        <v>392720.0</v>
      </c>
      <c r="K2208" s="81">
        <v>720000.0</v>
      </c>
      <c r="L2208" s="82">
        <v>0.1799959911805973</v>
      </c>
      <c r="N2208" s="83">
        <f t="shared" si="1"/>
        <v>0.1799959912</v>
      </c>
      <c r="O2208" s="83">
        <f t="shared" si="2"/>
        <v>0.1799959912</v>
      </c>
      <c r="Q2208" s="83">
        <f t="shared" si="3"/>
        <v>0.5543333333</v>
      </c>
      <c r="R2208" s="83">
        <f t="shared" si="4"/>
        <v>0.1799959912</v>
      </c>
      <c r="S2208" s="83" t="b">
        <f t="shared" si="5"/>
        <v>0</v>
      </c>
      <c r="T2208" s="72"/>
      <c r="U2208" s="72"/>
      <c r="V2208" s="72"/>
      <c r="W2208" s="72"/>
      <c r="X2208" s="72"/>
      <c r="Y2208" s="72"/>
      <c r="Z2208" s="72"/>
      <c r="AA2208" s="72"/>
      <c r="AB2208" s="72"/>
      <c r="AC2208" s="72"/>
      <c r="AD2208" s="72"/>
      <c r="AE2208" s="72"/>
      <c r="AF2208" s="72"/>
      <c r="AG2208" s="72"/>
      <c r="AH2208" s="72"/>
      <c r="AI2208" s="72"/>
      <c r="AJ2208" s="72"/>
      <c r="AK2208" s="72"/>
    </row>
    <row r="2209" ht="14.25" customHeight="1">
      <c r="A2209" s="78">
        <v>2206.0</v>
      </c>
      <c r="C2209" s="78" t="str">
        <f>VLOOKUP(G2209,[1]Macrodata_CCF!$A$3:$D$55,4,FALSE)</f>
        <v>#ERROR!</v>
      </c>
      <c r="E2209" s="79" t="str">
        <f>VLOOKUP(G2209,[1]Macrodata_CCF!$A$3:$B$55,2,FALSE)</f>
        <v>#ERROR!</v>
      </c>
      <c r="F2209" s="78">
        <v>0.0</v>
      </c>
      <c r="G2209" s="80">
        <v>5.0</v>
      </c>
      <c r="H2209" s="81">
        <v>356415.0</v>
      </c>
      <c r="I2209" s="81">
        <v>740000.0</v>
      </c>
      <c r="J2209" s="81">
        <v>754800.0</v>
      </c>
      <c r="K2209" s="81">
        <v>740000.0</v>
      </c>
      <c r="L2209" s="82">
        <v>1.038583364834391</v>
      </c>
      <c r="N2209" s="83">
        <f t="shared" si="1"/>
        <v>1.038583365</v>
      </c>
      <c r="O2209" s="83">
        <f t="shared" si="2"/>
        <v>1</v>
      </c>
      <c r="Q2209" s="83">
        <f t="shared" si="3"/>
        <v>0.5183581081</v>
      </c>
      <c r="R2209" s="83">
        <f t="shared" si="4"/>
        <v>1.038583365</v>
      </c>
      <c r="S2209" s="83" t="b">
        <f t="shared" si="5"/>
        <v>0</v>
      </c>
      <c r="T2209" s="72"/>
      <c r="U2209" s="72"/>
      <c r="V2209" s="72"/>
      <c r="W2209" s="72"/>
      <c r="X2209" s="72"/>
      <c r="Y2209" s="72"/>
      <c r="Z2209" s="72"/>
      <c r="AA2209" s="72"/>
      <c r="AB2209" s="72"/>
      <c r="AC2209" s="72"/>
      <c r="AD2209" s="72"/>
      <c r="AE2209" s="72"/>
      <c r="AF2209" s="72"/>
      <c r="AG2209" s="72"/>
      <c r="AH2209" s="72"/>
      <c r="AI2209" s="72"/>
      <c r="AJ2209" s="72"/>
      <c r="AK2209" s="72"/>
    </row>
    <row r="2210" ht="14.25" customHeight="1">
      <c r="A2210" s="78">
        <v>2207.0</v>
      </c>
      <c r="C2210" s="78" t="str">
        <f>VLOOKUP(G2210,[1]Macrodata_CCF!$A$3:$D$55,4,FALSE)</f>
        <v>#ERROR!</v>
      </c>
      <c r="E2210" s="79" t="str">
        <f>VLOOKUP(G2210,[1]Macrodata_CCF!$A$3:$B$55,2,FALSE)</f>
        <v>#ERROR!</v>
      </c>
      <c r="F2210" s="78">
        <v>0.0</v>
      </c>
      <c r="G2210" s="80">
        <v>4.0</v>
      </c>
      <c r="H2210" s="81">
        <v>17985.0</v>
      </c>
      <c r="I2210" s="81">
        <v>140000.0</v>
      </c>
      <c r="J2210" s="81">
        <v>59470.0</v>
      </c>
      <c r="K2210" s="81">
        <v>140000.0</v>
      </c>
      <c r="L2210" s="82">
        <v>0.3399991804286358</v>
      </c>
      <c r="N2210" s="83">
        <f t="shared" si="1"/>
        <v>0.3399991804</v>
      </c>
      <c r="O2210" s="83">
        <f t="shared" si="2"/>
        <v>0.3399991804</v>
      </c>
      <c r="Q2210" s="83">
        <f t="shared" si="3"/>
        <v>0.8715357143</v>
      </c>
      <c r="R2210" s="83">
        <f t="shared" si="4"/>
        <v>0.3399991804</v>
      </c>
      <c r="S2210" s="83" t="b">
        <f t="shared" si="5"/>
        <v>0</v>
      </c>
      <c r="T2210" s="72"/>
      <c r="U2210" s="72"/>
      <c r="V2210" s="72"/>
      <c r="W2210" s="72"/>
      <c r="X2210" s="72"/>
      <c r="Y2210" s="72"/>
      <c r="Z2210" s="72"/>
      <c r="AA2210" s="72"/>
      <c r="AB2210" s="72"/>
      <c r="AC2210" s="72"/>
      <c r="AD2210" s="72"/>
      <c r="AE2210" s="72"/>
      <c r="AF2210" s="72"/>
      <c r="AG2210" s="72"/>
      <c r="AH2210" s="72"/>
      <c r="AI2210" s="72"/>
      <c r="AJ2210" s="72"/>
      <c r="AK2210" s="72"/>
    </row>
    <row r="2211" ht="14.25" customHeight="1">
      <c r="A2211" s="78">
        <v>2208.0</v>
      </c>
      <c r="C2211" s="78" t="str">
        <f>VLOOKUP(G2211,[1]Macrodata_CCF!$A$3:$D$55,4,FALSE)</f>
        <v>#ERROR!</v>
      </c>
      <c r="E2211" s="79" t="str">
        <f>VLOOKUP(G2211,[1]Macrodata_CCF!$A$3:$B$55,2,FALSE)</f>
        <v>#ERROR!</v>
      </c>
      <c r="F2211" s="78">
        <v>0.0</v>
      </c>
      <c r="G2211" s="80">
        <v>47.0</v>
      </c>
      <c r="H2211" s="81">
        <v>213005.0</v>
      </c>
      <c r="I2211" s="81">
        <v>460000.0</v>
      </c>
      <c r="J2211" s="81">
        <v>254995.0</v>
      </c>
      <c r="K2211" s="81">
        <v>460000.0</v>
      </c>
      <c r="L2211" s="82">
        <v>0.1700034413652098</v>
      </c>
      <c r="N2211" s="83">
        <f t="shared" si="1"/>
        <v>0.1700034414</v>
      </c>
      <c r="O2211" s="83">
        <f t="shared" si="2"/>
        <v>0.1700034414</v>
      </c>
      <c r="Q2211" s="83">
        <f t="shared" si="3"/>
        <v>0.5369456522</v>
      </c>
      <c r="R2211" s="83">
        <f t="shared" si="4"/>
        <v>0.1700034414</v>
      </c>
      <c r="S2211" s="83" t="b">
        <f t="shared" si="5"/>
        <v>0</v>
      </c>
      <c r="T2211" s="72"/>
      <c r="U2211" s="72"/>
      <c r="V2211" s="72"/>
      <c r="W2211" s="72"/>
      <c r="X2211" s="72"/>
      <c r="Y2211" s="72"/>
      <c r="Z2211" s="72"/>
      <c r="AA2211" s="72"/>
      <c r="AB2211" s="72"/>
      <c r="AC2211" s="72"/>
      <c r="AD2211" s="72"/>
      <c r="AE2211" s="72"/>
      <c r="AF2211" s="72"/>
      <c r="AG2211" s="72"/>
      <c r="AH2211" s="72"/>
      <c r="AI2211" s="72"/>
      <c r="AJ2211" s="72"/>
      <c r="AK2211" s="72"/>
    </row>
    <row r="2212" ht="14.25" customHeight="1">
      <c r="A2212" s="78">
        <v>2209.0</v>
      </c>
      <c r="C2212" s="78" t="str">
        <f>VLOOKUP(G2212,[1]Macrodata_CCF!$A$3:$D$55,4,FALSE)</f>
        <v>#ERROR!</v>
      </c>
      <c r="E2212" s="79" t="str">
        <f>VLOOKUP(G2212,[1]Macrodata_CCF!$A$3:$B$55,2,FALSE)</f>
        <v>#ERROR!</v>
      </c>
      <c r="F2212" s="78">
        <v>0.0</v>
      </c>
      <c r="G2212" s="80">
        <v>22.0</v>
      </c>
      <c r="H2212" s="81">
        <v>66785.0</v>
      </c>
      <c r="I2212" s="81">
        <v>100000.0</v>
      </c>
      <c r="J2212" s="81">
        <v>59480.0</v>
      </c>
      <c r="K2212" s="81">
        <v>100000.0</v>
      </c>
      <c r="L2212" s="82">
        <v>-0.2199307541773295</v>
      </c>
      <c r="N2212" s="83">
        <f t="shared" si="1"/>
        <v>-0.2199307542</v>
      </c>
      <c r="O2212" s="83">
        <f t="shared" si="2"/>
        <v>0</v>
      </c>
      <c r="Q2212" s="83">
        <f t="shared" si="3"/>
        <v>0.33215</v>
      </c>
      <c r="R2212" s="83">
        <f t="shared" si="4"/>
        <v>-0.2199307542</v>
      </c>
      <c r="S2212" s="83" t="b">
        <f t="shared" si="5"/>
        <v>0</v>
      </c>
      <c r="T2212" s="72"/>
      <c r="U2212" s="72"/>
      <c r="V2212" s="72"/>
      <c r="W2212" s="72"/>
      <c r="X2212" s="72"/>
      <c r="Y2212" s="72"/>
      <c r="Z2212" s="72"/>
      <c r="AA2212" s="72"/>
      <c r="AB2212" s="72"/>
      <c r="AC2212" s="72"/>
      <c r="AD2212" s="72"/>
      <c r="AE2212" s="72"/>
      <c r="AF2212" s="72"/>
      <c r="AG2212" s="72"/>
      <c r="AH2212" s="72"/>
      <c r="AI2212" s="72"/>
      <c r="AJ2212" s="72"/>
      <c r="AK2212" s="72"/>
    </row>
    <row r="2213" ht="14.25" customHeight="1">
      <c r="A2213" s="78">
        <v>2210.0</v>
      </c>
      <c r="C2213" s="78" t="str">
        <f>VLOOKUP(G2213,[1]Macrodata_CCF!$A$3:$D$55,4,FALSE)</f>
        <v>#ERROR!</v>
      </c>
      <c r="E2213" s="79" t="str">
        <f>VLOOKUP(G2213,[1]Macrodata_CCF!$A$3:$B$55,2,FALSE)</f>
        <v>#ERROR!</v>
      </c>
      <c r="F2213" s="78">
        <v>0.0</v>
      </c>
      <c r="G2213" s="80">
        <v>19.0</v>
      </c>
      <c r="H2213" s="81">
        <v>25645.0</v>
      </c>
      <c r="I2213" s="81">
        <v>100000.0</v>
      </c>
      <c r="J2213" s="81">
        <v>39770.0</v>
      </c>
      <c r="K2213" s="81">
        <v>100000.0</v>
      </c>
      <c r="L2213" s="82">
        <v>0.1899670499630153</v>
      </c>
      <c r="N2213" s="83">
        <f t="shared" si="1"/>
        <v>0.18996705</v>
      </c>
      <c r="O2213" s="83">
        <f t="shared" si="2"/>
        <v>0.18996705</v>
      </c>
      <c r="Q2213" s="83">
        <f t="shared" si="3"/>
        <v>0.74355</v>
      </c>
      <c r="R2213" s="83">
        <f t="shared" si="4"/>
        <v>0.18996705</v>
      </c>
      <c r="S2213" s="83" t="b">
        <f t="shared" si="5"/>
        <v>0</v>
      </c>
      <c r="T2213" s="72"/>
      <c r="U2213" s="72"/>
      <c r="V2213" s="72"/>
      <c r="W2213" s="72"/>
      <c r="X2213" s="72"/>
      <c r="Y2213" s="72"/>
      <c r="Z2213" s="72"/>
      <c r="AA2213" s="72"/>
      <c r="AB2213" s="72"/>
      <c r="AC2213" s="72"/>
      <c r="AD2213" s="72"/>
      <c r="AE2213" s="72"/>
      <c r="AF2213" s="72"/>
      <c r="AG2213" s="72"/>
      <c r="AH2213" s="72"/>
      <c r="AI2213" s="72"/>
      <c r="AJ2213" s="72"/>
      <c r="AK2213" s="72"/>
    </row>
    <row r="2214" ht="14.25" customHeight="1">
      <c r="A2214" s="78">
        <v>2211.0</v>
      </c>
      <c r="C2214" s="78" t="str">
        <f>VLOOKUP(G2214,[1]Macrodata_CCF!$A$3:$D$55,4,FALSE)</f>
        <v>#ERROR!</v>
      </c>
      <c r="E2214" s="79" t="str">
        <f>VLOOKUP(G2214,[1]Macrodata_CCF!$A$3:$B$55,2,FALSE)</f>
        <v>#ERROR!</v>
      </c>
      <c r="F2214" s="78">
        <v>0.0</v>
      </c>
      <c r="G2214" s="80">
        <v>15.0</v>
      </c>
      <c r="H2214" s="81">
        <v>0.0</v>
      </c>
      <c r="I2214" s="81">
        <v>700000.0</v>
      </c>
      <c r="J2214" s="81">
        <v>0.0</v>
      </c>
      <c r="K2214" s="81">
        <v>700000.0</v>
      </c>
      <c r="L2214" s="82">
        <v>0.0</v>
      </c>
      <c r="N2214" s="83">
        <f t="shared" si="1"/>
        <v>0</v>
      </c>
      <c r="O2214" s="83">
        <f t="shared" si="2"/>
        <v>0</v>
      </c>
      <c r="Q2214" s="83">
        <f t="shared" si="3"/>
        <v>1</v>
      </c>
      <c r="R2214" s="83">
        <f t="shared" si="4"/>
        <v>0</v>
      </c>
      <c r="S2214" s="83" t="b">
        <f t="shared" si="5"/>
        <v>0</v>
      </c>
      <c r="T2214" s="72"/>
      <c r="U2214" s="72"/>
      <c r="V2214" s="72"/>
      <c r="W2214" s="72"/>
      <c r="X2214" s="72"/>
      <c r="Y2214" s="72"/>
      <c r="Z2214" s="72"/>
      <c r="AA2214" s="72"/>
      <c r="AB2214" s="72"/>
      <c r="AC2214" s="72"/>
      <c r="AD2214" s="72"/>
      <c r="AE2214" s="72"/>
      <c r="AF2214" s="72"/>
      <c r="AG2214" s="72"/>
      <c r="AH2214" s="72"/>
      <c r="AI2214" s="72"/>
      <c r="AJ2214" s="72"/>
      <c r="AK2214" s="72"/>
    </row>
    <row r="2215" ht="14.25" customHeight="1">
      <c r="A2215" s="78">
        <v>2212.0</v>
      </c>
      <c r="C2215" s="78" t="str">
        <f>VLOOKUP(G2215,[1]Macrodata_CCF!$A$3:$D$55,4,FALSE)</f>
        <v>#ERROR!</v>
      </c>
      <c r="E2215" s="79" t="str">
        <f>VLOOKUP(G2215,[1]Macrodata_CCF!$A$3:$B$55,2,FALSE)</f>
        <v>#ERROR!</v>
      </c>
      <c r="F2215" s="78">
        <v>0.0</v>
      </c>
      <c r="G2215" s="80">
        <v>18.0</v>
      </c>
      <c r="H2215" s="81">
        <v>420610.0</v>
      </c>
      <c r="I2215" s="81">
        <v>490000.0</v>
      </c>
      <c r="J2215" s="81">
        <v>430325.0</v>
      </c>
      <c r="K2215" s="81">
        <v>490000.0</v>
      </c>
      <c r="L2215" s="82">
        <v>0.1400057645193832</v>
      </c>
      <c r="N2215" s="83">
        <f t="shared" si="1"/>
        <v>0.1400057645</v>
      </c>
      <c r="O2215" s="83">
        <f t="shared" si="2"/>
        <v>0.1400057645</v>
      </c>
      <c r="Q2215" s="83">
        <f t="shared" si="3"/>
        <v>0.1416122449</v>
      </c>
      <c r="R2215" s="83">
        <f t="shared" si="4"/>
        <v>0.1400057645</v>
      </c>
      <c r="S2215" s="83" t="b">
        <f t="shared" si="5"/>
        <v>0</v>
      </c>
      <c r="T2215" s="72"/>
      <c r="U2215" s="72"/>
      <c r="V2215" s="72"/>
      <c r="W2215" s="72"/>
      <c r="X2215" s="72"/>
      <c r="Y2215" s="72"/>
      <c r="Z2215" s="72"/>
      <c r="AA2215" s="72"/>
      <c r="AB2215" s="72"/>
      <c r="AC2215" s="72"/>
      <c r="AD2215" s="72"/>
      <c r="AE2215" s="72"/>
      <c r="AF2215" s="72"/>
      <c r="AG2215" s="72"/>
      <c r="AH2215" s="72"/>
      <c r="AI2215" s="72"/>
      <c r="AJ2215" s="72"/>
      <c r="AK2215" s="72"/>
    </row>
    <row r="2216" ht="14.25" customHeight="1">
      <c r="A2216" s="78">
        <v>2213.0</v>
      </c>
      <c r="C2216" s="78" t="str">
        <f>VLOOKUP(G2216,[1]Macrodata_CCF!$A$3:$D$55,4,FALSE)</f>
        <v>#ERROR!</v>
      </c>
      <c r="E2216" s="79" t="str">
        <f>VLOOKUP(G2216,[1]Macrodata_CCF!$A$3:$B$55,2,FALSE)</f>
        <v>#ERROR!</v>
      </c>
      <c r="F2216" s="78">
        <v>1.0</v>
      </c>
      <c r="G2216" s="80">
        <v>19.0</v>
      </c>
      <c r="H2216" s="81">
        <v>571210.0</v>
      </c>
      <c r="I2216" s="81">
        <v>740000.0</v>
      </c>
      <c r="J2216" s="81">
        <v>638725.0</v>
      </c>
      <c r="K2216" s="81">
        <v>740000.0</v>
      </c>
      <c r="L2216" s="82">
        <v>0.3999940754784051</v>
      </c>
      <c r="N2216" s="83">
        <f t="shared" si="1"/>
        <v>0.3999940755</v>
      </c>
      <c r="O2216" s="83">
        <f t="shared" si="2"/>
        <v>0.3999940755</v>
      </c>
      <c r="Q2216" s="83">
        <f t="shared" si="3"/>
        <v>0.2280945946</v>
      </c>
      <c r="R2216" s="83">
        <f t="shared" si="4"/>
        <v>0.3999940755</v>
      </c>
      <c r="S2216" s="83" t="b">
        <f t="shared" si="5"/>
        <v>0</v>
      </c>
      <c r="T2216" s="72"/>
      <c r="U2216" s="72"/>
      <c r="V2216" s="72"/>
      <c r="W2216" s="72"/>
      <c r="X2216" s="72"/>
      <c r="Y2216" s="72"/>
      <c r="Z2216" s="72"/>
      <c r="AA2216" s="72"/>
      <c r="AB2216" s="72"/>
      <c r="AC2216" s="72"/>
      <c r="AD2216" s="72"/>
      <c r="AE2216" s="72"/>
      <c r="AF2216" s="72"/>
      <c r="AG2216" s="72"/>
      <c r="AH2216" s="72"/>
      <c r="AI2216" s="72"/>
      <c r="AJ2216" s="72"/>
      <c r="AK2216" s="72"/>
    </row>
    <row r="2217" ht="14.25" customHeight="1">
      <c r="A2217" s="78">
        <v>2214.0</v>
      </c>
      <c r="C2217" s="78" t="str">
        <f>VLOOKUP(G2217,[1]Macrodata_CCF!$A$3:$D$55,4,FALSE)</f>
        <v>#ERROR!</v>
      </c>
      <c r="E2217" s="79" t="str">
        <f>VLOOKUP(G2217,[1]Macrodata_CCF!$A$3:$B$55,2,FALSE)</f>
        <v>#ERROR!</v>
      </c>
      <c r="F2217" s="78">
        <v>0.0</v>
      </c>
      <c r="G2217" s="80">
        <v>34.0</v>
      </c>
      <c r="H2217" s="81">
        <v>231775.0</v>
      </c>
      <c r="I2217" s="81">
        <v>810000.0</v>
      </c>
      <c r="J2217" s="81">
        <v>272250.0</v>
      </c>
      <c r="K2217" s="81">
        <v>810000.0</v>
      </c>
      <c r="L2217" s="82">
        <v>0.06999870292706127</v>
      </c>
      <c r="N2217" s="83">
        <f t="shared" si="1"/>
        <v>0.06999870293</v>
      </c>
      <c r="O2217" s="83">
        <f t="shared" si="2"/>
        <v>0.06999870293</v>
      </c>
      <c r="Q2217" s="83">
        <f t="shared" si="3"/>
        <v>0.7138580247</v>
      </c>
      <c r="R2217" s="83">
        <f t="shared" si="4"/>
        <v>0.06999870293</v>
      </c>
      <c r="S2217" s="83" t="b">
        <f t="shared" si="5"/>
        <v>0</v>
      </c>
      <c r="T2217" s="72"/>
      <c r="U2217" s="72"/>
      <c r="V2217" s="72"/>
      <c r="W2217" s="72"/>
      <c r="X2217" s="72"/>
      <c r="Y2217" s="72"/>
      <c r="Z2217" s="72"/>
      <c r="AA2217" s="72"/>
      <c r="AB2217" s="72"/>
      <c r="AC2217" s="72"/>
      <c r="AD2217" s="72"/>
      <c r="AE2217" s="72"/>
      <c r="AF2217" s="72"/>
      <c r="AG2217" s="72"/>
      <c r="AH2217" s="72"/>
      <c r="AI2217" s="72"/>
      <c r="AJ2217" s="72"/>
      <c r="AK2217" s="72"/>
    </row>
    <row r="2218" ht="14.25" customHeight="1">
      <c r="A2218" s="78">
        <v>2215.0</v>
      </c>
      <c r="C2218" s="78" t="str">
        <f>VLOOKUP(G2218,[1]Macrodata_CCF!$A$3:$D$55,4,FALSE)</f>
        <v>#ERROR!</v>
      </c>
      <c r="E2218" s="79" t="str">
        <f>VLOOKUP(G2218,[1]Macrodata_CCF!$A$3:$B$55,2,FALSE)</f>
        <v>#ERROR!</v>
      </c>
      <c r="F2218" s="78">
        <v>0.0</v>
      </c>
      <c r="G2218" s="80">
        <v>44.0</v>
      </c>
      <c r="H2218" s="81">
        <v>145815.0</v>
      </c>
      <c r="I2218" s="81">
        <v>440000.0</v>
      </c>
      <c r="J2218" s="81">
        <v>192885.0</v>
      </c>
      <c r="K2218" s="81">
        <v>440000.0</v>
      </c>
      <c r="L2218" s="82">
        <v>0.1600013596886313</v>
      </c>
      <c r="N2218" s="83">
        <f t="shared" si="1"/>
        <v>0.1600013597</v>
      </c>
      <c r="O2218" s="83">
        <f t="shared" si="2"/>
        <v>0.1600013597</v>
      </c>
      <c r="Q2218" s="83">
        <f t="shared" si="3"/>
        <v>0.6686022727</v>
      </c>
      <c r="R2218" s="83">
        <f t="shared" si="4"/>
        <v>0.1600013597</v>
      </c>
      <c r="S2218" s="83" t="b">
        <f t="shared" si="5"/>
        <v>0</v>
      </c>
      <c r="T2218" s="72"/>
      <c r="U2218" s="72"/>
      <c r="V2218" s="72"/>
      <c r="W2218" s="72"/>
      <c r="X2218" s="72"/>
      <c r="Y2218" s="72"/>
      <c r="Z2218" s="72"/>
      <c r="AA2218" s="72"/>
      <c r="AB2218" s="72"/>
      <c r="AC2218" s="72"/>
      <c r="AD2218" s="72"/>
      <c r="AE2218" s="72"/>
      <c r="AF2218" s="72"/>
      <c r="AG2218" s="72"/>
      <c r="AH2218" s="72"/>
      <c r="AI2218" s="72"/>
      <c r="AJ2218" s="72"/>
      <c r="AK2218" s="72"/>
    </row>
    <row r="2219" ht="14.25" customHeight="1">
      <c r="A2219" s="78">
        <v>2216.0</v>
      </c>
      <c r="C2219" s="78" t="str">
        <f>VLOOKUP(G2219,[1]Macrodata_CCF!$A$3:$D$55,4,FALSE)</f>
        <v>#ERROR!</v>
      </c>
      <c r="E2219" s="79" t="str">
        <f>VLOOKUP(G2219,[1]Macrodata_CCF!$A$3:$B$55,2,FALSE)</f>
        <v>#ERROR!</v>
      </c>
      <c r="F2219" s="78">
        <v>0.0</v>
      </c>
      <c r="G2219" s="80">
        <v>8.0</v>
      </c>
      <c r="H2219" s="81">
        <v>280810.0</v>
      </c>
      <c r="I2219" s="81">
        <v>400000.0</v>
      </c>
      <c r="J2219" s="81">
        <v>308225.0</v>
      </c>
      <c r="K2219" s="81">
        <v>400000.0</v>
      </c>
      <c r="L2219" s="82">
        <v>0.2300109069552815</v>
      </c>
      <c r="N2219" s="83">
        <f t="shared" si="1"/>
        <v>0.230010907</v>
      </c>
      <c r="O2219" s="83">
        <f t="shared" si="2"/>
        <v>0.230010907</v>
      </c>
      <c r="Q2219" s="83">
        <f t="shared" si="3"/>
        <v>0.297975</v>
      </c>
      <c r="R2219" s="83">
        <f t="shared" si="4"/>
        <v>0.230010907</v>
      </c>
      <c r="S2219" s="83" t="b">
        <f t="shared" si="5"/>
        <v>0</v>
      </c>
      <c r="T2219" s="72"/>
      <c r="U2219" s="72"/>
      <c r="V2219" s="72"/>
      <c r="W2219" s="72"/>
      <c r="X2219" s="72"/>
      <c r="Y2219" s="72"/>
      <c r="Z2219" s="72"/>
      <c r="AA2219" s="72"/>
      <c r="AB2219" s="72"/>
      <c r="AC2219" s="72"/>
      <c r="AD2219" s="72"/>
      <c r="AE2219" s="72"/>
      <c r="AF2219" s="72"/>
      <c r="AG2219" s="72"/>
      <c r="AH2219" s="72"/>
      <c r="AI2219" s="72"/>
      <c r="AJ2219" s="72"/>
      <c r="AK2219" s="72"/>
    </row>
    <row r="2220" ht="14.25" customHeight="1">
      <c r="A2220" s="78">
        <v>2217.0</v>
      </c>
      <c r="C2220" s="78" t="str">
        <f>VLOOKUP(G2220,[1]Macrodata_CCF!$A$3:$D$55,4,FALSE)</f>
        <v>#ERROR!</v>
      </c>
      <c r="E2220" s="79" t="str">
        <f>VLOOKUP(G2220,[1]Macrodata_CCF!$A$3:$B$55,2,FALSE)</f>
        <v>#ERROR!</v>
      </c>
      <c r="F2220" s="78">
        <v>0.0</v>
      </c>
      <c r="G2220" s="80">
        <v>10.0</v>
      </c>
      <c r="H2220" s="81">
        <v>0.0</v>
      </c>
      <c r="I2220" s="81">
        <v>820000.0</v>
      </c>
      <c r="J2220" s="81">
        <v>172200.0</v>
      </c>
      <c r="K2220" s="81">
        <v>1148000.0</v>
      </c>
      <c r="L2220" s="82">
        <v>0.21</v>
      </c>
      <c r="N2220" s="83">
        <f t="shared" si="1"/>
        <v>0.21</v>
      </c>
      <c r="O2220" s="83">
        <f t="shared" si="2"/>
        <v>0.21</v>
      </c>
      <c r="Q2220" s="83">
        <f t="shared" si="3"/>
        <v>1</v>
      </c>
      <c r="R2220" s="83">
        <f t="shared" si="4"/>
        <v>0.21</v>
      </c>
      <c r="S2220" s="83" t="b">
        <f t="shared" si="5"/>
        <v>0</v>
      </c>
      <c r="T2220" s="72"/>
      <c r="U2220" s="72"/>
      <c r="V2220" s="72"/>
      <c r="W2220" s="72"/>
      <c r="X2220" s="72"/>
      <c r="Y2220" s="72"/>
      <c r="Z2220" s="72"/>
      <c r="AA2220" s="72"/>
      <c r="AB2220" s="72"/>
      <c r="AC2220" s="72"/>
      <c r="AD2220" s="72"/>
      <c r="AE2220" s="72"/>
      <c r="AF2220" s="72"/>
      <c r="AG2220" s="72"/>
      <c r="AH2220" s="72"/>
      <c r="AI2220" s="72"/>
      <c r="AJ2220" s="72"/>
      <c r="AK2220" s="72"/>
    </row>
    <row r="2221" ht="14.25" customHeight="1">
      <c r="A2221" s="78">
        <v>2218.0</v>
      </c>
      <c r="C2221" s="78" t="str">
        <f>VLOOKUP(G2221,[1]Macrodata_CCF!$A$3:$D$55,4,FALSE)</f>
        <v>#ERROR!</v>
      </c>
      <c r="E2221" s="79" t="str">
        <f>VLOOKUP(G2221,[1]Macrodata_CCF!$A$3:$B$55,2,FALSE)</f>
        <v>#ERROR!</v>
      </c>
      <c r="F2221" s="78">
        <v>0.0</v>
      </c>
      <c r="G2221" s="80">
        <v>8.0</v>
      </c>
      <c r="H2221" s="81">
        <v>43555.0</v>
      </c>
      <c r="I2221" s="81">
        <v>110000.0</v>
      </c>
      <c r="J2221" s="81">
        <v>66810.0</v>
      </c>
      <c r="K2221" s="81">
        <v>110000.0</v>
      </c>
      <c r="L2221" s="82">
        <v>0.3499887124689593</v>
      </c>
      <c r="N2221" s="83">
        <f t="shared" si="1"/>
        <v>0.3499887125</v>
      </c>
      <c r="O2221" s="83">
        <f t="shared" si="2"/>
        <v>0.3499887125</v>
      </c>
      <c r="Q2221" s="83">
        <f t="shared" si="3"/>
        <v>0.6040454545</v>
      </c>
      <c r="R2221" s="83">
        <f t="shared" si="4"/>
        <v>0.3499887125</v>
      </c>
      <c r="S2221" s="83" t="b">
        <f t="shared" si="5"/>
        <v>0</v>
      </c>
      <c r="T2221" s="72"/>
      <c r="U2221" s="72"/>
      <c r="V2221" s="72"/>
      <c r="W2221" s="72"/>
      <c r="X2221" s="72"/>
      <c r="Y2221" s="72"/>
      <c r="Z2221" s="72"/>
      <c r="AA2221" s="72"/>
      <c r="AB2221" s="72"/>
      <c r="AC2221" s="72"/>
      <c r="AD2221" s="72"/>
      <c r="AE2221" s="72"/>
      <c r="AF2221" s="72"/>
      <c r="AG2221" s="72"/>
      <c r="AH2221" s="72"/>
      <c r="AI2221" s="72"/>
      <c r="AJ2221" s="72"/>
      <c r="AK2221" s="72"/>
    </row>
    <row r="2222" ht="14.25" customHeight="1">
      <c r="A2222" s="78">
        <v>2219.0</v>
      </c>
      <c r="C2222" s="78" t="str">
        <f>VLOOKUP(G2222,[1]Macrodata_CCF!$A$3:$D$55,4,FALSE)</f>
        <v>#ERROR!</v>
      </c>
      <c r="E2222" s="79" t="str">
        <f>VLOOKUP(G2222,[1]Macrodata_CCF!$A$3:$B$55,2,FALSE)</f>
        <v>#ERROR!</v>
      </c>
      <c r="F2222" s="78">
        <v>0.0</v>
      </c>
      <c r="G2222" s="80">
        <v>2.0</v>
      </c>
      <c r="H2222" s="81">
        <v>241630.0</v>
      </c>
      <c r="I2222" s="81">
        <v>320000.0</v>
      </c>
      <c r="J2222" s="81">
        <v>268275.0</v>
      </c>
      <c r="K2222" s="81">
        <v>320000.0</v>
      </c>
      <c r="L2222" s="82">
        <v>0.3399897920122496</v>
      </c>
      <c r="N2222" s="83">
        <f t="shared" si="1"/>
        <v>0.339989792</v>
      </c>
      <c r="O2222" s="83">
        <f t="shared" si="2"/>
        <v>0.339989792</v>
      </c>
      <c r="Q2222" s="83">
        <f t="shared" si="3"/>
        <v>0.24490625</v>
      </c>
      <c r="R2222" s="83">
        <f t="shared" si="4"/>
        <v>0.339989792</v>
      </c>
      <c r="S2222" s="83" t="b">
        <f t="shared" si="5"/>
        <v>0</v>
      </c>
      <c r="T2222" s="72"/>
      <c r="U2222" s="72"/>
      <c r="V2222" s="72"/>
      <c r="W2222" s="72"/>
      <c r="X2222" s="72"/>
      <c r="Y2222" s="72"/>
      <c r="Z2222" s="72"/>
      <c r="AA2222" s="72"/>
      <c r="AB2222" s="72"/>
      <c r="AC2222" s="72"/>
      <c r="AD2222" s="72"/>
      <c r="AE2222" s="72"/>
      <c r="AF2222" s="72"/>
      <c r="AG2222" s="72"/>
      <c r="AH2222" s="72"/>
      <c r="AI2222" s="72"/>
      <c r="AJ2222" s="72"/>
      <c r="AK2222" s="72"/>
    </row>
    <row r="2223" ht="14.25" customHeight="1">
      <c r="A2223" s="78">
        <v>2220.0</v>
      </c>
      <c r="C2223" s="78" t="str">
        <f>VLOOKUP(G2223,[1]Macrodata_CCF!$A$3:$D$55,4,FALSE)</f>
        <v>#ERROR!</v>
      </c>
      <c r="E2223" s="79" t="str">
        <f>VLOOKUP(G2223,[1]Macrodata_CCF!$A$3:$B$55,2,FALSE)</f>
        <v>#ERROR!</v>
      </c>
      <c r="F2223" s="78">
        <v>0.0</v>
      </c>
      <c r="G2223" s="80">
        <v>2.0</v>
      </c>
      <c r="H2223" s="81">
        <v>384235.0</v>
      </c>
      <c r="I2223" s="81">
        <v>460000.0</v>
      </c>
      <c r="J2223" s="81">
        <v>404690.0</v>
      </c>
      <c r="K2223" s="81">
        <v>460000.0</v>
      </c>
      <c r="L2223" s="82">
        <v>0.2699795420048835</v>
      </c>
      <c r="N2223" s="83">
        <f t="shared" si="1"/>
        <v>0.269979542</v>
      </c>
      <c r="O2223" s="83">
        <f t="shared" si="2"/>
        <v>0.269979542</v>
      </c>
      <c r="Q2223" s="83">
        <f t="shared" si="3"/>
        <v>0.1647065217</v>
      </c>
      <c r="R2223" s="83">
        <f t="shared" si="4"/>
        <v>0.269979542</v>
      </c>
      <c r="S2223" s="83" t="b">
        <f t="shared" si="5"/>
        <v>0</v>
      </c>
      <c r="T2223" s="72"/>
      <c r="U2223" s="72"/>
      <c r="V2223" s="72"/>
      <c r="W2223" s="72"/>
      <c r="X2223" s="72"/>
      <c r="Y2223" s="72"/>
      <c r="Z2223" s="72"/>
      <c r="AA2223" s="72"/>
      <c r="AB2223" s="72"/>
      <c r="AC2223" s="72"/>
      <c r="AD2223" s="72"/>
      <c r="AE2223" s="72"/>
      <c r="AF2223" s="72"/>
      <c r="AG2223" s="72"/>
      <c r="AH2223" s="72"/>
      <c r="AI2223" s="72"/>
      <c r="AJ2223" s="72"/>
      <c r="AK2223" s="72"/>
    </row>
    <row r="2224" ht="14.25" customHeight="1">
      <c r="A2224" s="78">
        <v>2221.0</v>
      </c>
      <c r="C2224" s="78" t="str">
        <f>VLOOKUP(G2224,[1]Macrodata_CCF!$A$3:$D$55,4,FALSE)</f>
        <v>#ERROR!</v>
      </c>
      <c r="E2224" s="79" t="str">
        <f>VLOOKUP(G2224,[1]Macrodata_CCF!$A$3:$B$55,2,FALSE)</f>
        <v>#ERROR!</v>
      </c>
      <c r="F2224" s="78">
        <v>1.0</v>
      </c>
      <c r="G2224" s="80">
        <v>3.0</v>
      </c>
      <c r="H2224" s="81">
        <v>785135.0</v>
      </c>
      <c r="I2224" s="81">
        <v>1000000.0</v>
      </c>
      <c r="J2224" s="81">
        <v>1020000.0</v>
      </c>
      <c r="K2224" s="81">
        <v>1000000.0</v>
      </c>
      <c r="L2224" s="82">
        <v>1.093081702464338</v>
      </c>
      <c r="N2224" s="83">
        <f t="shared" si="1"/>
        <v>1.093081702</v>
      </c>
      <c r="O2224" s="83">
        <f t="shared" si="2"/>
        <v>1</v>
      </c>
      <c r="Q2224" s="83">
        <f t="shared" si="3"/>
        <v>0.214865</v>
      </c>
      <c r="R2224" s="83">
        <f t="shared" si="4"/>
        <v>1.093081702</v>
      </c>
      <c r="S2224" s="83" t="b">
        <f t="shared" si="5"/>
        <v>0</v>
      </c>
      <c r="T2224" s="72"/>
      <c r="U2224" s="72"/>
      <c r="V2224" s="72"/>
      <c r="W2224" s="72"/>
      <c r="X2224" s="72"/>
      <c r="Y2224" s="72"/>
      <c r="Z2224" s="72"/>
      <c r="AA2224" s="72"/>
      <c r="AB2224" s="72"/>
      <c r="AC2224" s="72"/>
      <c r="AD2224" s="72"/>
      <c r="AE2224" s="72"/>
      <c r="AF2224" s="72"/>
      <c r="AG2224" s="72"/>
      <c r="AH2224" s="72"/>
      <c r="AI2224" s="72"/>
      <c r="AJ2224" s="72"/>
      <c r="AK2224" s="72"/>
    </row>
    <row r="2225" ht="14.25" customHeight="1">
      <c r="A2225" s="78">
        <v>2222.0</v>
      </c>
      <c r="C2225" s="78" t="str">
        <f>VLOOKUP(G2225,[1]Macrodata_CCF!$A$3:$D$55,4,FALSE)</f>
        <v>#ERROR!</v>
      </c>
      <c r="E2225" s="79" t="str">
        <f>VLOOKUP(G2225,[1]Macrodata_CCF!$A$3:$B$55,2,FALSE)</f>
        <v>#ERROR!</v>
      </c>
      <c r="F2225" s="78">
        <v>0.0</v>
      </c>
      <c r="G2225" s="80">
        <v>48.0</v>
      </c>
      <c r="H2225" s="81">
        <v>428835.0</v>
      </c>
      <c r="I2225" s="81">
        <v>570000.0</v>
      </c>
      <c r="J2225" s="81">
        <v>454245.0</v>
      </c>
      <c r="K2225" s="81">
        <v>855000.0</v>
      </c>
      <c r="L2225" s="82">
        <v>0.1800021251726703</v>
      </c>
      <c r="N2225" s="83">
        <f t="shared" si="1"/>
        <v>0.1800021252</v>
      </c>
      <c r="O2225" s="83">
        <f t="shared" si="2"/>
        <v>0.1800021252</v>
      </c>
      <c r="Q2225" s="83">
        <f t="shared" si="3"/>
        <v>0.2476578947</v>
      </c>
      <c r="R2225" s="83">
        <f t="shared" si="4"/>
        <v>0.1800021252</v>
      </c>
      <c r="S2225" s="83" t="b">
        <f t="shared" si="5"/>
        <v>0</v>
      </c>
      <c r="T2225" s="72"/>
      <c r="U2225" s="72"/>
      <c r="V2225" s="72"/>
      <c r="W2225" s="72"/>
      <c r="X2225" s="72"/>
      <c r="Y2225" s="72"/>
      <c r="Z2225" s="72"/>
      <c r="AA2225" s="72"/>
      <c r="AB2225" s="72"/>
      <c r="AC2225" s="72"/>
      <c r="AD2225" s="72"/>
      <c r="AE2225" s="72"/>
      <c r="AF2225" s="72"/>
      <c r="AG2225" s="72"/>
      <c r="AH2225" s="72"/>
      <c r="AI2225" s="72"/>
      <c r="AJ2225" s="72"/>
      <c r="AK2225" s="72"/>
    </row>
    <row r="2226" ht="14.25" customHeight="1">
      <c r="A2226" s="78">
        <v>2223.0</v>
      </c>
      <c r="C2226" s="78" t="str">
        <f>VLOOKUP(G2226,[1]Macrodata_CCF!$A$3:$D$55,4,FALSE)</f>
        <v>#ERROR!</v>
      </c>
      <c r="E2226" s="79" t="str">
        <f>VLOOKUP(G2226,[1]Macrodata_CCF!$A$3:$B$55,2,FALSE)</f>
        <v>#ERROR!</v>
      </c>
      <c r="F2226" s="78">
        <v>0.0</v>
      </c>
      <c r="G2226" s="80">
        <v>17.0</v>
      </c>
      <c r="H2226" s="81">
        <v>221065.0</v>
      </c>
      <c r="I2226" s="81">
        <v>850000.0</v>
      </c>
      <c r="J2226" s="81">
        <v>63830.0</v>
      </c>
      <c r="K2226" s="81">
        <v>1105000.0</v>
      </c>
      <c r="L2226" s="82">
        <v>-0.2500019874867832</v>
      </c>
      <c r="N2226" s="83">
        <f t="shared" si="1"/>
        <v>-0.2500019875</v>
      </c>
      <c r="O2226" s="83">
        <f t="shared" si="2"/>
        <v>0</v>
      </c>
      <c r="Q2226" s="83">
        <f t="shared" si="3"/>
        <v>0.7399235294</v>
      </c>
      <c r="R2226" s="83">
        <f t="shared" si="4"/>
        <v>-0.2500019875</v>
      </c>
      <c r="S2226" s="83" t="b">
        <f t="shared" si="5"/>
        <v>0</v>
      </c>
      <c r="T2226" s="72"/>
      <c r="U2226" s="72"/>
      <c r="V2226" s="72"/>
      <c r="W2226" s="72"/>
      <c r="X2226" s="72"/>
      <c r="Y2226" s="72"/>
      <c r="Z2226" s="72"/>
      <c r="AA2226" s="72"/>
      <c r="AB2226" s="72"/>
      <c r="AC2226" s="72"/>
      <c r="AD2226" s="72"/>
      <c r="AE2226" s="72"/>
      <c r="AF2226" s="72"/>
      <c r="AG2226" s="72"/>
      <c r="AH2226" s="72"/>
      <c r="AI2226" s="72"/>
      <c r="AJ2226" s="72"/>
      <c r="AK2226" s="72"/>
    </row>
    <row r="2227" ht="14.25" customHeight="1">
      <c r="A2227" s="78">
        <v>2224.0</v>
      </c>
      <c r="C2227" s="78" t="str">
        <f>VLOOKUP(G2227,[1]Macrodata_CCF!$A$3:$D$55,4,FALSE)</f>
        <v>#ERROR!</v>
      </c>
      <c r="E2227" s="79" t="str">
        <f>VLOOKUP(G2227,[1]Macrodata_CCF!$A$3:$B$55,2,FALSE)</f>
        <v>#ERROR!</v>
      </c>
      <c r="F2227" s="78">
        <v>0.0</v>
      </c>
      <c r="G2227" s="80">
        <v>33.0</v>
      </c>
      <c r="H2227" s="81">
        <v>200105.0</v>
      </c>
      <c r="I2227" s="81">
        <v>610000.0</v>
      </c>
      <c r="J2227" s="81">
        <v>261590.0</v>
      </c>
      <c r="K2227" s="81">
        <v>610000.0</v>
      </c>
      <c r="L2227" s="82">
        <v>0.1500018297368838</v>
      </c>
      <c r="N2227" s="83">
        <f t="shared" si="1"/>
        <v>0.1500018297</v>
      </c>
      <c r="O2227" s="83">
        <f t="shared" si="2"/>
        <v>0.1500018297</v>
      </c>
      <c r="Q2227" s="83">
        <f t="shared" si="3"/>
        <v>0.6719590164</v>
      </c>
      <c r="R2227" s="83">
        <f t="shared" si="4"/>
        <v>0.1500018297</v>
      </c>
      <c r="S2227" s="83" t="b">
        <f t="shared" si="5"/>
        <v>0</v>
      </c>
      <c r="T2227" s="72"/>
      <c r="U2227" s="72"/>
      <c r="V2227" s="72"/>
      <c r="W2227" s="72"/>
      <c r="X2227" s="72"/>
      <c r="Y2227" s="72"/>
      <c r="Z2227" s="72"/>
      <c r="AA2227" s="72"/>
      <c r="AB2227" s="72"/>
      <c r="AC2227" s="72"/>
      <c r="AD2227" s="72"/>
      <c r="AE2227" s="72"/>
      <c r="AF2227" s="72"/>
      <c r="AG2227" s="72"/>
      <c r="AH2227" s="72"/>
      <c r="AI2227" s="72"/>
      <c r="AJ2227" s="72"/>
      <c r="AK2227" s="72"/>
    </row>
    <row r="2228" ht="14.25" customHeight="1">
      <c r="A2228" s="78">
        <v>2225.0</v>
      </c>
      <c r="C2228" s="78" t="str">
        <f>VLOOKUP(G2228,[1]Macrodata_CCF!$A$3:$D$55,4,FALSE)</f>
        <v>#ERROR!</v>
      </c>
      <c r="E2228" s="79" t="str">
        <f>VLOOKUP(G2228,[1]Macrodata_CCF!$A$3:$B$55,2,FALSE)</f>
        <v>#ERROR!</v>
      </c>
      <c r="F2228" s="78">
        <v>0.0</v>
      </c>
      <c r="G2228" s="80">
        <v>34.0</v>
      </c>
      <c r="H2228" s="81">
        <v>9665.0</v>
      </c>
      <c r="I2228" s="81">
        <v>20000.0</v>
      </c>
      <c r="J2228" s="81">
        <v>10180.0</v>
      </c>
      <c r="K2228" s="81">
        <v>20000.0</v>
      </c>
      <c r="L2228" s="82">
        <v>0.0498306724721819</v>
      </c>
      <c r="N2228" s="83">
        <f t="shared" si="1"/>
        <v>0.04983067247</v>
      </c>
      <c r="O2228" s="83">
        <f t="shared" si="2"/>
        <v>0.04983067247</v>
      </c>
      <c r="Q2228" s="83">
        <f t="shared" si="3"/>
        <v>0.51675</v>
      </c>
      <c r="R2228" s="83">
        <f t="shared" si="4"/>
        <v>0.04983067247</v>
      </c>
      <c r="S2228" s="83" t="b">
        <f t="shared" si="5"/>
        <v>0</v>
      </c>
      <c r="T2228" s="72"/>
      <c r="U2228" s="72"/>
      <c r="V2228" s="72"/>
      <c r="W2228" s="72"/>
      <c r="X2228" s="72"/>
      <c r="Y2228" s="72"/>
      <c r="Z2228" s="72"/>
      <c r="AA2228" s="72"/>
      <c r="AB2228" s="72"/>
      <c r="AC2228" s="72"/>
      <c r="AD2228" s="72"/>
      <c r="AE2228" s="72"/>
      <c r="AF2228" s="72"/>
      <c r="AG2228" s="72"/>
      <c r="AH2228" s="72"/>
      <c r="AI2228" s="72"/>
      <c r="AJ2228" s="72"/>
      <c r="AK2228" s="72"/>
    </row>
    <row r="2229" ht="14.25" customHeight="1">
      <c r="A2229" s="78">
        <v>2226.0</v>
      </c>
      <c r="C2229" s="78" t="str">
        <f>VLOOKUP(G2229,[1]Macrodata_CCF!$A$3:$D$55,4,FALSE)</f>
        <v>#ERROR!</v>
      </c>
      <c r="E2229" s="79" t="str">
        <f>VLOOKUP(G2229,[1]Macrodata_CCF!$A$3:$B$55,2,FALSE)</f>
        <v>#ERROR!</v>
      </c>
      <c r="F2229" s="78">
        <v>0.0</v>
      </c>
      <c r="G2229" s="80">
        <v>39.0</v>
      </c>
      <c r="H2229" s="81">
        <v>66615.0</v>
      </c>
      <c r="I2229" s="81">
        <v>80000.0</v>
      </c>
      <c r="J2229" s="81">
        <v>68085.0</v>
      </c>
      <c r="K2229" s="81">
        <v>80000.0</v>
      </c>
      <c r="L2229" s="82">
        <v>0.1098244303324617</v>
      </c>
      <c r="N2229" s="83">
        <f t="shared" si="1"/>
        <v>0.1098244303</v>
      </c>
      <c r="O2229" s="83">
        <f t="shared" si="2"/>
        <v>0.1098244303</v>
      </c>
      <c r="Q2229" s="83">
        <f t="shared" si="3"/>
        <v>0.1673125</v>
      </c>
      <c r="R2229" s="83">
        <f t="shared" si="4"/>
        <v>0.1098244303</v>
      </c>
      <c r="S2229" s="83" t="b">
        <f t="shared" si="5"/>
        <v>0</v>
      </c>
      <c r="T2229" s="72"/>
      <c r="U2229" s="72"/>
      <c r="V2229" s="72"/>
      <c r="W2229" s="72"/>
      <c r="X2229" s="72"/>
      <c r="Y2229" s="72"/>
      <c r="Z2229" s="72"/>
      <c r="AA2229" s="72"/>
      <c r="AB2229" s="72"/>
      <c r="AC2229" s="72"/>
      <c r="AD2229" s="72"/>
      <c r="AE2229" s="72"/>
      <c r="AF2229" s="72"/>
      <c r="AG2229" s="72"/>
      <c r="AH2229" s="72"/>
      <c r="AI2229" s="72"/>
      <c r="AJ2229" s="72"/>
      <c r="AK2229" s="72"/>
    </row>
    <row r="2230" ht="14.25" customHeight="1">
      <c r="A2230" s="78">
        <v>2227.0</v>
      </c>
      <c r="C2230" s="78" t="str">
        <f>VLOOKUP(G2230,[1]Macrodata_CCF!$A$3:$D$55,4,FALSE)</f>
        <v>#ERROR!</v>
      </c>
      <c r="E2230" s="79" t="str">
        <f>VLOOKUP(G2230,[1]Macrodata_CCF!$A$3:$B$55,2,FALSE)</f>
        <v>#ERROR!</v>
      </c>
      <c r="F2230" s="78">
        <v>0.0</v>
      </c>
      <c r="G2230" s="80">
        <v>7.0</v>
      </c>
      <c r="H2230" s="81">
        <v>70860.0</v>
      </c>
      <c r="I2230" s="81">
        <v>140000.0</v>
      </c>
      <c r="J2230" s="81">
        <v>85380.0</v>
      </c>
      <c r="K2230" s="81">
        <v>252000.0</v>
      </c>
      <c r="L2230" s="82">
        <v>0.2100086780445473</v>
      </c>
      <c r="N2230" s="83">
        <f t="shared" si="1"/>
        <v>0.210008678</v>
      </c>
      <c r="O2230" s="83">
        <f t="shared" si="2"/>
        <v>0.210008678</v>
      </c>
      <c r="Q2230" s="83">
        <f t="shared" si="3"/>
        <v>0.4938571429</v>
      </c>
      <c r="R2230" s="83">
        <f t="shared" si="4"/>
        <v>0.210008678</v>
      </c>
      <c r="S2230" s="83" t="b">
        <f t="shared" si="5"/>
        <v>0</v>
      </c>
      <c r="T2230" s="72"/>
      <c r="U2230" s="72"/>
      <c r="V2230" s="72"/>
      <c r="W2230" s="72"/>
      <c r="X2230" s="72"/>
      <c r="Y2230" s="72"/>
      <c r="Z2230" s="72"/>
      <c r="AA2230" s="72"/>
      <c r="AB2230" s="72"/>
      <c r="AC2230" s="72"/>
      <c r="AD2230" s="72"/>
      <c r="AE2230" s="72"/>
      <c r="AF2230" s="72"/>
      <c r="AG2230" s="72"/>
      <c r="AH2230" s="72"/>
      <c r="AI2230" s="72"/>
      <c r="AJ2230" s="72"/>
      <c r="AK2230" s="72"/>
    </row>
    <row r="2231" ht="14.25" customHeight="1">
      <c r="A2231" s="78">
        <v>2228.0</v>
      </c>
      <c r="C2231" s="78" t="str">
        <f>VLOOKUP(G2231,[1]Macrodata_CCF!$A$3:$D$55,4,FALSE)</f>
        <v>#ERROR!</v>
      </c>
      <c r="E2231" s="79" t="str">
        <f>VLOOKUP(G2231,[1]Macrodata_CCF!$A$3:$B$55,2,FALSE)</f>
        <v>#ERROR!</v>
      </c>
      <c r="F2231" s="78">
        <v>0.0</v>
      </c>
      <c r="G2231" s="80">
        <v>4.0</v>
      </c>
      <c r="H2231" s="81">
        <v>60350.0</v>
      </c>
      <c r="I2231" s="81">
        <v>210000.0</v>
      </c>
      <c r="J2231" s="81">
        <v>96265.0</v>
      </c>
      <c r="K2231" s="81">
        <v>357000.0</v>
      </c>
      <c r="L2231" s="82">
        <v>0.2399933177413966</v>
      </c>
      <c r="N2231" s="83">
        <f t="shared" si="1"/>
        <v>0.2399933177</v>
      </c>
      <c r="O2231" s="83">
        <f t="shared" si="2"/>
        <v>0.2399933177</v>
      </c>
      <c r="Q2231" s="83">
        <f t="shared" si="3"/>
        <v>0.7126190476</v>
      </c>
      <c r="R2231" s="83">
        <f t="shared" si="4"/>
        <v>0.2399933177</v>
      </c>
      <c r="S2231" s="83" t="b">
        <f t="shared" si="5"/>
        <v>0</v>
      </c>
      <c r="T2231" s="72"/>
      <c r="U2231" s="72"/>
      <c r="V2231" s="72"/>
      <c r="W2231" s="72"/>
      <c r="X2231" s="72"/>
      <c r="Y2231" s="72"/>
      <c r="Z2231" s="72"/>
      <c r="AA2231" s="72"/>
      <c r="AB2231" s="72"/>
      <c r="AC2231" s="72"/>
      <c r="AD2231" s="72"/>
      <c r="AE2231" s="72"/>
      <c r="AF2231" s="72"/>
      <c r="AG2231" s="72"/>
      <c r="AH2231" s="72"/>
      <c r="AI2231" s="72"/>
      <c r="AJ2231" s="72"/>
      <c r="AK2231" s="72"/>
    </row>
    <row r="2232" ht="14.25" customHeight="1">
      <c r="A2232" s="78">
        <v>2229.0</v>
      </c>
      <c r="C2232" s="78" t="str">
        <f>VLOOKUP(G2232,[1]Macrodata_CCF!$A$3:$D$55,4,FALSE)</f>
        <v>#ERROR!</v>
      </c>
      <c r="E2232" s="79" t="str">
        <f>VLOOKUP(G2232,[1]Macrodata_CCF!$A$3:$B$55,2,FALSE)</f>
        <v>#ERROR!</v>
      </c>
      <c r="F2232" s="78">
        <v>0.0</v>
      </c>
      <c r="G2232" s="80">
        <v>40.0</v>
      </c>
      <c r="H2232" s="81">
        <v>672585.0</v>
      </c>
      <c r="I2232" s="81">
        <v>890000.0</v>
      </c>
      <c r="J2232" s="81">
        <v>683455.0</v>
      </c>
      <c r="K2232" s="81">
        <v>1513000.0</v>
      </c>
      <c r="L2232" s="82">
        <v>0.04999655037600902</v>
      </c>
      <c r="N2232" s="83">
        <f t="shared" si="1"/>
        <v>0.04999655038</v>
      </c>
      <c r="O2232" s="83">
        <f t="shared" si="2"/>
        <v>0.04999655038</v>
      </c>
      <c r="Q2232" s="83">
        <f t="shared" si="3"/>
        <v>0.2442865169</v>
      </c>
      <c r="R2232" s="83">
        <f t="shared" si="4"/>
        <v>0.04999655038</v>
      </c>
      <c r="S2232" s="83" t="b">
        <f t="shared" si="5"/>
        <v>0</v>
      </c>
      <c r="T2232" s="72"/>
      <c r="U2232" s="72"/>
      <c r="V2232" s="72"/>
      <c r="W2232" s="72"/>
      <c r="X2232" s="72"/>
      <c r="Y2232" s="72"/>
      <c r="Z2232" s="72"/>
      <c r="AA2232" s="72"/>
      <c r="AB2232" s="72"/>
      <c r="AC2232" s="72"/>
      <c r="AD2232" s="72"/>
      <c r="AE2232" s="72"/>
      <c r="AF2232" s="72"/>
      <c r="AG2232" s="72"/>
      <c r="AH2232" s="72"/>
      <c r="AI2232" s="72"/>
      <c r="AJ2232" s="72"/>
      <c r="AK2232" s="72"/>
    </row>
    <row r="2233" ht="14.25" customHeight="1">
      <c r="A2233" s="78">
        <v>2230.0</v>
      </c>
      <c r="C2233" s="78" t="str">
        <f>VLOOKUP(G2233,[1]Macrodata_CCF!$A$3:$D$55,4,FALSE)</f>
        <v>#ERROR!</v>
      </c>
      <c r="E2233" s="79" t="str">
        <f>VLOOKUP(G2233,[1]Macrodata_CCF!$A$3:$B$55,2,FALSE)</f>
        <v>#ERROR!</v>
      </c>
      <c r="F2233" s="78">
        <v>0.0</v>
      </c>
      <c r="G2233" s="80">
        <v>34.0</v>
      </c>
      <c r="H2233" s="81">
        <v>109830.0</v>
      </c>
      <c r="I2233" s="81">
        <v>650000.0</v>
      </c>
      <c r="J2233" s="81">
        <v>55815.0</v>
      </c>
      <c r="K2233" s="81">
        <v>650000.0</v>
      </c>
      <c r="L2233" s="82">
        <v>-0.09999629746191013</v>
      </c>
      <c r="N2233" s="83">
        <f t="shared" si="1"/>
        <v>-0.09999629746</v>
      </c>
      <c r="O2233" s="83">
        <f t="shared" si="2"/>
        <v>0</v>
      </c>
      <c r="Q2233" s="83">
        <f t="shared" si="3"/>
        <v>0.8310307692</v>
      </c>
      <c r="R2233" s="83">
        <f t="shared" si="4"/>
        <v>-0.09999629746</v>
      </c>
      <c r="S2233" s="83" t="b">
        <f t="shared" si="5"/>
        <v>0</v>
      </c>
      <c r="T2233" s="72"/>
      <c r="U2233" s="72"/>
      <c r="V2233" s="72"/>
      <c r="W2233" s="72"/>
      <c r="X2233" s="72"/>
      <c r="Y2233" s="72"/>
      <c r="Z2233" s="72"/>
      <c r="AA2233" s="72"/>
      <c r="AB2233" s="72"/>
      <c r="AC2233" s="72"/>
      <c r="AD2233" s="72"/>
      <c r="AE2233" s="72"/>
      <c r="AF2233" s="72"/>
      <c r="AG2233" s="72"/>
      <c r="AH2233" s="72"/>
      <c r="AI2233" s="72"/>
      <c r="AJ2233" s="72"/>
      <c r="AK2233" s="72"/>
    </row>
    <row r="2234" ht="14.25" customHeight="1">
      <c r="A2234" s="78">
        <v>2231.0</v>
      </c>
      <c r="C2234" s="78" t="str">
        <f>VLOOKUP(G2234,[1]Macrodata_CCF!$A$3:$D$55,4,FALSE)</f>
        <v>#ERROR!</v>
      </c>
      <c r="E2234" s="79" t="str">
        <f>VLOOKUP(G2234,[1]Macrodata_CCF!$A$3:$B$55,2,FALSE)</f>
        <v>#ERROR!</v>
      </c>
      <c r="F2234" s="78">
        <v>0.0</v>
      </c>
      <c r="G2234" s="80">
        <v>33.0</v>
      </c>
      <c r="H2234" s="81">
        <v>312390.0</v>
      </c>
      <c r="I2234" s="81">
        <v>490000.0</v>
      </c>
      <c r="J2234" s="81">
        <v>342585.0</v>
      </c>
      <c r="K2234" s="81">
        <v>490000.0</v>
      </c>
      <c r="L2234" s="82">
        <v>0.170007319407691</v>
      </c>
      <c r="N2234" s="83">
        <f t="shared" si="1"/>
        <v>0.1700073194</v>
      </c>
      <c r="O2234" s="83">
        <f t="shared" si="2"/>
        <v>0.1700073194</v>
      </c>
      <c r="Q2234" s="83">
        <f t="shared" si="3"/>
        <v>0.3624693878</v>
      </c>
      <c r="R2234" s="83">
        <f t="shared" si="4"/>
        <v>0.1700073194</v>
      </c>
      <c r="S2234" s="83" t="b">
        <f t="shared" si="5"/>
        <v>0</v>
      </c>
      <c r="T2234" s="72"/>
      <c r="U2234" s="72"/>
      <c r="V2234" s="72"/>
      <c r="W2234" s="72"/>
      <c r="X2234" s="72"/>
      <c r="Y2234" s="72"/>
      <c r="Z2234" s="72"/>
      <c r="AA2234" s="72"/>
      <c r="AB2234" s="72"/>
      <c r="AC2234" s="72"/>
      <c r="AD2234" s="72"/>
      <c r="AE2234" s="72"/>
      <c r="AF2234" s="72"/>
      <c r="AG2234" s="72"/>
      <c r="AH2234" s="72"/>
      <c r="AI2234" s="72"/>
      <c r="AJ2234" s="72"/>
      <c r="AK2234" s="72"/>
    </row>
    <row r="2235" ht="14.25" customHeight="1">
      <c r="A2235" s="78">
        <v>2232.0</v>
      </c>
      <c r="C2235" s="78" t="str">
        <f>VLOOKUP(G2235,[1]Macrodata_CCF!$A$3:$D$55,4,FALSE)</f>
        <v>#ERROR!</v>
      </c>
      <c r="E2235" s="79" t="str">
        <f>VLOOKUP(G2235,[1]Macrodata_CCF!$A$3:$B$55,2,FALSE)</f>
        <v>#ERROR!</v>
      </c>
      <c r="F2235" s="78">
        <v>0.0</v>
      </c>
      <c r="G2235" s="80">
        <v>30.0</v>
      </c>
      <c r="H2235" s="81">
        <v>0.0</v>
      </c>
      <c r="I2235" s="81">
        <v>710000.0</v>
      </c>
      <c r="J2235" s="81">
        <v>99400.0</v>
      </c>
      <c r="K2235" s="81">
        <v>710000.0</v>
      </c>
      <c r="L2235" s="82">
        <v>0.14</v>
      </c>
      <c r="N2235" s="83">
        <f t="shared" si="1"/>
        <v>0.14</v>
      </c>
      <c r="O2235" s="83">
        <f t="shared" si="2"/>
        <v>0.14</v>
      </c>
      <c r="Q2235" s="83">
        <f t="shared" si="3"/>
        <v>1</v>
      </c>
      <c r="R2235" s="83">
        <f t="shared" si="4"/>
        <v>0.14</v>
      </c>
      <c r="S2235" s="83" t="b">
        <f t="shared" si="5"/>
        <v>0</v>
      </c>
      <c r="T2235" s="72"/>
      <c r="U2235" s="72"/>
      <c r="V2235" s="72"/>
      <c r="W2235" s="72"/>
      <c r="X2235" s="72"/>
      <c r="Y2235" s="72"/>
      <c r="Z2235" s="72"/>
      <c r="AA2235" s="72"/>
      <c r="AB2235" s="72"/>
      <c r="AC2235" s="72"/>
      <c r="AD2235" s="72"/>
      <c r="AE2235" s="72"/>
      <c r="AF2235" s="72"/>
      <c r="AG2235" s="72"/>
      <c r="AH2235" s="72"/>
      <c r="AI2235" s="72"/>
      <c r="AJ2235" s="72"/>
      <c r="AK2235" s="72"/>
    </row>
    <row r="2236" ht="14.25" customHeight="1">
      <c r="A2236" s="78">
        <v>2233.0</v>
      </c>
      <c r="C2236" s="78" t="str">
        <f>VLOOKUP(G2236,[1]Macrodata_CCF!$A$3:$D$55,4,FALSE)</f>
        <v>#ERROR!</v>
      </c>
      <c r="E2236" s="79" t="str">
        <f>VLOOKUP(G2236,[1]Macrodata_CCF!$A$3:$B$55,2,FALSE)</f>
        <v>#ERROR!</v>
      </c>
      <c r="F2236" s="78">
        <v>0.0</v>
      </c>
      <c r="G2236" s="80">
        <v>35.0</v>
      </c>
      <c r="H2236" s="81">
        <v>132425.0</v>
      </c>
      <c r="I2236" s="81">
        <v>490000.0</v>
      </c>
      <c r="J2236" s="81">
        <v>168185.0</v>
      </c>
      <c r="K2236" s="81">
        <v>490000.0</v>
      </c>
      <c r="L2236" s="82">
        <v>0.1000069915402363</v>
      </c>
      <c r="N2236" s="83">
        <f t="shared" si="1"/>
        <v>0.1000069915</v>
      </c>
      <c r="O2236" s="83">
        <f t="shared" si="2"/>
        <v>0.1000069915</v>
      </c>
      <c r="Q2236" s="83">
        <f t="shared" si="3"/>
        <v>0.729744898</v>
      </c>
      <c r="R2236" s="83">
        <f t="shared" si="4"/>
        <v>0.1000069915</v>
      </c>
      <c r="S2236" s="83" t="b">
        <f t="shared" si="5"/>
        <v>0</v>
      </c>
      <c r="T2236" s="72"/>
      <c r="U2236" s="72"/>
      <c r="V2236" s="72"/>
      <c r="W2236" s="72"/>
      <c r="X2236" s="72"/>
      <c r="Y2236" s="72"/>
      <c r="Z2236" s="72"/>
      <c r="AA2236" s="72"/>
      <c r="AB2236" s="72"/>
      <c r="AC2236" s="72"/>
      <c r="AD2236" s="72"/>
      <c r="AE2236" s="72"/>
      <c r="AF2236" s="72"/>
      <c r="AG2236" s="72"/>
      <c r="AH2236" s="72"/>
      <c r="AI2236" s="72"/>
      <c r="AJ2236" s="72"/>
      <c r="AK2236" s="72"/>
    </row>
    <row r="2237" ht="14.25" customHeight="1">
      <c r="A2237" s="78">
        <v>2234.0</v>
      </c>
      <c r="C2237" s="78" t="str">
        <f>VLOOKUP(G2237,[1]Macrodata_CCF!$A$3:$D$55,4,FALSE)</f>
        <v>#ERROR!</v>
      </c>
      <c r="E2237" s="79" t="str">
        <f>VLOOKUP(G2237,[1]Macrodata_CCF!$A$3:$B$55,2,FALSE)</f>
        <v>#ERROR!</v>
      </c>
      <c r="F2237" s="78">
        <v>0.0</v>
      </c>
      <c r="G2237" s="80">
        <v>51.0</v>
      </c>
      <c r="H2237" s="81">
        <v>0.0</v>
      </c>
      <c r="I2237" s="81">
        <v>290000.0</v>
      </c>
      <c r="J2237" s="81">
        <v>0.0</v>
      </c>
      <c r="K2237" s="81">
        <v>290000.0</v>
      </c>
      <c r="L2237" s="82">
        <v>0.0</v>
      </c>
      <c r="N2237" s="83">
        <f t="shared" si="1"/>
        <v>0</v>
      </c>
      <c r="O2237" s="83">
        <f t="shared" si="2"/>
        <v>0</v>
      </c>
      <c r="Q2237" s="83">
        <f t="shared" si="3"/>
        <v>1</v>
      </c>
      <c r="R2237" s="83">
        <f t="shared" si="4"/>
        <v>0</v>
      </c>
      <c r="S2237" s="83" t="b">
        <f t="shared" si="5"/>
        <v>0</v>
      </c>
      <c r="T2237" s="72"/>
      <c r="U2237" s="72"/>
      <c r="V2237" s="72"/>
      <c r="W2237" s="72"/>
      <c r="X2237" s="72"/>
      <c r="Y2237" s="72"/>
      <c r="Z2237" s="72"/>
      <c r="AA2237" s="72"/>
      <c r="AB2237" s="72"/>
      <c r="AC2237" s="72"/>
      <c r="AD2237" s="72"/>
      <c r="AE2237" s="72"/>
      <c r="AF2237" s="72"/>
      <c r="AG2237" s="72"/>
      <c r="AH2237" s="72"/>
      <c r="AI2237" s="72"/>
      <c r="AJ2237" s="72"/>
      <c r="AK2237" s="72"/>
    </row>
    <row r="2238" ht="14.25" customHeight="1">
      <c r="A2238" s="78">
        <v>2235.0</v>
      </c>
      <c r="C2238" s="78" t="str">
        <f>VLOOKUP(G2238,[1]Macrodata_CCF!$A$3:$D$55,4,FALSE)</f>
        <v>#ERROR!</v>
      </c>
      <c r="E2238" s="79" t="str">
        <f>VLOOKUP(G2238,[1]Macrodata_CCF!$A$3:$B$55,2,FALSE)</f>
        <v>#ERROR!</v>
      </c>
      <c r="F2238" s="78">
        <v>0.0</v>
      </c>
      <c r="G2238" s="80">
        <v>30.0</v>
      </c>
      <c r="H2238" s="81">
        <v>460395.0</v>
      </c>
      <c r="I2238" s="81">
        <v>940000.0</v>
      </c>
      <c r="J2238" s="81">
        <v>532335.0</v>
      </c>
      <c r="K2238" s="81">
        <v>940000.0</v>
      </c>
      <c r="L2238" s="82">
        <v>0.1499984362131337</v>
      </c>
      <c r="N2238" s="83">
        <f t="shared" si="1"/>
        <v>0.1499984362</v>
      </c>
      <c r="O2238" s="83">
        <f t="shared" si="2"/>
        <v>0.1499984362</v>
      </c>
      <c r="Q2238" s="83">
        <f t="shared" si="3"/>
        <v>0.5102180851</v>
      </c>
      <c r="R2238" s="83">
        <f t="shared" si="4"/>
        <v>0.1499984362</v>
      </c>
      <c r="S2238" s="83" t="b">
        <f t="shared" si="5"/>
        <v>0</v>
      </c>
      <c r="T2238" s="72"/>
      <c r="U2238" s="72"/>
      <c r="V2238" s="72"/>
      <c r="W2238" s="72"/>
      <c r="X2238" s="72"/>
      <c r="Y2238" s="72"/>
      <c r="Z2238" s="72"/>
      <c r="AA2238" s="72"/>
      <c r="AB2238" s="72"/>
      <c r="AC2238" s="72"/>
      <c r="AD2238" s="72"/>
      <c r="AE2238" s="72"/>
      <c r="AF2238" s="72"/>
      <c r="AG2238" s="72"/>
      <c r="AH2238" s="72"/>
      <c r="AI2238" s="72"/>
      <c r="AJ2238" s="72"/>
      <c r="AK2238" s="72"/>
    </row>
    <row r="2239" ht="14.25" customHeight="1">
      <c r="A2239" s="78">
        <v>2236.0</v>
      </c>
      <c r="C2239" s="78" t="str">
        <f>VLOOKUP(G2239,[1]Macrodata_CCF!$A$3:$D$55,4,FALSE)</f>
        <v>#ERROR!</v>
      </c>
      <c r="E2239" s="79" t="str">
        <f>VLOOKUP(G2239,[1]Macrodata_CCF!$A$3:$B$55,2,FALSE)</f>
        <v>#ERROR!</v>
      </c>
      <c r="F2239" s="78">
        <v>1.0</v>
      </c>
      <c r="G2239" s="80">
        <v>37.0</v>
      </c>
      <c r="H2239" s="81">
        <v>530350.0</v>
      </c>
      <c r="I2239" s="81">
        <v>600000.0</v>
      </c>
      <c r="J2239" s="81">
        <v>523385.0</v>
      </c>
      <c r="K2239" s="81">
        <v>1020000.0</v>
      </c>
      <c r="L2239" s="82">
        <v>-0.1</v>
      </c>
      <c r="N2239" s="83">
        <f t="shared" si="1"/>
        <v>-0.1</v>
      </c>
      <c r="O2239" s="83">
        <f t="shared" si="2"/>
        <v>0</v>
      </c>
      <c r="Q2239" s="83">
        <f t="shared" si="3"/>
        <v>0.1160833333</v>
      </c>
      <c r="R2239" s="83">
        <f t="shared" si="4"/>
        <v>-0.1</v>
      </c>
      <c r="S2239" s="83" t="b">
        <f t="shared" si="5"/>
        <v>0</v>
      </c>
      <c r="T2239" s="72"/>
      <c r="U2239" s="72"/>
      <c r="V2239" s="72"/>
      <c r="W2239" s="72"/>
      <c r="X2239" s="72"/>
      <c r="Y2239" s="72"/>
      <c r="Z2239" s="72"/>
      <c r="AA2239" s="72"/>
      <c r="AB2239" s="72"/>
      <c r="AC2239" s="72"/>
      <c r="AD2239" s="72"/>
      <c r="AE2239" s="72"/>
      <c r="AF2239" s="72"/>
      <c r="AG2239" s="72"/>
      <c r="AH2239" s="72"/>
      <c r="AI2239" s="72"/>
      <c r="AJ2239" s="72"/>
      <c r="AK2239" s="72"/>
    </row>
    <row r="2240" ht="14.25" customHeight="1">
      <c r="A2240" s="78">
        <v>2237.0</v>
      </c>
      <c r="C2240" s="78" t="str">
        <f>VLOOKUP(G2240,[1]Macrodata_CCF!$A$3:$D$55,4,FALSE)</f>
        <v>#ERROR!</v>
      </c>
      <c r="E2240" s="79" t="str">
        <f>VLOOKUP(G2240,[1]Macrodata_CCF!$A$3:$B$55,2,FALSE)</f>
        <v>#ERROR!</v>
      </c>
      <c r="F2240" s="78">
        <v>0.0</v>
      </c>
      <c r="G2240" s="80">
        <v>8.0</v>
      </c>
      <c r="H2240" s="81">
        <v>0.0</v>
      </c>
      <c r="I2240" s="81">
        <v>760000.0</v>
      </c>
      <c r="J2240" s="81">
        <v>235600.0</v>
      </c>
      <c r="K2240" s="81">
        <v>1140000.0</v>
      </c>
      <c r="L2240" s="82">
        <v>0.31</v>
      </c>
      <c r="N2240" s="83">
        <f t="shared" si="1"/>
        <v>0.31</v>
      </c>
      <c r="O2240" s="83">
        <f t="shared" si="2"/>
        <v>0.31</v>
      </c>
      <c r="Q2240" s="83">
        <f t="shared" si="3"/>
        <v>1</v>
      </c>
      <c r="R2240" s="83">
        <f t="shared" si="4"/>
        <v>0.31</v>
      </c>
      <c r="S2240" s="83" t="b">
        <f t="shared" si="5"/>
        <v>0</v>
      </c>
      <c r="T2240" s="72"/>
      <c r="U2240" s="72"/>
      <c r="V2240" s="72"/>
      <c r="W2240" s="72"/>
      <c r="X2240" s="72"/>
      <c r="Y2240" s="72"/>
      <c r="Z2240" s="72"/>
      <c r="AA2240" s="72"/>
      <c r="AB2240" s="72"/>
      <c r="AC2240" s="72"/>
      <c r="AD2240" s="72"/>
      <c r="AE2240" s="72"/>
      <c r="AF2240" s="72"/>
      <c r="AG2240" s="72"/>
      <c r="AH2240" s="72"/>
      <c r="AI2240" s="72"/>
      <c r="AJ2240" s="72"/>
      <c r="AK2240" s="72"/>
    </row>
    <row r="2241" ht="14.25" customHeight="1">
      <c r="A2241" s="78">
        <v>2238.0</v>
      </c>
      <c r="C2241" s="78" t="str">
        <f>VLOOKUP(G2241,[1]Macrodata_CCF!$A$3:$D$55,4,FALSE)</f>
        <v>#ERROR!</v>
      </c>
      <c r="E2241" s="79" t="str">
        <f>VLOOKUP(G2241,[1]Macrodata_CCF!$A$3:$B$55,2,FALSE)</f>
        <v>#ERROR!</v>
      </c>
      <c r="F2241" s="78">
        <v>0.0</v>
      </c>
      <c r="G2241" s="80">
        <v>12.0</v>
      </c>
      <c r="H2241" s="81">
        <v>197555.0</v>
      </c>
      <c r="I2241" s="81">
        <v>770000.0</v>
      </c>
      <c r="J2241" s="81">
        <v>323495.0</v>
      </c>
      <c r="K2241" s="81">
        <v>770000.0</v>
      </c>
      <c r="L2241" s="82">
        <v>0.2200036684747006</v>
      </c>
      <c r="N2241" s="83">
        <f t="shared" si="1"/>
        <v>0.2200036685</v>
      </c>
      <c r="O2241" s="83">
        <f t="shared" si="2"/>
        <v>0.2200036685</v>
      </c>
      <c r="Q2241" s="83">
        <f t="shared" si="3"/>
        <v>0.7434350649</v>
      </c>
      <c r="R2241" s="83">
        <f t="shared" si="4"/>
        <v>0.2200036685</v>
      </c>
      <c r="S2241" s="83" t="b">
        <f t="shared" si="5"/>
        <v>0</v>
      </c>
      <c r="T2241" s="72"/>
      <c r="U2241" s="72"/>
      <c r="V2241" s="72"/>
      <c r="W2241" s="72"/>
      <c r="X2241" s="72"/>
      <c r="Y2241" s="72"/>
      <c r="Z2241" s="72"/>
      <c r="AA2241" s="72"/>
      <c r="AB2241" s="72"/>
      <c r="AC2241" s="72"/>
      <c r="AD2241" s="72"/>
      <c r="AE2241" s="72"/>
      <c r="AF2241" s="72"/>
      <c r="AG2241" s="72"/>
      <c r="AH2241" s="72"/>
      <c r="AI2241" s="72"/>
      <c r="AJ2241" s="72"/>
      <c r="AK2241" s="72"/>
    </row>
    <row r="2242" ht="14.25" customHeight="1">
      <c r="A2242" s="78">
        <v>2239.0</v>
      </c>
      <c r="C2242" s="78" t="str">
        <f>VLOOKUP(G2242,[1]Macrodata_CCF!$A$3:$D$55,4,FALSE)</f>
        <v>#ERROR!</v>
      </c>
      <c r="E2242" s="79" t="str">
        <f>VLOOKUP(G2242,[1]Macrodata_CCF!$A$3:$B$55,2,FALSE)</f>
        <v>#ERROR!</v>
      </c>
      <c r="F2242" s="78">
        <v>0.0</v>
      </c>
      <c r="G2242" s="80">
        <v>18.0</v>
      </c>
      <c r="H2242" s="81">
        <v>101600.0</v>
      </c>
      <c r="I2242" s="81">
        <v>520000.0</v>
      </c>
      <c r="J2242" s="81">
        <v>176910.0</v>
      </c>
      <c r="K2242" s="81">
        <v>520000.0</v>
      </c>
      <c r="L2242" s="82">
        <v>0.1799952198852773</v>
      </c>
      <c r="N2242" s="83">
        <f t="shared" si="1"/>
        <v>0.1799952199</v>
      </c>
      <c r="O2242" s="83">
        <f t="shared" si="2"/>
        <v>0.1799952199</v>
      </c>
      <c r="Q2242" s="83">
        <f t="shared" si="3"/>
        <v>0.8046153846</v>
      </c>
      <c r="R2242" s="83">
        <f t="shared" si="4"/>
        <v>0.1799952199</v>
      </c>
      <c r="S2242" s="83" t="b">
        <f t="shared" si="5"/>
        <v>0</v>
      </c>
      <c r="T2242" s="72"/>
      <c r="U2242" s="72"/>
      <c r="V2242" s="72"/>
      <c r="W2242" s="72"/>
      <c r="X2242" s="72"/>
      <c r="Y2242" s="72"/>
      <c r="Z2242" s="72"/>
      <c r="AA2242" s="72"/>
      <c r="AB2242" s="72"/>
      <c r="AC2242" s="72"/>
      <c r="AD2242" s="72"/>
      <c r="AE2242" s="72"/>
      <c r="AF2242" s="72"/>
      <c r="AG2242" s="72"/>
      <c r="AH2242" s="72"/>
      <c r="AI2242" s="72"/>
      <c r="AJ2242" s="72"/>
      <c r="AK2242" s="72"/>
    </row>
    <row r="2243" ht="14.25" customHeight="1">
      <c r="A2243" s="78">
        <v>2240.0</v>
      </c>
      <c r="C2243" s="78" t="str">
        <f>VLOOKUP(G2243,[1]Macrodata_CCF!$A$3:$D$55,4,FALSE)</f>
        <v>#ERROR!</v>
      </c>
      <c r="E2243" s="79" t="str">
        <f>VLOOKUP(G2243,[1]Macrodata_CCF!$A$3:$B$55,2,FALSE)</f>
        <v>#ERROR!</v>
      </c>
      <c r="F2243" s="78">
        <v>0.0</v>
      </c>
      <c r="G2243" s="80">
        <v>34.0</v>
      </c>
      <c r="H2243" s="81">
        <v>83090.0</v>
      </c>
      <c r="I2243" s="81">
        <v>270000.0</v>
      </c>
      <c r="J2243" s="81">
        <v>98045.0</v>
      </c>
      <c r="K2243" s="81">
        <v>270000.0</v>
      </c>
      <c r="L2243" s="82">
        <v>0.08001177037076668</v>
      </c>
      <c r="N2243" s="83">
        <f t="shared" si="1"/>
        <v>0.08001177037</v>
      </c>
      <c r="O2243" s="83">
        <f t="shared" si="2"/>
        <v>0.08001177037</v>
      </c>
      <c r="Q2243" s="83">
        <f t="shared" si="3"/>
        <v>0.6922592593</v>
      </c>
      <c r="R2243" s="83">
        <f t="shared" si="4"/>
        <v>0.08001177037</v>
      </c>
      <c r="S2243" s="83" t="b">
        <f t="shared" si="5"/>
        <v>0</v>
      </c>
      <c r="T2243" s="72"/>
      <c r="U2243" s="72"/>
      <c r="V2243" s="72"/>
      <c r="W2243" s="72"/>
      <c r="X2243" s="72"/>
      <c r="Y2243" s="72"/>
      <c r="Z2243" s="72"/>
      <c r="AA2243" s="72"/>
      <c r="AB2243" s="72"/>
      <c r="AC2243" s="72"/>
      <c r="AD2243" s="72"/>
      <c r="AE2243" s="72"/>
      <c r="AF2243" s="72"/>
      <c r="AG2243" s="72"/>
      <c r="AH2243" s="72"/>
      <c r="AI2243" s="72"/>
      <c r="AJ2243" s="72"/>
      <c r="AK2243" s="72"/>
    </row>
    <row r="2244" ht="14.25" customHeight="1">
      <c r="A2244" s="78">
        <v>2241.0</v>
      </c>
      <c r="C2244" s="78" t="str">
        <f>VLOOKUP(G2244,[1]Macrodata_CCF!$A$3:$D$55,4,FALSE)</f>
        <v>#ERROR!</v>
      </c>
      <c r="E2244" s="79" t="str">
        <f>VLOOKUP(G2244,[1]Macrodata_CCF!$A$3:$B$55,2,FALSE)</f>
        <v>#ERROR!</v>
      </c>
      <c r="F2244" s="78">
        <v>0.0</v>
      </c>
      <c r="G2244" s="80">
        <v>45.0</v>
      </c>
      <c r="H2244" s="81">
        <v>393155.0</v>
      </c>
      <c r="I2244" s="81">
        <v>480000.0</v>
      </c>
      <c r="J2244" s="81">
        <v>407920.0</v>
      </c>
      <c r="K2244" s="81">
        <v>480000.0</v>
      </c>
      <c r="L2244" s="82">
        <v>0.1700155449363809</v>
      </c>
      <c r="N2244" s="83">
        <f t="shared" si="1"/>
        <v>0.1700155449</v>
      </c>
      <c r="O2244" s="83">
        <f t="shared" si="2"/>
        <v>0.1700155449</v>
      </c>
      <c r="Q2244" s="83">
        <f t="shared" si="3"/>
        <v>0.1809270833</v>
      </c>
      <c r="R2244" s="83">
        <f t="shared" si="4"/>
        <v>0.1700155449</v>
      </c>
      <c r="S2244" s="83" t="b">
        <f t="shared" si="5"/>
        <v>0</v>
      </c>
      <c r="T2244" s="72"/>
      <c r="U2244" s="72"/>
      <c r="V2244" s="72"/>
      <c r="W2244" s="72"/>
      <c r="X2244" s="72"/>
      <c r="Y2244" s="72"/>
      <c r="Z2244" s="72"/>
      <c r="AA2244" s="72"/>
      <c r="AB2244" s="72"/>
      <c r="AC2244" s="72"/>
      <c r="AD2244" s="72"/>
      <c r="AE2244" s="72"/>
      <c r="AF2244" s="72"/>
      <c r="AG2244" s="72"/>
      <c r="AH2244" s="72"/>
      <c r="AI2244" s="72"/>
      <c r="AJ2244" s="72"/>
      <c r="AK2244" s="72"/>
    </row>
    <row r="2245" ht="14.25" customHeight="1">
      <c r="A2245" s="78">
        <v>2242.0</v>
      </c>
      <c r="C2245" s="78" t="str">
        <f>VLOOKUP(G2245,[1]Macrodata_CCF!$A$3:$D$55,4,FALSE)</f>
        <v>#ERROR!</v>
      </c>
      <c r="E2245" s="79" t="str">
        <f>VLOOKUP(G2245,[1]Macrodata_CCF!$A$3:$B$55,2,FALSE)</f>
        <v>#ERROR!</v>
      </c>
      <c r="F2245" s="78">
        <v>0.0</v>
      </c>
      <c r="G2245" s="80">
        <v>2.0</v>
      </c>
      <c r="H2245" s="81">
        <v>173790.0</v>
      </c>
      <c r="I2245" s="81">
        <v>350000.0</v>
      </c>
      <c r="J2245" s="81">
        <v>231940.0</v>
      </c>
      <c r="K2245" s="81">
        <v>350000.0</v>
      </c>
      <c r="L2245" s="82">
        <v>0.3300039725327734</v>
      </c>
      <c r="N2245" s="83">
        <f t="shared" si="1"/>
        <v>0.3300039725</v>
      </c>
      <c r="O2245" s="83">
        <f t="shared" si="2"/>
        <v>0.3300039725</v>
      </c>
      <c r="Q2245" s="83">
        <f t="shared" si="3"/>
        <v>0.5034571429</v>
      </c>
      <c r="R2245" s="83">
        <f t="shared" si="4"/>
        <v>0.3300039725</v>
      </c>
      <c r="S2245" s="83" t="b">
        <f t="shared" si="5"/>
        <v>0</v>
      </c>
      <c r="T2245" s="72"/>
      <c r="U2245" s="72"/>
      <c r="V2245" s="72"/>
      <c r="W2245" s="72"/>
      <c r="X2245" s="72"/>
      <c r="Y2245" s="72"/>
      <c r="Z2245" s="72"/>
      <c r="AA2245" s="72"/>
      <c r="AB2245" s="72"/>
      <c r="AC2245" s="72"/>
      <c r="AD2245" s="72"/>
      <c r="AE2245" s="72"/>
      <c r="AF2245" s="72"/>
      <c r="AG2245" s="72"/>
      <c r="AH2245" s="72"/>
      <c r="AI2245" s="72"/>
      <c r="AJ2245" s="72"/>
      <c r="AK2245" s="72"/>
    </row>
    <row r="2246" ht="14.25" customHeight="1">
      <c r="A2246" s="78">
        <v>2243.0</v>
      </c>
      <c r="C2246" s="78" t="str">
        <f>VLOOKUP(G2246,[1]Macrodata_CCF!$A$3:$D$55,4,FALSE)</f>
        <v>#ERROR!</v>
      </c>
      <c r="E2246" s="79" t="str">
        <f>VLOOKUP(G2246,[1]Macrodata_CCF!$A$3:$B$55,2,FALSE)</f>
        <v>#ERROR!</v>
      </c>
      <c r="F2246" s="78">
        <v>0.0</v>
      </c>
      <c r="G2246" s="80">
        <v>22.0</v>
      </c>
      <c r="H2246" s="81">
        <v>214335.0</v>
      </c>
      <c r="I2246" s="81">
        <v>620000.0</v>
      </c>
      <c r="J2246" s="81">
        <v>287355.0</v>
      </c>
      <c r="K2246" s="81">
        <v>1240000.0</v>
      </c>
      <c r="L2246" s="82">
        <v>0.1800007395264566</v>
      </c>
      <c r="N2246" s="83">
        <f t="shared" si="1"/>
        <v>0.1800007395</v>
      </c>
      <c r="O2246" s="83">
        <f t="shared" si="2"/>
        <v>0.1800007395</v>
      </c>
      <c r="Q2246" s="83">
        <f t="shared" si="3"/>
        <v>0.6542983871</v>
      </c>
      <c r="R2246" s="83">
        <f t="shared" si="4"/>
        <v>0.1800007395</v>
      </c>
      <c r="S2246" s="83" t="b">
        <f t="shared" si="5"/>
        <v>0</v>
      </c>
      <c r="T2246" s="72"/>
      <c r="U2246" s="72"/>
      <c r="V2246" s="72"/>
      <c r="W2246" s="72"/>
      <c r="X2246" s="72"/>
      <c r="Y2246" s="72"/>
      <c r="Z2246" s="72"/>
      <c r="AA2246" s="72"/>
      <c r="AB2246" s="72"/>
      <c r="AC2246" s="72"/>
      <c r="AD2246" s="72"/>
      <c r="AE2246" s="72"/>
      <c r="AF2246" s="72"/>
      <c r="AG2246" s="72"/>
      <c r="AH2246" s="72"/>
      <c r="AI2246" s="72"/>
      <c r="AJ2246" s="72"/>
      <c r="AK2246" s="72"/>
    </row>
    <row r="2247" ht="14.25" customHeight="1">
      <c r="A2247" s="78">
        <v>2244.0</v>
      </c>
      <c r="C2247" s="78" t="str">
        <f>VLOOKUP(G2247,[1]Macrodata_CCF!$A$3:$D$55,4,FALSE)</f>
        <v>#ERROR!</v>
      </c>
      <c r="E2247" s="79" t="str">
        <f>VLOOKUP(G2247,[1]Macrodata_CCF!$A$3:$B$55,2,FALSE)</f>
        <v>#ERROR!</v>
      </c>
      <c r="F2247" s="78">
        <v>0.0</v>
      </c>
      <c r="G2247" s="80">
        <v>28.0</v>
      </c>
      <c r="H2247" s="81">
        <v>29410.0</v>
      </c>
      <c r="I2247" s="81">
        <v>410000.0</v>
      </c>
      <c r="J2247" s="81">
        <v>0.0</v>
      </c>
      <c r="K2247" s="81">
        <v>410000.0</v>
      </c>
      <c r="L2247" s="82">
        <v>-0.07727475761317953</v>
      </c>
      <c r="N2247" s="83">
        <f t="shared" si="1"/>
        <v>-0.07727475761</v>
      </c>
      <c r="O2247" s="83">
        <f t="shared" si="2"/>
        <v>0</v>
      </c>
      <c r="Q2247" s="83">
        <f t="shared" si="3"/>
        <v>0.9282682927</v>
      </c>
      <c r="R2247" s="83">
        <f t="shared" si="4"/>
        <v>-0.07727475761</v>
      </c>
      <c r="S2247" s="83" t="b">
        <f t="shared" si="5"/>
        <v>0</v>
      </c>
      <c r="T2247" s="72"/>
      <c r="U2247" s="72"/>
      <c r="V2247" s="72"/>
      <c r="W2247" s="72"/>
      <c r="X2247" s="72"/>
      <c r="Y2247" s="72"/>
      <c r="Z2247" s="72"/>
      <c r="AA2247" s="72"/>
      <c r="AB2247" s="72"/>
      <c r="AC2247" s="72"/>
      <c r="AD2247" s="72"/>
      <c r="AE2247" s="72"/>
      <c r="AF2247" s="72"/>
      <c r="AG2247" s="72"/>
      <c r="AH2247" s="72"/>
      <c r="AI2247" s="72"/>
      <c r="AJ2247" s="72"/>
      <c r="AK2247" s="72"/>
    </row>
    <row r="2248" ht="14.25" customHeight="1">
      <c r="A2248" s="78">
        <v>2245.0</v>
      </c>
      <c r="C2248" s="78" t="str">
        <f>VLOOKUP(G2248,[1]Macrodata_CCF!$A$3:$D$55,4,FALSE)</f>
        <v>#ERROR!</v>
      </c>
      <c r="E2248" s="79" t="str">
        <f>VLOOKUP(G2248,[1]Macrodata_CCF!$A$3:$B$55,2,FALSE)</f>
        <v>#ERROR!</v>
      </c>
      <c r="F2248" s="78">
        <v>0.0</v>
      </c>
      <c r="G2248" s="80">
        <v>49.0</v>
      </c>
      <c r="H2248" s="81">
        <v>249645.0</v>
      </c>
      <c r="I2248" s="81">
        <v>440000.0</v>
      </c>
      <c r="J2248" s="81">
        <v>276295.0</v>
      </c>
      <c r="K2248" s="81">
        <v>440000.0</v>
      </c>
      <c r="L2248" s="82">
        <v>0.1400015760027317</v>
      </c>
      <c r="N2248" s="83">
        <f t="shared" si="1"/>
        <v>0.140001576</v>
      </c>
      <c r="O2248" s="83">
        <f t="shared" si="2"/>
        <v>0.140001576</v>
      </c>
      <c r="Q2248" s="83">
        <f t="shared" si="3"/>
        <v>0.432625</v>
      </c>
      <c r="R2248" s="83">
        <f t="shared" si="4"/>
        <v>0.140001576</v>
      </c>
      <c r="S2248" s="83" t="b">
        <f t="shared" si="5"/>
        <v>0</v>
      </c>
      <c r="T2248" s="72"/>
      <c r="U2248" s="72"/>
      <c r="V2248" s="72"/>
      <c r="W2248" s="72"/>
      <c r="X2248" s="72"/>
      <c r="Y2248" s="72"/>
      <c r="Z2248" s="72"/>
      <c r="AA2248" s="72"/>
      <c r="AB2248" s="72"/>
      <c r="AC2248" s="72"/>
      <c r="AD2248" s="72"/>
      <c r="AE2248" s="72"/>
      <c r="AF2248" s="72"/>
      <c r="AG2248" s="72"/>
      <c r="AH2248" s="72"/>
      <c r="AI2248" s="72"/>
      <c r="AJ2248" s="72"/>
      <c r="AK2248" s="72"/>
    </row>
    <row r="2249" ht="14.25" customHeight="1">
      <c r="A2249" s="78">
        <v>2246.0</v>
      </c>
      <c r="C2249" s="78" t="str">
        <f>VLOOKUP(G2249,[1]Macrodata_CCF!$A$3:$D$55,4,FALSE)</f>
        <v>#ERROR!</v>
      </c>
      <c r="E2249" s="79" t="str">
        <f>VLOOKUP(G2249,[1]Macrodata_CCF!$A$3:$B$55,2,FALSE)</f>
        <v>#ERROR!</v>
      </c>
      <c r="F2249" s="78">
        <v>0.0</v>
      </c>
      <c r="G2249" s="80">
        <v>52.0</v>
      </c>
      <c r="H2249" s="81">
        <v>380070.0</v>
      </c>
      <c r="I2249" s="81">
        <v>450000.0</v>
      </c>
      <c r="J2249" s="81">
        <v>387760.0</v>
      </c>
      <c r="K2249" s="81">
        <v>450000.0</v>
      </c>
      <c r="L2249" s="82">
        <v>0.10996710996711</v>
      </c>
      <c r="N2249" s="83">
        <f t="shared" si="1"/>
        <v>0.10996711</v>
      </c>
      <c r="O2249" s="83">
        <f t="shared" si="2"/>
        <v>0.10996711</v>
      </c>
      <c r="Q2249" s="83">
        <f t="shared" si="3"/>
        <v>0.1554</v>
      </c>
      <c r="R2249" s="83">
        <f t="shared" si="4"/>
        <v>0.10996711</v>
      </c>
      <c r="S2249" s="83" t="b">
        <f t="shared" si="5"/>
        <v>0</v>
      </c>
      <c r="T2249" s="72"/>
      <c r="U2249" s="72"/>
      <c r="V2249" s="72"/>
      <c r="W2249" s="72"/>
      <c r="X2249" s="72"/>
      <c r="Y2249" s="72"/>
      <c r="Z2249" s="72"/>
      <c r="AA2249" s="72"/>
      <c r="AB2249" s="72"/>
      <c r="AC2249" s="72"/>
      <c r="AD2249" s="72"/>
      <c r="AE2249" s="72"/>
      <c r="AF2249" s="72"/>
      <c r="AG2249" s="72"/>
      <c r="AH2249" s="72"/>
      <c r="AI2249" s="72"/>
      <c r="AJ2249" s="72"/>
      <c r="AK2249" s="72"/>
    </row>
    <row r="2250" ht="14.25" customHeight="1">
      <c r="A2250" s="78">
        <v>2247.0</v>
      </c>
      <c r="C2250" s="78" t="str">
        <f>VLOOKUP(G2250,[1]Macrodata_CCF!$A$3:$D$55,4,FALSE)</f>
        <v>#ERROR!</v>
      </c>
      <c r="E2250" s="79" t="str">
        <f>VLOOKUP(G2250,[1]Macrodata_CCF!$A$3:$B$55,2,FALSE)</f>
        <v>#ERROR!</v>
      </c>
      <c r="F2250" s="78">
        <v>0.0</v>
      </c>
      <c r="G2250" s="80">
        <v>1.0</v>
      </c>
      <c r="H2250" s="81">
        <v>325930.0</v>
      </c>
      <c r="I2250" s="81">
        <v>410000.0</v>
      </c>
      <c r="J2250" s="81">
        <v>356195.0</v>
      </c>
      <c r="K2250" s="81">
        <v>410000.0</v>
      </c>
      <c r="L2250" s="82">
        <v>0.359997621030094</v>
      </c>
      <c r="N2250" s="83">
        <f t="shared" si="1"/>
        <v>0.359997621</v>
      </c>
      <c r="O2250" s="83">
        <f t="shared" si="2"/>
        <v>0.359997621</v>
      </c>
      <c r="Q2250" s="83">
        <f t="shared" si="3"/>
        <v>0.2050487805</v>
      </c>
      <c r="R2250" s="83">
        <f t="shared" si="4"/>
        <v>0.359997621</v>
      </c>
      <c r="S2250" s="83" t="b">
        <f t="shared" si="5"/>
        <v>0</v>
      </c>
      <c r="T2250" s="72"/>
      <c r="U2250" s="72"/>
      <c r="V2250" s="72"/>
      <c r="W2250" s="72"/>
      <c r="X2250" s="72"/>
      <c r="Y2250" s="72"/>
      <c r="Z2250" s="72"/>
      <c r="AA2250" s="72"/>
      <c r="AB2250" s="72"/>
      <c r="AC2250" s="72"/>
      <c r="AD2250" s="72"/>
      <c r="AE2250" s="72"/>
      <c r="AF2250" s="72"/>
      <c r="AG2250" s="72"/>
      <c r="AH2250" s="72"/>
      <c r="AI2250" s="72"/>
      <c r="AJ2250" s="72"/>
      <c r="AK2250" s="72"/>
    </row>
    <row r="2251" ht="14.25" customHeight="1">
      <c r="A2251" s="78">
        <v>2248.0</v>
      </c>
      <c r="C2251" s="78" t="str">
        <f>VLOOKUP(G2251,[1]Macrodata_CCF!$A$3:$D$55,4,FALSE)</f>
        <v>#ERROR!</v>
      </c>
      <c r="E2251" s="79" t="str">
        <f>VLOOKUP(G2251,[1]Macrodata_CCF!$A$3:$B$55,2,FALSE)</f>
        <v>#ERROR!</v>
      </c>
      <c r="F2251" s="78">
        <v>0.0</v>
      </c>
      <c r="G2251" s="80">
        <v>23.0</v>
      </c>
      <c r="H2251" s="81">
        <v>406200.0</v>
      </c>
      <c r="I2251" s="81">
        <v>520000.0</v>
      </c>
      <c r="J2251" s="81">
        <v>423270.0</v>
      </c>
      <c r="K2251" s="81">
        <v>520000.0</v>
      </c>
      <c r="L2251" s="82">
        <v>0.15</v>
      </c>
      <c r="N2251" s="83">
        <f t="shared" si="1"/>
        <v>0.15</v>
      </c>
      <c r="O2251" s="83">
        <f t="shared" si="2"/>
        <v>0.15</v>
      </c>
      <c r="Q2251" s="83">
        <f t="shared" si="3"/>
        <v>0.2188461538</v>
      </c>
      <c r="R2251" s="83">
        <f t="shared" si="4"/>
        <v>0.15</v>
      </c>
      <c r="S2251" s="83" t="b">
        <f t="shared" si="5"/>
        <v>0</v>
      </c>
      <c r="T2251" s="72"/>
      <c r="U2251" s="72"/>
      <c r="V2251" s="72"/>
      <c r="W2251" s="72"/>
      <c r="X2251" s="72"/>
      <c r="Y2251" s="72"/>
      <c r="Z2251" s="72"/>
      <c r="AA2251" s="72"/>
      <c r="AB2251" s="72"/>
      <c r="AC2251" s="72"/>
      <c r="AD2251" s="72"/>
      <c r="AE2251" s="72"/>
      <c r="AF2251" s="72"/>
      <c r="AG2251" s="72"/>
      <c r="AH2251" s="72"/>
      <c r="AI2251" s="72"/>
      <c r="AJ2251" s="72"/>
      <c r="AK2251" s="72"/>
    </row>
    <row r="2252" ht="14.25" customHeight="1">
      <c r="A2252" s="78">
        <v>2249.0</v>
      </c>
      <c r="C2252" s="78" t="str">
        <f>VLOOKUP(G2252,[1]Macrodata_CCF!$A$3:$D$55,4,FALSE)</f>
        <v>#ERROR!</v>
      </c>
      <c r="E2252" s="79" t="str">
        <f>VLOOKUP(G2252,[1]Macrodata_CCF!$A$3:$B$55,2,FALSE)</f>
        <v>#ERROR!</v>
      </c>
      <c r="F2252" s="78">
        <v>0.0</v>
      </c>
      <c r="G2252" s="80">
        <v>13.0</v>
      </c>
      <c r="H2252" s="81">
        <v>57585.0</v>
      </c>
      <c r="I2252" s="81">
        <v>120000.0</v>
      </c>
      <c r="J2252" s="81">
        <v>66325.0</v>
      </c>
      <c r="K2252" s="81">
        <v>216000.0</v>
      </c>
      <c r="L2252" s="82">
        <v>0.1400304414003044</v>
      </c>
      <c r="N2252" s="83">
        <f t="shared" si="1"/>
        <v>0.1400304414</v>
      </c>
      <c r="O2252" s="83">
        <f t="shared" si="2"/>
        <v>0.1400304414</v>
      </c>
      <c r="Q2252" s="83">
        <f t="shared" si="3"/>
        <v>0.520125</v>
      </c>
      <c r="R2252" s="83">
        <f t="shared" si="4"/>
        <v>0.1400304414</v>
      </c>
      <c r="S2252" s="83" t="b">
        <f t="shared" si="5"/>
        <v>0</v>
      </c>
      <c r="T2252" s="72"/>
      <c r="U2252" s="72"/>
      <c r="V2252" s="72"/>
      <c r="W2252" s="72"/>
      <c r="X2252" s="72"/>
      <c r="Y2252" s="72"/>
      <c r="Z2252" s="72"/>
      <c r="AA2252" s="72"/>
      <c r="AB2252" s="72"/>
      <c r="AC2252" s="72"/>
      <c r="AD2252" s="72"/>
      <c r="AE2252" s="72"/>
      <c r="AF2252" s="72"/>
      <c r="AG2252" s="72"/>
      <c r="AH2252" s="72"/>
      <c r="AI2252" s="72"/>
      <c r="AJ2252" s="72"/>
      <c r="AK2252" s="72"/>
    </row>
    <row r="2253" ht="14.25" customHeight="1">
      <c r="A2253" s="78">
        <v>2250.0</v>
      </c>
      <c r="C2253" s="78" t="str">
        <f>VLOOKUP(G2253,[1]Macrodata_CCF!$A$3:$D$55,4,FALSE)</f>
        <v>#ERROR!</v>
      </c>
      <c r="E2253" s="79" t="str">
        <f>VLOOKUP(G2253,[1]Macrodata_CCF!$A$3:$B$55,2,FALSE)</f>
        <v>#ERROR!</v>
      </c>
      <c r="F2253" s="78">
        <v>0.0</v>
      </c>
      <c r="G2253" s="80">
        <v>42.0</v>
      </c>
      <c r="H2253" s="81">
        <v>0.0</v>
      </c>
      <c r="I2253" s="81">
        <v>570000.0</v>
      </c>
      <c r="J2253" s="81">
        <v>228000.0</v>
      </c>
      <c r="K2253" s="81">
        <v>570000.0</v>
      </c>
      <c r="L2253" s="82">
        <v>0.4</v>
      </c>
      <c r="N2253" s="83">
        <f t="shared" si="1"/>
        <v>0.4</v>
      </c>
      <c r="O2253" s="83">
        <f t="shared" si="2"/>
        <v>0.4</v>
      </c>
      <c r="Q2253" s="83">
        <f t="shared" si="3"/>
        <v>1</v>
      </c>
      <c r="R2253" s="83">
        <f t="shared" si="4"/>
        <v>0.4</v>
      </c>
      <c r="S2253" s="83" t="b">
        <f t="shared" si="5"/>
        <v>0</v>
      </c>
      <c r="T2253" s="72"/>
      <c r="U2253" s="72"/>
      <c r="V2253" s="72"/>
      <c r="W2253" s="72"/>
      <c r="X2253" s="72"/>
      <c r="Y2253" s="72"/>
      <c r="Z2253" s="72"/>
      <c r="AA2253" s="72"/>
      <c r="AB2253" s="72"/>
      <c r="AC2253" s="72"/>
      <c r="AD2253" s="72"/>
      <c r="AE2253" s="72"/>
      <c r="AF2253" s="72"/>
      <c r="AG2253" s="72"/>
      <c r="AH2253" s="72"/>
      <c r="AI2253" s="72"/>
      <c r="AJ2253" s="72"/>
      <c r="AK2253" s="72"/>
    </row>
    <row r="2254" ht="14.25" customHeight="1">
      <c r="A2254" s="78">
        <v>2251.0</v>
      </c>
      <c r="C2254" s="78" t="str">
        <f>VLOOKUP(G2254,[1]Macrodata_CCF!$A$3:$D$55,4,FALSE)</f>
        <v>#ERROR!</v>
      </c>
      <c r="E2254" s="79" t="str">
        <f>VLOOKUP(G2254,[1]Macrodata_CCF!$A$3:$B$55,2,FALSE)</f>
        <v>#ERROR!</v>
      </c>
      <c r="F2254" s="78">
        <v>0.0</v>
      </c>
      <c r="G2254" s="80">
        <v>24.0</v>
      </c>
      <c r="H2254" s="81">
        <v>0.0</v>
      </c>
      <c r="I2254" s="81">
        <v>240000.0</v>
      </c>
      <c r="J2254" s="81">
        <v>43200.0</v>
      </c>
      <c r="K2254" s="81">
        <v>240000.0</v>
      </c>
      <c r="L2254" s="82">
        <v>0.18</v>
      </c>
      <c r="N2254" s="83">
        <f t="shared" si="1"/>
        <v>0.18</v>
      </c>
      <c r="O2254" s="83">
        <f t="shared" si="2"/>
        <v>0.18</v>
      </c>
      <c r="Q2254" s="83">
        <f t="shared" si="3"/>
        <v>1</v>
      </c>
      <c r="R2254" s="83">
        <f t="shared" si="4"/>
        <v>0.18</v>
      </c>
      <c r="S2254" s="83" t="b">
        <f t="shared" si="5"/>
        <v>0</v>
      </c>
      <c r="T2254" s="72"/>
      <c r="U2254" s="72"/>
      <c r="V2254" s="72"/>
      <c r="W2254" s="72"/>
      <c r="X2254" s="72"/>
      <c r="Y2254" s="72"/>
      <c r="Z2254" s="72"/>
      <c r="AA2254" s="72"/>
      <c r="AB2254" s="72"/>
      <c r="AC2254" s="72"/>
      <c r="AD2254" s="72"/>
      <c r="AE2254" s="72"/>
      <c r="AF2254" s="72"/>
      <c r="AG2254" s="72"/>
      <c r="AH2254" s="72"/>
      <c r="AI2254" s="72"/>
      <c r="AJ2254" s="72"/>
      <c r="AK2254" s="72"/>
    </row>
    <row r="2255" ht="14.25" customHeight="1">
      <c r="A2255" s="78">
        <v>2252.0</v>
      </c>
      <c r="C2255" s="78" t="str">
        <f>VLOOKUP(G2255,[1]Macrodata_CCF!$A$3:$D$55,4,FALSE)</f>
        <v>#ERROR!</v>
      </c>
      <c r="E2255" s="79" t="str">
        <f>VLOOKUP(G2255,[1]Macrodata_CCF!$A$3:$B$55,2,FALSE)</f>
        <v>#ERROR!</v>
      </c>
      <c r="F2255" s="78">
        <v>0.0</v>
      </c>
      <c r="G2255" s="80">
        <v>8.0</v>
      </c>
      <c r="H2255" s="81">
        <v>85395.0</v>
      </c>
      <c r="I2255" s="81">
        <v>740000.0</v>
      </c>
      <c r="J2255" s="81">
        <v>301415.0</v>
      </c>
      <c r="K2255" s="81">
        <v>740000.0</v>
      </c>
      <c r="L2255" s="82">
        <v>0.3300005346735818</v>
      </c>
      <c r="N2255" s="83">
        <f t="shared" si="1"/>
        <v>0.3300005347</v>
      </c>
      <c r="O2255" s="83">
        <f t="shared" si="2"/>
        <v>0.3300005347</v>
      </c>
      <c r="Q2255" s="83">
        <f t="shared" si="3"/>
        <v>0.8846013514</v>
      </c>
      <c r="R2255" s="83">
        <f t="shared" si="4"/>
        <v>0.3300005347</v>
      </c>
      <c r="S2255" s="83" t="b">
        <f t="shared" si="5"/>
        <v>0</v>
      </c>
      <c r="T2255" s="72"/>
      <c r="U2255" s="72"/>
      <c r="V2255" s="72"/>
      <c r="W2255" s="72"/>
      <c r="X2255" s="72"/>
      <c r="Y2255" s="72"/>
      <c r="Z2255" s="72"/>
      <c r="AA2255" s="72"/>
      <c r="AB2255" s="72"/>
      <c r="AC2255" s="72"/>
      <c r="AD2255" s="72"/>
      <c r="AE2255" s="72"/>
      <c r="AF2255" s="72"/>
      <c r="AG2255" s="72"/>
      <c r="AH2255" s="72"/>
      <c r="AI2255" s="72"/>
      <c r="AJ2255" s="72"/>
      <c r="AK2255" s="72"/>
    </row>
    <row r="2256" ht="14.25" customHeight="1">
      <c r="A2256" s="78">
        <v>2253.0</v>
      </c>
      <c r="C2256" s="78" t="str">
        <f>VLOOKUP(G2256,[1]Macrodata_CCF!$A$3:$D$55,4,FALSE)</f>
        <v>#ERROR!</v>
      </c>
      <c r="E2256" s="79" t="str">
        <f>VLOOKUP(G2256,[1]Macrodata_CCF!$A$3:$B$55,2,FALSE)</f>
        <v>#ERROR!</v>
      </c>
      <c r="F2256" s="78">
        <v>0.0</v>
      </c>
      <c r="G2256" s="80">
        <v>51.0</v>
      </c>
      <c r="H2256" s="81">
        <v>473330.0</v>
      </c>
      <c r="I2256" s="81">
        <v>780000.0</v>
      </c>
      <c r="J2256" s="81">
        <v>372130.0</v>
      </c>
      <c r="K2256" s="81">
        <v>1404000.0</v>
      </c>
      <c r="L2256" s="82">
        <v>-0.3299964130824665</v>
      </c>
      <c r="N2256" s="83">
        <f t="shared" si="1"/>
        <v>-0.3299964131</v>
      </c>
      <c r="O2256" s="83">
        <f t="shared" si="2"/>
        <v>0</v>
      </c>
      <c r="Q2256" s="83">
        <f t="shared" si="3"/>
        <v>0.3931666667</v>
      </c>
      <c r="R2256" s="83">
        <f t="shared" si="4"/>
        <v>-0.3299964131</v>
      </c>
      <c r="S2256" s="83" t="b">
        <f t="shared" si="5"/>
        <v>0</v>
      </c>
      <c r="T2256" s="72"/>
      <c r="U2256" s="72"/>
      <c r="V2256" s="72"/>
      <c r="W2256" s="72"/>
      <c r="X2256" s="72"/>
      <c r="Y2256" s="72"/>
      <c r="Z2256" s="72"/>
      <c r="AA2256" s="72"/>
      <c r="AB2256" s="72"/>
      <c r="AC2256" s="72"/>
      <c r="AD2256" s="72"/>
      <c r="AE2256" s="72"/>
      <c r="AF2256" s="72"/>
      <c r="AG2256" s="72"/>
      <c r="AH2256" s="72"/>
      <c r="AI2256" s="72"/>
      <c r="AJ2256" s="72"/>
      <c r="AK2256" s="72"/>
    </row>
    <row r="2257" ht="14.25" customHeight="1">
      <c r="A2257" s="78">
        <v>2254.0</v>
      </c>
      <c r="C2257" s="78" t="str">
        <f>VLOOKUP(G2257,[1]Macrodata_CCF!$A$3:$D$55,4,FALSE)</f>
        <v>#ERROR!</v>
      </c>
      <c r="E2257" s="79" t="str">
        <f>VLOOKUP(G2257,[1]Macrodata_CCF!$A$3:$B$55,2,FALSE)</f>
        <v>#ERROR!</v>
      </c>
      <c r="F2257" s="78">
        <v>0.0</v>
      </c>
      <c r="G2257" s="80">
        <v>30.0</v>
      </c>
      <c r="H2257" s="81">
        <v>616780.0</v>
      </c>
      <c r="I2257" s="81">
        <v>820000.0</v>
      </c>
      <c r="J2257" s="81">
        <v>645230.0</v>
      </c>
      <c r="K2257" s="81">
        <v>820000.0</v>
      </c>
      <c r="L2257" s="82">
        <v>0.1399960633795886</v>
      </c>
      <c r="N2257" s="83">
        <f t="shared" si="1"/>
        <v>0.1399960634</v>
      </c>
      <c r="O2257" s="83">
        <f t="shared" si="2"/>
        <v>0.1399960634</v>
      </c>
      <c r="Q2257" s="83">
        <f t="shared" si="3"/>
        <v>0.2478292683</v>
      </c>
      <c r="R2257" s="83">
        <f t="shared" si="4"/>
        <v>0.1399960634</v>
      </c>
      <c r="S2257" s="83" t="b">
        <f t="shared" si="5"/>
        <v>0</v>
      </c>
      <c r="T2257" s="72"/>
      <c r="U2257" s="72"/>
      <c r="V2257" s="72"/>
      <c r="W2257" s="72"/>
      <c r="X2257" s="72"/>
      <c r="Y2257" s="72"/>
      <c r="Z2257" s="72"/>
      <c r="AA2257" s="72"/>
      <c r="AB2257" s="72"/>
      <c r="AC2257" s="72"/>
      <c r="AD2257" s="72"/>
      <c r="AE2257" s="72"/>
      <c r="AF2257" s="72"/>
      <c r="AG2257" s="72"/>
      <c r="AH2257" s="72"/>
      <c r="AI2257" s="72"/>
      <c r="AJ2257" s="72"/>
      <c r="AK2257" s="72"/>
    </row>
    <row r="2258" ht="14.25" customHeight="1">
      <c r="A2258" s="78">
        <v>2255.0</v>
      </c>
      <c r="C2258" s="78" t="str">
        <f>VLOOKUP(G2258,[1]Macrodata_CCF!$A$3:$D$55,4,FALSE)</f>
        <v>#ERROR!</v>
      </c>
      <c r="E2258" s="79" t="str">
        <f>VLOOKUP(G2258,[1]Macrodata_CCF!$A$3:$B$55,2,FALSE)</f>
        <v>#ERROR!</v>
      </c>
      <c r="F2258" s="78">
        <v>0.0</v>
      </c>
      <c r="G2258" s="80">
        <v>1.0</v>
      </c>
      <c r="H2258" s="81">
        <v>478735.0</v>
      </c>
      <c r="I2258" s="81">
        <v>750000.0</v>
      </c>
      <c r="J2258" s="81">
        <v>562825.0</v>
      </c>
      <c r="K2258" s="81">
        <v>750000.0</v>
      </c>
      <c r="L2258" s="82">
        <v>0.3099920741710136</v>
      </c>
      <c r="N2258" s="83">
        <f t="shared" si="1"/>
        <v>0.3099920742</v>
      </c>
      <c r="O2258" s="83">
        <f t="shared" si="2"/>
        <v>0.3099920742</v>
      </c>
      <c r="Q2258" s="83">
        <f t="shared" si="3"/>
        <v>0.3616866667</v>
      </c>
      <c r="R2258" s="83">
        <f t="shared" si="4"/>
        <v>0.3099920742</v>
      </c>
      <c r="S2258" s="83" t="b">
        <f t="shared" si="5"/>
        <v>0</v>
      </c>
      <c r="T2258" s="72"/>
      <c r="U2258" s="72"/>
      <c r="V2258" s="72"/>
      <c r="W2258" s="72"/>
      <c r="X2258" s="72"/>
      <c r="Y2258" s="72"/>
      <c r="Z2258" s="72"/>
      <c r="AA2258" s="72"/>
      <c r="AB2258" s="72"/>
      <c r="AC2258" s="72"/>
      <c r="AD2258" s="72"/>
      <c r="AE2258" s="72"/>
      <c r="AF2258" s="72"/>
      <c r="AG2258" s="72"/>
      <c r="AH2258" s="72"/>
      <c r="AI2258" s="72"/>
      <c r="AJ2258" s="72"/>
      <c r="AK2258" s="72"/>
    </row>
    <row r="2259" ht="14.25" customHeight="1">
      <c r="A2259" s="78">
        <v>2256.0</v>
      </c>
      <c r="C2259" s="78" t="str">
        <f>VLOOKUP(G2259,[1]Macrodata_CCF!$A$3:$D$55,4,FALSE)</f>
        <v>#ERROR!</v>
      </c>
      <c r="E2259" s="79" t="str">
        <f>VLOOKUP(G2259,[1]Macrodata_CCF!$A$3:$B$55,2,FALSE)</f>
        <v>#ERROR!</v>
      </c>
      <c r="F2259" s="78">
        <v>0.0</v>
      </c>
      <c r="G2259" s="80">
        <v>23.0</v>
      </c>
      <c r="H2259" s="81">
        <v>36625.0</v>
      </c>
      <c r="I2259" s="81">
        <v>100000.0</v>
      </c>
      <c r="J2259" s="81">
        <v>49300.0</v>
      </c>
      <c r="K2259" s="81">
        <v>130000.0</v>
      </c>
      <c r="L2259" s="82">
        <v>0.2</v>
      </c>
      <c r="N2259" s="83">
        <f t="shared" si="1"/>
        <v>0.2</v>
      </c>
      <c r="O2259" s="83">
        <f t="shared" si="2"/>
        <v>0.2</v>
      </c>
      <c r="Q2259" s="83">
        <f t="shared" si="3"/>
        <v>0.63375</v>
      </c>
      <c r="R2259" s="83">
        <f t="shared" si="4"/>
        <v>0.2</v>
      </c>
      <c r="S2259" s="83" t="b">
        <f t="shared" si="5"/>
        <v>0</v>
      </c>
      <c r="T2259" s="72"/>
      <c r="U2259" s="72"/>
      <c r="V2259" s="72"/>
      <c r="W2259" s="72"/>
      <c r="X2259" s="72"/>
      <c r="Y2259" s="72"/>
      <c r="Z2259" s="72"/>
      <c r="AA2259" s="72"/>
      <c r="AB2259" s="72"/>
      <c r="AC2259" s="72"/>
      <c r="AD2259" s="72"/>
      <c r="AE2259" s="72"/>
      <c r="AF2259" s="72"/>
      <c r="AG2259" s="72"/>
      <c r="AH2259" s="72"/>
      <c r="AI2259" s="72"/>
      <c r="AJ2259" s="72"/>
      <c r="AK2259" s="72"/>
    </row>
    <row r="2260" ht="14.25" customHeight="1">
      <c r="A2260" s="78">
        <v>2257.0</v>
      </c>
      <c r="C2260" s="78" t="str">
        <f>VLOOKUP(G2260,[1]Macrodata_CCF!$A$3:$D$55,4,FALSE)</f>
        <v>#ERROR!</v>
      </c>
      <c r="E2260" s="79" t="str">
        <f>VLOOKUP(G2260,[1]Macrodata_CCF!$A$3:$B$55,2,FALSE)</f>
        <v>#ERROR!</v>
      </c>
      <c r="F2260" s="78">
        <v>0.0</v>
      </c>
      <c r="G2260" s="80">
        <v>22.0</v>
      </c>
      <c r="H2260" s="81">
        <v>0.0</v>
      </c>
      <c r="I2260" s="81">
        <v>340000.0</v>
      </c>
      <c r="J2260" s="81">
        <v>346800.0</v>
      </c>
      <c r="K2260" s="81">
        <v>340000.0</v>
      </c>
      <c r="L2260" s="82">
        <v>1.02</v>
      </c>
      <c r="N2260" s="83">
        <f t="shared" si="1"/>
        <v>1.02</v>
      </c>
      <c r="O2260" s="83">
        <f t="shared" si="2"/>
        <v>1</v>
      </c>
      <c r="Q2260" s="83">
        <f t="shared" si="3"/>
        <v>1</v>
      </c>
      <c r="R2260" s="83">
        <f t="shared" si="4"/>
        <v>1.02</v>
      </c>
      <c r="S2260" s="83" t="b">
        <f t="shared" si="5"/>
        <v>0</v>
      </c>
      <c r="T2260" s="72"/>
      <c r="U2260" s="72"/>
      <c r="V2260" s="72"/>
      <c r="W2260" s="72"/>
      <c r="X2260" s="72"/>
      <c r="Y2260" s="72"/>
      <c r="Z2260" s="72"/>
      <c r="AA2260" s="72"/>
      <c r="AB2260" s="72"/>
      <c r="AC2260" s="72"/>
      <c r="AD2260" s="72"/>
      <c r="AE2260" s="72"/>
      <c r="AF2260" s="72"/>
      <c r="AG2260" s="72"/>
      <c r="AH2260" s="72"/>
      <c r="AI2260" s="72"/>
      <c r="AJ2260" s="72"/>
      <c r="AK2260" s="72"/>
    </row>
    <row r="2261" ht="14.25" customHeight="1">
      <c r="A2261" s="78">
        <v>2258.0</v>
      </c>
      <c r="C2261" s="78" t="str">
        <f>VLOOKUP(G2261,[1]Macrodata_CCF!$A$3:$D$55,4,FALSE)</f>
        <v>#ERROR!</v>
      </c>
      <c r="E2261" s="79" t="str">
        <f>VLOOKUP(G2261,[1]Macrodata_CCF!$A$3:$B$55,2,FALSE)</f>
        <v>#ERROR!</v>
      </c>
      <c r="F2261" s="78">
        <v>0.0</v>
      </c>
      <c r="G2261" s="80">
        <v>30.0</v>
      </c>
      <c r="H2261" s="81">
        <v>93545.0</v>
      </c>
      <c r="I2261" s="81">
        <v>600000.0</v>
      </c>
      <c r="J2261" s="81">
        <v>169515.0</v>
      </c>
      <c r="K2261" s="81">
        <v>600000.0</v>
      </c>
      <c r="L2261" s="82">
        <v>0.1500034553909034</v>
      </c>
      <c r="N2261" s="83">
        <f t="shared" si="1"/>
        <v>0.1500034554</v>
      </c>
      <c r="O2261" s="83">
        <f t="shared" si="2"/>
        <v>0.1500034554</v>
      </c>
      <c r="Q2261" s="83">
        <f t="shared" si="3"/>
        <v>0.8440916667</v>
      </c>
      <c r="R2261" s="83">
        <f t="shared" si="4"/>
        <v>0.1500034554</v>
      </c>
      <c r="S2261" s="83" t="b">
        <f t="shared" si="5"/>
        <v>0</v>
      </c>
      <c r="T2261" s="72"/>
      <c r="U2261" s="72"/>
      <c r="V2261" s="72"/>
      <c r="W2261" s="72"/>
      <c r="X2261" s="72"/>
      <c r="Y2261" s="72"/>
      <c r="Z2261" s="72"/>
      <c r="AA2261" s="72"/>
      <c r="AB2261" s="72"/>
      <c r="AC2261" s="72"/>
      <c r="AD2261" s="72"/>
      <c r="AE2261" s="72"/>
      <c r="AF2261" s="72"/>
      <c r="AG2261" s="72"/>
      <c r="AH2261" s="72"/>
      <c r="AI2261" s="72"/>
      <c r="AJ2261" s="72"/>
      <c r="AK2261" s="72"/>
    </row>
    <row r="2262" ht="14.25" customHeight="1">
      <c r="A2262" s="78">
        <v>2259.0</v>
      </c>
      <c r="C2262" s="78" t="str">
        <f>VLOOKUP(G2262,[1]Macrodata_CCF!$A$3:$D$55,4,FALSE)</f>
        <v>#ERROR!</v>
      </c>
      <c r="E2262" s="79" t="str">
        <f>VLOOKUP(G2262,[1]Macrodata_CCF!$A$3:$B$55,2,FALSE)</f>
        <v>#ERROR!</v>
      </c>
      <c r="F2262" s="78">
        <v>0.0</v>
      </c>
      <c r="G2262" s="80">
        <v>45.0</v>
      </c>
      <c r="H2262" s="81">
        <v>0.0</v>
      </c>
      <c r="I2262" s="81">
        <v>310000.0</v>
      </c>
      <c r="J2262" s="81">
        <v>0.0</v>
      </c>
      <c r="K2262" s="81">
        <v>310000.0</v>
      </c>
      <c r="L2262" s="82">
        <v>0.0</v>
      </c>
      <c r="N2262" s="83">
        <f t="shared" si="1"/>
        <v>0</v>
      </c>
      <c r="O2262" s="83">
        <f t="shared" si="2"/>
        <v>0</v>
      </c>
      <c r="Q2262" s="83">
        <f t="shared" si="3"/>
        <v>1</v>
      </c>
      <c r="R2262" s="83">
        <f t="shared" si="4"/>
        <v>0</v>
      </c>
      <c r="S2262" s="83" t="b">
        <f t="shared" si="5"/>
        <v>0</v>
      </c>
      <c r="T2262" s="72"/>
      <c r="U2262" s="72"/>
      <c r="V2262" s="72"/>
      <c r="W2262" s="72"/>
      <c r="X2262" s="72"/>
      <c r="Y2262" s="72"/>
      <c r="Z2262" s="72"/>
      <c r="AA2262" s="72"/>
      <c r="AB2262" s="72"/>
      <c r="AC2262" s="72"/>
      <c r="AD2262" s="72"/>
      <c r="AE2262" s="72"/>
      <c r="AF2262" s="72"/>
      <c r="AG2262" s="72"/>
      <c r="AH2262" s="72"/>
      <c r="AI2262" s="72"/>
      <c r="AJ2262" s="72"/>
      <c r="AK2262" s="72"/>
    </row>
    <row r="2263" ht="14.25" customHeight="1">
      <c r="A2263" s="78">
        <v>2260.0</v>
      </c>
      <c r="C2263" s="78" t="str">
        <f>VLOOKUP(G2263,[1]Macrodata_CCF!$A$3:$D$55,4,FALSE)</f>
        <v>#ERROR!</v>
      </c>
      <c r="E2263" s="79" t="str">
        <f>VLOOKUP(G2263,[1]Macrodata_CCF!$A$3:$B$55,2,FALSE)</f>
        <v>#ERROR!</v>
      </c>
      <c r="F2263" s="78">
        <v>1.0</v>
      </c>
      <c r="G2263" s="80">
        <v>27.0</v>
      </c>
      <c r="H2263" s="81">
        <v>241185.0</v>
      </c>
      <c r="I2263" s="81">
        <v>530000.0</v>
      </c>
      <c r="J2263" s="81">
        <v>362485.0</v>
      </c>
      <c r="K2263" s="81">
        <v>530000.0</v>
      </c>
      <c r="L2263" s="82">
        <v>0.419992036424701</v>
      </c>
      <c r="N2263" s="83">
        <f t="shared" si="1"/>
        <v>0.4199920364</v>
      </c>
      <c r="O2263" s="83">
        <f t="shared" si="2"/>
        <v>0.4199920364</v>
      </c>
      <c r="Q2263" s="83">
        <f t="shared" si="3"/>
        <v>0.5449339623</v>
      </c>
      <c r="R2263" s="83">
        <f t="shared" si="4"/>
        <v>0.4199920364</v>
      </c>
      <c r="S2263" s="83" t="b">
        <f t="shared" si="5"/>
        <v>0</v>
      </c>
      <c r="T2263" s="72"/>
      <c r="U2263" s="72"/>
      <c r="V2263" s="72"/>
      <c r="W2263" s="72"/>
      <c r="X2263" s="72"/>
      <c r="Y2263" s="72"/>
      <c r="Z2263" s="72"/>
      <c r="AA2263" s="72"/>
      <c r="AB2263" s="72"/>
      <c r="AC2263" s="72"/>
      <c r="AD2263" s="72"/>
      <c r="AE2263" s="72"/>
      <c r="AF2263" s="72"/>
      <c r="AG2263" s="72"/>
      <c r="AH2263" s="72"/>
      <c r="AI2263" s="72"/>
      <c r="AJ2263" s="72"/>
      <c r="AK2263" s="72"/>
    </row>
    <row r="2264" ht="14.25" customHeight="1">
      <c r="A2264" s="78">
        <v>2261.0</v>
      </c>
      <c r="C2264" s="78" t="str">
        <f>VLOOKUP(G2264,[1]Macrodata_CCF!$A$3:$D$55,4,FALSE)</f>
        <v>#ERROR!</v>
      </c>
      <c r="E2264" s="79" t="str">
        <f>VLOOKUP(G2264,[1]Macrodata_CCF!$A$3:$B$55,2,FALSE)</f>
        <v>#ERROR!</v>
      </c>
      <c r="F2264" s="78">
        <v>0.0</v>
      </c>
      <c r="G2264" s="80">
        <v>10.0</v>
      </c>
      <c r="H2264" s="81">
        <v>469790.0</v>
      </c>
      <c r="I2264" s="81">
        <v>680000.0</v>
      </c>
      <c r="J2264" s="81">
        <v>419340.0</v>
      </c>
      <c r="K2264" s="81">
        <v>680000.0</v>
      </c>
      <c r="L2264" s="82">
        <v>-0.2399980971409543</v>
      </c>
      <c r="N2264" s="83">
        <f t="shared" si="1"/>
        <v>-0.2399980971</v>
      </c>
      <c r="O2264" s="83">
        <f t="shared" si="2"/>
        <v>0</v>
      </c>
      <c r="Q2264" s="83">
        <f t="shared" si="3"/>
        <v>0.3091323529</v>
      </c>
      <c r="R2264" s="83">
        <f t="shared" si="4"/>
        <v>-0.2399980971</v>
      </c>
      <c r="S2264" s="83" t="b">
        <f t="shared" si="5"/>
        <v>0</v>
      </c>
      <c r="T2264" s="72"/>
      <c r="U2264" s="72"/>
      <c r="V2264" s="72"/>
      <c r="W2264" s="72"/>
      <c r="X2264" s="72"/>
      <c r="Y2264" s="72"/>
      <c r="Z2264" s="72"/>
      <c r="AA2264" s="72"/>
      <c r="AB2264" s="72"/>
      <c r="AC2264" s="72"/>
      <c r="AD2264" s="72"/>
      <c r="AE2264" s="72"/>
      <c r="AF2264" s="72"/>
      <c r="AG2264" s="72"/>
      <c r="AH2264" s="72"/>
      <c r="AI2264" s="72"/>
      <c r="AJ2264" s="72"/>
      <c r="AK2264" s="72"/>
    </row>
    <row r="2265" ht="14.25" customHeight="1">
      <c r="A2265" s="78">
        <v>2262.0</v>
      </c>
      <c r="C2265" s="78" t="str">
        <f>VLOOKUP(G2265,[1]Macrodata_CCF!$A$3:$D$55,4,FALSE)</f>
        <v>#ERROR!</v>
      </c>
      <c r="E2265" s="79" t="str">
        <f>VLOOKUP(G2265,[1]Macrodata_CCF!$A$3:$B$55,2,FALSE)</f>
        <v>#ERROR!</v>
      </c>
      <c r="F2265" s="78">
        <v>0.0</v>
      </c>
      <c r="G2265" s="80">
        <v>35.0</v>
      </c>
      <c r="H2265" s="81">
        <v>384640.0</v>
      </c>
      <c r="I2265" s="81">
        <v>760000.0</v>
      </c>
      <c r="J2265" s="81">
        <v>392145.0</v>
      </c>
      <c r="K2265" s="81">
        <v>760000.0</v>
      </c>
      <c r="L2265" s="82">
        <v>0.0199941389599318</v>
      </c>
      <c r="N2265" s="83">
        <f t="shared" si="1"/>
        <v>0.01999413896</v>
      </c>
      <c r="O2265" s="83">
        <f t="shared" si="2"/>
        <v>0.01999413896</v>
      </c>
      <c r="Q2265" s="83">
        <f t="shared" si="3"/>
        <v>0.4938947368</v>
      </c>
      <c r="R2265" s="83">
        <f t="shared" si="4"/>
        <v>0.01999413896</v>
      </c>
      <c r="S2265" s="83" t="b">
        <f t="shared" si="5"/>
        <v>0</v>
      </c>
      <c r="T2265" s="72"/>
      <c r="U2265" s="72"/>
      <c r="V2265" s="72"/>
      <c r="W2265" s="72"/>
      <c r="X2265" s="72"/>
      <c r="Y2265" s="72"/>
      <c r="Z2265" s="72"/>
      <c r="AA2265" s="72"/>
      <c r="AB2265" s="72"/>
      <c r="AC2265" s="72"/>
      <c r="AD2265" s="72"/>
      <c r="AE2265" s="72"/>
      <c r="AF2265" s="72"/>
      <c r="AG2265" s="72"/>
      <c r="AH2265" s="72"/>
      <c r="AI2265" s="72"/>
      <c r="AJ2265" s="72"/>
      <c r="AK2265" s="72"/>
    </row>
    <row r="2266" ht="14.25" customHeight="1">
      <c r="A2266" s="78">
        <v>2263.0</v>
      </c>
      <c r="C2266" s="78" t="str">
        <f>VLOOKUP(G2266,[1]Macrodata_CCF!$A$3:$D$55,4,FALSE)</f>
        <v>#ERROR!</v>
      </c>
      <c r="E2266" s="79" t="str">
        <f>VLOOKUP(G2266,[1]Macrodata_CCF!$A$3:$B$55,2,FALSE)</f>
        <v>#ERROR!</v>
      </c>
      <c r="F2266" s="78">
        <v>1.0</v>
      </c>
      <c r="G2266" s="80">
        <v>16.0</v>
      </c>
      <c r="H2266" s="81">
        <v>691635.0</v>
      </c>
      <c r="I2266" s="81">
        <v>890000.0</v>
      </c>
      <c r="J2266" s="81">
        <v>806685.0</v>
      </c>
      <c r="K2266" s="81">
        <v>890000.0</v>
      </c>
      <c r="L2266" s="82">
        <v>0.5799914299397575</v>
      </c>
      <c r="N2266" s="83">
        <f t="shared" si="1"/>
        <v>0.5799914299</v>
      </c>
      <c r="O2266" s="83">
        <f t="shared" si="2"/>
        <v>0.5799914299</v>
      </c>
      <c r="Q2266" s="83">
        <f t="shared" si="3"/>
        <v>0.2228820225</v>
      </c>
      <c r="R2266" s="83">
        <f t="shared" si="4"/>
        <v>0.5799914299</v>
      </c>
      <c r="S2266" s="83" t="b">
        <f t="shared" si="5"/>
        <v>0</v>
      </c>
      <c r="T2266" s="72"/>
      <c r="U2266" s="72"/>
      <c r="V2266" s="72"/>
      <c r="W2266" s="72"/>
      <c r="X2266" s="72"/>
      <c r="Y2266" s="72"/>
      <c r="Z2266" s="72"/>
      <c r="AA2266" s="72"/>
      <c r="AB2266" s="72"/>
      <c r="AC2266" s="72"/>
      <c r="AD2266" s="72"/>
      <c r="AE2266" s="72"/>
      <c r="AF2266" s="72"/>
      <c r="AG2266" s="72"/>
      <c r="AH2266" s="72"/>
      <c r="AI2266" s="72"/>
      <c r="AJ2266" s="72"/>
      <c r="AK2266" s="72"/>
    </row>
    <row r="2267" ht="14.25" customHeight="1">
      <c r="A2267" s="78">
        <v>2264.0</v>
      </c>
      <c r="C2267" s="78" t="str">
        <f>VLOOKUP(G2267,[1]Macrodata_CCF!$A$3:$D$55,4,FALSE)</f>
        <v>#ERROR!</v>
      </c>
      <c r="E2267" s="79" t="str">
        <f>VLOOKUP(G2267,[1]Macrodata_CCF!$A$3:$B$55,2,FALSE)</f>
        <v>#ERROR!</v>
      </c>
      <c r="F2267" s="78">
        <v>0.0</v>
      </c>
      <c r="G2267" s="80">
        <v>45.0</v>
      </c>
      <c r="H2267" s="81">
        <v>220685.0</v>
      </c>
      <c r="I2267" s="81">
        <v>600000.0</v>
      </c>
      <c r="J2267" s="81">
        <v>273790.0</v>
      </c>
      <c r="K2267" s="81">
        <v>1080000.0</v>
      </c>
      <c r="L2267" s="82">
        <v>0.1400023726981532</v>
      </c>
      <c r="N2267" s="83">
        <f t="shared" si="1"/>
        <v>0.1400023727</v>
      </c>
      <c r="O2267" s="83">
        <f t="shared" si="2"/>
        <v>0.1400023727</v>
      </c>
      <c r="Q2267" s="83">
        <f t="shared" si="3"/>
        <v>0.6321916667</v>
      </c>
      <c r="R2267" s="83">
        <f t="shared" si="4"/>
        <v>0.1400023727</v>
      </c>
      <c r="S2267" s="83" t="b">
        <f t="shared" si="5"/>
        <v>0</v>
      </c>
      <c r="T2267" s="72"/>
      <c r="U2267" s="72"/>
      <c r="V2267" s="72"/>
      <c r="W2267" s="72"/>
      <c r="X2267" s="72"/>
      <c r="Y2267" s="72"/>
      <c r="Z2267" s="72"/>
      <c r="AA2267" s="72"/>
      <c r="AB2267" s="72"/>
      <c r="AC2267" s="72"/>
      <c r="AD2267" s="72"/>
      <c r="AE2267" s="72"/>
      <c r="AF2267" s="72"/>
      <c r="AG2267" s="72"/>
      <c r="AH2267" s="72"/>
      <c r="AI2267" s="72"/>
      <c r="AJ2267" s="72"/>
      <c r="AK2267" s="72"/>
    </row>
    <row r="2268" ht="14.25" customHeight="1">
      <c r="A2268" s="78">
        <v>2265.0</v>
      </c>
      <c r="C2268" s="78" t="str">
        <f>VLOOKUP(G2268,[1]Macrodata_CCF!$A$3:$D$55,4,FALSE)</f>
        <v>#ERROR!</v>
      </c>
      <c r="E2268" s="79" t="str">
        <f>VLOOKUP(G2268,[1]Macrodata_CCF!$A$3:$B$55,2,FALSE)</f>
        <v>#ERROR!</v>
      </c>
      <c r="F2268" s="78">
        <v>0.0</v>
      </c>
      <c r="G2268" s="80">
        <v>41.0</v>
      </c>
      <c r="H2268" s="81">
        <v>142810.0</v>
      </c>
      <c r="I2268" s="81">
        <v>240000.0</v>
      </c>
      <c r="J2268" s="81">
        <v>165165.0</v>
      </c>
      <c r="K2268" s="81">
        <v>240000.0</v>
      </c>
      <c r="L2268" s="82">
        <v>0.2300133758617142</v>
      </c>
      <c r="N2268" s="83">
        <f t="shared" si="1"/>
        <v>0.2300133759</v>
      </c>
      <c r="O2268" s="83">
        <f t="shared" si="2"/>
        <v>0.2300133759</v>
      </c>
      <c r="Q2268" s="83">
        <f t="shared" si="3"/>
        <v>0.4049583333</v>
      </c>
      <c r="R2268" s="83">
        <f t="shared" si="4"/>
        <v>0.2300133759</v>
      </c>
      <c r="S2268" s="83" t="b">
        <f t="shared" si="5"/>
        <v>0</v>
      </c>
      <c r="T2268" s="72"/>
      <c r="U2268" s="72"/>
      <c r="V2268" s="72"/>
      <c r="W2268" s="72"/>
      <c r="X2268" s="72"/>
      <c r="Y2268" s="72"/>
      <c r="Z2268" s="72"/>
      <c r="AA2268" s="72"/>
      <c r="AB2268" s="72"/>
      <c r="AC2268" s="72"/>
      <c r="AD2268" s="72"/>
      <c r="AE2268" s="72"/>
      <c r="AF2268" s="72"/>
      <c r="AG2268" s="72"/>
      <c r="AH2268" s="72"/>
      <c r="AI2268" s="72"/>
      <c r="AJ2268" s="72"/>
      <c r="AK2268" s="72"/>
    </row>
    <row r="2269" ht="14.25" customHeight="1">
      <c r="A2269" s="78">
        <v>2266.0</v>
      </c>
      <c r="C2269" s="78" t="str">
        <f>VLOOKUP(G2269,[1]Macrodata_CCF!$A$3:$D$55,4,FALSE)</f>
        <v>#ERROR!</v>
      </c>
      <c r="E2269" s="79" t="str">
        <f>VLOOKUP(G2269,[1]Macrodata_CCF!$A$3:$B$55,2,FALSE)</f>
        <v>#ERROR!</v>
      </c>
      <c r="F2269" s="78">
        <v>0.0</v>
      </c>
      <c r="G2269" s="80">
        <v>52.0</v>
      </c>
      <c r="H2269" s="81">
        <v>469890.0</v>
      </c>
      <c r="I2269" s="81">
        <v>490000.0</v>
      </c>
      <c r="J2269" s="81">
        <v>471095.0</v>
      </c>
      <c r="K2269" s="81">
        <v>980000.0</v>
      </c>
      <c r="L2269" s="82">
        <v>0.0599204375932372</v>
      </c>
      <c r="N2269" s="83">
        <f t="shared" si="1"/>
        <v>0.05992043759</v>
      </c>
      <c r="O2269" s="83">
        <f t="shared" si="2"/>
        <v>0.05992043759</v>
      </c>
      <c r="Q2269" s="83">
        <f t="shared" si="3"/>
        <v>0.04104081633</v>
      </c>
      <c r="R2269" s="83">
        <f t="shared" si="4"/>
        <v>0.002459183673</v>
      </c>
      <c r="S2269" s="83" t="b">
        <f t="shared" si="5"/>
        <v>0</v>
      </c>
      <c r="T2269" s="72"/>
      <c r="U2269" s="72"/>
      <c r="V2269" s="72"/>
      <c r="W2269" s="72"/>
      <c r="X2269" s="72"/>
      <c r="Y2269" s="72"/>
      <c r="Z2269" s="72"/>
      <c r="AA2269" s="72"/>
      <c r="AB2269" s="72"/>
      <c r="AC2269" s="72"/>
      <c r="AD2269" s="72"/>
      <c r="AE2269" s="72"/>
      <c r="AF2269" s="72"/>
      <c r="AG2269" s="72"/>
      <c r="AH2269" s="72"/>
      <c r="AI2269" s="72"/>
      <c r="AJ2269" s="72"/>
      <c r="AK2269" s="72"/>
    </row>
    <row r="2270" ht="14.25" customHeight="1">
      <c r="A2270" s="78">
        <v>2267.0</v>
      </c>
      <c r="C2270" s="78" t="str">
        <f>VLOOKUP(G2270,[1]Macrodata_CCF!$A$3:$D$55,4,FALSE)</f>
        <v>#ERROR!</v>
      </c>
      <c r="E2270" s="79" t="str">
        <f>VLOOKUP(G2270,[1]Macrodata_CCF!$A$3:$B$55,2,FALSE)</f>
        <v>#ERROR!</v>
      </c>
      <c r="F2270" s="78">
        <v>0.0</v>
      </c>
      <c r="G2270" s="80">
        <v>49.0</v>
      </c>
      <c r="H2270" s="81">
        <v>0.0</v>
      </c>
      <c r="I2270" s="81">
        <v>440000.0</v>
      </c>
      <c r="J2270" s="81">
        <v>26400.0</v>
      </c>
      <c r="K2270" s="81">
        <v>704000.0</v>
      </c>
      <c r="L2270" s="82">
        <v>0.06</v>
      </c>
      <c r="N2270" s="83">
        <f t="shared" si="1"/>
        <v>0.06</v>
      </c>
      <c r="O2270" s="83">
        <f t="shared" si="2"/>
        <v>0.06</v>
      </c>
      <c r="Q2270" s="83">
        <f t="shared" si="3"/>
        <v>1</v>
      </c>
      <c r="R2270" s="83">
        <f t="shared" si="4"/>
        <v>0.06</v>
      </c>
      <c r="S2270" s="83" t="b">
        <f t="shared" si="5"/>
        <v>0</v>
      </c>
      <c r="T2270" s="72"/>
      <c r="U2270" s="72"/>
      <c r="V2270" s="72"/>
      <c r="W2270" s="72"/>
      <c r="X2270" s="72"/>
      <c r="Y2270" s="72"/>
      <c r="Z2270" s="72"/>
      <c r="AA2270" s="72"/>
      <c r="AB2270" s="72"/>
      <c r="AC2270" s="72"/>
      <c r="AD2270" s="72"/>
      <c r="AE2270" s="72"/>
      <c r="AF2270" s="72"/>
      <c r="AG2270" s="72"/>
      <c r="AH2270" s="72"/>
      <c r="AI2270" s="72"/>
      <c r="AJ2270" s="72"/>
      <c r="AK2270" s="72"/>
    </row>
    <row r="2271" ht="14.25" customHeight="1">
      <c r="A2271" s="78">
        <v>2268.0</v>
      </c>
      <c r="C2271" s="78" t="str">
        <f>VLOOKUP(G2271,[1]Macrodata_CCF!$A$3:$D$55,4,FALSE)</f>
        <v>#ERROR!</v>
      </c>
      <c r="E2271" s="79" t="str">
        <f>VLOOKUP(G2271,[1]Macrodata_CCF!$A$3:$B$55,2,FALSE)</f>
        <v>#ERROR!</v>
      </c>
      <c r="F2271" s="78">
        <v>0.0</v>
      </c>
      <c r="G2271" s="80">
        <v>47.0</v>
      </c>
      <c r="H2271" s="81">
        <v>0.0</v>
      </c>
      <c r="I2271" s="81">
        <v>180000.0</v>
      </c>
      <c r="J2271" s="81">
        <v>30600.0</v>
      </c>
      <c r="K2271" s="81">
        <v>180000.0</v>
      </c>
      <c r="L2271" s="82">
        <v>0.17</v>
      </c>
      <c r="N2271" s="83">
        <f t="shared" si="1"/>
        <v>0.17</v>
      </c>
      <c r="O2271" s="83">
        <f t="shared" si="2"/>
        <v>0.17</v>
      </c>
      <c r="Q2271" s="83">
        <f t="shared" si="3"/>
        <v>1</v>
      </c>
      <c r="R2271" s="83">
        <f t="shared" si="4"/>
        <v>0.17</v>
      </c>
      <c r="S2271" s="83" t="b">
        <f t="shared" si="5"/>
        <v>0</v>
      </c>
      <c r="T2271" s="72"/>
      <c r="U2271" s="72"/>
      <c r="V2271" s="72"/>
      <c r="W2271" s="72"/>
      <c r="X2271" s="72"/>
      <c r="Y2271" s="72"/>
      <c r="Z2271" s="72"/>
      <c r="AA2271" s="72"/>
      <c r="AB2271" s="72"/>
      <c r="AC2271" s="72"/>
      <c r="AD2271" s="72"/>
      <c r="AE2271" s="72"/>
      <c r="AF2271" s="72"/>
      <c r="AG2271" s="72"/>
      <c r="AH2271" s="72"/>
      <c r="AI2271" s="72"/>
      <c r="AJ2271" s="72"/>
      <c r="AK2271" s="72"/>
    </row>
    <row r="2272" ht="14.25" customHeight="1">
      <c r="A2272" s="78">
        <v>2269.0</v>
      </c>
      <c r="C2272" s="78" t="str">
        <f>VLOOKUP(G2272,[1]Macrodata_CCF!$A$3:$D$55,4,FALSE)</f>
        <v>#ERROR!</v>
      </c>
      <c r="E2272" s="79" t="str">
        <f>VLOOKUP(G2272,[1]Macrodata_CCF!$A$3:$B$55,2,FALSE)</f>
        <v>#ERROR!</v>
      </c>
      <c r="F2272" s="78">
        <v>0.0</v>
      </c>
      <c r="G2272" s="80">
        <v>35.0</v>
      </c>
      <c r="H2272" s="81">
        <v>46665.0</v>
      </c>
      <c r="I2272" s="81">
        <v>660000.0</v>
      </c>
      <c r="J2272" s="81">
        <v>126400.0</v>
      </c>
      <c r="K2272" s="81">
        <v>660000.0</v>
      </c>
      <c r="L2272" s="82">
        <v>0.1300023641240105</v>
      </c>
      <c r="N2272" s="83">
        <f t="shared" si="1"/>
        <v>0.1300023641</v>
      </c>
      <c r="O2272" s="83">
        <f t="shared" si="2"/>
        <v>0.1300023641</v>
      </c>
      <c r="Q2272" s="83">
        <f t="shared" si="3"/>
        <v>0.9292954545</v>
      </c>
      <c r="R2272" s="83">
        <f t="shared" si="4"/>
        <v>0.1300023641</v>
      </c>
      <c r="S2272" s="83" t="b">
        <f t="shared" si="5"/>
        <v>0</v>
      </c>
      <c r="T2272" s="72"/>
      <c r="U2272" s="72"/>
      <c r="V2272" s="72"/>
      <c r="W2272" s="72"/>
      <c r="X2272" s="72"/>
      <c r="Y2272" s="72"/>
      <c r="Z2272" s="72"/>
      <c r="AA2272" s="72"/>
      <c r="AB2272" s="72"/>
      <c r="AC2272" s="72"/>
      <c r="AD2272" s="72"/>
      <c r="AE2272" s="72"/>
      <c r="AF2272" s="72"/>
      <c r="AG2272" s="72"/>
      <c r="AH2272" s="72"/>
      <c r="AI2272" s="72"/>
      <c r="AJ2272" s="72"/>
      <c r="AK2272" s="72"/>
    </row>
    <row r="2273" ht="14.25" customHeight="1">
      <c r="A2273" s="78">
        <v>2270.0</v>
      </c>
      <c r="C2273" s="78" t="str">
        <f>VLOOKUP(G2273,[1]Macrodata_CCF!$A$3:$D$55,4,FALSE)</f>
        <v>#ERROR!</v>
      </c>
      <c r="E2273" s="79" t="str">
        <f>VLOOKUP(G2273,[1]Macrodata_CCF!$A$3:$B$55,2,FALSE)</f>
        <v>#ERROR!</v>
      </c>
      <c r="F2273" s="78">
        <v>0.0</v>
      </c>
      <c r="G2273" s="80">
        <v>2.0</v>
      </c>
      <c r="H2273" s="81">
        <v>104130.0</v>
      </c>
      <c r="I2273" s="81">
        <v>320000.0</v>
      </c>
      <c r="J2273" s="81">
        <v>93335.0</v>
      </c>
      <c r="K2273" s="81">
        <v>320000.0</v>
      </c>
      <c r="L2273" s="82">
        <v>-0.05000694862648816</v>
      </c>
      <c r="N2273" s="83">
        <f t="shared" si="1"/>
        <v>-0.05000694863</v>
      </c>
      <c r="O2273" s="83">
        <f t="shared" si="2"/>
        <v>0</v>
      </c>
      <c r="Q2273" s="83">
        <f t="shared" si="3"/>
        <v>0.67459375</v>
      </c>
      <c r="R2273" s="83">
        <f t="shared" si="4"/>
        <v>-0.05000694863</v>
      </c>
      <c r="S2273" s="83" t="b">
        <f t="shared" si="5"/>
        <v>0</v>
      </c>
      <c r="T2273" s="72"/>
      <c r="U2273" s="72"/>
      <c r="V2273" s="72"/>
      <c r="W2273" s="72"/>
      <c r="X2273" s="72"/>
      <c r="Y2273" s="72"/>
      <c r="Z2273" s="72"/>
      <c r="AA2273" s="72"/>
      <c r="AB2273" s="72"/>
      <c r="AC2273" s="72"/>
      <c r="AD2273" s="72"/>
      <c r="AE2273" s="72"/>
      <c r="AF2273" s="72"/>
      <c r="AG2273" s="72"/>
      <c r="AH2273" s="72"/>
      <c r="AI2273" s="72"/>
      <c r="AJ2273" s="72"/>
      <c r="AK2273" s="72"/>
    </row>
    <row r="2274" ht="14.25" customHeight="1">
      <c r="A2274" s="78">
        <v>2271.0</v>
      </c>
      <c r="C2274" s="78" t="str">
        <f>VLOOKUP(G2274,[1]Macrodata_CCF!$A$3:$D$55,4,FALSE)</f>
        <v>#ERROR!</v>
      </c>
      <c r="E2274" s="79" t="str">
        <f>VLOOKUP(G2274,[1]Macrodata_CCF!$A$3:$B$55,2,FALSE)</f>
        <v>#ERROR!</v>
      </c>
      <c r="F2274" s="78">
        <v>0.0</v>
      </c>
      <c r="G2274" s="80">
        <v>17.0</v>
      </c>
      <c r="H2274" s="81">
        <v>166685.0</v>
      </c>
      <c r="I2274" s="81">
        <v>590000.0</v>
      </c>
      <c r="J2274" s="81">
        <v>230180.0</v>
      </c>
      <c r="K2274" s="81">
        <v>590000.0</v>
      </c>
      <c r="L2274" s="82">
        <v>0.1499946848091847</v>
      </c>
      <c r="N2274" s="83">
        <f t="shared" si="1"/>
        <v>0.1499946848</v>
      </c>
      <c r="O2274" s="83">
        <f t="shared" si="2"/>
        <v>0.1499946848</v>
      </c>
      <c r="Q2274" s="83">
        <f t="shared" si="3"/>
        <v>0.7174830508</v>
      </c>
      <c r="R2274" s="83">
        <f t="shared" si="4"/>
        <v>0.1499946848</v>
      </c>
      <c r="S2274" s="83" t="b">
        <f t="shared" si="5"/>
        <v>0</v>
      </c>
      <c r="T2274" s="72"/>
      <c r="U2274" s="72"/>
      <c r="V2274" s="72"/>
      <c r="W2274" s="72"/>
      <c r="X2274" s="72"/>
      <c r="Y2274" s="72"/>
      <c r="Z2274" s="72"/>
      <c r="AA2274" s="72"/>
      <c r="AB2274" s="72"/>
      <c r="AC2274" s="72"/>
      <c r="AD2274" s="72"/>
      <c r="AE2274" s="72"/>
      <c r="AF2274" s="72"/>
      <c r="AG2274" s="72"/>
      <c r="AH2274" s="72"/>
      <c r="AI2274" s="72"/>
      <c r="AJ2274" s="72"/>
      <c r="AK2274" s="72"/>
    </row>
    <row r="2275" ht="14.25" customHeight="1">
      <c r="A2275" s="78">
        <v>2272.0</v>
      </c>
      <c r="C2275" s="78" t="str">
        <f>VLOOKUP(G2275,[1]Macrodata_CCF!$A$3:$D$55,4,FALSE)</f>
        <v>#ERROR!</v>
      </c>
      <c r="E2275" s="79" t="str">
        <f>VLOOKUP(G2275,[1]Macrodata_CCF!$A$3:$B$55,2,FALSE)</f>
        <v>#ERROR!</v>
      </c>
      <c r="F2275" s="78">
        <v>0.0</v>
      </c>
      <c r="G2275" s="80">
        <v>15.0</v>
      </c>
      <c r="H2275" s="81">
        <v>70285.0</v>
      </c>
      <c r="I2275" s="81">
        <v>380000.0</v>
      </c>
      <c r="J2275" s="81">
        <v>129130.0</v>
      </c>
      <c r="K2275" s="81">
        <v>380000.0</v>
      </c>
      <c r="L2275" s="82">
        <v>0.1899972555413848</v>
      </c>
      <c r="N2275" s="83">
        <f t="shared" si="1"/>
        <v>0.1899972555</v>
      </c>
      <c r="O2275" s="83">
        <f t="shared" si="2"/>
        <v>0.1899972555</v>
      </c>
      <c r="Q2275" s="83">
        <f t="shared" si="3"/>
        <v>0.8150394737</v>
      </c>
      <c r="R2275" s="83">
        <f t="shared" si="4"/>
        <v>0.1899972555</v>
      </c>
      <c r="S2275" s="83" t="b">
        <f t="shared" si="5"/>
        <v>0</v>
      </c>
      <c r="T2275" s="72"/>
      <c r="U2275" s="72"/>
      <c r="V2275" s="72"/>
      <c r="W2275" s="72"/>
      <c r="X2275" s="72"/>
      <c r="Y2275" s="72"/>
      <c r="Z2275" s="72"/>
      <c r="AA2275" s="72"/>
      <c r="AB2275" s="72"/>
      <c r="AC2275" s="72"/>
      <c r="AD2275" s="72"/>
      <c r="AE2275" s="72"/>
      <c r="AF2275" s="72"/>
      <c r="AG2275" s="72"/>
      <c r="AH2275" s="72"/>
      <c r="AI2275" s="72"/>
      <c r="AJ2275" s="72"/>
      <c r="AK2275" s="72"/>
    </row>
    <row r="2276" ht="14.25" customHeight="1">
      <c r="A2276" s="78">
        <v>2273.0</v>
      </c>
      <c r="C2276" s="78" t="str">
        <f>VLOOKUP(G2276,[1]Macrodata_CCF!$A$3:$D$55,4,FALSE)</f>
        <v>#ERROR!</v>
      </c>
      <c r="E2276" s="79" t="str">
        <f>VLOOKUP(G2276,[1]Macrodata_CCF!$A$3:$B$55,2,FALSE)</f>
        <v>#ERROR!</v>
      </c>
      <c r="F2276" s="78">
        <v>0.0</v>
      </c>
      <c r="G2276" s="80">
        <v>22.0</v>
      </c>
      <c r="H2276" s="81">
        <v>0.0</v>
      </c>
      <c r="I2276" s="81">
        <v>790000.0</v>
      </c>
      <c r="J2276" s="81">
        <v>158000.0</v>
      </c>
      <c r="K2276" s="81">
        <v>790000.0</v>
      </c>
      <c r="L2276" s="82">
        <v>0.2</v>
      </c>
      <c r="N2276" s="83">
        <f t="shared" si="1"/>
        <v>0.2</v>
      </c>
      <c r="O2276" s="83">
        <f t="shared" si="2"/>
        <v>0.2</v>
      </c>
      <c r="Q2276" s="83">
        <f t="shared" si="3"/>
        <v>1</v>
      </c>
      <c r="R2276" s="83">
        <f t="shared" si="4"/>
        <v>0.2</v>
      </c>
      <c r="S2276" s="83" t="b">
        <f t="shared" si="5"/>
        <v>0</v>
      </c>
      <c r="T2276" s="72"/>
      <c r="U2276" s="72"/>
      <c r="V2276" s="72"/>
      <c r="W2276" s="72"/>
      <c r="X2276" s="72"/>
      <c r="Y2276" s="72"/>
      <c r="Z2276" s="72"/>
      <c r="AA2276" s="72"/>
      <c r="AB2276" s="72"/>
      <c r="AC2276" s="72"/>
      <c r="AD2276" s="72"/>
      <c r="AE2276" s="72"/>
      <c r="AF2276" s="72"/>
      <c r="AG2276" s="72"/>
      <c r="AH2276" s="72"/>
      <c r="AI2276" s="72"/>
      <c r="AJ2276" s="72"/>
      <c r="AK2276" s="72"/>
    </row>
    <row r="2277" ht="14.25" customHeight="1">
      <c r="A2277" s="78">
        <v>2274.0</v>
      </c>
      <c r="C2277" s="78" t="str">
        <f>VLOOKUP(G2277,[1]Macrodata_CCF!$A$3:$D$55,4,FALSE)</f>
        <v>#ERROR!</v>
      </c>
      <c r="E2277" s="79" t="str">
        <f>VLOOKUP(G2277,[1]Macrodata_CCF!$A$3:$B$55,2,FALSE)</f>
        <v>#ERROR!</v>
      </c>
      <c r="F2277" s="78">
        <v>0.0</v>
      </c>
      <c r="G2277" s="80">
        <v>5.0</v>
      </c>
      <c r="H2277" s="81">
        <v>0.0</v>
      </c>
      <c r="I2277" s="81">
        <v>670000.0</v>
      </c>
      <c r="J2277" s="81">
        <v>0.0</v>
      </c>
      <c r="K2277" s="81">
        <v>670000.0</v>
      </c>
      <c r="L2277" s="82">
        <v>0.0</v>
      </c>
      <c r="N2277" s="83">
        <f t="shared" si="1"/>
        <v>0</v>
      </c>
      <c r="O2277" s="83">
        <f t="shared" si="2"/>
        <v>0</v>
      </c>
      <c r="Q2277" s="83">
        <f t="shared" si="3"/>
        <v>1</v>
      </c>
      <c r="R2277" s="83">
        <f t="shared" si="4"/>
        <v>0</v>
      </c>
      <c r="S2277" s="83" t="b">
        <f t="shared" si="5"/>
        <v>0</v>
      </c>
      <c r="T2277" s="72"/>
      <c r="U2277" s="72"/>
      <c r="V2277" s="72"/>
      <c r="W2277" s="72"/>
      <c r="X2277" s="72"/>
      <c r="Y2277" s="72"/>
      <c r="Z2277" s="72"/>
      <c r="AA2277" s="72"/>
      <c r="AB2277" s="72"/>
      <c r="AC2277" s="72"/>
      <c r="AD2277" s="72"/>
      <c r="AE2277" s="72"/>
      <c r="AF2277" s="72"/>
      <c r="AG2277" s="72"/>
      <c r="AH2277" s="72"/>
      <c r="AI2277" s="72"/>
      <c r="AJ2277" s="72"/>
      <c r="AK2277" s="72"/>
    </row>
    <row r="2278" ht="14.25" customHeight="1">
      <c r="A2278" s="78">
        <v>2275.0</v>
      </c>
      <c r="C2278" s="78" t="str">
        <f>VLOOKUP(G2278,[1]Macrodata_CCF!$A$3:$D$55,4,FALSE)</f>
        <v>#ERROR!</v>
      </c>
      <c r="E2278" s="79" t="str">
        <f>VLOOKUP(G2278,[1]Macrodata_CCF!$A$3:$B$55,2,FALSE)</f>
        <v>#ERROR!</v>
      </c>
      <c r="F2278" s="78">
        <v>0.0</v>
      </c>
      <c r="G2278" s="80">
        <v>30.0</v>
      </c>
      <c r="H2278" s="81">
        <v>566620.0</v>
      </c>
      <c r="I2278" s="81">
        <v>760000.0</v>
      </c>
      <c r="J2278" s="81">
        <v>524075.0</v>
      </c>
      <c r="K2278" s="81">
        <v>760000.0</v>
      </c>
      <c r="L2278" s="82">
        <v>-0.220007239631813</v>
      </c>
      <c r="N2278" s="83">
        <f t="shared" si="1"/>
        <v>-0.2200072396</v>
      </c>
      <c r="O2278" s="83">
        <f t="shared" si="2"/>
        <v>0</v>
      </c>
      <c r="Q2278" s="83">
        <f t="shared" si="3"/>
        <v>0.2544473684</v>
      </c>
      <c r="R2278" s="83">
        <f t="shared" si="4"/>
        <v>-0.2200072396</v>
      </c>
      <c r="S2278" s="83" t="b">
        <f t="shared" si="5"/>
        <v>0</v>
      </c>
      <c r="T2278" s="72"/>
      <c r="U2278" s="72"/>
      <c r="V2278" s="72"/>
      <c r="W2278" s="72"/>
      <c r="X2278" s="72"/>
      <c r="Y2278" s="72"/>
      <c r="Z2278" s="72"/>
      <c r="AA2278" s="72"/>
      <c r="AB2278" s="72"/>
      <c r="AC2278" s="72"/>
      <c r="AD2278" s="72"/>
      <c r="AE2278" s="72"/>
      <c r="AF2278" s="72"/>
      <c r="AG2278" s="72"/>
      <c r="AH2278" s="72"/>
      <c r="AI2278" s="72"/>
      <c r="AJ2278" s="72"/>
      <c r="AK2278" s="72"/>
    </row>
    <row r="2279" ht="14.25" customHeight="1">
      <c r="A2279" s="78">
        <v>2276.0</v>
      </c>
      <c r="C2279" s="78" t="str">
        <f>VLOOKUP(G2279,[1]Macrodata_CCF!$A$3:$D$55,4,FALSE)</f>
        <v>#ERROR!</v>
      </c>
      <c r="E2279" s="79" t="str">
        <f>VLOOKUP(G2279,[1]Macrodata_CCF!$A$3:$B$55,2,FALSE)</f>
        <v>#ERROR!</v>
      </c>
      <c r="F2279" s="78">
        <v>0.0</v>
      </c>
      <c r="G2279" s="80">
        <v>31.0</v>
      </c>
      <c r="H2279" s="81">
        <v>0.0</v>
      </c>
      <c r="I2279" s="81">
        <v>140000.0</v>
      </c>
      <c r="J2279" s="81">
        <v>21000.0</v>
      </c>
      <c r="K2279" s="81">
        <v>140000.0</v>
      </c>
      <c r="L2279" s="82">
        <v>0.15</v>
      </c>
      <c r="N2279" s="83">
        <f t="shared" si="1"/>
        <v>0.15</v>
      </c>
      <c r="O2279" s="83">
        <f t="shared" si="2"/>
        <v>0.15</v>
      </c>
      <c r="Q2279" s="83">
        <f t="shared" si="3"/>
        <v>1</v>
      </c>
      <c r="R2279" s="83">
        <f t="shared" si="4"/>
        <v>0.15</v>
      </c>
      <c r="S2279" s="83" t="b">
        <f t="shared" si="5"/>
        <v>0</v>
      </c>
      <c r="T2279" s="72"/>
      <c r="U2279" s="72"/>
      <c r="V2279" s="72"/>
      <c r="W2279" s="72"/>
      <c r="X2279" s="72"/>
      <c r="Y2279" s="72"/>
      <c r="Z2279" s="72"/>
      <c r="AA2279" s="72"/>
      <c r="AB2279" s="72"/>
      <c r="AC2279" s="72"/>
      <c r="AD2279" s="72"/>
      <c r="AE2279" s="72"/>
      <c r="AF2279" s="72"/>
      <c r="AG2279" s="72"/>
      <c r="AH2279" s="72"/>
      <c r="AI2279" s="72"/>
      <c r="AJ2279" s="72"/>
      <c r="AK2279" s="72"/>
    </row>
    <row r="2280" ht="14.25" customHeight="1">
      <c r="A2280" s="78">
        <v>2277.0</v>
      </c>
      <c r="C2280" s="78" t="str">
        <f>VLOOKUP(G2280,[1]Macrodata_CCF!$A$3:$D$55,4,FALSE)</f>
        <v>#ERROR!</v>
      </c>
      <c r="E2280" s="79" t="str">
        <f>VLOOKUP(G2280,[1]Macrodata_CCF!$A$3:$B$55,2,FALSE)</f>
        <v>#ERROR!</v>
      </c>
      <c r="F2280" s="78">
        <v>0.0</v>
      </c>
      <c r="G2280" s="80">
        <v>16.0</v>
      </c>
      <c r="H2280" s="81">
        <v>191735.0</v>
      </c>
      <c r="I2280" s="81">
        <v>570000.0</v>
      </c>
      <c r="J2280" s="81">
        <v>256040.0</v>
      </c>
      <c r="K2280" s="81">
        <v>570000.0</v>
      </c>
      <c r="L2280" s="82">
        <v>0.1699998678175353</v>
      </c>
      <c r="N2280" s="83">
        <f t="shared" si="1"/>
        <v>0.1699998678</v>
      </c>
      <c r="O2280" s="83">
        <f t="shared" si="2"/>
        <v>0.1699998678</v>
      </c>
      <c r="Q2280" s="83">
        <f t="shared" si="3"/>
        <v>0.663622807</v>
      </c>
      <c r="R2280" s="83">
        <f t="shared" si="4"/>
        <v>0.1699998678</v>
      </c>
      <c r="S2280" s="83" t="b">
        <f t="shared" si="5"/>
        <v>0</v>
      </c>
      <c r="T2280" s="72"/>
      <c r="U2280" s="72"/>
      <c r="V2280" s="72"/>
      <c r="W2280" s="72"/>
      <c r="X2280" s="72"/>
      <c r="Y2280" s="72"/>
      <c r="Z2280" s="72"/>
      <c r="AA2280" s="72"/>
      <c r="AB2280" s="72"/>
      <c r="AC2280" s="72"/>
      <c r="AD2280" s="72"/>
      <c r="AE2280" s="72"/>
      <c r="AF2280" s="72"/>
      <c r="AG2280" s="72"/>
      <c r="AH2280" s="72"/>
      <c r="AI2280" s="72"/>
      <c r="AJ2280" s="72"/>
      <c r="AK2280" s="72"/>
    </row>
    <row r="2281" ht="14.25" customHeight="1">
      <c r="A2281" s="78">
        <v>2278.0</v>
      </c>
      <c r="C2281" s="78" t="str">
        <f>VLOOKUP(G2281,[1]Macrodata_CCF!$A$3:$D$55,4,FALSE)</f>
        <v>#ERROR!</v>
      </c>
      <c r="E2281" s="79" t="str">
        <f>VLOOKUP(G2281,[1]Macrodata_CCF!$A$3:$B$55,2,FALSE)</f>
        <v>#ERROR!</v>
      </c>
      <c r="F2281" s="78">
        <v>0.0</v>
      </c>
      <c r="G2281" s="80">
        <v>44.0</v>
      </c>
      <c r="H2281" s="81">
        <v>654800.0</v>
      </c>
      <c r="I2281" s="81">
        <v>710000.0</v>
      </c>
      <c r="J2281" s="81">
        <v>648175.0</v>
      </c>
      <c r="K2281" s="81">
        <v>710000.0</v>
      </c>
      <c r="L2281" s="82">
        <v>-0.120018115942029</v>
      </c>
      <c r="N2281" s="83">
        <f t="shared" si="1"/>
        <v>-0.1200181159</v>
      </c>
      <c r="O2281" s="83">
        <f t="shared" si="2"/>
        <v>0</v>
      </c>
      <c r="Q2281" s="83">
        <f t="shared" si="3"/>
        <v>0.07774647887</v>
      </c>
      <c r="R2281" s="83">
        <f t="shared" si="4"/>
        <v>-0.009330985915</v>
      </c>
      <c r="S2281" s="83" t="b">
        <f t="shared" si="5"/>
        <v>0</v>
      </c>
      <c r="T2281" s="72"/>
      <c r="U2281" s="72"/>
      <c r="V2281" s="72"/>
      <c r="W2281" s="72"/>
      <c r="X2281" s="72"/>
      <c r="Y2281" s="72"/>
      <c r="Z2281" s="72"/>
      <c r="AA2281" s="72"/>
      <c r="AB2281" s="72"/>
      <c r="AC2281" s="72"/>
      <c r="AD2281" s="72"/>
      <c r="AE2281" s="72"/>
      <c r="AF2281" s="72"/>
      <c r="AG2281" s="72"/>
      <c r="AH2281" s="72"/>
      <c r="AI2281" s="72"/>
      <c r="AJ2281" s="72"/>
      <c r="AK2281" s="72"/>
    </row>
    <row r="2282" ht="14.25" customHeight="1">
      <c r="A2282" s="78">
        <v>2279.0</v>
      </c>
      <c r="C2282" s="78" t="str">
        <f>VLOOKUP(G2282,[1]Macrodata_CCF!$A$3:$D$55,4,FALSE)</f>
        <v>#ERROR!</v>
      </c>
      <c r="E2282" s="79" t="str">
        <f>VLOOKUP(G2282,[1]Macrodata_CCF!$A$3:$B$55,2,FALSE)</f>
        <v>#ERROR!</v>
      </c>
      <c r="F2282" s="78">
        <v>0.0</v>
      </c>
      <c r="G2282" s="80">
        <v>43.0</v>
      </c>
      <c r="H2282" s="81">
        <v>102360.0</v>
      </c>
      <c r="I2282" s="81">
        <v>220000.0</v>
      </c>
      <c r="J2282" s="81">
        <v>291720.0</v>
      </c>
      <c r="K2282" s="81">
        <v>286000.0</v>
      </c>
      <c r="L2282" s="82">
        <v>1.609656579394764</v>
      </c>
      <c r="N2282" s="83">
        <f t="shared" si="1"/>
        <v>1.609656579</v>
      </c>
      <c r="O2282" s="83">
        <f t="shared" si="2"/>
        <v>1</v>
      </c>
      <c r="Q2282" s="83">
        <f t="shared" si="3"/>
        <v>0.5347272727</v>
      </c>
      <c r="R2282" s="83">
        <f t="shared" si="4"/>
        <v>1.609656579</v>
      </c>
      <c r="S2282" s="83" t="b">
        <f t="shared" si="5"/>
        <v>0</v>
      </c>
      <c r="T2282" s="72"/>
      <c r="U2282" s="72"/>
      <c r="V2282" s="72"/>
      <c r="W2282" s="72"/>
      <c r="X2282" s="72"/>
      <c r="Y2282" s="72"/>
      <c r="Z2282" s="72"/>
      <c r="AA2282" s="72"/>
      <c r="AB2282" s="72"/>
      <c r="AC2282" s="72"/>
      <c r="AD2282" s="72"/>
      <c r="AE2282" s="72"/>
      <c r="AF2282" s="72"/>
      <c r="AG2282" s="72"/>
      <c r="AH2282" s="72"/>
      <c r="AI2282" s="72"/>
      <c r="AJ2282" s="72"/>
      <c r="AK2282" s="72"/>
    </row>
    <row r="2283" ht="14.25" customHeight="1">
      <c r="A2283" s="78">
        <v>2280.0</v>
      </c>
      <c r="C2283" s="78" t="str">
        <f>VLOOKUP(G2283,[1]Macrodata_CCF!$A$3:$D$55,4,FALSE)</f>
        <v>#ERROR!</v>
      </c>
      <c r="E2283" s="79" t="str">
        <f>VLOOKUP(G2283,[1]Macrodata_CCF!$A$3:$B$55,2,FALSE)</f>
        <v>#ERROR!</v>
      </c>
      <c r="F2283" s="78">
        <v>0.0</v>
      </c>
      <c r="G2283" s="80">
        <v>36.0</v>
      </c>
      <c r="H2283" s="81">
        <v>0.0</v>
      </c>
      <c r="I2283" s="81">
        <v>280000.0</v>
      </c>
      <c r="J2283" s="81">
        <v>285600.0</v>
      </c>
      <c r="K2283" s="81">
        <v>280000.0</v>
      </c>
      <c r="L2283" s="82">
        <v>1.02</v>
      </c>
      <c r="N2283" s="83">
        <f t="shared" si="1"/>
        <v>1.02</v>
      </c>
      <c r="O2283" s="83">
        <f t="shared" si="2"/>
        <v>1</v>
      </c>
      <c r="Q2283" s="83">
        <f t="shared" si="3"/>
        <v>1</v>
      </c>
      <c r="R2283" s="83">
        <f t="shared" si="4"/>
        <v>1.02</v>
      </c>
      <c r="S2283" s="83" t="b">
        <f t="shared" si="5"/>
        <v>0</v>
      </c>
      <c r="T2283" s="72"/>
      <c r="U2283" s="72"/>
      <c r="V2283" s="72"/>
      <c r="W2283" s="72"/>
      <c r="X2283" s="72"/>
      <c r="Y2283" s="72"/>
      <c r="Z2283" s="72"/>
      <c r="AA2283" s="72"/>
      <c r="AB2283" s="72"/>
      <c r="AC2283" s="72"/>
      <c r="AD2283" s="72"/>
      <c r="AE2283" s="72"/>
      <c r="AF2283" s="72"/>
      <c r="AG2283" s="72"/>
      <c r="AH2283" s="72"/>
      <c r="AI2283" s="72"/>
      <c r="AJ2283" s="72"/>
      <c r="AK2283" s="72"/>
    </row>
    <row r="2284" ht="14.25" customHeight="1">
      <c r="A2284" s="78">
        <v>2281.0</v>
      </c>
      <c r="C2284" s="78" t="str">
        <f>VLOOKUP(G2284,[1]Macrodata_CCF!$A$3:$D$55,4,FALSE)</f>
        <v>#ERROR!</v>
      </c>
      <c r="E2284" s="79" t="str">
        <f>VLOOKUP(G2284,[1]Macrodata_CCF!$A$3:$B$55,2,FALSE)</f>
        <v>#ERROR!</v>
      </c>
      <c r="F2284" s="78">
        <v>0.0</v>
      </c>
      <c r="G2284" s="80">
        <v>12.0</v>
      </c>
      <c r="H2284" s="81">
        <v>0.0</v>
      </c>
      <c r="I2284" s="81">
        <v>380000.0</v>
      </c>
      <c r="J2284" s="81">
        <v>117800.0</v>
      </c>
      <c r="K2284" s="81">
        <v>380000.0</v>
      </c>
      <c r="L2284" s="82">
        <v>0.31</v>
      </c>
      <c r="N2284" s="83">
        <f t="shared" si="1"/>
        <v>0.31</v>
      </c>
      <c r="O2284" s="83">
        <f t="shared" si="2"/>
        <v>0.31</v>
      </c>
      <c r="Q2284" s="83">
        <f t="shared" si="3"/>
        <v>1</v>
      </c>
      <c r="R2284" s="83">
        <f t="shared" si="4"/>
        <v>0.31</v>
      </c>
      <c r="S2284" s="83" t="b">
        <f t="shared" si="5"/>
        <v>0</v>
      </c>
      <c r="T2284" s="72"/>
      <c r="U2284" s="72"/>
      <c r="V2284" s="72"/>
      <c r="W2284" s="72"/>
      <c r="X2284" s="72"/>
      <c r="Y2284" s="72"/>
      <c r="Z2284" s="72"/>
      <c r="AA2284" s="72"/>
      <c r="AB2284" s="72"/>
      <c r="AC2284" s="72"/>
      <c r="AD2284" s="72"/>
      <c r="AE2284" s="72"/>
      <c r="AF2284" s="72"/>
      <c r="AG2284" s="72"/>
      <c r="AH2284" s="72"/>
      <c r="AI2284" s="72"/>
      <c r="AJ2284" s="72"/>
      <c r="AK2284" s="72"/>
    </row>
    <row r="2285" ht="14.25" customHeight="1">
      <c r="A2285" s="78">
        <v>2282.0</v>
      </c>
      <c r="C2285" s="78" t="str">
        <f>VLOOKUP(G2285,[1]Macrodata_CCF!$A$3:$D$55,4,FALSE)</f>
        <v>#ERROR!</v>
      </c>
      <c r="E2285" s="79" t="str">
        <f>VLOOKUP(G2285,[1]Macrodata_CCF!$A$3:$B$55,2,FALSE)</f>
        <v>#ERROR!</v>
      </c>
      <c r="F2285" s="78">
        <v>0.0</v>
      </c>
      <c r="G2285" s="80">
        <v>30.0</v>
      </c>
      <c r="H2285" s="81">
        <v>241995.0</v>
      </c>
      <c r="I2285" s="81">
        <v>880000.0</v>
      </c>
      <c r="J2285" s="81">
        <v>0.0</v>
      </c>
      <c r="K2285" s="81">
        <v>880000.0</v>
      </c>
      <c r="L2285" s="82">
        <v>-0.3792995352700997</v>
      </c>
      <c r="N2285" s="83">
        <f t="shared" si="1"/>
        <v>-0.3792995353</v>
      </c>
      <c r="O2285" s="83">
        <f t="shared" si="2"/>
        <v>0</v>
      </c>
      <c r="Q2285" s="83">
        <f t="shared" si="3"/>
        <v>0.7250056818</v>
      </c>
      <c r="R2285" s="83">
        <f t="shared" si="4"/>
        <v>-0.3792995353</v>
      </c>
      <c r="S2285" s="83" t="b">
        <f t="shared" si="5"/>
        <v>0</v>
      </c>
      <c r="T2285" s="72"/>
      <c r="U2285" s="72"/>
      <c r="V2285" s="72"/>
      <c r="W2285" s="72"/>
      <c r="X2285" s="72"/>
      <c r="Y2285" s="72"/>
      <c r="Z2285" s="72"/>
      <c r="AA2285" s="72"/>
      <c r="AB2285" s="72"/>
      <c r="AC2285" s="72"/>
      <c r="AD2285" s="72"/>
      <c r="AE2285" s="72"/>
      <c r="AF2285" s="72"/>
      <c r="AG2285" s="72"/>
      <c r="AH2285" s="72"/>
      <c r="AI2285" s="72"/>
      <c r="AJ2285" s="72"/>
      <c r="AK2285" s="72"/>
    </row>
    <row r="2286" ht="14.25" customHeight="1">
      <c r="A2286" s="78">
        <v>2283.0</v>
      </c>
      <c r="C2286" s="78" t="str">
        <f>VLOOKUP(G2286,[1]Macrodata_CCF!$A$3:$D$55,4,FALSE)</f>
        <v>#ERROR!</v>
      </c>
      <c r="E2286" s="79" t="str">
        <f>VLOOKUP(G2286,[1]Macrodata_CCF!$A$3:$B$55,2,FALSE)</f>
        <v>#ERROR!</v>
      </c>
      <c r="F2286" s="78">
        <v>0.0</v>
      </c>
      <c r="G2286" s="80">
        <v>36.0</v>
      </c>
      <c r="H2286" s="81">
        <v>343065.0</v>
      </c>
      <c r="I2286" s="81">
        <v>380000.0</v>
      </c>
      <c r="J2286" s="81">
        <v>350450.0</v>
      </c>
      <c r="K2286" s="81">
        <v>380000.0</v>
      </c>
      <c r="L2286" s="82">
        <v>0.1999458508190064</v>
      </c>
      <c r="N2286" s="83">
        <f t="shared" si="1"/>
        <v>0.1999458508</v>
      </c>
      <c r="O2286" s="83">
        <f t="shared" si="2"/>
        <v>0.1999458508</v>
      </c>
      <c r="Q2286" s="83">
        <f t="shared" si="3"/>
        <v>0.09719736842</v>
      </c>
      <c r="R2286" s="83">
        <f t="shared" si="4"/>
        <v>0.01943421053</v>
      </c>
      <c r="S2286" s="83" t="b">
        <f t="shared" si="5"/>
        <v>0</v>
      </c>
      <c r="T2286" s="72"/>
      <c r="U2286" s="72"/>
      <c r="V2286" s="72"/>
      <c r="W2286" s="72"/>
      <c r="X2286" s="72"/>
      <c r="Y2286" s="72"/>
      <c r="Z2286" s="72"/>
      <c r="AA2286" s="72"/>
      <c r="AB2286" s="72"/>
      <c r="AC2286" s="72"/>
      <c r="AD2286" s="72"/>
      <c r="AE2286" s="72"/>
      <c r="AF2286" s="72"/>
      <c r="AG2286" s="72"/>
      <c r="AH2286" s="72"/>
      <c r="AI2286" s="72"/>
      <c r="AJ2286" s="72"/>
      <c r="AK2286" s="72"/>
    </row>
    <row r="2287" ht="14.25" customHeight="1">
      <c r="A2287" s="78">
        <v>2284.0</v>
      </c>
      <c r="C2287" s="78" t="str">
        <f>VLOOKUP(G2287,[1]Macrodata_CCF!$A$3:$D$55,4,FALSE)</f>
        <v>#ERROR!</v>
      </c>
      <c r="E2287" s="79" t="str">
        <f>VLOOKUP(G2287,[1]Macrodata_CCF!$A$3:$B$55,2,FALSE)</f>
        <v>#ERROR!</v>
      </c>
      <c r="F2287" s="78">
        <v>0.0</v>
      </c>
      <c r="G2287" s="80">
        <v>26.0</v>
      </c>
      <c r="H2287" s="81">
        <v>24135.0</v>
      </c>
      <c r="I2287" s="81">
        <v>320000.0</v>
      </c>
      <c r="J2287" s="81">
        <v>71475.0</v>
      </c>
      <c r="K2287" s="81">
        <v>320000.0</v>
      </c>
      <c r="L2287" s="82">
        <v>0.1600054078718334</v>
      </c>
      <c r="N2287" s="83">
        <f t="shared" si="1"/>
        <v>0.1600054079</v>
      </c>
      <c r="O2287" s="83">
        <f t="shared" si="2"/>
        <v>0.1600054079</v>
      </c>
      <c r="Q2287" s="83">
        <f t="shared" si="3"/>
        <v>0.924578125</v>
      </c>
      <c r="R2287" s="83">
        <f t="shared" si="4"/>
        <v>0.1600054079</v>
      </c>
      <c r="S2287" s="83" t="b">
        <f t="shared" si="5"/>
        <v>0</v>
      </c>
      <c r="T2287" s="72"/>
      <c r="U2287" s="72"/>
      <c r="V2287" s="72"/>
      <c r="W2287" s="72"/>
      <c r="X2287" s="72"/>
      <c r="Y2287" s="72"/>
      <c r="Z2287" s="72"/>
      <c r="AA2287" s="72"/>
      <c r="AB2287" s="72"/>
      <c r="AC2287" s="72"/>
      <c r="AD2287" s="72"/>
      <c r="AE2287" s="72"/>
      <c r="AF2287" s="72"/>
      <c r="AG2287" s="72"/>
      <c r="AH2287" s="72"/>
      <c r="AI2287" s="72"/>
      <c r="AJ2287" s="72"/>
      <c r="AK2287" s="72"/>
    </row>
    <row r="2288" ht="14.25" customHeight="1">
      <c r="A2288" s="78">
        <v>2285.0</v>
      </c>
      <c r="C2288" s="78" t="str">
        <f>VLOOKUP(G2288,[1]Macrodata_CCF!$A$3:$D$55,4,FALSE)</f>
        <v>#ERROR!</v>
      </c>
      <c r="E2288" s="79" t="str">
        <f>VLOOKUP(G2288,[1]Macrodata_CCF!$A$3:$B$55,2,FALSE)</f>
        <v>#ERROR!</v>
      </c>
      <c r="F2288" s="78">
        <v>0.0</v>
      </c>
      <c r="G2288" s="80">
        <v>26.0</v>
      </c>
      <c r="H2288" s="81">
        <v>62660.0</v>
      </c>
      <c r="I2288" s="81">
        <v>340000.0</v>
      </c>
      <c r="J2288" s="81">
        <v>107035.0</v>
      </c>
      <c r="K2288" s="81">
        <v>544000.0</v>
      </c>
      <c r="L2288" s="82">
        <v>0.1600021634095334</v>
      </c>
      <c r="N2288" s="83">
        <f t="shared" si="1"/>
        <v>0.1600021634</v>
      </c>
      <c r="O2288" s="83">
        <f t="shared" si="2"/>
        <v>0.1600021634</v>
      </c>
      <c r="Q2288" s="83">
        <f t="shared" si="3"/>
        <v>0.8157058824</v>
      </c>
      <c r="R2288" s="83">
        <f t="shared" si="4"/>
        <v>0.1600021634</v>
      </c>
      <c r="S2288" s="83" t="b">
        <f t="shared" si="5"/>
        <v>0</v>
      </c>
      <c r="T2288" s="72"/>
      <c r="U2288" s="72"/>
      <c r="V2288" s="72"/>
      <c r="W2288" s="72"/>
      <c r="X2288" s="72"/>
      <c r="Y2288" s="72"/>
      <c r="Z2288" s="72"/>
      <c r="AA2288" s="72"/>
      <c r="AB2288" s="72"/>
      <c r="AC2288" s="72"/>
      <c r="AD2288" s="72"/>
      <c r="AE2288" s="72"/>
      <c r="AF2288" s="72"/>
      <c r="AG2288" s="72"/>
      <c r="AH2288" s="72"/>
      <c r="AI2288" s="72"/>
      <c r="AJ2288" s="72"/>
      <c r="AK2288" s="72"/>
    </row>
    <row r="2289" ht="14.25" customHeight="1">
      <c r="A2289" s="78">
        <v>2286.0</v>
      </c>
      <c r="C2289" s="78" t="str">
        <f>VLOOKUP(G2289,[1]Macrodata_CCF!$A$3:$D$55,4,FALSE)</f>
        <v>#ERROR!</v>
      </c>
      <c r="E2289" s="79" t="str">
        <f>VLOOKUP(G2289,[1]Macrodata_CCF!$A$3:$B$55,2,FALSE)</f>
        <v>#ERROR!</v>
      </c>
      <c r="F2289" s="78">
        <v>0.0</v>
      </c>
      <c r="G2289" s="80">
        <v>5.0</v>
      </c>
      <c r="H2289" s="81">
        <v>546420.0</v>
      </c>
      <c r="I2289" s="81">
        <v>650000.0</v>
      </c>
      <c r="J2289" s="81">
        <v>663000.0</v>
      </c>
      <c r="K2289" s="81">
        <v>650000.0</v>
      </c>
      <c r="L2289" s="82">
        <v>1.125506854605136</v>
      </c>
      <c r="N2289" s="83">
        <f t="shared" si="1"/>
        <v>1.125506855</v>
      </c>
      <c r="O2289" s="83">
        <f t="shared" si="2"/>
        <v>1</v>
      </c>
      <c r="Q2289" s="83">
        <f t="shared" si="3"/>
        <v>0.1593538462</v>
      </c>
      <c r="R2289" s="83">
        <f t="shared" si="4"/>
        <v>1.125506855</v>
      </c>
      <c r="S2289" s="83" t="b">
        <f t="shared" si="5"/>
        <v>0</v>
      </c>
      <c r="T2289" s="72"/>
      <c r="U2289" s="72"/>
      <c r="V2289" s="72"/>
      <c r="W2289" s="72"/>
      <c r="X2289" s="72"/>
      <c r="Y2289" s="72"/>
      <c r="Z2289" s="72"/>
      <c r="AA2289" s="72"/>
      <c r="AB2289" s="72"/>
      <c r="AC2289" s="72"/>
      <c r="AD2289" s="72"/>
      <c r="AE2289" s="72"/>
      <c r="AF2289" s="72"/>
      <c r="AG2289" s="72"/>
      <c r="AH2289" s="72"/>
      <c r="AI2289" s="72"/>
      <c r="AJ2289" s="72"/>
      <c r="AK2289" s="72"/>
    </row>
    <row r="2290" ht="14.25" customHeight="1">
      <c r="A2290" s="78">
        <v>2287.0</v>
      </c>
      <c r="C2290" s="78" t="str">
        <f>VLOOKUP(G2290,[1]Macrodata_CCF!$A$3:$D$55,4,FALSE)</f>
        <v>#ERROR!</v>
      </c>
      <c r="E2290" s="79" t="str">
        <f>VLOOKUP(G2290,[1]Macrodata_CCF!$A$3:$B$55,2,FALSE)</f>
        <v>#ERROR!</v>
      </c>
      <c r="F2290" s="78">
        <v>0.0</v>
      </c>
      <c r="G2290" s="80">
        <v>40.0</v>
      </c>
      <c r="H2290" s="81">
        <v>781440.0</v>
      </c>
      <c r="I2290" s="81">
        <v>930000.0</v>
      </c>
      <c r="J2290" s="81">
        <v>799265.0</v>
      </c>
      <c r="K2290" s="81">
        <v>930000.0</v>
      </c>
      <c r="L2290" s="82">
        <v>0.1199851911685514</v>
      </c>
      <c r="N2290" s="83">
        <f t="shared" si="1"/>
        <v>0.1199851912</v>
      </c>
      <c r="O2290" s="83">
        <f t="shared" si="2"/>
        <v>0.1199851912</v>
      </c>
      <c r="Q2290" s="83">
        <f t="shared" si="3"/>
        <v>0.1597419355</v>
      </c>
      <c r="R2290" s="83">
        <f t="shared" si="4"/>
        <v>0.1199851912</v>
      </c>
      <c r="S2290" s="83" t="b">
        <f t="shared" si="5"/>
        <v>0</v>
      </c>
      <c r="T2290" s="72"/>
      <c r="U2290" s="72"/>
      <c r="V2290" s="72"/>
      <c r="W2290" s="72"/>
      <c r="X2290" s="72"/>
      <c r="Y2290" s="72"/>
      <c r="Z2290" s="72"/>
      <c r="AA2290" s="72"/>
      <c r="AB2290" s="72"/>
      <c r="AC2290" s="72"/>
      <c r="AD2290" s="72"/>
      <c r="AE2290" s="72"/>
      <c r="AF2290" s="72"/>
      <c r="AG2290" s="72"/>
      <c r="AH2290" s="72"/>
      <c r="AI2290" s="72"/>
      <c r="AJ2290" s="72"/>
      <c r="AK2290" s="72"/>
    </row>
    <row r="2291" ht="14.25" customHeight="1">
      <c r="A2291" s="78">
        <v>2288.0</v>
      </c>
      <c r="C2291" s="78" t="str">
        <f>VLOOKUP(G2291,[1]Macrodata_CCF!$A$3:$D$55,4,FALSE)</f>
        <v>#ERROR!</v>
      </c>
      <c r="E2291" s="79" t="str">
        <f>VLOOKUP(G2291,[1]Macrodata_CCF!$A$3:$B$55,2,FALSE)</f>
        <v>#ERROR!</v>
      </c>
      <c r="F2291" s="78">
        <v>0.0</v>
      </c>
      <c r="G2291" s="80">
        <v>33.0</v>
      </c>
      <c r="H2291" s="81">
        <v>0.0</v>
      </c>
      <c r="I2291" s="81">
        <v>870000.0</v>
      </c>
      <c r="J2291" s="81">
        <v>139200.0</v>
      </c>
      <c r="K2291" s="81">
        <v>1479000.0</v>
      </c>
      <c r="L2291" s="82">
        <v>0.16</v>
      </c>
      <c r="N2291" s="83">
        <f t="shared" si="1"/>
        <v>0.16</v>
      </c>
      <c r="O2291" s="83">
        <f t="shared" si="2"/>
        <v>0.16</v>
      </c>
      <c r="Q2291" s="83">
        <f t="shared" si="3"/>
        <v>1</v>
      </c>
      <c r="R2291" s="83">
        <f t="shared" si="4"/>
        <v>0.16</v>
      </c>
      <c r="S2291" s="83" t="b">
        <f t="shared" si="5"/>
        <v>0</v>
      </c>
      <c r="T2291" s="72"/>
      <c r="U2291" s="72"/>
      <c r="V2291" s="72"/>
      <c r="W2291" s="72"/>
      <c r="X2291" s="72"/>
      <c r="Y2291" s="72"/>
      <c r="Z2291" s="72"/>
      <c r="AA2291" s="72"/>
      <c r="AB2291" s="72"/>
      <c r="AC2291" s="72"/>
      <c r="AD2291" s="72"/>
      <c r="AE2291" s="72"/>
      <c r="AF2291" s="72"/>
      <c r="AG2291" s="72"/>
      <c r="AH2291" s="72"/>
      <c r="AI2291" s="72"/>
      <c r="AJ2291" s="72"/>
      <c r="AK2291" s="72"/>
    </row>
    <row r="2292" ht="14.25" customHeight="1">
      <c r="A2292" s="78">
        <v>2289.0</v>
      </c>
      <c r="C2292" s="78" t="str">
        <f>VLOOKUP(G2292,[1]Macrodata_CCF!$A$3:$D$55,4,FALSE)</f>
        <v>#ERROR!</v>
      </c>
      <c r="E2292" s="79" t="str">
        <f>VLOOKUP(G2292,[1]Macrodata_CCF!$A$3:$B$55,2,FALSE)</f>
        <v>#ERROR!</v>
      </c>
      <c r="F2292" s="78">
        <v>0.0</v>
      </c>
      <c r="G2292" s="80">
        <v>19.0</v>
      </c>
      <c r="H2292" s="81">
        <v>221160.0</v>
      </c>
      <c r="I2292" s="81">
        <v>550000.0</v>
      </c>
      <c r="J2292" s="81">
        <v>561000.0</v>
      </c>
      <c r="K2292" s="81">
        <v>550000.0</v>
      </c>
      <c r="L2292" s="82">
        <v>1.033450918379759</v>
      </c>
      <c r="N2292" s="83">
        <f t="shared" si="1"/>
        <v>1.033450918</v>
      </c>
      <c r="O2292" s="83">
        <f t="shared" si="2"/>
        <v>1</v>
      </c>
      <c r="Q2292" s="83">
        <f t="shared" si="3"/>
        <v>0.5978909091</v>
      </c>
      <c r="R2292" s="83">
        <f t="shared" si="4"/>
        <v>1.033450918</v>
      </c>
      <c r="S2292" s="83" t="b">
        <f t="shared" si="5"/>
        <v>0</v>
      </c>
      <c r="T2292" s="72"/>
      <c r="U2292" s="72"/>
      <c r="V2292" s="72"/>
      <c r="W2292" s="72"/>
      <c r="X2292" s="72"/>
      <c r="Y2292" s="72"/>
      <c r="Z2292" s="72"/>
      <c r="AA2292" s="72"/>
      <c r="AB2292" s="72"/>
      <c r="AC2292" s="72"/>
      <c r="AD2292" s="72"/>
      <c r="AE2292" s="72"/>
      <c r="AF2292" s="72"/>
      <c r="AG2292" s="72"/>
      <c r="AH2292" s="72"/>
      <c r="AI2292" s="72"/>
      <c r="AJ2292" s="72"/>
      <c r="AK2292" s="72"/>
    </row>
    <row r="2293" ht="14.25" customHeight="1">
      <c r="A2293" s="78">
        <v>2290.0</v>
      </c>
      <c r="C2293" s="78" t="str">
        <f>VLOOKUP(G2293,[1]Macrodata_CCF!$A$3:$D$55,4,FALSE)</f>
        <v>#ERROR!</v>
      </c>
      <c r="E2293" s="79" t="str">
        <f>VLOOKUP(G2293,[1]Macrodata_CCF!$A$3:$B$55,2,FALSE)</f>
        <v>#ERROR!</v>
      </c>
      <c r="F2293" s="78">
        <v>0.0</v>
      </c>
      <c r="G2293" s="80">
        <v>14.0</v>
      </c>
      <c r="H2293" s="81">
        <v>22875.0</v>
      </c>
      <c r="I2293" s="81">
        <v>70000.0</v>
      </c>
      <c r="J2293" s="81">
        <v>29945.0</v>
      </c>
      <c r="K2293" s="81">
        <v>70000.0</v>
      </c>
      <c r="L2293" s="82">
        <v>0.150026525198939</v>
      </c>
      <c r="N2293" s="83">
        <f t="shared" si="1"/>
        <v>0.1500265252</v>
      </c>
      <c r="O2293" s="83">
        <f t="shared" si="2"/>
        <v>0.1500265252</v>
      </c>
      <c r="Q2293" s="83">
        <f t="shared" si="3"/>
        <v>0.6732142857</v>
      </c>
      <c r="R2293" s="83">
        <f t="shared" si="4"/>
        <v>0.1500265252</v>
      </c>
      <c r="S2293" s="83" t="b">
        <f t="shared" si="5"/>
        <v>0</v>
      </c>
      <c r="T2293" s="72"/>
      <c r="U2293" s="72"/>
      <c r="V2293" s="72"/>
      <c r="W2293" s="72"/>
      <c r="X2293" s="72"/>
      <c r="Y2293" s="72"/>
      <c r="Z2293" s="72"/>
      <c r="AA2293" s="72"/>
      <c r="AB2293" s="72"/>
      <c r="AC2293" s="72"/>
      <c r="AD2293" s="72"/>
      <c r="AE2293" s="72"/>
      <c r="AF2293" s="72"/>
      <c r="AG2293" s="72"/>
      <c r="AH2293" s="72"/>
      <c r="AI2293" s="72"/>
      <c r="AJ2293" s="72"/>
      <c r="AK2293" s="72"/>
    </row>
    <row r="2294" ht="14.25" customHeight="1">
      <c r="A2294" s="78">
        <v>2291.0</v>
      </c>
      <c r="C2294" s="78" t="str">
        <f>VLOOKUP(G2294,[1]Macrodata_CCF!$A$3:$D$55,4,FALSE)</f>
        <v>#ERROR!</v>
      </c>
      <c r="E2294" s="79" t="str">
        <f>VLOOKUP(G2294,[1]Macrodata_CCF!$A$3:$B$55,2,FALSE)</f>
        <v>#ERROR!</v>
      </c>
      <c r="F2294" s="78">
        <v>0.0</v>
      </c>
      <c r="G2294" s="80">
        <v>51.0</v>
      </c>
      <c r="H2294" s="81">
        <v>0.0</v>
      </c>
      <c r="I2294" s="81">
        <v>710000.0</v>
      </c>
      <c r="J2294" s="81">
        <v>56800.0</v>
      </c>
      <c r="K2294" s="81">
        <v>710000.0</v>
      </c>
      <c r="L2294" s="82">
        <v>0.08</v>
      </c>
      <c r="N2294" s="83">
        <f t="shared" si="1"/>
        <v>0.08</v>
      </c>
      <c r="O2294" s="83">
        <f t="shared" si="2"/>
        <v>0.08</v>
      </c>
      <c r="Q2294" s="83">
        <f t="shared" si="3"/>
        <v>1</v>
      </c>
      <c r="R2294" s="83">
        <f t="shared" si="4"/>
        <v>0.08</v>
      </c>
      <c r="S2294" s="83" t="b">
        <f t="shared" si="5"/>
        <v>0</v>
      </c>
      <c r="T2294" s="72"/>
      <c r="U2294" s="72"/>
      <c r="V2294" s="72"/>
      <c r="W2294" s="72"/>
      <c r="X2294" s="72"/>
      <c r="Y2294" s="72"/>
      <c r="Z2294" s="72"/>
      <c r="AA2294" s="72"/>
      <c r="AB2294" s="72"/>
      <c r="AC2294" s="72"/>
      <c r="AD2294" s="72"/>
      <c r="AE2294" s="72"/>
      <c r="AF2294" s="72"/>
      <c r="AG2294" s="72"/>
      <c r="AH2294" s="72"/>
      <c r="AI2294" s="72"/>
      <c r="AJ2294" s="72"/>
      <c r="AK2294" s="72"/>
    </row>
    <row r="2295" ht="14.25" customHeight="1">
      <c r="A2295" s="78">
        <v>2292.0</v>
      </c>
      <c r="C2295" s="78" t="str">
        <f>VLOOKUP(G2295,[1]Macrodata_CCF!$A$3:$D$55,4,FALSE)</f>
        <v>#ERROR!</v>
      </c>
      <c r="E2295" s="79" t="str">
        <f>VLOOKUP(G2295,[1]Macrodata_CCF!$A$3:$B$55,2,FALSE)</f>
        <v>#ERROR!</v>
      </c>
      <c r="F2295" s="78">
        <v>0.0</v>
      </c>
      <c r="G2295" s="80">
        <v>42.0</v>
      </c>
      <c r="H2295" s="81">
        <v>64975.0</v>
      </c>
      <c r="I2295" s="81">
        <v>600000.0</v>
      </c>
      <c r="J2295" s="81">
        <v>11475.0</v>
      </c>
      <c r="K2295" s="81">
        <v>600000.0</v>
      </c>
      <c r="L2295" s="82">
        <v>-0.09999532732115322</v>
      </c>
      <c r="N2295" s="83">
        <f t="shared" si="1"/>
        <v>-0.09999532732</v>
      </c>
      <c r="O2295" s="83">
        <f t="shared" si="2"/>
        <v>0</v>
      </c>
      <c r="Q2295" s="83">
        <f t="shared" si="3"/>
        <v>0.8917083333</v>
      </c>
      <c r="R2295" s="83">
        <f t="shared" si="4"/>
        <v>-0.09999532732</v>
      </c>
      <c r="S2295" s="83" t="b">
        <f t="shared" si="5"/>
        <v>0</v>
      </c>
      <c r="T2295" s="72"/>
      <c r="U2295" s="72"/>
      <c r="V2295" s="72"/>
      <c r="W2295" s="72"/>
      <c r="X2295" s="72"/>
      <c r="Y2295" s="72"/>
      <c r="Z2295" s="72"/>
      <c r="AA2295" s="72"/>
      <c r="AB2295" s="72"/>
      <c r="AC2295" s="72"/>
      <c r="AD2295" s="72"/>
      <c r="AE2295" s="72"/>
      <c r="AF2295" s="72"/>
      <c r="AG2295" s="72"/>
      <c r="AH2295" s="72"/>
      <c r="AI2295" s="72"/>
      <c r="AJ2295" s="72"/>
      <c r="AK2295" s="72"/>
    </row>
    <row r="2296" ht="14.25" customHeight="1">
      <c r="A2296" s="78">
        <v>2293.0</v>
      </c>
      <c r="C2296" s="78" t="str">
        <f>VLOOKUP(G2296,[1]Macrodata_CCF!$A$3:$D$55,4,FALSE)</f>
        <v>#ERROR!</v>
      </c>
      <c r="E2296" s="79" t="str">
        <f>VLOOKUP(G2296,[1]Macrodata_CCF!$A$3:$B$55,2,FALSE)</f>
        <v>#ERROR!</v>
      </c>
      <c r="F2296" s="78">
        <v>0.0</v>
      </c>
      <c r="G2296" s="80">
        <v>19.0</v>
      </c>
      <c r="H2296" s="81">
        <v>565875.0</v>
      </c>
      <c r="I2296" s="81">
        <v>840000.0</v>
      </c>
      <c r="J2296" s="81">
        <v>620700.0</v>
      </c>
      <c r="K2296" s="81">
        <v>840000.0</v>
      </c>
      <c r="L2296" s="82">
        <v>0.2</v>
      </c>
      <c r="N2296" s="83">
        <f t="shared" si="1"/>
        <v>0.2</v>
      </c>
      <c r="O2296" s="83">
        <f t="shared" si="2"/>
        <v>0.2</v>
      </c>
      <c r="Q2296" s="83">
        <f t="shared" si="3"/>
        <v>0.3263392857</v>
      </c>
      <c r="R2296" s="83">
        <f t="shared" si="4"/>
        <v>0.2</v>
      </c>
      <c r="S2296" s="83" t="b">
        <f t="shared" si="5"/>
        <v>0</v>
      </c>
      <c r="T2296" s="72"/>
      <c r="U2296" s="72"/>
      <c r="V2296" s="72"/>
      <c r="W2296" s="72"/>
      <c r="X2296" s="72"/>
      <c r="Y2296" s="72"/>
      <c r="Z2296" s="72"/>
      <c r="AA2296" s="72"/>
      <c r="AB2296" s="72"/>
      <c r="AC2296" s="72"/>
      <c r="AD2296" s="72"/>
      <c r="AE2296" s="72"/>
      <c r="AF2296" s="72"/>
      <c r="AG2296" s="72"/>
      <c r="AH2296" s="72"/>
      <c r="AI2296" s="72"/>
      <c r="AJ2296" s="72"/>
      <c r="AK2296" s="72"/>
    </row>
    <row r="2297" ht="14.25" customHeight="1">
      <c r="A2297" s="78">
        <v>2294.0</v>
      </c>
      <c r="C2297" s="78" t="str">
        <f>VLOOKUP(G2297,[1]Macrodata_CCF!$A$3:$D$55,4,FALSE)</f>
        <v>#ERROR!</v>
      </c>
      <c r="E2297" s="79" t="str">
        <f>VLOOKUP(G2297,[1]Macrodata_CCF!$A$3:$B$55,2,FALSE)</f>
        <v>#ERROR!</v>
      </c>
      <c r="F2297" s="78">
        <v>0.0</v>
      </c>
      <c r="G2297" s="80">
        <v>6.0</v>
      </c>
      <c r="H2297" s="81">
        <v>0.0</v>
      </c>
      <c r="I2297" s="81">
        <v>50000.0</v>
      </c>
      <c r="J2297" s="81">
        <v>17500.0</v>
      </c>
      <c r="K2297" s="81">
        <v>50000.0</v>
      </c>
      <c r="L2297" s="82">
        <v>0.35</v>
      </c>
      <c r="N2297" s="83">
        <f t="shared" si="1"/>
        <v>0.35</v>
      </c>
      <c r="O2297" s="83">
        <f t="shared" si="2"/>
        <v>0.35</v>
      </c>
      <c r="Q2297" s="83">
        <f t="shared" si="3"/>
        <v>1</v>
      </c>
      <c r="R2297" s="83">
        <f t="shared" si="4"/>
        <v>0.35</v>
      </c>
      <c r="S2297" s="83" t="b">
        <f t="shared" si="5"/>
        <v>0</v>
      </c>
      <c r="T2297" s="72"/>
      <c r="U2297" s="72"/>
      <c r="V2297" s="72"/>
      <c r="W2297" s="72"/>
      <c r="X2297" s="72"/>
      <c r="Y2297" s="72"/>
      <c r="Z2297" s="72"/>
      <c r="AA2297" s="72"/>
      <c r="AB2297" s="72"/>
      <c r="AC2297" s="72"/>
      <c r="AD2297" s="72"/>
      <c r="AE2297" s="72"/>
      <c r="AF2297" s="72"/>
      <c r="AG2297" s="72"/>
      <c r="AH2297" s="72"/>
      <c r="AI2297" s="72"/>
      <c r="AJ2297" s="72"/>
      <c r="AK2297" s="72"/>
    </row>
    <row r="2298" ht="14.25" customHeight="1">
      <c r="A2298" s="78">
        <v>2295.0</v>
      </c>
      <c r="C2298" s="78" t="str">
        <f>VLOOKUP(G2298,[1]Macrodata_CCF!$A$3:$D$55,4,FALSE)</f>
        <v>#ERROR!</v>
      </c>
      <c r="E2298" s="79" t="str">
        <f>VLOOKUP(G2298,[1]Macrodata_CCF!$A$3:$B$55,2,FALSE)</f>
        <v>#ERROR!</v>
      </c>
      <c r="F2298" s="78">
        <v>0.0</v>
      </c>
      <c r="G2298" s="80">
        <v>41.0</v>
      </c>
      <c r="H2298" s="81">
        <v>4330.0</v>
      </c>
      <c r="I2298" s="81">
        <v>130000.0</v>
      </c>
      <c r="J2298" s="81">
        <v>54600.0</v>
      </c>
      <c r="K2298" s="81">
        <v>130000.0</v>
      </c>
      <c r="L2298" s="82">
        <v>0.4000159146972229</v>
      </c>
      <c r="N2298" s="83">
        <f t="shared" si="1"/>
        <v>0.4000159147</v>
      </c>
      <c r="O2298" s="83">
        <f t="shared" si="2"/>
        <v>0.4000159147</v>
      </c>
      <c r="Q2298" s="83">
        <f t="shared" si="3"/>
        <v>0.9666923077</v>
      </c>
      <c r="R2298" s="83">
        <f t="shared" si="4"/>
        <v>0.4000159147</v>
      </c>
      <c r="S2298" s="83" t="b">
        <f t="shared" si="5"/>
        <v>0</v>
      </c>
      <c r="T2298" s="72"/>
      <c r="U2298" s="72"/>
      <c r="V2298" s="72"/>
      <c r="W2298" s="72"/>
      <c r="X2298" s="72"/>
      <c r="Y2298" s="72"/>
      <c r="Z2298" s="72"/>
      <c r="AA2298" s="72"/>
      <c r="AB2298" s="72"/>
      <c r="AC2298" s="72"/>
      <c r="AD2298" s="72"/>
      <c r="AE2298" s="72"/>
      <c r="AF2298" s="72"/>
      <c r="AG2298" s="72"/>
      <c r="AH2298" s="72"/>
      <c r="AI2298" s="72"/>
      <c r="AJ2298" s="72"/>
      <c r="AK2298" s="72"/>
    </row>
    <row r="2299" ht="14.25" customHeight="1">
      <c r="A2299" s="78">
        <v>2296.0</v>
      </c>
      <c r="C2299" s="78" t="str">
        <f>VLOOKUP(G2299,[1]Macrodata_CCF!$A$3:$D$55,4,FALSE)</f>
        <v>#ERROR!</v>
      </c>
      <c r="E2299" s="79" t="str">
        <f>VLOOKUP(G2299,[1]Macrodata_CCF!$A$3:$B$55,2,FALSE)</f>
        <v>#ERROR!</v>
      </c>
      <c r="F2299" s="78">
        <v>0.0</v>
      </c>
      <c r="G2299" s="80">
        <v>44.0</v>
      </c>
      <c r="H2299" s="81">
        <v>170110.0</v>
      </c>
      <c r="I2299" s="81">
        <v>720000.0</v>
      </c>
      <c r="J2299" s="81">
        <v>263590.0</v>
      </c>
      <c r="K2299" s="81">
        <v>720000.0</v>
      </c>
      <c r="L2299" s="82">
        <v>0.1699976358908145</v>
      </c>
      <c r="N2299" s="83">
        <f t="shared" si="1"/>
        <v>0.1699976359</v>
      </c>
      <c r="O2299" s="83">
        <f t="shared" si="2"/>
        <v>0.1699976359</v>
      </c>
      <c r="Q2299" s="83">
        <f t="shared" si="3"/>
        <v>0.7637361111</v>
      </c>
      <c r="R2299" s="83">
        <f t="shared" si="4"/>
        <v>0.1699976359</v>
      </c>
      <c r="S2299" s="83" t="b">
        <f t="shared" si="5"/>
        <v>0</v>
      </c>
      <c r="T2299" s="72"/>
      <c r="U2299" s="72"/>
      <c r="V2299" s="72"/>
      <c r="W2299" s="72"/>
      <c r="X2299" s="72"/>
      <c r="Y2299" s="72"/>
      <c r="Z2299" s="72"/>
      <c r="AA2299" s="72"/>
      <c r="AB2299" s="72"/>
      <c r="AC2299" s="72"/>
      <c r="AD2299" s="72"/>
      <c r="AE2299" s="72"/>
      <c r="AF2299" s="72"/>
      <c r="AG2299" s="72"/>
      <c r="AH2299" s="72"/>
      <c r="AI2299" s="72"/>
      <c r="AJ2299" s="72"/>
      <c r="AK2299" s="72"/>
    </row>
    <row r="2300" ht="14.25" customHeight="1">
      <c r="A2300" s="78">
        <v>2297.0</v>
      </c>
      <c r="C2300" s="78" t="str">
        <f>VLOOKUP(G2300,[1]Macrodata_CCF!$A$3:$D$55,4,FALSE)</f>
        <v>#ERROR!</v>
      </c>
      <c r="E2300" s="79" t="str">
        <f>VLOOKUP(G2300,[1]Macrodata_CCF!$A$3:$B$55,2,FALSE)</f>
        <v>#ERROR!</v>
      </c>
      <c r="F2300" s="78">
        <v>0.0</v>
      </c>
      <c r="G2300" s="80">
        <v>39.0</v>
      </c>
      <c r="H2300" s="81">
        <v>517020.0</v>
      </c>
      <c r="I2300" s="81">
        <v>820000.0</v>
      </c>
      <c r="J2300" s="81">
        <v>532170.0</v>
      </c>
      <c r="K2300" s="81">
        <v>1394000.0</v>
      </c>
      <c r="L2300" s="82">
        <v>0.05000330054789095</v>
      </c>
      <c r="N2300" s="83">
        <f t="shared" si="1"/>
        <v>0.05000330055</v>
      </c>
      <c r="O2300" s="83">
        <f t="shared" si="2"/>
        <v>0.05000330055</v>
      </c>
      <c r="Q2300" s="83">
        <f t="shared" si="3"/>
        <v>0.3694878049</v>
      </c>
      <c r="R2300" s="83">
        <f t="shared" si="4"/>
        <v>0.05000330055</v>
      </c>
      <c r="S2300" s="83" t="b">
        <f t="shared" si="5"/>
        <v>0</v>
      </c>
      <c r="T2300" s="72"/>
      <c r="U2300" s="72"/>
      <c r="V2300" s="72"/>
      <c r="W2300" s="72"/>
      <c r="X2300" s="72"/>
      <c r="Y2300" s="72"/>
      <c r="Z2300" s="72"/>
      <c r="AA2300" s="72"/>
      <c r="AB2300" s="72"/>
      <c r="AC2300" s="72"/>
      <c r="AD2300" s="72"/>
      <c r="AE2300" s="72"/>
      <c r="AF2300" s="72"/>
      <c r="AG2300" s="72"/>
      <c r="AH2300" s="72"/>
      <c r="AI2300" s="72"/>
      <c r="AJ2300" s="72"/>
      <c r="AK2300" s="72"/>
    </row>
    <row r="2301" ht="14.25" customHeight="1">
      <c r="A2301" s="78">
        <v>2298.0</v>
      </c>
      <c r="C2301" s="78" t="str">
        <f>VLOOKUP(G2301,[1]Macrodata_CCF!$A$3:$D$55,4,FALSE)</f>
        <v>#ERROR!</v>
      </c>
      <c r="E2301" s="79" t="str">
        <f>VLOOKUP(G2301,[1]Macrodata_CCF!$A$3:$B$55,2,FALSE)</f>
        <v>#ERROR!</v>
      </c>
      <c r="F2301" s="78">
        <v>0.0</v>
      </c>
      <c r="G2301" s="80">
        <v>29.0</v>
      </c>
      <c r="H2301" s="81">
        <v>285950.0</v>
      </c>
      <c r="I2301" s="81">
        <v>380000.0</v>
      </c>
      <c r="J2301" s="81">
        <v>245510.0</v>
      </c>
      <c r="K2301" s="81">
        <v>760000.0</v>
      </c>
      <c r="L2301" s="82">
        <v>-0.4299840510366826</v>
      </c>
      <c r="N2301" s="83">
        <f t="shared" si="1"/>
        <v>-0.429984051</v>
      </c>
      <c r="O2301" s="83">
        <f t="shared" si="2"/>
        <v>0</v>
      </c>
      <c r="Q2301" s="83">
        <f t="shared" si="3"/>
        <v>0.2475</v>
      </c>
      <c r="R2301" s="83">
        <f t="shared" si="4"/>
        <v>-0.429984051</v>
      </c>
      <c r="S2301" s="83" t="b">
        <f t="shared" si="5"/>
        <v>0</v>
      </c>
      <c r="T2301" s="72"/>
      <c r="U2301" s="72"/>
      <c r="V2301" s="72"/>
      <c r="W2301" s="72"/>
      <c r="X2301" s="72"/>
      <c r="Y2301" s="72"/>
      <c r="Z2301" s="72"/>
      <c r="AA2301" s="72"/>
      <c r="AB2301" s="72"/>
      <c r="AC2301" s="72"/>
      <c r="AD2301" s="72"/>
      <c r="AE2301" s="72"/>
      <c r="AF2301" s="72"/>
      <c r="AG2301" s="72"/>
      <c r="AH2301" s="72"/>
      <c r="AI2301" s="72"/>
      <c r="AJ2301" s="72"/>
      <c r="AK2301" s="72"/>
    </row>
    <row r="2302" ht="14.25" customHeight="1">
      <c r="A2302" s="78">
        <v>2299.0</v>
      </c>
      <c r="C2302" s="78" t="str">
        <f>VLOOKUP(G2302,[1]Macrodata_CCF!$A$3:$D$55,4,FALSE)</f>
        <v>#ERROR!</v>
      </c>
      <c r="E2302" s="79" t="str">
        <f>VLOOKUP(G2302,[1]Macrodata_CCF!$A$3:$B$55,2,FALSE)</f>
        <v>#ERROR!</v>
      </c>
      <c r="F2302" s="78">
        <v>0.0</v>
      </c>
      <c r="G2302" s="80">
        <v>43.0</v>
      </c>
      <c r="H2302" s="81">
        <v>306385.0</v>
      </c>
      <c r="I2302" s="81">
        <v>970000.0</v>
      </c>
      <c r="J2302" s="81">
        <v>47575.0</v>
      </c>
      <c r="K2302" s="81">
        <v>970000.0</v>
      </c>
      <c r="L2302" s="82">
        <v>-0.3900002260346737</v>
      </c>
      <c r="N2302" s="83">
        <f t="shared" si="1"/>
        <v>-0.390000226</v>
      </c>
      <c r="O2302" s="83">
        <f t="shared" si="2"/>
        <v>0</v>
      </c>
      <c r="Q2302" s="83">
        <f t="shared" si="3"/>
        <v>0.6841391753</v>
      </c>
      <c r="R2302" s="83">
        <f t="shared" si="4"/>
        <v>-0.390000226</v>
      </c>
      <c r="S2302" s="83" t="b">
        <f t="shared" si="5"/>
        <v>0</v>
      </c>
      <c r="T2302" s="72"/>
      <c r="U2302" s="72"/>
      <c r="V2302" s="72"/>
      <c r="W2302" s="72"/>
      <c r="X2302" s="72"/>
      <c r="Y2302" s="72"/>
      <c r="Z2302" s="72"/>
      <c r="AA2302" s="72"/>
      <c r="AB2302" s="72"/>
      <c r="AC2302" s="72"/>
      <c r="AD2302" s="72"/>
      <c r="AE2302" s="72"/>
      <c r="AF2302" s="72"/>
      <c r="AG2302" s="72"/>
      <c r="AH2302" s="72"/>
      <c r="AI2302" s="72"/>
      <c r="AJ2302" s="72"/>
      <c r="AK2302" s="72"/>
    </row>
    <row r="2303" ht="14.25" customHeight="1">
      <c r="A2303" s="78">
        <v>2300.0</v>
      </c>
      <c r="C2303" s="78" t="str">
        <f>VLOOKUP(G2303,[1]Macrodata_CCF!$A$3:$D$55,4,FALSE)</f>
        <v>#ERROR!</v>
      </c>
      <c r="E2303" s="79" t="str">
        <f>VLOOKUP(G2303,[1]Macrodata_CCF!$A$3:$B$55,2,FALSE)</f>
        <v>#ERROR!</v>
      </c>
      <c r="F2303" s="78">
        <v>0.0</v>
      </c>
      <c r="G2303" s="80">
        <v>48.0</v>
      </c>
      <c r="H2303" s="81">
        <v>0.0</v>
      </c>
      <c r="I2303" s="81">
        <v>700000.0</v>
      </c>
      <c r="J2303" s="81">
        <v>140000.0</v>
      </c>
      <c r="K2303" s="81">
        <v>700000.0</v>
      </c>
      <c r="L2303" s="82">
        <v>0.2</v>
      </c>
      <c r="N2303" s="83">
        <f t="shared" si="1"/>
        <v>0.2</v>
      </c>
      <c r="O2303" s="83">
        <f t="shared" si="2"/>
        <v>0.2</v>
      </c>
      <c r="Q2303" s="83">
        <f t="shared" si="3"/>
        <v>1</v>
      </c>
      <c r="R2303" s="83">
        <f t="shared" si="4"/>
        <v>0.2</v>
      </c>
      <c r="S2303" s="83" t="b">
        <f t="shared" si="5"/>
        <v>0</v>
      </c>
      <c r="T2303" s="72"/>
      <c r="U2303" s="72"/>
      <c r="V2303" s="72"/>
      <c r="W2303" s="72"/>
      <c r="X2303" s="72"/>
      <c r="Y2303" s="72"/>
      <c r="Z2303" s="72"/>
      <c r="AA2303" s="72"/>
      <c r="AB2303" s="72"/>
      <c r="AC2303" s="72"/>
      <c r="AD2303" s="72"/>
      <c r="AE2303" s="72"/>
      <c r="AF2303" s="72"/>
      <c r="AG2303" s="72"/>
      <c r="AH2303" s="72"/>
      <c r="AI2303" s="72"/>
      <c r="AJ2303" s="72"/>
      <c r="AK2303" s="72"/>
    </row>
    <row r="2304" ht="14.25" customHeight="1">
      <c r="A2304" s="78">
        <v>2301.0</v>
      </c>
      <c r="C2304" s="78" t="str">
        <f>VLOOKUP(G2304,[1]Macrodata_CCF!$A$3:$D$55,4,FALSE)</f>
        <v>#ERROR!</v>
      </c>
      <c r="E2304" s="79" t="str">
        <f>VLOOKUP(G2304,[1]Macrodata_CCF!$A$3:$B$55,2,FALSE)</f>
        <v>#ERROR!</v>
      </c>
      <c r="F2304" s="78">
        <v>0.0</v>
      </c>
      <c r="G2304" s="80">
        <v>40.0</v>
      </c>
      <c r="H2304" s="81">
        <v>147925.0</v>
      </c>
      <c r="I2304" s="81">
        <v>280000.0</v>
      </c>
      <c r="J2304" s="81">
        <v>151885.0</v>
      </c>
      <c r="K2304" s="81">
        <v>280000.0</v>
      </c>
      <c r="L2304" s="82">
        <v>0.02998296422487223</v>
      </c>
      <c r="N2304" s="83">
        <f t="shared" si="1"/>
        <v>0.02998296422</v>
      </c>
      <c r="O2304" s="83">
        <f t="shared" si="2"/>
        <v>0.02998296422</v>
      </c>
      <c r="Q2304" s="83">
        <f t="shared" si="3"/>
        <v>0.4716964286</v>
      </c>
      <c r="R2304" s="83">
        <f t="shared" si="4"/>
        <v>0.02998296422</v>
      </c>
      <c r="S2304" s="83" t="b">
        <f t="shared" si="5"/>
        <v>0</v>
      </c>
      <c r="T2304" s="72"/>
      <c r="U2304" s="72"/>
      <c r="V2304" s="72"/>
      <c r="W2304" s="72"/>
      <c r="X2304" s="72"/>
      <c r="Y2304" s="72"/>
      <c r="Z2304" s="72"/>
      <c r="AA2304" s="72"/>
      <c r="AB2304" s="72"/>
      <c r="AC2304" s="72"/>
      <c r="AD2304" s="72"/>
      <c r="AE2304" s="72"/>
      <c r="AF2304" s="72"/>
      <c r="AG2304" s="72"/>
      <c r="AH2304" s="72"/>
      <c r="AI2304" s="72"/>
      <c r="AJ2304" s="72"/>
      <c r="AK2304" s="72"/>
    </row>
    <row r="2305" ht="14.25" customHeight="1">
      <c r="A2305" s="78">
        <v>2302.0</v>
      </c>
      <c r="C2305" s="78" t="str">
        <f>VLOOKUP(G2305,[1]Macrodata_CCF!$A$3:$D$55,4,FALSE)</f>
        <v>#ERROR!</v>
      </c>
      <c r="E2305" s="79" t="str">
        <f>VLOOKUP(G2305,[1]Macrodata_CCF!$A$3:$B$55,2,FALSE)</f>
        <v>#ERROR!</v>
      </c>
      <c r="F2305" s="78">
        <v>0.0</v>
      </c>
      <c r="G2305" s="80">
        <v>13.0</v>
      </c>
      <c r="H2305" s="81">
        <v>426290.0</v>
      </c>
      <c r="I2305" s="81">
        <v>520000.0</v>
      </c>
      <c r="J2305" s="81">
        <v>530400.0</v>
      </c>
      <c r="K2305" s="81">
        <v>520000.0</v>
      </c>
      <c r="L2305" s="82">
        <v>1.110980685092306</v>
      </c>
      <c r="N2305" s="83">
        <f t="shared" si="1"/>
        <v>1.110980685</v>
      </c>
      <c r="O2305" s="83">
        <f t="shared" si="2"/>
        <v>1</v>
      </c>
      <c r="Q2305" s="83">
        <f t="shared" si="3"/>
        <v>0.1802115385</v>
      </c>
      <c r="R2305" s="83">
        <f t="shared" si="4"/>
        <v>1.110980685</v>
      </c>
      <c r="S2305" s="83" t="b">
        <f t="shared" si="5"/>
        <v>0</v>
      </c>
      <c r="T2305" s="72"/>
      <c r="U2305" s="72"/>
      <c r="V2305" s="72"/>
      <c r="W2305" s="72"/>
      <c r="X2305" s="72"/>
      <c r="Y2305" s="72"/>
      <c r="Z2305" s="72"/>
      <c r="AA2305" s="72"/>
      <c r="AB2305" s="72"/>
      <c r="AC2305" s="72"/>
      <c r="AD2305" s="72"/>
      <c r="AE2305" s="72"/>
      <c r="AF2305" s="72"/>
      <c r="AG2305" s="72"/>
      <c r="AH2305" s="72"/>
      <c r="AI2305" s="72"/>
      <c r="AJ2305" s="72"/>
      <c r="AK2305" s="72"/>
    </row>
    <row r="2306" ht="14.25" customHeight="1">
      <c r="A2306" s="78">
        <v>2303.0</v>
      </c>
      <c r="C2306" s="78" t="str">
        <f>VLOOKUP(G2306,[1]Macrodata_CCF!$A$3:$D$55,4,FALSE)</f>
        <v>#ERROR!</v>
      </c>
      <c r="E2306" s="79" t="str">
        <f>VLOOKUP(G2306,[1]Macrodata_CCF!$A$3:$B$55,2,FALSE)</f>
        <v>#ERROR!</v>
      </c>
      <c r="F2306" s="78">
        <v>0.0</v>
      </c>
      <c r="G2306" s="80">
        <v>50.0</v>
      </c>
      <c r="H2306" s="81">
        <v>668180.0</v>
      </c>
      <c r="I2306" s="81">
        <v>710000.0</v>
      </c>
      <c r="J2306" s="81">
        <v>669855.0</v>
      </c>
      <c r="K2306" s="81">
        <v>710000.0</v>
      </c>
      <c r="L2306" s="82">
        <v>0.04005260640841703</v>
      </c>
      <c r="N2306" s="83">
        <f t="shared" si="1"/>
        <v>0.04005260641</v>
      </c>
      <c r="O2306" s="83">
        <f t="shared" si="2"/>
        <v>0.04005260641</v>
      </c>
      <c r="Q2306" s="83">
        <f t="shared" si="3"/>
        <v>0.05890140845</v>
      </c>
      <c r="R2306" s="83">
        <f t="shared" si="4"/>
        <v>0.00235915493</v>
      </c>
      <c r="S2306" s="83" t="b">
        <f t="shared" si="5"/>
        <v>0</v>
      </c>
      <c r="T2306" s="72"/>
      <c r="U2306" s="72"/>
      <c r="V2306" s="72"/>
      <c r="W2306" s="72"/>
      <c r="X2306" s="72"/>
      <c r="Y2306" s="72"/>
      <c r="Z2306" s="72"/>
      <c r="AA2306" s="72"/>
      <c r="AB2306" s="72"/>
      <c r="AC2306" s="72"/>
      <c r="AD2306" s="72"/>
      <c r="AE2306" s="72"/>
      <c r="AF2306" s="72"/>
      <c r="AG2306" s="72"/>
      <c r="AH2306" s="72"/>
      <c r="AI2306" s="72"/>
      <c r="AJ2306" s="72"/>
      <c r="AK2306" s="72"/>
    </row>
    <row r="2307" ht="14.25" customHeight="1">
      <c r="A2307" s="78">
        <v>2304.0</v>
      </c>
      <c r="C2307" s="78" t="str">
        <f>VLOOKUP(G2307,[1]Macrodata_CCF!$A$3:$D$55,4,FALSE)</f>
        <v>#ERROR!</v>
      </c>
      <c r="E2307" s="79" t="str">
        <f>VLOOKUP(G2307,[1]Macrodata_CCF!$A$3:$B$55,2,FALSE)</f>
        <v>#ERROR!</v>
      </c>
      <c r="F2307" s="78">
        <v>0.0</v>
      </c>
      <c r="G2307" s="80">
        <v>28.0</v>
      </c>
      <c r="H2307" s="81">
        <v>15005.0</v>
      </c>
      <c r="I2307" s="81">
        <v>280000.0</v>
      </c>
      <c r="J2307" s="81">
        <v>68005.0</v>
      </c>
      <c r="K2307" s="81">
        <v>280000.0</v>
      </c>
      <c r="L2307" s="82">
        <v>0.2000037736561067</v>
      </c>
      <c r="N2307" s="83">
        <f t="shared" si="1"/>
        <v>0.2000037737</v>
      </c>
      <c r="O2307" s="83">
        <f t="shared" si="2"/>
        <v>0.2000037737</v>
      </c>
      <c r="Q2307" s="83">
        <f t="shared" si="3"/>
        <v>0.9464107143</v>
      </c>
      <c r="R2307" s="83">
        <f t="shared" si="4"/>
        <v>0.2000037737</v>
      </c>
      <c r="S2307" s="83" t="b">
        <f t="shared" si="5"/>
        <v>0</v>
      </c>
      <c r="T2307" s="72"/>
      <c r="U2307" s="72"/>
      <c r="V2307" s="72"/>
      <c r="W2307" s="72"/>
      <c r="X2307" s="72"/>
      <c r="Y2307" s="72"/>
      <c r="Z2307" s="72"/>
      <c r="AA2307" s="72"/>
      <c r="AB2307" s="72"/>
      <c r="AC2307" s="72"/>
      <c r="AD2307" s="72"/>
      <c r="AE2307" s="72"/>
      <c r="AF2307" s="72"/>
      <c r="AG2307" s="72"/>
      <c r="AH2307" s="72"/>
      <c r="AI2307" s="72"/>
      <c r="AJ2307" s="72"/>
      <c r="AK2307" s="72"/>
    </row>
    <row r="2308" ht="14.25" customHeight="1">
      <c r="A2308" s="78">
        <v>2305.0</v>
      </c>
      <c r="C2308" s="78" t="str">
        <f>VLOOKUP(G2308,[1]Macrodata_CCF!$A$3:$D$55,4,FALSE)</f>
        <v>#ERROR!</v>
      </c>
      <c r="E2308" s="79" t="str">
        <f>VLOOKUP(G2308,[1]Macrodata_CCF!$A$3:$B$55,2,FALSE)</f>
        <v>#ERROR!</v>
      </c>
      <c r="F2308" s="78">
        <v>0.0</v>
      </c>
      <c r="G2308" s="80">
        <v>15.0</v>
      </c>
      <c r="H2308" s="81">
        <v>31115.0</v>
      </c>
      <c r="I2308" s="81">
        <v>120000.0</v>
      </c>
      <c r="J2308" s="81">
        <v>122400.0</v>
      </c>
      <c r="K2308" s="81">
        <v>120000.0</v>
      </c>
      <c r="L2308" s="82">
        <v>1.027001181301682</v>
      </c>
      <c r="N2308" s="83">
        <f t="shared" si="1"/>
        <v>1.027001181</v>
      </c>
      <c r="O2308" s="83">
        <f t="shared" si="2"/>
        <v>1</v>
      </c>
      <c r="Q2308" s="83">
        <f t="shared" si="3"/>
        <v>0.7407083333</v>
      </c>
      <c r="R2308" s="83">
        <f t="shared" si="4"/>
        <v>1.027001181</v>
      </c>
      <c r="S2308" s="83" t="b">
        <f t="shared" si="5"/>
        <v>0</v>
      </c>
      <c r="T2308" s="72"/>
      <c r="U2308" s="72"/>
      <c r="V2308" s="72"/>
      <c r="W2308" s="72"/>
      <c r="X2308" s="72"/>
      <c r="Y2308" s="72"/>
      <c r="Z2308" s="72"/>
      <c r="AA2308" s="72"/>
      <c r="AB2308" s="72"/>
      <c r="AC2308" s="72"/>
      <c r="AD2308" s="72"/>
      <c r="AE2308" s="72"/>
      <c r="AF2308" s="72"/>
      <c r="AG2308" s="72"/>
      <c r="AH2308" s="72"/>
      <c r="AI2308" s="72"/>
      <c r="AJ2308" s="72"/>
      <c r="AK2308" s="72"/>
    </row>
    <row r="2309" ht="14.25" customHeight="1">
      <c r="A2309" s="78">
        <v>2306.0</v>
      </c>
      <c r="C2309" s="78" t="str">
        <f>VLOOKUP(G2309,[1]Macrodata_CCF!$A$3:$D$55,4,FALSE)</f>
        <v>#ERROR!</v>
      </c>
      <c r="E2309" s="79" t="str">
        <f>VLOOKUP(G2309,[1]Macrodata_CCF!$A$3:$B$55,2,FALSE)</f>
        <v>#ERROR!</v>
      </c>
      <c r="F2309" s="78">
        <v>0.0</v>
      </c>
      <c r="G2309" s="80">
        <v>15.0</v>
      </c>
      <c r="H2309" s="81">
        <v>50945.0</v>
      </c>
      <c r="I2309" s="81">
        <v>280000.0</v>
      </c>
      <c r="J2309" s="81">
        <v>85305.0</v>
      </c>
      <c r="K2309" s="81">
        <v>280000.0</v>
      </c>
      <c r="L2309" s="82">
        <v>0.1500076400864421</v>
      </c>
      <c r="N2309" s="83">
        <f t="shared" si="1"/>
        <v>0.1500076401</v>
      </c>
      <c r="O2309" s="83">
        <f t="shared" si="2"/>
        <v>0.1500076401</v>
      </c>
      <c r="Q2309" s="83">
        <f t="shared" si="3"/>
        <v>0.8180535714</v>
      </c>
      <c r="R2309" s="83">
        <f t="shared" si="4"/>
        <v>0.1500076401</v>
      </c>
      <c r="S2309" s="83" t="b">
        <f t="shared" si="5"/>
        <v>0</v>
      </c>
      <c r="T2309" s="72"/>
      <c r="U2309" s="72"/>
      <c r="V2309" s="72"/>
      <c r="W2309" s="72"/>
      <c r="X2309" s="72"/>
      <c r="Y2309" s="72"/>
      <c r="Z2309" s="72"/>
      <c r="AA2309" s="72"/>
      <c r="AB2309" s="72"/>
      <c r="AC2309" s="72"/>
      <c r="AD2309" s="72"/>
      <c r="AE2309" s="72"/>
      <c r="AF2309" s="72"/>
      <c r="AG2309" s="72"/>
      <c r="AH2309" s="72"/>
      <c r="AI2309" s="72"/>
      <c r="AJ2309" s="72"/>
      <c r="AK2309" s="72"/>
    </row>
    <row r="2310" ht="14.25" customHeight="1">
      <c r="A2310" s="78">
        <v>2307.0</v>
      </c>
      <c r="C2310" s="78" t="str">
        <f>VLOOKUP(G2310,[1]Macrodata_CCF!$A$3:$D$55,4,FALSE)</f>
        <v>#ERROR!</v>
      </c>
      <c r="E2310" s="79" t="str">
        <f>VLOOKUP(G2310,[1]Macrodata_CCF!$A$3:$B$55,2,FALSE)</f>
        <v>#ERROR!</v>
      </c>
      <c r="F2310" s="78">
        <v>1.0</v>
      </c>
      <c r="G2310" s="80">
        <v>21.0</v>
      </c>
      <c r="H2310" s="81">
        <v>0.0</v>
      </c>
      <c r="I2310" s="81">
        <v>160000.0</v>
      </c>
      <c r="J2310" s="81">
        <v>67200.0</v>
      </c>
      <c r="K2310" s="81">
        <v>160000.0</v>
      </c>
      <c r="L2310" s="82">
        <v>0.42</v>
      </c>
      <c r="N2310" s="83">
        <f t="shared" si="1"/>
        <v>0.42</v>
      </c>
      <c r="O2310" s="83">
        <f t="shared" si="2"/>
        <v>0.42</v>
      </c>
      <c r="Q2310" s="83">
        <f t="shared" si="3"/>
        <v>1</v>
      </c>
      <c r="R2310" s="83">
        <f t="shared" si="4"/>
        <v>0.42</v>
      </c>
      <c r="S2310" s="83" t="b">
        <f t="shared" si="5"/>
        <v>0</v>
      </c>
      <c r="T2310" s="72"/>
      <c r="U2310" s="72"/>
      <c r="V2310" s="72"/>
      <c r="W2310" s="72"/>
      <c r="X2310" s="72"/>
      <c r="Y2310" s="72"/>
      <c r="Z2310" s="72"/>
      <c r="AA2310" s="72"/>
      <c r="AB2310" s="72"/>
      <c r="AC2310" s="72"/>
      <c r="AD2310" s="72"/>
      <c r="AE2310" s="72"/>
      <c r="AF2310" s="72"/>
      <c r="AG2310" s="72"/>
      <c r="AH2310" s="72"/>
      <c r="AI2310" s="72"/>
      <c r="AJ2310" s="72"/>
      <c r="AK2310" s="72"/>
    </row>
    <row r="2311" ht="14.25" customHeight="1">
      <c r="A2311" s="78">
        <v>2308.0</v>
      </c>
      <c r="C2311" s="78" t="str">
        <f>VLOOKUP(G2311,[1]Macrodata_CCF!$A$3:$D$55,4,FALSE)</f>
        <v>#ERROR!</v>
      </c>
      <c r="E2311" s="79" t="str">
        <f>VLOOKUP(G2311,[1]Macrodata_CCF!$A$3:$B$55,2,FALSE)</f>
        <v>#ERROR!</v>
      </c>
      <c r="F2311" s="78">
        <v>0.0</v>
      </c>
      <c r="G2311" s="80">
        <v>32.0</v>
      </c>
      <c r="H2311" s="81">
        <v>0.0</v>
      </c>
      <c r="I2311" s="81">
        <v>820000.0</v>
      </c>
      <c r="J2311" s="81">
        <v>164000.0</v>
      </c>
      <c r="K2311" s="81">
        <v>820000.0</v>
      </c>
      <c r="L2311" s="82">
        <v>0.2</v>
      </c>
      <c r="N2311" s="83">
        <f t="shared" si="1"/>
        <v>0.2</v>
      </c>
      <c r="O2311" s="83">
        <f t="shared" si="2"/>
        <v>0.2</v>
      </c>
      <c r="Q2311" s="83">
        <f t="shared" si="3"/>
        <v>1</v>
      </c>
      <c r="R2311" s="83">
        <f t="shared" si="4"/>
        <v>0.2</v>
      </c>
      <c r="S2311" s="83" t="b">
        <f t="shared" si="5"/>
        <v>0</v>
      </c>
      <c r="T2311" s="72"/>
      <c r="U2311" s="72"/>
      <c r="V2311" s="72"/>
      <c r="W2311" s="72"/>
      <c r="X2311" s="72"/>
      <c r="Y2311" s="72"/>
      <c r="Z2311" s="72"/>
      <c r="AA2311" s="72"/>
      <c r="AB2311" s="72"/>
      <c r="AC2311" s="72"/>
      <c r="AD2311" s="72"/>
      <c r="AE2311" s="72"/>
      <c r="AF2311" s="72"/>
      <c r="AG2311" s="72"/>
      <c r="AH2311" s="72"/>
      <c r="AI2311" s="72"/>
      <c r="AJ2311" s="72"/>
      <c r="AK2311" s="72"/>
    </row>
    <row r="2312" ht="14.25" customHeight="1">
      <c r="A2312" s="78">
        <v>2309.0</v>
      </c>
      <c r="C2312" s="78" t="str">
        <f>VLOOKUP(G2312,[1]Macrodata_CCF!$A$3:$D$55,4,FALSE)</f>
        <v>#ERROR!</v>
      </c>
      <c r="E2312" s="79" t="str">
        <f>VLOOKUP(G2312,[1]Macrodata_CCF!$A$3:$B$55,2,FALSE)</f>
        <v>#ERROR!</v>
      </c>
      <c r="F2312" s="78">
        <v>0.0</v>
      </c>
      <c r="G2312" s="80">
        <v>1.0</v>
      </c>
      <c r="H2312" s="81">
        <v>95780.0</v>
      </c>
      <c r="I2312" s="81">
        <v>250000.0</v>
      </c>
      <c r="J2312" s="81">
        <v>155925.0</v>
      </c>
      <c r="K2312" s="81">
        <v>450000.0</v>
      </c>
      <c r="L2312" s="82">
        <v>0.3899948126053689</v>
      </c>
      <c r="N2312" s="83">
        <f t="shared" si="1"/>
        <v>0.3899948126</v>
      </c>
      <c r="O2312" s="83">
        <f t="shared" si="2"/>
        <v>0.3899948126</v>
      </c>
      <c r="Q2312" s="83">
        <f t="shared" si="3"/>
        <v>0.61688</v>
      </c>
      <c r="R2312" s="83">
        <f t="shared" si="4"/>
        <v>0.3899948126</v>
      </c>
      <c r="S2312" s="83" t="b">
        <f t="shared" si="5"/>
        <v>0</v>
      </c>
      <c r="T2312" s="72"/>
      <c r="U2312" s="72"/>
      <c r="V2312" s="72"/>
      <c r="W2312" s="72"/>
      <c r="X2312" s="72"/>
      <c r="Y2312" s="72"/>
      <c r="Z2312" s="72"/>
      <c r="AA2312" s="72"/>
      <c r="AB2312" s="72"/>
      <c r="AC2312" s="72"/>
      <c r="AD2312" s="72"/>
      <c r="AE2312" s="72"/>
      <c r="AF2312" s="72"/>
      <c r="AG2312" s="72"/>
      <c r="AH2312" s="72"/>
      <c r="AI2312" s="72"/>
      <c r="AJ2312" s="72"/>
      <c r="AK2312" s="72"/>
    </row>
    <row r="2313" ht="14.25" customHeight="1">
      <c r="A2313" s="78">
        <v>2310.0</v>
      </c>
      <c r="C2313" s="78" t="str">
        <f>VLOOKUP(G2313,[1]Macrodata_CCF!$A$3:$D$55,4,FALSE)</f>
        <v>#ERROR!</v>
      </c>
      <c r="E2313" s="79" t="str">
        <f>VLOOKUP(G2313,[1]Macrodata_CCF!$A$3:$B$55,2,FALSE)</f>
        <v>#ERROR!</v>
      </c>
      <c r="F2313" s="78">
        <v>0.0</v>
      </c>
      <c r="G2313" s="80">
        <v>22.0</v>
      </c>
      <c r="H2313" s="81">
        <v>0.0</v>
      </c>
      <c r="I2313" s="81">
        <v>100000.0</v>
      </c>
      <c r="J2313" s="81">
        <v>19000.0</v>
      </c>
      <c r="K2313" s="81">
        <v>200000.0</v>
      </c>
      <c r="L2313" s="82">
        <v>0.19</v>
      </c>
      <c r="N2313" s="83">
        <f t="shared" si="1"/>
        <v>0.19</v>
      </c>
      <c r="O2313" s="83">
        <f t="shared" si="2"/>
        <v>0.19</v>
      </c>
      <c r="Q2313" s="83">
        <f t="shared" si="3"/>
        <v>1</v>
      </c>
      <c r="R2313" s="83">
        <f t="shared" si="4"/>
        <v>0.19</v>
      </c>
      <c r="S2313" s="83" t="b">
        <f t="shared" si="5"/>
        <v>0</v>
      </c>
      <c r="T2313" s="72"/>
      <c r="U2313" s="72"/>
      <c r="V2313" s="72"/>
      <c r="W2313" s="72"/>
      <c r="X2313" s="72"/>
      <c r="Y2313" s="72"/>
      <c r="Z2313" s="72"/>
      <c r="AA2313" s="72"/>
      <c r="AB2313" s="72"/>
      <c r="AC2313" s="72"/>
      <c r="AD2313" s="72"/>
      <c r="AE2313" s="72"/>
      <c r="AF2313" s="72"/>
      <c r="AG2313" s="72"/>
      <c r="AH2313" s="72"/>
      <c r="AI2313" s="72"/>
      <c r="AJ2313" s="72"/>
      <c r="AK2313" s="72"/>
    </row>
    <row r="2314" ht="14.25" customHeight="1">
      <c r="A2314" s="78">
        <v>2311.0</v>
      </c>
      <c r="C2314" s="78" t="str">
        <f>VLOOKUP(G2314,[1]Macrodata_CCF!$A$3:$D$55,4,FALSE)</f>
        <v>#ERROR!</v>
      </c>
      <c r="E2314" s="79" t="str">
        <f>VLOOKUP(G2314,[1]Macrodata_CCF!$A$3:$B$55,2,FALSE)</f>
        <v>#ERROR!</v>
      </c>
      <c r="F2314" s="78">
        <v>0.0</v>
      </c>
      <c r="G2314" s="80">
        <v>51.0</v>
      </c>
      <c r="H2314" s="81">
        <v>0.0</v>
      </c>
      <c r="I2314" s="81">
        <v>770000.0</v>
      </c>
      <c r="J2314" s="81">
        <v>46200.0</v>
      </c>
      <c r="K2314" s="81">
        <v>770000.0</v>
      </c>
      <c r="L2314" s="82">
        <v>0.06</v>
      </c>
      <c r="N2314" s="83">
        <f t="shared" si="1"/>
        <v>0.06</v>
      </c>
      <c r="O2314" s="83">
        <f t="shared" si="2"/>
        <v>0.06</v>
      </c>
      <c r="Q2314" s="83">
        <f t="shared" si="3"/>
        <v>1</v>
      </c>
      <c r="R2314" s="83">
        <f t="shared" si="4"/>
        <v>0.06</v>
      </c>
      <c r="S2314" s="83" t="b">
        <f t="shared" si="5"/>
        <v>0</v>
      </c>
      <c r="T2314" s="72"/>
      <c r="U2314" s="72"/>
      <c r="V2314" s="72"/>
      <c r="W2314" s="72"/>
      <c r="X2314" s="72"/>
      <c r="Y2314" s="72"/>
      <c r="Z2314" s="72"/>
      <c r="AA2314" s="72"/>
      <c r="AB2314" s="72"/>
      <c r="AC2314" s="72"/>
      <c r="AD2314" s="72"/>
      <c r="AE2314" s="72"/>
      <c r="AF2314" s="72"/>
      <c r="AG2314" s="72"/>
      <c r="AH2314" s="72"/>
      <c r="AI2314" s="72"/>
      <c r="AJ2314" s="72"/>
      <c r="AK2314" s="72"/>
    </row>
    <row r="2315" ht="14.25" customHeight="1">
      <c r="A2315" s="78">
        <v>2312.0</v>
      </c>
      <c r="C2315" s="78" t="str">
        <f>VLOOKUP(G2315,[1]Macrodata_CCF!$A$3:$D$55,4,FALSE)</f>
        <v>#ERROR!</v>
      </c>
      <c r="E2315" s="79" t="str">
        <f>VLOOKUP(G2315,[1]Macrodata_CCF!$A$3:$B$55,2,FALSE)</f>
        <v>#ERROR!</v>
      </c>
      <c r="F2315" s="78">
        <v>0.0</v>
      </c>
      <c r="G2315" s="80">
        <v>45.0</v>
      </c>
      <c r="H2315" s="81">
        <v>0.0</v>
      </c>
      <c r="I2315" s="81">
        <v>230000.0</v>
      </c>
      <c r="J2315" s="81">
        <v>234600.0</v>
      </c>
      <c r="K2315" s="81">
        <v>230000.0</v>
      </c>
      <c r="L2315" s="82">
        <v>1.02</v>
      </c>
      <c r="N2315" s="83">
        <f t="shared" si="1"/>
        <v>1.02</v>
      </c>
      <c r="O2315" s="83">
        <f t="shared" si="2"/>
        <v>1</v>
      </c>
      <c r="Q2315" s="83">
        <f t="shared" si="3"/>
        <v>1</v>
      </c>
      <c r="R2315" s="83">
        <f t="shared" si="4"/>
        <v>1.02</v>
      </c>
      <c r="S2315" s="83" t="b">
        <f t="shared" si="5"/>
        <v>0</v>
      </c>
      <c r="T2315" s="72"/>
      <c r="U2315" s="72"/>
      <c r="V2315" s="72"/>
      <c r="W2315" s="72"/>
      <c r="X2315" s="72"/>
      <c r="Y2315" s="72"/>
      <c r="Z2315" s="72"/>
      <c r="AA2315" s="72"/>
      <c r="AB2315" s="72"/>
      <c r="AC2315" s="72"/>
      <c r="AD2315" s="72"/>
      <c r="AE2315" s="72"/>
      <c r="AF2315" s="72"/>
      <c r="AG2315" s="72"/>
      <c r="AH2315" s="72"/>
      <c r="AI2315" s="72"/>
      <c r="AJ2315" s="72"/>
      <c r="AK2315" s="72"/>
    </row>
    <row r="2316" ht="14.25" customHeight="1">
      <c r="A2316" s="78">
        <v>2313.0</v>
      </c>
      <c r="C2316" s="78" t="str">
        <f>VLOOKUP(G2316,[1]Macrodata_CCF!$A$3:$D$55,4,FALSE)</f>
        <v>#ERROR!</v>
      </c>
      <c r="E2316" s="79" t="str">
        <f>VLOOKUP(G2316,[1]Macrodata_CCF!$A$3:$B$55,2,FALSE)</f>
        <v>#ERROR!</v>
      </c>
      <c r="F2316" s="78">
        <v>0.0</v>
      </c>
      <c r="G2316" s="80">
        <v>25.0</v>
      </c>
      <c r="H2316" s="81">
        <v>28395.0</v>
      </c>
      <c r="I2316" s="81">
        <v>410000.0</v>
      </c>
      <c r="J2316" s="81">
        <v>100900.0</v>
      </c>
      <c r="K2316" s="81">
        <v>410000.0</v>
      </c>
      <c r="L2316" s="82">
        <v>0.1900001310255369</v>
      </c>
      <c r="N2316" s="83">
        <f t="shared" si="1"/>
        <v>0.190000131</v>
      </c>
      <c r="O2316" s="83">
        <f t="shared" si="2"/>
        <v>0.190000131</v>
      </c>
      <c r="Q2316" s="83">
        <f t="shared" si="3"/>
        <v>0.9307439024</v>
      </c>
      <c r="R2316" s="83">
        <f t="shared" si="4"/>
        <v>0.190000131</v>
      </c>
      <c r="S2316" s="83" t="b">
        <f t="shared" si="5"/>
        <v>0</v>
      </c>
      <c r="T2316" s="72"/>
      <c r="U2316" s="72"/>
      <c r="V2316" s="72"/>
      <c r="W2316" s="72"/>
      <c r="X2316" s="72"/>
      <c r="Y2316" s="72"/>
      <c r="Z2316" s="72"/>
      <c r="AA2316" s="72"/>
      <c r="AB2316" s="72"/>
      <c r="AC2316" s="72"/>
      <c r="AD2316" s="72"/>
      <c r="AE2316" s="72"/>
      <c r="AF2316" s="72"/>
      <c r="AG2316" s="72"/>
      <c r="AH2316" s="72"/>
      <c r="AI2316" s="72"/>
      <c r="AJ2316" s="72"/>
      <c r="AK2316" s="72"/>
    </row>
    <row r="2317" ht="14.25" customHeight="1">
      <c r="A2317" s="78">
        <v>2314.0</v>
      </c>
      <c r="C2317" s="78" t="str">
        <f>VLOOKUP(G2317,[1]Macrodata_CCF!$A$3:$D$55,4,FALSE)</f>
        <v>#ERROR!</v>
      </c>
      <c r="E2317" s="79" t="str">
        <f>VLOOKUP(G2317,[1]Macrodata_CCF!$A$3:$B$55,2,FALSE)</f>
        <v>#ERROR!</v>
      </c>
      <c r="F2317" s="78">
        <v>0.0</v>
      </c>
      <c r="G2317" s="80">
        <v>10.0</v>
      </c>
      <c r="H2317" s="81">
        <v>23360.0</v>
      </c>
      <c r="I2317" s="81">
        <v>460000.0</v>
      </c>
      <c r="J2317" s="81">
        <v>158720.0</v>
      </c>
      <c r="K2317" s="81">
        <v>460000.0</v>
      </c>
      <c r="L2317" s="82">
        <v>0.3100036643459143</v>
      </c>
      <c r="N2317" s="83">
        <f t="shared" si="1"/>
        <v>0.3100036643</v>
      </c>
      <c r="O2317" s="83">
        <f t="shared" si="2"/>
        <v>0.3100036643</v>
      </c>
      <c r="Q2317" s="83">
        <f t="shared" si="3"/>
        <v>0.9492173913</v>
      </c>
      <c r="R2317" s="83">
        <f t="shared" si="4"/>
        <v>0.3100036643</v>
      </c>
      <c r="S2317" s="83" t="b">
        <f t="shared" si="5"/>
        <v>0</v>
      </c>
      <c r="T2317" s="72"/>
      <c r="U2317" s="72"/>
      <c r="V2317" s="72"/>
      <c r="W2317" s="72"/>
      <c r="X2317" s="72"/>
      <c r="Y2317" s="72"/>
      <c r="Z2317" s="72"/>
      <c r="AA2317" s="72"/>
      <c r="AB2317" s="72"/>
      <c r="AC2317" s="72"/>
      <c r="AD2317" s="72"/>
      <c r="AE2317" s="72"/>
      <c r="AF2317" s="72"/>
      <c r="AG2317" s="72"/>
      <c r="AH2317" s="72"/>
      <c r="AI2317" s="72"/>
      <c r="AJ2317" s="72"/>
      <c r="AK2317" s="72"/>
    </row>
    <row r="2318" ht="14.25" customHeight="1">
      <c r="A2318" s="78">
        <v>2315.0</v>
      </c>
      <c r="C2318" s="78" t="str">
        <f>VLOOKUP(G2318,[1]Macrodata_CCF!$A$3:$D$55,4,FALSE)</f>
        <v>#ERROR!</v>
      </c>
      <c r="E2318" s="79" t="str">
        <f>VLOOKUP(G2318,[1]Macrodata_CCF!$A$3:$B$55,2,FALSE)</f>
        <v>#ERROR!</v>
      </c>
      <c r="F2318" s="78">
        <v>0.0</v>
      </c>
      <c r="G2318" s="80">
        <v>8.0</v>
      </c>
      <c r="H2318" s="81">
        <v>10900.0</v>
      </c>
      <c r="I2318" s="81">
        <v>240000.0</v>
      </c>
      <c r="J2318" s="81">
        <v>79630.0</v>
      </c>
      <c r="K2318" s="81">
        <v>240000.0</v>
      </c>
      <c r="L2318" s="82">
        <v>0.3</v>
      </c>
      <c r="N2318" s="83">
        <f t="shared" si="1"/>
        <v>0.3</v>
      </c>
      <c r="O2318" s="83">
        <f t="shared" si="2"/>
        <v>0.3</v>
      </c>
      <c r="Q2318" s="83">
        <f t="shared" si="3"/>
        <v>0.9545833333</v>
      </c>
      <c r="R2318" s="83">
        <f t="shared" si="4"/>
        <v>0.3</v>
      </c>
      <c r="S2318" s="83" t="b">
        <f t="shared" si="5"/>
        <v>0</v>
      </c>
      <c r="T2318" s="72"/>
      <c r="U2318" s="72"/>
      <c r="V2318" s="72"/>
      <c r="W2318" s="72"/>
      <c r="X2318" s="72"/>
      <c r="Y2318" s="72"/>
      <c r="Z2318" s="72"/>
      <c r="AA2318" s="72"/>
      <c r="AB2318" s="72"/>
      <c r="AC2318" s="72"/>
      <c r="AD2318" s="72"/>
      <c r="AE2318" s="72"/>
      <c r="AF2318" s="72"/>
      <c r="AG2318" s="72"/>
      <c r="AH2318" s="72"/>
      <c r="AI2318" s="72"/>
      <c r="AJ2318" s="72"/>
      <c r="AK2318" s="72"/>
    </row>
    <row r="2319" ht="14.25" customHeight="1">
      <c r="A2319" s="78">
        <v>2316.0</v>
      </c>
      <c r="C2319" s="78" t="str">
        <f>VLOOKUP(G2319,[1]Macrodata_CCF!$A$3:$D$55,4,FALSE)</f>
        <v>#ERROR!</v>
      </c>
      <c r="E2319" s="79" t="str">
        <f>VLOOKUP(G2319,[1]Macrodata_CCF!$A$3:$B$55,2,FALSE)</f>
        <v>#ERROR!</v>
      </c>
      <c r="F2319" s="78">
        <v>0.0</v>
      </c>
      <c r="G2319" s="80">
        <v>35.0</v>
      </c>
      <c r="H2319" s="81">
        <v>269380.0</v>
      </c>
      <c r="I2319" s="81">
        <v>330000.0</v>
      </c>
      <c r="J2319" s="81">
        <v>272410.0</v>
      </c>
      <c r="K2319" s="81">
        <v>594000.0</v>
      </c>
      <c r="L2319" s="82">
        <v>0.04998350379412735</v>
      </c>
      <c r="N2319" s="83">
        <f t="shared" si="1"/>
        <v>0.04998350379</v>
      </c>
      <c r="O2319" s="83">
        <f t="shared" si="2"/>
        <v>0.04998350379</v>
      </c>
      <c r="Q2319" s="83">
        <f t="shared" si="3"/>
        <v>0.1836969697</v>
      </c>
      <c r="R2319" s="83">
        <f t="shared" si="4"/>
        <v>0.04998350379</v>
      </c>
      <c r="S2319" s="83" t="b">
        <f t="shared" si="5"/>
        <v>0</v>
      </c>
      <c r="T2319" s="72"/>
      <c r="U2319" s="72"/>
      <c r="V2319" s="72"/>
      <c r="W2319" s="72"/>
      <c r="X2319" s="72"/>
      <c r="Y2319" s="72"/>
      <c r="Z2319" s="72"/>
      <c r="AA2319" s="72"/>
      <c r="AB2319" s="72"/>
      <c r="AC2319" s="72"/>
      <c r="AD2319" s="72"/>
      <c r="AE2319" s="72"/>
      <c r="AF2319" s="72"/>
      <c r="AG2319" s="72"/>
      <c r="AH2319" s="72"/>
      <c r="AI2319" s="72"/>
      <c r="AJ2319" s="72"/>
      <c r="AK2319" s="72"/>
    </row>
    <row r="2320" ht="14.25" customHeight="1">
      <c r="A2320" s="78">
        <v>2317.0</v>
      </c>
      <c r="C2320" s="78" t="str">
        <f>VLOOKUP(G2320,[1]Macrodata_CCF!$A$3:$D$55,4,FALSE)</f>
        <v>#ERROR!</v>
      </c>
      <c r="E2320" s="79" t="str">
        <f>VLOOKUP(G2320,[1]Macrodata_CCF!$A$3:$B$55,2,FALSE)</f>
        <v>#ERROR!</v>
      </c>
      <c r="F2320" s="78">
        <v>1.0</v>
      </c>
      <c r="G2320" s="80">
        <v>52.0</v>
      </c>
      <c r="H2320" s="81">
        <v>75905.0</v>
      </c>
      <c r="I2320" s="81">
        <v>730000.0</v>
      </c>
      <c r="J2320" s="81">
        <v>370250.0</v>
      </c>
      <c r="K2320" s="81">
        <v>949000.0</v>
      </c>
      <c r="L2320" s="82">
        <v>0.4500034398672976</v>
      </c>
      <c r="N2320" s="83">
        <f t="shared" si="1"/>
        <v>0.4500034399</v>
      </c>
      <c r="O2320" s="83">
        <f t="shared" si="2"/>
        <v>0.4500034399</v>
      </c>
      <c r="Q2320" s="83">
        <f t="shared" si="3"/>
        <v>0.8960205479</v>
      </c>
      <c r="R2320" s="83">
        <f t="shared" si="4"/>
        <v>0.4500034399</v>
      </c>
      <c r="S2320" s="83" t="b">
        <f t="shared" si="5"/>
        <v>0</v>
      </c>
      <c r="T2320" s="72"/>
      <c r="U2320" s="72"/>
      <c r="V2320" s="72"/>
      <c r="W2320" s="72"/>
      <c r="X2320" s="72"/>
      <c r="Y2320" s="72"/>
      <c r="Z2320" s="72"/>
      <c r="AA2320" s="72"/>
      <c r="AB2320" s="72"/>
      <c r="AC2320" s="72"/>
      <c r="AD2320" s="72"/>
      <c r="AE2320" s="72"/>
      <c r="AF2320" s="72"/>
      <c r="AG2320" s="72"/>
      <c r="AH2320" s="72"/>
      <c r="AI2320" s="72"/>
      <c r="AJ2320" s="72"/>
      <c r="AK2320" s="72"/>
    </row>
    <row r="2321" ht="14.25" customHeight="1">
      <c r="A2321" s="78">
        <v>2318.0</v>
      </c>
      <c r="C2321" s="78" t="str">
        <f>VLOOKUP(G2321,[1]Macrodata_CCF!$A$3:$D$55,4,FALSE)</f>
        <v>#ERROR!</v>
      </c>
      <c r="E2321" s="79" t="str">
        <f>VLOOKUP(G2321,[1]Macrodata_CCF!$A$3:$B$55,2,FALSE)</f>
        <v>#ERROR!</v>
      </c>
      <c r="F2321" s="78">
        <v>0.0</v>
      </c>
      <c r="G2321" s="80">
        <v>46.0</v>
      </c>
      <c r="H2321" s="81">
        <v>316520.0</v>
      </c>
      <c r="I2321" s="81">
        <v>660000.0</v>
      </c>
      <c r="J2321" s="81">
        <v>374910.0</v>
      </c>
      <c r="K2321" s="81">
        <v>660000.0</v>
      </c>
      <c r="L2321" s="82">
        <v>0.1699953417957377</v>
      </c>
      <c r="N2321" s="83">
        <f t="shared" si="1"/>
        <v>0.1699953418</v>
      </c>
      <c r="O2321" s="83">
        <f t="shared" si="2"/>
        <v>0.1699953418</v>
      </c>
      <c r="Q2321" s="83">
        <f t="shared" si="3"/>
        <v>0.5204242424</v>
      </c>
      <c r="R2321" s="83">
        <f t="shared" si="4"/>
        <v>0.1699953418</v>
      </c>
      <c r="S2321" s="83" t="b">
        <f t="shared" si="5"/>
        <v>0</v>
      </c>
      <c r="T2321" s="72"/>
      <c r="U2321" s="72"/>
      <c r="V2321" s="72"/>
      <c r="W2321" s="72"/>
      <c r="X2321" s="72"/>
      <c r="Y2321" s="72"/>
      <c r="Z2321" s="72"/>
      <c r="AA2321" s="72"/>
      <c r="AB2321" s="72"/>
      <c r="AC2321" s="72"/>
      <c r="AD2321" s="72"/>
      <c r="AE2321" s="72"/>
      <c r="AF2321" s="72"/>
      <c r="AG2321" s="72"/>
      <c r="AH2321" s="72"/>
      <c r="AI2321" s="72"/>
      <c r="AJ2321" s="72"/>
      <c r="AK2321" s="72"/>
    </row>
    <row r="2322" ht="14.25" customHeight="1">
      <c r="A2322" s="78">
        <v>2319.0</v>
      </c>
      <c r="C2322" s="78" t="str">
        <f>VLOOKUP(G2322,[1]Macrodata_CCF!$A$3:$D$55,4,FALSE)</f>
        <v>#ERROR!</v>
      </c>
      <c r="E2322" s="79" t="str">
        <f>VLOOKUP(G2322,[1]Macrodata_CCF!$A$3:$B$55,2,FALSE)</f>
        <v>#ERROR!</v>
      </c>
      <c r="F2322" s="78">
        <v>1.0</v>
      </c>
      <c r="G2322" s="80">
        <v>4.0</v>
      </c>
      <c r="H2322" s="81">
        <v>208030.0</v>
      </c>
      <c r="I2322" s="81">
        <v>270000.0</v>
      </c>
      <c r="J2322" s="81">
        <v>238395.0</v>
      </c>
      <c r="K2322" s="81">
        <v>378000.0</v>
      </c>
      <c r="L2322" s="82">
        <v>0.489995158947878</v>
      </c>
      <c r="N2322" s="83">
        <f t="shared" si="1"/>
        <v>0.4899951589</v>
      </c>
      <c r="O2322" s="83">
        <f t="shared" si="2"/>
        <v>0.4899951589</v>
      </c>
      <c r="Q2322" s="83">
        <f t="shared" si="3"/>
        <v>0.2295185185</v>
      </c>
      <c r="R2322" s="83">
        <f t="shared" si="4"/>
        <v>0.4899951589</v>
      </c>
      <c r="S2322" s="83" t="b">
        <f t="shared" si="5"/>
        <v>0</v>
      </c>
      <c r="T2322" s="72"/>
      <c r="U2322" s="72"/>
      <c r="V2322" s="72"/>
      <c r="W2322" s="72"/>
      <c r="X2322" s="72"/>
      <c r="Y2322" s="72"/>
      <c r="Z2322" s="72"/>
      <c r="AA2322" s="72"/>
      <c r="AB2322" s="72"/>
      <c r="AC2322" s="72"/>
      <c r="AD2322" s="72"/>
      <c r="AE2322" s="72"/>
      <c r="AF2322" s="72"/>
      <c r="AG2322" s="72"/>
      <c r="AH2322" s="72"/>
      <c r="AI2322" s="72"/>
      <c r="AJ2322" s="72"/>
      <c r="AK2322" s="72"/>
    </row>
    <row r="2323" ht="14.25" customHeight="1">
      <c r="A2323" s="78">
        <v>2320.0</v>
      </c>
      <c r="C2323" s="78" t="str">
        <f>VLOOKUP(G2323,[1]Macrodata_CCF!$A$3:$D$55,4,FALSE)</f>
        <v>#ERROR!</v>
      </c>
      <c r="E2323" s="79" t="str">
        <f>VLOOKUP(G2323,[1]Macrodata_CCF!$A$3:$B$55,2,FALSE)</f>
        <v>#ERROR!</v>
      </c>
      <c r="F2323" s="78">
        <v>0.0</v>
      </c>
      <c r="G2323" s="80">
        <v>12.0</v>
      </c>
      <c r="H2323" s="81">
        <v>362840.0</v>
      </c>
      <c r="I2323" s="81">
        <v>750000.0</v>
      </c>
      <c r="J2323" s="81">
        <v>471245.0</v>
      </c>
      <c r="K2323" s="81">
        <v>750000.0</v>
      </c>
      <c r="L2323" s="82">
        <v>0.2800005165822916</v>
      </c>
      <c r="N2323" s="83">
        <f t="shared" si="1"/>
        <v>0.2800005166</v>
      </c>
      <c r="O2323" s="83">
        <f t="shared" si="2"/>
        <v>0.2800005166</v>
      </c>
      <c r="Q2323" s="83">
        <f t="shared" si="3"/>
        <v>0.5162133333</v>
      </c>
      <c r="R2323" s="83">
        <f t="shared" si="4"/>
        <v>0.2800005166</v>
      </c>
      <c r="S2323" s="83" t="b">
        <f t="shared" si="5"/>
        <v>0</v>
      </c>
      <c r="T2323" s="72"/>
      <c r="U2323" s="72"/>
      <c r="V2323" s="72"/>
      <c r="W2323" s="72"/>
      <c r="X2323" s="72"/>
      <c r="Y2323" s="72"/>
      <c r="Z2323" s="72"/>
      <c r="AA2323" s="72"/>
      <c r="AB2323" s="72"/>
      <c r="AC2323" s="72"/>
      <c r="AD2323" s="72"/>
      <c r="AE2323" s="72"/>
      <c r="AF2323" s="72"/>
      <c r="AG2323" s="72"/>
      <c r="AH2323" s="72"/>
      <c r="AI2323" s="72"/>
      <c r="AJ2323" s="72"/>
      <c r="AK2323" s="72"/>
    </row>
    <row r="2324" ht="14.25" customHeight="1">
      <c r="A2324" s="78">
        <v>2321.0</v>
      </c>
      <c r="C2324" s="78" t="str">
        <f>VLOOKUP(G2324,[1]Macrodata_CCF!$A$3:$D$55,4,FALSE)</f>
        <v>#ERROR!</v>
      </c>
      <c r="E2324" s="79" t="str">
        <f>VLOOKUP(G2324,[1]Macrodata_CCF!$A$3:$B$55,2,FALSE)</f>
        <v>#ERROR!</v>
      </c>
      <c r="F2324" s="78">
        <v>0.0</v>
      </c>
      <c r="G2324" s="80">
        <v>34.0</v>
      </c>
      <c r="H2324" s="81">
        <v>212505.0</v>
      </c>
      <c r="I2324" s="81">
        <v>470000.0</v>
      </c>
      <c r="J2324" s="81">
        <v>240830.0</v>
      </c>
      <c r="K2324" s="81">
        <v>470000.0</v>
      </c>
      <c r="L2324" s="82">
        <v>0.1100021359638051</v>
      </c>
      <c r="N2324" s="83">
        <f t="shared" si="1"/>
        <v>0.110002136</v>
      </c>
      <c r="O2324" s="83">
        <f t="shared" si="2"/>
        <v>0.110002136</v>
      </c>
      <c r="Q2324" s="83">
        <f t="shared" si="3"/>
        <v>0.5478617021</v>
      </c>
      <c r="R2324" s="83">
        <f t="shared" si="4"/>
        <v>0.110002136</v>
      </c>
      <c r="S2324" s="83" t="b">
        <f t="shared" si="5"/>
        <v>0</v>
      </c>
      <c r="T2324" s="72"/>
      <c r="U2324" s="72"/>
      <c r="V2324" s="72"/>
      <c r="W2324" s="72"/>
      <c r="X2324" s="72"/>
      <c r="Y2324" s="72"/>
      <c r="Z2324" s="72"/>
      <c r="AA2324" s="72"/>
      <c r="AB2324" s="72"/>
      <c r="AC2324" s="72"/>
      <c r="AD2324" s="72"/>
      <c r="AE2324" s="72"/>
      <c r="AF2324" s="72"/>
      <c r="AG2324" s="72"/>
      <c r="AH2324" s="72"/>
      <c r="AI2324" s="72"/>
      <c r="AJ2324" s="72"/>
      <c r="AK2324" s="72"/>
    </row>
    <row r="2325" ht="14.25" customHeight="1">
      <c r="A2325" s="78">
        <v>2322.0</v>
      </c>
      <c r="C2325" s="78" t="str">
        <f>VLOOKUP(G2325,[1]Macrodata_CCF!$A$3:$D$55,4,FALSE)</f>
        <v>#ERROR!</v>
      </c>
      <c r="E2325" s="79" t="str">
        <f>VLOOKUP(G2325,[1]Macrodata_CCF!$A$3:$B$55,2,FALSE)</f>
        <v>#ERROR!</v>
      </c>
      <c r="F2325" s="78">
        <v>0.0</v>
      </c>
      <c r="G2325" s="80">
        <v>30.0</v>
      </c>
      <c r="H2325" s="81">
        <v>71805.0</v>
      </c>
      <c r="I2325" s="81">
        <v>400000.0</v>
      </c>
      <c r="J2325" s="81">
        <v>121035.0</v>
      </c>
      <c r="K2325" s="81">
        <v>400000.0</v>
      </c>
      <c r="L2325" s="82">
        <v>0.1500022852267707</v>
      </c>
      <c r="N2325" s="83">
        <f t="shared" si="1"/>
        <v>0.1500022852</v>
      </c>
      <c r="O2325" s="83">
        <f t="shared" si="2"/>
        <v>0.1500022852</v>
      </c>
      <c r="Q2325" s="83">
        <f t="shared" si="3"/>
        <v>0.8204875</v>
      </c>
      <c r="R2325" s="83">
        <f t="shared" si="4"/>
        <v>0.1500022852</v>
      </c>
      <c r="S2325" s="83" t="b">
        <f t="shared" si="5"/>
        <v>0</v>
      </c>
      <c r="T2325" s="72"/>
      <c r="U2325" s="72"/>
      <c r="V2325" s="72"/>
      <c r="W2325" s="72"/>
      <c r="X2325" s="72"/>
      <c r="Y2325" s="72"/>
      <c r="Z2325" s="72"/>
      <c r="AA2325" s="72"/>
      <c r="AB2325" s="72"/>
      <c r="AC2325" s="72"/>
      <c r="AD2325" s="72"/>
      <c r="AE2325" s="72"/>
      <c r="AF2325" s="72"/>
      <c r="AG2325" s="72"/>
      <c r="AH2325" s="72"/>
      <c r="AI2325" s="72"/>
      <c r="AJ2325" s="72"/>
      <c r="AK2325" s="72"/>
    </row>
    <row r="2326" ht="14.25" customHeight="1">
      <c r="A2326" s="78">
        <v>2323.0</v>
      </c>
      <c r="C2326" s="78" t="str">
        <f>VLOOKUP(G2326,[1]Macrodata_CCF!$A$3:$D$55,4,FALSE)</f>
        <v>#ERROR!</v>
      </c>
      <c r="E2326" s="79" t="str">
        <f>VLOOKUP(G2326,[1]Macrodata_CCF!$A$3:$B$55,2,FALSE)</f>
        <v>#ERROR!</v>
      </c>
      <c r="F2326" s="78">
        <v>0.0</v>
      </c>
      <c r="G2326" s="80">
        <v>39.0</v>
      </c>
      <c r="H2326" s="81">
        <v>0.0</v>
      </c>
      <c r="I2326" s="81">
        <v>980000.0</v>
      </c>
      <c r="J2326" s="81">
        <v>29400.0</v>
      </c>
      <c r="K2326" s="81">
        <v>980000.0</v>
      </c>
      <c r="L2326" s="82">
        <v>0.03</v>
      </c>
      <c r="N2326" s="83">
        <f t="shared" si="1"/>
        <v>0.03</v>
      </c>
      <c r="O2326" s="83">
        <f t="shared" si="2"/>
        <v>0.03</v>
      </c>
      <c r="Q2326" s="83">
        <f t="shared" si="3"/>
        <v>1</v>
      </c>
      <c r="R2326" s="83">
        <f t="shared" si="4"/>
        <v>0.03</v>
      </c>
      <c r="S2326" s="83" t="b">
        <f t="shared" si="5"/>
        <v>0</v>
      </c>
      <c r="T2326" s="72"/>
      <c r="U2326" s="72"/>
      <c r="V2326" s="72"/>
      <c r="W2326" s="72"/>
      <c r="X2326" s="72"/>
      <c r="Y2326" s="72"/>
      <c r="Z2326" s="72"/>
      <c r="AA2326" s="72"/>
      <c r="AB2326" s="72"/>
      <c r="AC2326" s="72"/>
      <c r="AD2326" s="72"/>
      <c r="AE2326" s="72"/>
      <c r="AF2326" s="72"/>
      <c r="AG2326" s="72"/>
      <c r="AH2326" s="72"/>
      <c r="AI2326" s="72"/>
      <c r="AJ2326" s="72"/>
      <c r="AK2326" s="72"/>
    </row>
    <row r="2327" ht="14.25" customHeight="1">
      <c r="A2327" s="78">
        <v>2324.0</v>
      </c>
      <c r="C2327" s="78" t="str">
        <f>VLOOKUP(G2327,[1]Macrodata_CCF!$A$3:$D$55,4,FALSE)</f>
        <v>#ERROR!</v>
      </c>
      <c r="E2327" s="79" t="str">
        <f>VLOOKUP(G2327,[1]Macrodata_CCF!$A$3:$B$55,2,FALSE)</f>
        <v>#ERROR!</v>
      </c>
      <c r="F2327" s="78">
        <v>0.0</v>
      </c>
      <c r="G2327" s="80">
        <v>7.0</v>
      </c>
      <c r="H2327" s="81">
        <v>486390.0</v>
      </c>
      <c r="I2327" s="81">
        <v>730000.0</v>
      </c>
      <c r="J2327" s="81">
        <v>576525.0</v>
      </c>
      <c r="K2327" s="81">
        <v>1387000.0</v>
      </c>
      <c r="L2327" s="82">
        <v>0.3699971265547392</v>
      </c>
      <c r="N2327" s="83">
        <f t="shared" si="1"/>
        <v>0.3699971266</v>
      </c>
      <c r="O2327" s="83">
        <f t="shared" si="2"/>
        <v>0.3699971266</v>
      </c>
      <c r="Q2327" s="83">
        <f t="shared" si="3"/>
        <v>0.3337123288</v>
      </c>
      <c r="R2327" s="83">
        <f t="shared" si="4"/>
        <v>0.3699971266</v>
      </c>
      <c r="S2327" s="83" t="b">
        <f t="shared" si="5"/>
        <v>0</v>
      </c>
      <c r="T2327" s="72"/>
      <c r="U2327" s="72"/>
      <c r="V2327" s="72"/>
      <c r="W2327" s="72"/>
      <c r="X2327" s="72"/>
      <c r="Y2327" s="72"/>
      <c r="Z2327" s="72"/>
      <c r="AA2327" s="72"/>
      <c r="AB2327" s="72"/>
      <c r="AC2327" s="72"/>
      <c r="AD2327" s="72"/>
      <c r="AE2327" s="72"/>
      <c r="AF2327" s="72"/>
      <c r="AG2327" s="72"/>
      <c r="AH2327" s="72"/>
      <c r="AI2327" s="72"/>
      <c r="AJ2327" s="72"/>
      <c r="AK2327" s="72"/>
    </row>
    <row r="2328" ht="14.25" customHeight="1">
      <c r="A2328" s="78">
        <v>2325.0</v>
      </c>
      <c r="C2328" s="78" t="str">
        <f>VLOOKUP(G2328,[1]Macrodata_CCF!$A$3:$D$55,4,FALSE)</f>
        <v>#ERROR!</v>
      </c>
      <c r="E2328" s="79" t="str">
        <f>VLOOKUP(G2328,[1]Macrodata_CCF!$A$3:$B$55,2,FALSE)</f>
        <v>#ERROR!</v>
      </c>
      <c r="F2328" s="78">
        <v>0.0</v>
      </c>
      <c r="G2328" s="80">
        <v>30.0</v>
      </c>
      <c r="H2328" s="81">
        <v>205540.0</v>
      </c>
      <c r="I2328" s="81">
        <v>690000.0</v>
      </c>
      <c r="J2328" s="81">
        <v>132870.0</v>
      </c>
      <c r="K2328" s="81">
        <v>1311000.0</v>
      </c>
      <c r="L2328" s="82">
        <v>-0.1500020641539033</v>
      </c>
      <c r="N2328" s="83">
        <f t="shared" si="1"/>
        <v>-0.1500020642</v>
      </c>
      <c r="O2328" s="83">
        <f t="shared" si="2"/>
        <v>0</v>
      </c>
      <c r="Q2328" s="83">
        <f t="shared" si="3"/>
        <v>0.702115942</v>
      </c>
      <c r="R2328" s="83">
        <f t="shared" si="4"/>
        <v>-0.1500020642</v>
      </c>
      <c r="S2328" s="83" t="b">
        <f t="shared" si="5"/>
        <v>0</v>
      </c>
      <c r="T2328" s="72"/>
      <c r="U2328" s="72"/>
      <c r="V2328" s="72"/>
      <c r="W2328" s="72"/>
      <c r="X2328" s="72"/>
      <c r="Y2328" s="72"/>
      <c r="Z2328" s="72"/>
      <c r="AA2328" s="72"/>
      <c r="AB2328" s="72"/>
      <c r="AC2328" s="72"/>
      <c r="AD2328" s="72"/>
      <c r="AE2328" s="72"/>
      <c r="AF2328" s="72"/>
      <c r="AG2328" s="72"/>
      <c r="AH2328" s="72"/>
      <c r="AI2328" s="72"/>
      <c r="AJ2328" s="72"/>
      <c r="AK2328" s="72"/>
    </row>
    <row r="2329" ht="14.25" customHeight="1">
      <c r="A2329" s="78">
        <v>2326.0</v>
      </c>
      <c r="C2329" s="78" t="str">
        <f>VLOOKUP(G2329,[1]Macrodata_CCF!$A$3:$D$55,4,FALSE)</f>
        <v>#ERROR!</v>
      </c>
      <c r="E2329" s="79" t="str">
        <f>VLOOKUP(G2329,[1]Macrodata_CCF!$A$3:$B$55,2,FALSE)</f>
        <v>#ERROR!</v>
      </c>
      <c r="F2329" s="78">
        <v>0.0</v>
      </c>
      <c r="G2329" s="80">
        <v>46.0</v>
      </c>
      <c r="H2329" s="81">
        <v>4590.0</v>
      </c>
      <c r="I2329" s="81">
        <v>40000.0</v>
      </c>
      <c r="J2329" s="81">
        <v>11670.0</v>
      </c>
      <c r="K2329" s="81">
        <v>40000.0</v>
      </c>
      <c r="L2329" s="82">
        <v>0.1999435187800057</v>
      </c>
      <c r="N2329" s="83">
        <f t="shared" si="1"/>
        <v>0.1999435188</v>
      </c>
      <c r="O2329" s="83">
        <f t="shared" si="2"/>
        <v>0.1999435188</v>
      </c>
      <c r="Q2329" s="83">
        <f t="shared" si="3"/>
        <v>0.88525</v>
      </c>
      <c r="R2329" s="83">
        <f t="shared" si="4"/>
        <v>0.1999435188</v>
      </c>
      <c r="S2329" s="83" t="b">
        <f t="shared" si="5"/>
        <v>0</v>
      </c>
      <c r="T2329" s="72"/>
      <c r="U2329" s="72"/>
      <c r="V2329" s="72"/>
      <c r="W2329" s="72"/>
      <c r="X2329" s="72"/>
      <c r="Y2329" s="72"/>
      <c r="Z2329" s="72"/>
      <c r="AA2329" s="72"/>
      <c r="AB2329" s="72"/>
      <c r="AC2329" s="72"/>
      <c r="AD2329" s="72"/>
      <c r="AE2329" s="72"/>
      <c r="AF2329" s="72"/>
      <c r="AG2329" s="72"/>
      <c r="AH2329" s="72"/>
      <c r="AI2329" s="72"/>
      <c r="AJ2329" s="72"/>
      <c r="AK2329" s="72"/>
    </row>
    <row r="2330" ht="14.25" customHeight="1">
      <c r="A2330" s="78">
        <v>2327.0</v>
      </c>
      <c r="C2330" s="78" t="str">
        <f>VLOOKUP(G2330,[1]Macrodata_CCF!$A$3:$D$55,4,FALSE)</f>
        <v>#ERROR!</v>
      </c>
      <c r="E2330" s="79" t="str">
        <f>VLOOKUP(G2330,[1]Macrodata_CCF!$A$3:$B$55,2,FALSE)</f>
        <v>#ERROR!</v>
      </c>
      <c r="F2330" s="78">
        <v>0.0</v>
      </c>
      <c r="G2330" s="80">
        <v>20.0</v>
      </c>
      <c r="H2330" s="81">
        <v>525340.0</v>
      </c>
      <c r="I2330" s="81">
        <v>540000.0</v>
      </c>
      <c r="J2330" s="81">
        <v>528125.0</v>
      </c>
      <c r="K2330" s="81">
        <v>540000.0</v>
      </c>
      <c r="L2330" s="82">
        <v>0.1899727148703956</v>
      </c>
      <c r="N2330" s="83">
        <f t="shared" si="1"/>
        <v>0.1899727149</v>
      </c>
      <c r="O2330" s="83">
        <f t="shared" si="2"/>
        <v>0.1899727149</v>
      </c>
      <c r="Q2330" s="83">
        <f t="shared" si="3"/>
        <v>0.02714814815</v>
      </c>
      <c r="R2330" s="83">
        <f t="shared" si="4"/>
        <v>0.005157407407</v>
      </c>
      <c r="S2330" s="83" t="b">
        <f t="shared" si="5"/>
        <v>0</v>
      </c>
      <c r="T2330" s="72"/>
      <c r="U2330" s="72"/>
      <c r="V2330" s="72"/>
      <c r="W2330" s="72"/>
      <c r="X2330" s="72"/>
      <c r="Y2330" s="72"/>
      <c r="Z2330" s="72"/>
      <c r="AA2330" s="72"/>
      <c r="AB2330" s="72"/>
      <c r="AC2330" s="72"/>
      <c r="AD2330" s="72"/>
      <c r="AE2330" s="72"/>
      <c r="AF2330" s="72"/>
      <c r="AG2330" s="72"/>
      <c r="AH2330" s="72"/>
      <c r="AI2330" s="72"/>
      <c r="AJ2330" s="72"/>
      <c r="AK2330" s="72"/>
    </row>
    <row r="2331" ht="14.25" customHeight="1">
      <c r="A2331" s="78">
        <v>2328.0</v>
      </c>
      <c r="C2331" s="78" t="str">
        <f>VLOOKUP(G2331,[1]Macrodata_CCF!$A$3:$D$55,4,FALSE)</f>
        <v>#ERROR!</v>
      </c>
      <c r="E2331" s="79" t="str">
        <f>VLOOKUP(G2331,[1]Macrodata_CCF!$A$3:$B$55,2,FALSE)</f>
        <v>#ERROR!</v>
      </c>
      <c r="F2331" s="78">
        <v>0.0</v>
      </c>
      <c r="G2331" s="80">
        <v>39.0</v>
      </c>
      <c r="H2331" s="81">
        <v>250705.0</v>
      </c>
      <c r="I2331" s="81">
        <v>710000.0</v>
      </c>
      <c r="J2331" s="81">
        <v>259890.0</v>
      </c>
      <c r="K2331" s="81">
        <v>710000.0</v>
      </c>
      <c r="L2331" s="82">
        <v>0.01999804047507593</v>
      </c>
      <c r="N2331" s="83">
        <f t="shared" si="1"/>
        <v>0.01999804048</v>
      </c>
      <c r="O2331" s="83">
        <f t="shared" si="2"/>
        <v>0.01999804048</v>
      </c>
      <c r="Q2331" s="83">
        <f t="shared" si="3"/>
        <v>0.6468943662</v>
      </c>
      <c r="R2331" s="83">
        <f t="shared" si="4"/>
        <v>0.01999804048</v>
      </c>
      <c r="S2331" s="83" t="b">
        <f t="shared" si="5"/>
        <v>0</v>
      </c>
      <c r="T2331" s="72"/>
      <c r="U2331" s="72"/>
      <c r="V2331" s="72"/>
      <c r="W2331" s="72"/>
      <c r="X2331" s="72"/>
      <c r="Y2331" s="72"/>
      <c r="Z2331" s="72"/>
      <c r="AA2331" s="72"/>
      <c r="AB2331" s="72"/>
      <c r="AC2331" s="72"/>
      <c r="AD2331" s="72"/>
      <c r="AE2331" s="72"/>
      <c r="AF2331" s="72"/>
      <c r="AG2331" s="72"/>
      <c r="AH2331" s="72"/>
      <c r="AI2331" s="72"/>
      <c r="AJ2331" s="72"/>
      <c r="AK2331" s="72"/>
    </row>
    <row r="2332" ht="14.25" customHeight="1">
      <c r="A2332" s="78">
        <v>2329.0</v>
      </c>
      <c r="C2332" s="78" t="str">
        <f>VLOOKUP(G2332,[1]Macrodata_CCF!$A$3:$D$55,4,FALSE)</f>
        <v>#ERROR!</v>
      </c>
      <c r="E2332" s="79" t="str">
        <f>VLOOKUP(G2332,[1]Macrodata_CCF!$A$3:$B$55,2,FALSE)</f>
        <v>#ERROR!</v>
      </c>
      <c r="F2332" s="78">
        <v>0.0</v>
      </c>
      <c r="G2332" s="80">
        <v>43.0</v>
      </c>
      <c r="H2332" s="81">
        <v>0.0</v>
      </c>
      <c r="I2332" s="81">
        <v>20000.0</v>
      </c>
      <c r="J2332" s="81">
        <v>2800.0</v>
      </c>
      <c r="K2332" s="81">
        <v>20000.0</v>
      </c>
      <c r="L2332" s="82">
        <v>0.14</v>
      </c>
      <c r="N2332" s="83">
        <f t="shared" si="1"/>
        <v>0.14</v>
      </c>
      <c r="O2332" s="83">
        <f t="shared" si="2"/>
        <v>0.14</v>
      </c>
      <c r="Q2332" s="83">
        <f t="shared" si="3"/>
        <v>1</v>
      </c>
      <c r="R2332" s="83">
        <f t="shared" si="4"/>
        <v>0.14</v>
      </c>
      <c r="S2332" s="83" t="b">
        <f t="shared" si="5"/>
        <v>0</v>
      </c>
      <c r="T2332" s="72"/>
      <c r="U2332" s="72"/>
      <c r="V2332" s="72"/>
      <c r="W2332" s="72"/>
      <c r="X2332" s="72"/>
      <c r="Y2332" s="72"/>
      <c r="Z2332" s="72"/>
      <c r="AA2332" s="72"/>
      <c r="AB2332" s="72"/>
      <c r="AC2332" s="72"/>
      <c r="AD2332" s="72"/>
      <c r="AE2332" s="72"/>
      <c r="AF2332" s="72"/>
      <c r="AG2332" s="72"/>
      <c r="AH2332" s="72"/>
      <c r="AI2332" s="72"/>
      <c r="AJ2332" s="72"/>
      <c r="AK2332" s="72"/>
    </row>
    <row r="2333" ht="14.25" customHeight="1">
      <c r="A2333" s="78">
        <v>2330.0</v>
      </c>
      <c r="C2333" s="78" t="str">
        <f>VLOOKUP(G2333,[1]Macrodata_CCF!$A$3:$D$55,4,FALSE)</f>
        <v>#ERROR!</v>
      </c>
      <c r="E2333" s="79" t="str">
        <f>VLOOKUP(G2333,[1]Macrodata_CCF!$A$3:$B$55,2,FALSE)</f>
        <v>#ERROR!</v>
      </c>
      <c r="F2333" s="78">
        <v>0.0</v>
      </c>
      <c r="G2333" s="80">
        <v>29.0</v>
      </c>
      <c r="H2333" s="81">
        <v>0.0</v>
      </c>
      <c r="I2333" s="81">
        <v>120000.0</v>
      </c>
      <c r="J2333" s="81">
        <v>20400.0</v>
      </c>
      <c r="K2333" s="81">
        <v>120000.0</v>
      </c>
      <c r="L2333" s="82">
        <v>0.17</v>
      </c>
      <c r="N2333" s="83">
        <f t="shared" si="1"/>
        <v>0.17</v>
      </c>
      <c r="O2333" s="83">
        <f t="shared" si="2"/>
        <v>0.17</v>
      </c>
      <c r="Q2333" s="83">
        <f t="shared" si="3"/>
        <v>1</v>
      </c>
      <c r="R2333" s="83">
        <f t="shared" si="4"/>
        <v>0.17</v>
      </c>
      <c r="S2333" s="83" t="b">
        <f t="shared" si="5"/>
        <v>0</v>
      </c>
      <c r="T2333" s="72"/>
      <c r="U2333" s="72"/>
      <c r="V2333" s="72"/>
      <c r="W2333" s="72"/>
      <c r="X2333" s="72"/>
      <c r="Y2333" s="72"/>
      <c r="Z2333" s="72"/>
      <c r="AA2333" s="72"/>
      <c r="AB2333" s="72"/>
      <c r="AC2333" s="72"/>
      <c r="AD2333" s="72"/>
      <c r="AE2333" s="72"/>
      <c r="AF2333" s="72"/>
      <c r="AG2333" s="72"/>
      <c r="AH2333" s="72"/>
      <c r="AI2333" s="72"/>
      <c r="AJ2333" s="72"/>
      <c r="AK2333" s="72"/>
    </row>
    <row r="2334" ht="14.25" customHeight="1">
      <c r="A2334" s="78">
        <v>2331.0</v>
      </c>
      <c r="C2334" s="78" t="str">
        <f>VLOOKUP(G2334,[1]Macrodata_CCF!$A$3:$D$55,4,FALSE)</f>
        <v>#ERROR!</v>
      </c>
      <c r="E2334" s="79" t="str">
        <f>VLOOKUP(G2334,[1]Macrodata_CCF!$A$3:$B$55,2,FALSE)</f>
        <v>#ERROR!</v>
      </c>
      <c r="F2334" s="78">
        <v>0.0</v>
      </c>
      <c r="G2334" s="80">
        <v>6.0</v>
      </c>
      <c r="H2334" s="81">
        <v>117540.0</v>
      </c>
      <c r="I2334" s="81">
        <v>270000.0</v>
      </c>
      <c r="J2334" s="81">
        <v>109915.0</v>
      </c>
      <c r="K2334" s="81">
        <v>270000.0</v>
      </c>
      <c r="L2334" s="82">
        <v>-0.05001311819493637</v>
      </c>
      <c r="N2334" s="83">
        <f t="shared" si="1"/>
        <v>-0.05001311819</v>
      </c>
      <c r="O2334" s="83">
        <f t="shared" si="2"/>
        <v>0</v>
      </c>
      <c r="Q2334" s="83">
        <f t="shared" si="3"/>
        <v>0.5646666667</v>
      </c>
      <c r="R2334" s="83">
        <f t="shared" si="4"/>
        <v>-0.05001311819</v>
      </c>
      <c r="S2334" s="83" t="b">
        <f t="shared" si="5"/>
        <v>0</v>
      </c>
      <c r="T2334" s="72"/>
      <c r="U2334" s="72"/>
      <c r="V2334" s="72"/>
      <c r="W2334" s="72"/>
      <c r="X2334" s="72"/>
      <c r="Y2334" s="72"/>
      <c r="Z2334" s="72"/>
      <c r="AA2334" s="72"/>
      <c r="AB2334" s="72"/>
      <c r="AC2334" s="72"/>
      <c r="AD2334" s="72"/>
      <c r="AE2334" s="72"/>
      <c r="AF2334" s="72"/>
      <c r="AG2334" s="72"/>
      <c r="AH2334" s="72"/>
      <c r="AI2334" s="72"/>
      <c r="AJ2334" s="72"/>
      <c r="AK2334" s="72"/>
    </row>
    <row r="2335" ht="14.25" customHeight="1">
      <c r="A2335" s="78">
        <v>2332.0</v>
      </c>
      <c r="C2335" s="78" t="str">
        <f>VLOOKUP(G2335,[1]Macrodata_CCF!$A$3:$D$55,4,FALSE)</f>
        <v>#ERROR!</v>
      </c>
      <c r="E2335" s="79" t="str">
        <f>VLOOKUP(G2335,[1]Macrodata_CCF!$A$3:$B$55,2,FALSE)</f>
        <v>#ERROR!</v>
      </c>
      <c r="F2335" s="78">
        <v>0.0</v>
      </c>
      <c r="G2335" s="80">
        <v>11.0</v>
      </c>
      <c r="H2335" s="81">
        <v>0.0</v>
      </c>
      <c r="I2335" s="81">
        <v>230000.0</v>
      </c>
      <c r="J2335" s="81">
        <v>39100.0</v>
      </c>
      <c r="K2335" s="81">
        <v>230000.0</v>
      </c>
      <c r="L2335" s="82">
        <v>0.17</v>
      </c>
      <c r="N2335" s="83">
        <f t="shared" si="1"/>
        <v>0.17</v>
      </c>
      <c r="O2335" s="83">
        <f t="shared" si="2"/>
        <v>0.17</v>
      </c>
      <c r="Q2335" s="83">
        <f t="shared" si="3"/>
        <v>1</v>
      </c>
      <c r="R2335" s="83">
        <f t="shared" si="4"/>
        <v>0.17</v>
      </c>
      <c r="S2335" s="83" t="b">
        <f t="shared" si="5"/>
        <v>0</v>
      </c>
      <c r="T2335" s="72"/>
      <c r="U2335" s="72"/>
      <c r="V2335" s="72"/>
      <c r="W2335" s="72"/>
      <c r="X2335" s="72"/>
      <c r="Y2335" s="72"/>
      <c r="Z2335" s="72"/>
      <c r="AA2335" s="72"/>
      <c r="AB2335" s="72"/>
      <c r="AC2335" s="72"/>
      <c r="AD2335" s="72"/>
      <c r="AE2335" s="72"/>
      <c r="AF2335" s="72"/>
      <c r="AG2335" s="72"/>
      <c r="AH2335" s="72"/>
      <c r="AI2335" s="72"/>
      <c r="AJ2335" s="72"/>
      <c r="AK2335" s="72"/>
    </row>
    <row r="2336" ht="14.25" customHeight="1">
      <c r="A2336" s="78">
        <v>2333.0</v>
      </c>
      <c r="C2336" s="78" t="str">
        <f>VLOOKUP(G2336,[1]Macrodata_CCF!$A$3:$D$55,4,FALSE)</f>
        <v>#ERROR!</v>
      </c>
      <c r="E2336" s="79" t="str">
        <f>VLOOKUP(G2336,[1]Macrodata_CCF!$A$3:$B$55,2,FALSE)</f>
        <v>#ERROR!</v>
      </c>
      <c r="F2336" s="78">
        <v>0.0</v>
      </c>
      <c r="G2336" s="80">
        <v>42.0</v>
      </c>
      <c r="H2336" s="81">
        <v>308050.0</v>
      </c>
      <c r="I2336" s="81">
        <v>370000.0</v>
      </c>
      <c r="J2336" s="81">
        <v>377400.0</v>
      </c>
      <c r="K2336" s="81">
        <v>370000.0</v>
      </c>
      <c r="L2336" s="82">
        <v>1.119451170298628</v>
      </c>
      <c r="N2336" s="83">
        <f t="shared" si="1"/>
        <v>1.11945117</v>
      </c>
      <c r="O2336" s="83">
        <f t="shared" si="2"/>
        <v>1</v>
      </c>
      <c r="Q2336" s="83">
        <f t="shared" si="3"/>
        <v>0.1674324324</v>
      </c>
      <c r="R2336" s="83">
        <f t="shared" si="4"/>
        <v>1.11945117</v>
      </c>
      <c r="S2336" s="83" t="b">
        <f t="shared" si="5"/>
        <v>0</v>
      </c>
      <c r="T2336" s="72"/>
      <c r="U2336" s="72"/>
      <c r="V2336" s="72"/>
      <c r="W2336" s="72"/>
      <c r="X2336" s="72"/>
      <c r="Y2336" s="72"/>
      <c r="Z2336" s="72"/>
      <c r="AA2336" s="72"/>
      <c r="AB2336" s="72"/>
      <c r="AC2336" s="72"/>
      <c r="AD2336" s="72"/>
      <c r="AE2336" s="72"/>
      <c r="AF2336" s="72"/>
      <c r="AG2336" s="72"/>
      <c r="AH2336" s="72"/>
      <c r="AI2336" s="72"/>
      <c r="AJ2336" s="72"/>
      <c r="AK2336" s="72"/>
    </row>
    <row r="2337" ht="14.25" customHeight="1">
      <c r="A2337" s="78">
        <v>2334.0</v>
      </c>
      <c r="C2337" s="78" t="str">
        <f>VLOOKUP(G2337,[1]Macrodata_CCF!$A$3:$D$55,4,FALSE)</f>
        <v>#ERROR!</v>
      </c>
      <c r="E2337" s="79" t="str">
        <f>VLOOKUP(G2337,[1]Macrodata_CCF!$A$3:$B$55,2,FALSE)</f>
        <v>#ERROR!</v>
      </c>
      <c r="F2337" s="78">
        <v>0.0</v>
      </c>
      <c r="G2337" s="80">
        <v>29.0</v>
      </c>
      <c r="H2337" s="81">
        <v>47040.0</v>
      </c>
      <c r="I2337" s="81">
        <v>310000.0</v>
      </c>
      <c r="J2337" s="81">
        <v>83855.0</v>
      </c>
      <c r="K2337" s="81">
        <v>310000.0</v>
      </c>
      <c r="L2337" s="82">
        <v>0.1400022817158503</v>
      </c>
      <c r="N2337" s="83">
        <f t="shared" si="1"/>
        <v>0.1400022817</v>
      </c>
      <c r="O2337" s="83">
        <f t="shared" si="2"/>
        <v>0.1400022817</v>
      </c>
      <c r="Q2337" s="83">
        <f t="shared" si="3"/>
        <v>0.8482580645</v>
      </c>
      <c r="R2337" s="83">
        <f t="shared" si="4"/>
        <v>0.1400022817</v>
      </c>
      <c r="S2337" s="83" t="b">
        <f t="shared" si="5"/>
        <v>0</v>
      </c>
      <c r="T2337" s="72"/>
      <c r="U2337" s="72"/>
      <c r="V2337" s="72"/>
      <c r="W2337" s="72"/>
      <c r="X2337" s="72"/>
      <c r="Y2337" s="72"/>
      <c r="Z2337" s="72"/>
      <c r="AA2337" s="72"/>
      <c r="AB2337" s="72"/>
      <c r="AC2337" s="72"/>
      <c r="AD2337" s="72"/>
      <c r="AE2337" s="72"/>
      <c r="AF2337" s="72"/>
      <c r="AG2337" s="72"/>
      <c r="AH2337" s="72"/>
      <c r="AI2337" s="72"/>
      <c r="AJ2337" s="72"/>
      <c r="AK2337" s="72"/>
    </row>
    <row r="2338" ht="14.25" customHeight="1">
      <c r="A2338" s="78">
        <v>2335.0</v>
      </c>
      <c r="C2338" s="78" t="str">
        <f>VLOOKUP(G2338,[1]Macrodata_CCF!$A$3:$D$55,4,FALSE)</f>
        <v>#ERROR!</v>
      </c>
      <c r="E2338" s="79" t="str">
        <f>VLOOKUP(G2338,[1]Macrodata_CCF!$A$3:$B$55,2,FALSE)</f>
        <v>#ERROR!</v>
      </c>
      <c r="F2338" s="78">
        <v>0.0</v>
      </c>
      <c r="G2338" s="80">
        <v>48.0</v>
      </c>
      <c r="H2338" s="81">
        <v>5150.0</v>
      </c>
      <c r="I2338" s="81">
        <v>220000.0</v>
      </c>
      <c r="J2338" s="81">
        <v>41675.0</v>
      </c>
      <c r="K2338" s="81">
        <v>220000.0</v>
      </c>
      <c r="L2338" s="82">
        <v>0.1700023272050268</v>
      </c>
      <c r="N2338" s="83">
        <f t="shared" si="1"/>
        <v>0.1700023272</v>
      </c>
      <c r="O2338" s="83">
        <f t="shared" si="2"/>
        <v>0.1700023272</v>
      </c>
      <c r="Q2338" s="83">
        <f t="shared" si="3"/>
        <v>0.9765909091</v>
      </c>
      <c r="R2338" s="83">
        <f t="shared" si="4"/>
        <v>0.1700023272</v>
      </c>
      <c r="S2338" s="83" t="b">
        <f t="shared" si="5"/>
        <v>0</v>
      </c>
      <c r="T2338" s="72"/>
      <c r="U2338" s="72"/>
      <c r="V2338" s="72"/>
      <c r="W2338" s="72"/>
      <c r="X2338" s="72"/>
      <c r="Y2338" s="72"/>
      <c r="Z2338" s="72"/>
      <c r="AA2338" s="72"/>
      <c r="AB2338" s="72"/>
      <c r="AC2338" s="72"/>
      <c r="AD2338" s="72"/>
      <c r="AE2338" s="72"/>
      <c r="AF2338" s="72"/>
      <c r="AG2338" s="72"/>
      <c r="AH2338" s="72"/>
      <c r="AI2338" s="72"/>
      <c r="AJ2338" s="72"/>
      <c r="AK2338" s="72"/>
    </row>
    <row r="2339" ht="14.25" customHeight="1">
      <c r="A2339" s="78">
        <v>2336.0</v>
      </c>
      <c r="C2339" s="78" t="str">
        <f>VLOOKUP(G2339,[1]Macrodata_CCF!$A$3:$D$55,4,FALSE)</f>
        <v>#ERROR!</v>
      </c>
      <c r="E2339" s="79" t="str">
        <f>VLOOKUP(G2339,[1]Macrodata_CCF!$A$3:$B$55,2,FALSE)</f>
        <v>#ERROR!</v>
      </c>
      <c r="F2339" s="78">
        <v>0.0</v>
      </c>
      <c r="G2339" s="80">
        <v>22.0</v>
      </c>
      <c r="H2339" s="81">
        <v>0.0</v>
      </c>
      <c r="I2339" s="81">
        <v>330000.0</v>
      </c>
      <c r="J2339" s="81">
        <v>52800.0</v>
      </c>
      <c r="K2339" s="81">
        <v>330000.0</v>
      </c>
      <c r="L2339" s="82">
        <v>0.16</v>
      </c>
      <c r="N2339" s="83">
        <f t="shared" si="1"/>
        <v>0.16</v>
      </c>
      <c r="O2339" s="83">
        <f t="shared" si="2"/>
        <v>0.16</v>
      </c>
      <c r="Q2339" s="83">
        <f t="shared" si="3"/>
        <v>1</v>
      </c>
      <c r="R2339" s="83">
        <f t="shared" si="4"/>
        <v>0.16</v>
      </c>
      <c r="S2339" s="83" t="b">
        <f t="shared" si="5"/>
        <v>0</v>
      </c>
      <c r="T2339" s="72"/>
      <c r="U2339" s="72"/>
      <c r="V2339" s="72"/>
      <c r="W2339" s="72"/>
      <c r="X2339" s="72"/>
      <c r="Y2339" s="72"/>
      <c r="Z2339" s="72"/>
      <c r="AA2339" s="72"/>
      <c r="AB2339" s="72"/>
      <c r="AC2339" s="72"/>
      <c r="AD2339" s="72"/>
      <c r="AE2339" s="72"/>
      <c r="AF2339" s="72"/>
      <c r="AG2339" s="72"/>
      <c r="AH2339" s="72"/>
      <c r="AI2339" s="72"/>
      <c r="AJ2339" s="72"/>
      <c r="AK2339" s="72"/>
    </row>
    <row r="2340" ht="14.25" customHeight="1">
      <c r="A2340" s="78">
        <v>2337.0</v>
      </c>
      <c r="C2340" s="78" t="str">
        <f>VLOOKUP(G2340,[1]Macrodata_CCF!$A$3:$D$55,4,FALSE)</f>
        <v>#ERROR!</v>
      </c>
      <c r="E2340" s="79" t="str">
        <f>VLOOKUP(G2340,[1]Macrodata_CCF!$A$3:$B$55,2,FALSE)</f>
        <v>#ERROR!</v>
      </c>
      <c r="F2340" s="78">
        <v>0.0</v>
      </c>
      <c r="G2340" s="80">
        <v>51.0</v>
      </c>
      <c r="H2340" s="81">
        <v>275390.0</v>
      </c>
      <c r="I2340" s="81">
        <v>560000.0</v>
      </c>
      <c r="J2340" s="81">
        <v>301005.0</v>
      </c>
      <c r="K2340" s="81">
        <v>560000.0</v>
      </c>
      <c r="L2340" s="82">
        <v>0.09000035135799866</v>
      </c>
      <c r="N2340" s="83">
        <f t="shared" si="1"/>
        <v>0.09000035136</v>
      </c>
      <c r="O2340" s="83">
        <f t="shared" si="2"/>
        <v>0.09000035136</v>
      </c>
      <c r="Q2340" s="83">
        <f t="shared" si="3"/>
        <v>0.5082321429</v>
      </c>
      <c r="R2340" s="83">
        <f t="shared" si="4"/>
        <v>0.09000035136</v>
      </c>
      <c r="S2340" s="83" t="b">
        <f t="shared" si="5"/>
        <v>0</v>
      </c>
      <c r="T2340" s="72"/>
      <c r="U2340" s="72"/>
      <c r="V2340" s="72"/>
      <c r="W2340" s="72"/>
      <c r="X2340" s="72"/>
      <c r="Y2340" s="72"/>
      <c r="Z2340" s="72"/>
      <c r="AA2340" s="72"/>
      <c r="AB2340" s="72"/>
      <c r="AC2340" s="72"/>
      <c r="AD2340" s="72"/>
      <c r="AE2340" s="72"/>
      <c r="AF2340" s="72"/>
      <c r="AG2340" s="72"/>
      <c r="AH2340" s="72"/>
      <c r="AI2340" s="72"/>
      <c r="AJ2340" s="72"/>
      <c r="AK2340" s="72"/>
    </row>
    <row r="2341" ht="14.25" customHeight="1">
      <c r="A2341" s="78">
        <v>2338.0</v>
      </c>
      <c r="C2341" s="78" t="str">
        <f>VLOOKUP(G2341,[1]Macrodata_CCF!$A$3:$D$55,4,FALSE)</f>
        <v>#ERROR!</v>
      </c>
      <c r="E2341" s="79" t="str">
        <f>VLOOKUP(G2341,[1]Macrodata_CCF!$A$3:$B$55,2,FALSE)</f>
        <v>#ERROR!</v>
      </c>
      <c r="F2341" s="78">
        <v>0.0</v>
      </c>
      <c r="G2341" s="80">
        <v>3.0</v>
      </c>
      <c r="H2341" s="81">
        <v>16410.0</v>
      </c>
      <c r="I2341" s="81">
        <v>80000.0</v>
      </c>
      <c r="J2341" s="81">
        <v>32945.0</v>
      </c>
      <c r="K2341" s="81">
        <v>80000.0</v>
      </c>
      <c r="L2341" s="82">
        <v>0.2600251611888661</v>
      </c>
      <c r="N2341" s="83">
        <f t="shared" si="1"/>
        <v>0.2600251612</v>
      </c>
      <c r="O2341" s="83">
        <f t="shared" si="2"/>
        <v>0.2600251612</v>
      </c>
      <c r="Q2341" s="83">
        <f t="shared" si="3"/>
        <v>0.794875</v>
      </c>
      <c r="R2341" s="83">
        <f t="shared" si="4"/>
        <v>0.2600251612</v>
      </c>
      <c r="S2341" s="83" t="b">
        <f t="shared" si="5"/>
        <v>0</v>
      </c>
      <c r="T2341" s="72"/>
      <c r="U2341" s="72"/>
      <c r="V2341" s="72"/>
      <c r="W2341" s="72"/>
      <c r="X2341" s="72"/>
      <c r="Y2341" s="72"/>
      <c r="Z2341" s="72"/>
      <c r="AA2341" s="72"/>
      <c r="AB2341" s="72"/>
      <c r="AC2341" s="72"/>
      <c r="AD2341" s="72"/>
      <c r="AE2341" s="72"/>
      <c r="AF2341" s="72"/>
      <c r="AG2341" s="72"/>
      <c r="AH2341" s="72"/>
      <c r="AI2341" s="72"/>
      <c r="AJ2341" s="72"/>
      <c r="AK2341" s="72"/>
    </row>
    <row r="2342" ht="14.25" customHeight="1">
      <c r="A2342" s="78">
        <v>2339.0</v>
      </c>
      <c r="C2342" s="78" t="str">
        <f>VLOOKUP(G2342,[1]Macrodata_CCF!$A$3:$D$55,4,FALSE)</f>
        <v>#ERROR!</v>
      </c>
      <c r="E2342" s="79" t="str">
        <f>VLOOKUP(G2342,[1]Macrodata_CCF!$A$3:$B$55,2,FALSE)</f>
        <v>#ERROR!</v>
      </c>
      <c r="F2342" s="78">
        <v>0.0</v>
      </c>
      <c r="G2342" s="80">
        <v>51.0</v>
      </c>
      <c r="H2342" s="81">
        <v>10585.0</v>
      </c>
      <c r="I2342" s="81">
        <v>400000.0</v>
      </c>
      <c r="J2342" s="81">
        <v>65105.0</v>
      </c>
      <c r="K2342" s="81">
        <v>680000.0</v>
      </c>
      <c r="L2342" s="82">
        <v>0.1400048791135421</v>
      </c>
      <c r="N2342" s="83">
        <f t="shared" si="1"/>
        <v>0.1400048791</v>
      </c>
      <c r="O2342" s="83">
        <f t="shared" si="2"/>
        <v>0.1400048791</v>
      </c>
      <c r="Q2342" s="83">
        <f t="shared" si="3"/>
        <v>0.9735375</v>
      </c>
      <c r="R2342" s="83">
        <f t="shared" si="4"/>
        <v>0.1400048791</v>
      </c>
      <c r="S2342" s="83" t="b">
        <f t="shared" si="5"/>
        <v>0</v>
      </c>
      <c r="T2342" s="72"/>
      <c r="U2342" s="72"/>
      <c r="V2342" s="72"/>
      <c r="W2342" s="72"/>
      <c r="X2342" s="72"/>
      <c r="Y2342" s="72"/>
      <c r="Z2342" s="72"/>
      <c r="AA2342" s="72"/>
      <c r="AB2342" s="72"/>
      <c r="AC2342" s="72"/>
      <c r="AD2342" s="72"/>
      <c r="AE2342" s="72"/>
      <c r="AF2342" s="72"/>
      <c r="AG2342" s="72"/>
      <c r="AH2342" s="72"/>
      <c r="AI2342" s="72"/>
      <c r="AJ2342" s="72"/>
      <c r="AK2342" s="72"/>
    </row>
    <row r="2343" ht="14.25" customHeight="1">
      <c r="A2343" s="78">
        <v>2340.0</v>
      </c>
      <c r="C2343" s="78" t="str">
        <f>VLOOKUP(G2343,[1]Macrodata_CCF!$A$3:$D$55,4,FALSE)</f>
        <v>#ERROR!</v>
      </c>
      <c r="E2343" s="79" t="str">
        <f>VLOOKUP(G2343,[1]Macrodata_CCF!$A$3:$B$55,2,FALSE)</f>
        <v>#ERROR!</v>
      </c>
      <c r="F2343" s="78">
        <v>0.0</v>
      </c>
      <c r="G2343" s="80">
        <v>3.0</v>
      </c>
      <c r="H2343" s="81">
        <v>0.0</v>
      </c>
      <c r="I2343" s="81">
        <v>490000.0</v>
      </c>
      <c r="J2343" s="81">
        <v>137200.0</v>
      </c>
      <c r="K2343" s="81">
        <v>490000.0</v>
      </c>
      <c r="L2343" s="82">
        <v>0.28</v>
      </c>
      <c r="N2343" s="83">
        <f t="shared" si="1"/>
        <v>0.28</v>
      </c>
      <c r="O2343" s="83">
        <f t="shared" si="2"/>
        <v>0.28</v>
      </c>
      <c r="Q2343" s="83">
        <f t="shared" si="3"/>
        <v>1</v>
      </c>
      <c r="R2343" s="83">
        <f t="shared" si="4"/>
        <v>0.28</v>
      </c>
      <c r="S2343" s="83" t="b">
        <f t="shared" si="5"/>
        <v>0</v>
      </c>
      <c r="T2343" s="72"/>
      <c r="U2343" s="72"/>
      <c r="V2343" s="72"/>
      <c r="W2343" s="72"/>
      <c r="X2343" s="72"/>
      <c r="Y2343" s="72"/>
      <c r="Z2343" s="72"/>
      <c r="AA2343" s="72"/>
      <c r="AB2343" s="72"/>
      <c r="AC2343" s="72"/>
      <c r="AD2343" s="72"/>
      <c r="AE2343" s="72"/>
      <c r="AF2343" s="72"/>
      <c r="AG2343" s="72"/>
      <c r="AH2343" s="72"/>
      <c r="AI2343" s="72"/>
      <c r="AJ2343" s="72"/>
      <c r="AK2343" s="72"/>
    </row>
    <row r="2344" ht="14.25" customHeight="1">
      <c r="A2344" s="78">
        <v>2341.0</v>
      </c>
      <c r="C2344" s="78" t="str">
        <f>VLOOKUP(G2344,[1]Macrodata_CCF!$A$3:$D$55,4,FALSE)</f>
        <v>#ERROR!</v>
      </c>
      <c r="E2344" s="79" t="str">
        <f>VLOOKUP(G2344,[1]Macrodata_CCF!$A$3:$B$55,2,FALSE)</f>
        <v>#ERROR!</v>
      </c>
      <c r="F2344" s="78">
        <v>1.0</v>
      </c>
      <c r="G2344" s="80">
        <v>35.0</v>
      </c>
      <c r="H2344" s="81">
        <v>19775.0</v>
      </c>
      <c r="I2344" s="81">
        <v>480000.0</v>
      </c>
      <c r="J2344" s="81">
        <v>231480.0</v>
      </c>
      <c r="K2344" s="81">
        <v>864000.0</v>
      </c>
      <c r="L2344" s="82">
        <v>0.4600032592753545</v>
      </c>
      <c r="N2344" s="83">
        <f t="shared" si="1"/>
        <v>0.4600032593</v>
      </c>
      <c r="O2344" s="83">
        <f t="shared" si="2"/>
        <v>0.4600032593</v>
      </c>
      <c r="Q2344" s="83">
        <f t="shared" si="3"/>
        <v>0.9588020833</v>
      </c>
      <c r="R2344" s="83">
        <f t="shared" si="4"/>
        <v>0.4600032593</v>
      </c>
      <c r="S2344" s="83" t="b">
        <f t="shared" si="5"/>
        <v>0</v>
      </c>
      <c r="T2344" s="72"/>
      <c r="U2344" s="72"/>
      <c r="V2344" s="72"/>
      <c r="W2344" s="72"/>
      <c r="X2344" s="72"/>
      <c r="Y2344" s="72"/>
      <c r="Z2344" s="72"/>
      <c r="AA2344" s="72"/>
      <c r="AB2344" s="72"/>
      <c r="AC2344" s="72"/>
      <c r="AD2344" s="72"/>
      <c r="AE2344" s="72"/>
      <c r="AF2344" s="72"/>
      <c r="AG2344" s="72"/>
      <c r="AH2344" s="72"/>
      <c r="AI2344" s="72"/>
      <c r="AJ2344" s="72"/>
      <c r="AK2344" s="72"/>
    </row>
    <row r="2345" ht="14.25" customHeight="1">
      <c r="A2345" s="78">
        <v>2342.0</v>
      </c>
      <c r="C2345" s="78" t="str">
        <f>VLOOKUP(G2345,[1]Macrodata_CCF!$A$3:$D$55,4,FALSE)</f>
        <v>#ERROR!</v>
      </c>
      <c r="E2345" s="79" t="str">
        <f>VLOOKUP(G2345,[1]Macrodata_CCF!$A$3:$B$55,2,FALSE)</f>
        <v>#ERROR!</v>
      </c>
      <c r="F2345" s="78">
        <v>0.0</v>
      </c>
      <c r="G2345" s="80">
        <v>36.0</v>
      </c>
      <c r="H2345" s="81">
        <v>0.0</v>
      </c>
      <c r="I2345" s="81">
        <v>420000.0</v>
      </c>
      <c r="J2345" s="81">
        <v>0.0</v>
      </c>
      <c r="K2345" s="81">
        <v>420000.0</v>
      </c>
      <c r="L2345" s="82">
        <v>0.0</v>
      </c>
      <c r="N2345" s="83">
        <f t="shared" si="1"/>
        <v>0</v>
      </c>
      <c r="O2345" s="83">
        <f t="shared" si="2"/>
        <v>0</v>
      </c>
      <c r="Q2345" s="83">
        <f t="shared" si="3"/>
        <v>1</v>
      </c>
      <c r="R2345" s="83">
        <f t="shared" si="4"/>
        <v>0</v>
      </c>
      <c r="S2345" s="83" t="b">
        <f t="shared" si="5"/>
        <v>0</v>
      </c>
      <c r="T2345" s="72"/>
      <c r="U2345" s="72"/>
      <c r="V2345" s="72"/>
      <c r="W2345" s="72"/>
      <c r="X2345" s="72"/>
      <c r="Y2345" s="72"/>
      <c r="Z2345" s="72"/>
      <c r="AA2345" s="72"/>
      <c r="AB2345" s="72"/>
      <c r="AC2345" s="72"/>
      <c r="AD2345" s="72"/>
      <c r="AE2345" s="72"/>
      <c r="AF2345" s="72"/>
      <c r="AG2345" s="72"/>
      <c r="AH2345" s="72"/>
      <c r="AI2345" s="72"/>
      <c r="AJ2345" s="72"/>
      <c r="AK2345" s="72"/>
    </row>
    <row r="2346" ht="14.25" customHeight="1">
      <c r="A2346" s="78">
        <v>2343.0</v>
      </c>
      <c r="C2346" s="78" t="str">
        <f>VLOOKUP(G2346,[1]Macrodata_CCF!$A$3:$D$55,4,FALSE)</f>
        <v>#ERROR!</v>
      </c>
      <c r="E2346" s="79" t="str">
        <f>VLOOKUP(G2346,[1]Macrodata_CCF!$A$3:$B$55,2,FALSE)</f>
        <v>#ERROR!</v>
      </c>
      <c r="F2346" s="78">
        <v>0.0</v>
      </c>
      <c r="G2346" s="80">
        <v>5.0</v>
      </c>
      <c r="H2346" s="81">
        <v>19025.0</v>
      </c>
      <c r="I2346" s="81">
        <v>90000.0</v>
      </c>
      <c r="J2346" s="81">
        <v>36060.0</v>
      </c>
      <c r="K2346" s="81">
        <v>90000.0</v>
      </c>
      <c r="L2346" s="82">
        <v>0.2400140894681226</v>
      </c>
      <c r="N2346" s="83">
        <f t="shared" si="1"/>
        <v>0.2400140895</v>
      </c>
      <c r="O2346" s="83">
        <f t="shared" si="2"/>
        <v>0.2400140895</v>
      </c>
      <c r="Q2346" s="83">
        <f t="shared" si="3"/>
        <v>0.7886111111</v>
      </c>
      <c r="R2346" s="83">
        <f t="shared" si="4"/>
        <v>0.2400140895</v>
      </c>
      <c r="S2346" s="83" t="b">
        <f t="shared" si="5"/>
        <v>0</v>
      </c>
      <c r="T2346" s="72"/>
      <c r="U2346" s="72"/>
      <c r="V2346" s="72"/>
      <c r="W2346" s="72"/>
      <c r="X2346" s="72"/>
      <c r="Y2346" s="72"/>
      <c r="Z2346" s="72"/>
      <c r="AA2346" s="72"/>
      <c r="AB2346" s="72"/>
      <c r="AC2346" s="72"/>
      <c r="AD2346" s="72"/>
      <c r="AE2346" s="72"/>
      <c r="AF2346" s="72"/>
      <c r="AG2346" s="72"/>
      <c r="AH2346" s="72"/>
      <c r="AI2346" s="72"/>
      <c r="AJ2346" s="72"/>
      <c r="AK2346" s="72"/>
    </row>
    <row r="2347" ht="14.25" customHeight="1">
      <c r="A2347" s="78">
        <v>2344.0</v>
      </c>
      <c r="C2347" s="78" t="str">
        <f>VLOOKUP(G2347,[1]Macrodata_CCF!$A$3:$D$55,4,FALSE)</f>
        <v>#ERROR!</v>
      </c>
      <c r="E2347" s="79" t="str">
        <f>VLOOKUP(G2347,[1]Macrodata_CCF!$A$3:$B$55,2,FALSE)</f>
        <v>#ERROR!</v>
      </c>
      <c r="F2347" s="78">
        <v>0.0</v>
      </c>
      <c r="G2347" s="80">
        <v>27.0</v>
      </c>
      <c r="H2347" s="81">
        <v>846195.0</v>
      </c>
      <c r="I2347" s="81">
        <v>910000.0</v>
      </c>
      <c r="J2347" s="81">
        <v>827055.0</v>
      </c>
      <c r="K2347" s="81">
        <v>910000.0</v>
      </c>
      <c r="L2347" s="82">
        <v>-0.2999764908706214</v>
      </c>
      <c r="N2347" s="83">
        <f t="shared" si="1"/>
        <v>-0.2999764909</v>
      </c>
      <c r="O2347" s="83">
        <f t="shared" si="2"/>
        <v>0</v>
      </c>
      <c r="Q2347" s="83">
        <f t="shared" si="3"/>
        <v>0.07011538462</v>
      </c>
      <c r="R2347" s="83">
        <f t="shared" si="4"/>
        <v>-0.02103296703</v>
      </c>
      <c r="S2347" s="83" t="b">
        <f t="shared" si="5"/>
        <v>0</v>
      </c>
      <c r="T2347" s="72"/>
      <c r="U2347" s="72"/>
      <c r="V2347" s="72"/>
      <c r="W2347" s="72"/>
      <c r="X2347" s="72"/>
      <c r="Y2347" s="72"/>
      <c r="Z2347" s="72"/>
      <c r="AA2347" s="72"/>
      <c r="AB2347" s="72"/>
      <c r="AC2347" s="72"/>
      <c r="AD2347" s="72"/>
      <c r="AE2347" s="72"/>
      <c r="AF2347" s="72"/>
      <c r="AG2347" s="72"/>
      <c r="AH2347" s="72"/>
      <c r="AI2347" s="72"/>
      <c r="AJ2347" s="72"/>
      <c r="AK2347" s="72"/>
    </row>
    <row r="2348" ht="14.25" customHeight="1">
      <c r="A2348" s="78">
        <v>2345.0</v>
      </c>
      <c r="C2348" s="78" t="str">
        <f>VLOOKUP(G2348,[1]Macrodata_CCF!$A$3:$D$55,4,FALSE)</f>
        <v>#ERROR!</v>
      </c>
      <c r="E2348" s="79" t="str">
        <f>VLOOKUP(G2348,[1]Macrodata_CCF!$A$3:$B$55,2,FALSE)</f>
        <v>#ERROR!</v>
      </c>
      <c r="F2348" s="78">
        <v>0.0</v>
      </c>
      <c r="G2348" s="80">
        <v>10.0</v>
      </c>
      <c r="H2348" s="81">
        <v>518745.0</v>
      </c>
      <c r="I2348" s="81">
        <v>800000.0</v>
      </c>
      <c r="J2348" s="81">
        <v>589060.0</v>
      </c>
      <c r="K2348" s="81">
        <v>800000.0</v>
      </c>
      <c r="L2348" s="82">
        <v>0.2500044443654335</v>
      </c>
      <c r="N2348" s="83">
        <f t="shared" si="1"/>
        <v>0.2500044444</v>
      </c>
      <c r="O2348" s="83">
        <f t="shared" si="2"/>
        <v>0.2500044444</v>
      </c>
      <c r="Q2348" s="83">
        <f t="shared" si="3"/>
        <v>0.35156875</v>
      </c>
      <c r="R2348" s="83">
        <f t="shared" si="4"/>
        <v>0.2500044444</v>
      </c>
      <c r="S2348" s="83" t="b">
        <f t="shared" si="5"/>
        <v>0</v>
      </c>
      <c r="T2348" s="72"/>
      <c r="U2348" s="72"/>
      <c r="V2348" s="72"/>
      <c r="W2348" s="72"/>
      <c r="X2348" s="72"/>
      <c r="Y2348" s="72"/>
      <c r="Z2348" s="72"/>
      <c r="AA2348" s="72"/>
      <c r="AB2348" s="72"/>
      <c r="AC2348" s="72"/>
      <c r="AD2348" s="72"/>
      <c r="AE2348" s="72"/>
      <c r="AF2348" s="72"/>
      <c r="AG2348" s="72"/>
      <c r="AH2348" s="72"/>
      <c r="AI2348" s="72"/>
      <c r="AJ2348" s="72"/>
      <c r="AK2348" s="72"/>
    </row>
    <row r="2349" ht="14.25" customHeight="1">
      <c r="A2349" s="78">
        <v>2346.0</v>
      </c>
      <c r="C2349" s="78" t="str">
        <f>VLOOKUP(G2349,[1]Macrodata_CCF!$A$3:$D$55,4,FALSE)</f>
        <v>#ERROR!</v>
      </c>
      <c r="E2349" s="79" t="str">
        <f>VLOOKUP(G2349,[1]Macrodata_CCF!$A$3:$B$55,2,FALSE)</f>
        <v>#ERROR!</v>
      </c>
      <c r="F2349" s="78">
        <v>0.0</v>
      </c>
      <c r="G2349" s="80">
        <v>37.0</v>
      </c>
      <c r="H2349" s="81">
        <v>383550.0</v>
      </c>
      <c r="I2349" s="81">
        <v>460000.0</v>
      </c>
      <c r="J2349" s="81">
        <v>390430.0</v>
      </c>
      <c r="K2349" s="81">
        <v>460000.0</v>
      </c>
      <c r="L2349" s="82">
        <v>0.08999345977763244</v>
      </c>
      <c r="N2349" s="83">
        <f t="shared" si="1"/>
        <v>0.08999345978</v>
      </c>
      <c r="O2349" s="83">
        <f t="shared" si="2"/>
        <v>0.08999345978</v>
      </c>
      <c r="Q2349" s="83">
        <f t="shared" si="3"/>
        <v>0.1661956522</v>
      </c>
      <c r="R2349" s="83">
        <f t="shared" si="4"/>
        <v>0.08999345978</v>
      </c>
      <c r="S2349" s="83" t="b">
        <f t="shared" si="5"/>
        <v>0</v>
      </c>
      <c r="T2349" s="72"/>
      <c r="U2349" s="72"/>
      <c r="V2349" s="72"/>
      <c r="W2349" s="72"/>
      <c r="X2349" s="72"/>
      <c r="Y2349" s="72"/>
      <c r="Z2349" s="72"/>
      <c r="AA2349" s="72"/>
      <c r="AB2349" s="72"/>
      <c r="AC2349" s="72"/>
      <c r="AD2349" s="72"/>
      <c r="AE2349" s="72"/>
      <c r="AF2349" s="72"/>
      <c r="AG2349" s="72"/>
      <c r="AH2349" s="72"/>
      <c r="AI2349" s="72"/>
      <c r="AJ2349" s="72"/>
      <c r="AK2349" s="72"/>
    </row>
    <row r="2350" ht="14.25" customHeight="1">
      <c r="A2350" s="78">
        <v>2347.0</v>
      </c>
      <c r="C2350" s="78" t="str">
        <f>VLOOKUP(G2350,[1]Macrodata_CCF!$A$3:$D$55,4,FALSE)</f>
        <v>#ERROR!</v>
      </c>
      <c r="E2350" s="79" t="str">
        <f>VLOOKUP(G2350,[1]Macrodata_CCF!$A$3:$B$55,2,FALSE)</f>
        <v>#ERROR!</v>
      </c>
      <c r="F2350" s="78">
        <v>0.0</v>
      </c>
      <c r="G2350" s="80">
        <v>49.0</v>
      </c>
      <c r="H2350" s="81">
        <v>486675.0</v>
      </c>
      <c r="I2350" s="81">
        <v>570000.0</v>
      </c>
      <c r="J2350" s="81">
        <v>495840.0</v>
      </c>
      <c r="K2350" s="81">
        <v>570000.0</v>
      </c>
      <c r="L2350" s="82">
        <v>0.10999099909991</v>
      </c>
      <c r="N2350" s="83">
        <f t="shared" si="1"/>
        <v>0.1099909991</v>
      </c>
      <c r="O2350" s="83">
        <f t="shared" si="2"/>
        <v>0.1099909991</v>
      </c>
      <c r="Q2350" s="83">
        <f t="shared" si="3"/>
        <v>0.1461842105</v>
      </c>
      <c r="R2350" s="83">
        <f t="shared" si="4"/>
        <v>0.1099909991</v>
      </c>
      <c r="S2350" s="83" t="b">
        <f t="shared" si="5"/>
        <v>0</v>
      </c>
      <c r="T2350" s="72"/>
      <c r="U2350" s="72"/>
      <c r="V2350" s="72"/>
      <c r="W2350" s="72"/>
      <c r="X2350" s="72"/>
      <c r="Y2350" s="72"/>
      <c r="Z2350" s="72"/>
      <c r="AA2350" s="72"/>
      <c r="AB2350" s="72"/>
      <c r="AC2350" s="72"/>
      <c r="AD2350" s="72"/>
      <c r="AE2350" s="72"/>
      <c r="AF2350" s="72"/>
      <c r="AG2350" s="72"/>
      <c r="AH2350" s="72"/>
      <c r="AI2350" s="72"/>
      <c r="AJ2350" s="72"/>
      <c r="AK2350" s="72"/>
    </row>
    <row r="2351" ht="14.25" customHeight="1">
      <c r="A2351" s="78">
        <v>2348.0</v>
      </c>
      <c r="C2351" s="78" t="str">
        <f>VLOOKUP(G2351,[1]Macrodata_CCF!$A$3:$D$55,4,FALSE)</f>
        <v>#ERROR!</v>
      </c>
      <c r="E2351" s="79" t="str">
        <f>VLOOKUP(G2351,[1]Macrodata_CCF!$A$3:$B$55,2,FALSE)</f>
        <v>#ERROR!</v>
      </c>
      <c r="F2351" s="78">
        <v>0.0</v>
      </c>
      <c r="G2351" s="80">
        <v>30.0</v>
      </c>
      <c r="H2351" s="81">
        <v>632980.0</v>
      </c>
      <c r="I2351" s="81">
        <v>660000.0</v>
      </c>
      <c r="J2351" s="81">
        <v>637575.0</v>
      </c>
      <c r="K2351" s="81">
        <v>660000.0</v>
      </c>
      <c r="L2351" s="82">
        <v>0.170059215396003</v>
      </c>
      <c r="N2351" s="83">
        <f t="shared" si="1"/>
        <v>0.1700592154</v>
      </c>
      <c r="O2351" s="83">
        <f t="shared" si="2"/>
        <v>0.1700592154</v>
      </c>
      <c r="Q2351" s="83">
        <f t="shared" si="3"/>
        <v>0.04093939394</v>
      </c>
      <c r="R2351" s="83">
        <f t="shared" si="4"/>
        <v>0.006962121212</v>
      </c>
      <c r="S2351" s="83" t="b">
        <f t="shared" si="5"/>
        <v>0</v>
      </c>
      <c r="T2351" s="72"/>
      <c r="U2351" s="72"/>
      <c r="V2351" s="72"/>
      <c r="W2351" s="72"/>
      <c r="X2351" s="72"/>
      <c r="Y2351" s="72"/>
      <c r="Z2351" s="72"/>
      <c r="AA2351" s="72"/>
      <c r="AB2351" s="72"/>
      <c r="AC2351" s="72"/>
      <c r="AD2351" s="72"/>
      <c r="AE2351" s="72"/>
      <c r="AF2351" s="72"/>
      <c r="AG2351" s="72"/>
      <c r="AH2351" s="72"/>
      <c r="AI2351" s="72"/>
      <c r="AJ2351" s="72"/>
      <c r="AK2351" s="72"/>
    </row>
    <row r="2352" ht="14.25" customHeight="1">
      <c r="A2352" s="78">
        <v>2349.0</v>
      </c>
      <c r="C2352" s="78" t="str">
        <f>VLOOKUP(G2352,[1]Macrodata_CCF!$A$3:$D$55,4,FALSE)</f>
        <v>#ERROR!</v>
      </c>
      <c r="E2352" s="79" t="str">
        <f>VLOOKUP(G2352,[1]Macrodata_CCF!$A$3:$B$55,2,FALSE)</f>
        <v>#ERROR!</v>
      </c>
      <c r="F2352" s="78">
        <v>0.0</v>
      </c>
      <c r="G2352" s="80">
        <v>12.0</v>
      </c>
      <c r="H2352" s="81">
        <v>708980.0</v>
      </c>
      <c r="I2352" s="81">
        <v>800000.0</v>
      </c>
      <c r="J2352" s="81">
        <v>733555.0</v>
      </c>
      <c r="K2352" s="81">
        <v>1280000.0</v>
      </c>
      <c r="L2352" s="82">
        <v>0.269995605361459</v>
      </c>
      <c r="N2352" s="83">
        <f t="shared" si="1"/>
        <v>0.2699956054</v>
      </c>
      <c r="O2352" s="83">
        <f t="shared" si="2"/>
        <v>0.2699956054</v>
      </c>
      <c r="Q2352" s="83">
        <f t="shared" si="3"/>
        <v>0.113775</v>
      </c>
      <c r="R2352" s="83">
        <f t="shared" si="4"/>
        <v>0.2699956054</v>
      </c>
      <c r="S2352" s="83" t="b">
        <f t="shared" si="5"/>
        <v>0</v>
      </c>
      <c r="T2352" s="72"/>
      <c r="U2352" s="72"/>
      <c r="V2352" s="72"/>
      <c r="W2352" s="72"/>
      <c r="X2352" s="72"/>
      <c r="Y2352" s="72"/>
      <c r="Z2352" s="72"/>
      <c r="AA2352" s="72"/>
      <c r="AB2352" s="72"/>
      <c r="AC2352" s="72"/>
      <c r="AD2352" s="72"/>
      <c r="AE2352" s="72"/>
      <c r="AF2352" s="72"/>
      <c r="AG2352" s="72"/>
      <c r="AH2352" s="72"/>
      <c r="AI2352" s="72"/>
      <c r="AJ2352" s="72"/>
      <c r="AK2352" s="72"/>
    </row>
    <row r="2353" ht="14.25" customHeight="1">
      <c r="A2353" s="78">
        <v>2350.0</v>
      </c>
      <c r="C2353" s="78" t="str">
        <f>VLOOKUP(G2353,[1]Macrodata_CCF!$A$3:$D$55,4,FALSE)</f>
        <v>#ERROR!</v>
      </c>
      <c r="E2353" s="79" t="str">
        <f>VLOOKUP(G2353,[1]Macrodata_CCF!$A$3:$B$55,2,FALSE)</f>
        <v>#ERROR!</v>
      </c>
      <c r="F2353" s="78">
        <v>0.0</v>
      </c>
      <c r="G2353" s="80">
        <v>52.0</v>
      </c>
      <c r="H2353" s="81">
        <v>21190.0</v>
      </c>
      <c r="I2353" s="81">
        <v>150000.0</v>
      </c>
      <c r="J2353" s="81">
        <v>25055.0</v>
      </c>
      <c r="K2353" s="81">
        <v>150000.0</v>
      </c>
      <c r="L2353" s="82">
        <v>0.03000543436068628</v>
      </c>
      <c r="N2353" s="83">
        <f t="shared" si="1"/>
        <v>0.03000543436</v>
      </c>
      <c r="O2353" s="83">
        <f t="shared" si="2"/>
        <v>0.03000543436</v>
      </c>
      <c r="Q2353" s="83">
        <f t="shared" si="3"/>
        <v>0.8587333333</v>
      </c>
      <c r="R2353" s="83">
        <f t="shared" si="4"/>
        <v>0.03000543436</v>
      </c>
      <c r="S2353" s="83" t="b">
        <f t="shared" si="5"/>
        <v>0</v>
      </c>
      <c r="T2353" s="72"/>
      <c r="U2353" s="72"/>
      <c r="V2353" s="72"/>
      <c r="W2353" s="72"/>
      <c r="X2353" s="72"/>
      <c r="Y2353" s="72"/>
      <c r="Z2353" s="72"/>
      <c r="AA2353" s="72"/>
      <c r="AB2353" s="72"/>
      <c r="AC2353" s="72"/>
      <c r="AD2353" s="72"/>
      <c r="AE2353" s="72"/>
      <c r="AF2353" s="72"/>
      <c r="AG2353" s="72"/>
      <c r="AH2353" s="72"/>
      <c r="AI2353" s="72"/>
      <c r="AJ2353" s="72"/>
      <c r="AK2353" s="72"/>
    </row>
    <row r="2354" ht="14.25" customHeight="1">
      <c r="A2354" s="78">
        <v>2351.0</v>
      </c>
      <c r="C2354" s="78" t="str">
        <f>VLOOKUP(G2354,[1]Macrodata_CCF!$A$3:$D$55,4,FALSE)</f>
        <v>#ERROR!</v>
      </c>
      <c r="E2354" s="79" t="str">
        <f>VLOOKUP(G2354,[1]Macrodata_CCF!$A$3:$B$55,2,FALSE)</f>
        <v>#ERROR!</v>
      </c>
      <c r="F2354" s="78">
        <v>0.0</v>
      </c>
      <c r="G2354" s="80">
        <v>2.0</v>
      </c>
      <c r="H2354" s="81">
        <v>229015.0</v>
      </c>
      <c r="I2354" s="81">
        <v>370000.0</v>
      </c>
      <c r="J2354" s="81">
        <v>275540.0</v>
      </c>
      <c r="K2354" s="81">
        <v>370000.0</v>
      </c>
      <c r="L2354" s="82">
        <v>0.3299996453523424</v>
      </c>
      <c r="N2354" s="83">
        <f t="shared" si="1"/>
        <v>0.3299996454</v>
      </c>
      <c r="O2354" s="83">
        <f t="shared" si="2"/>
        <v>0.3299996454</v>
      </c>
      <c r="Q2354" s="83">
        <f t="shared" si="3"/>
        <v>0.3810405405</v>
      </c>
      <c r="R2354" s="83">
        <f t="shared" si="4"/>
        <v>0.3299996454</v>
      </c>
      <c r="S2354" s="83" t="b">
        <f t="shared" si="5"/>
        <v>0</v>
      </c>
      <c r="T2354" s="72"/>
      <c r="U2354" s="72"/>
      <c r="V2354" s="72"/>
      <c r="W2354" s="72"/>
      <c r="X2354" s="72"/>
      <c r="Y2354" s="72"/>
      <c r="Z2354" s="72"/>
      <c r="AA2354" s="72"/>
      <c r="AB2354" s="72"/>
      <c r="AC2354" s="72"/>
      <c r="AD2354" s="72"/>
      <c r="AE2354" s="72"/>
      <c r="AF2354" s="72"/>
      <c r="AG2354" s="72"/>
      <c r="AH2354" s="72"/>
      <c r="AI2354" s="72"/>
      <c r="AJ2354" s="72"/>
      <c r="AK2354" s="72"/>
    </row>
    <row r="2355" ht="14.25" customHeight="1">
      <c r="A2355" s="78">
        <v>2352.0</v>
      </c>
      <c r="C2355" s="78" t="str">
        <f>VLOOKUP(G2355,[1]Macrodata_CCF!$A$3:$D$55,4,FALSE)</f>
        <v>#ERROR!</v>
      </c>
      <c r="E2355" s="79" t="str">
        <f>VLOOKUP(G2355,[1]Macrodata_CCF!$A$3:$B$55,2,FALSE)</f>
        <v>#ERROR!</v>
      </c>
      <c r="F2355" s="78">
        <v>0.0</v>
      </c>
      <c r="G2355" s="80">
        <v>22.0</v>
      </c>
      <c r="H2355" s="81">
        <v>0.0</v>
      </c>
      <c r="I2355" s="81">
        <v>680000.0</v>
      </c>
      <c r="J2355" s="81">
        <v>129200.0</v>
      </c>
      <c r="K2355" s="81">
        <v>1088000.0</v>
      </c>
      <c r="L2355" s="82">
        <v>0.19</v>
      </c>
      <c r="N2355" s="83">
        <f t="shared" si="1"/>
        <v>0.19</v>
      </c>
      <c r="O2355" s="83">
        <f t="shared" si="2"/>
        <v>0.19</v>
      </c>
      <c r="Q2355" s="83">
        <f t="shared" si="3"/>
        <v>1</v>
      </c>
      <c r="R2355" s="83">
        <f t="shared" si="4"/>
        <v>0.19</v>
      </c>
      <c r="S2355" s="83" t="b">
        <f t="shared" si="5"/>
        <v>0</v>
      </c>
      <c r="T2355" s="72"/>
      <c r="U2355" s="72"/>
      <c r="V2355" s="72"/>
      <c r="W2355" s="72"/>
      <c r="X2355" s="72"/>
      <c r="Y2355" s="72"/>
      <c r="Z2355" s="72"/>
      <c r="AA2355" s="72"/>
      <c r="AB2355" s="72"/>
      <c r="AC2355" s="72"/>
      <c r="AD2355" s="72"/>
      <c r="AE2355" s="72"/>
      <c r="AF2355" s="72"/>
      <c r="AG2355" s="72"/>
      <c r="AH2355" s="72"/>
      <c r="AI2355" s="72"/>
      <c r="AJ2355" s="72"/>
      <c r="AK2355" s="72"/>
    </row>
    <row r="2356" ht="14.25" customHeight="1">
      <c r="A2356" s="78">
        <v>2353.0</v>
      </c>
      <c r="C2356" s="78" t="str">
        <f>VLOOKUP(G2356,[1]Macrodata_CCF!$A$3:$D$55,4,FALSE)</f>
        <v>#ERROR!</v>
      </c>
      <c r="E2356" s="79" t="str">
        <f>VLOOKUP(G2356,[1]Macrodata_CCF!$A$3:$B$55,2,FALSE)</f>
        <v>#ERROR!</v>
      </c>
      <c r="F2356" s="78">
        <v>0.0</v>
      </c>
      <c r="G2356" s="80">
        <v>3.0</v>
      </c>
      <c r="H2356" s="81">
        <v>428185.0</v>
      </c>
      <c r="I2356" s="81">
        <v>580000.0</v>
      </c>
      <c r="J2356" s="81">
        <v>475250.0</v>
      </c>
      <c r="K2356" s="81">
        <v>580000.0</v>
      </c>
      <c r="L2356" s="82">
        <v>0.310015479366334</v>
      </c>
      <c r="N2356" s="83">
        <f t="shared" si="1"/>
        <v>0.3100154794</v>
      </c>
      <c r="O2356" s="83">
        <f t="shared" si="2"/>
        <v>0.3100154794</v>
      </c>
      <c r="Q2356" s="83">
        <f t="shared" si="3"/>
        <v>0.26175</v>
      </c>
      <c r="R2356" s="83">
        <f t="shared" si="4"/>
        <v>0.3100154794</v>
      </c>
      <c r="S2356" s="83" t="b">
        <f t="shared" si="5"/>
        <v>0</v>
      </c>
      <c r="T2356" s="72"/>
      <c r="U2356" s="72"/>
      <c r="V2356" s="72"/>
      <c r="W2356" s="72"/>
      <c r="X2356" s="72"/>
      <c r="Y2356" s="72"/>
      <c r="Z2356" s="72"/>
      <c r="AA2356" s="72"/>
      <c r="AB2356" s="72"/>
      <c r="AC2356" s="72"/>
      <c r="AD2356" s="72"/>
      <c r="AE2356" s="72"/>
      <c r="AF2356" s="72"/>
      <c r="AG2356" s="72"/>
      <c r="AH2356" s="72"/>
      <c r="AI2356" s="72"/>
      <c r="AJ2356" s="72"/>
      <c r="AK2356" s="72"/>
    </row>
    <row r="2357" ht="14.25" customHeight="1">
      <c r="A2357" s="78">
        <v>2354.0</v>
      </c>
      <c r="C2357" s="78" t="str">
        <f>VLOOKUP(G2357,[1]Macrodata_CCF!$A$3:$D$55,4,FALSE)</f>
        <v>#ERROR!</v>
      </c>
      <c r="E2357" s="79" t="str">
        <f>VLOOKUP(G2357,[1]Macrodata_CCF!$A$3:$B$55,2,FALSE)</f>
        <v>#ERROR!</v>
      </c>
      <c r="F2357" s="78">
        <v>0.0</v>
      </c>
      <c r="G2357" s="80">
        <v>41.0</v>
      </c>
      <c r="H2357" s="81">
        <v>319385.0</v>
      </c>
      <c r="I2357" s="81">
        <v>670000.0</v>
      </c>
      <c r="J2357" s="81">
        <v>421065.0</v>
      </c>
      <c r="K2357" s="81">
        <v>670000.0</v>
      </c>
      <c r="L2357" s="82">
        <v>0.2900047060165709</v>
      </c>
      <c r="N2357" s="83">
        <f t="shared" si="1"/>
        <v>0.290004706</v>
      </c>
      <c r="O2357" s="83">
        <f t="shared" si="2"/>
        <v>0.290004706</v>
      </c>
      <c r="Q2357" s="83">
        <f t="shared" si="3"/>
        <v>0.5233059701</v>
      </c>
      <c r="R2357" s="83">
        <f t="shared" si="4"/>
        <v>0.290004706</v>
      </c>
      <c r="S2357" s="83" t="b">
        <f t="shared" si="5"/>
        <v>0</v>
      </c>
      <c r="T2357" s="72"/>
      <c r="U2357" s="72"/>
      <c r="V2357" s="72"/>
      <c r="W2357" s="72"/>
      <c r="X2357" s="72"/>
      <c r="Y2357" s="72"/>
      <c r="Z2357" s="72"/>
      <c r="AA2357" s="72"/>
      <c r="AB2357" s="72"/>
      <c r="AC2357" s="72"/>
      <c r="AD2357" s="72"/>
      <c r="AE2357" s="72"/>
      <c r="AF2357" s="72"/>
      <c r="AG2357" s="72"/>
      <c r="AH2357" s="72"/>
      <c r="AI2357" s="72"/>
      <c r="AJ2357" s="72"/>
      <c r="AK2357" s="72"/>
    </row>
    <row r="2358" ht="14.25" customHeight="1">
      <c r="A2358" s="78">
        <v>2355.0</v>
      </c>
      <c r="C2358" s="78" t="str">
        <f>VLOOKUP(G2358,[1]Macrodata_CCF!$A$3:$D$55,4,FALSE)</f>
        <v>#ERROR!</v>
      </c>
      <c r="E2358" s="79" t="str">
        <f>VLOOKUP(G2358,[1]Macrodata_CCF!$A$3:$B$55,2,FALSE)</f>
        <v>#ERROR!</v>
      </c>
      <c r="F2358" s="78">
        <v>0.0</v>
      </c>
      <c r="G2358" s="80">
        <v>11.0</v>
      </c>
      <c r="H2358" s="81">
        <v>0.0</v>
      </c>
      <c r="I2358" s="81">
        <v>150000.0</v>
      </c>
      <c r="J2358" s="81">
        <v>21000.0</v>
      </c>
      <c r="K2358" s="81">
        <v>150000.0</v>
      </c>
      <c r="L2358" s="82">
        <v>0.14</v>
      </c>
      <c r="N2358" s="83">
        <f t="shared" si="1"/>
        <v>0.14</v>
      </c>
      <c r="O2358" s="83">
        <f t="shared" si="2"/>
        <v>0.14</v>
      </c>
      <c r="Q2358" s="83">
        <f t="shared" si="3"/>
        <v>1</v>
      </c>
      <c r="R2358" s="83">
        <f t="shared" si="4"/>
        <v>0.14</v>
      </c>
      <c r="S2358" s="83" t="b">
        <f t="shared" si="5"/>
        <v>0</v>
      </c>
      <c r="T2358" s="72"/>
      <c r="U2358" s="72"/>
      <c r="V2358" s="72"/>
      <c r="W2358" s="72"/>
      <c r="X2358" s="72"/>
      <c r="Y2358" s="72"/>
      <c r="Z2358" s="72"/>
      <c r="AA2358" s="72"/>
      <c r="AB2358" s="72"/>
      <c r="AC2358" s="72"/>
      <c r="AD2358" s="72"/>
      <c r="AE2358" s="72"/>
      <c r="AF2358" s="72"/>
      <c r="AG2358" s="72"/>
      <c r="AH2358" s="72"/>
      <c r="AI2358" s="72"/>
      <c r="AJ2358" s="72"/>
      <c r="AK2358" s="72"/>
    </row>
    <row r="2359" ht="14.25" customHeight="1">
      <c r="A2359" s="78">
        <v>2356.0</v>
      </c>
      <c r="C2359" s="78" t="str">
        <f>VLOOKUP(G2359,[1]Macrodata_CCF!$A$3:$D$55,4,FALSE)</f>
        <v>#ERROR!</v>
      </c>
      <c r="E2359" s="79" t="str">
        <f>VLOOKUP(G2359,[1]Macrodata_CCF!$A$3:$B$55,2,FALSE)</f>
        <v>#ERROR!</v>
      </c>
      <c r="F2359" s="78">
        <v>1.0</v>
      </c>
      <c r="G2359" s="80">
        <v>36.0</v>
      </c>
      <c r="H2359" s="81">
        <v>455860.0</v>
      </c>
      <c r="I2359" s="81">
        <v>510000.0</v>
      </c>
      <c r="J2359" s="81">
        <v>485635.0</v>
      </c>
      <c r="K2359" s="81">
        <v>510000.0</v>
      </c>
      <c r="L2359" s="82">
        <v>0.5499630587366088</v>
      </c>
      <c r="N2359" s="83">
        <f t="shared" si="1"/>
        <v>0.5499630587</v>
      </c>
      <c r="O2359" s="83">
        <f t="shared" si="2"/>
        <v>0.5499630587</v>
      </c>
      <c r="Q2359" s="83">
        <f t="shared" si="3"/>
        <v>0.1061568627</v>
      </c>
      <c r="R2359" s="83">
        <f t="shared" si="4"/>
        <v>0.5499630587</v>
      </c>
      <c r="S2359" s="83" t="b">
        <f t="shared" si="5"/>
        <v>0</v>
      </c>
      <c r="T2359" s="72"/>
      <c r="U2359" s="72"/>
      <c r="V2359" s="72"/>
      <c r="W2359" s="72"/>
      <c r="X2359" s="72"/>
      <c r="Y2359" s="72"/>
      <c r="Z2359" s="72"/>
      <c r="AA2359" s="72"/>
      <c r="AB2359" s="72"/>
      <c r="AC2359" s="72"/>
      <c r="AD2359" s="72"/>
      <c r="AE2359" s="72"/>
      <c r="AF2359" s="72"/>
      <c r="AG2359" s="72"/>
      <c r="AH2359" s="72"/>
      <c r="AI2359" s="72"/>
      <c r="AJ2359" s="72"/>
      <c r="AK2359" s="72"/>
    </row>
    <row r="2360" ht="14.25" customHeight="1">
      <c r="A2360" s="78">
        <v>2357.0</v>
      </c>
      <c r="C2360" s="78" t="str">
        <f>VLOOKUP(G2360,[1]Macrodata_CCF!$A$3:$D$55,4,FALSE)</f>
        <v>#ERROR!</v>
      </c>
      <c r="E2360" s="79" t="str">
        <f>VLOOKUP(G2360,[1]Macrodata_CCF!$A$3:$B$55,2,FALSE)</f>
        <v>#ERROR!</v>
      </c>
      <c r="F2360" s="78">
        <v>0.0</v>
      </c>
      <c r="G2360" s="80">
        <v>18.0</v>
      </c>
      <c r="H2360" s="81">
        <v>1600.0</v>
      </c>
      <c r="I2360" s="81">
        <v>230000.0</v>
      </c>
      <c r="J2360" s="81">
        <v>44995.0</v>
      </c>
      <c r="K2360" s="81">
        <v>391000.0</v>
      </c>
      <c r="L2360" s="82">
        <v>0.1899956217162872</v>
      </c>
      <c r="N2360" s="83">
        <f t="shared" si="1"/>
        <v>0.1899956217</v>
      </c>
      <c r="O2360" s="83">
        <f t="shared" si="2"/>
        <v>0.1899956217</v>
      </c>
      <c r="Q2360" s="83">
        <f t="shared" si="3"/>
        <v>0.9930434783</v>
      </c>
      <c r="R2360" s="83">
        <f t="shared" si="4"/>
        <v>0.1899956217</v>
      </c>
      <c r="S2360" s="83" t="b">
        <f t="shared" si="5"/>
        <v>0</v>
      </c>
      <c r="T2360" s="72"/>
      <c r="U2360" s="72"/>
      <c r="V2360" s="72"/>
      <c r="W2360" s="72"/>
      <c r="X2360" s="72"/>
      <c r="Y2360" s="72"/>
      <c r="Z2360" s="72"/>
      <c r="AA2360" s="72"/>
      <c r="AB2360" s="72"/>
      <c r="AC2360" s="72"/>
      <c r="AD2360" s="72"/>
      <c r="AE2360" s="72"/>
      <c r="AF2360" s="72"/>
      <c r="AG2360" s="72"/>
      <c r="AH2360" s="72"/>
      <c r="AI2360" s="72"/>
      <c r="AJ2360" s="72"/>
      <c r="AK2360" s="72"/>
    </row>
    <row r="2361" ht="14.25" customHeight="1">
      <c r="A2361" s="78">
        <v>2358.0</v>
      </c>
      <c r="C2361" s="78" t="str">
        <f>VLOOKUP(G2361,[1]Macrodata_CCF!$A$3:$D$55,4,FALSE)</f>
        <v>#ERROR!</v>
      </c>
      <c r="E2361" s="79" t="str">
        <f>VLOOKUP(G2361,[1]Macrodata_CCF!$A$3:$B$55,2,FALSE)</f>
        <v>#ERROR!</v>
      </c>
      <c r="F2361" s="78">
        <v>0.0</v>
      </c>
      <c r="G2361" s="80">
        <v>9.0</v>
      </c>
      <c r="H2361" s="81">
        <v>613630.0</v>
      </c>
      <c r="I2361" s="81">
        <v>670000.0</v>
      </c>
      <c r="J2361" s="81">
        <v>748355.0</v>
      </c>
      <c r="K2361" s="81">
        <v>1273000.0</v>
      </c>
      <c r="L2361" s="82">
        <v>2.390012417952812</v>
      </c>
      <c r="N2361" s="83">
        <f t="shared" si="1"/>
        <v>2.390012418</v>
      </c>
      <c r="O2361" s="83">
        <f t="shared" si="2"/>
        <v>1</v>
      </c>
      <c r="Q2361" s="83">
        <f t="shared" si="3"/>
        <v>0.08413432836</v>
      </c>
      <c r="R2361" s="83">
        <f t="shared" si="4"/>
        <v>0.2010820896</v>
      </c>
      <c r="S2361" s="83" t="b">
        <f t="shared" si="5"/>
        <v>0</v>
      </c>
      <c r="T2361" s="72"/>
      <c r="U2361" s="72"/>
      <c r="V2361" s="72"/>
      <c r="W2361" s="72"/>
      <c r="X2361" s="72"/>
      <c r="Y2361" s="72"/>
      <c r="Z2361" s="72"/>
      <c r="AA2361" s="72"/>
      <c r="AB2361" s="72"/>
      <c r="AC2361" s="72"/>
      <c r="AD2361" s="72"/>
      <c r="AE2361" s="72"/>
      <c r="AF2361" s="72"/>
      <c r="AG2361" s="72"/>
      <c r="AH2361" s="72"/>
      <c r="AI2361" s="72"/>
      <c r="AJ2361" s="72"/>
      <c r="AK2361" s="72"/>
    </row>
    <row r="2362" ht="14.25" customHeight="1">
      <c r="A2362" s="78">
        <v>2359.0</v>
      </c>
      <c r="C2362" s="78" t="str">
        <f>VLOOKUP(G2362,[1]Macrodata_CCF!$A$3:$D$55,4,FALSE)</f>
        <v>#ERROR!</v>
      </c>
      <c r="E2362" s="79" t="str">
        <f>VLOOKUP(G2362,[1]Macrodata_CCF!$A$3:$B$55,2,FALSE)</f>
        <v>#ERROR!</v>
      </c>
      <c r="F2362" s="78">
        <v>0.0</v>
      </c>
      <c r="G2362" s="80">
        <v>36.0</v>
      </c>
      <c r="H2362" s="81">
        <v>9310.0</v>
      </c>
      <c r="I2362" s="81">
        <v>380000.0</v>
      </c>
      <c r="J2362" s="81">
        <v>76035.0</v>
      </c>
      <c r="K2362" s="81">
        <v>380000.0</v>
      </c>
      <c r="L2362" s="82">
        <v>0.1800021581375273</v>
      </c>
      <c r="N2362" s="83">
        <f t="shared" si="1"/>
        <v>0.1800021581</v>
      </c>
      <c r="O2362" s="83">
        <f t="shared" si="2"/>
        <v>0.1800021581</v>
      </c>
      <c r="Q2362" s="83">
        <f t="shared" si="3"/>
        <v>0.9755</v>
      </c>
      <c r="R2362" s="83">
        <f t="shared" si="4"/>
        <v>0.1800021581</v>
      </c>
      <c r="S2362" s="83" t="b">
        <f t="shared" si="5"/>
        <v>0</v>
      </c>
      <c r="T2362" s="72"/>
      <c r="U2362" s="72"/>
      <c r="V2362" s="72"/>
      <c r="W2362" s="72"/>
      <c r="X2362" s="72"/>
      <c r="Y2362" s="72"/>
      <c r="Z2362" s="72"/>
      <c r="AA2362" s="72"/>
      <c r="AB2362" s="72"/>
      <c r="AC2362" s="72"/>
      <c r="AD2362" s="72"/>
      <c r="AE2362" s="72"/>
      <c r="AF2362" s="72"/>
      <c r="AG2362" s="72"/>
      <c r="AH2362" s="72"/>
      <c r="AI2362" s="72"/>
      <c r="AJ2362" s="72"/>
      <c r="AK2362" s="72"/>
    </row>
    <row r="2363" ht="14.25" customHeight="1">
      <c r="A2363" s="78">
        <v>2360.0</v>
      </c>
      <c r="C2363" s="78" t="str">
        <f>VLOOKUP(G2363,[1]Macrodata_CCF!$A$3:$D$55,4,FALSE)</f>
        <v>#ERROR!</v>
      </c>
      <c r="E2363" s="79" t="str">
        <f>VLOOKUP(G2363,[1]Macrodata_CCF!$A$3:$B$55,2,FALSE)</f>
        <v>#ERROR!</v>
      </c>
      <c r="F2363" s="78">
        <v>0.0</v>
      </c>
      <c r="G2363" s="80">
        <v>38.0</v>
      </c>
      <c r="H2363" s="81">
        <v>0.0</v>
      </c>
      <c r="I2363" s="81">
        <v>600000.0</v>
      </c>
      <c r="J2363" s="81">
        <v>60000.0</v>
      </c>
      <c r="K2363" s="81">
        <v>600000.0</v>
      </c>
      <c r="L2363" s="82">
        <v>0.1</v>
      </c>
      <c r="N2363" s="83">
        <f t="shared" si="1"/>
        <v>0.1</v>
      </c>
      <c r="O2363" s="83">
        <f t="shared" si="2"/>
        <v>0.1</v>
      </c>
      <c r="Q2363" s="83">
        <f t="shared" si="3"/>
        <v>1</v>
      </c>
      <c r="R2363" s="83">
        <f t="shared" si="4"/>
        <v>0.1</v>
      </c>
      <c r="S2363" s="83" t="b">
        <f t="shared" si="5"/>
        <v>0</v>
      </c>
      <c r="T2363" s="72"/>
      <c r="U2363" s="72"/>
      <c r="V2363" s="72"/>
      <c r="W2363" s="72"/>
      <c r="X2363" s="72"/>
      <c r="Y2363" s="72"/>
      <c r="Z2363" s="72"/>
      <c r="AA2363" s="72"/>
      <c r="AB2363" s="72"/>
      <c r="AC2363" s="72"/>
      <c r="AD2363" s="72"/>
      <c r="AE2363" s="72"/>
      <c r="AF2363" s="72"/>
      <c r="AG2363" s="72"/>
      <c r="AH2363" s="72"/>
      <c r="AI2363" s="72"/>
      <c r="AJ2363" s="72"/>
      <c r="AK2363" s="72"/>
    </row>
    <row r="2364" ht="14.25" customHeight="1">
      <c r="A2364" s="78">
        <v>2361.0</v>
      </c>
      <c r="C2364" s="78" t="str">
        <f>VLOOKUP(G2364,[1]Macrodata_CCF!$A$3:$D$55,4,FALSE)</f>
        <v>#ERROR!</v>
      </c>
      <c r="E2364" s="79" t="str">
        <f>VLOOKUP(G2364,[1]Macrodata_CCF!$A$3:$B$55,2,FALSE)</f>
        <v>#ERROR!</v>
      </c>
      <c r="F2364" s="78">
        <v>0.0</v>
      </c>
      <c r="G2364" s="80">
        <v>40.0</v>
      </c>
      <c r="H2364" s="81">
        <v>0.0</v>
      </c>
      <c r="I2364" s="81">
        <v>170000.0</v>
      </c>
      <c r="J2364" s="81">
        <v>0.0</v>
      </c>
      <c r="K2364" s="81">
        <v>289000.0</v>
      </c>
      <c r="L2364" s="82">
        <v>0.0</v>
      </c>
      <c r="N2364" s="83">
        <f t="shared" si="1"/>
        <v>0</v>
      </c>
      <c r="O2364" s="83">
        <f t="shared" si="2"/>
        <v>0</v>
      </c>
      <c r="Q2364" s="83">
        <f t="shared" si="3"/>
        <v>1</v>
      </c>
      <c r="R2364" s="83">
        <f t="shared" si="4"/>
        <v>0</v>
      </c>
      <c r="S2364" s="83" t="b">
        <f t="shared" si="5"/>
        <v>0</v>
      </c>
      <c r="T2364" s="72"/>
      <c r="U2364" s="72"/>
      <c r="V2364" s="72"/>
      <c r="W2364" s="72"/>
      <c r="X2364" s="72"/>
      <c r="Y2364" s="72"/>
      <c r="Z2364" s="72"/>
      <c r="AA2364" s="72"/>
      <c r="AB2364" s="72"/>
      <c r="AC2364" s="72"/>
      <c r="AD2364" s="72"/>
      <c r="AE2364" s="72"/>
      <c r="AF2364" s="72"/>
      <c r="AG2364" s="72"/>
      <c r="AH2364" s="72"/>
      <c r="AI2364" s="72"/>
      <c r="AJ2364" s="72"/>
      <c r="AK2364" s="72"/>
    </row>
    <row r="2365" ht="14.25" customHeight="1">
      <c r="A2365" s="78">
        <v>2362.0</v>
      </c>
      <c r="C2365" s="78" t="str">
        <f>VLOOKUP(G2365,[1]Macrodata_CCF!$A$3:$D$55,4,FALSE)</f>
        <v>#ERROR!</v>
      </c>
      <c r="E2365" s="79" t="str">
        <f>VLOOKUP(G2365,[1]Macrodata_CCF!$A$3:$B$55,2,FALSE)</f>
        <v>#ERROR!</v>
      </c>
      <c r="F2365" s="78">
        <v>0.0</v>
      </c>
      <c r="G2365" s="80">
        <v>18.0</v>
      </c>
      <c r="H2365" s="81">
        <v>0.0</v>
      </c>
      <c r="I2365" s="81">
        <v>980000.0</v>
      </c>
      <c r="J2365" s="81">
        <v>186200.0</v>
      </c>
      <c r="K2365" s="81">
        <v>980000.0</v>
      </c>
      <c r="L2365" s="82">
        <v>0.19</v>
      </c>
      <c r="N2365" s="83">
        <f t="shared" si="1"/>
        <v>0.19</v>
      </c>
      <c r="O2365" s="83">
        <f t="shared" si="2"/>
        <v>0.19</v>
      </c>
      <c r="Q2365" s="83">
        <f t="shared" si="3"/>
        <v>1</v>
      </c>
      <c r="R2365" s="83">
        <f t="shared" si="4"/>
        <v>0.19</v>
      </c>
      <c r="S2365" s="83" t="b">
        <f t="shared" si="5"/>
        <v>0</v>
      </c>
      <c r="T2365" s="72"/>
      <c r="U2365" s="72"/>
      <c r="V2365" s="72"/>
      <c r="W2365" s="72"/>
      <c r="X2365" s="72"/>
      <c r="Y2365" s="72"/>
      <c r="Z2365" s="72"/>
      <c r="AA2365" s="72"/>
      <c r="AB2365" s="72"/>
      <c r="AC2365" s="72"/>
      <c r="AD2365" s="72"/>
      <c r="AE2365" s="72"/>
      <c r="AF2365" s="72"/>
      <c r="AG2365" s="72"/>
      <c r="AH2365" s="72"/>
      <c r="AI2365" s="72"/>
      <c r="AJ2365" s="72"/>
      <c r="AK2365" s="72"/>
    </row>
    <row r="2366" ht="14.25" customHeight="1">
      <c r="A2366" s="78">
        <v>2363.0</v>
      </c>
      <c r="C2366" s="78" t="str">
        <f>VLOOKUP(G2366,[1]Macrodata_CCF!$A$3:$D$55,4,FALSE)</f>
        <v>#ERROR!</v>
      </c>
      <c r="E2366" s="79" t="str">
        <f>VLOOKUP(G2366,[1]Macrodata_CCF!$A$3:$B$55,2,FALSE)</f>
        <v>#ERROR!</v>
      </c>
      <c r="F2366" s="78">
        <v>0.0</v>
      </c>
      <c r="G2366" s="80">
        <v>38.0</v>
      </c>
      <c r="H2366" s="81">
        <v>807155.0</v>
      </c>
      <c r="I2366" s="81">
        <v>990000.0</v>
      </c>
      <c r="J2366" s="81">
        <v>827270.0</v>
      </c>
      <c r="K2366" s="81">
        <v>990000.0</v>
      </c>
      <c r="L2366" s="82">
        <v>0.1100112116820258</v>
      </c>
      <c r="N2366" s="83">
        <f t="shared" si="1"/>
        <v>0.1100112117</v>
      </c>
      <c r="O2366" s="83">
        <f t="shared" si="2"/>
        <v>0.1100112117</v>
      </c>
      <c r="Q2366" s="83">
        <f t="shared" si="3"/>
        <v>0.1846919192</v>
      </c>
      <c r="R2366" s="83">
        <f t="shared" si="4"/>
        <v>0.1100112117</v>
      </c>
      <c r="S2366" s="83" t="b">
        <f t="shared" si="5"/>
        <v>0</v>
      </c>
      <c r="T2366" s="72"/>
      <c r="U2366" s="72"/>
      <c r="V2366" s="72"/>
      <c r="W2366" s="72"/>
      <c r="X2366" s="72"/>
      <c r="Y2366" s="72"/>
      <c r="Z2366" s="72"/>
      <c r="AA2366" s="72"/>
      <c r="AB2366" s="72"/>
      <c r="AC2366" s="72"/>
      <c r="AD2366" s="72"/>
      <c r="AE2366" s="72"/>
      <c r="AF2366" s="72"/>
      <c r="AG2366" s="72"/>
      <c r="AH2366" s="72"/>
      <c r="AI2366" s="72"/>
      <c r="AJ2366" s="72"/>
      <c r="AK2366" s="72"/>
    </row>
    <row r="2367" ht="14.25" customHeight="1">
      <c r="A2367" s="78">
        <v>2364.0</v>
      </c>
      <c r="C2367" s="78" t="str">
        <f>VLOOKUP(G2367,[1]Macrodata_CCF!$A$3:$D$55,4,FALSE)</f>
        <v>#ERROR!</v>
      </c>
      <c r="E2367" s="79" t="str">
        <f>VLOOKUP(G2367,[1]Macrodata_CCF!$A$3:$B$55,2,FALSE)</f>
        <v>#ERROR!</v>
      </c>
      <c r="F2367" s="78">
        <v>0.0</v>
      </c>
      <c r="G2367" s="80">
        <v>14.0</v>
      </c>
      <c r="H2367" s="81">
        <v>95745.0</v>
      </c>
      <c r="I2367" s="81">
        <v>120000.0</v>
      </c>
      <c r="J2367" s="81">
        <v>100110.0</v>
      </c>
      <c r="K2367" s="81">
        <v>120000.0</v>
      </c>
      <c r="L2367" s="82">
        <v>0.1799628942486085</v>
      </c>
      <c r="N2367" s="83">
        <f t="shared" si="1"/>
        <v>0.1799628942</v>
      </c>
      <c r="O2367" s="83">
        <f t="shared" si="2"/>
        <v>0.1799628942</v>
      </c>
      <c r="Q2367" s="83">
        <f t="shared" si="3"/>
        <v>0.202125</v>
      </c>
      <c r="R2367" s="83">
        <f t="shared" si="4"/>
        <v>0.1799628942</v>
      </c>
      <c r="S2367" s="83" t="b">
        <f t="shared" si="5"/>
        <v>0</v>
      </c>
      <c r="T2367" s="72"/>
      <c r="U2367" s="72"/>
      <c r="V2367" s="72"/>
      <c r="W2367" s="72"/>
      <c r="X2367" s="72"/>
      <c r="Y2367" s="72"/>
      <c r="Z2367" s="72"/>
      <c r="AA2367" s="72"/>
      <c r="AB2367" s="72"/>
      <c r="AC2367" s="72"/>
      <c r="AD2367" s="72"/>
      <c r="AE2367" s="72"/>
      <c r="AF2367" s="72"/>
      <c r="AG2367" s="72"/>
      <c r="AH2367" s="72"/>
      <c r="AI2367" s="72"/>
      <c r="AJ2367" s="72"/>
      <c r="AK2367" s="72"/>
    </row>
    <row r="2368" ht="14.25" customHeight="1">
      <c r="A2368" s="78">
        <v>2365.0</v>
      </c>
      <c r="C2368" s="78" t="str">
        <f>VLOOKUP(G2368,[1]Macrodata_CCF!$A$3:$D$55,4,FALSE)</f>
        <v>#ERROR!</v>
      </c>
      <c r="E2368" s="79" t="str">
        <f>VLOOKUP(G2368,[1]Macrodata_CCF!$A$3:$B$55,2,FALSE)</f>
        <v>#ERROR!</v>
      </c>
      <c r="F2368" s="78">
        <v>0.0</v>
      </c>
      <c r="G2368" s="80">
        <v>29.0</v>
      </c>
      <c r="H2368" s="81">
        <v>335005.0</v>
      </c>
      <c r="I2368" s="81">
        <v>520000.0</v>
      </c>
      <c r="J2368" s="81">
        <v>370155.0</v>
      </c>
      <c r="K2368" s="81">
        <v>676000.0</v>
      </c>
      <c r="L2368" s="82">
        <v>0.1900051352739263</v>
      </c>
      <c r="N2368" s="83">
        <f t="shared" si="1"/>
        <v>0.1900051353</v>
      </c>
      <c r="O2368" s="83">
        <f t="shared" si="2"/>
        <v>0.1900051353</v>
      </c>
      <c r="Q2368" s="83">
        <f t="shared" si="3"/>
        <v>0.3557596154</v>
      </c>
      <c r="R2368" s="83">
        <f t="shared" si="4"/>
        <v>0.1900051353</v>
      </c>
      <c r="S2368" s="83" t="b">
        <f t="shared" si="5"/>
        <v>0</v>
      </c>
      <c r="T2368" s="72"/>
      <c r="U2368" s="72"/>
      <c r="V2368" s="72"/>
      <c r="W2368" s="72"/>
      <c r="X2368" s="72"/>
      <c r="Y2368" s="72"/>
      <c r="Z2368" s="72"/>
      <c r="AA2368" s="72"/>
      <c r="AB2368" s="72"/>
      <c r="AC2368" s="72"/>
      <c r="AD2368" s="72"/>
      <c r="AE2368" s="72"/>
      <c r="AF2368" s="72"/>
      <c r="AG2368" s="72"/>
      <c r="AH2368" s="72"/>
      <c r="AI2368" s="72"/>
      <c r="AJ2368" s="72"/>
      <c r="AK2368" s="72"/>
    </row>
    <row r="2369" ht="14.25" customHeight="1">
      <c r="A2369" s="78">
        <v>2366.0</v>
      </c>
      <c r="C2369" s="78" t="str">
        <f>VLOOKUP(G2369,[1]Macrodata_CCF!$A$3:$D$55,4,FALSE)</f>
        <v>#ERROR!</v>
      </c>
      <c r="E2369" s="79" t="str">
        <f>VLOOKUP(G2369,[1]Macrodata_CCF!$A$3:$B$55,2,FALSE)</f>
        <v>#ERROR!</v>
      </c>
      <c r="F2369" s="78">
        <v>0.0</v>
      </c>
      <c r="G2369" s="80">
        <v>13.0</v>
      </c>
      <c r="H2369" s="81">
        <v>601575.0</v>
      </c>
      <c r="I2369" s="81">
        <v>760000.0</v>
      </c>
      <c r="J2369" s="81">
        <v>775200.0</v>
      </c>
      <c r="K2369" s="81">
        <v>760000.0</v>
      </c>
      <c r="L2369" s="82">
        <v>1.095944453211299</v>
      </c>
      <c r="N2369" s="83">
        <f t="shared" si="1"/>
        <v>1.095944453</v>
      </c>
      <c r="O2369" s="83">
        <f t="shared" si="2"/>
        <v>1</v>
      </c>
      <c r="Q2369" s="83">
        <f t="shared" si="3"/>
        <v>0.2084539474</v>
      </c>
      <c r="R2369" s="83">
        <f t="shared" si="4"/>
        <v>1.095944453</v>
      </c>
      <c r="S2369" s="83" t="b">
        <f t="shared" si="5"/>
        <v>0</v>
      </c>
      <c r="T2369" s="72"/>
      <c r="U2369" s="72"/>
      <c r="V2369" s="72"/>
      <c r="W2369" s="72"/>
      <c r="X2369" s="72"/>
      <c r="Y2369" s="72"/>
      <c r="Z2369" s="72"/>
      <c r="AA2369" s="72"/>
      <c r="AB2369" s="72"/>
      <c r="AC2369" s="72"/>
      <c r="AD2369" s="72"/>
      <c r="AE2369" s="72"/>
      <c r="AF2369" s="72"/>
      <c r="AG2369" s="72"/>
      <c r="AH2369" s="72"/>
      <c r="AI2369" s="72"/>
      <c r="AJ2369" s="72"/>
      <c r="AK2369" s="72"/>
    </row>
    <row r="2370" ht="14.25" customHeight="1">
      <c r="A2370" s="78">
        <v>2367.0</v>
      </c>
      <c r="C2370" s="78" t="str">
        <f>VLOOKUP(G2370,[1]Macrodata_CCF!$A$3:$D$55,4,FALSE)</f>
        <v>#ERROR!</v>
      </c>
      <c r="E2370" s="79" t="str">
        <f>VLOOKUP(G2370,[1]Macrodata_CCF!$A$3:$B$55,2,FALSE)</f>
        <v>#ERROR!</v>
      </c>
      <c r="F2370" s="78">
        <v>0.0</v>
      </c>
      <c r="G2370" s="80">
        <v>25.0</v>
      </c>
      <c r="H2370" s="81">
        <v>280195.0</v>
      </c>
      <c r="I2370" s="81">
        <v>380000.0</v>
      </c>
      <c r="J2370" s="81">
        <v>298160.0</v>
      </c>
      <c r="K2370" s="81">
        <v>380000.0</v>
      </c>
      <c r="L2370" s="82">
        <v>0.1800010019538099</v>
      </c>
      <c r="N2370" s="83">
        <f t="shared" si="1"/>
        <v>0.180001002</v>
      </c>
      <c r="O2370" s="83">
        <f t="shared" si="2"/>
        <v>0.180001002</v>
      </c>
      <c r="Q2370" s="83">
        <f t="shared" si="3"/>
        <v>0.2626447368</v>
      </c>
      <c r="R2370" s="83">
        <f t="shared" si="4"/>
        <v>0.180001002</v>
      </c>
      <c r="S2370" s="83" t="b">
        <f t="shared" si="5"/>
        <v>0</v>
      </c>
      <c r="T2370" s="72"/>
      <c r="U2370" s="72"/>
      <c r="V2370" s="72"/>
      <c r="W2370" s="72"/>
      <c r="X2370" s="72"/>
      <c r="Y2370" s="72"/>
      <c r="Z2370" s="72"/>
      <c r="AA2370" s="72"/>
      <c r="AB2370" s="72"/>
      <c r="AC2370" s="72"/>
      <c r="AD2370" s="72"/>
      <c r="AE2370" s="72"/>
      <c r="AF2370" s="72"/>
      <c r="AG2370" s="72"/>
      <c r="AH2370" s="72"/>
      <c r="AI2370" s="72"/>
      <c r="AJ2370" s="72"/>
      <c r="AK2370" s="72"/>
    </row>
    <row r="2371" ht="14.25" customHeight="1">
      <c r="A2371" s="78">
        <v>2368.0</v>
      </c>
      <c r="C2371" s="78" t="str">
        <f>VLOOKUP(G2371,[1]Macrodata_CCF!$A$3:$D$55,4,FALSE)</f>
        <v>#ERROR!</v>
      </c>
      <c r="E2371" s="79" t="str">
        <f>VLOOKUP(G2371,[1]Macrodata_CCF!$A$3:$B$55,2,FALSE)</f>
        <v>#ERROR!</v>
      </c>
      <c r="F2371" s="78">
        <v>0.0</v>
      </c>
      <c r="G2371" s="80">
        <v>27.0</v>
      </c>
      <c r="H2371" s="81">
        <v>0.0</v>
      </c>
      <c r="I2371" s="81">
        <v>620000.0</v>
      </c>
      <c r="J2371" s="81">
        <v>93000.0</v>
      </c>
      <c r="K2371" s="81">
        <v>868000.0</v>
      </c>
      <c r="L2371" s="82">
        <v>0.15</v>
      </c>
      <c r="N2371" s="83">
        <f t="shared" si="1"/>
        <v>0.15</v>
      </c>
      <c r="O2371" s="83">
        <f t="shared" si="2"/>
        <v>0.15</v>
      </c>
      <c r="Q2371" s="83">
        <f t="shared" si="3"/>
        <v>1</v>
      </c>
      <c r="R2371" s="83">
        <f t="shared" si="4"/>
        <v>0.15</v>
      </c>
      <c r="S2371" s="83" t="b">
        <f t="shared" si="5"/>
        <v>0</v>
      </c>
      <c r="T2371" s="72"/>
      <c r="U2371" s="72"/>
      <c r="V2371" s="72"/>
      <c r="W2371" s="72"/>
      <c r="X2371" s="72"/>
      <c r="Y2371" s="72"/>
      <c r="Z2371" s="72"/>
      <c r="AA2371" s="72"/>
      <c r="AB2371" s="72"/>
      <c r="AC2371" s="72"/>
      <c r="AD2371" s="72"/>
      <c r="AE2371" s="72"/>
      <c r="AF2371" s="72"/>
      <c r="AG2371" s="72"/>
      <c r="AH2371" s="72"/>
      <c r="AI2371" s="72"/>
      <c r="AJ2371" s="72"/>
      <c r="AK2371" s="72"/>
    </row>
    <row r="2372" ht="14.25" customHeight="1">
      <c r="A2372" s="78">
        <v>2369.0</v>
      </c>
      <c r="C2372" s="78" t="str">
        <f>VLOOKUP(G2372,[1]Macrodata_CCF!$A$3:$D$55,4,FALSE)</f>
        <v>#ERROR!</v>
      </c>
      <c r="E2372" s="79" t="str">
        <f>VLOOKUP(G2372,[1]Macrodata_CCF!$A$3:$B$55,2,FALSE)</f>
        <v>#ERROR!</v>
      </c>
      <c r="F2372" s="78">
        <v>0.0</v>
      </c>
      <c r="G2372" s="80">
        <v>26.0</v>
      </c>
      <c r="H2372" s="81">
        <v>379890.0</v>
      </c>
      <c r="I2372" s="81">
        <v>810000.0</v>
      </c>
      <c r="J2372" s="81">
        <v>461610.0</v>
      </c>
      <c r="K2372" s="81">
        <v>1458000.0</v>
      </c>
      <c r="L2372" s="82">
        <v>0.1899979075120318</v>
      </c>
      <c r="N2372" s="83">
        <f t="shared" si="1"/>
        <v>0.1899979075</v>
      </c>
      <c r="O2372" s="83">
        <f t="shared" si="2"/>
        <v>0.1899979075</v>
      </c>
      <c r="Q2372" s="83">
        <f t="shared" si="3"/>
        <v>0.531</v>
      </c>
      <c r="R2372" s="83">
        <f t="shared" si="4"/>
        <v>0.1899979075</v>
      </c>
      <c r="S2372" s="83" t="b">
        <f t="shared" si="5"/>
        <v>0</v>
      </c>
      <c r="T2372" s="72"/>
      <c r="U2372" s="72"/>
      <c r="V2372" s="72"/>
      <c r="W2372" s="72"/>
      <c r="X2372" s="72"/>
      <c r="Y2372" s="72"/>
      <c r="Z2372" s="72"/>
      <c r="AA2372" s="72"/>
      <c r="AB2372" s="72"/>
      <c r="AC2372" s="72"/>
      <c r="AD2372" s="72"/>
      <c r="AE2372" s="72"/>
      <c r="AF2372" s="72"/>
      <c r="AG2372" s="72"/>
      <c r="AH2372" s="72"/>
      <c r="AI2372" s="72"/>
      <c r="AJ2372" s="72"/>
      <c r="AK2372" s="72"/>
    </row>
    <row r="2373" ht="14.25" customHeight="1">
      <c r="A2373" s="78">
        <v>2370.0</v>
      </c>
      <c r="C2373" s="78" t="str">
        <f>VLOOKUP(G2373,[1]Macrodata_CCF!$A$3:$D$55,4,FALSE)</f>
        <v>#ERROR!</v>
      </c>
      <c r="E2373" s="79" t="str">
        <f>VLOOKUP(G2373,[1]Macrodata_CCF!$A$3:$B$55,2,FALSE)</f>
        <v>#ERROR!</v>
      </c>
      <c r="F2373" s="78">
        <v>0.0</v>
      </c>
      <c r="G2373" s="80">
        <v>27.0</v>
      </c>
      <c r="H2373" s="81">
        <v>45430.0</v>
      </c>
      <c r="I2373" s="81">
        <v>420000.0</v>
      </c>
      <c r="J2373" s="81">
        <v>112855.0</v>
      </c>
      <c r="K2373" s="81">
        <v>420000.0</v>
      </c>
      <c r="L2373" s="82">
        <v>0.1800064073470913</v>
      </c>
      <c r="N2373" s="83">
        <f t="shared" si="1"/>
        <v>0.1800064073</v>
      </c>
      <c r="O2373" s="83">
        <f t="shared" si="2"/>
        <v>0.1800064073</v>
      </c>
      <c r="Q2373" s="83">
        <f t="shared" si="3"/>
        <v>0.8918333333</v>
      </c>
      <c r="R2373" s="83">
        <f t="shared" si="4"/>
        <v>0.1800064073</v>
      </c>
      <c r="S2373" s="83" t="b">
        <f t="shared" si="5"/>
        <v>0</v>
      </c>
      <c r="T2373" s="72"/>
      <c r="U2373" s="72"/>
      <c r="V2373" s="72"/>
      <c r="W2373" s="72"/>
      <c r="X2373" s="72"/>
      <c r="Y2373" s="72"/>
      <c r="Z2373" s="72"/>
      <c r="AA2373" s="72"/>
      <c r="AB2373" s="72"/>
      <c r="AC2373" s="72"/>
      <c r="AD2373" s="72"/>
      <c r="AE2373" s="72"/>
      <c r="AF2373" s="72"/>
      <c r="AG2373" s="72"/>
      <c r="AH2373" s="72"/>
      <c r="AI2373" s="72"/>
      <c r="AJ2373" s="72"/>
      <c r="AK2373" s="72"/>
    </row>
    <row r="2374" ht="14.25" customHeight="1">
      <c r="A2374" s="78">
        <v>2371.0</v>
      </c>
      <c r="C2374" s="78" t="str">
        <f>VLOOKUP(G2374,[1]Macrodata_CCF!$A$3:$D$55,4,FALSE)</f>
        <v>#ERROR!</v>
      </c>
      <c r="E2374" s="79" t="str">
        <f>VLOOKUP(G2374,[1]Macrodata_CCF!$A$3:$B$55,2,FALSE)</f>
        <v>#ERROR!</v>
      </c>
      <c r="F2374" s="78">
        <v>0.0</v>
      </c>
      <c r="G2374" s="80">
        <v>29.0</v>
      </c>
      <c r="H2374" s="81">
        <v>70950.0</v>
      </c>
      <c r="I2374" s="81">
        <v>160000.0</v>
      </c>
      <c r="J2374" s="81">
        <v>88760.0</v>
      </c>
      <c r="K2374" s="81">
        <v>160000.0</v>
      </c>
      <c r="L2374" s="82">
        <v>0.2</v>
      </c>
      <c r="N2374" s="83">
        <f t="shared" si="1"/>
        <v>0.2</v>
      </c>
      <c r="O2374" s="83">
        <f t="shared" si="2"/>
        <v>0.2</v>
      </c>
      <c r="Q2374" s="83">
        <f t="shared" si="3"/>
        <v>0.5565625</v>
      </c>
      <c r="R2374" s="83">
        <f t="shared" si="4"/>
        <v>0.2</v>
      </c>
      <c r="S2374" s="83" t="b">
        <f t="shared" si="5"/>
        <v>0</v>
      </c>
      <c r="T2374" s="72"/>
      <c r="U2374" s="72"/>
      <c r="V2374" s="72"/>
      <c r="W2374" s="72"/>
      <c r="X2374" s="72"/>
      <c r="Y2374" s="72"/>
      <c r="Z2374" s="72"/>
      <c r="AA2374" s="72"/>
      <c r="AB2374" s="72"/>
      <c r="AC2374" s="72"/>
      <c r="AD2374" s="72"/>
      <c r="AE2374" s="72"/>
      <c r="AF2374" s="72"/>
      <c r="AG2374" s="72"/>
      <c r="AH2374" s="72"/>
      <c r="AI2374" s="72"/>
      <c r="AJ2374" s="72"/>
      <c r="AK2374" s="72"/>
    </row>
    <row r="2375" ht="14.25" customHeight="1">
      <c r="A2375" s="78">
        <v>2372.0</v>
      </c>
      <c r="C2375" s="78" t="str">
        <f>VLOOKUP(G2375,[1]Macrodata_CCF!$A$3:$D$55,4,FALSE)</f>
        <v>#ERROR!</v>
      </c>
      <c r="E2375" s="79" t="str">
        <f>VLOOKUP(G2375,[1]Macrodata_CCF!$A$3:$B$55,2,FALSE)</f>
        <v>#ERROR!</v>
      </c>
      <c r="F2375" s="78">
        <v>0.0</v>
      </c>
      <c r="G2375" s="80">
        <v>34.0</v>
      </c>
      <c r="H2375" s="81">
        <v>203090.0</v>
      </c>
      <c r="I2375" s="81">
        <v>400000.0</v>
      </c>
      <c r="J2375" s="81">
        <v>210965.0</v>
      </c>
      <c r="K2375" s="81">
        <v>400000.0</v>
      </c>
      <c r="L2375" s="82">
        <v>0.03999289015286171</v>
      </c>
      <c r="N2375" s="83">
        <f t="shared" si="1"/>
        <v>0.03999289015</v>
      </c>
      <c r="O2375" s="83">
        <f t="shared" si="2"/>
        <v>0.03999289015</v>
      </c>
      <c r="Q2375" s="83">
        <f t="shared" si="3"/>
        <v>0.492275</v>
      </c>
      <c r="R2375" s="83">
        <f t="shared" si="4"/>
        <v>0.03999289015</v>
      </c>
      <c r="S2375" s="83" t="b">
        <f t="shared" si="5"/>
        <v>0</v>
      </c>
      <c r="T2375" s="72"/>
      <c r="U2375" s="72"/>
      <c r="V2375" s="72"/>
      <c r="W2375" s="72"/>
      <c r="X2375" s="72"/>
      <c r="Y2375" s="72"/>
      <c r="Z2375" s="72"/>
      <c r="AA2375" s="72"/>
      <c r="AB2375" s="72"/>
      <c r="AC2375" s="72"/>
      <c r="AD2375" s="72"/>
      <c r="AE2375" s="72"/>
      <c r="AF2375" s="72"/>
      <c r="AG2375" s="72"/>
      <c r="AH2375" s="72"/>
      <c r="AI2375" s="72"/>
      <c r="AJ2375" s="72"/>
      <c r="AK2375" s="72"/>
    </row>
    <row r="2376" ht="14.25" customHeight="1">
      <c r="A2376" s="78">
        <v>2373.0</v>
      </c>
      <c r="C2376" s="78" t="str">
        <f>VLOOKUP(G2376,[1]Macrodata_CCF!$A$3:$D$55,4,FALSE)</f>
        <v>#ERROR!</v>
      </c>
      <c r="E2376" s="79" t="str">
        <f>VLOOKUP(G2376,[1]Macrodata_CCF!$A$3:$B$55,2,FALSE)</f>
        <v>#ERROR!</v>
      </c>
      <c r="F2376" s="78">
        <v>0.0</v>
      </c>
      <c r="G2376" s="80">
        <v>5.0</v>
      </c>
      <c r="H2376" s="81">
        <v>86700.0</v>
      </c>
      <c r="I2376" s="81">
        <v>90000.0</v>
      </c>
      <c r="J2376" s="81">
        <v>87560.0</v>
      </c>
      <c r="K2376" s="81">
        <v>90000.0</v>
      </c>
      <c r="L2376" s="82">
        <v>0.2606060606060606</v>
      </c>
      <c r="N2376" s="83">
        <f t="shared" si="1"/>
        <v>0.2606060606</v>
      </c>
      <c r="O2376" s="83">
        <f t="shared" si="2"/>
        <v>0.2606060606</v>
      </c>
      <c r="Q2376" s="83">
        <f t="shared" si="3"/>
        <v>0.03666666667</v>
      </c>
      <c r="R2376" s="83">
        <f t="shared" si="4"/>
        <v>0.009555555556</v>
      </c>
      <c r="S2376" s="83" t="b">
        <f t="shared" si="5"/>
        <v>0</v>
      </c>
      <c r="T2376" s="72"/>
      <c r="U2376" s="72"/>
      <c r="V2376" s="72"/>
      <c r="W2376" s="72"/>
      <c r="X2376" s="72"/>
      <c r="Y2376" s="72"/>
      <c r="Z2376" s="72"/>
      <c r="AA2376" s="72"/>
      <c r="AB2376" s="72"/>
      <c r="AC2376" s="72"/>
      <c r="AD2376" s="72"/>
      <c r="AE2376" s="72"/>
      <c r="AF2376" s="72"/>
      <c r="AG2376" s="72"/>
      <c r="AH2376" s="72"/>
      <c r="AI2376" s="72"/>
      <c r="AJ2376" s="72"/>
      <c r="AK2376" s="72"/>
    </row>
    <row r="2377" ht="14.25" customHeight="1">
      <c r="A2377" s="78">
        <v>2374.0</v>
      </c>
      <c r="C2377" s="78" t="str">
        <f>VLOOKUP(G2377,[1]Macrodata_CCF!$A$3:$D$55,4,FALSE)</f>
        <v>#ERROR!</v>
      </c>
      <c r="E2377" s="79" t="str">
        <f>VLOOKUP(G2377,[1]Macrodata_CCF!$A$3:$B$55,2,FALSE)</f>
        <v>#ERROR!</v>
      </c>
      <c r="F2377" s="78">
        <v>0.0</v>
      </c>
      <c r="G2377" s="80">
        <v>31.0</v>
      </c>
      <c r="H2377" s="81">
        <v>155845.0</v>
      </c>
      <c r="I2377" s="81">
        <v>600000.0</v>
      </c>
      <c r="J2377" s="81">
        <v>244675.0</v>
      </c>
      <c r="K2377" s="81">
        <v>600000.0</v>
      </c>
      <c r="L2377" s="82">
        <v>0.1999977485337326</v>
      </c>
      <c r="N2377" s="83">
        <f t="shared" si="1"/>
        <v>0.1999977485</v>
      </c>
      <c r="O2377" s="83">
        <f t="shared" si="2"/>
        <v>0.1999977485</v>
      </c>
      <c r="Q2377" s="83">
        <f t="shared" si="3"/>
        <v>0.7402583333</v>
      </c>
      <c r="R2377" s="83">
        <f t="shared" si="4"/>
        <v>0.1999977485</v>
      </c>
      <c r="S2377" s="83" t="b">
        <f t="shared" si="5"/>
        <v>0</v>
      </c>
      <c r="T2377" s="72"/>
      <c r="U2377" s="72"/>
      <c r="V2377" s="72"/>
      <c r="W2377" s="72"/>
      <c r="X2377" s="72"/>
      <c r="Y2377" s="72"/>
      <c r="Z2377" s="72"/>
      <c r="AA2377" s="72"/>
      <c r="AB2377" s="72"/>
      <c r="AC2377" s="72"/>
      <c r="AD2377" s="72"/>
      <c r="AE2377" s="72"/>
      <c r="AF2377" s="72"/>
      <c r="AG2377" s="72"/>
      <c r="AH2377" s="72"/>
      <c r="AI2377" s="72"/>
      <c r="AJ2377" s="72"/>
      <c r="AK2377" s="72"/>
    </row>
    <row r="2378" ht="14.25" customHeight="1">
      <c r="A2378" s="78">
        <v>2375.0</v>
      </c>
      <c r="C2378" s="78" t="str">
        <f>VLOOKUP(G2378,[1]Macrodata_CCF!$A$3:$D$55,4,FALSE)</f>
        <v>#ERROR!</v>
      </c>
      <c r="E2378" s="79" t="str">
        <f>VLOOKUP(G2378,[1]Macrodata_CCF!$A$3:$B$55,2,FALSE)</f>
        <v>#ERROR!</v>
      </c>
      <c r="F2378" s="78">
        <v>0.0</v>
      </c>
      <c r="G2378" s="80">
        <v>24.0</v>
      </c>
      <c r="H2378" s="81">
        <v>419065.0</v>
      </c>
      <c r="I2378" s="81">
        <v>740000.0</v>
      </c>
      <c r="J2378" s="81">
        <v>480045.0</v>
      </c>
      <c r="K2378" s="81">
        <v>740000.0</v>
      </c>
      <c r="L2378" s="82">
        <v>0.190007322354994</v>
      </c>
      <c r="N2378" s="83">
        <f t="shared" si="1"/>
        <v>0.1900073224</v>
      </c>
      <c r="O2378" s="83">
        <f t="shared" si="2"/>
        <v>0.1900073224</v>
      </c>
      <c r="Q2378" s="83">
        <f t="shared" si="3"/>
        <v>0.4336959459</v>
      </c>
      <c r="R2378" s="83">
        <f t="shared" si="4"/>
        <v>0.1900073224</v>
      </c>
      <c r="S2378" s="83" t="b">
        <f t="shared" si="5"/>
        <v>0</v>
      </c>
      <c r="T2378" s="72"/>
      <c r="U2378" s="72"/>
      <c r="V2378" s="72"/>
      <c r="W2378" s="72"/>
      <c r="X2378" s="72"/>
      <c r="Y2378" s="72"/>
      <c r="Z2378" s="72"/>
      <c r="AA2378" s="72"/>
      <c r="AB2378" s="72"/>
      <c r="AC2378" s="72"/>
      <c r="AD2378" s="72"/>
      <c r="AE2378" s="72"/>
      <c r="AF2378" s="72"/>
      <c r="AG2378" s="72"/>
      <c r="AH2378" s="72"/>
      <c r="AI2378" s="72"/>
      <c r="AJ2378" s="72"/>
      <c r="AK2378" s="72"/>
    </row>
    <row r="2379" ht="14.25" customHeight="1">
      <c r="A2379" s="78">
        <v>2376.0</v>
      </c>
      <c r="C2379" s="78" t="str">
        <f>VLOOKUP(G2379,[1]Macrodata_CCF!$A$3:$D$55,4,FALSE)</f>
        <v>#ERROR!</v>
      </c>
      <c r="E2379" s="79" t="str">
        <f>VLOOKUP(G2379,[1]Macrodata_CCF!$A$3:$B$55,2,FALSE)</f>
        <v>#ERROR!</v>
      </c>
      <c r="F2379" s="78">
        <v>0.0</v>
      </c>
      <c r="G2379" s="80">
        <v>39.0</v>
      </c>
      <c r="H2379" s="81">
        <v>121415.0</v>
      </c>
      <c r="I2379" s="81">
        <v>170000.0</v>
      </c>
      <c r="J2379" s="81">
        <v>173400.0</v>
      </c>
      <c r="K2379" s="81">
        <v>170000.0</v>
      </c>
      <c r="L2379" s="82">
        <v>1.069980446639909</v>
      </c>
      <c r="N2379" s="83">
        <f t="shared" si="1"/>
        <v>1.069980447</v>
      </c>
      <c r="O2379" s="83">
        <f t="shared" si="2"/>
        <v>1</v>
      </c>
      <c r="Q2379" s="83">
        <f t="shared" si="3"/>
        <v>0.2857941176</v>
      </c>
      <c r="R2379" s="83">
        <f t="shared" si="4"/>
        <v>1.069980447</v>
      </c>
      <c r="S2379" s="83" t="b">
        <f t="shared" si="5"/>
        <v>0</v>
      </c>
      <c r="T2379" s="72"/>
      <c r="U2379" s="72"/>
      <c r="V2379" s="72"/>
      <c r="W2379" s="72"/>
      <c r="X2379" s="72"/>
      <c r="Y2379" s="72"/>
      <c r="Z2379" s="72"/>
      <c r="AA2379" s="72"/>
      <c r="AB2379" s="72"/>
      <c r="AC2379" s="72"/>
      <c r="AD2379" s="72"/>
      <c r="AE2379" s="72"/>
      <c r="AF2379" s="72"/>
      <c r="AG2379" s="72"/>
      <c r="AH2379" s="72"/>
      <c r="AI2379" s="72"/>
      <c r="AJ2379" s="72"/>
      <c r="AK2379" s="72"/>
    </row>
    <row r="2380" ht="14.25" customHeight="1">
      <c r="A2380" s="78">
        <v>2377.0</v>
      </c>
      <c r="C2380" s="78" t="str">
        <f>VLOOKUP(G2380,[1]Macrodata_CCF!$A$3:$D$55,4,FALSE)</f>
        <v>#ERROR!</v>
      </c>
      <c r="E2380" s="79" t="str">
        <f>VLOOKUP(G2380,[1]Macrodata_CCF!$A$3:$B$55,2,FALSE)</f>
        <v>#ERROR!</v>
      </c>
      <c r="F2380" s="78">
        <v>1.0</v>
      </c>
      <c r="G2380" s="80">
        <v>14.0</v>
      </c>
      <c r="H2380" s="81">
        <v>527485.0</v>
      </c>
      <c r="I2380" s="81">
        <v>690000.0</v>
      </c>
      <c r="J2380" s="81">
        <v>618495.0</v>
      </c>
      <c r="K2380" s="81">
        <v>690000.0</v>
      </c>
      <c r="L2380" s="82">
        <v>0.5600098452450543</v>
      </c>
      <c r="N2380" s="83">
        <f t="shared" si="1"/>
        <v>0.5600098452</v>
      </c>
      <c r="O2380" s="83">
        <f t="shared" si="2"/>
        <v>0.5600098452</v>
      </c>
      <c r="Q2380" s="83">
        <f t="shared" si="3"/>
        <v>0.2355289855</v>
      </c>
      <c r="R2380" s="83">
        <f t="shared" si="4"/>
        <v>0.5600098452</v>
      </c>
      <c r="S2380" s="83" t="b">
        <f t="shared" si="5"/>
        <v>0</v>
      </c>
      <c r="T2380" s="72"/>
      <c r="U2380" s="72"/>
      <c r="V2380" s="72"/>
      <c r="W2380" s="72"/>
      <c r="X2380" s="72"/>
      <c r="Y2380" s="72"/>
      <c r="Z2380" s="72"/>
      <c r="AA2380" s="72"/>
      <c r="AB2380" s="72"/>
      <c r="AC2380" s="72"/>
      <c r="AD2380" s="72"/>
      <c r="AE2380" s="72"/>
      <c r="AF2380" s="72"/>
      <c r="AG2380" s="72"/>
      <c r="AH2380" s="72"/>
      <c r="AI2380" s="72"/>
      <c r="AJ2380" s="72"/>
      <c r="AK2380" s="72"/>
    </row>
    <row r="2381" ht="14.25" customHeight="1">
      <c r="A2381" s="78">
        <v>2378.0</v>
      </c>
      <c r="C2381" s="78" t="str">
        <f>VLOOKUP(G2381,[1]Macrodata_CCF!$A$3:$D$55,4,FALSE)</f>
        <v>#ERROR!</v>
      </c>
      <c r="E2381" s="79" t="str">
        <f>VLOOKUP(G2381,[1]Macrodata_CCF!$A$3:$B$55,2,FALSE)</f>
        <v>#ERROR!</v>
      </c>
      <c r="F2381" s="78">
        <v>0.0</v>
      </c>
      <c r="G2381" s="80">
        <v>24.0</v>
      </c>
      <c r="H2381" s="81">
        <v>21250.0</v>
      </c>
      <c r="I2381" s="81">
        <v>130000.0</v>
      </c>
      <c r="J2381" s="81">
        <v>38650.0</v>
      </c>
      <c r="K2381" s="81">
        <v>130000.0</v>
      </c>
      <c r="L2381" s="82">
        <v>0.16</v>
      </c>
      <c r="N2381" s="83">
        <f t="shared" si="1"/>
        <v>0.16</v>
      </c>
      <c r="O2381" s="83">
        <f t="shared" si="2"/>
        <v>0.16</v>
      </c>
      <c r="Q2381" s="83">
        <f t="shared" si="3"/>
        <v>0.8365384615</v>
      </c>
      <c r="R2381" s="83">
        <f t="shared" si="4"/>
        <v>0.16</v>
      </c>
      <c r="S2381" s="83" t="b">
        <f t="shared" si="5"/>
        <v>0</v>
      </c>
      <c r="T2381" s="72"/>
      <c r="U2381" s="72"/>
      <c r="V2381" s="72"/>
      <c r="W2381" s="72"/>
      <c r="X2381" s="72"/>
      <c r="Y2381" s="72"/>
      <c r="Z2381" s="72"/>
      <c r="AA2381" s="72"/>
      <c r="AB2381" s="72"/>
      <c r="AC2381" s="72"/>
      <c r="AD2381" s="72"/>
      <c r="AE2381" s="72"/>
      <c r="AF2381" s="72"/>
      <c r="AG2381" s="72"/>
      <c r="AH2381" s="72"/>
      <c r="AI2381" s="72"/>
      <c r="AJ2381" s="72"/>
      <c r="AK2381" s="72"/>
    </row>
    <row r="2382" ht="14.25" customHeight="1">
      <c r="A2382" s="78">
        <v>2379.0</v>
      </c>
      <c r="C2382" s="78" t="str">
        <f>VLOOKUP(G2382,[1]Macrodata_CCF!$A$3:$D$55,4,FALSE)</f>
        <v>#ERROR!</v>
      </c>
      <c r="E2382" s="79" t="str">
        <f>VLOOKUP(G2382,[1]Macrodata_CCF!$A$3:$B$55,2,FALSE)</f>
        <v>#ERROR!</v>
      </c>
      <c r="F2382" s="78">
        <v>1.0</v>
      </c>
      <c r="G2382" s="80">
        <v>33.0</v>
      </c>
      <c r="H2382" s="81">
        <v>261230.0</v>
      </c>
      <c r="I2382" s="81">
        <v>440000.0</v>
      </c>
      <c r="J2382" s="81">
        <v>364915.0</v>
      </c>
      <c r="K2382" s="81">
        <v>440000.0</v>
      </c>
      <c r="L2382" s="82">
        <v>0.5799910499524529</v>
      </c>
      <c r="N2382" s="83">
        <f t="shared" si="1"/>
        <v>0.57999105</v>
      </c>
      <c r="O2382" s="83">
        <f t="shared" si="2"/>
        <v>0.57999105</v>
      </c>
      <c r="Q2382" s="83">
        <f t="shared" si="3"/>
        <v>0.4062954545</v>
      </c>
      <c r="R2382" s="83">
        <f t="shared" si="4"/>
        <v>0.57999105</v>
      </c>
      <c r="S2382" s="83" t="b">
        <f t="shared" si="5"/>
        <v>0</v>
      </c>
      <c r="T2382" s="72"/>
      <c r="U2382" s="72"/>
      <c r="V2382" s="72"/>
      <c r="W2382" s="72"/>
      <c r="X2382" s="72"/>
      <c r="Y2382" s="72"/>
      <c r="Z2382" s="72"/>
      <c r="AA2382" s="72"/>
      <c r="AB2382" s="72"/>
      <c r="AC2382" s="72"/>
      <c r="AD2382" s="72"/>
      <c r="AE2382" s="72"/>
      <c r="AF2382" s="72"/>
      <c r="AG2382" s="72"/>
      <c r="AH2382" s="72"/>
      <c r="AI2382" s="72"/>
      <c r="AJ2382" s="72"/>
      <c r="AK2382" s="72"/>
    </row>
    <row r="2383" ht="14.25" customHeight="1">
      <c r="A2383" s="78">
        <v>2380.0</v>
      </c>
      <c r="C2383" s="78" t="str">
        <f>VLOOKUP(G2383,[1]Macrodata_CCF!$A$3:$D$55,4,FALSE)</f>
        <v>#ERROR!</v>
      </c>
      <c r="E2383" s="79" t="str">
        <f>VLOOKUP(G2383,[1]Macrodata_CCF!$A$3:$B$55,2,FALSE)</f>
        <v>#ERROR!</v>
      </c>
      <c r="F2383" s="78">
        <v>1.0</v>
      </c>
      <c r="G2383" s="80">
        <v>27.0</v>
      </c>
      <c r="H2383" s="81">
        <v>645000.0</v>
      </c>
      <c r="I2383" s="81">
        <v>710000.0</v>
      </c>
      <c r="J2383" s="81">
        <v>678150.0</v>
      </c>
      <c r="K2383" s="81">
        <v>710000.0</v>
      </c>
      <c r="L2383" s="82">
        <v>0.51</v>
      </c>
      <c r="N2383" s="83">
        <f t="shared" si="1"/>
        <v>0.51</v>
      </c>
      <c r="O2383" s="83">
        <f t="shared" si="2"/>
        <v>0.51</v>
      </c>
      <c r="Q2383" s="83">
        <f t="shared" si="3"/>
        <v>0.09154929577</v>
      </c>
      <c r="R2383" s="83">
        <f t="shared" si="4"/>
        <v>0.04669014085</v>
      </c>
      <c r="S2383" s="83" t="b">
        <f t="shared" si="5"/>
        <v>0</v>
      </c>
      <c r="T2383" s="72"/>
      <c r="U2383" s="72"/>
      <c r="V2383" s="72"/>
      <c r="W2383" s="72"/>
      <c r="X2383" s="72"/>
      <c r="Y2383" s="72"/>
      <c r="Z2383" s="72"/>
      <c r="AA2383" s="72"/>
      <c r="AB2383" s="72"/>
      <c r="AC2383" s="72"/>
      <c r="AD2383" s="72"/>
      <c r="AE2383" s="72"/>
      <c r="AF2383" s="72"/>
      <c r="AG2383" s="72"/>
      <c r="AH2383" s="72"/>
      <c r="AI2383" s="72"/>
      <c r="AJ2383" s="72"/>
      <c r="AK2383" s="72"/>
    </row>
    <row r="2384" ht="14.25" customHeight="1">
      <c r="A2384" s="78">
        <v>2381.0</v>
      </c>
      <c r="C2384" s="78" t="str">
        <f>VLOOKUP(G2384,[1]Macrodata_CCF!$A$3:$D$55,4,FALSE)</f>
        <v>#ERROR!</v>
      </c>
      <c r="E2384" s="79" t="str">
        <f>VLOOKUP(G2384,[1]Macrodata_CCF!$A$3:$B$55,2,FALSE)</f>
        <v>#ERROR!</v>
      </c>
      <c r="F2384" s="78">
        <v>0.0</v>
      </c>
      <c r="G2384" s="80">
        <v>45.0</v>
      </c>
      <c r="H2384" s="81">
        <v>0.0</v>
      </c>
      <c r="I2384" s="81">
        <v>870000.0</v>
      </c>
      <c r="J2384" s="81">
        <v>887400.0</v>
      </c>
      <c r="K2384" s="81">
        <v>870000.0</v>
      </c>
      <c r="L2384" s="82">
        <v>1.02</v>
      </c>
      <c r="N2384" s="83">
        <f t="shared" si="1"/>
        <v>1.02</v>
      </c>
      <c r="O2384" s="83">
        <f t="shared" si="2"/>
        <v>1</v>
      </c>
      <c r="Q2384" s="83">
        <f t="shared" si="3"/>
        <v>1</v>
      </c>
      <c r="R2384" s="83">
        <f t="shared" si="4"/>
        <v>1.02</v>
      </c>
      <c r="S2384" s="83" t="b">
        <f t="shared" si="5"/>
        <v>0</v>
      </c>
      <c r="T2384" s="72"/>
      <c r="U2384" s="72"/>
      <c r="V2384" s="72"/>
      <c r="W2384" s="72"/>
      <c r="X2384" s="72"/>
      <c r="Y2384" s="72"/>
      <c r="Z2384" s="72"/>
      <c r="AA2384" s="72"/>
      <c r="AB2384" s="72"/>
      <c r="AC2384" s="72"/>
      <c r="AD2384" s="72"/>
      <c r="AE2384" s="72"/>
      <c r="AF2384" s="72"/>
      <c r="AG2384" s="72"/>
      <c r="AH2384" s="72"/>
      <c r="AI2384" s="72"/>
      <c r="AJ2384" s="72"/>
      <c r="AK2384" s="72"/>
    </row>
    <row r="2385" ht="14.25" customHeight="1">
      <c r="A2385" s="78">
        <v>2382.0</v>
      </c>
      <c r="C2385" s="78" t="str">
        <f>VLOOKUP(G2385,[1]Macrodata_CCF!$A$3:$D$55,4,FALSE)</f>
        <v>#ERROR!</v>
      </c>
      <c r="E2385" s="79" t="str">
        <f>VLOOKUP(G2385,[1]Macrodata_CCF!$A$3:$B$55,2,FALSE)</f>
        <v>#ERROR!</v>
      </c>
      <c r="F2385" s="78">
        <v>0.0</v>
      </c>
      <c r="G2385" s="80">
        <v>17.0</v>
      </c>
      <c r="H2385" s="81">
        <v>4235.0</v>
      </c>
      <c r="I2385" s="81">
        <v>70000.0</v>
      </c>
      <c r="J2385" s="81">
        <v>17390.0</v>
      </c>
      <c r="K2385" s="81">
        <v>70000.0</v>
      </c>
      <c r="L2385" s="82">
        <v>0.2000304113130084</v>
      </c>
      <c r="N2385" s="83">
        <f t="shared" si="1"/>
        <v>0.2000304113</v>
      </c>
      <c r="O2385" s="83">
        <f t="shared" si="2"/>
        <v>0.2000304113</v>
      </c>
      <c r="Q2385" s="83">
        <f t="shared" si="3"/>
        <v>0.9395</v>
      </c>
      <c r="R2385" s="83">
        <f t="shared" si="4"/>
        <v>0.2000304113</v>
      </c>
      <c r="S2385" s="83" t="b">
        <f t="shared" si="5"/>
        <v>0</v>
      </c>
      <c r="T2385" s="72"/>
      <c r="U2385" s="72"/>
      <c r="V2385" s="72"/>
      <c r="W2385" s="72"/>
      <c r="X2385" s="72"/>
      <c r="Y2385" s="72"/>
      <c r="Z2385" s="72"/>
      <c r="AA2385" s="72"/>
      <c r="AB2385" s="72"/>
      <c r="AC2385" s="72"/>
      <c r="AD2385" s="72"/>
      <c r="AE2385" s="72"/>
      <c r="AF2385" s="72"/>
      <c r="AG2385" s="72"/>
      <c r="AH2385" s="72"/>
      <c r="AI2385" s="72"/>
      <c r="AJ2385" s="72"/>
      <c r="AK2385" s="72"/>
    </row>
    <row r="2386" ht="14.25" customHeight="1">
      <c r="A2386" s="78">
        <v>2383.0</v>
      </c>
      <c r="C2386" s="78" t="str">
        <f>VLOOKUP(G2386,[1]Macrodata_CCF!$A$3:$D$55,4,FALSE)</f>
        <v>#ERROR!</v>
      </c>
      <c r="E2386" s="79" t="str">
        <f>VLOOKUP(G2386,[1]Macrodata_CCF!$A$3:$B$55,2,FALSE)</f>
        <v>#ERROR!</v>
      </c>
      <c r="F2386" s="78">
        <v>0.0</v>
      </c>
      <c r="G2386" s="80">
        <v>24.0</v>
      </c>
      <c r="H2386" s="81">
        <v>28355.0</v>
      </c>
      <c r="I2386" s="81">
        <v>430000.0</v>
      </c>
      <c r="J2386" s="81">
        <v>84585.0</v>
      </c>
      <c r="K2386" s="81">
        <v>430000.0</v>
      </c>
      <c r="L2386" s="82">
        <v>0.1399992530717425</v>
      </c>
      <c r="N2386" s="83">
        <f t="shared" si="1"/>
        <v>0.1399992531</v>
      </c>
      <c r="O2386" s="83">
        <f t="shared" si="2"/>
        <v>0.1399992531</v>
      </c>
      <c r="Q2386" s="83">
        <f t="shared" si="3"/>
        <v>0.9340581395</v>
      </c>
      <c r="R2386" s="83">
        <f t="shared" si="4"/>
        <v>0.1399992531</v>
      </c>
      <c r="S2386" s="83" t="b">
        <f t="shared" si="5"/>
        <v>0</v>
      </c>
      <c r="T2386" s="72"/>
      <c r="U2386" s="72"/>
      <c r="V2386" s="72"/>
      <c r="W2386" s="72"/>
      <c r="X2386" s="72"/>
      <c r="Y2386" s="72"/>
      <c r="Z2386" s="72"/>
      <c r="AA2386" s="72"/>
      <c r="AB2386" s="72"/>
      <c r="AC2386" s="72"/>
      <c r="AD2386" s="72"/>
      <c r="AE2386" s="72"/>
      <c r="AF2386" s="72"/>
      <c r="AG2386" s="72"/>
      <c r="AH2386" s="72"/>
      <c r="AI2386" s="72"/>
      <c r="AJ2386" s="72"/>
      <c r="AK2386" s="72"/>
    </row>
    <row r="2387" ht="14.25" customHeight="1">
      <c r="A2387" s="78">
        <v>2384.0</v>
      </c>
      <c r="C2387" s="78" t="str">
        <f>VLOOKUP(G2387,[1]Macrodata_CCF!$A$3:$D$55,4,FALSE)</f>
        <v>#ERROR!</v>
      </c>
      <c r="E2387" s="79" t="str">
        <f>VLOOKUP(G2387,[1]Macrodata_CCF!$A$3:$B$55,2,FALSE)</f>
        <v>#ERROR!</v>
      </c>
      <c r="F2387" s="78">
        <v>0.0</v>
      </c>
      <c r="G2387" s="80">
        <v>16.0</v>
      </c>
      <c r="H2387" s="81">
        <v>39195.0</v>
      </c>
      <c r="I2387" s="81">
        <v>500000.0</v>
      </c>
      <c r="J2387" s="81">
        <v>0.0</v>
      </c>
      <c r="K2387" s="81">
        <v>500000.0</v>
      </c>
      <c r="L2387" s="82">
        <v>-0.08505767081520382</v>
      </c>
      <c r="N2387" s="83">
        <f t="shared" si="1"/>
        <v>-0.08505767082</v>
      </c>
      <c r="O2387" s="83">
        <f t="shared" si="2"/>
        <v>0</v>
      </c>
      <c r="Q2387" s="83">
        <f t="shared" si="3"/>
        <v>0.92161</v>
      </c>
      <c r="R2387" s="83">
        <f t="shared" si="4"/>
        <v>-0.08505767082</v>
      </c>
      <c r="S2387" s="83" t="b">
        <f t="shared" si="5"/>
        <v>0</v>
      </c>
      <c r="T2387" s="72"/>
      <c r="U2387" s="72"/>
      <c r="V2387" s="72"/>
      <c r="W2387" s="72"/>
      <c r="X2387" s="72"/>
      <c r="Y2387" s="72"/>
      <c r="Z2387" s="72"/>
      <c r="AA2387" s="72"/>
      <c r="AB2387" s="72"/>
      <c r="AC2387" s="72"/>
      <c r="AD2387" s="72"/>
      <c r="AE2387" s="72"/>
      <c r="AF2387" s="72"/>
      <c r="AG2387" s="72"/>
      <c r="AH2387" s="72"/>
      <c r="AI2387" s="72"/>
      <c r="AJ2387" s="72"/>
      <c r="AK2387" s="72"/>
    </row>
    <row r="2388" ht="14.25" customHeight="1">
      <c r="A2388" s="78">
        <v>2385.0</v>
      </c>
      <c r="C2388" s="78" t="str">
        <f>VLOOKUP(G2388,[1]Macrodata_CCF!$A$3:$D$55,4,FALSE)</f>
        <v>#ERROR!</v>
      </c>
      <c r="E2388" s="79" t="str">
        <f>VLOOKUP(G2388,[1]Macrodata_CCF!$A$3:$B$55,2,FALSE)</f>
        <v>#ERROR!</v>
      </c>
      <c r="F2388" s="78">
        <v>0.0</v>
      </c>
      <c r="G2388" s="80">
        <v>24.0</v>
      </c>
      <c r="H2388" s="81">
        <v>145660.0</v>
      </c>
      <c r="I2388" s="81">
        <v>190000.0</v>
      </c>
      <c r="J2388" s="81">
        <v>153640.0</v>
      </c>
      <c r="K2388" s="81">
        <v>190000.0</v>
      </c>
      <c r="L2388" s="82">
        <v>0.1799729364005413</v>
      </c>
      <c r="N2388" s="83">
        <f t="shared" si="1"/>
        <v>0.1799729364</v>
      </c>
      <c r="O2388" s="83">
        <f t="shared" si="2"/>
        <v>0.1799729364</v>
      </c>
      <c r="Q2388" s="83">
        <f t="shared" si="3"/>
        <v>0.2333684211</v>
      </c>
      <c r="R2388" s="83">
        <f t="shared" si="4"/>
        <v>0.1799729364</v>
      </c>
      <c r="S2388" s="83" t="b">
        <f t="shared" si="5"/>
        <v>0</v>
      </c>
      <c r="T2388" s="72"/>
      <c r="U2388" s="72"/>
      <c r="V2388" s="72"/>
      <c r="W2388" s="72"/>
      <c r="X2388" s="72"/>
      <c r="Y2388" s="72"/>
      <c r="Z2388" s="72"/>
      <c r="AA2388" s="72"/>
      <c r="AB2388" s="72"/>
      <c r="AC2388" s="72"/>
      <c r="AD2388" s="72"/>
      <c r="AE2388" s="72"/>
      <c r="AF2388" s="72"/>
      <c r="AG2388" s="72"/>
      <c r="AH2388" s="72"/>
      <c r="AI2388" s="72"/>
      <c r="AJ2388" s="72"/>
      <c r="AK2388" s="72"/>
    </row>
    <row r="2389" ht="14.25" customHeight="1">
      <c r="A2389" s="78">
        <v>2386.0</v>
      </c>
      <c r="C2389" s="78" t="str">
        <f>VLOOKUP(G2389,[1]Macrodata_CCF!$A$3:$D$55,4,FALSE)</f>
        <v>#ERROR!</v>
      </c>
      <c r="E2389" s="79" t="str">
        <f>VLOOKUP(G2389,[1]Macrodata_CCF!$A$3:$B$55,2,FALSE)</f>
        <v>#ERROR!</v>
      </c>
      <c r="F2389" s="78">
        <v>0.0</v>
      </c>
      <c r="G2389" s="80">
        <v>18.0</v>
      </c>
      <c r="H2389" s="81">
        <v>57770.0</v>
      </c>
      <c r="I2389" s="81">
        <v>490000.0</v>
      </c>
      <c r="J2389" s="81">
        <v>139895.0</v>
      </c>
      <c r="K2389" s="81">
        <v>490000.0</v>
      </c>
      <c r="L2389" s="82">
        <v>0.1900030076579599</v>
      </c>
      <c r="N2389" s="83">
        <f t="shared" si="1"/>
        <v>0.1900030077</v>
      </c>
      <c r="O2389" s="83">
        <f t="shared" si="2"/>
        <v>0.1900030077</v>
      </c>
      <c r="Q2389" s="83">
        <f t="shared" si="3"/>
        <v>0.8821020408</v>
      </c>
      <c r="R2389" s="83">
        <f t="shared" si="4"/>
        <v>0.1900030077</v>
      </c>
      <c r="S2389" s="83" t="b">
        <f t="shared" si="5"/>
        <v>0</v>
      </c>
      <c r="T2389" s="72"/>
      <c r="U2389" s="72"/>
      <c r="V2389" s="72"/>
      <c r="W2389" s="72"/>
      <c r="X2389" s="72"/>
      <c r="Y2389" s="72"/>
      <c r="Z2389" s="72"/>
      <c r="AA2389" s="72"/>
      <c r="AB2389" s="72"/>
      <c r="AC2389" s="72"/>
      <c r="AD2389" s="72"/>
      <c r="AE2389" s="72"/>
      <c r="AF2389" s="72"/>
      <c r="AG2389" s="72"/>
      <c r="AH2389" s="72"/>
      <c r="AI2389" s="72"/>
      <c r="AJ2389" s="72"/>
      <c r="AK2389" s="72"/>
    </row>
    <row r="2390" ht="14.25" customHeight="1">
      <c r="A2390" s="78">
        <v>2387.0</v>
      </c>
      <c r="C2390" s="78" t="str">
        <f>VLOOKUP(G2390,[1]Macrodata_CCF!$A$3:$D$55,4,FALSE)</f>
        <v>#ERROR!</v>
      </c>
      <c r="E2390" s="79" t="str">
        <f>VLOOKUP(G2390,[1]Macrodata_CCF!$A$3:$B$55,2,FALSE)</f>
        <v>#ERROR!</v>
      </c>
      <c r="F2390" s="78">
        <v>0.0</v>
      </c>
      <c r="G2390" s="80">
        <v>49.0</v>
      </c>
      <c r="H2390" s="81">
        <v>630650.0</v>
      </c>
      <c r="I2390" s="81">
        <v>830000.0</v>
      </c>
      <c r="J2390" s="81">
        <v>654570.0</v>
      </c>
      <c r="K2390" s="81">
        <v>830000.0</v>
      </c>
      <c r="L2390" s="82">
        <v>0.1199899673940306</v>
      </c>
      <c r="N2390" s="83">
        <f t="shared" si="1"/>
        <v>0.1199899674</v>
      </c>
      <c r="O2390" s="83">
        <f t="shared" si="2"/>
        <v>0.1199899674</v>
      </c>
      <c r="Q2390" s="83">
        <f t="shared" si="3"/>
        <v>0.2401807229</v>
      </c>
      <c r="R2390" s="83">
        <f t="shared" si="4"/>
        <v>0.1199899674</v>
      </c>
      <c r="S2390" s="83" t="b">
        <f t="shared" si="5"/>
        <v>0</v>
      </c>
      <c r="T2390" s="72"/>
      <c r="U2390" s="72"/>
      <c r="V2390" s="72"/>
      <c r="W2390" s="72"/>
      <c r="X2390" s="72"/>
      <c r="Y2390" s="72"/>
      <c r="Z2390" s="72"/>
      <c r="AA2390" s="72"/>
      <c r="AB2390" s="72"/>
      <c r="AC2390" s="72"/>
      <c r="AD2390" s="72"/>
      <c r="AE2390" s="72"/>
      <c r="AF2390" s="72"/>
      <c r="AG2390" s="72"/>
      <c r="AH2390" s="72"/>
      <c r="AI2390" s="72"/>
      <c r="AJ2390" s="72"/>
      <c r="AK2390" s="72"/>
    </row>
    <row r="2391" ht="14.25" customHeight="1">
      <c r="A2391" s="78">
        <v>2388.0</v>
      </c>
      <c r="C2391" s="78" t="str">
        <f>VLOOKUP(G2391,[1]Macrodata_CCF!$A$3:$D$55,4,FALSE)</f>
        <v>#ERROR!</v>
      </c>
      <c r="E2391" s="79" t="str">
        <f>VLOOKUP(G2391,[1]Macrodata_CCF!$A$3:$B$55,2,FALSE)</f>
        <v>#ERROR!</v>
      </c>
      <c r="F2391" s="78">
        <v>0.0</v>
      </c>
      <c r="G2391" s="80">
        <v>39.0</v>
      </c>
      <c r="H2391" s="81">
        <v>493345.0</v>
      </c>
      <c r="I2391" s="81">
        <v>920000.0</v>
      </c>
      <c r="J2391" s="81">
        <v>938400.0</v>
      </c>
      <c r="K2391" s="81">
        <v>920000.0</v>
      </c>
      <c r="L2391" s="82">
        <v>1.043126179231463</v>
      </c>
      <c r="N2391" s="83">
        <f t="shared" si="1"/>
        <v>1.043126179</v>
      </c>
      <c r="O2391" s="83">
        <f t="shared" si="2"/>
        <v>1</v>
      </c>
      <c r="Q2391" s="83">
        <f t="shared" si="3"/>
        <v>0.4637554348</v>
      </c>
      <c r="R2391" s="83">
        <f t="shared" si="4"/>
        <v>1.043126179</v>
      </c>
      <c r="S2391" s="83" t="b">
        <f t="shared" si="5"/>
        <v>0</v>
      </c>
      <c r="T2391" s="72"/>
      <c r="U2391" s="72"/>
      <c r="V2391" s="72"/>
      <c r="W2391" s="72"/>
      <c r="X2391" s="72"/>
      <c r="Y2391" s="72"/>
      <c r="Z2391" s="72"/>
      <c r="AA2391" s="72"/>
      <c r="AB2391" s="72"/>
      <c r="AC2391" s="72"/>
      <c r="AD2391" s="72"/>
      <c r="AE2391" s="72"/>
      <c r="AF2391" s="72"/>
      <c r="AG2391" s="72"/>
      <c r="AH2391" s="72"/>
      <c r="AI2391" s="72"/>
      <c r="AJ2391" s="72"/>
      <c r="AK2391" s="72"/>
    </row>
    <row r="2392" ht="14.25" customHeight="1">
      <c r="A2392" s="78">
        <v>2389.0</v>
      </c>
      <c r="C2392" s="78" t="str">
        <f>VLOOKUP(G2392,[1]Macrodata_CCF!$A$3:$D$55,4,FALSE)</f>
        <v>#ERROR!</v>
      </c>
      <c r="E2392" s="79" t="str">
        <f>VLOOKUP(G2392,[1]Macrodata_CCF!$A$3:$B$55,2,FALSE)</f>
        <v>#ERROR!</v>
      </c>
      <c r="F2392" s="78">
        <v>0.0</v>
      </c>
      <c r="G2392" s="80">
        <v>47.0</v>
      </c>
      <c r="H2392" s="81">
        <v>0.0</v>
      </c>
      <c r="I2392" s="81">
        <v>480000.0</v>
      </c>
      <c r="J2392" s="81">
        <v>67200.0</v>
      </c>
      <c r="K2392" s="81">
        <v>480000.0</v>
      </c>
      <c r="L2392" s="82">
        <v>0.14</v>
      </c>
      <c r="N2392" s="83">
        <f t="shared" si="1"/>
        <v>0.14</v>
      </c>
      <c r="O2392" s="83">
        <f t="shared" si="2"/>
        <v>0.14</v>
      </c>
      <c r="Q2392" s="83">
        <f t="shared" si="3"/>
        <v>1</v>
      </c>
      <c r="R2392" s="83">
        <f t="shared" si="4"/>
        <v>0.14</v>
      </c>
      <c r="S2392" s="83" t="b">
        <f t="shared" si="5"/>
        <v>0</v>
      </c>
      <c r="T2392" s="72"/>
      <c r="U2392" s="72"/>
      <c r="V2392" s="72"/>
      <c r="W2392" s="72"/>
      <c r="X2392" s="72"/>
      <c r="Y2392" s="72"/>
      <c r="Z2392" s="72"/>
      <c r="AA2392" s="72"/>
      <c r="AB2392" s="72"/>
      <c r="AC2392" s="72"/>
      <c r="AD2392" s="72"/>
      <c r="AE2392" s="72"/>
      <c r="AF2392" s="72"/>
      <c r="AG2392" s="72"/>
      <c r="AH2392" s="72"/>
      <c r="AI2392" s="72"/>
      <c r="AJ2392" s="72"/>
      <c r="AK2392" s="72"/>
    </row>
    <row r="2393" ht="14.25" customHeight="1">
      <c r="A2393" s="78">
        <v>2390.0</v>
      </c>
      <c r="C2393" s="78" t="str">
        <f>VLOOKUP(G2393,[1]Macrodata_CCF!$A$3:$D$55,4,FALSE)</f>
        <v>#ERROR!</v>
      </c>
      <c r="E2393" s="79" t="str">
        <f>VLOOKUP(G2393,[1]Macrodata_CCF!$A$3:$B$55,2,FALSE)</f>
        <v>#ERROR!</v>
      </c>
      <c r="F2393" s="78">
        <v>0.0</v>
      </c>
      <c r="G2393" s="80">
        <v>16.0</v>
      </c>
      <c r="H2393" s="81">
        <v>0.0</v>
      </c>
      <c r="I2393" s="81">
        <v>310000.0</v>
      </c>
      <c r="J2393" s="81">
        <v>58900.0</v>
      </c>
      <c r="K2393" s="81">
        <v>310000.0</v>
      </c>
      <c r="L2393" s="82">
        <v>0.19</v>
      </c>
      <c r="N2393" s="83">
        <f t="shared" si="1"/>
        <v>0.19</v>
      </c>
      <c r="O2393" s="83">
        <f t="shared" si="2"/>
        <v>0.19</v>
      </c>
      <c r="Q2393" s="83">
        <f t="shared" si="3"/>
        <v>1</v>
      </c>
      <c r="R2393" s="83">
        <f t="shared" si="4"/>
        <v>0.19</v>
      </c>
      <c r="S2393" s="83" t="b">
        <f t="shared" si="5"/>
        <v>0</v>
      </c>
      <c r="T2393" s="72"/>
      <c r="U2393" s="72"/>
      <c r="V2393" s="72"/>
      <c r="W2393" s="72"/>
      <c r="X2393" s="72"/>
      <c r="Y2393" s="72"/>
      <c r="Z2393" s="72"/>
      <c r="AA2393" s="72"/>
      <c r="AB2393" s="72"/>
      <c r="AC2393" s="72"/>
      <c r="AD2393" s="72"/>
      <c r="AE2393" s="72"/>
      <c r="AF2393" s="72"/>
      <c r="AG2393" s="72"/>
      <c r="AH2393" s="72"/>
      <c r="AI2393" s="72"/>
      <c r="AJ2393" s="72"/>
      <c r="AK2393" s="72"/>
    </row>
    <row r="2394" ht="14.25" customHeight="1">
      <c r="A2394" s="78">
        <v>2391.0</v>
      </c>
      <c r="C2394" s="78" t="str">
        <f>VLOOKUP(G2394,[1]Macrodata_CCF!$A$3:$D$55,4,FALSE)</f>
        <v>#ERROR!</v>
      </c>
      <c r="E2394" s="79" t="str">
        <f>VLOOKUP(G2394,[1]Macrodata_CCF!$A$3:$B$55,2,FALSE)</f>
        <v>#ERROR!</v>
      </c>
      <c r="F2394" s="78">
        <v>0.0</v>
      </c>
      <c r="G2394" s="80">
        <v>48.0</v>
      </c>
      <c r="H2394" s="81">
        <v>69220.0</v>
      </c>
      <c r="I2394" s="81">
        <v>690000.0</v>
      </c>
      <c r="J2394" s="81">
        <v>180960.0</v>
      </c>
      <c r="K2394" s="81">
        <v>690000.0</v>
      </c>
      <c r="L2394" s="82">
        <v>0.1799993556493444</v>
      </c>
      <c r="N2394" s="83">
        <f t="shared" si="1"/>
        <v>0.1799993556</v>
      </c>
      <c r="O2394" s="83">
        <f t="shared" si="2"/>
        <v>0.1799993556</v>
      </c>
      <c r="Q2394" s="83">
        <f t="shared" si="3"/>
        <v>0.8996811594</v>
      </c>
      <c r="R2394" s="83">
        <f t="shared" si="4"/>
        <v>0.1799993556</v>
      </c>
      <c r="S2394" s="83" t="b">
        <f t="shared" si="5"/>
        <v>0</v>
      </c>
      <c r="T2394" s="72"/>
      <c r="U2394" s="72"/>
      <c r="V2394" s="72"/>
      <c r="W2394" s="72"/>
      <c r="X2394" s="72"/>
      <c r="Y2394" s="72"/>
      <c r="Z2394" s="72"/>
      <c r="AA2394" s="72"/>
      <c r="AB2394" s="72"/>
      <c r="AC2394" s="72"/>
      <c r="AD2394" s="72"/>
      <c r="AE2394" s="72"/>
      <c r="AF2394" s="72"/>
      <c r="AG2394" s="72"/>
      <c r="AH2394" s="72"/>
      <c r="AI2394" s="72"/>
      <c r="AJ2394" s="72"/>
      <c r="AK2394" s="72"/>
    </row>
    <row r="2395" ht="14.25" customHeight="1">
      <c r="A2395" s="78">
        <v>2392.0</v>
      </c>
      <c r="C2395" s="78" t="str">
        <f>VLOOKUP(G2395,[1]Macrodata_CCF!$A$3:$D$55,4,FALSE)</f>
        <v>#ERROR!</v>
      </c>
      <c r="E2395" s="79" t="str">
        <f>VLOOKUP(G2395,[1]Macrodata_CCF!$A$3:$B$55,2,FALSE)</f>
        <v>#ERROR!</v>
      </c>
      <c r="F2395" s="78">
        <v>0.0</v>
      </c>
      <c r="G2395" s="80">
        <v>1.0</v>
      </c>
      <c r="H2395" s="81">
        <v>0.0</v>
      </c>
      <c r="I2395" s="81">
        <v>260000.0</v>
      </c>
      <c r="J2395" s="81">
        <v>75400.0</v>
      </c>
      <c r="K2395" s="81">
        <v>494000.0</v>
      </c>
      <c r="L2395" s="82">
        <v>0.29</v>
      </c>
      <c r="N2395" s="83">
        <f t="shared" si="1"/>
        <v>0.29</v>
      </c>
      <c r="O2395" s="83">
        <f t="shared" si="2"/>
        <v>0.29</v>
      </c>
      <c r="Q2395" s="83">
        <f t="shared" si="3"/>
        <v>1</v>
      </c>
      <c r="R2395" s="83">
        <f t="shared" si="4"/>
        <v>0.29</v>
      </c>
      <c r="S2395" s="83" t="b">
        <f t="shared" si="5"/>
        <v>0</v>
      </c>
      <c r="T2395" s="72"/>
      <c r="U2395" s="72"/>
      <c r="V2395" s="72"/>
      <c r="W2395" s="72"/>
      <c r="X2395" s="72"/>
      <c r="Y2395" s="72"/>
      <c r="Z2395" s="72"/>
      <c r="AA2395" s="72"/>
      <c r="AB2395" s="72"/>
      <c r="AC2395" s="72"/>
      <c r="AD2395" s="72"/>
      <c r="AE2395" s="72"/>
      <c r="AF2395" s="72"/>
      <c r="AG2395" s="72"/>
      <c r="AH2395" s="72"/>
      <c r="AI2395" s="72"/>
      <c r="AJ2395" s="72"/>
      <c r="AK2395" s="72"/>
    </row>
    <row r="2396" ht="14.25" customHeight="1">
      <c r="A2396" s="78">
        <v>2393.0</v>
      </c>
      <c r="C2396" s="78" t="str">
        <f>VLOOKUP(G2396,[1]Macrodata_CCF!$A$3:$D$55,4,FALSE)</f>
        <v>#ERROR!</v>
      </c>
      <c r="E2396" s="79" t="str">
        <f>VLOOKUP(G2396,[1]Macrodata_CCF!$A$3:$B$55,2,FALSE)</f>
        <v>#ERROR!</v>
      </c>
      <c r="F2396" s="78">
        <v>0.0</v>
      </c>
      <c r="G2396" s="80">
        <v>18.0</v>
      </c>
      <c r="H2396" s="81">
        <v>560890.0</v>
      </c>
      <c r="I2396" s="81">
        <v>710000.0</v>
      </c>
      <c r="J2396" s="81">
        <v>584750.0</v>
      </c>
      <c r="K2396" s="81">
        <v>710000.0</v>
      </c>
      <c r="L2396" s="82">
        <v>0.1600160954999665</v>
      </c>
      <c r="N2396" s="83">
        <f t="shared" si="1"/>
        <v>0.1600160955</v>
      </c>
      <c r="O2396" s="83">
        <f t="shared" si="2"/>
        <v>0.1600160955</v>
      </c>
      <c r="Q2396" s="83">
        <f t="shared" si="3"/>
        <v>0.2100140845</v>
      </c>
      <c r="R2396" s="83">
        <f t="shared" si="4"/>
        <v>0.1600160955</v>
      </c>
      <c r="S2396" s="83" t="b">
        <f t="shared" si="5"/>
        <v>0</v>
      </c>
      <c r="T2396" s="72"/>
      <c r="U2396" s="72"/>
      <c r="V2396" s="72"/>
      <c r="W2396" s="72"/>
      <c r="X2396" s="72"/>
      <c r="Y2396" s="72"/>
      <c r="Z2396" s="72"/>
      <c r="AA2396" s="72"/>
      <c r="AB2396" s="72"/>
      <c r="AC2396" s="72"/>
      <c r="AD2396" s="72"/>
      <c r="AE2396" s="72"/>
      <c r="AF2396" s="72"/>
      <c r="AG2396" s="72"/>
      <c r="AH2396" s="72"/>
      <c r="AI2396" s="72"/>
      <c r="AJ2396" s="72"/>
      <c r="AK2396" s="72"/>
    </row>
    <row r="2397" ht="14.25" customHeight="1">
      <c r="A2397" s="78">
        <v>2394.0</v>
      </c>
      <c r="C2397" s="78" t="str">
        <f>VLOOKUP(G2397,[1]Macrodata_CCF!$A$3:$D$55,4,FALSE)</f>
        <v>#ERROR!</v>
      </c>
      <c r="E2397" s="79" t="str">
        <f>VLOOKUP(G2397,[1]Macrodata_CCF!$A$3:$B$55,2,FALSE)</f>
        <v>#ERROR!</v>
      </c>
      <c r="F2397" s="78">
        <v>0.0</v>
      </c>
      <c r="G2397" s="80">
        <v>30.0</v>
      </c>
      <c r="H2397" s="81">
        <v>198915.0</v>
      </c>
      <c r="I2397" s="81">
        <v>920000.0</v>
      </c>
      <c r="J2397" s="81">
        <v>314290.0</v>
      </c>
      <c r="K2397" s="81">
        <v>920000.0</v>
      </c>
      <c r="L2397" s="82">
        <v>0.1600019415186837</v>
      </c>
      <c r="N2397" s="83">
        <f t="shared" si="1"/>
        <v>0.1600019415</v>
      </c>
      <c r="O2397" s="83">
        <f t="shared" si="2"/>
        <v>0.1600019415</v>
      </c>
      <c r="Q2397" s="83">
        <f t="shared" si="3"/>
        <v>0.7837880435</v>
      </c>
      <c r="R2397" s="83">
        <f t="shared" si="4"/>
        <v>0.1600019415</v>
      </c>
      <c r="S2397" s="83" t="b">
        <f t="shared" si="5"/>
        <v>0</v>
      </c>
      <c r="T2397" s="72"/>
      <c r="U2397" s="72"/>
      <c r="V2397" s="72"/>
      <c r="W2397" s="72"/>
      <c r="X2397" s="72"/>
      <c r="Y2397" s="72"/>
      <c r="Z2397" s="72"/>
      <c r="AA2397" s="72"/>
      <c r="AB2397" s="72"/>
      <c r="AC2397" s="72"/>
      <c r="AD2397" s="72"/>
      <c r="AE2397" s="72"/>
      <c r="AF2397" s="72"/>
      <c r="AG2397" s="72"/>
      <c r="AH2397" s="72"/>
      <c r="AI2397" s="72"/>
      <c r="AJ2397" s="72"/>
      <c r="AK2397" s="72"/>
    </row>
    <row r="2398" ht="14.25" customHeight="1">
      <c r="A2398" s="78">
        <v>2395.0</v>
      </c>
      <c r="C2398" s="78" t="str">
        <f>VLOOKUP(G2398,[1]Macrodata_CCF!$A$3:$D$55,4,FALSE)</f>
        <v>#ERROR!</v>
      </c>
      <c r="E2398" s="79" t="str">
        <f>VLOOKUP(G2398,[1]Macrodata_CCF!$A$3:$B$55,2,FALSE)</f>
        <v>#ERROR!</v>
      </c>
      <c r="F2398" s="78">
        <v>0.0</v>
      </c>
      <c r="G2398" s="80">
        <v>19.0</v>
      </c>
      <c r="H2398" s="81">
        <v>405040.0</v>
      </c>
      <c r="I2398" s="81">
        <v>570000.0</v>
      </c>
      <c r="J2398" s="81">
        <v>438030.0</v>
      </c>
      <c r="K2398" s="81">
        <v>570000.0</v>
      </c>
      <c r="L2398" s="82">
        <v>0.1999878758486906</v>
      </c>
      <c r="N2398" s="83">
        <f t="shared" si="1"/>
        <v>0.1999878758</v>
      </c>
      <c r="O2398" s="83">
        <f t="shared" si="2"/>
        <v>0.1999878758</v>
      </c>
      <c r="Q2398" s="83">
        <f t="shared" si="3"/>
        <v>0.2894035088</v>
      </c>
      <c r="R2398" s="83">
        <f t="shared" si="4"/>
        <v>0.1999878758</v>
      </c>
      <c r="S2398" s="83" t="b">
        <f t="shared" si="5"/>
        <v>0</v>
      </c>
      <c r="T2398" s="72"/>
      <c r="U2398" s="72"/>
      <c r="V2398" s="72"/>
      <c r="W2398" s="72"/>
      <c r="X2398" s="72"/>
      <c r="Y2398" s="72"/>
      <c r="Z2398" s="72"/>
      <c r="AA2398" s="72"/>
      <c r="AB2398" s="72"/>
      <c r="AC2398" s="72"/>
      <c r="AD2398" s="72"/>
      <c r="AE2398" s="72"/>
      <c r="AF2398" s="72"/>
      <c r="AG2398" s="72"/>
      <c r="AH2398" s="72"/>
      <c r="AI2398" s="72"/>
      <c r="AJ2398" s="72"/>
      <c r="AK2398" s="72"/>
    </row>
    <row r="2399" ht="14.25" customHeight="1">
      <c r="A2399" s="78">
        <v>2396.0</v>
      </c>
      <c r="C2399" s="78" t="str">
        <f>VLOOKUP(G2399,[1]Macrodata_CCF!$A$3:$D$55,4,FALSE)</f>
        <v>#ERROR!</v>
      </c>
      <c r="E2399" s="79" t="str">
        <f>VLOOKUP(G2399,[1]Macrodata_CCF!$A$3:$B$55,2,FALSE)</f>
        <v>#ERROR!</v>
      </c>
      <c r="F2399" s="78">
        <v>0.0</v>
      </c>
      <c r="G2399" s="80">
        <v>25.0</v>
      </c>
      <c r="H2399" s="81">
        <v>155450.0</v>
      </c>
      <c r="I2399" s="81">
        <v>200000.0</v>
      </c>
      <c r="J2399" s="81">
        <v>152775.0</v>
      </c>
      <c r="K2399" s="81">
        <v>200000.0</v>
      </c>
      <c r="L2399" s="82">
        <v>-0.06004489337822671</v>
      </c>
      <c r="N2399" s="83">
        <f t="shared" si="1"/>
        <v>-0.06004489338</v>
      </c>
      <c r="O2399" s="83">
        <f t="shared" si="2"/>
        <v>0</v>
      </c>
      <c r="Q2399" s="83">
        <f t="shared" si="3"/>
        <v>0.22275</v>
      </c>
      <c r="R2399" s="83">
        <f t="shared" si="4"/>
        <v>-0.06004489338</v>
      </c>
      <c r="S2399" s="83" t="b">
        <f t="shared" si="5"/>
        <v>0</v>
      </c>
      <c r="T2399" s="72"/>
      <c r="U2399" s="72"/>
      <c r="V2399" s="72"/>
      <c r="W2399" s="72"/>
      <c r="X2399" s="72"/>
      <c r="Y2399" s="72"/>
      <c r="Z2399" s="72"/>
      <c r="AA2399" s="72"/>
      <c r="AB2399" s="72"/>
      <c r="AC2399" s="72"/>
      <c r="AD2399" s="72"/>
      <c r="AE2399" s="72"/>
      <c r="AF2399" s="72"/>
      <c r="AG2399" s="72"/>
      <c r="AH2399" s="72"/>
      <c r="AI2399" s="72"/>
      <c r="AJ2399" s="72"/>
      <c r="AK2399" s="72"/>
    </row>
    <row r="2400" ht="14.25" customHeight="1">
      <c r="A2400" s="78">
        <v>2397.0</v>
      </c>
      <c r="C2400" s="78" t="str">
        <f>VLOOKUP(G2400,[1]Macrodata_CCF!$A$3:$D$55,4,FALSE)</f>
        <v>#ERROR!</v>
      </c>
      <c r="E2400" s="79" t="str">
        <f>VLOOKUP(G2400,[1]Macrodata_CCF!$A$3:$B$55,2,FALSE)</f>
        <v>#ERROR!</v>
      </c>
      <c r="F2400" s="78">
        <v>0.0</v>
      </c>
      <c r="G2400" s="80">
        <v>48.0</v>
      </c>
      <c r="H2400" s="81">
        <v>138535.0</v>
      </c>
      <c r="I2400" s="81">
        <v>150000.0</v>
      </c>
      <c r="J2400" s="81">
        <v>140715.0</v>
      </c>
      <c r="K2400" s="81">
        <v>150000.0</v>
      </c>
      <c r="L2400" s="82">
        <v>0.1901439162668992</v>
      </c>
      <c r="N2400" s="83">
        <f t="shared" si="1"/>
        <v>0.1901439163</v>
      </c>
      <c r="O2400" s="83">
        <f t="shared" si="2"/>
        <v>0.1901439163</v>
      </c>
      <c r="Q2400" s="83">
        <f t="shared" si="3"/>
        <v>0.07643333333</v>
      </c>
      <c r="R2400" s="83">
        <f t="shared" si="4"/>
        <v>0.01453333333</v>
      </c>
      <c r="S2400" s="83" t="b">
        <f t="shared" si="5"/>
        <v>0</v>
      </c>
      <c r="T2400" s="72"/>
      <c r="U2400" s="72"/>
      <c r="V2400" s="72"/>
      <c r="W2400" s="72"/>
      <c r="X2400" s="72"/>
      <c r="Y2400" s="72"/>
      <c r="Z2400" s="72"/>
      <c r="AA2400" s="72"/>
      <c r="AB2400" s="72"/>
      <c r="AC2400" s="72"/>
      <c r="AD2400" s="72"/>
      <c r="AE2400" s="72"/>
      <c r="AF2400" s="72"/>
      <c r="AG2400" s="72"/>
      <c r="AH2400" s="72"/>
      <c r="AI2400" s="72"/>
      <c r="AJ2400" s="72"/>
      <c r="AK2400" s="72"/>
    </row>
    <row r="2401" ht="14.25" customHeight="1">
      <c r="A2401" s="78">
        <v>2398.0</v>
      </c>
      <c r="C2401" s="78" t="str">
        <f>VLOOKUP(G2401,[1]Macrodata_CCF!$A$3:$D$55,4,FALSE)</f>
        <v>#ERROR!</v>
      </c>
      <c r="E2401" s="79" t="str">
        <f>VLOOKUP(G2401,[1]Macrodata_CCF!$A$3:$B$55,2,FALSE)</f>
        <v>#ERROR!</v>
      </c>
      <c r="F2401" s="78">
        <v>0.0</v>
      </c>
      <c r="G2401" s="80">
        <v>13.0</v>
      </c>
      <c r="H2401" s="81">
        <v>545170.0</v>
      </c>
      <c r="I2401" s="81">
        <v>610000.0</v>
      </c>
      <c r="J2401" s="81">
        <v>557490.0</v>
      </c>
      <c r="K2401" s="81">
        <v>610000.0</v>
      </c>
      <c r="L2401" s="82">
        <v>0.1900354774024371</v>
      </c>
      <c r="N2401" s="83">
        <f t="shared" si="1"/>
        <v>0.1900354774</v>
      </c>
      <c r="O2401" s="83">
        <f t="shared" si="2"/>
        <v>0.1900354774</v>
      </c>
      <c r="Q2401" s="83">
        <f t="shared" si="3"/>
        <v>0.1062786885</v>
      </c>
      <c r="R2401" s="83">
        <f t="shared" si="4"/>
        <v>0.1900354774</v>
      </c>
      <c r="S2401" s="83" t="b">
        <f t="shared" si="5"/>
        <v>0</v>
      </c>
      <c r="T2401" s="72"/>
      <c r="U2401" s="72"/>
      <c r="V2401" s="72"/>
      <c r="W2401" s="72"/>
      <c r="X2401" s="72"/>
      <c r="Y2401" s="72"/>
      <c r="Z2401" s="72"/>
      <c r="AA2401" s="72"/>
      <c r="AB2401" s="72"/>
      <c r="AC2401" s="72"/>
      <c r="AD2401" s="72"/>
      <c r="AE2401" s="72"/>
      <c r="AF2401" s="72"/>
      <c r="AG2401" s="72"/>
      <c r="AH2401" s="72"/>
      <c r="AI2401" s="72"/>
      <c r="AJ2401" s="72"/>
      <c r="AK2401" s="72"/>
    </row>
    <row r="2402" ht="14.25" customHeight="1">
      <c r="A2402" s="78">
        <v>2399.0</v>
      </c>
      <c r="C2402" s="78" t="str">
        <f>VLOOKUP(G2402,[1]Macrodata_CCF!$A$3:$D$55,4,FALSE)</f>
        <v>#ERROR!</v>
      </c>
      <c r="E2402" s="79" t="str">
        <f>VLOOKUP(G2402,[1]Macrodata_CCF!$A$3:$B$55,2,FALSE)</f>
        <v>#ERROR!</v>
      </c>
      <c r="F2402" s="78">
        <v>0.0</v>
      </c>
      <c r="G2402" s="80">
        <v>11.0</v>
      </c>
      <c r="H2402" s="81">
        <v>124945.0</v>
      </c>
      <c r="I2402" s="81">
        <v>270000.0</v>
      </c>
      <c r="J2402" s="81">
        <v>149605.0</v>
      </c>
      <c r="K2402" s="81">
        <v>270000.0</v>
      </c>
      <c r="L2402" s="82">
        <v>0.1700044810589087</v>
      </c>
      <c r="N2402" s="83">
        <f t="shared" si="1"/>
        <v>0.1700044811</v>
      </c>
      <c r="O2402" s="83">
        <f t="shared" si="2"/>
        <v>0.1700044811</v>
      </c>
      <c r="Q2402" s="83">
        <f t="shared" si="3"/>
        <v>0.5372407407</v>
      </c>
      <c r="R2402" s="83">
        <f t="shared" si="4"/>
        <v>0.1700044811</v>
      </c>
      <c r="S2402" s="83" t="b">
        <f t="shared" si="5"/>
        <v>0</v>
      </c>
      <c r="T2402" s="72"/>
      <c r="U2402" s="72"/>
      <c r="V2402" s="72"/>
      <c r="W2402" s="72"/>
      <c r="X2402" s="72"/>
      <c r="Y2402" s="72"/>
      <c r="Z2402" s="72"/>
      <c r="AA2402" s="72"/>
      <c r="AB2402" s="72"/>
      <c r="AC2402" s="72"/>
      <c r="AD2402" s="72"/>
      <c r="AE2402" s="72"/>
      <c r="AF2402" s="72"/>
      <c r="AG2402" s="72"/>
      <c r="AH2402" s="72"/>
      <c r="AI2402" s="72"/>
      <c r="AJ2402" s="72"/>
      <c r="AK2402" s="72"/>
    </row>
    <row r="2403" ht="14.25" customHeight="1">
      <c r="A2403" s="78">
        <v>2400.0</v>
      </c>
      <c r="C2403" s="78" t="str">
        <f>VLOOKUP(G2403,[1]Macrodata_CCF!$A$3:$D$55,4,FALSE)</f>
        <v>#ERROR!</v>
      </c>
      <c r="E2403" s="79" t="str">
        <f>VLOOKUP(G2403,[1]Macrodata_CCF!$A$3:$B$55,2,FALSE)</f>
        <v>#ERROR!</v>
      </c>
      <c r="F2403" s="78">
        <v>0.0</v>
      </c>
      <c r="G2403" s="80">
        <v>33.0</v>
      </c>
      <c r="H2403" s="81">
        <v>51695.0</v>
      </c>
      <c r="I2403" s="81">
        <v>130000.0</v>
      </c>
      <c r="J2403" s="81">
        <v>62660.0</v>
      </c>
      <c r="K2403" s="81">
        <v>130000.0</v>
      </c>
      <c r="L2403" s="82">
        <v>0.1400293723261605</v>
      </c>
      <c r="N2403" s="83">
        <f t="shared" si="1"/>
        <v>0.1400293723</v>
      </c>
      <c r="O2403" s="83">
        <f t="shared" si="2"/>
        <v>0.1400293723</v>
      </c>
      <c r="Q2403" s="83">
        <f t="shared" si="3"/>
        <v>0.6023461538</v>
      </c>
      <c r="R2403" s="83">
        <f t="shared" si="4"/>
        <v>0.1400293723</v>
      </c>
      <c r="S2403" s="83" t="b">
        <f t="shared" si="5"/>
        <v>0</v>
      </c>
      <c r="T2403" s="72"/>
      <c r="U2403" s="72"/>
      <c r="V2403" s="72"/>
      <c r="W2403" s="72"/>
      <c r="X2403" s="72"/>
      <c r="Y2403" s="72"/>
      <c r="Z2403" s="72"/>
      <c r="AA2403" s="72"/>
      <c r="AB2403" s="72"/>
      <c r="AC2403" s="72"/>
      <c r="AD2403" s="72"/>
      <c r="AE2403" s="72"/>
      <c r="AF2403" s="72"/>
      <c r="AG2403" s="72"/>
      <c r="AH2403" s="72"/>
      <c r="AI2403" s="72"/>
      <c r="AJ2403" s="72"/>
      <c r="AK2403" s="72"/>
    </row>
    <row r="2404" ht="14.25" customHeight="1">
      <c r="A2404" s="78">
        <v>2401.0</v>
      </c>
      <c r="C2404" s="78" t="str">
        <f>VLOOKUP(G2404,[1]Macrodata_CCF!$A$3:$D$55,4,FALSE)</f>
        <v>#ERROR!</v>
      </c>
      <c r="E2404" s="79" t="str">
        <f>VLOOKUP(G2404,[1]Macrodata_CCF!$A$3:$B$55,2,FALSE)</f>
        <v>#ERROR!</v>
      </c>
      <c r="F2404" s="78">
        <v>0.0</v>
      </c>
      <c r="G2404" s="80">
        <v>11.0</v>
      </c>
      <c r="H2404" s="81">
        <v>9360.0</v>
      </c>
      <c r="I2404" s="81">
        <v>320000.0</v>
      </c>
      <c r="J2404" s="81">
        <v>71490.0</v>
      </c>
      <c r="K2404" s="81">
        <v>320000.0</v>
      </c>
      <c r="L2404" s="82">
        <v>0.2000064383208859</v>
      </c>
      <c r="N2404" s="83">
        <f t="shared" si="1"/>
        <v>0.2000064383</v>
      </c>
      <c r="O2404" s="83">
        <f t="shared" si="2"/>
        <v>0.2000064383</v>
      </c>
      <c r="Q2404" s="83">
        <f t="shared" si="3"/>
        <v>0.97075</v>
      </c>
      <c r="R2404" s="83">
        <f t="shared" si="4"/>
        <v>0.2000064383</v>
      </c>
      <c r="S2404" s="83" t="b">
        <f t="shared" si="5"/>
        <v>0</v>
      </c>
      <c r="T2404" s="72"/>
      <c r="U2404" s="72"/>
      <c r="V2404" s="72"/>
      <c r="W2404" s="72"/>
      <c r="X2404" s="72"/>
      <c r="Y2404" s="72"/>
      <c r="Z2404" s="72"/>
      <c r="AA2404" s="72"/>
      <c r="AB2404" s="72"/>
      <c r="AC2404" s="72"/>
      <c r="AD2404" s="72"/>
      <c r="AE2404" s="72"/>
      <c r="AF2404" s="72"/>
      <c r="AG2404" s="72"/>
      <c r="AH2404" s="72"/>
      <c r="AI2404" s="72"/>
      <c r="AJ2404" s="72"/>
      <c r="AK2404" s="72"/>
    </row>
    <row r="2405" ht="14.25" customHeight="1">
      <c r="A2405" s="78">
        <v>2402.0</v>
      </c>
      <c r="C2405" s="78" t="str">
        <f>VLOOKUP(G2405,[1]Macrodata_CCF!$A$3:$D$55,4,FALSE)</f>
        <v>#ERROR!</v>
      </c>
      <c r="E2405" s="79" t="str">
        <f>VLOOKUP(G2405,[1]Macrodata_CCF!$A$3:$B$55,2,FALSE)</f>
        <v>#ERROR!</v>
      </c>
      <c r="F2405" s="78">
        <v>1.0</v>
      </c>
      <c r="G2405" s="80">
        <v>44.0</v>
      </c>
      <c r="H2405" s="81">
        <v>0.0</v>
      </c>
      <c r="I2405" s="81">
        <v>960000.0</v>
      </c>
      <c r="J2405" s="81">
        <v>547200.0</v>
      </c>
      <c r="K2405" s="81">
        <v>960000.0</v>
      </c>
      <c r="L2405" s="82">
        <v>0.57</v>
      </c>
      <c r="N2405" s="83">
        <f t="shared" si="1"/>
        <v>0.57</v>
      </c>
      <c r="O2405" s="83">
        <f t="shared" si="2"/>
        <v>0.57</v>
      </c>
      <c r="Q2405" s="83">
        <f t="shared" si="3"/>
        <v>1</v>
      </c>
      <c r="R2405" s="83">
        <f t="shared" si="4"/>
        <v>0.57</v>
      </c>
      <c r="S2405" s="83" t="b">
        <f t="shared" si="5"/>
        <v>0</v>
      </c>
      <c r="T2405" s="72"/>
      <c r="U2405" s="72"/>
      <c r="V2405" s="72"/>
      <c r="W2405" s="72"/>
      <c r="X2405" s="72"/>
      <c r="Y2405" s="72"/>
      <c r="Z2405" s="72"/>
      <c r="AA2405" s="72"/>
      <c r="AB2405" s="72"/>
      <c r="AC2405" s="72"/>
      <c r="AD2405" s="72"/>
      <c r="AE2405" s="72"/>
      <c r="AF2405" s="72"/>
      <c r="AG2405" s="72"/>
      <c r="AH2405" s="72"/>
      <c r="AI2405" s="72"/>
      <c r="AJ2405" s="72"/>
      <c r="AK2405" s="72"/>
    </row>
    <row r="2406" ht="14.25" customHeight="1">
      <c r="A2406" s="78">
        <v>2403.0</v>
      </c>
      <c r="C2406" s="78" t="str">
        <f>VLOOKUP(G2406,[1]Macrodata_CCF!$A$3:$D$55,4,FALSE)</f>
        <v>#ERROR!</v>
      </c>
      <c r="E2406" s="79" t="str">
        <f>VLOOKUP(G2406,[1]Macrodata_CCF!$A$3:$B$55,2,FALSE)</f>
        <v>#ERROR!</v>
      </c>
      <c r="F2406" s="78">
        <v>0.0</v>
      </c>
      <c r="G2406" s="80">
        <v>19.0</v>
      </c>
      <c r="H2406" s="81">
        <v>268085.0</v>
      </c>
      <c r="I2406" s="81">
        <v>570000.0</v>
      </c>
      <c r="J2406" s="81">
        <v>183550.0</v>
      </c>
      <c r="K2406" s="81">
        <v>570000.0</v>
      </c>
      <c r="L2406" s="82">
        <v>-0.2799960253713794</v>
      </c>
      <c r="N2406" s="83">
        <f t="shared" si="1"/>
        <v>-0.2799960254</v>
      </c>
      <c r="O2406" s="83">
        <f t="shared" si="2"/>
        <v>0</v>
      </c>
      <c r="Q2406" s="83">
        <f t="shared" si="3"/>
        <v>0.5296754386</v>
      </c>
      <c r="R2406" s="83">
        <f t="shared" si="4"/>
        <v>-0.2799960254</v>
      </c>
      <c r="S2406" s="83" t="b">
        <f t="shared" si="5"/>
        <v>0</v>
      </c>
      <c r="T2406" s="72"/>
      <c r="U2406" s="72"/>
      <c r="V2406" s="72"/>
      <c r="W2406" s="72"/>
      <c r="X2406" s="72"/>
      <c r="Y2406" s="72"/>
      <c r="Z2406" s="72"/>
      <c r="AA2406" s="72"/>
      <c r="AB2406" s="72"/>
      <c r="AC2406" s="72"/>
      <c r="AD2406" s="72"/>
      <c r="AE2406" s="72"/>
      <c r="AF2406" s="72"/>
      <c r="AG2406" s="72"/>
      <c r="AH2406" s="72"/>
      <c r="AI2406" s="72"/>
      <c r="AJ2406" s="72"/>
      <c r="AK2406" s="72"/>
    </row>
    <row r="2407" ht="14.25" customHeight="1">
      <c r="A2407" s="78">
        <v>2404.0</v>
      </c>
      <c r="C2407" s="78" t="str">
        <f>VLOOKUP(G2407,[1]Macrodata_CCF!$A$3:$D$55,4,FALSE)</f>
        <v>#ERROR!</v>
      </c>
      <c r="E2407" s="79" t="str">
        <f>VLOOKUP(G2407,[1]Macrodata_CCF!$A$3:$B$55,2,FALSE)</f>
        <v>#ERROR!</v>
      </c>
      <c r="F2407" s="78">
        <v>0.0</v>
      </c>
      <c r="G2407" s="80">
        <v>21.0</v>
      </c>
      <c r="H2407" s="81">
        <v>16935.0</v>
      </c>
      <c r="I2407" s="81">
        <v>660000.0</v>
      </c>
      <c r="J2407" s="81">
        <v>16935.0</v>
      </c>
      <c r="K2407" s="81">
        <v>660000.0</v>
      </c>
      <c r="L2407" s="82">
        <v>0.0</v>
      </c>
      <c r="N2407" s="83">
        <f t="shared" si="1"/>
        <v>0</v>
      </c>
      <c r="O2407" s="83">
        <f t="shared" si="2"/>
        <v>0</v>
      </c>
      <c r="Q2407" s="83">
        <f t="shared" si="3"/>
        <v>0.9743409091</v>
      </c>
      <c r="R2407" s="83">
        <f t="shared" si="4"/>
        <v>0</v>
      </c>
      <c r="S2407" s="83" t="b">
        <f t="shared" si="5"/>
        <v>0</v>
      </c>
      <c r="T2407" s="72"/>
      <c r="U2407" s="72"/>
      <c r="V2407" s="72"/>
      <c r="W2407" s="72"/>
      <c r="X2407" s="72"/>
      <c r="Y2407" s="72"/>
      <c r="Z2407" s="72"/>
      <c r="AA2407" s="72"/>
      <c r="AB2407" s="72"/>
      <c r="AC2407" s="72"/>
      <c r="AD2407" s="72"/>
      <c r="AE2407" s="72"/>
      <c r="AF2407" s="72"/>
      <c r="AG2407" s="72"/>
      <c r="AH2407" s="72"/>
      <c r="AI2407" s="72"/>
      <c r="AJ2407" s="72"/>
      <c r="AK2407" s="72"/>
    </row>
    <row r="2408" ht="14.25" customHeight="1">
      <c r="A2408" s="78">
        <v>2405.0</v>
      </c>
      <c r="C2408" s="78" t="str">
        <f>VLOOKUP(G2408,[1]Macrodata_CCF!$A$3:$D$55,4,FALSE)</f>
        <v>#ERROR!</v>
      </c>
      <c r="E2408" s="79" t="str">
        <f>VLOOKUP(G2408,[1]Macrodata_CCF!$A$3:$B$55,2,FALSE)</f>
        <v>#ERROR!</v>
      </c>
      <c r="F2408" s="78">
        <v>0.0</v>
      </c>
      <c r="G2408" s="80">
        <v>45.0</v>
      </c>
      <c r="H2408" s="81">
        <v>397870.0</v>
      </c>
      <c r="I2408" s="81">
        <v>420000.0</v>
      </c>
      <c r="J2408" s="81">
        <v>402075.0</v>
      </c>
      <c r="K2408" s="81">
        <v>420000.0</v>
      </c>
      <c r="L2408" s="82">
        <v>0.1900135562584727</v>
      </c>
      <c r="N2408" s="83">
        <f t="shared" si="1"/>
        <v>0.1900135563</v>
      </c>
      <c r="O2408" s="83">
        <f t="shared" si="2"/>
        <v>0.1900135563</v>
      </c>
      <c r="Q2408" s="83">
        <f t="shared" si="3"/>
        <v>0.05269047619</v>
      </c>
      <c r="R2408" s="83">
        <f t="shared" si="4"/>
        <v>0.01001190476</v>
      </c>
      <c r="S2408" s="83" t="b">
        <f t="shared" si="5"/>
        <v>0</v>
      </c>
      <c r="T2408" s="72"/>
      <c r="U2408" s="72"/>
      <c r="V2408" s="72"/>
      <c r="W2408" s="72"/>
      <c r="X2408" s="72"/>
      <c r="Y2408" s="72"/>
      <c r="Z2408" s="72"/>
      <c r="AA2408" s="72"/>
      <c r="AB2408" s="72"/>
      <c r="AC2408" s="72"/>
      <c r="AD2408" s="72"/>
      <c r="AE2408" s="72"/>
      <c r="AF2408" s="72"/>
      <c r="AG2408" s="72"/>
      <c r="AH2408" s="72"/>
      <c r="AI2408" s="72"/>
      <c r="AJ2408" s="72"/>
      <c r="AK2408" s="72"/>
    </row>
    <row r="2409" ht="14.25" customHeight="1">
      <c r="A2409" s="78">
        <v>2406.0</v>
      </c>
      <c r="C2409" s="78" t="str">
        <f>VLOOKUP(G2409,[1]Macrodata_CCF!$A$3:$D$55,4,FALSE)</f>
        <v>#ERROR!</v>
      </c>
      <c r="E2409" s="79" t="str">
        <f>VLOOKUP(G2409,[1]Macrodata_CCF!$A$3:$B$55,2,FALSE)</f>
        <v>#ERROR!</v>
      </c>
      <c r="F2409" s="78">
        <v>0.0</v>
      </c>
      <c r="G2409" s="80">
        <v>1.0</v>
      </c>
      <c r="H2409" s="81">
        <v>0.0</v>
      </c>
      <c r="I2409" s="81">
        <v>40000.0</v>
      </c>
      <c r="J2409" s="81">
        <v>10000.0</v>
      </c>
      <c r="K2409" s="81">
        <v>40000.0</v>
      </c>
      <c r="L2409" s="82">
        <v>0.25</v>
      </c>
      <c r="N2409" s="83">
        <f t="shared" si="1"/>
        <v>0.25</v>
      </c>
      <c r="O2409" s="83">
        <f t="shared" si="2"/>
        <v>0.25</v>
      </c>
      <c r="Q2409" s="83">
        <f t="shared" si="3"/>
        <v>1</v>
      </c>
      <c r="R2409" s="83">
        <f t="shared" si="4"/>
        <v>0.25</v>
      </c>
      <c r="S2409" s="83" t="b">
        <f t="shared" si="5"/>
        <v>0</v>
      </c>
      <c r="T2409" s="72"/>
      <c r="U2409" s="72"/>
      <c r="V2409" s="72"/>
      <c r="W2409" s="72"/>
      <c r="X2409" s="72"/>
      <c r="Y2409" s="72"/>
      <c r="Z2409" s="72"/>
      <c r="AA2409" s="72"/>
      <c r="AB2409" s="72"/>
      <c r="AC2409" s="72"/>
      <c r="AD2409" s="72"/>
      <c r="AE2409" s="72"/>
      <c r="AF2409" s="72"/>
      <c r="AG2409" s="72"/>
      <c r="AH2409" s="72"/>
      <c r="AI2409" s="72"/>
      <c r="AJ2409" s="72"/>
      <c r="AK2409" s="72"/>
    </row>
    <row r="2410" ht="14.25" customHeight="1">
      <c r="A2410" s="78">
        <v>2407.0</v>
      </c>
      <c r="C2410" s="78" t="str">
        <f>VLOOKUP(G2410,[1]Macrodata_CCF!$A$3:$D$55,4,FALSE)</f>
        <v>#ERROR!</v>
      </c>
      <c r="E2410" s="79" t="str">
        <f>VLOOKUP(G2410,[1]Macrodata_CCF!$A$3:$B$55,2,FALSE)</f>
        <v>#ERROR!</v>
      </c>
      <c r="F2410" s="78">
        <v>1.0</v>
      </c>
      <c r="G2410" s="80">
        <v>7.0</v>
      </c>
      <c r="H2410" s="81">
        <v>0.0</v>
      </c>
      <c r="I2410" s="81">
        <v>130000.0</v>
      </c>
      <c r="J2410" s="81">
        <v>74100.0</v>
      </c>
      <c r="K2410" s="81">
        <v>130000.0</v>
      </c>
      <c r="L2410" s="82">
        <v>0.57</v>
      </c>
      <c r="N2410" s="83">
        <f t="shared" si="1"/>
        <v>0.57</v>
      </c>
      <c r="O2410" s="83">
        <f t="shared" si="2"/>
        <v>0.57</v>
      </c>
      <c r="Q2410" s="83">
        <f t="shared" si="3"/>
        <v>1</v>
      </c>
      <c r="R2410" s="83">
        <f t="shared" si="4"/>
        <v>0.57</v>
      </c>
      <c r="S2410" s="83" t="b">
        <f t="shared" si="5"/>
        <v>0</v>
      </c>
      <c r="T2410" s="72"/>
      <c r="U2410" s="72"/>
      <c r="V2410" s="72"/>
      <c r="W2410" s="72"/>
      <c r="X2410" s="72"/>
      <c r="Y2410" s="72"/>
      <c r="Z2410" s="72"/>
      <c r="AA2410" s="72"/>
      <c r="AB2410" s="72"/>
      <c r="AC2410" s="72"/>
      <c r="AD2410" s="72"/>
      <c r="AE2410" s="72"/>
      <c r="AF2410" s="72"/>
      <c r="AG2410" s="72"/>
      <c r="AH2410" s="72"/>
      <c r="AI2410" s="72"/>
      <c r="AJ2410" s="72"/>
      <c r="AK2410" s="72"/>
    </row>
    <row r="2411" ht="14.25" customHeight="1">
      <c r="A2411" s="78">
        <v>2408.0</v>
      </c>
      <c r="C2411" s="78" t="str">
        <f>VLOOKUP(G2411,[1]Macrodata_CCF!$A$3:$D$55,4,FALSE)</f>
        <v>#ERROR!</v>
      </c>
      <c r="E2411" s="79" t="str">
        <f>VLOOKUP(G2411,[1]Macrodata_CCF!$A$3:$B$55,2,FALSE)</f>
        <v>#ERROR!</v>
      </c>
      <c r="F2411" s="78">
        <v>0.0</v>
      </c>
      <c r="G2411" s="80">
        <v>22.0</v>
      </c>
      <c r="H2411" s="81">
        <v>108010.0</v>
      </c>
      <c r="I2411" s="81">
        <v>130000.0</v>
      </c>
      <c r="J2411" s="81">
        <v>112190.0</v>
      </c>
      <c r="K2411" s="81">
        <v>130000.0</v>
      </c>
      <c r="L2411" s="82">
        <v>0.1900864029104138</v>
      </c>
      <c r="N2411" s="83">
        <f t="shared" si="1"/>
        <v>0.1900864029</v>
      </c>
      <c r="O2411" s="83">
        <f t="shared" si="2"/>
        <v>0.1900864029</v>
      </c>
      <c r="Q2411" s="83">
        <f t="shared" si="3"/>
        <v>0.1691538462</v>
      </c>
      <c r="R2411" s="83">
        <f t="shared" si="4"/>
        <v>0.1900864029</v>
      </c>
      <c r="S2411" s="83" t="b">
        <f t="shared" si="5"/>
        <v>0</v>
      </c>
      <c r="T2411" s="72"/>
      <c r="U2411" s="72"/>
      <c r="V2411" s="72"/>
      <c r="W2411" s="72"/>
      <c r="X2411" s="72"/>
      <c r="Y2411" s="72"/>
      <c r="Z2411" s="72"/>
      <c r="AA2411" s="72"/>
      <c r="AB2411" s="72"/>
      <c r="AC2411" s="72"/>
      <c r="AD2411" s="72"/>
      <c r="AE2411" s="72"/>
      <c r="AF2411" s="72"/>
      <c r="AG2411" s="72"/>
      <c r="AH2411" s="72"/>
      <c r="AI2411" s="72"/>
      <c r="AJ2411" s="72"/>
      <c r="AK2411" s="72"/>
    </row>
    <row r="2412" ht="14.25" customHeight="1">
      <c r="A2412" s="78">
        <v>2409.0</v>
      </c>
      <c r="C2412" s="78" t="str">
        <f>VLOOKUP(G2412,[1]Macrodata_CCF!$A$3:$D$55,4,FALSE)</f>
        <v>#ERROR!</v>
      </c>
      <c r="E2412" s="79" t="str">
        <f>VLOOKUP(G2412,[1]Macrodata_CCF!$A$3:$B$55,2,FALSE)</f>
        <v>#ERROR!</v>
      </c>
      <c r="F2412" s="78">
        <v>0.0</v>
      </c>
      <c r="G2412" s="80">
        <v>45.0</v>
      </c>
      <c r="H2412" s="81">
        <v>0.0</v>
      </c>
      <c r="I2412" s="81">
        <v>720000.0</v>
      </c>
      <c r="J2412" s="81">
        <v>100800.0</v>
      </c>
      <c r="K2412" s="81">
        <v>720000.0</v>
      </c>
      <c r="L2412" s="82">
        <v>0.14</v>
      </c>
      <c r="N2412" s="83">
        <f t="shared" si="1"/>
        <v>0.14</v>
      </c>
      <c r="O2412" s="83">
        <f t="shared" si="2"/>
        <v>0.14</v>
      </c>
      <c r="Q2412" s="83">
        <f t="shared" si="3"/>
        <v>1</v>
      </c>
      <c r="R2412" s="83">
        <f t="shared" si="4"/>
        <v>0.14</v>
      </c>
      <c r="S2412" s="83" t="b">
        <f t="shared" si="5"/>
        <v>0</v>
      </c>
      <c r="T2412" s="72"/>
      <c r="U2412" s="72"/>
      <c r="V2412" s="72"/>
      <c r="W2412" s="72"/>
      <c r="X2412" s="72"/>
      <c r="Y2412" s="72"/>
      <c r="Z2412" s="72"/>
      <c r="AA2412" s="72"/>
      <c r="AB2412" s="72"/>
      <c r="AC2412" s="72"/>
      <c r="AD2412" s="72"/>
      <c r="AE2412" s="72"/>
      <c r="AF2412" s="72"/>
      <c r="AG2412" s="72"/>
      <c r="AH2412" s="72"/>
      <c r="AI2412" s="72"/>
      <c r="AJ2412" s="72"/>
      <c r="AK2412" s="72"/>
    </row>
    <row r="2413" ht="14.25" customHeight="1">
      <c r="A2413" s="78">
        <v>2410.0</v>
      </c>
      <c r="C2413" s="78" t="str">
        <f>VLOOKUP(G2413,[1]Macrodata_CCF!$A$3:$D$55,4,FALSE)</f>
        <v>#ERROR!</v>
      </c>
      <c r="E2413" s="79" t="str">
        <f>VLOOKUP(G2413,[1]Macrodata_CCF!$A$3:$B$55,2,FALSE)</f>
        <v>#ERROR!</v>
      </c>
      <c r="F2413" s="78">
        <v>0.0</v>
      </c>
      <c r="G2413" s="80">
        <v>47.0</v>
      </c>
      <c r="H2413" s="81">
        <v>0.0</v>
      </c>
      <c r="I2413" s="81">
        <v>120000.0</v>
      </c>
      <c r="J2413" s="81">
        <v>0.0</v>
      </c>
      <c r="K2413" s="81">
        <v>120000.0</v>
      </c>
      <c r="L2413" s="82">
        <v>0.0</v>
      </c>
      <c r="N2413" s="83">
        <f t="shared" si="1"/>
        <v>0</v>
      </c>
      <c r="O2413" s="83">
        <f t="shared" si="2"/>
        <v>0</v>
      </c>
      <c r="Q2413" s="83">
        <f t="shared" si="3"/>
        <v>1</v>
      </c>
      <c r="R2413" s="83">
        <f t="shared" si="4"/>
        <v>0</v>
      </c>
      <c r="S2413" s="83" t="b">
        <f t="shared" si="5"/>
        <v>0</v>
      </c>
      <c r="T2413" s="72"/>
      <c r="U2413" s="72"/>
      <c r="V2413" s="72"/>
      <c r="W2413" s="72"/>
      <c r="X2413" s="72"/>
      <c r="Y2413" s="72"/>
      <c r="Z2413" s="72"/>
      <c r="AA2413" s="72"/>
      <c r="AB2413" s="72"/>
      <c r="AC2413" s="72"/>
      <c r="AD2413" s="72"/>
      <c r="AE2413" s="72"/>
      <c r="AF2413" s="72"/>
      <c r="AG2413" s="72"/>
      <c r="AH2413" s="72"/>
      <c r="AI2413" s="72"/>
      <c r="AJ2413" s="72"/>
      <c r="AK2413" s="72"/>
    </row>
    <row r="2414" ht="14.25" customHeight="1">
      <c r="A2414" s="78">
        <v>2411.0</v>
      </c>
      <c r="C2414" s="78" t="str">
        <f>VLOOKUP(G2414,[1]Macrodata_CCF!$A$3:$D$55,4,FALSE)</f>
        <v>#ERROR!</v>
      </c>
      <c r="E2414" s="79" t="str">
        <f>VLOOKUP(G2414,[1]Macrodata_CCF!$A$3:$B$55,2,FALSE)</f>
        <v>#ERROR!</v>
      </c>
      <c r="F2414" s="78">
        <v>0.0</v>
      </c>
      <c r="G2414" s="80">
        <v>52.0</v>
      </c>
      <c r="H2414" s="81">
        <v>57915.0</v>
      </c>
      <c r="I2414" s="81">
        <v>70000.0</v>
      </c>
      <c r="J2414" s="81">
        <v>58400.0</v>
      </c>
      <c r="K2414" s="81">
        <v>70000.0</v>
      </c>
      <c r="L2414" s="82">
        <v>0.04013239553165081</v>
      </c>
      <c r="N2414" s="83">
        <f t="shared" si="1"/>
        <v>0.04013239553</v>
      </c>
      <c r="O2414" s="83">
        <f t="shared" si="2"/>
        <v>0.04013239553</v>
      </c>
      <c r="Q2414" s="83">
        <f t="shared" si="3"/>
        <v>0.1726428571</v>
      </c>
      <c r="R2414" s="83">
        <f t="shared" si="4"/>
        <v>0.04013239553</v>
      </c>
      <c r="S2414" s="83" t="b">
        <f t="shared" si="5"/>
        <v>0</v>
      </c>
      <c r="T2414" s="72"/>
      <c r="U2414" s="72"/>
      <c r="V2414" s="72"/>
      <c r="W2414" s="72"/>
      <c r="X2414" s="72"/>
      <c r="Y2414" s="72"/>
      <c r="Z2414" s="72"/>
      <c r="AA2414" s="72"/>
      <c r="AB2414" s="72"/>
      <c r="AC2414" s="72"/>
      <c r="AD2414" s="72"/>
      <c r="AE2414" s="72"/>
      <c r="AF2414" s="72"/>
      <c r="AG2414" s="72"/>
      <c r="AH2414" s="72"/>
      <c r="AI2414" s="72"/>
      <c r="AJ2414" s="72"/>
      <c r="AK2414" s="72"/>
    </row>
    <row r="2415" ht="14.25" customHeight="1">
      <c r="A2415" s="78">
        <v>2412.0</v>
      </c>
      <c r="C2415" s="78" t="str">
        <f>VLOOKUP(G2415,[1]Macrodata_CCF!$A$3:$D$55,4,FALSE)</f>
        <v>#ERROR!</v>
      </c>
      <c r="E2415" s="79" t="str">
        <f>VLOOKUP(G2415,[1]Macrodata_CCF!$A$3:$B$55,2,FALSE)</f>
        <v>#ERROR!</v>
      </c>
      <c r="F2415" s="78">
        <v>0.0</v>
      </c>
      <c r="G2415" s="80">
        <v>1.0</v>
      </c>
      <c r="H2415" s="81">
        <v>432715.0</v>
      </c>
      <c r="I2415" s="81">
        <v>480000.0</v>
      </c>
      <c r="J2415" s="81">
        <v>489600.0</v>
      </c>
      <c r="K2415" s="81">
        <v>480000.0</v>
      </c>
      <c r="L2415" s="82">
        <v>1.203024214867294</v>
      </c>
      <c r="N2415" s="83">
        <f t="shared" si="1"/>
        <v>1.203024215</v>
      </c>
      <c r="O2415" s="83">
        <f t="shared" si="2"/>
        <v>1</v>
      </c>
      <c r="Q2415" s="83">
        <f t="shared" si="3"/>
        <v>0.09851041667</v>
      </c>
      <c r="R2415" s="83">
        <f t="shared" si="4"/>
        <v>0.1185104167</v>
      </c>
      <c r="S2415" s="83" t="b">
        <f t="shared" si="5"/>
        <v>1</v>
      </c>
      <c r="T2415" s="72"/>
      <c r="U2415" s="72"/>
      <c r="V2415" s="72"/>
      <c r="W2415" s="72"/>
      <c r="X2415" s="72"/>
      <c r="Y2415" s="72"/>
      <c r="Z2415" s="72"/>
      <c r="AA2415" s="72"/>
      <c r="AB2415" s="72"/>
      <c r="AC2415" s="72"/>
      <c r="AD2415" s="72"/>
      <c r="AE2415" s="72"/>
      <c r="AF2415" s="72"/>
      <c r="AG2415" s="72"/>
      <c r="AH2415" s="72"/>
      <c r="AI2415" s="72"/>
      <c r="AJ2415" s="72"/>
      <c r="AK2415" s="72"/>
    </row>
    <row r="2416" ht="14.25" customHeight="1">
      <c r="A2416" s="78">
        <v>2413.0</v>
      </c>
      <c r="C2416" s="78" t="str">
        <f>VLOOKUP(G2416,[1]Macrodata_CCF!$A$3:$D$55,4,FALSE)</f>
        <v>#ERROR!</v>
      </c>
      <c r="E2416" s="79" t="str">
        <f>VLOOKUP(G2416,[1]Macrodata_CCF!$A$3:$B$55,2,FALSE)</f>
        <v>#ERROR!</v>
      </c>
      <c r="F2416" s="78">
        <v>0.0</v>
      </c>
      <c r="G2416" s="80">
        <v>50.0</v>
      </c>
      <c r="H2416" s="81">
        <v>0.0</v>
      </c>
      <c r="I2416" s="81">
        <v>660000.0</v>
      </c>
      <c r="J2416" s="81">
        <v>19800.0</v>
      </c>
      <c r="K2416" s="81">
        <v>660000.0</v>
      </c>
      <c r="L2416" s="82">
        <v>0.03</v>
      </c>
      <c r="N2416" s="83">
        <f t="shared" si="1"/>
        <v>0.03</v>
      </c>
      <c r="O2416" s="83">
        <f t="shared" si="2"/>
        <v>0.03</v>
      </c>
      <c r="Q2416" s="83">
        <f t="shared" si="3"/>
        <v>1</v>
      </c>
      <c r="R2416" s="83">
        <f t="shared" si="4"/>
        <v>0.03</v>
      </c>
      <c r="S2416" s="83" t="b">
        <f t="shared" si="5"/>
        <v>0</v>
      </c>
      <c r="T2416" s="72"/>
      <c r="U2416" s="72"/>
      <c r="V2416" s="72"/>
      <c r="W2416" s="72"/>
      <c r="X2416" s="72"/>
      <c r="Y2416" s="72"/>
      <c r="Z2416" s="72"/>
      <c r="AA2416" s="72"/>
      <c r="AB2416" s="72"/>
      <c r="AC2416" s="72"/>
      <c r="AD2416" s="72"/>
      <c r="AE2416" s="72"/>
      <c r="AF2416" s="72"/>
      <c r="AG2416" s="72"/>
      <c r="AH2416" s="72"/>
      <c r="AI2416" s="72"/>
      <c r="AJ2416" s="72"/>
      <c r="AK2416" s="72"/>
    </row>
    <row r="2417" ht="14.25" customHeight="1">
      <c r="A2417" s="78">
        <v>2414.0</v>
      </c>
      <c r="C2417" s="78" t="str">
        <f>VLOOKUP(G2417,[1]Macrodata_CCF!$A$3:$D$55,4,FALSE)</f>
        <v>#ERROR!</v>
      </c>
      <c r="E2417" s="79" t="str">
        <f>VLOOKUP(G2417,[1]Macrodata_CCF!$A$3:$B$55,2,FALSE)</f>
        <v>#ERROR!</v>
      </c>
      <c r="F2417" s="78">
        <v>0.0</v>
      </c>
      <c r="G2417" s="80">
        <v>38.0</v>
      </c>
      <c r="H2417" s="81">
        <v>170100.0</v>
      </c>
      <c r="I2417" s="81">
        <v>330000.0</v>
      </c>
      <c r="J2417" s="81">
        <v>179695.0</v>
      </c>
      <c r="K2417" s="81">
        <v>330000.0</v>
      </c>
      <c r="L2417" s="82">
        <v>0.06000625390869294</v>
      </c>
      <c r="N2417" s="83">
        <f t="shared" si="1"/>
        <v>0.06000625391</v>
      </c>
      <c r="O2417" s="83">
        <f t="shared" si="2"/>
        <v>0.06000625391</v>
      </c>
      <c r="Q2417" s="83">
        <f t="shared" si="3"/>
        <v>0.4845454545</v>
      </c>
      <c r="R2417" s="83">
        <f t="shared" si="4"/>
        <v>0.06000625391</v>
      </c>
      <c r="S2417" s="83" t="b">
        <f t="shared" si="5"/>
        <v>0</v>
      </c>
      <c r="T2417" s="72"/>
      <c r="U2417" s="72"/>
      <c r="V2417" s="72"/>
      <c r="W2417" s="72"/>
      <c r="X2417" s="72"/>
      <c r="Y2417" s="72"/>
      <c r="Z2417" s="72"/>
      <c r="AA2417" s="72"/>
      <c r="AB2417" s="72"/>
      <c r="AC2417" s="72"/>
      <c r="AD2417" s="72"/>
      <c r="AE2417" s="72"/>
      <c r="AF2417" s="72"/>
      <c r="AG2417" s="72"/>
      <c r="AH2417" s="72"/>
      <c r="AI2417" s="72"/>
      <c r="AJ2417" s="72"/>
      <c r="AK2417" s="72"/>
    </row>
    <row r="2418" ht="14.25" customHeight="1">
      <c r="A2418" s="78">
        <v>2415.0</v>
      </c>
      <c r="C2418" s="78" t="str">
        <f>VLOOKUP(G2418,[1]Macrodata_CCF!$A$3:$D$55,4,FALSE)</f>
        <v>#ERROR!</v>
      </c>
      <c r="E2418" s="79" t="str">
        <f>VLOOKUP(G2418,[1]Macrodata_CCF!$A$3:$B$55,2,FALSE)</f>
        <v>#ERROR!</v>
      </c>
      <c r="F2418" s="78">
        <v>0.0</v>
      </c>
      <c r="G2418" s="80">
        <v>38.0</v>
      </c>
      <c r="H2418" s="81">
        <v>389420.0</v>
      </c>
      <c r="I2418" s="81">
        <v>600000.0</v>
      </c>
      <c r="J2418" s="81">
        <v>416795.0</v>
      </c>
      <c r="K2418" s="81">
        <v>600000.0</v>
      </c>
      <c r="L2418" s="82">
        <v>0.1299981004843765</v>
      </c>
      <c r="N2418" s="83">
        <f t="shared" si="1"/>
        <v>0.1299981005</v>
      </c>
      <c r="O2418" s="83">
        <f t="shared" si="2"/>
        <v>0.1299981005</v>
      </c>
      <c r="Q2418" s="83">
        <f t="shared" si="3"/>
        <v>0.3509666667</v>
      </c>
      <c r="R2418" s="83">
        <f t="shared" si="4"/>
        <v>0.1299981005</v>
      </c>
      <c r="S2418" s="83" t="b">
        <f t="shared" si="5"/>
        <v>0</v>
      </c>
      <c r="T2418" s="72"/>
      <c r="U2418" s="72"/>
      <c r="V2418" s="72"/>
      <c r="W2418" s="72"/>
      <c r="X2418" s="72"/>
      <c r="Y2418" s="72"/>
      <c r="Z2418" s="72"/>
      <c r="AA2418" s="72"/>
      <c r="AB2418" s="72"/>
      <c r="AC2418" s="72"/>
      <c r="AD2418" s="72"/>
      <c r="AE2418" s="72"/>
      <c r="AF2418" s="72"/>
      <c r="AG2418" s="72"/>
      <c r="AH2418" s="72"/>
      <c r="AI2418" s="72"/>
      <c r="AJ2418" s="72"/>
      <c r="AK2418" s="72"/>
    </row>
    <row r="2419" ht="14.25" customHeight="1">
      <c r="A2419" s="78">
        <v>2416.0</v>
      </c>
      <c r="C2419" s="78" t="str">
        <f>VLOOKUP(G2419,[1]Macrodata_CCF!$A$3:$D$55,4,FALSE)</f>
        <v>#ERROR!</v>
      </c>
      <c r="E2419" s="79" t="str">
        <f>VLOOKUP(G2419,[1]Macrodata_CCF!$A$3:$B$55,2,FALSE)</f>
        <v>#ERROR!</v>
      </c>
      <c r="F2419" s="78">
        <v>0.0</v>
      </c>
      <c r="G2419" s="80">
        <v>36.0</v>
      </c>
      <c r="H2419" s="81">
        <v>396895.0</v>
      </c>
      <c r="I2419" s="81">
        <v>800000.0</v>
      </c>
      <c r="J2419" s="81">
        <v>816000.0</v>
      </c>
      <c r="K2419" s="81">
        <v>800000.0</v>
      </c>
      <c r="L2419" s="82">
        <v>1.03969189169075</v>
      </c>
      <c r="N2419" s="83">
        <f t="shared" si="1"/>
        <v>1.039691892</v>
      </c>
      <c r="O2419" s="83">
        <f t="shared" si="2"/>
        <v>1</v>
      </c>
      <c r="Q2419" s="83">
        <f t="shared" si="3"/>
        <v>0.50388125</v>
      </c>
      <c r="R2419" s="83">
        <f t="shared" si="4"/>
        <v>1.039691892</v>
      </c>
      <c r="S2419" s="83" t="b">
        <f t="shared" si="5"/>
        <v>0</v>
      </c>
      <c r="T2419" s="72"/>
      <c r="U2419" s="72"/>
      <c r="V2419" s="72"/>
      <c r="W2419" s="72"/>
      <c r="X2419" s="72"/>
      <c r="Y2419" s="72"/>
      <c r="Z2419" s="72"/>
      <c r="AA2419" s="72"/>
      <c r="AB2419" s="72"/>
      <c r="AC2419" s="72"/>
      <c r="AD2419" s="72"/>
      <c r="AE2419" s="72"/>
      <c r="AF2419" s="72"/>
      <c r="AG2419" s="72"/>
      <c r="AH2419" s="72"/>
      <c r="AI2419" s="72"/>
      <c r="AJ2419" s="72"/>
      <c r="AK2419" s="72"/>
    </row>
    <row r="2420" ht="14.25" customHeight="1">
      <c r="A2420" s="78">
        <v>2417.0</v>
      </c>
      <c r="C2420" s="78" t="str">
        <f>VLOOKUP(G2420,[1]Macrodata_CCF!$A$3:$D$55,4,FALSE)</f>
        <v>#ERROR!</v>
      </c>
      <c r="E2420" s="79" t="str">
        <f>VLOOKUP(G2420,[1]Macrodata_CCF!$A$3:$B$55,2,FALSE)</f>
        <v>#ERROR!</v>
      </c>
      <c r="F2420" s="78">
        <v>0.0</v>
      </c>
      <c r="G2420" s="80">
        <v>44.0</v>
      </c>
      <c r="H2420" s="81">
        <v>272365.0</v>
      </c>
      <c r="I2420" s="81">
        <v>780000.0</v>
      </c>
      <c r="J2420" s="81">
        <v>353585.0</v>
      </c>
      <c r="K2420" s="81">
        <v>780000.0</v>
      </c>
      <c r="L2420" s="82">
        <v>0.1599968481290691</v>
      </c>
      <c r="N2420" s="83">
        <f t="shared" si="1"/>
        <v>0.1599968481</v>
      </c>
      <c r="O2420" s="83">
        <f t="shared" si="2"/>
        <v>0.1599968481</v>
      </c>
      <c r="Q2420" s="83">
        <f t="shared" si="3"/>
        <v>0.6508141026</v>
      </c>
      <c r="R2420" s="83">
        <f t="shared" si="4"/>
        <v>0.1599968481</v>
      </c>
      <c r="S2420" s="83" t="b">
        <f t="shared" si="5"/>
        <v>0</v>
      </c>
      <c r="T2420" s="72"/>
      <c r="U2420" s="72"/>
      <c r="V2420" s="72"/>
      <c r="W2420" s="72"/>
      <c r="X2420" s="72"/>
      <c r="Y2420" s="72"/>
      <c r="Z2420" s="72"/>
      <c r="AA2420" s="72"/>
      <c r="AB2420" s="72"/>
      <c r="AC2420" s="72"/>
      <c r="AD2420" s="72"/>
      <c r="AE2420" s="72"/>
      <c r="AF2420" s="72"/>
      <c r="AG2420" s="72"/>
      <c r="AH2420" s="72"/>
      <c r="AI2420" s="72"/>
      <c r="AJ2420" s="72"/>
      <c r="AK2420" s="72"/>
    </row>
    <row r="2421" ht="14.25" customHeight="1">
      <c r="A2421" s="78">
        <v>2418.0</v>
      </c>
      <c r="C2421" s="78" t="str">
        <f>VLOOKUP(G2421,[1]Macrodata_CCF!$A$3:$D$55,4,FALSE)</f>
        <v>#ERROR!</v>
      </c>
      <c r="E2421" s="79" t="str">
        <f>VLOOKUP(G2421,[1]Macrodata_CCF!$A$3:$B$55,2,FALSE)</f>
        <v>#ERROR!</v>
      </c>
      <c r="F2421" s="78">
        <v>0.0</v>
      </c>
      <c r="G2421" s="80">
        <v>30.0</v>
      </c>
      <c r="H2421" s="81">
        <v>73340.0</v>
      </c>
      <c r="I2421" s="81">
        <v>270000.0</v>
      </c>
      <c r="J2421" s="81">
        <v>100870.0</v>
      </c>
      <c r="K2421" s="81">
        <v>270000.0</v>
      </c>
      <c r="L2421" s="82">
        <v>0.1399877961964812</v>
      </c>
      <c r="N2421" s="83">
        <f t="shared" si="1"/>
        <v>0.1399877962</v>
      </c>
      <c r="O2421" s="83">
        <f t="shared" si="2"/>
        <v>0.1399877962</v>
      </c>
      <c r="Q2421" s="83">
        <f t="shared" si="3"/>
        <v>0.7283703704</v>
      </c>
      <c r="R2421" s="83">
        <f t="shared" si="4"/>
        <v>0.1399877962</v>
      </c>
      <c r="S2421" s="83" t="b">
        <f t="shared" si="5"/>
        <v>0</v>
      </c>
      <c r="T2421" s="72"/>
      <c r="U2421" s="72"/>
      <c r="V2421" s="72"/>
      <c r="W2421" s="72"/>
      <c r="X2421" s="72"/>
      <c r="Y2421" s="72"/>
      <c r="Z2421" s="72"/>
      <c r="AA2421" s="72"/>
      <c r="AB2421" s="72"/>
      <c r="AC2421" s="72"/>
      <c r="AD2421" s="72"/>
      <c r="AE2421" s="72"/>
      <c r="AF2421" s="72"/>
      <c r="AG2421" s="72"/>
      <c r="AH2421" s="72"/>
      <c r="AI2421" s="72"/>
      <c r="AJ2421" s="72"/>
      <c r="AK2421" s="72"/>
    </row>
    <row r="2422" ht="14.25" customHeight="1">
      <c r="A2422" s="78">
        <v>2419.0</v>
      </c>
      <c r="C2422" s="78" t="str">
        <f>VLOOKUP(G2422,[1]Macrodata_CCF!$A$3:$D$55,4,FALSE)</f>
        <v>#ERROR!</v>
      </c>
      <c r="E2422" s="79" t="str">
        <f>VLOOKUP(G2422,[1]Macrodata_CCF!$A$3:$B$55,2,FALSE)</f>
        <v>#ERROR!</v>
      </c>
      <c r="F2422" s="78">
        <v>0.0</v>
      </c>
      <c r="G2422" s="80">
        <v>42.0</v>
      </c>
      <c r="H2422" s="81">
        <v>103450.0</v>
      </c>
      <c r="I2422" s="81">
        <v>400000.0</v>
      </c>
      <c r="J2422" s="81">
        <v>408000.0</v>
      </c>
      <c r="K2422" s="81">
        <v>400000.0</v>
      </c>
      <c r="L2422" s="82">
        <v>1.026976901028494</v>
      </c>
      <c r="N2422" s="83">
        <f t="shared" si="1"/>
        <v>1.026976901</v>
      </c>
      <c r="O2422" s="83">
        <f t="shared" si="2"/>
        <v>1</v>
      </c>
      <c r="Q2422" s="83">
        <f t="shared" si="3"/>
        <v>0.741375</v>
      </c>
      <c r="R2422" s="83">
        <f t="shared" si="4"/>
        <v>1.026976901</v>
      </c>
      <c r="S2422" s="83" t="b">
        <f t="shared" si="5"/>
        <v>0</v>
      </c>
      <c r="T2422" s="72"/>
      <c r="U2422" s="72"/>
      <c r="V2422" s="72"/>
      <c r="W2422" s="72"/>
      <c r="X2422" s="72"/>
      <c r="Y2422" s="72"/>
      <c r="Z2422" s="72"/>
      <c r="AA2422" s="72"/>
      <c r="AB2422" s="72"/>
      <c r="AC2422" s="72"/>
      <c r="AD2422" s="72"/>
      <c r="AE2422" s="72"/>
      <c r="AF2422" s="72"/>
      <c r="AG2422" s="72"/>
      <c r="AH2422" s="72"/>
      <c r="AI2422" s="72"/>
      <c r="AJ2422" s="72"/>
      <c r="AK2422" s="72"/>
    </row>
    <row r="2423" ht="14.25" customHeight="1">
      <c r="A2423" s="78">
        <v>2420.0</v>
      </c>
      <c r="C2423" s="78" t="str">
        <f>VLOOKUP(G2423,[1]Macrodata_CCF!$A$3:$D$55,4,FALSE)</f>
        <v>#ERROR!</v>
      </c>
      <c r="E2423" s="79" t="str">
        <f>VLOOKUP(G2423,[1]Macrodata_CCF!$A$3:$B$55,2,FALSE)</f>
        <v>#ERROR!</v>
      </c>
      <c r="F2423" s="78">
        <v>0.0</v>
      </c>
      <c r="G2423" s="80">
        <v>3.0</v>
      </c>
      <c r="H2423" s="81">
        <v>84225.0</v>
      </c>
      <c r="I2423" s="81">
        <v>550000.0</v>
      </c>
      <c r="J2423" s="81">
        <v>205325.0</v>
      </c>
      <c r="K2423" s="81">
        <v>770000.0</v>
      </c>
      <c r="L2423" s="82">
        <v>0.2599967795609468</v>
      </c>
      <c r="N2423" s="83">
        <f t="shared" si="1"/>
        <v>0.2599967796</v>
      </c>
      <c r="O2423" s="83">
        <f t="shared" si="2"/>
        <v>0.2599967796</v>
      </c>
      <c r="Q2423" s="83">
        <f t="shared" si="3"/>
        <v>0.8468636364</v>
      </c>
      <c r="R2423" s="83">
        <f t="shared" si="4"/>
        <v>0.2599967796</v>
      </c>
      <c r="S2423" s="83" t="b">
        <f t="shared" si="5"/>
        <v>0</v>
      </c>
      <c r="T2423" s="72"/>
      <c r="U2423" s="72"/>
      <c r="V2423" s="72"/>
      <c r="W2423" s="72"/>
      <c r="X2423" s="72"/>
      <c r="Y2423" s="72"/>
      <c r="Z2423" s="72"/>
      <c r="AA2423" s="72"/>
      <c r="AB2423" s="72"/>
      <c r="AC2423" s="72"/>
      <c r="AD2423" s="72"/>
      <c r="AE2423" s="72"/>
      <c r="AF2423" s="72"/>
      <c r="AG2423" s="72"/>
      <c r="AH2423" s="72"/>
      <c r="AI2423" s="72"/>
      <c r="AJ2423" s="72"/>
      <c r="AK2423" s="72"/>
    </row>
    <row r="2424" ht="14.25" customHeight="1">
      <c r="A2424" s="78">
        <v>2421.0</v>
      </c>
      <c r="C2424" s="78" t="str">
        <f>VLOOKUP(G2424,[1]Macrodata_CCF!$A$3:$D$55,4,FALSE)</f>
        <v>#ERROR!</v>
      </c>
      <c r="E2424" s="79" t="str">
        <f>VLOOKUP(G2424,[1]Macrodata_CCF!$A$3:$B$55,2,FALSE)</f>
        <v>#ERROR!</v>
      </c>
      <c r="F2424" s="78">
        <v>0.0</v>
      </c>
      <c r="G2424" s="80">
        <v>24.0</v>
      </c>
      <c r="H2424" s="81">
        <v>126110.0</v>
      </c>
      <c r="I2424" s="81">
        <v>390000.0</v>
      </c>
      <c r="J2424" s="81">
        <v>4720.0</v>
      </c>
      <c r="K2424" s="81">
        <v>741000.0</v>
      </c>
      <c r="L2424" s="82">
        <v>-0.4600022736746371</v>
      </c>
      <c r="N2424" s="83">
        <f t="shared" si="1"/>
        <v>-0.4600022737</v>
      </c>
      <c r="O2424" s="83">
        <f t="shared" si="2"/>
        <v>0</v>
      </c>
      <c r="Q2424" s="83">
        <f t="shared" si="3"/>
        <v>0.6766410256</v>
      </c>
      <c r="R2424" s="83">
        <f t="shared" si="4"/>
        <v>-0.4600022737</v>
      </c>
      <c r="S2424" s="83" t="b">
        <f t="shared" si="5"/>
        <v>0</v>
      </c>
      <c r="T2424" s="72"/>
      <c r="U2424" s="72"/>
      <c r="V2424" s="72"/>
      <c r="W2424" s="72"/>
      <c r="X2424" s="72"/>
      <c r="Y2424" s="72"/>
      <c r="Z2424" s="72"/>
      <c r="AA2424" s="72"/>
      <c r="AB2424" s="72"/>
      <c r="AC2424" s="72"/>
      <c r="AD2424" s="72"/>
      <c r="AE2424" s="72"/>
      <c r="AF2424" s="72"/>
      <c r="AG2424" s="72"/>
      <c r="AH2424" s="72"/>
      <c r="AI2424" s="72"/>
      <c r="AJ2424" s="72"/>
      <c r="AK2424" s="72"/>
    </row>
    <row r="2425" ht="14.25" customHeight="1">
      <c r="A2425" s="78">
        <v>2422.0</v>
      </c>
      <c r="C2425" s="78" t="str">
        <f>VLOOKUP(G2425,[1]Macrodata_CCF!$A$3:$D$55,4,FALSE)</f>
        <v>#ERROR!</v>
      </c>
      <c r="E2425" s="79" t="str">
        <f>VLOOKUP(G2425,[1]Macrodata_CCF!$A$3:$B$55,2,FALSE)</f>
        <v>#ERROR!</v>
      </c>
      <c r="F2425" s="78">
        <v>0.0</v>
      </c>
      <c r="G2425" s="80">
        <v>35.0</v>
      </c>
      <c r="H2425" s="81">
        <v>0.0</v>
      </c>
      <c r="I2425" s="81">
        <v>550000.0</v>
      </c>
      <c r="J2425" s="81">
        <v>0.0</v>
      </c>
      <c r="K2425" s="81">
        <v>550000.0</v>
      </c>
      <c r="L2425" s="82">
        <v>0.0</v>
      </c>
      <c r="N2425" s="83">
        <f t="shared" si="1"/>
        <v>0</v>
      </c>
      <c r="O2425" s="83">
        <f t="shared" si="2"/>
        <v>0</v>
      </c>
      <c r="Q2425" s="83">
        <f t="shared" si="3"/>
        <v>1</v>
      </c>
      <c r="R2425" s="83">
        <f t="shared" si="4"/>
        <v>0</v>
      </c>
      <c r="S2425" s="83" t="b">
        <f t="shared" si="5"/>
        <v>0</v>
      </c>
      <c r="T2425" s="72"/>
      <c r="U2425" s="72"/>
      <c r="V2425" s="72"/>
      <c r="W2425" s="72"/>
      <c r="X2425" s="72"/>
      <c r="Y2425" s="72"/>
      <c r="Z2425" s="72"/>
      <c r="AA2425" s="72"/>
      <c r="AB2425" s="72"/>
      <c r="AC2425" s="72"/>
      <c r="AD2425" s="72"/>
      <c r="AE2425" s="72"/>
      <c r="AF2425" s="72"/>
      <c r="AG2425" s="72"/>
      <c r="AH2425" s="72"/>
      <c r="AI2425" s="72"/>
      <c r="AJ2425" s="72"/>
      <c r="AK2425" s="72"/>
    </row>
    <row r="2426" ht="14.25" customHeight="1">
      <c r="A2426" s="78">
        <v>2423.0</v>
      </c>
      <c r="C2426" s="78" t="str">
        <f>VLOOKUP(G2426,[1]Macrodata_CCF!$A$3:$D$55,4,FALSE)</f>
        <v>#ERROR!</v>
      </c>
      <c r="E2426" s="79" t="str">
        <f>VLOOKUP(G2426,[1]Macrodata_CCF!$A$3:$B$55,2,FALSE)</f>
        <v>#ERROR!</v>
      </c>
      <c r="F2426" s="78">
        <v>0.0</v>
      </c>
      <c r="G2426" s="80">
        <v>17.0</v>
      </c>
      <c r="H2426" s="81">
        <v>33255.0</v>
      </c>
      <c r="I2426" s="81">
        <v>270000.0</v>
      </c>
      <c r="J2426" s="81">
        <v>73500.0</v>
      </c>
      <c r="K2426" s="81">
        <v>270000.0</v>
      </c>
      <c r="L2426" s="82">
        <v>0.1699930304758284</v>
      </c>
      <c r="N2426" s="83">
        <f t="shared" si="1"/>
        <v>0.1699930305</v>
      </c>
      <c r="O2426" s="83">
        <f t="shared" si="2"/>
        <v>0.1699930305</v>
      </c>
      <c r="Q2426" s="83">
        <f t="shared" si="3"/>
        <v>0.8768333333</v>
      </c>
      <c r="R2426" s="83">
        <f t="shared" si="4"/>
        <v>0.1699930305</v>
      </c>
      <c r="S2426" s="83" t="b">
        <f t="shared" si="5"/>
        <v>0</v>
      </c>
      <c r="T2426" s="72"/>
      <c r="U2426" s="72"/>
      <c r="V2426" s="72"/>
      <c r="W2426" s="72"/>
      <c r="X2426" s="72"/>
      <c r="Y2426" s="72"/>
      <c r="Z2426" s="72"/>
      <c r="AA2426" s="72"/>
      <c r="AB2426" s="72"/>
      <c r="AC2426" s="72"/>
      <c r="AD2426" s="72"/>
      <c r="AE2426" s="72"/>
      <c r="AF2426" s="72"/>
      <c r="AG2426" s="72"/>
      <c r="AH2426" s="72"/>
      <c r="AI2426" s="72"/>
      <c r="AJ2426" s="72"/>
      <c r="AK2426" s="72"/>
    </row>
    <row r="2427" ht="14.25" customHeight="1">
      <c r="A2427" s="78">
        <v>2424.0</v>
      </c>
      <c r="C2427" s="78" t="str">
        <f>VLOOKUP(G2427,[1]Macrodata_CCF!$A$3:$D$55,4,FALSE)</f>
        <v>#ERROR!</v>
      </c>
      <c r="E2427" s="79" t="str">
        <f>VLOOKUP(G2427,[1]Macrodata_CCF!$A$3:$B$55,2,FALSE)</f>
        <v>#ERROR!</v>
      </c>
      <c r="F2427" s="78">
        <v>0.0</v>
      </c>
      <c r="G2427" s="80">
        <v>6.0</v>
      </c>
      <c r="H2427" s="81">
        <v>164025.0</v>
      </c>
      <c r="I2427" s="81">
        <v>710000.0</v>
      </c>
      <c r="J2427" s="81">
        <v>316900.0</v>
      </c>
      <c r="K2427" s="81">
        <v>710000.0</v>
      </c>
      <c r="L2427" s="82">
        <v>0.2800036631713906</v>
      </c>
      <c r="N2427" s="83">
        <f t="shared" si="1"/>
        <v>0.2800036632</v>
      </c>
      <c r="O2427" s="83">
        <f t="shared" si="2"/>
        <v>0.2800036632</v>
      </c>
      <c r="Q2427" s="83">
        <f t="shared" si="3"/>
        <v>0.7689788732</v>
      </c>
      <c r="R2427" s="83">
        <f t="shared" si="4"/>
        <v>0.2800036632</v>
      </c>
      <c r="S2427" s="83" t="b">
        <f t="shared" si="5"/>
        <v>0</v>
      </c>
      <c r="T2427" s="72"/>
      <c r="U2427" s="72"/>
      <c r="V2427" s="72"/>
      <c r="W2427" s="72"/>
      <c r="X2427" s="72"/>
      <c r="Y2427" s="72"/>
      <c r="Z2427" s="72"/>
      <c r="AA2427" s="72"/>
      <c r="AB2427" s="72"/>
      <c r="AC2427" s="72"/>
      <c r="AD2427" s="72"/>
      <c r="AE2427" s="72"/>
      <c r="AF2427" s="72"/>
      <c r="AG2427" s="72"/>
      <c r="AH2427" s="72"/>
      <c r="AI2427" s="72"/>
      <c r="AJ2427" s="72"/>
      <c r="AK2427" s="72"/>
    </row>
    <row r="2428" ht="14.25" customHeight="1">
      <c r="A2428" s="78">
        <v>2425.0</v>
      </c>
      <c r="C2428" s="78" t="str">
        <f>VLOOKUP(G2428,[1]Macrodata_CCF!$A$3:$D$55,4,FALSE)</f>
        <v>#ERROR!</v>
      </c>
      <c r="E2428" s="79" t="str">
        <f>VLOOKUP(G2428,[1]Macrodata_CCF!$A$3:$B$55,2,FALSE)</f>
        <v>#ERROR!</v>
      </c>
      <c r="F2428" s="78">
        <v>0.0</v>
      </c>
      <c r="G2428" s="80">
        <v>21.0</v>
      </c>
      <c r="H2428" s="81">
        <v>51950.0</v>
      </c>
      <c r="I2428" s="81">
        <v>240000.0</v>
      </c>
      <c r="J2428" s="81">
        <v>89560.0</v>
      </c>
      <c r="K2428" s="81">
        <v>240000.0</v>
      </c>
      <c r="L2428" s="82">
        <v>0.2</v>
      </c>
      <c r="N2428" s="83">
        <f t="shared" si="1"/>
        <v>0.2</v>
      </c>
      <c r="O2428" s="83">
        <f t="shared" si="2"/>
        <v>0.2</v>
      </c>
      <c r="Q2428" s="83">
        <f t="shared" si="3"/>
        <v>0.7835416667</v>
      </c>
      <c r="R2428" s="83">
        <f t="shared" si="4"/>
        <v>0.2</v>
      </c>
      <c r="S2428" s="83" t="b">
        <f t="shared" si="5"/>
        <v>0</v>
      </c>
      <c r="T2428" s="72"/>
      <c r="U2428" s="72"/>
      <c r="V2428" s="72"/>
      <c r="W2428" s="72"/>
      <c r="X2428" s="72"/>
      <c r="Y2428" s="72"/>
      <c r="Z2428" s="72"/>
      <c r="AA2428" s="72"/>
      <c r="AB2428" s="72"/>
      <c r="AC2428" s="72"/>
      <c r="AD2428" s="72"/>
      <c r="AE2428" s="72"/>
      <c r="AF2428" s="72"/>
      <c r="AG2428" s="72"/>
      <c r="AH2428" s="72"/>
      <c r="AI2428" s="72"/>
      <c r="AJ2428" s="72"/>
      <c r="AK2428" s="72"/>
    </row>
    <row r="2429" ht="14.25" customHeight="1">
      <c r="A2429" s="78">
        <v>2426.0</v>
      </c>
      <c r="C2429" s="78" t="str">
        <f>VLOOKUP(G2429,[1]Macrodata_CCF!$A$3:$D$55,4,FALSE)</f>
        <v>#ERROR!</v>
      </c>
      <c r="E2429" s="79" t="str">
        <f>VLOOKUP(G2429,[1]Macrodata_CCF!$A$3:$B$55,2,FALSE)</f>
        <v>#ERROR!</v>
      </c>
      <c r="F2429" s="78">
        <v>0.0</v>
      </c>
      <c r="G2429" s="80">
        <v>3.0</v>
      </c>
      <c r="H2429" s="81">
        <v>746810.0</v>
      </c>
      <c r="I2429" s="81">
        <v>860000.0</v>
      </c>
      <c r="J2429" s="81">
        <v>786425.0</v>
      </c>
      <c r="K2429" s="81">
        <v>860000.0</v>
      </c>
      <c r="L2429" s="82">
        <v>0.3499867479459316</v>
      </c>
      <c r="N2429" s="83">
        <f t="shared" si="1"/>
        <v>0.3499867479</v>
      </c>
      <c r="O2429" s="83">
        <f t="shared" si="2"/>
        <v>0.3499867479</v>
      </c>
      <c r="Q2429" s="83">
        <f t="shared" si="3"/>
        <v>0.1316162791</v>
      </c>
      <c r="R2429" s="83">
        <f t="shared" si="4"/>
        <v>0.3499867479</v>
      </c>
      <c r="S2429" s="83" t="b">
        <f t="shared" si="5"/>
        <v>0</v>
      </c>
      <c r="T2429" s="72"/>
      <c r="U2429" s="72"/>
      <c r="V2429" s="72"/>
      <c r="W2429" s="72"/>
      <c r="X2429" s="72"/>
      <c r="Y2429" s="72"/>
      <c r="Z2429" s="72"/>
      <c r="AA2429" s="72"/>
      <c r="AB2429" s="72"/>
      <c r="AC2429" s="72"/>
      <c r="AD2429" s="72"/>
      <c r="AE2429" s="72"/>
      <c r="AF2429" s="72"/>
      <c r="AG2429" s="72"/>
      <c r="AH2429" s="72"/>
      <c r="AI2429" s="72"/>
      <c r="AJ2429" s="72"/>
      <c r="AK2429" s="72"/>
    </row>
    <row r="2430" ht="14.25" customHeight="1">
      <c r="A2430" s="78">
        <v>2427.0</v>
      </c>
      <c r="C2430" s="78" t="str">
        <f>VLOOKUP(G2430,[1]Macrodata_CCF!$A$3:$D$55,4,FALSE)</f>
        <v>#ERROR!</v>
      </c>
      <c r="E2430" s="79" t="str">
        <f>VLOOKUP(G2430,[1]Macrodata_CCF!$A$3:$B$55,2,FALSE)</f>
        <v>#ERROR!</v>
      </c>
      <c r="F2430" s="78">
        <v>0.0</v>
      </c>
      <c r="G2430" s="80">
        <v>51.0</v>
      </c>
      <c r="H2430" s="81">
        <v>19240.0</v>
      </c>
      <c r="I2430" s="81">
        <v>340000.0</v>
      </c>
      <c r="J2430" s="81">
        <v>32070.0</v>
      </c>
      <c r="K2430" s="81">
        <v>340000.0</v>
      </c>
      <c r="L2430" s="82">
        <v>0.03999875296171593</v>
      </c>
      <c r="N2430" s="83">
        <f t="shared" si="1"/>
        <v>0.03999875296</v>
      </c>
      <c r="O2430" s="83">
        <f t="shared" si="2"/>
        <v>0.03999875296</v>
      </c>
      <c r="Q2430" s="83">
        <f t="shared" si="3"/>
        <v>0.9434117647</v>
      </c>
      <c r="R2430" s="83">
        <f t="shared" si="4"/>
        <v>0.03999875296</v>
      </c>
      <c r="S2430" s="83" t="b">
        <f t="shared" si="5"/>
        <v>0</v>
      </c>
      <c r="T2430" s="72"/>
      <c r="U2430" s="72"/>
      <c r="V2430" s="72"/>
      <c r="W2430" s="72"/>
      <c r="X2430" s="72"/>
      <c r="Y2430" s="72"/>
      <c r="Z2430" s="72"/>
      <c r="AA2430" s="72"/>
      <c r="AB2430" s="72"/>
      <c r="AC2430" s="72"/>
      <c r="AD2430" s="72"/>
      <c r="AE2430" s="72"/>
      <c r="AF2430" s="72"/>
      <c r="AG2430" s="72"/>
      <c r="AH2430" s="72"/>
      <c r="AI2430" s="72"/>
      <c r="AJ2430" s="72"/>
      <c r="AK2430" s="72"/>
    </row>
    <row r="2431" ht="14.25" customHeight="1">
      <c r="A2431" s="78">
        <v>2428.0</v>
      </c>
      <c r="C2431" s="78" t="str">
        <f>VLOOKUP(G2431,[1]Macrodata_CCF!$A$3:$D$55,4,FALSE)</f>
        <v>#ERROR!</v>
      </c>
      <c r="E2431" s="79" t="str">
        <f>VLOOKUP(G2431,[1]Macrodata_CCF!$A$3:$B$55,2,FALSE)</f>
        <v>#ERROR!</v>
      </c>
      <c r="F2431" s="78">
        <v>0.0</v>
      </c>
      <c r="G2431" s="80">
        <v>6.0</v>
      </c>
      <c r="H2431" s="81">
        <v>531510.0</v>
      </c>
      <c r="I2431" s="81">
        <v>820000.0</v>
      </c>
      <c r="J2431" s="81">
        <v>626710.0</v>
      </c>
      <c r="K2431" s="81">
        <v>1394000.0</v>
      </c>
      <c r="L2431" s="82">
        <v>0.3299941072480849</v>
      </c>
      <c r="N2431" s="83">
        <f t="shared" si="1"/>
        <v>0.3299941072</v>
      </c>
      <c r="O2431" s="83">
        <f t="shared" si="2"/>
        <v>0.3299941072</v>
      </c>
      <c r="Q2431" s="83">
        <f t="shared" si="3"/>
        <v>0.3518170732</v>
      </c>
      <c r="R2431" s="83">
        <f t="shared" si="4"/>
        <v>0.3299941072</v>
      </c>
      <c r="S2431" s="83" t="b">
        <f t="shared" si="5"/>
        <v>0</v>
      </c>
      <c r="T2431" s="72"/>
      <c r="U2431" s="72"/>
      <c r="V2431" s="72"/>
      <c r="W2431" s="72"/>
      <c r="X2431" s="72"/>
      <c r="Y2431" s="72"/>
      <c r="Z2431" s="72"/>
      <c r="AA2431" s="72"/>
      <c r="AB2431" s="72"/>
      <c r="AC2431" s="72"/>
      <c r="AD2431" s="72"/>
      <c r="AE2431" s="72"/>
      <c r="AF2431" s="72"/>
      <c r="AG2431" s="72"/>
      <c r="AH2431" s="72"/>
      <c r="AI2431" s="72"/>
      <c r="AJ2431" s="72"/>
      <c r="AK2431" s="72"/>
    </row>
    <row r="2432" ht="14.25" customHeight="1">
      <c r="A2432" s="78">
        <v>2429.0</v>
      </c>
      <c r="C2432" s="78" t="str">
        <f>VLOOKUP(G2432,[1]Macrodata_CCF!$A$3:$D$55,4,FALSE)</f>
        <v>#ERROR!</v>
      </c>
      <c r="E2432" s="79" t="str">
        <f>VLOOKUP(G2432,[1]Macrodata_CCF!$A$3:$B$55,2,FALSE)</f>
        <v>#ERROR!</v>
      </c>
      <c r="F2432" s="78">
        <v>0.0</v>
      </c>
      <c r="G2432" s="80">
        <v>46.0</v>
      </c>
      <c r="H2432" s="81">
        <v>256290.0</v>
      </c>
      <c r="I2432" s="81">
        <v>430000.0</v>
      </c>
      <c r="J2432" s="81">
        <v>287560.0</v>
      </c>
      <c r="K2432" s="81">
        <v>430000.0</v>
      </c>
      <c r="L2432" s="82">
        <v>0.1800126647861378</v>
      </c>
      <c r="N2432" s="83">
        <f t="shared" si="1"/>
        <v>0.1800126648</v>
      </c>
      <c r="O2432" s="83">
        <f t="shared" si="2"/>
        <v>0.1800126648</v>
      </c>
      <c r="Q2432" s="83">
        <f t="shared" si="3"/>
        <v>0.4039767442</v>
      </c>
      <c r="R2432" s="83">
        <f t="shared" si="4"/>
        <v>0.1800126648</v>
      </c>
      <c r="S2432" s="83" t="b">
        <f t="shared" si="5"/>
        <v>0</v>
      </c>
      <c r="T2432" s="72"/>
      <c r="U2432" s="72"/>
      <c r="V2432" s="72"/>
      <c r="W2432" s="72"/>
      <c r="X2432" s="72"/>
      <c r="Y2432" s="72"/>
      <c r="Z2432" s="72"/>
      <c r="AA2432" s="72"/>
      <c r="AB2432" s="72"/>
      <c r="AC2432" s="72"/>
      <c r="AD2432" s="72"/>
      <c r="AE2432" s="72"/>
      <c r="AF2432" s="72"/>
      <c r="AG2432" s="72"/>
      <c r="AH2432" s="72"/>
      <c r="AI2432" s="72"/>
      <c r="AJ2432" s="72"/>
      <c r="AK2432" s="72"/>
    </row>
    <row r="2433" ht="14.25" customHeight="1">
      <c r="A2433" s="78">
        <v>2430.0</v>
      </c>
      <c r="C2433" s="78" t="str">
        <f>VLOOKUP(G2433,[1]Macrodata_CCF!$A$3:$D$55,4,FALSE)</f>
        <v>#ERROR!</v>
      </c>
      <c r="E2433" s="79" t="str">
        <f>VLOOKUP(G2433,[1]Macrodata_CCF!$A$3:$B$55,2,FALSE)</f>
        <v>#ERROR!</v>
      </c>
      <c r="F2433" s="78">
        <v>0.0</v>
      </c>
      <c r="G2433" s="80">
        <v>6.0</v>
      </c>
      <c r="H2433" s="81">
        <v>441840.0</v>
      </c>
      <c r="I2433" s="81">
        <v>570000.0</v>
      </c>
      <c r="J2433" s="81">
        <v>493105.0</v>
      </c>
      <c r="K2433" s="81">
        <v>570000.0</v>
      </c>
      <c r="L2433" s="82">
        <v>0.4000078027465668</v>
      </c>
      <c r="N2433" s="83">
        <f t="shared" si="1"/>
        <v>0.4000078027</v>
      </c>
      <c r="O2433" s="83">
        <f t="shared" si="2"/>
        <v>0.4000078027</v>
      </c>
      <c r="Q2433" s="83">
        <f t="shared" si="3"/>
        <v>0.2248421053</v>
      </c>
      <c r="R2433" s="83">
        <f t="shared" si="4"/>
        <v>0.4000078027</v>
      </c>
      <c r="S2433" s="83" t="b">
        <f t="shared" si="5"/>
        <v>0</v>
      </c>
      <c r="T2433" s="72"/>
      <c r="U2433" s="72"/>
      <c r="V2433" s="72"/>
      <c r="W2433" s="72"/>
      <c r="X2433" s="72"/>
      <c r="Y2433" s="72"/>
      <c r="Z2433" s="72"/>
      <c r="AA2433" s="72"/>
      <c r="AB2433" s="72"/>
      <c r="AC2433" s="72"/>
      <c r="AD2433" s="72"/>
      <c r="AE2433" s="72"/>
      <c r="AF2433" s="72"/>
      <c r="AG2433" s="72"/>
      <c r="AH2433" s="72"/>
      <c r="AI2433" s="72"/>
      <c r="AJ2433" s="72"/>
      <c r="AK2433" s="72"/>
    </row>
    <row r="2434" ht="14.25" customHeight="1">
      <c r="A2434" s="78">
        <v>2431.0</v>
      </c>
      <c r="C2434" s="78" t="str">
        <f>VLOOKUP(G2434,[1]Macrodata_CCF!$A$3:$D$55,4,FALSE)</f>
        <v>#ERROR!</v>
      </c>
      <c r="E2434" s="79" t="str">
        <f>VLOOKUP(G2434,[1]Macrodata_CCF!$A$3:$B$55,2,FALSE)</f>
        <v>#ERROR!</v>
      </c>
      <c r="F2434" s="78">
        <v>0.0</v>
      </c>
      <c r="G2434" s="80">
        <v>21.0</v>
      </c>
      <c r="H2434" s="81">
        <v>87045.0</v>
      </c>
      <c r="I2434" s="81">
        <v>230000.0</v>
      </c>
      <c r="J2434" s="81">
        <v>115635.0</v>
      </c>
      <c r="K2434" s="81">
        <v>230000.0</v>
      </c>
      <c r="L2434" s="82">
        <v>0.1999930047917177</v>
      </c>
      <c r="N2434" s="83">
        <f t="shared" si="1"/>
        <v>0.1999930048</v>
      </c>
      <c r="O2434" s="83">
        <f t="shared" si="2"/>
        <v>0.1999930048</v>
      </c>
      <c r="Q2434" s="83">
        <f t="shared" si="3"/>
        <v>0.6215434783</v>
      </c>
      <c r="R2434" s="83">
        <f t="shared" si="4"/>
        <v>0.1999930048</v>
      </c>
      <c r="S2434" s="83" t="b">
        <f t="shared" si="5"/>
        <v>0</v>
      </c>
      <c r="T2434" s="72"/>
      <c r="U2434" s="72"/>
      <c r="V2434" s="72"/>
      <c r="W2434" s="72"/>
      <c r="X2434" s="72"/>
      <c r="Y2434" s="72"/>
      <c r="Z2434" s="72"/>
      <c r="AA2434" s="72"/>
      <c r="AB2434" s="72"/>
      <c r="AC2434" s="72"/>
      <c r="AD2434" s="72"/>
      <c r="AE2434" s="72"/>
      <c r="AF2434" s="72"/>
      <c r="AG2434" s="72"/>
      <c r="AH2434" s="72"/>
      <c r="AI2434" s="72"/>
      <c r="AJ2434" s="72"/>
      <c r="AK2434" s="72"/>
    </row>
    <row r="2435" ht="14.25" customHeight="1">
      <c r="A2435" s="78">
        <v>2432.0</v>
      </c>
      <c r="C2435" s="78" t="str">
        <f>VLOOKUP(G2435,[1]Macrodata_CCF!$A$3:$D$55,4,FALSE)</f>
        <v>#ERROR!</v>
      </c>
      <c r="E2435" s="79" t="str">
        <f>VLOOKUP(G2435,[1]Macrodata_CCF!$A$3:$B$55,2,FALSE)</f>
        <v>#ERROR!</v>
      </c>
      <c r="F2435" s="78">
        <v>0.0</v>
      </c>
      <c r="G2435" s="80">
        <v>23.0</v>
      </c>
      <c r="H2435" s="81">
        <v>442450.0</v>
      </c>
      <c r="I2435" s="81">
        <v>680000.0</v>
      </c>
      <c r="J2435" s="81">
        <v>482835.0</v>
      </c>
      <c r="K2435" s="81">
        <v>680000.0</v>
      </c>
      <c r="L2435" s="82">
        <v>0.1700063144601137</v>
      </c>
      <c r="N2435" s="83">
        <f t="shared" si="1"/>
        <v>0.1700063145</v>
      </c>
      <c r="O2435" s="83">
        <f t="shared" si="2"/>
        <v>0.1700063145</v>
      </c>
      <c r="Q2435" s="83">
        <f t="shared" si="3"/>
        <v>0.3493382353</v>
      </c>
      <c r="R2435" s="83">
        <f t="shared" si="4"/>
        <v>0.1700063145</v>
      </c>
      <c r="S2435" s="83" t="b">
        <f t="shared" si="5"/>
        <v>0</v>
      </c>
      <c r="T2435" s="72"/>
      <c r="U2435" s="72"/>
      <c r="V2435" s="72"/>
      <c r="W2435" s="72"/>
      <c r="X2435" s="72"/>
      <c r="Y2435" s="72"/>
      <c r="Z2435" s="72"/>
      <c r="AA2435" s="72"/>
      <c r="AB2435" s="72"/>
      <c r="AC2435" s="72"/>
      <c r="AD2435" s="72"/>
      <c r="AE2435" s="72"/>
      <c r="AF2435" s="72"/>
      <c r="AG2435" s="72"/>
      <c r="AH2435" s="72"/>
      <c r="AI2435" s="72"/>
      <c r="AJ2435" s="72"/>
      <c r="AK2435" s="72"/>
    </row>
    <row r="2436" ht="14.25" customHeight="1">
      <c r="A2436" s="78">
        <v>2433.0</v>
      </c>
      <c r="C2436" s="78" t="str">
        <f>VLOOKUP(G2436,[1]Macrodata_CCF!$A$3:$D$55,4,FALSE)</f>
        <v>#ERROR!</v>
      </c>
      <c r="E2436" s="79" t="str">
        <f>VLOOKUP(G2436,[1]Macrodata_CCF!$A$3:$B$55,2,FALSE)</f>
        <v>#ERROR!</v>
      </c>
      <c r="F2436" s="78">
        <v>0.0</v>
      </c>
      <c r="G2436" s="80">
        <v>20.0</v>
      </c>
      <c r="H2436" s="81">
        <v>292510.0</v>
      </c>
      <c r="I2436" s="81">
        <v>640000.0</v>
      </c>
      <c r="J2436" s="81">
        <v>358535.0</v>
      </c>
      <c r="K2436" s="81">
        <v>640000.0</v>
      </c>
      <c r="L2436" s="82">
        <v>0.1900054677832456</v>
      </c>
      <c r="N2436" s="83">
        <f t="shared" si="1"/>
        <v>0.1900054678</v>
      </c>
      <c r="O2436" s="83">
        <f t="shared" si="2"/>
        <v>0.1900054678</v>
      </c>
      <c r="Q2436" s="83">
        <f t="shared" si="3"/>
        <v>0.542953125</v>
      </c>
      <c r="R2436" s="83">
        <f t="shared" si="4"/>
        <v>0.1900054678</v>
      </c>
      <c r="S2436" s="83" t="b">
        <f t="shared" si="5"/>
        <v>0</v>
      </c>
      <c r="T2436" s="72"/>
      <c r="U2436" s="72"/>
      <c r="V2436" s="72"/>
      <c r="W2436" s="72"/>
      <c r="X2436" s="72"/>
      <c r="Y2436" s="72"/>
      <c r="Z2436" s="72"/>
      <c r="AA2436" s="72"/>
      <c r="AB2436" s="72"/>
      <c r="AC2436" s="72"/>
      <c r="AD2436" s="72"/>
      <c r="AE2436" s="72"/>
      <c r="AF2436" s="72"/>
      <c r="AG2436" s="72"/>
      <c r="AH2436" s="72"/>
      <c r="AI2436" s="72"/>
      <c r="AJ2436" s="72"/>
      <c r="AK2436" s="72"/>
    </row>
    <row r="2437" ht="14.25" customHeight="1">
      <c r="A2437" s="78">
        <v>2434.0</v>
      </c>
      <c r="C2437" s="78" t="str">
        <f>VLOOKUP(G2437,[1]Macrodata_CCF!$A$3:$D$55,4,FALSE)</f>
        <v>#ERROR!</v>
      </c>
      <c r="E2437" s="79" t="str">
        <f>VLOOKUP(G2437,[1]Macrodata_CCF!$A$3:$B$55,2,FALSE)</f>
        <v>#ERROR!</v>
      </c>
      <c r="F2437" s="78">
        <v>0.0</v>
      </c>
      <c r="G2437" s="80">
        <v>53.0</v>
      </c>
      <c r="H2437" s="81">
        <v>58580.0</v>
      </c>
      <c r="I2437" s="81">
        <v>500000.0</v>
      </c>
      <c r="J2437" s="81">
        <v>120380.0</v>
      </c>
      <c r="K2437" s="81">
        <v>500000.0</v>
      </c>
      <c r="L2437" s="82">
        <v>0.1400027184993883</v>
      </c>
      <c r="N2437" s="83">
        <f t="shared" si="1"/>
        <v>0.1400027185</v>
      </c>
      <c r="O2437" s="83">
        <f t="shared" si="2"/>
        <v>0.1400027185</v>
      </c>
      <c r="Q2437" s="83">
        <f t="shared" si="3"/>
        <v>0.88284</v>
      </c>
      <c r="R2437" s="83">
        <f t="shared" si="4"/>
        <v>0.1400027185</v>
      </c>
      <c r="S2437" s="83" t="b">
        <f t="shared" si="5"/>
        <v>0</v>
      </c>
      <c r="T2437" s="72"/>
      <c r="U2437" s="72"/>
      <c r="V2437" s="72"/>
      <c r="W2437" s="72"/>
      <c r="X2437" s="72"/>
      <c r="Y2437" s="72"/>
      <c r="Z2437" s="72"/>
      <c r="AA2437" s="72"/>
      <c r="AB2437" s="72"/>
      <c r="AC2437" s="72"/>
      <c r="AD2437" s="72"/>
      <c r="AE2437" s="72"/>
      <c r="AF2437" s="72"/>
      <c r="AG2437" s="72"/>
      <c r="AH2437" s="72"/>
      <c r="AI2437" s="72"/>
      <c r="AJ2437" s="72"/>
      <c r="AK2437" s="72"/>
    </row>
    <row r="2438" ht="14.25" customHeight="1">
      <c r="A2438" s="78">
        <v>2435.0</v>
      </c>
      <c r="C2438" s="78" t="str">
        <f>VLOOKUP(G2438,[1]Macrodata_CCF!$A$3:$D$55,4,FALSE)</f>
        <v>#ERROR!</v>
      </c>
      <c r="E2438" s="79" t="str">
        <f>VLOOKUP(G2438,[1]Macrodata_CCF!$A$3:$B$55,2,FALSE)</f>
        <v>#ERROR!</v>
      </c>
      <c r="F2438" s="78">
        <v>0.0</v>
      </c>
      <c r="G2438" s="80">
        <v>18.0</v>
      </c>
      <c r="H2438" s="81">
        <v>44550.0</v>
      </c>
      <c r="I2438" s="81">
        <v>710000.0</v>
      </c>
      <c r="J2438" s="81">
        <v>17930.0</v>
      </c>
      <c r="K2438" s="81">
        <v>710000.0</v>
      </c>
      <c r="L2438" s="82">
        <v>-0.04000300548501014</v>
      </c>
      <c r="N2438" s="83">
        <f t="shared" si="1"/>
        <v>-0.04000300549</v>
      </c>
      <c r="O2438" s="83">
        <f t="shared" si="2"/>
        <v>0</v>
      </c>
      <c r="Q2438" s="83">
        <f t="shared" si="3"/>
        <v>0.9372535211</v>
      </c>
      <c r="R2438" s="83">
        <f t="shared" si="4"/>
        <v>-0.04000300549</v>
      </c>
      <c r="S2438" s="83" t="b">
        <f t="shared" si="5"/>
        <v>0</v>
      </c>
      <c r="T2438" s="72"/>
      <c r="U2438" s="72"/>
      <c r="V2438" s="72"/>
      <c r="W2438" s="72"/>
      <c r="X2438" s="72"/>
      <c r="Y2438" s="72"/>
      <c r="Z2438" s="72"/>
      <c r="AA2438" s="72"/>
      <c r="AB2438" s="72"/>
      <c r="AC2438" s="72"/>
      <c r="AD2438" s="72"/>
      <c r="AE2438" s="72"/>
      <c r="AF2438" s="72"/>
      <c r="AG2438" s="72"/>
      <c r="AH2438" s="72"/>
      <c r="AI2438" s="72"/>
      <c r="AJ2438" s="72"/>
      <c r="AK2438" s="72"/>
    </row>
    <row r="2439" ht="14.25" customHeight="1">
      <c r="A2439" s="78">
        <v>2436.0</v>
      </c>
      <c r="C2439" s="78" t="str">
        <f>VLOOKUP(G2439,[1]Macrodata_CCF!$A$3:$D$55,4,FALSE)</f>
        <v>#ERROR!</v>
      </c>
      <c r="E2439" s="79" t="str">
        <f>VLOOKUP(G2439,[1]Macrodata_CCF!$A$3:$B$55,2,FALSE)</f>
        <v>#ERROR!</v>
      </c>
      <c r="F2439" s="78">
        <v>0.0</v>
      </c>
      <c r="G2439" s="80">
        <v>46.0</v>
      </c>
      <c r="H2439" s="81">
        <v>848090.0</v>
      </c>
      <c r="I2439" s="81">
        <v>920000.0</v>
      </c>
      <c r="J2439" s="81">
        <v>858155.0</v>
      </c>
      <c r="K2439" s="81">
        <v>920000.0</v>
      </c>
      <c r="L2439" s="82">
        <v>0.1399666249478515</v>
      </c>
      <c r="N2439" s="83">
        <f t="shared" si="1"/>
        <v>0.1399666249</v>
      </c>
      <c r="O2439" s="83">
        <f t="shared" si="2"/>
        <v>0.1399666249</v>
      </c>
      <c r="Q2439" s="83">
        <f t="shared" si="3"/>
        <v>0.07816304348</v>
      </c>
      <c r="R2439" s="83">
        <f t="shared" si="4"/>
        <v>0.01094021739</v>
      </c>
      <c r="S2439" s="83" t="b">
        <f t="shared" si="5"/>
        <v>0</v>
      </c>
      <c r="T2439" s="72"/>
      <c r="U2439" s="72"/>
      <c r="V2439" s="72"/>
      <c r="W2439" s="72"/>
      <c r="X2439" s="72"/>
      <c r="Y2439" s="72"/>
      <c r="Z2439" s="72"/>
      <c r="AA2439" s="72"/>
      <c r="AB2439" s="72"/>
      <c r="AC2439" s="72"/>
      <c r="AD2439" s="72"/>
      <c r="AE2439" s="72"/>
      <c r="AF2439" s="72"/>
      <c r="AG2439" s="72"/>
      <c r="AH2439" s="72"/>
      <c r="AI2439" s="72"/>
      <c r="AJ2439" s="72"/>
      <c r="AK2439" s="72"/>
    </row>
    <row r="2440" ht="14.25" customHeight="1">
      <c r="A2440" s="78">
        <v>2437.0</v>
      </c>
      <c r="C2440" s="78" t="str">
        <f>VLOOKUP(G2440,[1]Macrodata_CCF!$A$3:$D$55,4,FALSE)</f>
        <v>#ERROR!</v>
      </c>
      <c r="E2440" s="79" t="str">
        <f>VLOOKUP(G2440,[1]Macrodata_CCF!$A$3:$B$55,2,FALSE)</f>
        <v>#ERROR!</v>
      </c>
      <c r="F2440" s="78">
        <v>0.0</v>
      </c>
      <c r="G2440" s="80">
        <v>22.0</v>
      </c>
      <c r="H2440" s="81">
        <v>0.0</v>
      </c>
      <c r="I2440" s="81">
        <v>700000.0</v>
      </c>
      <c r="J2440" s="81">
        <v>98000.0</v>
      </c>
      <c r="K2440" s="81">
        <v>1190000.0</v>
      </c>
      <c r="L2440" s="82">
        <v>0.14</v>
      </c>
      <c r="N2440" s="83">
        <f t="shared" si="1"/>
        <v>0.14</v>
      </c>
      <c r="O2440" s="83">
        <f t="shared" si="2"/>
        <v>0.14</v>
      </c>
      <c r="Q2440" s="83">
        <f t="shared" si="3"/>
        <v>1</v>
      </c>
      <c r="R2440" s="83">
        <f t="shared" si="4"/>
        <v>0.14</v>
      </c>
      <c r="S2440" s="83" t="b">
        <f t="shared" si="5"/>
        <v>0</v>
      </c>
      <c r="T2440" s="72"/>
      <c r="U2440" s="72"/>
      <c r="V2440" s="72"/>
      <c r="W2440" s="72"/>
      <c r="X2440" s="72"/>
      <c r="Y2440" s="72"/>
      <c r="Z2440" s="72"/>
      <c r="AA2440" s="72"/>
      <c r="AB2440" s="72"/>
      <c r="AC2440" s="72"/>
      <c r="AD2440" s="72"/>
      <c r="AE2440" s="72"/>
      <c r="AF2440" s="72"/>
      <c r="AG2440" s="72"/>
      <c r="AH2440" s="72"/>
      <c r="AI2440" s="72"/>
      <c r="AJ2440" s="72"/>
      <c r="AK2440" s="72"/>
    </row>
    <row r="2441" ht="14.25" customHeight="1">
      <c r="A2441" s="78">
        <v>2438.0</v>
      </c>
      <c r="C2441" s="78" t="str">
        <f>VLOOKUP(G2441,[1]Macrodata_CCF!$A$3:$D$55,4,FALSE)</f>
        <v>#ERROR!</v>
      </c>
      <c r="E2441" s="79" t="str">
        <f>VLOOKUP(G2441,[1]Macrodata_CCF!$A$3:$B$55,2,FALSE)</f>
        <v>#ERROR!</v>
      </c>
      <c r="F2441" s="78">
        <v>0.0</v>
      </c>
      <c r="G2441" s="80">
        <v>43.0</v>
      </c>
      <c r="H2441" s="81">
        <v>464325.0</v>
      </c>
      <c r="I2441" s="81">
        <v>830000.0</v>
      </c>
      <c r="J2441" s="81">
        <v>522835.0</v>
      </c>
      <c r="K2441" s="81">
        <v>830000.0</v>
      </c>
      <c r="L2441" s="82">
        <v>0.1600054693375265</v>
      </c>
      <c r="N2441" s="83">
        <f t="shared" si="1"/>
        <v>0.1600054693</v>
      </c>
      <c r="O2441" s="83">
        <f t="shared" si="2"/>
        <v>0.1600054693</v>
      </c>
      <c r="Q2441" s="83">
        <f t="shared" si="3"/>
        <v>0.4405722892</v>
      </c>
      <c r="R2441" s="83">
        <f t="shared" si="4"/>
        <v>0.1600054693</v>
      </c>
      <c r="S2441" s="83" t="b">
        <f t="shared" si="5"/>
        <v>0</v>
      </c>
      <c r="T2441" s="72"/>
      <c r="U2441" s="72"/>
      <c r="V2441" s="72"/>
      <c r="W2441" s="72"/>
      <c r="X2441" s="72"/>
      <c r="Y2441" s="72"/>
      <c r="Z2441" s="72"/>
      <c r="AA2441" s="72"/>
      <c r="AB2441" s="72"/>
      <c r="AC2441" s="72"/>
      <c r="AD2441" s="72"/>
      <c r="AE2441" s="72"/>
      <c r="AF2441" s="72"/>
      <c r="AG2441" s="72"/>
      <c r="AH2441" s="72"/>
      <c r="AI2441" s="72"/>
      <c r="AJ2441" s="72"/>
      <c r="AK2441" s="72"/>
    </row>
    <row r="2442" ht="14.25" customHeight="1">
      <c r="A2442" s="78">
        <v>2439.0</v>
      </c>
      <c r="C2442" s="78" t="str">
        <f>VLOOKUP(G2442,[1]Macrodata_CCF!$A$3:$D$55,4,FALSE)</f>
        <v>#ERROR!</v>
      </c>
      <c r="E2442" s="79" t="str">
        <f>VLOOKUP(G2442,[1]Macrodata_CCF!$A$3:$B$55,2,FALSE)</f>
        <v>#ERROR!</v>
      </c>
      <c r="F2442" s="78">
        <v>0.0</v>
      </c>
      <c r="G2442" s="80">
        <v>23.0</v>
      </c>
      <c r="H2442" s="81">
        <v>0.0</v>
      </c>
      <c r="I2442" s="81">
        <v>120000.0</v>
      </c>
      <c r="J2442" s="81">
        <v>18000.0</v>
      </c>
      <c r="K2442" s="81">
        <v>120000.0</v>
      </c>
      <c r="L2442" s="82">
        <v>0.15</v>
      </c>
      <c r="N2442" s="83">
        <f t="shared" si="1"/>
        <v>0.15</v>
      </c>
      <c r="O2442" s="83">
        <f t="shared" si="2"/>
        <v>0.15</v>
      </c>
      <c r="Q2442" s="83">
        <f t="shared" si="3"/>
        <v>1</v>
      </c>
      <c r="R2442" s="83">
        <f t="shared" si="4"/>
        <v>0.15</v>
      </c>
      <c r="S2442" s="83" t="b">
        <f t="shared" si="5"/>
        <v>0</v>
      </c>
      <c r="T2442" s="72"/>
      <c r="U2442" s="72"/>
      <c r="V2442" s="72"/>
      <c r="W2442" s="72"/>
      <c r="X2442" s="72"/>
      <c r="Y2442" s="72"/>
      <c r="Z2442" s="72"/>
      <c r="AA2442" s="72"/>
      <c r="AB2442" s="72"/>
      <c r="AC2442" s="72"/>
      <c r="AD2442" s="72"/>
      <c r="AE2442" s="72"/>
      <c r="AF2442" s="72"/>
      <c r="AG2442" s="72"/>
      <c r="AH2442" s="72"/>
      <c r="AI2442" s="72"/>
      <c r="AJ2442" s="72"/>
      <c r="AK2442" s="72"/>
    </row>
    <row r="2443" ht="14.25" customHeight="1">
      <c r="A2443" s="78">
        <v>2440.0</v>
      </c>
      <c r="C2443" s="78" t="str">
        <f>VLOOKUP(G2443,[1]Macrodata_CCF!$A$3:$D$55,4,FALSE)</f>
        <v>#ERROR!</v>
      </c>
      <c r="E2443" s="79" t="str">
        <f>VLOOKUP(G2443,[1]Macrodata_CCF!$A$3:$B$55,2,FALSE)</f>
        <v>#ERROR!</v>
      </c>
      <c r="F2443" s="78">
        <v>0.0</v>
      </c>
      <c r="G2443" s="80">
        <v>52.0</v>
      </c>
      <c r="H2443" s="81">
        <v>512870.0</v>
      </c>
      <c r="I2443" s="81">
        <v>950000.0</v>
      </c>
      <c r="J2443" s="81">
        <v>525985.0</v>
      </c>
      <c r="K2443" s="81">
        <v>950000.0</v>
      </c>
      <c r="L2443" s="82">
        <v>0.03000251641388145</v>
      </c>
      <c r="N2443" s="83">
        <f t="shared" si="1"/>
        <v>0.03000251641</v>
      </c>
      <c r="O2443" s="83">
        <f t="shared" si="2"/>
        <v>0.03000251641</v>
      </c>
      <c r="Q2443" s="83">
        <f t="shared" si="3"/>
        <v>0.4601368421</v>
      </c>
      <c r="R2443" s="83">
        <f t="shared" si="4"/>
        <v>0.03000251641</v>
      </c>
      <c r="S2443" s="83" t="b">
        <f t="shared" si="5"/>
        <v>0</v>
      </c>
      <c r="T2443" s="72"/>
      <c r="U2443" s="72"/>
      <c r="V2443" s="72"/>
      <c r="W2443" s="72"/>
      <c r="X2443" s="72"/>
      <c r="Y2443" s="72"/>
      <c r="Z2443" s="72"/>
      <c r="AA2443" s="72"/>
      <c r="AB2443" s="72"/>
      <c r="AC2443" s="72"/>
      <c r="AD2443" s="72"/>
      <c r="AE2443" s="72"/>
      <c r="AF2443" s="72"/>
      <c r="AG2443" s="72"/>
      <c r="AH2443" s="72"/>
      <c r="AI2443" s="72"/>
      <c r="AJ2443" s="72"/>
      <c r="AK2443" s="72"/>
    </row>
    <row r="2444" ht="14.25" customHeight="1">
      <c r="A2444" s="78">
        <v>2441.0</v>
      </c>
      <c r="C2444" s="78" t="str">
        <f>VLOOKUP(G2444,[1]Macrodata_CCF!$A$3:$D$55,4,FALSE)</f>
        <v>#ERROR!</v>
      </c>
      <c r="E2444" s="79" t="str">
        <f>VLOOKUP(G2444,[1]Macrodata_CCF!$A$3:$B$55,2,FALSE)</f>
        <v>#ERROR!</v>
      </c>
      <c r="F2444" s="78">
        <v>0.0</v>
      </c>
      <c r="G2444" s="80">
        <v>16.0</v>
      </c>
      <c r="H2444" s="81">
        <v>73720.0</v>
      </c>
      <c r="I2444" s="81">
        <v>580000.0</v>
      </c>
      <c r="J2444" s="81">
        <v>159790.0</v>
      </c>
      <c r="K2444" s="81">
        <v>580000.0</v>
      </c>
      <c r="L2444" s="82">
        <v>0.1700047404598246</v>
      </c>
      <c r="N2444" s="83">
        <f t="shared" si="1"/>
        <v>0.1700047405</v>
      </c>
      <c r="O2444" s="83">
        <f t="shared" si="2"/>
        <v>0.1700047405</v>
      </c>
      <c r="Q2444" s="83">
        <f t="shared" si="3"/>
        <v>0.8728965517</v>
      </c>
      <c r="R2444" s="83">
        <f t="shared" si="4"/>
        <v>0.1700047405</v>
      </c>
      <c r="S2444" s="83" t="b">
        <f t="shared" si="5"/>
        <v>0</v>
      </c>
      <c r="T2444" s="72"/>
      <c r="U2444" s="72"/>
      <c r="V2444" s="72"/>
      <c r="W2444" s="72"/>
      <c r="X2444" s="72"/>
      <c r="Y2444" s="72"/>
      <c r="Z2444" s="72"/>
      <c r="AA2444" s="72"/>
      <c r="AB2444" s="72"/>
      <c r="AC2444" s="72"/>
      <c r="AD2444" s="72"/>
      <c r="AE2444" s="72"/>
      <c r="AF2444" s="72"/>
      <c r="AG2444" s="72"/>
      <c r="AH2444" s="72"/>
      <c r="AI2444" s="72"/>
      <c r="AJ2444" s="72"/>
      <c r="AK2444" s="72"/>
    </row>
    <row r="2445" ht="14.25" customHeight="1">
      <c r="A2445" s="78">
        <v>2442.0</v>
      </c>
      <c r="C2445" s="78" t="str">
        <f>VLOOKUP(G2445,[1]Macrodata_CCF!$A$3:$D$55,4,FALSE)</f>
        <v>#ERROR!</v>
      </c>
      <c r="E2445" s="79" t="str">
        <f>VLOOKUP(G2445,[1]Macrodata_CCF!$A$3:$B$55,2,FALSE)</f>
        <v>#ERROR!</v>
      </c>
      <c r="F2445" s="78">
        <v>1.0</v>
      </c>
      <c r="G2445" s="80">
        <v>14.0</v>
      </c>
      <c r="H2445" s="81">
        <v>491365.0</v>
      </c>
      <c r="I2445" s="81">
        <v>760000.0</v>
      </c>
      <c r="J2445" s="81">
        <v>421520.0</v>
      </c>
      <c r="K2445" s="81">
        <v>760000.0</v>
      </c>
      <c r="L2445" s="82">
        <v>-0.2599996277476874</v>
      </c>
      <c r="N2445" s="83">
        <f t="shared" si="1"/>
        <v>-0.2599996277</v>
      </c>
      <c r="O2445" s="83">
        <f t="shared" si="2"/>
        <v>0</v>
      </c>
      <c r="Q2445" s="83">
        <f t="shared" si="3"/>
        <v>0.3534671053</v>
      </c>
      <c r="R2445" s="83">
        <f t="shared" si="4"/>
        <v>-0.2599996277</v>
      </c>
      <c r="S2445" s="83" t="b">
        <f t="shared" si="5"/>
        <v>0</v>
      </c>
      <c r="T2445" s="72"/>
      <c r="U2445" s="72"/>
      <c r="V2445" s="72"/>
      <c r="W2445" s="72"/>
      <c r="X2445" s="72"/>
      <c r="Y2445" s="72"/>
      <c r="Z2445" s="72"/>
      <c r="AA2445" s="72"/>
      <c r="AB2445" s="72"/>
      <c r="AC2445" s="72"/>
      <c r="AD2445" s="72"/>
      <c r="AE2445" s="72"/>
      <c r="AF2445" s="72"/>
      <c r="AG2445" s="72"/>
      <c r="AH2445" s="72"/>
      <c r="AI2445" s="72"/>
      <c r="AJ2445" s="72"/>
      <c r="AK2445" s="72"/>
    </row>
    <row r="2446" ht="14.25" customHeight="1">
      <c r="A2446" s="78">
        <v>2443.0</v>
      </c>
      <c r="C2446" s="78" t="str">
        <f>VLOOKUP(G2446,[1]Macrodata_CCF!$A$3:$D$55,4,FALSE)</f>
        <v>#ERROR!</v>
      </c>
      <c r="E2446" s="79" t="str">
        <f>VLOOKUP(G2446,[1]Macrodata_CCF!$A$3:$B$55,2,FALSE)</f>
        <v>#ERROR!</v>
      </c>
      <c r="F2446" s="78">
        <v>0.0</v>
      </c>
      <c r="G2446" s="80">
        <v>52.0</v>
      </c>
      <c r="H2446" s="81">
        <v>158350.0</v>
      </c>
      <c r="I2446" s="81">
        <v>610000.0</v>
      </c>
      <c r="J2446" s="81">
        <v>212550.0</v>
      </c>
      <c r="K2446" s="81">
        <v>610000.0</v>
      </c>
      <c r="L2446" s="82">
        <v>0.1200044282076829</v>
      </c>
      <c r="N2446" s="83">
        <f t="shared" si="1"/>
        <v>0.1200044282</v>
      </c>
      <c r="O2446" s="83">
        <f t="shared" si="2"/>
        <v>0.1200044282</v>
      </c>
      <c r="Q2446" s="83">
        <f t="shared" si="3"/>
        <v>0.7404098361</v>
      </c>
      <c r="R2446" s="83">
        <f t="shared" si="4"/>
        <v>0.1200044282</v>
      </c>
      <c r="S2446" s="83" t="b">
        <f t="shared" si="5"/>
        <v>0</v>
      </c>
      <c r="T2446" s="72"/>
      <c r="U2446" s="72"/>
      <c r="V2446" s="72"/>
      <c r="W2446" s="72"/>
      <c r="X2446" s="72"/>
      <c r="Y2446" s="72"/>
      <c r="Z2446" s="72"/>
      <c r="AA2446" s="72"/>
      <c r="AB2446" s="72"/>
      <c r="AC2446" s="72"/>
      <c r="AD2446" s="72"/>
      <c r="AE2446" s="72"/>
      <c r="AF2446" s="72"/>
      <c r="AG2446" s="72"/>
      <c r="AH2446" s="72"/>
      <c r="AI2446" s="72"/>
      <c r="AJ2446" s="72"/>
      <c r="AK2446" s="72"/>
    </row>
    <row r="2447" ht="14.25" customHeight="1">
      <c r="A2447" s="78">
        <v>2444.0</v>
      </c>
      <c r="C2447" s="78" t="str">
        <f>VLOOKUP(G2447,[1]Macrodata_CCF!$A$3:$D$55,4,FALSE)</f>
        <v>#ERROR!</v>
      </c>
      <c r="E2447" s="79" t="str">
        <f>VLOOKUP(G2447,[1]Macrodata_CCF!$A$3:$B$55,2,FALSE)</f>
        <v>#ERROR!</v>
      </c>
      <c r="F2447" s="78">
        <v>1.0</v>
      </c>
      <c r="G2447" s="80">
        <v>36.0</v>
      </c>
      <c r="H2447" s="81">
        <v>43780.0</v>
      </c>
      <c r="I2447" s="81">
        <v>340000.0</v>
      </c>
      <c r="J2447" s="81">
        <v>206700.0</v>
      </c>
      <c r="K2447" s="81">
        <v>340000.0</v>
      </c>
      <c r="L2447" s="82">
        <v>0.5499966241307137</v>
      </c>
      <c r="N2447" s="83">
        <f t="shared" si="1"/>
        <v>0.5499966241</v>
      </c>
      <c r="O2447" s="83">
        <f t="shared" si="2"/>
        <v>0.5499966241</v>
      </c>
      <c r="Q2447" s="83">
        <f t="shared" si="3"/>
        <v>0.8712352941</v>
      </c>
      <c r="R2447" s="83">
        <f t="shared" si="4"/>
        <v>0.5499966241</v>
      </c>
      <c r="S2447" s="83" t="b">
        <f t="shared" si="5"/>
        <v>0</v>
      </c>
      <c r="T2447" s="72"/>
      <c r="U2447" s="72"/>
      <c r="V2447" s="72"/>
      <c r="W2447" s="72"/>
      <c r="X2447" s="72"/>
      <c r="Y2447" s="72"/>
      <c r="Z2447" s="72"/>
      <c r="AA2447" s="72"/>
      <c r="AB2447" s="72"/>
      <c r="AC2447" s="72"/>
      <c r="AD2447" s="72"/>
      <c r="AE2447" s="72"/>
      <c r="AF2447" s="72"/>
      <c r="AG2447" s="72"/>
      <c r="AH2447" s="72"/>
      <c r="AI2447" s="72"/>
      <c r="AJ2447" s="72"/>
      <c r="AK2447" s="72"/>
    </row>
    <row r="2448" ht="14.25" customHeight="1">
      <c r="A2448" s="78">
        <v>2445.0</v>
      </c>
      <c r="C2448" s="78" t="str">
        <f>VLOOKUP(G2448,[1]Macrodata_CCF!$A$3:$D$55,4,FALSE)</f>
        <v>#ERROR!</v>
      </c>
      <c r="E2448" s="79" t="str">
        <f>VLOOKUP(G2448,[1]Macrodata_CCF!$A$3:$B$55,2,FALSE)</f>
        <v>#ERROR!</v>
      </c>
      <c r="F2448" s="78">
        <v>1.0</v>
      </c>
      <c r="G2448" s="80">
        <v>53.0</v>
      </c>
      <c r="H2448" s="81">
        <v>0.0</v>
      </c>
      <c r="I2448" s="81">
        <v>460000.0</v>
      </c>
      <c r="J2448" s="81">
        <v>207000.0</v>
      </c>
      <c r="K2448" s="81">
        <v>460000.0</v>
      </c>
      <c r="L2448" s="82">
        <v>0.45</v>
      </c>
      <c r="N2448" s="83">
        <f t="shared" si="1"/>
        <v>0.45</v>
      </c>
      <c r="O2448" s="83">
        <f t="shared" si="2"/>
        <v>0.45</v>
      </c>
      <c r="Q2448" s="83">
        <f t="shared" si="3"/>
        <v>1</v>
      </c>
      <c r="R2448" s="83">
        <f t="shared" si="4"/>
        <v>0.45</v>
      </c>
      <c r="S2448" s="83" t="b">
        <f t="shared" si="5"/>
        <v>0</v>
      </c>
      <c r="T2448" s="72"/>
      <c r="U2448" s="72"/>
      <c r="V2448" s="72"/>
      <c r="W2448" s="72"/>
      <c r="X2448" s="72"/>
      <c r="Y2448" s="72"/>
      <c r="Z2448" s="72"/>
      <c r="AA2448" s="72"/>
      <c r="AB2448" s="72"/>
      <c r="AC2448" s="72"/>
      <c r="AD2448" s="72"/>
      <c r="AE2448" s="72"/>
      <c r="AF2448" s="72"/>
      <c r="AG2448" s="72"/>
      <c r="AH2448" s="72"/>
      <c r="AI2448" s="72"/>
      <c r="AJ2448" s="72"/>
      <c r="AK2448" s="72"/>
    </row>
    <row r="2449" ht="14.25" customHeight="1">
      <c r="A2449" s="78">
        <v>2446.0</v>
      </c>
      <c r="C2449" s="78" t="str">
        <f>VLOOKUP(G2449,[1]Macrodata_CCF!$A$3:$D$55,4,FALSE)</f>
        <v>#ERROR!</v>
      </c>
      <c r="E2449" s="79" t="str">
        <f>VLOOKUP(G2449,[1]Macrodata_CCF!$A$3:$B$55,2,FALSE)</f>
        <v>#ERROR!</v>
      </c>
      <c r="F2449" s="78">
        <v>0.0</v>
      </c>
      <c r="G2449" s="80">
        <v>23.0</v>
      </c>
      <c r="H2449" s="81">
        <v>332580.0</v>
      </c>
      <c r="I2449" s="81">
        <v>1000000.0</v>
      </c>
      <c r="J2449" s="81">
        <v>466065.0</v>
      </c>
      <c r="K2449" s="81">
        <v>1000000.0</v>
      </c>
      <c r="L2449" s="82">
        <v>0.2000014983069132</v>
      </c>
      <c r="N2449" s="83">
        <f t="shared" si="1"/>
        <v>0.2000014983</v>
      </c>
      <c r="O2449" s="83">
        <f t="shared" si="2"/>
        <v>0.2000014983</v>
      </c>
      <c r="Q2449" s="83">
        <f t="shared" si="3"/>
        <v>0.66742</v>
      </c>
      <c r="R2449" s="83">
        <f t="shared" si="4"/>
        <v>0.2000014983</v>
      </c>
      <c r="S2449" s="83" t="b">
        <f t="shared" si="5"/>
        <v>0</v>
      </c>
      <c r="T2449" s="72"/>
      <c r="U2449" s="72"/>
      <c r="V2449" s="72"/>
      <c r="W2449" s="72"/>
      <c r="X2449" s="72"/>
      <c r="Y2449" s="72"/>
      <c r="Z2449" s="72"/>
      <c r="AA2449" s="72"/>
      <c r="AB2449" s="72"/>
      <c r="AC2449" s="72"/>
      <c r="AD2449" s="72"/>
      <c r="AE2449" s="72"/>
      <c r="AF2449" s="72"/>
      <c r="AG2449" s="72"/>
      <c r="AH2449" s="72"/>
      <c r="AI2449" s="72"/>
      <c r="AJ2449" s="72"/>
      <c r="AK2449" s="72"/>
    </row>
    <row r="2450" ht="14.25" customHeight="1">
      <c r="A2450" s="78">
        <v>2447.0</v>
      </c>
      <c r="C2450" s="78" t="str">
        <f>VLOOKUP(G2450,[1]Macrodata_CCF!$A$3:$D$55,4,FALSE)</f>
        <v>#ERROR!</v>
      </c>
      <c r="E2450" s="79" t="str">
        <f>VLOOKUP(G2450,[1]Macrodata_CCF!$A$3:$B$55,2,FALSE)</f>
        <v>#ERROR!</v>
      </c>
      <c r="F2450" s="78">
        <v>0.0</v>
      </c>
      <c r="G2450" s="80">
        <v>11.0</v>
      </c>
      <c r="H2450" s="81">
        <v>316585.0</v>
      </c>
      <c r="I2450" s="81">
        <v>340000.0</v>
      </c>
      <c r="J2450" s="81">
        <v>319865.0</v>
      </c>
      <c r="K2450" s="81">
        <v>340000.0</v>
      </c>
      <c r="L2450" s="82">
        <v>0.1400811445654495</v>
      </c>
      <c r="N2450" s="83">
        <f t="shared" si="1"/>
        <v>0.1400811446</v>
      </c>
      <c r="O2450" s="83">
        <f t="shared" si="2"/>
        <v>0.1400811446</v>
      </c>
      <c r="Q2450" s="83">
        <f t="shared" si="3"/>
        <v>0.06886764706</v>
      </c>
      <c r="R2450" s="83">
        <f t="shared" si="4"/>
        <v>0.009647058824</v>
      </c>
      <c r="S2450" s="83" t="b">
        <f t="shared" si="5"/>
        <v>0</v>
      </c>
      <c r="T2450" s="72"/>
      <c r="U2450" s="72"/>
      <c r="V2450" s="72"/>
      <c r="W2450" s="72"/>
      <c r="X2450" s="72"/>
      <c r="Y2450" s="72"/>
      <c r="Z2450" s="72"/>
      <c r="AA2450" s="72"/>
      <c r="AB2450" s="72"/>
      <c r="AC2450" s="72"/>
      <c r="AD2450" s="72"/>
      <c r="AE2450" s="72"/>
      <c r="AF2450" s="72"/>
      <c r="AG2450" s="72"/>
      <c r="AH2450" s="72"/>
      <c r="AI2450" s="72"/>
      <c r="AJ2450" s="72"/>
      <c r="AK2450" s="72"/>
    </row>
    <row r="2451" ht="14.25" customHeight="1">
      <c r="A2451" s="78">
        <v>2448.0</v>
      </c>
      <c r="C2451" s="78" t="str">
        <f>VLOOKUP(G2451,[1]Macrodata_CCF!$A$3:$D$55,4,FALSE)</f>
        <v>#ERROR!</v>
      </c>
      <c r="E2451" s="79" t="str">
        <f>VLOOKUP(G2451,[1]Macrodata_CCF!$A$3:$B$55,2,FALSE)</f>
        <v>#ERROR!</v>
      </c>
      <c r="F2451" s="78">
        <v>0.0</v>
      </c>
      <c r="G2451" s="80">
        <v>11.0</v>
      </c>
      <c r="H2451" s="81">
        <v>175420.0</v>
      </c>
      <c r="I2451" s="81">
        <v>230000.0</v>
      </c>
      <c r="J2451" s="81">
        <v>183060.0</v>
      </c>
      <c r="K2451" s="81">
        <v>230000.0</v>
      </c>
      <c r="L2451" s="82">
        <v>0.1399780139245145</v>
      </c>
      <c r="N2451" s="83">
        <f t="shared" si="1"/>
        <v>0.1399780139</v>
      </c>
      <c r="O2451" s="83">
        <f t="shared" si="2"/>
        <v>0.1399780139</v>
      </c>
      <c r="Q2451" s="83">
        <f t="shared" si="3"/>
        <v>0.2373043478</v>
      </c>
      <c r="R2451" s="83">
        <f t="shared" si="4"/>
        <v>0.1399780139</v>
      </c>
      <c r="S2451" s="83" t="b">
        <f t="shared" si="5"/>
        <v>0</v>
      </c>
      <c r="T2451" s="72"/>
      <c r="U2451" s="72"/>
      <c r="V2451" s="72"/>
      <c r="W2451" s="72"/>
      <c r="X2451" s="72"/>
      <c r="Y2451" s="72"/>
      <c r="Z2451" s="72"/>
      <c r="AA2451" s="72"/>
      <c r="AB2451" s="72"/>
      <c r="AC2451" s="72"/>
      <c r="AD2451" s="72"/>
      <c r="AE2451" s="72"/>
      <c r="AF2451" s="72"/>
      <c r="AG2451" s="72"/>
      <c r="AH2451" s="72"/>
      <c r="AI2451" s="72"/>
      <c r="AJ2451" s="72"/>
      <c r="AK2451" s="72"/>
    </row>
    <row r="2452" ht="14.25" customHeight="1">
      <c r="A2452" s="78">
        <v>2449.0</v>
      </c>
      <c r="C2452" s="78" t="str">
        <f>VLOOKUP(G2452,[1]Macrodata_CCF!$A$3:$D$55,4,FALSE)</f>
        <v>#ERROR!</v>
      </c>
      <c r="E2452" s="79" t="str">
        <f>VLOOKUP(G2452,[1]Macrodata_CCF!$A$3:$B$55,2,FALSE)</f>
        <v>#ERROR!</v>
      </c>
      <c r="F2452" s="78">
        <v>0.0</v>
      </c>
      <c r="G2452" s="80">
        <v>53.0</v>
      </c>
      <c r="H2452" s="81">
        <v>442345.0</v>
      </c>
      <c r="I2452" s="81">
        <v>670000.0</v>
      </c>
      <c r="J2452" s="81">
        <v>453730.0</v>
      </c>
      <c r="K2452" s="81">
        <v>670000.0</v>
      </c>
      <c r="L2452" s="82">
        <v>0.05000988337616129</v>
      </c>
      <c r="N2452" s="83">
        <f t="shared" si="1"/>
        <v>0.05000988338</v>
      </c>
      <c r="O2452" s="83">
        <f t="shared" si="2"/>
        <v>0.05000988338</v>
      </c>
      <c r="Q2452" s="83">
        <f t="shared" si="3"/>
        <v>0.3397835821</v>
      </c>
      <c r="R2452" s="83">
        <f t="shared" si="4"/>
        <v>0.05000988338</v>
      </c>
      <c r="S2452" s="83" t="b">
        <f t="shared" si="5"/>
        <v>0</v>
      </c>
      <c r="T2452" s="72"/>
      <c r="U2452" s="72"/>
      <c r="V2452" s="72"/>
      <c r="W2452" s="72"/>
      <c r="X2452" s="72"/>
      <c r="Y2452" s="72"/>
      <c r="Z2452" s="72"/>
      <c r="AA2452" s="72"/>
      <c r="AB2452" s="72"/>
      <c r="AC2452" s="72"/>
      <c r="AD2452" s="72"/>
      <c r="AE2452" s="72"/>
      <c r="AF2452" s="72"/>
      <c r="AG2452" s="72"/>
      <c r="AH2452" s="72"/>
      <c r="AI2452" s="72"/>
      <c r="AJ2452" s="72"/>
      <c r="AK2452" s="72"/>
    </row>
    <row r="2453" ht="14.25" customHeight="1">
      <c r="A2453" s="78">
        <v>2450.0</v>
      </c>
      <c r="C2453" s="78" t="str">
        <f>VLOOKUP(G2453,[1]Macrodata_CCF!$A$3:$D$55,4,FALSE)</f>
        <v>#ERROR!</v>
      </c>
      <c r="E2453" s="79" t="str">
        <f>VLOOKUP(G2453,[1]Macrodata_CCF!$A$3:$B$55,2,FALSE)</f>
        <v>#ERROR!</v>
      </c>
      <c r="F2453" s="78">
        <v>0.0</v>
      </c>
      <c r="G2453" s="80">
        <v>51.0</v>
      </c>
      <c r="H2453" s="81">
        <v>516560.0</v>
      </c>
      <c r="I2453" s="81">
        <v>520000.0</v>
      </c>
      <c r="J2453" s="81">
        <v>516905.0</v>
      </c>
      <c r="K2453" s="81">
        <v>520000.0</v>
      </c>
      <c r="L2453" s="82">
        <v>0.1002906976744186</v>
      </c>
      <c r="N2453" s="83">
        <f t="shared" si="1"/>
        <v>0.1002906977</v>
      </c>
      <c r="O2453" s="83">
        <f t="shared" si="2"/>
        <v>0.1002906977</v>
      </c>
      <c r="Q2453" s="83">
        <f t="shared" si="3"/>
        <v>0.006615384615</v>
      </c>
      <c r="R2453" s="83">
        <f t="shared" si="4"/>
        <v>0.0006634615385</v>
      </c>
      <c r="S2453" s="83" t="b">
        <f t="shared" si="5"/>
        <v>0</v>
      </c>
      <c r="T2453" s="72"/>
      <c r="U2453" s="72"/>
      <c r="V2453" s="72"/>
      <c r="W2453" s="72"/>
      <c r="X2453" s="72"/>
      <c r="Y2453" s="72"/>
      <c r="Z2453" s="72"/>
      <c r="AA2453" s="72"/>
      <c r="AB2453" s="72"/>
      <c r="AC2453" s="72"/>
      <c r="AD2453" s="72"/>
      <c r="AE2453" s="72"/>
      <c r="AF2453" s="72"/>
      <c r="AG2453" s="72"/>
      <c r="AH2453" s="72"/>
      <c r="AI2453" s="72"/>
      <c r="AJ2453" s="72"/>
      <c r="AK2453" s="72"/>
    </row>
    <row r="2454" ht="14.25" customHeight="1">
      <c r="A2454" s="78">
        <v>2451.0</v>
      </c>
      <c r="C2454" s="78" t="str">
        <f>VLOOKUP(G2454,[1]Macrodata_CCF!$A$3:$D$55,4,FALSE)</f>
        <v>#ERROR!</v>
      </c>
      <c r="E2454" s="79" t="str">
        <f>VLOOKUP(G2454,[1]Macrodata_CCF!$A$3:$B$55,2,FALSE)</f>
        <v>#ERROR!</v>
      </c>
      <c r="F2454" s="78">
        <v>0.0</v>
      </c>
      <c r="G2454" s="80">
        <v>52.0</v>
      </c>
      <c r="H2454" s="81">
        <v>785.0</v>
      </c>
      <c r="I2454" s="81">
        <v>20000.0</v>
      </c>
      <c r="J2454" s="81">
        <v>20400.0</v>
      </c>
      <c r="K2454" s="81">
        <v>20000.0</v>
      </c>
      <c r="L2454" s="82">
        <v>1.020817069997398</v>
      </c>
      <c r="N2454" s="83">
        <f t="shared" si="1"/>
        <v>1.02081707</v>
      </c>
      <c r="O2454" s="83">
        <f t="shared" si="2"/>
        <v>1</v>
      </c>
      <c r="Q2454" s="83">
        <f t="shared" si="3"/>
        <v>0.96075</v>
      </c>
      <c r="R2454" s="83">
        <f t="shared" si="4"/>
        <v>1.02081707</v>
      </c>
      <c r="S2454" s="83" t="b">
        <f t="shared" si="5"/>
        <v>0</v>
      </c>
      <c r="T2454" s="72"/>
      <c r="U2454" s="72"/>
      <c r="V2454" s="72"/>
      <c r="W2454" s="72"/>
      <c r="X2454" s="72"/>
      <c r="Y2454" s="72"/>
      <c r="Z2454" s="72"/>
      <c r="AA2454" s="72"/>
      <c r="AB2454" s="72"/>
      <c r="AC2454" s="72"/>
      <c r="AD2454" s="72"/>
      <c r="AE2454" s="72"/>
      <c r="AF2454" s="72"/>
      <c r="AG2454" s="72"/>
      <c r="AH2454" s="72"/>
      <c r="AI2454" s="72"/>
      <c r="AJ2454" s="72"/>
      <c r="AK2454" s="72"/>
    </row>
    <row r="2455" ht="14.25" customHeight="1">
      <c r="A2455" s="78">
        <v>2452.0</v>
      </c>
      <c r="C2455" s="78" t="str">
        <f>VLOOKUP(G2455,[1]Macrodata_CCF!$A$3:$D$55,4,FALSE)</f>
        <v>#ERROR!</v>
      </c>
      <c r="E2455" s="79" t="str">
        <f>VLOOKUP(G2455,[1]Macrodata_CCF!$A$3:$B$55,2,FALSE)</f>
        <v>#ERROR!</v>
      </c>
      <c r="F2455" s="78">
        <v>0.0</v>
      </c>
      <c r="G2455" s="80">
        <v>10.0</v>
      </c>
      <c r="H2455" s="81">
        <v>2805.0</v>
      </c>
      <c r="I2455" s="81">
        <v>10000.0</v>
      </c>
      <c r="J2455" s="81">
        <v>5685.0</v>
      </c>
      <c r="K2455" s="81">
        <v>19000.0</v>
      </c>
      <c r="L2455" s="82">
        <v>0.4002779708130647</v>
      </c>
      <c r="N2455" s="83">
        <f t="shared" si="1"/>
        <v>0.4002779708</v>
      </c>
      <c r="O2455" s="83">
        <f t="shared" si="2"/>
        <v>0.4002779708</v>
      </c>
      <c r="Q2455" s="83">
        <f t="shared" si="3"/>
        <v>0.7195</v>
      </c>
      <c r="R2455" s="83">
        <f t="shared" si="4"/>
        <v>0.4002779708</v>
      </c>
      <c r="S2455" s="83" t="b">
        <f t="shared" si="5"/>
        <v>0</v>
      </c>
      <c r="T2455" s="72"/>
      <c r="U2455" s="72"/>
      <c r="V2455" s="72"/>
      <c r="W2455" s="72"/>
      <c r="X2455" s="72"/>
      <c r="Y2455" s="72"/>
      <c r="Z2455" s="72"/>
      <c r="AA2455" s="72"/>
      <c r="AB2455" s="72"/>
      <c r="AC2455" s="72"/>
      <c r="AD2455" s="72"/>
      <c r="AE2455" s="72"/>
      <c r="AF2455" s="72"/>
      <c r="AG2455" s="72"/>
      <c r="AH2455" s="72"/>
      <c r="AI2455" s="72"/>
      <c r="AJ2455" s="72"/>
      <c r="AK2455" s="72"/>
    </row>
    <row r="2456" ht="14.25" customHeight="1">
      <c r="A2456" s="78">
        <v>2453.0</v>
      </c>
      <c r="C2456" s="78" t="str">
        <f>VLOOKUP(G2456,[1]Macrodata_CCF!$A$3:$D$55,4,FALSE)</f>
        <v>#ERROR!</v>
      </c>
      <c r="E2456" s="79" t="str">
        <f>VLOOKUP(G2456,[1]Macrodata_CCF!$A$3:$B$55,2,FALSE)</f>
        <v>#ERROR!</v>
      </c>
      <c r="F2456" s="78">
        <v>1.0</v>
      </c>
      <c r="G2456" s="80">
        <v>41.0</v>
      </c>
      <c r="H2456" s="81">
        <v>0.0</v>
      </c>
      <c r="I2456" s="81">
        <v>240000.0</v>
      </c>
      <c r="J2456" s="81">
        <v>136800.0</v>
      </c>
      <c r="K2456" s="81">
        <v>240000.0</v>
      </c>
      <c r="L2456" s="82">
        <v>0.57</v>
      </c>
      <c r="N2456" s="83">
        <f t="shared" si="1"/>
        <v>0.57</v>
      </c>
      <c r="O2456" s="83">
        <f t="shared" si="2"/>
        <v>0.57</v>
      </c>
      <c r="Q2456" s="83">
        <f t="shared" si="3"/>
        <v>1</v>
      </c>
      <c r="R2456" s="83">
        <f t="shared" si="4"/>
        <v>0.57</v>
      </c>
      <c r="S2456" s="83" t="b">
        <f t="shared" si="5"/>
        <v>0</v>
      </c>
      <c r="T2456" s="72"/>
      <c r="U2456" s="72"/>
      <c r="V2456" s="72"/>
      <c r="W2456" s="72"/>
      <c r="X2456" s="72"/>
      <c r="Y2456" s="72"/>
      <c r="Z2456" s="72"/>
      <c r="AA2456" s="72"/>
      <c r="AB2456" s="72"/>
      <c r="AC2456" s="72"/>
      <c r="AD2456" s="72"/>
      <c r="AE2456" s="72"/>
      <c r="AF2456" s="72"/>
      <c r="AG2456" s="72"/>
      <c r="AH2456" s="72"/>
      <c r="AI2456" s="72"/>
      <c r="AJ2456" s="72"/>
      <c r="AK2456" s="72"/>
    </row>
    <row r="2457" ht="14.25" customHeight="1">
      <c r="A2457" s="78">
        <v>2454.0</v>
      </c>
      <c r="C2457" s="78" t="str">
        <f>VLOOKUP(G2457,[1]Macrodata_CCF!$A$3:$D$55,4,FALSE)</f>
        <v>#ERROR!</v>
      </c>
      <c r="E2457" s="79" t="str">
        <f>VLOOKUP(G2457,[1]Macrodata_CCF!$A$3:$B$55,2,FALSE)</f>
        <v>#ERROR!</v>
      </c>
      <c r="F2457" s="78">
        <v>0.0</v>
      </c>
      <c r="G2457" s="80">
        <v>45.0</v>
      </c>
      <c r="H2457" s="81">
        <v>52920.0</v>
      </c>
      <c r="I2457" s="81">
        <v>220000.0</v>
      </c>
      <c r="J2457" s="81">
        <v>6140.0</v>
      </c>
      <c r="K2457" s="81">
        <v>220000.0</v>
      </c>
      <c r="L2457" s="82">
        <v>-0.2799856356236534</v>
      </c>
      <c r="N2457" s="83">
        <f t="shared" si="1"/>
        <v>-0.2799856356</v>
      </c>
      <c r="O2457" s="83">
        <f t="shared" si="2"/>
        <v>0</v>
      </c>
      <c r="Q2457" s="83">
        <f t="shared" si="3"/>
        <v>0.7594545455</v>
      </c>
      <c r="R2457" s="83">
        <f t="shared" si="4"/>
        <v>-0.2799856356</v>
      </c>
      <c r="S2457" s="83" t="b">
        <f t="shared" si="5"/>
        <v>0</v>
      </c>
      <c r="T2457" s="72"/>
      <c r="U2457" s="72"/>
      <c r="V2457" s="72"/>
      <c r="W2457" s="72"/>
      <c r="X2457" s="72"/>
      <c r="Y2457" s="72"/>
      <c r="Z2457" s="72"/>
      <c r="AA2457" s="72"/>
      <c r="AB2457" s="72"/>
      <c r="AC2457" s="72"/>
      <c r="AD2457" s="72"/>
      <c r="AE2457" s="72"/>
      <c r="AF2457" s="72"/>
      <c r="AG2457" s="72"/>
      <c r="AH2457" s="72"/>
      <c r="AI2457" s="72"/>
      <c r="AJ2457" s="72"/>
      <c r="AK2457" s="72"/>
    </row>
    <row r="2458" ht="14.25" customHeight="1">
      <c r="A2458" s="78">
        <v>2455.0</v>
      </c>
      <c r="C2458" s="78" t="str">
        <f>VLOOKUP(G2458,[1]Macrodata_CCF!$A$3:$D$55,4,FALSE)</f>
        <v>#ERROR!</v>
      </c>
      <c r="E2458" s="79" t="str">
        <f>VLOOKUP(G2458,[1]Macrodata_CCF!$A$3:$B$55,2,FALSE)</f>
        <v>#ERROR!</v>
      </c>
      <c r="F2458" s="78">
        <v>0.0</v>
      </c>
      <c r="G2458" s="80">
        <v>29.0</v>
      </c>
      <c r="H2458" s="81">
        <v>896215.0</v>
      </c>
      <c r="I2458" s="81">
        <v>900000.0</v>
      </c>
      <c r="J2458" s="81">
        <v>896970.0</v>
      </c>
      <c r="K2458" s="81">
        <v>900000.0</v>
      </c>
      <c r="L2458" s="82">
        <v>0.1994715984147953</v>
      </c>
      <c r="N2458" s="83">
        <f t="shared" si="1"/>
        <v>0.1994715984</v>
      </c>
      <c r="O2458" s="83">
        <f t="shared" si="2"/>
        <v>0.1994715984</v>
      </c>
      <c r="Q2458" s="83">
        <f t="shared" si="3"/>
        <v>0.004205555556</v>
      </c>
      <c r="R2458" s="83">
        <f t="shared" si="4"/>
        <v>0.0008388888889</v>
      </c>
      <c r="S2458" s="83" t="b">
        <f t="shared" si="5"/>
        <v>0</v>
      </c>
      <c r="T2458" s="72"/>
      <c r="U2458" s="72"/>
      <c r="V2458" s="72"/>
      <c r="W2458" s="72"/>
      <c r="X2458" s="72"/>
      <c r="Y2458" s="72"/>
      <c r="Z2458" s="72"/>
      <c r="AA2458" s="72"/>
      <c r="AB2458" s="72"/>
      <c r="AC2458" s="72"/>
      <c r="AD2458" s="72"/>
      <c r="AE2458" s="72"/>
      <c r="AF2458" s="72"/>
      <c r="AG2458" s="72"/>
      <c r="AH2458" s="72"/>
      <c r="AI2458" s="72"/>
      <c r="AJ2458" s="72"/>
      <c r="AK2458" s="72"/>
    </row>
    <row r="2459" ht="14.25" customHeight="1">
      <c r="A2459" s="78">
        <v>2456.0</v>
      </c>
      <c r="C2459" s="78" t="str">
        <f>VLOOKUP(G2459,[1]Macrodata_CCF!$A$3:$D$55,4,FALSE)</f>
        <v>#ERROR!</v>
      </c>
      <c r="E2459" s="79" t="str">
        <f>VLOOKUP(G2459,[1]Macrodata_CCF!$A$3:$B$55,2,FALSE)</f>
        <v>#ERROR!</v>
      </c>
      <c r="F2459" s="78">
        <v>0.0</v>
      </c>
      <c r="G2459" s="80">
        <v>26.0</v>
      </c>
      <c r="H2459" s="81">
        <v>82200.0</v>
      </c>
      <c r="I2459" s="81">
        <v>140000.0</v>
      </c>
      <c r="J2459" s="81">
        <v>92025.0</v>
      </c>
      <c r="K2459" s="81">
        <v>140000.0</v>
      </c>
      <c r="L2459" s="82">
        <v>0.1699826989619377</v>
      </c>
      <c r="N2459" s="83">
        <f t="shared" si="1"/>
        <v>0.169982699</v>
      </c>
      <c r="O2459" s="83">
        <f t="shared" si="2"/>
        <v>0.169982699</v>
      </c>
      <c r="Q2459" s="83">
        <f t="shared" si="3"/>
        <v>0.4128571429</v>
      </c>
      <c r="R2459" s="83">
        <f t="shared" si="4"/>
        <v>0.169982699</v>
      </c>
      <c r="S2459" s="83" t="b">
        <f t="shared" si="5"/>
        <v>0</v>
      </c>
      <c r="T2459" s="72"/>
      <c r="U2459" s="72"/>
      <c r="V2459" s="72"/>
      <c r="W2459" s="72"/>
      <c r="X2459" s="72"/>
      <c r="Y2459" s="72"/>
      <c r="Z2459" s="72"/>
      <c r="AA2459" s="72"/>
      <c r="AB2459" s="72"/>
      <c r="AC2459" s="72"/>
      <c r="AD2459" s="72"/>
      <c r="AE2459" s="72"/>
      <c r="AF2459" s="72"/>
      <c r="AG2459" s="72"/>
      <c r="AH2459" s="72"/>
      <c r="AI2459" s="72"/>
      <c r="AJ2459" s="72"/>
      <c r="AK2459" s="72"/>
    </row>
    <row r="2460" ht="14.25" customHeight="1">
      <c r="A2460" s="78">
        <v>2457.0</v>
      </c>
      <c r="C2460" s="78" t="str">
        <f>VLOOKUP(G2460,[1]Macrodata_CCF!$A$3:$D$55,4,FALSE)</f>
        <v>#ERROR!</v>
      </c>
      <c r="E2460" s="79" t="str">
        <f>VLOOKUP(G2460,[1]Macrodata_CCF!$A$3:$B$55,2,FALSE)</f>
        <v>#ERROR!</v>
      </c>
      <c r="F2460" s="78">
        <v>0.0</v>
      </c>
      <c r="G2460" s="80">
        <v>28.0</v>
      </c>
      <c r="H2460" s="81">
        <v>0.0</v>
      </c>
      <c r="I2460" s="81">
        <v>220000.0</v>
      </c>
      <c r="J2460" s="81">
        <v>39600.0</v>
      </c>
      <c r="K2460" s="81">
        <v>220000.0</v>
      </c>
      <c r="L2460" s="82">
        <v>0.18</v>
      </c>
      <c r="N2460" s="83">
        <f t="shared" si="1"/>
        <v>0.18</v>
      </c>
      <c r="O2460" s="83">
        <f t="shared" si="2"/>
        <v>0.18</v>
      </c>
      <c r="Q2460" s="83">
        <f t="shared" si="3"/>
        <v>1</v>
      </c>
      <c r="R2460" s="83">
        <f t="shared" si="4"/>
        <v>0.18</v>
      </c>
      <c r="S2460" s="83" t="b">
        <f t="shared" si="5"/>
        <v>0</v>
      </c>
      <c r="T2460" s="72"/>
      <c r="U2460" s="72"/>
      <c r="V2460" s="72"/>
      <c r="W2460" s="72"/>
      <c r="X2460" s="72"/>
      <c r="Y2460" s="72"/>
      <c r="Z2460" s="72"/>
      <c r="AA2460" s="72"/>
      <c r="AB2460" s="72"/>
      <c r="AC2460" s="72"/>
      <c r="AD2460" s="72"/>
      <c r="AE2460" s="72"/>
      <c r="AF2460" s="72"/>
      <c r="AG2460" s="72"/>
      <c r="AH2460" s="72"/>
      <c r="AI2460" s="72"/>
      <c r="AJ2460" s="72"/>
      <c r="AK2460" s="72"/>
    </row>
    <row r="2461" ht="14.25" customHeight="1">
      <c r="A2461" s="78">
        <v>2458.0</v>
      </c>
      <c r="C2461" s="78" t="str">
        <f>VLOOKUP(G2461,[1]Macrodata_CCF!$A$3:$D$55,4,FALSE)</f>
        <v>#ERROR!</v>
      </c>
      <c r="E2461" s="79" t="str">
        <f>VLOOKUP(G2461,[1]Macrodata_CCF!$A$3:$B$55,2,FALSE)</f>
        <v>#ERROR!</v>
      </c>
      <c r="F2461" s="78">
        <v>0.0</v>
      </c>
      <c r="G2461" s="80">
        <v>22.0</v>
      </c>
      <c r="H2461" s="81">
        <v>42775.0</v>
      </c>
      <c r="I2461" s="81">
        <v>550000.0</v>
      </c>
      <c r="J2461" s="81">
        <v>139150.0</v>
      </c>
      <c r="K2461" s="81">
        <v>550000.0</v>
      </c>
      <c r="L2461" s="82">
        <v>0.1900044359012273</v>
      </c>
      <c r="N2461" s="83">
        <f t="shared" si="1"/>
        <v>0.1900044359</v>
      </c>
      <c r="O2461" s="83">
        <f t="shared" si="2"/>
        <v>0.1900044359</v>
      </c>
      <c r="Q2461" s="83">
        <f t="shared" si="3"/>
        <v>0.9222272727</v>
      </c>
      <c r="R2461" s="83">
        <f t="shared" si="4"/>
        <v>0.1900044359</v>
      </c>
      <c r="S2461" s="83" t="b">
        <f t="shared" si="5"/>
        <v>0</v>
      </c>
      <c r="T2461" s="72"/>
      <c r="U2461" s="72"/>
      <c r="V2461" s="72"/>
      <c r="W2461" s="72"/>
      <c r="X2461" s="72"/>
      <c r="Y2461" s="72"/>
      <c r="Z2461" s="72"/>
      <c r="AA2461" s="72"/>
      <c r="AB2461" s="72"/>
      <c r="AC2461" s="72"/>
      <c r="AD2461" s="72"/>
      <c r="AE2461" s="72"/>
      <c r="AF2461" s="72"/>
      <c r="AG2461" s="72"/>
      <c r="AH2461" s="72"/>
      <c r="AI2461" s="72"/>
      <c r="AJ2461" s="72"/>
      <c r="AK2461" s="72"/>
    </row>
    <row r="2462" ht="14.25" customHeight="1">
      <c r="A2462" s="78">
        <v>2459.0</v>
      </c>
      <c r="C2462" s="78" t="str">
        <f>VLOOKUP(G2462,[1]Macrodata_CCF!$A$3:$D$55,4,FALSE)</f>
        <v>#ERROR!</v>
      </c>
      <c r="E2462" s="79" t="str">
        <f>VLOOKUP(G2462,[1]Macrodata_CCF!$A$3:$B$55,2,FALSE)</f>
        <v>#ERROR!</v>
      </c>
      <c r="F2462" s="78">
        <v>0.0</v>
      </c>
      <c r="G2462" s="80">
        <v>19.0</v>
      </c>
      <c r="H2462" s="81">
        <v>181495.0</v>
      </c>
      <c r="I2462" s="81">
        <v>310000.0</v>
      </c>
      <c r="J2462" s="81">
        <v>178925.0</v>
      </c>
      <c r="K2462" s="81">
        <v>310000.0</v>
      </c>
      <c r="L2462" s="82">
        <v>-0.01999922182016264</v>
      </c>
      <c r="N2462" s="83">
        <f t="shared" si="1"/>
        <v>-0.01999922182</v>
      </c>
      <c r="O2462" s="83">
        <f t="shared" si="2"/>
        <v>0</v>
      </c>
      <c r="Q2462" s="83">
        <f t="shared" si="3"/>
        <v>0.4145322581</v>
      </c>
      <c r="R2462" s="83">
        <f t="shared" si="4"/>
        <v>-0.01999922182</v>
      </c>
      <c r="S2462" s="83" t="b">
        <f t="shared" si="5"/>
        <v>0</v>
      </c>
      <c r="T2462" s="72"/>
      <c r="U2462" s="72"/>
      <c r="V2462" s="72"/>
      <c r="W2462" s="72"/>
      <c r="X2462" s="72"/>
      <c r="Y2462" s="72"/>
      <c r="Z2462" s="72"/>
      <c r="AA2462" s="72"/>
      <c r="AB2462" s="72"/>
      <c r="AC2462" s="72"/>
      <c r="AD2462" s="72"/>
      <c r="AE2462" s="72"/>
      <c r="AF2462" s="72"/>
      <c r="AG2462" s="72"/>
      <c r="AH2462" s="72"/>
      <c r="AI2462" s="72"/>
      <c r="AJ2462" s="72"/>
      <c r="AK2462" s="72"/>
    </row>
    <row r="2463" ht="14.25" customHeight="1">
      <c r="A2463" s="78">
        <v>2460.0</v>
      </c>
      <c r="C2463" s="78" t="str">
        <f>VLOOKUP(G2463,[1]Macrodata_CCF!$A$3:$D$55,4,FALSE)</f>
        <v>#ERROR!</v>
      </c>
      <c r="E2463" s="79" t="str">
        <f>VLOOKUP(G2463,[1]Macrodata_CCF!$A$3:$B$55,2,FALSE)</f>
        <v>#ERROR!</v>
      </c>
      <c r="F2463" s="78">
        <v>0.0</v>
      </c>
      <c r="G2463" s="80">
        <v>21.0</v>
      </c>
      <c r="H2463" s="81">
        <v>0.0</v>
      </c>
      <c r="I2463" s="81">
        <v>940000.0</v>
      </c>
      <c r="J2463" s="81">
        <v>159800.0</v>
      </c>
      <c r="K2463" s="81">
        <v>940000.0</v>
      </c>
      <c r="L2463" s="82">
        <v>0.17</v>
      </c>
      <c r="N2463" s="83">
        <f t="shared" si="1"/>
        <v>0.17</v>
      </c>
      <c r="O2463" s="83">
        <f t="shared" si="2"/>
        <v>0.17</v>
      </c>
      <c r="Q2463" s="83">
        <f t="shared" si="3"/>
        <v>1</v>
      </c>
      <c r="R2463" s="83">
        <f t="shared" si="4"/>
        <v>0.17</v>
      </c>
      <c r="S2463" s="83" t="b">
        <f t="shared" si="5"/>
        <v>0</v>
      </c>
      <c r="T2463" s="72"/>
      <c r="U2463" s="72"/>
      <c r="V2463" s="72"/>
      <c r="W2463" s="72"/>
      <c r="X2463" s="72"/>
      <c r="Y2463" s="72"/>
      <c r="Z2463" s="72"/>
      <c r="AA2463" s="72"/>
      <c r="AB2463" s="72"/>
      <c r="AC2463" s="72"/>
      <c r="AD2463" s="72"/>
      <c r="AE2463" s="72"/>
      <c r="AF2463" s="72"/>
      <c r="AG2463" s="72"/>
      <c r="AH2463" s="72"/>
      <c r="AI2463" s="72"/>
      <c r="AJ2463" s="72"/>
      <c r="AK2463" s="72"/>
    </row>
    <row r="2464" ht="14.25" customHeight="1">
      <c r="A2464" s="78">
        <v>2461.0</v>
      </c>
      <c r="C2464" s="78" t="str">
        <f>VLOOKUP(G2464,[1]Macrodata_CCF!$A$3:$D$55,4,FALSE)</f>
        <v>#ERROR!</v>
      </c>
      <c r="E2464" s="79" t="str">
        <f>VLOOKUP(G2464,[1]Macrodata_CCF!$A$3:$B$55,2,FALSE)</f>
        <v>#ERROR!</v>
      </c>
      <c r="F2464" s="78">
        <v>0.0</v>
      </c>
      <c r="G2464" s="80">
        <v>5.0</v>
      </c>
      <c r="H2464" s="81">
        <v>46735.0</v>
      </c>
      <c r="I2464" s="81">
        <v>50000.0</v>
      </c>
      <c r="J2464" s="81">
        <v>51000.0</v>
      </c>
      <c r="K2464" s="81">
        <v>50000.0</v>
      </c>
      <c r="L2464" s="82">
        <v>1.306278713629403</v>
      </c>
      <c r="N2464" s="83">
        <f t="shared" si="1"/>
        <v>1.306278714</v>
      </c>
      <c r="O2464" s="83">
        <f t="shared" si="2"/>
        <v>1</v>
      </c>
      <c r="Q2464" s="83">
        <f t="shared" si="3"/>
        <v>0.0653</v>
      </c>
      <c r="R2464" s="83">
        <f t="shared" si="4"/>
        <v>0.0853</v>
      </c>
      <c r="S2464" s="83" t="b">
        <f t="shared" si="5"/>
        <v>1</v>
      </c>
      <c r="T2464" s="72"/>
      <c r="U2464" s="72"/>
      <c r="V2464" s="72"/>
      <c r="W2464" s="72"/>
      <c r="X2464" s="72"/>
      <c r="Y2464" s="72"/>
      <c r="Z2464" s="72"/>
      <c r="AA2464" s="72"/>
      <c r="AB2464" s="72"/>
      <c r="AC2464" s="72"/>
      <c r="AD2464" s="72"/>
      <c r="AE2464" s="72"/>
      <c r="AF2464" s="72"/>
      <c r="AG2464" s="72"/>
      <c r="AH2464" s="72"/>
      <c r="AI2464" s="72"/>
      <c r="AJ2464" s="72"/>
      <c r="AK2464" s="72"/>
    </row>
    <row r="2465" ht="14.25" customHeight="1">
      <c r="A2465" s="78">
        <v>2462.0</v>
      </c>
      <c r="C2465" s="78" t="str">
        <f>VLOOKUP(G2465,[1]Macrodata_CCF!$A$3:$D$55,4,FALSE)</f>
        <v>#ERROR!</v>
      </c>
      <c r="E2465" s="79" t="str">
        <f>VLOOKUP(G2465,[1]Macrodata_CCF!$A$3:$B$55,2,FALSE)</f>
        <v>#ERROR!</v>
      </c>
      <c r="F2465" s="78">
        <v>0.0</v>
      </c>
      <c r="G2465" s="80">
        <v>11.0</v>
      </c>
      <c r="H2465" s="81">
        <v>0.0</v>
      </c>
      <c r="I2465" s="81">
        <v>430000.0</v>
      </c>
      <c r="J2465" s="81">
        <v>86000.0</v>
      </c>
      <c r="K2465" s="81">
        <v>430000.0</v>
      </c>
      <c r="L2465" s="82">
        <v>0.2</v>
      </c>
      <c r="N2465" s="83">
        <f t="shared" si="1"/>
        <v>0.2</v>
      </c>
      <c r="O2465" s="83">
        <f t="shared" si="2"/>
        <v>0.2</v>
      </c>
      <c r="Q2465" s="83">
        <f t="shared" si="3"/>
        <v>1</v>
      </c>
      <c r="R2465" s="83">
        <f t="shared" si="4"/>
        <v>0.2</v>
      </c>
      <c r="S2465" s="83" t="b">
        <f t="shared" si="5"/>
        <v>0</v>
      </c>
      <c r="T2465" s="72"/>
      <c r="U2465" s="72"/>
      <c r="V2465" s="72"/>
      <c r="W2465" s="72"/>
      <c r="X2465" s="72"/>
      <c r="Y2465" s="72"/>
      <c r="Z2465" s="72"/>
      <c r="AA2465" s="72"/>
      <c r="AB2465" s="72"/>
      <c r="AC2465" s="72"/>
      <c r="AD2465" s="72"/>
      <c r="AE2465" s="72"/>
      <c r="AF2465" s="72"/>
      <c r="AG2465" s="72"/>
      <c r="AH2465" s="72"/>
      <c r="AI2465" s="72"/>
      <c r="AJ2465" s="72"/>
      <c r="AK2465" s="72"/>
    </row>
    <row r="2466" ht="14.25" customHeight="1">
      <c r="A2466" s="78">
        <v>2463.0</v>
      </c>
      <c r="C2466" s="78" t="str">
        <f>VLOOKUP(G2466,[1]Macrodata_CCF!$A$3:$D$55,4,FALSE)</f>
        <v>#ERROR!</v>
      </c>
      <c r="E2466" s="79" t="str">
        <f>VLOOKUP(G2466,[1]Macrodata_CCF!$A$3:$B$55,2,FALSE)</f>
        <v>#ERROR!</v>
      </c>
      <c r="F2466" s="78">
        <v>0.0</v>
      </c>
      <c r="G2466" s="80">
        <v>1.0</v>
      </c>
      <c r="H2466" s="81">
        <v>65790.0</v>
      </c>
      <c r="I2466" s="81">
        <v>100000.0</v>
      </c>
      <c r="J2466" s="81">
        <v>76395.0</v>
      </c>
      <c r="K2466" s="81">
        <v>100000.0</v>
      </c>
      <c r="L2466" s="82">
        <v>0.3099970768781058</v>
      </c>
      <c r="N2466" s="83">
        <f t="shared" si="1"/>
        <v>0.3099970769</v>
      </c>
      <c r="O2466" s="83">
        <f t="shared" si="2"/>
        <v>0.3099970769</v>
      </c>
      <c r="Q2466" s="83">
        <f t="shared" si="3"/>
        <v>0.3421</v>
      </c>
      <c r="R2466" s="83">
        <f t="shared" si="4"/>
        <v>0.3099970769</v>
      </c>
      <c r="S2466" s="83" t="b">
        <f t="shared" si="5"/>
        <v>0</v>
      </c>
      <c r="T2466" s="72"/>
      <c r="U2466" s="72"/>
      <c r="V2466" s="72"/>
      <c r="W2466" s="72"/>
      <c r="X2466" s="72"/>
      <c r="Y2466" s="72"/>
      <c r="Z2466" s="72"/>
      <c r="AA2466" s="72"/>
      <c r="AB2466" s="72"/>
      <c r="AC2466" s="72"/>
      <c r="AD2466" s="72"/>
      <c r="AE2466" s="72"/>
      <c r="AF2466" s="72"/>
      <c r="AG2466" s="72"/>
      <c r="AH2466" s="72"/>
      <c r="AI2466" s="72"/>
      <c r="AJ2466" s="72"/>
      <c r="AK2466" s="72"/>
    </row>
    <row r="2467" ht="14.25" customHeight="1">
      <c r="A2467" s="78">
        <v>2464.0</v>
      </c>
      <c r="C2467" s="78" t="str">
        <f>VLOOKUP(G2467,[1]Macrodata_CCF!$A$3:$D$55,4,FALSE)</f>
        <v>#ERROR!</v>
      </c>
      <c r="E2467" s="79" t="str">
        <f>VLOOKUP(G2467,[1]Macrodata_CCF!$A$3:$B$55,2,FALSE)</f>
        <v>#ERROR!</v>
      </c>
      <c r="F2467" s="78">
        <v>0.0</v>
      </c>
      <c r="G2467" s="80">
        <v>24.0</v>
      </c>
      <c r="H2467" s="81">
        <v>14120.0</v>
      </c>
      <c r="I2467" s="81">
        <v>710000.0</v>
      </c>
      <c r="J2467" s="81">
        <v>139380.0</v>
      </c>
      <c r="K2467" s="81">
        <v>1278000.0</v>
      </c>
      <c r="L2467" s="82">
        <v>0.1800022992469966</v>
      </c>
      <c r="N2467" s="83">
        <f t="shared" si="1"/>
        <v>0.1800022992</v>
      </c>
      <c r="O2467" s="83">
        <f t="shared" si="2"/>
        <v>0.1800022992</v>
      </c>
      <c r="Q2467" s="83">
        <f t="shared" si="3"/>
        <v>0.9801126761</v>
      </c>
      <c r="R2467" s="83">
        <f t="shared" si="4"/>
        <v>0.1800022992</v>
      </c>
      <c r="S2467" s="83" t="b">
        <f t="shared" si="5"/>
        <v>0</v>
      </c>
      <c r="T2467" s="72"/>
      <c r="U2467" s="72"/>
      <c r="V2467" s="72"/>
      <c r="W2467" s="72"/>
      <c r="X2467" s="72"/>
      <c r="Y2467" s="72"/>
      <c r="Z2467" s="72"/>
      <c r="AA2467" s="72"/>
      <c r="AB2467" s="72"/>
      <c r="AC2467" s="72"/>
      <c r="AD2467" s="72"/>
      <c r="AE2467" s="72"/>
      <c r="AF2467" s="72"/>
      <c r="AG2467" s="72"/>
      <c r="AH2467" s="72"/>
      <c r="AI2467" s="72"/>
      <c r="AJ2467" s="72"/>
      <c r="AK2467" s="72"/>
    </row>
    <row r="2468" ht="14.25" customHeight="1">
      <c r="A2468" s="78">
        <v>2465.0</v>
      </c>
      <c r="C2468" s="78" t="str">
        <f>VLOOKUP(G2468,[1]Macrodata_CCF!$A$3:$D$55,4,FALSE)</f>
        <v>#ERROR!</v>
      </c>
      <c r="E2468" s="79" t="str">
        <f>VLOOKUP(G2468,[1]Macrodata_CCF!$A$3:$B$55,2,FALSE)</f>
        <v>#ERROR!</v>
      </c>
      <c r="F2468" s="78">
        <v>1.0</v>
      </c>
      <c r="G2468" s="80">
        <v>1.0</v>
      </c>
      <c r="H2468" s="81">
        <v>0.0</v>
      </c>
      <c r="I2468" s="81">
        <v>810000.0</v>
      </c>
      <c r="J2468" s="81">
        <v>372600.0</v>
      </c>
      <c r="K2468" s="81">
        <v>810000.0</v>
      </c>
      <c r="L2468" s="82">
        <v>0.46</v>
      </c>
      <c r="N2468" s="83">
        <f t="shared" si="1"/>
        <v>0.46</v>
      </c>
      <c r="O2468" s="83">
        <f t="shared" si="2"/>
        <v>0.46</v>
      </c>
      <c r="Q2468" s="83">
        <f t="shared" si="3"/>
        <v>1</v>
      </c>
      <c r="R2468" s="83">
        <f t="shared" si="4"/>
        <v>0.46</v>
      </c>
      <c r="S2468" s="83" t="b">
        <f t="shared" si="5"/>
        <v>0</v>
      </c>
      <c r="T2468" s="72"/>
      <c r="U2468" s="72"/>
      <c r="V2468" s="72"/>
      <c r="W2468" s="72"/>
      <c r="X2468" s="72"/>
      <c r="Y2468" s="72"/>
      <c r="Z2468" s="72"/>
      <c r="AA2468" s="72"/>
      <c r="AB2468" s="72"/>
      <c r="AC2468" s="72"/>
      <c r="AD2468" s="72"/>
      <c r="AE2468" s="72"/>
      <c r="AF2468" s="72"/>
      <c r="AG2468" s="72"/>
      <c r="AH2468" s="72"/>
      <c r="AI2468" s="72"/>
      <c r="AJ2468" s="72"/>
      <c r="AK2468" s="72"/>
    </row>
    <row r="2469" ht="14.25" customHeight="1">
      <c r="A2469" s="78">
        <v>2466.0</v>
      </c>
      <c r="C2469" s="78" t="str">
        <f>VLOOKUP(G2469,[1]Macrodata_CCF!$A$3:$D$55,4,FALSE)</f>
        <v>#ERROR!</v>
      </c>
      <c r="E2469" s="79" t="str">
        <f>VLOOKUP(G2469,[1]Macrodata_CCF!$A$3:$B$55,2,FALSE)</f>
        <v>#ERROR!</v>
      </c>
      <c r="F2469" s="78">
        <v>0.0</v>
      </c>
      <c r="G2469" s="80">
        <v>22.0</v>
      </c>
      <c r="H2469" s="81">
        <v>398225.0</v>
      </c>
      <c r="I2469" s="81">
        <v>580000.0</v>
      </c>
      <c r="J2469" s="81">
        <v>427310.0</v>
      </c>
      <c r="K2469" s="81">
        <v>580000.0</v>
      </c>
      <c r="L2469" s="82">
        <v>0.1600055013065603</v>
      </c>
      <c r="N2469" s="83">
        <f t="shared" si="1"/>
        <v>0.1600055013</v>
      </c>
      <c r="O2469" s="83">
        <f t="shared" si="2"/>
        <v>0.1600055013</v>
      </c>
      <c r="Q2469" s="83">
        <f t="shared" si="3"/>
        <v>0.3134051724</v>
      </c>
      <c r="R2469" s="83">
        <f t="shared" si="4"/>
        <v>0.1600055013</v>
      </c>
      <c r="S2469" s="83" t="b">
        <f t="shared" si="5"/>
        <v>0</v>
      </c>
      <c r="T2469" s="72"/>
      <c r="U2469" s="72"/>
      <c r="V2469" s="72"/>
      <c r="W2469" s="72"/>
      <c r="X2469" s="72"/>
      <c r="Y2469" s="72"/>
      <c r="Z2469" s="72"/>
      <c r="AA2469" s="72"/>
      <c r="AB2469" s="72"/>
      <c r="AC2469" s="72"/>
      <c r="AD2469" s="72"/>
      <c r="AE2469" s="72"/>
      <c r="AF2469" s="72"/>
      <c r="AG2469" s="72"/>
      <c r="AH2469" s="72"/>
      <c r="AI2469" s="72"/>
      <c r="AJ2469" s="72"/>
      <c r="AK2469" s="72"/>
    </row>
    <row r="2470" ht="14.25" customHeight="1">
      <c r="A2470" s="78">
        <v>2467.0</v>
      </c>
      <c r="C2470" s="78" t="str">
        <f>VLOOKUP(G2470,[1]Macrodata_CCF!$A$3:$D$55,4,FALSE)</f>
        <v>#ERROR!</v>
      </c>
      <c r="E2470" s="79" t="str">
        <f>VLOOKUP(G2470,[1]Macrodata_CCF!$A$3:$B$55,2,FALSE)</f>
        <v>#ERROR!</v>
      </c>
      <c r="F2470" s="78">
        <v>1.0</v>
      </c>
      <c r="G2470" s="80">
        <v>50.0</v>
      </c>
      <c r="H2470" s="81">
        <v>3570.0</v>
      </c>
      <c r="I2470" s="81">
        <v>30000.0</v>
      </c>
      <c r="J2470" s="81">
        <v>14670.0</v>
      </c>
      <c r="K2470" s="81">
        <v>42000.0</v>
      </c>
      <c r="L2470" s="82">
        <v>0.4199772985244041</v>
      </c>
      <c r="N2470" s="83">
        <f t="shared" si="1"/>
        <v>0.4199772985</v>
      </c>
      <c r="O2470" s="83">
        <f t="shared" si="2"/>
        <v>0.4199772985</v>
      </c>
      <c r="Q2470" s="83">
        <f t="shared" si="3"/>
        <v>0.881</v>
      </c>
      <c r="R2470" s="83">
        <f t="shared" si="4"/>
        <v>0.4199772985</v>
      </c>
      <c r="S2470" s="83" t="b">
        <f t="shared" si="5"/>
        <v>0</v>
      </c>
      <c r="T2470" s="72"/>
      <c r="U2470" s="72"/>
      <c r="V2470" s="72"/>
      <c r="W2470" s="72"/>
      <c r="X2470" s="72"/>
      <c r="Y2470" s="72"/>
      <c r="Z2470" s="72"/>
      <c r="AA2470" s="72"/>
      <c r="AB2470" s="72"/>
      <c r="AC2470" s="72"/>
      <c r="AD2470" s="72"/>
      <c r="AE2470" s="72"/>
      <c r="AF2470" s="72"/>
      <c r="AG2470" s="72"/>
      <c r="AH2470" s="72"/>
      <c r="AI2470" s="72"/>
      <c r="AJ2470" s="72"/>
      <c r="AK2470" s="72"/>
    </row>
    <row r="2471" ht="14.25" customHeight="1">
      <c r="A2471" s="78">
        <v>2468.0</v>
      </c>
      <c r="C2471" s="78" t="str">
        <f>VLOOKUP(G2471,[1]Macrodata_CCF!$A$3:$D$55,4,FALSE)</f>
        <v>#ERROR!</v>
      </c>
      <c r="E2471" s="79" t="str">
        <f>VLOOKUP(G2471,[1]Macrodata_CCF!$A$3:$B$55,2,FALSE)</f>
        <v>#ERROR!</v>
      </c>
      <c r="F2471" s="78">
        <v>0.0</v>
      </c>
      <c r="G2471" s="80">
        <v>26.0</v>
      </c>
      <c r="H2471" s="81">
        <v>0.0</v>
      </c>
      <c r="I2471" s="81">
        <v>810000.0</v>
      </c>
      <c r="J2471" s="81">
        <v>145800.0</v>
      </c>
      <c r="K2471" s="81">
        <v>810000.0</v>
      </c>
      <c r="L2471" s="82">
        <v>0.18</v>
      </c>
      <c r="N2471" s="83">
        <f t="shared" si="1"/>
        <v>0.18</v>
      </c>
      <c r="O2471" s="83">
        <f t="shared" si="2"/>
        <v>0.18</v>
      </c>
      <c r="Q2471" s="83">
        <f t="shared" si="3"/>
        <v>1</v>
      </c>
      <c r="R2471" s="83">
        <f t="shared" si="4"/>
        <v>0.18</v>
      </c>
      <c r="S2471" s="83" t="b">
        <f t="shared" si="5"/>
        <v>0</v>
      </c>
      <c r="T2471" s="72"/>
      <c r="U2471" s="72"/>
      <c r="V2471" s="72"/>
      <c r="W2471" s="72"/>
      <c r="X2471" s="72"/>
      <c r="Y2471" s="72"/>
      <c r="Z2471" s="72"/>
      <c r="AA2471" s="72"/>
      <c r="AB2471" s="72"/>
      <c r="AC2471" s="72"/>
      <c r="AD2471" s="72"/>
      <c r="AE2471" s="72"/>
      <c r="AF2471" s="72"/>
      <c r="AG2471" s="72"/>
      <c r="AH2471" s="72"/>
      <c r="AI2471" s="72"/>
      <c r="AJ2471" s="72"/>
      <c r="AK2471" s="72"/>
    </row>
    <row r="2472" ht="14.25" customHeight="1">
      <c r="A2472" s="78">
        <v>2469.0</v>
      </c>
      <c r="C2472" s="78" t="str">
        <f>VLOOKUP(G2472,[1]Macrodata_CCF!$A$3:$D$55,4,FALSE)</f>
        <v>#ERROR!</v>
      </c>
      <c r="E2472" s="79" t="str">
        <f>VLOOKUP(G2472,[1]Macrodata_CCF!$A$3:$B$55,2,FALSE)</f>
        <v>#ERROR!</v>
      </c>
      <c r="F2472" s="78">
        <v>0.0</v>
      </c>
      <c r="G2472" s="80">
        <v>17.0</v>
      </c>
      <c r="H2472" s="81">
        <v>75495.0</v>
      </c>
      <c r="I2472" s="81">
        <v>450000.0</v>
      </c>
      <c r="J2472" s="81">
        <v>135415.0</v>
      </c>
      <c r="K2472" s="81">
        <v>450000.0</v>
      </c>
      <c r="L2472" s="82">
        <v>0.1599978638469446</v>
      </c>
      <c r="N2472" s="83">
        <f t="shared" si="1"/>
        <v>0.1599978638</v>
      </c>
      <c r="O2472" s="83">
        <f t="shared" si="2"/>
        <v>0.1599978638</v>
      </c>
      <c r="Q2472" s="83">
        <f t="shared" si="3"/>
        <v>0.8322333333</v>
      </c>
      <c r="R2472" s="83">
        <f t="shared" si="4"/>
        <v>0.1599978638</v>
      </c>
      <c r="S2472" s="83" t="b">
        <f t="shared" si="5"/>
        <v>0</v>
      </c>
      <c r="T2472" s="72"/>
      <c r="U2472" s="72"/>
      <c r="V2472" s="72"/>
      <c r="W2472" s="72"/>
      <c r="X2472" s="72"/>
      <c r="Y2472" s="72"/>
      <c r="Z2472" s="72"/>
      <c r="AA2472" s="72"/>
      <c r="AB2472" s="72"/>
      <c r="AC2472" s="72"/>
      <c r="AD2472" s="72"/>
      <c r="AE2472" s="72"/>
      <c r="AF2472" s="72"/>
      <c r="AG2472" s="72"/>
      <c r="AH2472" s="72"/>
      <c r="AI2472" s="72"/>
      <c r="AJ2472" s="72"/>
      <c r="AK2472" s="72"/>
    </row>
    <row r="2473" ht="14.25" customHeight="1">
      <c r="A2473" s="78">
        <v>2470.0</v>
      </c>
      <c r="C2473" s="78" t="str">
        <f>VLOOKUP(G2473,[1]Macrodata_CCF!$A$3:$D$55,4,FALSE)</f>
        <v>#ERROR!</v>
      </c>
      <c r="E2473" s="79" t="str">
        <f>VLOOKUP(G2473,[1]Macrodata_CCF!$A$3:$B$55,2,FALSE)</f>
        <v>#ERROR!</v>
      </c>
      <c r="F2473" s="78">
        <v>0.0</v>
      </c>
      <c r="G2473" s="80">
        <v>42.0</v>
      </c>
      <c r="H2473" s="81">
        <v>102940.0</v>
      </c>
      <c r="I2473" s="81">
        <v>650000.0</v>
      </c>
      <c r="J2473" s="81">
        <v>261585.0</v>
      </c>
      <c r="K2473" s="81">
        <v>650000.0</v>
      </c>
      <c r="L2473" s="82">
        <v>0.2899956129126604</v>
      </c>
      <c r="N2473" s="83">
        <f t="shared" si="1"/>
        <v>0.2899956129</v>
      </c>
      <c r="O2473" s="83">
        <f t="shared" si="2"/>
        <v>0.2899956129</v>
      </c>
      <c r="Q2473" s="83">
        <f t="shared" si="3"/>
        <v>0.8416307692</v>
      </c>
      <c r="R2473" s="83">
        <f t="shared" si="4"/>
        <v>0.2899956129</v>
      </c>
      <c r="S2473" s="83" t="b">
        <f t="shared" si="5"/>
        <v>0</v>
      </c>
      <c r="T2473" s="72"/>
      <c r="U2473" s="72"/>
      <c r="V2473" s="72"/>
      <c r="W2473" s="72"/>
      <c r="X2473" s="72"/>
      <c r="Y2473" s="72"/>
      <c r="Z2473" s="72"/>
      <c r="AA2473" s="72"/>
      <c r="AB2473" s="72"/>
      <c r="AC2473" s="72"/>
      <c r="AD2473" s="72"/>
      <c r="AE2473" s="72"/>
      <c r="AF2473" s="72"/>
      <c r="AG2473" s="72"/>
      <c r="AH2473" s="72"/>
      <c r="AI2473" s="72"/>
      <c r="AJ2473" s="72"/>
      <c r="AK2473" s="72"/>
    </row>
    <row r="2474" ht="14.25" customHeight="1">
      <c r="A2474" s="78">
        <v>2471.0</v>
      </c>
      <c r="C2474" s="78" t="str">
        <f>VLOOKUP(G2474,[1]Macrodata_CCF!$A$3:$D$55,4,FALSE)</f>
        <v>#ERROR!</v>
      </c>
      <c r="E2474" s="79" t="str">
        <f>VLOOKUP(G2474,[1]Macrodata_CCF!$A$3:$B$55,2,FALSE)</f>
        <v>#ERROR!</v>
      </c>
      <c r="F2474" s="78">
        <v>0.0</v>
      </c>
      <c r="G2474" s="80">
        <v>44.0</v>
      </c>
      <c r="H2474" s="81">
        <v>5510.0</v>
      </c>
      <c r="I2474" s="81">
        <v>270000.0</v>
      </c>
      <c r="J2474" s="81">
        <v>275400.0</v>
      </c>
      <c r="K2474" s="81">
        <v>270000.0</v>
      </c>
      <c r="L2474" s="82">
        <v>1.020416650913078</v>
      </c>
      <c r="N2474" s="83">
        <f t="shared" si="1"/>
        <v>1.020416651</v>
      </c>
      <c r="O2474" s="83">
        <f t="shared" si="2"/>
        <v>1</v>
      </c>
      <c r="Q2474" s="83">
        <f t="shared" si="3"/>
        <v>0.9795925926</v>
      </c>
      <c r="R2474" s="83">
        <f t="shared" si="4"/>
        <v>1.020416651</v>
      </c>
      <c r="S2474" s="83" t="b">
        <f t="shared" si="5"/>
        <v>0</v>
      </c>
      <c r="T2474" s="72"/>
      <c r="U2474" s="72"/>
      <c r="V2474" s="72"/>
      <c r="W2474" s="72"/>
      <c r="X2474" s="72"/>
      <c r="Y2474" s="72"/>
      <c r="Z2474" s="72"/>
      <c r="AA2474" s="72"/>
      <c r="AB2474" s="72"/>
      <c r="AC2474" s="72"/>
      <c r="AD2474" s="72"/>
      <c r="AE2474" s="72"/>
      <c r="AF2474" s="72"/>
      <c r="AG2474" s="72"/>
      <c r="AH2474" s="72"/>
      <c r="AI2474" s="72"/>
      <c r="AJ2474" s="72"/>
      <c r="AK2474" s="72"/>
    </row>
    <row r="2475" ht="14.25" customHeight="1">
      <c r="A2475" s="78">
        <v>2472.0</v>
      </c>
      <c r="C2475" s="78" t="str">
        <f>VLOOKUP(G2475,[1]Macrodata_CCF!$A$3:$D$55,4,FALSE)</f>
        <v>#ERROR!</v>
      </c>
      <c r="E2475" s="79" t="str">
        <f>VLOOKUP(G2475,[1]Macrodata_CCF!$A$3:$B$55,2,FALSE)</f>
        <v>#ERROR!</v>
      </c>
      <c r="F2475" s="78">
        <v>0.0</v>
      </c>
      <c r="G2475" s="80">
        <v>52.0</v>
      </c>
      <c r="H2475" s="81">
        <v>465050.0</v>
      </c>
      <c r="I2475" s="81">
        <v>840000.0</v>
      </c>
      <c r="J2475" s="81">
        <v>510045.0</v>
      </c>
      <c r="K2475" s="81">
        <v>840000.0</v>
      </c>
      <c r="L2475" s="82">
        <v>0.1200026670222696</v>
      </c>
      <c r="N2475" s="83">
        <f t="shared" si="1"/>
        <v>0.120002667</v>
      </c>
      <c r="O2475" s="83">
        <f t="shared" si="2"/>
        <v>0.120002667</v>
      </c>
      <c r="Q2475" s="83">
        <f t="shared" si="3"/>
        <v>0.4463690476</v>
      </c>
      <c r="R2475" s="83">
        <f t="shared" si="4"/>
        <v>0.120002667</v>
      </c>
      <c r="S2475" s="83" t="b">
        <f t="shared" si="5"/>
        <v>0</v>
      </c>
      <c r="T2475" s="72"/>
      <c r="U2475" s="72"/>
      <c r="V2475" s="72"/>
      <c r="W2475" s="72"/>
      <c r="X2475" s="72"/>
      <c r="Y2475" s="72"/>
      <c r="Z2475" s="72"/>
      <c r="AA2475" s="72"/>
      <c r="AB2475" s="72"/>
      <c r="AC2475" s="72"/>
      <c r="AD2475" s="72"/>
      <c r="AE2475" s="72"/>
      <c r="AF2475" s="72"/>
      <c r="AG2475" s="72"/>
      <c r="AH2475" s="72"/>
      <c r="AI2475" s="72"/>
      <c r="AJ2475" s="72"/>
      <c r="AK2475" s="72"/>
    </row>
    <row r="2476" ht="14.25" customHeight="1">
      <c r="A2476" s="78">
        <v>2473.0</v>
      </c>
      <c r="C2476" s="78" t="str">
        <f>VLOOKUP(G2476,[1]Macrodata_CCF!$A$3:$D$55,4,FALSE)</f>
        <v>#ERROR!</v>
      </c>
      <c r="E2476" s="79" t="str">
        <f>VLOOKUP(G2476,[1]Macrodata_CCF!$A$3:$B$55,2,FALSE)</f>
        <v>#ERROR!</v>
      </c>
      <c r="F2476" s="78">
        <v>0.0</v>
      </c>
      <c r="G2476" s="80">
        <v>33.0</v>
      </c>
      <c r="H2476" s="81">
        <v>52410.0</v>
      </c>
      <c r="I2476" s="81">
        <v>140000.0</v>
      </c>
      <c r="J2476" s="81">
        <v>67300.0</v>
      </c>
      <c r="K2476" s="81">
        <v>140000.0</v>
      </c>
      <c r="L2476" s="82">
        <v>0.1699965749514785</v>
      </c>
      <c r="N2476" s="83">
        <f t="shared" si="1"/>
        <v>0.169996575</v>
      </c>
      <c r="O2476" s="83">
        <f t="shared" si="2"/>
        <v>0.169996575</v>
      </c>
      <c r="Q2476" s="83">
        <f t="shared" si="3"/>
        <v>0.6256428571</v>
      </c>
      <c r="R2476" s="83">
        <f t="shared" si="4"/>
        <v>0.169996575</v>
      </c>
      <c r="S2476" s="83" t="b">
        <f t="shared" si="5"/>
        <v>0</v>
      </c>
      <c r="T2476" s="72"/>
      <c r="U2476" s="72"/>
      <c r="V2476" s="72"/>
      <c r="W2476" s="72"/>
      <c r="X2476" s="72"/>
      <c r="Y2476" s="72"/>
      <c r="Z2476" s="72"/>
      <c r="AA2476" s="72"/>
      <c r="AB2476" s="72"/>
      <c r="AC2476" s="72"/>
      <c r="AD2476" s="72"/>
      <c r="AE2476" s="72"/>
      <c r="AF2476" s="72"/>
      <c r="AG2476" s="72"/>
      <c r="AH2476" s="72"/>
      <c r="AI2476" s="72"/>
      <c r="AJ2476" s="72"/>
      <c r="AK2476" s="72"/>
    </row>
    <row r="2477" ht="14.25" customHeight="1">
      <c r="A2477" s="78">
        <v>2474.0</v>
      </c>
      <c r="C2477" s="78" t="str">
        <f>VLOOKUP(G2477,[1]Macrodata_CCF!$A$3:$D$55,4,FALSE)</f>
        <v>#ERROR!</v>
      </c>
      <c r="E2477" s="79" t="str">
        <f>VLOOKUP(G2477,[1]Macrodata_CCF!$A$3:$B$55,2,FALSE)</f>
        <v>#ERROR!</v>
      </c>
      <c r="F2477" s="78">
        <v>0.0</v>
      </c>
      <c r="G2477" s="80">
        <v>23.0</v>
      </c>
      <c r="H2477" s="81">
        <v>0.0</v>
      </c>
      <c r="I2477" s="81">
        <v>70000.0</v>
      </c>
      <c r="J2477" s="81">
        <v>14000.0</v>
      </c>
      <c r="K2477" s="81">
        <v>70000.0</v>
      </c>
      <c r="L2477" s="82">
        <v>0.2</v>
      </c>
      <c r="N2477" s="83">
        <f t="shared" si="1"/>
        <v>0.2</v>
      </c>
      <c r="O2477" s="83">
        <f t="shared" si="2"/>
        <v>0.2</v>
      </c>
      <c r="Q2477" s="83">
        <f t="shared" si="3"/>
        <v>1</v>
      </c>
      <c r="R2477" s="83">
        <f t="shared" si="4"/>
        <v>0.2</v>
      </c>
      <c r="S2477" s="83" t="b">
        <f t="shared" si="5"/>
        <v>0</v>
      </c>
      <c r="T2477" s="72"/>
      <c r="U2477" s="72"/>
      <c r="V2477" s="72"/>
      <c r="W2477" s="72"/>
      <c r="X2477" s="72"/>
      <c r="Y2477" s="72"/>
      <c r="Z2477" s="72"/>
      <c r="AA2477" s="72"/>
      <c r="AB2477" s="72"/>
      <c r="AC2477" s="72"/>
      <c r="AD2477" s="72"/>
      <c r="AE2477" s="72"/>
      <c r="AF2477" s="72"/>
      <c r="AG2477" s="72"/>
      <c r="AH2477" s="72"/>
      <c r="AI2477" s="72"/>
      <c r="AJ2477" s="72"/>
      <c r="AK2477" s="72"/>
    </row>
    <row r="2478" ht="14.25" customHeight="1">
      <c r="A2478" s="78">
        <v>2475.0</v>
      </c>
      <c r="C2478" s="78" t="str">
        <f>VLOOKUP(G2478,[1]Macrodata_CCF!$A$3:$D$55,4,FALSE)</f>
        <v>#ERROR!</v>
      </c>
      <c r="E2478" s="79" t="str">
        <f>VLOOKUP(G2478,[1]Macrodata_CCF!$A$3:$B$55,2,FALSE)</f>
        <v>#ERROR!</v>
      </c>
      <c r="F2478" s="78">
        <v>0.0</v>
      </c>
      <c r="G2478" s="80">
        <v>1.0</v>
      </c>
      <c r="H2478" s="81">
        <v>163785.0</v>
      </c>
      <c r="I2478" s="81">
        <v>900000.0</v>
      </c>
      <c r="J2478" s="81">
        <v>443545.0</v>
      </c>
      <c r="K2478" s="81">
        <v>1530000.0</v>
      </c>
      <c r="L2478" s="82">
        <v>0.379997690891927</v>
      </c>
      <c r="N2478" s="83">
        <f t="shared" si="1"/>
        <v>0.3799976909</v>
      </c>
      <c r="O2478" s="83">
        <f t="shared" si="2"/>
        <v>0.3799976909</v>
      </c>
      <c r="Q2478" s="83">
        <f t="shared" si="3"/>
        <v>0.8180166667</v>
      </c>
      <c r="R2478" s="83">
        <f t="shared" si="4"/>
        <v>0.3799976909</v>
      </c>
      <c r="S2478" s="83" t="b">
        <f t="shared" si="5"/>
        <v>0</v>
      </c>
      <c r="T2478" s="72"/>
      <c r="U2478" s="72"/>
      <c r="V2478" s="72"/>
      <c r="W2478" s="72"/>
      <c r="X2478" s="72"/>
      <c r="Y2478" s="72"/>
      <c r="Z2478" s="72"/>
      <c r="AA2478" s="72"/>
      <c r="AB2478" s="72"/>
      <c r="AC2478" s="72"/>
      <c r="AD2478" s="72"/>
      <c r="AE2478" s="72"/>
      <c r="AF2478" s="72"/>
      <c r="AG2478" s="72"/>
      <c r="AH2478" s="72"/>
      <c r="AI2478" s="72"/>
      <c r="AJ2478" s="72"/>
      <c r="AK2478" s="72"/>
    </row>
    <row r="2479" ht="14.25" customHeight="1">
      <c r="A2479" s="78">
        <v>2476.0</v>
      </c>
      <c r="C2479" s="78" t="str">
        <f>VLOOKUP(G2479,[1]Macrodata_CCF!$A$3:$D$55,4,FALSE)</f>
        <v>#ERROR!</v>
      </c>
      <c r="E2479" s="79" t="str">
        <f>VLOOKUP(G2479,[1]Macrodata_CCF!$A$3:$B$55,2,FALSE)</f>
        <v>#ERROR!</v>
      </c>
      <c r="F2479" s="78">
        <v>0.0</v>
      </c>
      <c r="G2479" s="80">
        <v>3.0</v>
      </c>
      <c r="H2479" s="81">
        <v>345960.0</v>
      </c>
      <c r="I2479" s="81">
        <v>830000.0</v>
      </c>
      <c r="J2479" s="81">
        <v>486330.0</v>
      </c>
      <c r="K2479" s="81">
        <v>830000.0</v>
      </c>
      <c r="L2479" s="82">
        <v>0.2899966944880588</v>
      </c>
      <c r="N2479" s="83">
        <f t="shared" si="1"/>
        <v>0.2899966945</v>
      </c>
      <c r="O2479" s="83">
        <f t="shared" si="2"/>
        <v>0.2899966945</v>
      </c>
      <c r="Q2479" s="83">
        <f t="shared" si="3"/>
        <v>0.5831807229</v>
      </c>
      <c r="R2479" s="83">
        <f t="shared" si="4"/>
        <v>0.2899966945</v>
      </c>
      <c r="S2479" s="83" t="b">
        <f t="shared" si="5"/>
        <v>0</v>
      </c>
      <c r="T2479" s="72"/>
      <c r="U2479" s="72"/>
      <c r="V2479" s="72"/>
      <c r="W2479" s="72"/>
      <c r="X2479" s="72"/>
      <c r="Y2479" s="72"/>
      <c r="Z2479" s="72"/>
      <c r="AA2479" s="72"/>
      <c r="AB2479" s="72"/>
      <c r="AC2479" s="72"/>
      <c r="AD2479" s="72"/>
      <c r="AE2479" s="72"/>
      <c r="AF2479" s="72"/>
      <c r="AG2479" s="72"/>
      <c r="AH2479" s="72"/>
      <c r="AI2479" s="72"/>
      <c r="AJ2479" s="72"/>
      <c r="AK2479" s="72"/>
    </row>
    <row r="2480" ht="14.25" customHeight="1">
      <c r="A2480" s="78">
        <v>2477.0</v>
      </c>
      <c r="C2480" s="78" t="str">
        <f>VLOOKUP(G2480,[1]Macrodata_CCF!$A$3:$D$55,4,FALSE)</f>
        <v>#ERROR!</v>
      </c>
      <c r="E2480" s="79" t="str">
        <f>VLOOKUP(G2480,[1]Macrodata_CCF!$A$3:$B$55,2,FALSE)</f>
        <v>#ERROR!</v>
      </c>
      <c r="F2480" s="78">
        <v>0.0</v>
      </c>
      <c r="G2480" s="80">
        <v>37.0</v>
      </c>
      <c r="H2480" s="81">
        <v>139815.0</v>
      </c>
      <c r="I2480" s="81">
        <v>160000.0</v>
      </c>
      <c r="J2480" s="81">
        <v>142035.0</v>
      </c>
      <c r="K2480" s="81">
        <v>160000.0</v>
      </c>
      <c r="L2480" s="82">
        <v>0.1099826603913797</v>
      </c>
      <c r="N2480" s="83">
        <f t="shared" si="1"/>
        <v>0.1099826604</v>
      </c>
      <c r="O2480" s="83">
        <f t="shared" si="2"/>
        <v>0.1099826604</v>
      </c>
      <c r="Q2480" s="83">
        <f t="shared" si="3"/>
        <v>0.12615625</v>
      </c>
      <c r="R2480" s="83">
        <f t="shared" si="4"/>
        <v>0.1099826604</v>
      </c>
      <c r="S2480" s="83" t="b">
        <f t="shared" si="5"/>
        <v>0</v>
      </c>
      <c r="T2480" s="72"/>
      <c r="U2480" s="72"/>
      <c r="V2480" s="72"/>
      <c r="W2480" s="72"/>
      <c r="X2480" s="72"/>
      <c r="Y2480" s="72"/>
      <c r="Z2480" s="72"/>
      <c r="AA2480" s="72"/>
      <c r="AB2480" s="72"/>
      <c r="AC2480" s="72"/>
      <c r="AD2480" s="72"/>
      <c r="AE2480" s="72"/>
      <c r="AF2480" s="72"/>
      <c r="AG2480" s="72"/>
      <c r="AH2480" s="72"/>
      <c r="AI2480" s="72"/>
      <c r="AJ2480" s="72"/>
      <c r="AK2480" s="72"/>
    </row>
    <row r="2481" ht="14.25" customHeight="1">
      <c r="A2481" s="78">
        <v>2478.0</v>
      </c>
      <c r="C2481" s="78" t="str">
        <f>VLOOKUP(G2481,[1]Macrodata_CCF!$A$3:$D$55,4,FALSE)</f>
        <v>#ERROR!</v>
      </c>
      <c r="E2481" s="79" t="str">
        <f>VLOOKUP(G2481,[1]Macrodata_CCF!$A$3:$B$55,2,FALSE)</f>
        <v>#ERROR!</v>
      </c>
      <c r="F2481" s="78">
        <v>0.0</v>
      </c>
      <c r="G2481" s="80">
        <v>17.0</v>
      </c>
      <c r="H2481" s="81">
        <v>200365.0</v>
      </c>
      <c r="I2481" s="81">
        <v>440000.0</v>
      </c>
      <c r="J2481" s="81">
        <v>241105.0</v>
      </c>
      <c r="K2481" s="81">
        <v>440000.0</v>
      </c>
      <c r="L2481" s="82">
        <v>0.1700085546769045</v>
      </c>
      <c r="N2481" s="83">
        <f t="shared" si="1"/>
        <v>0.1700085547</v>
      </c>
      <c r="O2481" s="83">
        <f t="shared" si="2"/>
        <v>0.1700085547</v>
      </c>
      <c r="Q2481" s="83">
        <f t="shared" si="3"/>
        <v>0.544625</v>
      </c>
      <c r="R2481" s="83">
        <f t="shared" si="4"/>
        <v>0.1700085547</v>
      </c>
      <c r="S2481" s="83" t="b">
        <f t="shared" si="5"/>
        <v>0</v>
      </c>
      <c r="T2481" s="72"/>
      <c r="U2481" s="72"/>
      <c r="V2481" s="72"/>
      <c r="W2481" s="72"/>
      <c r="X2481" s="72"/>
      <c r="Y2481" s="72"/>
      <c r="Z2481" s="72"/>
      <c r="AA2481" s="72"/>
      <c r="AB2481" s="72"/>
      <c r="AC2481" s="72"/>
      <c r="AD2481" s="72"/>
      <c r="AE2481" s="72"/>
      <c r="AF2481" s="72"/>
      <c r="AG2481" s="72"/>
      <c r="AH2481" s="72"/>
      <c r="AI2481" s="72"/>
      <c r="AJ2481" s="72"/>
      <c r="AK2481" s="72"/>
    </row>
    <row r="2482" ht="14.25" customHeight="1">
      <c r="A2482" s="78">
        <v>2479.0</v>
      </c>
      <c r="C2482" s="78" t="str">
        <f>VLOOKUP(G2482,[1]Macrodata_CCF!$A$3:$D$55,4,FALSE)</f>
        <v>#ERROR!</v>
      </c>
      <c r="E2482" s="79" t="str">
        <f>VLOOKUP(G2482,[1]Macrodata_CCF!$A$3:$B$55,2,FALSE)</f>
        <v>#ERROR!</v>
      </c>
      <c r="F2482" s="78">
        <v>0.0</v>
      </c>
      <c r="G2482" s="80">
        <v>30.0</v>
      </c>
      <c r="H2482" s="81">
        <v>123490.0</v>
      </c>
      <c r="I2482" s="81">
        <v>360000.0</v>
      </c>
      <c r="J2482" s="81">
        <v>163695.0</v>
      </c>
      <c r="K2482" s="81">
        <v>576000.0</v>
      </c>
      <c r="L2482" s="82">
        <v>0.1699928121432498</v>
      </c>
      <c r="N2482" s="83">
        <f t="shared" si="1"/>
        <v>0.1699928121</v>
      </c>
      <c r="O2482" s="83">
        <f t="shared" si="2"/>
        <v>0.1699928121</v>
      </c>
      <c r="Q2482" s="83">
        <f t="shared" si="3"/>
        <v>0.6569722222</v>
      </c>
      <c r="R2482" s="83">
        <f t="shared" si="4"/>
        <v>0.1699928121</v>
      </c>
      <c r="S2482" s="83" t="b">
        <f t="shared" si="5"/>
        <v>0</v>
      </c>
      <c r="T2482" s="72"/>
      <c r="U2482" s="72"/>
      <c r="V2482" s="72"/>
      <c r="W2482" s="72"/>
      <c r="X2482" s="72"/>
      <c r="Y2482" s="72"/>
      <c r="Z2482" s="72"/>
      <c r="AA2482" s="72"/>
      <c r="AB2482" s="72"/>
      <c r="AC2482" s="72"/>
      <c r="AD2482" s="72"/>
      <c r="AE2482" s="72"/>
      <c r="AF2482" s="72"/>
      <c r="AG2482" s="72"/>
      <c r="AH2482" s="72"/>
      <c r="AI2482" s="72"/>
      <c r="AJ2482" s="72"/>
      <c r="AK2482" s="72"/>
    </row>
    <row r="2483" ht="14.25" customHeight="1">
      <c r="A2483" s="78">
        <v>2480.0</v>
      </c>
      <c r="C2483" s="78" t="str">
        <f>VLOOKUP(G2483,[1]Macrodata_CCF!$A$3:$D$55,4,FALSE)</f>
        <v>#ERROR!</v>
      </c>
      <c r="E2483" s="79" t="str">
        <f>VLOOKUP(G2483,[1]Macrodata_CCF!$A$3:$B$55,2,FALSE)</f>
        <v>#ERROR!</v>
      </c>
      <c r="F2483" s="78">
        <v>0.0</v>
      </c>
      <c r="G2483" s="80">
        <v>49.0</v>
      </c>
      <c r="H2483" s="81">
        <v>361385.0</v>
      </c>
      <c r="I2483" s="81">
        <v>410000.0</v>
      </c>
      <c r="J2483" s="81">
        <v>364300.0</v>
      </c>
      <c r="K2483" s="81">
        <v>410000.0</v>
      </c>
      <c r="L2483" s="82">
        <v>0.0599609174123213</v>
      </c>
      <c r="N2483" s="83">
        <f t="shared" si="1"/>
        <v>0.05996091741</v>
      </c>
      <c r="O2483" s="83">
        <f t="shared" si="2"/>
        <v>0.05996091741</v>
      </c>
      <c r="Q2483" s="83">
        <f t="shared" si="3"/>
        <v>0.1185731707</v>
      </c>
      <c r="R2483" s="83">
        <f t="shared" si="4"/>
        <v>0.05996091741</v>
      </c>
      <c r="S2483" s="83" t="b">
        <f t="shared" si="5"/>
        <v>0</v>
      </c>
      <c r="T2483" s="72"/>
      <c r="U2483" s="72"/>
      <c r="V2483" s="72"/>
      <c r="W2483" s="72"/>
      <c r="X2483" s="72"/>
      <c r="Y2483" s="72"/>
      <c r="Z2483" s="72"/>
      <c r="AA2483" s="72"/>
      <c r="AB2483" s="72"/>
      <c r="AC2483" s="72"/>
      <c r="AD2483" s="72"/>
      <c r="AE2483" s="72"/>
      <c r="AF2483" s="72"/>
      <c r="AG2483" s="72"/>
      <c r="AH2483" s="72"/>
      <c r="AI2483" s="72"/>
      <c r="AJ2483" s="72"/>
      <c r="AK2483" s="72"/>
    </row>
    <row r="2484" ht="14.25" customHeight="1">
      <c r="A2484" s="78">
        <v>2481.0</v>
      </c>
      <c r="C2484" s="78" t="str">
        <f>VLOOKUP(G2484,[1]Macrodata_CCF!$A$3:$D$55,4,FALSE)</f>
        <v>#ERROR!</v>
      </c>
      <c r="E2484" s="79" t="str">
        <f>VLOOKUP(G2484,[1]Macrodata_CCF!$A$3:$B$55,2,FALSE)</f>
        <v>#ERROR!</v>
      </c>
      <c r="F2484" s="78">
        <v>0.0</v>
      </c>
      <c r="G2484" s="80">
        <v>38.0</v>
      </c>
      <c r="H2484" s="81">
        <v>215160.0</v>
      </c>
      <c r="I2484" s="81">
        <v>260000.0</v>
      </c>
      <c r="J2484" s="81">
        <v>216055.0</v>
      </c>
      <c r="K2484" s="81">
        <v>260000.0</v>
      </c>
      <c r="L2484" s="82">
        <v>0.01995985727029438</v>
      </c>
      <c r="N2484" s="83">
        <f t="shared" si="1"/>
        <v>0.01995985727</v>
      </c>
      <c r="O2484" s="83">
        <f t="shared" si="2"/>
        <v>0.01995985727</v>
      </c>
      <c r="Q2484" s="83">
        <f t="shared" si="3"/>
        <v>0.1724615385</v>
      </c>
      <c r="R2484" s="83">
        <f t="shared" si="4"/>
        <v>0.01995985727</v>
      </c>
      <c r="S2484" s="83" t="b">
        <f t="shared" si="5"/>
        <v>0</v>
      </c>
      <c r="T2484" s="72"/>
      <c r="U2484" s="72"/>
      <c r="V2484" s="72"/>
      <c r="W2484" s="72"/>
      <c r="X2484" s="72"/>
      <c r="Y2484" s="72"/>
      <c r="Z2484" s="72"/>
      <c r="AA2484" s="72"/>
      <c r="AB2484" s="72"/>
      <c r="AC2484" s="72"/>
      <c r="AD2484" s="72"/>
      <c r="AE2484" s="72"/>
      <c r="AF2484" s="72"/>
      <c r="AG2484" s="72"/>
      <c r="AH2484" s="72"/>
      <c r="AI2484" s="72"/>
      <c r="AJ2484" s="72"/>
      <c r="AK2484" s="72"/>
    </row>
    <row r="2485" ht="14.25" customHeight="1">
      <c r="A2485" s="78">
        <v>2482.0</v>
      </c>
      <c r="C2485" s="78" t="str">
        <f>VLOOKUP(G2485,[1]Macrodata_CCF!$A$3:$D$55,4,FALSE)</f>
        <v>#ERROR!</v>
      </c>
      <c r="E2485" s="79" t="str">
        <f>VLOOKUP(G2485,[1]Macrodata_CCF!$A$3:$B$55,2,FALSE)</f>
        <v>#ERROR!</v>
      </c>
      <c r="F2485" s="78">
        <v>0.0</v>
      </c>
      <c r="G2485" s="80">
        <v>11.0</v>
      </c>
      <c r="H2485" s="81">
        <v>0.0</v>
      </c>
      <c r="I2485" s="81">
        <v>50000.0</v>
      </c>
      <c r="J2485" s="81">
        <v>8000.0</v>
      </c>
      <c r="K2485" s="81">
        <v>50000.0</v>
      </c>
      <c r="L2485" s="82">
        <v>0.16</v>
      </c>
      <c r="N2485" s="83">
        <f t="shared" si="1"/>
        <v>0.16</v>
      </c>
      <c r="O2485" s="83">
        <f t="shared" si="2"/>
        <v>0.16</v>
      </c>
      <c r="Q2485" s="83">
        <f t="shared" si="3"/>
        <v>1</v>
      </c>
      <c r="R2485" s="83">
        <f t="shared" si="4"/>
        <v>0.16</v>
      </c>
      <c r="S2485" s="83" t="b">
        <f t="shared" si="5"/>
        <v>0</v>
      </c>
      <c r="T2485" s="72"/>
      <c r="U2485" s="72"/>
      <c r="V2485" s="72"/>
      <c r="W2485" s="72"/>
      <c r="X2485" s="72"/>
      <c r="Y2485" s="72"/>
      <c r="Z2485" s="72"/>
      <c r="AA2485" s="72"/>
      <c r="AB2485" s="72"/>
      <c r="AC2485" s="72"/>
      <c r="AD2485" s="72"/>
      <c r="AE2485" s="72"/>
      <c r="AF2485" s="72"/>
      <c r="AG2485" s="72"/>
      <c r="AH2485" s="72"/>
      <c r="AI2485" s="72"/>
      <c r="AJ2485" s="72"/>
      <c r="AK2485" s="72"/>
    </row>
    <row r="2486" ht="14.25" customHeight="1">
      <c r="A2486" s="78">
        <v>2483.0</v>
      </c>
      <c r="C2486" s="78" t="str">
        <f>VLOOKUP(G2486,[1]Macrodata_CCF!$A$3:$D$55,4,FALSE)</f>
        <v>#ERROR!</v>
      </c>
      <c r="E2486" s="79" t="str">
        <f>VLOOKUP(G2486,[1]Macrodata_CCF!$A$3:$B$55,2,FALSE)</f>
        <v>#ERROR!</v>
      </c>
      <c r="F2486" s="78">
        <v>0.0</v>
      </c>
      <c r="G2486" s="80">
        <v>1.0</v>
      </c>
      <c r="H2486" s="81">
        <v>0.0</v>
      </c>
      <c r="I2486" s="81">
        <v>1000000.0</v>
      </c>
      <c r="J2486" s="81">
        <v>320000.0</v>
      </c>
      <c r="K2486" s="81">
        <v>1000000.0</v>
      </c>
      <c r="L2486" s="82">
        <v>0.32</v>
      </c>
      <c r="N2486" s="83">
        <f t="shared" si="1"/>
        <v>0.32</v>
      </c>
      <c r="O2486" s="83">
        <f t="shared" si="2"/>
        <v>0.32</v>
      </c>
      <c r="Q2486" s="83">
        <f t="shared" si="3"/>
        <v>1</v>
      </c>
      <c r="R2486" s="83">
        <f t="shared" si="4"/>
        <v>0.32</v>
      </c>
      <c r="S2486" s="83" t="b">
        <f t="shared" si="5"/>
        <v>0</v>
      </c>
      <c r="T2486" s="72"/>
      <c r="U2486" s="72"/>
      <c r="V2486" s="72"/>
      <c r="W2486" s="72"/>
      <c r="X2486" s="72"/>
      <c r="Y2486" s="72"/>
      <c r="Z2486" s="72"/>
      <c r="AA2486" s="72"/>
      <c r="AB2486" s="72"/>
      <c r="AC2486" s="72"/>
      <c r="AD2486" s="72"/>
      <c r="AE2486" s="72"/>
      <c r="AF2486" s="72"/>
      <c r="AG2486" s="72"/>
      <c r="AH2486" s="72"/>
      <c r="AI2486" s="72"/>
      <c r="AJ2486" s="72"/>
      <c r="AK2486" s="72"/>
    </row>
    <row r="2487" ht="14.25" customHeight="1">
      <c r="A2487" s="78">
        <v>2484.0</v>
      </c>
      <c r="C2487" s="78" t="str">
        <f>VLOOKUP(G2487,[1]Macrodata_CCF!$A$3:$D$55,4,FALSE)</f>
        <v>#ERROR!</v>
      </c>
      <c r="E2487" s="79" t="str">
        <f>VLOOKUP(G2487,[1]Macrodata_CCF!$A$3:$B$55,2,FALSE)</f>
        <v>#ERROR!</v>
      </c>
      <c r="F2487" s="78">
        <v>0.0</v>
      </c>
      <c r="G2487" s="80">
        <v>2.0</v>
      </c>
      <c r="H2487" s="81">
        <v>656975.0</v>
      </c>
      <c r="I2487" s="81">
        <v>870000.0</v>
      </c>
      <c r="J2487" s="81">
        <v>703840.0</v>
      </c>
      <c r="K2487" s="81">
        <v>870000.0</v>
      </c>
      <c r="L2487" s="82">
        <v>0.2199976528576458</v>
      </c>
      <c r="N2487" s="83">
        <f t="shared" si="1"/>
        <v>0.2199976529</v>
      </c>
      <c r="O2487" s="83">
        <f t="shared" si="2"/>
        <v>0.2199976529</v>
      </c>
      <c r="Q2487" s="83">
        <f t="shared" si="3"/>
        <v>0.2448563218</v>
      </c>
      <c r="R2487" s="83">
        <f t="shared" si="4"/>
        <v>0.2199976529</v>
      </c>
      <c r="S2487" s="83" t="b">
        <f t="shared" si="5"/>
        <v>0</v>
      </c>
      <c r="T2487" s="72"/>
      <c r="U2487" s="72"/>
      <c r="V2487" s="72"/>
      <c r="W2487" s="72"/>
      <c r="X2487" s="72"/>
      <c r="Y2487" s="72"/>
      <c r="Z2487" s="72"/>
      <c r="AA2487" s="72"/>
      <c r="AB2487" s="72"/>
      <c r="AC2487" s="72"/>
      <c r="AD2487" s="72"/>
      <c r="AE2487" s="72"/>
      <c r="AF2487" s="72"/>
      <c r="AG2487" s="72"/>
      <c r="AH2487" s="72"/>
      <c r="AI2487" s="72"/>
      <c r="AJ2487" s="72"/>
      <c r="AK2487" s="72"/>
    </row>
    <row r="2488" ht="14.25" customHeight="1">
      <c r="A2488" s="78">
        <v>2485.0</v>
      </c>
      <c r="C2488" s="78" t="str">
        <f>VLOOKUP(G2488,[1]Macrodata_CCF!$A$3:$D$55,4,FALSE)</f>
        <v>#ERROR!</v>
      </c>
      <c r="E2488" s="79" t="str">
        <f>VLOOKUP(G2488,[1]Macrodata_CCF!$A$3:$B$55,2,FALSE)</f>
        <v>#ERROR!</v>
      </c>
      <c r="F2488" s="78">
        <v>0.0</v>
      </c>
      <c r="G2488" s="80">
        <v>15.0</v>
      </c>
      <c r="H2488" s="81">
        <v>8275.0</v>
      </c>
      <c r="I2488" s="81">
        <v>60000.0</v>
      </c>
      <c r="J2488" s="81">
        <v>17585.0</v>
      </c>
      <c r="K2488" s="81">
        <v>60000.0</v>
      </c>
      <c r="L2488" s="82">
        <v>0.1799903334944418</v>
      </c>
      <c r="N2488" s="83">
        <f t="shared" si="1"/>
        <v>0.1799903335</v>
      </c>
      <c r="O2488" s="83">
        <f t="shared" si="2"/>
        <v>0.1799903335</v>
      </c>
      <c r="Q2488" s="83">
        <f t="shared" si="3"/>
        <v>0.8620833333</v>
      </c>
      <c r="R2488" s="83">
        <f t="shared" si="4"/>
        <v>0.1799903335</v>
      </c>
      <c r="S2488" s="83" t="b">
        <f t="shared" si="5"/>
        <v>0</v>
      </c>
      <c r="T2488" s="72"/>
      <c r="U2488" s="72"/>
      <c r="V2488" s="72"/>
      <c r="W2488" s="72"/>
      <c r="X2488" s="72"/>
      <c r="Y2488" s="72"/>
      <c r="Z2488" s="72"/>
      <c r="AA2488" s="72"/>
      <c r="AB2488" s="72"/>
      <c r="AC2488" s="72"/>
      <c r="AD2488" s="72"/>
      <c r="AE2488" s="72"/>
      <c r="AF2488" s="72"/>
      <c r="AG2488" s="72"/>
      <c r="AH2488" s="72"/>
      <c r="AI2488" s="72"/>
      <c r="AJ2488" s="72"/>
      <c r="AK2488" s="72"/>
    </row>
    <row r="2489" ht="14.25" customHeight="1">
      <c r="A2489" s="78">
        <v>2486.0</v>
      </c>
      <c r="C2489" s="78" t="str">
        <f>VLOOKUP(G2489,[1]Macrodata_CCF!$A$3:$D$55,4,FALSE)</f>
        <v>#ERROR!</v>
      </c>
      <c r="E2489" s="79" t="str">
        <f>VLOOKUP(G2489,[1]Macrodata_CCF!$A$3:$B$55,2,FALSE)</f>
        <v>#ERROR!</v>
      </c>
      <c r="F2489" s="78">
        <v>0.0</v>
      </c>
      <c r="G2489" s="80">
        <v>4.0</v>
      </c>
      <c r="H2489" s="81">
        <v>480570.0</v>
      </c>
      <c r="I2489" s="81">
        <v>930000.0</v>
      </c>
      <c r="J2489" s="81">
        <v>655850.0</v>
      </c>
      <c r="K2489" s="81">
        <v>930000.0</v>
      </c>
      <c r="L2489" s="82">
        <v>0.3900051175933961</v>
      </c>
      <c r="N2489" s="83">
        <f t="shared" si="1"/>
        <v>0.3900051176</v>
      </c>
      <c r="O2489" s="83">
        <f t="shared" si="2"/>
        <v>0.3900051176</v>
      </c>
      <c r="Q2489" s="83">
        <f t="shared" si="3"/>
        <v>0.4832580645</v>
      </c>
      <c r="R2489" s="83">
        <f t="shared" si="4"/>
        <v>0.3900051176</v>
      </c>
      <c r="S2489" s="83" t="b">
        <f t="shared" si="5"/>
        <v>0</v>
      </c>
      <c r="T2489" s="72"/>
      <c r="U2489" s="72"/>
      <c r="V2489" s="72"/>
      <c r="W2489" s="72"/>
      <c r="X2489" s="72"/>
      <c r="Y2489" s="72"/>
      <c r="Z2489" s="72"/>
      <c r="AA2489" s="72"/>
      <c r="AB2489" s="72"/>
      <c r="AC2489" s="72"/>
      <c r="AD2489" s="72"/>
      <c r="AE2489" s="72"/>
      <c r="AF2489" s="72"/>
      <c r="AG2489" s="72"/>
      <c r="AH2489" s="72"/>
      <c r="AI2489" s="72"/>
      <c r="AJ2489" s="72"/>
      <c r="AK2489" s="72"/>
    </row>
    <row r="2490" ht="14.25" customHeight="1">
      <c r="A2490" s="78">
        <v>2487.0</v>
      </c>
      <c r="C2490" s="78" t="str">
        <f>VLOOKUP(G2490,[1]Macrodata_CCF!$A$3:$D$55,4,FALSE)</f>
        <v>#ERROR!</v>
      </c>
      <c r="E2490" s="79" t="str">
        <f>VLOOKUP(G2490,[1]Macrodata_CCF!$A$3:$B$55,2,FALSE)</f>
        <v>#ERROR!</v>
      </c>
      <c r="F2490" s="78">
        <v>0.0</v>
      </c>
      <c r="G2490" s="80">
        <v>17.0</v>
      </c>
      <c r="H2490" s="81">
        <v>77610.0</v>
      </c>
      <c r="I2490" s="81">
        <v>430000.0</v>
      </c>
      <c r="J2490" s="81">
        <v>0.0</v>
      </c>
      <c r="K2490" s="81">
        <v>430000.0</v>
      </c>
      <c r="L2490" s="82">
        <v>-0.2202389398110048</v>
      </c>
      <c r="N2490" s="83">
        <f t="shared" si="1"/>
        <v>-0.2202389398</v>
      </c>
      <c r="O2490" s="83">
        <f t="shared" si="2"/>
        <v>0</v>
      </c>
      <c r="Q2490" s="83">
        <f t="shared" si="3"/>
        <v>0.8195116279</v>
      </c>
      <c r="R2490" s="83">
        <f t="shared" si="4"/>
        <v>-0.2202389398</v>
      </c>
      <c r="S2490" s="83" t="b">
        <f t="shared" si="5"/>
        <v>0</v>
      </c>
      <c r="T2490" s="72"/>
      <c r="U2490" s="72"/>
      <c r="V2490" s="72"/>
      <c r="W2490" s="72"/>
      <c r="X2490" s="72"/>
      <c r="Y2490" s="72"/>
      <c r="Z2490" s="72"/>
      <c r="AA2490" s="72"/>
      <c r="AB2490" s="72"/>
      <c r="AC2490" s="72"/>
      <c r="AD2490" s="72"/>
      <c r="AE2490" s="72"/>
      <c r="AF2490" s="72"/>
      <c r="AG2490" s="72"/>
      <c r="AH2490" s="72"/>
      <c r="AI2490" s="72"/>
      <c r="AJ2490" s="72"/>
      <c r="AK2490" s="72"/>
    </row>
    <row r="2491" ht="14.25" customHeight="1">
      <c r="A2491" s="78">
        <v>2488.0</v>
      </c>
      <c r="C2491" s="78" t="str">
        <f>VLOOKUP(G2491,[1]Macrodata_CCF!$A$3:$D$55,4,FALSE)</f>
        <v>#ERROR!</v>
      </c>
      <c r="E2491" s="79" t="str">
        <f>VLOOKUP(G2491,[1]Macrodata_CCF!$A$3:$B$55,2,FALSE)</f>
        <v>#ERROR!</v>
      </c>
      <c r="F2491" s="78">
        <v>0.0</v>
      </c>
      <c r="G2491" s="80">
        <v>30.0</v>
      </c>
      <c r="H2491" s="81">
        <v>503865.0</v>
      </c>
      <c r="I2491" s="81">
        <v>560000.0</v>
      </c>
      <c r="J2491" s="81">
        <v>515090.0</v>
      </c>
      <c r="K2491" s="81">
        <v>560000.0</v>
      </c>
      <c r="L2491" s="82">
        <v>0.1999643716041685</v>
      </c>
      <c r="N2491" s="83">
        <f t="shared" si="1"/>
        <v>0.1999643716</v>
      </c>
      <c r="O2491" s="83">
        <f t="shared" si="2"/>
        <v>0.1999643716</v>
      </c>
      <c r="Q2491" s="83">
        <f t="shared" si="3"/>
        <v>0.1002410714</v>
      </c>
      <c r="R2491" s="83">
        <f t="shared" si="4"/>
        <v>0.1999643716</v>
      </c>
      <c r="S2491" s="83" t="b">
        <f t="shared" si="5"/>
        <v>0</v>
      </c>
      <c r="T2491" s="72"/>
      <c r="U2491" s="72"/>
      <c r="V2491" s="72"/>
      <c r="W2491" s="72"/>
      <c r="X2491" s="72"/>
      <c r="Y2491" s="72"/>
      <c r="Z2491" s="72"/>
      <c r="AA2491" s="72"/>
      <c r="AB2491" s="72"/>
      <c r="AC2491" s="72"/>
      <c r="AD2491" s="72"/>
      <c r="AE2491" s="72"/>
      <c r="AF2491" s="72"/>
      <c r="AG2491" s="72"/>
      <c r="AH2491" s="72"/>
      <c r="AI2491" s="72"/>
      <c r="AJ2491" s="72"/>
      <c r="AK2491" s="72"/>
    </row>
    <row r="2492" ht="14.25" customHeight="1">
      <c r="A2492" s="78">
        <v>2489.0</v>
      </c>
      <c r="C2492" s="78" t="str">
        <f>VLOOKUP(G2492,[1]Macrodata_CCF!$A$3:$D$55,4,FALSE)</f>
        <v>#ERROR!</v>
      </c>
      <c r="E2492" s="79" t="str">
        <f>VLOOKUP(G2492,[1]Macrodata_CCF!$A$3:$B$55,2,FALSE)</f>
        <v>#ERROR!</v>
      </c>
      <c r="F2492" s="78">
        <v>0.0</v>
      </c>
      <c r="G2492" s="80">
        <v>14.0</v>
      </c>
      <c r="H2492" s="81">
        <v>685310.0</v>
      </c>
      <c r="I2492" s="81">
        <v>740000.0</v>
      </c>
      <c r="J2492" s="81">
        <v>693515.0</v>
      </c>
      <c r="K2492" s="81">
        <v>740000.0</v>
      </c>
      <c r="L2492" s="82">
        <v>0.1500274273176083</v>
      </c>
      <c r="N2492" s="83">
        <f t="shared" si="1"/>
        <v>0.1500274273</v>
      </c>
      <c r="O2492" s="83">
        <f t="shared" si="2"/>
        <v>0.1500274273</v>
      </c>
      <c r="Q2492" s="83">
        <f t="shared" si="3"/>
        <v>0.07390540541</v>
      </c>
      <c r="R2492" s="83">
        <f t="shared" si="4"/>
        <v>0.01108783784</v>
      </c>
      <c r="S2492" s="83" t="b">
        <f t="shared" si="5"/>
        <v>0</v>
      </c>
      <c r="T2492" s="72"/>
      <c r="U2492" s="72"/>
      <c r="V2492" s="72"/>
      <c r="W2492" s="72"/>
      <c r="X2492" s="72"/>
      <c r="Y2492" s="72"/>
      <c r="Z2492" s="72"/>
      <c r="AA2492" s="72"/>
      <c r="AB2492" s="72"/>
      <c r="AC2492" s="72"/>
      <c r="AD2492" s="72"/>
      <c r="AE2492" s="72"/>
      <c r="AF2492" s="72"/>
      <c r="AG2492" s="72"/>
      <c r="AH2492" s="72"/>
      <c r="AI2492" s="72"/>
      <c r="AJ2492" s="72"/>
      <c r="AK2492" s="72"/>
    </row>
    <row r="2493" ht="14.25" customHeight="1">
      <c r="A2493" s="78">
        <v>2490.0</v>
      </c>
      <c r="C2493" s="78" t="str">
        <f>VLOOKUP(G2493,[1]Macrodata_CCF!$A$3:$D$55,4,FALSE)</f>
        <v>#ERROR!</v>
      </c>
      <c r="E2493" s="79" t="str">
        <f>VLOOKUP(G2493,[1]Macrodata_CCF!$A$3:$B$55,2,FALSE)</f>
        <v>#ERROR!</v>
      </c>
      <c r="F2493" s="78">
        <v>0.0</v>
      </c>
      <c r="G2493" s="80">
        <v>22.0</v>
      </c>
      <c r="H2493" s="81">
        <v>240385.0</v>
      </c>
      <c r="I2493" s="81">
        <v>250000.0</v>
      </c>
      <c r="J2493" s="81">
        <v>242115.0</v>
      </c>
      <c r="K2493" s="81">
        <v>250000.0</v>
      </c>
      <c r="L2493" s="82">
        <v>0.1799271970878835</v>
      </c>
      <c r="N2493" s="83">
        <f t="shared" si="1"/>
        <v>0.1799271971</v>
      </c>
      <c r="O2493" s="83">
        <f t="shared" si="2"/>
        <v>0.1799271971</v>
      </c>
      <c r="Q2493" s="83">
        <f t="shared" si="3"/>
        <v>0.03846</v>
      </c>
      <c r="R2493" s="83">
        <f t="shared" si="4"/>
        <v>0.00692</v>
      </c>
      <c r="S2493" s="83" t="b">
        <f t="shared" si="5"/>
        <v>0</v>
      </c>
      <c r="T2493" s="72"/>
      <c r="U2493" s="72"/>
      <c r="V2493" s="72"/>
      <c r="W2493" s="72"/>
      <c r="X2493" s="72"/>
      <c r="Y2493" s="72"/>
      <c r="Z2493" s="72"/>
      <c r="AA2493" s="72"/>
      <c r="AB2493" s="72"/>
      <c r="AC2493" s="72"/>
      <c r="AD2493" s="72"/>
      <c r="AE2493" s="72"/>
      <c r="AF2493" s="72"/>
      <c r="AG2493" s="72"/>
      <c r="AH2493" s="72"/>
      <c r="AI2493" s="72"/>
      <c r="AJ2493" s="72"/>
      <c r="AK2493" s="72"/>
    </row>
    <row r="2494" ht="14.25" customHeight="1">
      <c r="A2494" s="78">
        <v>2491.0</v>
      </c>
      <c r="C2494" s="78" t="str">
        <f>VLOOKUP(G2494,[1]Macrodata_CCF!$A$3:$D$55,4,FALSE)</f>
        <v>#ERROR!</v>
      </c>
      <c r="E2494" s="79" t="str">
        <f>VLOOKUP(G2494,[1]Macrodata_CCF!$A$3:$B$55,2,FALSE)</f>
        <v>#ERROR!</v>
      </c>
      <c r="F2494" s="78">
        <v>0.0</v>
      </c>
      <c r="G2494" s="80">
        <v>5.0</v>
      </c>
      <c r="H2494" s="81">
        <v>411215.0</v>
      </c>
      <c r="I2494" s="81">
        <v>530000.0</v>
      </c>
      <c r="J2494" s="81">
        <v>442100.0</v>
      </c>
      <c r="K2494" s="81">
        <v>530000.0</v>
      </c>
      <c r="L2494" s="82">
        <v>0.2600075767142316</v>
      </c>
      <c r="N2494" s="83">
        <f t="shared" si="1"/>
        <v>0.2600075767</v>
      </c>
      <c r="O2494" s="83">
        <f t="shared" si="2"/>
        <v>0.2600075767</v>
      </c>
      <c r="Q2494" s="83">
        <f t="shared" si="3"/>
        <v>0.2241226415</v>
      </c>
      <c r="R2494" s="83">
        <f t="shared" si="4"/>
        <v>0.2600075767</v>
      </c>
      <c r="S2494" s="83" t="b">
        <f t="shared" si="5"/>
        <v>0</v>
      </c>
      <c r="T2494" s="72"/>
      <c r="U2494" s="72"/>
      <c r="V2494" s="72"/>
      <c r="W2494" s="72"/>
      <c r="X2494" s="72"/>
      <c r="Y2494" s="72"/>
      <c r="Z2494" s="72"/>
      <c r="AA2494" s="72"/>
      <c r="AB2494" s="72"/>
      <c r="AC2494" s="72"/>
      <c r="AD2494" s="72"/>
      <c r="AE2494" s="72"/>
      <c r="AF2494" s="72"/>
      <c r="AG2494" s="72"/>
      <c r="AH2494" s="72"/>
      <c r="AI2494" s="72"/>
      <c r="AJ2494" s="72"/>
      <c r="AK2494" s="72"/>
    </row>
    <row r="2495" ht="14.25" customHeight="1">
      <c r="A2495" s="78">
        <v>2492.0</v>
      </c>
      <c r="C2495" s="78" t="str">
        <f>VLOOKUP(G2495,[1]Macrodata_CCF!$A$3:$D$55,4,FALSE)</f>
        <v>#ERROR!</v>
      </c>
      <c r="E2495" s="79" t="str">
        <f>VLOOKUP(G2495,[1]Macrodata_CCF!$A$3:$B$55,2,FALSE)</f>
        <v>#ERROR!</v>
      </c>
      <c r="F2495" s="78">
        <v>0.0</v>
      </c>
      <c r="G2495" s="80">
        <v>20.0</v>
      </c>
      <c r="H2495" s="81">
        <v>432235.0</v>
      </c>
      <c r="I2495" s="81">
        <v>460000.0</v>
      </c>
      <c r="J2495" s="81">
        <v>437235.0</v>
      </c>
      <c r="K2495" s="81">
        <v>828000.0</v>
      </c>
      <c r="L2495" s="82">
        <v>0.1800828381055286</v>
      </c>
      <c r="N2495" s="83">
        <f t="shared" si="1"/>
        <v>0.1800828381</v>
      </c>
      <c r="O2495" s="83">
        <f t="shared" si="2"/>
        <v>0.1800828381</v>
      </c>
      <c r="Q2495" s="83">
        <f t="shared" si="3"/>
        <v>0.06035869565</v>
      </c>
      <c r="R2495" s="83">
        <f t="shared" si="4"/>
        <v>0.01086956522</v>
      </c>
      <c r="S2495" s="83" t="b">
        <f t="shared" si="5"/>
        <v>0</v>
      </c>
      <c r="T2495" s="72"/>
      <c r="U2495" s="72"/>
      <c r="V2495" s="72"/>
      <c r="W2495" s="72"/>
      <c r="X2495" s="72"/>
      <c r="Y2495" s="72"/>
      <c r="Z2495" s="72"/>
      <c r="AA2495" s="72"/>
      <c r="AB2495" s="72"/>
      <c r="AC2495" s="72"/>
      <c r="AD2495" s="72"/>
      <c r="AE2495" s="72"/>
      <c r="AF2495" s="72"/>
      <c r="AG2495" s="72"/>
      <c r="AH2495" s="72"/>
      <c r="AI2495" s="72"/>
      <c r="AJ2495" s="72"/>
      <c r="AK2495" s="72"/>
    </row>
    <row r="2496" ht="14.25" customHeight="1">
      <c r="A2496" s="78">
        <v>2493.0</v>
      </c>
      <c r="C2496" s="78" t="str">
        <f>VLOOKUP(G2496,[1]Macrodata_CCF!$A$3:$D$55,4,FALSE)</f>
        <v>#ERROR!</v>
      </c>
      <c r="E2496" s="79" t="str">
        <f>VLOOKUP(G2496,[1]Macrodata_CCF!$A$3:$B$55,2,FALSE)</f>
        <v>#ERROR!</v>
      </c>
      <c r="F2496" s="78">
        <v>0.0</v>
      </c>
      <c r="G2496" s="80">
        <v>35.0</v>
      </c>
      <c r="H2496" s="81">
        <v>312290.0</v>
      </c>
      <c r="I2496" s="81">
        <v>390000.0</v>
      </c>
      <c r="J2496" s="81">
        <v>316175.0</v>
      </c>
      <c r="K2496" s="81">
        <v>390000.0</v>
      </c>
      <c r="L2496" s="82">
        <v>0.04999356582164458</v>
      </c>
      <c r="N2496" s="83">
        <f t="shared" si="1"/>
        <v>0.04999356582</v>
      </c>
      <c r="O2496" s="83">
        <f t="shared" si="2"/>
        <v>0.04999356582</v>
      </c>
      <c r="Q2496" s="83">
        <f t="shared" si="3"/>
        <v>0.1992564103</v>
      </c>
      <c r="R2496" s="83">
        <f t="shared" si="4"/>
        <v>0.04999356582</v>
      </c>
      <c r="S2496" s="83" t="b">
        <f t="shared" si="5"/>
        <v>0</v>
      </c>
      <c r="T2496" s="72"/>
      <c r="U2496" s="72"/>
      <c r="V2496" s="72"/>
      <c r="W2496" s="72"/>
      <c r="X2496" s="72"/>
      <c r="Y2496" s="72"/>
      <c r="Z2496" s="72"/>
      <c r="AA2496" s="72"/>
      <c r="AB2496" s="72"/>
      <c r="AC2496" s="72"/>
      <c r="AD2496" s="72"/>
      <c r="AE2496" s="72"/>
      <c r="AF2496" s="72"/>
      <c r="AG2496" s="72"/>
      <c r="AH2496" s="72"/>
      <c r="AI2496" s="72"/>
      <c r="AJ2496" s="72"/>
      <c r="AK2496" s="72"/>
    </row>
    <row r="2497" ht="14.25" customHeight="1">
      <c r="A2497" s="78">
        <v>2494.0</v>
      </c>
      <c r="C2497" s="78" t="str">
        <f>VLOOKUP(G2497,[1]Macrodata_CCF!$A$3:$D$55,4,FALSE)</f>
        <v>#ERROR!</v>
      </c>
      <c r="E2497" s="79" t="str">
        <f>VLOOKUP(G2497,[1]Macrodata_CCF!$A$3:$B$55,2,FALSE)</f>
        <v>#ERROR!</v>
      </c>
      <c r="F2497" s="78">
        <v>0.0</v>
      </c>
      <c r="G2497" s="80">
        <v>38.0</v>
      </c>
      <c r="H2497" s="81">
        <v>397990.0</v>
      </c>
      <c r="I2497" s="81">
        <v>700000.0</v>
      </c>
      <c r="J2497" s="81">
        <v>419130.0</v>
      </c>
      <c r="K2497" s="81">
        <v>700000.0</v>
      </c>
      <c r="L2497" s="82">
        <v>0.06999768219595377</v>
      </c>
      <c r="N2497" s="83">
        <f t="shared" si="1"/>
        <v>0.0699976822</v>
      </c>
      <c r="O2497" s="83">
        <f t="shared" si="2"/>
        <v>0.0699976822</v>
      </c>
      <c r="Q2497" s="83">
        <f t="shared" si="3"/>
        <v>0.4314428571</v>
      </c>
      <c r="R2497" s="83">
        <f t="shared" si="4"/>
        <v>0.0699976822</v>
      </c>
      <c r="S2497" s="83" t="b">
        <f t="shared" si="5"/>
        <v>0</v>
      </c>
      <c r="T2497" s="72"/>
      <c r="U2497" s="72"/>
      <c r="V2497" s="72"/>
      <c r="W2497" s="72"/>
      <c r="X2497" s="72"/>
      <c r="Y2497" s="72"/>
      <c r="Z2497" s="72"/>
      <c r="AA2497" s="72"/>
      <c r="AB2497" s="72"/>
      <c r="AC2497" s="72"/>
      <c r="AD2497" s="72"/>
      <c r="AE2497" s="72"/>
      <c r="AF2497" s="72"/>
      <c r="AG2497" s="72"/>
      <c r="AH2497" s="72"/>
      <c r="AI2497" s="72"/>
      <c r="AJ2497" s="72"/>
      <c r="AK2497" s="72"/>
    </row>
    <row r="2498" ht="14.25" customHeight="1">
      <c r="A2498" s="78">
        <v>2495.0</v>
      </c>
      <c r="C2498" s="78" t="str">
        <f>VLOOKUP(G2498,[1]Macrodata_CCF!$A$3:$D$55,4,FALSE)</f>
        <v>#ERROR!</v>
      </c>
      <c r="E2498" s="79" t="str">
        <f>VLOOKUP(G2498,[1]Macrodata_CCF!$A$3:$B$55,2,FALSE)</f>
        <v>#ERROR!</v>
      </c>
      <c r="F2498" s="78">
        <v>0.0</v>
      </c>
      <c r="G2498" s="80">
        <v>2.0</v>
      </c>
      <c r="H2498" s="81">
        <v>172400.0</v>
      </c>
      <c r="I2498" s="81">
        <v>390000.0</v>
      </c>
      <c r="J2498" s="81">
        <v>259440.0</v>
      </c>
      <c r="K2498" s="81">
        <v>390000.0</v>
      </c>
      <c r="L2498" s="82">
        <v>0.4</v>
      </c>
      <c r="N2498" s="83">
        <f t="shared" si="1"/>
        <v>0.4</v>
      </c>
      <c r="O2498" s="83">
        <f t="shared" si="2"/>
        <v>0.4</v>
      </c>
      <c r="Q2498" s="83">
        <f t="shared" si="3"/>
        <v>0.5579487179</v>
      </c>
      <c r="R2498" s="83">
        <f t="shared" si="4"/>
        <v>0.4</v>
      </c>
      <c r="S2498" s="83" t="b">
        <f t="shared" si="5"/>
        <v>0</v>
      </c>
      <c r="T2498" s="72"/>
      <c r="U2498" s="72"/>
      <c r="V2498" s="72"/>
      <c r="W2498" s="72"/>
      <c r="X2498" s="72"/>
      <c r="Y2498" s="72"/>
      <c r="Z2498" s="72"/>
      <c r="AA2498" s="72"/>
      <c r="AB2498" s="72"/>
      <c r="AC2498" s="72"/>
      <c r="AD2498" s="72"/>
      <c r="AE2498" s="72"/>
      <c r="AF2498" s="72"/>
      <c r="AG2498" s="72"/>
      <c r="AH2498" s="72"/>
      <c r="AI2498" s="72"/>
      <c r="AJ2498" s="72"/>
      <c r="AK2498" s="72"/>
    </row>
    <row r="2499" ht="14.25" customHeight="1">
      <c r="A2499" s="78">
        <v>2496.0</v>
      </c>
      <c r="C2499" s="78" t="str">
        <f>VLOOKUP(G2499,[1]Macrodata_CCF!$A$3:$D$55,4,FALSE)</f>
        <v>#ERROR!</v>
      </c>
      <c r="E2499" s="79" t="str">
        <f>VLOOKUP(G2499,[1]Macrodata_CCF!$A$3:$B$55,2,FALSE)</f>
        <v>#ERROR!</v>
      </c>
      <c r="F2499" s="78">
        <v>0.0</v>
      </c>
      <c r="G2499" s="80">
        <v>22.0</v>
      </c>
      <c r="H2499" s="81">
        <v>0.0</v>
      </c>
      <c r="I2499" s="81">
        <v>190000.0</v>
      </c>
      <c r="J2499" s="81">
        <v>193800.0</v>
      </c>
      <c r="K2499" s="81">
        <v>190000.0</v>
      </c>
      <c r="L2499" s="82">
        <v>1.02</v>
      </c>
      <c r="N2499" s="83">
        <f t="shared" si="1"/>
        <v>1.02</v>
      </c>
      <c r="O2499" s="83">
        <f t="shared" si="2"/>
        <v>1</v>
      </c>
      <c r="Q2499" s="83">
        <f t="shared" si="3"/>
        <v>1</v>
      </c>
      <c r="R2499" s="83">
        <f t="shared" si="4"/>
        <v>1.02</v>
      </c>
      <c r="S2499" s="83" t="b">
        <f t="shared" si="5"/>
        <v>0</v>
      </c>
      <c r="T2499" s="72"/>
      <c r="U2499" s="72"/>
      <c r="V2499" s="72"/>
      <c r="W2499" s="72"/>
      <c r="X2499" s="72"/>
      <c r="Y2499" s="72"/>
      <c r="Z2499" s="72"/>
      <c r="AA2499" s="72"/>
      <c r="AB2499" s="72"/>
      <c r="AC2499" s="72"/>
      <c r="AD2499" s="72"/>
      <c r="AE2499" s="72"/>
      <c r="AF2499" s="72"/>
      <c r="AG2499" s="72"/>
      <c r="AH2499" s="72"/>
      <c r="AI2499" s="72"/>
      <c r="AJ2499" s="72"/>
      <c r="AK2499" s="72"/>
    </row>
    <row r="2500" ht="14.25" customHeight="1">
      <c r="A2500" s="78">
        <v>2497.0</v>
      </c>
      <c r="C2500" s="78" t="str">
        <f>VLOOKUP(G2500,[1]Macrodata_CCF!$A$3:$D$55,4,FALSE)</f>
        <v>#ERROR!</v>
      </c>
      <c r="E2500" s="79" t="str">
        <f>VLOOKUP(G2500,[1]Macrodata_CCF!$A$3:$B$55,2,FALSE)</f>
        <v>#ERROR!</v>
      </c>
      <c r="F2500" s="78">
        <v>0.0</v>
      </c>
      <c r="G2500" s="80">
        <v>28.0</v>
      </c>
      <c r="H2500" s="81">
        <v>0.0</v>
      </c>
      <c r="I2500" s="81">
        <v>340000.0</v>
      </c>
      <c r="J2500" s="81">
        <v>346800.0</v>
      </c>
      <c r="K2500" s="81">
        <v>340000.0</v>
      </c>
      <c r="L2500" s="82">
        <v>1.02</v>
      </c>
      <c r="N2500" s="83">
        <f t="shared" si="1"/>
        <v>1.02</v>
      </c>
      <c r="O2500" s="83">
        <f t="shared" si="2"/>
        <v>1</v>
      </c>
      <c r="Q2500" s="83">
        <f t="shared" si="3"/>
        <v>1</v>
      </c>
      <c r="R2500" s="83">
        <f t="shared" si="4"/>
        <v>1.02</v>
      </c>
      <c r="S2500" s="83" t="b">
        <f t="shared" si="5"/>
        <v>0</v>
      </c>
      <c r="T2500" s="72"/>
      <c r="U2500" s="72"/>
      <c r="V2500" s="72"/>
      <c r="W2500" s="72"/>
      <c r="X2500" s="72"/>
      <c r="Y2500" s="72"/>
      <c r="Z2500" s="72"/>
      <c r="AA2500" s="72"/>
      <c r="AB2500" s="72"/>
      <c r="AC2500" s="72"/>
      <c r="AD2500" s="72"/>
      <c r="AE2500" s="72"/>
      <c r="AF2500" s="72"/>
      <c r="AG2500" s="72"/>
      <c r="AH2500" s="72"/>
      <c r="AI2500" s="72"/>
      <c r="AJ2500" s="72"/>
      <c r="AK2500" s="72"/>
    </row>
    <row r="2501" ht="14.25" customHeight="1">
      <c r="A2501" s="78">
        <v>2498.0</v>
      </c>
      <c r="C2501" s="78" t="str">
        <f>VLOOKUP(G2501,[1]Macrodata_CCF!$A$3:$D$55,4,FALSE)</f>
        <v>#ERROR!</v>
      </c>
      <c r="E2501" s="79" t="str">
        <f>VLOOKUP(G2501,[1]Macrodata_CCF!$A$3:$B$55,2,FALSE)</f>
        <v>#ERROR!</v>
      </c>
      <c r="F2501" s="78">
        <v>0.0</v>
      </c>
      <c r="G2501" s="80">
        <v>17.0</v>
      </c>
      <c r="H2501" s="81">
        <v>180375.0</v>
      </c>
      <c r="I2501" s="81">
        <v>210000.0</v>
      </c>
      <c r="J2501" s="81">
        <v>185710.0</v>
      </c>
      <c r="K2501" s="81">
        <v>378000.0</v>
      </c>
      <c r="L2501" s="82">
        <v>0.180084388185654</v>
      </c>
      <c r="N2501" s="83">
        <f t="shared" si="1"/>
        <v>0.1800843882</v>
      </c>
      <c r="O2501" s="83">
        <f t="shared" si="2"/>
        <v>0.1800843882</v>
      </c>
      <c r="Q2501" s="83">
        <f t="shared" si="3"/>
        <v>0.1410714286</v>
      </c>
      <c r="R2501" s="83">
        <f t="shared" si="4"/>
        <v>0.1800843882</v>
      </c>
      <c r="S2501" s="83" t="b">
        <f t="shared" si="5"/>
        <v>0</v>
      </c>
      <c r="T2501" s="72"/>
      <c r="U2501" s="72"/>
      <c r="V2501" s="72"/>
      <c r="W2501" s="72"/>
      <c r="X2501" s="72"/>
      <c r="Y2501" s="72"/>
      <c r="Z2501" s="72"/>
      <c r="AA2501" s="72"/>
      <c r="AB2501" s="72"/>
      <c r="AC2501" s="72"/>
      <c r="AD2501" s="72"/>
      <c r="AE2501" s="72"/>
      <c r="AF2501" s="72"/>
      <c r="AG2501" s="72"/>
      <c r="AH2501" s="72"/>
      <c r="AI2501" s="72"/>
      <c r="AJ2501" s="72"/>
      <c r="AK2501" s="72"/>
    </row>
    <row r="2502" ht="14.25" customHeight="1">
      <c r="A2502" s="78">
        <v>2499.0</v>
      </c>
      <c r="C2502" s="78" t="str">
        <f>VLOOKUP(G2502,[1]Macrodata_CCF!$A$3:$D$55,4,FALSE)</f>
        <v>#ERROR!</v>
      </c>
      <c r="E2502" s="79" t="str">
        <f>VLOOKUP(G2502,[1]Macrodata_CCF!$A$3:$B$55,2,FALSE)</f>
        <v>#ERROR!</v>
      </c>
      <c r="F2502" s="78">
        <v>0.0</v>
      </c>
      <c r="G2502" s="80">
        <v>12.0</v>
      </c>
      <c r="H2502" s="81">
        <v>477060.0</v>
      </c>
      <c r="I2502" s="81">
        <v>700000.0</v>
      </c>
      <c r="J2502" s="81">
        <v>539485.0</v>
      </c>
      <c r="K2502" s="81">
        <v>700000.0</v>
      </c>
      <c r="L2502" s="82">
        <v>0.2800080739212344</v>
      </c>
      <c r="N2502" s="83">
        <f t="shared" si="1"/>
        <v>0.2800080739</v>
      </c>
      <c r="O2502" s="83">
        <f t="shared" si="2"/>
        <v>0.2800080739</v>
      </c>
      <c r="Q2502" s="83">
        <f t="shared" si="3"/>
        <v>0.3184857143</v>
      </c>
      <c r="R2502" s="83">
        <f t="shared" si="4"/>
        <v>0.2800080739</v>
      </c>
      <c r="S2502" s="83" t="b">
        <f t="shared" si="5"/>
        <v>0</v>
      </c>
      <c r="T2502" s="72"/>
      <c r="U2502" s="72"/>
      <c r="V2502" s="72"/>
      <c r="W2502" s="72"/>
      <c r="X2502" s="72"/>
      <c r="Y2502" s="72"/>
      <c r="Z2502" s="72"/>
      <c r="AA2502" s="72"/>
      <c r="AB2502" s="72"/>
      <c r="AC2502" s="72"/>
      <c r="AD2502" s="72"/>
      <c r="AE2502" s="72"/>
      <c r="AF2502" s="72"/>
      <c r="AG2502" s="72"/>
      <c r="AH2502" s="72"/>
      <c r="AI2502" s="72"/>
      <c r="AJ2502" s="72"/>
      <c r="AK2502" s="72"/>
    </row>
    <row r="2503" ht="14.25" customHeight="1">
      <c r="A2503" s="78">
        <v>2500.0</v>
      </c>
      <c r="C2503" s="78" t="str">
        <f>VLOOKUP(G2503,[1]Macrodata_CCF!$A$3:$D$55,4,FALSE)</f>
        <v>#ERROR!</v>
      </c>
      <c r="E2503" s="79" t="str">
        <f>VLOOKUP(G2503,[1]Macrodata_CCF!$A$3:$B$55,2,FALSE)</f>
        <v>#ERROR!</v>
      </c>
      <c r="F2503" s="78">
        <v>0.0</v>
      </c>
      <c r="G2503" s="80">
        <v>18.0</v>
      </c>
      <c r="H2503" s="81">
        <v>47260.0</v>
      </c>
      <c r="I2503" s="81">
        <v>320000.0</v>
      </c>
      <c r="J2503" s="81">
        <v>88170.0</v>
      </c>
      <c r="K2503" s="81">
        <v>320000.0</v>
      </c>
      <c r="L2503" s="82">
        <v>0.1499963335044364</v>
      </c>
      <c r="N2503" s="83">
        <f t="shared" si="1"/>
        <v>0.1499963335</v>
      </c>
      <c r="O2503" s="83">
        <f t="shared" si="2"/>
        <v>0.1499963335</v>
      </c>
      <c r="Q2503" s="83">
        <f t="shared" si="3"/>
        <v>0.8523125</v>
      </c>
      <c r="R2503" s="83">
        <f t="shared" si="4"/>
        <v>0.1499963335</v>
      </c>
      <c r="S2503" s="83" t="b">
        <f t="shared" si="5"/>
        <v>0</v>
      </c>
      <c r="T2503" s="72"/>
      <c r="U2503" s="72"/>
      <c r="V2503" s="72"/>
      <c r="W2503" s="72"/>
      <c r="X2503" s="72"/>
      <c r="Y2503" s="72"/>
      <c r="Z2503" s="72"/>
      <c r="AA2503" s="72"/>
      <c r="AB2503" s="72"/>
      <c r="AC2503" s="72"/>
      <c r="AD2503" s="72"/>
      <c r="AE2503" s="72"/>
      <c r="AF2503" s="72"/>
      <c r="AG2503" s="72"/>
      <c r="AH2503" s="72"/>
      <c r="AI2503" s="72"/>
      <c r="AJ2503" s="72"/>
      <c r="AK2503" s="72"/>
    </row>
    <row r="2504" ht="14.25" customHeight="1">
      <c r="A2504" s="78">
        <v>2501.0</v>
      </c>
      <c r="C2504" s="78" t="str">
        <f>VLOOKUP(G2504,[1]Macrodata_CCF!$A$3:$D$55,4,FALSE)</f>
        <v>#ERROR!</v>
      </c>
      <c r="E2504" s="79" t="str">
        <f>VLOOKUP(G2504,[1]Macrodata_CCF!$A$3:$B$55,2,FALSE)</f>
        <v>#ERROR!</v>
      </c>
      <c r="F2504" s="78">
        <v>0.0</v>
      </c>
      <c r="G2504" s="80">
        <v>22.0</v>
      </c>
      <c r="H2504" s="81">
        <v>22725.0</v>
      </c>
      <c r="I2504" s="81">
        <v>720000.0</v>
      </c>
      <c r="J2504" s="81">
        <v>155205.0</v>
      </c>
      <c r="K2504" s="81">
        <v>720000.0</v>
      </c>
      <c r="L2504" s="82">
        <v>0.1899967731526299</v>
      </c>
      <c r="N2504" s="83">
        <f t="shared" si="1"/>
        <v>0.1899967732</v>
      </c>
      <c r="O2504" s="83">
        <f t="shared" si="2"/>
        <v>0.1899967732</v>
      </c>
      <c r="Q2504" s="83">
        <f t="shared" si="3"/>
        <v>0.9684375</v>
      </c>
      <c r="R2504" s="83">
        <f t="shared" si="4"/>
        <v>0.1899967732</v>
      </c>
      <c r="S2504" s="83" t="b">
        <f t="shared" si="5"/>
        <v>0</v>
      </c>
      <c r="T2504" s="72"/>
      <c r="U2504" s="72"/>
      <c r="V2504" s="72"/>
      <c r="W2504" s="72"/>
      <c r="X2504" s="72"/>
      <c r="Y2504" s="72"/>
      <c r="Z2504" s="72"/>
      <c r="AA2504" s="72"/>
      <c r="AB2504" s="72"/>
      <c r="AC2504" s="72"/>
      <c r="AD2504" s="72"/>
      <c r="AE2504" s="72"/>
      <c r="AF2504" s="72"/>
      <c r="AG2504" s="72"/>
      <c r="AH2504" s="72"/>
      <c r="AI2504" s="72"/>
      <c r="AJ2504" s="72"/>
      <c r="AK2504" s="72"/>
    </row>
    <row r="2505" ht="14.25" customHeight="1">
      <c r="A2505" s="78">
        <v>2502.0</v>
      </c>
      <c r="C2505" s="78" t="str">
        <f>VLOOKUP(G2505,[1]Macrodata_CCF!$A$3:$D$55,4,FALSE)</f>
        <v>#ERROR!</v>
      </c>
      <c r="E2505" s="79" t="str">
        <f>VLOOKUP(G2505,[1]Macrodata_CCF!$A$3:$B$55,2,FALSE)</f>
        <v>#ERROR!</v>
      </c>
      <c r="F2505" s="78">
        <v>0.0</v>
      </c>
      <c r="G2505" s="80">
        <v>23.0</v>
      </c>
      <c r="H2505" s="81">
        <v>261310.0</v>
      </c>
      <c r="I2505" s="81">
        <v>330000.0</v>
      </c>
      <c r="J2505" s="81">
        <v>272300.0</v>
      </c>
      <c r="K2505" s="81">
        <v>330000.0</v>
      </c>
      <c r="L2505" s="82">
        <v>0.1599941767360606</v>
      </c>
      <c r="N2505" s="83">
        <f t="shared" si="1"/>
        <v>0.1599941767</v>
      </c>
      <c r="O2505" s="83">
        <f t="shared" si="2"/>
        <v>0.1599941767</v>
      </c>
      <c r="Q2505" s="83">
        <f t="shared" si="3"/>
        <v>0.2081515152</v>
      </c>
      <c r="R2505" s="83">
        <f t="shared" si="4"/>
        <v>0.1599941767</v>
      </c>
      <c r="S2505" s="83" t="b">
        <f t="shared" si="5"/>
        <v>0</v>
      </c>
      <c r="T2505" s="72"/>
      <c r="U2505" s="72"/>
      <c r="V2505" s="72"/>
      <c r="W2505" s="72"/>
      <c r="X2505" s="72"/>
      <c r="Y2505" s="72"/>
      <c r="Z2505" s="72"/>
      <c r="AA2505" s="72"/>
      <c r="AB2505" s="72"/>
      <c r="AC2505" s="72"/>
      <c r="AD2505" s="72"/>
      <c r="AE2505" s="72"/>
      <c r="AF2505" s="72"/>
      <c r="AG2505" s="72"/>
      <c r="AH2505" s="72"/>
      <c r="AI2505" s="72"/>
      <c r="AJ2505" s="72"/>
      <c r="AK2505" s="72"/>
    </row>
    <row r="2506" ht="14.25" customHeight="1">
      <c r="A2506" s="78">
        <v>2503.0</v>
      </c>
      <c r="C2506" s="78" t="str">
        <f>VLOOKUP(G2506,[1]Macrodata_CCF!$A$3:$D$55,4,FALSE)</f>
        <v>#ERROR!</v>
      </c>
      <c r="E2506" s="79" t="str">
        <f>VLOOKUP(G2506,[1]Macrodata_CCF!$A$3:$B$55,2,FALSE)</f>
        <v>#ERROR!</v>
      </c>
      <c r="F2506" s="78">
        <v>0.0</v>
      </c>
      <c r="G2506" s="80">
        <v>34.0</v>
      </c>
      <c r="H2506" s="81">
        <v>0.0</v>
      </c>
      <c r="I2506" s="81">
        <v>820000.0</v>
      </c>
      <c r="J2506" s="81">
        <v>41000.0</v>
      </c>
      <c r="K2506" s="81">
        <v>820000.0</v>
      </c>
      <c r="L2506" s="82">
        <v>0.05</v>
      </c>
      <c r="N2506" s="83">
        <f t="shared" si="1"/>
        <v>0.05</v>
      </c>
      <c r="O2506" s="83">
        <f t="shared" si="2"/>
        <v>0.05</v>
      </c>
      <c r="Q2506" s="83">
        <f t="shared" si="3"/>
        <v>1</v>
      </c>
      <c r="R2506" s="83">
        <f t="shared" si="4"/>
        <v>0.05</v>
      </c>
      <c r="S2506" s="83" t="b">
        <f t="shared" si="5"/>
        <v>0</v>
      </c>
      <c r="T2506" s="72"/>
      <c r="U2506" s="72"/>
      <c r="V2506" s="72"/>
      <c r="W2506" s="72"/>
      <c r="X2506" s="72"/>
      <c r="Y2506" s="72"/>
      <c r="Z2506" s="72"/>
      <c r="AA2506" s="72"/>
      <c r="AB2506" s="72"/>
      <c r="AC2506" s="72"/>
      <c r="AD2506" s="72"/>
      <c r="AE2506" s="72"/>
      <c r="AF2506" s="72"/>
      <c r="AG2506" s="72"/>
      <c r="AH2506" s="72"/>
      <c r="AI2506" s="72"/>
      <c r="AJ2506" s="72"/>
      <c r="AK2506" s="72"/>
    </row>
    <row r="2507" ht="14.25" customHeight="1">
      <c r="A2507" s="78">
        <v>2504.0</v>
      </c>
      <c r="C2507" s="78" t="str">
        <f>VLOOKUP(G2507,[1]Macrodata_CCF!$A$3:$D$55,4,FALSE)</f>
        <v>#ERROR!</v>
      </c>
      <c r="E2507" s="79" t="str">
        <f>VLOOKUP(G2507,[1]Macrodata_CCF!$A$3:$B$55,2,FALSE)</f>
        <v>#ERROR!</v>
      </c>
      <c r="F2507" s="78">
        <v>0.0</v>
      </c>
      <c r="G2507" s="80">
        <v>22.0</v>
      </c>
      <c r="H2507" s="81">
        <v>563760.0</v>
      </c>
      <c r="I2507" s="81">
        <v>960000.0</v>
      </c>
      <c r="J2507" s="81">
        <v>639045.0</v>
      </c>
      <c r="K2507" s="81">
        <v>960000.0</v>
      </c>
      <c r="L2507" s="82">
        <v>0.1899984857662023</v>
      </c>
      <c r="N2507" s="83">
        <f t="shared" si="1"/>
        <v>0.1899984858</v>
      </c>
      <c r="O2507" s="83">
        <f t="shared" si="2"/>
        <v>0.1899984858</v>
      </c>
      <c r="Q2507" s="83">
        <f t="shared" si="3"/>
        <v>0.41275</v>
      </c>
      <c r="R2507" s="83">
        <f t="shared" si="4"/>
        <v>0.1899984858</v>
      </c>
      <c r="S2507" s="83" t="b">
        <f t="shared" si="5"/>
        <v>0</v>
      </c>
      <c r="T2507" s="72"/>
      <c r="U2507" s="72"/>
      <c r="V2507" s="72"/>
      <c r="W2507" s="72"/>
      <c r="X2507" s="72"/>
      <c r="Y2507" s="72"/>
      <c r="Z2507" s="72"/>
      <c r="AA2507" s="72"/>
      <c r="AB2507" s="72"/>
      <c r="AC2507" s="72"/>
      <c r="AD2507" s="72"/>
      <c r="AE2507" s="72"/>
      <c r="AF2507" s="72"/>
      <c r="AG2507" s="72"/>
      <c r="AH2507" s="72"/>
      <c r="AI2507" s="72"/>
      <c r="AJ2507" s="72"/>
      <c r="AK2507" s="72"/>
    </row>
    <row r="2508" ht="14.25" customHeight="1">
      <c r="A2508" s="78">
        <v>2505.0</v>
      </c>
      <c r="C2508" s="78" t="str">
        <f>VLOOKUP(G2508,[1]Macrodata_CCF!$A$3:$D$55,4,FALSE)</f>
        <v>#ERROR!</v>
      </c>
      <c r="E2508" s="79" t="str">
        <f>VLOOKUP(G2508,[1]Macrodata_CCF!$A$3:$B$55,2,FALSE)</f>
        <v>#ERROR!</v>
      </c>
      <c r="F2508" s="78">
        <v>0.0</v>
      </c>
      <c r="G2508" s="80">
        <v>14.0</v>
      </c>
      <c r="H2508" s="81">
        <v>0.0</v>
      </c>
      <c r="I2508" s="81">
        <v>570000.0</v>
      </c>
      <c r="J2508" s="81">
        <v>79800.0</v>
      </c>
      <c r="K2508" s="81">
        <v>1026000.0</v>
      </c>
      <c r="L2508" s="82">
        <v>0.14</v>
      </c>
      <c r="N2508" s="83">
        <f t="shared" si="1"/>
        <v>0.14</v>
      </c>
      <c r="O2508" s="83">
        <f t="shared" si="2"/>
        <v>0.14</v>
      </c>
      <c r="Q2508" s="83">
        <f t="shared" si="3"/>
        <v>1</v>
      </c>
      <c r="R2508" s="83">
        <f t="shared" si="4"/>
        <v>0.14</v>
      </c>
      <c r="S2508" s="83" t="b">
        <f t="shared" si="5"/>
        <v>0</v>
      </c>
      <c r="T2508" s="72"/>
      <c r="U2508" s="72"/>
      <c r="V2508" s="72"/>
      <c r="W2508" s="72"/>
      <c r="X2508" s="72"/>
      <c r="Y2508" s="72"/>
      <c r="Z2508" s="72"/>
      <c r="AA2508" s="72"/>
      <c r="AB2508" s="72"/>
      <c r="AC2508" s="72"/>
      <c r="AD2508" s="72"/>
      <c r="AE2508" s="72"/>
      <c r="AF2508" s="72"/>
      <c r="AG2508" s="72"/>
      <c r="AH2508" s="72"/>
      <c r="AI2508" s="72"/>
      <c r="AJ2508" s="72"/>
      <c r="AK2508" s="72"/>
    </row>
    <row r="2509" ht="14.25" customHeight="1">
      <c r="A2509" s="78">
        <v>2506.0</v>
      </c>
      <c r="C2509" s="78" t="str">
        <f>VLOOKUP(G2509,[1]Macrodata_CCF!$A$3:$D$55,4,FALSE)</f>
        <v>#ERROR!</v>
      </c>
      <c r="E2509" s="79" t="str">
        <f>VLOOKUP(G2509,[1]Macrodata_CCF!$A$3:$B$55,2,FALSE)</f>
        <v>#ERROR!</v>
      </c>
      <c r="F2509" s="78">
        <v>0.0</v>
      </c>
      <c r="G2509" s="80">
        <v>33.0</v>
      </c>
      <c r="H2509" s="81">
        <v>263320.0</v>
      </c>
      <c r="I2509" s="81">
        <v>580000.0</v>
      </c>
      <c r="J2509" s="81">
        <v>326655.0</v>
      </c>
      <c r="K2509" s="81">
        <v>580000.0</v>
      </c>
      <c r="L2509" s="82">
        <v>0.1999968422382216</v>
      </c>
      <c r="N2509" s="83">
        <f t="shared" si="1"/>
        <v>0.1999968422</v>
      </c>
      <c r="O2509" s="83">
        <f t="shared" si="2"/>
        <v>0.1999968422</v>
      </c>
      <c r="Q2509" s="83">
        <f t="shared" si="3"/>
        <v>0.546</v>
      </c>
      <c r="R2509" s="83">
        <f t="shared" si="4"/>
        <v>0.1999968422</v>
      </c>
      <c r="S2509" s="83" t="b">
        <f t="shared" si="5"/>
        <v>0</v>
      </c>
      <c r="T2509" s="72"/>
      <c r="U2509" s="72"/>
      <c r="V2509" s="72"/>
      <c r="W2509" s="72"/>
      <c r="X2509" s="72"/>
      <c r="Y2509" s="72"/>
      <c r="Z2509" s="72"/>
      <c r="AA2509" s="72"/>
      <c r="AB2509" s="72"/>
      <c r="AC2509" s="72"/>
      <c r="AD2509" s="72"/>
      <c r="AE2509" s="72"/>
      <c r="AF2509" s="72"/>
      <c r="AG2509" s="72"/>
      <c r="AH2509" s="72"/>
      <c r="AI2509" s="72"/>
      <c r="AJ2509" s="72"/>
      <c r="AK2509" s="72"/>
    </row>
    <row r="2510" ht="14.25" customHeight="1">
      <c r="A2510" s="78">
        <v>2507.0</v>
      </c>
      <c r="C2510" s="78" t="str">
        <f>VLOOKUP(G2510,[1]Macrodata_CCF!$A$3:$D$55,4,FALSE)</f>
        <v>#ERROR!</v>
      </c>
      <c r="E2510" s="79" t="str">
        <f>VLOOKUP(G2510,[1]Macrodata_CCF!$A$3:$B$55,2,FALSE)</f>
        <v>#ERROR!</v>
      </c>
      <c r="F2510" s="78">
        <v>0.0</v>
      </c>
      <c r="G2510" s="80">
        <v>16.0</v>
      </c>
      <c r="H2510" s="81">
        <v>0.0</v>
      </c>
      <c r="I2510" s="81">
        <v>40000.0</v>
      </c>
      <c r="J2510" s="81">
        <v>5600.0</v>
      </c>
      <c r="K2510" s="81">
        <v>40000.0</v>
      </c>
      <c r="L2510" s="82">
        <v>0.14</v>
      </c>
      <c r="N2510" s="83">
        <f t="shared" si="1"/>
        <v>0.14</v>
      </c>
      <c r="O2510" s="83">
        <f t="shared" si="2"/>
        <v>0.14</v>
      </c>
      <c r="Q2510" s="83">
        <f t="shared" si="3"/>
        <v>1</v>
      </c>
      <c r="R2510" s="83">
        <f t="shared" si="4"/>
        <v>0.14</v>
      </c>
      <c r="S2510" s="83" t="b">
        <f t="shared" si="5"/>
        <v>0</v>
      </c>
      <c r="T2510" s="72"/>
      <c r="U2510" s="72"/>
      <c r="V2510" s="72"/>
      <c r="W2510" s="72"/>
      <c r="X2510" s="72"/>
      <c r="Y2510" s="72"/>
      <c r="Z2510" s="72"/>
      <c r="AA2510" s="72"/>
      <c r="AB2510" s="72"/>
      <c r="AC2510" s="72"/>
      <c r="AD2510" s="72"/>
      <c r="AE2510" s="72"/>
      <c r="AF2510" s="72"/>
      <c r="AG2510" s="72"/>
      <c r="AH2510" s="72"/>
      <c r="AI2510" s="72"/>
      <c r="AJ2510" s="72"/>
      <c r="AK2510" s="72"/>
    </row>
    <row r="2511" ht="14.25" customHeight="1">
      <c r="A2511" s="78">
        <v>2508.0</v>
      </c>
      <c r="C2511" s="78" t="str">
        <f>VLOOKUP(G2511,[1]Macrodata_CCF!$A$3:$D$55,4,FALSE)</f>
        <v>#ERROR!</v>
      </c>
      <c r="E2511" s="79" t="str">
        <f>VLOOKUP(G2511,[1]Macrodata_CCF!$A$3:$B$55,2,FALSE)</f>
        <v>#ERROR!</v>
      </c>
      <c r="F2511" s="78">
        <v>1.0</v>
      </c>
      <c r="G2511" s="80">
        <v>37.0</v>
      </c>
      <c r="H2511" s="81">
        <v>66725.0</v>
      </c>
      <c r="I2511" s="81">
        <v>210000.0</v>
      </c>
      <c r="J2511" s="81">
        <v>126900.0</v>
      </c>
      <c r="K2511" s="81">
        <v>210000.0</v>
      </c>
      <c r="L2511" s="82">
        <v>0.4199965102076427</v>
      </c>
      <c r="N2511" s="83">
        <f t="shared" si="1"/>
        <v>0.4199965102</v>
      </c>
      <c r="O2511" s="83">
        <f t="shared" si="2"/>
        <v>0.4199965102</v>
      </c>
      <c r="Q2511" s="83">
        <f t="shared" si="3"/>
        <v>0.6822619048</v>
      </c>
      <c r="R2511" s="83">
        <f t="shared" si="4"/>
        <v>0.4199965102</v>
      </c>
      <c r="S2511" s="83" t="b">
        <f t="shared" si="5"/>
        <v>0</v>
      </c>
      <c r="T2511" s="72"/>
      <c r="U2511" s="72"/>
      <c r="V2511" s="72"/>
      <c r="W2511" s="72"/>
      <c r="X2511" s="72"/>
      <c r="Y2511" s="72"/>
      <c r="Z2511" s="72"/>
      <c r="AA2511" s="72"/>
      <c r="AB2511" s="72"/>
      <c r="AC2511" s="72"/>
      <c r="AD2511" s="72"/>
      <c r="AE2511" s="72"/>
      <c r="AF2511" s="72"/>
      <c r="AG2511" s="72"/>
      <c r="AH2511" s="72"/>
      <c r="AI2511" s="72"/>
      <c r="AJ2511" s="72"/>
      <c r="AK2511" s="72"/>
    </row>
    <row r="2512" ht="14.25" customHeight="1">
      <c r="A2512" s="78">
        <v>2509.0</v>
      </c>
      <c r="C2512" s="78" t="str">
        <f>VLOOKUP(G2512,[1]Macrodata_CCF!$A$3:$D$55,4,FALSE)</f>
        <v>#ERROR!</v>
      </c>
      <c r="E2512" s="79" t="str">
        <f>VLOOKUP(G2512,[1]Macrodata_CCF!$A$3:$B$55,2,FALSE)</f>
        <v>#ERROR!</v>
      </c>
      <c r="F2512" s="78">
        <v>0.0</v>
      </c>
      <c r="G2512" s="80">
        <v>28.0</v>
      </c>
      <c r="H2512" s="81">
        <v>462320.0</v>
      </c>
      <c r="I2512" s="81">
        <v>690000.0</v>
      </c>
      <c r="J2512" s="81">
        <v>494195.0</v>
      </c>
      <c r="K2512" s="81">
        <v>690000.0</v>
      </c>
      <c r="L2512" s="82">
        <v>0.1399991215741391</v>
      </c>
      <c r="N2512" s="83">
        <f t="shared" si="1"/>
        <v>0.1399991216</v>
      </c>
      <c r="O2512" s="83">
        <f t="shared" si="2"/>
        <v>0.1399991216</v>
      </c>
      <c r="Q2512" s="83">
        <f t="shared" si="3"/>
        <v>0.3299710145</v>
      </c>
      <c r="R2512" s="83">
        <f t="shared" si="4"/>
        <v>0.1399991216</v>
      </c>
      <c r="S2512" s="83" t="b">
        <f t="shared" si="5"/>
        <v>0</v>
      </c>
      <c r="T2512" s="72"/>
      <c r="U2512" s="72"/>
      <c r="V2512" s="72"/>
      <c r="W2512" s="72"/>
      <c r="X2512" s="72"/>
      <c r="Y2512" s="72"/>
      <c r="Z2512" s="72"/>
      <c r="AA2512" s="72"/>
      <c r="AB2512" s="72"/>
      <c r="AC2512" s="72"/>
      <c r="AD2512" s="72"/>
      <c r="AE2512" s="72"/>
      <c r="AF2512" s="72"/>
      <c r="AG2512" s="72"/>
      <c r="AH2512" s="72"/>
      <c r="AI2512" s="72"/>
      <c r="AJ2512" s="72"/>
      <c r="AK2512" s="72"/>
    </row>
    <row r="2513" ht="14.25" customHeight="1">
      <c r="A2513" s="78">
        <v>2510.0</v>
      </c>
      <c r="C2513" s="78" t="str">
        <f>VLOOKUP(G2513,[1]Macrodata_CCF!$A$3:$D$55,4,FALSE)</f>
        <v>#ERROR!</v>
      </c>
      <c r="E2513" s="79" t="str">
        <f>VLOOKUP(G2513,[1]Macrodata_CCF!$A$3:$B$55,2,FALSE)</f>
        <v>#ERROR!</v>
      </c>
      <c r="F2513" s="78">
        <v>1.0</v>
      </c>
      <c r="G2513" s="80">
        <v>21.0</v>
      </c>
      <c r="H2513" s="81">
        <v>0.0</v>
      </c>
      <c r="I2513" s="81">
        <v>760000.0</v>
      </c>
      <c r="J2513" s="81">
        <v>311600.0</v>
      </c>
      <c r="K2513" s="81">
        <v>1368000.0</v>
      </c>
      <c r="L2513" s="82">
        <v>0.41</v>
      </c>
      <c r="N2513" s="83">
        <f t="shared" si="1"/>
        <v>0.41</v>
      </c>
      <c r="O2513" s="83">
        <f t="shared" si="2"/>
        <v>0.41</v>
      </c>
      <c r="Q2513" s="83">
        <f t="shared" si="3"/>
        <v>1</v>
      </c>
      <c r="R2513" s="83">
        <f t="shared" si="4"/>
        <v>0.41</v>
      </c>
      <c r="S2513" s="83" t="b">
        <f t="shared" si="5"/>
        <v>0</v>
      </c>
      <c r="T2513" s="72"/>
      <c r="U2513" s="72"/>
      <c r="V2513" s="72"/>
      <c r="W2513" s="72"/>
      <c r="X2513" s="72"/>
      <c r="Y2513" s="72"/>
      <c r="Z2513" s="72"/>
      <c r="AA2513" s="72"/>
      <c r="AB2513" s="72"/>
      <c r="AC2513" s="72"/>
      <c r="AD2513" s="72"/>
      <c r="AE2513" s="72"/>
      <c r="AF2513" s="72"/>
      <c r="AG2513" s="72"/>
      <c r="AH2513" s="72"/>
      <c r="AI2513" s="72"/>
      <c r="AJ2513" s="72"/>
      <c r="AK2513" s="72"/>
    </row>
    <row r="2514" ht="14.25" customHeight="1">
      <c r="A2514" s="78">
        <v>2511.0</v>
      </c>
      <c r="C2514" s="78" t="str">
        <f>VLOOKUP(G2514,[1]Macrodata_CCF!$A$3:$D$55,4,FALSE)</f>
        <v>#ERROR!</v>
      </c>
      <c r="E2514" s="79" t="str">
        <f>VLOOKUP(G2514,[1]Macrodata_CCF!$A$3:$B$55,2,FALSE)</f>
        <v>#ERROR!</v>
      </c>
      <c r="F2514" s="78">
        <v>0.0</v>
      </c>
      <c r="G2514" s="80">
        <v>39.0</v>
      </c>
      <c r="H2514" s="81">
        <v>640475.0</v>
      </c>
      <c r="I2514" s="81">
        <v>820000.0</v>
      </c>
      <c r="J2514" s="81">
        <v>647655.0</v>
      </c>
      <c r="K2514" s="81">
        <v>820000.0</v>
      </c>
      <c r="L2514" s="82">
        <v>0.03999442974516084</v>
      </c>
      <c r="N2514" s="83">
        <f t="shared" si="1"/>
        <v>0.03999442975</v>
      </c>
      <c r="O2514" s="83">
        <f t="shared" si="2"/>
        <v>0.03999442975</v>
      </c>
      <c r="Q2514" s="83">
        <f t="shared" si="3"/>
        <v>0.2189329268</v>
      </c>
      <c r="R2514" s="83">
        <f t="shared" si="4"/>
        <v>0.03999442975</v>
      </c>
      <c r="S2514" s="83" t="b">
        <f t="shared" si="5"/>
        <v>0</v>
      </c>
      <c r="T2514" s="72"/>
      <c r="U2514" s="72"/>
      <c r="V2514" s="72"/>
      <c r="W2514" s="72"/>
      <c r="X2514" s="72"/>
      <c r="Y2514" s="72"/>
      <c r="Z2514" s="72"/>
      <c r="AA2514" s="72"/>
      <c r="AB2514" s="72"/>
      <c r="AC2514" s="72"/>
      <c r="AD2514" s="72"/>
      <c r="AE2514" s="72"/>
      <c r="AF2514" s="72"/>
      <c r="AG2514" s="72"/>
      <c r="AH2514" s="72"/>
      <c r="AI2514" s="72"/>
      <c r="AJ2514" s="72"/>
      <c r="AK2514" s="72"/>
    </row>
    <row r="2515" ht="14.25" customHeight="1">
      <c r="A2515" s="78">
        <v>2512.0</v>
      </c>
      <c r="C2515" s="78" t="str">
        <f>VLOOKUP(G2515,[1]Macrodata_CCF!$A$3:$D$55,4,FALSE)</f>
        <v>#ERROR!</v>
      </c>
      <c r="E2515" s="79" t="str">
        <f>VLOOKUP(G2515,[1]Macrodata_CCF!$A$3:$B$55,2,FALSE)</f>
        <v>#ERROR!</v>
      </c>
      <c r="F2515" s="78">
        <v>0.0</v>
      </c>
      <c r="G2515" s="80">
        <v>27.0</v>
      </c>
      <c r="H2515" s="81">
        <v>344260.0</v>
      </c>
      <c r="I2515" s="81">
        <v>410000.0</v>
      </c>
      <c r="J2515" s="81">
        <v>354780.0</v>
      </c>
      <c r="K2515" s="81">
        <v>410000.0</v>
      </c>
      <c r="L2515" s="82">
        <v>0.1600243383024034</v>
      </c>
      <c r="N2515" s="83">
        <f t="shared" si="1"/>
        <v>0.1600243383</v>
      </c>
      <c r="O2515" s="83">
        <f t="shared" si="2"/>
        <v>0.1600243383</v>
      </c>
      <c r="Q2515" s="83">
        <f t="shared" si="3"/>
        <v>0.1603414634</v>
      </c>
      <c r="R2515" s="83">
        <f t="shared" si="4"/>
        <v>0.1600243383</v>
      </c>
      <c r="S2515" s="83" t="b">
        <f t="shared" si="5"/>
        <v>0</v>
      </c>
      <c r="T2515" s="72"/>
      <c r="U2515" s="72"/>
      <c r="V2515" s="72"/>
      <c r="W2515" s="72"/>
      <c r="X2515" s="72"/>
      <c r="Y2515" s="72"/>
      <c r="Z2515" s="72"/>
      <c r="AA2515" s="72"/>
      <c r="AB2515" s="72"/>
      <c r="AC2515" s="72"/>
      <c r="AD2515" s="72"/>
      <c r="AE2515" s="72"/>
      <c r="AF2515" s="72"/>
      <c r="AG2515" s="72"/>
      <c r="AH2515" s="72"/>
      <c r="AI2515" s="72"/>
      <c r="AJ2515" s="72"/>
      <c r="AK2515" s="72"/>
    </row>
    <row r="2516" ht="14.25" customHeight="1">
      <c r="A2516" s="78">
        <v>2513.0</v>
      </c>
      <c r="C2516" s="78" t="str">
        <f>VLOOKUP(G2516,[1]Macrodata_CCF!$A$3:$D$55,4,FALSE)</f>
        <v>#ERROR!</v>
      </c>
      <c r="E2516" s="79" t="str">
        <f>VLOOKUP(G2516,[1]Macrodata_CCF!$A$3:$B$55,2,FALSE)</f>
        <v>#ERROR!</v>
      </c>
      <c r="F2516" s="78">
        <v>0.0</v>
      </c>
      <c r="G2516" s="80">
        <v>37.0</v>
      </c>
      <c r="H2516" s="81">
        <v>169070.0</v>
      </c>
      <c r="I2516" s="81">
        <v>850000.0</v>
      </c>
      <c r="J2516" s="81">
        <v>209925.0</v>
      </c>
      <c r="K2516" s="81">
        <v>850000.0</v>
      </c>
      <c r="L2516" s="82">
        <v>0.05999882513621077</v>
      </c>
      <c r="N2516" s="83">
        <f t="shared" si="1"/>
        <v>0.05999882514</v>
      </c>
      <c r="O2516" s="83">
        <f t="shared" si="2"/>
        <v>0.05999882514</v>
      </c>
      <c r="Q2516" s="83">
        <f t="shared" si="3"/>
        <v>0.8010941176</v>
      </c>
      <c r="R2516" s="83">
        <f t="shared" si="4"/>
        <v>0.05999882514</v>
      </c>
      <c r="S2516" s="83" t="b">
        <f t="shared" si="5"/>
        <v>0</v>
      </c>
      <c r="T2516" s="72"/>
      <c r="U2516" s="72"/>
      <c r="V2516" s="72"/>
      <c r="W2516" s="72"/>
      <c r="X2516" s="72"/>
      <c r="Y2516" s="72"/>
      <c r="Z2516" s="72"/>
      <c r="AA2516" s="72"/>
      <c r="AB2516" s="72"/>
      <c r="AC2516" s="72"/>
      <c r="AD2516" s="72"/>
      <c r="AE2516" s="72"/>
      <c r="AF2516" s="72"/>
      <c r="AG2516" s="72"/>
      <c r="AH2516" s="72"/>
      <c r="AI2516" s="72"/>
      <c r="AJ2516" s="72"/>
      <c r="AK2516" s="72"/>
    </row>
    <row r="2517" ht="14.25" customHeight="1">
      <c r="A2517" s="78">
        <v>2514.0</v>
      </c>
      <c r="C2517" s="78" t="str">
        <f>VLOOKUP(G2517,[1]Macrodata_CCF!$A$3:$D$55,4,FALSE)</f>
        <v>#ERROR!</v>
      </c>
      <c r="E2517" s="79" t="str">
        <f>VLOOKUP(G2517,[1]Macrodata_CCF!$A$3:$B$55,2,FALSE)</f>
        <v>#ERROR!</v>
      </c>
      <c r="F2517" s="78">
        <v>0.0</v>
      </c>
      <c r="G2517" s="80">
        <v>22.0</v>
      </c>
      <c r="H2517" s="81">
        <v>308080.0</v>
      </c>
      <c r="I2517" s="81">
        <v>610000.0</v>
      </c>
      <c r="J2517" s="81">
        <v>359405.0</v>
      </c>
      <c r="K2517" s="81">
        <v>610000.0</v>
      </c>
      <c r="L2517" s="82">
        <v>0.1699953630100689</v>
      </c>
      <c r="N2517" s="83">
        <f t="shared" si="1"/>
        <v>0.169995363</v>
      </c>
      <c r="O2517" s="83">
        <f t="shared" si="2"/>
        <v>0.169995363</v>
      </c>
      <c r="Q2517" s="83">
        <f t="shared" si="3"/>
        <v>0.4949508197</v>
      </c>
      <c r="R2517" s="83">
        <f t="shared" si="4"/>
        <v>0.169995363</v>
      </c>
      <c r="S2517" s="83" t="b">
        <f t="shared" si="5"/>
        <v>0</v>
      </c>
      <c r="T2517" s="72"/>
      <c r="U2517" s="72"/>
      <c r="V2517" s="72"/>
      <c r="W2517" s="72"/>
      <c r="X2517" s="72"/>
      <c r="Y2517" s="72"/>
      <c r="Z2517" s="72"/>
      <c r="AA2517" s="72"/>
      <c r="AB2517" s="72"/>
      <c r="AC2517" s="72"/>
      <c r="AD2517" s="72"/>
      <c r="AE2517" s="72"/>
      <c r="AF2517" s="72"/>
      <c r="AG2517" s="72"/>
      <c r="AH2517" s="72"/>
      <c r="AI2517" s="72"/>
      <c r="AJ2517" s="72"/>
      <c r="AK2517" s="72"/>
    </row>
    <row r="2518" ht="14.25" customHeight="1">
      <c r="A2518" s="78">
        <v>2515.0</v>
      </c>
      <c r="C2518" s="78" t="str">
        <f>VLOOKUP(G2518,[1]Macrodata_CCF!$A$3:$D$55,4,FALSE)</f>
        <v>#ERROR!</v>
      </c>
      <c r="E2518" s="79" t="str">
        <f>VLOOKUP(G2518,[1]Macrodata_CCF!$A$3:$B$55,2,FALSE)</f>
        <v>#ERROR!</v>
      </c>
      <c r="F2518" s="78">
        <v>0.0</v>
      </c>
      <c r="G2518" s="80">
        <v>34.0</v>
      </c>
      <c r="H2518" s="81">
        <v>609055.0</v>
      </c>
      <c r="I2518" s="81">
        <v>700000.0</v>
      </c>
      <c r="J2518" s="81">
        <v>618150.0</v>
      </c>
      <c r="K2518" s="81">
        <v>700000.0</v>
      </c>
      <c r="L2518" s="82">
        <v>0.1000054978283578</v>
      </c>
      <c r="N2518" s="83">
        <f t="shared" si="1"/>
        <v>0.1000054978</v>
      </c>
      <c r="O2518" s="83">
        <f t="shared" si="2"/>
        <v>0.1000054978</v>
      </c>
      <c r="Q2518" s="83">
        <f t="shared" si="3"/>
        <v>0.1299214286</v>
      </c>
      <c r="R2518" s="83">
        <f t="shared" si="4"/>
        <v>0.1000054978</v>
      </c>
      <c r="S2518" s="83" t="b">
        <f t="shared" si="5"/>
        <v>0</v>
      </c>
      <c r="T2518" s="72"/>
      <c r="U2518" s="72"/>
      <c r="V2518" s="72"/>
      <c r="W2518" s="72"/>
      <c r="X2518" s="72"/>
      <c r="Y2518" s="72"/>
      <c r="Z2518" s="72"/>
      <c r="AA2518" s="72"/>
      <c r="AB2518" s="72"/>
      <c r="AC2518" s="72"/>
      <c r="AD2518" s="72"/>
      <c r="AE2518" s="72"/>
      <c r="AF2518" s="72"/>
      <c r="AG2518" s="72"/>
      <c r="AH2518" s="72"/>
      <c r="AI2518" s="72"/>
      <c r="AJ2518" s="72"/>
      <c r="AK2518" s="72"/>
    </row>
    <row r="2519" ht="14.25" customHeight="1">
      <c r="A2519" s="78">
        <v>2516.0</v>
      </c>
      <c r="C2519" s="78" t="str">
        <f>VLOOKUP(G2519,[1]Macrodata_CCF!$A$3:$D$55,4,FALSE)</f>
        <v>#ERROR!</v>
      </c>
      <c r="E2519" s="79" t="str">
        <f>VLOOKUP(G2519,[1]Macrodata_CCF!$A$3:$B$55,2,FALSE)</f>
        <v>#ERROR!</v>
      </c>
      <c r="F2519" s="78">
        <v>0.0</v>
      </c>
      <c r="G2519" s="80">
        <v>16.0</v>
      </c>
      <c r="H2519" s="81">
        <v>334520.0</v>
      </c>
      <c r="I2519" s="81">
        <v>670000.0</v>
      </c>
      <c r="J2519" s="81">
        <v>401615.0</v>
      </c>
      <c r="K2519" s="81">
        <v>670000.0</v>
      </c>
      <c r="L2519" s="82">
        <v>0.1999970191963753</v>
      </c>
      <c r="N2519" s="83">
        <f t="shared" si="1"/>
        <v>0.1999970192</v>
      </c>
      <c r="O2519" s="83">
        <f t="shared" si="2"/>
        <v>0.1999970192</v>
      </c>
      <c r="Q2519" s="83">
        <f t="shared" si="3"/>
        <v>0.5007164179</v>
      </c>
      <c r="R2519" s="83">
        <f t="shared" si="4"/>
        <v>0.1999970192</v>
      </c>
      <c r="S2519" s="83" t="b">
        <f t="shared" si="5"/>
        <v>0</v>
      </c>
      <c r="T2519" s="72"/>
      <c r="U2519" s="72"/>
      <c r="V2519" s="72"/>
      <c r="W2519" s="72"/>
      <c r="X2519" s="72"/>
      <c r="Y2519" s="72"/>
      <c r="Z2519" s="72"/>
      <c r="AA2519" s="72"/>
      <c r="AB2519" s="72"/>
      <c r="AC2519" s="72"/>
      <c r="AD2519" s="72"/>
      <c r="AE2519" s="72"/>
      <c r="AF2519" s="72"/>
      <c r="AG2519" s="72"/>
      <c r="AH2519" s="72"/>
      <c r="AI2519" s="72"/>
      <c r="AJ2519" s="72"/>
      <c r="AK2519" s="72"/>
    </row>
    <row r="2520" ht="14.25" customHeight="1">
      <c r="A2520" s="78">
        <v>2517.0</v>
      </c>
      <c r="C2520" s="78" t="str">
        <f>VLOOKUP(G2520,[1]Macrodata_CCF!$A$3:$D$55,4,FALSE)</f>
        <v>#ERROR!</v>
      </c>
      <c r="E2520" s="79" t="str">
        <f>VLOOKUP(G2520,[1]Macrodata_CCF!$A$3:$B$55,2,FALSE)</f>
        <v>#ERROR!</v>
      </c>
      <c r="F2520" s="78">
        <v>0.0</v>
      </c>
      <c r="G2520" s="80">
        <v>20.0</v>
      </c>
      <c r="H2520" s="81">
        <v>346895.0</v>
      </c>
      <c r="I2520" s="81">
        <v>370000.0</v>
      </c>
      <c r="J2520" s="81">
        <v>350825.0</v>
      </c>
      <c r="K2520" s="81">
        <v>370000.0</v>
      </c>
      <c r="L2520" s="82">
        <v>0.1700930534516338</v>
      </c>
      <c r="N2520" s="83">
        <f t="shared" si="1"/>
        <v>0.1700930535</v>
      </c>
      <c r="O2520" s="83">
        <f t="shared" si="2"/>
        <v>0.1700930535</v>
      </c>
      <c r="Q2520" s="83">
        <f t="shared" si="3"/>
        <v>0.06244594595</v>
      </c>
      <c r="R2520" s="83">
        <f t="shared" si="4"/>
        <v>0.01062162162</v>
      </c>
      <c r="S2520" s="83" t="b">
        <f t="shared" si="5"/>
        <v>0</v>
      </c>
      <c r="T2520" s="72"/>
      <c r="U2520" s="72"/>
      <c r="V2520" s="72"/>
      <c r="W2520" s="72"/>
      <c r="X2520" s="72"/>
      <c r="Y2520" s="72"/>
      <c r="Z2520" s="72"/>
      <c r="AA2520" s="72"/>
      <c r="AB2520" s="72"/>
      <c r="AC2520" s="72"/>
      <c r="AD2520" s="72"/>
      <c r="AE2520" s="72"/>
      <c r="AF2520" s="72"/>
      <c r="AG2520" s="72"/>
      <c r="AH2520" s="72"/>
      <c r="AI2520" s="72"/>
      <c r="AJ2520" s="72"/>
      <c r="AK2520" s="72"/>
    </row>
    <row r="2521" ht="14.25" customHeight="1">
      <c r="A2521" s="78">
        <v>2518.0</v>
      </c>
      <c r="C2521" s="78" t="str">
        <f>VLOOKUP(G2521,[1]Macrodata_CCF!$A$3:$D$55,4,FALSE)</f>
        <v>#ERROR!</v>
      </c>
      <c r="E2521" s="79" t="str">
        <f>VLOOKUP(G2521,[1]Macrodata_CCF!$A$3:$B$55,2,FALSE)</f>
        <v>#ERROR!</v>
      </c>
      <c r="F2521" s="78">
        <v>0.0</v>
      </c>
      <c r="G2521" s="80">
        <v>29.0</v>
      </c>
      <c r="H2521" s="81">
        <v>95720.0</v>
      </c>
      <c r="I2521" s="81">
        <v>110000.0</v>
      </c>
      <c r="J2521" s="81">
        <v>98150.0</v>
      </c>
      <c r="K2521" s="81">
        <v>165000.0</v>
      </c>
      <c r="L2521" s="82">
        <v>0.1701680672268908</v>
      </c>
      <c r="N2521" s="83">
        <f t="shared" si="1"/>
        <v>0.1701680672</v>
      </c>
      <c r="O2521" s="83">
        <f t="shared" si="2"/>
        <v>0.1701680672</v>
      </c>
      <c r="Q2521" s="83">
        <f t="shared" si="3"/>
        <v>0.1298181818</v>
      </c>
      <c r="R2521" s="83">
        <f t="shared" si="4"/>
        <v>0.1701680672</v>
      </c>
      <c r="S2521" s="83" t="b">
        <f t="shared" si="5"/>
        <v>0</v>
      </c>
      <c r="T2521" s="72"/>
      <c r="U2521" s="72"/>
      <c r="V2521" s="72"/>
      <c r="W2521" s="72"/>
      <c r="X2521" s="72"/>
      <c r="Y2521" s="72"/>
      <c r="Z2521" s="72"/>
      <c r="AA2521" s="72"/>
      <c r="AB2521" s="72"/>
      <c r="AC2521" s="72"/>
      <c r="AD2521" s="72"/>
      <c r="AE2521" s="72"/>
      <c r="AF2521" s="72"/>
      <c r="AG2521" s="72"/>
      <c r="AH2521" s="72"/>
      <c r="AI2521" s="72"/>
      <c r="AJ2521" s="72"/>
      <c r="AK2521" s="72"/>
    </row>
    <row r="2522" ht="14.25" customHeight="1">
      <c r="A2522" s="78">
        <v>2519.0</v>
      </c>
      <c r="C2522" s="78" t="str">
        <f>VLOOKUP(G2522,[1]Macrodata_CCF!$A$3:$D$55,4,FALSE)</f>
        <v>#ERROR!</v>
      </c>
      <c r="E2522" s="79" t="str">
        <f>VLOOKUP(G2522,[1]Macrodata_CCF!$A$3:$B$55,2,FALSE)</f>
        <v>#ERROR!</v>
      </c>
      <c r="F2522" s="78">
        <v>0.0</v>
      </c>
      <c r="G2522" s="80">
        <v>32.0</v>
      </c>
      <c r="H2522" s="81">
        <v>0.0</v>
      </c>
      <c r="I2522" s="81">
        <v>540000.0</v>
      </c>
      <c r="J2522" s="81">
        <v>0.0</v>
      </c>
      <c r="K2522" s="81">
        <v>540000.0</v>
      </c>
      <c r="L2522" s="82">
        <v>0.0</v>
      </c>
      <c r="N2522" s="83">
        <f t="shared" si="1"/>
        <v>0</v>
      </c>
      <c r="O2522" s="83">
        <f t="shared" si="2"/>
        <v>0</v>
      </c>
      <c r="Q2522" s="83">
        <f t="shared" si="3"/>
        <v>1</v>
      </c>
      <c r="R2522" s="83">
        <f t="shared" si="4"/>
        <v>0</v>
      </c>
      <c r="S2522" s="83" t="b">
        <f t="shared" si="5"/>
        <v>0</v>
      </c>
      <c r="T2522" s="72"/>
      <c r="U2522" s="72"/>
      <c r="V2522" s="72"/>
      <c r="W2522" s="72"/>
      <c r="X2522" s="72"/>
      <c r="Y2522" s="72"/>
      <c r="Z2522" s="72"/>
      <c r="AA2522" s="72"/>
      <c r="AB2522" s="72"/>
      <c r="AC2522" s="72"/>
      <c r="AD2522" s="72"/>
      <c r="AE2522" s="72"/>
      <c r="AF2522" s="72"/>
      <c r="AG2522" s="72"/>
      <c r="AH2522" s="72"/>
      <c r="AI2522" s="72"/>
      <c r="AJ2522" s="72"/>
      <c r="AK2522" s="72"/>
    </row>
    <row r="2523" ht="14.25" customHeight="1">
      <c r="A2523" s="78">
        <v>2520.0</v>
      </c>
      <c r="C2523" s="78" t="str">
        <f>VLOOKUP(G2523,[1]Macrodata_CCF!$A$3:$D$55,4,FALSE)</f>
        <v>#ERROR!</v>
      </c>
      <c r="E2523" s="79" t="str">
        <f>VLOOKUP(G2523,[1]Macrodata_CCF!$A$3:$B$55,2,FALSE)</f>
        <v>#ERROR!</v>
      </c>
      <c r="F2523" s="78">
        <v>1.0</v>
      </c>
      <c r="G2523" s="80">
        <v>3.0</v>
      </c>
      <c r="H2523" s="81">
        <v>45545.0</v>
      </c>
      <c r="I2523" s="81">
        <v>150000.0</v>
      </c>
      <c r="J2523" s="81">
        <v>106130.0</v>
      </c>
      <c r="K2523" s="81">
        <v>150000.0</v>
      </c>
      <c r="L2523" s="82">
        <v>0.5800105308506055</v>
      </c>
      <c r="N2523" s="83">
        <f t="shared" si="1"/>
        <v>0.5800105309</v>
      </c>
      <c r="O2523" s="83">
        <f t="shared" si="2"/>
        <v>0.5800105309</v>
      </c>
      <c r="Q2523" s="83">
        <f t="shared" si="3"/>
        <v>0.6963666667</v>
      </c>
      <c r="R2523" s="83">
        <f t="shared" si="4"/>
        <v>0.5800105309</v>
      </c>
      <c r="S2523" s="83" t="b">
        <f t="shared" si="5"/>
        <v>0</v>
      </c>
      <c r="T2523" s="72"/>
      <c r="U2523" s="72"/>
      <c r="V2523" s="72"/>
      <c r="W2523" s="72"/>
      <c r="X2523" s="72"/>
      <c r="Y2523" s="72"/>
      <c r="Z2523" s="72"/>
      <c r="AA2523" s="72"/>
      <c r="AB2523" s="72"/>
      <c r="AC2523" s="72"/>
      <c r="AD2523" s="72"/>
      <c r="AE2523" s="72"/>
      <c r="AF2523" s="72"/>
      <c r="AG2523" s="72"/>
      <c r="AH2523" s="72"/>
      <c r="AI2523" s="72"/>
      <c r="AJ2523" s="72"/>
      <c r="AK2523" s="72"/>
    </row>
    <row r="2524" ht="14.25" customHeight="1">
      <c r="A2524" s="78">
        <v>2521.0</v>
      </c>
      <c r="C2524" s="78" t="str">
        <f>VLOOKUP(G2524,[1]Macrodata_CCF!$A$3:$D$55,4,FALSE)</f>
        <v>#ERROR!</v>
      </c>
      <c r="E2524" s="79" t="str">
        <f>VLOOKUP(G2524,[1]Macrodata_CCF!$A$3:$B$55,2,FALSE)</f>
        <v>#ERROR!</v>
      </c>
      <c r="F2524" s="78">
        <v>0.0</v>
      </c>
      <c r="G2524" s="80">
        <v>49.0</v>
      </c>
      <c r="H2524" s="81">
        <v>555815.0</v>
      </c>
      <c r="I2524" s="81">
        <v>1000000.0</v>
      </c>
      <c r="J2524" s="81">
        <v>591350.0</v>
      </c>
      <c r="K2524" s="81">
        <v>1400000.0</v>
      </c>
      <c r="L2524" s="82">
        <v>0.08000045026284093</v>
      </c>
      <c r="N2524" s="83">
        <f t="shared" si="1"/>
        <v>0.08000045026</v>
      </c>
      <c r="O2524" s="83">
        <f t="shared" si="2"/>
        <v>0.08000045026</v>
      </c>
      <c r="Q2524" s="83">
        <f t="shared" si="3"/>
        <v>0.444185</v>
      </c>
      <c r="R2524" s="83">
        <f t="shared" si="4"/>
        <v>0.08000045026</v>
      </c>
      <c r="S2524" s="83" t="b">
        <f t="shared" si="5"/>
        <v>0</v>
      </c>
      <c r="T2524" s="72"/>
      <c r="U2524" s="72"/>
      <c r="V2524" s="72"/>
      <c r="W2524" s="72"/>
      <c r="X2524" s="72"/>
      <c r="Y2524" s="72"/>
      <c r="Z2524" s="72"/>
      <c r="AA2524" s="72"/>
      <c r="AB2524" s="72"/>
      <c r="AC2524" s="72"/>
      <c r="AD2524" s="72"/>
      <c r="AE2524" s="72"/>
      <c r="AF2524" s="72"/>
      <c r="AG2524" s="72"/>
      <c r="AH2524" s="72"/>
      <c r="AI2524" s="72"/>
      <c r="AJ2524" s="72"/>
      <c r="AK2524" s="72"/>
    </row>
    <row r="2525" ht="14.25" customHeight="1">
      <c r="A2525" s="78">
        <v>2522.0</v>
      </c>
      <c r="C2525" s="78" t="str">
        <f>VLOOKUP(G2525,[1]Macrodata_CCF!$A$3:$D$55,4,FALSE)</f>
        <v>#ERROR!</v>
      </c>
      <c r="E2525" s="79" t="str">
        <f>VLOOKUP(G2525,[1]Macrodata_CCF!$A$3:$B$55,2,FALSE)</f>
        <v>#ERROR!</v>
      </c>
      <c r="F2525" s="78">
        <v>0.0</v>
      </c>
      <c r="G2525" s="80">
        <v>49.0</v>
      </c>
      <c r="H2525" s="81">
        <v>22685.0</v>
      </c>
      <c r="I2525" s="81">
        <v>150000.0</v>
      </c>
      <c r="J2525" s="81">
        <v>32870.0</v>
      </c>
      <c r="K2525" s="81">
        <v>285000.0</v>
      </c>
      <c r="L2525" s="82">
        <v>0.07999842909319405</v>
      </c>
      <c r="N2525" s="83">
        <f t="shared" si="1"/>
        <v>0.07999842909</v>
      </c>
      <c r="O2525" s="83">
        <f t="shared" si="2"/>
        <v>0.07999842909</v>
      </c>
      <c r="Q2525" s="83">
        <f t="shared" si="3"/>
        <v>0.8487666667</v>
      </c>
      <c r="R2525" s="83">
        <f t="shared" si="4"/>
        <v>0.07999842909</v>
      </c>
      <c r="S2525" s="83" t="b">
        <f t="shared" si="5"/>
        <v>0</v>
      </c>
      <c r="T2525" s="72"/>
      <c r="U2525" s="72"/>
      <c r="V2525" s="72"/>
      <c r="W2525" s="72"/>
      <c r="X2525" s="72"/>
      <c r="Y2525" s="72"/>
      <c r="Z2525" s="72"/>
      <c r="AA2525" s="72"/>
      <c r="AB2525" s="72"/>
      <c r="AC2525" s="72"/>
      <c r="AD2525" s="72"/>
      <c r="AE2525" s="72"/>
      <c r="AF2525" s="72"/>
      <c r="AG2525" s="72"/>
      <c r="AH2525" s="72"/>
      <c r="AI2525" s="72"/>
      <c r="AJ2525" s="72"/>
      <c r="AK2525" s="72"/>
    </row>
    <row r="2526" ht="14.25" customHeight="1">
      <c r="A2526" s="78">
        <v>2523.0</v>
      </c>
      <c r="C2526" s="78" t="str">
        <f>VLOOKUP(G2526,[1]Macrodata_CCF!$A$3:$D$55,4,FALSE)</f>
        <v>#ERROR!</v>
      </c>
      <c r="E2526" s="79" t="str">
        <f>VLOOKUP(G2526,[1]Macrodata_CCF!$A$3:$B$55,2,FALSE)</f>
        <v>#ERROR!</v>
      </c>
      <c r="F2526" s="78">
        <v>0.0</v>
      </c>
      <c r="G2526" s="80">
        <v>40.0</v>
      </c>
      <c r="H2526" s="81">
        <v>70240.0</v>
      </c>
      <c r="I2526" s="81">
        <v>200000.0</v>
      </c>
      <c r="J2526" s="81">
        <v>80620.0</v>
      </c>
      <c r="K2526" s="81">
        <v>200000.0</v>
      </c>
      <c r="L2526" s="82">
        <v>0.07999383477188655</v>
      </c>
      <c r="N2526" s="83">
        <f t="shared" si="1"/>
        <v>0.07999383477</v>
      </c>
      <c r="O2526" s="83">
        <f t="shared" si="2"/>
        <v>0.07999383477</v>
      </c>
      <c r="Q2526" s="83">
        <f t="shared" si="3"/>
        <v>0.6488</v>
      </c>
      <c r="R2526" s="83">
        <f t="shared" si="4"/>
        <v>0.07999383477</v>
      </c>
      <c r="S2526" s="83" t="b">
        <f t="shared" si="5"/>
        <v>0</v>
      </c>
      <c r="T2526" s="72"/>
      <c r="U2526" s="72"/>
      <c r="V2526" s="72"/>
      <c r="W2526" s="72"/>
      <c r="X2526" s="72"/>
      <c r="Y2526" s="72"/>
      <c r="Z2526" s="72"/>
      <c r="AA2526" s="72"/>
      <c r="AB2526" s="72"/>
      <c r="AC2526" s="72"/>
      <c r="AD2526" s="72"/>
      <c r="AE2526" s="72"/>
      <c r="AF2526" s="72"/>
      <c r="AG2526" s="72"/>
      <c r="AH2526" s="72"/>
      <c r="AI2526" s="72"/>
      <c r="AJ2526" s="72"/>
      <c r="AK2526" s="72"/>
    </row>
    <row r="2527" ht="14.25" customHeight="1">
      <c r="A2527" s="78">
        <v>2524.0</v>
      </c>
      <c r="C2527" s="78" t="str">
        <f>VLOOKUP(G2527,[1]Macrodata_CCF!$A$3:$D$55,4,FALSE)</f>
        <v>#ERROR!</v>
      </c>
      <c r="E2527" s="79" t="str">
        <f>VLOOKUP(G2527,[1]Macrodata_CCF!$A$3:$B$55,2,FALSE)</f>
        <v>#ERROR!</v>
      </c>
      <c r="F2527" s="78">
        <v>0.0</v>
      </c>
      <c r="G2527" s="80">
        <v>36.0</v>
      </c>
      <c r="H2527" s="81">
        <v>0.0</v>
      </c>
      <c r="I2527" s="81">
        <v>700000.0</v>
      </c>
      <c r="J2527" s="81">
        <v>0.0</v>
      </c>
      <c r="K2527" s="81">
        <v>700000.0</v>
      </c>
      <c r="L2527" s="82">
        <v>0.0</v>
      </c>
      <c r="N2527" s="83">
        <f t="shared" si="1"/>
        <v>0</v>
      </c>
      <c r="O2527" s="83">
        <f t="shared" si="2"/>
        <v>0</v>
      </c>
      <c r="Q2527" s="83">
        <f t="shared" si="3"/>
        <v>1</v>
      </c>
      <c r="R2527" s="83">
        <f t="shared" si="4"/>
        <v>0</v>
      </c>
      <c r="S2527" s="83" t="b">
        <f t="shared" si="5"/>
        <v>0</v>
      </c>
      <c r="T2527" s="72"/>
      <c r="U2527" s="72"/>
      <c r="V2527" s="72"/>
      <c r="W2527" s="72"/>
      <c r="X2527" s="72"/>
      <c r="Y2527" s="72"/>
      <c r="Z2527" s="72"/>
      <c r="AA2527" s="72"/>
      <c r="AB2527" s="72"/>
      <c r="AC2527" s="72"/>
      <c r="AD2527" s="72"/>
      <c r="AE2527" s="72"/>
      <c r="AF2527" s="72"/>
      <c r="AG2527" s="72"/>
      <c r="AH2527" s="72"/>
      <c r="AI2527" s="72"/>
      <c r="AJ2527" s="72"/>
      <c r="AK2527" s="72"/>
    </row>
    <row r="2528" ht="14.25" customHeight="1">
      <c r="A2528" s="78">
        <v>2525.0</v>
      </c>
      <c r="C2528" s="78" t="str">
        <f>VLOOKUP(G2528,[1]Macrodata_CCF!$A$3:$D$55,4,FALSE)</f>
        <v>#ERROR!</v>
      </c>
      <c r="E2528" s="79" t="str">
        <f>VLOOKUP(G2528,[1]Macrodata_CCF!$A$3:$B$55,2,FALSE)</f>
        <v>#ERROR!</v>
      </c>
      <c r="F2528" s="78">
        <v>1.0</v>
      </c>
      <c r="G2528" s="80">
        <v>34.0</v>
      </c>
      <c r="H2528" s="81">
        <v>0.0</v>
      </c>
      <c r="I2528" s="81">
        <v>770000.0</v>
      </c>
      <c r="J2528" s="81">
        <v>369600.0</v>
      </c>
      <c r="K2528" s="81">
        <v>1232000.0</v>
      </c>
      <c r="L2528" s="82">
        <v>0.48</v>
      </c>
      <c r="N2528" s="83">
        <f t="shared" si="1"/>
        <v>0.48</v>
      </c>
      <c r="O2528" s="83">
        <f t="shared" si="2"/>
        <v>0.48</v>
      </c>
      <c r="Q2528" s="83">
        <f t="shared" si="3"/>
        <v>1</v>
      </c>
      <c r="R2528" s="83">
        <f t="shared" si="4"/>
        <v>0.48</v>
      </c>
      <c r="S2528" s="83" t="b">
        <f t="shared" si="5"/>
        <v>0</v>
      </c>
      <c r="T2528" s="72"/>
      <c r="U2528" s="72"/>
      <c r="V2528" s="72"/>
      <c r="W2528" s="72"/>
      <c r="X2528" s="72"/>
      <c r="Y2528" s="72"/>
      <c r="Z2528" s="72"/>
      <c r="AA2528" s="72"/>
      <c r="AB2528" s="72"/>
      <c r="AC2528" s="72"/>
      <c r="AD2528" s="72"/>
      <c r="AE2528" s="72"/>
      <c r="AF2528" s="72"/>
      <c r="AG2528" s="72"/>
      <c r="AH2528" s="72"/>
      <c r="AI2528" s="72"/>
      <c r="AJ2528" s="72"/>
      <c r="AK2528" s="72"/>
    </row>
    <row r="2529" ht="14.25" customHeight="1">
      <c r="A2529" s="78">
        <v>2526.0</v>
      </c>
      <c r="C2529" s="78" t="str">
        <f>VLOOKUP(G2529,[1]Macrodata_CCF!$A$3:$D$55,4,FALSE)</f>
        <v>#ERROR!</v>
      </c>
      <c r="E2529" s="79" t="str">
        <f>VLOOKUP(G2529,[1]Macrodata_CCF!$A$3:$B$55,2,FALSE)</f>
        <v>#ERROR!</v>
      </c>
      <c r="F2529" s="78">
        <v>0.0</v>
      </c>
      <c r="G2529" s="80">
        <v>18.0</v>
      </c>
      <c r="H2529" s="81">
        <v>49360.0</v>
      </c>
      <c r="I2529" s="81">
        <v>330000.0</v>
      </c>
      <c r="J2529" s="81">
        <v>91455.0</v>
      </c>
      <c r="K2529" s="81">
        <v>330000.0</v>
      </c>
      <c r="L2529" s="82">
        <v>0.1499964367160775</v>
      </c>
      <c r="N2529" s="83">
        <f t="shared" si="1"/>
        <v>0.1499964367</v>
      </c>
      <c r="O2529" s="83">
        <f t="shared" si="2"/>
        <v>0.1499964367</v>
      </c>
      <c r="Q2529" s="83">
        <f t="shared" si="3"/>
        <v>0.8504242424</v>
      </c>
      <c r="R2529" s="83">
        <f t="shared" si="4"/>
        <v>0.1499964367</v>
      </c>
      <c r="S2529" s="83" t="b">
        <f t="shared" si="5"/>
        <v>0</v>
      </c>
      <c r="T2529" s="72"/>
      <c r="U2529" s="72"/>
      <c r="V2529" s="72"/>
      <c r="W2529" s="72"/>
      <c r="X2529" s="72"/>
      <c r="Y2529" s="72"/>
      <c r="Z2529" s="72"/>
      <c r="AA2529" s="72"/>
      <c r="AB2529" s="72"/>
      <c r="AC2529" s="72"/>
      <c r="AD2529" s="72"/>
      <c r="AE2529" s="72"/>
      <c r="AF2529" s="72"/>
      <c r="AG2529" s="72"/>
      <c r="AH2529" s="72"/>
      <c r="AI2529" s="72"/>
      <c r="AJ2529" s="72"/>
      <c r="AK2529" s="72"/>
    </row>
    <row r="2530" ht="14.25" customHeight="1">
      <c r="A2530" s="78">
        <v>2527.0</v>
      </c>
      <c r="C2530" s="78" t="str">
        <f>VLOOKUP(G2530,[1]Macrodata_CCF!$A$3:$D$55,4,FALSE)</f>
        <v>#ERROR!</v>
      </c>
      <c r="E2530" s="79" t="str">
        <f>VLOOKUP(G2530,[1]Macrodata_CCF!$A$3:$B$55,2,FALSE)</f>
        <v>#ERROR!</v>
      </c>
      <c r="F2530" s="78">
        <v>0.0</v>
      </c>
      <c r="G2530" s="80">
        <v>42.0</v>
      </c>
      <c r="H2530" s="81">
        <v>0.0</v>
      </c>
      <c r="I2530" s="81">
        <v>890000.0</v>
      </c>
      <c r="J2530" s="81">
        <v>249200.0</v>
      </c>
      <c r="K2530" s="81">
        <v>890000.0</v>
      </c>
      <c r="L2530" s="82">
        <v>0.28</v>
      </c>
      <c r="N2530" s="83">
        <f t="shared" si="1"/>
        <v>0.28</v>
      </c>
      <c r="O2530" s="83">
        <f t="shared" si="2"/>
        <v>0.28</v>
      </c>
      <c r="Q2530" s="83">
        <f t="shared" si="3"/>
        <v>1</v>
      </c>
      <c r="R2530" s="83">
        <f t="shared" si="4"/>
        <v>0.28</v>
      </c>
      <c r="S2530" s="83" t="b">
        <f t="shared" si="5"/>
        <v>0</v>
      </c>
      <c r="T2530" s="72"/>
      <c r="U2530" s="72"/>
      <c r="V2530" s="72"/>
      <c r="W2530" s="72"/>
      <c r="X2530" s="72"/>
      <c r="Y2530" s="72"/>
      <c r="Z2530" s="72"/>
      <c r="AA2530" s="72"/>
      <c r="AB2530" s="72"/>
      <c r="AC2530" s="72"/>
      <c r="AD2530" s="72"/>
      <c r="AE2530" s="72"/>
      <c r="AF2530" s="72"/>
      <c r="AG2530" s="72"/>
      <c r="AH2530" s="72"/>
      <c r="AI2530" s="72"/>
      <c r="AJ2530" s="72"/>
      <c r="AK2530" s="72"/>
    </row>
    <row r="2531" ht="14.25" customHeight="1">
      <c r="A2531" s="78">
        <v>2528.0</v>
      </c>
      <c r="C2531" s="78" t="str">
        <f>VLOOKUP(G2531,[1]Macrodata_CCF!$A$3:$D$55,4,FALSE)</f>
        <v>#ERROR!</v>
      </c>
      <c r="E2531" s="79" t="str">
        <f>VLOOKUP(G2531,[1]Macrodata_CCF!$A$3:$B$55,2,FALSE)</f>
        <v>#ERROR!</v>
      </c>
      <c r="F2531" s="78">
        <v>0.0</v>
      </c>
      <c r="G2531" s="80">
        <v>9.0</v>
      </c>
      <c r="H2531" s="81">
        <v>83425.0</v>
      </c>
      <c r="I2531" s="81">
        <v>450000.0</v>
      </c>
      <c r="J2531" s="81">
        <v>230055.0</v>
      </c>
      <c r="K2531" s="81">
        <v>450000.0</v>
      </c>
      <c r="L2531" s="82">
        <v>0.4</v>
      </c>
      <c r="N2531" s="83">
        <f t="shared" si="1"/>
        <v>0.4</v>
      </c>
      <c r="O2531" s="83">
        <f t="shared" si="2"/>
        <v>0.4</v>
      </c>
      <c r="Q2531" s="83">
        <f t="shared" si="3"/>
        <v>0.8146111111</v>
      </c>
      <c r="R2531" s="83">
        <f t="shared" si="4"/>
        <v>0.4</v>
      </c>
      <c r="S2531" s="83" t="b">
        <f t="shared" si="5"/>
        <v>0</v>
      </c>
      <c r="T2531" s="72"/>
      <c r="U2531" s="72"/>
      <c r="V2531" s="72"/>
      <c r="W2531" s="72"/>
      <c r="X2531" s="72"/>
      <c r="Y2531" s="72"/>
      <c r="Z2531" s="72"/>
      <c r="AA2531" s="72"/>
      <c r="AB2531" s="72"/>
      <c r="AC2531" s="72"/>
      <c r="AD2531" s="72"/>
      <c r="AE2531" s="72"/>
      <c r="AF2531" s="72"/>
      <c r="AG2531" s="72"/>
      <c r="AH2531" s="72"/>
      <c r="AI2531" s="72"/>
      <c r="AJ2531" s="72"/>
      <c r="AK2531" s="72"/>
    </row>
    <row r="2532" ht="14.25" customHeight="1">
      <c r="A2532" s="78">
        <v>2529.0</v>
      </c>
      <c r="C2532" s="78" t="str">
        <f>VLOOKUP(G2532,[1]Macrodata_CCF!$A$3:$D$55,4,FALSE)</f>
        <v>#ERROR!</v>
      </c>
      <c r="E2532" s="79" t="str">
        <f>VLOOKUP(G2532,[1]Macrodata_CCF!$A$3:$B$55,2,FALSE)</f>
        <v>#ERROR!</v>
      </c>
      <c r="F2532" s="78">
        <v>0.0</v>
      </c>
      <c r="G2532" s="80">
        <v>48.0</v>
      </c>
      <c r="H2532" s="81">
        <v>356865.0</v>
      </c>
      <c r="I2532" s="81">
        <v>540000.0</v>
      </c>
      <c r="J2532" s="81">
        <v>550800.0</v>
      </c>
      <c r="K2532" s="81">
        <v>540000.0</v>
      </c>
      <c r="L2532" s="82">
        <v>1.058972888852486</v>
      </c>
      <c r="N2532" s="83">
        <f t="shared" si="1"/>
        <v>1.058972889</v>
      </c>
      <c r="O2532" s="83">
        <f t="shared" si="2"/>
        <v>1</v>
      </c>
      <c r="Q2532" s="83">
        <f t="shared" si="3"/>
        <v>0.3391388889</v>
      </c>
      <c r="R2532" s="83">
        <f t="shared" si="4"/>
        <v>1.058972889</v>
      </c>
      <c r="S2532" s="83" t="b">
        <f t="shared" si="5"/>
        <v>0</v>
      </c>
      <c r="T2532" s="72"/>
      <c r="U2532" s="72"/>
      <c r="V2532" s="72"/>
      <c r="W2532" s="72"/>
      <c r="X2532" s="72"/>
      <c r="Y2532" s="72"/>
      <c r="Z2532" s="72"/>
      <c r="AA2532" s="72"/>
      <c r="AB2532" s="72"/>
      <c r="AC2532" s="72"/>
      <c r="AD2532" s="72"/>
      <c r="AE2532" s="72"/>
      <c r="AF2532" s="72"/>
      <c r="AG2532" s="72"/>
      <c r="AH2532" s="72"/>
      <c r="AI2532" s="72"/>
      <c r="AJ2532" s="72"/>
      <c r="AK2532" s="72"/>
    </row>
    <row r="2533" ht="14.25" customHeight="1">
      <c r="A2533" s="78">
        <v>2530.0</v>
      </c>
      <c r="C2533" s="78" t="str">
        <f>VLOOKUP(G2533,[1]Macrodata_CCF!$A$3:$D$55,4,FALSE)</f>
        <v>#ERROR!</v>
      </c>
      <c r="E2533" s="79" t="str">
        <f>VLOOKUP(G2533,[1]Macrodata_CCF!$A$3:$B$55,2,FALSE)</f>
        <v>#ERROR!</v>
      </c>
      <c r="F2533" s="78">
        <v>0.0</v>
      </c>
      <c r="G2533" s="80">
        <v>28.0</v>
      </c>
      <c r="H2533" s="81">
        <v>366610.0</v>
      </c>
      <c r="I2533" s="81">
        <v>880000.0</v>
      </c>
      <c r="J2533" s="81">
        <v>459020.0</v>
      </c>
      <c r="K2533" s="81">
        <v>880000.0</v>
      </c>
      <c r="L2533" s="82">
        <v>0.1799996104326146</v>
      </c>
      <c r="N2533" s="83">
        <f t="shared" si="1"/>
        <v>0.1799996104</v>
      </c>
      <c r="O2533" s="83">
        <f t="shared" si="2"/>
        <v>0.1799996104</v>
      </c>
      <c r="Q2533" s="83">
        <f t="shared" si="3"/>
        <v>0.5833977273</v>
      </c>
      <c r="R2533" s="83">
        <f t="shared" si="4"/>
        <v>0.1799996104</v>
      </c>
      <c r="S2533" s="83" t="b">
        <f t="shared" si="5"/>
        <v>0</v>
      </c>
      <c r="T2533" s="72"/>
      <c r="U2533" s="72"/>
      <c r="V2533" s="72"/>
      <c r="W2533" s="72"/>
      <c r="X2533" s="72"/>
      <c r="Y2533" s="72"/>
      <c r="Z2533" s="72"/>
      <c r="AA2533" s="72"/>
      <c r="AB2533" s="72"/>
      <c r="AC2533" s="72"/>
      <c r="AD2533" s="72"/>
      <c r="AE2533" s="72"/>
      <c r="AF2533" s="72"/>
      <c r="AG2533" s="72"/>
      <c r="AH2533" s="72"/>
      <c r="AI2533" s="72"/>
      <c r="AJ2533" s="72"/>
      <c r="AK2533" s="72"/>
    </row>
    <row r="2534" ht="14.25" customHeight="1">
      <c r="A2534" s="78">
        <v>2531.0</v>
      </c>
      <c r="C2534" s="78" t="str">
        <f>VLOOKUP(G2534,[1]Macrodata_CCF!$A$3:$D$55,4,FALSE)</f>
        <v>#ERROR!</v>
      </c>
      <c r="E2534" s="79" t="str">
        <f>VLOOKUP(G2534,[1]Macrodata_CCF!$A$3:$B$55,2,FALSE)</f>
        <v>#ERROR!</v>
      </c>
      <c r="F2534" s="78">
        <v>0.0</v>
      </c>
      <c r="G2534" s="80">
        <v>5.0</v>
      </c>
      <c r="H2534" s="81">
        <v>0.0</v>
      </c>
      <c r="I2534" s="81">
        <v>580000.0</v>
      </c>
      <c r="J2534" s="81">
        <v>168200.0</v>
      </c>
      <c r="K2534" s="81">
        <v>580000.0</v>
      </c>
      <c r="L2534" s="82">
        <v>0.29</v>
      </c>
      <c r="N2534" s="83">
        <f t="shared" si="1"/>
        <v>0.29</v>
      </c>
      <c r="O2534" s="83">
        <f t="shared" si="2"/>
        <v>0.29</v>
      </c>
      <c r="Q2534" s="83">
        <f t="shared" si="3"/>
        <v>1</v>
      </c>
      <c r="R2534" s="83">
        <f t="shared" si="4"/>
        <v>0.29</v>
      </c>
      <c r="S2534" s="83" t="b">
        <f t="shared" si="5"/>
        <v>0</v>
      </c>
      <c r="T2534" s="72"/>
      <c r="U2534" s="72"/>
      <c r="V2534" s="72"/>
      <c r="W2534" s="72"/>
      <c r="X2534" s="72"/>
      <c r="Y2534" s="72"/>
      <c r="Z2534" s="72"/>
      <c r="AA2534" s="72"/>
      <c r="AB2534" s="72"/>
      <c r="AC2534" s="72"/>
      <c r="AD2534" s="72"/>
      <c r="AE2534" s="72"/>
      <c r="AF2534" s="72"/>
      <c r="AG2534" s="72"/>
      <c r="AH2534" s="72"/>
      <c r="AI2534" s="72"/>
      <c r="AJ2534" s="72"/>
      <c r="AK2534" s="72"/>
    </row>
    <row r="2535" ht="14.25" customHeight="1">
      <c r="A2535" s="78">
        <v>2532.0</v>
      </c>
      <c r="C2535" s="78" t="str">
        <f>VLOOKUP(G2535,[1]Macrodata_CCF!$A$3:$D$55,4,FALSE)</f>
        <v>#ERROR!</v>
      </c>
      <c r="E2535" s="79" t="str">
        <f>VLOOKUP(G2535,[1]Macrodata_CCF!$A$3:$B$55,2,FALSE)</f>
        <v>#ERROR!</v>
      </c>
      <c r="F2535" s="78">
        <v>0.0</v>
      </c>
      <c r="G2535" s="80">
        <v>23.0</v>
      </c>
      <c r="H2535" s="81">
        <v>60595.0</v>
      </c>
      <c r="I2535" s="81">
        <v>130000.0</v>
      </c>
      <c r="J2535" s="81">
        <v>74475.0</v>
      </c>
      <c r="K2535" s="81">
        <v>130000.0</v>
      </c>
      <c r="L2535" s="82">
        <v>0.1999855918161516</v>
      </c>
      <c r="N2535" s="83">
        <f t="shared" si="1"/>
        <v>0.1999855918</v>
      </c>
      <c r="O2535" s="83">
        <f t="shared" si="2"/>
        <v>0.1999855918</v>
      </c>
      <c r="Q2535" s="83">
        <f t="shared" si="3"/>
        <v>0.5338846154</v>
      </c>
      <c r="R2535" s="83">
        <f t="shared" si="4"/>
        <v>0.1999855918</v>
      </c>
      <c r="S2535" s="83" t="b">
        <f t="shared" si="5"/>
        <v>0</v>
      </c>
      <c r="T2535" s="72"/>
      <c r="U2535" s="72"/>
      <c r="V2535" s="72"/>
      <c r="W2535" s="72"/>
      <c r="X2535" s="72"/>
      <c r="Y2535" s="72"/>
      <c r="Z2535" s="72"/>
      <c r="AA2535" s="72"/>
      <c r="AB2535" s="72"/>
      <c r="AC2535" s="72"/>
      <c r="AD2535" s="72"/>
      <c r="AE2535" s="72"/>
      <c r="AF2535" s="72"/>
      <c r="AG2535" s="72"/>
      <c r="AH2535" s="72"/>
      <c r="AI2535" s="72"/>
      <c r="AJ2535" s="72"/>
      <c r="AK2535" s="72"/>
    </row>
    <row r="2536" ht="14.25" customHeight="1">
      <c r="A2536" s="78">
        <v>2533.0</v>
      </c>
      <c r="C2536" s="78" t="str">
        <f>VLOOKUP(G2536,[1]Macrodata_CCF!$A$3:$D$55,4,FALSE)</f>
        <v>#ERROR!</v>
      </c>
      <c r="E2536" s="79" t="str">
        <f>VLOOKUP(G2536,[1]Macrodata_CCF!$A$3:$B$55,2,FALSE)</f>
        <v>#ERROR!</v>
      </c>
      <c r="F2536" s="78">
        <v>0.0</v>
      </c>
      <c r="G2536" s="80">
        <v>29.0</v>
      </c>
      <c r="H2536" s="81">
        <v>296350.0</v>
      </c>
      <c r="I2536" s="81">
        <v>310000.0</v>
      </c>
      <c r="J2536" s="81">
        <v>316200.0</v>
      </c>
      <c r="K2536" s="81">
        <v>310000.0</v>
      </c>
      <c r="L2536" s="82">
        <v>1.454212454212454</v>
      </c>
      <c r="N2536" s="83">
        <f t="shared" si="1"/>
        <v>1.454212454</v>
      </c>
      <c r="O2536" s="83">
        <f t="shared" si="2"/>
        <v>1</v>
      </c>
      <c r="Q2536" s="83">
        <f t="shared" si="3"/>
        <v>0.04403225806</v>
      </c>
      <c r="R2536" s="83">
        <f t="shared" si="4"/>
        <v>0.06403225806</v>
      </c>
      <c r="S2536" s="83" t="b">
        <f t="shared" si="5"/>
        <v>1</v>
      </c>
      <c r="T2536" s="72"/>
      <c r="U2536" s="72"/>
      <c r="V2536" s="72"/>
      <c r="W2536" s="72"/>
      <c r="X2536" s="72"/>
      <c r="Y2536" s="72"/>
      <c r="Z2536" s="72"/>
      <c r="AA2536" s="72"/>
      <c r="AB2536" s="72"/>
      <c r="AC2536" s="72"/>
      <c r="AD2536" s="72"/>
      <c r="AE2536" s="72"/>
      <c r="AF2536" s="72"/>
      <c r="AG2536" s="72"/>
      <c r="AH2536" s="72"/>
      <c r="AI2536" s="72"/>
      <c r="AJ2536" s="72"/>
      <c r="AK2536" s="72"/>
    </row>
    <row r="2537" ht="14.25" customHeight="1">
      <c r="A2537" s="78">
        <v>2534.0</v>
      </c>
      <c r="C2537" s="78" t="str">
        <f>VLOOKUP(G2537,[1]Macrodata_CCF!$A$3:$D$55,4,FALSE)</f>
        <v>#ERROR!</v>
      </c>
      <c r="E2537" s="79" t="str">
        <f>VLOOKUP(G2537,[1]Macrodata_CCF!$A$3:$B$55,2,FALSE)</f>
        <v>#ERROR!</v>
      </c>
      <c r="F2537" s="78">
        <v>1.0</v>
      </c>
      <c r="G2537" s="80">
        <v>34.0</v>
      </c>
      <c r="H2537" s="81">
        <v>144355.0</v>
      </c>
      <c r="I2537" s="81">
        <v>390000.0</v>
      </c>
      <c r="J2537" s="81">
        <v>286830.0</v>
      </c>
      <c r="K2537" s="81">
        <v>390000.0</v>
      </c>
      <c r="L2537" s="82">
        <v>0.5800036638238107</v>
      </c>
      <c r="N2537" s="83">
        <f t="shared" si="1"/>
        <v>0.5800036638</v>
      </c>
      <c r="O2537" s="83">
        <f t="shared" si="2"/>
        <v>0.5800036638</v>
      </c>
      <c r="Q2537" s="83">
        <f t="shared" si="3"/>
        <v>0.6298589744</v>
      </c>
      <c r="R2537" s="83">
        <f t="shared" si="4"/>
        <v>0.5800036638</v>
      </c>
      <c r="S2537" s="83" t="b">
        <f t="shared" si="5"/>
        <v>0</v>
      </c>
      <c r="T2537" s="72"/>
      <c r="U2537" s="72"/>
      <c r="V2537" s="72"/>
      <c r="W2537" s="72"/>
      <c r="X2537" s="72"/>
      <c r="Y2537" s="72"/>
      <c r="Z2537" s="72"/>
      <c r="AA2537" s="72"/>
      <c r="AB2537" s="72"/>
      <c r="AC2537" s="72"/>
      <c r="AD2537" s="72"/>
      <c r="AE2537" s="72"/>
      <c r="AF2537" s="72"/>
      <c r="AG2537" s="72"/>
      <c r="AH2537" s="72"/>
      <c r="AI2537" s="72"/>
      <c r="AJ2537" s="72"/>
      <c r="AK2537" s="72"/>
    </row>
    <row r="2538" ht="14.25" customHeight="1">
      <c r="A2538" s="78">
        <v>2535.0</v>
      </c>
      <c r="C2538" s="78" t="str">
        <f>VLOOKUP(G2538,[1]Macrodata_CCF!$A$3:$D$55,4,FALSE)</f>
        <v>#ERROR!</v>
      </c>
      <c r="E2538" s="79" t="str">
        <f>VLOOKUP(G2538,[1]Macrodata_CCF!$A$3:$B$55,2,FALSE)</f>
        <v>#ERROR!</v>
      </c>
      <c r="F2538" s="78">
        <v>0.0</v>
      </c>
      <c r="G2538" s="80">
        <v>22.0</v>
      </c>
      <c r="H2538" s="81">
        <v>234135.0</v>
      </c>
      <c r="I2538" s="81">
        <v>850000.0</v>
      </c>
      <c r="J2538" s="81">
        <v>357310.0</v>
      </c>
      <c r="K2538" s="81">
        <v>850000.0</v>
      </c>
      <c r="L2538" s="82">
        <v>0.2000032474649477</v>
      </c>
      <c r="N2538" s="83">
        <f t="shared" si="1"/>
        <v>0.2000032475</v>
      </c>
      <c r="O2538" s="83">
        <f t="shared" si="2"/>
        <v>0.2000032475</v>
      </c>
      <c r="Q2538" s="83">
        <f t="shared" si="3"/>
        <v>0.7245470588</v>
      </c>
      <c r="R2538" s="83">
        <f t="shared" si="4"/>
        <v>0.2000032475</v>
      </c>
      <c r="S2538" s="83" t="b">
        <f t="shared" si="5"/>
        <v>0</v>
      </c>
      <c r="T2538" s="72"/>
      <c r="U2538" s="72"/>
      <c r="V2538" s="72"/>
      <c r="W2538" s="72"/>
      <c r="X2538" s="72"/>
      <c r="Y2538" s="72"/>
      <c r="Z2538" s="72"/>
      <c r="AA2538" s="72"/>
      <c r="AB2538" s="72"/>
      <c r="AC2538" s="72"/>
      <c r="AD2538" s="72"/>
      <c r="AE2538" s="72"/>
      <c r="AF2538" s="72"/>
      <c r="AG2538" s="72"/>
      <c r="AH2538" s="72"/>
      <c r="AI2538" s="72"/>
      <c r="AJ2538" s="72"/>
      <c r="AK2538" s="72"/>
    </row>
    <row r="2539" ht="14.25" customHeight="1">
      <c r="A2539" s="78">
        <v>2536.0</v>
      </c>
      <c r="C2539" s="78" t="str">
        <f>VLOOKUP(G2539,[1]Macrodata_CCF!$A$3:$D$55,4,FALSE)</f>
        <v>#ERROR!</v>
      </c>
      <c r="E2539" s="79" t="str">
        <f>VLOOKUP(G2539,[1]Macrodata_CCF!$A$3:$B$55,2,FALSE)</f>
        <v>#ERROR!</v>
      </c>
      <c r="F2539" s="78">
        <v>0.0</v>
      </c>
      <c r="G2539" s="80">
        <v>25.0</v>
      </c>
      <c r="H2539" s="81">
        <v>239255.0</v>
      </c>
      <c r="I2539" s="81">
        <v>670000.0</v>
      </c>
      <c r="J2539" s="81">
        <v>299560.0</v>
      </c>
      <c r="K2539" s="81">
        <v>1340000.0</v>
      </c>
      <c r="L2539" s="82">
        <v>0.1400016250914114</v>
      </c>
      <c r="N2539" s="83">
        <f t="shared" si="1"/>
        <v>0.1400016251</v>
      </c>
      <c r="O2539" s="83">
        <f t="shared" si="2"/>
        <v>0.1400016251</v>
      </c>
      <c r="Q2539" s="83">
        <f t="shared" si="3"/>
        <v>0.6429029851</v>
      </c>
      <c r="R2539" s="83">
        <f t="shared" si="4"/>
        <v>0.1400016251</v>
      </c>
      <c r="S2539" s="83" t="b">
        <f t="shared" si="5"/>
        <v>0</v>
      </c>
      <c r="T2539" s="72"/>
      <c r="U2539" s="72"/>
      <c r="V2539" s="72"/>
      <c r="W2539" s="72"/>
      <c r="X2539" s="72"/>
      <c r="Y2539" s="72"/>
      <c r="Z2539" s="72"/>
      <c r="AA2539" s="72"/>
      <c r="AB2539" s="72"/>
      <c r="AC2539" s="72"/>
      <c r="AD2539" s="72"/>
      <c r="AE2539" s="72"/>
      <c r="AF2539" s="72"/>
      <c r="AG2539" s="72"/>
      <c r="AH2539" s="72"/>
      <c r="AI2539" s="72"/>
      <c r="AJ2539" s="72"/>
      <c r="AK2539" s="72"/>
    </row>
    <row r="2540" ht="14.25" customHeight="1">
      <c r="A2540" s="78">
        <v>2537.0</v>
      </c>
      <c r="C2540" s="78" t="str">
        <f>VLOOKUP(G2540,[1]Macrodata_CCF!$A$3:$D$55,4,FALSE)</f>
        <v>#ERROR!</v>
      </c>
      <c r="E2540" s="79" t="str">
        <f>VLOOKUP(G2540,[1]Macrodata_CCF!$A$3:$B$55,2,FALSE)</f>
        <v>#ERROR!</v>
      </c>
      <c r="F2540" s="78">
        <v>0.0</v>
      </c>
      <c r="G2540" s="80">
        <v>10.0</v>
      </c>
      <c r="H2540" s="81">
        <v>167935.0</v>
      </c>
      <c r="I2540" s="81">
        <v>230000.0</v>
      </c>
      <c r="J2540" s="81">
        <v>186555.0</v>
      </c>
      <c r="K2540" s="81">
        <v>230000.0</v>
      </c>
      <c r="L2540" s="82">
        <v>0.3000080560702489</v>
      </c>
      <c r="N2540" s="83">
        <f t="shared" si="1"/>
        <v>0.3000080561</v>
      </c>
      <c r="O2540" s="83">
        <f t="shared" si="2"/>
        <v>0.3000080561</v>
      </c>
      <c r="Q2540" s="83">
        <f t="shared" si="3"/>
        <v>0.2698478261</v>
      </c>
      <c r="R2540" s="83">
        <f t="shared" si="4"/>
        <v>0.3000080561</v>
      </c>
      <c r="S2540" s="83" t="b">
        <f t="shared" si="5"/>
        <v>0</v>
      </c>
      <c r="T2540" s="72"/>
      <c r="U2540" s="72"/>
      <c r="V2540" s="72"/>
      <c r="W2540" s="72"/>
      <c r="X2540" s="72"/>
      <c r="Y2540" s="72"/>
      <c r="Z2540" s="72"/>
      <c r="AA2540" s="72"/>
      <c r="AB2540" s="72"/>
      <c r="AC2540" s="72"/>
      <c r="AD2540" s="72"/>
      <c r="AE2540" s="72"/>
      <c r="AF2540" s="72"/>
      <c r="AG2540" s="72"/>
      <c r="AH2540" s="72"/>
      <c r="AI2540" s="72"/>
      <c r="AJ2540" s="72"/>
      <c r="AK2540" s="72"/>
    </row>
    <row r="2541" ht="14.25" customHeight="1">
      <c r="A2541" s="78">
        <v>2538.0</v>
      </c>
      <c r="C2541" s="78" t="str">
        <f>VLOOKUP(G2541,[1]Macrodata_CCF!$A$3:$D$55,4,FALSE)</f>
        <v>#ERROR!</v>
      </c>
      <c r="E2541" s="79" t="str">
        <f>VLOOKUP(G2541,[1]Macrodata_CCF!$A$3:$B$55,2,FALSE)</f>
        <v>#ERROR!</v>
      </c>
      <c r="F2541" s="78">
        <v>0.0</v>
      </c>
      <c r="G2541" s="80">
        <v>41.0</v>
      </c>
      <c r="H2541" s="81">
        <v>0.0</v>
      </c>
      <c r="I2541" s="81">
        <v>880000.0</v>
      </c>
      <c r="J2541" s="81">
        <v>272800.0</v>
      </c>
      <c r="K2541" s="81">
        <v>880000.0</v>
      </c>
      <c r="L2541" s="82">
        <v>0.31</v>
      </c>
      <c r="N2541" s="83">
        <f t="shared" si="1"/>
        <v>0.31</v>
      </c>
      <c r="O2541" s="83">
        <f t="shared" si="2"/>
        <v>0.31</v>
      </c>
      <c r="Q2541" s="83">
        <f t="shared" si="3"/>
        <v>1</v>
      </c>
      <c r="R2541" s="83">
        <f t="shared" si="4"/>
        <v>0.31</v>
      </c>
      <c r="S2541" s="83" t="b">
        <f t="shared" si="5"/>
        <v>0</v>
      </c>
      <c r="T2541" s="72"/>
      <c r="U2541" s="72"/>
      <c r="V2541" s="72"/>
      <c r="W2541" s="72"/>
      <c r="X2541" s="72"/>
      <c r="Y2541" s="72"/>
      <c r="Z2541" s="72"/>
      <c r="AA2541" s="72"/>
      <c r="AB2541" s="72"/>
      <c r="AC2541" s="72"/>
      <c r="AD2541" s="72"/>
      <c r="AE2541" s="72"/>
      <c r="AF2541" s="72"/>
      <c r="AG2541" s="72"/>
      <c r="AH2541" s="72"/>
      <c r="AI2541" s="72"/>
      <c r="AJ2541" s="72"/>
      <c r="AK2541" s="72"/>
    </row>
    <row r="2542" ht="14.25" customHeight="1">
      <c r="A2542" s="78">
        <v>2539.0</v>
      </c>
      <c r="C2542" s="78" t="str">
        <f>VLOOKUP(G2542,[1]Macrodata_CCF!$A$3:$D$55,4,FALSE)</f>
        <v>#ERROR!</v>
      </c>
      <c r="E2542" s="79" t="str">
        <f>VLOOKUP(G2542,[1]Macrodata_CCF!$A$3:$B$55,2,FALSE)</f>
        <v>#ERROR!</v>
      </c>
      <c r="F2542" s="78">
        <v>0.0</v>
      </c>
      <c r="G2542" s="80">
        <v>33.0</v>
      </c>
      <c r="H2542" s="81">
        <v>119620.0</v>
      </c>
      <c r="I2542" s="81">
        <v>360000.0</v>
      </c>
      <c r="J2542" s="81">
        <v>165290.0</v>
      </c>
      <c r="K2542" s="81">
        <v>360000.0</v>
      </c>
      <c r="L2542" s="82">
        <v>0.1899908478242782</v>
      </c>
      <c r="N2542" s="83">
        <f t="shared" si="1"/>
        <v>0.1899908478</v>
      </c>
      <c r="O2542" s="83">
        <f t="shared" si="2"/>
        <v>0.1899908478</v>
      </c>
      <c r="Q2542" s="83">
        <f t="shared" si="3"/>
        <v>0.6677222222</v>
      </c>
      <c r="R2542" s="83">
        <f t="shared" si="4"/>
        <v>0.1899908478</v>
      </c>
      <c r="S2542" s="83" t="b">
        <f t="shared" si="5"/>
        <v>0</v>
      </c>
      <c r="T2542" s="72"/>
      <c r="U2542" s="72"/>
      <c r="V2542" s="72"/>
      <c r="W2542" s="72"/>
      <c r="X2542" s="72"/>
      <c r="Y2542" s="72"/>
      <c r="Z2542" s="72"/>
      <c r="AA2542" s="72"/>
      <c r="AB2542" s="72"/>
      <c r="AC2542" s="72"/>
      <c r="AD2542" s="72"/>
      <c r="AE2542" s="72"/>
      <c r="AF2542" s="72"/>
      <c r="AG2542" s="72"/>
      <c r="AH2542" s="72"/>
      <c r="AI2542" s="72"/>
      <c r="AJ2542" s="72"/>
      <c r="AK2542" s="72"/>
    </row>
    <row r="2543" ht="14.25" customHeight="1">
      <c r="A2543" s="78">
        <v>2540.0</v>
      </c>
      <c r="C2543" s="78" t="str">
        <f>VLOOKUP(G2543,[1]Macrodata_CCF!$A$3:$D$55,4,FALSE)</f>
        <v>#ERROR!</v>
      </c>
      <c r="E2543" s="79" t="str">
        <f>VLOOKUP(G2543,[1]Macrodata_CCF!$A$3:$B$55,2,FALSE)</f>
        <v>#ERROR!</v>
      </c>
      <c r="F2543" s="78">
        <v>0.0</v>
      </c>
      <c r="G2543" s="80">
        <v>24.0</v>
      </c>
      <c r="H2543" s="81">
        <v>13330.0</v>
      </c>
      <c r="I2543" s="81">
        <v>40000.0</v>
      </c>
      <c r="J2543" s="81">
        <v>18130.0</v>
      </c>
      <c r="K2543" s="81">
        <v>40000.0</v>
      </c>
      <c r="L2543" s="82">
        <v>0.1799775028121485</v>
      </c>
      <c r="N2543" s="83">
        <f t="shared" si="1"/>
        <v>0.1799775028</v>
      </c>
      <c r="O2543" s="83">
        <f t="shared" si="2"/>
        <v>0.1799775028</v>
      </c>
      <c r="Q2543" s="83">
        <f t="shared" si="3"/>
        <v>0.66675</v>
      </c>
      <c r="R2543" s="83">
        <f t="shared" si="4"/>
        <v>0.1799775028</v>
      </c>
      <c r="S2543" s="83" t="b">
        <f t="shared" si="5"/>
        <v>0</v>
      </c>
      <c r="T2543" s="72"/>
      <c r="U2543" s="72"/>
      <c r="V2543" s="72"/>
      <c r="W2543" s="72"/>
      <c r="X2543" s="72"/>
      <c r="Y2543" s="72"/>
      <c r="Z2543" s="72"/>
      <c r="AA2543" s="72"/>
      <c r="AB2543" s="72"/>
      <c r="AC2543" s="72"/>
      <c r="AD2543" s="72"/>
      <c r="AE2543" s="72"/>
      <c r="AF2543" s="72"/>
      <c r="AG2543" s="72"/>
      <c r="AH2543" s="72"/>
      <c r="AI2543" s="72"/>
      <c r="AJ2543" s="72"/>
      <c r="AK2543" s="72"/>
    </row>
    <row r="2544" ht="14.25" customHeight="1">
      <c r="A2544" s="78">
        <v>2541.0</v>
      </c>
      <c r="C2544" s="78" t="str">
        <f>VLOOKUP(G2544,[1]Macrodata_CCF!$A$3:$D$55,4,FALSE)</f>
        <v>#ERROR!</v>
      </c>
      <c r="E2544" s="79" t="str">
        <f>VLOOKUP(G2544,[1]Macrodata_CCF!$A$3:$B$55,2,FALSE)</f>
        <v>#ERROR!</v>
      </c>
      <c r="F2544" s="78">
        <v>0.0</v>
      </c>
      <c r="G2544" s="80">
        <v>30.0</v>
      </c>
      <c r="H2544" s="81">
        <v>475255.0</v>
      </c>
      <c r="I2544" s="81">
        <v>760000.0</v>
      </c>
      <c r="J2544" s="81">
        <v>515120.0</v>
      </c>
      <c r="K2544" s="81">
        <v>1368000.0</v>
      </c>
      <c r="L2544" s="82">
        <v>0.1400024583399182</v>
      </c>
      <c r="N2544" s="83">
        <f t="shared" si="1"/>
        <v>0.1400024583</v>
      </c>
      <c r="O2544" s="83">
        <f t="shared" si="2"/>
        <v>0.1400024583</v>
      </c>
      <c r="Q2544" s="83">
        <f t="shared" si="3"/>
        <v>0.3746644737</v>
      </c>
      <c r="R2544" s="83">
        <f t="shared" si="4"/>
        <v>0.1400024583</v>
      </c>
      <c r="S2544" s="83" t="b">
        <f t="shared" si="5"/>
        <v>0</v>
      </c>
      <c r="T2544" s="72"/>
      <c r="U2544" s="72"/>
      <c r="V2544" s="72"/>
      <c r="W2544" s="72"/>
      <c r="X2544" s="72"/>
      <c r="Y2544" s="72"/>
      <c r="Z2544" s="72"/>
      <c r="AA2544" s="72"/>
      <c r="AB2544" s="72"/>
      <c r="AC2544" s="72"/>
      <c r="AD2544" s="72"/>
      <c r="AE2544" s="72"/>
      <c r="AF2544" s="72"/>
      <c r="AG2544" s="72"/>
      <c r="AH2544" s="72"/>
      <c r="AI2544" s="72"/>
      <c r="AJ2544" s="72"/>
      <c r="AK2544" s="72"/>
    </row>
    <row r="2545" ht="14.25" customHeight="1">
      <c r="A2545" s="78">
        <v>2542.0</v>
      </c>
      <c r="C2545" s="78" t="str">
        <f>VLOOKUP(G2545,[1]Macrodata_CCF!$A$3:$D$55,4,FALSE)</f>
        <v>#ERROR!</v>
      </c>
      <c r="E2545" s="79" t="str">
        <f>VLOOKUP(G2545,[1]Macrodata_CCF!$A$3:$B$55,2,FALSE)</f>
        <v>#ERROR!</v>
      </c>
      <c r="F2545" s="78">
        <v>0.0</v>
      </c>
      <c r="G2545" s="80">
        <v>3.0</v>
      </c>
      <c r="H2545" s="81">
        <v>512095.0</v>
      </c>
      <c r="I2545" s="81">
        <v>830000.0</v>
      </c>
      <c r="J2545" s="81">
        <v>632900.0</v>
      </c>
      <c r="K2545" s="81">
        <v>1328000.0</v>
      </c>
      <c r="L2545" s="82">
        <v>0.3800034601531904</v>
      </c>
      <c r="N2545" s="83">
        <f t="shared" si="1"/>
        <v>0.3800034602</v>
      </c>
      <c r="O2545" s="83">
        <f t="shared" si="2"/>
        <v>0.3800034602</v>
      </c>
      <c r="Q2545" s="83">
        <f t="shared" si="3"/>
        <v>0.3830180723</v>
      </c>
      <c r="R2545" s="83">
        <f t="shared" si="4"/>
        <v>0.3800034602</v>
      </c>
      <c r="S2545" s="83" t="b">
        <f t="shared" si="5"/>
        <v>0</v>
      </c>
      <c r="T2545" s="72"/>
      <c r="U2545" s="72"/>
      <c r="V2545" s="72"/>
      <c r="W2545" s="72"/>
      <c r="X2545" s="72"/>
      <c r="Y2545" s="72"/>
      <c r="Z2545" s="72"/>
      <c r="AA2545" s="72"/>
      <c r="AB2545" s="72"/>
      <c r="AC2545" s="72"/>
      <c r="AD2545" s="72"/>
      <c r="AE2545" s="72"/>
      <c r="AF2545" s="72"/>
      <c r="AG2545" s="72"/>
      <c r="AH2545" s="72"/>
      <c r="AI2545" s="72"/>
      <c r="AJ2545" s="72"/>
      <c r="AK2545" s="72"/>
    </row>
    <row r="2546" ht="14.25" customHeight="1">
      <c r="A2546" s="78">
        <v>2543.0</v>
      </c>
      <c r="C2546" s="78" t="str">
        <f>VLOOKUP(G2546,[1]Macrodata_CCF!$A$3:$D$55,4,FALSE)</f>
        <v>#ERROR!</v>
      </c>
      <c r="E2546" s="79" t="str">
        <f>VLOOKUP(G2546,[1]Macrodata_CCF!$A$3:$B$55,2,FALSE)</f>
        <v>#ERROR!</v>
      </c>
      <c r="F2546" s="78">
        <v>1.0</v>
      </c>
      <c r="G2546" s="80">
        <v>19.0</v>
      </c>
      <c r="H2546" s="81">
        <v>396100.0</v>
      </c>
      <c r="I2546" s="81">
        <v>830000.0</v>
      </c>
      <c r="J2546" s="81">
        <v>587015.0</v>
      </c>
      <c r="K2546" s="81">
        <v>830000.0</v>
      </c>
      <c r="L2546" s="82">
        <v>0.4399976953215026</v>
      </c>
      <c r="N2546" s="83">
        <f t="shared" si="1"/>
        <v>0.4399976953</v>
      </c>
      <c r="O2546" s="83">
        <f t="shared" si="2"/>
        <v>0.4399976953</v>
      </c>
      <c r="Q2546" s="83">
        <f t="shared" si="3"/>
        <v>0.5227710843</v>
      </c>
      <c r="R2546" s="83">
        <f t="shared" si="4"/>
        <v>0.4399976953</v>
      </c>
      <c r="S2546" s="83" t="b">
        <f t="shared" si="5"/>
        <v>0</v>
      </c>
      <c r="T2546" s="72"/>
      <c r="U2546" s="72"/>
      <c r="V2546" s="72"/>
      <c r="W2546" s="72"/>
      <c r="X2546" s="72"/>
      <c r="Y2546" s="72"/>
      <c r="Z2546" s="72"/>
      <c r="AA2546" s="72"/>
      <c r="AB2546" s="72"/>
      <c r="AC2546" s="72"/>
      <c r="AD2546" s="72"/>
      <c r="AE2546" s="72"/>
      <c r="AF2546" s="72"/>
      <c r="AG2546" s="72"/>
      <c r="AH2546" s="72"/>
      <c r="AI2546" s="72"/>
      <c r="AJ2546" s="72"/>
      <c r="AK2546" s="72"/>
    </row>
    <row r="2547" ht="14.25" customHeight="1">
      <c r="A2547" s="78">
        <v>2544.0</v>
      </c>
      <c r="C2547" s="78" t="str">
        <f>VLOOKUP(G2547,[1]Macrodata_CCF!$A$3:$D$55,4,FALSE)</f>
        <v>#ERROR!</v>
      </c>
      <c r="E2547" s="79" t="str">
        <f>VLOOKUP(G2547,[1]Macrodata_CCF!$A$3:$B$55,2,FALSE)</f>
        <v>#ERROR!</v>
      </c>
      <c r="F2547" s="78">
        <v>0.0</v>
      </c>
      <c r="G2547" s="80">
        <v>1.0</v>
      </c>
      <c r="H2547" s="81">
        <v>0.0</v>
      </c>
      <c r="I2547" s="81">
        <v>670000.0</v>
      </c>
      <c r="J2547" s="81">
        <v>134000.0</v>
      </c>
      <c r="K2547" s="81">
        <v>670000.0</v>
      </c>
      <c r="L2547" s="82">
        <v>0.2</v>
      </c>
      <c r="N2547" s="83">
        <f t="shared" si="1"/>
        <v>0.2</v>
      </c>
      <c r="O2547" s="83">
        <f t="shared" si="2"/>
        <v>0.2</v>
      </c>
      <c r="Q2547" s="83">
        <f t="shared" si="3"/>
        <v>1</v>
      </c>
      <c r="R2547" s="83">
        <f t="shared" si="4"/>
        <v>0.2</v>
      </c>
      <c r="S2547" s="83" t="b">
        <f t="shared" si="5"/>
        <v>0</v>
      </c>
      <c r="T2547" s="72"/>
      <c r="U2547" s="72"/>
      <c r="V2547" s="72"/>
      <c r="W2547" s="72"/>
      <c r="X2547" s="72"/>
      <c r="Y2547" s="72"/>
      <c r="Z2547" s="72"/>
      <c r="AA2547" s="72"/>
      <c r="AB2547" s="72"/>
      <c r="AC2547" s="72"/>
      <c r="AD2547" s="72"/>
      <c r="AE2547" s="72"/>
      <c r="AF2547" s="72"/>
      <c r="AG2547" s="72"/>
      <c r="AH2547" s="72"/>
      <c r="AI2547" s="72"/>
      <c r="AJ2547" s="72"/>
      <c r="AK2547" s="72"/>
    </row>
    <row r="2548" ht="14.25" customHeight="1">
      <c r="A2548" s="78">
        <v>2545.0</v>
      </c>
      <c r="C2548" s="78" t="str">
        <f>VLOOKUP(G2548,[1]Macrodata_CCF!$A$3:$D$55,4,FALSE)</f>
        <v>#ERROR!</v>
      </c>
      <c r="E2548" s="79" t="str">
        <f>VLOOKUP(G2548,[1]Macrodata_CCF!$A$3:$B$55,2,FALSE)</f>
        <v>#ERROR!</v>
      </c>
      <c r="F2548" s="78">
        <v>0.0</v>
      </c>
      <c r="G2548" s="80">
        <v>4.0</v>
      </c>
      <c r="H2548" s="81">
        <v>89520.0</v>
      </c>
      <c r="I2548" s="81">
        <v>190000.0</v>
      </c>
      <c r="J2548" s="81">
        <v>116650.0</v>
      </c>
      <c r="K2548" s="81">
        <v>190000.0</v>
      </c>
      <c r="L2548" s="82">
        <v>0.2700039808917197</v>
      </c>
      <c r="N2548" s="83">
        <f t="shared" si="1"/>
        <v>0.2700039809</v>
      </c>
      <c r="O2548" s="83">
        <f t="shared" si="2"/>
        <v>0.2700039809</v>
      </c>
      <c r="Q2548" s="83">
        <f t="shared" si="3"/>
        <v>0.5288421053</v>
      </c>
      <c r="R2548" s="83">
        <f t="shared" si="4"/>
        <v>0.2700039809</v>
      </c>
      <c r="S2548" s="83" t="b">
        <f t="shared" si="5"/>
        <v>0</v>
      </c>
      <c r="T2548" s="72"/>
      <c r="U2548" s="72"/>
      <c r="V2548" s="72"/>
      <c r="W2548" s="72"/>
      <c r="X2548" s="72"/>
      <c r="Y2548" s="72"/>
      <c r="Z2548" s="72"/>
      <c r="AA2548" s="72"/>
      <c r="AB2548" s="72"/>
      <c r="AC2548" s="72"/>
      <c r="AD2548" s="72"/>
      <c r="AE2548" s="72"/>
      <c r="AF2548" s="72"/>
      <c r="AG2548" s="72"/>
      <c r="AH2548" s="72"/>
      <c r="AI2548" s="72"/>
      <c r="AJ2548" s="72"/>
      <c r="AK2548" s="72"/>
    </row>
    <row r="2549" ht="14.25" customHeight="1">
      <c r="A2549" s="78">
        <v>2546.0</v>
      </c>
      <c r="C2549" s="78" t="str">
        <f>VLOOKUP(G2549,[1]Macrodata_CCF!$A$3:$D$55,4,FALSE)</f>
        <v>#ERROR!</v>
      </c>
      <c r="E2549" s="79" t="str">
        <f>VLOOKUP(G2549,[1]Macrodata_CCF!$A$3:$B$55,2,FALSE)</f>
        <v>#ERROR!</v>
      </c>
      <c r="F2549" s="78">
        <v>0.0</v>
      </c>
      <c r="G2549" s="80">
        <v>18.0</v>
      </c>
      <c r="H2549" s="81">
        <v>127130.0</v>
      </c>
      <c r="I2549" s="81">
        <v>280000.0</v>
      </c>
      <c r="J2549" s="81">
        <v>157705.0</v>
      </c>
      <c r="K2549" s="81">
        <v>280000.0</v>
      </c>
      <c r="L2549" s="82">
        <v>0.2000065415058546</v>
      </c>
      <c r="N2549" s="83">
        <f t="shared" si="1"/>
        <v>0.2000065415</v>
      </c>
      <c r="O2549" s="83">
        <f t="shared" si="2"/>
        <v>0.2000065415</v>
      </c>
      <c r="Q2549" s="83">
        <f t="shared" si="3"/>
        <v>0.5459642857</v>
      </c>
      <c r="R2549" s="83">
        <f t="shared" si="4"/>
        <v>0.2000065415</v>
      </c>
      <c r="S2549" s="83" t="b">
        <f t="shared" si="5"/>
        <v>0</v>
      </c>
      <c r="T2549" s="72"/>
      <c r="U2549" s="72"/>
      <c r="V2549" s="72"/>
      <c r="W2549" s="72"/>
      <c r="X2549" s="72"/>
      <c r="Y2549" s="72"/>
      <c r="Z2549" s="72"/>
      <c r="AA2549" s="72"/>
      <c r="AB2549" s="72"/>
      <c r="AC2549" s="72"/>
      <c r="AD2549" s="72"/>
      <c r="AE2549" s="72"/>
      <c r="AF2549" s="72"/>
      <c r="AG2549" s="72"/>
      <c r="AH2549" s="72"/>
      <c r="AI2549" s="72"/>
      <c r="AJ2549" s="72"/>
      <c r="AK2549" s="72"/>
    </row>
    <row r="2550" ht="14.25" customHeight="1">
      <c r="A2550" s="78">
        <v>2547.0</v>
      </c>
      <c r="C2550" s="78" t="str">
        <f>VLOOKUP(G2550,[1]Macrodata_CCF!$A$3:$D$55,4,FALSE)</f>
        <v>#ERROR!</v>
      </c>
      <c r="E2550" s="79" t="str">
        <f>VLOOKUP(G2550,[1]Macrodata_CCF!$A$3:$B$55,2,FALSE)</f>
        <v>#ERROR!</v>
      </c>
      <c r="F2550" s="78">
        <v>0.0</v>
      </c>
      <c r="G2550" s="80">
        <v>4.0</v>
      </c>
      <c r="H2550" s="81">
        <v>529385.0</v>
      </c>
      <c r="I2550" s="81">
        <v>660000.0</v>
      </c>
      <c r="J2550" s="81">
        <v>563345.0</v>
      </c>
      <c r="K2550" s="81">
        <v>660000.0</v>
      </c>
      <c r="L2550" s="82">
        <v>0.2600007656088504</v>
      </c>
      <c r="N2550" s="83">
        <f t="shared" si="1"/>
        <v>0.2600007656</v>
      </c>
      <c r="O2550" s="83">
        <f t="shared" si="2"/>
        <v>0.2600007656</v>
      </c>
      <c r="Q2550" s="83">
        <f t="shared" si="3"/>
        <v>0.1979015152</v>
      </c>
      <c r="R2550" s="83">
        <f t="shared" si="4"/>
        <v>0.2600007656</v>
      </c>
      <c r="S2550" s="83" t="b">
        <f t="shared" si="5"/>
        <v>0</v>
      </c>
      <c r="T2550" s="72"/>
      <c r="U2550" s="72"/>
      <c r="V2550" s="72"/>
      <c r="W2550" s="72"/>
      <c r="X2550" s="72"/>
      <c r="Y2550" s="72"/>
      <c r="Z2550" s="72"/>
      <c r="AA2550" s="72"/>
      <c r="AB2550" s="72"/>
      <c r="AC2550" s="72"/>
      <c r="AD2550" s="72"/>
      <c r="AE2550" s="72"/>
      <c r="AF2550" s="72"/>
      <c r="AG2550" s="72"/>
      <c r="AH2550" s="72"/>
      <c r="AI2550" s="72"/>
      <c r="AJ2550" s="72"/>
      <c r="AK2550" s="72"/>
    </row>
    <row r="2551" ht="14.25" customHeight="1">
      <c r="A2551" s="78">
        <v>2548.0</v>
      </c>
      <c r="C2551" s="78" t="str">
        <f>VLOOKUP(G2551,[1]Macrodata_CCF!$A$3:$D$55,4,FALSE)</f>
        <v>#ERROR!</v>
      </c>
      <c r="E2551" s="79" t="str">
        <f>VLOOKUP(G2551,[1]Macrodata_CCF!$A$3:$B$55,2,FALSE)</f>
        <v>#ERROR!</v>
      </c>
      <c r="F2551" s="78">
        <v>0.0</v>
      </c>
      <c r="G2551" s="80">
        <v>40.0</v>
      </c>
      <c r="H2551" s="81">
        <v>229240.0</v>
      </c>
      <c r="I2551" s="81">
        <v>310000.0</v>
      </c>
      <c r="J2551" s="81">
        <v>237315.0</v>
      </c>
      <c r="K2551" s="81">
        <v>558000.0</v>
      </c>
      <c r="L2551" s="82">
        <v>0.09998761763249134</v>
      </c>
      <c r="N2551" s="83">
        <f t="shared" si="1"/>
        <v>0.09998761763</v>
      </c>
      <c r="O2551" s="83">
        <f t="shared" si="2"/>
        <v>0.09998761763</v>
      </c>
      <c r="Q2551" s="83">
        <f t="shared" si="3"/>
        <v>0.260516129</v>
      </c>
      <c r="R2551" s="83">
        <f t="shared" si="4"/>
        <v>0.09998761763</v>
      </c>
      <c r="S2551" s="83" t="b">
        <f t="shared" si="5"/>
        <v>0</v>
      </c>
      <c r="T2551" s="72"/>
      <c r="U2551" s="72"/>
      <c r="V2551" s="72"/>
      <c r="W2551" s="72"/>
      <c r="X2551" s="72"/>
      <c r="Y2551" s="72"/>
      <c r="Z2551" s="72"/>
      <c r="AA2551" s="72"/>
      <c r="AB2551" s="72"/>
      <c r="AC2551" s="72"/>
      <c r="AD2551" s="72"/>
      <c r="AE2551" s="72"/>
      <c r="AF2551" s="72"/>
      <c r="AG2551" s="72"/>
      <c r="AH2551" s="72"/>
      <c r="AI2551" s="72"/>
      <c r="AJ2551" s="72"/>
      <c r="AK2551" s="72"/>
    </row>
    <row r="2552" ht="14.25" customHeight="1">
      <c r="A2552" s="78">
        <v>2549.0</v>
      </c>
      <c r="C2552" s="78" t="str">
        <f>VLOOKUP(G2552,[1]Macrodata_CCF!$A$3:$D$55,4,FALSE)</f>
        <v>#ERROR!</v>
      </c>
      <c r="E2552" s="79" t="str">
        <f>VLOOKUP(G2552,[1]Macrodata_CCF!$A$3:$B$55,2,FALSE)</f>
        <v>#ERROR!</v>
      </c>
      <c r="F2552" s="78">
        <v>0.0</v>
      </c>
      <c r="G2552" s="80">
        <v>4.0</v>
      </c>
      <c r="H2552" s="81">
        <v>0.0</v>
      </c>
      <c r="I2552" s="81">
        <v>610000.0</v>
      </c>
      <c r="J2552" s="81">
        <v>152500.0</v>
      </c>
      <c r="K2552" s="81">
        <v>610000.0</v>
      </c>
      <c r="L2552" s="82">
        <v>0.25</v>
      </c>
      <c r="N2552" s="83">
        <f t="shared" si="1"/>
        <v>0.25</v>
      </c>
      <c r="O2552" s="83">
        <f t="shared" si="2"/>
        <v>0.25</v>
      </c>
      <c r="Q2552" s="83">
        <f t="shared" si="3"/>
        <v>1</v>
      </c>
      <c r="R2552" s="83">
        <f t="shared" si="4"/>
        <v>0.25</v>
      </c>
      <c r="S2552" s="83" t="b">
        <f t="shared" si="5"/>
        <v>0</v>
      </c>
      <c r="T2552" s="72"/>
      <c r="U2552" s="72"/>
      <c r="V2552" s="72"/>
      <c r="W2552" s="72"/>
      <c r="X2552" s="72"/>
      <c r="Y2552" s="72"/>
      <c r="Z2552" s="72"/>
      <c r="AA2552" s="72"/>
      <c r="AB2552" s="72"/>
      <c r="AC2552" s="72"/>
      <c r="AD2552" s="72"/>
      <c r="AE2552" s="72"/>
      <c r="AF2552" s="72"/>
      <c r="AG2552" s="72"/>
      <c r="AH2552" s="72"/>
      <c r="AI2552" s="72"/>
      <c r="AJ2552" s="72"/>
      <c r="AK2552" s="72"/>
    </row>
    <row r="2553" ht="14.25" customHeight="1">
      <c r="A2553" s="78">
        <v>2550.0</v>
      </c>
      <c r="C2553" s="78" t="str">
        <f>VLOOKUP(G2553,[1]Macrodata_CCF!$A$3:$D$55,4,FALSE)</f>
        <v>#ERROR!</v>
      </c>
      <c r="E2553" s="79" t="str">
        <f>VLOOKUP(G2553,[1]Macrodata_CCF!$A$3:$B$55,2,FALSE)</f>
        <v>#ERROR!</v>
      </c>
      <c r="F2553" s="78">
        <v>0.0</v>
      </c>
      <c r="G2553" s="80">
        <v>28.0</v>
      </c>
      <c r="H2553" s="81">
        <v>461080.0</v>
      </c>
      <c r="I2553" s="81">
        <v>710000.0</v>
      </c>
      <c r="J2553" s="81">
        <v>428720.0</v>
      </c>
      <c r="K2553" s="81">
        <v>710000.0</v>
      </c>
      <c r="L2553" s="82">
        <v>-0.1300016069419894</v>
      </c>
      <c r="N2553" s="83">
        <f t="shared" si="1"/>
        <v>-0.1300016069</v>
      </c>
      <c r="O2553" s="83">
        <f t="shared" si="2"/>
        <v>0</v>
      </c>
      <c r="Q2553" s="83">
        <f t="shared" si="3"/>
        <v>0.3505915493</v>
      </c>
      <c r="R2553" s="83">
        <f t="shared" si="4"/>
        <v>-0.1300016069</v>
      </c>
      <c r="S2553" s="83" t="b">
        <f t="shared" si="5"/>
        <v>0</v>
      </c>
      <c r="T2553" s="72"/>
      <c r="U2553" s="72"/>
      <c r="V2553" s="72"/>
      <c r="W2553" s="72"/>
      <c r="X2553" s="72"/>
      <c r="Y2553" s="72"/>
      <c r="Z2553" s="72"/>
      <c r="AA2553" s="72"/>
      <c r="AB2553" s="72"/>
      <c r="AC2553" s="72"/>
      <c r="AD2553" s="72"/>
      <c r="AE2553" s="72"/>
      <c r="AF2553" s="72"/>
      <c r="AG2553" s="72"/>
      <c r="AH2553" s="72"/>
      <c r="AI2553" s="72"/>
      <c r="AJ2553" s="72"/>
      <c r="AK2553" s="72"/>
    </row>
    <row r="2554" ht="14.25" customHeight="1">
      <c r="A2554" s="78">
        <v>2551.0</v>
      </c>
      <c r="C2554" s="78" t="str">
        <f>VLOOKUP(G2554,[1]Macrodata_CCF!$A$3:$D$55,4,FALSE)</f>
        <v>#ERROR!</v>
      </c>
      <c r="E2554" s="79" t="str">
        <f>VLOOKUP(G2554,[1]Macrodata_CCF!$A$3:$B$55,2,FALSE)</f>
        <v>#ERROR!</v>
      </c>
      <c r="F2554" s="78">
        <v>0.0</v>
      </c>
      <c r="G2554" s="80">
        <v>23.0</v>
      </c>
      <c r="H2554" s="81">
        <v>0.0</v>
      </c>
      <c r="I2554" s="81">
        <v>490000.0</v>
      </c>
      <c r="J2554" s="81">
        <v>83300.0</v>
      </c>
      <c r="K2554" s="81">
        <v>490000.0</v>
      </c>
      <c r="L2554" s="82">
        <v>0.17</v>
      </c>
      <c r="N2554" s="83">
        <f t="shared" si="1"/>
        <v>0.17</v>
      </c>
      <c r="O2554" s="83">
        <f t="shared" si="2"/>
        <v>0.17</v>
      </c>
      <c r="Q2554" s="83">
        <f t="shared" si="3"/>
        <v>1</v>
      </c>
      <c r="R2554" s="83">
        <f t="shared" si="4"/>
        <v>0.17</v>
      </c>
      <c r="S2554" s="83" t="b">
        <f t="shared" si="5"/>
        <v>0</v>
      </c>
      <c r="T2554" s="72"/>
      <c r="U2554" s="72"/>
      <c r="V2554" s="72"/>
      <c r="W2554" s="72"/>
      <c r="X2554" s="72"/>
      <c r="Y2554" s="72"/>
      <c r="Z2554" s="72"/>
      <c r="AA2554" s="72"/>
      <c r="AB2554" s="72"/>
      <c r="AC2554" s="72"/>
      <c r="AD2554" s="72"/>
      <c r="AE2554" s="72"/>
      <c r="AF2554" s="72"/>
      <c r="AG2554" s="72"/>
      <c r="AH2554" s="72"/>
      <c r="AI2554" s="72"/>
      <c r="AJ2554" s="72"/>
      <c r="AK2554" s="72"/>
    </row>
    <row r="2555" ht="14.25" customHeight="1">
      <c r="A2555" s="78">
        <v>2552.0</v>
      </c>
      <c r="C2555" s="78" t="str">
        <f>VLOOKUP(G2555,[1]Macrodata_CCF!$A$3:$D$55,4,FALSE)</f>
        <v>#ERROR!</v>
      </c>
      <c r="E2555" s="79" t="str">
        <f>VLOOKUP(G2555,[1]Macrodata_CCF!$A$3:$B$55,2,FALSE)</f>
        <v>#ERROR!</v>
      </c>
      <c r="F2555" s="78">
        <v>0.0</v>
      </c>
      <c r="G2555" s="80">
        <v>26.0</v>
      </c>
      <c r="H2555" s="81">
        <v>82325.0</v>
      </c>
      <c r="I2555" s="81">
        <v>720000.0</v>
      </c>
      <c r="J2555" s="81">
        <v>177975.0</v>
      </c>
      <c r="K2555" s="81">
        <v>1440000.0</v>
      </c>
      <c r="L2555" s="82">
        <v>0.1499980397537931</v>
      </c>
      <c r="N2555" s="83">
        <f t="shared" si="1"/>
        <v>0.1499980398</v>
      </c>
      <c r="O2555" s="83">
        <f t="shared" si="2"/>
        <v>0.1499980398</v>
      </c>
      <c r="Q2555" s="83">
        <f t="shared" si="3"/>
        <v>0.8856597222</v>
      </c>
      <c r="R2555" s="83">
        <f t="shared" si="4"/>
        <v>0.1499980398</v>
      </c>
      <c r="S2555" s="83" t="b">
        <f t="shared" si="5"/>
        <v>0</v>
      </c>
      <c r="T2555" s="72"/>
      <c r="U2555" s="72"/>
      <c r="V2555" s="72"/>
      <c r="W2555" s="72"/>
      <c r="X2555" s="72"/>
      <c r="Y2555" s="72"/>
      <c r="Z2555" s="72"/>
      <c r="AA2555" s="72"/>
      <c r="AB2555" s="72"/>
      <c r="AC2555" s="72"/>
      <c r="AD2555" s="72"/>
      <c r="AE2555" s="72"/>
      <c r="AF2555" s="72"/>
      <c r="AG2555" s="72"/>
      <c r="AH2555" s="72"/>
      <c r="AI2555" s="72"/>
      <c r="AJ2555" s="72"/>
      <c r="AK2555" s="72"/>
    </row>
    <row r="2556" ht="14.25" customHeight="1">
      <c r="A2556" s="78">
        <v>2553.0</v>
      </c>
      <c r="C2556" s="78" t="str">
        <f>VLOOKUP(G2556,[1]Macrodata_CCF!$A$3:$D$55,4,FALSE)</f>
        <v>#ERROR!</v>
      </c>
      <c r="E2556" s="79" t="str">
        <f>VLOOKUP(G2556,[1]Macrodata_CCF!$A$3:$B$55,2,FALSE)</f>
        <v>#ERROR!</v>
      </c>
      <c r="F2556" s="78">
        <v>0.0</v>
      </c>
      <c r="G2556" s="80">
        <v>36.0</v>
      </c>
      <c r="H2556" s="81">
        <v>50165.0</v>
      </c>
      <c r="I2556" s="81">
        <v>60000.0</v>
      </c>
      <c r="J2556" s="81">
        <v>51740.0</v>
      </c>
      <c r="K2556" s="81">
        <v>60000.0</v>
      </c>
      <c r="L2556" s="82">
        <v>0.1601423487544484</v>
      </c>
      <c r="N2556" s="83">
        <f t="shared" si="1"/>
        <v>0.1601423488</v>
      </c>
      <c r="O2556" s="83">
        <f t="shared" si="2"/>
        <v>0.1601423488</v>
      </c>
      <c r="Q2556" s="83">
        <f t="shared" si="3"/>
        <v>0.1639166667</v>
      </c>
      <c r="R2556" s="83">
        <f t="shared" si="4"/>
        <v>0.1601423488</v>
      </c>
      <c r="S2556" s="83" t="b">
        <f t="shared" si="5"/>
        <v>0</v>
      </c>
      <c r="T2556" s="72"/>
      <c r="U2556" s="72"/>
      <c r="V2556" s="72"/>
      <c r="W2556" s="72"/>
      <c r="X2556" s="72"/>
      <c r="Y2556" s="72"/>
      <c r="Z2556" s="72"/>
      <c r="AA2556" s="72"/>
      <c r="AB2556" s="72"/>
      <c r="AC2556" s="72"/>
      <c r="AD2556" s="72"/>
      <c r="AE2556" s="72"/>
      <c r="AF2556" s="72"/>
      <c r="AG2556" s="72"/>
      <c r="AH2556" s="72"/>
      <c r="AI2556" s="72"/>
      <c r="AJ2556" s="72"/>
      <c r="AK2556" s="72"/>
    </row>
    <row r="2557" ht="14.25" customHeight="1">
      <c r="A2557" s="78">
        <v>2554.0</v>
      </c>
      <c r="C2557" s="78" t="str">
        <f>VLOOKUP(G2557,[1]Macrodata_CCF!$A$3:$D$55,4,FALSE)</f>
        <v>#ERROR!</v>
      </c>
      <c r="E2557" s="79" t="str">
        <f>VLOOKUP(G2557,[1]Macrodata_CCF!$A$3:$B$55,2,FALSE)</f>
        <v>#ERROR!</v>
      </c>
      <c r="F2557" s="78">
        <v>0.0</v>
      </c>
      <c r="G2557" s="80">
        <v>41.0</v>
      </c>
      <c r="H2557" s="81">
        <v>94290.0</v>
      </c>
      <c r="I2557" s="81">
        <v>160000.0</v>
      </c>
      <c r="J2557" s="81">
        <v>119915.0</v>
      </c>
      <c r="K2557" s="81">
        <v>160000.0</v>
      </c>
      <c r="L2557" s="82">
        <v>0.3899710850707655</v>
      </c>
      <c r="N2557" s="83">
        <f t="shared" si="1"/>
        <v>0.3899710851</v>
      </c>
      <c r="O2557" s="83">
        <f t="shared" si="2"/>
        <v>0.3899710851</v>
      </c>
      <c r="Q2557" s="83">
        <f t="shared" si="3"/>
        <v>0.4106875</v>
      </c>
      <c r="R2557" s="83">
        <f t="shared" si="4"/>
        <v>0.3899710851</v>
      </c>
      <c r="S2557" s="83" t="b">
        <f t="shared" si="5"/>
        <v>0</v>
      </c>
      <c r="T2557" s="72"/>
      <c r="U2557" s="72"/>
      <c r="V2557" s="72"/>
      <c r="W2557" s="72"/>
      <c r="X2557" s="72"/>
      <c r="Y2557" s="72"/>
      <c r="Z2557" s="72"/>
      <c r="AA2557" s="72"/>
      <c r="AB2557" s="72"/>
      <c r="AC2557" s="72"/>
      <c r="AD2557" s="72"/>
      <c r="AE2557" s="72"/>
      <c r="AF2557" s="72"/>
      <c r="AG2557" s="72"/>
      <c r="AH2557" s="72"/>
      <c r="AI2557" s="72"/>
      <c r="AJ2557" s="72"/>
      <c r="AK2557" s="72"/>
    </row>
    <row r="2558" ht="14.25" customHeight="1">
      <c r="A2558" s="78">
        <v>2555.0</v>
      </c>
      <c r="C2558" s="78" t="str">
        <f>VLOOKUP(G2558,[1]Macrodata_CCF!$A$3:$D$55,4,FALSE)</f>
        <v>#ERROR!</v>
      </c>
      <c r="E2558" s="79" t="str">
        <f>VLOOKUP(G2558,[1]Macrodata_CCF!$A$3:$B$55,2,FALSE)</f>
        <v>#ERROR!</v>
      </c>
      <c r="F2558" s="78">
        <v>0.0</v>
      </c>
      <c r="G2558" s="80">
        <v>40.0</v>
      </c>
      <c r="H2558" s="81">
        <v>670740.0</v>
      </c>
      <c r="I2558" s="81">
        <v>930000.0</v>
      </c>
      <c r="J2558" s="81">
        <v>634445.0</v>
      </c>
      <c r="K2558" s="81">
        <v>930000.0</v>
      </c>
      <c r="L2558" s="82">
        <v>-0.1399946000154285</v>
      </c>
      <c r="N2558" s="83">
        <f t="shared" si="1"/>
        <v>-0.1399946</v>
      </c>
      <c r="O2558" s="83">
        <f t="shared" si="2"/>
        <v>0</v>
      </c>
      <c r="Q2558" s="83">
        <f t="shared" si="3"/>
        <v>0.2787741935</v>
      </c>
      <c r="R2558" s="83">
        <f t="shared" si="4"/>
        <v>-0.1399946</v>
      </c>
      <c r="S2558" s="83" t="b">
        <f t="shared" si="5"/>
        <v>0</v>
      </c>
      <c r="T2558" s="72"/>
      <c r="U2558" s="72"/>
      <c r="V2558" s="72"/>
      <c r="W2558" s="72"/>
      <c r="X2558" s="72"/>
      <c r="Y2558" s="72"/>
      <c r="Z2558" s="72"/>
      <c r="AA2558" s="72"/>
      <c r="AB2558" s="72"/>
      <c r="AC2558" s="72"/>
      <c r="AD2558" s="72"/>
      <c r="AE2558" s="72"/>
      <c r="AF2558" s="72"/>
      <c r="AG2558" s="72"/>
      <c r="AH2558" s="72"/>
      <c r="AI2558" s="72"/>
      <c r="AJ2558" s="72"/>
      <c r="AK2558" s="72"/>
    </row>
    <row r="2559" ht="14.25" customHeight="1">
      <c r="A2559" s="78">
        <v>2556.0</v>
      </c>
      <c r="C2559" s="78" t="str">
        <f>VLOOKUP(G2559,[1]Macrodata_CCF!$A$3:$D$55,4,FALSE)</f>
        <v>#ERROR!</v>
      </c>
      <c r="E2559" s="79" t="str">
        <f>VLOOKUP(G2559,[1]Macrodata_CCF!$A$3:$B$55,2,FALSE)</f>
        <v>#ERROR!</v>
      </c>
      <c r="F2559" s="78">
        <v>0.0</v>
      </c>
      <c r="G2559" s="80">
        <v>48.0</v>
      </c>
      <c r="H2559" s="81">
        <v>148880.0</v>
      </c>
      <c r="I2559" s="81">
        <v>290000.0</v>
      </c>
      <c r="J2559" s="81">
        <v>170050.0</v>
      </c>
      <c r="K2559" s="81">
        <v>290000.0</v>
      </c>
      <c r="L2559" s="82">
        <v>0.1500141723356009</v>
      </c>
      <c r="N2559" s="83">
        <f t="shared" si="1"/>
        <v>0.1500141723</v>
      </c>
      <c r="O2559" s="83">
        <f t="shared" si="2"/>
        <v>0.1500141723</v>
      </c>
      <c r="Q2559" s="83">
        <f t="shared" si="3"/>
        <v>0.4866206897</v>
      </c>
      <c r="R2559" s="83">
        <f t="shared" si="4"/>
        <v>0.1500141723</v>
      </c>
      <c r="S2559" s="83" t="b">
        <f t="shared" si="5"/>
        <v>0</v>
      </c>
      <c r="T2559" s="72"/>
      <c r="U2559" s="72"/>
      <c r="V2559" s="72"/>
      <c r="W2559" s="72"/>
      <c r="X2559" s="72"/>
      <c r="Y2559" s="72"/>
      <c r="Z2559" s="72"/>
      <c r="AA2559" s="72"/>
      <c r="AB2559" s="72"/>
      <c r="AC2559" s="72"/>
      <c r="AD2559" s="72"/>
      <c r="AE2559" s="72"/>
      <c r="AF2559" s="72"/>
      <c r="AG2559" s="72"/>
      <c r="AH2559" s="72"/>
      <c r="AI2559" s="72"/>
      <c r="AJ2559" s="72"/>
      <c r="AK2559" s="72"/>
    </row>
    <row r="2560" ht="14.25" customHeight="1">
      <c r="A2560" s="78">
        <v>2557.0</v>
      </c>
      <c r="C2560" s="78" t="str">
        <f>VLOOKUP(G2560,[1]Macrodata_CCF!$A$3:$D$55,4,FALSE)</f>
        <v>#ERROR!</v>
      </c>
      <c r="E2560" s="79" t="str">
        <f>VLOOKUP(G2560,[1]Macrodata_CCF!$A$3:$B$55,2,FALSE)</f>
        <v>#ERROR!</v>
      </c>
      <c r="F2560" s="78">
        <v>0.0</v>
      </c>
      <c r="G2560" s="80">
        <v>5.0</v>
      </c>
      <c r="H2560" s="81">
        <v>632320.0</v>
      </c>
      <c r="I2560" s="81">
        <v>840000.0</v>
      </c>
      <c r="J2560" s="81">
        <v>707085.0</v>
      </c>
      <c r="K2560" s="81">
        <v>840000.0</v>
      </c>
      <c r="L2560" s="82">
        <v>0.3600009630200308</v>
      </c>
      <c r="N2560" s="83">
        <f t="shared" si="1"/>
        <v>0.360000963</v>
      </c>
      <c r="O2560" s="83">
        <f t="shared" si="2"/>
        <v>0.360000963</v>
      </c>
      <c r="Q2560" s="83">
        <f t="shared" si="3"/>
        <v>0.2472380952</v>
      </c>
      <c r="R2560" s="83">
        <f t="shared" si="4"/>
        <v>0.360000963</v>
      </c>
      <c r="S2560" s="83" t="b">
        <f t="shared" si="5"/>
        <v>0</v>
      </c>
      <c r="T2560" s="72"/>
      <c r="U2560" s="72"/>
      <c r="V2560" s="72"/>
      <c r="W2560" s="72"/>
      <c r="X2560" s="72"/>
      <c r="Y2560" s="72"/>
      <c r="Z2560" s="72"/>
      <c r="AA2560" s="72"/>
      <c r="AB2560" s="72"/>
      <c r="AC2560" s="72"/>
      <c r="AD2560" s="72"/>
      <c r="AE2560" s="72"/>
      <c r="AF2560" s="72"/>
      <c r="AG2560" s="72"/>
      <c r="AH2560" s="72"/>
      <c r="AI2560" s="72"/>
      <c r="AJ2560" s="72"/>
      <c r="AK2560" s="72"/>
    </row>
    <row r="2561" ht="14.25" customHeight="1">
      <c r="A2561" s="78">
        <v>2558.0</v>
      </c>
      <c r="C2561" s="78" t="str">
        <f>VLOOKUP(G2561,[1]Macrodata_CCF!$A$3:$D$55,4,FALSE)</f>
        <v>#ERROR!</v>
      </c>
      <c r="E2561" s="79" t="str">
        <f>VLOOKUP(G2561,[1]Macrodata_CCF!$A$3:$B$55,2,FALSE)</f>
        <v>#ERROR!</v>
      </c>
      <c r="F2561" s="78">
        <v>0.0</v>
      </c>
      <c r="G2561" s="80">
        <v>28.0</v>
      </c>
      <c r="H2561" s="81">
        <v>293255.0</v>
      </c>
      <c r="I2561" s="81">
        <v>450000.0</v>
      </c>
      <c r="J2561" s="81">
        <v>323035.0</v>
      </c>
      <c r="K2561" s="81">
        <v>450000.0</v>
      </c>
      <c r="L2561" s="82">
        <v>0.1899901113273151</v>
      </c>
      <c r="N2561" s="83">
        <f t="shared" si="1"/>
        <v>0.1899901113</v>
      </c>
      <c r="O2561" s="83">
        <f t="shared" si="2"/>
        <v>0.1899901113</v>
      </c>
      <c r="Q2561" s="83">
        <f t="shared" si="3"/>
        <v>0.3483222222</v>
      </c>
      <c r="R2561" s="83">
        <f t="shared" si="4"/>
        <v>0.1899901113</v>
      </c>
      <c r="S2561" s="83" t="b">
        <f t="shared" si="5"/>
        <v>0</v>
      </c>
      <c r="T2561" s="72"/>
      <c r="U2561" s="72"/>
      <c r="V2561" s="72"/>
      <c r="W2561" s="72"/>
      <c r="X2561" s="72"/>
      <c r="Y2561" s="72"/>
      <c r="Z2561" s="72"/>
      <c r="AA2561" s="72"/>
      <c r="AB2561" s="72"/>
      <c r="AC2561" s="72"/>
      <c r="AD2561" s="72"/>
      <c r="AE2561" s="72"/>
      <c r="AF2561" s="72"/>
      <c r="AG2561" s="72"/>
      <c r="AH2561" s="72"/>
      <c r="AI2561" s="72"/>
      <c r="AJ2561" s="72"/>
      <c r="AK2561" s="72"/>
    </row>
    <row r="2562" ht="14.25" customHeight="1">
      <c r="A2562" s="78">
        <v>2559.0</v>
      </c>
      <c r="C2562" s="78" t="str">
        <f>VLOOKUP(G2562,[1]Macrodata_CCF!$A$3:$D$55,4,FALSE)</f>
        <v>#ERROR!</v>
      </c>
      <c r="E2562" s="79" t="str">
        <f>VLOOKUP(G2562,[1]Macrodata_CCF!$A$3:$B$55,2,FALSE)</f>
        <v>#ERROR!</v>
      </c>
      <c r="F2562" s="78">
        <v>0.0</v>
      </c>
      <c r="G2562" s="80">
        <v>22.0</v>
      </c>
      <c r="H2562" s="81">
        <v>464655.0</v>
      </c>
      <c r="I2562" s="81">
        <v>480000.0</v>
      </c>
      <c r="J2562" s="81">
        <v>466805.0</v>
      </c>
      <c r="K2562" s="81">
        <v>816000.0</v>
      </c>
      <c r="L2562" s="82">
        <v>0.1401107852720756</v>
      </c>
      <c r="N2562" s="83">
        <f t="shared" si="1"/>
        <v>0.1401107853</v>
      </c>
      <c r="O2562" s="83">
        <f t="shared" si="2"/>
        <v>0.1401107853</v>
      </c>
      <c r="Q2562" s="83">
        <f t="shared" si="3"/>
        <v>0.03196875</v>
      </c>
      <c r="R2562" s="83">
        <f t="shared" si="4"/>
        <v>0.004479166667</v>
      </c>
      <c r="S2562" s="83" t="b">
        <f t="shared" si="5"/>
        <v>0</v>
      </c>
      <c r="T2562" s="72"/>
      <c r="U2562" s="72"/>
      <c r="V2562" s="72"/>
      <c r="W2562" s="72"/>
      <c r="X2562" s="72"/>
      <c r="Y2562" s="72"/>
      <c r="Z2562" s="72"/>
      <c r="AA2562" s="72"/>
      <c r="AB2562" s="72"/>
      <c r="AC2562" s="72"/>
      <c r="AD2562" s="72"/>
      <c r="AE2562" s="72"/>
      <c r="AF2562" s="72"/>
      <c r="AG2562" s="72"/>
      <c r="AH2562" s="72"/>
      <c r="AI2562" s="72"/>
      <c r="AJ2562" s="72"/>
      <c r="AK2562" s="72"/>
    </row>
    <row r="2563" ht="14.25" customHeight="1">
      <c r="A2563" s="78">
        <v>2560.0</v>
      </c>
      <c r="C2563" s="78" t="str">
        <f>VLOOKUP(G2563,[1]Macrodata_CCF!$A$3:$D$55,4,FALSE)</f>
        <v>#ERROR!</v>
      </c>
      <c r="E2563" s="79" t="str">
        <f>VLOOKUP(G2563,[1]Macrodata_CCF!$A$3:$B$55,2,FALSE)</f>
        <v>#ERROR!</v>
      </c>
      <c r="F2563" s="78">
        <v>0.0</v>
      </c>
      <c r="G2563" s="80">
        <v>20.0</v>
      </c>
      <c r="H2563" s="81">
        <v>179800.0</v>
      </c>
      <c r="I2563" s="81">
        <v>200000.0</v>
      </c>
      <c r="J2563" s="81">
        <v>183840.0</v>
      </c>
      <c r="K2563" s="81">
        <v>200000.0</v>
      </c>
      <c r="L2563" s="82">
        <v>0.2</v>
      </c>
      <c r="N2563" s="83">
        <f t="shared" si="1"/>
        <v>0.2</v>
      </c>
      <c r="O2563" s="83">
        <f t="shared" si="2"/>
        <v>0.2</v>
      </c>
      <c r="Q2563" s="83">
        <f t="shared" si="3"/>
        <v>0.101</v>
      </c>
      <c r="R2563" s="83">
        <f t="shared" si="4"/>
        <v>0.2</v>
      </c>
      <c r="S2563" s="83" t="b">
        <f t="shared" si="5"/>
        <v>0</v>
      </c>
      <c r="T2563" s="72"/>
      <c r="U2563" s="72"/>
      <c r="V2563" s="72"/>
      <c r="W2563" s="72"/>
      <c r="X2563" s="72"/>
      <c r="Y2563" s="72"/>
      <c r="Z2563" s="72"/>
      <c r="AA2563" s="72"/>
      <c r="AB2563" s="72"/>
      <c r="AC2563" s="72"/>
      <c r="AD2563" s="72"/>
      <c r="AE2563" s="72"/>
      <c r="AF2563" s="72"/>
      <c r="AG2563" s="72"/>
      <c r="AH2563" s="72"/>
      <c r="AI2563" s="72"/>
      <c r="AJ2563" s="72"/>
      <c r="AK2563" s="72"/>
    </row>
    <row r="2564" ht="14.25" customHeight="1">
      <c r="A2564" s="78">
        <v>2561.0</v>
      </c>
      <c r="C2564" s="78" t="str">
        <f>VLOOKUP(G2564,[1]Macrodata_CCF!$A$3:$D$55,4,FALSE)</f>
        <v>#ERROR!</v>
      </c>
      <c r="E2564" s="79" t="str">
        <f>VLOOKUP(G2564,[1]Macrodata_CCF!$A$3:$B$55,2,FALSE)</f>
        <v>#ERROR!</v>
      </c>
      <c r="F2564" s="78">
        <v>0.0</v>
      </c>
      <c r="G2564" s="80">
        <v>41.0</v>
      </c>
      <c r="H2564" s="81">
        <v>43980.0</v>
      </c>
      <c r="I2564" s="81">
        <v>70000.0</v>
      </c>
      <c r="J2564" s="81">
        <v>53605.0</v>
      </c>
      <c r="K2564" s="81">
        <v>70000.0</v>
      </c>
      <c r="L2564" s="82">
        <v>0.3699077632590315</v>
      </c>
      <c r="N2564" s="83">
        <f t="shared" si="1"/>
        <v>0.3699077633</v>
      </c>
      <c r="O2564" s="83">
        <f t="shared" si="2"/>
        <v>0.3699077633</v>
      </c>
      <c r="Q2564" s="83">
        <f t="shared" si="3"/>
        <v>0.3717142857</v>
      </c>
      <c r="R2564" s="83">
        <f t="shared" si="4"/>
        <v>0.3699077633</v>
      </c>
      <c r="S2564" s="83" t="b">
        <f t="shared" si="5"/>
        <v>0</v>
      </c>
      <c r="T2564" s="72"/>
      <c r="U2564" s="72"/>
      <c r="V2564" s="72"/>
      <c r="W2564" s="72"/>
      <c r="X2564" s="72"/>
      <c r="Y2564" s="72"/>
      <c r="Z2564" s="72"/>
      <c r="AA2564" s="72"/>
      <c r="AB2564" s="72"/>
      <c r="AC2564" s="72"/>
      <c r="AD2564" s="72"/>
      <c r="AE2564" s="72"/>
      <c r="AF2564" s="72"/>
      <c r="AG2564" s="72"/>
      <c r="AH2564" s="72"/>
      <c r="AI2564" s="72"/>
      <c r="AJ2564" s="72"/>
      <c r="AK2564" s="72"/>
    </row>
    <row r="2565" ht="14.25" customHeight="1">
      <c r="A2565" s="78">
        <v>2562.0</v>
      </c>
      <c r="C2565" s="78" t="str">
        <f>VLOOKUP(G2565,[1]Macrodata_CCF!$A$3:$D$55,4,FALSE)</f>
        <v>#ERROR!</v>
      </c>
      <c r="E2565" s="79" t="str">
        <f>VLOOKUP(G2565,[1]Macrodata_CCF!$A$3:$B$55,2,FALSE)</f>
        <v>#ERROR!</v>
      </c>
      <c r="F2565" s="78">
        <v>1.0</v>
      </c>
      <c r="G2565" s="80">
        <v>6.0</v>
      </c>
      <c r="H2565" s="81">
        <v>38375.0</v>
      </c>
      <c r="I2565" s="81">
        <v>360000.0</v>
      </c>
      <c r="J2565" s="81">
        <v>224920.0</v>
      </c>
      <c r="K2565" s="81">
        <v>360000.0</v>
      </c>
      <c r="L2565" s="82">
        <v>0.5800077730275942</v>
      </c>
      <c r="N2565" s="83">
        <f t="shared" si="1"/>
        <v>0.580007773</v>
      </c>
      <c r="O2565" s="83">
        <f t="shared" si="2"/>
        <v>0.580007773</v>
      </c>
      <c r="Q2565" s="83">
        <f t="shared" si="3"/>
        <v>0.8934027778</v>
      </c>
      <c r="R2565" s="83">
        <f t="shared" si="4"/>
        <v>0.580007773</v>
      </c>
      <c r="S2565" s="83" t="b">
        <f t="shared" si="5"/>
        <v>0</v>
      </c>
      <c r="T2565" s="72"/>
      <c r="U2565" s="72"/>
      <c r="V2565" s="72"/>
      <c r="W2565" s="72"/>
      <c r="X2565" s="72"/>
      <c r="Y2565" s="72"/>
      <c r="Z2565" s="72"/>
      <c r="AA2565" s="72"/>
      <c r="AB2565" s="72"/>
      <c r="AC2565" s="72"/>
      <c r="AD2565" s="72"/>
      <c r="AE2565" s="72"/>
      <c r="AF2565" s="72"/>
      <c r="AG2565" s="72"/>
      <c r="AH2565" s="72"/>
      <c r="AI2565" s="72"/>
      <c r="AJ2565" s="72"/>
      <c r="AK2565" s="72"/>
    </row>
    <row r="2566" ht="14.25" customHeight="1">
      <c r="A2566" s="78">
        <v>2563.0</v>
      </c>
      <c r="C2566" s="78" t="str">
        <f>VLOOKUP(G2566,[1]Macrodata_CCF!$A$3:$D$55,4,FALSE)</f>
        <v>#ERROR!</v>
      </c>
      <c r="E2566" s="79" t="str">
        <f>VLOOKUP(G2566,[1]Macrodata_CCF!$A$3:$B$55,2,FALSE)</f>
        <v>#ERROR!</v>
      </c>
      <c r="F2566" s="78">
        <v>0.0</v>
      </c>
      <c r="G2566" s="80">
        <v>5.0</v>
      </c>
      <c r="H2566" s="81">
        <v>0.0</v>
      </c>
      <c r="I2566" s="81">
        <v>290000.0</v>
      </c>
      <c r="J2566" s="81">
        <v>69600.0</v>
      </c>
      <c r="K2566" s="81">
        <v>290000.0</v>
      </c>
      <c r="L2566" s="82">
        <v>0.24</v>
      </c>
      <c r="N2566" s="83">
        <f t="shared" si="1"/>
        <v>0.24</v>
      </c>
      <c r="O2566" s="83">
        <f t="shared" si="2"/>
        <v>0.24</v>
      </c>
      <c r="Q2566" s="83">
        <f t="shared" si="3"/>
        <v>1</v>
      </c>
      <c r="R2566" s="83">
        <f t="shared" si="4"/>
        <v>0.24</v>
      </c>
      <c r="S2566" s="83" t="b">
        <f t="shared" si="5"/>
        <v>0</v>
      </c>
      <c r="T2566" s="72"/>
      <c r="U2566" s="72"/>
      <c r="V2566" s="72"/>
      <c r="W2566" s="72"/>
      <c r="X2566" s="72"/>
      <c r="Y2566" s="72"/>
      <c r="Z2566" s="72"/>
      <c r="AA2566" s="72"/>
      <c r="AB2566" s="72"/>
      <c r="AC2566" s="72"/>
      <c r="AD2566" s="72"/>
      <c r="AE2566" s="72"/>
      <c r="AF2566" s="72"/>
      <c r="AG2566" s="72"/>
      <c r="AH2566" s="72"/>
      <c r="AI2566" s="72"/>
      <c r="AJ2566" s="72"/>
      <c r="AK2566" s="72"/>
    </row>
    <row r="2567" ht="14.25" customHeight="1">
      <c r="A2567" s="78">
        <v>2564.0</v>
      </c>
      <c r="C2567" s="78" t="str">
        <f>VLOOKUP(G2567,[1]Macrodata_CCF!$A$3:$D$55,4,FALSE)</f>
        <v>#ERROR!</v>
      </c>
      <c r="E2567" s="79" t="str">
        <f>VLOOKUP(G2567,[1]Macrodata_CCF!$A$3:$B$55,2,FALSE)</f>
        <v>#ERROR!</v>
      </c>
      <c r="F2567" s="78">
        <v>0.0</v>
      </c>
      <c r="G2567" s="80">
        <v>51.0</v>
      </c>
      <c r="H2567" s="81">
        <v>261075.0</v>
      </c>
      <c r="I2567" s="81">
        <v>940000.0</v>
      </c>
      <c r="J2567" s="81">
        <v>958800.0</v>
      </c>
      <c r="K2567" s="81">
        <v>940000.0</v>
      </c>
      <c r="L2567" s="82">
        <v>1.027690834775564</v>
      </c>
      <c r="N2567" s="83">
        <f t="shared" si="1"/>
        <v>1.027690835</v>
      </c>
      <c r="O2567" s="83">
        <f t="shared" si="2"/>
        <v>1</v>
      </c>
      <c r="Q2567" s="83">
        <f t="shared" si="3"/>
        <v>0.7222606383</v>
      </c>
      <c r="R2567" s="83">
        <f t="shared" si="4"/>
        <v>1.027690835</v>
      </c>
      <c r="S2567" s="83" t="b">
        <f t="shared" si="5"/>
        <v>0</v>
      </c>
      <c r="T2567" s="72"/>
      <c r="U2567" s="72"/>
      <c r="V2567" s="72"/>
      <c r="W2567" s="72"/>
      <c r="X2567" s="72"/>
      <c r="Y2567" s="72"/>
      <c r="Z2567" s="72"/>
      <c r="AA2567" s="72"/>
      <c r="AB2567" s="72"/>
      <c r="AC2567" s="72"/>
      <c r="AD2567" s="72"/>
      <c r="AE2567" s="72"/>
      <c r="AF2567" s="72"/>
      <c r="AG2567" s="72"/>
      <c r="AH2567" s="72"/>
      <c r="AI2567" s="72"/>
      <c r="AJ2567" s="72"/>
      <c r="AK2567" s="72"/>
    </row>
    <row r="2568" ht="14.25" customHeight="1">
      <c r="A2568" s="78">
        <v>2565.0</v>
      </c>
      <c r="C2568" s="78" t="str">
        <f>VLOOKUP(G2568,[1]Macrodata_CCF!$A$3:$D$55,4,FALSE)</f>
        <v>#ERROR!</v>
      </c>
      <c r="E2568" s="79" t="str">
        <f>VLOOKUP(G2568,[1]Macrodata_CCF!$A$3:$B$55,2,FALSE)</f>
        <v>#ERROR!</v>
      </c>
      <c r="F2568" s="78">
        <v>0.0</v>
      </c>
      <c r="G2568" s="80">
        <v>28.0</v>
      </c>
      <c r="H2568" s="81">
        <v>447710.0</v>
      </c>
      <c r="I2568" s="81">
        <v>480000.0</v>
      </c>
      <c r="J2568" s="81">
        <v>452555.0</v>
      </c>
      <c r="K2568" s="81">
        <v>768000.0</v>
      </c>
      <c r="L2568" s="82">
        <v>0.1500464540105296</v>
      </c>
      <c r="N2568" s="83">
        <f t="shared" si="1"/>
        <v>0.150046454</v>
      </c>
      <c r="O2568" s="83">
        <f t="shared" si="2"/>
        <v>0.150046454</v>
      </c>
      <c r="Q2568" s="83">
        <f t="shared" si="3"/>
        <v>0.06727083333</v>
      </c>
      <c r="R2568" s="83">
        <f t="shared" si="4"/>
        <v>0.01009375</v>
      </c>
      <c r="S2568" s="83" t="b">
        <f t="shared" si="5"/>
        <v>0</v>
      </c>
      <c r="T2568" s="72"/>
      <c r="U2568" s="72"/>
      <c r="V2568" s="72"/>
      <c r="W2568" s="72"/>
      <c r="X2568" s="72"/>
      <c r="Y2568" s="72"/>
      <c r="Z2568" s="72"/>
      <c r="AA2568" s="72"/>
      <c r="AB2568" s="72"/>
      <c r="AC2568" s="72"/>
      <c r="AD2568" s="72"/>
      <c r="AE2568" s="72"/>
      <c r="AF2568" s="72"/>
      <c r="AG2568" s="72"/>
      <c r="AH2568" s="72"/>
      <c r="AI2568" s="72"/>
      <c r="AJ2568" s="72"/>
      <c r="AK2568" s="72"/>
    </row>
    <row r="2569" ht="14.25" customHeight="1">
      <c r="A2569" s="78">
        <v>2566.0</v>
      </c>
      <c r="C2569" s="78" t="str">
        <f>VLOOKUP(G2569,[1]Macrodata_CCF!$A$3:$D$55,4,FALSE)</f>
        <v>#ERROR!</v>
      </c>
      <c r="E2569" s="79" t="str">
        <f>VLOOKUP(G2569,[1]Macrodata_CCF!$A$3:$B$55,2,FALSE)</f>
        <v>#ERROR!</v>
      </c>
      <c r="F2569" s="78">
        <v>0.0</v>
      </c>
      <c r="G2569" s="80">
        <v>49.0</v>
      </c>
      <c r="H2569" s="81">
        <v>261590.0</v>
      </c>
      <c r="I2569" s="81">
        <v>980000.0</v>
      </c>
      <c r="J2569" s="81">
        <v>326245.0</v>
      </c>
      <c r="K2569" s="81">
        <v>980000.0</v>
      </c>
      <c r="L2569" s="82">
        <v>0.08999735527066717</v>
      </c>
      <c r="N2569" s="83">
        <f t="shared" si="1"/>
        <v>0.08999735527</v>
      </c>
      <c r="O2569" s="83">
        <f t="shared" si="2"/>
        <v>0.08999735527</v>
      </c>
      <c r="Q2569" s="83">
        <f t="shared" si="3"/>
        <v>0.7330714286</v>
      </c>
      <c r="R2569" s="83">
        <f t="shared" si="4"/>
        <v>0.08999735527</v>
      </c>
      <c r="S2569" s="83" t="b">
        <f t="shared" si="5"/>
        <v>0</v>
      </c>
      <c r="T2569" s="72"/>
      <c r="U2569" s="72"/>
      <c r="V2569" s="72"/>
      <c r="W2569" s="72"/>
      <c r="X2569" s="72"/>
      <c r="Y2569" s="72"/>
      <c r="Z2569" s="72"/>
      <c r="AA2569" s="72"/>
      <c r="AB2569" s="72"/>
      <c r="AC2569" s="72"/>
      <c r="AD2569" s="72"/>
      <c r="AE2569" s="72"/>
      <c r="AF2569" s="72"/>
      <c r="AG2569" s="72"/>
      <c r="AH2569" s="72"/>
      <c r="AI2569" s="72"/>
      <c r="AJ2569" s="72"/>
      <c r="AK2569" s="72"/>
    </row>
    <row r="2570" ht="14.25" customHeight="1">
      <c r="A2570" s="78">
        <v>2567.0</v>
      </c>
      <c r="C2570" s="78" t="str">
        <f>VLOOKUP(G2570,[1]Macrodata_CCF!$A$3:$D$55,4,FALSE)</f>
        <v>#ERROR!</v>
      </c>
      <c r="E2570" s="79" t="str">
        <f>VLOOKUP(G2570,[1]Macrodata_CCF!$A$3:$B$55,2,FALSE)</f>
        <v>#ERROR!</v>
      </c>
      <c r="F2570" s="78">
        <v>0.0</v>
      </c>
      <c r="G2570" s="80">
        <v>44.0</v>
      </c>
      <c r="H2570" s="81">
        <v>334155.0</v>
      </c>
      <c r="I2570" s="81">
        <v>460000.0</v>
      </c>
      <c r="J2570" s="81">
        <v>356805.0</v>
      </c>
      <c r="K2570" s="81">
        <v>460000.0</v>
      </c>
      <c r="L2570" s="82">
        <v>0.1799833128054353</v>
      </c>
      <c r="N2570" s="83">
        <f t="shared" si="1"/>
        <v>0.1799833128</v>
      </c>
      <c r="O2570" s="83">
        <f t="shared" si="2"/>
        <v>0.1799833128</v>
      </c>
      <c r="Q2570" s="83">
        <f t="shared" si="3"/>
        <v>0.273576087</v>
      </c>
      <c r="R2570" s="83">
        <f t="shared" si="4"/>
        <v>0.1799833128</v>
      </c>
      <c r="S2570" s="83" t="b">
        <f t="shared" si="5"/>
        <v>0</v>
      </c>
      <c r="T2570" s="72"/>
      <c r="U2570" s="72"/>
      <c r="V2570" s="72"/>
      <c r="W2570" s="72"/>
      <c r="X2570" s="72"/>
      <c r="Y2570" s="72"/>
      <c r="Z2570" s="72"/>
      <c r="AA2570" s="72"/>
      <c r="AB2570" s="72"/>
      <c r="AC2570" s="72"/>
      <c r="AD2570" s="72"/>
      <c r="AE2570" s="72"/>
      <c r="AF2570" s="72"/>
      <c r="AG2570" s="72"/>
      <c r="AH2570" s="72"/>
      <c r="AI2570" s="72"/>
      <c r="AJ2570" s="72"/>
      <c r="AK2570" s="72"/>
    </row>
    <row r="2571" ht="14.25" customHeight="1">
      <c r="A2571" s="78">
        <v>2568.0</v>
      </c>
      <c r="C2571" s="78" t="str">
        <f>VLOOKUP(G2571,[1]Macrodata_CCF!$A$3:$D$55,4,FALSE)</f>
        <v>#ERROR!</v>
      </c>
      <c r="E2571" s="79" t="str">
        <f>VLOOKUP(G2571,[1]Macrodata_CCF!$A$3:$B$55,2,FALSE)</f>
        <v>#ERROR!</v>
      </c>
      <c r="F2571" s="78">
        <v>0.0</v>
      </c>
      <c r="G2571" s="80">
        <v>43.0</v>
      </c>
      <c r="H2571" s="81">
        <v>343200.0</v>
      </c>
      <c r="I2571" s="81">
        <v>580000.0</v>
      </c>
      <c r="J2571" s="81">
        <v>324255.0</v>
      </c>
      <c r="K2571" s="81">
        <v>580000.0</v>
      </c>
      <c r="L2571" s="82">
        <v>-0.08000422297297298</v>
      </c>
      <c r="N2571" s="83">
        <f t="shared" si="1"/>
        <v>-0.08000422297</v>
      </c>
      <c r="O2571" s="83">
        <f t="shared" si="2"/>
        <v>0</v>
      </c>
      <c r="Q2571" s="83">
        <f t="shared" si="3"/>
        <v>0.4082758621</v>
      </c>
      <c r="R2571" s="83">
        <f t="shared" si="4"/>
        <v>-0.08000422297</v>
      </c>
      <c r="S2571" s="83" t="b">
        <f t="shared" si="5"/>
        <v>0</v>
      </c>
      <c r="T2571" s="72"/>
      <c r="U2571" s="72"/>
      <c r="V2571" s="72"/>
      <c r="W2571" s="72"/>
      <c r="X2571" s="72"/>
      <c r="Y2571" s="72"/>
      <c r="Z2571" s="72"/>
      <c r="AA2571" s="72"/>
      <c r="AB2571" s="72"/>
      <c r="AC2571" s="72"/>
      <c r="AD2571" s="72"/>
      <c r="AE2571" s="72"/>
      <c r="AF2571" s="72"/>
      <c r="AG2571" s="72"/>
      <c r="AH2571" s="72"/>
      <c r="AI2571" s="72"/>
      <c r="AJ2571" s="72"/>
      <c r="AK2571" s="72"/>
    </row>
    <row r="2572" ht="14.25" customHeight="1">
      <c r="A2572" s="78">
        <v>2569.0</v>
      </c>
      <c r="C2572" s="78" t="str">
        <f>VLOOKUP(G2572,[1]Macrodata_CCF!$A$3:$D$55,4,FALSE)</f>
        <v>#ERROR!</v>
      </c>
      <c r="E2572" s="79" t="str">
        <f>VLOOKUP(G2572,[1]Macrodata_CCF!$A$3:$B$55,2,FALSE)</f>
        <v>#ERROR!</v>
      </c>
      <c r="F2572" s="78">
        <v>0.0</v>
      </c>
      <c r="G2572" s="80">
        <v>46.0</v>
      </c>
      <c r="H2572" s="81">
        <v>328630.0</v>
      </c>
      <c r="I2572" s="81">
        <v>570000.0</v>
      </c>
      <c r="J2572" s="81">
        <v>364835.0</v>
      </c>
      <c r="K2572" s="81">
        <v>1083000.0</v>
      </c>
      <c r="L2572" s="82">
        <v>0.1499979284915275</v>
      </c>
      <c r="N2572" s="83">
        <f t="shared" si="1"/>
        <v>0.1499979285</v>
      </c>
      <c r="O2572" s="83">
        <f t="shared" si="2"/>
        <v>0.1499979285</v>
      </c>
      <c r="Q2572" s="83">
        <f t="shared" si="3"/>
        <v>0.4234561404</v>
      </c>
      <c r="R2572" s="83">
        <f t="shared" si="4"/>
        <v>0.1499979285</v>
      </c>
      <c r="S2572" s="83" t="b">
        <f t="shared" si="5"/>
        <v>0</v>
      </c>
      <c r="T2572" s="72"/>
      <c r="U2572" s="72"/>
      <c r="V2572" s="72"/>
      <c r="W2572" s="72"/>
      <c r="X2572" s="72"/>
      <c r="Y2572" s="72"/>
      <c r="Z2572" s="72"/>
      <c r="AA2572" s="72"/>
      <c r="AB2572" s="72"/>
      <c r="AC2572" s="72"/>
      <c r="AD2572" s="72"/>
      <c r="AE2572" s="72"/>
      <c r="AF2572" s="72"/>
      <c r="AG2572" s="72"/>
      <c r="AH2572" s="72"/>
      <c r="AI2572" s="72"/>
      <c r="AJ2572" s="72"/>
      <c r="AK2572" s="72"/>
    </row>
    <row r="2573" ht="14.25" customHeight="1">
      <c r="A2573" s="78">
        <v>2570.0</v>
      </c>
      <c r="C2573" s="78" t="str">
        <f>VLOOKUP(G2573,[1]Macrodata_CCF!$A$3:$D$55,4,FALSE)</f>
        <v>#ERROR!</v>
      </c>
      <c r="E2573" s="79" t="str">
        <f>VLOOKUP(G2573,[1]Macrodata_CCF!$A$3:$B$55,2,FALSE)</f>
        <v>#ERROR!</v>
      </c>
      <c r="F2573" s="78">
        <v>0.0</v>
      </c>
      <c r="G2573" s="80">
        <v>47.0</v>
      </c>
      <c r="H2573" s="81">
        <v>433435.0</v>
      </c>
      <c r="I2573" s="81">
        <v>680000.0</v>
      </c>
      <c r="J2573" s="81">
        <v>480280.0</v>
      </c>
      <c r="K2573" s="81">
        <v>1292000.0</v>
      </c>
      <c r="L2573" s="82">
        <v>0.1899904690446738</v>
      </c>
      <c r="N2573" s="83">
        <f t="shared" si="1"/>
        <v>0.189990469</v>
      </c>
      <c r="O2573" s="83">
        <f t="shared" si="2"/>
        <v>0.189990469</v>
      </c>
      <c r="Q2573" s="83">
        <f t="shared" si="3"/>
        <v>0.3625955882</v>
      </c>
      <c r="R2573" s="83">
        <f t="shared" si="4"/>
        <v>0.189990469</v>
      </c>
      <c r="S2573" s="83" t="b">
        <f t="shared" si="5"/>
        <v>0</v>
      </c>
      <c r="T2573" s="72"/>
      <c r="U2573" s="72"/>
      <c r="V2573" s="72"/>
      <c r="W2573" s="72"/>
      <c r="X2573" s="72"/>
      <c r="Y2573" s="72"/>
      <c r="Z2573" s="72"/>
      <c r="AA2573" s="72"/>
      <c r="AB2573" s="72"/>
      <c r="AC2573" s="72"/>
      <c r="AD2573" s="72"/>
      <c r="AE2573" s="72"/>
      <c r="AF2573" s="72"/>
      <c r="AG2573" s="72"/>
      <c r="AH2573" s="72"/>
      <c r="AI2573" s="72"/>
      <c r="AJ2573" s="72"/>
      <c r="AK2573" s="72"/>
    </row>
    <row r="2574" ht="14.25" customHeight="1">
      <c r="A2574" s="78">
        <v>2571.0</v>
      </c>
      <c r="C2574" s="78" t="str">
        <f>VLOOKUP(G2574,[1]Macrodata_CCF!$A$3:$D$55,4,FALSE)</f>
        <v>#ERROR!</v>
      </c>
      <c r="E2574" s="79" t="str">
        <f>VLOOKUP(G2574,[1]Macrodata_CCF!$A$3:$B$55,2,FALSE)</f>
        <v>#ERROR!</v>
      </c>
      <c r="F2574" s="78">
        <v>1.0</v>
      </c>
      <c r="G2574" s="80">
        <v>40.0</v>
      </c>
      <c r="H2574" s="81">
        <v>171945.0</v>
      </c>
      <c r="I2574" s="81">
        <v>990000.0</v>
      </c>
      <c r="J2574" s="81">
        <v>0.0</v>
      </c>
      <c r="K2574" s="81">
        <v>990000.0</v>
      </c>
      <c r="L2574" s="82">
        <v>-0.2101875790747566</v>
      </c>
      <c r="N2574" s="83">
        <f t="shared" si="1"/>
        <v>-0.2101875791</v>
      </c>
      <c r="O2574" s="83">
        <f t="shared" si="2"/>
        <v>0</v>
      </c>
      <c r="Q2574" s="83">
        <f t="shared" si="3"/>
        <v>0.8263181818</v>
      </c>
      <c r="R2574" s="83">
        <f t="shared" si="4"/>
        <v>-0.2101875791</v>
      </c>
      <c r="S2574" s="83" t="b">
        <f t="shared" si="5"/>
        <v>0</v>
      </c>
      <c r="T2574" s="72"/>
      <c r="U2574" s="72"/>
      <c r="V2574" s="72"/>
      <c r="W2574" s="72"/>
      <c r="X2574" s="72"/>
      <c r="Y2574" s="72"/>
      <c r="Z2574" s="72"/>
      <c r="AA2574" s="72"/>
      <c r="AB2574" s="72"/>
      <c r="AC2574" s="72"/>
      <c r="AD2574" s="72"/>
      <c r="AE2574" s="72"/>
      <c r="AF2574" s="72"/>
      <c r="AG2574" s="72"/>
      <c r="AH2574" s="72"/>
      <c r="AI2574" s="72"/>
      <c r="AJ2574" s="72"/>
      <c r="AK2574" s="72"/>
    </row>
    <row r="2575" ht="14.25" customHeight="1">
      <c r="A2575" s="78">
        <v>2572.0</v>
      </c>
      <c r="C2575" s="78" t="str">
        <f>VLOOKUP(G2575,[1]Macrodata_CCF!$A$3:$D$55,4,FALSE)</f>
        <v>#ERROR!</v>
      </c>
      <c r="E2575" s="79" t="str">
        <f>VLOOKUP(G2575,[1]Macrodata_CCF!$A$3:$B$55,2,FALSE)</f>
        <v>#ERROR!</v>
      </c>
      <c r="F2575" s="78">
        <v>0.0</v>
      </c>
      <c r="G2575" s="80">
        <v>45.0</v>
      </c>
      <c r="H2575" s="81">
        <v>0.0</v>
      </c>
      <c r="I2575" s="81">
        <v>930000.0</v>
      </c>
      <c r="J2575" s="81">
        <v>148800.0</v>
      </c>
      <c r="K2575" s="81">
        <v>930000.0</v>
      </c>
      <c r="L2575" s="82">
        <v>0.16</v>
      </c>
      <c r="N2575" s="83">
        <f t="shared" si="1"/>
        <v>0.16</v>
      </c>
      <c r="O2575" s="83">
        <f t="shared" si="2"/>
        <v>0.16</v>
      </c>
      <c r="Q2575" s="83">
        <f t="shared" si="3"/>
        <v>1</v>
      </c>
      <c r="R2575" s="83">
        <f t="shared" si="4"/>
        <v>0.16</v>
      </c>
      <c r="S2575" s="83" t="b">
        <f t="shared" si="5"/>
        <v>0</v>
      </c>
      <c r="T2575" s="72"/>
      <c r="U2575" s="72"/>
      <c r="V2575" s="72"/>
      <c r="W2575" s="72"/>
      <c r="X2575" s="72"/>
      <c r="Y2575" s="72"/>
      <c r="Z2575" s="72"/>
      <c r="AA2575" s="72"/>
      <c r="AB2575" s="72"/>
      <c r="AC2575" s="72"/>
      <c r="AD2575" s="72"/>
      <c r="AE2575" s="72"/>
      <c r="AF2575" s="72"/>
      <c r="AG2575" s="72"/>
      <c r="AH2575" s="72"/>
      <c r="AI2575" s="72"/>
      <c r="AJ2575" s="72"/>
      <c r="AK2575" s="72"/>
    </row>
    <row r="2576" ht="14.25" customHeight="1">
      <c r="A2576" s="78">
        <v>2573.0</v>
      </c>
      <c r="C2576" s="78" t="str">
        <f>VLOOKUP(G2576,[1]Macrodata_CCF!$A$3:$D$55,4,FALSE)</f>
        <v>#ERROR!</v>
      </c>
      <c r="E2576" s="79" t="str">
        <f>VLOOKUP(G2576,[1]Macrodata_CCF!$A$3:$B$55,2,FALSE)</f>
        <v>#ERROR!</v>
      </c>
      <c r="F2576" s="78">
        <v>0.0</v>
      </c>
      <c r="G2576" s="80">
        <v>25.0</v>
      </c>
      <c r="H2576" s="81">
        <v>285520.0</v>
      </c>
      <c r="I2576" s="81">
        <v>490000.0</v>
      </c>
      <c r="J2576" s="81">
        <v>322325.0</v>
      </c>
      <c r="K2576" s="81">
        <v>490000.0</v>
      </c>
      <c r="L2576" s="82">
        <v>0.1799931533646322</v>
      </c>
      <c r="N2576" s="83">
        <f t="shared" si="1"/>
        <v>0.1799931534</v>
      </c>
      <c r="O2576" s="83">
        <f t="shared" si="2"/>
        <v>0.1799931534</v>
      </c>
      <c r="Q2576" s="83">
        <f t="shared" si="3"/>
        <v>0.4173061224</v>
      </c>
      <c r="R2576" s="83">
        <f t="shared" si="4"/>
        <v>0.1799931534</v>
      </c>
      <c r="S2576" s="83" t="b">
        <f t="shared" si="5"/>
        <v>0</v>
      </c>
      <c r="T2576" s="72"/>
      <c r="U2576" s="72"/>
      <c r="V2576" s="72"/>
      <c r="W2576" s="72"/>
      <c r="X2576" s="72"/>
      <c r="Y2576" s="72"/>
      <c r="Z2576" s="72"/>
      <c r="AA2576" s="72"/>
      <c r="AB2576" s="72"/>
      <c r="AC2576" s="72"/>
      <c r="AD2576" s="72"/>
      <c r="AE2576" s="72"/>
      <c r="AF2576" s="72"/>
      <c r="AG2576" s="72"/>
      <c r="AH2576" s="72"/>
      <c r="AI2576" s="72"/>
      <c r="AJ2576" s="72"/>
      <c r="AK2576" s="72"/>
    </row>
    <row r="2577" ht="14.25" customHeight="1">
      <c r="A2577" s="78">
        <v>2574.0</v>
      </c>
      <c r="C2577" s="78" t="str">
        <f>VLOOKUP(G2577,[1]Macrodata_CCF!$A$3:$D$55,4,FALSE)</f>
        <v>#ERROR!</v>
      </c>
      <c r="E2577" s="79" t="str">
        <f>VLOOKUP(G2577,[1]Macrodata_CCF!$A$3:$B$55,2,FALSE)</f>
        <v>#ERROR!</v>
      </c>
      <c r="F2577" s="78">
        <v>0.0</v>
      </c>
      <c r="G2577" s="80">
        <v>10.0</v>
      </c>
      <c r="H2577" s="81">
        <v>0.0</v>
      </c>
      <c r="I2577" s="81">
        <v>580000.0</v>
      </c>
      <c r="J2577" s="81">
        <v>174000.0</v>
      </c>
      <c r="K2577" s="81">
        <v>580000.0</v>
      </c>
      <c r="L2577" s="82">
        <v>0.3</v>
      </c>
      <c r="N2577" s="83">
        <f t="shared" si="1"/>
        <v>0.3</v>
      </c>
      <c r="O2577" s="83">
        <f t="shared" si="2"/>
        <v>0.3</v>
      </c>
      <c r="Q2577" s="83">
        <f t="shared" si="3"/>
        <v>1</v>
      </c>
      <c r="R2577" s="83">
        <f t="shared" si="4"/>
        <v>0.3</v>
      </c>
      <c r="S2577" s="83" t="b">
        <f t="shared" si="5"/>
        <v>0</v>
      </c>
      <c r="T2577" s="72"/>
      <c r="U2577" s="72"/>
      <c r="V2577" s="72"/>
      <c r="W2577" s="72"/>
      <c r="X2577" s="72"/>
      <c r="Y2577" s="72"/>
      <c r="Z2577" s="72"/>
      <c r="AA2577" s="72"/>
      <c r="AB2577" s="72"/>
      <c r="AC2577" s="72"/>
      <c r="AD2577" s="72"/>
      <c r="AE2577" s="72"/>
      <c r="AF2577" s="72"/>
      <c r="AG2577" s="72"/>
      <c r="AH2577" s="72"/>
      <c r="AI2577" s="72"/>
      <c r="AJ2577" s="72"/>
      <c r="AK2577" s="72"/>
    </row>
    <row r="2578" ht="14.25" customHeight="1">
      <c r="A2578" s="78">
        <v>2575.0</v>
      </c>
      <c r="C2578" s="78" t="str">
        <f>VLOOKUP(G2578,[1]Macrodata_CCF!$A$3:$D$55,4,FALSE)</f>
        <v>#ERROR!</v>
      </c>
      <c r="E2578" s="79" t="str">
        <f>VLOOKUP(G2578,[1]Macrodata_CCF!$A$3:$B$55,2,FALSE)</f>
        <v>#ERROR!</v>
      </c>
      <c r="F2578" s="78">
        <v>0.0</v>
      </c>
      <c r="G2578" s="80">
        <v>24.0</v>
      </c>
      <c r="H2578" s="81">
        <v>602865.0</v>
      </c>
      <c r="I2578" s="81">
        <v>740000.0</v>
      </c>
      <c r="J2578" s="81">
        <v>543895.0</v>
      </c>
      <c r="K2578" s="81">
        <v>740000.0</v>
      </c>
      <c r="L2578" s="82">
        <v>-0.4300142195646626</v>
      </c>
      <c r="N2578" s="83">
        <f t="shared" si="1"/>
        <v>-0.4300142196</v>
      </c>
      <c r="O2578" s="83">
        <f t="shared" si="2"/>
        <v>0</v>
      </c>
      <c r="Q2578" s="83">
        <f t="shared" si="3"/>
        <v>0.1853175676</v>
      </c>
      <c r="R2578" s="83">
        <f t="shared" si="4"/>
        <v>-0.4300142196</v>
      </c>
      <c r="S2578" s="83" t="b">
        <f t="shared" si="5"/>
        <v>0</v>
      </c>
      <c r="T2578" s="72"/>
      <c r="U2578" s="72"/>
      <c r="V2578" s="72"/>
      <c r="W2578" s="72"/>
      <c r="X2578" s="72"/>
      <c r="Y2578" s="72"/>
      <c r="Z2578" s="72"/>
      <c r="AA2578" s="72"/>
      <c r="AB2578" s="72"/>
      <c r="AC2578" s="72"/>
      <c r="AD2578" s="72"/>
      <c r="AE2578" s="72"/>
      <c r="AF2578" s="72"/>
      <c r="AG2578" s="72"/>
      <c r="AH2578" s="72"/>
      <c r="AI2578" s="72"/>
      <c r="AJ2578" s="72"/>
      <c r="AK2578" s="72"/>
    </row>
    <row r="2579" ht="14.25" customHeight="1">
      <c r="A2579" s="78">
        <v>2576.0</v>
      </c>
      <c r="C2579" s="78" t="str">
        <f>VLOOKUP(G2579,[1]Macrodata_CCF!$A$3:$D$55,4,FALSE)</f>
        <v>#ERROR!</v>
      </c>
      <c r="E2579" s="79" t="str">
        <f>VLOOKUP(G2579,[1]Macrodata_CCF!$A$3:$B$55,2,FALSE)</f>
        <v>#ERROR!</v>
      </c>
      <c r="F2579" s="78">
        <v>0.0</v>
      </c>
      <c r="G2579" s="80">
        <v>16.0</v>
      </c>
      <c r="H2579" s="81">
        <v>140095.0</v>
      </c>
      <c r="I2579" s="81">
        <v>270000.0</v>
      </c>
      <c r="J2579" s="81">
        <v>163480.0</v>
      </c>
      <c r="K2579" s="81">
        <v>270000.0</v>
      </c>
      <c r="L2579" s="82">
        <v>0.1800161656595204</v>
      </c>
      <c r="N2579" s="83">
        <f t="shared" si="1"/>
        <v>0.1800161657</v>
      </c>
      <c r="O2579" s="83">
        <f t="shared" si="2"/>
        <v>0.1800161657</v>
      </c>
      <c r="Q2579" s="83">
        <f t="shared" si="3"/>
        <v>0.4811296296</v>
      </c>
      <c r="R2579" s="83">
        <f t="shared" si="4"/>
        <v>0.1800161657</v>
      </c>
      <c r="S2579" s="83" t="b">
        <f t="shared" si="5"/>
        <v>0</v>
      </c>
      <c r="T2579" s="72"/>
      <c r="U2579" s="72"/>
      <c r="V2579" s="72"/>
      <c r="W2579" s="72"/>
      <c r="X2579" s="72"/>
      <c r="Y2579" s="72"/>
      <c r="Z2579" s="72"/>
      <c r="AA2579" s="72"/>
      <c r="AB2579" s="72"/>
      <c r="AC2579" s="72"/>
      <c r="AD2579" s="72"/>
      <c r="AE2579" s="72"/>
      <c r="AF2579" s="72"/>
      <c r="AG2579" s="72"/>
      <c r="AH2579" s="72"/>
      <c r="AI2579" s="72"/>
      <c r="AJ2579" s="72"/>
      <c r="AK2579" s="72"/>
    </row>
    <row r="2580" ht="14.25" customHeight="1">
      <c r="A2580" s="78">
        <v>2577.0</v>
      </c>
      <c r="C2580" s="78" t="str">
        <f>VLOOKUP(G2580,[1]Macrodata_CCF!$A$3:$D$55,4,FALSE)</f>
        <v>#ERROR!</v>
      </c>
      <c r="E2580" s="79" t="str">
        <f>VLOOKUP(G2580,[1]Macrodata_CCF!$A$3:$B$55,2,FALSE)</f>
        <v>#ERROR!</v>
      </c>
      <c r="F2580" s="78">
        <v>0.0</v>
      </c>
      <c r="G2580" s="80">
        <v>46.0</v>
      </c>
      <c r="H2580" s="81">
        <v>417345.0</v>
      </c>
      <c r="I2580" s="81">
        <v>450000.0</v>
      </c>
      <c r="J2580" s="81">
        <v>423550.0</v>
      </c>
      <c r="K2580" s="81">
        <v>450000.0</v>
      </c>
      <c r="L2580" s="82">
        <v>0.1900168427499617</v>
      </c>
      <c r="N2580" s="83">
        <f t="shared" si="1"/>
        <v>0.1900168427</v>
      </c>
      <c r="O2580" s="83">
        <f t="shared" si="2"/>
        <v>0.1900168427</v>
      </c>
      <c r="Q2580" s="83">
        <f t="shared" si="3"/>
        <v>0.07256666667</v>
      </c>
      <c r="R2580" s="83">
        <f t="shared" si="4"/>
        <v>0.01378888889</v>
      </c>
      <c r="S2580" s="83" t="b">
        <f t="shared" si="5"/>
        <v>0</v>
      </c>
      <c r="T2580" s="72"/>
      <c r="U2580" s="72"/>
      <c r="V2580" s="72"/>
      <c r="W2580" s="72"/>
      <c r="X2580" s="72"/>
      <c r="Y2580" s="72"/>
      <c r="Z2580" s="72"/>
      <c r="AA2580" s="72"/>
      <c r="AB2580" s="72"/>
      <c r="AC2580" s="72"/>
      <c r="AD2580" s="72"/>
      <c r="AE2580" s="72"/>
      <c r="AF2580" s="72"/>
      <c r="AG2580" s="72"/>
      <c r="AH2580" s="72"/>
      <c r="AI2580" s="72"/>
      <c r="AJ2580" s="72"/>
      <c r="AK2580" s="72"/>
    </row>
    <row r="2581" ht="14.25" customHeight="1">
      <c r="A2581" s="78">
        <v>2578.0</v>
      </c>
      <c r="C2581" s="78" t="str">
        <f>VLOOKUP(G2581,[1]Macrodata_CCF!$A$3:$D$55,4,FALSE)</f>
        <v>#ERROR!</v>
      </c>
      <c r="E2581" s="79" t="str">
        <f>VLOOKUP(G2581,[1]Macrodata_CCF!$A$3:$B$55,2,FALSE)</f>
        <v>#ERROR!</v>
      </c>
      <c r="F2581" s="78">
        <v>1.0</v>
      </c>
      <c r="G2581" s="80">
        <v>17.0</v>
      </c>
      <c r="H2581" s="81">
        <v>102965.0</v>
      </c>
      <c r="I2581" s="81">
        <v>740000.0</v>
      </c>
      <c r="J2581" s="81">
        <v>415110.0</v>
      </c>
      <c r="K2581" s="81">
        <v>740000.0</v>
      </c>
      <c r="L2581" s="82">
        <v>0.4899966249892078</v>
      </c>
      <c r="N2581" s="83">
        <f t="shared" si="1"/>
        <v>0.489996625</v>
      </c>
      <c r="O2581" s="83">
        <f t="shared" si="2"/>
        <v>0.489996625</v>
      </c>
      <c r="Q2581" s="83">
        <f t="shared" si="3"/>
        <v>0.8608581081</v>
      </c>
      <c r="R2581" s="83">
        <f t="shared" si="4"/>
        <v>0.489996625</v>
      </c>
      <c r="S2581" s="83" t="b">
        <f t="shared" si="5"/>
        <v>0</v>
      </c>
      <c r="T2581" s="72"/>
      <c r="U2581" s="72"/>
      <c r="V2581" s="72"/>
      <c r="W2581" s="72"/>
      <c r="X2581" s="72"/>
      <c r="Y2581" s="72"/>
      <c r="Z2581" s="72"/>
      <c r="AA2581" s="72"/>
      <c r="AB2581" s="72"/>
      <c r="AC2581" s="72"/>
      <c r="AD2581" s="72"/>
      <c r="AE2581" s="72"/>
      <c r="AF2581" s="72"/>
      <c r="AG2581" s="72"/>
      <c r="AH2581" s="72"/>
      <c r="AI2581" s="72"/>
      <c r="AJ2581" s="72"/>
      <c r="AK2581" s="72"/>
    </row>
    <row r="2582" ht="14.25" customHeight="1">
      <c r="A2582" s="78">
        <v>2579.0</v>
      </c>
      <c r="C2582" s="78" t="str">
        <f>VLOOKUP(G2582,[1]Macrodata_CCF!$A$3:$D$55,4,FALSE)</f>
        <v>#ERROR!</v>
      </c>
      <c r="E2582" s="79" t="str">
        <f>VLOOKUP(G2582,[1]Macrodata_CCF!$A$3:$B$55,2,FALSE)</f>
        <v>#ERROR!</v>
      </c>
      <c r="F2582" s="78">
        <v>0.0</v>
      </c>
      <c r="G2582" s="80">
        <v>30.0</v>
      </c>
      <c r="H2582" s="81">
        <v>126920.0</v>
      </c>
      <c r="I2582" s="81">
        <v>220000.0</v>
      </c>
      <c r="J2582" s="81">
        <v>144605.0</v>
      </c>
      <c r="K2582" s="81">
        <v>220000.0</v>
      </c>
      <c r="L2582" s="82">
        <v>0.1899978513107005</v>
      </c>
      <c r="N2582" s="83">
        <f t="shared" si="1"/>
        <v>0.1899978513</v>
      </c>
      <c r="O2582" s="83">
        <f t="shared" si="2"/>
        <v>0.1899978513</v>
      </c>
      <c r="Q2582" s="83">
        <f t="shared" si="3"/>
        <v>0.4230909091</v>
      </c>
      <c r="R2582" s="83">
        <f t="shared" si="4"/>
        <v>0.1899978513</v>
      </c>
      <c r="S2582" s="83" t="b">
        <f t="shared" si="5"/>
        <v>0</v>
      </c>
      <c r="T2582" s="72"/>
      <c r="U2582" s="72"/>
      <c r="V2582" s="72"/>
      <c r="W2582" s="72"/>
      <c r="X2582" s="72"/>
      <c r="Y2582" s="72"/>
      <c r="Z2582" s="72"/>
      <c r="AA2582" s="72"/>
      <c r="AB2582" s="72"/>
      <c r="AC2582" s="72"/>
      <c r="AD2582" s="72"/>
      <c r="AE2582" s="72"/>
      <c r="AF2582" s="72"/>
      <c r="AG2582" s="72"/>
      <c r="AH2582" s="72"/>
      <c r="AI2582" s="72"/>
      <c r="AJ2582" s="72"/>
      <c r="AK2582" s="72"/>
    </row>
    <row r="2583" ht="14.25" customHeight="1">
      <c r="A2583" s="78">
        <v>2580.0</v>
      </c>
      <c r="C2583" s="78" t="str">
        <f>VLOOKUP(G2583,[1]Macrodata_CCF!$A$3:$D$55,4,FALSE)</f>
        <v>#ERROR!</v>
      </c>
      <c r="E2583" s="79" t="str">
        <f>VLOOKUP(G2583,[1]Macrodata_CCF!$A$3:$B$55,2,FALSE)</f>
        <v>#ERROR!</v>
      </c>
      <c r="F2583" s="78">
        <v>0.0</v>
      </c>
      <c r="G2583" s="80">
        <v>14.0</v>
      </c>
      <c r="H2583" s="81">
        <v>0.0</v>
      </c>
      <c r="I2583" s="81">
        <v>680000.0</v>
      </c>
      <c r="J2583" s="81">
        <v>102000.0</v>
      </c>
      <c r="K2583" s="81">
        <v>680000.0</v>
      </c>
      <c r="L2583" s="82">
        <v>0.15</v>
      </c>
      <c r="N2583" s="83">
        <f t="shared" si="1"/>
        <v>0.15</v>
      </c>
      <c r="O2583" s="83">
        <f t="shared" si="2"/>
        <v>0.15</v>
      </c>
      <c r="Q2583" s="83">
        <f t="shared" si="3"/>
        <v>1</v>
      </c>
      <c r="R2583" s="83">
        <f t="shared" si="4"/>
        <v>0.15</v>
      </c>
      <c r="S2583" s="83" t="b">
        <f t="shared" si="5"/>
        <v>0</v>
      </c>
      <c r="T2583" s="72"/>
      <c r="U2583" s="72"/>
      <c r="V2583" s="72"/>
      <c r="W2583" s="72"/>
      <c r="X2583" s="72"/>
      <c r="Y2583" s="72"/>
      <c r="Z2583" s="72"/>
      <c r="AA2583" s="72"/>
      <c r="AB2583" s="72"/>
      <c r="AC2583" s="72"/>
      <c r="AD2583" s="72"/>
      <c r="AE2583" s="72"/>
      <c r="AF2583" s="72"/>
      <c r="AG2583" s="72"/>
      <c r="AH2583" s="72"/>
      <c r="AI2583" s="72"/>
      <c r="AJ2583" s="72"/>
      <c r="AK2583" s="72"/>
    </row>
    <row r="2584" ht="14.25" customHeight="1">
      <c r="A2584" s="78">
        <v>2581.0</v>
      </c>
      <c r="C2584" s="78" t="str">
        <f>VLOOKUP(G2584,[1]Macrodata_CCF!$A$3:$D$55,4,FALSE)</f>
        <v>#ERROR!</v>
      </c>
      <c r="E2584" s="79" t="str">
        <f>VLOOKUP(G2584,[1]Macrodata_CCF!$A$3:$B$55,2,FALSE)</f>
        <v>#ERROR!</v>
      </c>
      <c r="F2584" s="78">
        <v>1.0</v>
      </c>
      <c r="G2584" s="80">
        <v>9.0</v>
      </c>
      <c r="H2584" s="81">
        <v>493185.0</v>
      </c>
      <c r="I2584" s="81">
        <v>780000.0</v>
      </c>
      <c r="J2584" s="81">
        <v>392800.0</v>
      </c>
      <c r="K2584" s="81">
        <v>1482000.0</v>
      </c>
      <c r="L2584" s="82">
        <v>-0.3499991283580008</v>
      </c>
      <c r="N2584" s="83">
        <f t="shared" si="1"/>
        <v>-0.3499991284</v>
      </c>
      <c r="O2584" s="83">
        <f t="shared" si="2"/>
        <v>0</v>
      </c>
      <c r="Q2584" s="83">
        <f t="shared" si="3"/>
        <v>0.3677115385</v>
      </c>
      <c r="R2584" s="83">
        <f t="shared" si="4"/>
        <v>-0.3499991284</v>
      </c>
      <c r="S2584" s="83" t="b">
        <f t="shared" si="5"/>
        <v>0</v>
      </c>
      <c r="T2584" s="72"/>
      <c r="U2584" s="72"/>
      <c r="V2584" s="72"/>
      <c r="W2584" s="72"/>
      <c r="X2584" s="72"/>
      <c r="Y2584" s="72"/>
      <c r="Z2584" s="72"/>
      <c r="AA2584" s="72"/>
      <c r="AB2584" s="72"/>
      <c r="AC2584" s="72"/>
      <c r="AD2584" s="72"/>
      <c r="AE2584" s="72"/>
      <c r="AF2584" s="72"/>
      <c r="AG2584" s="72"/>
      <c r="AH2584" s="72"/>
      <c r="AI2584" s="72"/>
      <c r="AJ2584" s="72"/>
      <c r="AK2584" s="72"/>
    </row>
    <row r="2585" ht="14.25" customHeight="1">
      <c r="A2585" s="78">
        <v>2582.0</v>
      </c>
      <c r="C2585" s="78" t="str">
        <f>VLOOKUP(G2585,[1]Macrodata_CCF!$A$3:$D$55,4,FALSE)</f>
        <v>#ERROR!</v>
      </c>
      <c r="E2585" s="79" t="str">
        <f>VLOOKUP(G2585,[1]Macrodata_CCF!$A$3:$B$55,2,FALSE)</f>
        <v>#ERROR!</v>
      </c>
      <c r="F2585" s="78">
        <v>0.0</v>
      </c>
      <c r="G2585" s="80">
        <v>33.0</v>
      </c>
      <c r="H2585" s="81">
        <v>12825.0</v>
      </c>
      <c r="I2585" s="81">
        <v>300000.0</v>
      </c>
      <c r="J2585" s="81">
        <v>67390.0</v>
      </c>
      <c r="K2585" s="81">
        <v>300000.0</v>
      </c>
      <c r="L2585" s="82">
        <v>0.1900060938452163</v>
      </c>
      <c r="N2585" s="83">
        <f t="shared" si="1"/>
        <v>0.1900060938</v>
      </c>
      <c r="O2585" s="83">
        <f t="shared" si="2"/>
        <v>0.1900060938</v>
      </c>
      <c r="Q2585" s="83">
        <f t="shared" si="3"/>
        <v>0.95725</v>
      </c>
      <c r="R2585" s="83">
        <f t="shared" si="4"/>
        <v>0.1900060938</v>
      </c>
      <c r="S2585" s="83" t="b">
        <f t="shared" si="5"/>
        <v>0</v>
      </c>
      <c r="T2585" s="72"/>
      <c r="U2585" s="72"/>
      <c r="V2585" s="72"/>
      <c r="W2585" s="72"/>
      <c r="X2585" s="72"/>
      <c r="Y2585" s="72"/>
      <c r="Z2585" s="72"/>
      <c r="AA2585" s="72"/>
      <c r="AB2585" s="72"/>
      <c r="AC2585" s="72"/>
      <c r="AD2585" s="72"/>
      <c r="AE2585" s="72"/>
      <c r="AF2585" s="72"/>
      <c r="AG2585" s="72"/>
      <c r="AH2585" s="72"/>
      <c r="AI2585" s="72"/>
      <c r="AJ2585" s="72"/>
      <c r="AK2585" s="72"/>
    </row>
    <row r="2586" ht="14.25" customHeight="1">
      <c r="A2586" s="78">
        <v>2583.0</v>
      </c>
      <c r="C2586" s="78" t="str">
        <f>VLOOKUP(G2586,[1]Macrodata_CCF!$A$3:$D$55,4,FALSE)</f>
        <v>#ERROR!</v>
      </c>
      <c r="E2586" s="79" t="str">
        <f>VLOOKUP(G2586,[1]Macrodata_CCF!$A$3:$B$55,2,FALSE)</f>
        <v>#ERROR!</v>
      </c>
      <c r="F2586" s="78">
        <v>0.0</v>
      </c>
      <c r="G2586" s="80">
        <v>39.0</v>
      </c>
      <c r="H2586" s="81">
        <v>180345.0</v>
      </c>
      <c r="I2586" s="81">
        <v>880000.0</v>
      </c>
      <c r="J2586" s="81">
        <v>61405.0</v>
      </c>
      <c r="K2586" s="81">
        <v>1408000.0</v>
      </c>
      <c r="L2586" s="82">
        <v>-0.1699980704775925</v>
      </c>
      <c r="N2586" s="83">
        <f t="shared" si="1"/>
        <v>-0.1699980705</v>
      </c>
      <c r="O2586" s="83">
        <f t="shared" si="2"/>
        <v>0</v>
      </c>
      <c r="Q2586" s="83">
        <f t="shared" si="3"/>
        <v>0.7950625</v>
      </c>
      <c r="R2586" s="83">
        <f t="shared" si="4"/>
        <v>-0.1699980705</v>
      </c>
      <c r="S2586" s="83" t="b">
        <f t="shared" si="5"/>
        <v>0</v>
      </c>
      <c r="T2586" s="72"/>
      <c r="U2586" s="72"/>
      <c r="V2586" s="72"/>
      <c r="W2586" s="72"/>
      <c r="X2586" s="72"/>
      <c r="Y2586" s="72"/>
      <c r="Z2586" s="72"/>
      <c r="AA2586" s="72"/>
      <c r="AB2586" s="72"/>
      <c r="AC2586" s="72"/>
      <c r="AD2586" s="72"/>
      <c r="AE2586" s="72"/>
      <c r="AF2586" s="72"/>
      <c r="AG2586" s="72"/>
      <c r="AH2586" s="72"/>
      <c r="AI2586" s="72"/>
      <c r="AJ2586" s="72"/>
      <c r="AK2586" s="72"/>
    </row>
    <row r="2587" ht="14.25" customHeight="1">
      <c r="A2587" s="78">
        <v>2584.0</v>
      </c>
      <c r="C2587" s="78" t="str">
        <f>VLOOKUP(G2587,[1]Macrodata_CCF!$A$3:$D$55,4,FALSE)</f>
        <v>#ERROR!</v>
      </c>
      <c r="E2587" s="79" t="str">
        <f>VLOOKUP(G2587,[1]Macrodata_CCF!$A$3:$B$55,2,FALSE)</f>
        <v>#ERROR!</v>
      </c>
      <c r="F2587" s="78">
        <v>0.0</v>
      </c>
      <c r="G2587" s="80">
        <v>17.0</v>
      </c>
      <c r="H2587" s="81">
        <v>149780.0</v>
      </c>
      <c r="I2587" s="81">
        <v>300000.0</v>
      </c>
      <c r="J2587" s="81">
        <v>176820.0</v>
      </c>
      <c r="K2587" s="81">
        <v>300000.0</v>
      </c>
      <c r="L2587" s="82">
        <v>0.1800026627612835</v>
      </c>
      <c r="N2587" s="83">
        <f t="shared" si="1"/>
        <v>0.1800026628</v>
      </c>
      <c r="O2587" s="83">
        <f t="shared" si="2"/>
        <v>0.1800026628</v>
      </c>
      <c r="Q2587" s="83">
        <f t="shared" si="3"/>
        <v>0.5007333333</v>
      </c>
      <c r="R2587" s="83">
        <f t="shared" si="4"/>
        <v>0.1800026628</v>
      </c>
      <c r="S2587" s="83" t="b">
        <f t="shared" si="5"/>
        <v>0</v>
      </c>
      <c r="T2587" s="72"/>
      <c r="U2587" s="72"/>
      <c r="V2587" s="72"/>
      <c r="W2587" s="72"/>
      <c r="X2587" s="72"/>
      <c r="Y2587" s="72"/>
      <c r="Z2587" s="72"/>
      <c r="AA2587" s="72"/>
      <c r="AB2587" s="72"/>
      <c r="AC2587" s="72"/>
      <c r="AD2587" s="72"/>
      <c r="AE2587" s="72"/>
      <c r="AF2587" s="72"/>
      <c r="AG2587" s="72"/>
      <c r="AH2587" s="72"/>
      <c r="AI2587" s="72"/>
      <c r="AJ2587" s="72"/>
      <c r="AK2587" s="72"/>
    </row>
    <row r="2588" ht="14.25" customHeight="1">
      <c r="A2588" s="78">
        <v>2585.0</v>
      </c>
      <c r="C2588" s="78" t="str">
        <f>VLOOKUP(G2588,[1]Macrodata_CCF!$A$3:$D$55,4,FALSE)</f>
        <v>#ERROR!</v>
      </c>
      <c r="E2588" s="79" t="str">
        <f>VLOOKUP(G2588,[1]Macrodata_CCF!$A$3:$B$55,2,FALSE)</f>
        <v>#ERROR!</v>
      </c>
      <c r="F2588" s="78">
        <v>0.0</v>
      </c>
      <c r="G2588" s="80">
        <v>47.0</v>
      </c>
      <c r="H2588" s="81">
        <v>415605.0</v>
      </c>
      <c r="I2588" s="81">
        <v>650000.0</v>
      </c>
      <c r="J2588" s="81">
        <v>462485.0</v>
      </c>
      <c r="K2588" s="81">
        <v>650000.0</v>
      </c>
      <c r="L2588" s="82">
        <v>0.2000042663026088</v>
      </c>
      <c r="N2588" s="83">
        <f t="shared" si="1"/>
        <v>0.2000042663</v>
      </c>
      <c r="O2588" s="83">
        <f t="shared" si="2"/>
        <v>0.2000042663</v>
      </c>
      <c r="Q2588" s="83">
        <f t="shared" si="3"/>
        <v>0.3606076923</v>
      </c>
      <c r="R2588" s="83">
        <f t="shared" si="4"/>
        <v>0.2000042663</v>
      </c>
      <c r="S2588" s="83" t="b">
        <f t="shared" si="5"/>
        <v>0</v>
      </c>
      <c r="T2588" s="72"/>
      <c r="U2588" s="72"/>
      <c r="V2588" s="72"/>
      <c r="W2588" s="72"/>
      <c r="X2588" s="72"/>
      <c r="Y2588" s="72"/>
      <c r="Z2588" s="72"/>
      <c r="AA2588" s="72"/>
      <c r="AB2588" s="72"/>
      <c r="AC2588" s="72"/>
      <c r="AD2588" s="72"/>
      <c r="AE2588" s="72"/>
      <c r="AF2588" s="72"/>
      <c r="AG2588" s="72"/>
      <c r="AH2588" s="72"/>
      <c r="AI2588" s="72"/>
      <c r="AJ2588" s="72"/>
      <c r="AK2588" s="72"/>
    </row>
    <row r="2589" ht="14.25" customHeight="1">
      <c r="A2589" s="78">
        <v>2586.0</v>
      </c>
      <c r="C2589" s="78" t="str">
        <f>VLOOKUP(G2589,[1]Macrodata_CCF!$A$3:$D$55,4,FALSE)</f>
        <v>#ERROR!</v>
      </c>
      <c r="E2589" s="79" t="str">
        <f>VLOOKUP(G2589,[1]Macrodata_CCF!$A$3:$B$55,2,FALSE)</f>
        <v>#ERROR!</v>
      </c>
      <c r="F2589" s="78">
        <v>0.0</v>
      </c>
      <c r="G2589" s="80">
        <v>23.0</v>
      </c>
      <c r="H2589" s="81">
        <v>0.0</v>
      </c>
      <c r="I2589" s="81">
        <v>520000.0</v>
      </c>
      <c r="J2589" s="81">
        <v>0.0</v>
      </c>
      <c r="K2589" s="81">
        <v>520000.0</v>
      </c>
      <c r="L2589" s="82">
        <v>0.0</v>
      </c>
      <c r="N2589" s="83">
        <f t="shared" si="1"/>
        <v>0</v>
      </c>
      <c r="O2589" s="83">
        <f t="shared" si="2"/>
        <v>0</v>
      </c>
      <c r="Q2589" s="83">
        <f t="shared" si="3"/>
        <v>1</v>
      </c>
      <c r="R2589" s="83">
        <f t="shared" si="4"/>
        <v>0</v>
      </c>
      <c r="S2589" s="83" t="b">
        <f t="shared" si="5"/>
        <v>0</v>
      </c>
      <c r="T2589" s="72"/>
      <c r="U2589" s="72"/>
      <c r="V2589" s="72"/>
      <c r="W2589" s="72"/>
      <c r="X2589" s="72"/>
      <c r="Y2589" s="72"/>
      <c r="Z2589" s="72"/>
      <c r="AA2589" s="72"/>
      <c r="AB2589" s="72"/>
      <c r="AC2589" s="72"/>
      <c r="AD2589" s="72"/>
      <c r="AE2589" s="72"/>
      <c r="AF2589" s="72"/>
      <c r="AG2589" s="72"/>
      <c r="AH2589" s="72"/>
      <c r="AI2589" s="72"/>
      <c r="AJ2589" s="72"/>
      <c r="AK2589" s="72"/>
    </row>
    <row r="2590" ht="14.25" customHeight="1">
      <c r="A2590" s="78">
        <v>2587.0</v>
      </c>
      <c r="C2590" s="78" t="str">
        <f>VLOOKUP(G2590,[1]Macrodata_CCF!$A$3:$D$55,4,FALSE)</f>
        <v>#ERROR!</v>
      </c>
      <c r="E2590" s="79" t="str">
        <f>VLOOKUP(G2590,[1]Macrodata_CCF!$A$3:$B$55,2,FALSE)</f>
        <v>#ERROR!</v>
      </c>
      <c r="F2590" s="78">
        <v>0.0</v>
      </c>
      <c r="G2590" s="80">
        <v>16.0</v>
      </c>
      <c r="H2590" s="81">
        <v>373900.0</v>
      </c>
      <c r="I2590" s="81">
        <v>800000.0</v>
      </c>
      <c r="J2590" s="81">
        <v>450600.0</v>
      </c>
      <c r="K2590" s="81">
        <v>1280000.0</v>
      </c>
      <c r="L2590" s="82">
        <v>0.1800046937338653</v>
      </c>
      <c r="N2590" s="83">
        <f t="shared" si="1"/>
        <v>0.1800046937</v>
      </c>
      <c r="O2590" s="83">
        <f t="shared" si="2"/>
        <v>0.1800046937</v>
      </c>
      <c r="Q2590" s="83">
        <f t="shared" si="3"/>
        <v>0.532625</v>
      </c>
      <c r="R2590" s="83">
        <f t="shared" si="4"/>
        <v>0.1800046937</v>
      </c>
      <c r="S2590" s="83" t="b">
        <f t="shared" si="5"/>
        <v>0</v>
      </c>
      <c r="T2590" s="72"/>
      <c r="U2590" s="72"/>
      <c r="V2590" s="72"/>
      <c r="W2590" s="72"/>
      <c r="X2590" s="72"/>
      <c r="Y2590" s="72"/>
      <c r="Z2590" s="72"/>
      <c r="AA2590" s="72"/>
      <c r="AB2590" s="72"/>
      <c r="AC2590" s="72"/>
      <c r="AD2590" s="72"/>
      <c r="AE2590" s="72"/>
      <c r="AF2590" s="72"/>
      <c r="AG2590" s="72"/>
      <c r="AH2590" s="72"/>
      <c r="AI2590" s="72"/>
      <c r="AJ2590" s="72"/>
      <c r="AK2590" s="72"/>
    </row>
    <row r="2591" ht="14.25" customHeight="1">
      <c r="A2591" s="78">
        <v>2588.0</v>
      </c>
      <c r="C2591" s="78" t="str">
        <f>VLOOKUP(G2591,[1]Macrodata_CCF!$A$3:$D$55,4,FALSE)</f>
        <v>#ERROR!</v>
      </c>
      <c r="E2591" s="79" t="str">
        <f>VLOOKUP(G2591,[1]Macrodata_CCF!$A$3:$B$55,2,FALSE)</f>
        <v>#ERROR!</v>
      </c>
      <c r="F2591" s="78">
        <v>0.0</v>
      </c>
      <c r="G2591" s="80">
        <v>12.0</v>
      </c>
      <c r="H2591" s="81">
        <v>692020.0</v>
      </c>
      <c r="I2591" s="81">
        <v>780000.0</v>
      </c>
      <c r="J2591" s="81">
        <v>714895.0</v>
      </c>
      <c r="K2591" s="81">
        <v>780000.0</v>
      </c>
      <c r="L2591" s="82">
        <v>0.2600022732439191</v>
      </c>
      <c r="N2591" s="83">
        <f t="shared" si="1"/>
        <v>0.2600022732</v>
      </c>
      <c r="O2591" s="83">
        <f t="shared" si="2"/>
        <v>0.2600022732</v>
      </c>
      <c r="Q2591" s="83">
        <f t="shared" si="3"/>
        <v>0.1127948718</v>
      </c>
      <c r="R2591" s="83">
        <f t="shared" si="4"/>
        <v>0.2600022732</v>
      </c>
      <c r="S2591" s="83" t="b">
        <f t="shared" si="5"/>
        <v>0</v>
      </c>
      <c r="T2591" s="72"/>
      <c r="U2591" s="72"/>
      <c r="V2591" s="72"/>
      <c r="W2591" s="72"/>
      <c r="X2591" s="72"/>
      <c r="Y2591" s="72"/>
      <c r="Z2591" s="72"/>
      <c r="AA2591" s="72"/>
      <c r="AB2591" s="72"/>
      <c r="AC2591" s="72"/>
      <c r="AD2591" s="72"/>
      <c r="AE2591" s="72"/>
      <c r="AF2591" s="72"/>
      <c r="AG2591" s="72"/>
      <c r="AH2591" s="72"/>
      <c r="AI2591" s="72"/>
      <c r="AJ2591" s="72"/>
      <c r="AK2591" s="72"/>
    </row>
    <row r="2592" ht="14.25" customHeight="1">
      <c r="A2592" s="78">
        <v>2589.0</v>
      </c>
      <c r="C2592" s="78" t="str">
        <f>VLOOKUP(G2592,[1]Macrodata_CCF!$A$3:$D$55,4,FALSE)</f>
        <v>#ERROR!</v>
      </c>
      <c r="E2592" s="79" t="str">
        <f>VLOOKUP(G2592,[1]Macrodata_CCF!$A$3:$B$55,2,FALSE)</f>
        <v>#ERROR!</v>
      </c>
      <c r="F2592" s="78">
        <v>0.0</v>
      </c>
      <c r="G2592" s="80">
        <v>50.0</v>
      </c>
      <c r="H2592" s="81">
        <v>216640.0</v>
      </c>
      <c r="I2592" s="81">
        <v>580000.0</v>
      </c>
      <c r="J2592" s="81">
        <v>260245.0</v>
      </c>
      <c r="K2592" s="81">
        <v>580000.0</v>
      </c>
      <c r="L2592" s="82">
        <v>0.1200049537648613</v>
      </c>
      <c r="N2592" s="83">
        <f t="shared" si="1"/>
        <v>0.1200049538</v>
      </c>
      <c r="O2592" s="83">
        <f t="shared" si="2"/>
        <v>0.1200049538</v>
      </c>
      <c r="Q2592" s="83">
        <f t="shared" si="3"/>
        <v>0.6264827586</v>
      </c>
      <c r="R2592" s="83">
        <f t="shared" si="4"/>
        <v>0.1200049538</v>
      </c>
      <c r="S2592" s="83" t="b">
        <f t="shared" si="5"/>
        <v>0</v>
      </c>
      <c r="T2592" s="72"/>
      <c r="U2592" s="72"/>
      <c r="V2592" s="72"/>
      <c r="W2592" s="72"/>
      <c r="X2592" s="72"/>
      <c r="Y2592" s="72"/>
      <c r="Z2592" s="72"/>
      <c r="AA2592" s="72"/>
      <c r="AB2592" s="72"/>
      <c r="AC2592" s="72"/>
      <c r="AD2592" s="72"/>
      <c r="AE2592" s="72"/>
      <c r="AF2592" s="72"/>
      <c r="AG2592" s="72"/>
      <c r="AH2592" s="72"/>
      <c r="AI2592" s="72"/>
      <c r="AJ2592" s="72"/>
      <c r="AK2592" s="72"/>
    </row>
    <row r="2593" ht="14.25" customHeight="1">
      <c r="A2593" s="78">
        <v>2590.0</v>
      </c>
      <c r="C2593" s="78" t="str">
        <f>VLOOKUP(G2593,[1]Macrodata_CCF!$A$3:$D$55,4,FALSE)</f>
        <v>#ERROR!</v>
      </c>
      <c r="E2593" s="79" t="str">
        <f>VLOOKUP(G2593,[1]Macrodata_CCF!$A$3:$B$55,2,FALSE)</f>
        <v>#ERROR!</v>
      </c>
      <c r="F2593" s="78">
        <v>0.0</v>
      </c>
      <c r="G2593" s="80">
        <v>40.0</v>
      </c>
      <c r="H2593" s="81">
        <v>36530.0</v>
      </c>
      <c r="I2593" s="81">
        <v>70000.0</v>
      </c>
      <c r="J2593" s="81">
        <v>71400.0</v>
      </c>
      <c r="K2593" s="81">
        <v>70000.0</v>
      </c>
      <c r="L2593" s="82">
        <v>1.041828503137138</v>
      </c>
      <c r="N2593" s="83">
        <f t="shared" si="1"/>
        <v>1.041828503</v>
      </c>
      <c r="O2593" s="83">
        <f t="shared" si="2"/>
        <v>1</v>
      </c>
      <c r="Q2593" s="83">
        <f t="shared" si="3"/>
        <v>0.4781428571</v>
      </c>
      <c r="R2593" s="83">
        <f t="shared" si="4"/>
        <v>1.041828503</v>
      </c>
      <c r="S2593" s="83" t="b">
        <f t="shared" si="5"/>
        <v>0</v>
      </c>
      <c r="T2593" s="72"/>
      <c r="U2593" s="72"/>
      <c r="V2593" s="72"/>
      <c r="W2593" s="72"/>
      <c r="X2593" s="72"/>
      <c r="Y2593" s="72"/>
      <c r="Z2593" s="72"/>
      <c r="AA2593" s="72"/>
      <c r="AB2593" s="72"/>
      <c r="AC2593" s="72"/>
      <c r="AD2593" s="72"/>
      <c r="AE2593" s="72"/>
      <c r="AF2593" s="72"/>
      <c r="AG2593" s="72"/>
      <c r="AH2593" s="72"/>
      <c r="AI2593" s="72"/>
      <c r="AJ2593" s="72"/>
      <c r="AK2593" s="72"/>
    </row>
    <row r="2594" ht="14.25" customHeight="1">
      <c r="A2594" s="78">
        <v>2591.0</v>
      </c>
      <c r="C2594" s="78" t="str">
        <f>VLOOKUP(G2594,[1]Macrodata_CCF!$A$3:$D$55,4,FALSE)</f>
        <v>#ERROR!</v>
      </c>
      <c r="E2594" s="79" t="str">
        <f>VLOOKUP(G2594,[1]Macrodata_CCF!$A$3:$B$55,2,FALSE)</f>
        <v>#ERROR!</v>
      </c>
      <c r="F2594" s="78">
        <v>0.0</v>
      </c>
      <c r="G2594" s="80">
        <v>35.0</v>
      </c>
      <c r="H2594" s="81">
        <v>0.0</v>
      </c>
      <c r="I2594" s="81">
        <v>550000.0</v>
      </c>
      <c r="J2594" s="81">
        <v>55000.0</v>
      </c>
      <c r="K2594" s="81">
        <v>770000.0</v>
      </c>
      <c r="L2594" s="82">
        <v>0.1</v>
      </c>
      <c r="N2594" s="83">
        <f t="shared" si="1"/>
        <v>0.1</v>
      </c>
      <c r="O2594" s="83">
        <f t="shared" si="2"/>
        <v>0.1</v>
      </c>
      <c r="Q2594" s="83">
        <f t="shared" si="3"/>
        <v>1</v>
      </c>
      <c r="R2594" s="83">
        <f t="shared" si="4"/>
        <v>0.1</v>
      </c>
      <c r="S2594" s="83" t="b">
        <f t="shared" si="5"/>
        <v>0</v>
      </c>
      <c r="T2594" s="72"/>
      <c r="U2594" s="72"/>
      <c r="V2594" s="72"/>
      <c r="W2594" s="72"/>
      <c r="X2594" s="72"/>
      <c r="Y2594" s="72"/>
      <c r="Z2594" s="72"/>
      <c r="AA2594" s="72"/>
      <c r="AB2594" s="72"/>
      <c r="AC2594" s="72"/>
      <c r="AD2594" s="72"/>
      <c r="AE2594" s="72"/>
      <c r="AF2594" s="72"/>
      <c r="AG2594" s="72"/>
      <c r="AH2594" s="72"/>
      <c r="AI2594" s="72"/>
      <c r="AJ2594" s="72"/>
      <c r="AK2594" s="72"/>
    </row>
    <row r="2595" ht="14.25" customHeight="1">
      <c r="A2595" s="78">
        <v>2592.0</v>
      </c>
      <c r="C2595" s="78" t="str">
        <f>VLOOKUP(G2595,[1]Macrodata_CCF!$A$3:$D$55,4,FALSE)</f>
        <v>#ERROR!</v>
      </c>
      <c r="E2595" s="79" t="str">
        <f>VLOOKUP(G2595,[1]Macrodata_CCF!$A$3:$B$55,2,FALSE)</f>
        <v>#ERROR!</v>
      </c>
      <c r="F2595" s="78">
        <v>0.0</v>
      </c>
      <c r="G2595" s="80">
        <v>3.0</v>
      </c>
      <c r="H2595" s="81">
        <v>122870.0</v>
      </c>
      <c r="I2595" s="81">
        <v>920000.0</v>
      </c>
      <c r="J2595" s="81">
        <v>377950.0</v>
      </c>
      <c r="K2595" s="81">
        <v>1656000.0</v>
      </c>
      <c r="L2595" s="82">
        <v>0.319997992799167</v>
      </c>
      <c r="N2595" s="83">
        <f t="shared" si="1"/>
        <v>0.3199979928</v>
      </c>
      <c r="O2595" s="83">
        <f t="shared" si="2"/>
        <v>0.3199979928</v>
      </c>
      <c r="Q2595" s="83">
        <f t="shared" si="3"/>
        <v>0.8664456522</v>
      </c>
      <c r="R2595" s="83">
        <f t="shared" si="4"/>
        <v>0.3199979928</v>
      </c>
      <c r="S2595" s="83" t="b">
        <f t="shared" si="5"/>
        <v>0</v>
      </c>
      <c r="T2595" s="72"/>
      <c r="U2595" s="72"/>
      <c r="V2595" s="72"/>
      <c r="W2595" s="72"/>
      <c r="X2595" s="72"/>
      <c r="Y2595" s="72"/>
      <c r="Z2595" s="72"/>
      <c r="AA2595" s="72"/>
      <c r="AB2595" s="72"/>
      <c r="AC2595" s="72"/>
      <c r="AD2595" s="72"/>
      <c r="AE2595" s="72"/>
      <c r="AF2595" s="72"/>
      <c r="AG2595" s="72"/>
      <c r="AH2595" s="72"/>
      <c r="AI2595" s="72"/>
      <c r="AJ2595" s="72"/>
      <c r="AK2595" s="72"/>
    </row>
    <row r="2596" ht="14.25" customHeight="1">
      <c r="A2596" s="78">
        <v>2593.0</v>
      </c>
      <c r="C2596" s="78" t="str">
        <f>VLOOKUP(G2596,[1]Macrodata_CCF!$A$3:$D$55,4,FALSE)</f>
        <v>#ERROR!</v>
      </c>
      <c r="E2596" s="79" t="str">
        <f>VLOOKUP(G2596,[1]Macrodata_CCF!$A$3:$B$55,2,FALSE)</f>
        <v>#ERROR!</v>
      </c>
      <c r="F2596" s="78">
        <v>0.0</v>
      </c>
      <c r="G2596" s="80">
        <v>3.0</v>
      </c>
      <c r="H2596" s="81">
        <v>261460.0</v>
      </c>
      <c r="I2596" s="81">
        <v>320000.0</v>
      </c>
      <c r="J2596" s="81">
        <v>244485.0</v>
      </c>
      <c r="K2596" s="81">
        <v>320000.0</v>
      </c>
      <c r="L2596" s="82">
        <v>-0.2899726682610181</v>
      </c>
      <c r="N2596" s="83">
        <f t="shared" si="1"/>
        <v>-0.2899726683</v>
      </c>
      <c r="O2596" s="83">
        <f t="shared" si="2"/>
        <v>0</v>
      </c>
      <c r="Q2596" s="83">
        <f t="shared" si="3"/>
        <v>0.1829375</v>
      </c>
      <c r="R2596" s="83">
        <f t="shared" si="4"/>
        <v>-0.2899726683</v>
      </c>
      <c r="S2596" s="83" t="b">
        <f t="shared" si="5"/>
        <v>0</v>
      </c>
      <c r="T2596" s="72"/>
      <c r="U2596" s="72"/>
      <c r="V2596" s="72"/>
      <c r="W2596" s="72"/>
      <c r="X2596" s="72"/>
      <c r="Y2596" s="72"/>
      <c r="Z2596" s="72"/>
      <c r="AA2596" s="72"/>
      <c r="AB2596" s="72"/>
      <c r="AC2596" s="72"/>
      <c r="AD2596" s="72"/>
      <c r="AE2596" s="72"/>
      <c r="AF2596" s="72"/>
      <c r="AG2596" s="72"/>
      <c r="AH2596" s="72"/>
      <c r="AI2596" s="72"/>
      <c r="AJ2596" s="72"/>
      <c r="AK2596" s="72"/>
    </row>
    <row r="2597" ht="14.25" customHeight="1">
      <c r="A2597" s="78">
        <v>2594.0</v>
      </c>
      <c r="C2597" s="78" t="str">
        <f>VLOOKUP(G2597,[1]Macrodata_CCF!$A$3:$D$55,4,FALSE)</f>
        <v>#ERROR!</v>
      </c>
      <c r="E2597" s="79" t="str">
        <f>VLOOKUP(G2597,[1]Macrodata_CCF!$A$3:$B$55,2,FALSE)</f>
        <v>#ERROR!</v>
      </c>
      <c r="F2597" s="78">
        <v>0.0</v>
      </c>
      <c r="G2597" s="80">
        <v>29.0</v>
      </c>
      <c r="H2597" s="81">
        <v>608770.0</v>
      </c>
      <c r="I2597" s="81">
        <v>980000.0</v>
      </c>
      <c r="J2597" s="81">
        <v>679305.0</v>
      </c>
      <c r="K2597" s="81">
        <v>980000.0</v>
      </c>
      <c r="L2597" s="82">
        <v>0.1900035018721547</v>
      </c>
      <c r="N2597" s="83">
        <f t="shared" si="1"/>
        <v>0.1900035019</v>
      </c>
      <c r="O2597" s="83">
        <f t="shared" si="2"/>
        <v>0.1900035019</v>
      </c>
      <c r="Q2597" s="83">
        <f t="shared" si="3"/>
        <v>0.3788061224</v>
      </c>
      <c r="R2597" s="83">
        <f t="shared" si="4"/>
        <v>0.1900035019</v>
      </c>
      <c r="S2597" s="83" t="b">
        <f t="shared" si="5"/>
        <v>0</v>
      </c>
      <c r="T2597" s="72"/>
      <c r="U2597" s="72"/>
      <c r="V2597" s="72"/>
      <c r="W2597" s="72"/>
      <c r="X2597" s="72"/>
      <c r="Y2597" s="72"/>
      <c r="Z2597" s="72"/>
      <c r="AA2597" s="72"/>
      <c r="AB2597" s="72"/>
      <c r="AC2597" s="72"/>
      <c r="AD2597" s="72"/>
      <c r="AE2597" s="72"/>
      <c r="AF2597" s="72"/>
      <c r="AG2597" s="72"/>
      <c r="AH2597" s="72"/>
      <c r="AI2597" s="72"/>
      <c r="AJ2597" s="72"/>
      <c r="AK2597" s="72"/>
    </row>
    <row r="2598" ht="14.25" customHeight="1">
      <c r="A2598" s="78">
        <v>2595.0</v>
      </c>
      <c r="C2598" s="78" t="str">
        <f>VLOOKUP(G2598,[1]Macrodata_CCF!$A$3:$D$55,4,FALSE)</f>
        <v>#ERROR!</v>
      </c>
      <c r="E2598" s="79" t="str">
        <f>VLOOKUP(G2598,[1]Macrodata_CCF!$A$3:$B$55,2,FALSE)</f>
        <v>#ERROR!</v>
      </c>
      <c r="F2598" s="78">
        <v>0.0</v>
      </c>
      <c r="G2598" s="80">
        <v>30.0</v>
      </c>
      <c r="H2598" s="81">
        <v>0.0</v>
      </c>
      <c r="I2598" s="81">
        <v>790000.0</v>
      </c>
      <c r="J2598" s="81">
        <v>0.0</v>
      </c>
      <c r="K2598" s="81">
        <v>1422000.0</v>
      </c>
      <c r="L2598" s="82">
        <v>0.0</v>
      </c>
      <c r="N2598" s="83">
        <f t="shared" si="1"/>
        <v>0</v>
      </c>
      <c r="O2598" s="83">
        <f t="shared" si="2"/>
        <v>0</v>
      </c>
      <c r="Q2598" s="83">
        <f t="shared" si="3"/>
        <v>1</v>
      </c>
      <c r="R2598" s="83">
        <f t="shared" si="4"/>
        <v>0</v>
      </c>
      <c r="S2598" s="83" t="b">
        <f t="shared" si="5"/>
        <v>0</v>
      </c>
      <c r="T2598" s="72"/>
      <c r="U2598" s="72"/>
      <c r="V2598" s="72"/>
      <c r="W2598" s="72"/>
      <c r="X2598" s="72"/>
      <c r="Y2598" s="72"/>
      <c r="Z2598" s="72"/>
      <c r="AA2598" s="72"/>
      <c r="AB2598" s="72"/>
      <c r="AC2598" s="72"/>
      <c r="AD2598" s="72"/>
      <c r="AE2598" s="72"/>
      <c r="AF2598" s="72"/>
      <c r="AG2598" s="72"/>
      <c r="AH2598" s="72"/>
      <c r="AI2598" s="72"/>
      <c r="AJ2598" s="72"/>
      <c r="AK2598" s="72"/>
    </row>
    <row r="2599" ht="14.25" customHeight="1">
      <c r="A2599" s="78">
        <v>2596.0</v>
      </c>
      <c r="C2599" s="78" t="str">
        <f>VLOOKUP(G2599,[1]Macrodata_CCF!$A$3:$D$55,4,FALSE)</f>
        <v>#ERROR!</v>
      </c>
      <c r="E2599" s="79" t="str">
        <f>VLOOKUP(G2599,[1]Macrodata_CCF!$A$3:$B$55,2,FALSE)</f>
        <v>#ERROR!</v>
      </c>
      <c r="F2599" s="78">
        <v>0.0</v>
      </c>
      <c r="G2599" s="80">
        <v>6.0</v>
      </c>
      <c r="H2599" s="81">
        <v>163875.0</v>
      </c>
      <c r="I2599" s="81">
        <v>910000.0</v>
      </c>
      <c r="J2599" s="81">
        <v>454865.0</v>
      </c>
      <c r="K2599" s="81">
        <v>910000.0</v>
      </c>
      <c r="L2599" s="82">
        <v>0.3900016753224996</v>
      </c>
      <c r="N2599" s="83">
        <f t="shared" si="1"/>
        <v>0.3900016753</v>
      </c>
      <c r="O2599" s="83">
        <f t="shared" si="2"/>
        <v>0.3900016753</v>
      </c>
      <c r="Q2599" s="83">
        <f t="shared" si="3"/>
        <v>0.8199175824</v>
      </c>
      <c r="R2599" s="83">
        <f t="shared" si="4"/>
        <v>0.3900016753</v>
      </c>
      <c r="S2599" s="83" t="b">
        <f t="shared" si="5"/>
        <v>0</v>
      </c>
      <c r="T2599" s="72"/>
      <c r="U2599" s="72"/>
      <c r="V2599" s="72"/>
      <c r="W2599" s="72"/>
      <c r="X2599" s="72"/>
      <c r="Y2599" s="72"/>
      <c r="Z2599" s="72"/>
      <c r="AA2599" s="72"/>
      <c r="AB2599" s="72"/>
      <c r="AC2599" s="72"/>
      <c r="AD2599" s="72"/>
      <c r="AE2599" s="72"/>
      <c r="AF2599" s="72"/>
      <c r="AG2599" s="72"/>
      <c r="AH2599" s="72"/>
      <c r="AI2599" s="72"/>
      <c r="AJ2599" s="72"/>
      <c r="AK2599" s="72"/>
    </row>
    <row r="2600" ht="14.25" customHeight="1">
      <c r="A2600" s="78">
        <v>2597.0</v>
      </c>
      <c r="C2600" s="78" t="str">
        <f>VLOOKUP(G2600,[1]Macrodata_CCF!$A$3:$D$55,4,FALSE)</f>
        <v>#ERROR!</v>
      </c>
      <c r="E2600" s="79" t="str">
        <f>VLOOKUP(G2600,[1]Macrodata_CCF!$A$3:$B$55,2,FALSE)</f>
        <v>#ERROR!</v>
      </c>
      <c r="F2600" s="78">
        <v>0.0</v>
      </c>
      <c r="G2600" s="80">
        <v>51.0</v>
      </c>
      <c r="H2600" s="81">
        <v>379785.0</v>
      </c>
      <c r="I2600" s="81">
        <v>790000.0</v>
      </c>
      <c r="J2600" s="81">
        <v>437215.0</v>
      </c>
      <c r="K2600" s="81">
        <v>790000.0</v>
      </c>
      <c r="L2600" s="82">
        <v>0.139999756225394</v>
      </c>
      <c r="N2600" s="83">
        <f t="shared" si="1"/>
        <v>0.1399997562</v>
      </c>
      <c r="O2600" s="83">
        <f t="shared" si="2"/>
        <v>0.1399997562</v>
      </c>
      <c r="Q2600" s="83">
        <f t="shared" si="3"/>
        <v>0.5192594937</v>
      </c>
      <c r="R2600" s="83">
        <f t="shared" si="4"/>
        <v>0.1399997562</v>
      </c>
      <c r="S2600" s="83" t="b">
        <f t="shared" si="5"/>
        <v>0</v>
      </c>
      <c r="T2600" s="72"/>
      <c r="U2600" s="72"/>
      <c r="V2600" s="72"/>
      <c r="W2600" s="72"/>
      <c r="X2600" s="72"/>
      <c r="Y2600" s="72"/>
      <c r="Z2600" s="72"/>
      <c r="AA2600" s="72"/>
      <c r="AB2600" s="72"/>
      <c r="AC2600" s="72"/>
      <c r="AD2600" s="72"/>
      <c r="AE2600" s="72"/>
      <c r="AF2600" s="72"/>
      <c r="AG2600" s="72"/>
      <c r="AH2600" s="72"/>
      <c r="AI2600" s="72"/>
      <c r="AJ2600" s="72"/>
      <c r="AK2600" s="72"/>
    </row>
    <row r="2601" ht="14.25" customHeight="1">
      <c r="A2601" s="78">
        <v>2598.0</v>
      </c>
      <c r="C2601" s="78" t="str">
        <f>VLOOKUP(G2601,[1]Macrodata_CCF!$A$3:$D$55,4,FALSE)</f>
        <v>#ERROR!</v>
      </c>
      <c r="E2601" s="79" t="str">
        <f>VLOOKUP(G2601,[1]Macrodata_CCF!$A$3:$B$55,2,FALSE)</f>
        <v>#ERROR!</v>
      </c>
      <c r="F2601" s="78">
        <v>0.0</v>
      </c>
      <c r="G2601" s="80">
        <v>53.0</v>
      </c>
      <c r="H2601" s="81">
        <v>670005.0</v>
      </c>
      <c r="I2601" s="81">
        <v>970000.0</v>
      </c>
      <c r="J2601" s="81">
        <v>989400.0</v>
      </c>
      <c r="K2601" s="81">
        <v>970000.0</v>
      </c>
      <c r="L2601" s="82">
        <v>1.064667744462408</v>
      </c>
      <c r="N2601" s="83">
        <f t="shared" si="1"/>
        <v>1.064667744</v>
      </c>
      <c r="O2601" s="83">
        <f t="shared" si="2"/>
        <v>1</v>
      </c>
      <c r="Q2601" s="83">
        <f t="shared" si="3"/>
        <v>0.3092731959</v>
      </c>
      <c r="R2601" s="83">
        <f t="shared" si="4"/>
        <v>1.064667744</v>
      </c>
      <c r="S2601" s="83" t="b">
        <f t="shared" si="5"/>
        <v>0</v>
      </c>
      <c r="T2601" s="72"/>
      <c r="U2601" s="72"/>
      <c r="V2601" s="72"/>
      <c r="W2601" s="72"/>
      <c r="X2601" s="72"/>
      <c r="Y2601" s="72"/>
      <c r="Z2601" s="72"/>
      <c r="AA2601" s="72"/>
      <c r="AB2601" s="72"/>
      <c r="AC2601" s="72"/>
      <c r="AD2601" s="72"/>
      <c r="AE2601" s="72"/>
      <c r="AF2601" s="72"/>
      <c r="AG2601" s="72"/>
      <c r="AH2601" s="72"/>
      <c r="AI2601" s="72"/>
      <c r="AJ2601" s="72"/>
      <c r="AK2601" s="72"/>
    </row>
    <row r="2602" ht="14.25" customHeight="1">
      <c r="A2602" s="78">
        <v>2599.0</v>
      </c>
      <c r="C2602" s="78" t="str">
        <f>VLOOKUP(G2602,[1]Macrodata_CCF!$A$3:$D$55,4,FALSE)</f>
        <v>#ERROR!</v>
      </c>
      <c r="E2602" s="79" t="str">
        <f>VLOOKUP(G2602,[1]Macrodata_CCF!$A$3:$B$55,2,FALSE)</f>
        <v>#ERROR!</v>
      </c>
      <c r="F2602" s="78">
        <v>0.0</v>
      </c>
      <c r="G2602" s="80">
        <v>24.0</v>
      </c>
      <c r="H2602" s="81">
        <v>574440.0</v>
      </c>
      <c r="I2602" s="81">
        <v>580000.0</v>
      </c>
      <c r="J2602" s="81">
        <v>575550.0</v>
      </c>
      <c r="K2602" s="81">
        <v>580000.0</v>
      </c>
      <c r="L2602" s="82">
        <v>0.1996402877697842</v>
      </c>
      <c r="N2602" s="83">
        <f t="shared" si="1"/>
        <v>0.1996402878</v>
      </c>
      <c r="O2602" s="83">
        <f t="shared" si="2"/>
        <v>0.1996402878</v>
      </c>
      <c r="Q2602" s="83">
        <f t="shared" si="3"/>
        <v>0.009586206897</v>
      </c>
      <c r="R2602" s="83">
        <f t="shared" si="4"/>
        <v>0.001913793103</v>
      </c>
      <c r="S2602" s="83" t="b">
        <f t="shared" si="5"/>
        <v>0</v>
      </c>
      <c r="T2602" s="72"/>
      <c r="U2602" s="72"/>
      <c r="V2602" s="72"/>
      <c r="W2602" s="72"/>
      <c r="X2602" s="72"/>
      <c r="Y2602" s="72"/>
      <c r="Z2602" s="72"/>
      <c r="AA2602" s="72"/>
      <c r="AB2602" s="72"/>
      <c r="AC2602" s="72"/>
      <c r="AD2602" s="72"/>
      <c r="AE2602" s="72"/>
      <c r="AF2602" s="72"/>
      <c r="AG2602" s="72"/>
      <c r="AH2602" s="72"/>
      <c r="AI2602" s="72"/>
      <c r="AJ2602" s="72"/>
      <c r="AK2602" s="72"/>
    </row>
    <row r="2603" ht="14.25" customHeight="1">
      <c r="A2603" s="78">
        <v>2600.0</v>
      </c>
      <c r="C2603" s="78" t="str">
        <f>VLOOKUP(G2603,[1]Macrodata_CCF!$A$3:$D$55,4,FALSE)</f>
        <v>#ERROR!</v>
      </c>
      <c r="E2603" s="79" t="str">
        <f>VLOOKUP(G2603,[1]Macrodata_CCF!$A$3:$B$55,2,FALSE)</f>
        <v>#ERROR!</v>
      </c>
      <c r="F2603" s="78">
        <v>0.0</v>
      </c>
      <c r="G2603" s="80">
        <v>24.0</v>
      </c>
      <c r="H2603" s="81">
        <v>0.0</v>
      </c>
      <c r="I2603" s="81">
        <v>490000.0</v>
      </c>
      <c r="J2603" s="81">
        <v>93100.0</v>
      </c>
      <c r="K2603" s="81">
        <v>490000.0</v>
      </c>
      <c r="L2603" s="82">
        <v>0.19</v>
      </c>
      <c r="N2603" s="83">
        <f t="shared" si="1"/>
        <v>0.19</v>
      </c>
      <c r="O2603" s="83">
        <f t="shared" si="2"/>
        <v>0.19</v>
      </c>
      <c r="Q2603" s="83">
        <f t="shared" si="3"/>
        <v>1</v>
      </c>
      <c r="R2603" s="83">
        <f t="shared" si="4"/>
        <v>0.19</v>
      </c>
      <c r="S2603" s="83" t="b">
        <f t="shared" si="5"/>
        <v>0</v>
      </c>
      <c r="T2603" s="72"/>
      <c r="U2603" s="72"/>
      <c r="V2603" s="72"/>
      <c r="W2603" s="72"/>
      <c r="X2603" s="72"/>
      <c r="Y2603" s="72"/>
      <c r="Z2603" s="72"/>
      <c r="AA2603" s="72"/>
      <c r="AB2603" s="72"/>
      <c r="AC2603" s="72"/>
      <c r="AD2603" s="72"/>
      <c r="AE2603" s="72"/>
      <c r="AF2603" s="72"/>
      <c r="AG2603" s="72"/>
      <c r="AH2603" s="72"/>
      <c r="AI2603" s="72"/>
      <c r="AJ2603" s="72"/>
      <c r="AK2603" s="72"/>
    </row>
    <row r="2604" ht="14.25" customHeight="1">
      <c r="A2604" s="78">
        <v>2601.0</v>
      </c>
      <c r="C2604" s="78" t="str">
        <f>VLOOKUP(G2604,[1]Macrodata_CCF!$A$3:$D$55,4,FALSE)</f>
        <v>#ERROR!</v>
      </c>
      <c r="E2604" s="79" t="str">
        <f>VLOOKUP(G2604,[1]Macrodata_CCF!$A$3:$B$55,2,FALSE)</f>
        <v>#ERROR!</v>
      </c>
      <c r="F2604" s="78">
        <v>0.0</v>
      </c>
      <c r="G2604" s="80">
        <v>44.0</v>
      </c>
      <c r="H2604" s="81">
        <v>732115.0</v>
      </c>
      <c r="I2604" s="81">
        <v>920000.0</v>
      </c>
      <c r="J2604" s="81">
        <v>765935.0</v>
      </c>
      <c r="K2604" s="81">
        <v>1288000.0</v>
      </c>
      <c r="L2604" s="82">
        <v>0.1800037256832637</v>
      </c>
      <c r="N2604" s="83">
        <f t="shared" si="1"/>
        <v>0.1800037257</v>
      </c>
      <c r="O2604" s="83">
        <f t="shared" si="2"/>
        <v>0.1800037257</v>
      </c>
      <c r="Q2604" s="83">
        <f t="shared" si="3"/>
        <v>0.2042228261</v>
      </c>
      <c r="R2604" s="83">
        <f t="shared" si="4"/>
        <v>0.1800037257</v>
      </c>
      <c r="S2604" s="83" t="b">
        <f t="shared" si="5"/>
        <v>0</v>
      </c>
      <c r="T2604" s="72"/>
      <c r="U2604" s="72"/>
      <c r="V2604" s="72"/>
      <c r="W2604" s="72"/>
      <c r="X2604" s="72"/>
      <c r="Y2604" s="72"/>
      <c r="Z2604" s="72"/>
      <c r="AA2604" s="72"/>
      <c r="AB2604" s="72"/>
      <c r="AC2604" s="72"/>
      <c r="AD2604" s="72"/>
      <c r="AE2604" s="72"/>
      <c r="AF2604" s="72"/>
      <c r="AG2604" s="72"/>
      <c r="AH2604" s="72"/>
      <c r="AI2604" s="72"/>
      <c r="AJ2604" s="72"/>
      <c r="AK2604" s="72"/>
    </row>
    <row r="2605" ht="14.25" customHeight="1">
      <c r="A2605" s="78">
        <v>2602.0</v>
      </c>
      <c r="C2605" s="78" t="str">
        <f>VLOOKUP(G2605,[1]Macrodata_CCF!$A$3:$D$55,4,FALSE)</f>
        <v>#ERROR!</v>
      </c>
      <c r="E2605" s="79" t="str">
        <f>VLOOKUP(G2605,[1]Macrodata_CCF!$A$3:$B$55,2,FALSE)</f>
        <v>#ERROR!</v>
      </c>
      <c r="F2605" s="78">
        <v>1.0</v>
      </c>
      <c r="G2605" s="80">
        <v>47.0</v>
      </c>
      <c r="H2605" s="81">
        <v>93915.0</v>
      </c>
      <c r="I2605" s="81">
        <v>320000.0</v>
      </c>
      <c r="J2605" s="81">
        <v>209220.0</v>
      </c>
      <c r="K2605" s="81">
        <v>320000.0</v>
      </c>
      <c r="L2605" s="82">
        <v>0.5100072981400801</v>
      </c>
      <c r="N2605" s="83">
        <f t="shared" si="1"/>
        <v>0.5100072981</v>
      </c>
      <c r="O2605" s="83">
        <f t="shared" si="2"/>
        <v>0.5100072981</v>
      </c>
      <c r="Q2605" s="83">
        <f t="shared" si="3"/>
        <v>0.706515625</v>
      </c>
      <c r="R2605" s="83">
        <f t="shared" si="4"/>
        <v>0.5100072981</v>
      </c>
      <c r="S2605" s="83" t="b">
        <f t="shared" si="5"/>
        <v>0</v>
      </c>
      <c r="T2605" s="72"/>
      <c r="U2605" s="72"/>
      <c r="V2605" s="72"/>
      <c r="W2605" s="72"/>
      <c r="X2605" s="72"/>
      <c r="Y2605" s="72"/>
      <c r="Z2605" s="72"/>
      <c r="AA2605" s="72"/>
      <c r="AB2605" s="72"/>
      <c r="AC2605" s="72"/>
      <c r="AD2605" s="72"/>
      <c r="AE2605" s="72"/>
      <c r="AF2605" s="72"/>
      <c r="AG2605" s="72"/>
      <c r="AH2605" s="72"/>
      <c r="AI2605" s="72"/>
      <c r="AJ2605" s="72"/>
      <c r="AK2605" s="72"/>
    </row>
    <row r="2606" ht="14.25" customHeight="1">
      <c r="A2606" s="78">
        <v>2603.0</v>
      </c>
      <c r="C2606" s="78" t="str">
        <f>VLOOKUP(G2606,[1]Macrodata_CCF!$A$3:$D$55,4,FALSE)</f>
        <v>#ERROR!</v>
      </c>
      <c r="E2606" s="79" t="str">
        <f>VLOOKUP(G2606,[1]Macrodata_CCF!$A$3:$B$55,2,FALSE)</f>
        <v>#ERROR!</v>
      </c>
      <c r="F2606" s="78">
        <v>0.0</v>
      </c>
      <c r="G2606" s="80">
        <v>48.0</v>
      </c>
      <c r="H2606" s="81">
        <v>277855.0</v>
      </c>
      <c r="I2606" s="81">
        <v>300000.0</v>
      </c>
      <c r="J2606" s="81">
        <v>282065.0</v>
      </c>
      <c r="K2606" s="81">
        <v>300000.0</v>
      </c>
      <c r="L2606" s="82">
        <v>0.1901106344547302</v>
      </c>
      <c r="N2606" s="83">
        <f t="shared" si="1"/>
        <v>0.1901106345</v>
      </c>
      <c r="O2606" s="83">
        <f t="shared" si="2"/>
        <v>0.1901106345</v>
      </c>
      <c r="Q2606" s="83">
        <f t="shared" si="3"/>
        <v>0.07381666667</v>
      </c>
      <c r="R2606" s="83">
        <f t="shared" si="4"/>
        <v>0.01403333333</v>
      </c>
      <c r="S2606" s="83" t="b">
        <f t="shared" si="5"/>
        <v>0</v>
      </c>
      <c r="T2606" s="72"/>
      <c r="U2606" s="72"/>
      <c r="V2606" s="72"/>
      <c r="W2606" s="72"/>
      <c r="X2606" s="72"/>
      <c r="Y2606" s="72"/>
      <c r="Z2606" s="72"/>
      <c r="AA2606" s="72"/>
      <c r="AB2606" s="72"/>
      <c r="AC2606" s="72"/>
      <c r="AD2606" s="72"/>
      <c r="AE2606" s="72"/>
      <c r="AF2606" s="72"/>
      <c r="AG2606" s="72"/>
      <c r="AH2606" s="72"/>
      <c r="AI2606" s="72"/>
      <c r="AJ2606" s="72"/>
      <c r="AK2606" s="72"/>
    </row>
    <row r="2607" ht="14.25" customHeight="1">
      <c r="A2607" s="78">
        <v>2604.0</v>
      </c>
      <c r="C2607" s="78" t="str">
        <f>VLOOKUP(G2607,[1]Macrodata_CCF!$A$3:$D$55,4,FALSE)</f>
        <v>#ERROR!</v>
      </c>
      <c r="E2607" s="79" t="str">
        <f>VLOOKUP(G2607,[1]Macrodata_CCF!$A$3:$B$55,2,FALSE)</f>
        <v>#ERROR!</v>
      </c>
      <c r="F2607" s="78">
        <v>0.0</v>
      </c>
      <c r="G2607" s="80">
        <v>27.0</v>
      </c>
      <c r="H2607" s="81">
        <v>0.0</v>
      </c>
      <c r="I2607" s="81">
        <v>270000.0</v>
      </c>
      <c r="J2607" s="81">
        <v>51300.0</v>
      </c>
      <c r="K2607" s="81">
        <v>270000.0</v>
      </c>
      <c r="L2607" s="82">
        <v>0.19</v>
      </c>
      <c r="N2607" s="83">
        <f t="shared" si="1"/>
        <v>0.19</v>
      </c>
      <c r="O2607" s="83">
        <f t="shared" si="2"/>
        <v>0.19</v>
      </c>
      <c r="Q2607" s="83">
        <f t="shared" si="3"/>
        <v>1</v>
      </c>
      <c r="R2607" s="83">
        <f t="shared" si="4"/>
        <v>0.19</v>
      </c>
      <c r="S2607" s="83" t="b">
        <f t="shared" si="5"/>
        <v>0</v>
      </c>
      <c r="T2607" s="72"/>
      <c r="U2607" s="72"/>
      <c r="V2607" s="72"/>
      <c r="W2607" s="72"/>
      <c r="X2607" s="72"/>
      <c r="Y2607" s="72"/>
      <c r="Z2607" s="72"/>
      <c r="AA2607" s="72"/>
      <c r="AB2607" s="72"/>
      <c r="AC2607" s="72"/>
      <c r="AD2607" s="72"/>
      <c r="AE2607" s="72"/>
      <c r="AF2607" s="72"/>
      <c r="AG2607" s="72"/>
      <c r="AH2607" s="72"/>
      <c r="AI2607" s="72"/>
      <c r="AJ2607" s="72"/>
      <c r="AK2607" s="72"/>
    </row>
    <row r="2608" ht="14.25" customHeight="1">
      <c r="A2608" s="78">
        <v>2605.0</v>
      </c>
      <c r="C2608" s="78" t="str">
        <f>VLOOKUP(G2608,[1]Macrodata_CCF!$A$3:$D$55,4,FALSE)</f>
        <v>#ERROR!</v>
      </c>
      <c r="E2608" s="79" t="str">
        <f>VLOOKUP(G2608,[1]Macrodata_CCF!$A$3:$B$55,2,FALSE)</f>
        <v>#ERROR!</v>
      </c>
      <c r="F2608" s="78">
        <v>0.0</v>
      </c>
      <c r="G2608" s="80">
        <v>41.0</v>
      </c>
      <c r="H2608" s="81">
        <v>540290.0</v>
      </c>
      <c r="I2608" s="81">
        <v>800000.0</v>
      </c>
      <c r="J2608" s="81">
        <v>816000.0</v>
      </c>
      <c r="K2608" s="81">
        <v>800000.0</v>
      </c>
      <c r="L2608" s="82">
        <v>1.061607177236148</v>
      </c>
      <c r="N2608" s="83">
        <f t="shared" si="1"/>
        <v>1.061607177</v>
      </c>
      <c r="O2608" s="83">
        <f t="shared" si="2"/>
        <v>1</v>
      </c>
      <c r="Q2608" s="83">
        <f t="shared" si="3"/>
        <v>0.3246375</v>
      </c>
      <c r="R2608" s="83">
        <f t="shared" si="4"/>
        <v>1.061607177</v>
      </c>
      <c r="S2608" s="83" t="b">
        <f t="shared" si="5"/>
        <v>0</v>
      </c>
      <c r="T2608" s="72"/>
      <c r="U2608" s="72"/>
      <c r="V2608" s="72"/>
      <c r="W2608" s="72"/>
      <c r="X2608" s="72"/>
      <c r="Y2608" s="72"/>
      <c r="Z2608" s="72"/>
      <c r="AA2608" s="72"/>
      <c r="AB2608" s="72"/>
      <c r="AC2608" s="72"/>
      <c r="AD2608" s="72"/>
      <c r="AE2608" s="72"/>
      <c r="AF2608" s="72"/>
      <c r="AG2608" s="72"/>
      <c r="AH2608" s="72"/>
      <c r="AI2608" s="72"/>
      <c r="AJ2608" s="72"/>
      <c r="AK2608" s="72"/>
    </row>
    <row r="2609" ht="14.25" customHeight="1">
      <c r="A2609" s="78">
        <v>2606.0</v>
      </c>
      <c r="C2609" s="78" t="str">
        <f>VLOOKUP(G2609,[1]Macrodata_CCF!$A$3:$D$55,4,FALSE)</f>
        <v>#ERROR!</v>
      </c>
      <c r="E2609" s="79" t="str">
        <f>VLOOKUP(G2609,[1]Macrodata_CCF!$A$3:$B$55,2,FALSE)</f>
        <v>#ERROR!</v>
      </c>
      <c r="F2609" s="78">
        <v>0.0</v>
      </c>
      <c r="G2609" s="80">
        <v>53.0</v>
      </c>
      <c r="H2609" s="81">
        <v>1945.0</v>
      </c>
      <c r="I2609" s="81">
        <v>10000.0</v>
      </c>
      <c r="J2609" s="81">
        <v>2990.0</v>
      </c>
      <c r="K2609" s="81">
        <v>10000.0</v>
      </c>
      <c r="L2609" s="82">
        <v>0.1297330850403476</v>
      </c>
      <c r="N2609" s="83">
        <f t="shared" si="1"/>
        <v>0.129733085</v>
      </c>
      <c r="O2609" s="83">
        <f t="shared" si="2"/>
        <v>0.129733085</v>
      </c>
      <c r="Q2609" s="83">
        <f t="shared" si="3"/>
        <v>0.8055</v>
      </c>
      <c r="R2609" s="83">
        <f t="shared" si="4"/>
        <v>0.129733085</v>
      </c>
      <c r="S2609" s="83" t="b">
        <f t="shared" si="5"/>
        <v>0</v>
      </c>
      <c r="T2609" s="72"/>
      <c r="U2609" s="72"/>
      <c r="V2609" s="72"/>
      <c r="W2609" s="72"/>
      <c r="X2609" s="72"/>
      <c r="Y2609" s="72"/>
      <c r="Z2609" s="72"/>
      <c r="AA2609" s="72"/>
      <c r="AB2609" s="72"/>
      <c r="AC2609" s="72"/>
      <c r="AD2609" s="72"/>
      <c r="AE2609" s="72"/>
      <c r="AF2609" s="72"/>
      <c r="AG2609" s="72"/>
      <c r="AH2609" s="72"/>
      <c r="AI2609" s="72"/>
      <c r="AJ2609" s="72"/>
      <c r="AK2609" s="72"/>
    </row>
    <row r="2610" ht="14.25" customHeight="1">
      <c r="A2610" s="78">
        <v>2607.0</v>
      </c>
      <c r="C2610" s="78" t="str">
        <f>VLOOKUP(G2610,[1]Macrodata_CCF!$A$3:$D$55,4,FALSE)</f>
        <v>#ERROR!</v>
      </c>
      <c r="E2610" s="79" t="str">
        <f>VLOOKUP(G2610,[1]Macrodata_CCF!$A$3:$B$55,2,FALSE)</f>
        <v>#ERROR!</v>
      </c>
      <c r="F2610" s="78">
        <v>0.0</v>
      </c>
      <c r="G2610" s="80">
        <v>6.0</v>
      </c>
      <c r="H2610" s="81">
        <v>185160.0</v>
      </c>
      <c r="I2610" s="81">
        <v>950000.0</v>
      </c>
      <c r="J2610" s="81">
        <v>429910.0</v>
      </c>
      <c r="K2610" s="81">
        <v>950000.0</v>
      </c>
      <c r="L2610" s="82">
        <v>0.3200015689555986</v>
      </c>
      <c r="N2610" s="83">
        <f t="shared" si="1"/>
        <v>0.320001569</v>
      </c>
      <c r="O2610" s="83">
        <f t="shared" si="2"/>
        <v>0.320001569</v>
      </c>
      <c r="Q2610" s="83">
        <f t="shared" si="3"/>
        <v>0.8050947368</v>
      </c>
      <c r="R2610" s="83">
        <f t="shared" si="4"/>
        <v>0.320001569</v>
      </c>
      <c r="S2610" s="83" t="b">
        <f t="shared" si="5"/>
        <v>0</v>
      </c>
      <c r="T2610" s="72"/>
      <c r="U2610" s="72"/>
      <c r="V2610" s="72"/>
      <c r="W2610" s="72"/>
      <c r="X2610" s="72"/>
      <c r="Y2610" s="72"/>
      <c r="Z2610" s="72"/>
      <c r="AA2610" s="72"/>
      <c r="AB2610" s="72"/>
      <c r="AC2610" s="72"/>
      <c r="AD2610" s="72"/>
      <c r="AE2610" s="72"/>
      <c r="AF2610" s="72"/>
      <c r="AG2610" s="72"/>
      <c r="AH2610" s="72"/>
      <c r="AI2610" s="72"/>
      <c r="AJ2610" s="72"/>
      <c r="AK2610" s="72"/>
    </row>
    <row r="2611" ht="14.25" customHeight="1">
      <c r="A2611" s="78">
        <v>2608.0</v>
      </c>
      <c r="C2611" s="78" t="str">
        <f>VLOOKUP(G2611,[1]Macrodata_CCF!$A$3:$D$55,4,FALSE)</f>
        <v>#ERROR!</v>
      </c>
      <c r="E2611" s="79" t="str">
        <f>VLOOKUP(G2611,[1]Macrodata_CCF!$A$3:$B$55,2,FALSE)</f>
        <v>#ERROR!</v>
      </c>
      <c r="F2611" s="78">
        <v>0.0</v>
      </c>
      <c r="G2611" s="80">
        <v>36.0</v>
      </c>
      <c r="H2611" s="81">
        <v>0.0</v>
      </c>
      <c r="I2611" s="81">
        <v>210000.0</v>
      </c>
      <c r="J2611" s="81">
        <v>214200.0</v>
      </c>
      <c r="K2611" s="81">
        <v>210000.0</v>
      </c>
      <c r="L2611" s="82">
        <v>1.02</v>
      </c>
      <c r="N2611" s="83">
        <f t="shared" si="1"/>
        <v>1.02</v>
      </c>
      <c r="O2611" s="83">
        <f t="shared" si="2"/>
        <v>1</v>
      </c>
      <c r="Q2611" s="83">
        <f t="shared" si="3"/>
        <v>1</v>
      </c>
      <c r="R2611" s="83">
        <f t="shared" si="4"/>
        <v>1.02</v>
      </c>
      <c r="S2611" s="83" t="b">
        <f t="shared" si="5"/>
        <v>0</v>
      </c>
      <c r="T2611" s="72"/>
      <c r="U2611" s="72"/>
      <c r="V2611" s="72"/>
      <c r="W2611" s="72"/>
      <c r="X2611" s="72"/>
      <c r="Y2611" s="72"/>
      <c r="Z2611" s="72"/>
      <c r="AA2611" s="72"/>
      <c r="AB2611" s="72"/>
      <c r="AC2611" s="72"/>
      <c r="AD2611" s="72"/>
      <c r="AE2611" s="72"/>
      <c r="AF2611" s="72"/>
      <c r="AG2611" s="72"/>
      <c r="AH2611" s="72"/>
      <c r="AI2611" s="72"/>
      <c r="AJ2611" s="72"/>
      <c r="AK2611" s="72"/>
    </row>
    <row r="2612" ht="14.25" customHeight="1">
      <c r="A2612" s="78">
        <v>2609.0</v>
      </c>
      <c r="C2612" s="78" t="str">
        <f>VLOOKUP(G2612,[1]Macrodata_CCF!$A$3:$D$55,4,FALSE)</f>
        <v>#ERROR!</v>
      </c>
      <c r="E2612" s="79" t="str">
        <f>VLOOKUP(G2612,[1]Macrodata_CCF!$A$3:$B$55,2,FALSE)</f>
        <v>#ERROR!</v>
      </c>
      <c r="F2612" s="78">
        <v>0.0</v>
      </c>
      <c r="G2612" s="80">
        <v>22.0</v>
      </c>
      <c r="H2612" s="81">
        <v>90655.0</v>
      </c>
      <c r="I2612" s="81">
        <v>180000.0</v>
      </c>
      <c r="J2612" s="81">
        <v>104950.0</v>
      </c>
      <c r="K2612" s="81">
        <v>180000.0</v>
      </c>
      <c r="L2612" s="82">
        <v>0.159997761486373</v>
      </c>
      <c r="N2612" s="83">
        <f t="shared" si="1"/>
        <v>0.1599977615</v>
      </c>
      <c r="O2612" s="83">
        <f t="shared" si="2"/>
        <v>0.1599977615</v>
      </c>
      <c r="Q2612" s="83">
        <f t="shared" si="3"/>
        <v>0.4963611111</v>
      </c>
      <c r="R2612" s="83">
        <f t="shared" si="4"/>
        <v>0.1599977615</v>
      </c>
      <c r="S2612" s="83" t="b">
        <f t="shared" si="5"/>
        <v>0</v>
      </c>
      <c r="T2612" s="72"/>
      <c r="U2612" s="72"/>
      <c r="V2612" s="72"/>
      <c r="W2612" s="72"/>
      <c r="X2612" s="72"/>
      <c r="Y2612" s="72"/>
      <c r="Z2612" s="72"/>
      <c r="AA2612" s="72"/>
      <c r="AB2612" s="72"/>
      <c r="AC2612" s="72"/>
      <c r="AD2612" s="72"/>
      <c r="AE2612" s="72"/>
      <c r="AF2612" s="72"/>
      <c r="AG2612" s="72"/>
      <c r="AH2612" s="72"/>
      <c r="AI2612" s="72"/>
      <c r="AJ2612" s="72"/>
      <c r="AK2612" s="72"/>
    </row>
    <row r="2613" ht="14.25" customHeight="1">
      <c r="A2613" s="78">
        <v>2610.0</v>
      </c>
      <c r="C2613" s="78" t="str">
        <f>VLOOKUP(G2613,[1]Macrodata_CCF!$A$3:$D$55,4,FALSE)</f>
        <v>#ERROR!</v>
      </c>
      <c r="E2613" s="79" t="str">
        <f>VLOOKUP(G2613,[1]Macrodata_CCF!$A$3:$B$55,2,FALSE)</f>
        <v>#ERROR!</v>
      </c>
      <c r="F2613" s="78">
        <v>0.0</v>
      </c>
      <c r="G2613" s="80">
        <v>41.0</v>
      </c>
      <c r="H2613" s="81">
        <v>519580.0</v>
      </c>
      <c r="I2613" s="81">
        <v>620000.0</v>
      </c>
      <c r="J2613" s="81">
        <v>557740.0</v>
      </c>
      <c r="K2613" s="81">
        <v>620000.0</v>
      </c>
      <c r="L2613" s="82">
        <v>0.3800039832702649</v>
      </c>
      <c r="N2613" s="83">
        <f t="shared" si="1"/>
        <v>0.3800039833</v>
      </c>
      <c r="O2613" s="83">
        <f t="shared" si="2"/>
        <v>0.3800039833</v>
      </c>
      <c r="Q2613" s="83">
        <f t="shared" si="3"/>
        <v>0.1619677419</v>
      </c>
      <c r="R2613" s="83">
        <f t="shared" si="4"/>
        <v>0.3800039833</v>
      </c>
      <c r="S2613" s="83" t="b">
        <f t="shared" si="5"/>
        <v>0</v>
      </c>
      <c r="T2613" s="72"/>
      <c r="U2613" s="72"/>
      <c r="V2613" s="72"/>
      <c r="W2613" s="72"/>
      <c r="X2613" s="72"/>
      <c r="Y2613" s="72"/>
      <c r="Z2613" s="72"/>
      <c r="AA2613" s="72"/>
      <c r="AB2613" s="72"/>
      <c r="AC2613" s="72"/>
      <c r="AD2613" s="72"/>
      <c r="AE2613" s="72"/>
      <c r="AF2613" s="72"/>
      <c r="AG2613" s="72"/>
      <c r="AH2613" s="72"/>
      <c r="AI2613" s="72"/>
      <c r="AJ2613" s="72"/>
      <c r="AK2613" s="72"/>
    </row>
    <row r="2614" ht="14.25" customHeight="1">
      <c r="A2614" s="78">
        <v>2611.0</v>
      </c>
      <c r="C2614" s="78" t="str">
        <f>VLOOKUP(G2614,[1]Macrodata_CCF!$A$3:$D$55,4,FALSE)</f>
        <v>#ERROR!</v>
      </c>
      <c r="E2614" s="79" t="str">
        <f>VLOOKUP(G2614,[1]Macrodata_CCF!$A$3:$B$55,2,FALSE)</f>
        <v>#ERROR!</v>
      </c>
      <c r="F2614" s="78">
        <v>0.0</v>
      </c>
      <c r="G2614" s="80">
        <v>35.0</v>
      </c>
      <c r="H2614" s="81">
        <v>118505.0</v>
      </c>
      <c r="I2614" s="81">
        <v>860000.0</v>
      </c>
      <c r="J2614" s="81">
        <v>185240.0</v>
      </c>
      <c r="K2614" s="81">
        <v>860000.0</v>
      </c>
      <c r="L2614" s="82">
        <v>0.09000060688204237</v>
      </c>
      <c r="N2614" s="83">
        <f t="shared" si="1"/>
        <v>0.09000060688</v>
      </c>
      <c r="O2614" s="83">
        <f t="shared" si="2"/>
        <v>0.09000060688</v>
      </c>
      <c r="Q2614" s="83">
        <f t="shared" si="3"/>
        <v>0.8622034884</v>
      </c>
      <c r="R2614" s="83">
        <f t="shared" si="4"/>
        <v>0.09000060688</v>
      </c>
      <c r="S2614" s="83" t="b">
        <f t="shared" si="5"/>
        <v>0</v>
      </c>
      <c r="T2614" s="72"/>
      <c r="U2614" s="72"/>
      <c r="V2614" s="72"/>
      <c r="W2614" s="72"/>
      <c r="X2614" s="72"/>
      <c r="Y2614" s="72"/>
      <c r="Z2614" s="72"/>
      <c r="AA2614" s="72"/>
      <c r="AB2614" s="72"/>
      <c r="AC2614" s="72"/>
      <c r="AD2614" s="72"/>
      <c r="AE2614" s="72"/>
      <c r="AF2614" s="72"/>
      <c r="AG2614" s="72"/>
      <c r="AH2614" s="72"/>
      <c r="AI2614" s="72"/>
      <c r="AJ2614" s="72"/>
      <c r="AK2614" s="72"/>
    </row>
    <row r="2615" ht="14.25" customHeight="1">
      <c r="A2615" s="78">
        <v>2612.0</v>
      </c>
      <c r="C2615" s="78" t="str">
        <f>VLOOKUP(G2615,[1]Macrodata_CCF!$A$3:$D$55,4,FALSE)</f>
        <v>#ERROR!</v>
      </c>
      <c r="E2615" s="79" t="str">
        <f>VLOOKUP(G2615,[1]Macrodata_CCF!$A$3:$B$55,2,FALSE)</f>
        <v>#ERROR!</v>
      </c>
      <c r="F2615" s="78">
        <v>0.0</v>
      </c>
      <c r="G2615" s="80">
        <v>38.0</v>
      </c>
      <c r="H2615" s="81">
        <v>532310.0</v>
      </c>
      <c r="I2615" s="81">
        <v>560000.0</v>
      </c>
      <c r="J2615" s="81">
        <v>534525.0</v>
      </c>
      <c r="K2615" s="81">
        <v>560000.0</v>
      </c>
      <c r="L2615" s="82">
        <v>0.07999277717587577</v>
      </c>
      <c r="N2615" s="83">
        <f t="shared" si="1"/>
        <v>0.07999277718</v>
      </c>
      <c r="O2615" s="83">
        <f t="shared" si="2"/>
        <v>0.07999277718</v>
      </c>
      <c r="Q2615" s="83">
        <f t="shared" si="3"/>
        <v>0.04944642857</v>
      </c>
      <c r="R2615" s="83">
        <f t="shared" si="4"/>
        <v>0.003955357143</v>
      </c>
      <c r="S2615" s="83" t="b">
        <f t="shared" si="5"/>
        <v>0</v>
      </c>
      <c r="T2615" s="72"/>
      <c r="U2615" s="72"/>
      <c r="V2615" s="72"/>
      <c r="W2615" s="72"/>
      <c r="X2615" s="72"/>
      <c r="Y2615" s="72"/>
      <c r="Z2615" s="72"/>
      <c r="AA2615" s="72"/>
      <c r="AB2615" s="72"/>
      <c r="AC2615" s="72"/>
      <c r="AD2615" s="72"/>
      <c r="AE2615" s="72"/>
      <c r="AF2615" s="72"/>
      <c r="AG2615" s="72"/>
      <c r="AH2615" s="72"/>
      <c r="AI2615" s="72"/>
      <c r="AJ2615" s="72"/>
      <c r="AK2615" s="72"/>
    </row>
    <row r="2616" ht="14.25" customHeight="1">
      <c r="A2616" s="78">
        <v>2613.0</v>
      </c>
      <c r="C2616" s="78" t="str">
        <f>VLOOKUP(G2616,[1]Macrodata_CCF!$A$3:$D$55,4,FALSE)</f>
        <v>#ERROR!</v>
      </c>
      <c r="E2616" s="79" t="str">
        <f>VLOOKUP(G2616,[1]Macrodata_CCF!$A$3:$B$55,2,FALSE)</f>
        <v>#ERROR!</v>
      </c>
      <c r="F2616" s="78">
        <v>0.0</v>
      </c>
      <c r="G2616" s="80">
        <v>37.0</v>
      </c>
      <c r="H2616" s="81">
        <v>603760.0</v>
      </c>
      <c r="I2616" s="81">
        <v>620000.0</v>
      </c>
      <c r="J2616" s="81">
        <v>605710.0</v>
      </c>
      <c r="K2616" s="81">
        <v>620000.0</v>
      </c>
      <c r="L2616" s="82">
        <v>0.1200738916256158</v>
      </c>
      <c r="N2616" s="83">
        <f t="shared" si="1"/>
        <v>0.1200738916</v>
      </c>
      <c r="O2616" s="83">
        <f t="shared" si="2"/>
        <v>0.1200738916</v>
      </c>
      <c r="Q2616" s="83">
        <f t="shared" si="3"/>
        <v>0.02619354839</v>
      </c>
      <c r="R2616" s="83">
        <f t="shared" si="4"/>
        <v>0.00314516129</v>
      </c>
      <c r="S2616" s="83" t="b">
        <f t="shared" si="5"/>
        <v>0</v>
      </c>
      <c r="T2616" s="72"/>
      <c r="U2616" s="72"/>
      <c r="V2616" s="72"/>
      <c r="W2616" s="72"/>
      <c r="X2616" s="72"/>
      <c r="Y2616" s="72"/>
      <c r="Z2616" s="72"/>
      <c r="AA2616" s="72"/>
      <c r="AB2616" s="72"/>
      <c r="AC2616" s="72"/>
      <c r="AD2616" s="72"/>
      <c r="AE2616" s="72"/>
      <c r="AF2616" s="72"/>
      <c r="AG2616" s="72"/>
      <c r="AH2616" s="72"/>
      <c r="AI2616" s="72"/>
      <c r="AJ2616" s="72"/>
      <c r="AK2616" s="72"/>
    </row>
    <row r="2617" ht="14.25" customHeight="1">
      <c r="A2617" s="78">
        <v>2614.0</v>
      </c>
      <c r="C2617" s="78" t="str">
        <f>VLOOKUP(G2617,[1]Macrodata_CCF!$A$3:$D$55,4,FALSE)</f>
        <v>#ERROR!</v>
      </c>
      <c r="E2617" s="79" t="str">
        <f>VLOOKUP(G2617,[1]Macrodata_CCF!$A$3:$B$55,2,FALSE)</f>
        <v>#ERROR!</v>
      </c>
      <c r="F2617" s="78">
        <v>0.0</v>
      </c>
      <c r="G2617" s="80">
        <v>14.0</v>
      </c>
      <c r="H2617" s="81">
        <v>95175.0</v>
      </c>
      <c r="I2617" s="81">
        <v>550000.0</v>
      </c>
      <c r="J2617" s="81">
        <v>177045.0</v>
      </c>
      <c r="K2617" s="81">
        <v>550000.0</v>
      </c>
      <c r="L2617" s="82">
        <v>0.1800032979717474</v>
      </c>
      <c r="N2617" s="83">
        <f t="shared" si="1"/>
        <v>0.180003298</v>
      </c>
      <c r="O2617" s="83">
        <f t="shared" si="2"/>
        <v>0.180003298</v>
      </c>
      <c r="Q2617" s="83">
        <f t="shared" si="3"/>
        <v>0.8269545455</v>
      </c>
      <c r="R2617" s="83">
        <f t="shared" si="4"/>
        <v>0.180003298</v>
      </c>
      <c r="S2617" s="83" t="b">
        <f t="shared" si="5"/>
        <v>0</v>
      </c>
      <c r="T2617" s="72"/>
      <c r="U2617" s="72"/>
      <c r="V2617" s="72"/>
      <c r="W2617" s="72"/>
      <c r="X2617" s="72"/>
      <c r="Y2617" s="72"/>
      <c r="Z2617" s="72"/>
      <c r="AA2617" s="72"/>
      <c r="AB2617" s="72"/>
      <c r="AC2617" s="72"/>
      <c r="AD2617" s="72"/>
      <c r="AE2617" s="72"/>
      <c r="AF2617" s="72"/>
      <c r="AG2617" s="72"/>
      <c r="AH2617" s="72"/>
      <c r="AI2617" s="72"/>
      <c r="AJ2617" s="72"/>
      <c r="AK2617" s="72"/>
    </row>
    <row r="2618" ht="14.25" customHeight="1">
      <c r="A2618" s="78">
        <v>2615.0</v>
      </c>
      <c r="C2618" s="78" t="str">
        <f>VLOOKUP(G2618,[1]Macrodata_CCF!$A$3:$D$55,4,FALSE)</f>
        <v>#ERROR!</v>
      </c>
      <c r="E2618" s="79" t="str">
        <f>VLOOKUP(G2618,[1]Macrodata_CCF!$A$3:$B$55,2,FALSE)</f>
        <v>#ERROR!</v>
      </c>
      <c r="F2618" s="78">
        <v>0.0</v>
      </c>
      <c r="G2618" s="80">
        <v>46.0</v>
      </c>
      <c r="H2618" s="81">
        <v>210260.0</v>
      </c>
      <c r="I2618" s="81">
        <v>560000.0</v>
      </c>
      <c r="J2618" s="81">
        <v>266220.0</v>
      </c>
      <c r="K2618" s="81">
        <v>840000.0</v>
      </c>
      <c r="L2618" s="82">
        <v>0.1600045748270144</v>
      </c>
      <c r="N2618" s="83">
        <f t="shared" si="1"/>
        <v>0.1600045748</v>
      </c>
      <c r="O2618" s="83">
        <f t="shared" si="2"/>
        <v>0.1600045748</v>
      </c>
      <c r="Q2618" s="83">
        <f t="shared" si="3"/>
        <v>0.6245357143</v>
      </c>
      <c r="R2618" s="83">
        <f t="shared" si="4"/>
        <v>0.1600045748</v>
      </c>
      <c r="S2618" s="83" t="b">
        <f t="shared" si="5"/>
        <v>0</v>
      </c>
      <c r="T2618" s="72"/>
      <c r="U2618" s="72"/>
      <c r="V2618" s="72"/>
      <c r="W2618" s="72"/>
      <c r="X2618" s="72"/>
      <c r="Y2618" s="72"/>
      <c r="Z2618" s="72"/>
      <c r="AA2618" s="72"/>
      <c r="AB2618" s="72"/>
      <c r="AC2618" s="72"/>
      <c r="AD2618" s="72"/>
      <c r="AE2618" s="72"/>
      <c r="AF2618" s="72"/>
      <c r="AG2618" s="72"/>
      <c r="AH2618" s="72"/>
      <c r="AI2618" s="72"/>
      <c r="AJ2618" s="72"/>
      <c r="AK2618" s="72"/>
    </row>
    <row r="2619" ht="14.25" customHeight="1">
      <c r="A2619" s="78">
        <v>2616.0</v>
      </c>
      <c r="C2619" s="78" t="str">
        <f>VLOOKUP(G2619,[1]Macrodata_CCF!$A$3:$D$55,4,FALSE)</f>
        <v>#ERROR!</v>
      </c>
      <c r="E2619" s="79" t="str">
        <f>VLOOKUP(G2619,[1]Macrodata_CCF!$A$3:$B$55,2,FALSE)</f>
        <v>#ERROR!</v>
      </c>
      <c r="F2619" s="78">
        <v>0.0</v>
      </c>
      <c r="G2619" s="80">
        <v>16.0</v>
      </c>
      <c r="H2619" s="81">
        <v>23590.0</v>
      </c>
      <c r="I2619" s="81">
        <v>60000.0</v>
      </c>
      <c r="J2619" s="81">
        <v>30510.0</v>
      </c>
      <c r="K2619" s="81">
        <v>90000.0</v>
      </c>
      <c r="L2619" s="82">
        <v>0.1900576764625103</v>
      </c>
      <c r="N2619" s="83">
        <f t="shared" si="1"/>
        <v>0.1900576765</v>
      </c>
      <c r="O2619" s="83">
        <f t="shared" si="2"/>
        <v>0.1900576765</v>
      </c>
      <c r="Q2619" s="83">
        <f t="shared" si="3"/>
        <v>0.6068333333</v>
      </c>
      <c r="R2619" s="83">
        <f t="shared" si="4"/>
        <v>0.1900576765</v>
      </c>
      <c r="S2619" s="83" t="b">
        <f t="shared" si="5"/>
        <v>0</v>
      </c>
      <c r="T2619" s="72"/>
      <c r="U2619" s="72"/>
      <c r="V2619" s="72"/>
      <c r="W2619" s="72"/>
      <c r="X2619" s="72"/>
      <c r="Y2619" s="72"/>
      <c r="Z2619" s="72"/>
      <c r="AA2619" s="72"/>
      <c r="AB2619" s="72"/>
      <c r="AC2619" s="72"/>
      <c r="AD2619" s="72"/>
      <c r="AE2619" s="72"/>
      <c r="AF2619" s="72"/>
      <c r="AG2619" s="72"/>
      <c r="AH2619" s="72"/>
      <c r="AI2619" s="72"/>
      <c r="AJ2619" s="72"/>
      <c r="AK2619" s="72"/>
    </row>
    <row r="2620" ht="14.25" customHeight="1">
      <c r="A2620" s="78">
        <v>2617.0</v>
      </c>
      <c r="C2620" s="78" t="str">
        <f>VLOOKUP(G2620,[1]Macrodata_CCF!$A$3:$D$55,4,FALSE)</f>
        <v>#ERROR!</v>
      </c>
      <c r="E2620" s="79" t="str">
        <f>VLOOKUP(G2620,[1]Macrodata_CCF!$A$3:$B$55,2,FALSE)</f>
        <v>#ERROR!</v>
      </c>
      <c r="F2620" s="78">
        <v>0.0</v>
      </c>
      <c r="G2620" s="80">
        <v>45.0</v>
      </c>
      <c r="H2620" s="81">
        <v>165375.0</v>
      </c>
      <c r="I2620" s="81">
        <v>980000.0</v>
      </c>
      <c r="J2620" s="81">
        <v>303860.0</v>
      </c>
      <c r="K2620" s="81">
        <v>1372000.0</v>
      </c>
      <c r="L2620" s="82">
        <v>0.1699984655516342</v>
      </c>
      <c r="N2620" s="83">
        <f t="shared" si="1"/>
        <v>0.1699984656</v>
      </c>
      <c r="O2620" s="83">
        <f t="shared" si="2"/>
        <v>0.1699984656</v>
      </c>
      <c r="Q2620" s="83">
        <f t="shared" si="3"/>
        <v>0.83125</v>
      </c>
      <c r="R2620" s="83">
        <f t="shared" si="4"/>
        <v>0.1699984656</v>
      </c>
      <c r="S2620" s="83" t="b">
        <f t="shared" si="5"/>
        <v>0</v>
      </c>
      <c r="T2620" s="72"/>
      <c r="U2620" s="72"/>
      <c r="V2620" s="72"/>
      <c r="W2620" s="72"/>
      <c r="X2620" s="72"/>
      <c r="Y2620" s="72"/>
      <c r="Z2620" s="72"/>
      <c r="AA2620" s="72"/>
      <c r="AB2620" s="72"/>
      <c r="AC2620" s="72"/>
      <c r="AD2620" s="72"/>
      <c r="AE2620" s="72"/>
      <c r="AF2620" s="72"/>
      <c r="AG2620" s="72"/>
      <c r="AH2620" s="72"/>
      <c r="AI2620" s="72"/>
      <c r="AJ2620" s="72"/>
      <c r="AK2620" s="72"/>
    </row>
    <row r="2621" ht="14.25" customHeight="1">
      <c r="A2621" s="78">
        <v>2618.0</v>
      </c>
      <c r="C2621" s="78" t="str">
        <f>VLOOKUP(G2621,[1]Macrodata_CCF!$A$3:$D$55,4,FALSE)</f>
        <v>#ERROR!</v>
      </c>
      <c r="E2621" s="79" t="str">
        <f>VLOOKUP(G2621,[1]Macrodata_CCF!$A$3:$B$55,2,FALSE)</f>
        <v>#ERROR!</v>
      </c>
      <c r="F2621" s="78">
        <v>0.0</v>
      </c>
      <c r="G2621" s="80">
        <v>14.0</v>
      </c>
      <c r="H2621" s="81">
        <v>5360.0</v>
      </c>
      <c r="I2621" s="81">
        <v>410000.0</v>
      </c>
      <c r="J2621" s="81">
        <v>1315.0</v>
      </c>
      <c r="K2621" s="81">
        <v>410000.0</v>
      </c>
      <c r="L2621" s="82">
        <v>-0.00999654013444049</v>
      </c>
      <c r="N2621" s="83">
        <f t="shared" si="1"/>
        <v>-0.009996540134</v>
      </c>
      <c r="O2621" s="83">
        <f t="shared" si="2"/>
        <v>0</v>
      </c>
      <c r="Q2621" s="83">
        <f t="shared" si="3"/>
        <v>0.9869268293</v>
      </c>
      <c r="R2621" s="83">
        <f t="shared" si="4"/>
        <v>-0.009996540134</v>
      </c>
      <c r="S2621" s="83" t="b">
        <f t="shared" si="5"/>
        <v>0</v>
      </c>
      <c r="T2621" s="72"/>
      <c r="U2621" s="72"/>
      <c r="V2621" s="72"/>
      <c r="W2621" s="72"/>
      <c r="X2621" s="72"/>
      <c r="Y2621" s="72"/>
      <c r="Z2621" s="72"/>
      <c r="AA2621" s="72"/>
      <c r="AB2621" s="72"/>
      <c r="AC2621" s="72"/>
      <c r="AD2621" s="72"/>
      <c r="AE2621" s="72"/>
      <c r="AF2621" s="72"/>
      <c r="AG2621" s="72"/>
      <c r="AH2621" s="72"/>
      <c r="AI2621" s="72"/>
      <c r="AJ2621" s="72"/>
      <c r="AK2621" s="72"/>
    </row>
    <row r="2622" ht="14.25" customHeight="1">
      <c r="A2622" s="78">
        <v>2619.0</v>
      </c>
      <c r="C2622" s="78" t="str">
        <f>VLOOKUP(G2622,[1]Macrodata_CCF!$A$3:$D$55,4,FALSE)</f>
        <v>#ERROR!</v>
      </c>
      <c r="E2622" s="79" t="str">
        <f>VLOOKUP(G2622,[1]Macrodata_CCF!$A$3:$B$55,2,FALSE)</f>
        <v>#ERROR!</v>
      </c>
      <c r="F2622" s="78">
        <v>0.0</v>
      </c>
      <c r="G2622" s="80">
        <v>42.0</v>
      </c>
      <c r="H2622" s="81">
        <v>202160.0</v>
      </c>
      <c r="I2622" s="81">
        <v>580000.0</v>
      </c>
      <c r="J2622" s="81">
        <v>319290.0</v>
      </c>
      <c r="K2622" s="81">
        <v>580000.0</v>
      </c>
      <c r="L2622" s="82">
        <v>0.3099989413508363</v>
      </c>
      <c r="N2622" s="83">
        <f t="shared" si="1"/>
        <v>0.3099989414</v>
      </c>
      <c r="O2622" s="83">
        <f t="shared" si="2"/>
        <v>0.3099989414</v>
      </c>
      <c r="Q2622" s="83">
        <f t="shared" si="3"/>
        <v>0.6514482759</v>
      </c>
      <c r="R2622" s="83">
        <f t="shared" si="4"/>
        <v>0.3099989414</v>
      </c>
      <c r="S2622" s="83" t="b">
        <f t="shared" si="5"/>
        <v>0</v>
      </c>
      <c r="T2622" s="72"/>
      <c r="U2622" s="72"/>
      <c r="V2622" s="72"/>
      <c r="W2622" s="72"/>
      <c r="X2622" s="72"/>
      <c r="Y2622" s="72"/>
      <c r="Z2622" s="72"/>
      <c r="AA2622" s="72"/>
      <c r="AB2622" s="72"/>
      <c r="AC2622" s="72"/>
      <c r="AD2622" s="72"/>
      <c r="AE2622" s="72"/>
      <c r="AF2622" s="72"/>
      <c r="AG2622" s="72"/>
      <c r="AH2622" s="72"/>
      <c r="AI2622" s="72"/>
      <c r="AJ2622" s="72"/>
      <c r="AK2622" s="72"/>
    </row>
    <row r="2623" ht="14.25" customHeight="1">
      <c r="A2623" s="78">
        <v>2620.0</v>
      </c>
      <c r="C2623" s="78" t="str">
        <f>VLOOKUP(G2623,[1]Macrodata_CCF!$A$3:$D$55,4,FALSE)</f>
        <v>#ERROR!</v>
      </c>
      <c r="E2623" s="79" t="str">
        <f>VLOOKUP(G2623,[1]Macrodata_CCF!$A$3:$B$55,2,FALSE)</f>
        <v>#ERROR!</v>
      </c>
      <c r="F2623" s="78">
        <v>0.0</v>
      </c>
      <c r="G2623" s="80">
        <v>3.0</v>
      </c>
      <c r="H2623" s="81">
        <v>467280.0</v>
      </c>
      <c r="I2623" s="81">
        <v>660000.0</v>
      </c>
      <c r="J2623" s="81">
        <v>527025.0</v>
      </c>
      <c r="K2623" s="81">
        <v>660000.0</v>
      </c>
      <c r="L2623" s="82">
        <v>0.3100093399750934</v>
      </c>
      <c r="N2623" s="83">
        <f t="shared" si="1"/>
        <v>0.31000934</v>
      </c>
      <c r="O2623" s="83">
        <f t="shared" si="2"/>
        <v>0.31000934</v>
      </c>
      <c r="Q2623" s="83">
        <f t="shared" si="3"/>
        <v>0.292</v>
      </c>
      <c r="R2623" s="83">
        <f t="shared" si="4"/>
        <v>0.31000934</v>
      </c>
      <c r="S2623" s="83" t="b">
        <f t="shared" si="5"/>
        <v>0</v>
      </c>
      <c r="T2623" s="72"/>
      <c r="U2623" s="72"/>
      <c r="V2623" s="72"/>
      <c r="W2623" s="72"/>
      <c r="X2623" s="72"/>
      <c r="Y2623" s="72"/>
      <c r="Z2623" s="72"/>
      <c r="AA2623" s="72"/>
      <c r="AB2623" s="72"/>
      <c r="AC2623" s="72"/>
      <c r="AD2623" s="72"/>
      <c r="AE2623" s="72"/>
      <c r="AF2623" s="72"/>
      <c r="AG2623" s="72"/>
      <c r="AH2623" s="72"/>
      <c r="AI2623" s="72"/>
      <c r="AJ2623" s="72"/>
      <c r="AK2623" s="72"/>
    </row>
    <row r="2624" ht="14.25" customHeight="1">
      <c r="A2624" s="78">
        <v>2621.0</v>
      </c>
      <c r="C2624" s="78" t="str">
        <f>VLOOKUP(G2624,[1]Macrodata_CCF!$A$3:$D$55,4,FALSE)</f>
        <v>#ERROR!</v>
      </c>
      <c r="E2624" s="79" t="str">
        <f>VLOOKUP(G2624,[1]Macrodata_CCF!$A$3:$B$55,2,FALSE)</f>
        <v>#ERROR!</v>
      </c>
      <c r="F2624" s="78">
        <v>0.0</v>
      </c>
      <c r="G2624" s="80">
        <v>9.0</v>
      </c>
      <c r="H2624" s="81">
        <v>105760.0</v>
      </c>
      <c r="I2624" s="81">
        <v>350000.0</v>
      </c>
      <c r="J2624" s="81">
        <v>154610.0</v>
      </c>
      <c r="K2624" s="81">
        <v>350000.0</v>
      </c>
      <c r="L2624" s="82">
        <v>0.200008188666885</v>
      </c>
      <c r="N2624" s="83">
        <f t="shared" si="1"/>
        <v>0.2000081887</v>
      </c>
      <c r="O2624" s="83">
        <f t="shared" si="2"/>
        <v>0.2000081887</v>
      </c>
      <c r="Q2624" s="83">
        <f t="shared" si="3"/>
        <v>0.6978285714</v>
      </c>
      <c r="R2624" s="83">
        <f t="shared" si="4"/>
        <v>0.2000081887</v>
      </c>
      <c r="S2624" s="83" t="b">
        <f t="shared" si="5"/>
        <v>0</v>
      </c>
      <c r="T2624" s="72"/>
      <c r="U2624" s="72"/>
      <c r="V2624" s="72"/>
      <c r="W2624" s="72"/>
      <c r="X2624" s="72"/>
      <c r="Y2624" s="72"/>
      <c r="Z2624" s="72"/>
      <c r="AA2624" s="72"/>
      <c r="AB2624" s="72"/>
      <c r="AC2624" s="72"/>
      <c r="AD2624" s="72"/>
      <c r="AE2624" s="72"/>
      <c r="AF2624" s="72"/>
      <c r="AG2624" s="72"/>
      <c r="AH2624" s="72"/>
      <c r="AI2624" s="72"/>
      <c r="AJ2624" s="72"/>
      <c r="AK2624" s="72"/>
    </row>
    <row r="2625" ht="14.25" customHeight="1">
      <c r="A2625" s="78">
        <v>2622.0</v>
      </c>
      <c r="C2625" s="78" t="str">
        <f>VLOOKUP(G2625,[1]Macrodata_CCF!$A$3:$D$55,4,FALSE)</f>
        <v>#ERROR!</v>
      </c>
      <c r="E2625" s="79" t="str">
        <f>VLOOKUP(G2625,[1]Macrodata_CCF!$A$3:$B$55,2,FALSE)</f>
        <v>#ERROR!</v>
      </c>
      <c r="F2625" s="78">
        <v>0.0</v>
      </c>
      <c r="G2625" s="80">
        <v>28.0</v>
      </c>
      <c r="H2625" s="81">
        <v>0.0</v>
      </c>
      <c r="I2625" s="81">
        <v>760000.0</v>
      </c>
      <c r="J2625" s="81">
        <v>121600.0</v>
      </c>
      <c r="K2625" s="81">
        <v>760000.0</v>
      </c>
      <c r="L2625" s="82">
        <v>0.16</v>
      </c>
      <c r="N2625" s="83">
        <f t="shared" si="1"/>
        <v>0.16</v>
      </c>
      <c r="O2625" s="83">
        <f t="shared" si="2"/>
        <v>0.16</v>
      </c>
      <c r="Q2625" s="83">
        <f t="shared" si="3"/>
        <v>1</v>
      </c>
      <c r="R2625" s="83">
        <f t="shared" si="4"/>
        <v>0.16</v>
      </c>
      <c r="S2625" s="83" t="b">
        <f t="shared" si="5"/>
        <v>0</v>
      </c>
      <c r="T2625" s="72"/>
      <c r="U2625" s="72"/>
      <c r="V2625" s="72"/>
      <c r="W2625" s="72"/>
      <c r="X2625" s="72"/>
      <c r="Y2625" s="72"/>
      <c r="Z2625" s="72"/>
      <c r="AA2625" s="72"/>
      <c r="AB2625" s="72"/>
      <c r="AC2625" s="72"/>
      <c r="AD2625" s="72"/>
      <c r="AE2625" s="72"/>
      <c r="AF2625" s="72"/>
      <c r="AG2625" s="72"/>
      <c r="AH2625" s="72"/>
      <c r="AI2625" s="72"/>
      <c r="AJ2625" s="72"/>
      <c r="AK2625" s="72"/>
    </row>
    <row r="2626" ht="14.25" customHeight="1">
      <c r="A2626" s="78">
        <v>2623.0</v>
      </c>
      <c r="C2626" s="78" t="str">
        <f>VLOOKUP(G2626,[1]Macrodata_CCF!$A$3:$D$55,4,FALSE)</f>
        <v>#ERROR!</v>
      </c>
      <c r="E2626" s="79" t="str">
        <f>VLOOKUP(G2626,[1]Macrodata_CCF!$A$3:$B$55,2,FALSE)</f>
        <v>#ERROR!</v>
      </c>
      <c r="F2626" s="78">
        <v>0.0</v>
      </c>
      <c r="G2626" s="80">
        <v>49.0</v>
      </c>
      <c r="H2626" s="81">
        <v>18595.0</v>
      </c>
      <c r="I2626" s="81">
        <v>20000.0</v>
      </c>
      <c r="J2626" s="81">
        <v>18650.0</v>
      </c>
      <c r="K2626" s="81">
        <v>20000.0</v>
      </c>
      <c r="L2626" s="82">
        <v>0.03914590747330961</v>
      </c>
      <c r="N2626" s="83">
        <f t="shared" si="1"/>
        <v>0.03914590747</v>
      </c>
      <c r="O2626" s="83">
        <f t="shared" si="2"/>
        <v>0.03914590747</v>
      </c>
      <c r="Q2626" s="83">
        <f t="shared" si="3"/>
        <v>0.07025</v>
      </c>
      <c r="R2626" s="83">
        <f t="shared" si="4"/>
        <v>0.00275</v>
      </c>
      <c r="S2626" s="83" t="b">
        <f t="shared" si="5"/>
        <v>0</v>
      </c>
      <c r="T2626" s="72"/>
      <c r="U2626" s="72"/>
      <c r="V2626" s="72"/>
      <c r="W2626" s="72"/>
      <c r="X2626" s="72"/>
      <c r="Y2626" s="72"/>
      <c r="Z2626" s="72"/>
      <c r="AA2626" s="72"/>
      <c r="AB2626" s="72"/>
      <c r="AC2626" s="72"/>
      <c r="AD2626" s="72"/>
      <c r="AE2626" s="72"/>
      <c r="AF2626" s="72"/>
      <c r="AG2626" s="72"/>
      <c r="AH2626" s="72"/>
      <c r="AI2626" s="72"/>
      <c r="AJ2626" s="72"/>
      <c r="AK2626" s="72"/>
    </row>
    <row r="2627" ht="14.25" customHeight="1">
      <c r="A2627" s="78">
        <v>2624.0</v>
      </c>
      <c r="C2627" s="78" t="str">
        <f>VLOOKUP(G2627,[1]Macrodata_CCF!$A$3:$D$55,4,FALSE)</f>
        <v>#ERROR!</v>
      </c>
      <c r="E2627" s="79" t="str">
        <f>VLOOKUP(G2627,[1]Macrodata_CCF!$A$3:$B$55,2,FALSE)</f>
        <v>#ERROR!</v>
      </c>
      <c r="F2627" s="78">
        <v>0.0</v>
      </c>
      <c r="G2627" s="80">
        <v>34.0</v>
      </c>
      <c r="H2627" s="81">
        <v>323450.0</v>
      </c>
      <c r="I2627" s="81">
        <v>790000.0</v>
      </c>
      <c r="J2627" s="81">
        <v>388765.0</v>
      </c>
      <c r="K2627" s="81">
        <v>1343000.0</v>
      </c>
      <c r="L2627" s="82">
        <v>0.1399957132140178</v>
      </c>
      <c r="N2627" s="83">
        <f t="shared" si="1"/>
        <v>0.1399957132</v>
      </c>
      <c r="O2627" s="83">
        <f t="shared" si="2"/>
        <v>0.1399957132</v>
      </c>
      <c r="Q2627" s="83">
        <f t="shared" si="3"/>
        <v>0.5905696203</v>
      </c>
      <c r="R2627" s="83">
        <f t="shared" si="4"/>
        <v>0.1399957132</v>
      </c>
      <c r="S2627" s="83" t="b">
        <f t="shared" si="5"/>
        <v>0</v>
      </c>
      <c r="T2627" s="72"/>
      <c r="U2627" s="72"/>
      <c r="V2627" s="72"/>
      <c r="W2627" s="72"/>
      <c r="X2627" s="72"/>
      <c r="Y2627" s="72"/>
      <c r="Z2627" s="72"/>
      <c r="AA2627" s="72"/>
      <c r="AB2627" s="72"/>
      <c r="AC2627" s="72"/>
      <c r="AD2627" s="72"/>
      <c r="AE2627" s="72"/>
      <c r="AF2627" s="72"/>
      <c r="AG2627" s="72"/>
      <c r="AH2627" s="72"/>
      <c r="AI2627" s="72"/>
      <c r="AJ2627" s="72"/>
      <c r="AK2627" s="72"/>
    </row>
    <row r="2628" ht="14.25" customHeight="1">
      <c r="A2628" s="78">
        <v>2625.0</v>
      </c>
      <c r="C2628" s="78" t="str">
        <f>VLOOKUP(G2628,[1]Macrodata_CCF!$A$3:$D$55,4,FALSE)</f>
        <v>#ERROR!</v>
      </c>
      <c r="E2628" s="79" t="str">
        <f>VLOOKUP(G2628,[1]Macrodata_CCF!$A$3:$B$55,2,FALSE)</f>
        <v>#ERROR!</v>
      </c>
      <c r="F2628" s="78">
        <v>0.0</v>
      </c>
      <c r="G2628" s="80">
        <v>9.0</v>
      </c>
      <c r="H2628" s="81">
        <v>0.0</v>
      </c>
      <c r="I2628" s="81">
        <v>20000.0</v>
      </c>
      <c r="J2628" s="81">
        <v>7200.0</v>
      </c>
      <c r="K2628" s="81">
        <v>20000.0</v>
      </c>
      <c r="L2628" s="82">
        <v>0.36</v>
      </c>
      <c r="N2628" s="83">
        <f t="shared" si="1"/>
        <v>0.36</v>
      </c>
      <c r="O2628" s="83">
        <f t="shared" si="2"/>
        <v>0.36</v>
      </c>
      <c r="Q2628" s="83">
        <f t="shared" si="3"/>
        <v>1</v>
      </c>
      <c r="R2628" s="83">
        <f t="shared" si="4"/>
        <v>0.36</v>
      </c>
      <c r="S2628" s="83" t="b">
        <f t="shared" si="5"/>
        <v>0</v>
      </c>
      <c r="T2628" s="72"/>
      <c r="U2628" s="72"/>
      <c r="V2628" s="72"/>
      <c r="W2628" s="72"/>
      <c r="X2628" s="72"/>
      <c r="Y2628" s="72"/>
      <c r="Z2628" s="72"/>
      <c r="AA2628" s="72"/>
      <c r="AB2628" s="72"/>
      <c r="AC2628" s="72"/>
      <c r="AD2628" s="72"/>
      <c r="AE2628" s="72"/>
      <c r="AF2628" s="72"/>
      <c r="AG2628" s="72"/>
      <c r="AH2628" s="72"/>
      <c r="AI2628" s="72"/>
      <c r="AJ2628" s="72"/>
      <c r="AK2628" s="72"/>
    </row>
    <row r="2629" ht="14.25" customHeight="1">
      <c r="A2629" s="78">
        <v>2626.0</v>
      </c>
      <c r="C2629" s="78" t="str">
        <f>VLOOKUP(G2629,[1]Macrodata_CCF!$A$3:$D$55,4,FALSE)</f>
        <v>#ERROR!</v>
      </c>
      <c r="E2629" s="79" t="str">
        <f>VLOOKUP(G2629,[1]Macrodata_CCF!$A$3:$B$55,2,FALSE)</f>
        <v>#ERROR!</v>
      </c>
      <c r="F2629" s="78">
        <v>0.0</v>
      </c>
      <c r="G2629" s="80">
        <v>45.0</v>
      </c>
      <c r="H2629" s="81">
        <v>135715.0</v>
      </c>
      <c r="I2629" s="81">
        <v>340000.0</v>
      </c>
      <c r="J2629" s="81">
        <v>170445.0</v>
      </c>
      <c r="K2629" s="81">
        <v>340000.0</v>
      </c>
      <c r="L2629" s="82">
        <v>0.1700075874391169</v>
      </c>
      <c r="N2629" s="83">
        <f t="shared" si="1"/>
        <v>0.1700075874</v>
      </c>
      <c r="O2629" s="83">
        <f t="shared" si="2"/>
        <v>0.1700075874</v>
      </c>
      <c r="Q2629" s="83">
        <f t="shared" si="3"/>
        <v>0.6008382353</v>
      </c>
      <c r="R2629" s="83">
        <f t="shared" si="4"/>
        <v>0.1700075874</v>
      </c>
      <c r="S2629" s="83" t="b">
        <f t="shared" si="5"/>
        <v>0</v>
      </c>
      <c r="T2629" s="72"/>
      <c r="U2629" s="72"/>
      <c r="V2629" s="72"/>
      <c r="W2629" s="72"/>
      <c r="X2629" s="72"/>
      <c r="Y2629" s="72"/>
      <c r="Z2629" s="72"/>
      <c r="AA2629" s="72"/>
      <c r="AB2629" s="72"/>
      <c r="AC2629" s="72"/>
      <c r="AD2629" s="72"/>
      <c r="AE2629" s="72"/>
      <c r="AF2629" s="72"/>
      <c r="AG2629" s="72"/>
      <c r="AH2629" s="72"/>
      <c r="AI2629" s="72"/>
      <c r="AJ2629" s="72"/>
      <c r="AK2629" s="72"/>
    </row>
    <row r="2630" ht="14.25" customHeight="1">
      <c r="A2630" s="78">
        <v>2627.0</v>
      </c>
      <c r="C2630" s="78" t="str">
        <f>VLOOKUP(G2630,[1]Macrodata_CCF!$A$3:$D$55,4,FALSE)</f>
        <v>#ERROR!</v>
      </c>
      <c r="E2630" s="79" t="str">
        <f>VLOOKUP(G2630,[1]Macrodata_CCF!$A$3:$B$55,2,FALSE)</f>
        <v>#ERROR!</v>
      </c>
      <c r="F2630" s="78">
        <v>0.0</v>
      </c>
      <c r="G2630" s="80">
        <v>29.0</v>
      </c>
      <c r="H2630" s="81">
        <v>216865.0</v>
      </c>
      <c r="I2630" s="81">
        <v>320000.0</v>
      </c>
      <c r="J2630" s="81">
        <v>231305.0</v>
      </c>
      <c r="K2630" s="81">
        <v>320000.0</v>
      </c>
      <c r="L2630" s="82">
        <v>0.1400106656324235</v>
      </c>
      <c r="N2630" s="83">
        <f t="shared" si="1"/>
        <v>0.1400106656</v>
      </c>
      <c r="O2630" s="83">
        <f t="shared" si="2"/>
        <v>0.1400106656</v>
      </c>
      <c r="Q2630" s="83">
        <f t="shared" si="3"/>
        <v>0.322296875</v>
      </c>
      <c r="R2630" s="83">
        <f t="shared" si="4"/>
        <v>0.1400106656</v>
      </c>
      <c r="S2630" s="83" t="b">
        <f t="shared" si="5"/>
        <v>0</v>
      </c>
      <c r="T2630" s="72"/>
      <c r="U2630" s="72"/>
      <c r="V2630" s="72"/>
      <c r="W2630" s="72"/>
      <c r="X2630" s="72"/>
      <c r="Y2630" s="72"/>
      <c r="Z2630" s="72"/>
      <c r="AA2630" s="72"/>
      <c r="AB2630" s="72"/>
      <c r="AC2630" s="72"/>
      <c r="AD2630" s="72"/>
      <c r="AE2630" s="72"/>
      <c r="AF2630" s="72"/>
      <c r="AG2630" s="72"/>
      <c r="AH2630" s="72"/>
      <c r="AI2630" s="72"/>
      <c r="AJ2630" s="72"/>
      <c r="AK2630" s="72"/>
    </row>
    <row r="2631" ht="14.25" customHeight="1">
      <c r="A2631" s="78">
        <v>2628.0</v>
      </c>
      <c r="C2631" s="78" t="str">
        <f>VLOOKUP(G2631,[1]Macrodata_CCF!$A$3:$D$55,4,FALSE)</f>
        <v>#ERROR!</v>
      </c>
      <c r="E2631" s="79" t="str">
        <f>VLOOKUP(G2631,[1]Macrodata_CCF!$A$3:$B$55,2,FALSE)</f>
        <v>#ERROR!</v>
      </c>
      <c r="F2631" s="78">
        <v>0.0</v>
      </c>
      <c r="G2631" s="80">
        <v>24.0</v>
      </c>
      <c r="H2631" s="81">
        <v>905310.0</v>
      </c>
      <c r="I2631" s="81">
        <v>950000.0</v>
      </c>
      <c r="J2631" s="81">
        <v>914250.0</v>
      </c>
      <c r="K2631" s="81">
        <v>950000.0</v>
      </c>
      <c r="L2631" s="82">
        <v>0.2000447527411054</v>
      </c>
      <c r="N2631" s="83">
        <f t="shared" si="1"/>
        <v>0.2000447527</v>
      </c>
      <c r="O2631" s="83">
        <f t="shared" si="2"/>
        <v>0.2000447527</v>
      </c>
      <c r="Q2631" s="83">
        <f t="shared" si="3"/>
        <v>0.04704210526</v>
      </c>
      <c r="R2631" s="83">
        <f t="shared" si="4"/>
        <v>0.009410526316</v>
      </c>
      <c r="S2631" s="83" t="b">
        <f t="shared" si="5"/>
        <v>0</v>
      </c>
      <c r="T2631" s="72"/>
      <c r="U2631" s="72"/>
      <c r="V2631" s="72"/>
      <c r="W2631" s="72"/>
      <c r="X2631" s="72"/>
      <c r="Y2631" s="72"/>
      <c r="Z2631" s="72"/>
      <c r="AA2631" s="72"/>
      <c r="AB2631" s="72"/>
      <c r="AC2631" s="72"/>
      <c r="AD2631" s="72"/>
      <c r="AE2631" s="72"/>
      <c r="AF2631" s="72"/>
      <c r="AG2631" s="72"/>
      <c r="AH2631" s="72"/>
      <c r="AI2631" s="72"/>
      <c r="AJ2631" s="72"/>
      <c r="AK2631" s="72"/>
    </row>
    <row r="2632" ht="14.25" customHeight="1">
      <c r="A2632" s="78">
        <v>2629.0</v>
      </c>
      <c r="C2632" s="78" t="str">
        <f>VLOOKUP(G2632,[1]Macrodata_CCF!$A$3:$D$55,4,FALSE)</f>
        <v>#ERROR!</v>
      </c>
      <c r="E2632" s="79" t="str">
        <f>VLOOKUP(G2632,[1]Macrodata_CCF!$A$3:$B$55,2,FALSE)</f>
        <v>#ERROR!</v>
      </c>
      <c r="F2632" s="78">
        <v>0.0</v>
      </c>
      <c r="G2632" s="80">
        <v>52.0</v>
      </c>
      <c r="H2632" s="81">
        <v>507060.0</v>
      </c>
      <c r="I2632" s="81">
        <v>860000.0</v>
      </c>
      <c r="J2632" s="81">
        <v>517650.0</v>
      </c>
      <c r="K2632" s="81">
        <v>860000.0</v>
      </c>
      <c r="L2632" s="82">
        <v>0.03000510001700006</v>
      </c>
      <c r="N2632" s="83">
        <f t="shared" si="1"/>
        <v>0.03000510002</v>
      </c>
      <c r="O2632" s="83">
        <f t="shared" si="2"/>
        <v>0.03000510002</v>
      </c>
      <c r="Q2632" s="83">
        <f t="shared" si="3"/>
        <v>0.4103953488</v>
      </c>
      <c r="R2632" s="83">
        <f t="shared" si="4"/>
        <v>0.03000510002</v>
      </c>
      <c r="S2632" s="83" t="b">
        <f t="shared" si="5"/>
        <v>0</v>
      </c>
      <c r="T2632" s="72"/>
      <c r="U2632" s="72"/>
      <c r="V2632" s="72"/>
      <c r="W2632" s="72"/>
      <c r="X2632" s="72"/>
      <c r="Y2632" s="72"/>
      <c r="Z2632" s="72"/>
      <c r="AA2632" s="72"/>
      <c r="AB2632" s="72"/>
      <c r="AC2632" s="72"/>
      <c r="AD2632" s="72"/>
      <c r="AE2632" s="72"/>
      <c r="AF2632" s="72"/>
      <c r="AG2632" s="72"/>
      <c r="AH2632" s="72"/>
      <c r="AI2632" s="72"/>
      <c r="AJ2632" s="72"/>
      <c r="AK2632" s="72"/>
    </row>
    <row r="2633" ht="14.25" customHeight="1">
      <c r="A2633" s="78">
        <v>2630.0</v>
      </c>
      <c r="C2633" s="78" t="str">
        <f>VLOOKUP(G2633,[1]Macrodata_CCF!$A$3:$D$55,4,FALSE)</f>
        <v>#ERROR!</v>
      </c>
      <c r="E2633" s="79" t="str">
        <f>VLOOKUP(G2633,[1]Macrodata_CCF!$A$3:$B$55,2,FALSE)</f>
        <v>#ERROR!</v>
      </c>
      <c r="F2633" s="78">
        <v>0.0</v>
      </c>
      <c r="G2633" s="80">
        <v>29.0</v>
      </c>
      <c r="H2633" s="81">
        <v>31000.0</v>
      </c>
      <c r="I2633" s="81">
        <v>170000.0</v>
      </c>
      <c r="J2633" s="81">
        <v>56020.0</v>
      </c>
      <c r="K2633" s="81">
        <v>170000.0</v>
      </c>
      <c r="L2633" s="82">
        <v>0.18</v>
      </c>
      <c r="N2633" s="83">
        <f t="shared" si="1"/>
        <v>0.18</v>
      </c>
      <c r="O2633" s="83">
        <f t="shared" si="2"/>
        <v>0.18</v>
      </c>
      <c r="Q2633" s="83">
        <f t="shared" si="3"/>
        <v>0.8176470588</v>
      </c>
      <c r="R2633" s="83">
        <f t="shared" si="4"/>
        <v>0.18</v>
      </c>
      <c r="S2633" s="83" t="b">
        <f t="shared" si="5"/>
        <v>0</v>
      </c>
      <c r="T2633" s="72"/>
      <c r="U2633" s="72"/>
      <c r="V2633" s="72"/>
      <c r="W2633" s="72"/>
      <c r="X2633" s="72"/>
      <c r="Y2633" s="72"/>
      <c r="Z2633" s="72"/>
      <c r="AA2633" s="72"/>
      <c r="AB2633" s="72"/>
      <c r="AC2633" s="72"/>
      <c r="AD2633" s="72"/>
      <c r="AE2633" s="72"/>
      <c r="AF2633" s="72"/>
      <c r="AG2633" s="72"/>
      <c r="AH2633" s="72"/>
      <c r="AI2633" s="72"/>
      <c r="AJ2633" s="72"/>
      <c r="AK2633" s="72"/>
    </row>
    <row r="2634" ht="14.25" customHeight="1">
      <c r="A2634" s="78">
        <v>2631.0</v>
      </c>
      <c r="C2634" s="78" t="str">
        <f>VLOOKUP(G2634,[1]Macrodata_CCF!$A$3:$D$55,4,FALSE)</f>
        <v>#ERROR!</v>
      </c>
      <c r="E2634" s="79" t="str">
        <f>VLOOKUP(G2634,[1]Macrodata_CCF!$A$3:$B$55,2,FALSE)</f>
        <v>#ERROR!</v>
      </c>
      <c r="F2634" s="78">
        <v>0.0</v>
      </c>
      <c r="G2634" s="80">
        <v>17.0</v>
      </c>
      <c r="H2634" s="81">
        <v>0.0</v>
      </c>
      <c r="I2634" s="81">
        <v>560000.0</v>
      </c>
      <c r="J2634" s="81">
        <v>84000.0</v>
      </c>
      <c r="K2634" s="81">
        <v>952000.0</v>
      </c>
      <c r="L2634" s="82">
        <v>0.15</v>
      </c>
      <c r="N2634" s="83">
        <f t="shared" si="1"/>
        <v>0.15</v>
      </c>
      <c r="O2634" s="83">
        <f t="shared" si="2"/>
        <v>0.15</v>
      </c>
      <c r="Q2634" s="83">
        <f t="shared" si="3"/>
        <v>1</v>
      </c>
      <c r="R2634" s="83">
        <f t="shared" si="4"/>
        <v>0.15</v>
      </c>
      <c r="S2634" s="83" t="b">
        <f t="shared" si="5"/>
        <v>0</v>
      </c>
      <c r="T2634" s="72"/>
      <c r="U2634" s="72"/>
      <c r="V2634" s="72"/>
      <c r="W2634" s="72"/>
      <c r="X2634" s="72"/>
      <c r="Y2634" s="72"/>
      <c r="Z2634" s="72"/>
      <c r="AA2634" s="72"/>
      <c r="AB2634" s="72"/>
      <c r="AC2634" s="72"/>
      <c r="AD2634" s="72"/>
      <c r="AE2634" s="72"/>
      <c r="AF2634" s="72"/>
      <c r="AG2634" s="72"/>
      <c r="AH2634" s="72"/>
      <c r="AI2634" s="72"/>
      <c r="AJ2634" s="72"/>
      <c r="AK2634" s="72"/>
    </row>
    <row r="2635" ht="14.25" customHeight="1">
      <c r="A2635" s="78">
        <v>2632.0</v>
      </c>
      <c r="C2635" s="78" t="str">
        <f>VLOOKUP(G2635,[1]Macrodata_CCF!$A$3:$D$55,4,FALSE)</f>
        <v>#ERROR!</v>
      </c>
      <c r="E2635" s="79" t="str">
        <f>VLOOKUP(G2635,[1]Macrodata_CCF!$A$3:$B$55,2,FALSE)</f>
        <v>#ERROR!</v>
      </c>
      <c r="F2635" s="78">
        <v>0.0</v>
      </c>
      <c r="G2635" s="80">
        <v>45.0</v>
      </c>
      <c r="H2635" s="81">
        <v>223825.0</v>
      </c>
      <c r="I2635" s="81">
        <v>670000.0</v>
      </c>
      <c r="J2635" s="81">
        <v>286290.0</v>
      </c>
      <c r="K2635" s="81">
        <v>670000.0</v>
      </c>
      <c r="L2635" s="82">
        <v>0.1400011206365215</v>
      </c>
      <c r="N2635" s="83">
        <f t="shared" si="1"/>
        <v>0.1400011206</v>
      </c>
      <c r="O2635" s="83">
        <f t="shared" si="2"/>
        <v>0.1400011206</v>
      </c>
      <c r="Q2635" s="83">
        <f t="shared" si="3"/>
        <v>0.6659328358</v>
      </c>
      <c r="R2635" s="83">
        <f t="shared" si="4"/>
        <v>0.1400011206</v>
      </c>
      <c r="S2635" s="83" t="b">
        <f t="shared" si="5"/>
        <v>0</v>
      </c>
      <c r="T2635" s="72"/>
      <c r="U2635" s="72"/>
      <c r="V2635" s="72"/>
      <c r="W2635" s="72"/>
      <c r="X2635" s="72"/>
      <c r="Y2635" s="72"/>
      <c r="Z2635" s="72"/>
      <c r="AA2635" s="72"/>
      <c r="AB2635" s="72"/>
      <c r="AC2635" s="72"/>
      <c r="AD2635" s="72"/>
      <c r="AE2635" s="72"/>
      <c r="AF2635" s="72"/>
      <c r="AG2635" s="72"/>
      <c r="AH2635" s="72"/>
      <c r="AI2635" s="72"/>
      <c r="AJ2635" s="72"/>
      <c r="AK2635" s="72"/>
    </row>
    <row r="2636" ht="14.25" customHeight="1">
      <c r="A2636" s="78">
        <v>2633.0</v>
      </c>
      <c r="C2636" s="78" t="str">
        <f>VLOOKUP(G2636,[1]Macrodata_CCF!$A$3:$D$55,4,FALSE)</f>
        <v>#ERROR!</v>
      </c>
      <c r="E2636" s="79" t="str">
        <f>VLOOKUP(G2636,[1]Macrodata_CCF!$A$3:$B$55,2,FALSE)</f>
        <v>#ERROR!</v>
      </c>
      <c r="F2636" s="78">
        <v>0.0</v>
      </c>
      <c r="G2636" s="80">
        <v>36.0</v>
      </c>
      <c r="H2636" s="81">
        <v>0.0</v>
      </c>
      <c r="I2636" s="81">
        <v>990000.0</v>
      </c>
      <c r="J2636" s="81">
        <v>148500.0</v>
      </c>
      <c r="K2636" s="81">
        <v>990000.0</v>
      </c>
      <c r="L2636" s="82">
        <v>0.15</v>
      </c>
      <c r="N2636" s="83">
        <f t="shared" si="1"/>
        <v>0.15</v>
      </c>
      <c r="O2636" s="83">
        <f t="shared" si="2"/>
        <v>0.15</v>
      </c>
      <c r="Q2636" s="83">
        <f t="shared" si="3"/>
        <v>1</v>
      </c>
      <c r="R2636" s="83">
        <f t="shared" si="4"/>
        <v>0.15</v>
      </c>
      <c r="S2636" s="83" t="b">
        <f t="shared" si="5"/>
        <v>0</v>
      </c>
      <c r="T2636" s="72"/>
      <c r="U2636" s="72"/>
      <c r="V2636" s="72"/>
      <c r="W2636" s="72"/>
      <c r="X2636" s="72"/>
      <c r="Y2636" s="72"/>
      <c r="Z2636" s="72"/>
      <c r="AA2636" s="72"/>
      <c r="AB2636" s="72"/>
      <c r="AC2636" s="72"/>
      <c r="AD2636" s="72"/>
      <c r="AE2636" s="72"/>
      <c r="AF2636" s="72"/>
      <c r="AG2636" s="72"/>
      <c r="AH2636" s="72"/>
      <c r="AI2636" s="72"/>
      <c r="AJ2636" s="72"/>
      <c r="AK2636" s="72"/>
    </row>
    <row r="2637" ht="14.25" customHeight="1">
      <c r="A2637" s="78">
        <v>2634.0</v>
      </c>
      <c r="C2637" s="78" t="str">
        <f>VLOOKUP(G2637,[1]Macrodata_CCF!$A$3:$D$55,4,FALSE)</f>
        <v>#ERROR!</v>
      </c>
      <c r="E2637" s="79" t="str">
        <f>VLOOKUP(G2637,[1]Macrodata_CCF!$A$3:$B$55,2,FALSE)</f>
        <v>#ERROR!</v>
      </c>
      <c r="F2637" s="78">
        <v>1.0</v>
      </c>
      <c r="G2637" s="80">
        <v>4.0</v>
      </c>
      <c r="H2637" s="81">
        <v>189010.0</v>
      </c>
      <c r="I2637" s="81">
        <v>240000.0</v>
      </c>
      <c r="J2637" s="81">
        <v>215015.0</v>
      </c>
      <c r="K2637" s="81">
        <v>240000.0</v>
      </c>
      <c r="L2637" s="82">
        <v>0.5100019611688567</v>
      </c>
      <c r="N2637" s="83">
        <f t="shared" si="1"/>
        <v>0.5100019612</v>
      </c>
      <c r="O2637" s="83">
        <f t="shared" si="2"/>
        <v>0.5100019612</v>
      </c>
      <c r="Q2637" s="83">
        <f t="shared" si="3"/>
        <v>0.2124583333</v>
      </c>
      <c r="R2637" s="83">
        <f t="shared" si="4"/>
        <v>0.5100019612</v>
      </c>
      <c r="S2637" s="83" t="b">
        <f t="shared" si="5"/>
        <v>0</v>
      </c>
      <c r="T2637" s="72"/>
      <c r="U2637" s="72"/>
      <c r="V2637" s="72"/>
      <c r="W2637" s="72"/>
      <c r="X2637" s="72"/>
      <c r="Y2637" s="72"/>
      <c r="Z2637" s="72"/>
      <c r="AA2637" s="72"/>
      <c r="AB2637" s="72"/>
      <c r="AC2637" s="72"/>
      <c r="AD2637" s="72"/>
      <c r="AE2637" s="72"/>
      <c r="AF2637" s="72"/>
      <c r="AG2637" s="72"/>
      <c r="AH2637" s="72"/>
      <c r="AI2637" s="72"/>
      <c r="AJ2637" s="72"/>
      <c r="AK2637" s="72"/>
    </row>
    <row r="2638" ht="14.25" customHeight="1">
      <c r="A2638" s="78">
        <v>2635.0</v>
      </c>
      <c r="C2638" s="78" t="str">
        <f>VLOOKUP(G2638,[1]Macrodata_CCF!$A$3:$D$55,4,FALSE)</f>
        <v>#ERROR!</v>
      </c>
      <c r="E2638" s="79" t="str">
        <f>VLOOKUP(G2638,[1]Macrodata_CCF!$A$3:$B$55,2,FALSE)</f>
        <v>#ERROR!</v>
      </c>
      <c r="F2638" s="78">
        <v>0.0</v>
      </c>
      <c r="G2638" s="80">
        <v>36.0</v>
      </c>
      <c r="H2638" s="81">
        <v>205880.0</v>
      </c>
      <c r="I2638" s="81">
        <v>800000.0</v>
      </c>
      <c r="J2638" s="81">
        <v>324705.0</v>
      </c>
      <c r="K2638" s="81">
        <v>800000.0</v>
      </c>
      <c r="L2638" s="82">
        <v>0.2000016831616508</v>
      </c>
      <c r="N2638" s="83">
        <f t="shared" si="1"/>
        <v>0.2000016832</v>
      </c>
      <c r="O2638" s="83">
        <f t="shared" si="2"/>
        <v>0.2000016832</v>
      </c>
      <c r="Q2638" s="83">
        <f t="shared" si="3"/>
        <v>0.74265</v>
      </c>
      <c r="R2638" s="83">
        <f t="shared" si="4"/>
        <v>0.2000016832</v>
      </c>
      <c r="S2638" s="83" t="b">
        <f t="shared" si="5"/>
        <v>0</v>
      </c>
      <c r="T2638" s="72"/>
      <c r="U2638" s="72"/>
      <c r="V2638" s="72"/>
      <c r="W2638" s="72"/>
      <c r="X2638" s="72"/>
      <c r="Y2638" s="72"/>
      <c r="Z2638" s="72"/>
      <c r="AA2638" s="72"/>
      <c r="AB2638" s="72"/>
      <c r="AC2638" s="72"/>
      <c r="AD2638" s="72"/>
      <c r="AE2638" s="72"/>
      <c r="AF2638" s="72"/>
      <c r="AG2638" s="72"/>
      <c r="AH2638" s="72"/>
      <c r="AI2638" s="72"/>
      <c r="AJ2638" s="72"/>
      <c r="AK2638" s="72"/>
    </row>
    <row r="2639" ht="14.25" customHeight="1">
      <c r="A2639" s="78">
        <v>2636.0</v>
      </c>
      <c r="C2639" s="78" t="str">
        <f>VLOOKUP(G2639,[1]Macrodata_CCF!$A$3:$D$55,4,FALSE)</f>
        <v>#ERROR!</v>
      </c>
      <c r="E2639" s="79" t="str">
        <f>VLOOKUP(G2639,[1]Macrodata_CCF!$A$3:$B$55,2,FALSE)</f>
        <v>#ERROR!</v>
      </c>
      <c r="F2639" s="78">
        <v>0.0</v>
      </c>
      <c r="G2639" s="80">
        <v>49.0</v>
      </c>
      <c r="H2639" s="81">
        <v>678725.0</v>
      </c>
      <c r="I2639" s="81">
        <v>710000.0</v>
      </c>
      <c r="J2639" s="81">
        <v>681225.0</v>
      </c>
      <c r="K2639" s="81">
        <v>710000.0</v>
      </c>
      <c r="L2639" s="82">
        <v>0.07993605115907274</v>
      </c>
      <c r="N2639" s="83">
        <f t="shared" si="1"/>
        <v>0.07993605116</v>
      </c>
      <c r="O2639" s="83">
        <f t="shared" si="2"/>
        <v>0.07993605116</v>
      </c>
      <c r="Q2639" s="83">
        <f t="shared" si="3"/>
        <v>0.04404929577</v>
      </c>
      <c r="R2639" s="83">
        <f t="shared" si="4"/>
        <v>0.003521126761</v>
      </c>
      <c r="S2639" s="83" t="b">
        <f t="shared" si="5"/>
        <v>0</v>
      </c>
      <c r="T2639" s="72"/>
      <c r="U2639" s="72"/>
      <c r="V2639" s="72"/>
      <c r="W2639" s="72"/>
      <c r="X2639" s="72"/>
      <c r="Y2639" s="72"/>
      <c r="Z2639" s="72"/>
      <c r="AA2639" s="72"/>
      <c r="AB2639" s="72"/>
      <c r="AC2639" s="72"/>
      <c r="AD2639" s="72"/>
      <c r="AE2639" s="72"/>
      <c r="AF2639" s="72"/>
      <c r="AG2639" s="72"/>
      <c r="AH2639" s="72"/>
      <c r="AI2639" s="72"/>
      <c r="AJ2639" s="72"/>
      <c r="AK2639" s="72"/>
    </row>
    <row r="2640" ht="14.25" customHeight="1">
      <c r="A2640" s="78">
        <v>2637.0</v>
      </c>
      <c r="C2640" s="78" t="str">
        <f>VLOOKUP(G2640,[1]Macrodata_CCF!$A$3:$D$55,4,FALSE)</f>
        <v>#ERROR!</v>
      </c>
      <c r="E2640" s="79" t="str">
        <f>VLOOKUP(G2640,[1]Macrodata_CCF!$A$3:$B$55,2,FALSE)</f>
        <v>#ERROR!</v>
      </c>
      <c r="F2640" s="78">
        <v>0.0</v>
      </c>
      <c r="G2640" s="80">
        <v>37.0</v>
      </c>
      <c r="H2640" s="81">
        <v>221795.0</v>
      </c>
      <c r="I2640" s="81">
        <v>470000.0</v>
      </c>
      <c r="J2640" s="81">
        <v>244135.0</v>
      </c>
      <c r="K2640" s="81">
        <v>470000.0</v>
      </c>
      <c r="L2640" s="82">
        <v>0.09000624483793639</v>
      </c>
      <c r="N2640" s="83">
        <f t="shared" si="1"/>
        <v>0.09000624484</v>
      </c>
      <c r="O2640" s="83">
        <f t="shared" si="2"/>
        <v>0.09000624484</v>
      </c>
      <c r="Q2640" s="83">
        <f t="shared" si="3"/>
        <v>0.5280957447</v>
      </c>
      <c r="R2640" s="83">
        <f t="shared" si="4"/>
        <v>0.09000624484</v>
      </c>
      <c r="S2640" s="83" t="b">
        <f t="shared" si="5"/>
        <v>0</v>
      </c>
      <c r="T2640" s="72"/>
      <c r="U2640" s="72"/>
      <c r="V2640" s="72"/>
      <c r="W2640" s="72"/>
      <c r="X2640" s="72"/>
      <c r="Y2640" s="72"/>
      <c r="Z2640" s="72"/>
      <c r="AA2640" s="72"/>
      <c r="AB2640" s="72"/>
      <c r="AC2640" s="72"/>
      <c r="AD2640" s="72"/>
      <c r="AE2640" s="72"/>
      <c r="AF2640" s="72"/>
      <c r="AG2640" s="72"/>
      <c r="AH2640" s="72"/>
      <c r="AI2640" s="72"/>
      <c r="AJ2640" s="72"/>
      <c r="AK2640" s="72"/>
    </row>
    <row r="2641" ht="14.25" customHeight="1">
      <c r="A2641" s="78">
        <v>2638.0</v>
      </c>
      <c r="C2641" s="78" t="str">
        <f>VLOOKUP(G2641,[1]Macrodata_CCF!$A$3:$D$55,4,FALSE)</f>
        <v>#ERROR!</v>
      </c>
      <c r="E2641" s="79" t="str">
        <f>VLOOKUP(G2641,[1]Macrodata_CCF!$A$3:$B$55,2,FALSE)</f>
        <v>#ERROR!</v>
      </c>
      <c r="F2641" s="78">
        <v>0.0</v>
      </c>
      <c r="G2641" s="80">
        <v>41.0</v>
      </c>
      <c r="H2641" s="81">
        <v>34965.0</v>
      </c>
      <c r="I2641" s="81">
        <v>570000.0</v>
      </c>
      <c r="J2641" s="81">
        <v>152675.0</v>
      </c>
      <c r="K2641" s="81">
        <v>570000.0</v>
      </c>
      <c r="L2641" s="82">
        <v>0.2200042987841917</v>
      </c>
      <c r="N2641" s="83">
        <f t="shared" si="1"/>
        <v>0.2200042988</v>
      </c>
      <c r="O2641" s="83">
        <f t="shared" si="2"/>
        <v>0.2200042988</v>
      </c>
      <c r="Q2641" s="83">
        <f t="shared" si="3"/>
        <v>0.9386578947</v>
      </c>
      <c r="R2641" s="83">
        <f t="shared" si="4"/>
        <v>0.2200042988</v>
      </c>
      <c r="S2641" s="83" t="b">
        <f t="shared" si="5"/>
        <v>0</v>
      </c>
      <c r="T2641" s="72"/>
      <c r="U2641" s="72"/>
      <c r="V2641" s="72"/>
      <c r="W2641" s="72"/>
      <c r="X2641" s="72"/>
      <c r="Y2641" s="72"/>
      <c r="Z2641" s="72"/>
      <c r="AA2641" s="72"/>
      <c r="AB2641" s="72"/>
      <c r="AC2641" s="72"/>
      <c r="AD2641" s="72"/>
      <c r="AE2641" s="72"/>
      <c r="AF2641" s="72"/>
      <c r="AG2641" s="72"/>
      <c r="AH2641" s="72"/>
      <c r="AI2641" s="72"/>
      <c r="AJ2641" s="72"/>
      <c r="AK2641" s="72"/>
    </row>
    <row r="2642" ht="14.25" customHeight="1">
      <c r="A2642" s="78">
        <v>2639.0</v>
      </c>
      <c r="C2642" s="78" t="str">
        <f>VLOOKUP(G2642,[1]Macrodata_CCF!$A$3:$D$55,4,FALSE)</f>
        <v>#ERROR!</v>
      </c>
      <c r="E2642" s="79" t="str">
        <f>VLOOKUP(G2642,[1]Macrodata_CCF!$A$3:$B$55,2,FALSE)</f>
        <v>#ERROR!</v>
      </c>
      <c r="F2642" s="78">
        <v>0.0</v>
      </c>
      <c r="G2642" s="80">
        <v>39.0</v>
      </c>
      <c r="H2642" s="81">
        <v>731885.0</v>
      </c>
      <c r="I2642" s="81">
        <v>790000.0</v>
      </c>
      <c r="J2642" s="81">
        <v>735955.0</v>
      </c>
      <c r="K2642" s="81">
        <v>790000.0</v>
      </c>
      <c r="L2642" s="82">
        <v>0.07003355415985546</v>
      </c>
      <c r="N2642" s="83">
        <f t="shared" si="1"/>
        <v>0.07003355416</v>
      </c>
      <c r="O2642" s="83">
        <f t="shared" si="2"/>
        <v>0.07003355416</v>
      </c>
      <c r="Q2642" s="83">
        <f t="shared" si="3"/>
        <v>0.07356329114</v>
      </c>
      <c r="R2642" s="83">
        <f t="shared" si="4"/>
        <v>0.005151898734</v>
      </c>
      <c r="S2642" s="83" t="b">
        <f t="shared" si="5"/>
        <v>0</v>
      </c>
      <c r="T2642" s="72"/>
      <c r="U2642" s="72"/>
      <c r="V2642" s="72"/>
      <c r="W2642" s="72"/>
      <c r="X2642" s="72"/>
      <c r="Y2642" s="72"/>
      <c r="Z2642" s="72"/>
      <c r="AA2642" s="72"/>
      <c r="AB2642" s="72"/>
      <c r="AC2642" s="72"/>
      <c r="AD2642" s="72"/>
      <c r="AE2642" s="72"/>
      <c r="AF2642" s="72"/>
      <c r="AG2642" s="72"/>
      <c r="AH2642" s="72"/>
      <c r="AI2642" s="72"/>
      <c r="AJ2642" s="72"/>
      <c r="AK2642" s="72"/>
    </row>
    <row r="2643" ht="14.25" customHeight="1">
      <c r="A2643" s="78">
        <v>2640.0</v>
      </c>
      <c r="C2643" s="78" t="str">
        <f>VLOOKUP(G2643,[1]Macrodata_CCF!$A$3:$D$55,4,FALSE)</f>
        <v>#ERROR!</v>
      </c>
      <c r="E2643" s="79" t="str">
        <f>VLOOKUP(G2643,[1]Macrodata_CCF!$A$3:$B$55,2,FALSE)</f>
        <v>#ERROR!</v>
      </c>
      <c r="F2643" s="78">
        <v>0.0</v>
      </c>
      <c r="G2643" s="80">
        <v>42.0</v>
      </c>
      <c r="H2643" s="81">
        <v>29695.0</v>
      </c>
      <c r="I2643" s="81">
        <v>90000.0</v>
      </c>
      <c r="J2643" s="81">
        <v>165240.0</v>
      </c>
      <c r="K2643" s="81">
        <v>162000.0</v>
      </c>
      <c r="L2643" s="82">
        <v>2.247657739822569</v>
      </c>
      <c r="N2643" s="83">
        <f t="shared" si="1"/>
        <v>2.24765774</v>
      </c>
      <c r="O2643" s="83">
        <f t="shared" si="2"/>
        <v>1</v>
      </c>
      <c r="Q2643" s="83">
        <f t="shared" si="3"/>
        <v>0.6700555556</v>
      </c>
      <c r="R2643" s="83">
        <f t="shared" si="4"/>
        <v>2.24765774</v>
      </c>
      <c r="S2643" s="83" t="b">
        <f t="shared" si="5"/>
        <v>0</v>
      </c>
      <c r="T2643" s="72"/>
      <c r="U2643" s="72"/>
      <c r="V2643" s="72"/>
      <c r="W2643" s="72"/>
      <c r="X2643" s="72"/>
      <c r="Y2643" s="72"/>
      <c r="Z2643" s="72"/>
      <c r="AA2643" s="72"/>
      <c r="AB2643" s="72"/>
      <c r="AC2643" s="72"/>
      <c r="AD2643" s="72"/>
      <c r="AE2643" s="72"/>
      <c r="AF2643" s="72"/>
      <c r="AG2643" s="72"/>
      <c r="AH2643" s="72"/>
      <c r="AI2643" s="72"/>
      <c r="AJ2643" s="72"/>
      <c r="AK2643" s="72"/>
    </row>
    <row r="2644" ht="14.25" customHeight="1">
      <c r="A2644" s="78">
        <v>2641.0</v>
      </c>
      <c r="C2644" s="78" t="str">
        <f>VLOOKUP(G2644,[1]Macrodata_CCF!$A$3:$D$55,4,FALSE)</f>
        <v>#ERROR!</v>
      </c>
      <c r="E2644" s="79" t="str">
        <f>VLOOKUP(G2644,[1]Macrodata_CCF!$A$3:$B$55,2,FALSE)</f>
        <v>#ERROR!</v>
      </c>
      <c r="F2644" s="78">
        <v>0.0</v>
      </c>
      <c r="G2644" s="80">
        <v>44.0</v>
      </c>
      <c r="H2644" s="81">
        <v>215720.0</v>
      </c>
      <c r="I2644" s="81">
        <v>860000.0</v>
      </c>
      <c r="J2644" s="81">
        <v>312360.0</v>
      </c>
      <c r="K2644" s="81">
        <v>860000.0</v>
      </c>
      <c r="L2644" s="82">
        <v>0.1499968957596076</v>
      </c>
      <c r="N2644" s="83">
        <f t="shared" si="1"/>
        <v>0.1499968958</v>
      </c>
      <c r="O2644" s="83">
        <f t="shared" si="2"/>
        <v>0.1499968958</v>
      </c>
      <c r="Q2644" s="83">
        <f t="shared" si="3"/>
        <v>0.7491627907</v>
      </c>
      <c r="R2644" s="83">
        <f t="shared" si="4"/>
        <v>0.1499968958</v>
      </c>
      <c r="S2644" s="83" t="b">
        <f t="shared" si="5"/>
        <v>0</v>
      </c>
      <c r="T2644" s="72"/>
      <c r="U2644" s="72"/>
      <c r="V2644" s="72"/>
      <c r="W2644" s="72"/>
      <c r="X2644" s="72"/>
      <c r="Y2644" s="72"/>
      <c r="Z2644" s="72"/>
      <c r="AA2644" s="72"/>
      <c r="AB2644" s="72"/>
      <c r="AC2644" s="72"/>
      <c r="AD2644" s="72"/>
      <c r="AE2644" s="72"/>
      <c r="AF2644" s="72"/>
      <c r="AG2644" s="72"/>
      <c r="AH2644" s="72"/>
      <c r="AI2644" s="72"/>
      <c r="AJ2644" s="72"/>
      <c r="AK2644" s="72"/>
    </row>
    <row r="2645" ht="14.25" customHeight="1">
      <c r="A2645" s="78">
        <v>2642.0</v>
      </c>
      <c r="C2645" s="78" t="str">
        <f>VLOOKUP(G2645,[1]Macrodata_CCF!$A$3:$D$55,4,FALSE)</f>
        <v>#ERROR!</v>
      </c>
      <c r="E2645" s="79" t="str">
        <f>VLOOKUP(G2645,[1]Macrodata_CCF!$A$3:$B$55,2,FALSE)</f>
        <v>#ERROR!</v>
      </c>
      <c r="F2645" s="78">
        <v>0.0</v>
      </c>
      <c r="G2645" s="80">
        <v>10.0</v>
      </c>
      <c r="H2645" s="81">
        <v>224655.0</v>
      </c>
      <c r="I2645" s="81">
        <v>420000.0</v>
      </c>
      <c r="J2645" s="81">
        <v>267630.0</v>
      </c>
      <c r="K2645" s="81">
        <v>420000.0</v>
      </c>
      <c r="L2645" s="82">
        <v>0.2199953927666436</v>
      </c>
      <c r="N2645" s="83">
        <f t="shared" si="1"/>
        <v>0.2199953928</v>
      </c>
      <c r="O2645" s="83">
        <f t="shared" si="2"/>
        <v>0.2199953928</v>
      </c>
      <c r="Q2645" s="83">
        <f t="shared" si="3"/>
        <v>0.4651071429</v>
      </c>
      <c r="R2645" s="83">
        <f t="shared" si="4"/>
        <v>0.2199953928</v>
      </c>
      <c r="S2645" s="83" t="b">
        <f t="shared" si="5"/>
        <v>0</v>
      </c>
      <c r="T2645" s="72"/>
      <c r="U2645" s="72"/>
      <c r="V2645" s="72"/>
      <c r="W2645" s="72"/>
      <c r="X2645" s="72"/>
      <c r="Y2645" s="72"/>
      <c r="Z2645" s="72"/>
      <c r="AA2645" s="72"/>
      <c r="AB2645" s="72"/>
      <c r="AC2645" s="72"/>
      <c r="AD2645" s="72"/>
      <c r="AE2645" s="72"/>
      <c r="AF2645" s="72"/>
      <c r="AG2645" s="72"/>
      <c r="AH2645" s="72"/>
      <c r="AI2645" s="72"/>
      <c r="AJ2645" s="72"/>
      <c r="AK2645" s="72"/>
    </row>
    <row r="2646" ht="14.25" customHeight="1">
      <c r="A2646" s="78">
        <v>2643.0</v>
      </c>
      <c r="C2646" s="78" t="str">
        <f>VLOOKUP(G2646,[1]Macrodata_CCF!$A$3:$D$55,4,FALSE)</f>
        <v>#ERROR!</v>
      </c>
      <c r="E2646" s="79" t="str">
        <f>VLOOKUP(G2646,[1]Macrodata_CCF!$A$3:$B$55,2,FALSE)</f>
        <v>#ERROR!</v>
      </c>
      <c r="F2646" s="78">
        <v>0.0</v>
      </c>
      <c r="G2646" s="80">
        <v>33.0</v>
      </c>
      <c r="H2646" s="81">
        <v>235990.0</v>
      </c>
      <c r="I2646" s="81">
        <v>380000.0</v>
      </c>
      <c r="J2646" s="81">
        <v>261910.0</v>
      </c>
      <c r="K2646" s="81">
        <v>380000.0</v>
      </c>
      <c r="L2646" s="82">
        <v>0.1799875008679953</v>
      </c>
      <c r="N2646" s="83">
        <f t="shared" si="1"/>
        <v>0.1799875009</v>
      </c>
      <c r="O2646" s="83">
        <f t="shared" si="2"/>
        <v>0.1799875009</v>
      </c>
      <c r="Q2646" s="83">
        <f t="shared" si="3"/>
        <v>0.3789736842</v>
      </c>
      <c r="R2646" s="83">
        <f t="shared" si="4"/>
        <v>0.1799875009</v>
      </c>
      <c r="S2646" s="83" t="b">
        <f t="shared" si="5"/>
        <v>0</v>
      </c>
      <c r="T2646" s="72"/>
      <c r="U2646" s="72"/>
      <c r="V2646" s="72"/>
      <c r="W2646" s="72"/>
      <c r="X2646" s="72"/>
      <c r="Y2646" s="72"/>
      <c r="Z2646" s="72"/>
      <c r="AA2646" s="72"/>
      <c r="AB2646" s="72"/>
      <c r="AC2646" s="72"/>
      <c r="AD2646" s="72"/>
      <c r="AE2646" s="72"/>
      <c r="AF2646" s="72"/>
      <c r="AG2646" s="72"/>
      <c r="AH2646" s="72"/>
      <c r="AI2646" s="72"/>
      <c r="AJ2646" s="72"/>
      <c r="AK2646" s="72"/>
    </row>
    <row r="2647" ht="14.25" customHeight="1">
      <c r="A2647" s="78">
        <v>2644.0</v>
      </c>
      <c r="C2647" s="78" t="str">
        <f>VLOOKUP(G2647,[1]Macrodata_CCF!$A$3:$D$55,4,FALSE)</f>
        <v>#ERROR!</v>
      </c>
      <c r="E2647" s="79" t="str">
        <f>VLOOKUP(G2647,[1]Macrodata_CCF!$A$3:$B$55,2,FALSE)</f>
        <v>#ERROR!</v>
      </c>
      <c r="F2647" s="78">
        <v>0.0</v>
      </c>
      <c r="G2647" s="80">
        <v>14.0</v>
      </c>
      <c r="H2647" s="81">
        <v>22705.0</v>
      </c>
      <c r="I2647" s="81">
        <v>50000.0</v>
      </c>
      <c r="J2647" s="81">
        <v>51000.0</v>
      </c>
      <c r="K2647" s="81">
        <v>50000.0</v>
      </c>
      <c r="L2647" s="82">
        <v>1.036636746656897</v>
      </c>
      <c r="N2647" s="83">
        <f t="shared" si="1"/>
        <v>1.036636747</v>
      </c>
      <c r="O2647" s="83">
        <f t="shared" si="2"/>
        <v>1</v>
      </c>
      <c r="Q2647" s="83">
        <f t="shared" si="3"/>
        <v>0.5459</v>
      </c>
      <c r="R2647" s="83">
        <f t="shared" si="4"/>
        <v>1.036636747</v>
      </c>
      <c r="S2647" s="83" t="b">
        <f t="shared" si="5"/>
        <v>0</v>
      </c>
      <c r="T2647" s="72"/>
      <c r="U2647" s="72"/>
      <c r="V2647" s="72"/>
      <c r="W2647" s="72"/>
      <c r="X2647" s="72"/>
      <c r="Y2647" s="72"/>
      <c r="Z2647" s="72"/>
      <c r="AA2647" s="72"/>
      <c r="AB2647" s="72"/>
      <c r="AC2647" s="72"/>
      <c r="AD2647" s="72"/>
      <c r="AE2647" s="72"/>
      <c r="AF2647" s="72"/>
      <c r="AG2647" s="72"/>
      <c r="AH2647" s="72"/>
      <c r="AI2647" s="72"/>
      <c r="AJ2647" s="72"/>
      <c r="AK2647" s="72"/>
    </row>
    <row r="2648" ht="14.25" customHeight="1">
      <c r="A2648" s="78">
        <v>2645.0</v>
      </c>
      <c r="C2648" s="78" t="str">
        <f>VLOOKUP(G2648,[1]Macrodata_CCF!$A$3:$D$55,4,FALSE)</f>
        <v>#ERROR!</v>
      </c>
      <c r="E2648" s="79" t="str">
        <f>VLOOKUP(G2648,[1]Macrodata_CCF!$A$3:$B$55,2,FALSE)</f>
        <v>#ERROR!</v>
      </c>
      <c r="F2648" s="78">
        <v>0.0</v>
      </c>
      <c r="G2648" s="80">
        <v>18.0</v>
      </c>
      <c r="H2648" s="81">
        <v>501935.0</v>
      </c>
      <c r="I2648" s="81">
        <v>630000.0</v>
      </c>
      <c r="J2648" s="81">
        <v>521145.0</v>
      </c>
      <c r="K2648" s="81">
        <v>630000.0</v>
      </c>
      <c r="L2648" s="82">
        <v>0.1500019521336821</v>
      </c>
      <c r="N2648" s="83">
        <f t="shared" si="1"/>
        <v>0.1500019521</v>
      </c>
      <c r="O2648" s="83">
        <f t="shared" si="2"/>
        <v>0.1500019521</v>
      </c>
      <c r="Q2648" s="83">
        <f t="shared" si="3"/>
        <v>0.2032777778</v>
      </c>
      <c r="R2648" s="83">
        <f t="shared" si="4"/>
        <v>0.1500019521</v>
      </c>
      <c r="S2648" s="83" t="b">
        <f t="shared" si="5"/>
        <v>0</v>
      </c>
      <c r="T2648" s="72"/>
      <c r="U2648" s="72"/>
      <c r="V2648" s="72"/>
      <c r="W2648" s="72"/>
      <c r="X2648" s="72"/>
      <c r="Y2648" s="72"/>
      <c r="Z2648" s="72"/>
      <c r="AA2648" s="72"/>
      <c r="AB2648" s="72"/>
      <c r="AC2648" s="72"/>
      <c r="AD2648" s="72"/>
      <c r="AE2648" s="72"/>
      <c r="AF2648" s="72"/>
      <c r="AG2648" s="72"/>
      <c r="AH2648" s="72"/>
      <c r="AI2648" s="72"/>
      <c r="AJ2648" s="72"/>
      <c r="AK2648" s="72"/>
    </row>
    <row r="2649" ht="14.25" customHeight="1">
      <c r="A2649" s="78">
        <v>2646.0</v>
      </c>
      <c r="C2649" s="78" t="str">
        <f>VLOOKUP(G2649,[1]Macrodata_CCF!$A$3:$D$55,4,FALSE)</f>
        <v>#ERROR!</v>
      </c>
      <c r="E2649" s="79" t="str">
        <f>VLOOKUP(G2649,[1]Macrodata_CCF!$A$3:$B$55,2,FALSE)</f>
        <v>#ERROR!</v>
      </c>
      <c r="F2649" s="78">
        <v>0.0</v>
      </c>
      <c r="G2649" s="80">
        <v>30.0</v>
      </c>
      <c r="H2649" s="81">
        <v>586855.0</v>
      </c>
      <c r="I2649" s="81">
        <v>980000.0</v>
      </c>
      <c r="J2649" s="81">
        <v>999600.0</v>
      </c>
      <c r="K2649" s="81">
        <v>980000.0</v>
      </c>
      <c r="L2649" s="82">
        <v>1.049854379427438</v>
      </c>
      <c r="N2649" s="83">
        <f t="shared" si="1"/>
        <v>1.049854379</v>
      </c>
      <c r="O2649" s="83">
        <f t="shared" si="2"/>
        <v>1</v>
      </c>
      <c r="Q2649" s="83">
        <f t="shared" si="3"/>
        <v>0.4011683673</v>
      </c>
      <c r="R2649" s="83">
        <f t="shared" si="4"/>
        <v>1.049854379</v>
      </c>
      <c r="S2649" s="83" t="b">
        <f t="shared" si="5"/>
        <v>0</v>
      </c>
      <c r="T2649" s="72"/>
      <c r="U2649" s="72"/>
      <c r="V2649" s="72"/>
      <c r="W2649" s="72"/>
      <c r="X2649" s="72"/>
      <c r="Y2649" s="72"/>
      <c r="Z2649" s="72"/>
      <c r="AA2649" s="72"/>
      <c r="AB2649" s="72"/>
      <c r="AC2649" s="72"/>
      <c r="AD2649" s="72"/>
      <c r="AE2649" s="72"/>
      <c r="AF2649" s="72"/>
      <c r="AG2649" s="72"/>
      <c r="AH2649" s="72"/>
      <c r="AI2649" s="72"/>
      <c r="AJ2649" s="72"/>
      <c r="AK2649" s="72"/>
    </row>
    <row r="2650" ht="14.25" customHeight="1">
      <c r="A2650" s="78">
        <v>2647.0</v>
      </c>
      <c r="C2650" s="78" t="str">
        <f>VLOOKUP(G2650,[1]Macrodata_CCF!$A$3:$D$55,4,FALSE)</f>
        <v>#ERROR!</v>
      </c>
      <c r="E2650" s="79" t="str">
        <f>VLOOKUP(G2650,[1]Macrodata_CCF!$A$3:$B$55,2,FALSE)</f>
        <v>#ERROR!</v>
      </c>
      <c r="F2650" s="78">
        <v>0.0</v>
      </c>
      <c r="G2650" s="80">
        <v>39.0</v>
      </c>
      <c r="H2650" s="81">
        <v>906775.0</v>
      </c>
      <c r="I2650" s="81">
        <v>940000.0</v>
      </c>
      <c r="J2650" s="81">
        <v>952295.0</v>
      </c>
      <c r="K2650" s="81">
        <v>940000.0</v>
      </c>
      <c r="L2650" s="82">
        <v>1.370052671181339</v>
      </c>
      <c r="N2650" s="83">
        <f t="shared" si="1"/>
        <v>1.370052671</v>
      </c>
      <c r="O2650" s="83">
        <f t="shared" si="2"/>
        <v>1</v>
      </c>
      <c r="Q2650" s="83">
        <f t="shared" si="3"/>
        <v>0.03534574468</v>
      </c>
      <c r="R2650" s="83">
        <f t="shared" si="4"/>
        <v>0.04842553191</v>
      </c>
      <c r="S2650" s="83" t="b">
        <f t="shared" si="5"/>
        <v>1</v>
      </c>
      <c r="T2650" s="72"/>
      <c r="U2650" s="72"/>
      <c r="V2650" s="72"/>
      <c r="W2650" s="72"/>
      <c r="X2650" s="72"/>
      <c r="Y2650" s="72"/>
      <c r="Z2650" s="72"/>
      <c r="AA2650" s="72"/>
      <c r="AB2650" s="72"/>
      <c r="AC2650" s="72"/>
      <c r="AD2650" s="72"/>
      <c r="AE2650" s="72"/>
      <c r="AF2650" s="72"/>
      <c r="AG2650" s="72"/>
      <c r="AH2650" s="72"/>
      <c r="AI2650" s="72"/>
      <c r="AJ2650" s="72"/>
      <c r="AK2650" s="72"/>
    </row>
    <row r="2651" ht="14.25" customHeight="1">
      <c r="A2651" s="78">
        <v>2648.0</v>
      </c>
      <c r="C2651" s="78" t="str">
        <f>VLOOKUP(G2651,[1]Macrodata_CCF!$A$3:$D$55,4,FALSE)</f>
        <v>#ERROR!</v>
      </c>
      <c r="E2651" s="79" t="str">
        <f>VLOOKUP(G2651,[1]Macrodata_CCF!$A$3:$B$55,2,FALSE)</f>
        <v>#ERROR!</v>
      </c>
      <c r="F2651" s="78">
        <v>0.0</v>
      </c>
      <c r="G2651" s="80">
        <v>28.0</v>
      </c>
      <c r="H2651" s="81">
        <v>1230.0</v>
      </c>
      <c r="I2651" s="81">
        <v>20000.0</v>
      </c>
      <c r="J2651" s="81">
        <v>4610.0</v>
      </c>
      <c r="K2651" s="81">
        <v>20000.0</v>
      </c>
      <c r="L2651" s="82">
        <v>0.1800745871070858</v>
      </c>
      <c r="N2651" s="83">
        <f t="shared" si="1"/>
        <v>0.1800745871</v>
      </c>
      <c r="O2651" s="83">
        <f t="shared" si="2"/>
        <v>0.1800745871</v>
      </c>
      <c r="Q2651" s="83">
        <f t="shared" si="3"/>
        <v>0.9385</v>
      </c>
      <c r="R2651" s="83">
        <f t="shared" si="4"/>
        <v>0.1800745871</v>
      </c>
      <c r="S2651" s="83" t="b">
        <f t="shared" si="5"/>
        <v>0</v>
      </c>
      <c r="T2651" s="72"/>
      <c r="U2651" s="72"/>
      <c r="V2651" s="72"/>
      <c r="W2651" s="72"/>
      <c r="X2651" s="72"/>
      <c r="Y2651" s="72"/>
      <c r="Z2651" s="72"/>
      <c r="AA2651" s="72"/>
      <c r="AB2651" s="72"/>
      <c r="AC2651" s="72"/>
      <c r="AD2651" s="72"/>
      <c r="AE2651" s="72"/>
      <c r="AF2651" s="72"/>
      <c r="AG2651" s="72"/>
      <c r="AH2651" s="72"/>
      <c r="AI2651" s="72"/>
      <c r="AJ2651" s="72"/>
      <c r="AK2651" s="72"/>
    </row>
    <row r="2652" ht="14.25" customHeight="1">
      <c r="A2652" s="78">
        <v>2649.0</v>
      </c>
      <c r="C2652" s="78" t="str">
        <f>VLOOKUP(G2652,[1]Macrodata_CCF!$A$3:$D$55,4,FALSE)</f>
        <v>#ERROR!</v>
      </c>
      <c r="E2652" s="79" t="str">
        <f>VLOOKUP(G2652,[1]Macrodata_CCF!$A$3:$B$55,2,FALSE)</f>
        <v>#ERROR!</v>
      </c>
      <c r="F2652" s="78">
        <v>0.0</v>
      </c>
      <c r="G2652" s="80">
        <v>35.0</v>
      </c>
      <c r="H2652" s="81">
        <v>4665.0</v>
      </c>
      <c r="I2652" s="81">
        <v>30000.0</v>
      </c>
      <c r="J2652" s="81">
        <v>6945.0</v>
      </c>
      <c r="K2652" s="81">
        <v>30000.0</v>
      </c>
      <c r="L2652" s="82">
        <v>0.08999407933688573</v>
      </c>
      <c r="N2652" s="83">
        <f t="shared" si="1"/>
        <v>0.08999407934</v>
      </c>
      <c r="O2652" s="83">
        <f t="shared" si="2"/>
        <v>0.08999407934</v>
      </c>
      <c r="Q2652" s="83">
        <f t="shared" si="3"/>
        <v>0.8445</v>
      </c>
      <c r="R2652" s="83">
        <f t="shared" si="4"/>
        <v>0.08999407934</v>
      </c>
      <c r="S2652" s="83" t="b">
        <f t="shared" si="5"/>
        <v>0</v>
      </c>
      <c r="T2652" s="72"/>
      <c r="U2652" s="72"/>
      <c r="V2652" s="72"/>
      <c r="W2652" s="72"/>
      <c r="X2652" s="72"/>
      <c r="Y2652" s="72"/>
      <c r="Z2652" s="72"/>
      <c r="AA2652" s="72"/>
      <c r="AB2652" s="72"/>
      <c r="AC2652" s="72"/>
      <c r="AD2652" s="72"/>
      <c r="AE2652" s="72"/>
      <c r="AF2652" s="72"/>
      <c r="AG2652" s="72"/>
      <c r="AH2652" s="72"/>
      <c r="AI2652" s="72"/>
      <c r="AJ2652" s="72"/>
      <c r="AK2652" s="72"/>
    </row>
    <row r="2653" ht="14.25" customHeight="1">
      <c r="A2653" s="78">
        <v>2650.0</v>
      </c>
      <c r="C2653" s="78" t="str">
        <f>VLOOKUP(G2653,[1]Macrodata_CCF!$A$3:$D$55,4,FALSE)</f>
        <v>#ERROR!</v>
      </c>
      <c r="E2653" s="79" t="str">
        <f>VLOOKUP(G2653,[1]Macrodata_CCF!$A$3:$B$55,2,FALSE)</f>
        <v>#ERROR!</v>
      </c>
      <c r="F2653" s="78">
        <v>0.0</v>
      </c>
      <c r="G2653" s="80">
        <v>42.0</v>
      </c>
      <c r="H2653" s="81">
        <v>240630.0</v>
      </c>
      <c r="I2653" s="81">
        <v>290000.0</v>
      </c>
      <c r="J2653" s="81">
        <v>254945.0</v>
      </c>
      <c r="K2653" s="81">
        <v>290000.0</v>
      </c>
      <c r="L2653" s="82">
        <v>0.2899534130038485</v>
      </c>
      <c r="N2653" s="83">
        <f t="shared" si="1"/>
        <v>0.289953413</v>
      </c>
      <c r="O2653" s="83">
        <f t="shared" si="2"/>
        <v>0.289953413</v>
      </c>
      <c r="Q2653" s="83">
        <f t="shared" si="3"/>
        <v>0.1702413793</v>
      </c>
      <c r="R2653" s="83">
        <f t="shared" si="4"/>
        <v>0.289953413</v>
      </c>
      <c r="S2653" s="83" t="b">
        <f t="shared" si="5"/>
        <v>0</v>
      </c>
      <c r="T2653" s="72"/>
      <c r="U2653" s="72"/>
      <c r="V2653" s="72"/>
      <c r="W2653" s="72"/>
      <c r="X2653" s="72"/>
      <c r="Y2653" s="72"/>
      <c r="Z2653" s="72"/>
      <c r="AA2653" s="72"/>
      <c r="AB2653" s="72"/>
      <c r="AC2653" s="72"/>
      <c r="AD2653" s="72"/>
      <c r="AE2653" s="72"/>
      <c r="AF2653" s="72"/>
      <c r="AG2653" s="72"/>
      <c r="AH2653" s="72"/>
      <c r="AI2653" s="72"/>
      <c r="AJ2653" s="72"/>
      <c r="AK2653" s="72"/>
    </row>
    <row r="2654" ht="14.25" customHeight="1">
      <c r="A2654" s="78">
        <v>2651.0</v>
      </c>
      <c r="C2654" s="78" t="str">
        <f>VLOOKUP(G2654,[1]Macrodata_CCF!$A$3:$D$55,4,FALSE)</f>
        <v>#ERROR!</v>
      </c>
      <c r="E2654" s="79" t="str">
        <f>VLOOKUP(G2654,[1]Macrodata_CCF!$A$3:$B$55,2,FALSE)</f>
        <v>#ERROR!</v>
      </c>
      <c r="F2654" s="78">
        <v>0.0</v>
      </c>
      <c r="G2654" s="80">
        <v>46.0</v>
      </c>
      <c r="H2654" s="81">
        <v>479565.0</v>
      </c>
      <c r="I2654" s="81">
        <v>860000.0</v>
      </c>
      <c r="J2654" s="81">
        <v>551850.0</v>
      </c>
      <c r="K2654" s="81">
        <v>860000.0</v>
      </c>
      <c r="L2654" s="82">
        <v>0.1900061771393274</v>
      </c>
      <c r="N2654" s="83">
        <f t="shared" si="1"/>
        <v>0.1900061771</v>
      </c>
      <c r="O2654" s="83">
        <f t="shared" si="2"/>
        <v>0.1900061771</v>
      </c>
      <c r="Q2654" s="83">
        <f t="shared" si="3"/>
        <v>0.4423662791</v>
      </c>
      <c r="R2654" s="83">
        <f t="shared" si="4"/>
        <v>0.1900061771</v>
      </c>
      <c r="S2654" s="83" t="b">
        <f t="shared" si="5"/>
        <v>0</v>
      </c>
      <c r="T2654" s="72"/>
      <c r="U2654" s="72"/>
      <c r="V2654" s="72"/>
      <c r="W2654" s="72"/>
      <c r="X2654" s="72"/>
      <c r="Y2654" s="72"/>
      <c r="Z2654" s="72"/>
      <c r="AA2654" s="72"/>
      <c r="AB2654" s="72"/>
      <c r="AC2654" s="72"/>
      <c r="AD2654" s="72"/>
      <c r="AE2654" s="72"/>
      <c r="AF2654" s="72"/>
      <c r="AG2654" s="72"/>
      <c r="AH2654" s="72"/>
      <c r="AI2654" s="72"/>
      <c r="AJ2654" s="72"/>
      <c r="AK2654" s="72"/>
    </row>
    <row r="2655" ht="14.25" customHeight="1">
      <c r="A2655" s="78">
        <v>2652.0</v>
      </c>
      <c r="C2655" s="78" t="str">
        <f>VLOOKUP(G2655,[1]Macrodata_CCF!$A$3:$D$55,4,FALSE)</f>
        <v>#ERROR!</v>
      </c>
      <c r="E2655" s="79" t="str">
        <f>VLOOKUP(G2655,[1]Macrodata_CCF!$A$3:$B$55,2,FALSE)</f>
        <v>#ERROR!</v>
      </c>
      <c r="F2655" s="78">
        <v>0.0</v>
      </c>
      <c r="G2655" s="80">
        <v>8.0</v>
      </c>
      <c r="H2655" s="81">
        <v>0.0</v>
      </c>
      <c r="I2655" s="81">
        <v>470000.0</v>
      </c>
      <c r="J2655" s="81">
        <v>169200.0</v>
      </c>
      <c r="K2655" s="81">
        <v>470000.0</v>
      </c>
      <c r="L2655" s="82">
        <v>0.36</v>
      </c>
      <c r="N2655" s="83">
        <f t="shared" si="1"/>
        <v>0.36</v>
      </c>
      <c r="O2655" s="83">
        <f t="shared" si="2"/>
        <v>0.36</v>
      </c>
      <c r="Q2655" s="83">
        <f t="shared" si="3"/>
        <v>1</v>
      </c>
      <c r="R2655" s="83">
        <f t="shared" si="4"/>
        <v>0.36</v>
      </c>
      <c r="S2655" s="83" t="b">
        <f t="shared" si="5"/>
        <v>0</v>
      </c>
      <c r="T2655" s="72"/>
      <c r="U2655" s="72"/>
      <c r="V2655" s="72"/>
      <c r="W2655" s="72"/>
      <c r="X2655" s="72"/>
      <c r="Y2655" s="72"/>
      <c r="Z2655" s="72"/>
      <c r="AA2655" s="72"/>
      <c r="AB2655" s="72"/>
      <c r="AC2655" s="72"/>
      <c r="AD2655" s="72"/>
      <c r="AE2655" s="72"/>
      <c r="AF2655" s="72"/>
      <c r="AG2655" s="72"/>
      <c r="AH2655" s="72"/>
      <c r="AI2655" s="72"/>
      <c r="AJ2655" s="72"/>
      <c r="AK2655" s="72"/>
    </row>
    <row r="2656" ht="14.25" customHeight="1">
      <c r="A2656" s="78">
        <v>2653.0</v>
      </c>
      <c r="C2656" s="78" t="str">
        <f>VLOOKUP(G2656,[1]Macrodata_CCF!$A$3:$D$55,4,FALSE)</f>
        <v>#ERROR!</v>
      </c>
      <c r="E2656" s="79" t="str">
        <f>VLOOKUP(G2656,[1]Macrodata_CCF!$A$3:$B$55,2,FALSE)</f>
        <v>#ERROR!</v>
      </c>
      <c r="F2656" s="78">
        <v>0.0</v>
      </c>
      <c r="G2656" s="80">
        <v>43.0</v>
      </c>
      <c r="H2656" s="81">
        <v>0.0</v>
      </c>
      <c r="I2656" s="81">
        <v>740000.0</v>
      </c>
      <c r="J2656" s="81">
        <v>0.0</v>
      </c>
      <c r="K2656" s="81">
        <v>740000.0</v>
      </c>
      <c r="L2656" s="82">
        <v>0.0</v>
      </c>
      <c r="N2656" s="83">
        <f t="shared" si="1"/>
        <v>0</v>
      </c>
      <c r="O2656" s="83">
        <f t="shared" si="2"/>
        <v>0</v>
      </c>
      <c r="Q2656" s="83">
        <f t="shared" si="3"/>
        <v>1</v>
      </c>
      <c r="R2656" s="83">
        <f t="shared" si="4"/>
        <v>0</v>
      </c>
      <c r="S2656" s="83" t="b">
        <f t="shared" si="5"/>
        <v>0</v>
      </c>
      <c r="T2656" s="72"/>
      <c r="U2656" s="72"/>
      <c r="V2656" s="72"/>
      <c r="W2656" s="72"/>
      <c r="X2656" s="72"/>
      <c r="Y2656" s="72"/>
      <c r="Z2656" s="72"/>
      <c r="AA2656" s="72"/>
      <c r="AB2656" s="72"/>
      <c r="AC2656" s="72"/>
      <c r="AD2656" s="72"/>
      <c r="AE2656" s="72"/>
      <c r="AF2656" s="72"/>
      <c r="AG2656" s="72"/>
      <c r="AH2656" s="72"/>
      <c r="AI2656" s="72"/>
      <c r="AJ2656" s="72"/>
      <c r="AK2656" s="72"/>
    </row>
    <row r="2657" ht="14.25" customHeight="1">
      <c r="A2657" s="78">
        <v>2654.0</v>
      </c>
      <c r="C2657" s="78" t="str">
        <f>VLOOKUP(G2657,[1]Macrodata_CCF!$A$3:$D$55,4,FALSE)</f>
        <v>#ERROR!</v>
      </c>
      <c r="E2657" s="79" t="str">
        <f>VLOOKUP(G2657,[1]Macrodata_CCF!$A$3:$B$55,2,FALSE)</f>
        <v>#ERROR!</v>
      </c>
      <c r="F2657" s="78">
        <v>0.0</v>
      </c>
      <c r="G2657" s="80">
        <v>32.0</v>
      </c>
      <c r="H2657" s="81">
        <v>0.0</v>
      </c>
      <c r="I2657" s="81">
        <v>150000.0</v>
      </c>
      <c r="J2657" s="81">
        <v>22500.0</v>
      </c>
      <c r="K2657" s="81">
        <v>150000.0</v>
      </c>
      <c r="L2657" s="82">
        <v>0.15</v>
      </c>
      <c r="N2657" s="83">
        <f t="shared" si="1"/>
        <v>0.15</v>
      </c>
      <c r="O2657" s="83">
        <f t="shared" si="2"/>
        <v>0.15</v>
      </c>
      <c r="Q2657" s="83">
        <f t="shared" si="3"/>
        <v>1</v>
      </c>
      <c r="R2657" s="83">
        <f t="shared" si="4"/>
        <v>0.15</v>
      </c>
      <c r="S2657" s="83" t="b">
        <f t="shared" si="5"/>
        <v>0</v>
      </c>
      <c r="T2657" s="72"/>
      <c r="U2657" s="72"/>
      <c r="V2657" s="72"/>
      <c r="W2657" s="72"/>
      <c r="X2657" s="72"/>
      <c r="Y2657" s="72"/>
      <c r="Z2657" s="72"/>
      <c r="AA2657" s="72"/>
      <c r="AB2657" s="72"/>
      <c r="AC2657" s="72"/>
      <c r="AD2657" s="72"/>
      <c r="AE2657" s="72"/>
      <c r="AF2657" s="72"/>
      <c r="AG2657" s="72"/>
      <c r="AH2657" s="72"/>
      <c r="AI2657" s="72"/>
      <c r="AJ2657" s="72"/>
      <c r="AK2657" s="72"/>
    </row>
    <row r="2658" ht="14.25" customHeight="1">
      <c r="A2658" s="78">
        <v>2655.0</v>
      </c>
      <c r="C2658" s="78" t="str">
        <f>VLOOKUP(G2658,[1]Macrodata_CCF!$A$3:$D$55,4,FALSE)</f>
        <v>#ERROR!</v>
      </c>
      <c r="E2658" s="79" t="str">
        <f>VLOOKUP(G2658,[1]Macrodata_CCF!$A$3:$B$55,2,FALSE)</f>
        <v>#ERROR!</v>
      </c>
      <c r="F2658" s="78">
        <v>0.0</v>
      </c>
      <c r="G2658" s="80">
        <v>50.0</v>
      </c>
      <c r="H2658" s="81">
        <v>18300.0</v>
      </c>
      <c r="I2658" s="81">
        <v>20000.0</v>
      </c>
      <c r="J2658" s="81">
        <v>18505.0</v>
      </c>
      <c r="K2658" s="81">
        <v>20000.0</v>
      </c>
      <c r="L2658" s="82">
        <v>0.1205882352941176</v>
      </c>
      <c r="N2658" s="83">
        <f t="shared" si="1"/>
        <v>0.1205882353</v>
      </c>
      <c r="O2658" s="83">
        <f t="shared" si="2"/>
        <v>0.1205882353</v>
      </c>
      <c r="Q2658" s="83">
        <f t="shared" si="3"/>
        <v>0.085</v>
      </c>
      <c r="R2658" s="83">
        <f t="shared" si="4"/>
        <v>0.01025</v>
      </c>
      <c r="S2658" s="83" t="b">
        <f t="shared" si="5"/>
        <v>0</v>
      </c>
      <c r="T2658" s="72"/>
      <c r="U2658" s="72"/>
      <c r="V2658" s="72"/>
      <c r="W2658" s="72"/>
      <c r="X2658" s="72"/>
      <c r="Y2658" s="72"/>
      <c r="Z2658" s="72"/>
      <c r="AA2658" s="72"/>
      <c r="AB2658" s="72"/>
      <c r="AC2658" s="72"/>
      <c r="AD2658" s="72"/>
      <c r="AE2658" s="72"/>
      <c r="AF2658" s="72"/>
      <c r="AG2658" s="72"/>
      <c r="AH2658" s="72"/>
      <c r="AI2658" s="72"/>
      <c r="AJ2658" s="72"/>
      <c r="AK2658" s="72"/>
    </row>
    <row r="2659" ht="14.25" customHeight="1">
      <c r="A2659" s="78">
        <v>2656.0</v>
      </c>
      <c r="C2659" s="78" t="str">
        <f>VLOOKUP(G2659,[1]Macrodata_CCF!$A$3:$D$55,4,FALSE)</f>
        <v>#ERROR!</v>
      </c>
      <c r="E2659" s="79" t="str">
        <f>VLOOKUP(G2659,[1]Macrodata_CCF!$A$3:$B$55,2,FALSE)</f>
        <v>#ERROR!</v>
      </c>
      <c r="F2659" s="78">
        <v>0.0</v>
      </c>
      <c r="G2659" s="80">
        <v>39.0</v>
      </c>
      <c r="H2659" s="81">
        <v>218515.0</v>
      </c>
      <c r="I2659" s="81">
        <v>310000.0</v>
      </c>
      <c r="J2659" s="81">
        <v>221260.0</v>
      </c>
      <c r="K2659" s="81">
        <v>310000.0</v>
      </c>
      <c r="L2659" s="82">
        <v>0.03000491883915396</v>
      </c>
      <c r="N2659" s="83">
        <f t="shared" si="1"/>
        <v>0.03000491884</v>
      </c>
      <c r="O2659" s="83">
        <f t="shared" si="2"/>
        <v>0.03000491884</v>
      </c>
      <c r="Q2659" s="83">
        <f t="shared" si="3"/>
        <v>0.2951129032</v>
      </c>
      <c r="R2659" s="83">
        <f t="shared" si="4"/>
        <v>0.03000491884</v>
      </c>
      <c r="S2659" s="83" t="b">
        <f t="shared" si="5"/>
        <v>0</v>
      </c>
      <c r="T2659" s="72"/>
      <c r="U2659" s="72"/>
      <c r="V2659" s="72"/>
      <c r="W2659" s="72"/>
      <c r="X2659" s="72"/>
      <c r="Y2659" s="72"/>
      <c r="Z2659" s="72"/>
      <c r="AA2659" s="72"/>
      <c r="AB2659" s="72"/>
      <c r="AC2659" s="72"/>
      <c r="AD2659" s="72"/>
      <c r="AE2659" s="72"/>
      <c r="AF2659" s="72"/>
      <c r="AG2659" s="72"/>
      <c r="AH2659" s="72"/>
      <c r="AI2659" s="72"/>
      <c r="AJ2659" s="72"/>
      <c r="AK2659" s="72"/>
    </row>
    <row r="2660" ht="14.25" customHeight="1">
      <c r="A2660" s="78">
        <v>2657.0</v>
      </c>
      <c r="C2660" s="78" t="str">
        <f>VLOOKUP(G2660,[1]Macrodata_CCF!$A$3:$D$55,4,FALSE)</f>
        <v>#ERROR!</v>
      </c>
      <c r="E2660" s="79" t="str">
        <f>VLOOKUP(G2660,[1]Macrodata_CCF!$A$3:$B$55,2,FALSE)</f>
        <v>#ERROR!</v>
      </c>
      <c r="F2660" s="78">
        <v>1.0</v>
      </c>
      <c r="G2660" s="80">
        <v>35.0</v>
      </c>
      <c r="H2660" s="81">
        <v>47035.0</v>
      </c>
      <c r="I2660" s="81">
        <v>50000.0</v>
      </c>
      <c r="J2660" s="81">
        <v>48545.0</v>
      </c>
      <c r="K2660" s="81">
        <v>50000.0</v>
      </c>
      <c r="L2660" s="82">
        <v>0.5092748735244519</v>
      </c>
      <c r="N2660" s="83">
        <f t="shared" si="1"/>
        <v>0.5092748735</v>
      </c>
      <c r="O2660" s="83">
        <f t="shared" si="2"/>
        <v>0.5092748735</v>
      </c>
      <c r="Q2660" s="83">
        <f t="shared" si="3"/>
        <v>0.0593</v>
      </c>
      <c r="R2660" s="83">
        <f t="shared" si="4"/>
        <v>0.0302</v>
      </c>
      <c r="S2660" s="83" t="b">
        <f t="shared" si="5"/>
        <v>0</v>
      </c>
      <c r="T2660" s="72"/>
      <c r="U2660" s="72"/>
      <c r="V2660" s="72"/>
      <c r="W2660" s="72"/>
      <c r="X2660" s="72"/>
      <c r="Y2660" s="72"/>
      <c r="Z2660" s="72"/>
      <c r="AA2660" s="72"/>
      <c r="AB2660" s="72"/>
      <c r="AC2660" s="72"/>
      <c r="AD2660" s="72"/>
      <c r="AE2660" s="72"/>
      <c r="AF2660" s="72"/>
      <c r="AG2660" s="72"/>
      <c r="AH2660" s="72"/>
      <c r="AI2660" s="72"/>
      <c r="AJ2660" s="72"/>
      <c r="AK2660" s="72"/>
    </row>
    <row r="2661" ht="14.25" customHeight="1">
      <c r="A2661" s="78">
        <v>2658.0</v>
      </c>
      <c r="C2661" s="78" t="str">
        <f>VLOOKUP(G2661,[1]Macrodata_CCF!$A$3:$D$55,4,FALSE)</f>
        <v>#ERROR!</v>
      </c>
      <c r="E2661" s="79" t="str">
        <f>VLOOKUP(G2661,[1]Macrodata_CCF!$A$3:$B$55,2,FALSE)</f>
        <v>#ERROR!</v>
      </c>
      <c r="F2661" s="78">
        <v>0.0</v>
      </c>
      <c r="G2661" s="80">
        <v>23.0</v>
      </c>
      <c r="H2661" s="81">
        <v>107535.0</v>
      </c>
      <c r="I2661" s="81">
        <v>280000.0</v>
      </c>
      <c r="J2661" s="81">
        <v>140305.0</v>
      </c>
      <c r="K2661" s="81">
        <v>280000.0</v>
      </c>
      <c r="L2661" s="82">
        <v>0.1900095671585539</v>
      </c>
      <c r="N2661" s="83">
        <f t="shared" si="1"/>
        <v>0.1900095672</v>
      </c>
      <c r="O2661" s="83">
        <f t="shared" si="2"/>
        <v>0.1900095672</v>
      </c>
      <c r="Q2661" s="83">
        <f t="shared" si="3"/>
        <v>0.6159464286</v>
      </c>
      <c r="R2661" s="83">
        <f t="shared" si="4"/>
        <v>0.1900095672</v>
      </c>
      <c r="S2661" s="83" t="b">
        <f t="shared" si="5"/>
        <v>0</v>
      </c>
      <c r="T2661" s="72"/>
      <c r="U2661" s="72"/>
      <c r="V2661" s="72"/>
      <c r="W2661" s="72"/>
      <c r="X2661" s="72"/>
      <c r="Y2661" s="72"/>
      <c r="Z2661" s="72"/>
      <c r="AA2661" s="72"/>
      <c r="AB2661" s="72"/>
      <c r="AC2661" s="72"/>
      <c r="AD2661" s="72"/>
      <c r="AE2661" s="72"/>
      <c r="AF2661" s="72"/>
      <c r="AG2661" s="72"/>
      <c r="AH2661" s="72"/>
      <c r="AI2661" s="72"/>
      <c r="AJ2661" s="72"/>
      <c r="AK2661" s="72"/>
    </row>
    <row r="2662" ht="14.25" customHeight="1">
      <c r="A2662" s="78">
        <v>2659.0</v>
      </c>
      <c r="C2662" s="78" t="str">
        <f>VLOOKUP(G2662,[1]Macrodata_CCF!$A$3:$D$55,4,FALSE)</f>
        <v>#ERROR!</v>
      </c>
      <c r="E2662" s="79" t="str">
        <f>VLOOKUP(G2662,[1]Macrodata_CCF!$A$3:$B$55,2,FALSE)</f>
        <v>#ERROR!</v>
      </c>
      <c r="F2662" s="78">
        <v>0.0</v>
      </c>
      <c r="G2662" s="80">
        <v>40.0</v>
      </c>
      <c r="H2662" s="81">
        <v>332270.0</v>
      </c>
      <c r="I2662" s="81">
        <v>560000.0</v>
      </c>
      <c r="J2662" s="81">
        <v>355045.0</v>
      </c>
      <c r="K2662" s="81">
        <v>560000.0</v>
      </c>
      <c r="L2662" s="82">
        <v>0.1000087823299521</v>
      </c>
      <c r="N2662" s="83">
        <f t="shared" si="1"/>
        <v>0.1000087823</v>
      </c>
      <c r="O2662" s="83">
        <f t="shared" si="2"/>
        <v>0.1000087823</v>
      </c>
      <c r="Q2662" s="83">
        <f t="shared" si="3"/>
        <v>0.4066607143</v>
      </c>
      <c r="R2662" s="83">
        <f t="shared" si="4"/>
        <v>0.1000087823</v>
      </c>
      <c r="S2662" s="83" t="b">
        <f t="shared" si="5"/>
        <v>0</v>
      </c>
      <c r="T2662" s="72"/>
      <c r="U2662" s="72"/>
      <c r="V2662" s="72"/>
      <c r="W2662" s="72"/>
      <c r="X2662" s="72"/>
      <c r="Y2662" s="72"/>
      <c r="Z2662" s="72"/>
      <c r="AA2662" s="72"/>
      <c r="AB2662" s="72"/>
      <c r="AC2662" s="72"/>
      <c r="AD2662" s="72"/>
      <c r="AE2662" s="72"/>
      <c r="AF2662" s="72"/>
      <c r="AG2662" s="72"/>
      <c r="AH2662" s="72"/>
      <c r="AI2662" s="72"/>
      <c r="AJ2662" s="72"/>
      <c r="AK2662" s="72"/>
    </row>
    <row r="2663" ht="14.25" customHeight="1">
      <c r="A2663" s="78">
        <v>2660.0</v>
      </c>
      <c r="C2663" s="78" t="str">
        <f>VLOOKUP(G2663,[1]Macrodata_CCF!$A$3:$D$55,4,FALSE)</f>
        <v>#ERROR!</v>
      </c>
      <c r="E2663" s="79" t="str">
        <f>VLOOKUP(G2663,[1]Macrodata_CCF!$A$3:$B$55,2,FALSE)</f>
        <v>#ERROR!</v>
      </c>
      <c r="F2663" s="78">
        <v>0.0</v>
      </c>
      <c r="G2663" s="80">
        <v>21.0</v>
      </c>
      <c r="H2663" s="81">
        <v>505130.0</v>
      </c>
      <c r="I2663" s="81">
        <v>540000.0</v>
      </c>
      <c r="J2663" s="81">
        <v>510710.0</v>
      </c>
      <c r="K2663" s="81">
        <v>540000.0</v>
      </c>
      <c r="L2663" s="82">
        <v>0.1600229423573272</v>
      </c>
      <c r="N2663" s="83">
        <f t="shared" si="1"/>
        <v>0.1600229424</v>
      </c>
      <c r="O2663" s="83">
        <f t="shared" si="2"/>
        <v>0.1600229424</v>
      </c>
      <c r="Q2663" s="83">
        <f t="shared" si="3"/>
        <v>0.06457407407</v>
      </c>
      <c r="R2663" s="83">
        <f t="shared" si="4"/>
        <v>0.01033333333</v>
      </c>
      <c r="S2663" s="83" t="b">
        <f t="shared" si="5"/>
        <v>0</v>
      </c>
      <c r="T2663" s="72"/>
      <c r="U2663" s="72"/>
      <c r="V2663" s="72"/>
      <c r="W2663" s="72"/>
      <c r="X2663" s="72"/>
      <c r="Y2663" s="72"/>
      <c r="Z2663" s="72"/>
      <c r="AA2663" s="72"/>
      <c r="AB2663" s="72"/>
      <c r="AC2663" s="72"/>
      <c r="AD2663" s="72"/>
      <c r="AE2663" s="72"/>
      <c r="AF2663" s="72"/>
      <c r="AG2663" s="72"/>
      <c r="AH2663" s="72"/>
      <c r="AI2663" s="72"/>
      <c r="AJ2663" s="72"/>
      <c r="AK2663" s="72"/>
    </row>
    <row r="2664" ht="14.25" customHeight="1">
      <c r="A2664" s="78">
        <v>2661.0</v>
      </c>
      <c r="C2664" s="78" t="str">
        <f>VLOOKUP(G2664,[1]Macrodata_CCF!$A$3:$D$55,4,FALSE)</f>
        <v>#ERROR!</v>
      </c>
      <c r="E2664" s="79" t="str">
        <f>VLOOKUP(G2664,[1]Macrodata_CCF!$A$3:$B$55,2,FALSE)</f>
        <v>#ERROR!</v>
      </c>
      <c r="F2664" s="78">
        <v>0.0</v>
      </c>
      <c r="G2664" s="80">
        <v>41.0</v>
      </c>
      <c r="H2664" s="81">
        <v>39175.0</v>
      </c>
      <c r="I2664" s="81">
        <v>400000.0</v>
      </c>
      <c r="J2664" s="81">
        <v>408000.0</v>
      </c>
      <c r="K2664" s="81">
        <v>400000.0</v>
      </c>
      <c r="L2664" s="82">
        <v>1.022171412734705</v>
      </c>
      <c r="N2664" s="83">
        <f t="shared" si="1"/>
        <v>1.022171413</v>
      </c>
      <c r="O2664" s="83">
        <f t="shared" si="2"/>
        <v>1</v>
      </c>
      <c r="Q2664" s="83">
        <f t="shared" si="3"/>
        <v>0.9020625</v>
      </c>
      <c r="R2664" s="83">
        <f t="shared" si="4"/>
        <v>1.022171413</v>
      </c>
      <c r="S2664" s="83" t="b">
        <f t="shared" si="5"/>
        <v>0</v>
      </c>
      <c r="T2664" s="72"/>
      <c r="U2664" s="72"/>
      <c r="V2664" s="72"/>
      <c r="W2664" s="72"/>
      <c r="X2664" s="72"/>
      <c r="Y2664" s="72"/>
      <c r="Z2664" s="72"/>
      <c r="AA2664" s="72"/>
      <c r="AB2664" s="72"/>
      <c r="AC2664" s="72"/>
      <c r="AD2664" s="72"/>
      <c r="AE2664" s="72"/>
      <c r="AF2664" s="72"/>
      <c r="AG2664" s="72"/>
      <c r="AH2664" s="72"/>
      <c r="AI2664" s="72"/>
      <c r="AJ2664" s="72"/>
      <c r="AK2664" s="72"/>
    </row>
    <row r="2665" ht="14.25" customHeight="1">
      <c r="A2665" s="78">
        <v>2662.0</v>
      </c>
      <c r="C2665" s="78" t="str">
        <f>VLOOKUP(G2665,[1]Macrodata_CCF!$A$3:$D$55,4,FALSE)</f>
        <v>#ERROR!</v>
      </c>
      <c r="E2665" s="79" t="str">
        <f>VLOOKUP(G2665,[1]Macrodata_CCF!$A$3:$B$55,2,FALSE)</f>
        <v>#ERROR!</v>
      </c>
      <c r="F2665" s="78">
        <v>0.0</v>
      </c>
      <c r="G2665" s="80">
        <v>36.0</v>
      </c>
      <c r="H2665" s="81">
        <v>0.0</v>
      </c>
      <c r="I2665" s="81">
        <v>730000.0</v>
      </c>
      <c r="J2665" s="81">
        <v>138700.0</v>
      </c>
      <c r="K2665" s="81">
        <v>730000.0</v>
      </c>
      <c r="L2665" s="82">
        <v>0.19</v>
      </c>
      <c r="N2665" s="83">
        <f t="shared" si="1"/>
        <v>0.19</v>
      </c>
      <c r="O2665" s="83">
        <f t="shared" si="2"/>
        <v>0.19</v>
      </c>
      <c r="Q2665" s="83">
        <f t="shared" si="3"/>
        <v>1</v>
      </c>
      <c r="R2665" s="83">
        <f t="shared" si="4"/>
        <v>0.19</v>
      </c>
      <c r="S2665" s="83" t="b">
        <f t="shared" si="5"/>
        <v>0</v>
      </c>
      <c r="T2665" s="72"/>
      <c r="U2665" s="72"/>
      <c r="V2665" s="72"/>
      <c r="W2665" s="72"/>
      <c r="X2665" s="72"/>
      <c r="Y2665" s="72"/>
      <c r="Z2665" s="72"/>
      <c r="AA2665" s="72"/>
      <c r="AB2665" s="72"/>
      <c r="AC2665" s="72"/>
      <c r="AD2665" s="72"/>
      <c r="AE2665" s="72"/>
      <c r="AF2665" s="72"/>
      <c r="AG2665" s="72"/>
      <c r="AH2665" s="72"/>
      <c r="AI2665" s="72"/>
      <c r="AJ2665" s="72"/>
      <c r="AK2665" s="72"/>
    </row>
    <row r="2666" ht="14.25" customHeight="1">
      <c r="A2666" s="78">
        <v>2663.0</v>
      </c>
      <c r="C2666" s="78" t="str">
        <f>VLOOKUP(G2666,[1]Macrodata_CCF!$A$3:$D$55,4,FALSE)</f>
        <v>#ERROR!</v>
      </c>
      <c r="E2666" s="79" t="str">
        <f>VLOOKUP(G2666,[1]Macrodata_CCF!$A$3:$B$55,2,FALSE)</f>
        <v>#ERROR!</v>
      </c>
      <c r="F2666" s="78">
        <v>0.0</v>
      </c>
      <c r="G2666" s="80">
        <v>16.0</v>
      </c>
      <c r="H2666" s="81">
        <v>69990.0</v>
      </c>
      <c r="I2666" s="81">
        <v>430000.0</v>
      </c>
      <c r="J2666" s="81">
        <v>134790.0</v>
      </c>
      <c r="K2666" s="81">
        <v>430000.0</v>
      </c>
      <c r="L2666" s="82">
        <v>0.179995000138885</v>
      </c>
      <c r="N2666" s="83">
        <f t="shared" si="1"/>
        <v>0.1799950001</v>
      </c>
      <c r="O2666" s="83">
        <f t="shared" si="2"/>
        <v>0.1799950001</v>
      </c>
      <c r="Q2666" s="83">
        <f t="shared" si="3"/>
        <v>0.8372325581</v>
      </c>
      <c r="R2666" s="83">
        <f t="shared" si="4"/>
        <v>0.1799950001</v>
      </c>
      <c r="S2666" s="83" t="b">
        <f t="shared" si="5"/>
        <v>0</v>
      </c>
      <c r="T2666" s="72"/>
      <c r="U2666" s="72"/>
      <c r="V2666" s="72"/>
      <c r="W2666" s="72"/>
      <c r="X2666" s="72"/>
      <c r="Y2666" s="72"/>
      <c r="Z2666" s="72"/>
      <c r="AA2666" s="72"/>
      <c r="AB2666" s="72"/>
      <c r="AC2666" s="72"/>
      <c r="AD2666" s="72"/>
      <c r="AE2666" s="72"/>
      <c r="AF2666" s="72"/>
      <c r="AG2666" s="72"/>
      <c r="AH2666" s="72"/>
      <c r="AI2666" s="72"/>
      <c r="AJ2666" s="72"/>
      <c r="AK2666" s="72"/>
    </row>
    <row r="2667" ht="14.25" customHeight="1">
      <c r="A2667" s="78">
        <v>2664.0</v>
      </c>
      <c r="C2667" s="78" t="str">
        <f>VLOOKUP(G2667,[1]Macrodata_CCF!$A$3:$D$55,4,FALSE)</f>
        <v>#ERROR!</v>
      </c>
      <c r="E2667" s="79" t="str">
        <f>VLOOKUP(G2667,[1]Macrodata_CCF!$A$3:$B$55,2,FALSE)</f>
        <v>#ERROR!</v>
      </c>
      <c r="F2667" s="78">
        <v>0.0</v>
      </c>
      <c r="G2667" s="80">
        <v>48.0</v>
      </c>
      <c r="H2667" s="81">
        <v>82200.0</v>
      </c>
      <c r="I2667" s="81">
        <v>510000.0</v>
      </c>
      <c r="J2667" s="81">
        <v>142090.0</v>
      </c>
      <c r="K2667" s="81">
        <v>510000.0</v>
      </c>
      <c r="L2667" s="82">
        <v>0.1399953249181861</v>
      </c>
      <c r="N2667" s="83">
        <f t="shared" si="1"/>
        <v>0.1399953249</v>
      </c>
      <c r="O2667" s="83">
        <f t="shared" si="2"/>
        <v>0.1399953249</v>
      </c>
      <c r="Q2667" s="83">
        <f t="shared" si="3"/>
        <v>0.8388235294</v>
      </c>
      <c r="R2667" s="83">
        <f t="shared" si="4"/>
        <v>0.1399953249</v>
      </c>
      <c r="S2667" s="83" t="b">
        <f t="shared" si="5"/>
        <v>0</v>
      </c>
      <c r="T2667" s="72"/>
      <c r="U2667" s="72"/>
      <c r="V2667" s="72"/>
      <c r="W2667" s="72"/>
      <c r="X2667" s="72"/>
      <c r="Y2667" s="72"/>
      <c r="Z2667" s="72"/>
      <c r="AA2667" s="72"/>
      <c r="AB2667" s="72"/>
      <c r="AC2667" s="72"/>
      <c r="AD2667" s="72"/>
      <c r="AE2667" s="72"/>
      <c r="AF2667" s="72"/>
      <c r="AG2667" s="72"/>
      <c r="AH2667" s="72"/>
      <c r="AI2667" s="72"/>
      <c r="AJ2667" s="72"/>
      <c r="AK2667" s="72"/>
    </row>
    <row r="2668" ht="14.25" customHeight="1">
      <c r="A2668" s="78">
        <v>2665.0</v>
      </c>
      <c r="C2668" s="78" t="str">
        <f>VLOOKUP(G2668,[1]Macrodata_CCF!$A$3:$D$55,4,FALSE)</f>
        <v>#ERROR!</v>
      </c>
      <c r="E2668" s="79" t="str">
        <f>VLOOKUP(G2668,[1]Macrodata_CCF!$A$3:$B$55,2,FALSE)</f>
        <v>#ERROR!</v>
      </c>
      <c r="F2668" s="78">
        <v>0.0</v>
      </c>
      <c r="G2668" s="80">
        <v>36.0</v>
      </c>
      <c r="H2668" s="81">
        <v>524335.0</v>
      </c>
      <c r="I2668" s="81">
        <v>960000.0</v>
      </c>
      <c r="J2668" s="81">
        <v>594040.0</v>
      </c>
      <c r="K2668" s="81">
        <v>960000.0</v>
      </c>
      <c r="L2668" s="82">
        <v>0.1599967865217541</v>
      </c>
      <c r="N2668" s="83">
        <f t="shared" si="1"/>
        <v>0.1599967865</v>
      </c>
      <c r="O2668" s="83">
        <f t="shared" si="2"/>
        <v>0.1599967865</v>
      </c>
      <c r="Q2668" s="83">
        <f t="shared" si="3"/>
        <v>0.4538177083</v>
      </c>
      <c r="R2668" s="83">
        <f t="shared" si="4"/>
        <v>0.1599967865</v>
      </c>
      <c r="S2668" s="83" t="b">
        <f t="shared" si="5"/>
        <v>0</v>
      </c>
      <c r="T2668" s="72"/>
      <c r="U2668" s="72"/>
      <c r="V2668" s="72"/>
      <c r="W2668" s="72"/>
      <c r="X2668" s="72"/>
      <c r="Y2668" s="72"/>
      <c r="Z2668" s="72"/>
      <c r="AA2668" s="72"/>
      <c r="AB2668" s="72"/>
      <c r="AC2668" s="72"/>
      <c r="AD2668" s="72"/>
      <c r="AE2668" s="72"/>
      <c r="AF2668" s="72"/>
      <c r="AG2668" s="72"/>
      <c r="AH2668" s="72"/>
      <c r="AI2668" s="72"/>
      <c r="AJ2668" s="72"/>
      <c r="AK2668" s="72"/>
    </row>
    <row r="2669" ht="14.25" customHeight="1">
      <c r="A2669" s="78">
        <v>2666.0</v>
      </c>
      <c r="C2669" s="78" t="str">
        <f>VLOOKUP(G2669,[1]Macrodata_CCF!$A$3:$D$55,4,FALSE)</f>
        <v>#ERROR!</v>
      </c>
      <c r="E2669" s="79" t="str">
        <f>VLOOKUP(G2669,[1]Macrodata_CCF!$A$3:$B$55,2,FALSE)</f>
        <v>#ERROR!</v>
      </c>
      <c r="F2669" s="78">
        <v>0.0</v>
      </c>
      <c r="G2669" s="80">
        <v>19.0</v>
      </c>
      <c r="H2669" s="81">
        <v>118715.0</v>
      </c>
      <c r="I2669" s="81">
        <v>200000.0</v>
      </c>
      <c r="J2669" s="81">
        <v>130095.0</v>
      </c>
      <c r="K2669" s="81">
        <v>200000.0</v>
      </c>
      <c r="L2669" s="82">
        <v>0.1400012302392815</v>
      </c>
      <c r="N2669" s="83">
        <f t="shared" si="1"/>
        <v>0.1400012302</v>
      </c>
      <c r="O2669" s="83">
        <f t="shared" si="2"/>
        <v>0.1400012302</v>
      </c>
      <c r="Q2669" s="83">
        <f t="shared" si="3"/>
        <v>0.406425</v>
      </c>
      <c r="R2669" s="83">
        <f t="shared" si="4"/>
        <v>0.1400012302</v>
      </c>
      <c r="S2669" s="83" t="b">
        <f t="shared" si="5"/>
        <v>0</v>
      </c>
      <c r="T2669" s="72"/>
      <c r="U2669" s="72"/>
      <c r="V2669" s="72"/>
      <c r="W2669" s="72"/>
      <c r="X2669" s="72"/>
      <c r="Y2669" s="72"/>
      <c r="Z2669" s="72"/>
      <c r="AA2669" s="72"/>
      <c r="AB2669" s="72"/>
      <c r="AC2669" s="72"/>
      <c r="AD2669" s="72"/>
      <c r="AE2669" s="72"/>
      <c r="AF2669" s="72"/>
      <c r="AG2669" s="72"/>
      <c r="AH2669" s="72"/>
      <c r="AI2669" s="72"/>
      <c r="AJ2669" s="72"/>
      <c r="AK2669" s="72"/>
    </row>
    <row r="2670" ht="14.25" customHeight="1">
      <c r="A2670" s="78">
        <v>2667.0</v>
      </c>
      <c r="C2670" s="78" t="str">
        <f>VLOOKUP(G2670,[1]Macrodata_CCF!$A$3:$D$55,4,FALSE)</f>
        <v>#ERROR!</v>
      </c>
      <c r="E2670" s="79" t="str">
        <f>VLOOKUP(G2670,[1]Macrodata_CCF!$A$3:$B$55,2,FALSE)</f>
        <v>#ERROR!</v>
      </c>
      <c r="F2670" s="78">
        <v>0.0</v>
      </c>
      <c r="G2670" s="80">
        <v>12.0</v>
      </c>
      <c r="H2670" s="81">
        <v>170555.0</v>
      </c>
      <c r="I2670" s="81">
        <v>190000.0</v>
      </c>
      <c r="J2670" s="81">
        <v>175025.0</v>
      </c>
      <c r="K2670" s="81">
        <v>190000.0</v>
      </c>
      <c r="L2670" s="82">
        <v>0.2298791463101054</v>
      </c>
      <c r="N2670" s="83">
        <f t="shared" si="1"/>
        <v>0.2298791463</v>
      </c>
      <c r="O2670" s="83">
        <f t="shared" si="2"/>
        <v>0.2298791463</v>
      </c>
      <c r="Q2670" s="83">
        <f t="shared" si="3"/>
        <v>0.1023421053</v>
      </c>
      <c r="R2670" s="83">
        <f t="shared" si="4"/>
        <v>0.2298791463</v>
      </c>
      <c r="S2670" s="83" t="b">
        <f t="shared" si="5"/>
        <v>0</v>
      </c>
      <c r="T2670" s="72"/>
      <c r="U2670" s="72"/>
      <c r="V2670" s="72"/>
      <c r="W2670" s="72"/>
      <c r="X2670" s="72"/>
      <c r="Y2670" s="72"/>
      <c r="Z2670" s="72"/>
      <c r="AA2670" s="72"/>
      <c r="AB2670" s="72"/>
      <c r="AC2670" s="72"/>
      <c r="AD2670" s="72"/>
      <c r="AE2670" s="72"/>
      <c r="AF2670" s="72"/>
      <c r="AG2670" s="72"/>
      <c r="AH2670" s="72"/>
      <c r="AI2670" s="72"/>
      <c r="AJ2670" s="72"/>
      <c r="AK2670" s="72"/>
    </row>
    <row r="2671" ht="14.25" customHeight="1">
      <c r="A2671" s="78">
        <v>2668.0</v>
      </c>
      <c r="C2671" s="78" t="str">
        <f>VLOOKUP(G2671,[1]Macrodata_CCF!$A$3:$D$55,4,FALSE)</f>
        <v>#ERROR!</v>
      </c>
      <c r="E2671" s="79" t="str">
        <f>VLOOKUP(G2671,[1]Macrodata_CCF!$A$3:$B$55,2,FALSE)</f>
        <v>#ERROR!</v>
      </c>
      <c r="F2671" s="78">
        <v>0.0</v>
      </c>
      <c r="G2671" s="80">
        <v>28.0</v>
      </c>
      <c r="H2671" s="81">
        <v>31610.0</v>
      </c>
      <c r="I2671" s="81">
        <v>90000.0</v>
      </c>
      <c r="J2671" s="81">
        <v>43290.0</v>
      </c>
      <c r="K2671" s="81">
        <v>153000.0</v>
      </c>
      <c r="L2671" s="82">
        <v>0.2000342524404864</v>
      </c>
      <c r="N2671" s="83">
        <f t="shared" si="1"/>
        <v>0.2000342524</v>
      </c>
      <c r="O2671" s="83">
        <f t="shared" si="2"/>
        <v>0.2000342524</v>
      </c>
      <c r="Q2671" s="83">
        <f t="shared" si="3"/>
        <v>0.6487777778</v>
      </c>
      <c r="R2671" s="83">
        <f t="shared" si="4"/>
        <v>0.2000342524</v>
      </c>
      <c r="S2671" s="83" t="b">
        <f t="shared" si="5"/>
        <v>0</v>
      </c>
      <c r="T2671" s="72"/>
      <c r="U2671" s="72"/>
      <c r="V2671" s="72"/>
      <c r="W2671" s="72"/>
      <c r="X2671" s="72"/>
      <c r="Y2671" s="72"/>
      <c r="Z2671" s="72"/>
      <c r="AA2671" s="72"/>
      <c r="AB2671" s="72"/>
      <c r="AC2671" s="72"/>
      <c r="AD2671" s="72"/>
      <c r="AE2671" s="72"/>
      <c r="AF2671" s="72"/>
      <c r="AG2671" s="72"/>
      <c r="AH2671" s="72"/>
      <c r="AI2671" s="72"/>
      <c r="AJ2671" s="72"/>
      <c r="AK2671" s="72"/>
    </row>
    <row r="2672" ht="14.25" customHeight="1">
      <c r="A2672" s="78">
        <v>2669.0</v>
      </c>
      <c r="C2672" s="78" t="str">
        <f>VLOOKUP(G2672,[1]Macrodata_CCF!$A$3:$D$55,4,FALSE)</f>
        <v>#ERROR!</v>
      </c>
      <c r="E2672" s="79" t="str">
        <f>VLOOKUP(G2672,[1]Macrodata_CCF!$A$3:$B$55,2,FALSE)</f>
        <v>#ERROR!</v>
      </c>
      <c r="F2672" s="78">
        <v>0.0</v>
      </c>
      <c r="G2672" s="80">
        <v>12.0</v>
      </c>
      <c r="H2672" s="81">
        <v>71965.0</v>
      </c>
      <c r="I2672" s="81">
        <v>130000.0</v>
      </c>
      <c r="J2672" s="81">
        <v>88215.0</v>
      </c>
      <c r="K2672" s="81">
        <v>130000.0</v>
      </c>
      <c r="L2672" s="82">
        <v>0.2800034461962609</v>
      </c>
      <c r="N2672" s="83">
        <f t="shared" si="1"/>
        <v>0.2800034462</v>
      </c>
      <c r="O2672" s="83">
        <f t="shared" si="2"/>
        <v>0.2800034462</v>
      </c>
      <c r="Q2672" s="83">
        <f t="shared" si="3"/>
        <v>0.4464230769</v>
      </c>
      <c r="R2672" s="83">
        <f t="shared" si="4"/>
        <v>0.2800034462</v>
      </c>
      <c r="S2672" s="83" t="b">
        <f t="shared" si="5"/>
        <v>0</v>
      </c>
      <c r="T2672" s="72"/>
      <c r="U2672" s="72"/>
      <c r="V2672" s="72"/>
      <c r="W2672" s="72"/>
      <c r="X2672" s="72"/>
      <c r="Y2672" s="72"/>
      <c r="Z2672" s="72"/>
      <c r="AA2672" s="72"/>
      <c r="AB2672" s="72"/>
      <c r="AC2672" s="72"/>
      <c r="AD2672" s="72"/>
      <c r="AE2672" s="72"/>
      <c r="AF2672" s="72"/>
      <c r="AG2672" s="72"/>
      <c r="AH2672" s="72"/>
      <c r="AI2672" s="72"/>
      <c r="AJ2672" s="72"/>
      <c r="AK2672" s="72"/>
    </row>
    <row r="2673" ht="14.25" customHeight="1">
      <c r="A2673" s="78">
        <v>2670.0</v>
      </c>
      <c r="C2673" s="78" t="str">
        <f>VLOOKUP(G2673,[1]Macrodata_CCF!$A$3:$D$55,4,FALSE)</f>
        <v>#ERROR!</v>
      </c>
      <c r="E2673" s="79" t="str">
        <f>VLOOKUP(G2673,[1]Macrodata_CCF!$A$3:$B$55,2,FALSE)</f>
        <v>#ERROR!</v>
      </c>
      <c r="F2673" s="78">
        <v>1.0</v>
      </c>
      <c r="G2673" s="80">
        <v>12.0</v>
      </c>
      <c r="H2673" s="81">
        <v>195595.0</v>
      </c>
      <c r="I2673" s="81">
        <v>200000.0</v>
      </c>
      <c r="J2673" s="81">
        <v>198060.0</v>
      </c>
      <c r="K2673" s="81">
        <v>200000.0</v>
      </c>
      <c r="L2673" s="82">
        <v>0.5595913734392736</v>
      </c>
      <c r="N2673" s="83">
        <f t="shared" si="1"/>
        <v>0.5595913734</v>
      </c>
      <c r="O2673" s="83">
        <f t="shared" si="2"/>
        <v>0.5595913734</v>
      </c>
      <c r="Q2673" s="83">
        <f t="shared" si="3"/>
        <v>0.022025</v>
      </c>
      <c r="R2673" s="83">
        <f t="shared" si="4"/>
        <v>0.012325</v>
      </c>
      <c r="S2673" s="83" t="b">
        <f t="shared" si="5"/>
        <v>0</v>
      </c>
      <c r="T2673" s="72"/>
      <c r="U2673" s="72"/>
      <c r="V2673" s="72"/>
      <c r="W2673" s="72"/>
      <c r="X2673" s="72"/>
      <c r="Y2673" s="72"/>
      <c r="Z2673" s="72"/>
      <c r="AA2673" s="72"/>
      <c r="AB2673" s="72"/>
      <c r="AC2673" s="72"/>
      <c r="AD2673" s="72"/>
      <c r="AE2673" s="72"/>
      <c r="AF2673" s="72"/>
      <c r="AG2673" s="72"/>
      <c r="AH2673" s="72"/>
      <c r="AI2673" s="72"/>
      <c r="AJ2673" s="72"/>
      <c r="AK2673" s="72"/>
    </row>
    <row r="2674" ht="14.25" customHeight="1">
      <c r="A2674" s="78">
        <v>2671.0</v>
      </c>
      <c r="C2674" s="78" t="str">
        <f>VLOOKUP(G2674,[1]Macrodata_CCF!$A$3:$D$55,4,FALSE)</f>
        <v>#ERROR!</v>
      </c>
      <c r="E2674" s="79" t="str">
        <f>VLOOKUP(G2674,[1]Macrodata_CCF!$A$3:$B$55,2,FALSE)</f>
        <v>#ERROR!</v>
      </c>
      <c r="F2674" s="78">
        <v>0.0</v>
      </c>
      <c r="G2674" s="80">
        <v>41.0</v>
      </c>
      <c r="H2674" s="81">
        <v>72270.0</v>
      </c>
      <c r="I2674" s="81">
        <v>300000.0</v>
      </c>
      <c r="J2674" s="81">
        <v>129205.0</v>
      </c>
      <c r="K2674" s="81">
        <v>300000.0</v>
      </c>
      <c r="L2674" s="82">
        <v>0.2500109779124401</v>
      </c>
      <c r="N2674" s="83">
        <f t="shared" si="1"/>
        <v>0.2500109779</v>
      </c>
      <c r="O2674" s="83">
        <f t="shared" si="2"/>
        <v>0.2500109779</v>
      </c>
      <c r="Q2674" s="83">
        <f t="shared" si="3"/>
        <v>0.7591</v>
      </c>
      <c r="R2674" s="83">
        <f t="shared" si="4"/>
        <v>0.2500109779</v>
      </c>
      <c r="S2674" s="83" t="b">
        <f t="shared" si="5"/>
        <v>0</v>
      </c>
      <c r="T2674" s="72"/>
      <c r="U2674" s="72"/>
      <c r="V2674" s="72"/>
      <c r="W2674" s="72"/>
      <c r="X2674" s="72"/>
      <c r="Y2674" s="72"/>
      <c r="Z2674" s="72"/>
      <c r="AA2674" s="72"/>
      <c r="AB2674" s="72"/>
      <c r="AC2674" s="72"/>
      <c r="AD2674" s="72"/>
      <c r="AE2674" s="72"/>
      <c r="AF2674" s="72"/>
      <c r="AG2674" s="72"/>
      <c r="AH2674" s="72"/>
      <c r="AI2674" s="72"/>
      <c r="AJ2674" s="72"/>
      <c r="AK2674" s="72"/>
    </row>
    <row r="2675" ht="14.25" customHeight="1">
      <c r="A2675" s="78">
        <v>2672.0</v>
      </c>
      <c r="C2675" s="78" t="str">
        <f>VLOOKUP(G2675,[1]Macrodata_CCF!$A$3:$D$55,4,FALSE)</f>
        <v>#ERROR!</v>
      </c>
      <c r="E2675" s="79" t="str">
        <f>VLOOKUP(G2675,[1]Macrodata_CCF!$A$3:$B$55,2,FALSE)</f>
        <v>#ERROR!</v>
      </c>
      <c r="F2675" s="78">
        <v>0.0</v>
      </c>
      <c r="G2675" s="80">
        <v>45.0</v>
      </c>
      <c r="H2675" s="81">
        <v>34085.0</v>
      </c>
      <c r="I2675" s="81">
        <v>60000.0</v>
      </c>
      <c r="J2675" s="81">
        <v>38750.0</v>
      </c>
      <c r="K2675" s="81">
        <v>60000.0</v>
      </c>
      <c r="L2675" s="82">
        <v>0.180011576307158</v>
      </c>
      <c r="N2675" s="83">
        <f t="shared" si="1"/>
        <v>0.1800115763</v>
      </c>
      <c r="O2675" s="83">
        <f t="shared" si="2"/>
        <v>0.1800115763</v>
      </c>
      <c r="Q2675" s="83">
        <f t="shared" si="3"/>
        <v>0.4319166667</v>
      </c>
      <c r="R2675" s="83">
        <f t="shared" si="4"/>
        <v>0.1800115763</v>
      </c>
      <c r="S2675" s="83" t="b">
        <f t="shared" si="5"/>
        <v>0</v>
      </c>
      <c r="T2675" s="72"/>
      <c r="U2675" s="72"/>
      <c r="V2675" s="72"/>
      <c r="W2675" s="72"/>
      <c r="X2675" s="72"/>
      <c r="Y2675" s="72"/>
      <c r="Z2675" s="72"/>
      <c r="AA2675" s="72"/>
      <c r="AB2675" s="72"/>
      <c r="AC2675" s="72"/>
      <c r="AD2675" s="72"/>
      <c r="AE2675" s="72"/>
      <c r="AF2675" s="72"/>
      <c r="AG2675" s="72"/>
      <c r="AH2675" s="72"/>
      <c r="AI2675" s="72"/>
      <c r="AJ2675" s="72"/>
      <c r="AK2675" s="72"/>
    </row>
    <row r="2676" ht="14.25" customHeight="1">
      <c r="A2676" s="78">
        <v>2673.0</v>
      </c>
      <c r="C2676" s="78" t="str">
        <f>VLOOKUP(G2676,[1]Macrodata_CCF!$A$3:$D$55,4,FALSE)</f>
        <v>#ERROR!</v>
      </c>
      <c r="E2676" s="79" t="str">
        <f>VLOOKUP(G2676,[1]Macrodata_CCF!$A$3:$B$55,2,FALSE)</f>
        <v>#ERROR!</v>
      </c>
      <c r="F2676" s="78">
        <v>0.0</v>
      </c>
      <c r="G2676" s="80">
        <v>25.0</v>
      </c>
      <c r="H2676" s="81">
        <v>77495.0</v>
      </c>
      <c r="I2676" s="81">
        <v>300000.0</v>
      </c>
      <c r="J2676" s="81">
        <v>115320.0</v>
      </c>
      <c r="K2676" s="81">
        <v>300000.0</v>
      </c>
      <c r="L2676" s="82">
        <v>0.1699961798611267</v>
      </c>
      <c r="N2676" s="83">
        <f t="shared" si="1"/>
        <v>0.1699961799</v>
      </c>
      <c r="O2676" s="83">
        <f t="shared" si="2"/>
        <v>0.1699961799</v>
      </c>
      <c r="Q2676" s="83">
        <f t="shared" si="3"/>
        <v>0.7416833333</v>
      </c>
      <c r="R2676" s="83">
        <f t="shared" si="4"/>
        <v>0.1699961799</v>
      </c>
      <c r="S2676" s="83" t="b">
        <f t="shared" si="5"/>
        <v>0</v>
      </c>
      <c r="T2676" s="72"/>
      <c r="U2676" s="72"/>
      <c r="V2676" s="72"/>
      <c r="W2676" s="72"/>
      <c r="X2676" s="72"/>
      <c r="Y2676" s="72"/>
      <c r="Z2676" s="72"/>
      <c r="AA2676" s="72"/>
      <c r="AB2676" s="72"/>
      <c r="AC2676" s="72"/>
      <c r="AD2676" s="72"/>
      <c r="AE2676" s="72"/>
      <c r="AF2676" s="72"/>
      <c r="AG2676" s="72"/>
      <c r="AH2676" s="72"/>
      <c r="AI2676" s="72"/>
      <c r="AJ2676" s="72"/>
      <c r="AK2676" s="72"/>
    </row>
    <row r="2677" ht="14.25" customHeight="1">
      <c r="A2677" s="78">
        <v>2674.0</v>
      </c>
      <c r="C2677" s="78" t="str">
        <f>VLOOKUP(G2677,[1]Macrodata_CCF!$A$3:$D$55,4,FALSE)</f>
        <v>#ERROR!</v>
      </c>
      <c r="E2677" s="79" t="str">
        <f>VLOOKUP(G2677,[1]Macrodata_CCF!$A$3:$B$55,2,FALSE)</f>
        <v>#ERROR!</v>
      </c>
      <c r="F2677" s="78">
        <v>0.0</v>
      </c>
      <c r="G2677" s="80">
        <v>12.0</v>
      </c>
      <c r="H2677" s="81">
        <v>21665.0</v>
      </c>
      <c r="I2677" s="81">
        <v>390000.0</v>
      </c>
      <c r="J2677" s="81">
        <v>102700.0</v>
      </c>
      <c r="K2677" s="81">
        <v>390000.0</v>
      </c>
      <c r="L2677" s="82">
        <v>0.2200035293957946</v>
      </c>
      <c r="N2677" s="83">
        <f t="shared" si="1"/>
        <v>0.2200035294</v>
      </c>
      <c r="O2677" s="83">
        <f t="shared" si="2"/>
        <v>0.2200035294</v>
      </c>
      <c r="Q2677" s="83">
        <f t="shared" si="3"/>
        <v>0.9444487179</v>
      </c>
      <c r="R2677" s="83">
        <f t="shared" si="4"/>
        <v>0.2200035294</v>
      </c>
      <c r="S2677" s="83" t="b">
        <f t="shared" si="5"/>
        <v>0</v>
      </c>
      <c r="T2677" s="72"/>
      <c r="U2677" s="72"/>
      <c r="V2677" s="72"/>
      <c r="W2677" s="72"/>
      <c r="X2677" s="72"/>
      <c r="Y2677" s="72"/>
      <c r="Z2677" s="72"/>
      <c r="AA2677" s="72"/>
      <c r="AB2677" s="72"/>
      <c r="AC2677" s="72"/>
      <c r="AD2677" s="72"/>
      <c r="AE2677" s="72"/>
      <c r="AF2677" s="72"/>
      <c r="AG2677" s="72"/>
      <c r="AH2677" s="72"/>
      <c r="AI2677" s="72"/>
      <c r="AJ2677" s="72"/>
      <c r="AK2677" s="72"/>
    </row>
    <row r="2678" ht="14.25" customHeight="1">
      <c r="A2678" s="78">
        <v>2675.0</v>
      </c>
      <c r="C2678" s="78" t="str">
        <f>VLOOKUP(G2678,[1]Macrodata_CCF!$A$3:$D$55,4,FALSE)</f>
        <v>#ERROR!</v>
      </c>
      <c r="E2678" s="79" t="str">
        <f>VLOOKUP(G2678,[1]Macrodata_CCF!$A$3:$B$55,2,FALSE)</f>
        <v>#ERROR!</v>
      </c>
      <c r="F2678" s="78">
        <v>0.0</v>
      </c>
      <c r="G2678" s="80">
        <v>25.0</v>
      </c>
      <c r="H2678" s="81">
        <v>0.0</v>
      </c>
      <c r="I2678" s="81">
        <v>580000.0</v>
      </c>
      <c r="J2678" s="81">
        <v>0.0</v>
      </c>
      <c r="K2678" s="81">
        <v>580000.0</v>
      </c>
      <c r="L2678" s="82">
        <v>0.0</v>
      </c>
      <c r="N2678" s="83">
        <f t="shared" si="1"/>
        <v>0</v>
      </c>
      <c r="O2678" s="83">
        <f t="shared" si="2"/>
        <v>0</v>
      </c>
      <c r="Q2678" s="83">
        <f t="shared" si="3"/>
        <v>1</v>
      </c>
      <c r="R2678" s="83">
        <f t="shared" si="4"/>
        <v>0</v>
      </c>
      <c r="S2678" s="83" t="b">
        <f t="shared" si="5"/>
        <v>0</v>
      </c>
      <c r="T2678" s="72"/>
      <c r="U2678" s="72"/>
      <c r="V2678" s="72"/>
      <c r="W2678" s="72"/>
      <c r="X2678" s="72"/>
      <c r="Y2678" s="72"/>
      <c r="Z2678" s="72"/>
      <c r="AA2678" s="72"/>
      <c r="AB2678" s="72"/>
      <c r="AC2678" s="72"/>
      <c r="AD2678" s="72"/>
      <c r="AE2678" s="72"/>
      <c r="AF2678" s="72"/>
      <c r="AG2678" s="72"/>
      <c r="AH2678" s="72"/>
      <c r="AI2678" s="72"/>
      <c r="AJ2678" s="72"/>
      <c r="AK2678" s="72"/>
    </row>
    <row r="2679" ht="14.25" customHeight="1">
      <c r="A2679" s="78">
        <v>2676.0</v>
      </c>
      <c r="C2679" s="78" t="str">
        <f>VLOOKUP(G2679,[1]Macrodata_CCF!$A$3:$D$55,4,FALSE)</f>
        <v>#ERROR!</v>
      </c>
      <c r="E2679" s="79" t="str">
        <f>VLOOKUP(G2679,[1]Macrodata_CCF!$A$3:$B$55,2,FALSE)</f>
        <v>#ERROR!</v>
      </c>
      <c r="F2679" s="78">
        <v>0.0</v>
      </c>
      <c r="G2679" s="80">
        <v>48.0</v>
      </c>
      <c r="H2679" s="81">
        <v>12560.0</v>
      </c>
      <c r="I2679" s="81">
        <v>30000.0</v>
      </c>
      <c r="J2679" s="81">
        <v>6980.0</v>
      </c>
      <c r="K2679" s="81">
        <v>30000.0</v>
      </c>
      <c r="L2679" s="82">
        <v>-0.319954128440367</v>
      </c>
      <c r="N2679" s="83">
        <f t="shared" si="1"/>
        <v>-0.3199541284</v>
      </c>
      <c r="O2679" s="83">
        <f t="shared" si="2"/>
        <v>0</v>
      </c>
      <c r="Q2679" s="83">
        <f t="shared" si="3"/>
        <v>0.5813333333</v>
      </c>
      <c r="R2679" s="83">
        <f t="shared" si="4"/>
        <v>-0.3199541284</v>
      </c>
      <c r="S2679" s="83" t="b">
        <f t="shared" si="5"/>
        <v>0</v>
      </c>
      <c r="T2679" s="72"/>
      <c r="U2679" s="72"/>
      <c r="V2679" s="72"/>
      <c r="W2679" s="72"/>
      <c r="X2679" s="72"/>
      <c r="Y2679" s="72"/>
      <c r="Z2679" s="72"/>
      <c r="AA2679" s="72"/>
      <c r="AB2679" s="72"/>
      <c r="AC2679" s="72"/>
      <c r="AD2679" s="72"/>
      <c r="AE2679" s="72"/>
      <c r="AF2679" s="72"/>
      <c r="AG2679" s="72"/>
      <c r="AH2679" s="72"/>
      <c r="AI2679" s="72"/>
      <c r="AJ2679" s="72"/>
      <c r="AK2679" s="72"/>
    </row>
    <row r="2680" ht="14.25" customHeight="1">
      <c r="A2680" s="78">
        <v>2677.0</v>
      </c>
      <c r="C2680" s="78" t="str">
        <f>VLOOKUP(G2680,[1]Macrodata_CCF!$A$3:$D$55,4,FALSE)</f>
        <v>#ERROR!</v>
      </c>
      <c r="E2680" s="79" t="str">
        <f>VLOOKUP(G2680,[1]Macrodata_CCF!$A$3:$B$55,2,FALSE)</f>
        <v>#ERROR!</v>
      </c>
      <c r="F2680" s="78">
        <v>0.0</v>
      </c>
      <c r="G2680" s="80">
        <v>19.0</v>
      </c>
      <c r="H2680" s="81">
        <v>0.0</v>
      </c>
      <c r="I2680" s="81">
        <v>90000.0</v>
      </c>
      <c r="J2680" s="81">
        <v>16200.0</v>
      </c>
      <c r="K2680" s="81">
        <v>90000.0</v>
      </c>
      <c r="L2680" s="82">
        <v>0.18</v>
      </c>
      <c r="N2680" s="83">
        <f t="shared" si="1"/>
        <v>0.18</v>
      </c>
      <c r="O2680" s="83">
        <f t="shared" si="2"/>
        <v>0.18</v>
      </c>
      <c r="Q2680" s="83">
        <f t="shared" si="3"/>
        <v>1</v>
      </c>
      <c r="R2680" s="83">
        <f t="shared" si="4"/>
        <v>0.18</v>
      </c>
      <c r="S2680" s="83" t="b">
        <f t="shared" si="5"/>
        <v>0</v>
      </c>
      <c r="T2680" s="72"/>
      <c r="U2680" s="72"/>
      <c r="V2680" s="72"/>
      <c r="W2680" s="72"/>
      <c r="X2680" s="72"/>
      <c r="Y2680" s="72"/>
      <c r="Z2680" s="72"/>
      <c r="AA2680" s="72"/>
      <c r="AB2680" s="72"/>
      <c r="AC2680" s="72"/>
      <c r="AD2680" s="72"/>
      <c r="AE2680" s="72"/>
      <c r="AF2680" s="72"/>
      <c r="AG2680" s="72"/>
      <c r="AH2680" s="72"/>
      <c r="AI2680" s="72"/>
      <c r="AJ2680" s="72"/>
      <c r="AK2680" s="72"/>
    </row>
    <row r="2681" ht="14.25" customHeight="1">
      <c r="A2681" s="78">
        <v>2678.0</v>
      </c>
      <c r="C2681" s="78" t="str">
        <f>VLOOKUP(G2681,[1]Macrodata_CCF!$A$3:$D$55,4,FALSE)</f>
        <v>#ERROR!</v>
      </c>
      <c r="E2681" s="79" t="str">
        <f>VLOOKUP(G2681,[1]Macrodata_CCF!$A$3:$B$55,2,FALSE)</f>
        <v>#ERROR!</v>
      </c>
      <c r="F2681" s="78">
        <v>0.0</v>
      </c>
      <c r="G2681" s="80">
        <v>3.0</v>
      </c>
      <c r="H2681" s="81">
        <v>20935.0</v>
      </c>
      <c r="I2681" s="81">
        <v>990000.0</v>
      </c>
      <c r="J2681" s="81">
        <v>263200.0</v>
      </c>
      <c r="K2681" s="81">
        <v>990000.0</v>
      </c>
      <c r="L2681" s="82">
        <v>0.2499987100968459</v>
      </c>
      <c r="N2681" s="83">
        <f t="shared" si="1"/>
        <v>0.2499987101</v>
      </c>
      <c r="O2681" s="83">
        <f t="shared" si="2"/>
        <v>0.2499987101</v>
      </c>
      <c r="Q2681" s="83">
        <f t="shared" si="3"/>
        <v>0.9788535354</v>
      </c>
      <c r="R2681" s="83">
        <f t="shared" si="4"/>
        <v>0.2499987101</v>
      </c>
      <c r="S2681" s="83" t="b">
        <f t="shared" si="5"/>
        <v>0</v>
      </c>
      <c r="T2681" s="72"/>
      <c r="U2681" s="72"/>
      <c r="V2681" s="72"/>
      <c r="W2681" s="72"/>
      <c r="X2681" s="72"/>
      <c r="Y2681" s="72"/>
      <c r="Z2681" s="72"/>
      <c r="AA2681" s="72"/>
      <c r="AB2681" s="72"/>
      <c r="AC2681" s="72"/>
      <c r="AD2681" s="72"/>
      <c r="AE2681" s="72"/>
      <c r="AF2681" s="72"/>
      <c r="AG2681" s="72"/>
      <c r="AH2681" s="72"/>
      <c r="AI2681" s="72"/>
      <c r="AJ2681" s="72"/>
      <c r="AK2681" s="72"/>
    </row>
    <row r="2682" ht="14.25" customHeight="1">
      <c r="A2682" s="78">
        <v>2679.0</v>
      </c>
      <c r="C2682" s="78" t="str">
        <f>VLOOKUP(G2682,[1]Macrodata_CCF!$A$3:$D$55,4,FALSE)</f>
        <v>#ERROR!</v>
      </c>
      <c r="E2682" s="79" t="str">
        <f>VLOOKUP(G2682,[1]Macrodata_CCF!$A$3:$B$55,2,FALSE)</f>
        <v>#ERROR!</v>
      </c>
      <c r="F2682" s="78">
        <v>1.0</v>
      </c>
      <c r="G2682" s="80">
        <v>50.0</v>
      </c>
      <c r="H2682" s="81">
        <v>124480.0</v>
      </c>
      <c r="I2682" s="81">
        <v>520000.0</v>
      </c>
      <c r="J2682" s="81">
        <v>290600.0</v>
      </c>
      <c r="K2682" s="81">
        <v>884000.0</v>
      </c>
      <c r="L2682" s="82">
        <v>0.4200040453074433</v>
      </c>
      <c r="N2682" s="83">
        <f t="shared" si="1"/>
        <v>0.4200040453</v>
      </c>
      <c r="O2682" s="83">
        <f t="shared" si="2"/>
        <v>0.4200040453</v>
      </c>
      <c r="Q2682" s="83">
        <f t="shared" si="3"/>
        <v>0.7606153846</v>
      </c>
      <c r="R2682" s="83">
        <f t="shared" si="4"/>
        <v>0.4200040453</v>
      </c>
      <c r="S2682" s="83" t="b">
        <f t="shared" si="5"/>
        <v>0</v>
      </c>
      <c r="T2682" s="72"/>
      <c r="U2682" s="72"/>
      <c r="V2682" s="72"/>
      <c r="W2682" s="72"/>
      <c r="X2682" s="72"/>
      <c r="Y2682" s="72"/>
      <c r="Z2682" s="72"/>
      <c r="AA2682" s="72"/>
      <c r="AB2682" s="72"/>
      <c r="AC2682" s="72"/>
      <c r="AD2682" s="72"/>
      <c r="AE2682" s="72"/>
      <c r="AF2682" s="72"/>
      <c r="AG2682" s="72"/>
      <c r="AH2682" s="72"/>
      <c r="AI2682" s="72"/>
      <c r="AJ2682" s="72"/>
      <c r="AK2682" s="72"/>
    </row>
    <row r="2683" ht="14.25" customHeight="1">
      <c r="A2683" s="78">
        <v>2680.0</v>
      </c>
      <c r="C2683" s="78" t="str">
        <f>VLOOKUP(G2683,[1]Macrodata_CCF!$A$3:$D$55,4,FALSE)</f>
        <v>#ERROR!</v>
      </c>
      <c r="E2683" s="79" t="str">
        <f>VLOOKUP(G2683,[1]Macrodata_CCF!$A$3:$B$55,2,FALSE)</f>
        <v>#ERROR!</v>
      </c>
      <c r="F2683" s="78">
        <v>0.0</v>
      </c>
      <c r="G2683" s="80">
        <v>36.0</v>
      </c>
      <c r="H2683" s="81">
        <v>101630.0</v>
      </c>
      <c r="I2683" s="81">
        <v>590000.0</v>
      </c>
      <c r="J2683" s="81">
        <v>0.0</v>
      </c>
      <c r="K2683" s="81">
        <v>590000.0</v>
      </c>
      <c r="L2683" s="82">
        <v>-0.2081004156684481</v>
      </c>
      <c r="N2683" s="83">
        <f t="shared" si="1"/>
        <v>-0.2081004157</v>
      </c>
      <c r="O2683" s="83">
        <f t="shared" si="2"/>
        <v>0</v>
      </c>
      <c r="Q2683" s="83">
        <f t="shared" si="3"/>
        <v>0.8277457627</v>
      </c>
      <c r="R2683" s="83">
        <f t="shared" si="4"/>
        <v>-0.2081004157</v>
      </c>
      <c r="S2683" s="83" t="b">
        <f t="shared" si="5"/>
        <v>0</v>
      </c>
      <c r="T2683" s="72"/>
      <c r="U2683" s="72"/>
      <c r="V2683" s="72"/>
      <c r="W2683" s="72"/>
      <c r="X2683" s="72"/>
      <c r="Y2683" s="72"/>
      <c r="Z2683" s="72"/>
      <c r="AA2683" s="72"/>
      <c r="AB2683" s="72"/>
      <c r="AC2683" s="72"/>
      <c r="AD2683" s="72"/>
      <c r="AE2683" s="72"/>
      <c r="AF2683" s="72"/>
      <c r="AG2683" s="72"/>
      <c r="AH2683" s="72"/>
      <c r="AI2683" s="72"/>
      <c r="AJ2683" s="72"/>
      <c r="AK2683" s="72"/>
    </row>
    <row r="2684" ht="14.25" customHeight="1">
      <c r="A2684" s="78">
        <v>2681.0</v>
      </c>
      <c r="C2684" s="78" t="str">
        <f>VLOOKUP(G2684,[1]Macrodata_CCF!$A$3:$D$55,4,FALSE)</f>
        <v>#ERROR!</v>
      </c>
      <c r="E2684" s="79" t="str">
        <f>VLOOKUP(G2684,[1]Macrodata_CCF!$A$3:$B$55,2,FALSE)</f>
        <v>#ERROR!</v>
      </c>
      <c r="F2684" s="78">
        <v>0.0</v>
      </c>
      <c r="G2684" s="80">
        <v>15.0</v>
      </c>
      <c r="H2684" s="81">
        <v>513035.0</v>
      </c>
      <c r="I2684" s="81">
        <v>610000.0</v>
      </c>
      <c r="J2684" s="81">
        <v>527580.0</v>
      </c>
      <c r="K2684" s="81">
        <v>610000.0</v>
      </c>
      <c r="L2684" s="82">
        <v>0.150002578249884</v>
      </c>
      <c r="N2684" s="83">
        <f t="shared" si="1"/>
        <v>0.1500025782</v>
      </c>
      <c r="O2684" s="83">
        <f t="shared" si="2"/>
        <v>0.1500025782</v>
      </c>
      <c r="Q2684" s="83">
        <f t="shared" si="3"/>
        <v>0.1589590164</v>
      </c>
      <c r="R2684" s="83">
        <f t="shared" si="4"/>
        <v>0.1500025782</v>
      </c>
      <c r="S2684" s="83" t="b">
        <f t="shared" si="5"/>
        <v>0</v>
      </c>
      <c r="T2684" s="72"/>
      <c r="U2684" s="72"/>
      <c r="V2684" s="72"/>
      <c r="W2684" s="72"/>
      <c r="X2684" s="72"/>
      <c r="Y2684" s="72"/>
      <c r="Z2684" s="72"/>
      <c r="AA2684" s="72"/>
      <c r="AB2684" s="72"/>
      <c r="AC2684" s="72"/>
      <c r="AD2684" s="72"/>
      <c r="AE2684" s="72"/>
      <c r="AF2684" s="72"/>
      <c r="AG2684" s="72"/>
      <c r="AH2684" s="72"/>
      <c r="AI2684" s="72"/>
      <c r="AJ2684" s="72"/>
      <c r="AK2684" s="72"/>
    </row>
    <row r="2685" ht="14.25" customHeight="1">
      <c r="A2685" s="78">
        <v>2682.0</v>
      </c>
      <c r="C2685" s="78" t="str">
        <f>VLOOKUP(G2685,[1]Macrodata_CCF!$A$3:$D$55,4,FALSE)</f>
        <v>#ERROR!</v>
      </c>
      <c r="E2685" s="79" t="str">
        <f>VLOOKUP(G2685,[1]Macrodata_CCF!$A$3:$B$55,2,FALSE)</f>
        <v>#ERROR!</v>
      </c>
      <c r="F2685" s="78">
        <v>0.0</v>
      </c>
      <c r="G2685" s="80">
        <v>52.0</v>
      </c>
      <c r="H2685" s="81">
        <v>699070.0</v>
      </c>
      <c r="I2685" s="81">
        <v>750000.0</v>
      </c>
      <c r="J2685" s="81">
        <v>701615.0</v>
      </c>
      <c r="K2685" s="81">
        <v>750000.0</v>
      </c>
      <c r="L2685" s="82">
        <v>0.0499705478107206</v>
      </c>
      <c r="N2685" s="83">
        <f t="shared" si="1"/>
        <v>0.04997054781</v>
      </c>
      <c r="O2685" s="83">
        <f t="shared" si="2"/>
        <v>0.04997054781</v>
      </c>
      <c r="Q2685" s="83">
        <f t="shared" si="3"/>
        <v>0.06790666667</v>
      </c>
      <c r="R2685" s="83">
        <f t="shared" si="4"/>
        <v>0.003393333333</v>
      </c>
      <c r="S2685" s="83" t="b">
        <f t="shared" si="5"/>
        <v>0</v>
      </c>
      <c r="T2685" s="72"/>
      <c r="U2685" s="72"/>
      <c r="V2685" s="72"/>
      <c r="W2685" s="72"/>
      <c r="X2685" s="72"/>
      <c r="Y2685" s="72"/>
      <c r="Z2685" s="72"/>
      <c r="AA2685" s="72"/>
      <c r="AB2685" s="72"/>
      <c r="AC2685" s="72"/>
      <c r="AD2685" s="72"/>
      <c r="AE2685" s="72"/>
      <c r="AF2685" s="72"/>
      <c r="AG2685" s="72"/>
      <c r="AH2685" s="72"/>
      <c r="AI2685" s="72"/>
      <c r="AJ2685" s="72"/>
      <c r="AK2685" s="72"/>
    </row>
    <row r="2686" ht="14.25" customHeight="1">
      <c r="A2686" s="78">
        <v>2683.0</v>
      </c>
      <c r="C2686" s="78" t="str">
        <f>VLOOKUP(G2686,[1]Macrodata_CCF!$A$3:$D$55,4,FALSE)</f>
        <v>#ERROR!</v>
      </c>
      <c r="E2686" s="79" t="str">
        <f>VLOOKUP(G2686,[1]Macrodata_CCF!$A$3:$B$55,2,FALSE)</f>
        <v>#ERROR!</v>
      </c>
      <c r="F2686" s="78">
        <v>0.0</v>
      </c>
      <c r="G2686" s="80">
        <v>50.0</v>
      </c>
      <c r="H2686" s="81">
        <v>268635.0</v>
      </c>
      <c r="I2686" s="81">
        <v>280000.0</v>
      </c>
      <c r="J2686" s="81">
        <v>270110.0</v>
      </c>
      <c r="K2686" s="81">
        <v>532000.0</v>
      </c>
      <c r="L2686" s="82">
        <v>0.1297844258688957</v>
      </c>
      <c r="N2686" s="83">
        <f t="shared" si="1"/>
        <v>0.1297844259</v>
      </c>
      <c r="O2686" s="83">
        <f t="shared" si="2"/>
        <v>0.1297844259</v>
      </c>
      <c r="Q2686" s="83">
        <f t="shared" si="3"/>
        <v>0.04058928571</v>
      </c>
      <c r="R2686" s="83">
        <f t="shared" si="4"/>
        <v>0.005267857143</v>
      </c>
      <c r="S2686" s="83" t="b">
        <f t="shared" si="5"/>
        <v>0</v>
      </c>
      <c r="T2686" s="72"/>
      <c r="U2686" s="72"/>
      <c r="V2686" s="72"/>
      <c r="W2686" s="72"/>
      <c r="X2686" s="72"/>
      <c r="Y2686" s="72"/>
      <c r="Z2686" s="72"/>
      <c r="AA2686" s="72"/>
      <c r="AB2686" s="72"/>
      <c r="AC2686" s="72"/>
      <c r="AD2686" s="72"/>
      <c r="AE2686" s="72"/>
      <c r="AF2686" s="72"/>
      <c r="AG2686" s="72"/>
      <c r="AH2686" s="72"/>
      <c r="AI2686" s="72"/>
      <c r="AJ2686" s="72"/>
      <c r="AK2686" s="72"/>
    </row>
    <row r="2687" ht="14.25" customHeight="1">
      <c r="A2687" s="78">
        <v>2684.0</v>
      </c>
      <c r="C2687" s="78" t="str">
        <f>VLOOKUP(G2687,[1]Macrodata_CCF!$A$3:$D$55,4,FALSE)</f>
        <v>#ERROR!</v>
      </c>
      <c r="E2687" s="79" t="str">
        <f>VLOOKUP(G2687,[1]Macrodata_CCF!$A$3:$B$55,2,FALSE)</f>
        <v>#ERROR!</v>
      </c>
      <c r="F2687" s="78">
        <v>0.0</v>
      </c>
      <c r="G2687" s="80">
        <v>24.0</v>
      </c>
      <c r="H2687" s="81">
        <v>502310.0</v>
      </c>
      <c r="I2687" s="81">
        <v>880000.0</v>
      </c>
      <c r="J2687" s="81">
        <v>562740.0</v>
      </c>
      <c r="K2687" s="81">
        <v>880000.0</v>
      </c>
      <c r="L2687" s="82">
        <v>0.1599989409303927</v>
      </c>
      <c r="N2687" s="83">
        <f t="shared" si="1"/>
        <v>0.1599989409</v>
      </c>
      <c r="O2687" s="83">
        <f t="shared" si="2"/>
        <v>0.1599989409</v>
      </c>
      <c r="Q2687" s="83">
        <f t="shared" si="3"/>
        <v>0.4291931818</v>
      </c>
      <c r="R2687" s="83">
        <f t="shared" si="4"/>
        <v>0.1599989409</v>
      </c>
      <c r="S2687" s="83" t="b">
        <f t="shared" si="5"/>
        <v>0</v>
      </c>
      <c r="T2687" s="72"/>
      <c r="U2687" s="72"/>
      <c r="V2687" s="72"/>
      <c r="W2687" s="72"/>
      <c r="X2687" s="72"/>
      <c r="Y2687" s="72"/>
      <c r="Z2687" s="72"/>
      <c r="AA2687" s="72"/>
      <c r="AB2687" s="72"/>
      <c r="AC2687" s="72"/>
      <c r="AD2687" s="72"/>
      <c r="AE2687" s="72"/>
      <c r="AF2687" s="72"/>
      <c r="AG2687" s="72"/>
      <c r="AH2687" s="72"/>
      <c r="AI2687" s="72"/>
      <c r="AJ2687" s="72"/>
      <c r="AK2687" s="72"/>
    </row>
    <row r="2688" ht="14.25" customHeight="1">
      <c r="A2688" s="78">
        <v>2685.0</v>
      </c>
      <c r="C2688" s="78" t="str">
        <f>VLOOKUP(G2688,[1]Macrodata_CCF!$A$3:$D$55,4,FALSE)</f>
        <v>#ERROR!</v>
      </c>
      <c r="E2688" s="79" t="str">
        <f>VLOOKUP(G2688,[1]Macrodata_CCF!$A$3:$B$55,2,FALSE)</f>
        <v>#ERROR!</v>
      </c>
      <c r="F2688" s="78">
        <v>1.0</v>
      </c>
      <c r="G2688" s="80">
        <v>21.0</v>
      </c>
      <c r="H2688" s="81">
        <v>412400.0</v>
      </c>
      <c r="I2688" s="81">
        <v>430000.0</v>
      </c>
      <c r="J2688" s="81">
        <v>407470.0</v>
      </c>
      <c r="K2688" s="81">
        <v>430000.0</v>
      </c>
      <c r="L2688" s="82">
        <v>-0.2801136363636363</v>
      </c>
      <c r="N2688" s="83">
        <f t="shared" si="1"/>
        <v>-0.2801136364</v>
      </c>
      <c r="O2688" s="83">
        <f t="shared" si="2"/>
        <v>0</v>
      </c>
      <c r="Q2688" s="83">
        <f t="shared" si="3"/>
        <v>0.04093023256</v>
      </c>
      <c r="R2688" s="83">
        <f t="shared" si="4"/>
        <v>-0.01146511628</v>
      </c>
      <c r="S2688" s="83" t="b">
        <f t="shared" si="5"/>
        <v>0</v>
      </c>
      <c r="T2688" s="72"/>
      <c r="U2688" s="72"/>
      <c r="V2688" s="72"/>
      <c r="W2688" s="72"/>
      <c r="X2688" s="72"/>
      <c r="Y2688" s="72"/>
      <c r="Z2688" s="72"/>
      <c r="AA2688" s="72"/>
      <c r="AB2688" s="72"/>
      <c r="AC2688" s="72"/>
      <c r="AD2688" s="72"/>
      <c r="AE2688" s="72"/>
      <c r="AF2688" s="72"/>
      <c r="AG2688" s="72"/>
      <c r="AH2688" s="72"/>
      <c r="AI2688" s="72"/>
      <c r="AJ2688" s="72"/>
      <c r="AK2688" s="72"/>
    </row>
    <row r="2689" ht="14.25" customHeight="1">
      <c r="A2689" s="78">
        <v>2686.0</v>
      </c>
      <c r="C2689" s="78" t="str">
        <f>VLOOKUP(G2689,[1]Macrodata_CCF!$A$3:$D$55,4,FALSE)</f>
        <v>#ERROR!</v>
      </c>
      <c r="E2689" s="79" t="str">
        <f>VLOOKUP(G2689,[1]Macrodata_CCF!$A$3:$B$55,2,FALSE)</f>
        <v>#ERROR!</v>
      </c>
      <c r="F2689" s="78">
        <v>1.0</v>
      </c>
      <c r="G2689" s="80">
        <v>11.0</v>
      </c>
      <c r="H2689" s="81">
        <v>210780.0</v>
      </c>
      <c r="I2689" s="81">
        <v>220000.0</v>
      </c>
      <c r="J2689" s="81">
        <v>214560.0</v>
      </c>
      <c r="K2689" s="81">
        <v>220000.0</v>
      </c>
      <c r="L2689" s="82">
        <v>0.4099783080260304</v>
      </c>
      <c r="N2689" s="83">
        <f t="shared" si="1"/>
        <v>0.409978308</v>
      </c>
      <c r="O2689" s="83">
        <f t="shared" si="2"/>
        <v>0.409978308</v>
      </c>
      <c r="Q2689" s="83">
        <f t="shared" si="3"/>
        <v>0.04190909091</v>
      </c>
      <c r="R2689" s="83">
        <f t="shared" si="4"/>
        <v>0.01718181818</v>
      </c>
      <c r="S2689" s="83" t="b">
        <f t="shared" si="5"/>
        <v>0</v>
      </c>
      <c r="T2689" s="72"/>
      <c r="U2689" s="72"/>
      <c r="V2689" s="72"/>
      <c r="W2689" s="72"/>
      <c r="X2689" s="72"/>
      <c r="Y2689" s="72"/>
      <c r="Z2689" s="72"/>
      <c r="AA2689" s="72"/>
      <c r="AB2689" s="72"/>
      <c r="AC2689" s="72"/>
      <c r="AD2689" s="72"/>
      <c r="AE2689" s="72"/>
      <c r="AF2689" s="72"/>
      <c r="AG2689" s="72"/>
      <c r="AH2689" s="72"/>
      <c r="AI2689" s="72"/>
      <c r="AJ2689" s="72"/>
      <c r="AK2689" s="72"/>
    </row>
    <row r="2690" ht="14.25" customHeight="1">
      <c r="A2690" s="78">
        <v>2687.0</v>
      </c>
      <c r="C2690" s="78" t="str">
        <f>VLOOKUP(G2690,[1]Macrodata_CCF!$A$3:$D$55,4,FALSE)</f>
        <v>#ERROR!</v>
      </c>
      <c r="E2690" s="79" t="str">
        <f>VLOOKUP(G2690,[1]Macrodata_CCF!$A$3:$B$55,2,FALSE)</f>
        <v>#ERROR!</v>
      </c>
      <c r="F2690" s="78">
        <v>0.0</v>
      </c>
      <c r="G2690" s="80">
        <v>50.0</v>
      </c>
      <c r="H2690" s="81">
        <v>447140.0</v>
      </c>
      <c r="I2690" s="81">
        <v>530000.0</v>
      </c>
      <c r="J2690" s="81">
        <v>540600.0</v>
      </c>
      <c r="K2690" s="81">
        <v>530000.0</v>
      </c>
      <c r="L2690" s="82">
        <v>1.127926623219889</v>
      </c>
      <c r="N2690" s="83">
        <f t="shared" si="1"/>
        <v>1.127926623</v>
      </c>
      <c r="O2690" s="83">
        <f t="shared" si="2"/>
        <v>1</v>
      </c>
      <c r="Q2690" s="83">
        <f t="shared" si="3"/>
        <v>0.1563396226</v>
      </c>
      <c r="R2690" s="83">
        <f t="shared" si="4"/>
        <v>1.127926623</v>
      </c>
      <c r="S2690" s="83" t="b">
        <f t="shared" si="5"/>
        <v>0</v>
      </c>
      <c r="T2690" s="72"/>
      <c r="U2690" s="72"/>
      <c r="V2690" s="72"/>
      <c r="W2690" s="72"/>
      <c r="X2690" s="72"/>
      <c r="Y2690" s="72"/>
      <c r="Z2690" s="72"/>
      <c r="AA2690" s="72"/>
      <c r="AB2690" s="72"/>
      <c r="AC2690" s="72"/>
      <c r="AD2690" s="72"/>
      <c r="AE2690" s="72"/>
      <c r="AF2690" s="72"/>
      <c r="AG2690" s="72"/>
      <c r="AH2690" s="72"/>
      <c r="AI2690" s="72"/>
      <c r="AJ2690" s="72"/>
      <c r="AK2690" s="72"/>
    </row>
    <row r="2691" ht="14.25" customHeight="1">
      <c r="A2691" s="78">
        <v>2688.0</v>
      </c>
      <c r="C2691" s="78" t="str">
        <f>VLOOKUP(G2691,[1]Macrodata_CCF!$A$3:$D$55,4,FALSE)</f>
        <v>#ERROR!</v>
      </c>
      <c r="E2691" s="79" t="str">
        <f>VLOOKUP(G2691,[1]Macrodata_CCF!$A$3:$B$55,2,FALSE)</f>
        <v>#ERROR!</v>
      </c>
      <c r="F2691" s="78">
        <v>0.0</v>
      </c>
      <c r="G2691" s="80">
        <v>13.0</v>
      </c>
      <c r="H2691" s="81">
        <v>0.0</v>
      </c>
      <c r="I2691" s="81">
        <v>970000.0</v>
      </c>
      <c r="J2691" s="81">
        <v>135800.0</v>
      </c>
      <c r="K2691" s="81">
        <v>970000.0</v>
      </c>
      <c r="L2691" s="82">
        <v>0.14</v>
      </c>
      <c r="N2691" s="83">
        <f t="shared" si="1"/>
        <v>0.14</v>
      </c>
      <c r="O2691" s="83">
        <f t="shared" si="2"/>
        <v>0.14</v>
      </c>
      <c r="Q2691" s="83">
        <f t="shared" si="3"/>
        <v>1</v>
      </c>
      <c r="R2691" s="83">
        <f t="shared" si="4"/>
        <v>0.14</v>
      </c>
      <c r="S2691" s="83" t="b">
        <f t="shared" si="5"/>
        <v>0</v>
      </c>
      <c r="T2691" s="72"/>
      <c r="U2691" s="72"/>
      <c r="V2691" s="72"/>
      <c r="W2691" s="72"/>
      <c r="X2691" s="72"/>
      <c r="Y2691" s="72"/>
      <c r="Z2691" s="72"/>
      <c r="AA2691" s="72"/>
      <c r="AB2691" s="72"/>
      <c r="AC2691" s="72"/>
      <c r="AD2691" s="72"/>
      <c r="AE2691" s="72"/>
      <c r="AF2691" s="72"/>
      <c r="AG2691" s="72"/>
      <c r="AH2691" s="72"/>
      <c r="AI2691" s="72"/>
      <c r="AJ2691" s="72"/>
      <c r="AK2691" s="72"/>
    </row>
    <row r="2692" ht="14.25" customHeight="1">
      <c r="A2692" s="78">
        <v>2689.0</v>
      </c>
      <c r="C2692" s="78" t="str">
        <f>VLOOKUP(G2692,[1]Macrodata_CCF!$A$3:$D$55,4,FALSE)</f>
        <v>#ERROR!</v>
      </c>
      <c r="E2692" s="79" t="str">
        <f>VLOOKUP(G2692,[1]Macrodata_CCF!$A$3:$B$55,2,FALSE)</f>
        <v>#ERROR!</v>
      </c>
      <c r="F2692" s="78">
        <v>0.0</v>
      </c>
      <c r="G2692" s="80">
        <v>46.0</v>
      </c>
      <c r="H2692" s="81">
        <v>68845.0</v>
      </c>
      <c r="I2692" s="81">
        <v>220000.0</v>
      </c>
      <c r="J2692" s="81">
        <v>90005.0</v>
      </c>
      <c r="K2692" s="81">
        <v>396000.0</v>
      </c>
      <c r="L2692" s="82">
        <v>0.1399887532665145</v>
      </c>
      <c r="N2692" s="83">
        <f t="shared" si="1"/>
        <v>0.1399887533</v>
      </c>
      <c r="O2692" s="83">
        <f t="shared" si="2"/>
        <v>0.1399887533</v>
      </c>
      <c r="Q2692" s="83">
        <f t="shared" si="3"/>
        <v>0.6870681818</v>
      </c>
      <c r="R2692" s="83">
        <f t="shared" si="4"/>
        <v>0.1399887533</v>
      </c>
      <c r="S2692" s="83" t="b">
        <f t="shared" si="5"/>
        <v>0</v>
      </c>
      <c r="T2692" s="72"/>
      <c r="U2692" s="72"/>
      <c r="V2692" s="72"/>
      <c r="W2692" s="72"/>
      <c r="X2692" s="72"/>
      <c r="Y2692" s="72"/>
      <c r="Z2692" s="72"/>
      <c r="AA2692" s="72"/>
      <c r="AB2692" s="72"/>
      <c r="AC2692" s="72"/>
      <c r="AD2692" s="72"/>
      <c r="AE2692" s="72"/>
      <c r="AF2692" s="72"/>
      <c r="AG2692" s="72"/>
      <c r="AH2692" s="72"/>
      <c r="AI2692" s="72"/>
      <c r="AJ2692" s="72"/>
      <c r="AK2692" s="72"/>
    </row>
    <row r="2693" ht="14.25" customHeight="1">
      <c r="A2693" s="78">
        <v>2690.0</v>
      </c>
      <c r="C2693" s="78" t="str">
        <f>VLOOKUP(G2693,[1]Macrodata_CCF!$A$3:$D$55,4,FALSE)</f>
        <v>#ERROR!</v>
      </c>
      <c r="E2693" s="79" t="str">
        <f>VLOOKUP(G2693,[1]Macrodata_CCF!$A$3:$B$55,2,FALSE)</f>
        <v>#ERROR!</v>
      </c>
      <c r="F2693" s="78">
        <v>0.0</v>
      </c>
      <c r="G2693" s="80">
        <v>16.0</v>
      </c>
      <c r="H2693" s="81">
        <v>530130.0</v>
      </c>
      <c r="I2693" s="81">
        <v>670000.0</v>
      </c>
      <c r="J2693" s="81">
        <v>551110.0</v>
      </c>
      <c r="K2693" s="81">
        <v>670000.0</v>
      </c>
      <c r="L2693" s="82">
        <v>0.1499964252520197</v>
      </c>
      <c r="N2693" s="83">
        <f t="shared" si="1"/>
        <v>0.1499964253</v>
      </c>
      <c r="O2693" s="83">
        <f t="shared" si="2"/>
        <v>0.1499964253</v>
      </c>
      <c r="Q2693" s="83">
        <f t="shared" si="3"/>
        <v>0.208761194</v>
      </c>
      <c r="R2693" s="83">
        <f t="shared" si="4"/>
        <v>0.1499964253</v>
      </c>
      <c r="S2693" s="83" t="b">
        <f t="shared" si="5"/>
        <v>0</v>
      </c>
      <c r="T2693" s="72"/>
      <c r="U2693" s="72"/>
      <c r="V2693" s="72"/>
      <c r="W2693" s="72"/>
      <c r="X2693" s="72"/>
      <c r="Y2693" s="72"/>
      <c r="Z2693" s="72"/>
      <c r="AA2693" s="72"/>
      <c r="AB2693" s="72"/>
      <c r="AC2693" s="72"/>
      <c r="AD2693" s="72"/>
      <c r="AE2693" s="72"/>
      <c r="AF2693" s="72"/>
      <c r="AG2693" s="72"/>
      <c r="AH2693" s="72"/>
      <c r="AI2693" s="72"/>
      <c r="AJ2693" s="72"/>
      <c r="AK2693" s="72"/>
    </row>
    <row r="2694" ht="14.25" customHeight="1">
      <c r="A2694" s="78">
        <v>2691.0</v>
      </c>
      <c r="C2694" s="78" t="str">
        <f>VLOOKUP(G2694,[1]Macrodata_CCF!$A$3:$D$55,4,FALSE)</f>
        <v>#ERROR!</v>
      </c>
      <c r="E2694" s="79" t="str">
        <f>VLOOKUP(G2694,[1]Macrodata_CCF!$A$3:$B$55,2,FALSE)</f>
        <v>#ERROR!</v>
      </c>
      <c r="F2694" s="78">
        <v>0.0</v>
      </c>
      <c r="G2694" s="80">
        <v>15.0</v>
      </c>
      <c r="H2694" s="81">
        <v>265680.0</v>
      </c>
      <c r="I2694" s="81">
        <v>970000.0</v>
      </c>
      <c r="J2694" s="81">
        <v>392460.0</v>
      </c>
      <c r="K2694" s="81">
        <v>970000.0</v>
      </c>
      <c r="L2694" s="82">
        <v>0.1800034075420263</v>
      </c>
      <c r="N2694" s="83">
        <f t="shared" si="1"/>
        <v>0.1800034075</v>
      </c>
      <c r="O2694" s="83">
        <f t="shared" si="2"/>
        <v>0.1800034075</v>
      </c>
      <c r="Q2694" s="83">
        <f t="shared" si="3"/>
        <v>0.7261030928</v>
      </c>
      <c r="R2694" s="83">
        <f t="shared" si="4"/>
        <v>0.1800034075</v>
      </c>
      <c r="S2694" s="83" t="b">
        <f t="shared" si="5"/>
        <v>0</v>
      </c>
      <c r="T2694" s="72"/>
      <c r="U2694" s="72"/>
      <c r="V2694" s="72"/>
      <c r="W2694" s="72"/>
      <c r="X2694" s="72"/>
      <c r="Y2694" s="72"/>
      <c r="Z2694" s="72"/>
      <c r="AA2694" s="72"/>
      <c r="AB2694" s="72"/>
      <c r="AC2694" s="72"/>
      <c r="AD2694" s="72"/>
      <c r="AE2694" s="72"/>
      <c r="AF2694" s="72"/>
      <c r="AG2694" s="72"/>
      <c r="AH2694" s="72"/>
      <c r="AI2694" s="72"/>
      <c r="AJ2694" s="72"/>
      <c r="AK2694" s="72"/>
    </row>
    <row r="2695" ht="14.25" customHeight="1">
      <c r="A2695" s="78">
        <v>2692.0</v>
      </c>
      <c r="C2695" s="78" t="str">
        <f>VLOOKUP(G2695,[1]Macrodata_CCF!$A$3:$D$55,4,FALSE)</f>
        <v>#ERROR!</v>
      </c>
      <c r="E2695" s="79" t="str">
        <f>VLOOKUP(G2695,[1]Macrodata_CCF!$A$3:$B$55,2,FALSE)</f>
        <v>#ERROR!</v>
      </c>
      <c r="F2695" s="78">
        <v>0.0</v>
      </c>
      <c r="G2695" s="80">
        <v>31.0</v>
      </c>
      <c r="H2695" s="81">
        <v>10180.0</v>
      </c>
      <c r="I2695" s="81">
        <v>110000.0</v>
      </c>
      <c r="J2695" s="81">
        <v>29145.0</v>
      </c>
      <c r="K2695" s="81">
        <v>110000.0</v>
      </c>
      <c r="L2695" s="82">
        <v>0.1899919855740333</v>
      </c>
      <c r="N2695" s="83">
        <f t="shared" si="1"/>
        <v>0.1899919856</v>
      </c>
      <c r="O2695" s="83">
        <f t="shared" si="2"/>
        <v>0.1899919856</v>
      </c>
      <c r="Q2695" s="83">
        <f t="shared" si="3"/>
        <v>0.9074545455</v>
      </c>
      <c r="R2695" s="83">
        <f t="shared" si="4"/>
        <v>0.1899919856</v>
      </c>
      <c r="S2695" s="83" t="b">
        <f t="shared" si="5"/>
        <v>0</v>
      </c>
      <c r="T2695" s="72"/>
      <c r="U2695" s="72"/>
      <c r="V2695" s="72"/>
      <c r="W2695" s="72"/>
      <c r="X2695" s="72"/>
      <c r="Y2695" s="72"/>
      <c r="Z2695" s="72"/>
      <c r="AA2695" s="72"/>
      <c r="AB2695" s="72"/>
      <c r="AC2695" s="72"/>
      <c r="AD2695" s="72"/>
      <c r="AE2695" s="72"/>
      <c r="AF2695" s="72"/>
      <c r="AG2695" s="72"/>
      <c r="AH2695" s="72"/>
      <c r="AI2695" s="72"/>
      <c r="AJ2695" s="72"/>
      <c r="AK2695" s="72"/>
    </row>
    <row r="2696" ht="14.25" customHeight="1">
      <c r="A2696" s="78">
        <v>2693.0</v>
      </c>
      <c r="C2696" s="78" t="str">
        <f>VLOOKUP(G2696,[1]Macrodata_CCF!$A$3:$D$55,4,FALSE)</f>
        <v>#ERROR!</v>
      </c>
      <c r="E2696" s="79" t="str">
        <f>VLOOKUP(G2696,[1]Macrodata_CCF!$A$3:$B$55,2,FALSE)</f>
        <v>#ERROR!</v>
      </c>
      <c r="F2696" s="78">
        <v>0.0</v>
      </c>
      <c r="G2696" s="80">
        <v>30.0</v>
      </c>
      <c r="H2696" s="81">
        <v>216815.0</v>
      </c>
      <c r="I2696" s="81">
        <v>350000.0</v>
      </c>
      <c r="J2696" s="81">
        <v>243450.0</v>
      </c>
      <c r="K2696" s="81">
        <v>350000.0</v>
      </c>
      <c r="L2696" s="82">
        <v>0.1999849832939145</v>
      </c>
      <c r="N2696" s="83">
        <f t="shared" si="1"/>
        <v>0.1999849833</v>
      </c>
      <c r="O2696" s="83">
        <f t="shared" si="2"/>
        <v>0.1999849833</v>
      </c>
      <c r="Q2696" s="83">
        <f t="shared" si="3"/>
        <v>0.3805285714</v>
      </c>
      <c r="R2696" s="83">
        <f t="shared" si="4"/>
        <v>0.1999849833</v>
      </c>
      <c r="S2696" s="83" t="b">
        <f t="shared" si="5"/>
        <v>0</v>
      </c>
      <c r="T2696" s="72"/>
      <c r="U2696" s="72"/>
      <c r="V2696" s="72"/>
      <c r="W2696" s="72"/>
      <c r="X2696" s="72"/>
      <c r="Y2696" s="72"/>
      <c r="Z2696" s="72"/>
      <c r="AA2696" s="72"/>
      <c r="AB2696" s="72"/>
      <c r="AC2696" s="72"/>
      <c r="AD2696" s="72"/>
      <c r="AE2696" s="72"/>
      <c r="AF2696" s="72"/>
      <c r="AG2696" s="72"/>
      <c r="AH2696" s="72"/>
      <c r="AI2696" s="72"/>
      <c r="AJ2696" s="72"/>
      <c r="AK2696" s="72"/>
    </row>
    <row r="2697" ht="14.25" customHeight="1">
      <c r="A2697" s="78">
        <v>2694.0</v>
      </c>
      <c r="C2697" s="78" t="str">
        <f>VLOOKUP(G2697,[1]Macrodata_CCF!$A$3:$D$55,4,FALSE)</f>
        <v>#ERROR!</v>
      </c>
      <c r="E2697" s="79" t="str">
        <f>VLOOKUP(G2697,[1]Macrodata_CCF!$A$3:$B$55,2,FALSE)</f>
        <v>#ERROR!</v>
      </c>
      <c r="F2697" s="78">
        <v>0.0</v>
      </c>
      <c r="G2697" s="80">
        <v>12.0</v>
      </c>
      <c r="H2697" s="81">
        <v>0.0</v>
      </c>
      <c r="I2697" s="81">
        <v>830000.0</v>
      </c>
      <c r="J2697" s="81">
        <v>190900.0</v>
      </c>
      <c r="K2697" s="81">
        <v>830000.0</v>
      </c>
      <c r="L2697" s="82">
        <v>0.23</v>
      </c>
      <c r="N2697" s="83">
        <f t="shared" si="1"/>
        <v>0.23</v>
      </c>
      <c r="O2697" s="83">
        <f t="shared" si="2"/>
        <v>0.23</v>
      </c>
      <c r="Q2697" s="83">
        <f t="shared" si="3"/>
        <v>1</v>
      </c>
      <c r="R2697" s="83">
        <f t="shared" si="4"/>
        <v>0.23</v>
      </c>
      <c r="S2697" s="83" t="b">
        <f t="shared" si="5"/>
        <v>0</v>
      </c>
      <c r="T2697" s="72"/>
      <c r="U2697" s="72"/>
      <c r="V2697" s="72"/>
      <c r="W2697" s="72"/>
      <c r="X2697" s="72"/>
      <c r="Y2697" s="72"/>
      <c r="Z2697" s="72"/>
      <c r="AA2697" s="72"/>
      <c r="AB2697" s="72"/>
      <c r="AC2697" s="72"/>
      <c r="AD2697" s="72"/>
      <c r="AE2697" s="72"/>
      <c r="AF2697" s="72"/>
      <c r="AG2697" s="72"/>
      <c r="AH2697" s="72"/>
      <c r="AI2697" s="72"/>
      <c r="AJ2697" s="72"/>
      <c r="AK2697" s="72"/>
    </row>
    <row r="2698" ht="14.25" customHeight="1">
      <c r="A2698" s="78">
        <v>2695.0</v>
      </c>
      <c r="C2698" s="78" t="str">
        <f>VLOOKUP(G2698,[1]Macrodata_CCF!$A$3:$D$55,4,FALSE)</f>
        <v>#ERROR!</v>
      </c>
      <c r="E2698" s="79" t="str">
        <f>VLOOKUP(G2698,[1]Macrodata_CCF!$A$3:$B$55,2,FALSE)</f>
        <v>#ERROR!</v>
      </c>
      <c r="F2698" s="78">
        <v>0.0</v>
      </c>
      <c r="G2698" s="80">
        <v>48.0</v>
      </c>
      <c r="H2698" s="81">
        <v>780920.0</v>
      </c>
      <c r="I2698" s="81">
        <v>980000.0</v>
      </c>
      <c r="J2698" s="81">
        <v>818745.0</v>
      </c>
      <c r="K2698" s="81">
        <v>980000.0</v>
      </c>
      <c r="L2698" s="82">
        <v>0.1899989953787422</v>
      </c>
      <c r="N2698" s="83">
        <f t="shared" si="1"/>
        <v>0.1899989954</v>
      </c>
      <c r="O2698" s="83">
        <f t="shared" si="2"/>
        <v>0.1899989954</v>
      </c>
      <c r="Q2698" s="83">
        <f t="shared" si="3"/>
        <v>0.2031428571</v>
      </c>
      <c r="R2698" s="83">
        <f t="shared" si="4"/>
        <v>0.1899989954</v>
      </c>
      <c r="S2698" s="83" t="b">
        <f t="shared" si="5"/>
        <v>0</v>
      </c>
      <c r="T2698" s="72"/>
      <c r="U2698" s="72"/>
      <c r="V2698" s="72"/>
      <c r="W2698" s="72"/>
      <c r="X2698" s="72"/>
      <c r="Y2698" s="72"/>
      <c r="Z2698" s="72"/>
      <c r="AA2698" s="72"/>
      <c r="AB2698" s="72"/>
      <c r="AC2698" s="72"/>
      <c r="AD2698" s="72"/>
      <c r="AE2698" s="72"/>
      <c r="AF2698" s="72"/>
      <c r="AG2698" s="72"/>
      <c r="AH2698" s="72"/>
      <c r="AI2698" s="72"/>
      <c r="AJ2698" s="72"/>
      <c r="AK2698" s="72"/>
    </row>
    <row r="2699" ht="14.25" customHeight="1">
      <c r="A2699" s="78">
        <v>2696.0</v>
      </c>
      <c r="C2699" s="78" t="str">
        <f>VLOOKUP(G2699,[1]Macrodata_CCF!$A$3:$D$55,4,FALSE)</f>
        <v>#ERROR!</v>
      </c>
      <c r="E2699" s="79" t="str">
        <f>VLOOKUP(G2699,[1]Macrodata_CCF!$A$3:$B$55,2,FALSE)</f>
        <v>#ERROR!</v>
      </c>
      <c r="F2699" s="78">
        <v>0.0</v>
      </c>
      <c r="G2699" s="80">
        <v>3.0</v>
      </c>
      <c r="H2699" s="81">
        <v>2410.0</v>
      </c>
      <c r="I2699" s="81">
        <v>10000.0</v>
      </c>
      <c r="J2699" s="81">
        <v>0.0</v>
      </c>
      <c r="K2699" s="81">
        <v>10000.0</v>
      </c>
      <c r="L2699" s="82">
        <v>-0.3175230566534915</v>
      </c>
      <c r="N2699" s="83">
        <f t="shared" si="1"/>
        <v>-0.3175230567</v>
      </c>
      <c r="O2699" s="83">
        <f t="shared" si="2"/>
        <v>0</v>
      </c>
      <c r="Q2699" s="83">
        <f t="shared" si="3"/>
        <v>0.759</v>
      </c>
      <c r="R2699" s="83">
        <f t="shared" si="4"/>
        <v>-0.3175230567</v>
      </c>
      <c r="S2699" s="83" t="b">
        <f t="shared" si="5"/>
        <v>0</v>
      </c>
      <c r="T2699" s="72"/>
      <c r="U2699" s="72"/>
      <c r="V2699" s="72"/>
      <c r="W2699" s="72"/>
      <c r="X2699" s="72"/>
      <c r="Y2699" s="72"/>
      <c r="Z2699" s="72"/>
      <c r="AA2699" s="72"/>
      <c r="AB2699" s="72"/>
      <c r="AC2699" s="72"/>
      <c r="AD2699" s="72"/>
      <c r="AE2699" s="72"/>
      <c r="AF2699" s="72"/>
      <c r="AG2699" s="72"/>
      <c r="AH2699" s="72"/>
      <c r="AI2699" s="72"/>
      <c r="AJ2699" s="72"/>
      <c r="AK2699" s="72"/>
    </row>
    <row r="2700" ht="14.25" customHeight="1">
      <c r="A2700" s="78">
        <v>2697.0</v>
      </c>
      <c r="C2700" s="78" t="str">
        <f>VLOOKUP(G2700,[1]Macrodata_CCF!$A$3:$D$55,4,FALSE)</f>
        <v>#ERROR!</v>
      </c>
      <c r="E2700" s="79" t="str">
        <f>VLOOKUP(G2700,[1]Macrodata_CCF!$A$3:$B$55,2,FALSE)</f>
        <v>#ERROR!</v>
      </c>
      <c r="F2700" s="78">
        <v>0.0</v>
      </c>
      <c r="G2700" s="80">
        <v>41.0</v>
      </c>
      <c r="H2700" s="81">
        <v>404625.0</v>
      </c>
      <c r="I2700" s="81">
        <v>600000.0</v>
      </c>
      <c r="J2700" s="81">
        <v>467145.0</v>
      </c>
      <c r="K2700" s="81">
        <v>840000.0</v>
      </c>
      <c r="L2700" s="82">
        <v>0.32</v>
      </c>
      <c r="N2700" s="83">
        <f t="shared" si="1"/>
        <v>0.32</v>
      </c>
      <c r="O2700" s="83">
        <f t="shared" si="2"/>
        <v>0.32</v>
      </c>
      <c r="Q2700" s="83">
        <f t="shared" si="3"/>
        <v>0.325625</v>
      </c>
      <c r="R2700" s="83">
        <f t="shared" si="4"/>
        <v>0.32</v>
      </c>
      <c r="S2700" s="83" t="b">
        <f t="shared" si="5"/>
        <v>0</v>
      </c>
      <c r="T2700" s="72"/>
      <c r="U2700" s="72"/>
      <c r="V2700" s="72"/>
      <c r="W2700" s="72"/>
      <c r="X2700" s="72"/>
      <c r="Y2700" s="72"/>
      <c r="Z2700" s="72"/>
      <c r="AA2700" s="72"/>
      <c r="AB2700" s="72"/>
      <c r="AC2700" s="72"/>
      <c r="AD2700" s="72"/>
      <c r="AE2700" s="72"/>
      <c r="AF2700" s="72"/>
      <c r="AG2700" s="72"/>
      <c r="AH2700" s="72"/>
      <c r="AI2700" s="72"/>
      <c r="AJ2700" s="72"/>
      <c r="AK2700" s="72"/>
    </row>
    <row r="2701" ht="14.25" customHeight="1">
      <c r="A2701" s="78">
        <v>2698.0</v>
      </c>
      <c r="C2701" s="78" t="str">
        <f>VLOOKUP(G2701,[1]Macrodata_CCF!$A$3:$D$55,4,FALSE)</f>
        <v>#ERROR!</v>
      </c>
      <c r="E2701" s="79" t="str">
        <f>VLOOKUP(G2701,[1]Macrodata_CCF!$A$3:$B$55,2,FALSE)</f>
        <v>#ERROR!</v>
      </c>
      <c r="F2701" s="78">
        <v>1.0</v>
      </c>
      <c r="G2701" s="80">
        <v>50.0</v>
      </c>
      <c r="H2701" s="81">
        <v>696540.0</v>
      </c>
      <c r="I2701" s="81">
        <v>770000.0</v>
      </c>
      <c r="J2701" s="81">
        <v>725925.0</v>
      </c>
      <c r="K2701" s="81">
        <v>770000.0</v>
      </c>
      <c r="L2701" s="82">
        <v>0.4000136128505309</v>
      </c>
      <c r="N2701" s="83">
        <f t="shared" si="1"/>
        <v>0.4000136129</v>
      </c>
      <c r="O2701" s="83">
        <f t="shared" si="2"/>
        <v>0.4000136129</v>
      </c>
      <c r="Q2701" s="83">
        <f t="shared" si="3"/>
        <v>0.0954025974</v>
      </c>
      <c r="R2701" s="83">
        <f t="shared" si="4"/>
        <v>0.03816233766</v>
      </c>
      <c r="S2701" s="83" t="b">
        <f t="shared" si="5"/>
        <v>0</v>
      </c>
      <c r="T2701" s="72"/>
      <c r="U2701" s="72"/>
      <c r="V2701" s="72"/>
      <c r="W2701" s="72"/>
      <c r="X2701" s="72"/>
      <c r="Y2701" s="72"/>
      <c r="Z2701" s="72"/>
      <c r="AA2701" s="72"/>
      <c r="AB2701" s="72"/>
      <c r="AC2701" s="72"/>
      <c r="AD2701" s="72"/>
      <c r="AE2701" s="72"/>
      <c r="AF2701" s="72"/>
      <c r="AG2701" s="72"/>
      <c r="AH2701" s="72"/>
      <c r="AI2701" s="72"/>
      <c r="AJ2701" s="72"/>
      <c r="AK2701" s="72"/>
    </row>
    <row r="2702" ht="14.25" customHeight="1">
      <c r="A2702" s="78">
        <v>2699.0</v>
      </c>
      <c r="C2702" s="78" t="str">
        <f>VLOOKUP(G2702,[1]Macrodata_CCF!$A$3:$D$55,4,FALSE)</f>
        <v>#ERROR!</v>
      </c>
      <c r="E2702" s="79" t="str">
        <f>VLOOKUP(G2702,[1]Macrodata_CCF!$A$3:$B$55,2,FALSE)</f>
        <v>#ERROR!</v>
      </c>
      <c r="F2702" s="78">
        <v>0.0</v>
      </c>
      <c r="G2702" s="80">
        <v>14.0</v>
      </c>
      <c r="H2702" s="81">
        <v>372485.0</v>
      </c>
      <c r="I2702" s="81">
        <v>460000.0</v>
      </c>
      <c r="J2702" s="81">
        <v>389115.0</v>
      </c>
      <c r="K2702" s="81">
        <v>460000.0</v>
      </c>
      <c r="L2702" s="82">
        <v>0.1900245672170485</v>
      </c>
      <c r="N2702" s="83">
        <f t="shared" si="1"/>
        <v>0.1900245672</v>
      </c>
      <c r="O2702" s="83">
        <f t="shared" si="2"/>
        <v>0.1900245672</v>
      </c>
      <c r="Q2702" s="83">
        <f t="shared" si="3"/>
        <v>0.19025</v>
      </c>
      <c r="R2702" s="83">
        <f t="shared" si="4"/>
        <v>0.1900245672</v>
      </c>
      <c r="S2702" s="83" t="b">
        <f t="shared" si="5"/>
        <v>0</v>
      </c>
      <c r="T2702" s="72"/>
      <c r="U2702" s="72"/>
      <c r="V2702" s="72"/>
      <c r="W2702" s="72"/>
      <c r="X2702" s="72"/>
      <c r="Y2702" s="72"/>
      <c r="Z2702" s="72"/>
      <c r="AA2702" s="72"/>
      <c r="AB2702" s="72"/>
      <c r="AC2702" s="72"/>
      <c r="AD2702" s="72"/>
      <c r="AE2702" s="72"/>
      <c r="AF2702" s="72"/>
      <c r="AG2702" s="72"/>
      <c r="AH2702" s="72"/>
      <c r="AI2702" s="72"/>
      <c r="AJ2702" s="72"/>
      <c r="AK2702" s="72"/>
    </row>
    <row r="2703" ht="14.25" customHeight="1">
      <c r="A2703" s="78">
        <v>2700.0</v>
      </c>
      <c r="C2703" s="78" t="str">
        <f>VLOOKUP(G2703,[1]Macrodata_CCF!$A$3:$D$55,4,FALSE)</f>
        <v>#ERROR!</v>
      </c>
      <c r="E2703" s="79" t="str">
        <f>VLOOKUP(G2703,[1]Macrodata_CCF!$A$3:$B$55,2,FALSE)</f>
        <v>#ERROR!</v>
      </c>
      <c r="F2703" s="78">
        <v>0.0</v>
      </c>
      <c r="G2703" s="80">
        <v>41.0</v>
      </c>
      <c r="H2703" s="81">
        <v>855400.0</v>
      </c>
      <c r="I2703" s="81">
        <v>910000.0</v>
      </c>
      <c r="J2703" s="81">
        <v>869050.0</v>
      </c>
      <c r="K2703" s="81">
        <v>910000.0</v>
      </c>
      <c r="L2703" s="82">
        <v>0.25</v>
      </c>
      <c r="N2703" s="83">
        <f t="shared" si="1"/>
        <v>0.25</v>
      </c>
      <c r="O2703" s="83">
        <f t="shared" si="2"/>
        <v>0.25</v>
      </c>
      <c r="Q2703" s="83">
        <f t="shared" si="3"/>
        <v>0.06</v>
      </c>
      <c r="R2703" s="83">
        <f t="shared" si="4"/>
        <v>0.015</v>
      </c>
      <c r="S2703" s="83" t="b">
        <f t="shared" si="5"/>
        <v>0</v>
      </c>
      <c r="T2703" s="72"/>
      <c r="U2703" s="72"/>
      <c r="V2703" s="72"/>
      <c r="W2703" s="72"/>
      <c r="X2703" s="72"/>
      <c r="Y2703" s="72"/>
      <c r="Z2703" s="72"/>
      <c r="AA2703" s="72"/>
      <c r="AB2703" s="72"/>
      <c r="AC2703" s="72"/>
      <c r="AD2703" s="72"/>
      <c r="AE2703" s="72"/>
      <c r="AF2703" s="72"/>
      <c r="AG2703" s="72"/>
      <c r="AH2703" s="72"/>
      <c r="AI2703" s="72"/>
      <c r="AJ2703" s="72"/>
      <c r="AK2703" s="72"/>
    </row>
    <row r="2704" ht="14.25" customHeight="1">
      <c r="A2704" s="78">
        <v>2701.0</v>
      </c>
      <c r="C2704" s="78" t="str">
        <f>VLOOKUP(G2704,[1]Macrodata_CCF!$A$3:$D$55,4,FALSE)</f>
        <v>#ERROR!</v>
      </c>
      <c r="E2704" s="79" t="str">
        <f>VLOOKUP(G2704,[1]Macrodata_CCF!$A$3:$B$55,2,FALSE)</f>
        <v>#ERROR!</v>
      </c>
      <c r="F2704" s="78">
        <v>0.0</v>
      </c>
      <c r="G2704" s="80">
        <v>1.0</v>
      </c>
      <c r="H2704" s="81">
        <v>100585.0</v>
      </c>
      <c r="I2704" s="81">
        <v>220000.0</v>
      </c>
      <c r="J2704" s="81">
        <v>139990.0</v>
      </c>
      <c r="K2704" s="81">
        <v>220000.0</v>
      </c>
      <c r="L2704" s="82">
        <v>0.3299836703931667</v>
      </c>
      <c r="N2704" s="83">
        <f t="shared" si="1"/>
        <v>0.3299836704</v>
      </c>
      <c r="O2704" s="83">
        <f t="shared" si="2"/>
        <v>0.3299836704</v>
      </c>
      <c r="Q2704" s="83">
        <f t="shared" si="3"/>
        <v>0.5427954545</v>
      </c>
      <c r="R2704" s="83">
        <f t="shared" si="4"/>
        <v>0.3299836704</v>
      </c>
      <c r="S2704" s="83" t="b">
        <f t="shared" si="5"/>
        <v>0</v>
      </c>
      <c r="T2704" s="72"/>
      <c r="U2704" s="72"/>
      <c r="V2704" s="72"/>
      <c r="W2704" s="72"/>
      <c r="X2704" s="72"/>
      <c r="Y2704" s="72"/>
      <c r="Z2704" s="72"/>
      <c r="AA2704" s="72"/>
      <c r="AB2704" s="72"/>
      <c r="AC2704" s="72"/>
      <c r="AD2704" s="72"/>
      <c r="AE2704" s="72"/>
      <c r="AF2704" s="72"/>
      <c r="AG2704" s="72"/>
      <c r="AH2704" s="72"/>
      <c r="AI2704" s="72"/>
      <c r="AJ2704" s="72"/>
      <c r="AK2704" s="72"/>
    </row>
    <row r="2705" ht="14.25" customHeight="1">
      <c r="A2705" s="78">
        <v>2702.0</v>
      </c>
      <c r="C2705" s="78" t="str">
        <f>VLOOKUP(G2705,[1]Macrodata_CCF!$A$3:$D$55,4,FALSE)</f>
        <v>#ERROR!</v>
      </c>
      <c r="E2705" s="79" t="str">
        <f>VLOOKUP(G2705,[1]Macrodata_CCF!$A$3:$B$55,2,FALSE)</f>
        <v>#ERROR!</v>
      </c>
      <c r="F2705" s="78">
        <v>0.0</v>
      </c>
      <c r="G2705" s="80">
        <v>9.0</v>
      </c>
      <c r="H2705" s="81">
        <v>244265.0</v>
      </c>
      <c r="I2705" s="81">
        <v>280000.0</v>
      </c>
      <c r="J2705" s="81">
        <v>256060.0</v>
      </c>
      <c r="K2705" s="81">
        <v>392000.0</v>
      </c>
      <c r="L2705" s="82">
        <v>0.3300685602350636</v>
      </c>
      <c r="N2705" s="83">
        <f t="shared" si="1"/>
        <v>0.3300685602</v>
      </c>
      <c r="O2705" s="83">
        <f t="shared" si="2"/>
        <v>0.3300685602</v>
      </c>
      <c r="Q2705" s="83">
        <f t="shared" si="3"/>
        <v>0.127625</v>
      </c>
      <c r="R2705" s="83">
        <f t="shared" si="4"/>
        <v>0.3300685602</v>
      </c>
      <c r="S2705" s="83" t="b">
        <f t="shared" si="5"/>
        <v>0</v>
      </c>
      <c r="T2705" s="72"/>
      <c r="U2705" s="72"/>
      <c r="V2705" s="72"/>
      <c r="W2705" s="72"/>
      <c r="X2705" s="72"/>
      <c r="Y2705" s="72"/>
      <c r="Z2705" s="72"/>
      <c r="AA2705" s="72"/>
      <c r="AB2705" s="72"/>
      <c r="AC2705" s="72"/>
      <c r="AD2705" s="72"/>
      <c r="AE2705" s="72"/>
      <c r="AF2705" s="72"/>
      <c r="AG2705" s="72"/>
      <c r="AH2705" s="72"/>
      <c r="AI2705" s="72"/>
      <c r="AJ2705" s="72"/>
      <c r="AK2705" s="72"/>
    </row>
    <row r="2706" ht="14.25" customHeight="1">
      <c r="A2706" s="78">
        <v>2703.0</v>
      </c>
      <c r="C2706" s="78" t="str">
        <f>VLOOKUP(G2706,[1]Macrodata_CCF!$A$3:$D$55,4,FALSE)</f>
        <v>#ERROR!</v>
      </c>
      <c r="E2706" s="79" t="str">
        <f>VLOOKUP(G2706,[1]Macrodata_CCF!$A$3:$B$55,2,FALSE)</f>
        <v>#ERROR!</v>
      </c>
      <c r="F2706" s="78">
        <v>0.0</v>
      </c>
      <c r="G2706" s="80">
        <v>37.0</v>
      </c>
      <c r="H2706" s="81">
        <v>242730.0</v>
      </c>
      <c r="I2706" s="81">
        <v>880000.0</v>
      </c>
      <c r="J2706" s="81">
        <v>300085.0</v>
      </c>
      <c r="K2706" s="81">
        <v>880000.0</v>
      </c>
      <c r="L2706" s="82">
        <v>0.09000109843551399</v>
      </c>
      <c r="N2706" s="83">
        <f t="shared" si="1"/>
        <v>0.09000109844</v>
      </c>
      <c r="O2706" s="83">
        <f t="shared" si="2"/>
        <v>0.09000109844</v>
      </c>
      <c r="Q2706" s="83">
        <f t="shared" si="3"/>
        <v>0.7241704545</v>
      </c>
      <c r="R2706" s="83">
        <f t="shared" si="4"/>
        <v>0.09000109844</v>
      </c>
      <c r="S2706" s="83" t="b">
        <f t="shared" si="5"/>
        <v>0</v>
      </c>
      <c r="T2706" s="72"/>
      <c r="U2706" s="72"/>
      <c r="V2706" s="72"/>
      <c r="W2706" s="72"/>
      <c r="X2706" s="72"/>
      <c r="Y2706" s="72"/>
      <c r="Z2706" s="72"/>
      <c r="AA2706" s="72"/>
      <c r="AB2706" s="72"/>
      <c r="AC2706" s="72"/>
      <c r="AD2706" s="72"/>
      <c r="AE2706" s="72"/>
      <c r="AF2706" s="72"/>
      <c r="AG2706" s="72"/>
      <c r="AH2706" s="72"/>
      <c r="AI2706" s="72"/>
      <c r="AJ2706" s="72"/>
      <c r="AK2706" s="72"/>
    </row>
    <row r="2707" ht="14.25" customHeight="1">
      <c r="A2707" s="78">
        <v>2704.0</v>
      </c>
      <c r="C2707" s="78" t="str">
        <f>VLOOKUP(G2707,[1]Macrodata_CCF!$A$3:$D$55,4,FALSE)</f>
        <v>#ERROR!</v>
      </c>
      <c r="E2707" s="79" t="str">
        <f>VLOOKUP(G2707,[1]Macrodata_CCF!$A$3:$B$55,2,FALSE)</f>
        <v>#ERROR!</v>
      </c>
      <c r="F2707" s="78">
        <v>0.0</v>
      </c>
      <c r="G2707" s="80">
        <v>14.0</v>
      </c>
      <c r="H2707" s="81">
        <v>65285.0</v>
      </c>
      <c r="I2707" s="81">
        <v>100000.0</v>
      </c>
      <c r="J2707" s="81">
        <v>71535.0</v>
      </c>
      <c r="K2707" s="81">
        <v>100000.0</v>
      </c>
      <c r="L2707" s="82">
        <v>0.1800374477891401</v>
      </c>
      <c r="N2707" s="83">
        <f t="shared" si="1"/>
        <v>0.1800374478</v>
      </c>
      <c r="O2707" s="83">
        <f t="shared" si="2"/>
        <v>0.1800374478</v>
      </c>
      <c r="Q2707" s="83">
        <f t="shared" si="3"/>
        <v>0.34715</v>
      </c>
      <c r="R2707" s="83">
        <f t="shared" si="4"/>
        <v>0.1800374478</v>
      </c>
      <c r="S2707" s="83" t="b">
        <f t="shared" si="5"/>
        <v>0</v>
      </c>
      <c r="T2707" s="72"/>
      <c r="U2707" s="72"/>
      <c r="V2707" s="72"/>
      <c r="W2707" s="72"/>
      <c r="X2707" s="72"/>
      <c r="Y2707" s="72"/>
      <c r="Z2707" s="72"/>
      <c r="AA2707" s="72"/>
      <c r="AB2707" s="72"/>
      <c r="AC2707" s="72"/>
      <c r="AD2707" s="72"/>
      <c r="AE2707" s="72"/>
      <c r="AF2707" s="72"/>
      <c r="AG2707" s="72"/>
      <c r="AH2707" s="72"/>
      <c r="AI2707" s="72"/>
      <c r="AJ2707" s="72"/>
      <c r="AK2707" s="72"/>
    </row>
    <row r="2708" ht="14.25" customHeight="1">
      <c r="A2708" s="78">
        <v>2705.0</v>
      </c>
      <c r="C2708" s="78" t="str">
        <f>VLOOKUP(G2708,[1]Macrodata_CCF!$A$3:$D$55,4,FALSE)</f>
        <v>#ERROR!</v>
      </c>
      <c r="E2708" s="79" t="str">
        <f>VLOOKUP(G2708,[1]Macrodata_CCF!$A$3:$B$55,2,FALSE)</f>
        <v>#ERROR!</v>
      </c>
      <c r="F2708" s="78">
        <v>0.0</v>
      </c>
      <c r="G2708" s="80">
        <v>2.0</v>
      </c>
      <c r="H2708" s="81">
        <v>33135.0</v>
      </c>
      <c r="I2708" s="81">
        <v>110000.0</v>
      </c>
      <c r="J2708" s="81">
        <v>61575.0</v>
      </c>
      <c r="K2708" s="81">
        <v>110000.0</v>
      </c>
      <c r="L2708" s="82">
        <v>0.3699993495088792</v>
      </c>
      <c r="N2708" s="83">
        <f t="shared" si="1"/>
        <v>0.3699993495</v>
      </c>
      <c r="O2708" s="83">
        <f t="shared" si="2"/>
        <v>0.3699993495</v>
      </c>
      <c r="Q2708" s="83">
        <f t="shared" si="3"/>
        <v>0.6987727273</v>
      </c>
      <c r="R2708" s="83">
        <f t="shared" si="4"/>
        <v>0.3699993495</v>
      </c>
      <c r="S2708" s="83" t="b">
        <f t="shared" si="5"/>
        <v>0</v>
      </c>
      <c r="T2708" s="72"/>
      <c r="U2708" s="72"/>
      <c r="V2708" s="72"/>
      <c r="W2708" s="72"/>
      <c r="X2708" s="72"/>
      <c r="Y2708" s="72"/>
      <c r="Z2708" s="72"/>
      <c r="AA2708" s="72"/>
      <c r="AB2708" s="72"/>
      <c r="AC2708" s="72"/>
      <c r="AD2708" s="72"/>
      <c r="AE2708" s="72"/>
      <c r="AF2708" s="72"/>
      <c r="AG2708" s="72"/>
      <c r="AH2708" s="72"/>
      <c r="AI2708" s="72"/>
      <c r="AJ2708" s="72"/>
      <c r="AK2708" s="72"/>
    </row>
    <row r="2709" ht="14.25" customHeight="1">
      <c r="A2709" s="78">
        <v>2706.0</v>
      </c>
      <c r="C2709" s="78" t="str">
        <f>VLOOKUP(G2709,[1]Macrodata_CCF!$A$3:$D$55,4,FALSE)</f>
        <v>#ERROR!</v>
      </c>
      <c r="E2709" s="79" t="str">
        <f>VLOOKUP(G2709,[1]Macrodata_CCF!$A$3:$B$55,2,FALSE)</f>
        <v>#ERROR!</v>
      </c>
      <c r="F2709" s="78">
        <v>0.0</v>
      </c>
      <c r="G2709" s="80">
        <v>33.0</v>
      </c>
      <c r="H2709" s="81">
        <v>595735.0</v>
      </c>
      <c r="I2709" s="81">
        <v>730000.0</v>
      </c>
      <c r="J2709" s="81">
        <v>618560.0</v>
      </c>
      <c r="K2709" s="81">
        <v>730000.0</v>
      </c>
      <c r="L2709" s="82">
        <v>0.1699996276021301</v>
      </c>
      <c r="N2709" s="83">
        <f t="shared" si="1"/>
        <v>0.1699996276</v>
      </c>
      <c r="O2709" s="83">
        <f t="shared" si="2"/>
        <v>0.1699996276</v>
      </c>
      <c r="Q2709" s="83">
        <f t="shared" si="3"/>
        <v>0.1839246575</v>
      </c>
      <c r="R2709" s="83">
        <f t="shared" si="4"/>
        <v>0.1699996276</v>
      </c>
      <c r="S2709" s="83" t="b">
        <f t="shared" si="5"/>
        <v>0</v>
      </c>
      <c r="T2709" s="72"/>
      <c r="U2709" s="72"/>
      <c r="V2709" s="72"/>
      <c r="W2709" s="72"/>
      <c r="X2709" s="72"/>
      <c r="Y2709" s="72"/>
      <c r="Z2709" s="72"/>
      <c r="AA2709" s="72"/>
      <c r="AB2709" s="72"/>
      <c r="AC2709" s="72"/>
      <c r="AD2709" s="72"/>
      <c r="AE2709" s="72"/>
      <c r="AF2709" s="72"/>
      <c r="AG2709" s="72"/>
      <c r="AH2709" s="72"/>
      <c r="AI2709" s="72"/>
      <c r="AJ2709" s="72"/>
      <c r="AK2709" s="72"/>
    </row>
    <row r="2710" ht="14.25" customHeight="1">
      <c r="A2710" s="78">
        <v>2707.0</v>
      </c>
      <c r="C2710" s="78" t="str">
        <f>VLOOKUP(G2710,[1]Macrodata_CCF!$A$3:$D$55,4,FALSE)</f>
        <v>#ERROR!</v>
      </c>
      <c r="E2710" s="79" t="str">
        <f>VLOOKUP(G2710,[1]Macrodata_CCF!$A$3:$B$55,2,FALSE)</f>
        <v>#ERROR!</v>
      </c>
      <c r="F2710" s="78">
        <v>0.0</v>
      </c>
      <c r="G2710" s="80">
        <v>11.0</v>
      </c>
      <c r="H2710" s="81">
        <v>62700.0</v>
      </c>
      <c r="I2710" s="81">
        <v>310000.0</v>
      </c>
      <c r="J2710" s="81">
        <v>0.0</v>
      </c>
      <c r="K2710" s="81">
        <v>465000.0</v>
      </c>
      <c r="L2710" s="82">
        <v>-0.253538212697129</v>
      </c>
      <c r="N2710" s="83">
        <f t="shared" si="1"/>
        <v>-0.2535382127</v>
      </c>
      <c r="O2710" s="83">
        <f t="shared" si="2"/>
        <v>0</v>
      </c>
      <c r="Q2710" s="83">
        <f t="shared" si="3"/>
        <v>0.7977419355</v>
      </c>
      <c r="R2710" s="83">
        <f t="shared" si="4"/>
        <v>-0.2535382127</v>
      </c>
      <c r="S2710" s="83" t="b">
        <f t="shared" si="5"/>
        <v>0</v>
      </c>
      <c r="T2710" s="72"/>
      <c r="U2710" s="72"/>
      <c r="V2710" s="72"/>
      <c r="W2710" s="72"/>
      <c r="X2710" s="72"/>
      <c r="Y2710" s="72"/>
      <c r="Z2710" s="72"/>
      <c r="AA2710" s="72"/>
      <c r="AB2710" s="72"/>
      <c r="AC2710" s="72"/>
      <c r="AD2710" s="72"/>
      <c r="AE2710" s="72"/>
      <c r="AF2710" s="72"/>
      <c r="AG2710" s="72"/>
      <c r="AH2710" s="72"/>
      <c r="AI2710" s="72"/>
      <c r="AJ2710" s="72"/>
      <c r="AK2710" s="72"/>
    </row>
    <row r="2711" ht="14.25" customHeight="1">
      <c r="A2711" s="78">
        <v>2708.0</v>
      </c>
      <c r="C2711" s="78" t="str">
        <f>VLOOKUP(G2711,[1]Macrodata_CCF!$A$3:$D$55,4,FALSE)</f>
        <v>#ERROR!</v>
      </c>
      <c r="E2711" s="79" t="str">
        <f>VLOOKUP(G2711,[1]Macrodata_CCF!$A$3:$B$55,2,FALSE)</f>
        <v>#ERROR!</v>
      </c>
      <c r="F2711" s="78">
        <v>0.0</v>
      </c>
      <c r="G2711" s="80">
        <v>42.0</v>
      </c>
      <c r="H2711" s="81">
        <v>768120.0</v>
      </c>
      <c r="I2711" s="81">
        <v>910000.0</v>
      </c>
      <c r="J2711" s="81">
        <v>813520.0</v>
      </c>
      <c r="K2711" s="81">
        <v>910000.0</v>
      </c>
      <c r="L2711" s="82">
        <v>0.3199887228643924</v>
      </c>
      <c r="N2711" s="83">
        <f t="shared" si="1"/>
        <v>0.3199887229</v>
      </c>
      <c r="O2711" s="83">
        <f t="shared" si="2"/>
        <v>0.3199887229</v>
      </c>
      <c r="Q2711" s="83">
        <f t="shared" si="3"/>
        <v>0.1559120879</v>
      </c>
      <c r="R2711" s="83">
        <f t="shared" si="4"/>
        <v>0.3199887229</v>
      </c>
      <c r="S2711" s="83" t="b">
        <f t="shared" si="5"/>
        <v>0</v>
      </c>
      <c r="T2711" s="72"/>
      <c r="U2711" s="72"/>
      <c r="V2711" s="72"/>
      <c r="W2711" s="72"/>
      <c r="X2711" s="72"/>
      <c r="Y2711" s="72"/>
      <c r="Z2711" s="72"/>
      <c r="AA2711" s="72"/>
      <c r="AB2711" s="72"/>
      <c r="AC2711" s="72"/>
      <c r="AD2711" s="72"/>
      <c r="AE2711" s="72"/>
      <c r="AF2711" s="72"/>
      <c r="AG2711" s="72"/>
      <c r="AH2711" s="72"/>
      <c r="AI2711" s="72"/>
      <c r="AJ2711" s="72"/>
      <c r="AK2711" s="72"/>
    </row>
    <row r="2712" ht="14.25" customHeight="1">
      <c r="A2712" s="78">
        <v>2709.0</v>
      </c>
      <c r="C2712" s="78" t="str">
        <f>VLOOKUP(G2712,[1]Macrodata_CCF!$A$3:$D$55,4,FALSE)</f>
        <v>#ERROR!</v>
      </c>
      <c r="E2712" s="79" t="str">
        <f>VLOOKUP(G2712,[1]Macrodata_CCF!$A$3:$B$55,2,FALSE)</f>
        <v>#ERROR!</v>
      </c>
      <c r="F2712" s="78">
        <v>0.0</v>
      </c>
      <c r="G2712" s="80">
        <v>5.0</v>
      </c>
      <c r="H2712" s="81">
        <v>0.0</v>
      </c>
      <c r="I2712" s="81">
        <v>450000.0</v>
      </c>
      <c r="J2712" s="81">
        <v>171000.0</v>
      </c>
      <c r="K2712" s="81">
        <v>450000.0</v>
      </c>
      <c r="L2712" s="82">
        <v>0.38</v>
      </c>
      <c r="N2712" s="83">
        <f t="shared" si="1"/>
        <v>0.38</v>
      </c>
      <c r="O2712" s="83">
        <f t="shared" si="2"/>
        <v>0.38</v>
      </c>
      <c r="Q2712" s="83">
        <f t="shared" si="3"/>
        <v>1</v>
      </c>
      <c r="R2712" s="83">
        <f t="shared" si="4"/>
        <v>0.38</v>
      </c>
      <c r="S2712" s="83" t="b">
        <f t="shared" si="5"/>
        <v>0</v>
      </c>
      <c r="T2712" s="72"/>
      <c r="U2712" s="72"/>
      <c r="V2712" s="72"/>
      <c r="W2712" s="72"/>
      <c r="X2712" s="72"/>
      <c r="Y2712" s="72"/>
      <c r="Z2712" s="72"/>
      <c r="AA2712" s="72"/>
      <c r="AB2712" s="72"/>
      <c r="AC2712" s="72"/>
      <c r="AD2712" s="72"/>
      <c r="AE2712" s="72"/>
      <c r="AF2712" s="72"/>
      <c r="AG2712" s="72"/>
      <c r="AH2712" s="72"/>
      <c r="AI2712" s="72"/>
      <c r="AJ2712" s="72"/>
      <c r="AK2712" s="72"/>
    </row>
    <row r="2713" ht="14.25" customHeight="1">
      <c r="A2713" s="78">
        <v>2710.0</v>
      </c>
      <c r="C2713" s="78" t="str">
        <f>VLOOKUP(G2713,[1]Macrodata_CCF!$A$3:$D$55,4,FALSE)</f>
        <v>#ERROR!</v>
      </c>
      <c r="E2713" s="79" t="str">
        <f>VLOOKUP(G2713,[1]Macrodata_CCF!$A$3:$B$55,2,FALSE)</f>
        <v>#ERROR!</v>
      </c>
      <c r="F2713" s="78">
        <v>0.0</v>
      </c>
      <c r="G2713" s="80">
        <v>30.0</v>
      </c>
      <c r="H2713" s="81">
        <v>170685.0</v>
      </c>
      <c r="I2713" s="81">
        <v>220000.0</v>
      </c>
      <c r="J2713" s="81">
        <v>179560.0</v>
      </c>
      <c r="K2713" s="81">
        <v>220000.0</v>
      </c>
      <c r="L2713" s="82">
        <v>0.1799655277298996</v>
      </c>
      <c r="N2713" s="83">
        <f t="shared" si="1"/>
        <v>0.1799655277</v>
      </c>
      <c r="O2713" s="83">
        <f t="shared" si="2"/>
        <v>0.1799655277</v>
      </c>
      <c r="Q2713" s="83">
        <f t="shared" si="3"/>
        <v>0.2241590909</v>
      </c>
      <c r="R2713" s="83">
        <f t="shared" si="4"/>
        <v>0.1799655277</v>
      </c>
      <c r="S2713" s="83" t="b">
        <f t="shared" si="5"/>
        <v>0</v>
      </c>
      <c r="T2713" s="72"/>
      <c r="U2713" s="72"/>
      <c r="V2713" s="72"/>
      <c r="W2713" s="72"/>
      <c r="X2713" s="72"/>
      <c r="Y2713" s="72"/>
      <c r="Z2713" s="72"/>
      <c r="AA2713" s="72"/>
      <c r="AB2713" s="72"/>
      <c r="AC2713" s="72"/>
      <c r="AD2713" s="72"/>
      <c r="AE2713" s="72"/>
      <c r="AF2713" s="72"/>
      <c r="AG2713" s="72"/>
      <c r="AH2713" s="72"/>
      <c r="AI2713" s="72"/>
      <c r="AJ2713" s="72"/>
      <c r="AK2713" s="72"/>
    </row>
    <row r="2714" ht="14.25" customHeight="1">
      <c r="A2714" s="78">
        <v>2711.0</v>
      </c>
      <c r="C2714" s="78" t="str">
        <f>VLOOKUP(G2714,[1]Macrodata_CCF!$A$3:$D$55,4,FALSE)</f>
        <v>#ERROR!</v>
      </c>
      <c r="E2714" s="79" t="str">
        <f>VLOOKUP(G2714,[1]Macrodata_CCF!$A$3:$B$55,2,FALSE)</f>
        <v>#ERROR!</v>
      </c>
      <c r="F2714" s="78">
        <v>0.0</v>
      </c>
      <c r="G2714" s="80">
        <v>40.0</v>
      </c>
      <c r="H2714" s="81">
        <v>0.0</v>
      </c>
      <c r="I2714" s="81">
        <v>170000.0</v>
      </c>
      <c r="J2714" s="81">
        <v>17000.0</v>
      </c>
      <c r="K2714" s="81">
        <v>323000.0</v>
      </c>
      <c r="L2714" s="82">
        <v>0.1</v>
      </c>
      <c r="N2714" s="83">
        <f t="shared" si="1"/>
        <v>0.1</v>
      </c>
      <c r="O2714" s="83">
        <f t="shared" si="2"/>
        <v>0.1</v>
      </c>
      <c r="Q2714" s="83">
        <f t="shared" si="3"/>
        <v>1</v>
      </c>
      <c r="R2714" s="83">
        <f t="shared" si="4"/>
        <v>0.1</v>
      </c>
      <c r="S2714" s="83" t="b">
        <f t="shared" si="5"/>
        <v>0</v>
      </c>
      <c r="T2714" s="72"/>
      <c r="U2714" s="72"/>
      <c r="V2714" s="72"/>
      <c r="W2714" s="72"/>
      <c r="X2714" s="72"/>
      <c r="Y2714" s="72"/>
      <c r="Z2714" s="72"/>
      <c r="AA2714" s="72"/>
      <c r="AB2714" s="72"/>
      <c r="AC2714" s="72"/>
      <c r="AD2714" s="72"/>
      <c r="AE2714" s="72"/>
      <c r="AF2714" s="72"/>
      <c r="AG2714" s="72"/>
      <c r="AH2714" s="72"/>
      <c r="AI2714" s="72"/>
      <c r="AJ2714" s="72"/>
      <c r="AK2714" s="72"/>
    </row>
    <row r="2715" ht="14.25" customHeight="1">
      <c r="A2715" s="78">
        <v>2712.0</v>
      </c>
      <c r="C2715" s="78" t="str">
        <f>VLOOKUP(G2715,[1]Macrodata_CCF!$A$3:$D$55,4,FALSE)</f>
        <v>#ERROR!</v>
      </c>
      <c r="E2715" s="79" t="str">
        <f>VLOOKUP(G2715,[1]Macrodata_CCF!$A$3:$B$55,2,FALSE)</f>
        <v>#ERROR!</v>
      </c>
      <c r="F2715" s="78">
        <v>0.0</v>
      </c>
      <c r="G2715" s="80">
        <v>47.0</v>
      </c>
      <c r="H2715" s="81">
        <v>124650.0</v>
      </c>
      <c r="I2715" s="81">
        <v>340000.0</v>
      </c>
      <c r="J2715" s="81">
        <v>163415.0</v>
      </c>
      <c r="K2715" s="81">
        <v>544000.0</v>
      </c>
      <c r="L2715" s="82">
        <v>0.1800092872068725</v>
      </c>
      <c r="N2715" s="83">
        <f t="shared" si="1"/>
        <v>0.1800092872</v>
      </c>
      <c r="O2715" s="83">
        <f t="shared" si="2"/>
        <v>0.1800092872</v>
      </c>
      <c r="Q2715" s="83">
        <f t="shared" si="3"/>
        <v>0.6333823529</v>
      </c>
      <c r="R2715" s="83">
        <f t="shared" si="4"/>
        <v>0.1800092872</v>
      </c>
      <c r="S2715" s="83" t="b">
        <f t="shared" si="5"/>
        <v>0</v>
      </c>
      <c r="T2715" s="72"/>
      <c r="U2715" s="72"/>
      <c r="V2715" s="72"/>
      <c r="W2715" s="72"/>
      <c r="X2715" s="72"/>
      <c r="Y2715" s="72"/>
      <c r="Z2715" s="72"/>
      <c r="AA2715" s="72"/>
      <c r="AB2715" s="72"/>
      <c r="AC2715" s="72"/>
      <c r="AD2715" s="72"/>
      <c r="AE2715" s="72"/>
      <c r="AF2715" s="72"/>
      <c r="AG2715" s="72"/>
      <c r="AH2715" s="72"/>
      <c r="AI2715" s="72"/>
      <c r="AJ2715" s="72"/>
      <c r="AK2715" s="72"/>
    </row>
    <row r="2716" ht="14.25" customHeight="1">
      <c r="A2716" s="78">
        <v>2713.0</v>
      </c>
      <c r="C2716" s="78" t="str">
        <f>VLOOKUP(G2716,[1]Macrodata_CCF!$A$3:$D$55,4,FALSE)</f>
        <v>#ERROR!</v>
      </c>
      <c r="E2716" s="79" t="str">
        <f>VLOOKUP(G2716,[1]Macrodata_CCF!$A$3:$B$55,2,FALSE)</f>
        <v>#ERROR!</v>
      </c>
      <c r="F2716" s="78">
        <v>0.0</v>
      </c>
      <c r="G2716" s="80">
        <v>17.0</v>
      </c>
      <c r="H2716" s="81">
        <v>213125.0</v>
      </c>
      <c r="I2716" s="81">
        <v>220000.0</v>
      </c>
      <c r="J2716" s="81">
        <v>214155.0</v>
      </c>
      <c r="K2716" s="81">
        <v>396000.0</v>
      </c>
      <c r="L2716" s="82">
        <v>0.1498181818181818</v>
      </c>
      <c r="N2716" s="83">
        <f t="shared" si="1"/>
        <v>0.1498181818</v>
      </c>
      <c r="O2716" s="83">
        <f t="shared" si="2"/>
        <v>0.1498181818</v>
      </c>
      <c r="Q2716" s="83">
        <f t="shared" si="3"/>
        <v>0.03125</v>
      </c>
      <c r="R2716" s="83">
        <f t="shared" si="4"/>
        <v>0.004681818182</v>
      </c>
      <c r="S2716" s="83" t="b">
        <f t="shared" si="5"/>
        <v>0</v>
      </c>
      <c r="T2716" s="72"/>
      <c r="U2716" s="72"/>
      <c r="V2716" s="72"/>
      <c r="W2716" s="72"/>
      <c r="X2716" s="72"/>
      <c r="Y2716" s="72"/>
      <c r="Z2716" s="72"/>
      <c r="AA2716" s="72"/>
      <c r="AB2716" s="72"/>
      <c r="AC2716" s="72"/>
      <c r="AD2716" s="72"/>
      <c r="AE2716" s="72"/>
      <c r="AF2716" s="72"/>
      <c r="AG2716" s="72"/>
      <c r="AH2716" s="72"/>
      <c r="AI2716" s="72"/>
      <c r="AJ2716" s="72"/>
      <c r="AK2716" s="72"/>
    </row>
    <row r="2717" ht="14.25" customHeight="1">
      <c r="A2717" s="78">
        <v>2714.0</v>
      </c>
      <c r="C2717" s="78" t="str">
        <f>VLOOKUP(G2717,[1]Macrodata_CCF!$A$3:$D$55,4,FALSE)</f>
        <v>#ERROR!</v>
      </c>
      <c r="E2717" s="79" t="str">
        <f>VLOOKUP(G2717,[1]Macrodata_CCF!$A$3:$B$55,2,FALSE)</f>
        <v>#ERROR!</v>
      </c>
      <c r="F2717" s="78">
        <v>0.0</v>
      </c>
      <c r="G2717" s="80">
        <v>27.0</v>
      </c>
      <c r="H2717" s="81">
        <v>0.0</v>
      </c>
      <c r="I2717" s="81">
        <v>250000.0</v>
      </c>
      <c r="J2717" s="81">
        <v>40000.0</v>
      </c>
      <c r="K2717" s="81">
        <v>250000.0</v>
      </c>
      <c r="L2717" s="82">
        <v>0.16</v>
      </c>
      <c r="N2717" s="83">
        <f t="shared" si="1"/>
        <v>0.16</v>
      </c>
      <c r="O2717" s="83">
        <f t="shared" si="2"/>
        <v>0.16</v>
      </c>
      <c r="Q2717" s="83">
        <f t="shared" si="3"/>
        <v>1</v>
      </c>
      <c r="R2717" s="83">
        <f t="shared" si="4"/>
        <v>0.16</v>
      </c>
      <c r="S2717" s="83" t="b">
        <f t="shared" si="5"/>
        <v>0</v>
      </c>
      <c r="T2717" s="72"/>
      <c r="U2717" s="72"/>
      <c r="V2717" s="72"/>
      <c r="W2717" s="72"/>
      <c r="X2717" s="72"/>
      <c r="Y2717" s="72"/>
      <c r="Z2717" s="72"/>
      <c r="AA2717" s="72"/>
      <c r="AB2717" s="72"/>
      <c r="AC2717" s="72"/>
      <c r="AD2717" s="72"/>
      <c r="AE2717" s="72"/>
      <c r="AF2717" s="72"/>
      <c r="AG2717" s="72"/>
      <c r="AH2717" s="72"/>
      <c r="AI2717" s="72"/>
      <c r="AJ2717" s="72"/>
      <c r="AK2717" s="72"/>
    </row>
    <row r="2718" ht="14.25" customHeight="1">
      <c r="A2718" s="78">
        <v>2715.0</v>
      </c>
      <c r="C2718" s="78" t="str">
        <f>VLOOKUP(G2718,[1]Macrodata_CCF!$A$3:$D$55,4,FALSE)</f>
        <v>#ERROR!</v>
      </c>
      <c r="E2718" s="79" t="str">
        <f>VLOOKUP(G2718,[1]Macrodata_CCF!$A$3:$B$55,2,FALSE)</f>
        <v>#ERROR!</v>
      </c>
      <c r="F2718" s="78">
        <v>0.0</v>
      </c>
      <c r="G2718" s="80">
        <v>32.0</v>
      </c>
      <c r="H2718" s="81">
        <v>380975.0</v>
      </c>
      <c r="I2718" s="81">
        <v>520000.0</v>
      </c>
      <c r="J2718" s="81">
        <v>329535.0</v>
      </c>
      <c r="K2718" s="81">
        <v>520000.0</v>
      </c>
      <c r="L2718" s="82">
        <v>-0.3700053947131811</v>
      </c>
      <c r="N2718" s="83">
        <f t="shared" si="1"/>
        <v>-0.3700053947</v>
      </c>
      <c r="O2718" s="83">
        <f t="shared" si="2"/>
        <v>0</v>
      </c>
      <c r="Q2718" s="83">
        <f t="shared" si="3"/>
        <v>0.2673557692</v>
      </c>
      <c r="R2718" s="83">
        <f t="shared" si="4"/>
        <v>-0.3700053947</v>
      </c>
      <c r="S2718" s="83" t="b">
        <f t="shared" si="5"/>
        <v>0</v>
      </c>
      <c r="T2718" s="72"/>
      <c r="U2718" s="72"/>
      <c r="V2718" s="72"/>
      <c r="W2718" s="72"/>
      <c r="X2718" s="72"/>
      <c r="Y2718" s="72"/>
      <c r="Z2718" s="72"/>
      <c r="AA2718" s="72"/>
      <c r="AB2718" s="72"/>
      <c r="AC2718" s="72"/>
      <c r="AD2718" s="72"/>
      <c r="AE2718" s="72"/>
      <c r="AF2718" s="72"/>
      <c r="AG2718" s="72"/>
      <c r="AH2718" s="72"/>
      <c r="AI2718" s="72"/>
      <c r="AJ2718" s="72"/>
      <c r="AK2718" s="72"/>
    </row>
    <row r="2719" ht="14.25" customHeight="1">
      <c r="A2719" s="78">
        <v>2716.0</v>
      </c>
      <c r="C2719" s="78" t="str">
        <f>VLOOKUP(G2719,[1]Macrodata_CCF!$A$3:$D$55,4,FALSE)</f>
        <v>#ERROR!</v>
      </c>
      <c r="E2719" s="79" t="str">
        <f>VLOOKUP(G2719,[1]Macrodata_CCF!$A$3:$B$55,2,FALSE)</f>
        <v>#ERROR!</v>
      </c>
      <c r="F2719" s="78">
        <v>0.0</v>
      </c>
      <c r="G2719" s="80">
        <v>7.0</v>
      </c>
      <c r="H2719" s="81">
        <v>473365.0</v>
      </c>
      <c r="I2719" s="81">
        <v>530000.0</v>
      </c>
      <c r="J2719" s="81">
        <v>487525.0</v>
      </c>
      <c r="K2719" s="81">
        <v>530000.0</v>
      </c>
      <c r="L2719" s="82">
        <v>0.2500220711574115</v>
      </c>
      <c r="N2719" s="83">
        <f t="shared" si="1"/>
        <v>0.2500220712</v>
      </c>
      <c r="O2719" s="83">
        <f t="shared" si="2"/>
        <v>0.2500220712</v>
      </c>
      <c r="Q2719" s="83">
        <f t="shared" si="3"/>
        <v>0.1068584906</v>
      </c>
      <c r="R2719" s="83">
        <f t="shared" si="4"/>
        <v>0.2500220712</v>
      </c>
      <c r="S2719" s="83" t="b">
        <f t="shared" si="5"/>
        <v>0</v>
      </c>
      <c r="T2719" s="72"/>
      <c r="U2719" s="72"/>
      <c r="V2719" s="72"/>
      <c r="W2719" s="72"/>
      <c r="X2719" s="72"/>
      <c r="Y2719" s="72"/>
      <c r="Z2719" s="72"/>
      <c r="AA2719" s="72"/>
      <c r="AB2719" s="72"/>
      <c r="AC2719" s="72"/>
      <c r="AD2719" s="72"/>
      <c r="AE2719" s="72"/>
      <c r="AF2719" s="72"/>
      <c r="AG2719" s="72"/>
      <c r="AH2719" s="72"/>
      <c r="AI2719" s="72"/>
      <c r="AJ2719" s="72"/>
      <c r="AK2719" s="72"/>
    </row>
    <row r="2720" ht="14.25" customHeight="1">
      <c r="A2720" s="78">
        <v>2717.0</v>
      </c>
      <c r="C2720" s="78" t="str">
        <f>VLOOKUP(G2720,[1]Macrodata_CCF!$A$3:$D$55,4,FALSE)</f>
        <v>#ERROR!</v>
      </c>
      <c r="E2720" s="79" t="str">
        <f>VLOOKUP(G2720,[1]Macrodata_CCF!$A$3:$B$55,2,FALSE)</f>
        <v>#ERROR!</v>
      </c>
      <c r="F2720" s="78">
        <v>0.0</v>
      </c>
      <c r="G2720" s="80">
        <v>48.0</v>
      </c>
      <c r="H2720" s="81">
        <v>457275.0</v>
      </c>
      <c r="I2720" s="81">
        <v>940000.0</v>
      </c>
      <c r="J2720" s="81">
        <v>534510.0</v>
      </c>
      <c r="K2720" s="81">
        <v>940000.0</v>
      </c>
      <c r="L2720" s="82">
        <v>0.1599979284271583</v>
      </c>
      <c r="N2720" s="83">
        <f t="shared" si="1"/>
        <v>0.1599979284</v>
      </c>
      <c r="O2720" s="83">
        <f t="shared" si="2"/>
        <v>0.1599979284</v>
      </c>
      <c r="Q2720" s="83">
        <f t="shared" si="3"/>
        <v>0.513537234</v>
      </c>
      <c r="R2720" s="83">
        <f t="shared" si="4"/>
        <v>0.1599979284</v>
      </c>
      <c r="S2720" s="83" t="b">
        <f t="shared" si="5"/>
        <v>0</v>
      </c>
      <c r="T2720" s="72"/>
      <c r="U2720" s="72"/>
      <c r="V2720" s="72"/>
      <c r="W2720" s="72"/>
      <c r="X2720" s="72"/>
      <c r="Y2720" s="72"/>
      <c r="Z2720" s="72"/>
      <c r="AA2720" s="72"/>
      <c r="AB2720" s="72"/>
      <c r="AC2720" s="72"/>
      <c r="AD2720" s="72"/>
      <c r="AE2720" s="72"/>
      <c r="AF2720" s="72"/>
      <c r="AG2720" s="72"/>
      <c r="AH2720" s="72"/>
      <c r="AI2720" s="72"/>
      <c r="AJ2720" s="72"/>
      <c r="AK2720" s="72"/>
    </row>
    <row r="2721" ht="14.25" customHeight="1">
      <c r="A2721" s="78">
        <v>2718.0</v>
      </c>
      <c r="C2721" s="78" t="str">
        <f>VLOOKUP(G2721,[1]Macrodata_CCF!$A$3:$D$55,4,FALSE)</f>
        <v>#ERROR!</v>
      </c>
      <c r="E2721" s="79" t="str">
        <f>VLOOKUP(G2721,[1]Macrodata_CCF!$A$3:$B$55,2,FALSE)</f>
        <v>#ERROR!</v>
      </c>
      <c r="F2721" s="78">
        <v>0.0</v>
      </c>
      <c r="G2721" s="80">
        <v>37.0</v>
      </c>
      <c r="H2721" s="81">
        <v>828495.0</v>
      </c>
      <c r="I2721" s="81">
        <v>900000.0</v>
      </c>
      <c r="J2721" s="81">
        <v>834930.0</v>
      </c>
      <c r="K2721" s="81">
        <v>900000.0</v>
      </c>
      <c r="L2721" s="82">
        <v>0.08999370673379484</v>
      </c>
      <c r="N2721" s="83">
        <f t="shared" si="1"/>
        <v>0.08999370673</v>
      </c>
      <c r="O2721" s="83">
        <f t="shared" si="2"/>
        <v>0.08999370673</v>
      </c>
      <c r="Q2721" s="83">
        <f t="shared" si="3"/>
        <v>0.07945</v>
      </c>
      <c r="R2721" s="83">
        <f t="shared" si="4"/>
        <v>0.00715</v>
      </c>
      <c r="S2721" s="83" t="b">
        <f t="shared" si="5"/>
        <v>0</v>
      </c>
      <c r="T2721" s="72"/>
      <c r="U2721" s="72"/>
      <c r="V2721" s="72"/>
      <c r="W2721" s="72"/>
      <c r="X2721" s="72"/>
      <c r="Y2721" s="72"/>
      <c r="Z2721" s="72"/>
      <c r="AA2721" s="72"/>
      <c r="AB2721" s="72"/>
      <c r="AC2721" s="72"/>
      <c r="AD2721" s="72"/>
      <c r="AE2721" s="72"/>
      <c r="AF2721" s="72"/>
      <c r="AG2721" s="72"/>
      <c r="AH2721" s="72"/>
      <c r="AI2721" s="72"/>
      <c r="AJ2721" s="72"/>
      <c r="AK2721" s="72"/>
    </row>
    <row r="2722" ht="14.25" customHeight="1">
      <c r="A2722" s="78">
        <v>2719.0</v>
      </c>
      <c r="C2722" s="78" t="str">
        <f>VLOOKUP(G2722,[1]Macrodata_CCF!$A$3:$D$55,4,FALSE)</f>
        <v>#ERROR!</v>
      </c>
      <c r="E2722" s="79" t="str">
        <f>VLOOKUP(G2722,[1]Macrodata_CCF!$A$3:$B$55,2,FALSE)</f>
        <v>#ERROR!</v>
      </c>
      <c r="F2722" s="78">
        <v>0.0</v>
      </c>
      <c r="G2722" s="80">
        <v>27.0</v>
      </c>
      <c r="H2722" s="81">
        <v>75110.0</v>
      </c>
      <c r="I2722" s="81">
        <v>330000.0</v>
      </c>
      <c r="J2722" s="81">
        <v>126090.0</v>
      </c>
      <c r="K2722" s="81">
        <v>495000.0</v>
      </c>
      <c r="L2722" s="82">
        <v>0.2000078465220291</v>
      </c>
      <c r="N2722" s="83">
        <f t="shared" si="1"/>
        <v>0.2000078465</v>
      </c>
      <c r="O2722" s="83">
        <f t="shared" si="2"/>
        <v>0.2000078465</v>
      </c>
      <c r="Q2722" s="83">
        <f t="shared" si="3"/>
        <v>0.7723939394</v>
      </c>
      <c r="R2722" s="83">
        <f t="shared" si="4"/>
        <v>0.2000078465</v>
      </c>
      <c r="S2722" s="83" t="b">
        <f t="shared" si="5"/>
        <v>0</v>
      </c>
      <c r="T2722" s="72"/>
      <c r="U2722" s="72"/>
      <c r="V2722" s="72"/>
      <c r="W2722" s="72"/>
      <c r="X2722" s="72"/>
      <c r="Y2722" s="72"/>
      <c r="Z2722" s="72"/>
      <c r="AA2722" s="72"/>
      <c r="AB2722" s="72"/>
      <c r="AC2722" s="72"/>
      <c r="AD2722" s="72"/>
      <c r="AE2722" s="72"/>
      <c r="AF2722" s="72"/>
      <c r="AG2722" s="72"/>
      <c r="AH2722" s="72"/>
      <c r="AI2722" s="72"/>
      <c r="AJ2722" s="72"/>
      <c r="AK2722" s="72"/>
    </row>
    <row r="2723" ht="14.25" customHeight="1">
      <c r="A2723" s="78">
        <v>2720.0</v>
      </c>
      <c r="C2723" s="78" t="str">
        <f>VLOOKUP(G2723,[1]Macrodata_CCF!$A$3:$D$55,4,FALSE)</f>
        <v>#ERROR!</v>
      </c>
      <c r="E2723" s="79" t="str">
        <f>VLOOKUP(G2723,[1]Macrodata_CCF!$A$3:$B$55,2,FALSE)</f>
        <v>#ERROR!</v>
      </c>
      <c r="F2723" s="78">
        <v>0.0</v>
      </c>
      <c r="G2723" s="80">
        <v>7.0</v>
      </c>
      <c r="H2723" s="81">
        <v>0.0</v>
      </c>
      <c r="I2723" s="81">
        <v>70000.0</v>
      </c>
      <c r="J2723" s="81">
        <v>21000.0</v>
      </c>
      <c r="K2723" s="81">
        <v>133000.0</v>
      </c>
      <c r="L2723" s="82">
        <v>0.3</v>
      </c>
      <c r="N2723" s="83">
        <f t="shared" si="1"/>
        <v>0.3</v>
      </c>
      <c r="O2723" s="83">
        <f t="shared" si="2"/>
        <v>0.3</v>
      </c>
      <c r="Q2723" s="83">
        <f t="shared" si="3"/>
        <v>1</v>
      </c>
      <c r="R2723" s="83">
        <f t="shared" si="4"/>
        <v>0.3</v>
      </c>
      <c r="S2723" s="83" t="b">
        <f t="shared" si="5"/>
        <v>0</v>
      </c>
      <c r="T2723" s="72"/>
      <c r="U2723" s="72"/>
      <c r="V2723" s="72"/>
      <c r="W2723" s="72"/>
      <c r="X2723" s="72"/>
      <c r="Y2723" s="72"/>
      <c r="Z2723" s="72"/>
      <c r="AA2723" s="72"/>
      <c r="AB2723" s="72"/>
      <c r="AC2723" s="72"/>
      <c r="AD2723" s="72"/>
      <c r="AE2723" s="72"/>
      <c r="AF2723" s="72"/>
      <c r="AG2723" s="72"/>
      <c r="AH2723" s="72"/>
      <c r="AI2723" s="72"/>
      <c r="AJ2723" s="72"/>
      <c r="AK2723" s="72"/>
    </row>
    <row r="2724" ht="14.25" customHeight="1">
      <c r="A2724" s="78">
        <v>2721.0</v>
      </c>
      <c r="C2724" s="78" t="str">
        <f>VLOOKUP(G2724,[1]Macrodata_CCF!$A$3:$D$55,4,FALSE)</f>
        <v>#ERROR!</v>
      </c>
      <c r="E2724" s="79" t="str">
        <f>VLOOKUP(G2724,[1]Macrodata_CCF!$A$3:$B$55,2,FALSE)</f>
        <v>#ERROR!</v>
      </c>
      <c r="F2724" s="78">
        <v>0.0</v>
      </c>
      <c r="G2724" s="80">
        <v>24.0</v>
      </c>
      <c r="H2724" s="81">
        <v>151770.0</v>
      </c>
      <c r="I2724" s="81">
        <v>210000.0</v>
      </c>
      <c r="J2724" s="81">
        <v>143620.0</v>
      </c>
      <c r="K2724" s="81">
        <v>210000.0</v>
      </c>
      <c r="L2724" s="82">
        <v>-0.1399622187875665</v>
      </c>
      <c r="N2724" s="83">
        <f t="shared" si="1"/>
        <v>-0.1399622188</v>
      </c>
      <c r="O2724" s="83">
        <f t="shared" si="2"/>
        <v>0</v>
      </c>
      <c r="Q2724" s="83">
        <f t="shared" si="3"/>
        <v>0.2772857143</v>
      </c>
      <c r="R2724" s="83">
        <f t="shared" si="4"/>
        <v>-0.1399622188</v>
      </c>
      <c r="S2724" s="83" t="b">
        <f t="shared" si="5"/>
        <v>0</v>
      </c>
      <c r="T2724" s="72"/>
      <c r="U2724" s="72"/>
      <c r="V2724" s="72"/>
      <c r="W2724" s="72"/>
      <c r="X2724" s="72"/>
      <c r="Y2724" s="72"/>
      <c r="Z2724" s="72"/>
      <c r="AA2724" s="72"/>
      <c r="AB2724" s="72"/>
      <c r="AC2724" s="72"/>
      <c r="AD2724" s="72"/>
      <c r="AE2724" s="72"/>
      <c r="AF2724" s="72"/>
      <c r="AG2724" s="72"/>
      <c r="AH2724" s="72"/>
      <c r="AI2724" s="72"/>
      <c r="AJ2724" s="72"/>
      <c r="AK2724" s="72"/>
    </row>
    <row r="2725" ht="14.25" customHeight="1">
      <c r="A2725" s="78">
        <v>2722.0</v>
      </c>
      <c r="C2725" s="78" t="str">
        <f>VLOOKUP(G2725,[1]Macrodata_CCF!$A$3:$D$55,4,FALSE)</f>
        <v>#ERROR!</v>
      </c>
      <c r="E2725" s="79" t="str">
        <f>VLOOKUP(G2725,[1]Macrodata_CCF!$A$3:$B$55,2,FALSE)</f>
        <v>#ERROR!</v>
      </c>
      <c r="F2725" s="78">
        <v>0.0</v>
      </c>
      <c r="G2725" s="80">
        <v>20.0</v>
      </c>
      <c r="H2725" s="81">
        <v>31065.0</v>
      </c>
      <c r="I2725" s="81">
        <v>980000.0</v>
      </c>
      <c r="J2725" s="81">
        <v>182895.0</v>
      </c>
      <c r="K2725" s="81">
        <v>980000.0</v>
      </c>
      <c r="L2725" s="82">
        <v>0.1600004215251835</v>
      </c>
      <c r="N2725" s="83">
        <f t="shared" si="1"/>
        <v>0.1600004215</v>
      </c>
      <c r="O2725" s="83">
        <f t="shared" si="2"/>
        <v>0.1600004215</v>
      </c>
      <c r="Q2725" s="83">
        <f t="shared" si="3"/>
        <v>0.9683010204</v>
      </c>
      <c r="R2725" s="83">
        <f t="shared" si="4"/>
        <v>0.1600004215</v>
      </c>
      <c r="S2725" s="83" t="b">
        <f t="shared" si="5"/>
        <v>0</v>
      </c>
      <c r="T2725" s="72"/>
      <c r="U2725" s="72"/>
      <c r="V2725" s="72"/>
      <c r="W2725" s="72"/>
      <c r="X2725" s="72"/>
      <c r="Y2725" s="72"/>
      <c r="Z2725" s="72"/>
      <c r="AA2725" s="72"/>
      <c r="AB2725" s="72"/>
      <c r="AC2725" s="72"/>
      <c r="AD2725" s="72"/>
      <c r="AE2725" s="72"/>
      <c r="AF2725" s="72"/>
      <c r="AG2725" s="72"/>
      <c r="AH2725" s="72"/>
      <c r="AI2725" s="72"/>
      <c r="AJ2725" s="72"/>
      <c r="AK2725" s="72"/>
    </row>
    <row r="2726" ht="14.25" customHeight="1">
      <c r="A2726" s="78">
        <v>2723.0</v>
      </c>
      <c r="C2726" s="78" t="str">
        <f>VLOOKUP(G2726,[1]Macrodata_CCF!$A$3:$D$55,4,FALSE)</f>
        <v>#ERROR!</v>
      </c>
      <c r="E2726" s="79" t="str">
        <f>VLOOKUP(G2726,[1]Macrodata_CCF!$A$3:$B$55,2,FALSE)</f>
        <v>#ERROR!</v>
      </c>
      <c r="F2726" s="78">
        <v>1.0</v>
      </c>
      <c r="G2726" s="80">
        <v>5.0</v>
      </c>
      <c r="H2726" s="81">
        <v>359885.0</v>
      </c>
      <c r="I2726" s="81">
        <v>920000.0</v>
      </c>
      <c r="J2726" s="81">
        <v>623140.0</v>
      </c>
      <c r="K2726" s="81">
        <v>920000.0</v>
      </c>
      <c r="L2726" s="82">
        <v>0.4700016960802692</v>
      </c>
      <c r="N2726" s="83">
        <f t="shared" si="1"/>
        <v>0.4700016961</v>
      </c>
      <c r="O2726" s="83">
        <f t="shared" si="2"/>
        <v>0.4700016961</v>
      </c>
      <c r="Q2726" s="83">
        <f t="shared" si="3"/>
        <v>0.6088206522</v>
      </c>
      <c r="R2726" s="83">
        <f t="shared" si="4"/>
        <v>0.4700016961</v>
      </c>
      <c r="S2726" s="83" t="b">
        <f t="shared" si="5"/>
        <v>0</v>
      </c>
      <c r="T2726" s="72"/>
      <c r="U2726" s="72"/>
      <c r="V2726" s="72"/>
      <c r="W2726" s="72"/>
      <c r="X2726" s="72"/>
      <c r="Y2726" s="72"/>
      <c r="Z2726" s="72"/>
      <c r="AA2726" s="72"/>
      <c r="AB2726" s="72"/>
      <c r="AC2726" s="72"/>
      <c r="AD2726" s="72"/>
      <c r="AE2726" s="72"/>
      <c r="AF2726" s="72"/>
      <c r="AG2726" s="72"/>
      <c r="AH2726" s="72"/>
      <c r="AI2726" s="72"/>
      <c r="AJ2726" s="72"/>
      <c r="AK2726" s="72"/>
    </row>
    <row r="2727" ht="14.25" customHeight="1">
      <c r="A2727" s="78">
        <v>2724.0</v>
      </c>
      <c r="C2727" s="78" t="str">
        <f>VLOOKUP(G2727,[1]Macrodata_CCF!$A$3:$D$55,4,FALSE)</f>
        <v>#ERROR!</v>
      </c>
      <c r="E2727" s="79" t="str">
        <f>VLOOKUP(G2727,[1]Macrodata_CCF!$A$3:$B$55,2,FALSE)</f>
        <v>#ERROR!</v>
      </c>
      <c r="F2727" s="78">
        <v>0.0</v>
      </c>
      <c r="G2727" s="80">
        <v>38.0</v>
      </c>
      <c r="H2727" s="81">
        <v>189275.0</v>
      </c>
      <c r="I2727" s="81">
        <v>430000.0</v>
      </c>
      <c r="J2727" s="81">
        <v>196495.0</v>
      </c>
      <c r="K2727" s="81">
        <v>430000.0</v>
      </c>
      <c r="L2727" s="82">
        <v>0.02999273029390383</v>
      </c>
      <c r="N2727" s="83">
        <f t="shared" si="1"/>
        <v>0.02999273029</v>
      </c>
      <c r="O2727" s="83">
        <f t="shared" si="2"/>
        <v>0.02999273029</v>
      </c>
      <c r="Q2727" s="83">
        <f t="shared" si="3"/>
        <v>0.5598255814</v>
      </c>
      <c r="R2727" s="83">
        <f t="shared" si="4"/>
        <v>0.02999273029</v>
      </c>
      <c r="S2727" s="83" t="b">
        <f t="shared" si="5"/>
        <v>0</v>
      </c>
      <c r="T2727" s="72"/>
      <c r="U2727" s="72"/>
      <c r="V2727" s="72"/>
      <c r="W2727" s="72"/>
      <c r="X2727" s="72"/>
      <c r="Y2727" s="72"/>
      <c r="Z2727" s="72"/>
      <c r="AA2727" s="72"/>
      <c r="AB2727" s="72"/>
      <c r="AC2727" s="72"/>
      <c r="AD2727" s="72"/>
      <c r="AE2727" s="72"/>
      <c r="AF2727" s="72"/>
      <c r="AG2727" s="72"/>
      <c r="AH2727" s="72"/>
      <c r="AI2727" s="72"/>
      <c r="AJ2727" s="72"/>
      <c r="AK2727" s="72"/>
    </row>
    <row r="2728" ht="14.25" customHeight="1">
      <c r="A2728" s="78">
        <v>2725.0</v>
      </c>
      <c r="C2728" s="78" t="str">
        <f>VLOOKUP(G2728,[1]Macrodata_CCF!$A$3:$D$55,4,FALSE)</f>
        <v>#ERROR!</v>
      </c>
      <c r="E2728" s="79" t="str">
        <f>VLOOKUP(G2728,[1]Macrodata_CCF!$A$3:$B$55,2,FALSE)</f>
        <v>#ERROR!</v>
      </c>
      <c r="F2728" s="78">
        <v>0.0</v>
      </c>
      <c r="G2728" s="80">
        <v>2.0</v>
      </c>
      <c r="H2728" s="81">
        <v>464180.0</v>
      </c>
      <c r="I2728" s="81">
        <v>620000.0</v>
      </c>
      <c r="J2728" s="81">
        <v>453275.0</v>
      </c>
      <c r="K2728" s="81">
        <v>620000.0</v>
      </c>
      <c r="L2728" s="82">
        <v>-0.06998459761262996</v>
      </c>
      <c r="N2728" s="83">
        <f t="shared" si="1"/>
        <v>-0.06998459761</v>
      </c>
      <c r="O2728" s="83">
        <f t="shared" si="2"/>
        <v>0</v>
      </c>
      <c r="Q2728" s="83">
        <f t="shared" si="3"/>
        <v>0.2513225806</v>
      </c>
      <c r="R2728" s="83">
        <f t="shared" si="4"/>
        <v>-0.06998459761</v>
      </c>
      <c r="S2728" s="83" t="b">
        <f t="shared" si="5"/>
        <v>0</v>
      </c>
      <c r="T2728" s="72"/>
      <c r="U2728" s="72"/>
      <c r="V2728" s="72"/>
      <c r="W2728" s="72"/>
      <c r="X2728" s="72"/>
      <c r="Y2728" s="72"/>
      <c r="Z2728" s="72"/>
      <c r="AA2728" s="72"/>
      <c r="AB2728" s="72"/>
      <c r="AC2728" s="72"/>
      <c r="AD2728" s="72"/>
      <c r="AE2728" s="72"/>
      <c r="AF2728" s="72"/>
      <c r="AG2728" s="72"/>
      <c r="AH2728" s="72"/>
      <c r="AI2728" s="72"/>
      <c r="AJ2728" s="72"/>
      <c r="AK2728" s="72"/>
    </row>
    <row r="2729" ht="14.25" customHeight="1">
      <c r="A2729" s="78">
        <v>2726.0</v>
      </c>
      <c r="C2729" s="78" t="str">
        <f>VLOOKUP(G2729,[1]Macrodata_CCF!$A$3:$D$55,4,FALSE)</f>
        <v>#ERROR!</v>
      </c>
      <c r="E2729" s="79" t="str">
        <f>VLOOKUP(G2729,[1]Macrodata_CCF!$A$3:$B$55,2,FALSE)</f>
        <v>#ERROR!</v>
      </c>
      <c r="F2729" s="78">
        <v>0.0</v>
      </c>
      <c r="G2729" s="80">
        <v>49.0</v>
      </c>
      <c r="H2729" s="81">
        <v>553695.0</v>
      </c>
      <c r="I2729" s="81">
        <v>780000.0</v>
      </c>
      <c r="J2729" s="81">
        <v>580850.0</v>
      </c>
      <c r="K2729" s="81">
        <v>780000.0</v>
      </c>
      <c r="L2729" s="82">
        <v>0.119992929895495</v>
      </c>
      <c r="N2729" s="83">
        <f t="shared" si="1"/>
        <v>0.1199929299</v>
      </c>
      <c r="O2729" s="83">
        <f t="shared" si="2"/>
        <v>0.1199929299</v>
      </c>
      <c r="Q2729" s="83">
        <f t="shared" si="3"/>
        <v>0.2901346154</v>
      </c>
      <c r="R2729" s="83">
        <f t="shared" si="4"/>
        <v>0.1199929299</v>
      </c>
      <c r="S2729" s="83" t="b">
        <f t="shared" si="5"/>
        <v>0</v>
      </c>
      <c r="T2729" s="72"/>
      <c r="U2729" s="72"/>
      <c r="V2729" s="72"/>
      <c r="W2729" s="72"/>
      <c r="X2729" s="72"/>
      <c r="Y2729" s="72"/>
      <c r="Z2729" s="72"/>
      <c r="AA2729" s="72"/>
      <c r="AB2729" s="72"/>
      <c r="AC2729" s="72"/>
      <c r="AD2729" s="72"/>
      <c r="AE2729" s="72"/>
      <c r="AF2729" s="72"/>
      <c r="AG2729" s="72"/>
      <c r="AH2729" s="72"/>
      <c r="AI2729" s="72"/>
      <c r="AJ2729" s="72"/>
      <c r="AK2729" s="72"/>
    </row>
    <row r="2730" ht="14.25" customHeight="1">
      <c r="A2730" s="78">
        <v>2727.0</v>
      </c>
      <c r="C2730" s="78" t="str">
        <f>VLOOKUP(G2730,[1]Macrodata_CCF!$A$3:$D$55,4,FALSE)</f>
        <v>#ERROR!</v>
      </c>
      <c r="E2730" s="79" t="str">
        <f>VLOOKUP(G2730,[1]Macrodata_CCF!$A$3:$B$55,2,FALSE)</f>
        <v>#ERROR!</v>
      </c>
      <c r="F2730" s="78">
        <v>0.0</v>
      </c>
      <c r="G2730" s="80">
        <v>35.0</v>
      </c>
      <c r="H2730" s="81">
        <v>488530.0</v>
      </c>
      <c r="I2730" s="81">
        <v>920000.0</v>
      </c>
      <c r="J2730" s="81">
        <v>497160.0</v>
      </c>
      <c r="K2730" s="81">
        <v>920000.0</v>
      </c>
      <c r="L2730" s="82">
        <v>0.02000139059494287</v>
      </c>
      <c r="N2730" s="83">
        <f t="shared" si="1"/>
        <v>0.02000139059</v>
      </c>
      <c r="O2730" s="83">
        <f t="shared" si="2"/>
        <v>0.02000139059</v>
      </c>
      <c r="Q2730" s="83">
        <f t="shared" si="3"/>
        <v>0.4689891304</v>
      </c>
      <c r="R2730" s="83">
        <f t="shared" si="4"/>
        <v>0.02000139059</v>
      </c>
      <c r="S2730" s="83" t="b">
        <f t="shared" si="5"/>
        <v>0</v>
      </c>
      <c r="T2730" s="72"/>
      <c r="U2730" s="72"/>
      <c r="V2730" s="72"/>
      <c r="W2730" s="72"/>
      <c r="X2730" s="72"/>
      <c r="Y2730" s="72"/>
      <c r="Z2730" s="72"/>
      <c r="AA2730" s="72"/>
      <c r="AB2730" s="72"/>
      <c r="AC2730" s="72"/>
      <c r="AD2730" s="72"/>
      <c r="AE2730" s="72"/>
      <c r="AF2730" s="72"/>
      <c r="AG2730" s="72"/>
      <c r="AH2730" s="72"/>
      <c r="AI2730" s="72"/>
      <c r="AJ2730" s="72"/>
      <c r="AK2730" s="72"/>
    </row>
    <row r="2731" ht="14.25" customHeight="1">
      <c r="A2731" s="78">
        <v>2728.0</v>
      </c>
      <c r="C2731" s="78" t="str">
        <f>VLOOKUP(G2731,[1]Macrodata_CCF!$A$3:$D$55,4,FALSE)</f>
        <v>#ERROR!</v>
      </c>
      <c r="E2731" s="79" t="str">
        <f>VLOOKUP(G2731,[1]Macrodata_CCF!$A$3:$B$55,2,FALSE)</f>
        <v>#ERROR!</v>
      </c>
      <c r="F2731" s="78">
        <v>0.0</v>
      </c>
      <c r="G2731" s="80">
        <v>20.0</v>
      </c>
      <c r="H2731" s="81">
        <v>879275.0</v>
      </c>
      <c r="I2731" s="81">
        <v>940000.0</v>
      </c>
      <c r="J2731" s="81">
        <v>891420.0</v>
      </c>
      <c r="K2731" s="81">
        <v>940000.0</v>
      </c>
      <c r="L2731" s="82">
        <v>0.2</v>
      </c>
      <c r="N2731" s="83">
        <f t="shared" si="1"/>
        <v>0.2</v>
      </c>
      <c r="O2731" s="83">
        <f t="shared" si="2"/>
        <v>0.2</v>
      </c>
      <c r="Q2731" s="83">
        <f t="shared" si="3"/>
        <v>0.06460106383</v>
      </c>
      <c r="R2731" s="83">
        <f t="shared" si="4"/>
        <v>0.01292021277</v>
      </c>
      <c r="S2731" s="83" t="b">
        <f t="shared" si="5"/>
        <v>0</v>
      </c>
      <c r="T2731" s="72"/>
      <c r="U2731" s="72"/>
      <c r="V2731" s="72"/>
      <c r="W2731" s="72"/>
      <c r="X2731" s="72"/>
      <c r="Y2731" s="72"/>
      <c r="Z2731" s="72"/>
      <c r="AA2731" s="72"/>
      <c r="AB2731" s="72"/>
      <c r="AC2731" s="72"/>
      <c r="AD2731" s="72"/>
      <c r="AE2731" s="72"/>
      <c r="AF2731" s="72"/>
      <c r="AG2731" s="72"/>
      <c r="AH2731" s="72"/>
      <c r="AI2731" s="72"/>
      <c r="AJ2731" s="72"/>
      <c r="AK2731" s="72"/>
    </row>
    <row r="2732" ht="14.25" customHeight="1">
      <c r="A2732" s="78">
        <v>2729.0</v>
      </c>
      <c r="C2732" s="78" t="str">
        <f>VLOOKUP(G2732,[1]Macrodata_CCF!$A$3:$D$55,4,FALSE)</f>
        <v>#ERROR!</v>
      </c>
      <c r="E2732" s="79" t="str">
        <f>VLOOKUP(G2732,[1]Macrodata_CCF!$A$3:$B$55,2,FALSE)</f>
        <v>#ERROR!</v>
      </c>
      <c r="F2732" s="78">
        <v>0.0</v>
      </c>
      <c r="G2732" s="80">
        <v>20.0</v>
      </c>
      <c r="H2732" s="81">
        <v>243205.0</v>
      </c>
      <c r="I2732" s="81">
        <v>450000.0</v>
      </c>
      <c r="J2732" s="81">
        <v>284565.0</v>
      </c>
      <c r="K2732" s="81">
        <v>450000.0</v>
      </c>
      <c r="L2732" s="82">
        <v>0.2000048357068595</v>
      </c>
      <c r="N2732" s="83">
        <f t="shared" si="1"/>
        <v>0.2000048357</v>
      </c>
      <c r="O2732" s="83">
        <f t="shared" si="2"/>
        <v>0.2000048357</v>
      </c>
      <c r="Q2732" s="83">
        <f t="shared" si="3"/>
        <v>0.4595444444</v>
      </c>
      <c r="R2732" s="83">
        <f t="shared" si="4"/>
        <v>0.2000048357</v>
      </c>
      <c r="S2732" s="83" t="b">
        <f t="shared" si="5"/>
        <v>0</v>
      </c>
      <c r="T2732" s="72"/>
      <c r="U2732" s="72"/>
      <c r="V2732" s="72"/>
      <c r="W2732" s="72"/>
      <c r="X2732" s="72"/>
      <c r="Y2732" s="72"/>
      <c r="Z2732" s="72"/>
      <c r="AA2732" s="72"/>
      <c r="AB2732" s="72"/>
      <c r="AC2732" s="72"/>
      <c r="AD2732" s="72"/>
      <c r="AE2732" s="72"/>
      <c r="AF2732" s="72"/>
      <c r="AG2732" s="72"/>
      <c r="AH2732" s="72"/>
      <c r="AI2732" s="72"/>
      <c r="AJ2732" s="72"/>
      <c r="AK2732" s="72"/>
    </row>
    <row r="2733" ht="14.25" customHeight="1">
      <c r="A2733" s="78">
        <v>2730.0</v>
      </c>
      <c r="C2733" s="78" t="str">
        <f>VLOOKUP(G2733,[1]Macrodata_CCF!$A$3:$D$55,4,FALSE)</f>
        <v>#ERROR!</v>
      </c>
      <c r="E2733" s="79" t="str">
        <f>VLOOKUP(G2733,[1]Macrodata_CCF!$A$3:$B$55,2,FALSE)</f>
        <v>#ERROR!</v>
      </c>
      <c r="F2733" s="78">
        <v>1.0</v>
      </c>
      <c r="G2733" s="80">
        <v>13.0</v>
      </c>
      <c r="H2733" s="81">
        <v>77645.0</v>
      </c>
      <c r="I2733" s="81">
        <v>140000.0</v>
      </c>
      <c r="J2733" s="81">
        <v>103835.0</v>
      </c>
      <c r="K2733" s="81">
        <v>140000.0</v>
      </c>
      <c r="L2733" s="82">
        <v>0.4200144334856868</v>
      </c>
      <c r="N2733" s="83">
        <f t="shared" si="1"/>
        <v>0.4200144335</v>
      </c>
      <c r="O2733" s="83">
        <f t="shared" si="2"/>
        <v>0.4200144335</v>
      </c>
      <c r="Q2733" s="83">
        <f t="shared" si="3"/>
        <v>0.4453928571</v>
      </c>
      <c r="R2733" s="83">
        <f t="shared" si="4"/>
        <v>0.4200144335</v>
      </c>
      <c r="S2733" s="83" t="b">
        <f t="shared" si="5"/>
        <v>0</v>
      </c>
      <c r="T2733" s="72"/>
      <c r="U2733" s="72"/>
      <c r="V2733" s="72"/>
      <c r="W2733" s="72"/>
      <c r="X2733" s="72"/>
      <c r="Y2733" s="72"/>
      <c r="Z2733" s="72"/>
      <c r="AA2733" s="72"/>
      <c r="AB2733" s="72"/>
      <c r="AC2733" s="72"/>
      <c r="AD2733" s="72"/>
      <c r="AE2733" s="72"/>
      <c r="AF2733" s="72"/>
      <c r="AG2733" s="72"/>
      <c r="AH2733" s="72"/>
      <c r="AI2733" s="72"/>
      <c r="AJ2733" s="72"/>
      <c r="AK2733" s="72"/>
    </row>
    <row r="2734" ht="14.25" customHeight="1">
      <c r="A2734" s="78">
        <v>2731.0</v>
      </c>
      <c r="C2734" s="78" t="str">
        <f>VLOOKUP(G2734,[1]Macrodata_CCF!$A$3:$D$55,4,FALSE)</f>
        <v>#ERROR!</v>
      </c>
      <c r="E2734" s="79" t="str">
        <f>VLOOKUP(G2734,[1]Macrodata_CCF!$A$3:$B$55,2,FALSE)</f>
        <v>#ERROR!</v>
      </c>
      <c r="F2734" s="78">
        <v>0.0</v>
      </c>
      <c r="G2734" s="80">
        <v>27.0</v>
      </c>
      <c r="H2734" s="81">
        <v>28015.0</v>
      </c>
      <c r="I2734" s="81">
        <v>360000.0</v>
      </c>
      <c r="J2734" s="81">
        <v>77815.0</v>
      </c>
      <c r="K2734" s="81">
        <v>360000.0</v>
      </c>
      <c r="L2734" s="82">
        <v>0.1500067774146422</v>
      </c>
      <c r="N2734" s="83">
        <f t="shared" si="1"/>
        <v>0.1500067774</v>
      </c>
      <c r="O2734" s="83">
        <f t="shared" si="2"/>
        <v>0.1500067774</v>
      </c>
      <c r="Q2734" s="83">
        <f t="shared" si="3"/>
        <v>0.9221805556</v>
      </c>
      <c r="R2734" s="83">
        <f t="shared" si="4"/>
        <v>0.1500067774</v>
      </c>
      <c r="S2734" s="83" t="b">
        <f t="shared" si="5"/>
        <v>0</v>
      </c>
      <c r="T2734" s="72"/>
      <c r="U2734" s="72"/>
      <c r="V2734" s="72"/>
      <c r="W2734" s="72"/>
      <c r="X2734" s="72"/>
      <c r="Y2734" s="72"/>
      <c r="Z2734" s="72"/>
      <c r="AA2734" s="72"/>
      <c r="AB2734" s="72"/>
      <c r="AC2734" s="72"/>
      <c r="AD2734" s="72"/>
      <c r="AE2734" s="72"/>
      <c r="AF2734" s="72"/>
      <c r="AG2734" s="72"/>
      <c r="AH2734" s="72"/>
      <c r="AI2734" s="72"/>
      <c r="AJ2734" s="72"/>
      <c r="AK2734" s="72"/>
    </row>
    <row r="2735" ht="14.25" customHeight="1">
      <c r="A2735" s="78">
        <v>2732.0</v>
      </c>
      <c r="C2735" s="78" t="str">
        <f>VLOOKUP(G2735,[1]Macrodata_CCF!$A$3:$D$55,4,FALSE)</f>
        <v>#ERROR!</v>
      </c>
      <c r="E2735" s="79" t="str">
        <f>VLOOKUP(G2735,[1]Macrodata_CCF!$A$3:$B$55,2,FALSE)</f>
        <v>#ERROR!</v>
      </c>
      <c r="F2735" s="78">
        <v>0.0</v>
      </c>
      <c r="G2735" s="80">
        <v>47.0</v>
      </c>
      <c r="H2735" s="81">
        <v>145820.0</v>
      </c>
      <c r="I2735" s="81">
        <v>190000.0</v>
      </c>
      <c r="J2735" s="81">
        <v>152005.0</v>
      </c>
      <c r="K2735" s="81">
        <v>190000.0</v>
      </c>
      <c r="L2735" s="82">
        <v>0.1399954730647352</v>
      </c>
      <c r="N2735" s="83">
        <f t="shared" si="1"/>
        <v>0.1399954731</v>
      </c>
      <c r="O2735" s="83">
        <f t="shared" si="2"/>
        <v>0.1399954731</v>
      </c>
      <c r="Q2735" s="83">
        <f t="shared" si="3"/>
        <v>0.2325263158</v>
      </c>
      <c r="R2735" s="83">
        <f t="shared" si="4"/>
        <v>0.1399954731</v>
      </c>
      <c r="S2735" s="83" t="b">
        <f t="shared" si="5"/>
        <v>0</v>
      </c>
      <c r="T2735" s="72"/>
      <c r="U2735" s="72"/>
      <c r="V2735" s="72"/>
      <c r="W2735" s="72"/>
      <c r="X2735" s="72"/>
      <c r="Y2735" s="72"/>
      <c r="Z2735" s="72"/>
      <c r="AA2735" s="72"/>
      <c r="AB2735" s="72"/>
      <c r="AC2735" s="72"/>
      <c r="AD2735" s="72"/>
      <c r="AE2735" s="72"/>
      <c r="AF2735" s="72"/>
      <c r="AG2735" s="72"/>
      <c r="AH2735" s="72"/>
      <c r="AI2735" s="72"/>
      <c r="AJ2735" s="72"/>
      <c r="AK2735" s="72"/>
    </row>
    <row r="2736" ht="14.25" customHeight="1">
      <c r="A2736" s="78">
        <v>2733.0</v>
      </c>
      <c r="C2736" s="78" t="str">
        <f>VLOOKUP(G2736,[1]Macrodata_CCF!$A$3:$D$55,4,FALSE)</f>
        <v>#ERROR!</v>
      </c>
      <c r="E2736" s="79" t="str">
        <f>VLOOKUP(G2736,[1]Macrodata_CCF!$A$3:$B$55,2,FALSE)</f>
        <v>#ERROR!</v>
      </c>
      <c r="F2736" s="78">
        <v>0.0</v>
      </c>
      <c r="G2736" s="80">
        <v>33.0</v>
      </c>
      <c r="H2736" s="81">
        <v>5490.0</v>
      </c>
      <c r="I2736" s="81">
        <v>110000.0</v>
      </c>
      <c r="J2736" s="81">
        <v>22210.0</v>
      </c>
      <c r="K2736" s="81">
        <v>110000.0</v>
      </c>
      <c r="L2736" s="82">
        <v>0.1599846904602431</v>
      </c>
      <c r="N2736" s="83">
        <f t="shared" si="1"/>
        <v>0.1599846905</v>
      </c>
      <c r="O2736" s="83">
        <f t="shared" si="2"/>
        <v>0.1599846905</v>
      </c>
      <c r="Q2736" s="83">
        <f t="shared" si="3"/>
        <v>0.9500909091</v>
      </c>
      <c r="R2736" s="83">
        <f t="shared" si="4"/>
        <v>0.1599846905</v>
      </c>
      <c r="S2736" s="83" t="b">
        <f t="shared" si="5"/>
        <v>0</v>
      </c>
      <c r="T2736" s="72"/>
      <c r="U2736" s="72"/>
      <c r="V2736" s="72"/>
      <c r="W2736" s="72"/>
      <c r="X2736" s="72"/>
      <c r="Y2736" s="72"/>
      <c r="Z2736" s="72"/>
      <c r="AA2736" s="72"/>
      <c r="AB2736" s="72"/>
      <c r="AC2736" s="72"/>
      <c r="AD2736" s="72"/>
      <c r="AE2736" s="72"/>
      <c r="AF2736" s="72"/>
      <c r="AG2736" s="72"/>
      <c r="AH2736" s="72"/>
      <c r="AI2736" s="72"/>
      <c r="AJ2736" s="72"/>
      <c r="AK2736" s="72"/>
    </row>
    <row r="2737" ht="14.25" customHeight="1">
      <c r="A2737" s="78">
        <v>2734.0</v>
      </c>
      <c r="C2737" s="78" t="str">
        <f>VLOOKUP(G2737,[1]Macrodata_CCF!$A$3:$D$55,4,FALSE)</f>
        <v>#ERROR!</v>
      </c>
      <c r="E2737" s="79" t="str">
        <f>VLOOKUP(G2737,[1]Macrodata_CCF!$A$3:$B$55,2,FALSE)</f>
        <v>#ERROR!</v>
      </c>
      <c r="F2737" s="78">
        <v>0.0</v>
      </c>
      <c r="G2737" s="80">
        <v>31.0</v>
      </c>
      <c r="H2737" s="81">
        <v>62050.0</v>
      </c>
      <c r="I2737" s="81">
        <v>790000.0</v>
      </c>
      <c r="J2737" s="81">
        <v>178520.0</v>
      </c>
      <c r="K2737" s="81">
        <v>790000.0</v>
      </c>
      <c r="L2737" s="82">
        <v>0.1599972525585548</v>
      </c>
      <c r="N2737" s="83">
        <f t="shared" si="1"/>
        <v>0.1599972526</v>
      </c>
      <c r="O2737" s="83">
        <f t="shared" si="2"/>
        <v>0.1599972526</v>
      </c>
      <c r="Q2737" s="83">
        <f t="shared" si="3"/>
        <v>0.9214556962</v>
      </c>
      <c r="R2737" s="83">
        <f t="shared" si="4"/>
        <v>0.1599972526</v>
      </c>
      <c r="S2737" s="83" t="b">
        <f t="shared" si="5"/>
        <v>0</v>
      </c>
      <c r="T2737" s="72"/>
      <c r="U2737" s="72"/>
      <c r="V2737" s="72"/>
      <c r="W2737" s="72"/>
      <c r="X2737" s="72"/>
      <c r="Y2737" s="72"/>
      <c r="Z2737" s="72"/>
      <c r="AA2737" s="72"/>
      <c r="AB2737" s="72"/>
      <c r="AC2737" s="72"/>
      <c r="AD2737" s="72"/>
      <c r="AE2737" s="72"/>
      <c r="AF2737" s="72"/>
      <c r="AG2737" s="72"/>
      <c r="AH2737" s="72"/>
      <c r="AI2737" s="72"/>
      <c r="AJ2737" s="72"/>
      <c r="AK2737" s="72"/>
    </row>
    <row r="2738" ht="14.25" customHeight="1">
      <c r="A2738" s="78">
        <v>2735.0</v>
      </c>
      <c r="C2738" s="78" t="str">
        <f>VLOOKUP(G2738,[1]Macrodata_CCF!$A$3:$D$55,4,FALSE)</f>
        <v>#ERROR!</v>
      </c>
      <c r="E2738" s="79" t="str">
        <f>VLOOKUP(G2738,[1]Macrodata_CCF!$A$3:$B$55,2,FALSE)</f>
        <v>#ERROR!</v>
      </c>
      <c r="F2738" s="78">
        <v>0.0</v>
      </c>
      <c r="G2738" s="80">
        <v>34.0</v>
      </c>
      <c r="H2738" s="81">
        <v>122830.0</v>
      </c>
      <c r="I2738" s="81">
        <v>270000.0</v>
      </c>
      <c r="J2738" s="81">
        <v>413100.0</v>
      </c>
      <c r="K2738" s="81">
        <v>405000.0</v>
      </c>
      <c r="L2738" s="82">
        <v>1.972344907250119</v>
      </c>
      <c r="N2738" s="83">
        <f t="shared" si="1"/>
        <v>1.972344907</v>
      </c>
      <c r="O2738" s="83">
        <f t="shared" si="2"/>
        <v>1</v>
      </c>
      <c r="Q2738" s="83">
        <f t="shared" si="3"/>
        <v>0.5450740741</v>
      </c>
      <c r="R2738" s="83">
        <f t="shared" si="4"/>
        <v>1.972344907</v>
      </c>
      <c r="S2738" s="83" t="b">
        <f t="shared" si="5"/>
        <v>0</v>
      </c>
      <c r="T2738" s="72"/>
      <c r="U2738" s="72"/>
      <c r="V2738" s="72"/>
      <c r="W2738" s="72"/>
      <c r="X2738" s="72"/>
      <c r="Y2738" s="72"/>
      <c r="Z2738" s="72"/>
      <c r="AA2738" s="72"/>
      <c r="AB2738" s="72"/>
      <c r="AC2738" s="72"/>
      <c r="AD2738" s="72"/>
      <c r="AE2738" s="72"/>
      <c r="AF2738" s="72"/>
      <c r="AG2738" s="72"/>
      <c r="AH2738" s="72"/>
      <c r="AI2738" s="72"/>
      <c r="AJ2738" s="72"/>
      <c r="AK2738" s="72"/>
    </row>
    <row r="2739" ht="14.25" customHeight="1">
      <c r="A2739" s="78">
        <v>2736.0</v>
      </c>
      <c r="C2739" s="78" t="str">
        <f>VLOOKUP(G2739,[1]Macrodata_CCF!$A$3:$D$55,4,FALSE)</f>
        <v>#ERROR!</v>
      </c>
      <c r="E2739" s="79" t="str">
        <f>VLOOKUP(G2739,[1]Macrodata_CCF!$A$3:$B$55,2,FALSE)</f>
        <v>#ERROR!</v>
      </c>
      <c r="F2739" s="78">
        <v>0.0</v>
      </c>
      <c r="G2739" s="80">
        <v>37.0</v>
      </c>
      <c r="H2739" s="81">
        <v>9840.0</v>
      </c>
      <c r="I2739" s="81">
        <v>550000.0</v>
      </c>
      <c r="J2739" s="81">
        <v>31445.0</v>
      </c>
      <c r="K2739" s="81">
        <v>550000.0</v>
      </c>
      <c r="L2739" s="82">
        <v>0.03999740817535545</v>
      </c>
      <c r="N2739" s="83">
        <f t="shared" si="1"/>
        <v>0.03999740818</v>
      </c>
      <c r="O2739" s="83">
        <f t="shared" si="2"/>
        <v>0.03999740818</v>
      </c>
      <c r="Q2739" s="83">
        <f t="shared" si="3"/>
        <v>0.9821090909</v>
      </c>
      <c r="R2739" s="83">
        <f t="shared" si="4"/>
        <v>0.03999740818</v>
      </c>
      <c r="S2739" s="83" t="b">
        <f t="shared" si="5"/>
        <v>0</v>
      </c>
      <c r="T2739" s="72"/>
      <c r="U2739" s="72"/>
      <c r="V2739" s="72"/>
      <c r="W2739" s="72"/>
      <c r="X2739" s="72"/>
      <c r="Y2739" s="72"/>
      <c r="Z2739" s="72"/>
      <c r="AA2739" s="72"/>
      <c r="AB2739" s="72"/>
      <c r="AC2739" s="72"/>
      <c r="AD2739" s="72"/>
      <c r="AE2739" s="72"/>
      <c r="AF2739" s="72"/>
      <c r="AG2739" s="72"/>
      <c r="AH2739" s="72"/>
      <c r="AI2739" s="72"/>
      <c r="AJ2739" s="72"/>
      <c r="AK2739" s="72"/>
    </row>
    <row r="2740" ht="14.25" customHeight="1">
      <c r="A2740" s="78">
        <v>2737.0</v>
      </c>
      <c r="C2740" s="78" t="str">
        <f>VLOOKUP(G2740,[1]Macrodata_CCF!$A$3:$D$55,4,FALSE)</f>
        <v>#ERROR!</v>
      </c>
      <c r="E2740" s="79" t="str">
        <f>VLOOKUP(G2740,[1]Macrodata_CCF!$A$3:$B$55,2,FALSE)</f>
        <v>#ERROR!</v>
      </c>
      <c r="F2740" s="78">
        <v>0.0</v>
      </c>
      <c r="G2740" s="80">
        <v>6.0</v>
      </c>
      <c r="H2740" s="81">
        <v>344855.0</v>
      </c>
      <c r="I2740" s="81">
        <v>730000.0</v>
      </c>
      <c r="J2740" s="81">
        <v>325600.0</v>
      </c>
      <c r="K2740" s="81">
        <v>730000.0</v>
      </c>
      <c r="L2740" s="82">
        <v>-0.0499941580443729</v>
      </c>
      <c r="N2740" s="83">
        <f t="shared" si="1"/>
        <v>-0.04999415804</v>
      </c>
      <c r="O2740" s="83">
        <f t="shared" si="2"/>
        <v>0</v>
      </c>
      <c r="Q2740" s="83">
        <f t="shared" si="3"/>
        <v>0.5275958904</v>
      </c>
      <c r="R2740" s="83">
        <f t="shared" si="4"/>
        <v>-0.04999415804</v>
      </c>
      <c r="S2740" s="83" t="b">
        <f t="shared" si="5"/>
        <v>0</v>
      </c>
      <c r="T2740" s="72"/>
      <c r="U2740" s="72"/>
      <c r="V2740" s="72"/>
      <c r="W2740" s="72"/>
      <c r="X2740" s="72"/>
      <c r="Y2740" s="72"/>
      <c r="Z2740" s="72"/>
      <c r="AA2740" s="72"/>
      <c r="AB2740" s="72"/>
      <c r="AC2740" s="72"/>
      <c r="AD2740" s="72"/>
      <c r="AE2740" s="72"/>
      <c r="AF2740" s="72"/>
      <c r="AG2740" s="72"/>
      <c r="AH2740" s="72"/>
      <c r="AI2740" s="72"/>
      <c r="AJ2740" s="72"/>
      <c r="AK2740" s="72"/>
    </row>
    <row r="2741" ht="14.25" customHeight="1">
      <c r="A2741" s="78">
        <v>2738.0</v>
      </c>
      <c r="C2741" s="78" t="str">
        <f>VLOOKUP(G2741,[1]Macrodata_CCF!$A$3:$D$55,4,FALSE)</f>
        <v>#ERROR!</v>
      </c>
      <c r="E2741" s="79" t="str">
        <f>VLOOKUP(G2741,[1]Macrodata_CCF!$A$3:$B$55,2,FALSE)</f>
        <v>#ERROR!</v>
      </c>
      <c r="F2741" s="78">
        <v>0.0</v>
      </c>
      <c r="G2741" s="80">
        <v>26.0</v>
      </c>
      <c r="H2741" s="81">
        <v>0.0</v>
      </c>
      <c r="I2741" s="81">
        <v>850000.0</v>
      </c>
      <c r="J2741" s="81">
        <v>119000.0</v>
      </c>
      <c r="K2741" s="81">
        <v>850000.0</v>
      </c>
      <c r="L2741" s="82">
        <v>0.14</v>
      </c>
      <c r="N2741" s="83">
        <f t="shared" si="1"/>
        <v>0.14</v>
      </c>
      <c r="O2741" s="83">
        <f t="shared" si="2"/>
        <v>0.14</v>
      </c>
      <c r="Q2741" s="83">
        <f t="shared" si="3"/>
        <v>1</v>
      </c>
      <c r="R2741" s="83">
        <f t="shared" si="4"/>
        <v>0.14</v>
      </c>
      <c r="S2741" s="83" t="b">
        <f t="shared" si="5"/>
        <v>0</v>
      </c>
      <c r="T2741" s="72"/>
      <c r="U2741" s="72"/>
      <c r="V2741" s="72"/>
      <c r="W2741" s="72"/>
      <c r="X2741" s="72"/>
      <c r="Y2741" s="72"/>
      <c r="Z2741" s="72"/>
      <c r="AA2741" s="72"/>
      <c r="AB2741" s="72"/>
      <c r="AC2741" s="72"/>
      <c r="AD2741" s="72"/>
      <c r="AE2741" s="72"/>
      <c r="AF2741" s="72"/>
      <c r="AG2741" s="72"/>
      <c r="AH2741" s="72"/>
      <c r="AI2741" s="72"/>
      <c r="AJ2741" s="72"/>
      <c r="AK2741" s="72"/>
    </row>
    <row r="2742" ht="14.25" customHeight="1">
      <c r="A2742" s="78">
        <v>2739.0</v>
      </c>
      <c r="C2742" s="78" t="str">
        <f>VLOOKUP(G2742,[1]Macrodata_CCF!$A$3:$D$55,4,FALSE)</f>
        <v>#ERROR!</v>
      </c>
      <c r="E2742" s="79" t="str">
        <f>VLOOKUP(G2742,[1]Macrodata_CCF!$A$3:$B$55,2,FALSE)</f>
        <v>#ERROR!</v>
      </c>
      <c r="F2742" s="78">
        <v>0.0</v>
      </c>
      <c r="G2742" s="80">
        <v>17.0</v>
      </c>
      <c r="H2742" s="81">
        <v>198370.0</v>
      </c>
      <c r="I2742" s="81">
        <v>540000.0</v>
      </c>
      <c r="J2742" s="81">
        <v>266695.0</v>
      </c>
      <c r="K2742" s="81">
        <v>540000.0</v>
      </c>
      <c r="L2742" s="82">
        <v>0.1999970728565992</v>
      </c>
      <c r="N2742" s="83">
        <f t="shared" si="1"/>
        <v>0.1999970729</v>
      </c>
      <c r="O2742" s="83">
        <f t="shared" si="2"/>
        <v>0.1999970729</v>
      </c>
      <c r="Q2742" s="83">
        <f t="shared" si="3"/>
        <v>0.6326481481</v>
      </c>
      <c r="R2742" s="83">
        <f t="shared" si="4"/>
        <v>0.1999970729</v>
      </c>
      <c r="S2742" s="83" t="b">
        <f t="shared" si="5"/>
        <v>0</v>
      </c>
      <c r="T2742" s="72"/>
      <c r="U2742" s="72"/>
      <c r="V2742" s="72"/>
      <c r="W2742" s="72"/>
      <c r="X2742" s="72"/>
      <c r="Y2742" s="72"/>
      <c r="Z2742" s="72"/>
      <c r="AA2742" s="72"/>
      <c r="AB2742" s="72"/>
      <c r="AC2742" s="72"/>
      <c r="AD2742" s="72"/>
      <c r="AE2742" s="72"/>
      <c r="AF2742" s="72"/>
      <c r="AG2742" s="72"/>
      <c r="AH2742" s="72"/>
      <c r="AI2742" s="72"/>
      <c r="AJ2742" s="72"/>
      <c r="AK2742" s="72"/>
    </row>
    <row r="2743" ht="14.25" customHeight="1">
      <c r="A2743" s="78">
        <v>2740.0</v>
      </c>
      <c r="C2743" s="78" t="str">
        <f>VLOOKUP(G2743,[1]Macrodata_CCF!$A$3:$D$55,4,FALSE)</f>
        <v>#ERROR!</v>
      </c>
      <c r="E2743" s="79" t="str">
        <f>VLOOKUP(G2743,[1]Macrodata_CCF!$A$3:$B$55,2,FALSE)</f>
        <v>#ERROR!</v>
      </c>
      <c r="F2743" s="78">
        <v>0.0</v>
      </c>
      <c r="G2743" s="80">
        <v>44.0</v>
      </c>
      <c r="H2743" s="81">
        <v>438550.0</v>
      </c>
      <c r="I2743" s="81">
        <v>870000.0</v>
      </c>
      <c r="J2743" s="81">
        <v>516210.0</v>
      </c>
      <c r="K2743" s="81">
        <v>870000.0</v>
      </c>
      <c r="L2743" s="82">
        <v>0.1799976822343261</v>
      </c>
      <c r="N2743" s="83">
        <f t="shared" si="1"/>
        <v>0.1799976822</v>
      </c>
      <c r="O2743" s="83">
        <f t="shared" si="2"/>
        <v>0.1799976822</v>
      </c>
      <c r="Q2743" s="83">
        <f t="shared" si="3"/>
        <v>0.4959195402</v>
      </c>
      <c r="R2743" s="83">
        <f t="shared" si="4"/>
        <v>0.1799976822</v>
      </c>
      <c r="S2743" s="83" t="b">
        <f t="shared" si="5"/>
        <v>0</v>
      </c>
      <c r="T2743" s="72"/>
      <c r="U2743" s="72"/>
      <c r="V2743" s="72"/>
      <c r="W2743" s="72"/>
      <c r="X2743" s="72"/>
      <c r="Y2743" s="72"/>
      <c r="Z2743" s="72"/>
      <c r="AA2743" s="72"/>
      <c r="AB2743" s="72"/>
      <c r="AC2743" s="72"/>
      <c r="AD2743" s="72"/>
      <c r="AE2743" s="72"/>
      <c r="AF2743" s="72"/>
      <c r="AG2743" s="72"/>
      <c r="AH2743" s="72"/>
      <c r="AI2743" s="72"/>
      <c r="AJ2743" s="72"/>
      <c r="AK2743" s="72"/>
    </row>
    <row r="2744" ht="14.25" customHeight="1">
      <c r="A2744" s="78">
        <v>2741.0</v>
      </c>
      <c r="C2744" s="78" t="str">
        <f>VLOOKUP(G2744,[1]Macrodata_CCF!$A$3:$D$55,4,FALSE)</f>
        <v>#ERROR!</v>
      </c>
      <c r="E2744" s="79" t="str">
        <f>VLOOKUP(G2744,[1]Macrodata_CCF!$A$3:$B$55,2,FALSE)</f>
        <v>#ERROR!</v>
      </c>
      <c r="F2744" s="78">
        <v>0.0</v>
      </c>
      <c r="G2744" s="80">
        <v>37.0</v>
      </c>
      <c r="H2744" s="81">
        <v>0.0</v>
      </c>
      <c r="I2744" s="81">
        <v>930000.0</v>
      </c>
      <c r="J2744" s="81">
        <v>120900.0</v>
      </c>
      <c r="K2744" s="81">
        <v>930000.0</v>
      </c>
      <c r="L2744" s="82">
        <v>0.13</v>
      </c>
      <c r="N2744" s="83">
        <f t="shared" si="1"/>
        <v>0.13</v>
      </c>
      <c r="O2744" s="83">
        <f t="shared" si="2"/>
        <v>0.13</v>
      </c>
      <c r="Q2744" s="83">
        <f t="shared" si="3"/>
        <v>1</v>
      </c>
      <c r="R2744" s="83">
        <f t="shared" si="4"/>
        <v>0.13</v>
      </c>
      <c r="S2744" s="83" t="b">
        <f t="shared" si="5"/>
        <v>0</v>
      </c>
      <c r="T2744" s="72"/>
      <c r="U2744" s="72"/>
      <c r="V2744" s="72"/>
      <c r="W2744" s="72"/>
      <c r="X2744" s="72"/>
      <c r="Y2744" s="72"/>
      <c r="Z2744" s="72"/>
      <c r="AA2744" s="72"/>
      <c r="AB2744" s="72"/>
      <c r="AC2744" s="72"/>
      <c r="AD2744" s="72"/>
      <c r="AE2744" s="72"/>
      <c r="AF2744" s="72"/>
      <c r="AG2744" s="72"/>
      <c r="AH2744" s="72"/>
      <c r="AI2744" s="72"/>
      <c r="AJ2744" s="72"/>
      <c r="AK2744" s="72"/>
    </row>
    <row r="2745" ht="14.25" customHeight="1">
      <c r="A2745" s="78">
        <v>2742.0</v>
      </c>
      <c r="C2745" s="78" t="str">
        <f>VLOOKUP(G2745,[1]Macrodata_CCF!$A$3:$D$55,4,FALSE)</f>
        <v>#ERROR!</v>
      </c>
      <c r="E2745" s="79" t="str">
        <f>VLOOKUP(G2745,[1]Macrodata_CCF!$A$3:$B$55,2,FALSE)</f>
        <v>#ERROR!</v>
      </c>
      <c r="F2745" s="78">
        <v>0.0</v>
      </c>
      <c r="G2745" s="80">
        <v>16.0</v>
      </c>
      <c r="H2745" s="81">
        <v>23900.0</v>
      </c>
      <c r="I2745" s="81">
        <v>30000.0</v>
      </c>
      <c r="J2745" s="81">
        <v>25120.0</v>
      </c>
      <c r="K2745" s="81">
        <v>30000.0</v>
      </c>
      <c r="L2745" s="82">
        <v>0.2</v>
      </c>
      <c r="N2745" s="83">
        <f t="shared" si="1"/>
        <v>0.2</v>
      </c>
      <c r="O2745" s="83">
        <f t="shared" si="2"/>
        <v>0.2</v>
      </c>
      <c r="Q2745" s="83">
        <f t="shared" si="3"/>
        <v>0.2033333333</v>
      </c>
      <c r="R2745" s="83">
        <f t="shared" si="4"/>
        <v>0.2</v>
      </c>
      <c r="S2745" s="83" t="b">
        <f t="shared" si="5"/>
        <v>0</v>
      </c>
      <c r="T2745" s="72"/>
      <c r="U2745" s="72"/>
      <c r="V2745" s="72"/>
      <c r="W2745" s="72"/>
      <c r="X2745" s="72"/>
      <c r="Y2745" s="72"/>
      <c r="Z2745" s="72"/>
      <c r="AA2745" s="72"/>
      <c r="AB2745" s="72"/>
      <c r="AC2745" s="72"/>
      <c r="AD2745" s="72"/>
      <c r="AE2745" s="72"/>
      <c r="AF2745" s="72"/>
      <c r="AG2745" s="72"/>
      <c r="AH2745" s="72"/>
      <c r="AI2745" s="72"/>
      <c r="AJ2745" s="72"/>
      <c r="AK2745" s="72"/>
    </row>
    <row r="2746" ht="14.25" customHeight="1">
      <c r="A2746" s="78">
        <v>2743.0</v>
      </c>
      <c r="C2746" s="78" t="str">
        <f>VLOOKUP(G2746,[1]Macrodata_CCF!$A$3:$D$55,4,FALSE)</f>
        <v>#ERROR!</v>
      </c>
      <c r="E2746" s="79" t="str">
        <f>VLOOKUP(G2746,[1]Macrodata_CCF!$A$3:$B$55,2,FALSE)</f>
        <v>#ERROR!</v>
      </c>
      <c r="F2746" s="78">
        <v>0.0</v>
      </c>
      <c r="G2746" s="80">
        <v>53.0</v>
      </c>
      <c r="H2746" s="81">
        <v>56240.0</v>
      </c>
      <c r="I2746" s="81">
        <v>220000.0</v>
      </c>
      <c r="J2746" s="81">
        <v>79165.0</v>
      </c>
      <c r="K2746" s="81">
        <v>220000.0</v>
      </c>
      <c r="L2746" s="82">
        <v>0.1399914509037616</v>
      </c>
      <c r="N2746" s="83">
        <f t="shared" si="1"/>
        <v>0.1399914509</v>
      </c>
      <c r="O2746" s="83">
        <f t="shared" si="2"/>
        <v>0.1399914509</v>
      </c>
      <c r="Q2746" s="83">
        <f t="shared" si="3"/>
        <v>0.7443636364</v>
      </c>
      <c r="R2746" s="83">
        <f t="shared" si="4"/>
        <v>0.1399914509</v>
      </c>
      <c r="S2746" s="83" t="b">
        <f t="shared" si="5"/>
        <v>0</v>
      </c>
      <c r="T2746" s="72"/>
      <c r="U2746" s="72"/>
      <c r="V2746" s="72"/>
      <c r="W2746" s="72"/>
      <c r="X2746" s="72"/>
      <c r="Y2746" s="72"/>
      <c r="Z2746" s="72"/>
      <c r="AA2746" s="72"/>
      <c r="AB2746" s="72"/>
      <c r="AC2746" s="72"/>
      <c r="AD2746" s="72"/>
      <c r="AE2746" s="72"/>
      <c r="AF2746" s="72"/>
      <c r="AG2746" s="72"/>
      <c r="AH2746" s="72"/>
      <c r="AI2746" s="72"/>
      <c r="AJ2746" s="72"/>
      <c r="AK2746" s="72"/>
    </row>
    <row r="2747" ht="14.25" customHeight="1">
      <c r="A2747" s="78">
        <v>2744.0</v>
      </c>
      <c r="C2747" s="78" t="str">
        <f>VLOOKUP(G2747,[1]Macrodata_CCF!$A$3:$D$55,4,FALSE)</f>
        <v>#ERROR!</v>
      </c>
      <c r="E2747" s="79" t="str">
        <f>VLOOKUP(G2747,[1]Macrodata_CCF!$A$3:$B$55,2,FALSE)</f>
        <v>#ERROR!</v>
      </c>
      <c r="F2747" s="78">
        <v>0.0</v>
      </c>
      <c r="G2747" s="80">
        <v>20.0</v>
      </c>
      <c r="H2747" s="81">
        <v>1505.0</v>
      </c>
      <c r="I2747" s="81">
        <v>10000.0</v>
      </c>
      <c r="J2747" s="81">
        <v>2780.0</v>
      </c>
      <c r="K2747" s="81">
        <v>10000.0</v>
      </c>
      <c r="L2747" s="82">
        <v>0.1500882872277811</v>
      </c>
      <c r="N2747" s="83">
        <f t="shared" si="1"/>
        <v>0.1500882872</v>
      </c>
      <c r="O2747" s="83">
        <f t="shared" si="2"/>
        <v>0.1500882872</v>
      </c>
      <c r="Q2747" s="83">
        <f t="shared" si="3"/>
        <v>0.8495</v>
      </c>
      <c r="R2747" s="83">
        <f t="shared" si="4"/>
        <v>0.1500882872</v>
      </c>
      <c r="S2747" s="83" t="b">
        <f t="shared" si="5"/>
        <v>0</v>
      </c>
      <c r="T2747" s="72"/>
      <c r="U2747" s="72"/>
      <c r="V2747" s="72"/>
      <c r="W2747" s="72"/>
      <c r="X2747" s="72"/>
      <c r="Y2747" s="72"/>
      <c r="Z2747" s="72"/>
      <c r="AA2747" s="72"/>
      <c r="AB2747" s="72"/>
      <c r="AC2747" s="72"/>
      <c r="AD2747" s="72"/>
      <c r="AE2747" s="72"/>
      <c r="AF2747" s="72"/>
      <c r="AG2747" s="72"/>
      <c r="AH2747" s="72"/>
      <c r="AI2747" s="72"/>
      <c r="AJ2747" s="72"/>
      <c r="AK2747" s="72"/>
    </row>
    <row r="2748" ht="14.25" customHeight="1">
      <c r="A2748" s="78">
        <v>2745.0</v>
      </c>
      <c r="C2748" s="78" t="str">
        <f>VLOOKUP(G2748,[1]Macrodata_CCF!$A$3:$D$55,4,FALSE)</f>
        <v>#ERROR!</v>
      </c>
      <c r="E2748" s="79" t="str">
        <f>VLOOKUP(G2748,[1]Macrodata_CCF!$A$3:$B$55,2,FALSE)</f>
        <v>#ERROR!</v>
      </c>
      <c r="F2748" s="78">
        <v>0.0</v>
      </c>
      <c r="G2748" s="80">
        <v>13.0</v>
      </c>
      <c r="H2748" s="81">
        <v>548655.0</v>
      </c>
      <c r="I2748" s="81">
        <v>880000.0</v>
      </c>
      <c r="J2748" s="81">
        <v>604985.0</v>
      </c>
      <c r="K2748" s="81">
        <v>880000.0</v>
      </c>
      <c r="L2748" s="82">
        <v>0.1700040743032187</v>
      </c>
      <c r="N2748" s="83">
        <f t="shared" si="1"/>
        <v>0.1700040743</v>
      </c>
      <c r="O2748" s="83">
        <f t="shared" si="2"/>
        <v>0.1700040743</v>
      </c>
      <c r="Q2748" s="83">
        <f t="shared" si="3"/>
        <v>0.3765284091</v>
      </c>
      <c r="R2748" s="83">
        <f t="shared" si="4"/>
        <v>0.1700040743</v>
      </c>
      <c r="S2748" s="83" t="b">
        <f t="shared" si="5"/>
        <v>0</v>
      </c>
      <c r="T2748" s="72"/>
      <c r="U2748" s="72"/>
      <c r="V2748" s="72"/>
      <c r="W2748" s="72"/>
      <c r="X2748" s="72"/>
      <c r="Y2748" s="72"/>
      <c r="Z2748" s="72"/>
      <c r="AA2748" s="72"/>
      <c r="AB2748" s="72"/>
      <c r="AC2748" s="72"/>
      <c r="AD2748" s="72"/>
      <c r="AE2748" s="72"/>
      <c r="AF2748" s="72"/>
      <c r="AG2748" s="72"/>
      <c r="AH2748" s="72"/>
      <c r="AI2748" s="72"/>
      <c r="AJ2748" s="72"/>
      <c r="AK2748" s="72"/>
    </row>
    <row r="2749" ht="14.25" customHeight="1">
      <c r="A2749" s="78">
        <v>2746.0</v>
      </c>
      <c r="C2749" s="78" t="str">
        <f>VLOOKUP(G2749,[1]Macrodata_CCF!$A$3:$D$55,4,FALSE)</f>
        <v>#ERROR!</v>
      </c>
      <c r="E2749" s="79" t="str">
        <f>VLOOKUP(G2749,[1]Macrodata_CCF!$A$3:$B$55,2,FALSE)</f>
        <v>#ERROR!</v>
      </c>
      <c r="F2749" s="78">
        <v>0.0</v>
      </c>
      <c r="G2749" s="80">
        <v>7.0</v>
      </c>
      <c r="H2749" s="81">
        <v>82000.0</v>
      </c>
      <c r="I2749" s="81">
        <v>350000.0</v>
      </c>
      <c r="J2749" s="81">
        <v>146320.0</v>
      </c>
      <c r="K2749" s="81">
        <v>350000.0</v>
      </c>
      <c r="L2749" s="82">
        <v>0.24</v>
      </c>
      <c r="N2749" s="83">
        <f t="shared" si="1"/>
        <v>0.24</v>
      </c>
      <c r="O2749" s="83">
        <f t="shared" si="2"/>
        <v>0.24</v>
      </c>
      <c r="Q2749" s="83">
        <f t="shared" si="3"/>
        <v>0.7657142857</v>
      </c>
      <c r="R2749" s="83">
        <f t="shared" si="4"/>
        <v>0.24</v>
      </c>
      <c r="S2749" s="83" t="b">
        <f t="shared" si="5"/>
        <v>0</v>
      </c>
      <c r="T2749" s="72"/>
      <c r="U2749" s="72"/>
      <c r="V2749" s="72"/>
      <c r="W2749" s="72"/>
      <c r="X2749" s="72"/>
      <c r="Y2749" s="72"/>
      <c r="Z2749" s="72"/>
      <c r="AA2749" s="72"/>
      <c r="AB2749" s="72"/>
      <c r="AC2749" s="72"/>
      <c r="AD2749" s="72"/>
      <c r="AE2749" s="72"/>
      <c r="AF2749" s="72"/>
      <c r="AG2749" s="72"/>
      <c r="AH2749" s="72"/>
      <c r="AI2749" s="72"/>
      <c r="AJ2749" s="72"/>
      <c r="AK2749" s="72"/>
    </row>
    <row r="2750" ht="14.25" customHeight="1">
      <c r="A2750" s="78">
        <v>2747.0</v>
      </c>
      <c r="C2750" s="78" t="str">
        <f>VLOOKUP(G2750,[1]Macrodata_CCF!$A$3:$D$55,4,FALSE)</f>
        <v>#ERROR!</v>
      </c>
      <c r="E2750" s="79" t="str">
        <f>VLOOKUP(G2750,[1]Macrodata_CCF!$A$3:$B$55,2,FALSE)</f>
        <v>#ERROR!</v>
      </c>
      <c r="F2750" s="78">
        <v>0.0</v>
      </c>
      <c r="G2750" s="80">
        <v>45.0</v>
      </c>
      <c r="H2750" s="81">
        <v>385260.0</v>
      </c>
      <c r="I2750" s="81">
        <v>580000.0</v>
      </c>
      <c r="J2750" s="81">
        <v>591600.0</v>
      </c>
      <c r="K2750" s="81">
        <v>580000.0</v>
      </c>
      <c r="L2750" s="82">
        <v>1.059566601622676</v>
      </c>
      <c r="N2750" s="83">
        <f t="shared" si="1"/>
        <v>1.059566602</v>
      </c>
      <c r="O2750" s="83">
        <f t="shared" si="2"/>
        <v>1</v>
      </c>
      <c r="Q2750" s="83">
        <f t="shared" si="3"/>
        <v>0.3357586207</v>
      </c>
      <c r="R2750" s="83">
        <f t="shared" si="4"/>
        <v>1.059566602</v>
      </c>
      <c r="S2750" s="83" t="b">
        <f t="shared" si="5"/>
        <v>0</v>
      </c>
      <c r="T2750" s="72"/>
      <c r="U2750" s="72"/>
      <c r="V2750" s="72"/>
      <c r="W2750" s="72"/>
      <c r="X2750" s="72"/>
      <c r="Y2750" s="72"/>
      <c r="Z2750" s="72"/>
      <c r="AA2750" s="72"/>
      <c r="AB2750" s="72"/>
      <c r="AC2750" s="72"/>
      <c r="AD2750" s="72"/>
      <c r="AE2750" s="72"/>
      <c r="AF2750" s="72"/>
      <c r="AG2750" s="72"/>
      <c r="AH2750" s="72"/>
      <c r="AI2750" s="72"/>
      <c r="AJ2750" s="72"/>
      <c r="AK2750" s="72"/>
    </row>
    <row r="2751" ht="14.25" customHeight="1">
      <c r="A2751" s="78">
        <v>2748.0</v>
      </c>
      <c r="C2751" s="78" t="str">
        <f>VLOOKUP(G2751,[1]Macrodata_CCF!$A$3:$D$55,4,FALSE)</f>
        <v>#ERROR!</v>
      </c>
      <c r="E2751" s="79" t="str">
        <f>VLOOKUP(G2751,[1]Macrodata_CCF!$A$3:$B$55,2,FALSE)</f>
        <v>#ERROR!</v>
      </c>
      <c r="F2751" s="78">
        <v>0.0</v>
      </c>
      <c r="G2751" s="80">
        <v>51.0</v>
      </c>
      <c r="H2751" s="81">
        <v>444350.0</v>
      </c>
      <c r="I2751" s="81">
        <v>460000.0</v>
      </c>
      <c r="J2751" s="81">
        <v>445445.0</v>
      </c>
      <c r="K2751" s="81">
        <v>460000.0</v>
      </c>
      <c r="L2751" s="82">
        <v>0.06996805111821086</v>
      </c>
      <c r="N2751" s="83">
        <f t="shared" si="1"/>
        <v>0.06996805112</v>
      </c>
      <c r="O2751" s="83">
        <f t="shared" si="2"/>
        <v>0.06996805112</v>
      </c>
      <c r="Q2751" s="83">
        <f t="shared" si="3"/>
        <v>0.03402173913</v>
      </c>
      <c r="R2751" s="83">
        <f t="shared" si="4"/>
        <v>0.002380434783</v>
      </c>
      <c r="S2751" s="83" t="b">
        <f t="shared" si="5"/>
        <v>0</v>
      </c>
      <c r="T2751" s="72"/>
      <c r="U2751" s="72"/>
      <c r="V2751" s="72"/>
      <c r="W2751" s="72"/>
      <c r="X2751" s="72"/>
      <c r="Y2751" s="72"/>
      <c r="Z2751" s="72"/>
      <c r="AA2751" s="72"/>
      <c r="AB2751" s="72"/>
      <c r="AC2751" s="72"/>
      <c r="AD2751" s="72"/>
      <c r="AE2751" s="72"/>
      <c r="AF2751" s="72"/>
      <c r="AG2751" s="72"/>
      <c r="AH2751" s="72"/>
      <c r="AI2751" s="72"/>
      <c r="AJ2751" s="72"/>
      <c r="AK2751" s="72"/>
    </row>
    <row r="2752" ht="14.25" customHeight="1">
      <c r="A2752" s="78">
        <v>2749.0</v>
      </c>
      <c r="C2752" s="78" t="str">
        <f>VLOOKUP(G2752,[1]Macrodata_CCF!$A$3:$D$55,4,FALSE)</f>
        <v>#ERROR!</v>
      </c>
      <c r="E2752" s="79" t="str">
        <f>VLOOKUP(G2752,[1]Macrodata_CCF!$A$3:$B$55,2,FALSE)</f>
        <v>#ERROR!</v>
      </c>
      <c r="F2752" s="78">
        <v>0.0</v>
      </c>
      <c r="G2752" s="80">
        <v>12.0</v>
      </c>
      <c r="H2752" s="81">
        <v>0.0</v>
      </c>
      <c r="I2752" s="81">
        <v>750000.0</v>
      </c>
      <c r="J2752" s="81">
        <v>0.0</v>
      </c>
      <c r="K2752" s="81">
        <v>750000.0</v>
      </c>
      <c r="L2752" s="82">
        <v>0.0</v>
      </c>
      <c r="N2752" s="83">
        <f t="shared" si="1"/>
        <v>0</v>
      </c>
      <c r="O2752" s="83">
        <f t="shared" si="2"/>
        <v>0</v>
      </c>
      <c r="Q2752" s="83">
        <f t="shared" si="3"/>
        <v>1</v>
      </c>
      <c r="R2752" s="83">
        <f t="shared" si="4"/>
        <v>0</v>
      </c>
      <c r="S2752" s="83" t="b">
        <f t="shared" si="5"/>
        <v>0</v>
      </c>
      <c r="T2752" s="72"/>
      <c r="U2752" s="72"/>
      <c r="V2752" s="72"/>
      <c r="W2752" s="72"/>
      <c r="X2752" s="72"/>
      <c r="Y2752" s="72"/>
      <c r="Z2752" s="72"/>
      <c r="AA2752" s="72"/>
      <c r="AB2752" s="72"/>
      <c r="AC2752" s="72"/>
      <c r="AD2752" s="72"/>
      <c r="AE2752" s="72"/>
      <c r="AF2752" s="72"/>
      <c r="AG2752" s="72"/>
      <c r="AH2752" s="72"/>
      <c r="AI2752" s="72"/>
      <c r="AJ2752" s="72"/>
      <c r="AK2752" s="72"/>
    </row>
    <row r="2753" ht="14.25" customHeight="1">
      <c r="A2753" s="78">
        <v>2750.0</v>
      </c>
      <c r="C2753" s="78" t="str">
        <f>VLOOKUP(G2753,[1]Macrodata_CCF!$A$3:$D$55,4,FALSE)</f>
        <v>#ERROR!</v>
      </c>
      <c r="E2753" s="79" t="str">
        <f>VLOOKUP(G2753,[1]Macrodata_CCF!$A$3:$B$55,2,FALSE)</f>
        <v>#ERROR!</v>
      </c>
      <c r="F2753" s="78">
        <v>0.0</v>
      </c>
      <c r="G2753" s="80">
        <v>8.0</v>
      </c>
      <c r="H2753" s="81">
        <v>18125.0</v>
      </c>
      <c r="I2753" s="81">
        <v>20000.0</v>
      </c>
      <c r="J2753" s="81">
        <v>18670.0</v>
      </c>
      <c r="K2753" s="81">
        <v>38000.0</v>
      </c>
      <c r="L2753" s="82">
        <v>0.2906666666666667</v>
      </c>
      <c r="N2753" s="83">
        <f t="shared" si="1"/>
        <v>0.2906666667</v>
      </c>
      <c r="O2753" s="83">
        <f t="shared" si="2"/>
        <v>0.2906666667</v>
      </c>
      <c r="Q2753" s="83">
        <f t="shared" si="3"/>
        <v>0.09375</v>
      </c>
      <c r="R2753" s="83">
        <f t="shared" si="4"/>
        <v>0.02725</v>
      </c>
      <c r="S2753" s="83" t="b">
        <f t="shared" si="5"/>
        <v>0</v>
      </c>
      <c r="T2753" s="72"/>
      <c r="U2753" s="72"/>
      <c r="V2753" s="72"/>
      <c r="W2753" s="72"/>
      <c r="X2753" s="72"/>
      <c r="Y2753" s="72"/>
      <c r="Z2753" s="72"/>
      <c r="AA2753" s="72"/>
      <c r="AB2753" s="72"/>
      <c r="AC2753" s="72"/>
      <c r="AD2753" s="72"/>
      <c r="AE2753" s="72"/>
      <c r="AF2753" s="72"/>
      <c r="AG2753" s="72"/>
      <c r="AH2753" s="72"/>
      <c r="AI2753" s="72"/>
      <c r="AJ2753" s="72"/>
      <c r="AK2753" s="72"/>
    </row>
    <row r="2754" ht="14.25" customHeight="1">
      <c r="A2754" s="78">
        <v>2751.0</v>
      </c>
      <c r="C2754" s="78" t="str">
        <f>VLOOKUP(G2754,[1]Macrodata_CCF!$A$3:$D$55,4,FALSE)</f>
        <v>#ERROR!</v>
      </c>
      <c r="E2754" s="79" t="str">
        <f>VLOOKUP(G2754,[1]Macrodata_CCF!$A$3:$B$55,2,FALSE)</f>
        <v>#ERROR!</v>
      </c>
      <c r="F2754" s="78">
        <v>0.0</v>
      </c>
      <c r="G2754" s="80">
        <v>5.0</v>
      </c>
      <c r="H2754" s="81">
        <v>434945.0</v>
      </c>
      <c r="I2754" s="81">
        <v>740000.0</v>
      </c>
      <c r="J2754" s="81">
        <v>495955.0</v>
      </c>
      <c r="K2754" s="81">
        <v>1406000.0</v>
      </c>
      <c r="L2754" s="82">
        <v>0.1999967219026077</v>
      </c>
      <c r="N2754" s="83">
        <f t="shared" si="1"/>
        <v>0.1999967219</v>
      </c>
      <c r="O2754" s="83">
        <f t="shared" si="2"/>
        <v>0.1999967219</v>
      </c>
      <c r="Q2754" s="83">
        <f t="shared" si="3"/>
        <v>0.4122364865</v>
      </c>
      <c r="R2754" s="83">
        <f t="shared" si="4"/>
        <v>0.1999967219</v>
      </c>
      <c r="S2754" s="83" t="b">
        <f t="shared" si="5"/>
        <v>0</v>
      </c>
      <c r="T2754" s="72"/>
      <c r="U2754" s="72"/>
      <c r="V2754" s="72"/>
      <c r="W2754" s="72"/>
      <c r="X2754" s="72"/>
      <c r="Y2754" s="72"/>
      <c r="Z2754" s="72"/>
      <c r="AA2754" s="72"/>
      <c r="AB2754" s="72"/>
      <c r="AC2754" s="72"/>
      <c r="AD2754" s="72"/>
      <c r="AE2754" s="72"/>
      <c r="AF2754" s="72"/>
      <c r="AG2754" s="72"/>
      <c r="AH2754" s="72"/>
      <c r="AI2754" s="72"/>
      <c r="AJ2754" s="72"/>
      <c r="AK2754" s="72"/>
    </row>
    <row r="2755" ht="14.25" customHeight="1">
      <c r="A2755" s="78">
        <v>2752.0</v>
      </c>
      <c r="C2755" s="78" t="str">
        <f>VLOOKUP(G2755,[1]Macrodata_CCF!$A$3:$D$55,4,FALSE)</f>
        <v>#ERROR!</v>
      </c>
      <c r="E2755" s="79" t="str">
        <f>VLOOKUP(G2755,[1]Macrodata_CCF!$A$3:$B$55,2,FALSE)</f>
        <v>#ERROR!</v>
      </c>
      <c r="F2755" s="78">
        <v>1.0</v>
      </c>
      <c r="G2755" s="80">
        <v>14.0</v>
      </c>
      <c r="H2755" s="81">
        <v>268745.0</v>
      </c>
      <c r="I2755" s="81">
        <v>590000.0</v>
      </c>
      <c r="J2755" s="81">
        <v>413310.0</v>
      </c>
      <c r="K2755" s="81">
        <v>590000.0</v>
      </c>
      <c r="L2755" s="82">
        <v>0.4500007781980047</v>
      </c>
      <c r="N2755" s="83">
        <f t="shared" si="1"/>
        <v>0.4500007782</v>
      </c>
      <c r="O2755" s="83">
        <f t="shared" si="2"/>
        <v>0.4500007782</v>
      </c>
      <c r="Q2755" s="83">
        <f t="shared" si="3"/>
        <v>0.5445</v>
      </c>
      <c r="R2755" s="83">
        <f t="shared" si="4"/>
        <v>0.4500007782</v>
      </c>
      <c r="S2755" s="83" t="b">
        <f t="shared" si="5"/>
        <v>0</v>
      </c>
      <c r="T2755" s="72"/>
      <c r="U2755" s="72"/>
      <c r="V2755" s="72"/>
      <c r="W2755" s="72"/>
      <c r="X2755" s="72"/>
      <c r="Y2755" s="72"/>
      <c r="Z2755" s="72"/>
      <c r="AA2755" s="72"/>
      <c r="AB2755" s="72"/>
      <c r="AC2755" s="72"/>
      <c r="AD2755" s="72"/>
      <c r="AE2755" s="72"/>
      <c r="AF2755" s="72"/>
      <c r="AG2755" s="72"/>
      <c r="AH2755" s="72"/>
      <c r="AI2755" s="72"/>
      <c r="AJ2755" s="72"/>
      <c r="AK2755" s="72"/>
    </row>
    <row r="2756" ht="14.25" customHeight="1">
      <c r="A2756" s="78">
        <v>2753.0</v>
      </c>
      <c r="C2756" s="78" t="str">
        <f>VLOOKUP(G2756,[1]Macrodata_CCF!$A$3:$D$55,4,FALSE)</f>
        <v>#ERROR!</v>
      </c>
      <c r="E2756" s="79" t="str">
        <f>VLOOKUP(G2756,[1]Macrodata_CCF!$A$3:$B$55,2,FALSE)</f>
        <v>#ERROR!</v>
      </c>
      <c r="F2756" s="78">
        <v>0.0</v>
      </c>
      <c r="G2756" s="80">
        <v>49.0</v>
      </c>
      <c r="H2756" s="81">
        <v>945.0</v>
      </c>
      <c r="I2756" s="81">
        <v>10000.0</v>
      </c>
      <c r="J2756" s="81">
        <v>2120.0</v>
      </c>
      <c r="K2756" s="81">
        <v>10000.0</v>
      </c>
      <c r="L2756" s="82">
        <v>0.1297625621203755</v>
      </c>
      <c r="N2756" s="83">
        <f t="shared" si="1"/>
        <v>0.1297625621</v>
      </c>
      <c r="O2756" s="83">
        <f t="shared" si="2"/>
        <v>0.1297625621</v>
      </c>
      <c r="Q2756" s="83">
        <f t="shared" si="3"/>
        <v>0.9055</v>
      </c>
      <c r="R2756" s="83">
        <f t="shared" si="4"/>
        <v>0.1297625621</v>
      </c>
      <c r="S2756" s="83" t="b">
        <f t="shared" si="5"/>
        <v>0</v>
      </c>
      <c r="T2756" s="72"/>
      <c r="U2756" s="72"/>
      <c r="V2756" s="72"/>
      <c r="W2756" s="72"/>
      <c r="X2756" s="72"/>
      <c r="Y2756" s="72"/>
      <c r="Z2756" s="72"/>
      <c r="AA2756" s="72"/>
      <c r="AB2756" s="72"/>
      <c r="AC2756" s="72"/>
      <c r="AD2756" s="72"/>
      <c r="AE2756" s="72"/>
      <c r="AF2756" s="72"/>
      <c r="AG2756" s="72"/>
      <c r="AH2756" s="72"/>
      <c r="AI2756" s="72"/>
      <c r="AJ2756" s="72"/>
      <c r="AK2756" s="72"/>
    </row>
    <row r="2757" ht="14.25" customHeight="1">
      <c r="A2757" s="78">
        <v>2754.0</v>
      </c>
      <c r="C2757" s="78" t="str">
        <f>VLOOKUP(G2757,[1]Macrodata_CCF!$A$3:$D$55,4,FALSE)</f>
        <v>#ERROR!</v>
      </c>
      <c r="E2757" s="79" t="str">
        <f>VLOOKUP(G2757,[1]Macrodata_CCF!$A$3:$B$55,2,FALSE)</f>
        <v>#ERROR!</v>
      </c>
      <c r="F2757" s="78">
        <v>1.0</v>
      </c>
      <c r="G2757" s="80">
        <v>20.0</v>
      </c>
      <c r="H2757" s="81">
        <v>113950.0</v>
      </c>
      <c r="I2757" s="81">
        <v>320000.0</v>
      </c>
      <c r="J2757" s="81">
        <v>196370.0</v>
      </c>
      <c r="K2757" s="81">
        <v>320000.0</v>
      </c>
      <c r="L2757" s="82">
        <v>0.4</v>
      </c>
      <c r="N2757" s="83">
        <f t="shared" si="1"/>
        <v>0.4</v>
      </c>
      <c r="O2757" s="83">
        <f t="shared" si="2"/>
        <v>0.4</v>
      </c>
      <c r="Q2757" s="83">
        <f t="shared" si="3"/>
        <v>0.64390625</v>
      </c>
      <c r="R2757" s="83">
        <f t="shared" si="4"/>
        <v>0.4</v>
      </c>
      <c r="S2757" s="83" t="b">
        <f t="shared" si="5"/>
        <v>0</v>
      </c>
      <c r="T2757" s="72"/>
      <c r="U2757" s="72"/>
      <c r="V2757" s="72"/>
      <c r="W2757" s="72"/>
      <c r="X2757" s="72"/>
      <c r="Y2757" s="72"/>
      <c r="Z2757" s="72"/>
      <c r="AA2757" s="72"/>
      <c r="AB2757" s="72"/>
      <c r="AC2757" s="72"/>
      <c r="AD2757" s="72"/>
      <c r="AE2757" s="72"/>
      <c r="AF2757" s="72"/>
      <c r="AG2757" s="72"/>
      <c r="AH2757" s="72"/>
      <c r="AI2757" s="72"/>
      <c r="AJ2757" s="72"/>
      <c r="AK2757" s="72"/>
    </row>
    <row r="2758" ht="14.25" customHeight="1">
      <c r="A2758" s="78">
        <v>2755.0</v>
      </c>
      <c r="C2758" s="78" t="str">
        <f>VLOOKUP(G2758,[1]Macrodata_CCF!$A$3:$D$55,4,FALSE)</f>
        <v>#ERROR!</v>
      </c>
      <c r="E2758" s="79" t="str">
        <f>VLOOKUP(G2758,[1]Macrodata_CCF!$A$3:$B$55,2,FALSE)</f>
        <v>#ERROR!</v>
      </c>
      <c r="F2758" s="78">
        <v>0.0</v>
      </c>
      <c r="G2758" s="80">
        <v>18.0</v>
      </c>
      <c r="H2758" s="81">
        <v>31420.0</v>
      </c>
      <c r="I2758" s="81">
        <v>110000.0</v>
      </c>
      <c r="J2758" s="81">
        <v>42420.0</v>
      </c>
      <c r="K2758" s="81">
        <v>110000.0</v>
      </c>
      <c r="L2758" s="82">
        <v>0.1399847289386612</v>
      </c>
      <c r="N2758" s="83">
        <f t="shared" si="1"/>
        <v>0.1399847289</v>
      </c>
      <c r="O2758" s="83">
        <f t="shared" si="2"/>
        <v>0.1399847289</v>
      </c>
      <c r="Q2758" s="83">
        <f t="shared" si="3"/>
        <v>0.7143636364</v>
      </c>
      <c r="R2758" s="83">
        <f t="shared" si="4"/>
        <v>0.1399847289</v>
      </c>
      <c r="S2758" s="83" t="b">
        <f t="shared" si="5"/>
        <v>0</v>
      </c>
      <c r="T2758" s="72"/>
      <c r="U2758" s="72"/>
      <c r="V2758" s="72"/>
      <c r="W2758" s="72"/>
      <c r="X2758" s="72"/>
      <c r="Y2758" s="72"/>
      <c r="Z2758" s="72"/>
      <c r="AA2758" s="72"/>
      <c r="AB2758" s="72"/>
      <c r="AC2758" s="72"/>
      <c r="AD2758" s="72"/>
      <c r="AE2758" s="72"/>
      <c r="AF2758" s="72"/>
      <c r="AG2758" s="72"/>
      <c r="AH2758" s="72"/>
      <c r="AI2758" s="72"/>
      <c r="AJ2758" s="72"/>
      <c r="AK2758" s="72"/>
    </row>
    <row r="2759" ht="14.25" customHeight="1">
      <c r="A2759" s="78">
        <v>2756.0</v>
      </c>
      <c r="C2759" s="78" t="str">
        <f>VLOOKUP(G2759,[1]Macrodata_CCF!$A$3:$D$55,4,FALSE)</f>
        <v>#ERROR!</v>
      </c>
      <c r="E2759" s="79" t="str">
        <f>VLOOKUP(G2759,[1]Macrodata_CCF!$A$3:$B$55,2,FALSE)</f>
        <v>#ERROR!</v>
      </c>
      <c r="F2759" s="78">
        <v>0.0</v>
      </c>
      <c r="G2759" s="80">
        <v>32.0</v>
      </c>
      <c r="H2759" s="81">
        <v>844805.0</v>
      </c>
      <c r="I2759" s="81">
        <v>970000.0</v>
      </c>
      <c r="J2759" s="81">
        <v>866090.0</v>
      </c>
      <c r="K2759" s="81">
        <v>970000.0</v>
      </c>
      <c r="L2759" s="82">
        <v>0.1700147769479612</v>
      </c>
      <c r="N2759" s="83">
        <f t="shared" si="1"/>
        <v>0.1700147769</v>
      </c>
      <c r="O2759" s="83">
        <f t="shared" si="2"/>
        <v>0.1700147769</v>
      </c>
      <c r="Q2759" s="83">
        <f t="shared" si="3"/>
        <v>0.1290670103</v>
      </c>
      <c r="R2759" s="83">
        <f t="shared" si="4"/>
        <v>0.1700147769</v>
      </c>
      <c r="S2759" s="83" t="b">
        <f t="shared" si="5"/>
        <v>0</v>
      </c>
      <c r="T2759" s="72"/>
      <c r="U2759" s="72"/>
      <c r="V2759" s="72"/>
      <c r="W2759" s="72"/>
      <c r="X2759" s="72"/>
      <c r="Y2759" s="72"/>
      <c r="Z2759" s="72"/>
      <c r="AA2759" s="72"/>
      <c r="AB2759" s="72"/>
      <c r="AC2759" s="72"/>
      <c r="AD2759" s="72"/>
      <c r="AE2759" s="72"/>
      <c r="AF2759" s="72"/>
      <c r="AG2759" s="72"/>
      <c r="AH2759" s="72"/>
      <c r="AI2759" s="72"/>
      <c r="AJ2759" s="72"/>
      <c r="AK2759" s="72"/>
    </row>
    <row r="2760" ht="14.25" customHeight="1">
      <c r="A2760" s="78">
        <v>2757.0</v>
      </c>
      <c r="C2760" s="78" t="str">
        <f>VLOOKUP(G2760,[1]Macrodata_CCF!$A$3:$D$55,4,FALSE)</f>
        <v>#ERROR!</v>
      </c>
      <c r="E2760" s="79" t="str">
        <f>VLOOKUP(G2760,[1]Macrodata_CCF!$A$3:$B$55,2,FALSE)</f>
        <v>#ERROR!</v>
      </c>
      <c r="F2760" s="78">
        <v>1.0</v>
      </c>
      <c r="G2760" s="80">
        <v>21.0</v>
      </c>
      <c r="H2760" s="81">
        <v>567275.0</v>
      </c>
      <c r="I2760" s="81">
        <v>570000.0</v>
      </c>
      <c r="J2760" s="81">
        <v>568475.0</v>
      </c>
      <c r="K2760" s="81">
        <v>570000.0</v>
      </c>
      <c r="L2760" s="82">
        <v>0.4403669724770642</v>
      </c>
      <c r="N2760" s="83">
        <f t="shared" si="1"/>
        <v>0.4403669725</v>
      </c>
      <c r="O2760" s="83">
        <f t="shared" si="2"/>
        <v>0.4403669725</v>
      </c>
      <c r="Q2760" s="83">
        <f t="shared" si="3"/>
        <v>0.004780701754</v>
      </c>
      <c r="R2760" s="83">
        <f t="shared" si="4"/>
        <v>0.002105263158</v>
      </c>
      <c r="S2760" s="83" t="b">
        <f t="shared" si="5"/>
        <v>0</v>
      </c>
      <c r="T2760" s="72"/>
      <c r="U2760" s="72"/>
      <c r="V2760" s="72"/>
      <c r="W2760" s="72"/>
      <c r="X2760" s="72"/>
      <c r="Y2760" s="72"/>
      <c r="Z2760" s="72"/>
      <c r="AA2760" s="72"/>
      <c r="AB2760" s="72"/>
      <c r="AC2760" s="72"/>
      <c r="AD2760" s="72"/>
      <c r="AE2760" s="72"/>
      <c r="AF2760" s="72"/>
      <c r="AG2760" s="72"/>
      <c r="AH2760" s="72"/>
      <c r="AI2760" s="72"/>
      <c r="AJ2760" s="72"/>
      <c r="AK2760" s="72"/>
    </row>
    <row r="2761" ht="14.25" customHeight="1">
      <c r="A2761" s="78">
        <v>2758.0</v>
      </c>
      <c r="C2761" s="78" t="str">
        <f>VLOOKUP(G2761,[1]Macrodata_CCF!$A$3:$D$55,4,FALSE)</f>
        <v>#ERROR!</v>
      </c>
      <c r="E2761" s="79" t="str">
        <f>VLOOKUP(G2761,[1]Macrodata_CCF!$A$3:$B$55,2,FALSE)</f>
        <v>#ERROR!</v>
      </c>
      <c r="F2761" s="78">
        <v>0.0</v>
      </c>
      <c r="G2761" s="80">
        <v>3.0</v>
      </c>
      <c r="H2761" s="81">
        <v>0.0</v>
      </c>
      <c r="I2761" s="81">
        <v>490000.0</v>
      </c>
      <c r="J2761" s="81">
        <v>0.0</v>
      </c>
      <c r="K2761" s="81">
        <v>490000.0</v>
      </c>
      <c r="L2761" s="82">
        <v>0.0</v>
      </c>
      <c r="N2761" s="83">
        <f t="shared" si="1"/>
        <v>0</v>
      </c>
      <c r="O2761" s="83">
        <f t="shared" si="2"/>
        <v>0</v>
      </c>
      <c r="Q2761" s="83">
        <f t="shared" si="3"/>
        <v>1</v>
      </c>
      <c r="R2761" s="83">
        <f t="shared" si="4"/>
        <v>0</v>
      </c>
      <c r="S2761" s="83" t="b">
        <f t="shared" si="5"/>
        <v>0</v>
      </c>
      <c r="T2761" s="72"/>
      <c r="U2761" s="72"/>
      <c r="V2761" s="72"/>
      <c r="W2761" s="72"/>
      <c r="X2761" s="72"/>
      <c r="Y2761" s="72"/>
      <c r="Z2761" s="72"/>
      <c r="AA2761" s="72"/>
      <c r="AB2761" s="72"/>
      <c r="AC2761" s="72"/>
      <c r="AD2761" s="72"/>
      <c r="AE2761" s="72"/>
      <c r="AF2761" s="72"/>
      <c r="AG2761" s="72"/>
      <c r="AH2761" s="72"/>
      <c r="AI2761" s="72"/>
      <c r="AJ2761" s="72"/>
      <c r="AK2761" s="72"/>
    </row>
    <row r="2762" ht="14.25" customHeight="1">
      <c r="A2762" s="78">
        <v>2759.0</v>
      </c>
      <c r="C2762" s="78" t="str">
        <f>VLOOKUP(G2762,[1]Macrodata_CCF!$A$3:$D$55,4,FALSE)</f>
        <v>#ERROR!</v>
      </c>
      <c r="E2762" s="79" t="str">
        <f>VLOOKUP(G2762,[1]Macrodata_CCF!$A$3:$B$55,2,FALSE)</f>
        <v>#ERROR!</v>
      </c>
      <c r="F2762" s="78">
        <v>0.0</v>
      </c>
      <c r="G2762" s="80">
        <v>31.0</v>
      </c>
      <c r="H2762" s="81">
        <v>739955.0</v>
      </c>
      <c r="I2762" s="81">
        <v>1000000.0</v>
      </c>
      <c r="J2762" s="81">
        <v>784165.0</v>
      </c>
      <c r="K2762" s="81">
        <v>1000000.0</v>
      </c>
      <c r="L2762" s="82">
        <v>0.1700090368974601</v>
      </c>
      <c r="N2762" s="83">
        <f t="shared" si="1"/>
        <v>0.1700090369</v>
      </c>
      <c r="O2762" s="83">
        <f t="shared" si="2"/>
        <v>0.1700090369</v>
      </c>
      <c r="Q2762" s="83">
        <f t="shared" si="3"/>
        <v>0.260045</v>
      </c>
      <c r="R2762" s="83">
        <f t="shared" si="4"/>
        <v>0.1700090369</v>
      </c>
      <c r="S2762" s="83" t="b">
        <f t="shared" si="5"/>
        <v>0</v>
      </c>
      <c r="T2762" s="72"/>
      <c r="U2762" s="72"/>
      <c r="V2762" s="72"/>
      <c r="W2762" s="72"/>
      <c r="X2762" s="72"/>
      <c r="Y2762" s="72"/>
      <c r="Z2762" s="72"/>
      <c r="AA2762" s="72"/>
      <c r="AB2762" s="72"/>
      <c r="AC2762" s="72"/>
      <c r="AD2762" s="72"/>
      <c r="AE2762" s="72"/>
      <c r="AF2762" s="72"/>
      <c r="AG2762" s="72"/>
      <c r="AH2762" s="72"/>
      <c r="AI2762" s="72"/>
      <c r="AJ2762" s="72"/>
      <c r="AK2762" s="72"/>
    </row>
    <row r="2763" ht="14.25" customHeight="1">
      <c r="A2763" s="78">
        <v>2760.0</v>
      </c>
      <c r="C2763" s="78" t="str">
        <f>VLOOKUP(G2763,[1]Macrodata_CCF!$A$3:$D$55,4,FALSE)</f>
        <v>#ERROR!</v>
      </c>
      <c r="E2763" s="79" t="str">
        <f>VLOOKUP(G2763,[1]Macrodata_CCF!$A$3:$B$55,2,FALSE)</f>
        <v>#ERROR!</v>
      </c>
      <c r="F2763" s="78">
        <v>0.0</v>
      </c>
      <c r="G2763" s="80">
        <v>42.0</v>
      </c>
      <c r="H2763" s="81">
        <v>362300.0</v>
      </c>
      <c r="I2763" s="81">
        <v>460000.0</v>
      </c>
      <c r="J2763" s="81">
        <v>396495.0</v>
      </c>
      <c r="K2763" s="81">
        <v>460000.0</v>
      </c>
      <c r="L2763" s="82">
        <v>0.35</v>
      </c>
      <c r="N2763" s="83">
        <f t="shared" si="1"/>
        <v>0.35</v>
      </c>
      <c r="O2763" s="83">
        <f t="shared" si="2"/>
        <v>0.35</v>
      </c>
      <c r="Q2763" s="83">
        <f t="shared" si="3"/>
        <v>0.2123913043</v>
      </c>
      <c r="R2763" s="83">
        <f t="shared" si="4"/>
        <v>0.35</v>
      </c>
      <c r="S2763" s="83" t="b">
        <f t="shared" si="5"/>
        <v>0</v>
      </c>
      <c r="T2763" s="72"/>
      <c r="U2763" s="72"/>
      <c r="V2763" s="72"/>
      <c r="W2763" s="72"/>
      <c r="X2763" s="72"/>
      <c r="Y2763" s="72"/>
      <c r="Z2763" s="72"/>
      <c r="AA2763" s="72"/>
      <c r="AB2763" s="72"/>
      <c r="AC2763" s="72"/>
      <c r="AD2763" s="72"/>
      <c r="AE2763" s="72"/>
      <c r="AF2763" s="72"/>
      <c r="AG2763" s="72"/>
      <c r="AH2763" s="72"/>
      <c r="AI2763" s="72"/>
      <c r="AJ2763" s="72"/>
      <c r="AK2763" s="72"/>
    </row>
    <row r="2764" ht="14.25" customHeight="1">
      <c r="A2764" s="78">
        <v>2761.0</v>
      </c>
      <c r="C2764" s="78" t="str">
        <f>VLOOKUP(G2764,[1]Macrodata_CCF!$A$3:$D$55,4,FALSE)</f>
        <v>#ERROR!</v>
      </c>
      <c r="E2764" s="79" t="str">
        <f>VLOOKUP(G2764,[1]Macrodata_CCF!$A$3:$B$55,2,FALSE)</f>
        <v>#ERROR!</v>
      </c>
      <c r="F2764" s="78">
        <v>0.0</v>
      </c>
      <c r="G2764" s="80">
        <v>53.0</v>
      </c>
      <c r="H2764" s="81">
        <v>312000.0</v>
      </c>
      <c r="I2764" s="81">
        <v>680000.0</v>
      </c>
      <c r="J2764" s="81">
        <v>356160.0</v>
      </c>
      <c r="K2764" s="81">
        <v>884000.0</v>
      </c>
      <c r="L2764" s="82">
        <v>0.12</v>
      </c>
      <c r="N2764" s="83">
        <f t="shared" si="1"/>
        <v>0.12</v>
      </c>
      <c r="O2764" s="83">
        <f t="shared" si="2"/>
        <v>0.12</v>
      </c>
      <c r="Q2764" s="83">
        <f t="shared" si="3"/>
        <v>0.5411764706</v>
      </c>
      <c r="R2764" s="83">
        <f t="shared" si="4"/>
        <v>0.12</v>
      </c>
      <c r="S2764" s="83" t="b">
        <f t="shared" si="5"/>
        <v>0</v>
      </c>
      <c r="T2764" s="72"/>
      <c r="U2764" s="72"/>
      <c r="V2764" s="72"/>
      <c r="W2764" s="72"/>
      <c r="X2764" s="72"/>
      <c r="Y2764" s="72"/>
      <c r="Z2764" s="72"/>
      <c r="AA2764" s="72"/>
      <c r="AB2764" s="72"/>
      <c r="AC2764" s="72"/>
      <c r="AD2764" s="72"/>
      <c r="AE2764" s="72"/>
      <c r="AF2764" s="72"/>
      <c r="AG2764" s="72"/>
      <c r="AH2764" s="72"/>
      <c r="AI2764" s="72"/>
      <c r="AJ2764" s="72"/>
      <c r="AK2764" s="72"/>
    </row>
    <row r="2765" ht="14.25" customHeight="1">
      <c r="A2765" s="78">
        <v>2762.0</v>
      </c>
      <c r="C2765" s="78" t="str">
        <f>VLOOKUP(G2765,[1]Macrodata_CCF!$A$3:$D$55,4,FALSE)</f>
        <v>#ERROR!</v>
      </c>
      <c r="E2765" s="79" t="str">
        <f>VLOOKUP(G2765,[1]Macrodata_CCF!$A$3:$B$55,2,FALSE)</f>
        <v>#ERROR!</v>
      </c>
      <c r="F2765" s="78">
        <v>0.0</v>
      </c>
      <c r="G2765" s="80">
        <v>40.0</v>
      </c>
      <c r="H2765" s="81">
        <v>582955.0</v>
      </c>
      <c r="I2765" s="81">
        <v>750000.0</v>
      </c>
      <c r="J2765" s="81">
        <v>589635.0</v>
      </c>
      <c r="K2765" s="81">
        <v>750000.0</v>
      </c>
      <c r="L2765" s="82">
        <v>0.03998922446047472</v>
      </c>
      <c r="N2765" s="83">
        <f t="shared" si="1"/>
        <v>0.03998922446</v>
      </c>
      <c r="O2765" s="83">
        <f t="shared" si="2"/>
        <v>0.03998922446</v>
      </c>
      <c r="Q2765" s="83">
        <f t="shared" si="3"/>
        <v>0.2227266667</v>
      </c>
      <c r="R2765" s="83">
        <f t="shared" si="4"/>
        <v>0.03998922446</v>
      </c>
      <c r="S2765" s="83" t="b">
        <f t="shared" si="5"/>
        <v>0</v>
      </c>
      <c r="T2765" s="72"/>
      <c r="U2765" s="72"/>
      <c r="V2765" s="72"/>
      <c r="W2765" s="72"/>
      <c r="X2765" s="72"/>
      <c r="Y2765" s="72"/>
      <c r="Z2765" s="72"/>
      <c r="AA2765" s="72"/>
      <c r="AB2765" s="72"/>
      <c r="AC2765" s="72"/>
      <c r="AD2765" s="72"/>
      <c r="AE2765" s="72"/>
      <c r="AF2765" s="72"/>
      <c r="AG2765" s="72"/>
      <c r="AH2765" s="72"/>
      <c r="AI2765" s="72"/>
      <c r="AJ2765" s="72"/>
      <c r="AK2765" s="72"/>
    </row>
    <row r="2766" ht="14.25" customHeight="1">
      <c r="A2766" s="78">
        <v>2763.0</v>
      </c>
      <c r="C2766" s="78" t="str">
        <f>VLOOKUP(G2766,[1]Macrodata_CCF!$A$3:$D$55,4,FALSE)</f>
        <v>#ERROR!</v>
      </c>
      <c r="E2766" s="79" t="str">
        <f>VLOOKUP(G2766,[1]Macrodata_CCF!$A$3:$B$55,2,FALSE)</f>
        <v>#ERROR!</v>
      </c>
      <c r="F2766" s="78">
        <v>0.0</v>
      </c>
      <c r="G2766" s="80">
        <v>16.0</v>
      </c>
      <c r="H2766" s="81">
        <v>280945.0</v>
      </c>
      <c r="I2766" s="81">
        <v>360000.0</v>
      </c>
      <c r="J2766" s="81">
        <v>294385.0</v>
      </c>
      <c r="K2766" s="81">
        <v>360000.0</v>
      </c>
      <c r="L2766" s="82">
        <v>0.1700082221238378</v>
      </c>
      <c r="N2766" s="83">
        <f t="shared" si="1"/>
        <v>0.1700082221</v>
      </c>
      <c r="O2766" s="83">
        <f t="shared" si="2"/>
        <v>0.1700082221</v>
      </c>
      <c r="Q2766" s="83">
        <f t="shared" si="3"/>
        <v>0.2195972222</v>
      </c>
      <c r="R2766" s="83">
        <f t="shared" si="4"/>
        <v>0.1700082221</v>
      </c>
      <c r="S2766" s="83" t="b">
        <f t="shared" si="5"/>
        <v>0</v>
      </c>
      <c r="T2766" s="72"/>
      <c r="U2766" s="72"/>
      <c r="V2766" s="72"/>
      <c r="W2766" s="72"/>
      <c r="X2766" s="72"/>
      <c r="Y2766" s="72"/>
      <c r="Z2766" s="72"/>
      <c r="AA2766" s="72"/>
      <c r="AB2766" s="72"/>
      <c r="AC2766" s="72"/>
      <c r="AD2766" s="72"/>
      <c r="AE2766" s="72"/>
      <c r="AF2766" s="72"/>
      <c r="AG2766" s="72"/>
      <c r="AH2766" s="72"/>
      <c r="AI2766" s="72"/>
      <c r="AJ2766" s="72"/>
      <c r="AK2766" s="72"/>
    </row>
    <row r="2767" ht="14.25" customHeight="1">
      <c r="A2767" s="78">
        <v>2764.0</v>
      </c>
      <c r="C2767" s="78" t="str">
        <f>VLOOKUP(G2767,[1]Macrodata_CCF!$A$3:$D$55,4,FALSE)</f>
        <v>#ERROR!</v>
      </c>
      <c r="E2767" s="79" t="str">
        <f>VLOOKUP(G2767,[1]Macrodata_CCF!$A$3:$B$55,2,FALSE)</f>
        <v>#ERROR!</v>
      </c>
      <c r="F2767" s="78">
        <v>0.0</v>
      </c>
      <c r="G2767" s="80">
        <v>10.0</v>
      </c>
      <c r="H2767" s="81">
        <v>67110.0</v>
      </c>
      <c r="I2767" s="81">
        <v>220000.0</v>
      </c>
      <c r="J2767" s="81">
        <v>47235.0</v>
      </c>
      <c r="K2767" s="81">
        <v>308000.0</v>
      </c>
      <c r="L2767" s="82">
        <v>-0.1299954215449016</v>
      </c>
      <c r="N2767" s="83">
        <f t="shared" si="1"/>
        <v>-0.1299954215</v>
      </c>
      <c r="O2767" s="83">
        <f t="shared" si="2"/>
        <v>0</v>
      </c>
      <c r="Q2767" s="83">
        <f t="shared" si="3"/>
        <v>0.6949545455</v>
      </c>
      <c r="R2767" s="83">
        <f t="shared" si="4"/>
        <v>-0.1299954215</v>
      </c>
      <c r="S2767" s="83" t="b">
        <f t="shared" si="5"/>
        <v>0</v>
      </c>
      <c r="T2767" s="72"/>
      <c r="U2767" s="72"/>
      <c r="V2767" s="72"/>
      <c r="W2767" s="72"/>
      <c r="X2767" s="72"/>
      <c r="Y2767" s="72"/>
      <c r="Z2767" s="72"/>
      <c r="AA2767" s="72"/>
      <c r="AB2767" s="72"/>
      <c r="AC2767" s="72"/>
      <c r="AD2767" s="72"/>
      <c r="AE2767" s="72"/>
      <c r="AF2767" s="72"/>
      <c r="AG2767" s="72"/>
      <c r="AH2767" s="72"/>
      <c r="AI2767" s="72"/>
      <c r="AJ2767" s="72"/>
      <c r="AK2767" s="72"/>
    </row>
    <row r="2768" ht="14.25" customHeight="1">
      <c r="A2768" s="78">
        <v>2765.0</v>
      </c>
      <c r="C2768" s="78" t="str">
        <f>VLOOKUP(G2768,[1]Macrodata_CCF!$A$3:$D$55,4,FALSE)</f>
        <v>#ERROR!</v>
      </c>
      <c r="E2768" s="79" t="str">
        <f>VLOOKUP(G2768,[1]Macrodata_CCF!$A$3:$B$55,2,FALSE)</f>
        <v>#ERROR!</v>
      </c>
      <c r="F2768" s="78">
        <v>1.0</v>
      </c>
      <c r="G2768" s="80">
        <v>23.0</v>
      </c>
      <c r="H2768" s="81">
        <v>46365.0</v>
      </c>
      <c r="I2768" s="81">
        <v>350000.0</v>
      </c>
      <c r="J2768" s="81">
        <v>189075.0</v>
      </c>
      <c r="K2768" s="81">
        <v>595000.0</v>
      </c>
      <c r="L2768" s="82">
        <v>0.470005104813345</v>
      </c>
      <c r="N2768" s="83">
        <f t="shared" si="1"/>
        <v>0.4700051048</v>
      </c>
      <c r="O2768" s="83">
        <f t="shared" si="2"/>
        <v>0.4700051048</v>
      </c>
      <c r="Q2768" s="83">
        <f t="shared" si="3"/>
        <v>0.8675285714</v>
      </c>
      <c r="R2768" s="83">
        <f t="shared" si="4"/>
        <v>0.4700051048</v>
      </c>
      <c r="S2768" s="83" t="b">
        <f t="shared" si="5"/>
        <v>0</v>
      </c>
      <c r="T2768" s="72"/>
      <c r="U2768" s="72"/>
      <c r="V2768" s="72"/>
      <c r="W2768" s="72"/>
      <c r="X2768" s="72"/>
      <c r="Y2768" s="72"/>
      <c r="Z2768" s="72"/>
      <c r="AA2768" s="72"/>
      <c r="AB2768" s="72"/>
      <c r="AC2768" s="72"/>
      <c r="AD2768" s="72"/>
      <c r="AE2768" s="72"/>
      <c r="AF2768" s="72"/>
      <c r="AG2768" s="72"/>
      <c r="AH2768" s="72"/>
      <c r="AI2768" s="72"/>
      <c r="AJ2768" s="72"/>
      <c r="AK2768" s="72"/>
    </row>
    <row r="2769" ht="14.25" customHeight="1">
      <c r="A2769" s="78">
        <v>2766.0</v>
      </c>
      <c r="C2769" s="78" t="str">
        <f>VLOOKUP(G2769,[1]Macrodata_CCF!$A$3:$D$55,4,FALSE)</f>
        <v>#ERROR!</v>
      </c>
      <c r="E2769" s="79" t="str">
        <f>VLOOKUP(G2769,[1]Macrodata_CCF!$A$3:$B$55,2,FALSE)</f>
        <v>#ERROR!</v>
      </c>
      <c r="F2769" s="78">
        <v>0.0</v>
      </c>
      <c r="G2769" s="80">
        <v>41.0</v>
      </c>
      <c r="H2769" s="81">
        <v>107400.0</v>
      </c>
      <c r="I2769" s="81">
        <v>190000.0</v>
      </c>
      <c r="J2769" s="81">
        <v>125570.0</v>
      </c>
      <c r="K2769" s="81">
        <v>190000.0</v>
      </c>
      <c r="L2769" s="82">
        <v>0.2199757869249395</v>
      </c>
      <c r="N2769" s="83">
        <f t="shared" si="1"/>
        <v>0.2199757869</v>
      </c>
      <c r="O2769" s="83">
        <f t="shared" si="2"/>
        <v>0.2199757869</v>
      </c>
      <c r="Q2769" s="83">
        <f t="shared" si="3"/>
        <v>0.4347368421</v>
      </c>
      <c r="R2769" s="83">
        <f t="shared" si="4"/>
        <v>0.2199757869</v>
      </c>
      <c r="S2769" s="83" t="b">
        <f t="shared" si="5"/>
        <v>0</v>
      </c>
      <c r="T2769" s="72"/>
      <c r="U2769" s="72"/>
      <c r="V2769" s="72"/>
      <c r="W2769" s="72"/>
      <c r="X2769" s="72"/>
      <c r="Y2769" s="72"/>
      <c r="Z2769" s="72"/>
      <c r="AA2769" s="72"/>
      <c r="AB2769" s="72"/>
      <c r="AC2769" s="72"/>
      <c r="AD2769" s="72"/>
      <c r="AE2769" s="72"/>
      <c r="AF2769" s="72"/>
      <c r="AG2769" s="72"/>
      <c r="AH2769" s="72"/>
      <c r="AI2769" s="72"/>
      <c r="AJ2769" s="72"/>
      <c r="AK2769" s="72"/>
    </row>
    <row r="2770" ht="14.25" customHeight="1">
      <c r="A2770" s="78">
        <v>2767.0</v>
      </c>
      <c r="C2770" s="78" t="str">
        <f>VLOOKUP(G2770,[1]Macrodata_CCF!$A$3:$D$55,4,FALSE)</f>
        <v>#ERROR!</v>
      </c>
      <c r="E2770" s="79" t="str">
        <f>VLOOKUP(G2770,[1]Macrodata_CCF!$A$3:$B$55,2,FALSE)</f>
        <v>#ERROR!</v>
      </c>
      <c r="F2770" s="78">
        <v>0.0</v>
      </c>
      <c r="G2770" s="80">
        <v>32.0</v>
      </c>
      <c r="H2770" s="81">
        <v>52785.0</v>
      </c>
      <c r="I2770" s="81">
        <v>650000.0</v>
      </c>
      <c r="J2770" s="81">
        <v>154310.0</v>
      </c>
      <c r="K2770" s="81">
        <v>1170000.0</v>
      </c>
      <c r="L2770" s="82">
        <v>0.1699974046197768</v>
      </c>
      <c r="N2770" s="83">
        <f t="shared" si="1"/>
        <v>0.1699974046</v>
      </c>
      <c r="O2770" s="83">
        <f t="shared" si="2"/>
        <v>0.1699974046</v>
      </c>
      <c r="Q2770" s="83">
        <f t="shared" si="3"/>
        <v>0.9187923077</v>
      </c>
      <c r="R2770" s="83">
        <f t="shared" si="4"/>
        <v>0.1699974046</v>
      </c>
      <c r="S2770" s="83" t="b">
        <f t="shared" si="5"/>
        <v>0</v>
      </c>
      <c r="T2770" s="72"/>
      <c r="U2770" s="72"/>
      <c r="V2770" s="72"/>
      <c r="W2770" s="72"/>
      <c r="X2770" s="72"/>
      <c r="Y2770" s="72"/>
      <c r="Z2770" s="72"/>
      <c r="AA2770" s="72"/>
      <c r="AB2770" s="72"/>
      <c r="AC2770" s="72"/>
      <c r="AD2770" s="72"/>
      <c r="AE2770" s="72"/>
      <c r="AF2770" s="72"/>
      <c r="AG2770" s="72"/>
      <c r="AH2770" s="72"/>
      <c r="AI2770" s="72"/>
      <c r="AJ2770" s="72"/>
      <c r="AK2770" s="72"/>
    </row>
    <row r="2771" ht="14.25" customHeight="1">
      <c r="A2771" s="78">
        <v>2768.0</v>
      </c>
      <c r="C2771" s="78" t="str">
        <f>VLOOKUP(G2771,[1]Macrodata_CCF!$A$3:$D$55,4,FALSE)</f>
        <v>#ERROR!</v>
      </c>
      <c r="E2771" s="79" t="str">
        <f>VLOOKUP(G2771,[1]Macrodata_CCF!$A$3:$B$55,2,FALSE)</f>
        <v>#ERROR!</v>
      </c>
      <c r="F2771" s="78">
        <v>0.0</v>
      </c>
      <c r="G2771" s="80">
        <v>5.0</v>
      </c>
      <c r="H2771" s="81">
        <v>261045.0</v>
      </c>
      <c r="I2771" s="81">
        <v>740000.0</v>
      </c>
      <c r="J2771" s="81">
        <v>423890.0</v>
      </c>
      <c r="K2771" s="81">
        <v>740000.0</v>
      </c>
      <c r="L2771" s="82">
        <v>0.3400006263636459</v>
      </c>
      <c r="N2771" s="83">
        <f t="shared" si="1"/>
        <v>0.3400006264</v>
      </c>
      <c r="O2771" s="83">
        <f t="shared" si="2"/>
        <v>0.3400006264</v>
      </c>
      <c r="Q2771" s="83">
        <f t="shared" si="3"/>
        <v>0.6472364865</v>
      </c>
      <c r="R2771" s="83">
        <f t="shared" si="4"/>
        <v>0.3400006264</v>
      </c>
      <c r="S2771" s="83" t="b">
        <f t="shared" si="5"/>
        <v>0</v>
      </c>
      <c r="T2771" s="72"/>
      <c r="U2771" s="72"/>
      <c r="V2771" s="72"/>
      <c r="W2771" s="72"/>
      <c r="X2771" s="72"/>
      <c r="Y2771" s="72"/>
      <c r="Z2771" s="72"/>
      <c r="AA2771" s="72"/>
      <c r="AB2771" s="72"/>
      <c r="AC2771" s="72"/>
      <c r="AD2771" s="72"/>
      <c r="AE2771" s="72"/>
      <c r="AF2771" s="72"/>
      <c r="AG2771" s="72"/>
      <c r="AH2771" s="72"/>
      <c r="AI2771" s="72"/>
      <c r="AJ2771" s="72"/>
      <c r="AK2771" s="72"/>
    </row>
    <row r="2772" ht="14.25" customHeight="1">
      <c r="A2772" s="78">
        <v>2769.0</v>
      </c>
      <c r="C2772" s="78" t="str">
        <f>VLOOKUP(G2772,[1]Macrodata_CCF!$A$3:$D$55,4,FALSE)</f>
        <v>#ERROR!</v>
      </c>
      <c r="E2772" s="79" t="str">
        <f>VLOOKUP(G2772,[1]Macrodata_CCF!$A$3:$B$55,2,FALSE)</f>
        <v>#ERROR!</v>
      </c>
      <c r="F2772" s="78">
        <v>0.0</v>
      </c>
      <c r="G2772" s="80">
        <v>45.0</v>
      </c>
      <c r="H2772" s="81">
        <v>111210.0</v>
      </c>
      <c r="I2772" s="81">
        <v>280000.0</v>
      </c>
      <c r="J2772" s="81">
        <v>136530.0</v>
      </c>
      <c r="K2772" s="81">
        <v>280000.0</v>
      </c>
      <c r="L2772" s="82">
        <v>0.1500088867823923</v>
      </c>
      <c r="N2772" s="83">
        <f t="shared" si="1"/>
        <v>0.1500088868</v>
      </c>
      <c r="O2772" s="83">
        <f t="shared" si="2"/>
        <v>0.1500088868</v>
      </c>
      <c r="Q2772" s="83">
        <f t="shared" si="3"/>
        <v>0.6028214286</v>
      </c>
      <c r="R2772" s="83">
        <f t="shared" si="4"/>
        <v>0.1500088868</v>
      </c>
      <c r="S2772" s="83" t="b">
        <f t="shared" si="5"/>
        <v>0</v>
      </c>
      <c r="T2772" s="72"/>
      <c r="U2772" s="72"/>
      <c r="V2772" s="72"/>
      <c r="W2772" s="72"/>
      <c r="X2772" s="72"/>
      <c r="Y2772" s="72"/>
      <c r="Z2772" s="72"/>
      <c r="AA2772" s="72"/>
      <c r="AB2772" s="72"/>
      <c r="AC2772" s="72"/>
      <c r="AD2772" s="72"/>
      <c r="AE2772" s="72"/>
      <c r="AF2772" s="72"/>
      <c r="AG2772" s="72"/>
      <c r="AH2772" s="72"/>
      <c r="AI2772" s="72"/>
      <c r="AJ2772" s="72"/>
      <c r="AK2772" s="72"/>
    </row>
    <row r="2773" ht="14.25" customHeight="1">
      <c r="A2773" s="78">
        <v>2770.0</v>
      </c>
      <c r="C2773" s="78" t="str">
        <f>VLOOKUP(G2773,[1]Macrodata_CCF!$A$3:$D$55,4,FALSE)</f>
        <v>#ERROR!</v>
      </c>
      <c r="E2773" s="79" t="str">
        <f>VLOOKUP(G2773,[1]Macrodata_CCF!$A$3:$B$55,2,FALSE)</f>
        <v>#ERROR!</v>
      </c>
      <c r="F2773" s="78">
        <v>0.0</v>
      </c>
      <c r="G2773" s="80">
        <v>17.0</v>
      </c>
      <c r="H2773" s="81">
        <v>99520.0</v>
      </c>
      <c r="I2773" s="81">
        <v>150000.0</v>
      </c>
      <c r="J2773" s="81">
        <v>109615.0</v>
      </c>
      <c r="K2773" s="81">
        <v>150000.0</v>
      </c>
      <c r="L2773" s="82">
        <v>0.1999801901743265</v>
      </c>
      <c r="N2773" s="83">
        <f t="shared" si="1"/>
        <v>0.1999801902</v>
      </c>
      <c r="O2773" s="83">
        <f t="shared" si="2"/>
        <v>0.1999801902</v>
      </c>
      <c r="Q2773" s="83">
        <f t="shared" si="3"/>
        <v>0.3365333333</v>
      </c>
      <c r="R2773" s="83">
        <f t="shared" si="4"/>
        <v>0.1999801902</v>
      </c>
      <c r="S2773" s="83" t="b">
        <f t="shared" si="5"/>
        <v>0</v>
      </c>
      <c r="T2773" s="72"/>
      <c r="U2773" s="72"/>
      <c r="V2773" s="72"/>
      <c r="W2773" s="72"/>
      <c r="X2773" s="72"/>
      <c r="Y2773" s="72"/>
      <c r="Z2773" s="72"/>
      <c r="AA2773" s="72"/>
      <c r="AB2773" s="72"/>
      <c r="AC2773" s="72"/>
      <c r="AD2773" s="72"/>
      <c r="AE2773" s="72"/>
      <c r="AF2773" s="72"/>
      <c r="AG2773" s="72"/>
      <c r="AH2773" s="72"/>
      <c r="AI2773" s="72"/>
      <c r="AJ2773" s="72"/>
      <c r="AK2773" s="72"/>
    </row>
    <row r="2774" ht="14.25" customHeight="1">
      <c r="A2774" s="78">
        <v>2771.0</v>
      </c>
      <c r="C2774" s="78" t="str">
        <f>VLOOKUP(G2774,[1]Macrodata_CCF!$A$3:$D$55,4,FALSE)</f>
        <v>#ERROR!</v>
      </c>
      <c r="E2774" s="79" t="str">
        <f>VLOOKUP(G2774,[1]Macrodata_CCF!$A$3:$B$55,2,FALSE)</f>
        <v>#ERROR!</v>
      </c>
      <c r="F2774" s="78">
        <v>0.0</v>
      </c>
      <c r="G2774" s="80">
        <v>18.0</v>
      </c>
      <c r="H2774" s="81">
        <v>0.0</v>
      </c>
      <c r="I2774" s="81">
        <v>80000.0</v>
      </c>
      <c r="J2774" s="81">
        <v>13600.0</v>
      </c>
      <c r="K2774" s="81">
        <v>80000.0</v>
      </c>
      <c r="L2774" s="82">
        <v>0.17</v>
      </c>
      <c r="N2774" s="83">
        <f t="shared" si="1"/>
        <v>0.17</v>
      </c>
      <c r="O2774" s="83">
        <f t="shared" si="2"/>
        <v>0.17</v>
      </c>
      <c r="Q2774" s="83">
        <f t="shared" si="3"/>
        <v>1</v>
      </c>
      <c r="R2774" s="83">
        <f t="shared" si="4"/>
        <v>0.17</v>
      </c>
      <c r="S2774" s="83" t="b">
        <f t="shared" si="5"/>
        <v>0</v>
      </c>
      <c r="T2774" s="72"/>
      <c r="U2774" s="72"/>
      <c r="V2774" s="72"/>
      <c r="W2774" s="72"/>
      <c r="X2774" s="72"/>
      <c r="Y2774" s="72"/>
      <c r="Z2774" s="72"/>
      <c r="AA2774" s="72"/>
      <c r="AB2774" s="72"/>
      <c r="AC2774" s="72"/>
      <c r="AD2774" s="72"/>
      <c r="AE2774" s="72"/>
      <c r="AF2774" s="72"/>
      <c r="AG2774" s="72"/>
      <c r="AH2774" s="72"/>
      <c r="AI2774" s="72"/>
      <c r="AJ2774" s="72"/>
      <c r="AK2774" s="72"/>
    </row>
    <row r="2775" ht="14.25" customHeight="1">
      <c r="A2775" s="78">
        <v>2772.0</v>
      </c>
      <c r="C2775" s="78" t="str">
        <f>VLOOKUP(G2775,[1]Macrodata_CCF!$A$3:$D$55,4,FALSE)</f>
        <v>#ERROR!</v>
      </c>
      <c r="E2775" s="79" t="str">
        <f>VLOOKUP(G2775,[1]Macrodata_CCF!$A$3:$B$55,2,FALSE)</f>
        <v>#ERROR!</v>
      </c>
      <c r="F2775" s="78">
        <v>0.0</v>
      </c>
      <c r="G2775" s="80">
        <v>41.0</v>
      </c>
      <c r="H2775" s="81">
        <v>12390.0</v>
      </c>
      <c r="I2775" s="81">
        <v>70000.0</v>
      </c>
      <c r="J2775" s="81">
        <v>27945.0</v>
      </c>
      <c r="K2775" s="81">
        <v>70000.0</v>
      </c>
      <c r="L2775" s="82">
        <v>0.2700052074292658</v>
      </c>
      <c r="N2775" s="83">
        <f t="shared" si="1"/>
        <v>0.2700052074</v>
      </c>
      <c r="O2775" s="83">
        <f t="shared" si="2"/>
        <v>0.2700052074</v>
      </c>
      <c r="Q2775" s="83">
        <f t="shared" si="3"/>
        <v>0.823</v>
      </c>
      <c r="R2775" s="83">
        <f t="shared" si="4"/>
        <v>0.2700052074</v>
      </c>
      <c r="S2775" s="83" t="b">
        <f t="shared" si="5"/>
        <v>0</v>
      </c>
      <c r="T2775" s="72"/>
      <c r="U2775" s="72"/>
      <c r="V2775" s="72"/>
      <c r="W2775" s="72"/>
      <c r="X2775" s="72"/>
      <c r="Y2775" s="72"/>
      <c r="Z2775" s="72"/>
      <c r="AA2775" s="72"/>
      <c r="AB2775" s="72"/>
      <c r="AC2775" s="72"/>
      <c r="AD2775" s="72"/>
      <c r="AE2775" s="72"/>
      <c r="AF2775" s="72"/>
      <c r="AG2775" s="72"/>
      <c r="AH2775" s="72"/>
      <c r="AI2775" s="72"/>
      <c r="AJ2775" s="72"/>
      <c r="AK2775" s="72"/>
    </row>
    <row r="2776" ht="14.25" customHeight="1">
      <c r="A2776" s="78">
        <v>2773.0</v>
      </c>
      <c r="C2776" s="78" t="str">
        <f>VLOOKUP(G2776,[1]Macrodata_CCF!$A$3:$D$55,4,FALSE)</f>
        <v>#ERROR!</v>
      </c>
      <c r="E2776" s="79" t="str">
        <f>VLOOKUP(G2776,[1]Macrodata_CCF!$A$3:$B$55,2,FALSE)</f>
        <v>#ERROR!</v>
      </c>
      <c r="F2776" s="78">
        <v>0.0</v>
      </c>
      <c r="G2776" s="80">
        <v>42.0</v>
      </c>
      <c r="H2776" s="81">
        <v>0.0</v>
      </c>
      <c r="I2776" s="81">
        <v>640000.0</v>
      </c>
      <c r="J2776" s="81">
        <v>249600.0</v>
      </c>
      <c r="K2776" s="81">
        <v>640000.0</v>
      </c>
      <c r="L2776" s="82">
        <v>0.39</v>
      </c>
      <c r="N2776" s="83">
        <f t="shared" si="1"/>
        <v>0.39</v>
      </c>
      <c r="O2776" s="83">
        <f t="shared" si="2"/>
        <v>0.39</v>
      </c>
      <c r="Q2776" s="83">
        <f t="shared" si="3"/>
        <v>1</v>
      </c>
      <c r="R2776" s="83">
        <f t="shared" si="4"/>
        <v>0.39</v>
      </c>
      <c r="S2776" s="83" t="b">
        <f t="shared" si="5"/>
        <v>0</v>
      </c>
      <c r="T2776" s="72"/>
      <c r="U2776" s="72"/>
      <c r="V2776" s="72"/>
      <c r="W2776" s="72"/>
      <c r="X2776" s="72"/>
      <c r="Y2776" s="72"/>
      <c r="Z2776" s="72"/>
      <c r="AA2776" s="72"/>
      <c r="AB2776" s="72"/>
      <c r="AC2776" s="72"/>
      <c r="AD2776" s="72"/>
      <c r="AE2776" s="72"/>
      <c r="AF2776" s="72"/>
      <c r="AG2776" s="72"/>
      <c r="AH2776" s="72"/>
      <c r="AI2776" s="72"/>
      <c r="AJ2776" s="72"/>
      <c r="AK2776" s="72"/>
    </row>
    <row r="2777" ht="14.25" customHeight="1">
      <c r="A2777" s="78">
        <v>2774.0</v>
      </c>
      <c r="C2777" s="78" t="str">
        <f>VLOOKUP(G2777,[1]Macrodata_CCF!$A$3:$D$55,4,FALSE)</f>
        <v>#ERROR!</v>
      </c>
      <c r="E2777" s="79" t="str">
        <f>VLOOKUP(G2777,[1]Macrodata_CCF!$A$3:$B$55,2,FALSE)</f>
        <v>#ERROR!</v>
      </c>
      <c r="F2777" s="78">
        <v>1.0</v>
      </c>
      <c r="G2777" s="80">
        <v>10.0</v>
      </c>
      <c r="H2777" s="81">
        <v>7220.0</v>
      </c>
      <c r="I2777" s="81">
        <v>90000.0</v>
      </c>
      <c r="J2777" s="81">
        <v>41160.0</v>
      </c>
      <c r="K2777" s="81">
        <v>135000.0</v>
      </c>
      <c r="L2777" s="82">
        <v>0.4100024160425224</v>
      </c>
      <c r="N2777" s="83">
        <f t="shared" si="1"/>
        <v>0.410002416</v>
      </c>
      <c r="O2777" s="83">
        <f t="shared" si="2"/>
        <v>0.410002416</v>
      </c>
      <c r="Q2777" s="83">
        <f t="shared" si="3"/>
        <v>0.9197777778</v>
      </c>
      <c r="R2777" s="83">
        <f t="shared" si="4"/>
        <v>0.410002416</v>
      </c>
      <c r="S2777" s="83" t="b">
        <f t="shared" si="5"/>
        <v>0</v>
      </c>
      <c r="T2777" s="72"/>
      <c r="U2777" s="72"/>
      <c r="V2777" s="72"/>
      <c r="W2777" s="72"/>
      <c r="X2777" s="72"/>
      <c r="Y2777" s="72"/>
      <c r="Z2777" s="72"/>
      <c r="AA2777" s="72"/>
      <c r="AB2777" s="72"/>
      <c r="AC2777" s="72"/>
      <c r="AD2777" s="72"/>
      <c r="AE2777" s="72"/>
      <c r="AF2777" s="72"/>
      <c r="AG2777" s="72"/>
      <c r="AH2777" s="72"/>
      <c r="AI2777" s="72"/>
      <c r="AJ2777" s="72"/>
      <c r="AK2777" s="72"/>
    </row>
    <row r="2778" ht="14.25" customHeight="1">
      <c r="A2778" s="78">
        <v>2775.0</v>
      </c>
      <c r="C2778" s="78" t="str">
        <f>VLOOKUP(G2778,[1]Macrodata_CCF!$A$3:$D$55,4,FALSE)</f>
        <v>#ERROR!</v>
      </c>
      <c r="E2778" s="79" t="str">
        <f>VLOOKUP(G2778,[1]Macrodata_CCF!$A$3:$B$55,2,FALSE)</f>
        <v>#ERROR!</v>
      </c>
      <c r="F2778" s="78">
        <v>0.0</v>
      </c>
      <c r="G2778" s="80">
        <v>51.0</v>
      </c>
      <c r="H2778" s="81">
        <v>722595.0</v>
      </c>
      <c r="I2778" s="81">
        <v>1000000.0</v>
      </c>
      <c r="J2778" s="81">
        <v>730915.0</v>
      </c>
      <c r="K2778" s="81">
        <v>1800000.0</v>
      </c>
      <c r="L2778" s="82">
        <v>0.02999224959896181</v>
      </c>
      <c r="N2778" s="83">
        <f t="shared" si="1"/>
        <v>0.0299922496</v>
      </c>
      <c r="O2778" s="83">
        <f t="shared" si="2"/>
        <v>0.0299922496</v>
      </c>
      <c r="Q2778" s="83">
        <f t="shared" si="3"/>
        <v>0.277405</v>
      </c>
      <c r="R2778" s="83">
        <f t="shared" si="4"/>
        <v>0.0299922496</v>
      </c>
      <c r="S2778" s="83" t="b">
        <f t="shared" si="5"/>
        <v>0</v>
      </c>
      <c r="T2778" s="72"/>
      <c r="U2778" s="72"/>
      <c r="V2778" s="72"/>
      <c r="W2778" s="72"/>
      <c r="X2778" s="72"/>
      <c r="Y2778" s="72"/>
      <c r="Z2778" s="72"/>
      <c r="AA2778" s="72"/>
      <c r="AB2778" s="72"/>
      <c r="AC2778" s="72"/>
      <c r="AD2778" s="72"/>
      <c r="AE2778" s="72"/>
      <c r="AF2778" s="72"/>
      <c r="AG2778" s="72"/>
      <c r="AH2778" s="72"/>
      <c r="AI2778" s="72"/>
      <c r="AJ2778" s="72"/>
      <c r="AK2778" s="72"/>
    </row>
    <row r="2779" ht="14.25" customHeight="1">
      <c r="A2779" s="78">
        <v>2776.0</v>
      </c>
      <c r="C2779" s="78" t="str">
        <f>VLOOKUP(G2779,[1]Macrodata_CCF!$A$3:$D$55,4,FALSE)</f>
        <v>#ERROR!</v>
      </c>
      <c r="E2779" s="79" t="str">
        <f>VLOOKUP(G2779,[1]Macrodata_CCF!$A$3:$B$55,2,FALSE)</f>
        <v>#ERROR!</v>
      </c>
      <c r="F2779" s="78">
        <v>0.0</v>
      </c>
      <c r="G2779" s="80">
        <v>27.0</v>
      </c>
      <c r="H2779" s="81">
        <v>200960.0</v>
      </c>
      <c r="I2779" s="81">
        <v>690000.0</v>
      </c>
      <c r="J2779" s="81">
        <v>284095.0</v>
      </c>
      <c r="K2779" s="81">
        <v>690000.0</v>
      </c>
      <c r="L2779" s="82">
        <v>0.1699963193194831</v>
      </c>
      <c r="N2779" s="83">
        <f t="shared" si="1"/>
        <v>0.1699963193</v>
      </c>
      <c r="O2779" s="83">
        <f t="shared" si="2"/>
        <v>0.1699963193</v>
      </c>
      <c r="Q2779" s="83">
        <f t="shared" si="3"/>
        <v>0.7087536232</v>
      </c>
      <c r="R2779" s="83">
        <f t="shared" si="4"/>
        <v>0.1699963193</v>
      </c>
      <c r="S2779" s="83" t="b">
        <f t="shared" si="5"/>
        <v>0</v>
      </c>
      <c r="T2779" s="72"/>
      <c r="U2779" s="72"/>
      <c r="V2779" s="72"/>
      <c r="W2779" s="72"/>
      <c r="X2779" s="72"/>
      <c r="Y2779" s="72"/>
      <c r="Z2779" s="72"/>
      <c r="AA2779" s="72"/>
      <c r="AB2779" s="72"/>
      <c r="AC2779" s="72"/>
      <c r="AD2779" s="72"/>
      <c r="AE2779" s="72"/>
      <c r="AF2779" s="72"/>
      <c r="AG2779" s="72"/>
      <c r="AH2779" s="72"/>
      <c r="AI2779" s="72"/>
      <c r="AJ2779" s="72"/>
      <c r="AK2779" s="72"/>
    </row>
    <row r="2780" ht="14.25" customHeight="1">
      <c r="A2780" s="78">
        <v>2777.0</v>
      </c>
      <c r="C2780" s="78" t="str">
        <f>VLOOKUP(G2780,[1]Macrodata_CCF!$A$3:$D$55,4,FALSE)</f>
        <v>#ERROR!</v>
      </c>
      <c r="E2780" s="79" t="str">
        <f>VLOOKUP(G2780,[1]Macrodata_CCF!$A$3:$B$55,2,FALSE)</f>
        <v>#ERROR!</v>
      </c>
      <c r="F2780" s="78">
        <v>0.0</v>
      </c>
      <c r="G2780" s="80">
        <v>46.0</v>
      </c>
      <c r="H2780" s="81">
        <v>0.0</v>
      </c>
      <c r="I2780" s="81">
        <v>710000.0</v>
      </c>
      <c r="J2780" s="81">
        <v>134900.0</v>
      </c>
      <c r="K2780" s="81">
        <v>710000.0</v>
      </c>
      <c r="L2780" s="82">
        <v>0.19</v>
      </c>
      <c r="N2780" s="83">
        <f t="shared" si="1"/>
        <v>0.19</v>
      </c>
      <c r="O2780" s="83">
        <f t="shared" si="2"/>
        <v>0.19</v>
      </c>
      <c r="Q2780" s="83">
        <f t="shared" si="3"/>
        <v>1</v>
      </c>
      <c r="R2780" s="83">
        <f t="shared" si="4"/>
        <v>0.19</v>
      </c>
      <c r="S2780" s="83" t="b">
        <f t="shared" si="5"/>
        <v>0</v>
      </c>
      <c r="T2780" s="72"/>
      <c r="U2780" s="72"/>
      <c r="V2780" s="72"/>
      <c r="W2780" s="72"/>
      <c r="X2780" s="72"/>
      <c r="Y2780" s="72"/>
      <c r="Z2780" s="72"/>
      <c r="AA2780" s="72"/>
      <c r="AB2780" s="72"/>
      <c r="AC2780" s="72"/>
      <c r="AD2780" s="72"/>
      <c r="AE2780" s="72"/>
      <c r="AF2780" s="72"/>
      <c r="AG2780" s="72"/>
      <c r="AH2780" s="72"/>
      <c r="AI2780" s="72"/>
      <c r="AJ2780" s="72"/>
      <c r="AK2780" s="72"/>
    </row>
    <row r="2781" ht="14.25" customHeight="1">
      <c r="A2781" s="78">
        <v>2778.0</v>
      </c>
      <c r="C2781" s="78" t="str">
        <f>VLOOKUP(G2781,[1]Macrodata_CCF!$A$3:$D$55,4,FALSE)</f>
        <v>#ERROR!</v>
      </c>
      <c r="E2781" s="79" t="str">
        <f>VLOOKUP(G2781,[1]Macrodata_CCF!$A$3:$B$55,2,FALSE)</f>
        <v>#ERROR!</v>
      </c>
      <c r="F2781" s="78">
        <v>1.0</v>
      </c>
      <c r="G2781" s="80">
        <v>50.0</v>
      </c>
      <c r="H2781" s="81">
        <v>705560.0</v>
      </c>
      <c r="I2781" s="81">
        <v>920000.0</v>
      </c>
      <c r="J2781" s="81">
        <v>617640.0</v>
      </c>
      <c r="K2781" s="81">
        <v>1380000.0</v>
      </c>
      <c r="L2781" s="82">
        <v>-0.4099981346763664</v>
      </c>
      <c r="N2781" s="83">
        <f t="shared" si="1"/>
        <v>-0.4099981347</v>
      </c>
      <c r="O2781" s="83">
        <f t="shared" si="2"/>
        <v>0</v>
      </c>
      <c r="Q2781" s="83">
        <f t="shared" si="3"/>
        <v>0.2330869565</v>
      </c>
      <c r="R2781" s="83">
        <f t="shared" si="4"/>
        <v>-0.4099981347</v>
      </c>
      <c r="S2781" s="83" t="b">
        <f t="shared" si="5"/>
        <v>0</v>
      </c>
      <c r="T2781" s="72"/>
      <c r="U2781" s="72"/>
      <c r="V2781" s="72"/>
      <c r="W2781" s="72"/>
      <c r="X2781" s="72"/>
      <c r="Y2781" s="72"/>
      <c r="Z2781" s="72"/>
      <c r="AA2781" s="72"/>
      <c r="AB2781" s="72"/>
      <c r="AC2781" s="72"/>
      <c r="AD2781" s="72"/>
      <c r="AE2781" s="72"/>
      <c r="AF2781" s="72"/>
      <c r="AG2781" s="72"/>
      <c r="AH2781" s="72"/>
      <c r="AI2781" s="72"/>
      <c r="AJ2781" s="72"/>
      <c r="AK2781" s="72"/>
    </row>
    <row r="2782" ht="14.25" customHeight="1">
      <c r="A2782" s="78">
        <v>2779.0</v>
      </c>
      <c r="C2782" s="78" t="str">
        <f>VLOOKUP(G2782,[1]Macrodata_CCF!$A$3:$D$55,4,FALSE)</f>
        <v>#ERROR!</v>
      </c>
      <c r="E2782" s="79" t="str">
        <f>VLOOKUP(G2782,[1]Macrodata_CCF!$A$3:$B$55,2,FALSE)</f>
        <v>#ERROR!</v>
      </c>
      <c r="F2782" s="78">
        <v>0.0</v>
      </c>
      <c r="G2782" s="80">
        <v>33.0</v>
      </c>
      <c r="H2782" s="81">
        <v>139155.0</v>
      </c>
      <c r="I2782" s="81">
        <v>230000.0</v>
      </c>
      <c r="J2782" s="81">
        <v>152780.0</v>
      </c>
      <c r="K2782" s="81">
        <v>460000.0</v>
      </c>
      <c r="L2782" s="82">
        <v>0.1499807364191755</v>
      </c>
      <c r="N2782" s="83">
        <f t="shared" si="1"/>
        <v>0.1499807364</v>
      </c>
      <c r="O2782" s="83">
        <f t="shared" si="2"/>
        <v>0.1499807364</v>
      </c>
      <c r="Q2782" s="83">
        <f t="shared" si="3"/>
        <v>0.3949782609</v>
      </c>
      <c r="R2782" s="83">
        <f t="shared" si="4"/>
        <v>0.1499807364</v>
      </c>
      <c r="S2782" s="83" t="b">
        <f t="shared" si="5"/>
        <v>0</v>
      </c>
      <c r="T2782" s="72"/>
      <c r="U2782" s="72"/>
      <c r="V2782" s="72"/>
      <c r="W2782" s="72"/>
      <c r="X2782" s="72"/>
      <c r="Y2782" s="72"/>
      <c r="Z2782" s="72"/>
      <c r="AA2782" s="72"/>
      <c r="AB2782" s="72"/>
      <c r="AC2782" s="72"/>
      <c r="AD2782" s="72"/>
      <c r="AE2782" s="72"/>
      <c r="AF2782" s="72"/>
      <c r="AG2782" s="72"/>
      <c r="AH2782" s="72"/>
      <c r="AI2782" s="72"/>
      <c r="AJ2782" s="72"/>
      <c r="AK2782" s="72"/>
    </row>
    <row r="2783" ht="14.25" customHeight="1">
      <c r="A2783" s="78">
        <v>2780.0</v>
      </c>
      <c r="C2783" s="78" t="str">
        <f>VLOOKUP(G2783,[1]Macrodata_CCF!$A$3:$D$55,4,FALSE)</f>
        <v>#ERROR!</v>
      </c>
      <c r="E2783" s="79" t="str">
        <f>VLOOKUP(G2783,[1]Macrodata_CCF!$A$3:$B$55,2,FALSE)</f>
        <v>#ERROR!</v>
      </c>
      <c r="F2783" s="78">
        <v>0.0</v>
      </c>
      <c r="G2783" s="80">
        <v>2.0</v>
      </c>
      <c r="H2783" s="81">
        <v>244200.0</v>
      </c>
      <c r="I2783" s="81">
        <v>580000.0</v>
      </c>
      <c r="J2783" s="81">
        <v>170325.0</v>
      </c>
      <c r="K2783" s="81">
        <v>580000.0</v>
      </c>
      <c r="L2783" s="82">
        <v>-0.2199970220369268</v>
      </c>
      <c r="N2783" s="83">
        <f t="shared" si="1"/>
        <v>-0.219997022</v>
      </c>
      <c r="O2783" s="83">
        <f t="shared" si="2"/>
        <v>0</v>
      </c>
      <c r="Q2783" s="83">
        <f t="shared" si="3"/>
        <v>0.5789655172</v>
      </c>
      <c r="R2783" s="83">
        <f t="shared" si="4"/>
        <v>-0.219997022</v>
      </c>
      <c r="S2783" s="83" t="b">
        <f t="shared" si="5"/>
        <v>0</v>
      </c>
      <c r="T2783" s="72"/>
      <c r="U2783" s="72"/>
      <c r="V2783" s="72"/>
      <c r="W2783" s="72"/>
      <c r="X2783" s="72"/>
      <c r="Y2783" s="72"/>
      <c r="Z2783" s="72"/>
      <c r="AA2783" s="72"/>
      <c r="AB2783" s="72"/>
      <c r="AC2783" s="72"/>
      <c r="AD2783" s="72"/>
      <c r="AE2783" s="72"/>
      <c r="AF2783" s="72"/>
      <c r="AG2783" s="72"/>
      <c r="AH2783" s="72"/>
      <c r="AI2783" s="72"/>
      <c r="AJ2783" s="72"/>
      <c r="AK2783" s="72"/>
    </row>
    <row r="2784" ht="14.25" customHeight="1">
      <c r="A2784" s="78">
        <v>2781.0</v>
      </c>
      <c r="C2784" s="78" t="str">
        <f>VLOOKUP(G2784,[1]Macrodata_CCF!$A$3:$D$55,4,FALSE)</f>
        <v>#ERROR!</v>
      </c>
      <c r="E2784" s="79" t="str">
        <f>VLOOKUP(G2784,[1]Macrodata_CCF!$A$3:$B$55,2,FALSE)</f>
        <v>#ERROR!</v>
      </c>
      <c r="F2784" s="78">
        <v>0.0</v>
      </c>
      <c r="G2784" s="80">
        <v>42.0</v>
      </c>
      <c r="H2784" s="81">
        <v>100680.0</v>
      </c>
      <c r="I2784" s="81">
        <v>210000.0</v>
      </c>
      <c r="J2784" s="81">
        <v>129105.0</v>
      </c>
      <c r="K2784" s="81">
        <v>210000.0</v>
      </c>
      <c r="L2784" s="82">
        <v>0.2600164654226125</v>
      </c>
      <c r="N2784" s="83">
        <f t="shared" si="1"/>
        <v>0.2600164654</v>
      </c>
      <c r="O2784" s="83">
        <f t="shared" si="2"/>
        <v>0.2600164654</v>
      </c>
      <c r="Q2784" s="83">
        <f t="shared" si="3"/>
        <v>0.5205714286</v>
      </c>
      <c r="R2784" s="83">
        <f t="shared" si="4"/>
        <v>0.2600164654</v>
      </c>
      <c r="S2784" s="83" t="b">
        <f t="shared" si="5"/>
        <v>0</v>
      </c>
      <c r="T2784" s="72"/>
      <c r="U2784" s="72"/>
      <c r="V2784" s="72"/>
      <c r="W2784" s="72"/>
      <c r="X2784" s="72"/>
      <c r="Y2784" s="72"/>
      <c r="Z2784" s="72"/>
      <c r="AA2784" s="72"/>
      <c r="AB2784" s="72"/>
      <c r="AC2784" s="72"/>
      <c r="AD2784" s="72"/>
      <c r="AE2784" s="72"/>
      <c r="AF2784" s="72"/>
      <c r="AG2784" s="72"/>
      <c r="AH2784" s="72"/>
      <c r="AI2784" s="72"/>
      <c r="AJ2784" s="72"/>
      <c r="AK2784" s="72"/>
    </row>
    <row r="2785" ht="14.25" customHeight="1">
      <c r="A2785" s="78">
        <v>2782.0</v>
      </c>
      <c r="C2785" s="78" t="str">
        <f>VLOOKUP(G2785,[1]Macrodata_CCF!$A$3:$D$55,4,FALSE)</f>
        <v>#ERROR!</v>
      </c>
      <c r="E2785" s="79" t="str">
        <f>VLOOKUP(G2785,[1]Macrodata_CCF!$A$3:$B$55,2,FALSE)</f>
        <v>#ERROR!</v>
      </c>
      <c r="F2785" s="78">
        <v>0.0</v>
      </c>
      <c r="G2785" s="80">
        <v>29.0</v>
      </c>
      <c r="H2785" s="81">
        <v>130735.0</v>
      </c>
      <c r="I2785" s="81">
        <v>540000.0</v>
      </c>
      <c r="J2785" s="81">
        <v>1101600.0</v>
      </c>
      <c r="K2785" s="81">
        <v>1080000.0</v>
      </c>
      <c r="L2785" s="82">
        <v>2.372216045838271</v>
      </c>
      <c r="N2785" s="83">
        <f t="shared" si="1"/>
        <v>2.372216046</v>
      </c>
      <c r="O2785" s="83">
        <f t="shared" si="2"/>
        <v>1</v>
      </c>
      <c r="Q2785" s="83">
        <f t="shared" si="3"/>
        <v>0.7578981481</v>
      </c>
      <c r="R2785" s="83">
        <f t="shared" si="4"/>
        <v>2.372216046</v>
      </c>
      <c r="S2785" s="83" t="b">
        <f t="shared" si="5"/>
        <v>0</v>
      </c>
      <c r="T2785" s="72"/>
      <c r="U2785" s="72"/>
      <c r="V2785" s="72"/>
      <c r="W2785" s="72"/>
      <c r="X2785" s="72"/>
      <c r="Y2785" s="72"/>
      <c r="Z2785" s="72"/>
      <c r="AA2785" s="72"/>
      <c r="AB2785" s="72"/>
      <c r="AC2785" s="72"/>
      <c r="AD2785" s="72"/>
      <c r="AE2785" s="72"/>
      <c r="AF2785" s="72"/>
      <c r="AG2785" s="72"/>
      <c r="AH2785" s="72"/>
      <c r="AI2785" s="72"/>
      <c r="AJ2785" s="72"/>
      <c r="AK2785" s="72"/>
    </row>
    <row r="2786" ht="14.25" customHeight="1">
      <c r="A2786" s="78">
        <v>2783.0</v>
      </c>
      <c r="C2786" s="78" t="str">
        <f>VLOOKUP(G2786,[1]Macrodata_CCF!$A$3:$D$55,4,FALSE)</f>
        <v>#ERROR!</v>
      </c>
      <c r="E2786" s="79" t="str">
        <f>VLOOKUP(G2786,[1]Macrodata_CCF!$A$3:$B$55,2,FALSE)</f>
        <v>#ERROR!</v>
      </c>
      <c r="F2786" s="78">
        <v>0.0</v>
      </c>
      <c r="G2786" s="80">
        <v>24.0</v>
      </c>
      <c r="H2786" s="81">
        <v>10785.0</v>
      </c>
      <c r="I2786" s="81">
        <v>20000.0</v>
      </c>
      <c r="J2786" s="81">
        <v>12260.0</v>
      </c>
      <c r="K2786" s="81">
        <v>20000.0</v>
      </c>
      <c r="L2786" s="82">
        <v>0.1600651112316875</v>
      </c>
      <c r="N2786" s="83">
        <f t="shared" si="1"/>
        <v>0.1600651112</v>
      </c>
      <c r="O2786" s="83">
        <f t="shared" si="2"/>
        <v>0.1600651112</v>
      </c>
      <c r="Q2786" s="83">
        <f t="shared" si="3"/>
        <v>0.46075</v>
      </c>
      <c r="R2786" s="83">
        <f t="shared" si="4"/>
        <v>0.1600651112</v>
      </c>
      <c r="S2786" s="83" t="b">
        <f t="shared" si="5"/>
        <v>0</v>
      </c>
      <c r="T2786" s="72"/>
      <c r="U2786" s="72"/>
      <c r="V2786" s="72"/>
      <c r="W2786" s="72"/>
      <c r="X2786" s="72"/>
      <c r="Y2786" s="72"/>
      <c r="Z2786" s="72"/>
      <c r="AA2786" s="72"/>
      <c r="AB2786" s="72"/>
      <c r="AC2786" s="72"/>
      <c r="AD2786" s="72"/>
      <c r="AE2786" s="72"/>
      <c r="AF2786" s="72"/>
      <c r="AG2786" s="72"/>
      <c r="AH2786" s="72"/>
      <c r="AI2786" s="72"/>
      <c r="AJ2786" s="72"/>
      <c r="AK2786" s="72"/>
    </row>
    <row r="2787" ht="14.25" customHeight="1">
      <c r="A2787" s="78">
        <v>2784.0</v>
      </c>
      <c r="C2787" s="78" t="str">
        <f>VLOOKUP(G2787,[1]Macrodata_CCF!$A$3:$D$55,4,FALSE)</f>
        <v>#ERROR!</v>
      </c>
      <c r="E2787" s="79" t="str">
        <f>VLOOKUP(G2787,[1]Macrodata_CCF!$A$3:$B$55,2,FALSE)</f>
        <v>#ERROR!</v>
      </c>
      <c r="F2787" s="78">
        <v>0.0</v>
      </c>
      <c r="G2787" s="80">
        <v>24.0</v>
      </c>
      <c r="H2787" s="81">
        <v>289575.0</v>
      </c>
      <c r="I2787" s="81">
        <v>300000.0</v>
      </c>
      <c r="J2787" s="81">
        <v>291660.0</v>
      </c>
      <c r="K2787" s="81">
        <v>300000.0</v>
      </c>
      <c r="L2787" s="82">
        <v>0.2</v>
      </c>
      <c r="N2787" s="83">
        <f t="shared" si="1"/>
        <v>0.2</v>
      </c>
      <c r="O2787" s="83">
        <f t="shared" si="2"/>
        <v>0.2</v>
      </c>
      <c r="Q2787" s="83">
        <f t="shared" si="3"/>
        <v>0.03475</v>
      </c>
      <c r="R2787" s="83">
        <f t="shared" si="4"/>
        <v>0.00695</v>
      </c>
      <c r="S2787" s="83" t="b">
        <f t="shared" si="5"/>
        <v>0</v>
      </c>
      <c r="T2787" s="72"/>
      <c r="U2787" s="72"/>
      <c r="V2787" s="72"/>
      <c r="W2787" s="72"/>
      <c r="X2787" s="72"/>
      <c r="Y2787" s="72"/>
      <c r="Z2787" s="72"/>
      <c r="AA2787" s="72"/>
      <c r="AB2787" s="72"/>
      <c r="AC2787" s="72"/>
      <c r="AD2787" s="72"/>
      <c r="AE2787" s="72"/>
      <c r="AF2787" s="72"/>
      <c r="AG2787" s="72"/>
      <c r="AH2787" s="72"/>
      <c r="AI2787" s="72"/>
      <c r="AJ2787" s="72"/>
      <c r="AK2787" s="72"/>
    </row>
    <row r="2788" ht="14.25" customHeight="1">
      <c r="A2788" s="78">
        <v>2785.0</v>
      </c>
      <c r="C2788" s="78" t="str">
        <f>VLOOKUP(G2788,[1]Macrodata_CCF!$A$3:$D$55,4,FALSE)</f>
        <v>#ERROR!</v>
      </c>
      <c r="E2788" s="79" t="str">
        <f>VLOOKUP(G2788,[1]Macrodata_CCF!$A$3:$B$55,2,FALSE)</f>
        <v>#ERROR!</v>
      </c>
      <c r="F2788" s="78">
        <v>0.0</v>
      </c>
      <c r="G2788" s="80">
        <v>11.0</v>
      </c>
      <c r="H2788" s="81">
        <v>0.0</v>
      </c>
      <c r="I2788" s="81">
        <v>1000000.0</v>
      </c>
      <c r="J2788" s="81">
        <v>160000.0</v>
      </c>
      <c r="K2788" s="81">
        <v>1800000.0</v>
      </c>
      <c r="L2788" s="82">
        <v>0.16</v>
      </c>
      <c r="N2788" s="83">
        <f t="shared" si="1"/>
        <v>0.16</v>
      </c>
      <c r="O2788" s="83">
        <f t="shared" si="2"/>
        <v>0.16</v>
      </c>
      <c r="Q2788" s="83">
        <f t="shared" si="3"/>
        <v>1</v>
      </c>
      <c r="R2788" s="83">
        <f t="shared" si="4"/>
        <v>0.16</v>
      </c>
      <c r="S2788" s="83" t="b">
        <f t="shared" si="5"/>
        <v>0</v>
      </c>
      <c r="T2788" s="72"/>
      <c r="U2788" s="72"/>
      <c r="V2788" s="72"/>
      <c r="W2788" s="72"/>
      <c r="X2788" s="72"/>
      <c r="Y2788" s="72"/>
      <c r="Z2788" s="72"/>
      <c r="AA2788" s="72"/>
      <c r="AB2788" s="72"/>
      <c r="AC2788" s="72"/>
      <c r="AD2788" s="72"/>
      <c r="AE2788" s="72"/>
      <c r="AF2788" s="72"/>
      <c r="AG2788" s="72"/>
      <c r="AH2788" s="72"/>
      <c r="AI2788" s="72"/>
      <c r="AJ2788" s="72"/>
      <c r="AK2788" s="72"/>
    </row>
    <row r="2789" ht="14.25" customHeight="1">
      <c r="A2789" s="78">
        <v>2786.0</v>
      </c>
      <c r="C2789" s="78" t="str">
        <f>VLOOKUP(G2789,[1]Macrodata_CCF!$A$3:$D$55,4,FALSE)</f>
        <v>#ERROR!</v>
      </c>
      <c r="E2789" s="79" t="str">
        <f>VLOOKUP(G2789,[1]Macrodata_CCF!$A$3:$B$55,2,FALSE)</f>
        <v>#ERROR!</v>
      </c>
      <c r="F2789" s="78">
        <v>1.0</v>
      </c>
      <c r="G2789" s="80">
        <v>30.0</v>
      </c>
      <c r="H2789" s="81">
        <v>110260.0</v>
      </c>
      <c r="I2789" s="81">
        <v>160000.0</v>
      </c>
      <c r="J2789" s="81">
        <v>131150.0</v>
      </c>
      <c r="K2789" s="81">
        <v>160000.0</v>
      </c>
      <c r="L2789" s="82">
        <v>0.4199839163650985</v>
      </c>
      <c r="N2789" s="83">
        <f t="shared" si="1"/>
        <v>0.4199839164</v>
      </c>
      <c r="O2789" s="83">
        <f t="shared" si="2"/>
        <v>0.4199839164</v>
      </c>
      <c r="Q2789" s="83">
        <f t="shared" si="3"/>
        <v>0.310875</v>
      </c>
      <c r="R2789" s="83">
        <f t="shared" si="4"/>
        <v>0.4199839164</v>
      </c>
      <c r="S2789" s="83" t="b">
        <f t="shared" si="5"/>
        <v>0</v>
      </c>
      <c r="T2789" s="72"/>
      <c r="U2789" s="72"/>
      <c r="V2789" s="72"/>
      <c r="W2789" s="72"/>
      <c r="X2789" s="72"/>
      <c r="Y2789" s="72"/>
      <c r="Z2789" s="72"/>
      <c r="AA2789" s="72"/>
      <c r="AB2789" s="72"/>
      <c r="AC2789" s="72"/>
      <c r="AD2789" s="72"/>
      <c r="AE2789" s="72"/>
      <c r="AF2789" s="72"/>
      <c r="AG2789" s="72"/>
      <c r="AH2789" s="72"/>
      <c r="AI2789" s="72"/>
      <c r="AJ2789" s="72"/>
      <c r="AK2789" s="72"/>
    </row>
    <row r="2790" ht="14.25" customHeight="1">
      <c r="A2790" s="78">
        <v>2787.0</v>
      </c>
      <c r="C2790" s="78" t="str">
        <f>VLOOKUP(G2790,[1]Macrodata_CCF!$A$3:$D$55,4,FALSE)</f>
        <v>#ERROR!</v>
      </c>
      <c r="E2790" s="79" t="str">
        <f>VLOOKUP(G2790,[1]Macrodata_CCF!$A$3:$B$55,2,FALSE)</f>
        <v>#ERROR!</v>
      </c>
      <c r="F2790" s="78">
        <v>0.0</v>
      </c>
      <c r="G2790" s="80">
        <v>1.0</v>
      </c>
      <c r="H2790" s="81">
        <v>134925.0</v>
      </c>
      <c r="I2790" s="81">
        <v>830000.0</v>
      </c>
      <c r="J2790" s="81">
        <v>399055.0</v>
      </c>
      <c r="K2790" s="81">
        <v>830000.0</v>
      </c>
      <c r="L2790" s="82">
        <v>0.3800021580404992</v>
      </c>
      <c r="N2790" s="83">
        <f t="shared" si="1"/>
        <v>0.380002158</v>
      </c>
      <c r="O2790" s="83">
        <f t="shared" si="2"/>
        <v>0.380002158</v>
      </c>
      <c r="Q2790" s="83">
        <f t="shared" si="3"/>
        <v>0.837439759</v>
      </c>
      <c r="R2790" s="83">
        <f t="shared" si="4"/>
        <v>0.380002158</v>
      </c>
      <c r="S2790" s="83" t="b">
        <f t="shared" si="5"/>
        <v>0</v>
      </c>
      <c r="T2790" s="72"/>
      <c r="U2790" s="72"/>
      <c r="V2790" s="72"/>
      <c r="W2790" s="72"/>
      <c r="X2790" s="72"/>
      <c r="Y2790" s="72"/>
      <c r="Z2790" s="72"/>
      <c r="AA2790" s="72"/>
      <c r="AB2790" s="72"/>
      <c r="AC2790" s="72"/>
      <c r="AD2790" s="72"/>
      <c r="AE2790" s="72"/>
      <c r="AF2790" s="72"/>
      <c r="AG2790" s="72"/>
      <c r="AH2790" s="72"/>
      <c r="AI2790" s="72"/>
      <c r="AJ2790" s="72"/>
      <c r="AK2790" s="72"/>
    </row>
    <row r="2791" ht="14.25" customHeight="1">
      <c r="A2791" s="78">
        <v>2788.0</v>
      </c>
      <c r="C2791" s="78" t="str">
        <f>VLOOKUP(G2791,[1]Macrodata_CCF!$A$3:$D$55,4,FALSE)</f>
        <v>#ERROR!</v>
      </c>
      <c r="E2791" s="79" t="str">
        <f>VLOOKUP(G2791,[1]Macrodata_CCF!$A$3:$B$55,2,FALSE)</f>
        <v>#ERROR!</v>
      </c>
      <c r="F2791" s="78">
        <v>0.0</v>
      </c>
      <c r="G2791" s="80">
        <v>19.0</v>
      </c>
      <c r="H2791" s="81">
        <v>300995.0</v>
      </c>
      <c r="I2791" s="81">
        <v>430000.0</v>
      </c>
      <c r="J2791" s="81">
        <v>320345.0</v>
      </c>
      <c r="K2791" s="81">
        <v>430000.0</v>
      </c>
      <c r="L2791" s="82">
        <v>0.1499941862718499</v>
      </c>
      <c r="N2791" s="83">
        <f t="shared" si="1"/>
        <v>0.1499941863</v>
      </c>
      <c r="O2791" s="83">
        <f t="shared" si="2"/>
        <v>0.1499941863</v>
      </c>
      <c r="Q2791" s="83">
        <f t="shared" si="3"/>
        <v>0.3000116279</v>
      </c>
      <c r="R2791" s="83">
        <f t="shared" si="4"/>
        <v>0.1499941863</v>
      </c>
      <c r="S2791" s="83" t="b">
        <f t="shared" si="5"/>
        <v>0</v>
      </c>
      <c r="T2791" s="72"/>
      <c r="U2791" s="72"/>
      <c r="V2791" s="72"/>
      <c r="W2791" s="72"/>
      <c r="X2791" s="72"/>
      <c r="Y2791" s="72"/>
      <c r="Z2791" s="72"/>
      <c r="AA2791" s="72"/>
      <c r="AB2791" s="72"/>
      <c r="AC2791" s="72"/>
      <c r="AD2791" s="72"/>
      <c r="AE2791" s="72"/>
      <c r="AF2791" s="72"/>
      <c r="AG2791" s="72"/>
      <c r="AH2791" s="72"/>
      <c r="AI2791" s="72"/>
      <c r="AJ2791" s="72"/>
      <c r="AK2791" s="72"/>
    </row>
    <row r="2792" ht="14.25" customHeight="1">
      <c r="A2792" s="78">
        <v>2789.0</v>
      </c>
      <c r="C2792" s="78" t="str">
        <f>VLOOKUP(G2792,[1]Macrodata_CCF!$A$3:$D$55,4,FALSE)</f>
        <v>#ERROR!</v>
      </c>
      <c r="E2792" s="79" t="str">
        <f>VLOOKUP(G2792,[1]Macrodata_CCF!$A$3:$B$55,2,FALSE)</f>
        <v>#ERROR!</v>
      </c>
      <c r="F2792" s="78">
        <v>0.0</v>
      </c>
      <c r="G2792" s="80">
        <v>15.0</v>
      </c>
      <c r="H2792" s="81">
        <v>37245.0</v>
      </c>
      <c r="I2792" s="81">
        <v>740000.0</v>
      </c>
      <c r="J2792" s="81">
        <v>142660.0</v>
      </c>
      <c r="K2792" s="81">
        <v>740000.0</v>
      </c>
      <c r="L2792" s="82">
        <v>0.1500024901992871</v>
      </c>
      <c r="N2792" s="83">
        <f t="shared" si="1"/>
        <v>0.1500024902</v>
      </c>
      <c r="O2792" s="83">
        <f t="shared" si="2"/>
        <v>0.1500024902</v>
      </c>
      <c r="Q2792" s="83">
        <f t="shared" si="3"/>
        <v>0.9496689189</v>
      </c>
      <c r="R2792" s="83">
        <f t="shared" si="4"/>
        <v>0.1500024902</v>
      </c>
      <c r="S2792" s="83" t="b">
        <f t="shared" si="5"/>
        <v>0</v>
      </c>
      <c r="T2792" s="72"/>
      <c r="U2792" s="72"/>
      <c r="V2792" s="72"/>
      <c r="W2792" s="72"/>
      <c r="X2792" s="72"/>
      <c r="Y2792" s="72"/>
      <c r="Z2792" s="72"/>
      <c r="AA2792" s="72"/>
      <c r="AB2792" s="72"/>
      <c r="AC2792" s="72"/>
      <c r="AD2792" s="72"/>
      <c r="AE2792" s="72"/>
      <c r="AF2792" s="72"/>
      <c r="AG2792" s="72"/>
      <c r="AH2792" s="72"/>
      <c r="AI2792" s="72"/>
      <c r="AJ2792" s="72"/>
      <c r="AK2792" s="72"/>
    </row>
    <row r="2793" ht="14.25" customHeight="1">
      <c r="A2793" s="78">
        <v>2790.0</v>
      </c>
      <c r="C2793" s="78" t="str">
        <f>VLOOKUP(G2793,[1]Macrodata_CCF!$A$3:$D$55,4,FALSE)</f>
        <v>#ERROR!</v>
      </c>
      <c r="E2793" s="79" t="str">
        <f>VLOOKUP(G2793,[1]Macrodata_CCF!$A$3:$B$55,2,FALSE)</f>
        <v>#ERROR!</v>
      </c>
      <c r="F2793" s="78">
        <v>0.0</v>
      </c>
      <c r="G2793" s="80">
        <v>33.0</v>
      </c>
      <c r="H2793" s="81">
        <v>0.0</v>
      </c>
      <c r="I2793" s="81">
        <v>450000.0</v>
      </c>
      <c r="J2793" s="81">
        <v>81000.0</v>
      </c>
      <c r="K2793" s="81">
        <v>675000.0</v>
      </c>
      <c r="L2793" s="82">
        <v>0.18</v>
      </c>
      <c r="N2793" s="83">
        <f t="shared" si="1"/>
        <v>0.18</v>
      </c>
      <c r="O2793" s="83">
        <f t="shared" si="2"/>
        <v>0.18</v>
      </c>
      <c r="Q2793" s="83">
        <f t="shared" si="3"/>
        <v>1</v>
      </c>
      <c r="R2793" s="83">
        <f t="shared" si="4"/>
        <v>0.18</v>
      </c>
      <c r="S2793" s="83" t="b">
        <f t="shared" si="5"/>
        <v>0</v>
      </c>
      <c r="T2793" s="72"/>
      <c r="U2793" s="72"/>
      <c r="V2793" s="72"/>
      <c r="W2793" s="72"/>
      <c r="X2793" s="72"/>
      <c r="Y2793" s="72"/>
      <c r="Z2793" s="72"/>
      <c r="AA2793" s="72"/>
      <c r="AB2793" s="72"/>
      <c r="AC2793" s="72"/>
      <c r="AD2793" s="72"/>
      <c r="AE2793" s="72"/>
      <c r="AF2793" s="72"/>
      <c r="AG2793" s="72"/>
      <c r="AH2793" s="72"/>
      <c r="AI2793" s="72"/>
      <c r="AJ2793" s="72"/>
      <c r="AK2793" s="72"/>
    </row>
    <row r="2794" ht="14.25" customHeight="1">
      <c r="A2794" s="78">
        <v>2791.0</v>
      </c>
      <c r="C2794" s="78" t="str">
        <f>VLOOKUP(G2794,[1]Macrodata_CCF!$A$3:$D$55,4,FALSE)</f>
        <v>#ERROR!</v>
      </c>
      <c r="E2794" s="79" t="str">
        <f>VLOOKUP(G2794,[1]Macrodata_CCF!$A$3:$B$55,2,FALSE)</f>
        <v>#ERROR!</v>
      </c>
      <c r="F2794" s="78">
        <v>0.0</v>
      </c>
      <c r="G2794" s="80">
        <v>1.0</v>
      </c>
      <c r="H2794" s="81">
        <v>41150.0</v>
      </c>
      <c r="I2794" s="81">
        <v>60000.0</v>
      </c>
      <c r="J2794" s="81">
        <v>46050.0</v>
      </c>
      <c r="K2794" s="81">
        <v>60000.0</v>
      </c>
      <c r="L2794" s="82">
        <v>0.259946949602122</v>
      </c>
      <c r="N2794" s="83">
        <f t="shared" si="1"/>
        <v>0.2599469496</v>
      </c>
      <c r="O2794" s="83">
        <f t="shared" si="2"/>
        <v>0.2599469496</v>
      </c>
      <c r="Q2794" s="83">
        <f t="shared" si="3"/>
        <v>0.3141666667</v>
      </c>
      <c r="R2794" s="83">
        <f t="shared" si="4"/>
        <v>0.2599469496</v>
      </c>
      <c r="S2794" s="83" t="b">
        <f t="shared" si="5"/>
        <v>0</v>
      </c>
      <c r="T2794" s="72"/>
      <c r="U2794" s="72"/>
      <c r="V2794" s="72"/>
      <c r="W2794" s="72"/>
      <c r="X2794" s="72"/>
      <c r="Y2794" s="72"/>
      <c r="Z2794" s="72"/>
      <c r="AA2794" s="72"/>
      <c r="AB2794" s="72"/>
      <c r="AC2794" s="72"/>
      <c r="AD2794" s="72"/>
      <c r="AE2794" s="72"/>
      <c r="AF2794" s="72"/>
      <c r="AG2794" s="72"/>
      <c r="AH2794" s="72"/>
      <c r="AI2794" s="72"/>
      <c r="AJ2794" s="72"/>
      <c r="AK2794" s="72"/>
    </row>
    <row r="2795" ht="14.25" customHeight="1">
      <c r="A2795" s="78">
        <v>2792.0</v>
      </c>
      <c r="C2795" s="78" t="str">
        <f>VLOOKUP(G2795,[1]Macrodata_CCF!$A$3:$D$55,4,FALSE)</f>
        <v>#ERROR!</v>
      </c>
      <c r="E2795" s="79" t="str">
        <f>VLOOKUP(G2795,[1]Macrodata_CCF!$A$3:$B$55,2,FALSE)</f>
        <v>#ERROR!</v>
      </c>
      <c r="F2795" s="78">
        <v>0.0</v>
      </c>
      <c r="G2795" s="80">
        <v>38.0</v>
      </c>
      <c r="H2795" s="81">
        <v>331990.0</v>
      </c>
      <c r="I2795" s="81">
        <v>390000.0</v>
      </c>
      <c r="J2795" s="81">
        <v>337790.0</v>
      </c>
      <c r="K2795" s="81">
        <v>390000.0</v>
      </c>
      <c r="L2795" s="82">
        <v>0.09998276159282882</v>
      </c>
      <c r="N2795" s="83">
        <f t="shared" si="1"/>
        <v>0.09998276159</v>
      </c>
      <c r="O2795" s="83">
        <f t="shared" si="2"/>
        <v>0.09998276159</v>
      </c>
      <c r="Q2795" s="83">
        <f t="shared" si="3"/>
        <v>0.1487435897</v>
      </c>
      <c r="R2795" s="83">
        <f t="shared" si="4"/>
        <v>0.09998276159</v>
      </c>
      <c r="S2795" s="83" t="b">
        <f t="shared" si="5"/>
        <v>0</v>
      </c>
      <c r="T2795" s="72"/>
      <c r="U2795" s="72"/>
      <c r="V2795" s="72"/>
      <c r="W2795" s="72"/>
      <c r="X2795" s="72"/>
      <c r="Y2795" s="72"/>
      <c r="Z2795" s="72"/>
      <c r="AA2795" s="72"/>
      <c r="AB2795" s="72"/>
      <c r="AC2795" s="72"/>
      <c r="AD2795" s="72"/>
      <c r="AE2795" s="72"/>
      <c r="AF2795" s="72"/>
      <c r="AG2795" s="72"/>
      <c r="AH2795" s="72"/>
      <c r="AI2795" s="72"/>
      <c r="AJ2795" s="72"/>
      <c r="AK2795" s="72"/>
    </row>
    <row r="2796" ht="14.25" customHeight="1">
      <c r="A2796" s="78">
        <v>2793.0</v>
      </c>
      <c r="C2796" s="78" t="str">
        <f>VLOOKUP(G2796,[1]Macrodata_CCF!$A$3:$D$55,4,FALSE)</f>
        <v>#ERROR!</v>
      </c>
      <c r="E2796" s="79" t="str">
        <f>VLOOKUP(G2796,[1]Macrodata_CCF!$A$3:$B$55,2,FALSE)</f>
        <v>#ERROR!</v>
      </c>
      <c r="F2796" s="78">
        <v>0.0</v>
      </c>
      <c r="G2796" s="80">
        <v>37.0</v>
      </c>
      <c r="H2796" s="81">
        <v>116155.0</v>
      </c>
      <c r="I2796" s="81">
        <v>140000.0</v>
      </c>
      <c r="J2796" s="81">
        <v>116870.0</v>
      </c>
      <c r="K2796" s="81">
        <v>140000.0</v>
      </c>
      <c r="L2796" s="82">
        <v>0.02998532187041308</v>
      </c>
      <c r="N2796" s="83">
        <f t="shared" si="1"/>
        <v>0.02998532187</v>
      </c>
      <c r="O2796" s="83">
        <f t="shared" si="2"/>
        <v>0.02998532187</v>
      </c>
      <c r="Q2796" s="83">
        <f t="shared" si="3"/>
        <v>0.1703214286</v>
      </c>
      <c r="R2796" s="83">
        <f t="shared" si="4"/>
        <v>0.02998532187</v>
      </c>
      <c r="S2796" s="83" t="b">
        <f t="shared" si="5"/>
        <v>0</v>
      </c>
      <c r="T2796" s="72"/>
      <c r="U2796" s="72"/>
      <c r="V2796" s="72"/>
      <c r="W2796" s="72"/>
      <c r="X2796" s="72"/>
      <c r="Y2796" s="72"/>
      <c r="Z2796" s="72"/>
      <c r="AA2796" s="72"/>
      <c r="AB2796" s="72"/>
      <c r="AC2796" s="72"/>
      <c r="AD2796" s="72"/>
      <c r="AE2796" s="72"/>
      <c r="AF2796" s="72"/>
      <c r="AG2796" s="72"/>
      <c r="AH2796" s="72"/>
      <c r="AI2796" s="72"/>
      <c r="AJ2796" s="72"/>
      <c r="AK2796" s="72"/>
    </row>
    <row r="2797" ht="14.25" customHeight="1">
      <c r="A2797" s="78">
        <v>2794.0</v>
      </c>
      <c r="C2797" s="78" t="str">
        <f>VLOOKUP(G2797,[1]Macrodata_CCF!$A$3:$D$55,4,FALSE)</f>
        <v>#ERROR!</v>
      </c>
      <c r="E2797" s="79" t="str">
        <f>VLOOKUP(G2797,[1]Macrodata_CCF!$A$3:$B$55,2,FALSE)</f>
        <v>#ERROR!</v>
      </c>
      <c r="F2797" s="78">
        <v>0.0</v>
      </c>
      <c r="G2797" s="80">
        <v>31.0</v>
      </c>
      <c r="H2797" s="81">
        <v>66585.0</v>
      </c>
      <c r="I2797" s="81">
        <v>90000.0</v>
      </c>
      <c r="J2797" s="81">
        <v>69865.0</v>
      </c>
      <c r="K2797" s="81">
        <v>90000.0</v>
      </c>
      <c r="L2797" s="82">
        <v>0.1400811445654495</v>
      </c>
      <c r="N2797" s="83">
        <f t="shared" si="1"/>
        <v>0.1400811446</v>
      </c>
      <c r="O2797" s="83">
        <f t="shared" si="2"/>
        <v>0.1400811446</v>
      </c>
      <c r="Q2797" s="83">
        <f t="shared" si="3"/>
        <v>0.2601666667</v>
      </c>
      <c r="R2797" s="83">
        <f t="shared" si="4"/>
        <v>0.1400811446</v>
      </c>
      <c r="S2797" s="83" t="b">
        <f t="shared" si="5"/>
        <v>0</v>
      </c>
      <c r="T2797" s="72"/>
      <c r="U2797" s="72"/>
      <c r="V2797" s="72"/>
      <c r="W2797" s="72"/>
      <c r="X2797" s="72"/>
      <c r="Y2797" s="72"/>
      <c r="Z2797" s="72"/>
      <c r="AA2797" s="72"/>
      <c r="AB2797" s="72"/>
      <c r="AC2797" s="72"/>
      <c r="AD2797" s="72"/>
      <c r="AE2797" s="72"/>
      <c r="AF2797" s="72"/>
      <c r="AG2797" s="72"/>
      <c r="AH2797" s="72"/>
      <c r="AI2797" s="72"/>
      <c r="AJ2797" s="72"/>
      <c r="AK2797" s="72"/>
    </row>
    <row r="2798" ht="14.25" customHeight="1">
      <c r="A2798" s="78">
        <v>2795.0</v>
      </c>
      <c r="C2798" s="78" t="str">
        <f>VLOOKUP(G2798,[1]Macrodata_CCF!$A$3:$D$55,4,FALSE)</f>
        <v>#ERROR!</v>
      </c>
      <c r="E2798" s="79" t="str">
        <f>VLOOKUP(G2798,[1]Macrodata_CCF!$A$3:$B$55,2,FALSE)</f>
        <v>#ERROR!</v>
      </c>
      <c r="F2798" s="78">
        <v>0.0</v>
      </c>
      <c r="G2798" s="80">
        <v>16.0</v>
      </c>
      <c r="H2798" s="81">
        <v>32505.0</v>
      </c>
      <c r="I2798" s="81">
        <v>110000.0</v>
      </c>
      <c r="J2798" s="81">
        <v>48005.0</v>
      </c>
      <c r="K2798" s="81">
        <v>165000.0</v>
      </c>
      <c r="L2798" s="82">
        <v>0.2000129040583263</v>
      </c>
      <c r="N2798" s="83">
        <f t="shared" si="1"/>
        <v>0.2000129041</v>
      </c>
      <c r="O2798" s="83">
        <f t="shared" si="2"/>
        <v>0.2000129041</v>
      </c>
      <c r="Q2798" s="83">
        <f t="shared" si="3"/>
        <v>0.7045</v>
      </c>
      <c r="R2798" s="83">
        <f t="shared" si="4"/>
        <v>0.2000129041</v>
      </c>
      <c r="S2798" s="83" t="b">
        <f t="shared" si="5"/>
        <v>0</v>
      </c>
      <c r="T2798" s="72"/>
      <c r="U2798" s="72"/>
      <c r="V2798" s="72"/>
      <c r="W2798" s="72"/>
      <c r="X2798" s="72"/>
      <c r="Y2798" s="72"/>
      <c r="Z2798" s="72"/>
      <c r="AA2798" s="72"/>
      <c r="AB2798" s="72"/>
      <c r="AC2798" s="72"/>
      <c r="AD2798" s="72"/>
      <c r="AE2798" s="72"/>
      <c r="AF2798" s="72"/>
      <c r="AG2798" s="72"/>
      <c r="AH2798" s="72"/>
      <c r="AI2798" s="72"/>
      <c r="AJ2798" s="72"/>
      <c r="AK2798" s="72"/>
    </row>
    <row r="2799" ht="14.25" customHeight="1">
      <c r="A2799" s="78">
        <v>2796.0</v>
      </c>
      <c r="C2799" s="78" t="str">
        <f>VLOOKUP(G2799,[1]Macrodata_CCF!$A$3:$D$55,4,FALSE)</f>
        <v>#ERROR!</v>
      </c>
      <c r="E2799" s="79" t="str">
        <f>VLOOKUP(G2799,[1]Macrodata_CCF!$A$3:$B$55,2,FALSE)</f>
        <v>#ERROR!</v>
      </c>
      <c r="F2799" s="78">
        <v>0.0</v>
      </c>
      <c r="G2799" s="80">
        <v>17.0</v>
      </c>
      <c r="H2799" s="81">
        <v>10445.0</v>
      </c>
      <c r="I2799" s="81">
        <v>80000.0</v>
      </c>
      <c r="J2799" s="81">
        <v>20880.0</v>
      </c>
      <c r="K2799" s="81">
        <v>80000.0</v>
      </c>
      <c r="L2799" s="82">
        <v>0.150025159945367</v>
      </c>
      <c r="N2799" s="83">
        <f t="shared" si="1"/>
        <v>0.1500251599</v>
      </c>
      <c r="O2799" s="83">
        <f t="shared" si="2"/>
        <v>0.1500251599</v>
      </c>
      <c r="Q2799" s="83">
        <f t="shared" si="3"/>
        <v>0.8694375</v>
      </c>
      <c r="R2799" s="83">
        <f t="shared" si="4"/>
        <v>0.1500251599</v>
      </c>
      <c r="S2799" s="83" t="b">
        <f t="shared" si="5"/>
        <v>0</v>
      </c>
      <c r="T2799" s="72"/>
      <c r="U2799" s="72"/>
      <c r="V2799" s="72"/>
      <c r="W2799" s="72"/>
      <c r="X2799" s="72"/>
      <c r="Y2799" s="72"/>
      <c r="Z2799" s="72"/>
      <c r="AA2799" s="72"/>
      <c r="AB2799" s="72"/>
      <c r="AC2799" s="72"/>
      <c r="AD2799" s="72"/>
      <c r="AE2799" s="72"/>
      <c r="AF2799" s="72"/>
      <c r="AG2799" s="72"/>
      <c r="AH2799" s="72"/>
      <c r="AI2799" s="72"/>
      <c r="AJ2799" s="72"/>
      <c r="AK2799" s="72"/>
    </row>
    <row r="2800" ht="14.25" customHeight="1">
      <c r="A2800" s="78">
        <v>2797.0</v>
      </c>
      <c r="C2800" s="78" t="str">
        <f>VLOOKUP(G2800,[1]Macrodata_CCF!$A$3:$D$55,4,FALSE)</f>
        <v>#ERROR!</v>
      </c>
      <c r="E2800" s="79" t="str">
        <f>VLOOKUP(G2800,[1]Macrodata_CCF!$A$3:$B$55,2,FALSE)</f>
        <v>#ERROR!</v>
      </c>
      <c r="F2800" s="78">
        <v>0.0</v>
      </c>
      <c r="G2800" s="80">
        <v>41.0</v>
      </c>
      <c r="H2800" s="81">
        <v>104885.0</v>
      </c>
      <c r="I2800" s="81">
        <v>110000.0</v>
      </c>
      <c r="J2800" s="81">
        <v>106520.0</v>
      </c>
      <c r="K2800" s="81">
        <v>110000.0</v>
      </c>
      <c r="L2800" s="82">
        <v>0.3196480938416422</v>
      </c>
      <c r="N2800" s="83">
        <f t="shared" si="1"/>
        <v>0.3196480938</v>
      </c>
      <c r="O2800" s="83">
        <f t="shared" si="2"/>
        <v>0.3196480938</v>
      </c>
      <c r="Q2800" s="83">
        <f t="shared" si="3"/>
        <v>0.0465</v>
      </c>
      <c r="R2800" s="83">
        <f t="shared" si="4"/>
        <v>0.01486363636</v>
      </c>
      <c r="S2800" s="83" t="b">
        <f t="shared" si="5"/>
        <v>0</v>
      </c>
      <c r="T2800" s="72"/>
      <c r="U2800" s="72"/>
      <c r="V2800" s="72"/>
      <c r="W2800" s="72"/>
      <c r="X2800" s="72"/>
      <c r="Y2800" s="72"/>
      <c r="Z2800" s="72"/>
      <c r="AA2800" s="72"/>
      <c r="AB2800" s="72"/>
      <c r="AC2800" s="72"/>
      <c r="AD2800" s="72"/>
      <c r="AE2800" s="72"/>
      <c r="AF2800" s="72"/>
      <c r="AG2800" s="72"/>
      <c r="AH2800" s="72"/>
      <c r="AI2800" s="72"/>
      <c r="AJ2800" s="72"/>
      <c r="AK2800" s="72"/>
    </row>
    <row r="2801" ht="14.25" customHeight="1">
      <c r="A2801" s="78">
        <v>2798.0</v>
      </c>
      <c r="C2801" s="78" t="str">
        <f>VLOOKUP(G2801,[1]Macrodata_CCF!$A$3:$D$55,4,FALSE)</f>
        <v>#ERROR!</v>
      </c>
      <c r="E2801" s="79" t="str">
        <f>VLOOKUP(G2801,[1]Macrodata_CCF!$A$3:$B$55,2,FALSE)</f>
        <v>#ERROR!</v>
      </c>
      <c r="F2801" s="78">
        <v>0.0</v>
      </c>
      <c r="G2801" s="80">
        <v>20.0</v>
      </c>
      <c r="H2801" s="81">
        <v>868915.0</v>
      </c>
      <c r="I2801" s="81">
        <v>890000.0</v>
      </c>
      <c r="J2801" s="81">
        <v>872290.0</v>
      </c>
      <c r="K2801" s="81">
        <v>890000.0</v>
      </c>
      <c r="L2801" s="82">
        <v>0.1600663979132085</v>
      </c>
      <c r="N2801" s="83">
        <f t="shared" si="1"/>
        <v>0.1600663979</v>
      </c>
      <c r="O2801" s="83">
        <f t="shared" si="2"/>
        <v>0.1600663979</v>
      </c>
      <c r="Q2801" s="83">
        <f t="shared" si="3"/>
        <v>0.02369101124</v>
      </c>
      <c r="R2801" s="83">
        <f t="shared" si="4"/>
        <v>0.003792134831</v>
      </c>
      <c r="S2801" s="83" t="b">
        <f t="shared" si="5"/>
        <v>0</v>
      </c>
      <c r="T2801" s="72"/>
      <c r="U2801" s="72"/>
      <c r="V2801" s="72"/>
      <c r="W2801" s="72"/>
      <c r="X2801" s="72"/>
      <c r="Y2801" s="72"/>
      <c r="Z2801" s="72"/>
      <c r="AA2801" s="72"/>
      <c r="AB2801" s="72"/>
      <c r="AC2801" s="72"/>
      <c r="AD2801" s="72"/>
      <c r="AE2801" s="72"/>
      <c r="AF2801" s="72"/>
      <c r="AG2801" s="72"/>
      <c r="AH2801" s="72"/>
      <c r="AI2801" s="72"/>
      <c r="AJ2801" s="72"/>
      <c r="AK2801" s="72"/>
    </row>
    <row r="2802" ht="14.25" customHeight="1">
      <c r="A2802" s="78">
        <v>2799.0</v>
      </c>
      <c r="C2802" s="78" t="str">
        <f>VLOOKUP(G2802,[1]Macrodata_CCF!$A$3:$D$55,4,FALSE)</f>
        <v>#ERROR!</v>
      </c>
      <c r="E2802" s="79" t="str">
        <f>VLOOKUP(G2802,[1]Macrodata_CCF!$A$3:$B$55,2,FALSE)</f>
        <v>#ERROR!</v>
      </c>
      <c r="F2802" s="78">
        <v>0.0</v>
      </c>
      <c r="G2802" s="80">
        <v>17.0</v>
      </c>
      <c r="H2802" s="81">
        <v>771265.0</v>
      </c>
      <c r="I2802" s="81">
        <v>800000.0</v>
      </c>
      <c r="J2802" s="81">
        <v>777010.0</v>
      </c>
      <c r="K2802" s="81">
        <v>1600000.0</v>
      </c>
      <c r="L2802" s="82">
        <v>0.1999303984687663</v>
      </c>
      <c r="N2802" s="83">
        <f t="shared" si="1"/>
        <v>0.1999303985</v>
      </c>
      <c r="O2802" s="83">
        <f t="shared" si="2"/>
        <v>0.1999303985</v>
      </c>
      <c r="Q2802" s="83">
        <f t="shared" si="3"/>
        <v>0.03591875</v>
      </c>
      <c r="R2802" s="83">
        <f t="shared" si="4"/>
        <v>0.00718125</v>
      </c>
      <c r="S2802" s="83" t="b">
        <f t="shared" si="5"/>
        <v>0</v>
      </c>
      <c r="T2802" s="72"/>
      <c r="U2802" s="72"/>
      <c r="V2802" s="72"/>
      <c r="W2802" s="72"/>
      <c r="X2802" s="72"/>
      <c r="Y2802" s="72"/>
      <c r="Z2802" s="72"/>
      <c r="AA2802" s="72"/>
      <c r="AB2802" s="72"/>
      <c r="AC2802" s="72"/>
      <c r="AD2802" s="72"/>
      <c r="AE2802" s="72"/>
      <c r="AF2802" s="72"/>
      <c r="AG2802" s="72"/>
      <c r="AH2802" s="72"/>
      <c r="AI2802" s="72"/>
      <c r="AJ2802" s="72"/>
      <c r="AK2802" s="72"/>
    </row>
    <row r="2803" ht="14.25" customHeight="1">
      <c r="A2803" s="78">
        <v>2800.0</v>
      </c>
      <c r="C2803" s="78" t="str">
        <f>VLOOKUP(G2803,[1]Macrodata_CCF!$A$3:$D$55,4,FALSE)</f>
        <v>#ERROR!</v>
      </c>
      <c r="E2803" s="79" t="str">
        <f>VLOOKUP(G2803,[1]Macrodata_CCF!$A$3:$B$55,2,FALSE)</f>
        <v>#ERROR!</v>
      </c>
      <c r="F2803" s="78">
        <v>0.0</v>
      </c>
      <c r="G2803" s="80">
        <v>8.0</v>
      </c>
      <c r="H2803" s="81">
        <v>42295.0</v>
      </c>
      <c r="I2803" s="81">
        <v>460000.0</v>
      </c>
      <c r="J2803" s="81">
        <v>188490.0</v>
      </c>
      <c r="K2803" s="81">
        <v>460000.0</v>
      </c>
      <c r="L2803" s="82">
        <v>0.3499958104403826</v>
      </c>
      <c r="N2803" s="83">
        <f t="shared" si="1"/>
        <v>0.3499958104</v>
      </c>
      <c r="O2803" s="83">
        <f t="shared" si="2"/>
        <v>0.3499958104</v>
      </c>
      <c r="Q2803" s="83">
        <f t="shared" si="3"/>
        <v>0.9080543478</v>
      </c>
      <c r="R2803" s="83">
        <f t="shared" si="4"/>
        <v>0.3499958104</v>
      </c>
      <c r="S2803" s="83" t="b">
        <f t="shared" si="5"/>
        <v>0</v>
      </c>
      <c r="T2803" s="72"/>
      <c r="U2803" s="72"/>
      <c r="V2803" s="72"/>
      <c r="W2803" s="72"/>
      <c r="X2803" s="72"/>
      <c r="Y2803" s="72"/>
      <c r="Z2803" s="72"/>
      <c r="AA2803" s="72"/>
      <c r="AB2803" s="72"/>
      <c r="AC2803" s="72"/>
      <c r="AD2803" s="72"/>
      <c r="AE2803" s="72"/>
      <c r="AF2803" s="72"/>
      <c r="AG2803" s="72"/>
      <c r="AH2803" s="72"/>
      <c r="AI2803" s="72"/>
      <c r="AJ2803" s="72"/>
      <c r="AK2803" s="72"/>
    </row>
    <row r="2804" ht="14.25" customHeight="1">
      <c r="A2804" s="78">
        <v>2801.0</v>
      </c>
      <c r="C2804" s="78" t="str">
        <f>VLOOKUP(G2804,[1]Macrodata_CCF!$A$3:$D$55,4,FALSE)</f>
        <v>#ERROR!</v>
      </c>
      <c r="E2804" s="79" t="str">
        <f>VLOOKUP(G2804,[1]Macrodata_CCF!$A$3:$B$55,2,FALSE)</f>
        <v>#ERROR!</v>
      </c>
      <c r="F2804" s="78">
        <v>0.0</v>
      </c>
      <c r="G2804" s="80">
        <v>8.0</v>
      </c>
      <c r="H2804" s="81">
        <v>818815.0</v>
      </c>
      <c r="I2804" s="81">
        <v>820000.0</v>
      </c>
      <c r="J2804" s="81">
        <v>819135.0</v>
      </c>
      <c r="K2804" s="81">
        <v>820000.0</v>
      </c>
      <c r="L2804" s="82">
        <v>0.270042194092827</v>
      </c>
      <c r="N2804" s="83">
        <f t="shared" si="1"/>
        <v>0.2700421941</v>
      </c>
      <c r="O2804" s="83">
        <f t="shared" si="2"/>
        <v>0.2700421941</v>
      </c>
      <c r="Q2804" s="83">
        <f t="shared" si="3"/>
        <v>0.001445121951</v>
      </c>
      <c r="R2804" s="83">
        <f t="shared" si="4"/>
        <v>0.0003902439024</v>
      </c>
      <c r="S2804" s="83" t="b">
        <f t="shared" si="5"/>
        <v>0</v>
      </c>
      <c r="T2804" s="72"/>
      <c r="U2804" s="72"/>
      <c r="V2804" s="72"/>
      <c r="W2804" s="72"/>
      <c r="X2804" s="72"/>
      <c r="Y2804" s="72"/>
      <c r="Z2804" s="72"/>
      <c r="AA2804" s="72"/>
      <c r="AB2804" s="72"/>
      <c r="AC2804" s="72"/>
      <c r="AD2804" s="72"/>
      <c r="AE2804" s="72"/>
      <c r="AF2804" s="72"/>
      <c r="AG2804" s="72"/>
      <c r="AH2804" s="72"/>
      <c r="AI2804" s="72"/>
      <c r="AJ2804" s="72"/>
      <c r="AK2804" s="72"/>
    </row>
    <row r="2805" ht="14.25" customHeight="1">
      <c r="A2805" s="78">
        <v>2802.0</v>
      </c>
      <c r="C2805" s="78" t="str">
        <f>VLOOKUP(G2805,[1]Macrodata_CCF!$A$3:$D$55,4,FALSE)</f>
        <v>#ERROR!</v>
      </c>
      <c r="E2805" s="79" t="str">
        <f>VLOOKUP(G2805,[1]Macrodata_CCF!$A$3:$B$55,2,FALSE)</f>
        <v>#ERROR!</v>
      </c>
      <c r="F2805" s="78">
        <v>1.0</v>
      </c>
      <c r="G2805" s="80">
        <v>23.0</v>
      </c>
      <c r="H2805" s="81">
        <v>8915.0</v>
      </c>
      <c r="I2805" s="81">
        <v>100000.0</v>
      </c>
      <c r="J2805" s="81">
        <v>53545.0</v>
      </c>
      <c r="K2805" s="81">
        <v>100000.0</v>
      </c>
      <c r="L2805" s="82">
        <v>0.4899818850524236</v>
      </c>
      <c r="N2805" s="83">
        <f t="shared" si="1"/>
        <v>0.4899818851</v>
      </c>
      <c r="O2805" s="83">
        <f t="shared" si="2"/>
        <v>0.4899818851</v>
      </c>
      <c r="Q2805" s="83">
        <f t="shared" si="3"/>
        <v>0.91085</v>
      </c>
      <c r="R2805" s="83">
        <f t="shared" si="4"/>
        <v>0.4899818851</v>
      </c>
      <c r="S2805" s="83" t="b">
        <f t="shared" si="5"/>
        <v>0</v>
      </c>
      <c r="T2805" s="72"/>
      <c r="U2805" s="72"/>
      <c r="V2805" s="72"/>
      <c r="W2805" s="72"/>
      <c r="X2805" s="72"/>
      <c r="Y2805" s="72"/>
      <c r="Z2805" s="72"/>
      <c r="AA2805" s="72"/>
      <c r="AB2805" s="72"/>
      <c r="AC2805" s="72"/>
      <c r="AD2805" s="72"/>
      <c r="AE2805" s="72"/>
      <c r="AF2805" s="72"/>
      <c r="AG2805" s="72"/>
      <c r="AH2805" s="72"/>
      <c r="AI2805" s="72"/>
      <c r="AJ2805" s="72"/>
      <c r="AK2805" s="72"/>
    </row>
    <row r="2806" ht="14.25" customHeight="1">
      <c r="A2806" s="78">
        <v>2803.0</v>
      </c>
      <c r="C2806" s="78" t="str">
        <f>VLOOKUP(G2806,[1]Macrodata_CCF!$A$3:$D$55,4,FALSE)</f>
        <v>#ERROR!</v>
      </c>
      <c r="E2806" s="79" t="str">
        <f>VLOOKUP(G2806,[1]Macrodata_CCF!$A$3:$B$55,2,FALSE)</f>
        <v>#ERROR!</v>
      </c>
      <c r="F2806" s="78">
        <v>0.0</v>
      </c>
      <c r="G2806" s="80">
        <v>4.0</v>
      </c>
      <c r="H2806" s="81">
        <v>160295.0</v>
      </c>
      <c r="I2806" s="81">
        <v>270000.0</v>
      </c>
      <c r="J2806" s="81">
        <v>275400.0</v>
      </c>
      <c r="K2806" s="81">
        <v>270000.0</v>
      </c>
      <c r="L2806" s="82">
        <v>1.049222916002005</v>
      </c>
      <c r="N2806" s="83">
        <f t="shared" si="1"/>
        <v>1.049222916</v>
      </c>
      <c r="O2806" s="83">
        <f t="shared" si="2"/>
        <v>1</v>
      </c>
      <c r="Q2806" s="83">
        <f t="shared" si="3"/>
        <v>0.4063148148</v>
      </c>
      <c r="R2806" s="83">
        <f t="shared" si="4"/>
        <v>1.049222916</v>
      </c>
      <c r="S2806" s="83" t="b">
        <f t="shared" si="5"/>
        <v>0</v>
      </c>
      <c r="T2806" s="72"/>
      <c r="U2806" s="72"/>
      <c r="V2806" s="72"/>
      <c r="W2806" s="72"/>
      <c r="X2806" s="72"/>
      <c r="Y2806" s="72"/>
      <c r="Z2806" s="72"/>
      <c r="AA2806" s="72"/>
      <c r="AB2806" s="72"/>
      <c r="AC2806" s="72"/>
      <c r="AD2806" s="72"/>
      <c r="AE2806" s="72"/>
      <c r="AF2806" s="72"/>
      <c r="AG2806" s="72"/>
      <c r="AH2806" s="72"/>
      <c r="AI2806" s="72"/>
      <c r="AJ2806" s="72"/>
      <c r="AK2806" s="72"/>
    </row>
    <row r="2807" ht="14.25" customHeight="1">
      <c r="A2807" s="78">
        <v>2804.0</v>
      </c>
      <c r="C2807" s="78" t="str">
        <f>VLOOKUP(G2807,[1]Macrodata_CCF!$A$3:$D$55,4,FALSE)</f>
        <v>#ERROR!</v>
      </c>
      <c r="E2807" s="79" t="str">
        <f>VLOOKUP(G2807,[1]Macrodata_CCF!$A$3:$B$55,2,FALSE)</f>
        <v>#ERROR!</v>
      </c>
      <c r="F2807" s="78">
        <v>0.0</v>
      </c>
      <c r="G2807" s="80">
        <v>44.0</v>
      </c>
      <c r="H2807" s="81">
        <v>85585.0</v>
      </c>
      <c r="I2807" s="81">
        <v>160000.0</v>
      </c>
      <c r="J2807" s="81">
        <v>97490.0</v>
      </c>
      <c r="K2807" s="81">
        <v>160000.0</v>
      </c>
      <c r="L2807" s="82">
        <v>0.1599811865887254</v>
      </c>
      <c r="N2807" s="83">
        <f t="shared" si="1"/>
        <v>0.1599811866</v>
      </c>
      <c r="O2807" s="83">
        <f t="shared" si="2"/>
        <v>0.1599811866</v>
      </c>
      <c r="Q2807" s="83">
        <f t="shared" si="3"/>
        <v>0.46509375</v>
      </c>
      <c r="R2807" s="83">
        <f t="shared" si="4"/>
        <v>0.1599811866</v>
      </c>
      <c r="S2807" s="83" t="b">
        <f t="shared" si="5"/>
        <v>0</v>
      </c>
      <c r="T2807" s="72"/>
      <c r="U2807" s="72"/>
      <c r="V2807" s="72"/>
      <c r="W2807" s="72"/>
      <c r="X2807" s="72"/>
      <c r="Y2807" s="72"/>
      <c r="Z2807" s="72"/>
      <c r="AA2807" s="72"/>
      <c r="AB2807" s="72"/>
      <c r="AC2807" s="72"/>
      <c r="AD2807" s="72"/>
      <c r="AE2807" s="72"/>
      <c r="AF2807" s="72"/>
      <c r="AG2807" s="72"/>
      <c r="AH2807" s="72"/>
      <c r="AI2807" s="72"/>
      <c r="AJ2807" s="72"/>
      <c r="AK2807" s="72"/>
    </row>
    <row r="2808" ht="14.25" customHeight="1">
      <c r="A2808" s="78">
        <v>2805.0</v>
      </c>
      <c r="C2808" s="78" t="str">
        <f>VLOOKUP(G2808,[1]Macrodata_CCF!$A$3:$D$55,4,FALSE)</f>
        <v>#ERROR!</v>
      </c>
      <c r="E2808" s="79" t="str">
        <f>VLOOKUP(G2808,[1]Macrodata_CCF!$A$3:$B$55,2,FALSE)</f>
        <v>#ERROR!</v>
      </c>
      <c r="F2808" s="78">
        <v>0.0</v>
      </c>
      <c r="G2808" s="80">
        <v>16.0</v>
      </c>
      <c r="H2808" s="81">
        <v>26280.0</v>
      </c>
      <c r="I2808" s="81">
        <v>360000.0</v>
      </c>
      <c r="J2808" s="81">
        <v>73000.0</v>
      </c>
      <c r="K2808" s="81">
        <v>360000.0</v>
      </c>
      <c r="L2808" s="82">
        <v>0.1399976027807743</v>
      </c>
      <c r="N2808" s="83">
        <f t="shared" si="1"/>
        <v>0.1399976028</v>
      </c>
      <c r="O2808" s="83">
        <f t="shared" si="2"/>
        <v>0.1399976028</v>
      </c>
      <c r="Q2808" s="83">
        <f t="shared" si="3"/>
        <v>0.927</v>
      </c>
      <c r="R2808" s="83">
        <f t="shared" si="4"/>
        <v>0.1399976028</v>
      </c>
      <c r="S2808" s="83" t="b">
        <f t="shared" si="5"/>
        <v>0</v>
      </c>
      <c r="T2808" s="72"/>
      <c r="U2808" s="72"/>
      <c r="V2808" s="72"/>
      <c r="W2808" s="72"/>
      <c r="X2808" s="72"/>
      <c r="Y2808" s="72"/>
      <c r="Z2808" s="72"/>
      <c r="AA2808" s="72"/>
      <c r="AB2808" s="72"/>
      <c r="AC2808" s="72"/>
      <c r="AD2808" s="72"/>
      <c r="AE2808" s="72"/>
      <c r="AF2808" s="72"/>
      <c r="AG2808" s="72"/>
      <c r="AH2808" s="72"/>
      <c r="AI2808" s="72"/>
      <c r="AJ2808" s="72"/>
      <c r="AK2808" s="72"/>
    </row>
    <row r="2809" ht="14.25" customHeight="1">
      <c r="A2809" s="78">
        <v>2806.0</v>
      </c>
      <c r="C2809" s="78" t="str">
        <f>VLOOKUP(G2809,[1]Macrodata_CCF!$A$3:$D$55,4,FALSE)</f>
        <v>#ERROR!</v>
      </c>
      <c r="E2809" s="79" t="str">
        <f>VLOOKUP(G2809,[1]Macrodata_CCF!$A$3:$B$55,2,FALSE)</f>
        <v>#ERROR!</v>
      </c>
      <c r="F2809" s="78">
        <v>0.0</v>
      </c>
      <c r="G2809" s="80">
        <v>6.0</v>
      </c>
      <c r="H2809" s="81">
        <v>80620.0</v>
      </c>
      <c r="I2809" s="81">
        <v>260000.0</v>
      </c>
      <c r="J2809" s="81">
        <v>123670.0</v>
      </c>
      <c r="K2809" s="81">
        <v>260000.0</v>
      </c>
      <c r="L2809" s="82">
        <v>0.2399933102910023</v>
      </c>
      <c r="N2809" s="83">
        <f t="shared" si="1"/>
        <v>0.2399933103</v>
      </c>
      <c r="O2809" s="83">
        <f t="shared" si="2"/>
        <v>0.2399933103</v>
      </c>
      <c r="Q2809" s="83">
        <f t="shared" si="3"/>
        <v>0.6899230769</v>
      </c>
      <c r="R2809" s="83">
        <f t="shared" si="4"/>
        <v>0.2399933103</v>
      </c>
      <c r="S2809" s="83" t="b">
        <f t="shared" si="5"/>
        <v>0</v>
      </c>
      <c r="T2809" s="72"/>
      <c r="U2809" s="72"/>
      <c r="V2809" s="72"/>
      <c r="W2809" s="72"/>
      <c r="X2809" s="72"/>
      <c r="Y2809" s="72"/>
      <c r="Z2809" s="72"/>
      <c r="AA2809" s="72"/>
      <c r="AB2809" s="72"/>
      <c r="AC2809" s="72"/>
      <c r="AD2809" s="72"/>
      <c r="AE2809" s="72"/>
      <c r="AF2809" s="72"/>
      <c r="AG2809" s="72"/>
      <c r="AH2809" s="72"/>
      <c r="AI2809" s="72"/>
      <c r="AJ2809" s="72"/>
      <c r="AK2809" s="72"/>
    </row>
    <row r="2810" ht="14.25" customHeight="1">
      <c r="A2810" s="78">
        <v>2807.0</v>
      </c>
      <c r="C2810" s="78" t="str">
        <f>VLOOKUP(G2810,[1]Macrodata_CCF!$A$3:$D$55,4,FALSE)</f>
        <v>#ERROR!</v>
      </c>
      <c r="E2810" s="79" t="str">
        <f>VLOOKUP(G2810,[1]Macrodata_CCF!$A$3:$B$55,2,FALSE)</f>
        <v>#ERROR!</v>
      </c>
      <c r="F2810" s="78">
        <v>0.0</v>
      </c>
      <c r="G2810" s="80">
        <v>42.0</v>
      </c>
      <c r="H2810" s="81">
        <v>0.0</v>
      </c>
      <c r="I2810" s="81">
        <v>10000.0</v>
      </c>
      <c r="J2810" s="81">
        <v>4000.0</v>
      </c>
      <c r="K2810" s="81">
        <v>19000.0</v>
      </c>
      <c r="L2810" s="82">
        <v>0.4</v>
      </c>
      <c r="N2810" s="83">
        <f t="shared" si="1"/>
        <v>0.4</v>
      </c>
      <c r="O2810" s="83">
        <f t="shared" si="2"/>
        <v>0.4</v>
      </c>
      <c r="Q2810" s="83">
        <f t="shared" si="3"/>
        <v>1</v>
      </c>
      <c r="R2810" s="83">
        <f t="shared" si="4"/>
        <v>0.4</v>
      </c>
      <c r="S2810" s="83" t="b">
        <f t="shared" si="5"/>
        <v>0</v>
      </c>
      <c r="T2810" s="72"/>
      <c r="U2810" s="72"/>
      <c r="V2810" s="72"/>
      <c r="W2810" s="72"/>
      <c r="X2810" s="72"/>
      <c r="Y2810" s="72"/>
      <c r="Z2810" s="72"/>
      <c r="AA2810" s="72"/>
      <c r="AB2810" s="72"/>
      <c r="AC2810" s="72"/>
      <c r="AD2810" s="72"/>
      <c r="AE2810" s="72"/>
      <c r="AF2810" s="72"/>
      <c r="AG2810" s="72"/>
      <c r="AH2810" s="72"/>
      <c r="AI2810" s="72"/>
      <c r="AJ2810" s="72"/>
      <c r="AK2810" s="72"/>
    </row>
    <row r="2811" ht="14.25" customHeight="1">
      <c r="A2811" s="78">
        <v>2808.0</v>
      </c>
      <c r="C2811" s="78" t="str">
        <f>VLOOKUP(G2811,[1]Macrodata_CCF!$A$3:$D$55,4,FALSE)</f>
        <v>#ERROR!</v>
      </c>
      <c r="E2811" s="79" t="str">
        <f>VLOOKUP(G2811,[1]Macrodata_CCF!$A$3:$B$55,2,FALSE)</f>
        <v>#ERROR!</v>
      </c>
      <c r="F2811" s="78">
        <v>0.0</v>
      </c>
      <c r="G2811" s="80">
        <v>50.0</v>
      </c>
      <c r="H2811" s="81">
        <v>110890.0</v>
      </c>
      <c r="I2811" s="81">
        <v>160000.0</v>
      </c>
      <c r="J2811" s="81">
        <v>87810.0</v>
      </c>
      <c r="K2811" s="81">
        <v>160000.0</v>
      </c>
      <c r="L2811" s="82">
        <v>-0.4699653838322134</v>
      </c>
      <c r="N2811" s="83">
        <f t="shared" si="1"/>
        <v>-0.4699653838</v>
      </c>
      <c r="O2811" s="83">
        <f t="shared" si="2"/>
        <v>0</v>
      </c>
      <c r="Q2811" s="83">
        <f t="shared" si="3"/>
        <v>0.3069375</v>
      </c>
      <c r="R2811" s="83">
        <f t="shared" si="4"/>
        <v>-0.4699653838</v>
      </c>
      <c r="S2811" s="83" t="b">
        <f t="shared" si="5"/>
        <v>0</v>
      </c>
      <c r="T2811" s="72"/>
      <c r="U2811" s="72"/>
      <c r="V2811" s="72"/>
      <c r="W2811" s="72"/>
      <c r="X2811" s="72"/>
      <c r="Y2811" s="72"/>
      <c r="Z2811" s="72"/>
      <c r="AA2811" s="72"/>
      <c r="AB2811" s="72"/>
      <c r="AC2811" s="72"/>
      <c r="AD2811" s="72"/>
      <c r="AE2811" s="72"/>
      <c r="AF2811" s="72"/>
      <c r="AG2811" s="72"/>
      <c r="AH2811" s="72"/>
      <c r="AI2811" s="72"/>
      <c r="AJ2811" s="72"/>
      <c r="AK2811" s="72"/>
    </row>
    <row r="2812" ht="14.25" customHeight="1">
      <c r="A2812" s="78">
        <v>2809.0</v>
      </c>
      <c r="C2812" s="78" t="str">
        <f>VLOOKUP(G2812,[1]Macrodata_CCF!$A$3:$D$55,4,FALSE)</f>
        <v>#ERROR!</v>
      </c>
      <c r="E2812" s="79" t="str">
        <f>VLOOKUP(G2812,[1]Macrodata_CCF!$A$3:$B$55,2,FALSE)</f>
        <v>#ERROR!</v>
      </c>
      <c r="F2812" s="78">
        <v>0.0</v>
      </c>
      <c r="G2812" s="80">
        <v>34.0</v>
      </c>
      <c r="H2812" s="81">
        <v>444255.0</v>
      </c>
      <c r="I2812" s="81">
        <v>600000.0</v>
      </c>
      <c r="J2812" s="81">
        <v>447370.0</v>
      </c>
      <c r="K2812" s="81">
        <v>600000.0</v>
      </c>
      <c r="L2812" s="82">
        <v>0.020000642075187</v>
      </c>
      <c r="N2812" s="83">
        <f t="shared" si="1"/>
        <v>0.02000064208</v>
      </c>
      <c r="O2812" s="83">
        <f t="shared" si="2"/>
        <v>0.02000064208</v>
      </c>
      <c r="Q2812" s="83">
        <f t="shared" si="3"/>
        <v>0.259575</v>
      </c>
      <c r="R2812" s="83">
        <f t="shared" si="4"/>
        <v>0.02000064208</v>
      </c>
      <c r="S2812" s="83" t="b">
        <f t="shared" si="5"/>
        <v>0</v>
      </c>
      <c r="T2812" s="72"/>
      <c r="U2812" s="72"/>
      <c r="V2812" s="72"/>
      <c r="W2812" s="72"/>
      <c r="X2812" s="72"/>
      <c r="Y2812" s="72"/>
      <c r="Z2812" s="72"/>
      <c r="AA2812" s="72"/>
      <c r="AB2812" s="72"/>
      <c r="AC2812" s="72"/>
      <c r="AD2812" s="72"/>
      <c r="AE2812" s="72"/>
      <c r="AF2812" s="72"/>
      <c r="AG2812" s="72"/>
      <c r="AH2812" s="72"/>
      <c r="AI2812" s="72"/>
      <c r="AJ2812" s="72"/>
      <c r="AK2812" s="72"/>
    </row>
    <row r="2813" ht="14.25" customHeight="1">
      <c r="A2813" s="78">
        <v>2810.0</v>
      </c>
      <c r="C2813" s="78" t="str">
        <f>VLOOKUP(G2813,[1]Macrodata_CCF!$A$3:$D$55,4,FALSE)</f>
        <v>#ERROR!</v>
      </c>
      <c r="E2813" s="79" t="str">
        <f>VLOOKUP(G2813,[1]Macrodata_CCF!$A$3:$B$55,2,FALSE)</f>
        <v>#ERROR!</v>
      </c>
      <c r="F2813" s="78">
        <v>0.0</v>
      </c>
      <c r="G2813" s="80">
        <v>51.0</v>
      </c>
      <c r="H2813" s="81">
        <v>36770.0</v>
      </c>
      <c r="I2813" s="81">
        <v>460000.0</v>
      </c>
      <c r="J2813" s="81">
        <v>45235.0</v>
      </c>
      <c r="K2813" s="81">
        <v>460000.0</v>
      </c>
      <c r="L2813" s="82">
        <v>0.02000094511258654</v>
      </c>
      <c r="N2813" s="83">
        <f t="shared" si="1"/>
        <v>0.02000094511</v>
      </c>
      <c r="O2813" s="83">
        <f t="shared" si="2"/>
        <v>0.02000094511</v>
      </c>
      <c r="Q2813" s="83">
        <f t="shared" si="3"/>
        <v>0.9200652174</v>
      </c>
      <c r="R2813" s="83">
        <f t="shared" si="4"/>
        <v>0.02000094511</v>
      </c>
      <c r="S2813" s="83" t="b">
        <f t="shared" si="5"/>
        <v>0</v>
      </c>
      <c r="T2813" s="72"/>
      <c r="U2813" s="72"/>
      <c r="V2813" s="72"/>
      <c r="W2813" s="72"/>
      <c r="X2813" s="72"/>
      <c r="Y2813" s="72"/>
      <c r="Z2813" s="72"/>
      <c r="AA2813" s="72"/>
      <c r="AB2813" s="72"/>
      <c r="AC2813" s="72"/>
      <c r="AD2813" s="72"/>
      <c r="AE2813" s="72"/>
      <c r="AF2813" s="72"/>
      <c r="AG2813" s="72"/>
      <c r="AH2813" s="72"/>
      <c r="AI2813" s="72"/>
      <c r="AJ2813" s="72"/>
      <c r="AK2813" s="72"/>
    </row>
    <row r="2814" ht="14.25" customHeight="1">
      <c r="A2814" s="78">
        <v>2811.0</v>
      </c>
      <c r="C2814" s="78" t="str">
        <f>VLOOKUP(G2814,[1]Macrodata_CCF!$A$3:$D$55,4,FALSE)</f>
        <v>#ERROR!</v>
      </c>
      <c r="E2814" s="79" t="str">
        <f>VLOOKUP(G2814,[1]Macrodata_CCF!$A$3:$B$55,2,FALSE)</f>
        <v>#ERROR!</v>
      </c>
      <c r="F2814" s="78">
        <v>0.0</v>
      </c>
      <c r="G2814" s="80">
        <v>1.0</v>
      </c>
      <c r="H2814" s="81">
        <v>46770.0</v>
      </c>
      <c r="I2814" s="81">
        <v>980000.0</v>
      </c>
      <c r="J2814" s="81">
        <v>999600.0</v>
      </c>
      <c r="K2814" s="81">
        <v>980000.0</v>
      </c>
      <c r="L2814" s="82">
        <v>1.021002325257439</v>
      </c>
      <c r="N2814" s="83">
        <f t="shared" si="1"/>
        <v>1.021002325</v>
      </c>
      <c r="O2814" s="83">
        <f t="shared" si="2"/>
        <v>1</v>
      </c>
      <c r="Q2814" s="83">
        <f t="shared" si="3"/>
        <v>0.9522755102</v>
      </c>
      <c r="R2814" s="83">
        <f t="shared" si="4"/>
        <v>1.021002325</v>
      </c>
      <c r="S2814" s="83" t="b">
        <f t="shared" si="5"/>
        <v>0</v>
      </c>
      <c r="T2814" s="72"/>
      <c r="U2814" s="72"/>
      <c r="V2814" s="72"/>
      <c r="W2814" s="72"/>
      <c r="X2814" s="72"/>
      <c r="Y2814" s="72"/>
      <c r="Z2814" s="72"/>
      <c r="AA2814" s="72"/>
      <c r="AB2814" s="72"/>
      <c r="AC2814" s="72"/>
      <c r="AD2814" s="72"/>
      <c r="AE2814" s="72"/>
      <c r="AF2814" s="72"/>
      <c r="AG2814" s="72"/>
      <c r="AH2814" s="72"/>
      <c r="AI2814" s="72"/>
      <c r="AJ2814" s="72"/>
      <c r="AK2814" s="72"/>
    </row>
    <row r="2815" ht="14.25" customHeight="1">
      <c r="A2815" s="78">
        <v>2812.0</v>
      </c>
      <c r="C2815" s="78" t="str">
        <f>VLOOKUP(G2815,[1]Macrodata_CCF!$A$3:$D$55,4,FALSE)</f>
        <v>#ERROR!</v>
      </c>
      <c r="E2815" s="79" t="str">
        <f>VLOOKUP(G2815,[1]Macrodata_CCF!$A$3:$B$55,2,FALSE)</f>
        <v>#ERROR!</v>
      </c>
      <c r="F2815" s="78">
        <v>0.0</v>
      </c>
      <c r="G2815" s="80">
        <v>6.0</v>
      </c>
      <c r="H2815" s="81">
        <v>280780.0</v>
      </c>
      <c r="I2815" s="81">
        <v>360000.0</v>
      </c>
      <c r="J2815" s="81">
        <v>367200.0</v>
      </c>
      <c r="K2815" s="81">
        <v>360000.0</v>
      </c>
      <c r="L2815" s="82">
        <v>1.090886139863671</v>
      </c>
      <c r="N2815" s="83">
        <f t="shared" si="1"/>
        <v>1.09088614</v>
      </c>
      <c r="O2815" s="83">
        <f t="shared" si="2"/>
        <v>1</v>
      </c>
      <c r="Q2815" s="83">
        <f t="shared" si="3"/>
        <v>0.2200555556</v>
      </c>
      <c r="R2815" s="83">
        <f t="shared" si="4"/>
        <v>1.09088614</v>
      </c>
      <c r="S2815" s="83" t="b">
        <f t="shared" si="5"/>
        <v>0</v>
      </c>
      <c r="T2815" s="72"/>
      <c r="U2815" s="72"/>
      <c r="V2815" s="72"/>
      <c r="W2815" s="72"/>
      <c r="X2815" s="72"/>
      <c r="Y2815" s="72"/>
      <c r="Z2815" s="72"/>
      <c r="AA2815" s="72"/>
      <c r="AB2815" s="72"/>
      <c r="AC2815" s="72"/>
      <c r="AD2815" s="72"/>
      <c r="AE2815" s="72"/>
      <c r="AF2815" s="72"/>
      <c r="AG2815" s="72"/>
      <c r="AH2815" s="72"/>
      <c r="AI2815" s="72"/>
      <c r="AJ2815" s="72"/>
      <c r="AK2815" s="72"/>
    </row>
    <row r="2816" ht="14.25" customHeight="1">
      <c r="A2816" s="78">
        <v>2813.0</v>
      </c>
      <c r="C2816" s="78" t="str">
        <f>VLOOKUP(G2816,[1]Macrodata_CCF!$A$3:$D$55,4,FALSE)</f>
        <v>#ERROR!</v>
      </c>
      <c r="E2816" s="79" t="str">
        <f>VLOOKUP(G2816,[1]Macrodata_CCF!$A$3:$B$55,2,FALSE)</f>
        <v>#ERROR!</v>
      </c>
      <c r="F2816" s="78">
        <v>0.0</v>
      </c>
      <c r="G2816" s="80">
        <v>19.0</v>
      </c>
      <c r="H2816" s="81">
        <v>4985.0</v>
      </c>
      <c r="I2816" s="81">
        <v>560000.0</v>
      </c>
      <c r="J2816" s="81">
        <v>88235.0</v>
      </c>
      <c r="K2816" s="81">
        <v>560000.0</v>
      </c>
      <c r="L2816" s="82">
        <v>0.149995946055512</v>
      </c>
      <c r="N2816" s="83">
        <f t="shared" si="1"/>
        <v>0.1499959461</v>
      </c>
      <c r="O2816" s="83">
        <f t="shared" si="2"/>
        <v>0.1499959461</v>
      </c>
      <c r="Q2816" s="83">
        <f t="shared" si="3"/>
        <v>0.9910982143</v>
      </c>
      <c r="R2816" s="83">
        <f t="shared" si="4"/>
        <v>0.1499959461</v>
      </c>
      <c r="S2816" s="83" t="b">
        <f t="shared" si="5"/>
        <v>0</v>
      </c>
      <c r="T2816" s="72"/>
      <c r="U2816" s="72"/>
      <c r="V2816" s="72"/>
      <c r="W2816" s="72"/>
      <c r="X2816" s="72"/>
      <c r="Y2816" s="72"/>
      <c r="Z2816" s="72"/>
      <c r="AA2816" s="72"/>
      <c r="AB2816" s="72"/>
      <c r="AC2816" s="72"/>
      <c r="AD2816" s="72"/>
      <c r="AE2816" s="72"/>
      <c r="AF2816" s="72"/>
      <c r="AG2816" s="72"/>
      <c r="AH2816" s="72"/>
      <c r="AI2816" s="72"/>
      <c r="AJ2816" s="72"/>
      <c r="AK2816" s="72"/>
    </row>
    <row r="2817" ht="14.25" customHeight="1">
      <c r="A2817" s="78">
        <v>2814.0</v>
      </c>
      <c r="C2817" s="78" t="str">
        <f>VLOOKUP(G2817,[1]Macrodata_CCF!$A$3:$D$55,4,FALSE)</f>
        <v>#ERROR!</v>
      </c>
      <c r="E2817" s="79" t="str">
        <f>VLOOKUP(G2817,[1]Macrodata_CCF!$A$3:$B$55,2,FALSE)</f>
        <v>#ERROR!</v>
      </c>
      <c r="F2817" s="78">
        <v>0.0</v>
      </c>
      <c r="G2817" s="80">
        <v>8.0</v>
      </c>
      <c r="H2817" s="81">
        <v>184015.0</v>
      </c>
      <c r="I2817" s="81">
        <v>250000.0</v>
      </c>
      <c r="J2817" s="81">
        <v>205790.0</v>
      </c>
      <c r="K2817" s="81">
        <v>250000.0</v>
      </c>
      <c r="L2817" s="82">
        <v>0.329999242252027</v>
      </c>
      <c r="N2817" s="83">
        <f t="shared" si="1"/>
        <v>0.3299992423</v>
      </c>
      <c r="O2817" s="83">
        <f t="shared" si="2"/>
        <v>0.3299992423</v>
      </c>
      <c r="Q2817" s="83">
        <f t="shared" si="3"/>
        <v>0.26394</v>
      </c>
      <c r="R2817" s="83">
        <f t="shared" si="4"/>
        <v>0.3299992423</v>
      </c>
      <c r="S2817" s="83" t="b">
        <f t="shared" si="5"/>
        <v>0</v>
      </c>
      <c r="T2817" s="72"/>
      <c r="U2817" s="72"/>
      <c r="V2817" s="72"/>
      <c r="W2817" s="72"/>
      <c r="X2817" s="72"/>
      <c r="Y2817" s="72"/>
      <c r="Z2817" s="72"/>
      <c r="AA2817" s="72"/>
      <c r="AB2817" s="72"/>
      <c r="AC2817" s="72"/>
      <c r="AD2817" s="72"/>
      <c r="AE2817" s="72"/>
      <c r="AF2817" s="72"/>
      <c r="AG2817" s="72"/>
      <c r="AH2817" s="72"/>
      <c r="AI2817" s="72"/>
      <c r="AJ2817" s="72"/>
      <c r="AK2817" s="72"/>
    </row>
    <row r="2818" ht="14.25" customHeight="1">
      <c r="A2818" s="78">
        <v>2815.0</v>
      </c>
      <c r="C2818" s="78" t="str">
        <f>VLOOKUP(G2818,[1]Macrodata_CCF!$A$3:$D$55,4,FALSE)</f>
        <v>#ERROR!</v>
      </c>
      <c r="E2818" s="79" t="str">
        <f>VLOOKUP(G2818,[1]Macrodata_CCF!$A$3:$B$55,2,FALSE)</f>
        <v>#ERROR!</v>
      </c>
      <c r="F2818" s="78">
        <v>0.0</v>
      </c>
      <c r="G2818" s="80">
        <v>27.0</v>
      </c>
      <c r="H2818" s="81">
        <v>335590.0</v>
      </c>
      <c r="I2818" s="81">
        <v>570000.0</v>
      </c>
      <c r="J2818" s="81">
        <v>581400.0</v>
      </c>
      <c r="K2818" s="81">
        <v>570000.0</v>
      </c>
      <c r="L2818" s="82">
        <v>1.048632737511198</v>
      </c>
      <c r="N2818" s="83">
        <f t="shared" si="1"/>
        <v>1.048632738</v>
      </c>
      <c r="O2818" s="83">
        <f t="shared" si="2"/>
        <v>1</v>
      </c>
      <c r="Q2818" s="83">
        <f t="shared" si="3"/>
        <v>0.411245614</v>
      </c>
      <c r="R2818" s="83">
        <f t="shared" si="4"/>
        <v>1.048632738</v>
      </c>
      <c r="S2818" s="83" t="b">
        <f t="shared" si="5"/>
        <v>0</v>
      </c>
      <c r="T2818" s="72"/>
      <c r="U2818" s="72"/>
      <c r="V2818" s="72"/>
      <c r="W2818" s="72"/>
      <c r="X2818" s="72"/>
      <c r="Y2818" s="72"/>
      <c r="Z2818" s="72"/>
      <c r="AA2818" s="72"/>
      <c r="AB2818" s="72"/>
      <c r="AC2818" s="72"/>
      <c r="AD2818" s="72"/>
      <c r="AE2818" s="72"/>
      <c r="AF2818" s="72"/>
      <c r="AG2818" s="72"/>
      <c r="AH2818" s="72"/>
      <c r="AI2818" s="72"/>
      <c r="AJ2818" s="72"/>
      <c r="AK2818" s="72"/>
    </row>
    <row r="2819" ht="14.25" customHeight="1">
      <c r="A2819" s="78">
        <v>2816.0</v>
      </c>
      <c r="C2819" s="78" t="str">
        <f>VLOOKUP(G2819,[1]Macrodata_CCF!$A$3:$D$55,4,FALSE)</f>
        <v>#ERROR!</v>
      </c>
      <c r="E2819" s="79" t="str">
        <f>VLOOKUP(G2819,[1]Macrodata_CCF!$A$3:$B$55,2,FALSE)</f>
        <v>#ERROR!</v>
      </c>
      <c r="F2819" s="78">
        <v>0.0</v>
      </c>
      <c r="G2819" s="80">
        <v>20.0</v>
      </c>
      <c r="H2819" s="81">
        <v>207050.0</v>
      </c>
      <c r="I2819" s="81">
        <v>360000.0</v>
      </c>
      <c r="J2819" s="81">
        <v>233050.0</v>
      </c>
      <c r="K2819" s="81">
        <v>503999.9999999999</v>
      </c>
      <c r="L2819" s="82">
        <v>0.1699901928734881</v>
      </c>
      <c r="N2819" s="83">
        <f t="shared" si="1"/>
        <v>0.1699901929</v>
      </c>
      <c r="O2819" s="83">
        <f t="shared" si="2"/>
        <v>0.1699901929</v>
      </c>
      <c r="Q2819" s="83">
        <f t="shared" si="3"/>
        <v>0.4248611111</v>
      </c>
      <c r="R2819" s="83">
        <f t="shared" si="4"/>
        <v>0.1699901929</v>
      </c>
      <c r="S2819" s="83" t="b">
        <f t="shared" si="5"/>
        <v>0</v>
      </c>
      <c r="T2819" s="72"/>
      <c r="U2819" s="72"/>
      <c r="V2819" s="72"/>
      <c r="W2819" s="72"/>
      <c r="X2819" s="72"/>
      <c r="Y2819" s="72"/>
      <c r="Z2819" s="72"/>
      <c r="AA2819" s="72"/>
      <c r="AB2819" s="72"/>
      <c r="AC2819" s="72"/>
      <c r="AD2819" s="72"/>
      <c r="AE2819" s="72"/>
      <c r="AF2819" s="72"/>
      <c r="AG2819" s="72"/>
      <c r="AH2819" s="72"/>
      <c r="AI2819" s="72"/>
      <c r="AJ2819" s="72"/>
      <c r="AK2819" s="72"/>
    </row>
    <row r="2820" ht="14.25" customHeight="1">
      <c r="A2820" s="78">
        <v>2817.0</v>
      </c>
      <c r="C2820" s="78" t="str">
        <f>VLOOKUP(G2820,[1]Macrodata_CCF!$A$3:$D$55,4,FALSE)</f>
        <v>#ERROR!</v>
      </c>
      <c r="E2820" s="79" t="str">
        <f>VLOOKUP(G2820,[1]Macrodata_CCF!$A$3:$B$55,2,FALSE)</f>
        <v>#ERROR!</v>
      </c>
      <c r="F2820" s="78">
        <v>0.0</v>
      </c>
      <c r="G2820" s="80">
        <v>53.0</v>
      </c>
      <c r="H2820" s="81">
        <v>272875.0</v>
      </c>
      <c r="I2820" s="81">
        <v>330000.0</v>
      </c>
      <c r="J2820" s="81">
        <v>279160.0</v>
      </c>
      <c r="K2820" s="81">
        <v>627000.0</v>
      </c>
      <c r="L2820" s="82">
        <v>0.1100218818380744</v>
      </c>
      <c r="N2820" s="83">
        <f t="shared" si="1"/>
        <v>0.1100218818</v>
      </c>
      <c r="O2820" s="83">
        <f t="shared" si="2"/>
        <v>0.1100218818</v>
      </c>
      <c r="Q2820" s="83">
        <f t="shared" si="3"/>
        <v>0.1731060606</v>
      </c>
      <c r="R2820" s="83">
        <f t="shared" si="4"/>
        <v>0.1100218818</v>
      </c>
      <c r="S2820" s="83" t="b">
        <f t="shared" si="5"/>
        <v>0</v>
      </c>
      <c r="T2820" s="72"/>
      <c r="U2820" s="72"/>
      <c r="V2820" s="72"/>
      <c r="W2820" s="72"/>
      <c r="X2820" s="72"/>
      <c r="Y2820" s="72"/>
      <c r="Z2820" s="72"/>
      <c r="AA2820" s="72"/>
      <c r="AB2820" s="72"/>
      <c r="AC2820" s="72"/>
      <c r="AD2820" s="72"/>
      <c r="AE2820" s="72"/>
      <c r="AF2820" s="72"/>
      <c r="AG2820" s="72"/>
      <c r="AH2820" s="72"/>
      <c r="AI2820" s="72"/>
      <c r="AJ2820" s="72"/>
      <c r="AK2820" s="72"/>
    </row>
    <row r="2821" ht="14.25" customHeight="1">
      <c r="A2821" s="78">
        <v>2818.0</v>
      </c>
      <c r="C2821" s="78" t="str">
        <f>VLOOKUP(G2821,[1]Macrodata_CCF!$A$3:$D$55,4,FALSE)</f>
        <v>#ERROR!</v>
      </c>
      <c r="E2821" s="79" t="str">
        <f>VLOOKUP(G2821,[1]Macrodata_CCF!$A$3:$B$55,2,FALSE)</f>
        <v>#ERROR!</v>
      </c>
      <c r="F2821" s="78">
        <v>0.0</v>
      </c>
      <c r="G2821" s="80">
        <v>11.0</v>
      </c>
      <c r="H2821" s="81">
        <v>139280.0</v>
      </c>
      <c r="I2821" s="81">
        <v>420000.0</v>
      </c>
      <c r="J2821" s="81">
        <v>184195.0</v>
      </c>
      <c r="K2821" s="81">
        <v>420000.0</v>
      </c>
      <c r="L2821" s="82">
        <v>0.1599992875463095</v>
      </c>
      <c r="N2821" s="83">
        <f t="shared" si="1"/>
        <v>0.1599992875</v>
      </c>
      <c r="O2821" s="83">
        <f t="shared" si="2"/>
        <v>0.1599992875</v>
      </c>
      <c r="Q2821" s="83">
        <f t="shared" si="3"/>
        <v>0.6683809524</v>
      </c>
      <c r="R2821" s="83">
        <f t="shared" si="4"/>
        <v>0.1599992875</v>
      </c>
      <c r="S2821" s="83" t="b">
        <f t="shared" si="5"/>
        <v>0</v>
      </c>
      <c r="T2821" s="72"/>
      <c r="U2821" s="72"/>
      <c r="V2821" s="72"/>
      <c r="W2821" s="72"/>
      <c r="X2821" s="72"/>
      <c r="Y2821" s="72"/>
      <c r="Z2821" s="72"/>
      <c r="AA2821" s="72"/>
      <c r="AB2821" s="72"/>
      <c r="AC2821" s="72"/>
      <c r="AD2821" s="72"/>
      <c r="AE2821" s="72"/>
      <c r="AF2821" s="72"/>
      <c r="AG2821" s="72"/>
      <c r="AH2821" s="72"/>
      <c r="AI2821" s="72"/>
      <c r="AJ2821" s="72"/>
      <c r="AK2821" s="72"/>
    </row>
    <row r="2822" ht="14.25" customHeight="1">
      <c r="A2822" s="78">
        <v>2819.0</v>
      </c>
      <c r="C2822" s="78" t="str">
        <f>VLOOKUP(G2822,[1]Macrodata_CCF!$A$3:$D$55,4,FALSE)</f>
        <v>#ERROR!</v>
      </c>
      <c r="E2822" s="79" t="str">
        <f>VLOOKUP(G2822,[1]Macrodata_CCF!$A$3:$B$55,2,FALSE)</f>
        <v>#ERROR!</v>
      </c>
      <c r="F2822" s="78">
        <v>0.0</v>
      </c>
      <c r="G2822" s="80">
        <v>29.0</v>
      </c>
      <c r="H2822" s="81">
        <v>61075.0</v>
      </c>
      <c r="I2822" s="81">
        <v>170000.0</v>
      </c>
      <c r="J2822" s="81">
        <v>78505.0</v>
      </c>
      <c r="K2822" s="81">
        <v>272000.0</v>
      </c>
      <c r="L2822" s="82">
        <v>0.1600183612577462</v>
      </c>
      <c r="N2822" s="83">
        <f t="shared" si="1"/>
        <v>0.1600183613</v>
      </c>
      <c r="O2822" s="83">
        <f t="shared" si="2"/>
        <v>0.1600183613</v>
      </c>
      <c r="Q2822" s="83">
        <f t="shared" si="3"/>
        <v>0.6407352941</v>
      </c>
      <c r="R2822" s="83">
        <f t="shared" si="4"/>
        <v>0.1600183613</v>
      </c>
      <c r="S2822" s="83" t="b">
        <f t="shared" si="5"/>
        <v>0</v>
      </c>
      <c r="T2822" s="72"/>
      <c r="U2822" s="72"/>
      <c r="V2822" s="72"/>
      <c r="W2822" s="72"/>
      <c r="X2822" s="72"/>
      <c r="Y2822" s="72"/>
      <c r="Z2822" s="72"/>
      <c r="AA2822" s="72"/>
      <c r="AB2822" s="72"/>
      <c r="AC2822" s="72"/>
      <c r="AD2822" s="72"/>
      <c r="AE2822" s="72"/>
      <c r="AF2822" s="72"/>
      <c r="AG2822" s="72"/>
      <c r="AH2822" s="72"/>
      <c r="AI2822" s="72"/>
      <c r="AJ2822" s="72"/>
      <c r="AK2822" s="72"/>
    </row>
    <row r="2823" ht="14.25" customHeight="1">
      <c r="A2823" s="78">
        <v>2820.0</v>
      </c>
      <c r="C2823" s="78" t="str">
        <f>VLOOKUP(G2823,[1]Macrodata_CCF!$A$3:$D$55,4,FALSE)</f>
        <v>#ERROR!</v>
      </c>
      <c r="E2823" s="79" t="str">
        <f>VLOOKUP(G2823,[1]Macrodata_CCF!$A$3:$B$55,2,FALSE)</f>
        <v>#ERROR!</v>
      </c>
      <c r="F2823" s="78">
        <v>0.0</v>
      </c>
      <c r="G2823" s="80">
        <v>1.0</v>
      </c>
      <c r="H2823" s="81">
        <v>428300.0</v>
      </c>
      <c r="I2823" s="81">
        <v>780000.0</v>
      </c>
      <c r="J2823" s="81">
        <v>561945.0</v>
      </c>
      <c r="K2823" s="81">
        <v>780000.0</v>
      </c>
      <c r="L2823" s="82">
        <v>0.3799971566676145</v>
      </c>
      <c r="N2823" s="83">
        <f t="shared" si="1"/>
        <v>0.3799971567</v>
      </c>
      <c r="O2823" s="83">
        <f t="shared" si="2"/>
        <v>0.3799971567</v>
      </c>
      <c r="Q2823" s="83">
        <f t="shared" si="3"/>
        <v>0.4508974359</v>
      </c>
      <c r="R2823" s="83">
        <f t="shared" si="4"/>
        <v>0.3799971567</v>
      </c>
      <c r="S2823" s="83" t="b">
        <f t="shared" si="5"/>
        <v>0</v>
      </c>
      <c r="T2823" s="72"/>
      <c r="U2823" s="72"/>
      <c r="V2823" s="72"/>
      <c r="W2823" s="72"/>
      <c r="X2823" s="72"/>
      <c r="Y2823" s="72"/>
      <c r="Z2823" s="72"/>
      <c r="AA2823" s="72"/>
      <c r="AB2823" s="72"/>
      <c r="AC2823" s="72"/>
      <c r="AD2823" s="72"/>
      <c r="AE2823" s="72"/>
      <c r="AF2823" s="72"/>
      <c r="AG2823" s="72"/>
      <c r="AH2823" s="72"/>
      <c r="AI2823" s="72"/>
      <c r="AJ2823" s="72"/>
      <c r="AK2823" s="72"/>
    </row>
    <row r="2824" ht="14.25" customHeight="1">
      <c r="A2824" s="78">
        <v>2821.0</v>
      </c>
      <c r="C2824" s="78" t="str">
        <f>VLOOKUP(G2824,[1]Macrodata_CCF!$A$3:$D$55,4,FALSE)</f>
        <v>#ERROR!</v>
      </c>
      <c r="E2824" s="79" t="str">
        <f>VLOOKUP(G2824,[1]Macrodata_CCF!$A$3:$B$55,2,FALSE)</f>
        <v>#ERROR!</v>
      </c>
      <c r="F2824" s="78">
        <v>0.0</v>
      </c>
      <c r="G2824" s="80">
        <v>22.0</v>
      </c>
      <c r="H2824" s="81">
        <v>60080.0</v>
      </c>
      <c r="I2824" s="81">
        <v>150000.0</v>
      </c>
      <c r="J2824" s="81">
        <v>72670.0</v>
      </c>
      <c r="K2824" s="81">
        <v>195000.0</v>
      </c>
      <c r="L2824" s="82">
        <v>0.1400133451957295</v>
      </c>
      <c r="N2824" s="83">
        <f t="shared" si="1"/>
        <v>0.1400133452</v>
      </c>
      <c r="O2824" s="83">
        <f t="shared" si="2"/>
        <v>0.1400133452</v>
      </c>
      <c r="Q2824" s="83">
        <f t="shared" si="3"/>
        <v>0.5994666667</v>
      </c>
      <c r="R2824" s="83">
        <f t="shared" si="4"/>
        <v>0.1400133452</v>
      </c>
      <c r="S2824" s="83" t="b">
        <f t="shared" si="5"/>
        <v>0</v>
      </c>
      <c r="T2824" s="72"/>
      <c r="U2824" s="72"/>
      <c r="V2824" s="72"/>
      <c r="W2824" s="72"/>
      <c r="X2824" s="72"/>
      <c r="Y2824" s="72"/>
      <c r="Z2824" s="72"/>
      <c r="AA2824" s="72"/>
      <c r="AB2824" s="72"/>
      <c r="AC2824" s="72"/>
      <c r="AD2824" s="72"/>
      <c r="AE2824" s="72"/>
      <c r="AF2824" s="72"/>
      <c r="AG2824" s="72"/>
      <c r="AH2824" s="72"/>
      <c r="AI2824" s="72"/>
      <c r="AJ2824" s="72"/>
      <c r="AK2824" s="72"/>
    </row>
    <row r="2825" ht="14.25" customHeight="1">
      <c r="A2825" s="78">
        <v>2822.0</v>
      </c>
      <c r="C2825" s="78" t="str">
        <f>VLOOKUP(G2825,[1]Macrodata_CCF!$A$3:$D$55,4,FALSE)</f>
        <v>#ERROR!</v>
      </c>
      <c r="E2825" s="79" t="str">
        <f>VLOOKUP(G2825,[1]Macrodata_CCF!$A$3:$B$55,2,FALSE)</f>
        <v>#ERROR!</v>
      </c>
      <c r="F2825" s="78">
        <v>0.0</v>
      </c>
      <c r="G2825" s="80">
        <v>42.0</v>
      </c>
      <c r="H2825" s="81">
        <v>60015.0</v>
      </c>
      <c r="I2825" s="81">
        <v>480000.0</v>
      </c>
      <c r="J2825" s="81">
        <v>144010.0</v>
      </c>
      <c r="K2825" s="81">
        <v>480000.0</v>
      </c>
      <c r="L2825" s="82">
        <v>0.199995237925164</v>
      </c>
      <c r="N2825" s="83">
        <f t="shared" si="1"/>
        <v>0.1999952379</v>
      </c>
      <c r="O2825" s="83">
        <f t="shared" si="2"/>
        <v>0.1999952379</v>
      </c>
      <c r="Q2825" s="83">
        <f t="shared" si="3"/>
        <v>0.87496875</v>
      </c>
      <c r="R2825" s="83">
        <f t="shared" si="4"/>
        <v>0.1999952379</v>
      </c>
      <c r="S2825" s="83" t="b">
        <f t="shared" si="5"/>
        <v>0</v>
      </c>
      <c r="T2825" s="72"/>
      <c r="U2825" s="72"/>
      <c r="V2825" s="72"/>
      <c r="W2825" s="72"/>
      <c r="X2825" s="72"/>
      <c r="Y2825" s="72"/>
      <c r="Z2825" s="72"/>
      <c r="AA2825" s="72"/>
      <c r="AB2825" s="72"/>
      <c r="AC2825" s="72"/>
      <c r="AD2825" s="72"/>
      <c r="AE2825" s="72"/>
      <c r="AF2825" s="72"/>
      <c r="AG2825" s="72"/>
      <c r="AH2825" s="72"/>
      <c r="AI2825" s="72"/>
      <c r="AJ2825" s="72"/>
      <c r="AK2825" s="72"/>
    </row>
    <row r="2826" ht="14.25" customHeight="1">
      <c r="A2826" s="78">
        <v>2823.0</v>
      </c>
      <c r="C2826" s="78" t="str">
        <f>VLOOKUP(G2826,[1]Macrodata_CCF!$A$3:$D$55,4,FALSE)</f>
        <v>#ERROR!</v>
      </c>
      <c r="E2826" s="79" t="str">
        <f>VLOOKUP(G2826,[1]Macrodata_CCF!$A$3:$B$55,2,FALSE)</f>
        <v>#ERROR!</v>
      </c>
      <c r="F2826" s="78">
        <v>0.0</v>
      </c>
      <c r="G2826" s="80">
        <v>14.0</v>
      </c>
      <c r="H2826" s="81">
        <v>599800.0</v>
      </c>
      <c r="I2826" s="81">
        <v>920000.0</v>
      </c>
      <c r="J2826" s="81">
        <v>654235.0</v>
      </c>
      <c r="K2826" s="81">
        <v>920000.0</v>
      </c>
      <c r="L2826" s="82">
        <v>0.170003123048095</v>
      </c>
      <c r="N2826" s="83">
        <f t="shared" si="1"/>
        <v>0.170003123</v>
      </c>
      <c r="O2826" s="83">
        <f t="shared" si="2"/>
        <v>0.170003123</v>
      </c>
      <c r="Q2826" s="83">
        <f t="shared" si="3"/>
        <v>0.3480434783</v>
      </c>
      <c r="R2826" s="83">
        <f t="shared" si="4"/>
        <v>0.170003123</v>
      </c>
      <c r="S2826" s="83" t="b">
        <f t="shared" si="5"/>
        <v>0</v>
      </c>
      <c r="T2826" s="72"/>
      <c r="U2826" s="72"/>
      <c r="V2826" s="72"/>
      <c r="W2826" s="72"/>
      <c r="X2826" s="72"/>
      <c r="Y2826" s="72"/>
      <c r="Z2826" s="72"/>
      <c r="AA2826" s="72"/>
      <c r="AB2826" s="72"/>
      <c r="AC2826" s="72"/>
      <c r="AD2826" s="72"/>
      <c r="AE2826" s="72"/>
      <c r="AF2826" s="72"/>
      <c r="AG2826" s="72"/>
      <c r="AH2826" s="72"/>
      <c r="AI2826" s="72"/>
      <c r="AJ2826" s="72"/>
      <c r="AK2826" s="72"/>
    </row>
    <row r="2827" ht="14.25" customHeight="1">
      <c r="A2827" s="78">
        <v>2824.0</v>
      </c>
      <c r="C2827" s="78" t="str">
        <f>VLOOKUP(G2827,[1]Macrodata_CCF!$A$3:$D$55,4,FALSE)</f>
        <v>#ERROR!</v>
      </c>
      <c r="E2827" s="79" t="str">
        <f>VLOOKUP(G2827,[1]Macrodata_CCF!$A$3:$B$55,2,FALSE)</f>
        <v>#ERROR!</v>
      </c>
      <c r="F2827" s="78">
        <v>0.0</v>
      </c>
      <c r="G2827" s="80">
        <v>52.0</v>
      </c>
      <c r="H2827" s="81">
        <v>309370.0</v>
      </c>
      <c r="I2827" s="81">
        <v>840000.0</v>
      </c>
      <c r="J2827" s="81">
        <v>362435.0</v>
      </c>
      <c r="K2827" s="81">
        <v>840000.0</v>
      </c>
      <c r="L2827" s="82">
        <v>0.1000037691046492</v>
      </c>
      <c r="N2827" s="83">
        <f t="shared" si="1"/>
        <v>0.1000037691</v>
      </c>
      <c r="O2827" s="83">
        <f t="shared" si="2"/>
        <v>0.1000037691</v>
      </c>
      <c r="Q2827" s="83">
        <f t="shared" si="3"/>
        <v>0.631702381</v>
      </c>
      <c r="R2827" s="83">
        <f t="shared" si="4"/>
        <v>0.1000037691</v>
      </c>
      <c r="S2827" s="83" t="b">
        <f t="shared" si="5"/>
        <v>0</v>
      </c>
      <c r="T2827" s="72"/>
      <c r="U2827" s="72"/>
      <c r="V2827" s="72"/>
      <c r="W2827" s="72"/>
      <c r="X2827" s="72"/>
      <c r="Y2827" s="72"/>
      <c r="Z2827" s="72"/>
      <c r="AA2827" s="72"/>
      <c r="AB2827" s="72"/>
      <c r="AC2827" s="72"/>
      <c r="AD2827" s="72"/>
      <c r="AE2827" s="72"/>
      <c r="AF2827" s="72"/>
      <c r="AG2827" s="72"/>
      <c r="AH2827" s="72"/>
      <c r="AI2827" s="72"/>
      <c r="AJ2827" s="72"/>
      <c r="AK2827" s="72"/>
    </row>
    <row r="2828" ht="14.25" customHeight="1">
      <c r="A2828" s="78">
        <v>2825.0</v>
      </c>
      <c r="C2828" s="78" t="str">
        <f>VLOOKUP(G2828,[1]Macrodata_CCF!$A$3:$D$55,4,FALSE)</f>
        <v>#ERROR!</v>
      </c>
      <c r="E2828" s="79" t="str">
        <f>VLOOKUP(G2828,[1]Macrodata_CCF!$A$3:$B$55,2,FALSE)</f>
        <v>#ERROR!</v>
      </c>
      <c r="F2828" s="78">
        <v>0.0</v>
      </c>
      <c r="G2828" s="80">
        <v>27.0</v>
      </c>
      <c r="H2828" s="81">
        <v>0.0</v>
      </c>
      <c r="I2828" s="81">
        <v>450000.0</v>
      </c>
      <c r="J2828" s="81">
        <v>81000.0</v>
      </c>
      <c r="K2828" s="81">
        <v>450000.0</v>
      </c>
      <c r="L2828" s="82">
        <v>0.18</v>
      </c>
      <c r="N2828" s="83">
        <f t="shared" si="1"/>
        <v>0.18</v>
      </c>
      <c r="O2828" s="83">
        <f t="shared" si="2"/>
        <v>0.18</v>
      </c>
      <c r="Q2828" s="83">
        <f t="shared" si="3"/>
        <v>1</v>
      </c>
      <c r="R2828" s="83">
        <f t="shared" si="4"/>
        <v>0.18</v>
      </c>
      <c r="S2828" s="83" t="b">
        <f t="shared" si="5"/>
        <v>0</v>
      </c>
      <c r="T2828" s="72"/>
      <c r="U2828" s="72"/>
      <c r="V2828" s="72"/>
      <c r="W2828" s="72"/>
      <c r="X2828" s="72"/>
      <c r="Y2828" s="72"/>
      <c r="Z2828" s="72"/>
      <c r="AA2828" s="72"/>
      <c r="AB2828" s="72"/>
      <c r="AC2828" s="72"/>
      <c r="AD2828" s="72"/>
      <c r="AE2828" s="72"/>
      <c r="AF2828" s="72"/>
      <c r="AG2828" s="72"/>
      <c r="AH2828" s="72"/>
      <c r="AI2828" s="72"/>
      <c r="AJ2828" s="72"/>
      <c r="AK2828" s="72"/>
    </row>
    <row r="2829" ht="14.25" customHeight="1">
      <c r="A2829" s="78">
        <v>2826.0</v>
      </c>
      <c r="C2829" s="78" t="str">
        <f>VLOOKUP(G2829,[1]Macrodata_CCF!$A$3:$D$55,4,FALSE)</f>
        <v>#ERROR!</v>
      </c>
      <c r="E2829" s="79" t="str">
        <f>VLOOKUP(G2829,[1]Macrodata_CCF!$A$3:$B$55,2,FALSE)</f>
        <v>#ERROR!</v>
      </c>
      <c r="F2829" s="78">
        <v>0.0</v>
      </c>
      <c r="G2829" s="80">
        <v>24.0</v>
      </c>
      <c r="H2829" s="81">
        <v>539025.0</v>
      </c>
      <c r="I2829" s="81">
        <v>880000.0</v>
      </c>
      <c r="J2829" s="81">
        <v>596990.0</v>
      </c>
      <c r="K2829" s="81">
        <v>880000.0</v>
      </c>
      <c r="L2829" s="82">
        <v>0.1699978004252511</v>
      </c>
      <c r="N2829" s="83">
        <f t="shared" si="1"/>
        <v>0.1699978004</v>
      </c>
      <c r="O2829" s="83">
        <f t="shared" si="2"/>
        <v>0.1699978004</v>
      </c>
      <c r="Q2829" s="83">
        <f t="shared" si="3"/>
        <v>0.3874715909</v>
      </c>
      <c r="R2829" s="83">
        <f t="shared" si="4"/>
        <v>0.1699978004</v>
      </c>
      <c r="S2829" s="83" t="b">
        <f t="shared" si="5"/>
        <v>0</v>
      </c>
      <c r="T2829" s="72"/>
      <c r="U2829" s="72"/>
      <c r="V2829" s="72"/>
      <c r="W2829" s="72"/>
      <c r="X2829" s="72"/>
      <c r="Y2829" s="72"/>
      <c r="Z2829" s="72"/>
      <c r="AA2829" s="72"/>
      <c r="AB2829" s="72"/>
      <c r="AC2829" s="72"/>
      <c r="AD2829" s="72"/>
      <c r="AE2829" s="72"/>
      <c r="AF2829" s="72"/>
      <c r="AG2829" s="72"/>
      <c r="AH2829" s="72"/>
      <c r="AI2829" s="72"/>
      <c r="AJ2829" s="72"/>
      <c r="AK2829" s="72"/>
    </row>
    <row r="2830" ht="14.25" customHeight="1">
      <c r="A2830" s="78">
        <v>2827.0</v>
      </c>
      <c r="C2830" s="78" t="str">
        <f>VLOOKUP(G2830,[1]Macrodata_CCF!$A$3:$D$55,4,FALSE)</f>
        <v>#ERROR!</v>
      </c>
      <c r="E2830" s="79" t="str">
        <f>VLOOKUP(G2830,[1]Macrodata_CCF!$A$3:$B$55,2,FALSE)</f>
        <v>#ERROR!</v>
      </c>
      <c r="F2830" s="78">
        <v>0.0</v>
      </c>
      <c r="G2830" s="80">
        <v>36.0</v>
      </c>
      <c r="H2830" s="81">
        <v>766955.0</v>
      </c>
      <c r="I2830" s="81">
        <v>890000.0</v>
      </c>
      <c r="J2830" s="81">
        <v>791565.0</v>
      </c>
      <c r="K2830" s="81">
        <v>890000.0</v>
      </c>
      <c r="L2830" s="82">
        <v>0.2000081271079686</v>
      </c>
      <c r="N2830" s="83">
        <f t="shared" si="1"/>
        <v>0.2000081271</v>
      </c>
      <c r="O2830" s="83">
        <f t="shared" si="2"/>
        <v>0.2000081271</v>
      </c>
      <c r="Q2830" s="83">
        <f t="shared" si="3"/>
        <v>0.138252809</v>
      </c>
      <c r="R2830" s="83">
        <f t="shared" si="4"/>
        <v>0.2000081271</v>
      </c>
      <c r="S2830" s="83" t="b">
        <f t="shared" si="5"/>
        <v>0</v>
      </c>
      <c r="T2830" s="72"/>
      <c r="U2830" s="72"/>
      <c r="V2830" s="72"/>
      <c r="W2830" s="72"/>
      <c r="X2830" s="72"/>
      <c r="Y2830" s="72"/>
      <c r="Z2830" s="72"/>
      <c r="AA2830" s="72"/>
      <c r="AB2830" s="72"/>
      <c r="AC2830" s="72"/>
      <c r="AD2830" s="72"/>
      <c r="AE2830" s="72"/>
      <c r="AF2830" s="72"/>
      <c r="AG2830" s="72"/>
      <c r="AH2830" s="72"/>
      <c r="AI2830" s="72"/>
      <c r="AJ2830" s="72"/>
      <c r="AK2830" s="72"/>
    </row>
    <row r="2831" ht="14.25" customHeight="1">
      <c r="A2831" s="78">
        <v>2828.0</v>
      </c>
      <c r="C2831" s="78" t="str">
        <f>VLOOKUP(G2831,[1]Macrodata_CCF!$A$3:$D$55,4,FALSE)</f>
        <v>#ERROR!</v>
      </c>
      <c r="E2831" s="79" t="str">
        <f>VLOOKUP(G2831,[1]Macrodata_CCF!$A$3:$B$55,2,FALSE)</f>
        <v>#ERROR!</v>
      </c>
      <c r="F2831" s="78">
        <v>0.0</v>
      </c>
      <c r="G2831" s="80">
        <v>42.0</v>
      </c>
      <c r="H2831" s="81">
        <v>779800.0</v>
      </c>
      <c r="I2831" s="81">
        <v>880000.0</v>
      </c>
      <c r="J2831" s="81">
        <v>818880.0</v>
      </c>
      <c r="K2831" s="81">
        <v>880000.0</v>
      </c>
      <c r="L2831" s="82">
        <v>0.3900199600798403</v>
      </c>
      <c r="N2831" s="83">
        <f t="shared" si="1"/>
        <v>0.3900199601</v>
      </c>
      <c r="O2831" s="83">
        <f t="shared" si="2"/>
        <v>0.3900199601</v>
      </c>
      <c r="Q2831" s="83">
        <f t="shared" si="3"/>
        <v>0.1138636364</v>
      </c>
      <c r="R2831" s="83">
        <f t="shared" si="4"/>
        <v>0.3900199601</v>
      </c>
      <c r="S2831" s="83" t="b">
        <f t="shared" si="5"/>
        <v>0</v>
      </c>
      <c r="T2831" s="72"/>
      <c r="U2831" s="72"/>
      <c r="V2831" s="72"/>
      <c r="W2831" s="72"/>
      <c r="X2831" s="72"/>
      <c r="Y2831" s="72"/>
      <c r="Z2831" s="72"/>
      <c r="AA2831" s="72"/>
      <c r="AB2831" s="72"/>
      <c r="AC2831" s="72"/>
      <c r="AD2831" s="72"/>
      <c r="AE2831" s="72"/>
      <c r="AF2831" s="72"/>
      <c r="AG2831" s="72"/>
      <c r="AH2831" s="72"/>
      <c r="AI2831" s="72"/>
      <c r="AJ2831" s="72"/>
      <c r="AK2831" s="72"/>
    </row>
    <row r="2832" ht="14.25" customHeight="1">
      <c r="A2832" s="78">
        <v>2829.0</v>
      </c>
      <c r="C2832" s="78" t="str">
        <f>VLOOKUP(G2832,[1]Macrodata_CCF!$A$3:$D$55,4,FALSE)</f>
        <v>#ERROR!</v>
      </c>
      <c r="E2832" s="79" t="str">
        <f>VLOOKUP(G2832,[1]Macrodata_CCF!$A$3:$B$55,2,FALSE)</f>
        <v>#ERROR!</v>
      </c>
      <c r="F2832" s="78">
        <v>0.0</v>
      </c>
      <c r="G2832" s="80">
        <v>27.0</v>
      </c>
      <c r="H2832" s="81">
        <v>47265.0</v>
      </c>
      <c r="I2832" s="81">
        <v>150000.0</v>
      </c>
      <c r="J2832" s="81">
        <v>39045.0</v>
      </c>
      <c r="K2832" s="81">
        <v>150000.0</v>
      </c>
      <c r="L2832" s="82">
        <v>-0.08001168053730472</v>
      </c>
      <c r="N2832" s="83">
        <f t="shared" si="1"/>
        <v>-0.08001168054</v>
      </c>
      <c r="O2832" s="83">
        <f t="shared" si="2"/>
        <v>0</v>
      </c>
      <c r="Q2832" s="83">
        <f t="shared" si="3"/>
        <v>0.6849</v>
      </c>
      <c r="R2832" s="83">
        <f t="shared" si="4"/>
        <v>-0.08001168054</v>
      </c>
      <c r="S2832" s="83" t="b">
        <f t="shared" si="5"/>
        <v>0</v>
      </c>
      <c r="T2832" s="72"/>
      <c r="U2832" s="72"/>
      <c r="V2832" s="72"/>
      <c r="W2832" s="72"/>
      <c r="X2832" s="72"/>
      <c r="Y2832" s="72"/>
      <c r="Z2832" s="72"/>
      <c r="AA2832" s="72"/>
      <c r="AB2832" s="72"/>
      <c r="AC2832" s="72"/>
      <c r="AD2832" s="72"/>
      <c r="AE2832" s="72"/>
      <c r="AF2832" s="72"/>
      <c r="AG2832" s="72"/>
      <c r="AH2832" s="72"/>
      <c r="AI2832" s="72"/>
      <c r="AJ2832" s="72"/>
      <c r="AK2832" s="72"/>
    </row>
    <row r="2833" ht="14.25" customHeight="1">
      <c r="A2833" s="78">
        <v>2830.0</v>
      </c>
      <c r="C2833" s="78" t="str">
        <f>VLOOKUP(G2833,[1]Macrodata_CCF!$A$3:$D$55,4,FALSE)</f>
        <v>#ERROR!</v>
      </c>
      <c r="E2833" s="79" t="str">
        <f>VLOOKUP(G2833,[1]Macrodata_CCF!$A$3:$B$55,2,FALSE)</f>
        <v>#ERROR!</v>
      </c>
      <c r="F2833" s="78">
        <v>0.0</v>
      </c>
      <c r="G2833" s="80">
        <v>22.0</v>
      </c>
      <c r="H2833" s="81">
        <v>445450.0</v>
      </c>
      <c r="I2833" s="81">
        <v>920000.0</v>
      </c>
      <c r="J2833" s="81">
        <v>540360.0</v>
      </c>
      <c r="K2833" s="81">
        <v>920000.0</v>
      </c>
      <c r="L2833" s="82">
        <v>0.2</v>
      </c>
      <c r="N2833" s="83">
        <f t="shared" si="1"/>
        <v>0.2</v>
      </c>
      <c r="O2833" s="83">
        <f t="shared" si="2"/>
        <v>0.2</v>
      </c>
      <c r="Q2833" s="83">
        <f t="shared" si="3"/>
        <v>0.5158152174</v>
      </c>
      <c r="R2833" s="83">
        <f t="shared" si="4"/>
        <v>0.2</v>
      </c>
      <c r="S2833" s="83" t="b">
        <f t="shared" si="5"/>
        <v>0</v>
      </c>
      <c r="T2833" s="72"/>
      <c r="U2833" s="72"/>
      <c r="V2833" s="72"/>
      <c r="W2833" s="72"/>
      <c r="X2833" s="72"/>
      <c r="Y2833" s="72"/>
      <c r="Z2833" s="72"/>
      <c r="AA2833" s="72"/>
      <c r="AB2833" s="72"/>
      <c r="AC2833" s="72"/>
      <c r="AD2833" s="72"/>
      <c r="AE2833" s="72"/>
      <c r="AF2833" s="72"/>
      <c r="AG2833" s="72"/>
      <c r="AH2833" s="72"/>
      <c r="AI2833" s="72"/>
      <c r="AJ2833" s="72"/>
      <c r="AK2833" s="72"/>
    </row>
    <row r="2834" ht="14.25" customHeight="1">
      <c r="A2834" s="78">
        <v>2831.0</v>
      </c>
      <c r="C2834" s="78" t="str">
        <f>VLOOKUP(G2834,[1]Macrodata_CCF!$A$3:$D$55,4,FALSE)</f>
        <v>#ERROR!</v>
      </c>
      <c r="E2834" s="79" t="str">
        <f>VLOOKUP(G2834,[1]Macrodata_CCF!$A$3:$B$55,2,FALSE)</f>
        <v>#ERROR!</v>
      </c>
      <c r="F2834" s="78">
        <v>0.0</v>
      </c>
      <c r="G2834" s="80">
        <v>34.0</v>
      </c>
      <c r="H2834" s="81">
        <v>0.0</v>
      </c>
      <c r="I2834" s="81">
        <v>710000.0</v>
      </c>
      <c r="J2834" s="81">
        <v>21300.0</v>
      </c>
      <c r="K2834" s="81">
        <v>710000.0</v>
      </c>
      <c r="L2834" s="82">
        <v>0.03</v>
      </c>
      <c r="N2834" s="83">
        <f t="shared" si="1"/>
        <v>0.03</v>
      </c>
      <c r="O2834" s="83">
        <f t="shared" si="2"/>
        <v>0.03</v>
      </c>
      <c r="Q2834" s="83">
        <f t="shared" si="3"/>
        <v>1</v>
      </c>
      <c r="R2834" s="83">
        <f t="shared" si="4"/>
        <v>0.03</v>
      </c>
      <c r="S2834" s="83" t="b">
        <f t="shared" si="5"/>
        <v>0</v>
      </c>
      <c r="T2834" s="72"/>
      <c r="U2834" s="72"/>
      <c r="V2834" s="72"/>
      <c r="W2834" s="72"/>
      <c r="X2834" s="72"/>
      <c r="Y2834" s="72"/>
      <c r="Z2834" s="72"/>
      <c r="AA2834" s="72"/>
      <c r="AB2834" s="72"/>
      <c r="AC2834" s="72"/>
      <c r="AD2834" s="72"/>
      <c r="AE2834" s="72"/>
      <c r="AF2834" s="72"/>
      <c r="AG2834" s="72"/>
      <c r="AH2834" s="72"/>
      <c r="AI2834" s="72"/>
      <c r="AJ2834" s="72"/>
      <c r="AK2834" s="72"/>
    </row>
    <row r="2835" ht="14.25" customHeight="1">
      <c r="A2835" s="78">
        <v>2832.0</v>
      </c>
      <c r="C2835" s="78" t="str">
        <f>VLOOKUP(G2835,[1]Macrodata_CCF!$A$3:$D$55,4,FALSE)</f>
        <v>#ERROR!</v>
      </c>
      <c r="E2835" s="79" t="str">
        <f>VLOOKUP(G2835,[1]Macrodata_CCF!$A$3:$B$55,2,FALSE)</f>
        <v>#ERROR!</v>
      </c>
      <c r="F2835" s="78">
        <v>0.0</v>
      </c>
      <c r="G2835" s="80">
        <v>41.0</v>
      </c>
      <c r="H2835" s="81">
        <v>225495.0</v>
      </c>
      <c r="I2835" s="81">
        <v>860000.0</v>
      </c>
      <c r="J2835" s="81">
        <v>447570.0</v>
      </c>
      <c r="K2835" s="81">
        <v>860000.0</v>
      </c>
      <c r="L2835" s="82">
        <v>0.3499972419445079</v>
      </c>
      <c r="N2835" s="83">
        <f t="shared" si="1"/>
        <v>0.3499972419</v>
      </c>
      <c r="O2835" s="83">
        <f t="shared" si="2"/>
        <v>0.3499972419</v>
      </c>
      <c r="Q2835" s="83">
        <f t="shared" si="3"/>
        <v>0.7377965116</v>
      </c>
      <c r="R2835" s="83">
        <f t="shared" si="4"/>
        <v>0.3499972419</v>
      </c>
      <c r="S2835" s="83" t="b">
        <f t="shared" si="5"/>
        <v>0</v>
      </c>
      <c r="T2835" s="72"/>
      <c r="U2835" s="72"/>
      <c r="V2835" s="72"/>
      <c r="W2835" s="72"/>
      <c r="X2835" s="72"/>
      <c r="Y2835" s="72"/>
      <c r="Z2835" s="72"/>
      <c r="AA2835" s="72"/>
      <c r="AB2835" s="72"/>
      <c r="AC2835" s="72"/>
      <c r="AD2835" s="72"/>
      <c r="AE2835" s="72"/>
      <c r="AF2835" s="72"/>
      <c r="AG2835" s="72"/>
      <c r="AH2835" s="72"/>
      <c r="AI2835" s="72"/>
      <c r="AJ2835" s="72"/>
      <c r="AK2835" s="72"/>
    </row>
    <row r="2836" ht="14.25" customHeight="1">
      <c r="A2836" s="78">
        <v>2833.0</v>
      </c>
      <c r="C2836" s="78" t="str">
        <f>VLOOKUP(G2836,[1]Macrodata_CCF!$A$3:$D$55,4,FALSE)</f>
        <v>#ERROR!</v>
      </c>
      <c r="E2836" s="79" t="str">
        <f>VLOOKUP(G2836,[1]Macrodata_CCF!$A$3:$B$55,2,FALSE)</f>
        <v>#ERROR!</v>
      </c>
      <c r="F2836" s="78">
        <v>0.0</v>
      </c>
      <c r="G2836" s="80">
        <v>53.0</v>
      </c>
      <c r="H2836" s="81">
        <v>21895.0</v>
      </c>
      <c r="I2836" s="81">
        <v>50000.0</v>
      </c>
      <c r="J2836" s="81">
        <v>22455.0</v>
      </c>
      <c r="K2836" s="81">
        <v>50000.0</v>
      </c>
      <c r="L2836" s="82">
        <v>0.0199252801992528</v>
      </c>
      <c r="N2836" s="83">
        <f t="shared" si="1"/>
        <v>0.0199252802</v>
      </c>
      <c r="O2836" s="83">
        <f t="shared" si="2"/>
        <v>0.0199252802</v>
      </c>
      <c r="Q2836" s="83">
        <f t="shared" si="3"/>
        <v>0.5621</v>
      </c>
      <c r="R2836" s="83">
        <f t="shared" si="4"/>
        <v>0.0199252802</v>
      </c>
      <c r="S2836" s="83" t="b">
        <f t="shared" si="5"/>
        <v>0</v>
      </c>
      <c r="T2836" s="72"/>
      <c r="U2836" s="72"/>
      <c r="V2836" s="72"/>
      <c r="W2836" s="72"/>
      <c r="X2836" s="72"/>
      <c r="Y2836" s="72"/>
      <c r="Z2836" s="72"/>
      <c r="AA2836" s="72"/>
      <c r="AB2836" s="72"/>
      <c r="AC2836" s="72"/>
      <c r="AD2836" s="72"/>
      <c r="AE2836" s="72"/>
      <c r="AF2836" s="72"/>
      <c r="AG2836" s="72"/>
      <c r="AH2836" s="72"/>
      <c r="AI2836" s="72"/>
      <c r="AJ2836" s="72"/>
      <c r="AK2836" s="72"/>
    </row>
    <row r="2837" ht="14.25" customHeight="1">
      <c r="A2837" s="78">
        <v>2834.0</v>
      </c>
      <c r="C2837" s="78" t="str">
        <f>VLOOKUP(G2837,[1]Macrodata_CCF!$A$3:$D$55,4,FALSE)</f>
        <v>#ERROR!</v>
      </c>
      <c r="E2837" s="79" t="str">
        <f>VLOOKUP(G2837,[1]Macrodata_CCF!$A$3:$B$55,2,FALSE)</f>
        <v>#ERROR!</v>
      </c>
      <c r="F2837" s="78">
        <v>0.0</v>
      </c>
      <c r="G2837" s="80">
        <v>39.0</v>
      </c>
      <c r="H2837" s="81">
        <v>431470.0</v>
      </c>
      <c r="I2837" s="81">
        <v>630000.0</v>
      </c>
      <c r="J2837" s="81">
        <v>441395.0</v>
      </c>
      <c r="K2837" s="81">
        <v>630000.0</v>
      </c>
      <c r="L2837" s="82">
        <v>0.04999244446683121</v>
      </c>
      <c r="N2837" s="83">
        <f t="shared" si="1"/>
        <v>0.04999244447</v>
      </c>
      <c r="O2837" s="83">
        <f t="shared" si="2"/>
        <v>0.04999244447</v>
      </c>
      <c r="Q2837" s="83">
        <f t="shared" si="3"/>
        <v>0.3151269841</v>
      </c>
      <c r="R2837" s="83">
        <f t="shared" si="4"/>
        <v>0.04999244447</v>
      </c>
      <c r="S2837" s="83" t="b">
        <f t="shared" si="5"/>
        <v>0</v>
      </c>
      <c r="T2837" s="72"/>
      <c r="U2837" s="72"/>
      <c r="V2837" s="72"/>
      <c r="W2837" s="72"/>
      <c r="X2837" s="72"/>
      <c r="Y2837" s="72"/>
      <c r="Z2837" s="72"/>
      <c r="AA2837" s="72"/>
      <c r="AB2837" s="72"/>
      <c r="AC2837" s="72"/>
      <c r="AD2837" s="72"/>
      <c r="AE2837" s="72"/>
      <c r="AF2837" s="72"/>
      <c r="AG2837" s="72"/>
      <c r="AH2837" s="72"/>
      <c r="AI2837" s="72"/>
      <c r="AJ2837" s="72"/>
      <c r="AK2837" s="72"/>
    </row>
    <row r="2838" ht="14.25" customHeight="1">
      <c r="A2838" s="78">
        <v>2835.0</v>
      </c>
      <c r="C2838" s="78" t="str">
        <f>VLOOKUP(G2838,[1]Macrodata_CCF!$A$3:$D$55,4,FALSE)</f>
        <v>#ERROR!</v>
      </c>
      <c r="E2838" s="79" t="str">
        <f>VLOOKUP(G2838,[1]Macrodata_CCF!$A$3:$B$55,2,FALSE)</f>
        <v>#ERROR!</v>
      </c>
      <c r="F2838" s="78">
        <v>0.0</v>
      </c>
      <c r="G2838" s="80">
        <v>47.0</v>
      </c>
      <c r="H2838" s="81">
        <v>0.0</v>
      </c>
      <c r="I2838" s="81">
        <v>20000.0</v>
      </c>
      <c r="J2838" s="81">
        <v>2800.0</v>
      </c>
      <c r="K2838" s="81">
        <v>20000.0</v>
      </c>
      <c r="L2838" s="82">
        <v>0.14</v>
      </c>
      <c r="N2838" s="83">
        <f t="shared" si="1"/>
        <v>0.14</v>
      </c>
      <c r="O2838" s="83">
        <f t="shared" si="2"/>
        <v>0.14</v>
      </c>
      <c r="Q2838" s="83">
        <f t="shared" si="3"/>
        <v>1</v>
      </c>
      <c r="R2838" s="83">
        <f t="shared" si="4"/>
        <v>0.14</v>
      </c>
      <c r="S2838" s="83" t="b">
        <f t="shared" si="5"/>
        <v>0</v>
      </c>
      <c r="T2838" s="72"/>
      <c r="U2838" s="72"/>
      <c r="V2838" s="72"/>
      <c r="W2838" s="72"/>
      <c r="X2838" s="72"/>
      <c r="Y2838" s="72"/>
      <c r="Z2838" s="72"/>
      <c r="AA2838" s="72"/>
      <c r="AB2838" s="72"/>
      <c r="AC2838" s="72"/>
      <c r="AD2838" s="72"/>
      <c r="AE2838" s="72"/>
      <c r="AF2838" s="72"/>
      <c r="AG2838" s="72"/>
      <c r="AH2838" s="72"/>
      <c r="AI2838" s="72"/>
      <c r="AJ2838" s="72"/>
      <c r="AK2838" s="72"/>
    </row>
    <row r="2839" ht="14.25" customHeight="1">
      <c r="A2839" s="78">
        <v>2836.0</v>
      </c>
      <c r="C2839" s="78" t="str">
        <f>VLOOKUP(G2839,[1]Macrodata_CCF!$A$3:$D$55,4,FALSE)</f>
        <v>#ERROR!</v>
      </c>
      <c r="E2839" s="79" t="str">
        <f>VLOOKUP(G2839,[1]Macrodata_CCF!$A$3:$B$55,2,FALSE)</f>
        <v>#ERROR!</v>
      </c>
      <c r="F2839" s="78">
        <v>0.0</v>
      </c>
      <c r="G2839" s="80">
        <v>15.0</v>
      </c>
      <c r="H2839" s="81">
        <v>0.0</v>
      </c>
      <c r="I2839" s="81">
        <v>850000.0</v>
      </c>
      <c r="J2839" s="81">
        <v>867000.0</v>
      </c>
      <c r="K2839" s="81">
        <v>850000.0</v>
      </c>
      <c r="L2839" s="82">
        <v>1.02</v>
      </c>
      <c r="N2839" s="83">
        <f t="shared" si="1"/>
        <v>1.02</v>
      </c>
      <c r="O2839" s="83">
        <f t="shared" si="2"/>
        <v>1</v>
      </c>
      <c r="Q2839" s="83">
        <f t="shared" si="3"/>
        <v>1</v>
      </c>
      <c r="R2839" s="83">
        <f t="shared" si="4"/>
        <v>1.02</v>
      </c>
      <c r="S2839" s="83" t="b">
        <f t="shared" si="5"/>
        <v>0</v>
      </c>
      <c r="T2839" s="72"/>
      <c r="U2839" s="72"/>
      <c r="V2839" s="72"/>
      <c r="W2839" s="72"/>
      <c r="X2839" s="72"/>
      <c r="Y2839" s="72"/>
      <c r="Z2839" s="72"/>
      <c r="AA2839" s="72"/>
      <c r="AB2839" s="72"/>
      <c r="AC2839" s="72"/>
      <c r="AD2839" s="72"/>
      <c r="AE2839" s="72"/>
      <c r="AF2839" s="72"/>
      <c r="AG2839" s="72"/>
      <c r="AH2839" s="72"/>
      <c r="AI2839" s="72"/>
      <c r="AJ2839" s="72"/>
      <c r="AK2839" s="72"/>
    </row>
    <row r="2840" ht="14.25" customHeight="1">
      <c r="A2840" s="78">
        <v>2837.0</v>
      </c>
      <c r="C2840" s="78" t="str">
        <f>VLOOKUP(G2840,[1]Macrodata_CCF!$A$3:$D$55,4,FALSE)</f>
        <v>#ERROR!</v>
      </c>
      <c r="E2840" s="79" t="str">
        <f>VLOOKUP(G2840,[1]Macrodata_CCF!$A$3:$B$55,2,FALSE)</f>
        <v>#ERROR!</v>
      </c>
      <c r="F2840" s="78">
        <v>0.0</v>
      </c>
      <c r="G2840" s="80">
        <v>25.0</v>
      </c>
      <c r="H2840" s="81">
        <v>0.0</v>
      </c>
      <c r="I2840" s="81">
        <v>630000.0</v>
      </c>
      <c r="J2840" s="81">
        <v>88200.0</v>
      </c>
      <c r="K2840" s="81">
        <v>630000.0</v>
      </c>
      <c r="L2840" s="82">
        <v>0.14</v>
      </c>
      <c r="N2840" s="83">
        <f t="shared" si="1"/>
        <v>0.14</v>
      </c>
      <c r="O2840" s="83">
        <f t="shared" si="2"/>
        <v>0.14</v>
      </c>
      <c r="Q2840" s="83">
        <f t="shared" si="3"/>
        <v>1</v>
      </c>
      <c r="R2840" s="83">
        <f t="shared" si="4"/>
        <v>0.14</v>
      </c>
      <c r="S2840" s="83" t="b">
        <f t="shared" si="5"/>
        <v>0</v>
      </c>
      <c r="T2840" s="72"/>
      <c r="U2840" s="72"/>
      <c r="V2840" s="72"/>
      <c r="W2840" s="72"/>
      <c r="X2840" s="72"/>
      <c r="Y2840" s="72"/>
      <c r="Z2840" s="72"/>
      <c r="AA2840" s="72"/>
      <c r="AB2840" s="72"/>
      <c r="AC2840" s="72"/>
      <c r="AD2840" s="72"/>
      <c r="AE2840" s="72"/>
      <c r="AF2840" s="72"/>
      <c r="AG2840" s="72"/>
      <c r="AH2840" s="72"/>
      <c r="AI2840" s="72"/>
      <c r="AJ2840" s="72"/>
      <c r="AK2840" s="72"/>
    </row>
    <row r="2841" ht="14.25" customHeight="1">
      <c r="A2841" s="78">
        <v>2838.0</v>
      </c>
      <c r="C2841" s="78" t="str">
        <f>VLOOKUP(G2841,[1]Macrodata_CCF!$A$3:$D$55,4,FALSE)</f>
        <v>#ERROR!</v>
      </c>
      <c r="E2841" s="79" t="str">
        <f>VLOOKUP(G2841,[1]Macrodata_CCF!$A$3:$B$55,2,FALSE)</f>
        <v>#ERROR!</v>
      </c>
      <c r="F2841" s="78">
        <v>0.0</v>
      </c>
      <c r="G2841" s="80">
        <v>46.0</v>
      </c>
      <c r="H2841" s="81">
        <v>0.0</v>
      </c>
      <c r="I2841" s="81">
        <v>250000.0</v>
      </c>
      <c r="J2841" s="81">
        <v>35000.0</v>
      </c>
      <c r="K2841" s="81">
        <v>250000.0</v>
      </c>
      <c r="L2841" s="82">
        <v>0.14</v>
      </c>
      <c r="N2841" s="83">
        <f t="shared" si="1"/>
        <v>0.14</v>
      </c>
      <c r="O2841" s="83">
        <f t="shared" si="2"/>
        <v>0.14</v>
      </c>
      <c r="Q2841" s="83">
        <f t="shared" si="3"/>
        <v>1</v>
      </c>
      <c r="R2841" s="83">
        <f t="shared" si="4"/>
        <v>0.14</v>
      </c>
      <c r="S2841" s="83" t="b">
        <f t="shared" si="5"/>
        <v>0</v>
      </c>
      <c r="T2841" s="72"/>
      <c r="U2841" s="72"/>
      <c r="V2841" s="72"/>
      <c r="W2841" s="72"/>
      <c r="X2841" s="72"/>
      <c r="Y2841" s="72"/>
      <c r="Z2841" s="72"/>
      <c r="AA2841" s="72"/>
      <c r="AB2841" s="72"/>
      <c r="AC2841" s="72"/>
      <c r="AD2841" s="72"/>
      <c r="AE2841" s="72"/>
      <c r="AF2841" s="72"/>
      <c r="AG2841" s="72"/>
      <c r="AH2841" s="72"/>
      <c r="AI2841" s="72"/>
      <c r="AJ2841" s="72"/>
      <c r="AK2841" s="72"/>
    </row>
    <row r="2842" ht="14.25" customHeight="1">
      <c r="A2842" s="78">
        <v>2839.0</v>
      </c>
      <c r="C2842" s="78" t="str">
        <f>VLOOKUP(G2842,[1]Macrodata_CCF!$A$3:$D$55,4,FALSE)</f>
        <v>#ERROR!</v>
      </c>
      <c r="E2842" s="79" t="str">
        <f>VLOOKUP(G2842,[1]Macrodata_CCF!$A$3:$B$55,2,FALSE)</f>
        <v>#ERROR!</v>
      </c>
      <c r="F2842" s="78">
        <v>0.0</v>
      </c>
      <c r="G2842" s="80">
        <v>48.0</v>
      </c>
      <c r="H2842" s="81">
        <v>2200.0</v>
      </c>
      <c r="I2842" s="81">
        <v>10000.0</v>
      </c>
      <c r="J2842" s="81">
        <v>3605.0</v>
      </c>
      <c r="K2842" s="81">
        <v>18000.0</v>
      </c>
      <c r="L2842" s="82">
        <v>0.1801282051282051</v>
      </c>
      <c r="N2842" s="83">
        <f t="shared" si="1"/>
        <v>0.1801282051</v>
      </c>
      <c r="O2842" s="83">
        <f t="shared" si="2"/>
        <v>0.1801282051</v>
      </c>
      <c r="Q2842" s="83">
        <f t="shared" si="3"/>
        <v>0.78</v>
      </c>
      <c r="R2842" s="83">
        <f t="shared" si="4"/>
        <v>0.1801282051</v>
      </c>
      <c r="S2842" s="83" t="b">
        <f t="shared" si="5"/>
        <v>0</v>
      </c>
      <c r="T2842" s="72"/>
      <c r="U2842" s="72"/>
      <c r="V2842" s="72"/>
      <c r="W2842" s="72"/>
      <c r="X2842" s="72"/>
      <c r="Y2842" s="72"/>
      <c r="Z2842" s="72"/>
      <c r="AA2842" s="72"/>
      <c r="AB2842" s="72"/>
      <c r="AC2842" s="72"/>
      <c r="AD2842" s="72"/>
      <c r="AE2842" s="72"/>
      <c r="AF2842" s="72"/>
      <c r="AG2842" s="72"/>
      <c r="AH2842" s="72"/>
      <c r="AI2842" s="72"/>
      <c r="AJ2842" s="72"/>
      <c r="AK2842" s="72"/>
    </row>
    <row r="2843" ht="14.25" customHeight="1">
      <c r="A2843" s="78">
        <v>2840.0</v>
      </c>
      <c r="C2843" s="78" t="str">
        <f>VLOOKUP(G2843,[1]Macrodata_CCF!$A$3:$D$55,4,FALSE)</f>
        <v>#ERROR!</v>
      </c>
      <c r="E2843" s="79" t="str">
        <f>VLOOKUP(G2843,[1]Macrodata_CCF!$A$3:$B$55,2,FALSE)</f>
        <v>#ERROR!</v>
      </c>
      <c r="F2843" s="78">
        <v>1.0</v>
      </c>
      <c r="G2843" s="80">
        <v>23.0</v>
      </c>
      <c r="H2843" s="81">
        <v>139220.0</v>
      </c>
      <c r="I2843" s="81">
        <v>300000.0</v>
      </c>
      <c r="J2843" s="81">
        <v>213180.0</v>
      </c>
      <c r="K2843" s="81">
        <v>300000.0</v>
      </c>
      <c r="L2843" s="82">
        <v>0.4600074636148775</v>
      </c>
      <c r="N2843" s="83">
        <f t="shared" si="1"/>
        <v>0.4600074636</v>
      </c>
      <c r="O2843" s="83">
        <f t="shared" si="2"/>
        <v>0.4600074636</v>
      </c>
      <c r="Q2843" s="83">
        <f t="shared" si="3"/>
        <v>0.5359333333</v>
      </c>
      <c r="R2843" s="83">
        <f t="shared" si="4"/>
        <v>0.4600074636</v>
      </c>
      <c r="S2843" s="83" t="b">
        <f t="shared" si="5"/>
        <v>0</v>
      </c>
      <c r="T2843" s="72"/>
      <c r="U2843" s="72"/>
      <c r="V2843" s="72"/>
      <c r="W2843" s="72"/>
      <c r="X2843" s="72"/>
      <c r="Y2843" s="72"/>
      <c r="Z2843" s="72"/>
      <c r="AA2843" s="72"/>
      <c r="AB2843" s="72"/>
      <c r="AC2843" s="72"/>
      <c r="AD2843" s="72"/>
      <c r="AE2843" s="72"/>
      <c r="AF2843" s="72"/>
      <c r="AG2843" s="72"/>
      <c r="AH2843" s="72"/>
      <c r="AI2843" s="72"/>
      <c r="AJ2843" s="72"/>
      <c r="AK2843" s="72"/>
    </row>
    <row r="2844" ht="14.25" customHeight="1">
      <c r="A2844" s="78">
        <v>2841.0</v>
      </c>
      <c r="C2844" s="78" t="str">
        <f>VLOOKUP(G2844,[1]Macrodata_CCF!$A$3:$D$55,4,FALSE)</f>
        <v>#ERROR!</v>
      </c>
      <c r="E2844" s="79" t="str">
        <f>VLOOKUP(G2844,[1]Macrodata_CCF!$A$3:$B$55,2,FALSE)</f>
        <v>#ERROR!</v>
      </c>
      <c r="F2844" s="78">
        <v>0.0</v>
      </c>
      <c r="G2844" s="80">
        <v>40.0</v>
      </c>
      <c r="H2844" s="81">
        <v>151100.0</v>
      </c>
      <c r="I2844" s="81">
        <v>880000.0</v>
      </c>
      <c r="J2844" s="81">
        <v>238570.0</v>
      </c>
      <c r="K2844" s="81">
        <v>880000.0</v>
      </c>
      <c r="L2844" s="82">
        <v>0.1200027438606119</v>
      </c>
      <c r="N2844" s="83">
        <f t="shared" si="1"/>
        <v>0.1200027439</v>
      </c>
      <c r="O2844" s="83">
        <f t="shared" si="2"/>
        <v>0.1200027439</v>
      </c>
      <c r="Q2844" s="83">
        <f t="shared" si="3"/>
        <v>0.8282954545</v>
      </c>
      <c r="R2844" s="83">
        <f t="shared" si="4"/>
        <v>0.1200027439</v>
      </c>
      <c r="S2844" s="83" t="b">
        <f t="shared" si="5"/>
        <v>0</v>
      </c>
      <c r="T2844" s="72"/>
      <c r="U2844" s="72"/>
      <c r="V2844" s="72"/>
      <c r="W2844" s="72"/>
      <c r="X2844" s="72"/>
      <c r="Y2844" s="72"/>
      <c r="Z2844" s="72"/>
      <c r="AA2844" s="72"/>
      <c r="AB2844" s="72"/>
      <c r="AC2844" s="72"/>
      <c r="AD2844" s="72"/>
      <c r="AE2844" s="72"/>
      <c r="AF2844" s="72"/>
      <c r="AG2844" s="72"/>
      <c r="AH2844" s="72"/>
      <c r="AI2844" s="72"/>
      <c r="AJ2844" s="72"/>
      <c r="AK2844" s="72"/>
    </row>
    <row r="2845" ht="14.25" customHeight="1">
      <c r="A2845" s="78">
        <v>2842.0</v>
      </c>
      <c r="C2845" s="78" t="str">
        <f>VLOOKUP(G2845,[1]Macrodata_CCF!$A$3:$D$55,4,FALSE)</f>
        <v>#ERROR!</v>
      </c>
      <c r="E2845" s="79" t="str">
        <f>VLOOKUP(G2845,[1]Macrodata_CCF!$A$3:$B$55,2,FALSE)</f>
        <v>#ERROR!</v>
      </c>
      <c r="F2845" s="78">
        <v>0.0</v>
      </c>
      <c r="G2845" s="80">
        <v>2.0</v>
      </c>
      <c r="H2845" s="81">
        <v>2455.0</v>
      </c>
      <c r="I2845" s="81">
        <v>240000.0</v>
      </c>
      <c r="J2845" s="81">
        <v>68970.0</v>
      </c>
      <c r="K2845" s="81">
        <v>240000.0</v>
      </c>
      <c r="L2845" s="82">
        <v>0.2800101033488392</v>
      </c>
      <c r="N2845" s="83">
        <f t="shared" si="1"/>
        <v>0.2800101033</v>
      </c>
      <c r="O2845" s="83">
        <f t="shared" si="2"/>
        <v>0.2800101033</v>
      </c>
      <c r="Q2845" s="83">
        <f t="shared" si="3"/>
        <v>0.9897708333</v>
      </c>
      <c r="R2845" s="83">
        <f t="shared" si="4"/>
        <v>0.2800101033</v>
      </c>
      <c r="S2845" s="83" t="b">
        <f t="shared" si="5"/>
        <v>0</v>
      </c>
      <c r="T2845" s="72"/>
      <c r="U2845" s="72"/>
      <c r="V2845" s="72"/>
      <c r="W2845" s="72"/>
      <c r="X2845" s="72"/>
      <c r="Y2845" s="72"/>
      <c r="Z2845" s="72"/>
      <c r="AA2845" s="72"/>
      <c r="AB2845" s="72"/>
      <c r="AC2845" s="72"/>
      <c r="AD2845" s="72"/>
      <c r="AE2845" s="72"/>
      <c r="AF2845" s="72"/>
      <c r="AG2845" s="72"/>
      <c r="AH2845" s="72"/>
      <c r="AI2845" s="72"/>
      <c r="AJ2845" s="72"/>
      <c r="AK2845" s="72"/>
    </row>
    <row r="2846" ht="14.25" customHeight="1">
      <c r="A2846" s="78">
        <v>2843.0</v>
      </c>
      <c r="C2846" s="78" t="str">
        <f>VLOOKUP(G2846,[1]Macrodata_CCF!$A$3:$D$55,4,FALSE)</f>
        <v>#ERROR!</v>
      </c>
      <c r="E2846" s="79" t="str">
        <f>VLOOKUP(G2846,[1]Macrodata_CCF!$A$3:$B$55,2,FALSE)</f>
        <v>#ERROR!</v>
      </c>
      <c r="F2846" s="78">
        <v>0.0</v>
      </c>
      <c r="G2846" s="80">
        <v>25.0</v>
      </c>
      <c r="H2846" s="81">
        <v>109500.0</v>
      </c>
      <c r="I2846" s="81">
        <v>770000.0</v>
      </c>
      <c r="J2846" s="81">
        <v>76475.0</v>
      </c>
      <c r="K2846" s="81">
        <v>770000.0</v>
      </c>
      <c r="L2846" s="82">
        <v>-0.05</v>
      </c>
      <c r="N2846" s="83">
        <f t="shared" si="1"/>
        <v>-0.05</v>
      </c>
      <c r="O2846" s="83">
        <f t="shared" si="2"/>
        <v>0</v>
      </c>
      <c r="Q2846" s="83">
        <f t="shared" si="3"/>
        <v>0.8577922078</v>
      </c>
      <c r="R2846" s="83">
        <f t="shared" si="4"/>
        <v>-0.05</v>
      </c>
      <c r="S2846" s="83" t="b">
        <f t="shared" si="5"/>
        <v>0</v>
      </c>
      <c r="T2846" s="72"/>
      <c r="U2846" s="72"/>
      <c r="V2846" s="72"/>
      <c r="W2846" s="72"/>
      <c r="X2846" s="72"/>
      <c r="Y2846" s="72"/>
      <c r="Z2846" s="72"/>
      <c r="AA2846" s="72"/>
      <c r="AB2846" s="72"/>
      <c r="AC2846" s="72"/>
      <c r="AD2846" s="72"/>
      <c r="AE2846" s="72"/>
      <c r="AF2846" s="72"/>
      <c r="AG2846" s="72"/>
      <c r="AH2846" s="72"/>
      <c r="AI2846" s="72"/>
      <c r="AJ2846" s="72"/>
      <c r="AK2846" s="72"/>
    </row>
    <row r="2847" ht="14.25" customHeight="1">
      <c r="A2847" s="78">
        <v>2844.0</v>
      </c>
      <c r="C2847" s="78" t="str">
        <f>VLOOKUP(G2847,[1]Macrodata_CCF!$A$3:$D$55,4,FALSE)</f>
        <v>#ERROR!</v>
      </c>
      <c r="E2847" s="79" t="str">
        <f>VLOOKUP(G2847,[1]Macrodata_CCF!$A$3:$B$55,2,FALSE)</f>
        <v>#ERROR!</v>
      </c>
      <c r="F2847" s="78">
        <v>0.0</v>
      </c>
      <c r="G2847" s="80">
        <v>47.0</v>
      </c>
      <c r="H2847" s="81">
        <v>918660.0</v>
      </c>
      <c r="I2847" s="81">
        <v>950000.0</v>
      </c>
      <c r="J2847" s="81">
        <v>924615.0</v>
      </c>
      <c r="K2847" s="81">
        <v>950000.0</v>
      </c>
      <c r="L2847" s="82">
        <v>0.1900127632418634</v>
      </c>
      <c r="N2847" s="83">
        <f t="shared" si="1"/>
        <v>0.1900127632</v>
      </c>
      <c r="O2847" s="83">
        <f t="shared" si="2"/>
        <v>0.1900127632</v>
      </c>
      <c r="Q2847" s="83">
        <f t="shared" si="3"/>
        <v>0.03298947368</v>
      </c>
      <c r="R2847" s="83">
        <f t="shared" si="4"/>
        <v>0.006268421053</v>
      </c>
      <c r="S2847" s="83" t="b">
        <f t="shared" si="5"/>
        <v>0</v>
      </c>
      <c r="T2847" s="72"/>
      <c r="U2847" s="72"/>
      <c r="V2847" s="72"/>
      <c r="W2847" s="72"/>
      <c r="X2847" s="72"/>
      <c r="Y2847" s="72"/>
      <c r="Z2847" s="72"/>
      <c r="AA2847" s="72"/>
      <c r="AB2847" s="72"/>
      <c r="AC2847" s="72"/>
      <c r="AD2847" s="72"/>
      <c r="AE2847" s="72"/>
      <c r="AF2847" s="72"/>
      <c r="AG2847" s="72"/>
      <c r="AH2847" s="72"/>
      <c r="AI2847" s="72"/>
      <c r="AJ2847" s="72"/>
      <c r="AK2847" s="72"/>
    </row>
    <row r="2848" ht="14.25" customHeight="1">
      <c r="A2848" s="78">
        <v>2845.0</v>
      </c>
      <c r="C2848" s="78" t="str">
        <f>VLOOKUP(G2848,[1]Macrodata_CCF!$A$3:$D$55,4,FALSE)</f>
        <v>#ERROR!</v>
      </c>
      <c r="E2848" s="79" t="str">
        <f>VLOOKUP(G2848,[1]Macrodata_CCF!$A$3:$B$55,2,FALSE)</f>
        <v>#ERROR!</v>
      </c>
      <c r="F2848" s="78">
        <v>0.0</v>
      </c>
      <c r="G2848" s="80">
        <v>8.0</v>
      </c>
      <c r="H2848" s="81">
        <v>46215.0</v>
      </c>
      <c r="I2848" s="81">
        <v>370000.0</v>
      </c>
      <c r="J2848" s="81">
        <v>117450.0</v>
      </c>
      <c r="K2848" s="81">
        <v>370000.0</v>
      </c>
      <c r="L2848" s="82">
        <v>0.2200071034791606</v>
      </c>
      <c r="N2848" s="83">
        <f t="shared" si="1"/>
        <v>0.2200071035</v>
      </c>
      <c r="O2848" s="83">
        <f t="shared" si="2"/>
        <v>0.2200071035</v>
      </c>
      <c r="Q2848" s="83">
        <f t="shared" si="3"/>
        <v>0.8750945946</v>
      </c>
      <c r="R2848" s="83">
        <f t="shared" si="4"/>
        <v>0.2200071035</v>
      </c>
      <c r="S2848" s="83" t="b">
        <f t="shared" si="5"/>
        <v>0</v>
      </c>
      <c r="T2848" s="72"/>
      <c r="U2848" s="72"/>
      <c r="V2848" s="72"/>
      <c r="W2848" s="72"/>
      <c r="X2848" s="72"/>
      <c r="Y2848" s="72"/>
      <c r="Z2848" s="72"/>
      <c r="AA2848" s="72"/>
      <c r="AB2848" s="72"/>
      <c r="AC2848" s="72"/>
      <c r="AD2848" s="72"/>
      <c r="AE2848" s="72"/>
      <c r="AF2848" s="72"/>
      <c r="AG2848" s="72"/>
      <c r="AH2848" s="72"/>
      <c r="AI2848" s="72"/>
      <c r="AJ2848" s="72"/>
      <c r="AK2848" s="72"/>
    </row>
    <row r="2849" ht="14.25" customHeight="1">
      <c r="A2849" s="78">
        <v>2846.0</v>
      </c>
      <c r="C2849" s="78" t="str">
        <f>VLOOKUP(G2849,[1]Macrodata_CCF!$A$3:$D$55,4,FALSE)</f>
        <v>#ERROR!</v>
      </c>
      <c r="E2849" s="79" t="str">
        <f>VLOOKUP(G2849,[1]Macrodata_CCF!$A$3:$B$55,2,FALSE)</f>
        <v>#ERROR!</v>
      </c>
      <c r="F2849" s="78">
        <v>0.0</v>
      </c>
      <c r="G2849" s="80">
        <v>51.0</v>
      </c>
      <c r="H2849" s="81">
        <v>708125.0</v>
      </c>
      <c r="I2849" s="81">
        <v>760000.0</v>
      </c>
      <c r="J2849" s="81">
        <v>775200.0</v>
      </c>
      <c r="K2849" s="81">
        <v>760000.0</v>
      </c>
      <c r="L2849" s="82">
        <v>1.293012048192771</v>
      </c>
      <c r="N2849" s="83">
        <f t="shared" si="1"/>
        <v>1.293012048</v>
      </c>
      <c r="O2849" s="83">
        <f t="shared" si="2"/>
        <v>1</v>
      </c>
      <c r="Q2849" s="83">
        <f t="shared" si="3"/>
        <v>0.06825657895</v>
      </c>
      <c r="R2849" s="83">
        <f t="shared" si="4"/>
        <v>0.08825657895</v>
      </c>
      <c r="S2849" s="83" t="b">
        <f t="shared" si="5"/>
        <v>1</v>
      </c>
      <c r="T2849" s="72"/>
      <c r="U2849" s="72"/>
      <c r="V2849" s="72"/>
      <c r="W2849" s="72"/>
      <c r="X2849" s="72"/>
      <c r="Y2849" s="72"/>
      <c r="Z2849" s="72"/>
      <c r="AA2849" s="72"/>
      <c r="AB2849" s="72"/>
      <c r="AC2849" s="72"/>
      <c r="AD2849" s="72"/>
      <c r="AE2849" s="72"/>
      <c r="AF2849" s="72"/>
      <c r="AG2849" s="72"/>
      <c r="AH2849" s="72"/>
      <c r="AI2849" s="72"/>
      <c r="AJ2849" s="72"/>
      <c r="AK2849" s="72"/>
    </row>
    <row r="2850" ht="14.25" customHeight="1">
      <c r="A2850" s="78">
        <v>2847.0</v>
      </c>
      <c r="C2850" s="78" t="str">
        <f>VLOOKUP(G2850,[1]Macrodata_CCF!$A$3:$D$55,4,FALSE)</f>
        <v>#ERROR!</v>
      </c>
      <c r="E2850" s="79" t="str">
        <f>VLOOKUP(G2850,[1]Macrodata_CCF!$A$3:$B$55,2,FALSE)</f>
        <v>#ERROR!</v>
      </c>
      <c r="F2850" s="78">
        <v>1.0</v>
      </c>
      <c r="G2850" s="80">
        <v>4.0</v>
      </c>
      <c r="H2850" s="81">
        <v>0.0</v>
      </c>
      <c r="I2850" s="81">
        <v>650000.0</v>
      </c>
      <c r="J2850" s="81">
        <v>383500.0</v>
      </c>
      <c r="K2850" s="81">
        <v>650000.0</v>
      </c>
      <c r="L2850" s="82">
        <v>0.59</v>
      </c>
      <c r="N2850" s="83">
        <f t="shared" si="1"/>
        <v>0.59</v>
      </c>
      <c r="O2850" s="83">
        <f t="shared" si="2"/>
        <v>0.59</v>
      </c>
      <c r="Q2850" s="83">
        <f t="shared" si="3"/>
        <v>1</v>
      </c>
      <c r="R2850" s="83">
        <f t="shared" si="4"/>
        <v>0.59</v>
      </c>
      <c r="S2850" s="83" t="b">
        <f t="shared" si="5"/>
        <v>0</v>
      </c>
      <c r="T2850" s="72"/>
      <c r="U2850" s="72"/>
      <c r="V2850" s="72"/>
      <c r="W2850" s="72"/>
      <c r="X2850" s="72"/>
      <c r="Y2850" s="72"/>
      <c r="Z2850" s="72"/>
      <c r="AA2850" s="72"/>
      <c r="AB2850" s="72"/>
      <c r="AC2850" s="72"/>
      <c r="AD2850" s="72"/>
      <c r="AE2850" s="72"/>
      <c r="AF2850" s="72"/>
      <c r="AG2850" s="72"/>
      <c r="AH2850" s="72"/>
      <c r="AI2850" s="72"/>
      <c r="AJ2850" s="72"/>
      <c r="AK2850" s="72"/>
    </row>
    <row r="2851" ht="14.25" customHeight="1">
      <c r="A2851" s="78">
        <v>2848.0</v>
      </c>
      <c r="C2851" s="78" t="str">
        <f>VLOOKUP(G2851,[1]Macrodata_CCF!$A$3:$D$55,4,FALSE)</f>
        <v>#ERROR!</v>
      </c>
      <c r="E2851" s="79" t="str">
        <f>VLOOKUP(G2851,[1]Macrodata_CCF!$A$3:$B$55,2,FALSE)</f>
        <v>#ERROR!</v>
      </c>
      <c r="F2851" s="78">
        <v>0.0</v>
      </c>
      <c r="G2851" s="80">
        <v>46.0</v>
      </c>
      <c r="H2851" s="81">
        <v>663010.0</v>
      </c>
      <c r="I2851" s="81">
        <v>750000.0</v>
      </c>
      <c r="J2851" s="81">
        <v>679540.0</v>
      </c>
      <c r="K2851" s="81">
        <v>750000.0</v>
      </c>
      <c r="L2851" s="82">
        <v>0.1900218415909875</v>
      </c>
      <c r="N2851" s="83">
        <f t="shared" si="1"/>
        <v>0.1900218416</v>
      </c>
      <c r="O2851" s="83">
        <f t="shared" si="2"/>
        <v>0.1900218416</v>
      </c>
      <c r="Q2851" s="83">
        <f t="shared" si="3"/>
        <v>0.1159866667</v>
      </c>
      <c r="R2851" s="83">
        <f t="shared" si="4"/>
        <v>0.1900218416</v>
      </c>
      <c r="S2851" s="83" t="b">
        <f t="shared" si="5"/>
        <v>0</v>
      </c>
      <c r="T2851" s="72"/>
      <c r="U2851" s="72"/>
      <c r="V2851" s="72"/>
      <c r="W2851" s="72"/>
      <c r="X2851" s="72"/>
      <c r="Y2851" s="72"/>
      <c r="Z2851" s="72"/>
      <c r="AA2851" s="72"/>
      <c r="AB2851" s="72"/>
      <c r="AC2851" s="72"/>
      <c r="AD2851" s="72"/>
      <c r="AE2851" s="72"/>
      <c r="AF2851" s="72"/>
      <c r="AG2851" s="72"/>
      <c r="AH2851" s="72"/>
      <c r="AI2851" s="72"/>
      <c r="AJ2851" s="72"/>
      <c r="AK2851" s="72"/>
    </row>
    <row r="2852" ht="14.25" customHeight="1">
      <c r="A2852" s="78">
        <v>2849.0</v>
      </c>
      <c r="C2852" s="78" t="str">
        <f>VLOOKUP(G2852,[1]Macrodata_CCF!$A$3:$D$55,4,FALSE)</f>
        <v>#ERROR!</v>
      </c>
      <c r="E2852" s="79" t="str">
        <f>VLOOKUP(G2852,[1]Macrodata_CCF!$A$3:$B$55,2,FALSE)</f>
        <v>#ERROR!</v>
      </c>
      <c r="F2852" s="78">
        <v>0.0</v>
      </c>
      <c r="G2852" s="80">
        <v>15.0</v>
      </c>
      <c r="H2852" s="81">
        <v>421165.0</v>
      </c>
      <c r="I2852" s="81">
        <v>710000.0</v>
      </c>
      <c r="J2852" s="81">
        <v>467380.0</v>
      </c>
      <c r="K2852" s="81">
        <v>710000.0</v>
      </c>
      <c r="L2852" s="82">
        <v>0.1600048470580089</v>
      </c>
      <c r="N2852" s="83">
        <f t="shared" si="1"/>
        <v>0.1600048471</v>
      </c>
      <c r="O2852" s="83">
        <f t="shared" si="2"/>
        <v>0.1600048471</v>
      </c>
      <c r="Q2852" s="83">
        <f t="shared" si="3"/>
        <v>0.4068098592</v>
      </c>
      <c r="R2852" s="83">
        <f t="shared" si="4"/>
        <v>0.1600048471</v>
      </c>
      <c r="S2852" s="83" t="b">
        <f t="shared" si="5"/>
        <v>0</v>
      </c>
      <c r="T2852" s="72"/>
      <c r="U2852" s="72"/>
      <c r="V2852" s="72"/>
      <c r="W2852" s="72"/>
      <c r="X2852" s="72"/>
      <c r="Y2852" s="72"/>
      <c r="Z2852" s="72"/>
      <c r="AA2852" s="72"/>
      <c r="AB2852" s="72"/>
      <c r="AC2852" s="72"/>
      <c r="AD2852" s="72"/>
      <c r="AE2852" s="72"/>
      <c r="AF2852" s="72"/>
      <c r="AG2852" s="72"/>
      <c r="AH2852" s="72"/>
      <c r="AI2852" s="72"/>
      <c r="AJ2852" s="72"/>
      <c r="AK2852" s="72"/>
    </row>
    <row r="2853" ht="14.25" customHeight="1">
      <c r="A2853" s="78">
        <v>2850.0</v>
      </c>
      <c r="C2853" s="78" t="str">
        <f>VLOOKUP(G2853,[1]Macrodata_CCF!$A$3:$D$55,4,FALSE)</f>
        <v>#ERROR!</v>
      </c>
      <c r="E2853" s="79" t="str">
        <f>VLOOKUP(G2853,[1]Macrodata_CCF!$A$3:$B$55,2,FALSE)</f>
        <v>#ERROR!</v>
      </c>
      <c r="F2853" s="78">
        <v>0.0</v>
      </c>
      <c r="G2853" s="80">
        <v>12.0</v>
      </c>
      <c r="H2853" s="81">
        <v>90380.0</v>
      </c>
      <c r="I2853" s="81">
        <v>150000.0</v>
      </c>
      <c r="J2853" s="81">
        <v>104690.0</v>
      </c>
      <c r="K2853" s="81">
        <v>150000.0</v>
      </c>
      <c r="L2853" s="82">
        <v>0.240020127474002</v>
      </c>
      <c r="N2853" s="83">
        <f t="shared" si="1"/>
        <v>0.2400201275</v>
      </c>
      <c r="O2853" s="83">
        <f t="shared" si="2"/>
        <v>0.2400201275</v>
      </c>
      <c r="Q2853" s="83">
        <f t="shared" si="3"/>
        <v>0.3974666667</v>
      </c>
      <c r="R2853" s="83">
        <f t="shared" si="4"/>
        <v>0.2400201275</v>
      </c>
      <c r="S2853" s="83" t="b">
        <f t="shared" si="5"/>
        <v>0</v>
      </c>
      <c r="T2853" s="72"/>
      <c r="U2853" s="72"/>
      <c r="V2853" s="72"/>
      <c r="W2853" s="72"/>
      <c r="X2853" s="72"/>
      <c r="Y2853" s="72"/>
      <c r="Z2853" s="72"/>
      <c r="AA2853" s="72"/>
      <c r="AB2853" s="72"/>
      <c r="AC2853" s="72"/>
      <c r="AD2853" s="72"/>
      <c r="AE2853" s="72"/>
      <c r="AF2853" s="72"/>
      <c r="AG2853" s="72"/>
      <c r="AH2853" s="72"/>
      <c r="AI2853" s="72"/>
      <c r="AJ2853" s="72"/>
      <c r="AK2853" s="72"/>
    </row>
    <row r="2854" ht="14.25" customHeight="1">
      <c r="A2854" s="78">
        <v>2851.0</v>
      </c>
      <c r="C2854" s="78" t="str">
        <f>VLOOKUP(G2854,[1]Macrodata_CCF!$A$3:$D$55,4,FALSE)</f>
        <v>#ERROR!</v>
      </c>
      <c r="E2854" s="79" t="str">
        <f>VLOOKUP(G2854,[1]Macrodata_CCF!$A$3:$B$55,2,FALSE)</f>
        <v>#ERROR!</v>
      </c>
      <c r="F2854" s="78">
        <v>0.0</v>
      </c>
      <c r="G2854" s="80">
        <v>25.0</v>
      </c>
      <c r="H2854" s="81">
        <v>0.0</v>
      </c>
      <c r="I2854" s="81">
        <v>950000.0</v>
      </c>
      <c r="J2854" s="81">
        <v>0.0</v>
      </c>
      <c r="K2854" s="81">
        <v>950000.0</v>
      </c>
      <c r="L2854" s="82">
        <v>0.0</v>
      </c>
      <c r="N2854" s="83">
        <f t="shared" si="1"/>
        <v>0</v>
      </c>
      <c r="O2854" s="83">
        <f t="shared" si="2"/>
        <v>0</v>
      </c>
      <c r="Q2854" s="83">
        <f t="shared" si="3"/>
        <v>1</v>
      </c>
      <c r="R2854" s="83">
        <f t="shared" si="4"/>
        <v>0</v>
      </c>
      <c r="S2854" s="83" t="b">
        <f t="shared" si="5"/>
        <v>0</v>
      </c>
      <c r="T2854" s="72"/>
      <c r="U2854" s="72"/>
      <c r="V2854" s="72"/>
      <c r="W2854" s="72"/>
      <c r="X2854" s="72"/>
      <c r="Y2854" s="72"/>
      <c r="Z2854" s="72"/>
      <c r="AA2854" s="72"/>
      <c r="AB2854" s="72"/>
      <c r="AC2854" s="72"/>
      <c r="AD2854" s="72"/>
      <c r="AE2854" s="72"/>
      <c r="AF2854" s="72"/>
      <c r="AG2854" s="72"/>
      <c r="AH2854" s="72"/>
      <c r="AI2854" s="72"/>
      <c r="AJ2854" s="72"/>
      <c r="AK2854" s="72"/>
    </row>
    <row r="2855" ht="14.25" customHeight="1">
      <c r="A2855" s="78">
        <v>2852.0</v>
      </c>
      <c r="C2855" s="78" t="str">
        <f>VLOOKUP(G2855,[1]Macrodata_CCF!$A$3:$D$55,4,FALSE)</f>
        <v>#ERROR!</v>
      </c>
      <c r="E2855" s="79" t="str">
        <f>VLOOKUP(G2855,[1]Macrodata_CCF!$A$3:$B$55,2,FALSE)</f>
        <v>#ERROR!</v>
      </c>
      <c r="F2855" s="78">
        <v>0.0</v>
      </c>
      <c r="G2855" s="80">
        <v>25.0</v>
      </c>
      <c r="H2855" s="81">
        <v>864445.0</v>
      </c>
      <c r="I2855" s="81">
        <v>970000.0</v>
      </c>
      <c r="J2855" s="81">
        <v>880280.0</v>
      </c>
      <c r="K2855" s="81">
        <v>970000.0</v>
      </c>
      <c r="L2855" s="82">
        <v>0.1500165790346265</v>
      </c>
      <c r="N2855" s="83">
        <f t="shared" si="1"/>
        <v>0.150016579</v>
      </c>
      <c r="O2855" s="83">
        <f t="shared" si="2"/>
        <v>0.150016579</v>
      </c>
      <c r="Q2855" s="83">
        <f t="shared" si="3"/>
        <v>0.1088195876</v>
      </c>
      <c r="R2855" s="83">
        <f t="shared" si="4"/>
        <v>0.150016579</v>
      </c>
      <c r="S2855" s="83" t="b">
        <f t="shared" si="5"/>
        <v>0</v>
      </c>
      <c r="T2855" s="72"/>
      <c r="U2855" s="72"/>
      <c r="V2855" s="72"/>
      <c r="W2855" s="72"/>
      <c r="X2855" s="72"/>
      <c r="Y2855" s="72"/>
      <c r="Z2855" s="72"/>
      <c r="AA2855" s="72"/>
      <c r="AB2855" s="72"/>
      <c r="AC2855" s="72"/>
      <c r="AD2855" s="72"/>
      <c r="AE2855" s="72"/>
      <c r="AF2855" s="72"/>
      <c r="AG2855" s="72"/>
      <c r="AH2855" s="72"/>
      <c r="AI2855" s="72"/>
      <c r="AJ2855" s="72"/>
      <c r="AK2855" s="72"/>
    </row>
    <row r="2856" ht="14.25" customHeight="1">
      <c r="A2856" s="78">
        <v>2853.0</v>
      </c>
      <c r="C2856" s="78" t="str">
        <f>VLOOKUP(G2856,[1]Macrodata_CCF!$A$3:$D$55,4,FALSE)</f>
        <v>#ERROR!</v>
      </c>
      <c r="E2856" s="79" t="str">
        <f>VLOOKUP(G2856,[1]Macrodata_CCF!$A$3:$B$55,2,FALSE)</f>
        <v>#ERROR!</v>
      </c>
      <c r="F2856" s="78">
        <v>0.0</v>
      </c>
      <c r="G2856" s="80">
        <v>35.0</v>
      </c>
      <c r="H2856" s="81">
        <v>542990.0</v>
      </c>
      <c r="I2856" s="81">
        <v>560000.0</v>
      </c>
      <c r="J2856" s="81">
        <v>538910.0</v>
      </c>
      <c r="K2856" s="81">
        <v>560000.0</v>
      </c>
      <c r="L2856" s="82">
        <v>-0.2398589065255732</v>
      </c>
      <c r="N2856" s="83">
        <f t="shared" si="1"/>
        <v>-0.2398589065</v>
      </c>
      <c r="O2856" s="83">
        <f t="shared" si="2"/>
        <v>0</v>
      </c>
      <c r="Q2856" s="83">
        <f t="shared" si="3"/>
        <v>0.030375</v>
      </c>
      <c r="R2856" s="83">
        <f t="shared" si="4"/>
        <v>-0.007285714286</v>
      </c>
      <c r="S2856" s="83" t="b">
        <f t="shared" si="5"/>
        <v>0</v>
      </c>
      <c r="T2856" s="72"/>
      <c r="U2856" s="72"/>
      <c r="V2856" s="72"/>
      <c r="W2856" s="72"/>
      <c r="X2856" s="72"/>
      <c r="Y2856" s="72"/>
      <c r="Z2856" s="72"/>
      <c r="AA2856" s="72"/>
      <c r="AB2856" s="72"/>
      <c r="AC2856" s="72"/>
      <c r="AD2856" s="72"/>
      <c r="AE2856" s="72"/>
      <c r="AF2856" s="72"/>
      <c r="AG2856" s="72"/>
      <c r="AH2856" s="72"/>
      <c r="AI2856" s="72"/>
      <c r="AJ2856" s="72"/>
      <c r="AK2856" s="72"/>
    </row>
    <row r="2857" ht="14.25" customHeight="1">
      <c r="A2857" s="78">
        <v>2854.0</v>
      </c>
      <c r="C2857" s="78" t="str">
        <f>VLOOKUP(G2857,[1]Macrodata_CCF!$A$3:$D$55,4,FALSE)</f>
        <v>#ERROR!</v>
      </c>
      <c r="E2857" s="79" t="str">
        <f>VLOOKUP(G2857,[1]Macrodata_CCF!$A$3:$B$55,2,FALSE)</f>
        <v>#ERROR!</v>
      </c>
      <c r="F2857" s="78">
        <v>0.0</v>
      </c>
      <c r="G2857" s="80">
        <v>15.0</v>
      </c>
      <c r="H2857" s="81">
        <v>0.0</v>
      </c>
      <c r="I2857" s="81">
        <v>920000.0</v>
      </c>
      <c r="J2857" s="81">
        <v>938400.0</v>
      </c>
      <c r="K2857" s="81">
        <v>920000.0</v>
      </c>
      <c r="L2857" s="82">
        <v>1.02</v>
      </c>
      <c r="N2857" s="83">
        <f t="shared" si="1"/>
        <v>1.02</v>
      </c>
      <c r="O2857" s="83">
        <f t="shared" si="2"/>
        <v>1</v>
      </c>
      <c r="Q2857" s="83">
        <f t="shared" si="3"/>
        <v>1</v>
      </c>
      <c r="R2857" s="83">
        <f t="shared" si="4"/>
        <v>1.02</v>
      </c>
      <c r="S2857" s="83" t="b">
        <f t="shared" si="5"/>
        <v>0</v>
      </c>
      <c r="T2857" s="72"/>
      <c r="U2857" s="72"/>
      <c r="V2857" s="72"/>
      <c r="W2857" s="72"/>
      <c r="X2857" s="72"/>
      <c r="Y2857" s="72"/>
      <c r="Z2857" s="72"/>
      <c r="AA2857" s="72"/>
      <c r="AB2857" s="72"/>
      <c r="AC2857" s="72"/>
      <c r="AD2857" s="72"/>
      <c r="AE2857" s="72"/>
      <c r="AF2857" s="72"/>
      <c r="AG2857" s="72"/>
      <c r="AH2857" s="72"/>
      <c r="AI2857" s="72"/>
      <c r="AJ2857" s="72"/>
      <c r="AK2857" s="72"/>
    </row>
    <row r="2858" ht="14.25" customHeight="1">
      <c r="A2858" s="78">
        <v>2855.0</v>
      </c>
      <c r="C2858" s="78" t="str">
        <f>VLOOKUP(G2858,[1]Macrodata_CCF!$A$3:$D$55,4,FALSE)</f>
        <v>#ERROR!</v>
      </c>
      <c r="E2858" s="79" t="str">
        <f>VLOOKUP(G2858,[1]Macrodata_CCF!$A$3:$B$55,2,FALSE)</f>
        <v>#ERROR!</v>
      </c>
      <c r="F2858" s="78">
        <v>1.0</v>
      </c>
      <c r="G2858" s="80">
        <v>21.0</v>
      </c>
      <c r="H2858" s="81">
        <v>509715.0</v>
      </c>
      <c r="I2858" s="81">
        <v>650000.0</v>
      </c>
      <c r="J2858" s="81">
        <v>592485.0</v>
      </c>
      <c r="K2858" s="81">
        <v>650000.0</v>
      </c>
      <c r="L2858" s="82">
        <v>0.5900131874398545</v>
      </c>
      <c r="N2858" s="83">
        <f t="shared" si="1"/>
        <v>0.5900131874</v>
      </c>
      <c r="O2858" s="83">
        <f t="shared" si="2"/>
        <v>0.5900131874</v>
      </c>
      <c r="Q2858" s="83">
        <f t="shared" si="3"/>
        <v>0.2158230769</v>
      </c>
      <c r="R2858" s="83">
        <f t="shared" si="4"/>
        <v>0.5900131874</v>
      </c>
      <c r="S2858" s="83" t="b">
        <f t="shared" si="5"/>
        <v>0</v>
      </c>
      <c r="T2858" s="72"/>
      <c r="U2858" s="72"/>
      <c r="V2858" s="72"/>
      <c r="W2858" s="72"/>
      <c r="X2858" s="72"/>
      <c r="Y2858" s="72"/>
      <c r="Z2858" s="72"/>
      <c r="AA2858" s="72"/>
      <c r="AB2858" s="72"/>
      <c r="AC2858" s="72"/>
      <c r="AD2858" s="72"/>
      <c r="AE2858" s="72"/>
      <c r="AF2858" s="72"/>
      <c r="AG2858" s="72"/>
      <c r="AH2858" s="72"/>
      <c r="AI2858" s="72"/>
      <c r="AJ2858" s="72"/>
      <c r="AK2858" s="72"/>
    </row>
    <row r="2859" ht="14.25" customHeight="1">
      <c r="A2859" s="78">
        <v>2856.0</v>
      </c>
      <c r="C2859" s="78" t="str">
        <f>VLOOKUP(G2859,[1]Macrodata_CCF!$A$3:$D$55,4,FALSE)</f>
        <v>#ERROR!</v>
      </c>
      <c r="E2859" s="79" t="str">
        <f>VLOOKUP(G2859,[1]Macrodata_CCF!$A$3:$B$55,2,FALSE)</f>
        <v>#ERROR!</v>
      </c>
      <c r="F2859" s="78">
        <v>0.0</v>
      </c>
      <c r="G2859" s="80">
        <v>40.0</v>
      </c>
      <c r="H2859" s="81">
        <v>25370.0</v>
      </c>
      <c r="I2859" s="81">
        <v>180000.0</v>
      </c>
      <c r="J2859" s="81">
        <v>34650.0</v>
      </c>
      <c r="K2859" s="81">
        <v>180000.0</v>
      </c>
      <c r="L2859" s="82">
        <v>0.06001422751083231</v>
      </c>
      <c r="N2859" s="83">
        <f t="shared" si="1"/>
        <v>0.06001422751</v>
      </c>
      <c r="O2859" s="83">
        <f t="shared" si="2"/>
        <v>0.06001422751</v>
      </c>
      <c r="Q2859" s="83">
        <f t="shared" si="3"/>
        <v>0.8590555556</v>
      </c>
      <c r="R2859" s="83">
        <f t="shared" si="4"/>
        <v>0.06001422751</v>
      </c>
      <c r="S2859" s="83" t="b">
        <f t="shared" si="5"/>
        <v>0</v>
      </c>
      <c r="T2859" s="72"/>
      <c r="U2859" s="72"/>
      <c r="V2859" s="72"/>
      <c r="W2859" s="72"/>
      <c r="X2859" s="72"/>
      <c r="Y2859" s="72"/>
      <c r="Z2859" s="72"/>
      <c r="AA2859" s="72"/>
      <c r="AB2859" s="72"/>
      <c r="AC2859" s="72"/>
      <c r="AD2859" s="72"/>
      <c r="AE2859" s="72"/>
      <c r="AF2859" s="72"/>
      <c r="AG2859" s="72"/>
      <c r="AH2859" s="72"/>
      <c r="AI2859" s="72"/>
      <c r="AJ2859" s="72"/>
      <c r="AK2859" s="72"/>
    </row>
    <row r="2860" ht="14.25" customHeight="1">
      <c r="A2860" s="78">
        <v>2857.0</v>
      </c>
      <c r="C2860" s="78" t="str">
        <f>VLOOKUP(G2860,[1]Macrodata_CCF!$A$3:$D$55,4,FALSE)</f>
        <v>#ERROR!</v>
      </c>
      <c r="E2860" s="79" t="str">
        <f>VLOOKUP(G2860,[1]Macrodata_CCF!$A$3:$B$55,2,FALSE)</f>
        <v>#ERROR!</v>
      </c>
      <c r="F2860" s="78">
        <v>0.0</v>
      </c>
      <c r="G2860" s="80">
        <v>13.0</v>
      </c>
      <c r="H2860" s="81">
        <v>0.0</v>
      </c>
      <c r="I2860" s="81">
        <v>660000.0</v>
      </c>
      <c r="J2860" s="81">
        <v>105600.0</v>
      </c>
      <c r="K2860" s="81">
        <v>923999.9999999999</v>
      </c>
      <c r="L2860" s="82">
        <v>0.16</v>
      </c>
      <c r="N2860" s="83">
        <f t="shared" si="1"/>
        <v>0.16</v>
      </c>
      <c r="O2860" s="83">
        <f t="shared" si="2"/>
        <v>0.16</v>
      </c>
      <c r="Q2860" s="83">
        <f t="shared" si="3"/>
        <v>1</v>
      </c>
      <c r="R2860" s="83">
        <f t="shared" si="4"/>
        <v>0.16</v>
      </c>
      <c r="S2860" s="83" t="b">
        <f t="shared" si="5"/>
        <v>0</v>
      </c>
      <c r="T2860" s="72"/>
      <c r="U2860" s="72"/>
      <c r="V2860" s="72"/>
      <c r="W2860" s="72"/>
      <c r="X2860" s="72"/>
      <c r="Y2860" s="72"/>
      <c r="Z2860" s="72"/>
      <c r="AA2860" s="72"/>
      <c r="AB2860" s="72"/>
      <c r="AC2860" s="72"/>
      <c r="AD2860" s="72"/>
      <c r="AE2860" s="72"/>
      <c r="AF2860" s="72"/>
      <c r="AG2860" s="72"/>
      <c r="AH2860" s="72"/>
      <c r="AI2860" s="72"/>
      <c r="AJ2860" s="72"/>
      <c r="AK2860" s="72"/>
    </row>
    <row r="2861" ht="14.25" customHeight="1">
      <c r="A2861" s="78">
        <v>2858.0</v>
      </c>
      <c r="C2861" s="78" t="str">
        <f>VLOOKUP(G2861,[1]Macrodata_CCF!$A$3:$D$55,4,FALSE)</f>
        <v>#ERROR!</v>
      </c>
      <c r="E2861" s="79" t="str">
        <f>VLOOKUP(G2861,[1]Macrodata_CCF!$A$3:$B$55,2,FALSE)</f>
        <v>#ERROR!</v>
      </c>
      <c r="F2861" s="78">
        <v>0.0</v>
      </c>
      <c r="G2861" s="80">
        <v>52.0</v>
      </c>
      <c r="H2861" s="81">
        <v>430195.0</v>
      </c>
      <c r="I2861" s="81">
        <v>510000.0</v>
      </c>
      <c r="J2861" s="81">
        <v>431790.0</v>
      </c>
      <c r="K2861" s="81">
        <v>510000.0</v>
      </c>
      <c r="L2861" s="82">
        <v>0.01998621640248105</v>
      </c>
      <c r="N2861" s="83">
        <f t="shared" si="1"/>
        <v>0.0199862164</v>
      </c>
      <c r="O2861" s="83">
        <f t="shared" si="2"/>
        <v>0.0199862164</v>
      </c>
      <c r="Q2861" s="83">
        <f t="shared" si="3"/>
        <v>0.1564803922</v>
      </c>
      <c r="R2861" s="83">
        <f t="shared" si="4"/>
        <v>0.0199862164</v>
      </c>
      <c r="S2861" s="83" t="b">
        <f t="shared" si="5"/>
        <v>0</v>
      </c>
      <c r="T2861" s="72"/>
      <c r="U2861" s="72"/>
      <c r="V2861" s="72"/>
      <c r="W2861" s="72"/>
      <c r="X2861" s="72"/>
      <c r="Y2861" s="72"/>
      <c r="Z2861" s="72"/>
      <c r="AA2861" s="72"/>
      <c r="AB2861" s="72"/>
      <c r="AC2861" s="72"/>
      <c r="AD2861" s="72"/>
      <c r="AE2861" s="72"/>
      <c r="AF2861" s="72"/>
      <c r="AG2861" s="72"/>
      <c r="AH2861" s="72"/>
      <c r="AI2861" s="72"/>
      <c r="AJ2861" s="72"/>
      <c r="AK2861" s="72"/>
    </row>
    <row r="2862" ht="14.25" customHeight="1">
      <c r="A2862" s="78">
        <v>2859.0</v>
      </c>
      <c r="C2862" s="78" t="str">
        <f>VLOOKUP(G2862,[1]Macrodata_CCF!$A$3:$D$55,4,FALSE)</f>
        <v>#ERROR!</v>
      </c>
      <c r="E2862" s="79" t="str">
        <f>VLOOKUP(G2862,[1]Macrodata_CCF!$A$3:$B$55,2,FALSE)</f>
        <v>#ERROR!</v>
      </c>
      <c r="F2862" s="78">
        <v>0.0</v>
      </c>
      <c r="G2862" s="80">
        <v>36.0</v>
      </c>
      <c r="H2862" s="81">
        <v>0.0</v>
      </c>
      <c r="I2862" s="81">
        <v>610000.0</v>
      </c>
      <c r="J2862" s="81">
        <v>103700.0</v>
      </c>
      <c r="K2862" s="81">
        <v>610000.0</v>
      </c>
      <c r="L2862" s="82">
        <v>0.17</v>
      </c>
      <c r="N2862" s="83">
        <f t="shared" si="1"/>
        <v>0.17</v>
      </c>
      <c r="O2862" s="83">
        <f t="shared" si="2"/>
        <v>0.17</v>
      </c>
      <c r="Q2862" s="83">
        <f t="shared" si="3"/>
        <v>1</v>
      </c>
      <c r="R2862" s="83">
        <f t="shared" si="4"/>
        <v>0.17</v>
      </c>
      <c r="S2862" s="83" t="b">
        <f t="shared" si="5"/>
        <v>0</v>
      </c>
      <c r="T2862" s="72"/>
      <c r="U2862" s="72"/>
      <c r="V2862" s="72"/>
      <c r="W2862" s="72"/>
      <c r="X2862" s="72"/>
      <c r="Y2862" s="72"/>
      <c r="Z2862" s="72"/>
      <c r="AA2862" s="72"/>
      <c r="AB2862" s="72"/>
      <c r="AC2862" s="72"/>
      <c r="AD2862" s="72"/>
      <c r="AE2862" s="72"/>
      <c r="AF2862" s="72"/>
      <c r="AG2862" s="72"/>
      <c r="AH2862" s="72"/>
      <c r="AI2862" s="72"/>
      <c r="AJ2862" s="72"/>
      <c r="AK2862" s="72"/>
    </row>
    <row r="2863" ht="14.25" customHeight="1">
      <c r="A2863" s="78">
        <v>2860.0</v>
      </c>
      <c r="C2863" s="78" t="str">
        <f>VLOOKUP(G2863,[1]Macrodata_CCF!$A$3:$D$55,4,FALSE)</f>
        <v>#ERROR!</v>
      </c>
      <c r="E2863" s="79" t="str">
        <f>VLOOKUP(G2863,[1]Macrodata_CCF!$A$3:$B$55,2,FALSE)</f>
        <v>#ERROR!</v>
      </c>
      <c r="F2863" s="78">
        <v>0.0</v>
      </c>
      <c r="G2863" s="80">
        <v>52.0</v>
      </c>
      <c r="H2863" s="81">
        <v>12385.0</v>
      </c>
      <c r="I2863" s="81">
        <v>40000.0</v>
      </c>
      <c r="J2863" s="81">
        <v>40800.0</v>
      </c>
      <c r="K2863" s="81">
        <v>40000.0</v>
      </c>
      <c r="L2863" s="82">
        <v>1.028969762810067</v>
      </c>
      <c r="N2863" s="83">
        <f t="shared" si="1"/>
        <v>1.028969763</v>
      </c>
      <c r="O2863" s="83">
        <f t="shared" si="2"/>
        <v>1</v>
      </c>
      <c r="Q2863" s="83">
        <f t="shared" si="3"/>
        <v>0.690375</v>
      </c>
      <c r="R2863" s="83">
        <f t="shared" si="4"/>
        <v>1.028969763</v>
      </c>
      <c r="S2863" s="83" t="b">
        <f t="shared" si="5"/>
        <v>0</v>
      </c>
      <c r="T2863" s="72"/>
      <c r="U2863" s="72"/>
      <c r="V2863" s="72"/>
      <c r="W2863" s="72"/>
      <c r="X2863" s="72"/>
      <c r="Y2863" s="72"/>
      <c r="Z2863" s="72"/>
      <c r="AA2863" s="72"/>
      <c r="AB2863" s="72"/>
      <c r="AC2863" s="72"/>
      <c r="AD2863" s="72"/>
      <c r="AE2863" s="72"/>
      <c r="AF2863" s="72"/>
      <c r="AG2863" s="72"/>
      <c r="AH2863" s="72"/>
      <c r="AI2863" s="72"/>
      <c r="AJ2863" s="72"/>
      <c r="AK2863" s="72"/>
    </row>
    <row r="2864" ht="14.25" customHeight="1">
      <c r="A2864" s="78">
        <v>2861.0</v>
      </c>
      <c r="C2864" s="78" t="str">
        <f>VLOOKUP(G2864,[1]Macrodata_CCF!$A$3:$D$55,4,FALSE)</f>
        <v>#ERROR!</v>
      </c>
      <c r="E2864" s="79" t="str">
        <f>VLOOKUP(G2864,[1]Macrodata_CCF!$A$3:$B$55,2,FALSE)</f>
        <v>#ERROR!</v>
      </c>
      <c r="F2864" s="78">
        <v>1.0</v>
      </c>
      <c r="G2864" s="80">
        <v>25.0</v>
      </c>
      <c r="H2864" s="81">
        <v>0.0</v>
      </c>
      <c r="I2864" s="81">
        <v>400000.0</v>
      </c>
      <c r="J2864" s="81">
        <v>220000.0</v>
      </c>
      <c r="K2864" s="81">
        <v>400000.0</v>
      </c>
      <c r="L2864" s="82">
        <v>0.55</v>
      </c>
      <c r="N2864" s="83">
        <f t="shared" si="1"/>
        <v>0.55</v>
      </c>
      <c r="O2864" s="83">
        <f t="shared" si="2"/>
        <v>0.55</v>
      </c>
      <c r="Q2864" s="83">
        <f t="shared" si="3"/>
        <v>1</v>
      </c>
      <c r="R2864" s="83">
        <f t="shared" si="4"/>
        <v>0.55</v>
      </c>
      <c r="S2864" s="83" t="b">
        <f t="shared" si="5"/>
        <v>0</v>
      </c>
      <c r="T2864" s="72"/>
      <c r="U2864" s="72"/>
      <c r="V2864" s="72"/>
      <c r="W2864" s="72"/>
      <c r="X2864" s="72"/>
      <c r="Y2864" s="72"/>
      <c r="Z2864" s="72"/>
      <c r="AA2864" s="72"/>
      <c r="AB2864" s="72"/>
      <c r="AC2864" s="72"/>
      <c r="AD2864" s="72"/>
      <c r="AE2864" s="72"/>
      <c r="AF2864" s="72"/>
      <c r="AG2864" s="72"/>
      <c r="AH2864" s="72"/>
      <c r="AI2864" s="72"/>
      <c r="AJ2864" s="72"/>
      <c r="AK2864" s="72"/>
    </row>
    <row r="2865" ht="14.25" customHeight="1">
      <c r="A2865" s="78">
        <v>2862.0</v>
      </c>
      <c r="C2865" s="78" t="str">
        <f>VLOOKUP(G2865,[1]Macrodata_CCF!$A$3:$D$55,4,FALSE)</f>
        <v>#ERROR!</v>
      </c>
      <c r="E2865" s="79" t="str">
        <f>VLOOKUP(G2865,[1]Macrodata_CCF!$A$3:$B$55,2,FALSE)</f>
        <v>#ERROR!</v>
      </c>
      <c r="F2865" s="78">
        <v>0.0</v>
      </c>
      <c r="G2865" s="80">
        <v>34.0</v>
      </c>
      <c r="H2865" s="81">
        <v>451475.0</v>
      </c>
      <c r="I2865" s="81">
        <v>820000.0</v>
      </c>
      <c r="J2865" s="81">
        <v>836400.0</v>
      </c>
      <c r="K2865" s="81">
        <v>820000.0</v>
      </c>
      <c r="L2865" s="82">
        <v>1.044501729869073</v>
      </c>
      <c r="N2865" s="83">
        <f t="shared" si="1"/>
        <v>1.04450173</v>
      </c>
      <c r="O2865" s="83">
        <f t="shared" si="2"/>
        <v>1</v>
      </c>
      <c r="Q2865" s="83">
        <f t="shared" si="3"/>
        <v>0.4494207317</v>
      </c>
      <c r="R2865" s="83">
        <f t="shared" si="4"/>
        <v>1.04450173</v>
      </c>
      <c r="S2865" s="83" t="b">
        <f t="shared" si="5"/>
        <v>0</v>
      </c>
      <c r="T2865" s="72"/>
      <c r="U2865" s="72"/>
      <c r="V2865" s="72"/>
      <c r="W2865" s="72"/>
      <c r="X2865" s="72"/>
      <c r="Y2865" s="72"/>
      <c r="Z2865" s="72"/>
      <c r="AA2865" s="72"/>
      <c r="AB2865" s="72"/>
      <c r="AC2865" s="72"/>
      <c r="AD2865" s="72"/>
      <c r="AE2865" s="72"/>
      <c r="AF2865" s="72"/>
      <c r="AG2865" s="72"/>
      <c r="AH2865" s="72"/>
      <c r="AI2865" s="72"/>
      <c r="AJ2865" s="72"/>
      <c r="AK2865" s="72"/>
    </row>
    <row r="2866" ht="14.25" customHeight="1">
      <c r="A2866" s="78">
        <v>2863.0</v>
      </c>
      <c r="C2866" s="78" t="str">
        <f>VLOOKUP(G2866,[1]Macrodata_CCF!$A$3:$D$55,4,FALSE)</f>
        <v>#ERROR!</v>
      </c>
      <c r="E2866" s="79" t="str">
        <f>VLOOKUP(G2866,[1]Macrodata_CCF!$A$3:$B$55,2,FALSE)</f>
        <v>#ERROR!</v>
      </c>
      <c r="F2866" s="78">
        <v>0.0</v>
      </c>
      <c r="G2866" s="80">
        <v>38.0</v>
      </c>
      <c r="H2866" s="81">
        <v>0.0</v>
      </c>
      <c r="I2866" s="81">
        <v>990000.0</v>
      </c>
      <c r="J2866" s="81">
        <v>19800.0</v>
      </c>
      <c r="K2866" s="81">
        <v>990000.0</v>
      </c>
      <c r="L2866" s="82">
        <v>0.02</v>
      </c>
      <c r="N2866" s="83">
        <f t="shared" si="1"/>
        <v>0.02</v>
      </c>
      <c r="O2866" s="83">
        <f t="shared" si="2"/>
        <v>0.02</v>
      </c>
      <c r="Q2866" s="83">
        <f t="shared" si="3"/>
        <v>1</v>
      </c>
      <c r="R2866" s="83">
        <f t="shared" si="4"/>
        <v>0.02</v>
      </c>
      <c r="S2866" s="83" t="b">
        <f t="shared" si="5"/>
        <v>0</v>
      </c>
      <c r="T2866" s="72"/>
      <c r="U2866" s="72"/>
      <c r="V2866" s="72"/>
      <c r="W2866" s="72"/>
      <c r="X2866" s="72"/>
      <c r="Y2866" s="72"/>
      <c r="Z2866" s="72"/>
      <c r="AA2866" s="72"/>
      <c r="AB2866" s="72"/>
      <c r="AC2866" s="72"/>
      <c r="AD2866" s="72"/>
      <c r="AE2866" s="72"/>
      <c r="AF2866" s="72"/>
      <c r="AG2866" s="72"/>
      <c r="AH2866" s="72"/>
      <c r="AI2866" s="72"/>
      <c r="AJ2866" s="72"/>
      <c r="AK2866" s="72"/>
    </row>
    <row r="2867" ht="14.25" customHeight="1">
      <c r="A2867" s="78">
        <v>2864.0</v>
      </c>
      <c r="C2867" s="78" t="str">
        <f>VLOOKUP(G2867,[1]Macrodata_CCF!$A$3:$D$55,4,FALSE)</f>
        <v>#ERROR!</v>
      </c>
      <c r="E2867" s="79" t="str">
        <f>VLOOKUP(G2867,[1]Macrodata_CCF!$A$3:$B$55,2,FALSE)</f>
        <v>#ERROR!</v>
      </c>
      <c r="F2867" s="78">
        <v>0.0</v>
      </c>
      <c r="G2867" s="80">
        <v>24.0</v>
      </c>
      <c r="H2867" s="81">
        <v>127580.0</v>
      </c>
      <c r="I2867" s="81">
        <v>740000.0</v>
      </c>
      <c r="J2867" s="81">
        <v>219445.0</v>
      </c>
      <c r="K2867" s="81">
        <v>1036000.0</v>
      </c>
      <c r="L2867" s="82">
        <v>0.1500032657326671</v>
      </c>
      <c r="N2867" s="83">
        <f t="shared" si="1"/>
        <v>0.1500032657</v>
      </c>
      <c r="O2867" s="83">
        <f t="shared" si="2"/>
        <v>0.1500032657</v>
      </c>
      <c r="Q2867" s="83">
        <f t="shared" si="3"/>
        <v>0.8275945946</v>
      </c>
      <c r="R2867" s="83">
        <f t="shared" si="4"/>
        <v>0.1500032657</v>
      </c>
      <c r="S2867" s="83" t="b">
        <f t="shared" si="5"/>
        <v>0</v>
      </c>
      <c r="T2867" s="72"/>
      <c r="U2867" s="72"/>
      <c r="V2867" s="72"/>
      <c r="W2867" s="72"/>
      <c r="X2867" s="72"/>
      <c r="Y2867" s="72"/>
      <c r="Z2867" s="72"/>
      <c r="AA2867" s="72"/>
      <c r="AB2867" s="72"/>
      <c r="AC2867" s="72"/>
      <c r="AD2867" s="72"/>
      <c r="AE2867" s="72"/>
      <c r="AF2867" s="72"/>
      <c r="AG2867" s="72"/>
      <c r="AH2867" s="72"/>
      <c r="AI2867" s="72"/>
      <c r="AJ2867" s="72"/>
      <c r="AK2867" s="72"/>
    </row>
    <row r="2868" ht="14.25" customHeight="1">
      <c r="A2868" s="78">
        <v>2865.0</v>
      </c>
      <c r="C2868" s="78" t="str">
        <f>VLOOKUP(G2868,[1]Macrodata_CCF!$A$3:$D$55,4,FALSE)</f>
        <v>#ERROR!</v>
      </c>
      <c r="E2868" s="79" t="str">
        <f>VLOOKUP(G2868,[1]Macrodata_CCF!$A$3:$B$55,2,FALSE)</f>
        <v>#ERROR!</v>
      </c>
      <c r="F2868" s="78">
        <v>0.0</v>
      </c>
      <c r="G2868" s="80">
        <v>41.0</v>
      </c>
      <c r="H2868" s="81">
        <v>146340.0</v>
      </c>
      <c r="I2868" s="81">
        <v>230000.0</v>
      </c>
      <c r="J2868" s="81">
        <v>176460.0</v>
      </c>
      <c r="K2868" s="81">
        <v>299000.0</v>
      </c>
      <c r="L2868" s="82">
        <v>0.3600286875448243</v>
      </c>
      <c r="N2868" s="83">
        <f t="shared" si="1"/>
        <v>0.3600286875</v>
      </c>
      <c r="O2868" s="83">
        <f t="shared" si="2"/>
        <v>0.3600286875</v>
      </c>
      <c r="Q2868" s="83">
        <f t="shared" si="3"/>
        <v>0.3637391304</v>
      </c>
      <c r="R2868" s="83">
        <f t="shared" si="4"/>
        <v>0.3600286875</v>
      </c>
      <c r="S2868" s="83" t="b">
        <f t="shared" si="5"/>
        <v>0</v>
      </c>
      <c r="T2868" s="72"/>
      <c r="U2868" s="72"/>
      <c r="V2868" s="72"/>
      <c r="W2868" s="72"/>
      <c r="X2868" s="72"/>
      <c r="Y2868" s="72"/>
      <c r="Z2868" s="72"/>
      <c r="AA2868" s="72"/>
      <c r="AB2868" s="72"/>
      <c r="AC2868" s="72"/>
      <c r="AD2868" s="72"/>
      <c r="AE2868" s="72"/>
      <c r="AF2868" s="72"/>
      <c r="AG2868" s="72"/>
      <c r="AH2868" s="72"/>
      <c r="AI2868" s="72"/>
      <c r="AJ2868" s="72"/>
      <c r="AK2868" s="72"/>
    </row>
    <row r="2869" ht="14.25" customHeight="1">
      <c r="A2869" s="78">
        <v>2866.0</v>
      </c>
      <c r="C2869" s="78" t="str">
        <f>VLOOKUP(G2869,[1]Macrodata_CCF!$A$3:$D$55,4,FALSE)</f>
        <v>#ERROR!</v>
      </c>
      <c r="E2869" s="79" t="str">
        <f>VLOOKUP(G2869,[1]Macrodata_CCF!$A$3:$B$55,2,FALSE)</f>
        <v>#ERROR!</v>
      </c>
      <c r="F2869" s="78">
        <v>0.0</v>
      </c>
      <c r="G2869" s="80">
        <v>5.0</v>
      </c>
      <c r="H2869" s="81">
        <v>23040.0</v>
      </c>
      <c r="I2869" s="81">
        <v>400000.0</v>
      </c>
      <c r="J2869" s="81">
        <v>105970.0</v>
      </c>
      <c r="K2869" s="81">
        <v>400000.0</v>
      </c>
      <c r="L2869" s="82">
        <v>0.2199968166383701</v>
      </c>
      <c r="N2869" s="83">
        <f t="shared" si="1"/>
        <v>0.2199968166</v>
      </c>
      <c r="O2869" s="83">
        <f t="shared" si="2"/>
        <v>0.2199968166</v>
      </c>
      <c r="Q2869" s="83">
        <f t="shared" si="3"/>
        <v>0.9424</v>
      </c>
      <c r="R2869" s="83">
        <f t="shared" si="4"/>
        <v>0.2199968166</v>
      </c>
      <c r="S2869" s="83" t="b">
        <f t="shared" si="5"/>
        <v>0</v>
      </c>
      <c r="T2869" s="72"/>
      <c r="U2869" s="72"/>
      <c r="V2869" s="72"/>
      <c r="W2869" s="72"/>
      <c r="X2869" s="72"/>
      <c r="Y2869" s="72"/>
      <c r="Z2869" s="72"/>
      <c r="AA2869" s="72"/>
      <c r="AB2869" s="72"/>
      <c r="AC2869" s="72"/>
      <c r="AD2869" s="72"/>
      <c r="AE2869" s="72"/>
      <c r="AF2869" s="72"/>
      <c r="AG2869" s="72"/>
      <c r="AH2869" s="72"/>
      <c r="AI2869" s="72"/>
      <c r="AJ2869" s="72"/>
      <c r="AK2869" s="72"/>
    </row>
    <row r="2870" ht="14.25" customHeight="1">
      <c r="A2870" s="78">
        <v>2867.0</v>
      </c>
      <c r="C2870" s="78" t="str">
        <f>VLOOKUP(G2870,[1]Macrodata_CCF!$A$3:$D$55,4,FALSE)</f>
        <v>#ERROR!</v>
      </c>
      <c r="E2870" s="79" t="str">
        <f>VLOOKUP(G2870,[1]Macrodata_CCF!$A$3:$B$55,2,FALSE)</f>
        <v>#ERROR!</v>
      </c>
      <c r="F2870" s="78">
        <v>0.0</v>
      </c>
      <c r="G2870" s="80">
        <v>5.0</v>
      </c>
      <c r="H2870" s="81">
        <v>1230.0</v>
      </c>
      <c r="I2870" s="81">
        <v>90000.0</v>
      </c>
      <c r="J2870" s="81">
        <v>30525.0</v>
      </c>
      <c r="K2870" s="81">
        <v>90000.0</v>
      </c>
      <c r="L2870" s="82">
        <v>0.3300101385603244</v>
      </c>
      <c r="N2870" s="83">
        <f t="shared" si="1"/>
        <v>0.3300101386</v>
      </c>
      <c r="O2870" s="83">
        <f t="shared" si="2"/>
        <v>0.3300101386</v>
      </c>
      <c r="Q2870" s="83">
        <f t="shared" si="3"/>
        <v>0.9863333333</v>
      </c>
      <c r="R2870" s="83">
        <f t="shared" si="4"/>
        <v>0.3300101386</v>
      </c>
      <c r="S2870" s="83" t="b">
        <f t="shared" si="5"/>
        <v>0</v>
      </c>
      <c r="T2870" s="72"/>
      <c r="U2870" s="72"/>
      <c r="V2870" s="72"/>
      <c r="W2870" s="72"/>
      <c r="X2870" s="72"/>
      <c r="Y2870" s="72"/>
      <c r="Z2870" s="72"/>
      <c r="AA2870" s="72"/>
      <c r="AB2870" s="72"/>
      <c r="AC2870" s="72"/>
      <c r="AD2870" s="72"/>
      <c r="AE2870" s="72"/>
      <c r="AF2870" s="72"/>
      <c r="AG2870" s="72"/>
      <c r="AH2870" s="72"/>
      <c r="AI2870" s="72"/>
      <c r="AJ2870" s="72"/>
      <c r="AK2870" s="72"/>
    </row>
    <row r="2871" ht="14.25" customHeight="1">
      <c r="A2871" s="78">
        <v>2868.0</v>
      </c>
      <c r="C2871" s="78" t="str">
        <f>VLOOKUP(G2871,[1]Macrodata_CCF!$A$3:$D$55,4,FALSE)</f>
        <v>#ERROR!</v>
      </c>
      <c r="E2871" s="79" t="str">
        <f>VLOOKUP(G2871,[1]Macrodata_CCF!$A$3:$B$55,2,FALSE)</f>
        <v>#ERROR!</v>
      </c>
      <c r="F2871" s="78">
        <v>1.0</v>
      </c>
      <c r="G2871" s="80">
        <v>35.0</v>
      </c>
      <c r="H2871" s="81">
        <v>147495.0</v>
      </c>
      <c r="I2871" s="81">
        <v>360000.0</v>
      </c>
      <c r="J2871" s="81">
        <v>264375.0</v>
      </c>
      <c r="K2871" s="81">
        <v>360000.0</v>
      </c>
      <c r="L2871" s="82">
        <v>0.550010587986165</v>
      </c>
      <c r="N2871" s="83">
        <f t="shared" si="1"/>
        <v>0.550010588</v>
      </c>
      <c r="O2871" s="83">
        <f t="shared" si="2"/>
        <v>0.550010588</v>
      </c>
      <c r="Q2871" s="83">
        <f t="shared" si="3"/>
        <v>0.5902916667</v>
      </c>
      <c r="R2871" s="83">
        <f t="shared" si="4"/>
        <v>0.550010588</v>
      </c>
      <c r="S2871" s="83" t="b">
        <f t="shared" si="5"/>
        <v>0</v>
      </c>
      <c r="T2871" s="72"/>
      <c r="U2871" s="72"/>
      <c r="V2871" s="72"/>
      <c r="W2871" s="72"/>
      <c r="X2871" s="72"/>
      <c r="Y2871" s="72"/>
      <c r="Z2871" s="72"/>
      <c r="AA2871" s="72"/>
      <c r="AB2871" s="72"/>
      <c r="AC2871" s="72"/>
      <c r="AD2871" s="72"/>
      <c r="AE2871" s="72"/>
      <c r="AF2871" s="72"/>
      <c r="AG2871" s="72"/>
      <c r="AH2871" s="72"/>
      <c r="AI2871" s="72"/>
      <c r="AJ2871" s="72"/>
      <c r="AK2871" s="72"/>
    </row>
    <row r="2872" ht="14.25" customHeight="1">
      <c r="A2872" s="78">
        <v>2869.0</v>
      </c>
      <c r="C2872" s="78" t="str">
        <f>VLOOKUP(G2872,[1]Macrodata_CCF!$A$3:$D$55,4,FALSE)</f>
        <v>#ERROR!</v>
      </c>
      <c r="E2872" s="79" t="str">
        <f>VLOOKUP(G2872,[1]Macrodata_CCF!$A$3:$B$55,2,FALSE)</f>
        <v>#ERROR!</v>
      </c>
      <c r="F2872" s="78">
        <v>0.0</v>
      </c>
      <c r="G2872" s="80">
        <v>16.0</v>
      </c>
      <c r="H2872" s="81">
        <v>292190.0</v>
      </c>
      <c r="I2872" s="81">
        <v>610000.0</v>
      </c>
      <c r="J2872" s="81">
        <v>346220.0</v>
      </c>
      <c r="K2872" s="81">
        <v>610000.0</v>
      </c>
      <c r="L2872" s="82">
        <v>0.1700072370284132</v>
      </c>
      <c r="N2872" s="83">
        <f t="shared" si="1"/>
        <v>0.170007237</v>
      </c>
      <c r="O2872" s="83">
        <f t="shared" si="2"/>
        <v>0.170007237</v>
      </c>
      <c r="Q2872" s="83">
        <f t="shared" si="3"/>
        <v>0.521</v>
      </c>
      <c r="R2872" s="83">
        <f t="shared" si="4"/>
        <v>0.170007237</v>
      </c>
      <c r="S2872" s="83" t="b">
        <f t="shared" si="5"/>
        <v>0</v>
      </c>
      <c r="T2872" s="72"/>
      <c r="U2872" s="72"/>
      <c r="V2872" s="72"/>
      <c r="W2872" s="72"/>
      <c r="X2872" s="72"/>
      <c r="Y2872" s="72"/>
      <c r="Z2872" s="72"/>
      <c r="AA2872" s="72"/>
      <c r="AB2872" s="72"/>
      <c r="AC2872" s="72"/>
      <c r="AD2872" s="72"/>
      <c r="AE2872" s="72"/>
      <c r="AF2872" s="72"/>
      <c r="AG2872" s="72"/>
      <c r="AH2872" s="72"/>
      <c r="AI2872" s="72"/>
      <c r="AJ2872" s="72"/>
      <c r="AK2872" s="72"/>
    </row>
    <row r="2873" ht="14.25" customHeight="1">
      <c r="A2873" s="78">
        <v>2870.0</v>
      </c>
      <c r="C2873" s="78" t="str">
        <f>VLOOKUP(G2873,[1]Macrodata_CCF!$A$3:$D$55,4,FALSE)</f>
        <v>#ERROR!</v>
      </c>
      <c r="E2873" s="79" t="str">
        <f>VLOOKUP(G2873,[1]Macrodata_CCF!$A$3:$B$55,2,FALSE)</f>
        <v>#ERROR!</v>
      </c>
      <c r="F2873" s="78">
        <v>0.0</v>
      </c>
      <c r="G2873" s="80">
        <v>53.0</v>
      </c>
      <c r="H2873" s="81">
        <v>0.0</v>
      </c>
      <c r="I2873" s="81">
        <v>10000.0</v>
      </c>
      <c r="J2873" s="81">
        <v>400.0</v>
      </c>
      <c r="K2873" s="81">
        <v>10000.0</v>
      </c>
      <c r="L2873" s="82">
        <v>0.04</v>
      </c>
      <c r="N2873" s="83">
        <f t="shared" si="1"/>
        <v>0.04</v>
      </c>
      <c r="O2873" s="83">
        <f t="shared" si="2"/>
        <v>0.04</v>
      </c>
      <c r="Q2873" s="83">
        <f t="shared" si="3"/>
        <v>1</v>
      </c>
      <c r="R2873" s="83">
        <f t="shared" si="4"/>
        <v>0.04</v>
      </c>
      <c r="S2873" s="83" t="b">
        <f t="shared" si="5"/>
        <v>0</v>
      </c>
      <c r="T2873" s="72"/>
      <c r="U2873" s="72"/>
      <c r="V2873" s="72"/>
      <c r="W2873" s="72"/>
      <c r="X2873" s="72"/>
      <c r="Y2873" s="72"/>
      <c r="Z2873" s="72"/>
      <c r="AA2873" s="72"/>
      <c r="AB2873" s="72"/>
      <c r="AC2873" s="72"/>
      <c r="AD2873" s="72"/>
      <c r="AE2873" s="72"/>
      <c r="AF2873" s="72"/>
      <c r="AG2873" s="72"/>
      <c r="AH2873" s="72"/>
      <c r="AI2873" s="72"/>
      <c r="AJ2873" s="72"/>
      <c r="AK2873" s="72"/>
    </row>
    <row r="2874" ht="14.25" customHeight="1">
      <c r="A2874" s="78">
        <v>2871.0</v>
      </c>
      <c r="C2874" s="78" t="str">
        <f>VLOOKUP(G2874,[1]Macrodata_CCF!$A$3:$D$55,4,FALSE)</f>
        <v>#ERROR!</v>
      </c>
      <c r="E2874" s="79" t="str">
        <f>VLOOKUP(G2874,[1]Macrodata_CCF!$A$3:$B$55,2,FALSE)</f>
        <v>#ERROR!</v>
      </c>
      <c r="F2874" s="78">
        <v>0.0</v>
      </c>
      <c r="G2874" s="80">
        <v>30.0</v>
      </c>
      <c r="H2874" s="81">
        <v>311155.0</v>
      </c>
      <c r="I2874" s="81">
        <v>830000.0</v>
      </c>
      <c r="J2874" s="81">
        <v>280025.0</v>
      </c>
      <c r="K2874" s="81">
        <v>830000.0</v>
      </c>
      <c r="L2874" s="82">
        <v>-0.05999865084948298</v>
      </c>
      <c r="N2874" s="83">
        <f t="shared" si="1"/>
        <v>-0.05999865085</v>
      </c>
      <c r="O2874" s="83">
        <f t="shared" si="2"/>
        <v>0</v>
      </c>
      <c r="Q2874" s="83">
        <f t="shared" si="3"/>
        <v>0.6251144578</v>
      </c>
      <c r="R2874" s="83">
        <f t="shared" si="4"/>
        <v>-0.05999865085</v>
      </c>
      <c r="S2874" s="83" t="b">
        <f t="shared" si="5"/>
        <v>0</v>
      </c>
      <c r="T2874" s="72"/>
      <c r="U2874" s="72"/>
      <c r="V2874" s="72"/>
      <c r="W2874" s="72"/>
      <c r="X2874" s="72"/>
      <c r="Y2874" s="72"/>
      <c r="Z2874" s="72"/>
      <c r="AA2874" s="72"/>
      <c r="AB2874" s="72"/>
      <c r="AC2874" s="72"/>
      <c r="AD2874" s="72"/>
      <c r="AE2874" s="72"/>
      <c r="AF2874" s="72"/>
      <c r="AG2874" s="72"/>
      <c r="AH2874" s="72"/>
      <c r="AI2874" s="72"/>
      <c r="AJ2874" s="72"/>
      <c r="AK2874" s="72"/>
    </row>
    <row r="2875" ht="14.25" customHeight="1">
      <c r="A2875" s="78">
        <v>2872.0</v>
      </c>
      <c r="C2875" s="78" t="str">
        <f>VLOOKUP(G2875,[1]Macrodata_CCF!$A$3:$D$55,4,FALSE)</f>
        <v>#ERROR!</v>
      </c>
      <c r="E2875" s="79" t="str">
        <f>VLOOKUP(G2875,[1]Macrodata_CCF!$A$3:$B$55,2,FALSE)</f>
        <v>#ERROR!</v>
      </c>
      <c r="F2875" s="78">
        <v>0.0</v>
      </c>
      <c r="G2875" s="80">
        <v>19.0</v>
      </c>
      <c r="H2875" s="81">
        <v>0.0</v>
      </c>
      <c r="I2875" s="81">
        <v>880000.0</v>
      </c>
      <c r="J2875" s="81">
        <v>158400.0</v>
      </c>
      <c r="K2875" s="81">
        <v>880000.0</v>
      </c>
      <c r="L2875" s="82">
        <v>0.18</v>
      </c>
      <c r="N2875" s="83">
        <f t="shared" si="1"/>
        <v>0.18</v>
      </c>
      <c r="O2875" s="83">
        <f t="shared" si="2"/>
        <v>0.18</v>
      </c>
      <c r="Q2875" s="83">
        <f t="shared" si="3"/>
        <v>1</v>
      </c>
      <c r="R2875" s="83">
        <f t="shared" si="4"/>
        <v>0.18</v>
      </c>
      <c r="S2875" s="83" t="b">
        <f t="shared" si="5"/>
        <v>0</v>
      </c>
      <c r="T2875" s="72"/>
      <c r="U2875" s="72"/>
      <c r="V2875" s="72"/>
      <c r="W2875" s="72"/>
      <c r="X2875" s="72"/>
      <c r="Y2875" s="72"/>
      <c r="Z2875" s="72"/>
      <c r="AA2875" s="72"/>
      <c r="AB2875" s="72"/>
      <c r="AC2875" s="72"/>
      <c r="AD2875" s="72"/>
      <c r="AE2875" s="72"/>
      <c r="AF2875" s="72"/>
      <c r="AG2875" s="72"/>
      <c r="AH2875" s="72"/>
      <c r="AI2875" s="72"/>
      <c r="AJ2875" s="72"/>
      <c r="AK2875" s="72"/>
    </row>
    <row r="2876" ht="14.25" customHeight="1">
      <c r="A2876" s="78">
        <v>2873.0</v>
      </c>
      <c r="C2876" s="78" t="str">
        <f>VLOOKUP(G2876,[1]Macrodata_CCF!$A$3:$D$55,4,FALSE)</f>
        <v>#ERROR!</v>
      </c>
      <c r="E2876" s="79" t="str">
        <f>VLOOKUP(G2876,[1]Macrodata_CCF!$A$3:$B$55,2,FALSE)</f>
        <v>#ERROR!</v>
      </c>
      <c r="F2876" s="78">
        <v>0.0</v>
      </c>
      <c r="G2876" s="80">
        <v>21.0</v>
      </c>
      <c r="H2876" s="81">
        <v>327320.0</v>
      </c>
      <c r="I2876" s="81">
        <v>910000.0</v>
      </c>
      <c r="J2876" s="81">
        <v>234090.0</v>
      </c>
      <c r="K2876" s="81">
        <v>910000.0</v>
      </c>
      <c r="L2876" s="82">
        <v>-0.1600020594494405</v>
      </c>
      <c r="N2876" s="83">
        <f t="shared" si="1"/>
        <v>-0.1600020594</v>
      </c>
      <c r="O2876" s="83">
        <f t="shared" si="2"/>
        <v>0</v>
      </c>
      <c r="Q2876" s="83">
        <f t="shared" si="3"/>
        <v>0.6403076923</v>
      </c>
      <c r="R2876" s="83">
        <f t="shared" si="4"/>
        <v>-0.1600020594</v>
      </c>
      <c r="S2876" s="83" t="b">
        <f t="shared" si="5"/>
        <v>0</v>
      </c>
      <c r="T2876" s="72"/>
      <c r="U2876" s="72"/>
      <c r="V2876" s="72"/>
      <c r="W2876" s="72"/>
      <c r="X2876" s="72"/>
      <c r="Y2876" s="72"/>
      <c r="Z2876" s="72"/>
      <c r="AA2876" s="72"/>
      <c r="AB2876" s="72"/>
      <c r="AC2876" s="72"/>
      <c r="AD2876" s="72"/>
      <c r="AE2876" s="72"/>
      <c r="AF2876" s="72"/>
      <c r="AG2876" s="72"/>
      <c r="AH2876" s="72"/>
      <c r="AI2876" s="72"/>
      <c r="AJ2876" s="72"/>
      <c r="AK2876" s="72"/>
    </row>
    <row r="2877" ht="14.25" customHeight="1">
      <c r="A2877" s="78">
        <v>2874.0</v>
      </c>
      <c r="C2877" s="78" t="str">
        <f>VLOOKUP(G2877,[1]Macrodata_CCF!$A$3:$D$55,4,FALSE)</f>
        <v>#ERROR!</v>
      </c>
      <c r="E2877" s="79" t="str">
        <f>VLOOKUP(G2877,[1]Macrodata_CCF!$A$3:$B$55,2,FALSE)</f>
        <v>#ERROR!</v>
      </c>
      <c r="F2877" s="78">
        <v>0.0</v>
      </c>
      <c r="G2877" s="80">
        <v>41.0</v>
      </c>
      <c r="H2877" s="81">
        <v>79355.0</v>
      </c>
      <c r="I2877" s="81">
        <v>150000.0</v>
      </c>
      <c r="J2877" s="81">
        <v>102670.0</v>
      </c>
      <c r="K2877" s="81">
        <v>225000.0</v>
      </c>
      <c r="L2877" s="82">
        <v>0.330030433859438</v>
      </c>
      <c r="N2877" s="83">
        <f t="shared" si="1"/>
        <v>0.3300304339</v>
      </c>
      <c r="O2877" s="83">
        <f t="shared" si="2"/>
        <v>0.3300304339</v>
      </c>
      <c r="Q2877" s="83">
        <f t="shared" si="3"/>
        <v>0.4709666667</v>
      </c>
      <c r="R2877" s="83">
        <f t="shared" si="4"/>
        <v>0.3300304339</v>
      </c>
      <c r="S2877" s="83" t="b">
        <f t="shared" si="5"/>
        <v>0</v>
      </c>
      <c r="T2877" s="72"/>
      <c r="U2877" s="72"/>
      <c r="V2877" s="72"/>
      <c r="W2877" s="72"/>
      <c r="X2877" s="72"/>
      <c r="Y2877" s="72"/>
      <c r="Z2877" s="72"/>
      <c r="AA2877" s="72"/>
      <c r="AB2877" s="72"/>
      <c r="AC2877" s="72"/>
      <c r="AD2877" s="72"/>
      <c r="AE2877" s="72"/>
      <c r="AF2877" s="72"/>
      <c r="AG2877" s="72"/>
      <c r="AH2877" s="72"/>
      <c r="AI2877" s="72"/>
      <c r="AJ2877" s="72"/>
      <c r="AK2877" s="72"/>
    </row>
    <row r="2878" ht="14.25" customHeight="1">
      <c r="A2878" s="78">
        <v>2875.0</v>
      </c>
      <c r="C2878" s="78" t="str">
        <f>VLOOKUP(G2878,[1]Macrodata_CCF!$A$3:$D$55,4,FALSE)</f>
        <v>#ERROR!</v>
      </c>
      <c r="E2878" s="79" t="str">
        <f>VLOOKUP(G2878,[1]Macrodata_CCF!$A$3:$B$55,2,FALSE)</f>
        <v>#ERROR!</v>
      </c>
      <c r="F2878" s="78">
        <v>0.0</v>
      </c>
      <c r="G2878" s="80">
        <v>20.0</v>
      </c>
      <c r="H2878" s="81">
        <v>721050.0</v>
      </c>
      <c r="I2878" s="81">
        <v>890000.0</v>
      </c>
      <c r="J2878" s="81">
        <v>753150.0</v>
      </c>
      <c r="K2878" s="81">
        <v>1424000.0</v>
      </c>
      <c r="L2878" s="82">
        <v>0.1899970405445398</v>
      </c>
      <c r="N2878" s="83">
        <f t="shared" si="1"/>
        <v>0.1899970405</v>
      </c>
      <c r="O2878" s="83">
        <f t="shared" si="2"/>
        <v>0.1899970405</v>
      </c>
      <c r="Q2878" s="83">
        <f t="shared" si="3"/>
        <v>0.1898314607</v>
      </c>
      <c r="R2878" s="83">
        <f t="shared" si="4"/>
        <v>0.1899970405</v>
      </c>
      <c r="S2878" s="83" t="b">
        <f t="shared" si="5"/>
        <v>0</v>
      </c>
      <c r="T2878" s="72"/>
      <c r="U2878" s="72"/>
      <c r="V2878" s="72"/>
      <c r="W2878" s="72"/>
      <c r="X2878" s="72"/>
      <c r="Y2878" s="72"/>
      <c r="Z2878" s="72"/>
      <c r="AA2878" s="72"/>
      <c r="AB2878" s="72"/>
      <c r="AC2878" s="72"/>
      <c r="AD2878" s="72"/>
      <c r="AE2878" s="72"/>
      <c r="AF2878" s="72"/>
      <c r="AG2878" s="72"/>
      <c r="AH2878" s="72"/>
      <c r="AI2878" s="72"/>
      <c r="AJ2878" s="72"/>
      <c r="AK2878" s="72"/>
    </row>
    <row r="2879" ht="14.25" customHeight="1">
      <c r="A2879" s="78">
        <v>2876.0</v>
      </c>
      <c r="C2879" s="78" t="str">
        <f>VLOOKUP(G2879,[1]Macrodata_CCF!$A$3:$D$55,4,FALSE)</f>
        <v>#ERROR!</v>
      </c>
      <c r="E2879" s="79" t="str">
        <f>VLOOKUP(G2879,[1]Macrodata_CCF!$A$3:$B$55,2,FALSE)</f>
        <v>#ERROR!</v>
      </c>
      <c r="F2879" s="78">
        <v>0.0</v>
      </c>
      <c r="G2879" s="80">
        <v>24.0</v>
      </c>
      <c r="H2879" s="81">
        <v>172720.0</v>
      </c>
      <c r="I2879" s="81">
        <v>700000.0</v>
      </c>
      <c r="J2879" s="81">
        <v>246540.0</v>
      </c>
      <c r="K2879" s="81">
        <v>1050000.0</v>
      </c>
      <c r="L2879" s="82">
        <v>0.1400015172204521</v>
      </c>
      <c r="N2879" s="83">
        <f t="shared" si="1"/>
        <v>0.1400015172</v>
      </c>
      <c r="O2879" s="83">
        <f t="shared" si="2"/>
        <v>0.1400015172</v>
      </c>
      <c r="Q2879" s="83">
        <f t="shared" si="3"/>
        <v>0.7532571429</v>
      </c>
      <c r="R2879" s="83">
        <f t="shared" si="4"/>
        <v>0.1400015172</v>
      </c>
      <c r="S2879" s="83" t="b">
        <f t="shared" si="5"/>
        <v>0</v>
      </c>
      <c r="T2879" s="72"/>
      <c r="U2879" s="72"/>
      <c r="V2879" s="72"/>
      <c r="W2879" s="72"/>
      <c r="X2879" s="72"/>
      <c r="Y2879" s="72"/>
      <c r="Z2879" s="72"/>
      <c r="AA2879" s="72"/>
      <c r="AB2879" s="72"/>
      <c r="AC2879" s="72"/>
      <c r="AD2879" s="72"/>
      <c r="AE2879" s="72"/>
      <c r="AF2879" s="72"/>
      <c r="AG2879" s="72"/>
      <c r="AH2879" s="72"/>
      <c r="AI2879" s="72"/>
      <c r="AJ2879" s="72"/>
      <c r="AK2879" s="72"/>
    </row>
    <row r="2880" ht="14.25" customHeight="1">
      <c r="A2880" s="78">
        <v>2877.0</v>
      </c>
      <c r="C2880" s="78" t="str">
        <f>VLOOKUP(G2880,[1]Macrodata_CCF!$A$3:$D$55,4,FALSE)</f>
        <v>#ERROR!</v>
      </c>
      <c r="E2880" s="79" t="str">
        <f>VLOOKUP(G2880,[1]Macrodata_CCF!$A$3:$B$55,2,FALSE)</f>
        <v>#ERROR!</v>
      </c>
      <c r="F2880" s="78">
        <v>0.0</v>
      </c>
      <c r="G2880" s="80">
        <v>8.0</v>
      </c>
      <c r="H2880" s="81">
        <v>269505.0</v>
      </c>
      <c r="I2880" s="81">
        <v>670000.0</v>
      </c>
      <c r="J2880" s="81">
        <v>393660.0</v>
      </c>
      <c r="K2880" s="81">
        <v>670000.0</v>
      </c>
      <c r="L2880" s="82">
        <v>0.3100038702106144</v>
      </c>
      <c r="N2880" s="83">
        <f t="shared" si="1"/>
        <v>0.3100038702</v>
      </c>
      <c r="O2880" s="83">
        <f t="shared" si="2"/>
        <v>0.3100038702</v>
      </c>
      <c r="Q2880" s="83">
        <f t="shared" si="3"/>
        <v>0.5977537313</v>
      </c>
      <c r="R2880" s="83">
        <f t="shared" si="4"/>
        <v>0.3100038702</v>
      </c>
      <c r="S2880" s="83" t="b">
        <f t="shared" si="5"/>
        <v>0</v>
      </c>
      <c r="T2880" s="72"/>
      <c r="U2880" s="72"/>
      <c r="V2880" s="72"/>
      <c r="W2880" s="72"/>
      <c r="X2880" s="72"/>
      <c r="Y2880" s="72"/>
      <c r="Z2880" s="72"/>
      <c r="AA2880" s="72"/>
      <c r="AB2880" s="72"/>
      <c r="AC2880" s="72"/>
      <c r="AD2880" s="72"/>
      <c r="AE2880" s="72"/>
      <c r="AF2880" s="72"/>
      <c r="AG2880" s="72"/>
      <c r="AH2880" s="72"/>
      <c r="AI2880" s="72"/>
      <c r="AJ2880" s="72"/>
      <c r="AK2880" s="72"/>
    </row>
    <row r="2881" ht="14.25" customHeight="1">
      <c r="A2881" s="78">
        <v>2878.0</v>
      </c>
      <c r="C2881" s="78" t="str">
        <f>VLOOKUP(G2881,[1]Macrodata_CCF!$A$3:$D$55,4,FALSE)</f>
        <v>#ERROR!</v>
      </c>
      <c r="E2881" s="79" t="str">
        <f>VLOOKUP(G2881,[1]Macrodata_CCF!$A$3:$B$55,2,FALSE)</f>
        <v>#ERROR!</v>
      </c>
      <c r="F2881" s="78">
        <v>0.0</v>
      </c>
      <c r="G2881" s="80">
        <v>30.0</v>
      </c>
      <c r="H2881" s="81">
        <v>0.0</v>
      </c>
      <c r="I2881" s="81">
        <v>770000.0</v>
      </c>
      <c r="J2881" s="81">
        <v>154000.0</v>
      </c>
      <c r="K2881" s="81">
        <v>770000.0</v>
      </c>
      <c r="L2881" s="82">
        <v>0.2</v>
      </c>
      <c r="N2881" s="83">
        <f t="shared" si="1"/>
        <v>0.2</v>
      </c>
      <c r="O2881" s="83">
        <f t="shared" si="2"/>
        <v>0.2</v>
      </c>
      <c r="Q2881" s="83">
        <f t="shared" si="3"/>
        <v>1</v>
      </c>
      <c r="R2881" s="83">
        <f t="shared" si="4"/>
        <v>0.2</v>
      </c>
      <c r="S2881" s="83" t="b">
        <f t="shared" si="5"/>
        <v>0</v>
      </c>
      <c r="T2881" s="72"/>
      <c r="U2881" s="72"/>
      <c r="V2881" s="72"/>
      <c r="W2881" s="72"/>
      <c r="X2881" s="72"/>
      <c r="Y2881" s="72"/>
      <c r="Z2881" s="72"/>
      <c r="AA2881" s="72"/>
      <c r="AB2881" s="72"/>
      <c r="AC2881" s="72"/>
      <c r="AD2881" s="72"/>
      <c r="AE2881" s="72"/>
      <c r="AF2881" s="72"/>
      <c r="AG2881" s="72"/>
      <c r="AH2881" s="72"/>
      <c r="AI2881" s="72"/>
      <c r="AJ2881" s="72"/>
      <c r="AK2881" s="72"/>
    </row>
    <row r="2882" ht="14.25" customHeight="1">
      <c r="A2882" s="78">
        <v>2879.0</v>
      </c>
      <c r="C2882" s="78" t="str">
        <f>VLOOKUP(G2882,[1]Macrodata_CCF!$A$3:$D$55,4,FALSE)</f>
        <v>#ERROR!</v>
      </c>
      <c r="E2882" s="79" t="str">
        <f>VLOOKUP(G2882,[1]Macrodata_CCF!$A$3:$B$55,2,FALSE)</f>
        <v>#ERROR!</v>
      </c>
      <c r="F2882" s="78">
        <v>0.0</v>
      </c>
      <c r="G2882" s="80">
        <v>14.0</v>
      </c>
      <c r="H2882" s="81">
        <v>117265.0</v>
      </c>
      <c r="I2882" s="81">
        <v>410000.0</v>
      </c>
      <c r="J2882" s="81">
        <v>0.0</v>
      </c>
      <c r="K2882" s="81">
        <v>410000.0</v>
      </c>
      <c r="L2882" s="82">
        <v>-0.4005841460706783</v>
      </c>
      <c r="N2882" s="83">
        <f t="shared" si="1"/>
        <v>-0.4005841461</v>
      </c>
      <c r="O2882" s="83">
        <f t="shared" si="2"/>
        <v>0</v>
      </c>
      <c r="Q2882" s="83">
        <f t="shared" si="3"/>
        <v>0.7139878049</v>
      </c>
      <c r="R2882" s="83">
        <f t="shared" si="4"/>
        <v>-0.4005841461</v>
      </c>
      <c r="S2882" s="83" t="b">
        <f t="shared" si="5"/>
        <v>0</v>
      </c>
      <c r="T2882" s="72"/>
      <c r="U2882" s="72"/>
      <c r="V2882" s="72"/>
      <c r="W2882" s="72"/>
      <c r="X2882" s="72"/>
      <c r="Y2882" s="72"/>
      <c r="Z2882" s="72"/>
      <c r="AA2882" s="72"/>
      <c r="AB2882" s="72"/>
      <c r="AC2882" s="72"/>
      <c r="AD2882" s="72"/>
      <c r="AE2882" s="72"/>
      <c r="AF2882" s="72"/>
      <c r="AG2882" s="72"/>
      <c r="AH2882" s="72"/>
      <c r="AI2882" s="72"/>
      <c r="AJ2882" s="72"/>
      <c r="AK2882" s="72"/>
    </row>
    <row r="2883" ht="14.25" customHeight="1">
      <c r="A2883" s="78">
        <v>2880.0</v>
      </c>
      <c r="C2883" s="78" t="str">
        <f>VLOOKUP(G2883,[1]Macrodata_CCF!$A$3:$D$55,4,FALSE)</f>
        <v>#ERROR!</v>
      </c>
      <c r="E2883" s="79" t="str">
        <f>VLOOKUP(G2883,[1]Macrodata_CCF!$A$3:$B$55,2,FALSE)</f>
        <v>#ERROR!</v>
      </c>
      <c r="F2883" s="78">
        <v>0.0</v>
      </c>
      <c r="G2883" s="80">
        <v>1.0</v>
      </c>
      <c r="H2883" s="81">
        <v>167575.0</v>
      </c>
      <c r="I2883" s="81">
        <v>170000.0</v>
      </c>
      <c r="J2883" s="81">
        <v>168085.0</v>
      </c>
      <c r="K2883" s="81">
        <v>170000.0</v>
      </c>
      <c r="L2883" s="82">
        <v>0.2103092783505155</v>
      </c>
      <c r="N2883" s="83">
        <f t="shared" si="1"/>
        <v>0.2103092784</v>
      </c>
      <c r="O2883" s="83">
        <f t="shared" si="2"/>
        <v>0.2103092784</v>
      </c>
      <c r="Q2883" s="83">
        <f t="shared" si="3"/>
        <v>0.01426470588</v>
      </c>
      <c r="R2883" s="83">
        <f t="shared" si="4"/>
        <v>0.003</v>
      </c>
      <c r="S2883" s="83" t="b">
        <f t="shared" si="5"/>
        <v>0</v>
      </c>
      <c r="T2883" s="72"/>
      <c r="U2883" s="72"/>
      <c r="V2883" s="72"/>
      <c r="W2883" s="72"/>
      <c r="X2883" s="72"/>
      <c r="Y2883" s="72"/>
      <c r="Z2883" s="72"/>
      <c r="AA2883" s="72"/>
      <c r="AB2883" s="72"/>
      <c r="AC2883" s="72"/>
      <c r="AD2883" s="72"/>
      <c r="AE2883" s="72"/>
      <c r="AF2883" s="72"/>
      <c r="AG2883" s="72"/>
      <c r="AH2883" s="72"/>
      <c r="AI2883" s="72"/>
      <c r="AJ2883" s="72"/>
      <c r="AK2883" s="72"/>
    </row>
    <row r="2884" ht="14.25" customHeight="1">
      <c r="A2884" s="78">
        <v>2881.0</v>
      </c>
      <c r="C2884" s="78" t="str">
        <f>VLOOKUP(G2884,[1]Macrodata_CCF!$A$3:$D$55,4,FALSE)</f>
        <v>#ERROR!</v>
      </c>
      <c r="E2884" s="79" t="str">
        <f>VLOOKUP(G2884,[1]Macrodata_CCF!$A$3:$B$55,2,FALSE)</f>
        <v>#ERROR!</v>
      </c>
      <c r="F2884" s="78">
        <v>0.0</v>
      </c>
      <c r="G2884" s="80">
        <v>4.0</v>
      </c>
      <c r="H2884" s="81">
        <v>8010.0</v>
      </c>
      <c r="I2884" s="81">
        <v>10000.0</v>
      </c>
      <c r="J2884" s="81">
        <v>8645.0</v>
      </c>
      <c r="K2884" s="81">
        <v>15000.0</v>
      </c>
      <c r="L2884" s="82">
        <v>0.3190954773869347</v>
      </c>
      <c r="N2884" s="83">
        <f t="shared" si="1"/>
        <v>0.3190954774</v>
      </c>
      <c r="O2884" s="83">
        <f t="shared" si="2"/>
        <v>0.3190954774</v>
      </c>
      <c r="Q2884" s="83">
        <f t="shared" si="3"/>
        <v>0.199</v>
      </c>
      <c r="R2884" s="83">
        <f t="shared" si="4"/>
        <v>0.3190954774</v>
      </c>
      <c r="S2884" s="83" t="b">
        <f t="shared" si="5"/>
        <v>0</v>
      </c>
      <c r="T2884" s="72"/>
      <c r="U2884" s="72"/>
      <c r="V2884" s="72"/>
      <c r="W2884" s="72"/>
      <c r="X2884" s="72"/>
      <c r="Y2884" s="72"/>
      <c r="Z2884" s="72"/>
      <c r="AA2884" s="72"/>
      <c r="AB2884" s="72"/>
      <c r="AC2884" s="72"/>
      <c r="AD2884" s="72"/>
      <c r="AE2884" s="72"/>
      <c r="AF2884" s="72"/>
      <c r="AG2884" s="72"/>
      <c r="AH2884" s="72"/>
      <c r="AI2884" s="72"/>
      <c r="AJ2884" s="72"/>
      <c r="AK2884" s="72"/>
    </row>
    <row r="2885" ht="14.25" customHeight="1">
      <c r="A2885" s="78">
        <v>2882.0</v>
      </c>
      <c r="C2885" s="78" t="str">
        <f>VLOOKUP(G2885,[1]Macrodata_CCF!$A$3:$D$55,4,FALSE)</f>
        <v>#ERROR!</v>
      </c>
      <c r="E2885" s="79" t="str">
        <f>VLOOKUP(G2885,[1]Macrodata_CCF!$A$3:$B$55,2,FALSE)</f>
        <v>#ERROR!</v>
      </c>
      <c r="F2885" s="78">
        <v>0.0</v>
      </c>
      <c r="G2885" s="80">
        <v>47.0</v>
      </c>
      <c r="H2885" s="81">
        <v>0.0</v>
      </c>
      <c r="I2885" s="81">
        <v>650000.0</v>
      </c>
      <c r="J2885" s="81">
        <v>0.0</v>
      </c>
      <c r="K2885" s="81">
        <v>650000.0</v>
      </c>
      <c r="L2885" s="82">
        <v>0.0</v>
      </c>
      <c r="N2885" s="83">
        <f t="shared" si="1"/>
        <v>0</v>
      </c>
      <c r="O2885" s="83">
        <f t="shared" si="2"/>
        <v>0</v>
      </c>
      <c r="Q2885" s="83">
        <f t="shared" si="3"/>
        <v>1</v>
      </c>
      <c r="R2885" s="83">
        <f t="shared" si="4"/>
        <v>0</v>
      </c>
      <c r="S2885" s="83" t="b">
        <f t="shared" si="5"/>
        <v>0</v>
      </c>
      <c r="T2885" s="72"/>
      <c r="U2885" s="72"/>
      <c r="V2885" s="72"/>
      <c r="W2885" s="72"/>
      <c r="X2885" s="72"/>
      <c r="Y2885" s="72"/>
      <c r="Z2885" s="72"/>
      <c r="AA2885" s="72"/>
      <c r="AB2885" s="72"/>
      <c r="AC2885" s="72"/>
      <c r="AD2885" s="72"/>
      <c r="AE2885" s="72"/>
      <c r="AF2885" s="72"/>
      <c r="AG2885" s="72"/>
      <c r="AH2885" s="72"/>
      <c r="AI2885" s="72"/>
      <c r="AJ2885" s="72"/>
      <c r="AK2885" s="72"/>
    </row>
    <row r="2886" ht="14.25" customHeight="1">
      <c r="A2886" s="78">
        <v>2883.0</v>
      </c>
      <c r="C2886" s="78" t="str">
        <f>VLOOKUP(G2886,[1]Macrodata_CCF!$A$3:$D$55,4,FALSE)</f>
        <v>#ERROR!</v>
      </c>
      <c r="E2886" s="79" t="str">
        <f>VLOOKUP(G2886,[1]Macrodata_CCF!$A$3:$B$55,2,FALSE)</f>
        <v>#ERROR!</v>
      </c>
      <c r="F2886" s="78">
        <v>0.0</v>
      </c>
      <c r="G2886" s="80">
        <v>8.0</v>
      </c>
      <c r="H2886" s="81">
        <v>224505.0</v>
      </c>
      <c r="I2886" s="81">
        <v>270000.0</v>
      </c>
      <c r="J2886" s="81">
        <v>236790.0</v>
      </c>
      <c r="K2886" s="81">
        <v>270000.0</v>
      </c>
      <c r="L2886" s="82">
        <v>0.2700296735905044</v>
      </c>
      <c r="N2886" s="83">
        <f t="shared" si="1"/>
        <v>0.2700296736</v>
      </c>
      <c r="O2886" s="83">
        <f t="shared" si="2"/>
        <v>0.2700296736</v>
      </c>
      <c r="Q2886" s="83">
        <f t="shared" si="3"/>
        <v>0.1685</v>
      </c>
      <c r="R2886" s="83">
        <f t="shared" si="4"/>
        <v>0.2700296736</v>
      </c>
      <c r="S2886" s="83" t="b">
        <f t="shared" si="5"/>
        <v>0</v>
      </c>
      <c r="T2886" s="72"/>
      <c r="U2886" s="72"/>
      <c r="V2886" s="72"/>
      <c r="W2886" s="72"/>
      <c r="X2886" s="72"/>
      <c r="Y2886" s="72"/>
      <c r="Z2886" s="72"/>
      <c r="AA2886" s="72"/>
      <c r="AB2886" s="72"/>
      <c r="AC2886" s="72"/>
      <c r="AD2886" s="72"/>
      <c r="AE2886" s="72"/>
      <c r="AF2886" s="72"/>
      <c r="AG2886" s="72"/>
      <c r="AH2886" s="72"/>
      <c r="AI2886" s="72"/>
      <c r="AJ2886" s="72"/>
      <c r="AK2886" s="72"/>
    </row>
    <row r="2887" ht="14.25" customHeight="1">
      <c r="A2887" s="78">
        <v>2884.0</v>
      </c>
      <c r="C2887" s="78" t="str">
        <f>VLOOKUP(G2887,[1]Macrodata_CCF!$A$3:$D$55,4,FALSE)</f>
        <v>#ERROR!</v>
      </c>
      <c r="E2887" s="79" t="str">
        <f>VLOOKUP(G2887,[1]Macrodata_CCF!$A$3:$B$55,2,FALSE)</f>
        <v>#ERROR!</v>
      </c>
      <c r="F2887" s="78">
        <v>0.0</v>
      </c>
      <c r="G2887" s="80">
        <v>10.0</v>
      </c>
      <c r="H2887" s="81">
        <v>156210.0</v>
      </c>
      <c r="I2887" s="81">
        <v>160000.0</v>
      </c>
      <c r="J2887" s="81">
        <v>157195.0</v>
      </c>
      <c r="K2887" s="81">
        <v>160000.0</v>
      </c>
      <c r="L2887" s="82">
        <v>0.2598944591029024</v>
      </c>
      <c r="N2887" s="83">
        <f t="shared" si="1"/>
        <v>0.2598944591</v>
      </c>
      <c r="O2887" s="83">
        <f t="shared" si="2"/>
        <v>0.2598944591</v>
      </c>
      <c r="Q2887" s="83">
        <f t="shared" si="3"/>
        <v>0.0236875</v>
      </c>
      <c r="R2887" s="83">
        <f t="shared" si="4"/>
        <v>0.00615625</v>
      </c>
      <c r="S2887" s="83" t="b">
        <f t="shared" si="5"/>
        <v>0</v>
      </c>
      <c r="T2887" s="72"/>
      <c r="U2887" s="72"/>
      <c r="V2887" s="72"/>
      <c r="W2887" s="72"/>
      <c r="X2887" s="72"/>
      <c r="Y2887" s="72"/>
      <c r="Z2887" s="72"/>
      <c r="AA2887" s="72"/>
      <c r="AB2887" s="72"/>
      <c r="AC2887" s="72"/>
      <c r="AD2887" s="72"/>
      <c r="AE2887" s="72"/>
      <c r="AF2887" s="72"/>
      <c r="AG2887" s="72"/>
      <c r="AH2887" s="72"/>
      <c r="AI2887" s="72"/>
      <c r="AJ2887" s="72"/>
      <c r="AK2887" s="72"/>
    </row>
    <row r="2888" ht="14.25" customHeight="1">
      <c r="A2888" s="78">
        <v>2885.0</v>
      </c>
      <c r="C2888" s="78" t="str">
        <f>VLOOKUP(G2888,[1]Macrodata_CCF!$A$3:$D$55,4,FALSE)</f>
        <v>#ERROR!</v>
      </c>
      <c r="E2888" s="79" t="str">
        <f>VLOOKUP(G2888,[1]Macrodata_CCF!$A$3:$B$55,2,FALSE)</f>
        <v>#ERROR!</v>
      </c>
      <c r="F2888" s="78">
        <v>0.0</v>
      </c>
      <c r="G2888" s="80">
        <v>14.0</v>
      </c>
      <c r="H2888" s="81">
        <v>322350.0</v>
      </c>
      <c r="I2888" s="81">
        <v>370000.0</v>
      </c>
      <c r="J2888" s="81">
        <v>314725.0</v>
      </c>
      <c r="K2888" s="81">
        <v>370000.0</v>
      </c>
      <c r="L2888" s="82">
        <v>-0.1600209863588667</v>
      </c>
      <c r="N2888" s="83">
        <f t="shared" si="1"/>
        <v>-0.1600209864</v>
      </c>
      <c r="O2888" s="83">
        <f t="shared" si="2"/>
        <v>0</v>
      </c>
      <c r="Q2888" s="83">
        <f t="shared" si="3"/>
        <v>0.1287837838</v>
      </c>
      <c r="R2888" s="83">
        <f t="shared" si="4"/>
        <v>-0.1600209864</v>
      </c>
      <c r="S2888" s="83" t="b">
        <f t="shared" si="5"/>
        <v>0</v>
      </c>
      <c r="T2888" s="72"/>
      <c r="U2888" s="72"/>
      <c r="V2888" s="72"/>
      <c r="W2888" s="72"/>
      <c r="X2888" s="72"/>
      <c r="Y2888" s="72"/>
      <c r="Z2888" s="72"/>
      <c r="AA2888" s="72"/>
      <c r="AB2888" s="72"/>
      <c r="AC2888" s="72"/>
      <c r="AD2888" s="72"/>
      <c r="AE2888" s="72"/>
      <c r="AF2888" s="72"/>
      <c r="AG2888" s="72"/>
      <c r="AH2888" s="72"/>
      <c r="AI2888" s="72"/>
      <c r="AJ2888" s="72"/>
      <c r="AK2888" s="72"/>
    </row>
    <row r="2889" ht="14.25" customHeight="1">
      <c r="A2889" s="78">
        <v>2886.0</v>
      </c>
      <c r="C2889" s="78" t="str">
        <f>VLOOKUP(G2889,[1]Macrodata_CCF!$A$3:$D$55,4,FALSE)</f>
        <v>#ERROR!</v>
      </c>
      <c r="E2889" s="79" t="str">
        <f>VLOOKUP(G2889,[1]Macrodata_CCF!$A$3:$B$55,2,FALSE)</f>
        <v>#ERROR!</v>
      </c>
      <c r="F2889" s="78">
        <v>0.0</v>
      </c>
      <c r="G2889" s="80">
        <v>33.0</v>
      </c>
      <c r="H2889" s="81">
        <v>0.0</v>
      </c>
      <c r="I2889" s="81">
        <v>10000.0</v>
      </c>
      <c r="J2889" s="81">
        <v>1700.0</v>
      </c>
      <c r="K2889" s="81">
        <v>10000.0</v>
      </c>
      <c r="L2889" s="82">
        <v>0.17</v>
      </c>
      <c r="N2889" s="83">
        <f t="shared" si="1"/>
        <v>0.17</v>
      </c>
      <c r="O2889" s="83">
        <f t="shared" si="2"/>
        <v>0.17</v>
      </c>
      <c r="Q2889" s="83">
        <f t="shared" si="3"/>
        <v>1</v>
      </c>
      <c r="R2889" s="83">
        <f t="shared" si="4"/>
        <v>0.17</v>
      </c>
      <c r="S2889" s="83" t="b">
        <f t="shared" si="5"/>
        <v>0</v>
      </c>
      <c r="T2889" s="72"/>
      <c r="U2889" s="72"/>
      <c r="V2889" s="72"/>
      <c r="W2889" s="72"/>
      <c r="X2889" s="72"/>
      <c r="Y2889" s="72"/>
      <c r="Z2889" s="72"/>
      <c r="AA2889" s="72"/>
      <c r="AB2889" s="72"/>
      <c r="AC2889" s="72"/>
      <c r="AD2889" s="72"/>
      <c r="AE2889" s="72"/>
      <c r="AF2889" s="72"/>
      <c r="AG2889" s="72"/>
      <c r="AH2889" s="72"/>
      <c r="AI2889" s="72"/>
      <c r="AJ2889" s="72"/>
      <c r="AK2889" s="72"/>
    </row>
    <row r="2890" ht="14.25" customHeight="1">
      <c r="A2890" s="78">
        <v>2887.0</v>
      </c>
      <c r="C2890" s="78" t="str">
        <f>VLOOKUP(G2890,[1]Macrodata_CCF!$A$3:$D$55,4,FALSE)</f>
        <v>#ERROR!</v>
      </c>
      <c r="E2890" s="79" t="str">
        <f>VLOOKUP(G2890,[1]Macrodata_CCF!$A$3:$B$55,2,FALSE)</f>
        <v>#ERROR!</v>
      </c>
      <c r="F2890" s="78">
        <v>0.0</v>
      </c>
      <c r="G2890" s="80">
        <v>40.0</v>
      </c>
      <c r="H2890" s="81">
        <v>279190.0</v>
      </c>
      <c r="I2890" s="81">
        <v>620000.0</v>
      </c>
      <c r="J2890" s="81">
        <v>320085.0</v>
      </c>
      <c r="K2890" s="81">
        <v>868000.0</v>
      </c>
      <c r="L2890" s="82">
        <v>0.1199935447903524</v>
      </c>
      <c r="N2890" s="83">
        <f t="shared" si="1"/>
        <v>0.1199935448</v>
      </c>
      <c r="O2890" s="83">
        <f t="shared" si="2"/>
        <v>0.1199935448</v>
      </c>
      <c r="Q2890" s="83">
        <f t="shared" si="3"/>
        <v>0.5496935484</v>
      </c>
      <c r="R2890" s="83">
        <f t="shared" si="4"/>
        <v>0.1199935448</v>
      </c>
      <c r="S2890" s="83" t="b">
        <f t="shared" si="5"/>
        <v>0</v>
      </c>
      <c r="T2890" s="72"/>
      <c r="U2890" s="72"/>
      <c r="V2890" s="72"/>
      <c r="W2890" s="72"/>
      <c r="X2890" s="72"/>
      <c r="Y2890" s="72"/>
      <c r="Z2890" s="72"/>
      <c r="AA2890" s="72"/>
      <c r="AB2890" s="72"/>
      <c r="AC2890" s="72"/>
      <c r="AD2890" s="72"/>
      <c r="AE2890" s="72"/>
      <c r="AF2890" s="72"/>
      <c r="AG2890" s="72"/>
      <c r="AH2890" s="72"/>
      <c r="AI2890" s="72"/>
      <c r="AJ2890" s="72"/>
      <c r="AK2890" s="72"/>
    </row>
    <row r="2891" ht="14.25" customHeight="1">
      <c r="A2891" s="78">
        <v>2888.0</v>
      </c>
      <c r="C2891" s="78" t="str">
        <f>VLOOKUP(G2891,[1]Macrodata_CCF!$A$3:$D$55,4,FALSE)</f>
        <v>#ERROR!</v>
      </c>
      <c r="E2891" s="79" t="str">
        <f>VLOOKUP(G2891,[1]Macrodata_CCF!$A$3:$B$55,2,FALSE)</f>
        <v>#ERROR!</v>
      </c>
      <c r="F2891" s="78">
        <v>0.0</v>
      </c>
      <c r="G2891" s="80">
        <v>1.0</v>
      </c>
      <c r="H2891" s="81">
        <v>36570.0</v>
      </c>
      <c r="I2891" s="81">
        <v>220000.0</v>
      </c>
      <c r="J2891" s="81">
        <v>23730.0</v>
      </c>
      <c r="K2891" s="81">
        <v>396000.0</v>
      </c>
      <c r="L2891" s="82">
        <v>-0.06999945483290629</v>
      </c>
      <c r="N2891" s="83">
        <f t="shared" si="1"/>
        <v>-0.06999945483</v>
      </c>
      <c r="O2891" s="83">
        <f t="shared" si="2"/>
        <v>0</v>
      </c>
      <c r="Q2891" s="83">
        <f t="shared" si="3"/>
        <v>0.8337727273</v>
      </c>
      <c r="R2891" s="83">
        <f t="shared" si="4"/>
        <v>-0.06999945483</v>
      </c>
      <c r="S2891" s="83" t="b">
        <f t="shared" si="5"/>
        <v>0</v>
      </c>
      <c r="T2891" s="72"/>
      <c r="U2891" s="72"/>
      <c r="V2891" s="72"/>
      <c r="W2891" s="72"/>
      <c r="X2891" s="72"/>
      <c r="Y2891" s="72"/>
      <c r="Z2891" s="72"/>
      <c r="AA2891" s="72"/>
      <c r="AB2891" s="72"/>
      <c r="AC2891" s="72"/>
      <c r="AD2891" s="72"/>
      <c r="AE2891" s="72"/>
      <c r="AF2891" s="72"/>
      <c r="AG2891" s="72"/>
      <c r="AH2891" s="72"/>
      <c r="AI2891" s="72"/>
      <c r="AJ2891" s="72"/>
      <c r="AK2891" s="72"/>
    </row>
    <row r="2892" ht="14.25" customHeight="1">
      <c r="A2892" s="78">
        <v>2889.0</v>
      </c>
      <c r="C2892" s="78" t="str">
        <f>VLOOKUP(G2892,[1]Macrodata_CCF!$A$3:$D$55,4,FALSE)</f>
        <v>#ERROR!</v>
      </c>
      <c r="E2892" s="79" t="str">
        <f>VLOOKUP(G2892,[1]Macrodata_CCF!$A$3:$B$55,2,FALSE)</f>
        <v>#ERROR!</v>
      </c>
      <c r="F2892" s="78">
        <v>0.0</v>
      </c>
      <c r="G2892" s="80">
        <v>5.0</v>
      </c>
      <c r="H2892" s="81">
        <v>146185.0</v>
      </c>
      <c r="I2892" s="81">
        <v>820000.0</v>
      </c>
      <c r="J2892" s="81">
        <v>375280.0</v>
      </c>
      <c r="K2892" s="81">
        <v>820000.0</v>
      </c>
      <c r="L2892" s="82">
        <v>0.3399968834175552</v>
      </c>
      <c r="N2892" s="83">
        <f t="shared" si="1"/>
        <v>0.3399968834</v>
      </c>
      <c r="O2892" s="83">
        <f t="shared" si="2"/>
        <v>0.3399968834</v>
      </c>
      <c r="Q2892" s="83">
        <f t="shared" si="3"/>
        <v>0.8217256098</v>
      </c>
      <c r="R2892" s="83">
        <f t="shared" si="4"/>
        <v>0.3399968834</v>
      </c>
      <c r="S2892" s="83" t="b">
        <f t="shared" si="5"/>
        <v>0</v>
      </c>
      <c r="T2892" s="72"/>
      <c r="U2892" s="72"/>
      <c r="V2892" s="72"/>
      <c r="W2892" s="72"/>
      <c r="X2892" s="72"/>
      <c r="Y2892" s="72"/>
      <c r="Z2892" s="72"/>
      <c r="AA2892" s="72"/>
      <c r="AB2892" s="72"/>
      <c r="AC2892" s="72"/>
      <c r="AD2892" s="72"/>
      <c r="AE2892" s="72"/>
      <c r="AF2892" s="72"/>
      <c r="AG2892" s="72"/>
      <c r="AH2892" s="72"/>
      <c r="AI2892" s="72"/>
      <c r="AJ2892" s="72"/>
      <c r="AK2892" s="72"/>
    </row>
    <row r="2893" ht="14.25" customHeight="1">
      <c r="A2893" s="78">
        <v>2890.0</v>
      </c>
      <c r="C2893" s="78" t="str">
        <f>VLOOKUP(G2893,[1]Macrodata_CCF!$A$3:$D$55,4,FALSE)</f>
        <v>#ERROR!</v>
      </c>
      <c r="E2893" s="79" t="str">
        <f>VLOOKUP(G2893,[1]Macrodata_CCF!$A$3:$B$55,2,FALSE)</f>
        <v>#ERROR!</v>
      </c>
      <c r="F2893" s="78">
        <v>0.0</v>
      </c>
      <c r="G2893" s="80">
        <v>44.0</v>
      </c>
      <c r="H2893" s="81">
        <v>0.0</v>
      </c>
      <c r="I2893" s="81">
        <v>940000.0</v>
      </c>
      <c r="J2893" s="81">
        <v>141000.0</v>
      </c>
      <c r="K2893" s="81">
        <v>940000.0</v>
      </c>
      <c r="L2893" s="82">
        <v>0.15</v>
      </c>
      <c r="N2893" s="83">
        <f t="shared" si="1"/>
        <v>0.15</v>
      </c>
      <c r="O2893" s="83">
        <f t="shared" si="2"/>
        <v>0.15</v>
      </c>
      <c r="Q2893" s="83">
        <f t="shared" si="3"/>
        <v>1</v>
      </c>
      <c r="R2893" s="83">
        <f t="shared" si="4"/>
        <v>0.15</v>
      </c>
      <c r="S2893" s="83" t="b">
        <f t="shared" si="5"/>
        <v>0</v>
      </c>
      <c r="T2893" s="72"/>
      <c r="U2893" s="72"/>
      <c r="V2893" s="72"/>
      <c r="W2893" s="72"/>
      <c r="X2893" s="72"/>
      <c r="Y2893" s="72"/>
      <c r="Z2893" s="72"/>
      <c r="AA2893" s="72"/>
      <c r="AB2893" s="72"/>
      <c r="AC2893" s="72"/>
      <c r="AD2893" s="72"/>
      <c r="AE2893" s="72"/>
      <c r="AF2893" s="72"/>
      <c r="AG2893" s="72"/>
      <c r="AH2893" s="72"/>
      <c r="AI2893" s="72"/>
      <c r="AJ2893" s="72"/>
      <c r="AK2893" s="72"/>
    </row>
    <row r="2894" ht="14.25" customHeight="1">
      <c r="A2894" s="78">
        <v>2891.0</v>
      </c>
      <c r="C2894" s="78" t="str">
        <f>VLOOKUP(G2894,[1]Macrodata_CCF!$A$3:$D$55,4,FALSE)</f>
        <v>#ERROR!</v>
      </c>
      <c r="E2894" s="79" t="str">
        <f>VLOOKUP(G2894,[1]Macrodata_CCF!$A$3:$B$55,2,FALSE)</f>
        <v>#ERROR!</v>
      </c>
      <c r="F2894" s="78">
        <v>0.0</v>
      </c>
      <c r="G2894" s="80">
        <v>4.0</v>
      </c>
      <c r="H2894" s="81">
        <v>308495.0</v>
      </c>
      <c r="I2894" s="81">
        <v>610000.0</v>
      </c>
      <c r="J2894" s="81">
        <v>284375.0</v>
      </c>
      <c r="K2894" s="81">
        <v>610000.0</v>
      </c>
      <c r="L2894" s="82">
        <v>-0.07999867332216713</v>
      </c>
      <c r="N2894" s="83">
        <f t="shared" si="1"/>
        <v>-0.07999867332</v>
      </c>
      <c r="O2894" s="83">
        <f t="shared" si="2"/>
        <v>0</v>
      </c>
      <c r="Q2894" s="83">
        <f t="shared" si="3"/>
        <v>0.4942704918</v>
      </c>
      <c r="R2894" s="83">
        <f t="shared" si="4"/>
        <v>-0.07999867332</v>
      </c>
      <c r="S2894" s="83" t="b">
        <f t="shared" si="5"/>
        <v>0</v>
      </c>
      <c r="T2894" s="72"/>
      <c r="U2894" s="72"/>
      <c r="V2894" s="72"/>
      <c r="W2894" s="72"/>
      <c r="X2894" s="72"/>
      <c r="Y2894" s="72"/>
      <c r="Z2894" s="72"/>
      <c r="AA2894" s="72"/>
      <c r="AB2894" s="72"/>
      <c r="AC2894" s="72"/>
      <c r="AD2894" s="72"/>
      <c r="AE2894" s="72"/>
      <c r="AF2894" s="72"/>
      <c r="AG2894" s="72"/>
      <c r="AH2894" s="72"/>
      <c r="AI2894" s="72"/>
      <c r="AJ2894" s="72"/>
      <c r="AK2894" s="72"/>
    </row>
    <row r="2895" ht="14.25" customHeight="1">
      <c r="A2895" s="78">
        <v>2892.0</v>
      </c>
      <c r="C2895" s="78" t="str">
        <f>VLOOKUP(G2895,[1]Macrodata_CCF!$A$3:$D$55,4,FALSE)</f>
        <v>#ERROR!</v>
      </c>
      <c r="E2895" s="79" t="str">
        <f>VLOOKUP(G2895,[1]Macrodata_CCF!$A$3:$B$55,2,FALSE)</f>
        <v>#ERROR!</v>
      </c>
      <c r="F2895" s="78">
        <v>0.0</v>
      </c>
      <c r="G2895" s="80">
        <v>36.0</v>
      </c>
      <c r="H2895" s="81">
        <v>0.0</v>
      </c>
      <c r="I2895" s="81">
        <v>590000.0</v>
      </c>
      <c r="J2895" s="81">
        <v>112100.0</v>
      </c>
      <c r="K2895" s="81">
        <v>590000.0</v>
      </c>
      <c r="L2895" s="82">
        <v>0.19</v>
      </c>
      <c r="N2895" s="83">
        <f t="shared" si="1"/>
        <v>0.19</v>
      </c>
      <c r="O2895" s="83">
        <f t="shared" si="2"/>
        <v>0.19</v>
      </c>
      <c r="Q2895" s="83">
        <f t="shared" si="3"/>
        <v>1</v>
      </c>
      <c r="R2895" s="83">
        <f t="shared" si="4"/>
        <v>0.19</v>
      </c>
      <c r="S2895" s="83" t="b">
        <f t="shared" si="5"/>
        <v>0</v>
      </c>
      <c r="T2895" s="72"/>
      <c r="U2895" s="72"/>
      <c r="V2895" s="72"/>
      <c r="W2895" s="72"/>
      <c r="X2895" s="72"/>
      <c r="Y2895" s="72"/>
      <c r="Z2895" s="72"/>
      <c r="AA2895" s="72"/>
      <c r="AB2895" s="72"/>
      <c r="AC2895" s="72"/>
      <c r="AD2895" s="72"/>
      <c r="AE2895" s="72"/>
      <c r="AF2895" s="72"/>
      <c r="AG2895" s="72"/>
      <c r="AH2895" s="72"/>
      <c r="AI2895" s="72"/>
      <c r="AJ2895" s="72"/>
      <c r="AK2895" s="72"/>
    </row>
    <row r="2896" ht="14.25" customHeight="1">
      <c r="A2896" s="78">
        <v>2893.0</v>
      </c>
      <c r="C2896" s="78" t="str">
        <f>VLOOKUP(G2896,[1]Macrodata_CCF!$A$3:$D$55,4,FALSE)</f>
        <v>#ERROR!</v>
      </c>
      <c r="E2896" s="79" t="str">
        <f>VLOOKUP(G2896,[1]Macrodata_CCF!$A$3:$B$55,2,FALSE)</f>
        <v>#ERROR!</v>
      </c>
      <c r="F2896" s="78">
        <v>1.0</v>
      </c>
      <c r="G2896" s="80">
        <v>44.0</v>
      </c>
      <c r="H2896" s="81">
        <v>459505.0</v>
      </c>
      <c r="I2896" s="81">
        <v>630000.0</v>
      </c>
      <c r="J2896" s="81">
        <v>560095.0</v>
      </c>
      <c r="K2896" s="81">
        <v>630000.0</v>
      </c>
      <c r="L2896" s="82">
        <v>0.589987976186985</v>
      </c>
      <c r="N2896" s="83">
        <f t="shared" si="1"/>
        <v>0.5899879762</v>
      </c>
      <c r="O2896" s="83">
        <f t="shared" si="2"/>
        <v>0.5899879762</v>
      </c>
      <c r="Q2896" s="83">
        <f t="shared" si="3"/>
        <v>0.2706269841</v>
      </c>
      <c r="R2896" s="83">
        <f t="shared" si="4"/>
        <v>0.5899879762</v>
      </c>
      <c r="S2896" s="83" t="b">
        <f t="shared" si="5"/>
        <v>0</v>
      </c>
      <c r="T2896" s="72"/>
      <c r="U2896" s="72"/>
      <c r="V2896" s="72"/>
      <c r="W2896" s="72"/>
      <c r="X2896" s="72"/>
      <c r="Y2896" s="72"/>
      <c r="Z2896" s="72"/>
      <c r="AA2896" s="72"/>
      <c r="AB2896" s="72"/>
      <c r="AC2896" s="72"/>
      <c r="AD2896" s="72"/>
      <c r="AE2896" s="72"/>
      <c r="AF2896" s="72"/>
      <c r="AG2896" s="72"/>
      <c r="AH2896" s="72"/>
      <c r="AI2896" s="72"/>
      <c r="AJ2896" s="72"/>
      <c r="AK2896" s="72"/>
    </row>
    <row r="2897" ht="14.25" customHeight="1">
      <c r="A2897" s="78">
        <v>2894.0</v>
      </c>
      <c r="C2897" s="78" t="str">
        <f>VLOOKUP(G2897,[1]Macrodata_CCF!$A$3:$D$55,4,FALSE)</f>
        <v>#ERROR!</v>
      </c>
      <c r="E2897" s="79" t="str">
        <f>VLOOKUP(G2897,[1]Macrodata_CCF!$A$3:$B$55,2,FALSE)</f>
        <v>#ERROR!</v>
      </c>
      <c r="F2897" s="78">
        <v>0.0</v>
      </c>
      <c r="G2897" s="80">
        <v>13.0</v>
      </c>
      <c r="H2897" s="81">
        <v>376245.0</v>
      </c>
      <c r="I2897" s="81">
        <v>860000.0</v>
      </c>
      <c r="J2897" s="81">
        <v>1228080.0</v>
      </c>
      <c r="K2897" s="81">
        <v>1204000.0</v>
      </c>
      <c r="L2897" s="82">
        <v>1.760881024485535</v>
      </c>
      <c r="N2897" s="83">
        <f t="shared" si="1"/>
        <v>1.760881024</v>
      </c>
      <c r="O2897" s="83">
        <f t="shared" si="2"/>
        <v>1</v>
      </c>
      <c r="Q2897" s="83">
        <f t="shared" si="3"/>
        <v>0.562505814</v>
      </c>
      <c r="R2897" s="83">
        <f t="shared" si="4"/>
        <v>1.760881024</v>
      </c>
      <c r="S2897" s="83" t="b">
        <f t="shared" si="5"/>
        <v>0</v>
      </c>
      <c r="T2897" s="72"/>
      <c r="U2897" s="72"/>
      <c r="V2897" s="72"/>
      <c r="W2897" s="72"/>
      <c r="X2897" s="72"/>
      <c r="Y2897" s="72"/>
      <c r="Z2897" s="72"/>
      <c r="AA2897" s="72"/>
      <c r="AB2897" s="72"/>
      <c r="AC2897" s="72"/>
      <c r="AD2897" s="72"/>
      <c r="AE2897" s="72"/>
      <c r="AF2897" s="72"/>
      <c r="AG2897" s="72"/>
      <c r="AH2897" s="72"/>
      <c r="AI2897" s="72"/>
      <c r="AJ2897" s="72"/>
      <c r="AK2897" s="72"/>
    </row>
    <row r="2898" ht="14.25" customHeight="1">
      <c r="A2898" s="78">
        <v>2895.0</v>
      </c>
      <c r="C2898" s="78" t="str">
        <f>VLOOKUP(G2898,[1]Macrodata_CCF!$A$3:$D$55,4,FALSE)</f>
        <v>#ERROR!</v>
      </c>
      <c r="E2898" s="79" t="str">
        <f>VLOOKUP(G2898,[1]Macrodata_CCF!$A$3:$B$55,2,FALSE)</f>
        <v>#ERROR!</v>
      </c>
      <c r="F2898" s="78">
        <v>0.0</v>
      </c>
      <c r="G2898" s="80">
        <v>49.0</v>
      </c>
      <c r="H2898" s="81">
        <v>142990.0</v>
      </c>
      <c r="I2898" s="81">
        <v>190000.0</v>
      </c>
      <c r="J2898" s="81">
        <v>149100.0</v>
      </c>
      <c r="K2898" s="81">
        <v>190000.0</v>
      </c>
      <c r="L2898" s="82">
        <v>0.1299723463092959</v>
      </c>
      <c r="N2898" s="83">
        <f t="shared" si="1"/>
        <v>0.1299723463</v>
      </c>
      <c r="O2898" s="83">
        <f t="shared" si="2"/>
        <v>0.1299723463</v>
      </c>
      <c r="Q2898" s="83">
        <f t="shared" si="3"/>
        <v>0.2474210526</v>
      </c>
      <c r="R2898" s="83">
        <f t="shared" si="4"/>
        <v>0.1299723463</v>
      </c>
      <c r="S2898" s="83" t="b">
        <f t="shared" si="5"/>
        <v>0</v>
      </c>
      <c r="T2898" s="72"/>
      <c r="U2898" s="72"/>
      <c r="V2898" s="72"/>
      <c r="W2898" s="72"/>
      <c r="X2898" s="72"/>
      <c r="Y2898" s="72"/>
      <c r="Z2898" s="72"/>
      <c r="AA2898" s="72"/>
      <c r="AB2898" s="72"/>
      <c r="AC2898" s="72"/>
      <c r="AD2898" s="72"/>
      <c r="AE2898" s="72"/>
      <c r="AF2898" s="72"/>
      <c r="AG2898" s="72"/>
      <c r="AH2898" s="72"/>
      <c r="AI2898" s="72"/>
      <c r="AJ2898" s="72"/>
      <c r="AK2898" s="72"/>
    </row>
    <row r="2899" ht="14.25" customHeight="1">
      <c r="A2899" s="78">
        <v>2896.0</v>
      </c>
      <c r="C2899" s="78" t="str">
        <f>VLOOKUP(G2899,[1]Macrodata_CCF!$A$3:$D$55,4,FALSE)</f>
        <v>#ERROR!</v>
      </c>
      <c r="E2899" s="79" t="str">
        <f>VLOOKUP(G2899,[1]Macrodata_CCF!$A$3:$B$55,2,FALSE)</f>
        <v>#ERROR!</v>
      </c>
      <c r="F2899" s="78">
        <v>0.0</v>
      </c>
      <c r="G2899" s="80">
        <v>26.0</v>
      </c>
      <c r="H2899" s="81">
        <v>0.0</v>
      </c>
      <c r="I2899" s="81">
        <v>660000.0</v>
      </c>
      <c r="J2899" s="81">
        <v>92400.0</v>
      </c>
      <c r="K2899" s="81">
        <v>660000.0</v>
      </c>
      <c r="L2899" s="82">
        <v>0.14</v>
      </c>
      <c r="N2899" s="83">
        <f t="shared" si="1"/>
        <v>0.14</v>
      </c>
      <c r="O2899" s="83">
        <f t="shared" si="2"/>
        <v>0.14</v>
      </c>
      <c r="Q2899" s="83">
        <f t="shared" si="3"/>
        <v>1</v>
      </c>
      <c r="R2899" s="83">
        <f t="shared" si="4"/>
        <v>0.14</v>
      </c>
      <c r="S2899" s="83" t="b">
        <f t="shared" si="5"/>
        <v>0</v>
      </c>
      <c r="T2899" s="72"/>
      <c r="U2899" s="72"/>
      <c r="V2899" s="72"/>
      <c r="W2899" s="72"/>
      <c r="X2899" s="72"/>
      <c r="Y2899" s="72"/>
      <c r="Z2899" s="72"/>
      <c r="AA2899" s="72"/>
      <c r="AB2899" s="72"/>
      <c r="AC2899" s="72"/>
      <c r="AD2899" s="72"/>
      <c r="AE2899" s="72"/>
      <c r="AF2899" s="72"/>
      <c r="AG2899" s="72"/>
      <c r="AH2899" s="72"/>
      <c r="AI2899" s="72"/>
      <c r="AJ2899" s="72"/>
      <c r="AK2899" s="72"/>
    </row>
    <row r="2900" ht="14.25" customHeight="1">
      <c r="A2900" s="78">
        <v>2897.0</v>
      </c>
      <c r="C2900" s="78" t="str">
        <f>VLOOKUP(G2900,[1]Macrodata_CCF!$A$3:$D$55,4,FALSE)</f>
        <v>#ERROR!</v>
      </c>
      <c r="E2900" s="79" t="str">
        <f>VLOOKUP(G2900,[1]Macrodata_CCF!$A$3:$B$55,2,FALSE)</f>
        <v>#ERROR!</v>
      </c>
      <c r="F2900" s="78">
        <v>0.0</v>
      </c>
      <c r="G2900" s="80">
        <v>13.0</v>
      </c>
      <c r="H2900" s="81">
        <v>0.0</v>
      </c>
      <c r="I2900" s="81">
        <v>910000.0</v>
      </c>
      <c r="J2900" s="81">
        <v>136500.0</v>
      </c>
      <c r="K2900" s="81">
        <v>910000.0</v>
      </c>
      <c r="L2900" s="82">
        <v>0.15</v>
      </c>
      <c r="N2900" s="83">
        <f t="shared" si="1"/>
        <v>0.15</v>
      </c>
      <c r="O2900" s="83">
        <f t="shared" si="2"/>
        <v>0.15</v>
      </c>
      <c r="Q2900" s="83">
        <f t="shared" si="3"/>
        <v>1</v>
      </c>
      <c r="R2900" s="83">
        <f t="shared" si="4"/>
        <v>0.15</v>
      </c>
      <c r="S2900" s="83" t="b">
        <f t="shared" si="5"/>
        <v>0</v>
      </c>
      <c r="T2900" s="72"/>
      <c r="U2900" s="72"/>
      <c r="V2900" s="72"/>
      <c r="W2900" s="72"/>
      <c r="X2900" s="72"/>
      <c r="Y2900" s="72"/>
      <c r="Z2900" s="72"/>
      <c r="AA2900" s="72"/>
      <c r="AB2900" s="72"/>
      <c r="AC2900" s="72"/>
      <c r="AD2900" s="72"/>
      <c r="AE2900" s="72"/>
      <c r="AF2900" s="72"/>
      <c r="AG2900" s="72"/>
      <c r="AH2900" s="72"/>
      <c r="AI2900" s="72"/>
      <c r="AJ2900" s="72"/>
      <c r="AK2900" s="72"/>
    </row>
    <row r="2901" ht="14.25" customHeight="1">
      <c r="A2901" s="78">
        <v>2898.0</v>
      </c>
      <c r="C2901" s="78" t="str">
        <f>VLOOKUP(G2901,[1]Macrodata_CCF!$A$3:$D$55,4,FALSE)</f>
        <v>#ERROR!</v>
      </c>
      <c r="E2901" s="79" t="str">
        <f>VLOOKUP(G2901,[1]Macrodata_CCF!$A$3:$B$55,2,FALSE)</f>
        <v>#ERROR!</v>
      </c>
      <c r="F2901" s="78">
        <v>0.0</v>
      </c>
      <c r="G2901" s="80">
        <v>24.0</v>
      </c>
      <c r="H2901" s="81">
        <v>968120.0</v>
      </c>
      <c r="I2901" s="81">
        <v>980000.0</v>
      </c>
      <c r="J2901" s="81">
        <v>987365.0</v>
      </c>
      <c r="K2901" s="81">
        <v>1470000.0</v>
      </c>
      <c r="L2901" s="82">
        <v>1.619949494949495</v>
      </c>
      <c r="N2901" s="83">
        <f t="shared" si="1"/>
        <v>1.619949495</v>
      </c>
      <c r="O2901" s="83">
        <f t="shared" si="2"/>
        <v>1</v>
      </c>
      <c r="Q2901" s="83">
        <f t="shared" si="3"/>
        <v>0.01212244898</v>
      </c>
      <c r="R2901" s="83">
        <f t="shared" si="4"/>
        <v>0.0196377551</v>
      </c>
      <c r="S2901" s="83" t="b">
        <f t="shared" si="5"/>
        <v>0</v>
      </c>
      <c r="T2901" s="72"/>
      <c r="U2901" s="72"/>
      <c r="V2901" s="72"/>
      <c r="W2901" s="72"/>
      <c r="X2901" s="72"/>
      <c r="Y2901" s="72"/>
      <c r="Z2901" s="72"/>
      <c r="AA2901" s="72"/>
      <c r="AB2901" s="72"/>
      <c r="AC2901" s="72"/>
      <c r="AD2901" s="72"/>
      <c r="AE2901" s="72"/>
      <c r="AF2901" s="72"/>
      <c r="AG2901" s="72"/>
      <c r="AH2901" s="72"/>
      <c r="AI2901" s="72"/>
      <c r="AJ2901" s="72"/>
      <c r="AK2901" s="72"/>
    </row>
    <row r="2902" ht="14.25" customHeight="1">
      <c r="A2902" s="78">
        <v>2899.0</v>
      </c>
      <c r="C2902" s="78" t="str">
        <f>VLOOKUP(G2902,[1]Macrodata_CCF!$A$3:$D$55,4,FALSE)</f>
        <v>#ERROR!</v>
      </c>
      <c r="E2902" s="79" t="str">
        <f>VLOOKUP(G2902,[1]Macrodata_CCF!$A$3:$B$55,2,FALSE)</f>
        <v>#ERROR!</v>
      </c>
      <c r="F2902" s="78">
        <v>0.0</v>
      </c>
      <c r="G2902" s="80">
        <v>1.0</v>
      </c>
      <c r="H2902" s="81">
        <v>215680.0</v>
      </c>
      <c r="I2902" s="81">
        <v>300000.0</v>
      </c>
      <c r="J2902" s="81">
        <v>173520.0</v>
      </c>
      <c r="K2902" s="81">
        <v>300000.0</v>
      </c>
      <c r="L2902" s="82">
        <v>-0.5</v>
      </c>
      <c r="N2902" s="83">
        <f t="shared" si="1"/>
        <v>-0.5</v>
      </c>
      <c r="O2902" s="83">
        <f t="shared" si="2"/>
        <v>0</v>
      </c>
      <c r="Q2902" s="83">
        <f t="shared" si="3"/>
        <v>0.2810666667</v>
      </c>
      <c r="R2902" s="83">
        <f t="shared" si="4"/>
        <v>-0.5</v>
      </c>
      <c r="S2902" s="83" t="b">
        <f t="shared" si="5"/>
        <v>0</v>
      </c>
      <c r="T2902" s="72"/>
      <c r="U2902" s="72"/>
      <c r="V2902" s="72"/>
      <c r="W2902" s="72"/>
      <c r="X2902" s="72"/>
      <c r="Y2902" s="72"/>
      <c r="Z2902" s="72"/>
      <c r="AA2902" s="72"/>
      <c r="AB2902" s="72"/>
      <c r="AC2902" s="72"/>
      <c r="AD2902" s="72"/>
      <c r="AE2902" s="72"/>
      <c r="AF2902" s="72"/>
      <c r="AG2902" s="72"/>
      <c r="AH2902" s="72"/>
      <c r="AI2902" s="72"/>
      <c r="AJ2902" s="72"/>
      <c r="AK2902" s="72"/>
    </row>
    <row r="2903" ht="14.25" customHeight="1">
      <c r="A2903" s="78">
        <v>2900.0</v>
      </c>
      <c r="C2903" s="78" t="str">
        <f>VLOOKUP(G2903,[1]Macrodata_CCF!$A$3:$D$55,4,FALSE)</f>
        <v>#ERROR!</v>
      </c>
      <c r="E2903" s="79" t="str">
        <f>VLOOKUP(G2903,[1]Macrodata_CCF!$A$3:$B$55,2,FALSE)</f>
        <v>#ERROR!</v>
      </c>
      <c r="F2903" s="78">
        <v>0.0</v>
      </c>
      <c r="G2903" s="80">
        <v>19.0</v>
      </c>
      <c r="H2903" s="81">
        <v>30505.0</v>
      </c>
      <c r="I2903" s="81">
        <v>100000.0</v>
      </c>
      <c r="J2903" s="81">
        <v>142800.0</v>
      </c>
      <c r="K2903" s="81">
        <v>140000.0</v>
      </c>
      <c r="L2903" s="82">
        <v>1.615871645442118</v>
      </c>
      <c r="N2903" s="83">
        <f t="shared" si="1"/>
        <v>1.615871645</v>
      </c>
      <c r="O2903" s="83">
        <f t="shared" si="2"/>
        <v>1</v>
      </c>
      <c r="Q2903" s="83">
        <f t="shared" si="3"/>
        <v>0.69495</v>
      </c>
      <c r="R2903" s="83">
        <f t="shared" si="4"/>
        <v>1.615871645</v>
      </c>
      <c r="S2903" s="83" t="b">
        <f t="shared" si="5"/>
        <v>0</v>
      </c>
      <c r="T2903" s="72"/>
      <c r="U2903" s="72"/>
      <c r="V2903" s="72"/>
      <c r="W2903" s="72"/>
      <c r="X2903" s="72"/>
      <c r="Y2903" s="72"/>
      <c r="Z2903" s="72"/>
      <c r="AA2903" s="72"/>
      <c r="AB2903" s="72"/>
      <c r="AC2903" s="72"/>
      <c r="AD2903" s="72"/>
      <c r="AE2903" s="72"/>
      <c r="AF2903" s="72"/>
      <c r="AG2903" s="72"/>
      <c r="AH2903" s="72"/>
      <c r="AI2903" s="72"/>
      <c r="AJ2903" s="72"/>
      <c r="AK2903" s="72"/>
    </row>
    <row r="2904" ht="14.25" customHeight="1">
      <c r="A2904" s="78">
        <v>2901.0</v>
      </c>
      <c r="C2904" s="78" t="str">
        <f>VLOOKUP(G2904,[1]Macrodata_CCF!$A$3:$D$55,4,FALSE)</f>
        <v>#ERROR!</v>
      </c>
      <c r="E2904" s="79" t="str">
        <f>VLOOKUP(G2904,[1]Macrodata_CCF!$A$3:$B$55,2,FALSE)</f>
        <v>#ERROR!</v>
      </c>
      <c r="F2904" s="78">
        <v>0.0</v>
      </c>
      <c r="G2904" s="80">
        <v>17.0</v>
      </c>
      <c r="H2904" s="81">
        <v>208420.0</v>
      </c>
      <c r="I2904" s="81">
        <v>420000.0</v>
      </c>
      <c r="J2904" s="81">
        <v>242275.0</v>
      </c>
      <c r="K2904" s="81">
        <v>420000.0</v>
      </c>
      <c r="L2904" s="82">
        <v>0.1600103979582191</v>
      </c>
      <c r="N2904" s="83">
        <f t="shared" si="1"/>
        <v>0.160010398</v>
      </c>
      <c r="O2904" s="83">
        <f t="shared" si="2"/>
        <v>0.160010398</v>
      </c>
      <c r="Q2904" s="83">
        <f t="shared" si="3"/>
        <v>0.5037619048</v>
      </c>
      <c r="R2904" s="83">
        <f t="shared" si="4"/>
        <v>0.160010398</v>
      </c>
      <c r="S2904" s="83" t="b">
        <f t="shared" si="5"/>
        <v>0</v>
      </c>
      <c r="T2904" s="72"/>
      <c r="U2904" s="72"/>
      <c r="V2904" s="72"/>
      <c r="W2904" s="72"/>
      <c r="X2904" s="72"/>
      <c r="Y2904" s="72"/>
      <c r="Z2904" s="72"/>
      <c r="AA2904" s="72"/>
      <c r="AB2904" s="72"/>
      <c r="AC2904" s="72"/>
      <c r="AD2904" s="72"/>
      <c r="AE2904" s="72"/>
      <c r="AF2904" s="72"/>
      <c r="AG2904" s="72"/>
      <c r="AH2904" s="72"/>
      <c r="AI2904" s="72"/>
      <c r="AJ2904" s="72"/>
      <c r="AK2904" s="72"/>
    </row>
    <row r="2905" ht="14.25" customHeight="1">
      <c r="A2905" s="78">
        <v>2902.0</v>
      </c>
      <c r="C2905" s="78" t="str">
        <f>VLOOKUP(G2905,[1]Macrodata_CCF!$A$3:$D$55,4,FALSE)</f>
        <v>#ERROR!</v>
      </c>
      <c r="E2905" s="79" t="str">
        <f>VLOOKUP(G2905,[1]Macrodata_CCF!$A$3:$B$55,2,FALSE)</f>
        <v>#ERROR!</v>
      </c>
      <c r="F2905" s="78">
        <v>0.0</v>
      </c>
      <c r="G2905" s="80">
        <v>15.0</v>
      </c>
      <c r="H2905" s="81">
        <v>98210.0</v>
      </c>
      <c r="I2905" s="81">
        <v>660000.0</v>
      </c>
      <c r="J2905" s="81">
        <v>199330.0</v>
      </c>
      <c r="K2905" s="81">
        <v>1122000.0</v>
      </c>
      <c r="L2905" s="82">
        <v>0.1799960839459585</v>
      </c>
      <c r="N2905" s="83">
        <f t="shared" si="1"/>
        <v>0.1799960839</v>
      </c>
      <c r="O2905" s="83">
        <f t="shared" si="2"/>
        <v>0.1799960839</v>
      </c>
      <c r="Q2905" s="83">
        <f t="shared" si="3"/>
        <v>0.8511969697</v>
      </c>
      <c r="R2905" s="83">
        <f t="shared" si="4"/>
        <v>0.1799960839</v>
      </c>
      <c r="S2905" s="83" t="b">
        <f t="shared" si="5"/>
        <v>0</v>
      </c>
      <c r="T2905" s="72"/>
      <c r="U2905" s="72"/>
      <c r="V2905" s="72"/>
      <c r="W2905" s="72"/>
      <c r="X2905" s="72"/>
      <c r="Y2905" s="72"/>
      <c r="Z2905" s="72"/>
      <c r="AA2905" s="72"/>
      <c r="AB2905" s="72"/>
      <c r="AC2905" s="72"/>
      <c r="AD2905" s="72"/>
      <c r="AE2905" s="72"/>
      <c r="AF2905" s="72"/>
      <c r="AG2905" s="72"/>
      <c r="AH2905" s="72"/>
      <c r="AI2905" s="72"/>
      <c r="AJ2905" s="72"/>
      <c r="AK2905" s="72"/>
    </row>
    <row r="2906" ht="14.25" customHeight="1">
      <c r="A2906" s="78">
        <v>2903.0</v>
      </c>
      <c r="C2906" s="78" t="str">
        <f>VLOOKUP(G2906,[1]Macrodata_CCF!$A$3:$D$55,4,FALSE)</f>
        <v>#ERROR!</v>
      </c>
      <c r="E2906" s="79" t="str">
        <f>VLOOKUP(G2906,[1]Macrodata_CCF!$A$3:$B$55,2,FALSE)</f>
        <v>#ERROR!</v>
      </c>
      <c r="F2906" s="78">
        <v>0.0</v>
      </c>
      <c r="G2906" s="80">
        <v>35.0</v>
      </c>
      <c r="H2906" s="81">
        <v>0.0</v>
      </c>
      <c r="I2906" s="81">
        <v>280000.0</v>
      </c>
      <c r="J2906" s="81">
        <v>30800.0</v>
      </c>
      <c r="K2906" s="81">
        <v>280000.0</v>
      </c>
      <c r="L2906" s="82">
        <v>0.11</v>
      </c>
      <c r="N2906" s="83">
        <f t="shared" si="1"/>
        <v>0.11</v>
      </c>
      <c r="O2906" s="83">
        <f t="shared" si="2"/>
        <v>0.11</v>
      </c>
      <c r="Q2906" s="83">
        <f t="shared" si="3"/>
        <v>1</v>
      </c>
      <c r="R2906" s="83">
        <f t="shared" si="4"/>
        <v>0.11</v>
      </c>
      <c r="S2906" s="83" t="b">
        <f t="shared" si="5"/>
        <v>0</v>
      </c>
      <c r="T2906" s="72"/>
      <c r="U2906" s="72"/>
      <c r="V2906" s="72"/>
      <c r="W2906" s="72"/>
      <c r="X2906" s="72"/>
      <c r="Y2906" s="72"/>
      <c r="Z2906" s="72"/>
      <c r="AA2906" s="72"/>
      <c r="AB2906" s="72"/>
      <c r="AC2906" s="72"/>
      <c r="AD2906" s="72"/>
      <c r="AE2906" s="72"/>
      <c r="AF2906" s="72"/>
      <c r="AG2906" s="72"/>
      <c r="AH2906" s="72"/>
      <c r="AI2906" s="72"/>
      <c r="AJ2906" s="72"/>
      <c r="AK2906" s="72"/>
    </row>
    <row r="2907" ht="14.25" customHeight="1">
      <c r="A2907" s="78">
        <v>2904.0</v>
      </c>
      <c r="C2907" s="78" t="str">
        <f>VLOOKUP(G2907,[1]Macrodata_CCF!$A$3:$D$55,4,FALSE)</f>
        <v>#ERROR!</v>
      </c>
      <c r="E2907" s="79" t="str">
        <f>VLOOKUP(G2907,[1]Macrodata_CCF!$A$3:$B$55,2,FALSE)</f>
        <v>#ERROR!</v>
      </c>
      <c r="F2907" s="78">
        <v>0.0</v>
      </c>
      <c r="G2907" s="80">
        <v>35.0</v>
      </c>
      <c r="H2907" s="81">
        <v>6910.0</v>
      </c>
      <c r="I2907" s="81">
        <v>20000.0</v>
      </c>
      <c r="J2907" s="81">
        <v>7435.0</v>
      </c>
      <c r="K2907" s="81">
        <v>20000.0</v>
      </c>
      <c r="L2907" s="82">
        <v>0.04010695187165775</v>
      </c>
      <c r="N2907" s="83">
        <f t="shared" si="1"/>
        <v>0.04010695187</v>
      </c>
      <c r="O2907" s="83">
        <f t="shared" si="2"/>
        <v>0.04010695187</v>
      </c>
      <c r="Q2907" s="83">
        <f t="shared" si="3"/>
        <v>0.6545</v>
      </c>
      <c r="R2907" s="83">
        <f t="shared" si="4"/>
        <v>0.04010695187</v>
      </c>
      <c r="S2907" s="83" t="b">
        <f t="shared" si="5"/>
        <v>0</v>
      </c>
      <c r="T2907" s="72"/>
      <c r="U2907" s="72"/>
      <c r="V2907" s="72"/>
      <c r="W2907" s="72"/>
      <c r="X2907" s="72"/>
      <c r="Y2907" s="72"/>
      <c r="Z2907" s="72"/>
      <c r="AA2907" s="72"/>
      <c r="AB2907" s="72"/>
      <c r="AC2907" s="72"/>
      <c r="AD2907" s="72"/>
      <c r="AE2907" s="72"/>
      <c r="AF2907" s="72"/>
      <c r="AG2907" s="72"/>
      <c r="AH2907" s="72"/>
      <c r="AI2907" s="72"/>
      <c r="AJ2907" s="72"/>
      <c r="AK2907" s="72"/>
    </row>
    <row r="2908" ht="14.25" customHeight="1">
      <c r="A2908" s="78">
        <v>2905.0</v>
      </c>
      <c r="C2908" s="78" t="str">
        <f>VLOOKUP(G2908,[1]Macrodata_CCF!$A$3:$D$55,4,FALSE)</f>
        <v>#ERROR!</v>
      </c>
      <c r="E2908" s="79" t="str">
        <f>VLOOKUP(G2908,[1]Macrodata_CCF!$A$3:$B$55,2,FALSE)</f>
        <v>#ERROR!</v>
      </c>
      <c r="F2908" s="78">
        <v>0.0</v>
      </c>
      <c r="G2908" s="80">
        <v>32.0</v>
      </c>
      <c r="H2908" s="81">
        <v>609035.0</v>
      </c>
      <c r="I2908" s="81">
        <v>810000.0</v>
      </c>
      <c r="J2908" s="81">
        <v>645210.0</v>
      </c>
      <c r="K2908" s="81">
        <v>810000.0</v>
      </c>
      <c r="L2908" s="82">
        <v>0.1800064687880974</v>
      </c>
      <c r="N2908" s="83">
        <f t="shared" si="1"/>
        <v>0.1800064688</v>
      </c>
      <c r="O2908" s="83">
        <f t="shared" si="2"/>
        <v>0.1800064688</v>
      </c>
      <c r="Q2908" s="83">
        <f t="shared" si="3"/>
        <v>0.2481049383</v>
      </c>
      <c r="R2908" s="83">
        <f t="shared" si="4"/>
        <v>0.1800064688</v>
      </c>
      <c r="S2908" s="83" t="b">
        <f t="shared" si="5"/>
        <v>0</v>
      </c>
      <c r="T2908" s="72"/>
      <c r="U2908" s="72"/>
      <c r="V2908" s="72"/>
      <c r="W2908" s="72"/>
      <c r="X2908" s="72"/>
      <c r="Y2908" s="72"/>
      <c r="Z2908" s="72"/>
      <c r="AA2908" s="72"/>
      <c r="AB2908" s="72"/>
      <c r="AC2908" s="72"/>
      <c r="AD2908" s="72"/>
      <c r="AE2908" s="72"/>
      <c r="AF2908" s="72"/>
      <c r="AG2908" s="72"/>
      <c r="AH2908" s="72"/>
      <c r="AI2908" s="72"/>
      <c r="AJ2908" s="72"/>
      <c r="AK2908" s="72"/>
    </row>
    <row r="2909" ht="14.25" customHeight="1">
      <c r="A2909" s="78">
        <v>2906.0</v>
      </c>
      <c r="C2909" s="78" t="str">
        <f>VLOOKUP(G2909,[1]Macrodata_CCF!$A$3:$D$55,4,FALSE)</f>
        <v>#ERROR!</v>
      </c>
      <c r="E2909" s="79" t="str">
        <f>VLOOKUP(G2909,[1]Macrodata_CCF!$A$3:$B$55,2,FALSE)</f>
        <v>#ERROR!</v>
      </c>
      <c r="F2909" s="78">
        <v>0.0</v>
      </c>
      <c r="G2909" s="80">
        <v>43.0</v>
      </c>
      <c r="H2909" s="81">
        <v>315790.0</v>
      </c>
      <c r="I2909" s="81">
        <v>600000.0</v>
      </c>
      <c r="J2909" s="81">
        <v>372630.0</v>
      </c>
      <c r="K2909" s="81">
        <v>600000.0</v>
      </c>
      <c r="L2909" s="82">
        <v>0.1999929629499314</v>
      </c>
      <c r="N2909" s="83">
        <f t="shared" si="1"/>
        <v>0.1999929629</v>
      </c>
      <c r="O2909" s="83">
        <f t="shared" si="2"/>
        <v>0.1999929629</v>
      </c>
      <c r="Q2909" s="83">
        <f t="shared" si="3"/>
        <v>0.4736833333</v>
      </c>
      <c r="R2909" s="83">
        <f t="shared" si="4"/>
        <v>0.1999929629</v>
      </c>
      <c r="S2909" s="83" t="b">
        <f t="shared" si="5"/>
        <v>0</v>
      </c>
      <c r="T2909" s="72"/>
      <c r="U2909" s="72"/>
      <c r="V2909" s="72"/>
      <c r="W2909" s="72"/>
      <c r="X2909" s="72"/>
      <c r="Y2909" s="72"/>
      <c r="Z2909" s="72"/>
      <c r="AA2909" s="72"/>
      <c r="AB2909" s="72"/>
      <c r="AC2909" s="72"/>
      <c r="AD2909" s="72"/>
      <c r="AE2909" s="72"/>
      <c r="AF2909" s="72"/>
      <c r="AG2909" s="72"/>
      <c r="AH2909" s="72"/>
      <c r="AI2909" s="72"/>
      <c r="AJ2909" s="72"/>
      <c r="AK2909" s="72"/>
    </row>
    <row r="2910" ht="14.25" customHeight="1">
      <c r="A2910" s="78">
        <v>2907.0</v>
      </c>
      <c r="C2910" s="78" t="str">
        <f>VLOOKUP(G2910,[1]Macrodata_CCF!$A$3:$D$55,4,FALSE)</f>
        <v>#ERROR!</v>
      </c>
      <c r="E2910" s="79" t="str">
        <f>VLOOKUP(G2910,[1]Macrodata_CCF!$A$3:$B$55,2,FALSE)</f>
        <v>#ERROR!</v>
      </c>
      <c r="F2910" s="78">
        <v>0.0</v>
      </c>
      <c r="G2910" s="80">
        <v>1.0</v>
      </c>
      <c r="H2910" s="81">
        <v>161235.0</v>
      </c>
      <c r="I2910" s="81">
        <v>290000.0</v>
      </c>
      <c r="J2910" s="81">
        <v>202440.0</v>
      </c>
      <c r="K2910" s="81">
        <v>290000.0</v>
      </c>
      <c r="L2910" s="82">
        <v>0.3200015532171009</v>
      </c>
      <c r="N2910" s="83">
        <f t="shared" si="1"/>
        <v>0.3200015532</v>
      </c>
      <c r="O2910" s="83">
        <f t="shared" si="2"/>
        <v>0.3200015532</v>
      </c>
      <c r="Q2910" s="83">
        <f t="shared" si="3"/>
        <v>0.4440172414</v>
      </c>
      <c r="R2910" s="83">
        <f t="shared" si="4"/>
        <v>0.3200015532</v>
      </c>
      <c r="S2910" s="83" t="b">
        <f t="shared" si="5"/>
        <v>0</v>
      </c>
      <c r="T2910" s="72"/>
      <c r="U2910" s="72"/>
      <c r="V2910" s="72"/>
      <c r="W2910" s="72"/>
      <c r="X2910" s="72"/>
      <c r="Y2910" s="72"/>
      <c r="Z2910" s="72"/>
      <c r="AA2910" s="72"/>
      <c r="AB2910" s="72"/>
      <c r="AC2910" s="72"/>
      <c r="AD2910" s="72"/>
      <c r="AE2910" s="72"/>
      <c r="AF2910" s="72"/>
      <c r="AG2910" s="72"/>
      <c r="AH2910" s="72"/>
      <c r="AI2910" s="72"/>
      <c r="AJ2910" s="72"/>
      <c r="AK2910" s="72"/>
    </row>
    <row r="2911" ht="14.25" customHeight="1">
      <c r="A2911" s="78">
        <v>2908.0</v>
      </c>
      <c r="C2911" s="78" t="str">
        <f>VLOOKUP(G2911,[1]Macrodata_CCF!$A$3:$D$55,4,FALSE)</f>
        <v>#ERROR!</v>
      </c>
      <c r="E2911" s="79" t="str">
        <f>VLOOKUP(G2911,[1]Macrodata_CCF!$A$3:$B$55,2,FALSE)</f>
        <v>#ERROR!</v>
      </c>
      <c r="F2911" s="78">
        <v>0.0</v>
      </c>
      <c r="G2911" s="80">
        <v>31.0</v>
      </c>
      <c r="H2911" s="81">
        <v>674775.0</v>
      </c>
      <c r="I2911" s="81">
        <v>790000.0</v>
      </c>
      <c r="J2911" s="81">
        <v>692060.0</v>
      </c>
      <c r="K2911" s="81">
        <v>790000.0</v>
      </c>
      <c r="L2911" s="82">
        <v>0.150010848340204</v>
      </c>
      <c r="N2911" s="83">
        <f t="shared" si="1"/>
        <v>0.1500108483</v>
      </c>
      <c r="O2911" s="83">
        <f t="shared" si="2"/>
        <v>0.1500108483</v>
      </c>
      <c r="Q2911" s="83">
        <f t="shared" si="3"/>
        <v>0.1458544304</v>
      </c>
      <c r="R2911" s="83">
        <f t="shared" si="4"/>
        <v>0.1500108483</v>
      </c>
      <c r="S2911" s="83" t="b">
        <f t="shared" si="5"/>
        <v>0</v>
      </c>
      <c r="T2911" s="72"/>
      <c r="U2911" s="72"/>
      <c r="V2911" s="72"/>
      <c r="W2911" s="72"/>
      <c r="X2911" s="72"/>
      <c r="Y2911" s="72"/>
      <c r="Z2911" s="72"/>
      <c r="AA2911" s="72"/>
      <c r="AB2911" s="72"/>
      <c r="AC2911" s="72"/>
      <c r="AD2911" s="72"/>
      <c r="AE2911" s="72"/>
      <c r="AF2911" s="72"/>
      <c r="AG2911" s="72"/>
      <c r="AH2911" s="72"/>
      <c r="AI2911" s="72"/>
      <c r="AJ2911" s="72"/>
      <c r="AK2911" s="72"/>
    </row>
    <row r="2912" ht="14.25" customHeight="1">
      <c r="A2912" s="78">
        <v>2909.0</v>
      </c>
      <c r="C2912" s="78" t="str">
        <f>VLOOKUP(G2912,[1]Macrodata_CCF!$A$3:$D$55,4,FALSE)</f>
        <v>#ERROR!</v>
      </c>
      <c r="E2912" s="79" t="str">
        <f>VLOOKUP(G2912,[1]Macrodata_CCF!$A$3:$B$55,2,FALSE)</f>
        <v>#ERROR!</v>
      </c>
      <c r="F2912" s="78">
        <v>0.0</v>
      </c>
      <c r="G2912" s="80">
        <v>4.0</v>
      </c>
      <c r="H2912" s="81">
        <v>0.0</v>
      </c>
      <c r="I2912" s="81">
        <v>750000.0</v>
      </c>
      <c r="J2912" s="81">
        <v>765000.0</v>
      </c>
      <c r="K2912" s="81">
        <v>750000.0</v>
      </c>
      <c r="L2912" s="82">
        <v>1.02</v>
      </c>
      <c r="N2912" s="83">
        <f t="shared" si="1"/>
        <v>1.02</v>
      </c>
      <c r="O2912" s="83">
        <f t="shared" si="2"/>
        <v>1</v>
      </c>
      <c r="Q2912" s="83">
        <f t="shared" si="3"/>
        <v>1</v>
      </c>
      <c r="R2912" s="83">
        <f t="shared" si="4"/>
        <v>1.02</v>
      </c>
      <c r="S2912" s="83" t="b">
        <f t="shared" si="5"/>
        <v>0</v>
      </c>
      <c r="T2912" s="72"/>
      <c r="U2912" s="72"/>
      <c r="V2912" s="72"/>
      <c r="W2912" s="72"/>
      <c r="X2912" s="72"/>
      <c r="Y2912" s="72"/>
      <c r="Z2912" s="72"/>
      <c r="AA2912" s="72"/>
      <c r="AB2912" s="72"/>
      <c r="AC2912" s="72"/>
      <c r="AD2912" s="72"/>
      <c r="AE2912" s="72"/>
      <c r="AF2912" s="72"/>
      <c r="AG2912" s="72"/>
      <c r="AH2912" s="72"/>
      <c r="AI2912" s="72"/>
      <c r="AJ2912" s="72"/>
      <c r="AK2912" s="72"/>
    </row>
    <row r="2913" ht="14.25" customHeight="1">
      <c r="A2913" s="78">
        <v>2910.0</v>
      </c>
      <c r="C2913" s="78" t="str">
        <f>VLOOKUP(G2913,[1]Macrodata_CCF!$A$3:$D$55,4,FALSE)</f>
        <v>#ERROR!</v>
      </c>
      <c r="E2913" s="79" t="str">
        <f>VLOOKUP(G2913,[1]Macrodata_CCF!$A$3:$B$55,2,FALSE)</f>
        <v>#ERROR!</v>
      </c>
      <c r="F2913" s="78">
        <v>1.0</v>
      </c>
      <c r="G2913" s="80">
        <v>41.0</v>
      </c>
      <c r="H2913" s="81">
        <v>80140.0</v>
      </c>
      <c r="I2913" s="81">
        <v>590000.0</v>
      </c>
      <c r="J2913" s="81">
        <v>365660.0</v>
      </c>
      <c r="K2913" s="81">
        <v>944000.0</v>
      </c>
      <c r="L2913" s="82">
        <v>0.5599968618836544</v>
      </c>
      <c r="N2913" s="83">
        <f t="shared" si="1"/>
        <v>0.5599968619</v>
      </c>
      <c r="O2913" s="83">
        <f t="shared" si="2"/>
        <v>0.5599968619</v>
      </c>
      <c r="Q2913" s="83">
        <f t="shared" si="3"/>
        <v>0.8641694915</v>
      </c>
      <c r="R2913" s="83">
        <f t="shared" si="4"/>
        <v>0.5599968619</v>
      </c>
      <c r="S2913" s="83" t="b">
        <f t="shared" si="5"/>
        <v>0</v>
      </c>
      <c r="T2913" s="72"/>
      <c r="U2913" s="72"/>
      <c r="V2913" s="72"/>
      <c r="W2913" s="72"/>
      <c r="X2913" s="72"/>
      <c r="Y2913" s="72"/>
      <c r="Z2913" s="72"/>
      <c r="AA2913" s="72"/>
      <c r="AB2913" s="72"/>
      <c r="AC2913" s="72"/>
      <c r="AD2913" s="72"/>
      <c r="AE2913" s="72"/>
      <c r="AF2913" s="72"/>
      <c r="AG2913" s="72"/>
      <c r="AH2913" s="72"/>
      <c r="AI2913" s="72"/>
      <c r="AJ2913" s="72"/>
      <c r="AK2913" s="72"/>
    </row>
    <row r="2914" ht="14.25" customHeight="1">
      <c r="A2914" s="78">
        <v>2911.0</v>
      </c>
      <c r="C2914" s="78" t="str">
        <f>VLOOKUP(G2914,[1]Macrodata_CCF!$A$3:$D$55,4,FALSE)</f>
        <v>#ERROR!</v>
      </c>
      <c r="E2914" s="79" t="str">
        <f>VLOOKUP(G2914,[1]Macrodata_CCF!$A$3:$B$55,2,FALSE)</f>
        <v>#ERROR!</v>
      </c>
      <c r="F2914" s="78">
        <v>0.0</v>
      </c>
      <c r="G2914" s="80">
        <v>49.0</v>
      </c>
      <c r="H2914" s="81">
        <v>0.0</v>
      </c>
      <c r="I2914" s="81">
        <v>770000.0</v>
      </c>
      <c r="J2914" s="81">
        <v>92400.0</v>
      </c>
      <c r="K2914" s="81">
        <v>770000.0</v>
      </c>
      <c r="L2914" s="82">
        <v>0.12</v>
      </c>
      <c r="N2914" s="83">
        <f t="shared" si="1"/>
        <v>0.12</v>
      </c>
      <c r="O2914" s="83">
        <f t="shared" si="2"/>
        <v>0.12</v>
      </c>
      <c r="Q2914" s="83">
        <f t="shared" si="3"/>
        <v>1</v>
      </c>
      <c r="R2914" s="83">
        <f t="shared" si="4"/>
        <v>0.12</v>
      </c>
      <c r="S2914" s="83" t="b">
        <f t="shared" si="5"/>
        <v>0</v>
      </c>
      <c r="T2914" s="72"/>
      <c r="U2914" s="72"/>
      <c r="V2914" s="72"/>
      <c r="W2914" s="72"/>
      <c r="X2914" s="72"/>
      <c r="Y2914" s="72"/>
      <c r="Z2914" s="72"/>
      <c r="AA2914" s="72"/>
      <c r="AB2914" s="72"/>
      <c r="AC2914" s="72"/>
      <c r="AD2914" s="72"/>
      <c r="AE2914" s="72"/>
      <c r="AF2914" s="72"/>
      <c r="AG2914" s="72"/>
      <c r="AH2914" s="72"/>
      <c r="AI2914" s="72"/>
      <c r="AJ2914" s="72"/>
      <c r="AK2914" s="72"/>
    </row>
    <row r="2915" ht="14.25" customHeight="1">
      <c r="A2915" s="78">
        <v>2912.0</v>
      </c>
      <c r="C2915" s="78" t="str">
        <f>VLOOKUP(G2915,[1]Macrodata_CCF!$A$3:$D$55,4,FALSE)</f>
        <v>#ERROR!</v>
      </c>
      <c r="E2915" s="79" t="str">
        <f>VLOOKUP(G2915,[1]Macrodata_CCF!$A$3:$B$55,2,FALSE)</f>
        <v>#ERROR!</v>
      </c>
      <c r="F2915" s="78">
        <v>0.0</v>
      </c>
      <c r="G2915" s="80">
        <v>8.0</v>
      </c>
      <c r="H2915" s="81">
        <v>259940.0</v>
      </c>
      <c r="I2915" s="81">
        <v>940000.0</v>
      </c>
      <c r="J2915" s="81">
        <v>402755.0</v>
      </c>
      <c r="K2915" s="81">
        <v>940000.0</v>
      </c>
      <c r="L2915" s="82">
        <v>0.2100035291003735</v>
      </c>
      <c r="N2915" s="83">
        <f t="shared" si="1"/>
        <v>0.2100035291</v>
      </c>
      <c r="O2915" s="83">
        <f t="shared" si="2"/>
        <v>0.2100035291</v>
      </c>
      <c r="Q2915" s="83">
        <f t="shared" si="3"/>
        <v>0.7234680851</v>
      </c>
      <c r="R2915" s="83">
        <f t="shared" si="4"/>
        <v>0.2100035291</v>
      </c>
      <c r="S2915" s="83" t="b">
        <f t="shared" si="5"/>
        <v>0</v>
      </c>
      <c r="T2915" s="72"/>
      <c r="U2915" s="72"/>
      <c r="V2915" s="72"/>
      <c r="W2915" s="72"/>
      <c r="X2915" s="72"/>
      <c r="Y2915" s="72"/>
      <c r="Z2915" s="72"/>
      <c r="AA2915" s="72"/>
      <c r="AB2915" s="72"/>
      <c r="AC2915" s="72"/>
      <c r="AD2915" s="72"/>
      <c r="AE2915" s="72"/>
      <c r="AF2915" s="72"/>
      <c r="AG2915" s="72"/>
      <c r="AH2915" s="72"/>
      <c r="AI2915" s="72"/>
      <c r="AJ2915" s="72"/>
      <c r="AK2915" s="72"/>
    </row>
    <row r="2916" ht="14.25" customHeight="1">
      <c r="A2916" s="78">
        <v>2913.0</v>
      </c>
      <c r="C2916" s="78" t="str">
        <f>VLOOKUP(G2916,[1]Macrodata_CCF!$A$3:$D$55,4,FALSE)</f>
        <v>#ERROR!</v>
      </c>
      <c r="E2916" s="79" t="str">
        <f>VLOOKUP(G2916,[1]Macrodata_CCF!$A$3:$B$55,2,FALSE)</f>
        <v>#ERROR!</v>
      </c>
      <c r="F2916" s="78">
        <v>0.0</v>
      </c>
      <c r="G2916" s="80">
        <v>51.0</v>
      </c>
      <c r="H2916" s="81">
        <v>405095.0</v>
      </c>
      <c r="I2916" s="81">
        <v>710000.0</v>
      </c>
      <c r="J2916" s="81">
        <v>423390.0</v>
      </c>
      <c r="K2916" s="81">
        <v>710000.0</v>
      </c>
      <c r="L2916" s="82">
        <v>0.06000229579705154</v>
      </c>
      <c r="N2916" s="83">
        <f t="shared" si="1"/>
        <v>0.0600022958</v>
      </c>
      <c r="O2916" s="83">
        <f t="shared" si="2"/>
        <v>0.0600022958</v>
      </c>
      <c r="Q2916" s="83">
        <f t="shared" si="3"/>
        <v>0.429443662</v>
      </c>
      <c r="R2916" s="83">
        <f t="shared" si="4"/>
        <v>0.0600022958</v>
      </c>
      <c r="S2916" s="83" t="b">
        <f t="shared" si="5"/>
        <v>0</v>
      </c>
      <c r="T2916" s="72"/>
      <c r="U2916" s="72"/>
      <c r="V2916" s="72"/>
      <c r="W2916" s="72"/>
      <c r="X2916" s="72"/>
      <c r="Y2916" s="72"/>
      <c r="Z2916" s="72"/>
      <c r="AA2916" s="72"/>
      <c r="AB2916" s="72"/>
      <c r="AC2916" s="72"/>
      <c r="AD2916" s="72"/>
      <c r="AE2916" s="72"/>
      <c r="AF2916" s="72"/>
      <c r="AG2916" s="72"/>
      <c r="AH2916" s="72"/>
      <c r="AI2916" s="72"/>
      <c r="AJ2916" s="72"/>
      <c r="AK2916" s="72"/>
    </row>
    <row r="2917" ht="14.25" customHeight="1">
      <c r="A2917" s="78">
        <v>2914.0</v>
      </c>
      <c r="C2917" s="78" t="str">
        <f>VLOOKUP(G2917,[1]Macrodata_CCF!$A$3:$D$55,4,FALSE)</f>
        <v>#ERROR!</v>
      </c>
      <c r="E2917" s="79" t="str">
        <f>VLOOKUP(G2917,[1]Macrodata_CCF!$A$3:$B$55,2,FALSE)</f>
        <v>#ERROR!</v>
      </c>
      <c r="F2917" s="78">
        <v>0.0</v>
      </c>
      <c r="G2917" s="80">
        <v>37.0</v>
      </c>
      <c r="H2917" s="81">
        <v>0.0</v>
      </c>
      <c r="I2917" s="81">
        <v>880000.0</v>
      </c>
      <c r="J2917" s="81">
        <v>61600.0</v>
      </c>
      <c r="K2917" s="81">
        <v>1232000.0</v>
      </c>
      <c r="L2917" s="82">
        <v>0.07</v>
      </c>
      <c r="N2917" s="83">
        <f t="shared" si="1"/>
        <v>0.07</v>
      </c>
      <c r="O2917" s="83">
        <f t="shared" si="2"/>
        <v>0.07</v>
      </c>
      <c r="Q2917" s="83">
        <f t="shared" si="3"/>
        <v>1</v>
      </c>
      <c r="R2917" s="83">
        <f t="shared" si="4"/>
        <v>0.07</v>
      </c>
      <c r="S2917" s="83" t="b">
        <f t="shared" si="5"/>
        <v>0</v>
      </c>
      <c r="T2917" s="72"/>
      <c r="U2917" s="72"/>
      <c r="V2917" s="72"/>
      <c r="W2917" s="72"/>
      <c r="X2917" s="72"/>
      <c r="Y2917" s="72"/>
      <c r="Z2917" s="72"/>
      <c r="AA2917" s="72"/>
      <c r="AB2917" s="72"/>
      <c r="AC2917" s="72"/>
      <c r="AD2917" s="72"/>
      <c r="AE2917" s="72"/>
      <c r="AF2917" s="72"/>
      <c r="AG2917" s="72"/>
      <c r="AH2917" s="72"/>
      <c r="AI2917" s="72"/>
      <c r="AJ2917" s="72"/>
      <c r="AK2917" s="72"/>
    </row>
    <row r="2918" ht="14.25" customHeight="1">
      <c r="A2918" s="78">
        <v>2915.0</v>
      </c>
      <c r="C2918" s="78" t="str">
        <f>VLOOKUP(G2918,[1]Macrodata_CCF!$A$3:$D$55,4,FALSE)</f>
        <v>#ERROR!</v>
      </c>
      <c r="E2918" s="79" t="str">
        <f>VLOOKUP(G2918,[1]Macrodata_CCF!$A$3:$B$55,2,FALSE)</f>
        <v>#ERROR!</v>
      </c>
      <c r="F2918" s="78">
        <v>0.0</v>
      </c>
      <c r="G2918" s="80">
        <v>47.0</v>
      </c>
      <c r="H2918" s="81">
        <v>749700.0</v>
      </c>
      <c r="I2918" s="81">
        <v>800000.0</v>
      </c>
      <c r="J2918" s="81">
        <v>758755.0</v>
      </c>
      <c r="K2918" s="81">
        <v>800000.0</v>
      </c>
      <c r="L2918" s="82">
        <v>0.1800198807157058</v>
      </c>
      <c r="N2918" s="83">
        <f t="shared" si="1"/>
        <v>0.1800198807</v>
      </c>
      <c r="O2918" s="83">
        <f t="shared" si="2"/>
        <v>0.1800198807</v>
      </c>
      <c r="Q2918" s="83">
        <f t="shared" si="3"/>
        <v>0.062875</v>
      </c>
      <c r="R2918" s="83">
        <f t="shared" si="4"/>
        <v>0.01131875</v>
      </c>
      <c r="S2918" s="83" t="b">
        <f t="shared" si="5"/>
        <v>0</v>
      </c>
      <c r="T2918" s="72"/>
      <c r="U2918" s="72"/>
      <c r="V2918" s="72"/>
      <c r="W2918" s="72"/>
      <c r="X2918" s="72"/>
      <c r="Y2918" s="72"/>
      <c r="Z2918" s="72"/>
      <c r="AA2918" s="72"/>
      <c r="AB2918" s="72"/>
      <c r="AC2918" s="72"/>
      <c r="AD2918" s="72"/>
      <c r="AE2918" s="72"/>
      <c r="AF2918" s="72"/>
      <c r="AG2918" s="72"/>
      <c r="AH2918" s="72"/>
      <c r="AI2918" s="72"/>
      <c r="AJ2918" s="72"/>
      <c r="AK2918" s="72"/>
    </row>
    <row r="2919" ht="14.25" customHeight="1">
      <c r="A2919" s="78">
        <v>2916.0</v>
      </c>
      <c r="C2919" s="78" t="str">
        <f>VLOOKUP(G2919,[1]Macrodata_CCF!$A$3:$D$55,4,FALSE)</f>
        <v>#ERROR!</v>
      </c>
      <c r="E2919" s="79" t="str">
        <f>VLOOKUP(G2919,[1]Macrodata_CCF!$A$3:$B$55,2,FALSE)</f>
        <v>#ERROR!</v>
      </c>
      <c r="F2919" s="78">
        <v>0.0</v>
      </c>
      <c r="G2919" s="80">
        <v>21.0</v>
      </c>
      <c r="H2919" s="81">
        <v>494960.0</v>
      </c>
      <c r="I2919" s="81">
        <v>570000.0</v>
      </c>
      <c r="J2919" s="81">
        <v>509220.0</v>
      </c>
      <c r="K2919" s="81">
        <v>1026000.0</v>
      </c>
      <c r="L2919" s="82">
        <v>0.1900319829424307</v>
      </c>
      <c r="N2919" s="83">
        <f t="shared" si="1"/>
        <v>0.1900319829</v>
      </c>
      <c r="O2919" s="83">
        <f t="shared" si="2"/>
        <v>0.1900319829</v>
      </c>
      <c r="Q2919" s="83">
        <f t="shared" si="3"/>
        <v>0.1316491228</v>
      </c>
      <c r="R2919" s="83">
        <f t="shared" si="4"/>
        <v>0.1900319829</v>
      </c>
      <c r="S2919" s="83" t="b">
        <f t="shared" si="5"/>
        <v>0</v>
      </c>
      <c r="T2919" s="72"/>
      <c r="U2919" s="72"/>
      <c r="V2919" s="72"/>
      <c r="W2919" s="72"/>
      <c r="X2919" s="72"/>
      <c r="Y2919" s="72"/>
      <c r="Z2919" s="72"/>
      <c r="AA2919" s="72"/>
      <c r="AB2919" s="72"/>
      <c r="AC2919" s="72"/>
      <c r="AD2919" s="72"/>
      <c r="AE2919" s="72"/>
      <c r="AF2919" s="72"/>
      <c r="AG2919" s="72"/>
      <c r="AH2919" s="72"/>
      <c r="AI2919" s="72"/>
      <c r="AJ2919" s="72"/>
      <c r="AK2919" s="72"/>
    </row>
    <row r="2920" ht="14.25" customHeight="1">
      <c r="A2920" s="78">
        <v>2917.0</v>
      </c>
      <c r="C2920" s="78" t="str">
        <f>VLOOKUP(G2920,[1]Macrodata_CCF!$A$3:$D$55,4,FALSE)</f>
        <v>#ERROR!</v>
      </c>
      <c r="E2920" s="79" t="str">
        <f>VLOOKUP(G2920,[1]Macrodata_CCF!$A$3:$B$55,2,FALSE)</f>
        <v>#ERROR!</v>
      </c>
      <c r="F2920" s="78">
        <v>0.0</v>
      </c>
      <c r="G2920" s="80">
        <v>37.0</v>
      </c>
      <c r="H2920" s="81">
        <v>181220.0</v>
      </c>
      <c r="I2920" s="81">
        <v>340000.0</v>
      </c>
      <c r="J2920" s="81">
        <v>197100.0</v>
      </c>
      <c r="K2920" s="81">
        <v>578000.0</v>
      </c>
      <c r="L2920" s="82">
        <v>0.1000125960448419</v>
      </c>
      <c r="N2920" s="83">
        <f t="shared" si="1"/>
        <v>0.100012596</v>
      </c>
      <c r="O2920" s="83">
        <f t="shared" si="2"/>
        <v>0.100012596</v>
      </c>
      <c r="Q2920" s="83">
        <f t="shared" si="3"/>
        <v>0.467</v>
      </c>
      <c r="R2920" s="83">
        <f t="shared" si="4"/>
        <v>0.100012596</v>
      </c>
      <c r="S2920" s="83" t="b">
        <f t="shared" si="5"/>
        <v>0</v>
      </c>
      <c r="T2920" s="72"/>
      <c r="U2920" s="72"/>
      <c r="V2920" s="72"/>
      <c r="W2920" s="72"/>
      <c r="X2920" s="72"/>
      <c r="Y2920" s="72"/>
      <c r="Z2920" s="72"/>
      <c r="AA2920" s="72"/>
      <c r="AB2920" s="72"/>
      <c r="AC2920" s="72"/>
      <c r="AD2920" s="72"/>
      <c r="AE2920" s="72"/>
      <c r="AF2920" s="72"/>
      <c r="AG2920" s="72"/>
      <c r="AH2920" s="72"/>
      <c r="AI2920" s="72"/>
      <c r="AJ2920" s="72"/>
      <c r="AK2920" s="72"/>
    </row>
    <row r="2921" ht="14.25" customHeight="1">
      <c r="A2921" s="78">
        <v>2918.0</v>
      </c>
      <c r="C2921" s="78" t="str">
        <f>VLOOKUP(G2921,[1]Macrodata_CCF!$A$3:$D$55,4,FALSE)</f>
        <v>#ERROR!</v>
      </c>
      <c r="E2921" s="79" t="str">
        <f>VLOOKUP(G2921,[1]Macrodata_CCF!$A$3:$B$55,2,FALSE)</f>
        <v>#ERROR!</v>
      </c>
      <c r="F2921" s="78">
        <v>0.0</v>
      </c>
      <c r="G2921" s="80">
        <v>8.0</v>
      </c>
      <c r="H2921" s="81">
        <v>120810.0</v>
      </c>
      <c r="I2921" s="81">
        <v>740000.0</v>
      </c>
      <c r="J2921" s="81">
        <v>368485.0</v>
      </c>
      <c r="K2921" s="81">
        <v>740000.0</v>
      </c>
      <c r="L2921" s="82">
        <v>0.3999983849868377</v>
      </c>
      <c r="N2921" s="83">
        <f t="shared" si="1"/>
        <v>0.399998385</v>
      </c>
      <c r="O2921" s="83">
        <f t="shared" si="2"/>
        <v>0.399998385</v>
      </c>
      <c r="Q2921" s="83">
        <f t="shared" si="3"/>
        <v>0.8367432432</v>
      </c>
      <c r="R2921" s="83">
        <f t="shared" si="4"/>
        <v>0.399998385</v>
      </c>
      <c r="S2921" s="83" t="b">
        <f t="shared" si="5"/>
        <v>0</v>
      </c>
      <c r="T2921" s="72"/>
      <c r="U2921" s="72"/>
      <c r="V2921" s="72"/>
      <c r="W2921" s="72"/>
      <c r="X2921" s="72"/>
      <c r="Y2921" s="72"/>
      <c r="Z2921" s="72"/>
      <c r="AA2921" s="72"/>
      <c r="AB2921" s="72"/>
      <c r="AC2921" s="72"/>
      <c r="AD2921" s="72"/>
      <c r="AE2921" s="72"/>
      <c r="AF2921" s="72"/>
      <c r="AG2921" s="72"/>
      <c r="AH2921" s="72"/>
      <c r="AI2921" s="72"/>
      <c r="AJ2921" s="72"/>
      <c r="AK2921" s="72"/>
    </row>
    <row r="2922" ht="14.25" customHeight="1">
      <c r="A2922" s="78">
        <v>2919.0</v>
      </c>
      <c r="C2922" s="78" t="str">
        <f>VLOOKUP(G2922,[1]Macrodata_CCF!$A$3:$D$55,4,FALSE)</f>
        <v>#ERROR!</v>
      </c>
      <c r="E2922" s="79" t="str">
        <f>VLOOKUP(G2922,[1]Macrodata_CCF!$A$3:$B$55,2,FALSE)</f>
        <v>#ERROR!</v>
      </c>
      <c r="F2922" s="78">
        <v>0.0</v>
      </c>
      <c r="G2922" s="80">
        <v>32.0</v>
      </c>
      <c r="H2922" s="81">
        <v>0.0</v>
      </c>
      <c r="I2922" s="81">
        <v>40000.0</v>
      </c>
      <c r="J2922" s="81">
        <v>7600.0</v>
      </c>
      <c r="K2922" s="81">
        <v>40000.0</v>
      </c>
      <c r="L2922" s="82">
        <v>0.19</v>
      </c>
      <c r="N2922" s="83">
        <f t="shared" si="1"/>
        <v>0.19</v>
      </c>
      <c r="O2922" s="83">
        <f t="shared" si="2"/>
        <v>0.19</v>
      </c>
      <c r="Q2922" s="83">
        <f t="shared" si="3"/>
        <v>1</v>
      </c>
      <c r="R2922" s="83">
        <f t="shared" si="4"/>
        <v>0.19</v>
      </c>
      <c r="S2922" s="83" t="b">
        <f t="shared" si="5"/>
        <v>0</v>
      </c>
      <c r="T2922" s="72"/>
      <c r="U2922" s="72"/>
      <c r="V2922" s="72"/>
      <c r="W2922" s="72"/>
      <c r="X2922" s="72"/>
      <c r="Y2922" s="72"/>
      <c r="Z2922" s="72"/>
      <c r="AA2922" s="72"/>
      <c r="AB2922" s="72"/>
      <c r="AC2922" s="72"/>
      <c r="AD2922" s="72"/>
      <c r="AE2922" s="72"/>
      <c r="AF2922" s="72"/>
      <c r="AG2922" s="72"/>
      <c r="AH2922" s="72"/>
      <c r="AI2922" s="72"/>
      <c r="AJ2922" s="72"/>
      <c r="AK2922" s="72"/>
    </row>
    <row r="2923" ht="14.25" customHeight="1">
      <c r="A2923" s="78">
        <v>2920.0</v>
      </c>
      <c r="C2923" s="78" t="str">
        <f>VLOOKUP(G2923,[1]Macrodata_CCF!$A$3:$D$55,4,FALSE)</f>
        <v>#ERROR!</v>
      </c>
      <c r="E2923" s="79" t="str">
        <f>VLOOKUP(G2923,[1]Macrodata_CCF!$A$3:$B$55,2,FALSE)</f>
        <v>#ERROR!</v>
      </c>
      <c r="F2923" s="78">
        <v>0.0</v>
      </c>
      <c r="G2923" s="80">
        <v>18.0</v>
      </c>
      <c r="H2923" s="81">
        <v>878985.0</v>
      </c>
      <c r="I2923" s="81">
        <v>970000.0</v>
      </c>
      <c r="J2923" s="81">
        <v>893545.0</v>
      </c>
      <c r="K2923" s="81">
        <v>1552000.0</v>
      </c>
      <c r="L2923" s="82">
        <v>0.159973630720211</v>
      </c>
      <c r="N2923" s="83">
        <f t="shared" si="1"/>
        <v>0.1599736307</v>
      </c>
      <c r="O2923" s="83">
        <f t="shared" si="2"/>
        <v>0.1599736307</v>
      </c>
      <c r="Q2923" s="83">
        <f t="shared" si="3"/>
        <v>0.09382989691</v>
      </c>
      <c r="R2923" s="83">
        <f t="shared" si="4"/>
        <v>0.01501030928</v>
      </c>
      <c r="S2923" s="83" t="b">
        <f t="shared" si="5"/>
        <v>0</v>
      </c>
      <c r="T2923" s="72"/>
      <c r="U2923" s="72"/>
      <c r="V2923" s="72"/>
      <c r="W2923" s="72"/>
      <c r="X2923" s="72"/>
      <c r="Y2923" s="72"/>
      <c r="Z2923" s="72"/>
      <c r="AA2923" s="72"/>
      <c r="AB2923" s="72"/>
      <c r="AC2923" s="72"/>
      <c r="AD2923" s="72"/>
      <c r="AE2923" s="72"/>
      <c r="AF2923" s="72"/>
      <c r="AG2923" s="72"/>
      <c r="AH2923" s="72"/>
      <c r="AI2923" s="72"/>
      <c r="AJ2923" s="72"/>
      <c r="AK2923" s="72"/>
    </row>
    <row r="2924" ht="14.25" customHeight="1">
      <c r="A2924" s="78">
        <v>2921.0</v>
      </c>
      <c r="C2924" s="78" t="str">
        <f>VLOOKUP(G2924,[1]Macrodata_CCF!$A$3:$D$55,4,FALSE)</f>
        <v>#ERROR!</v>
      </c>
      <c r="E2924" s="79" t="str">
        <f>VLOOKUP(G2924,[1]Macrodata_CCF!$A$3:$B$55,2,FALSE)</f>
        <v>#ERROR!</v>
      </c>
      <c r="F2924" s="78">
        <v>0.0</v>
      </c>
      <c r="G2924" s="80">
        <v>15.0</v>
      </c>
      <c r="H2924" s="81">
        <v>9320.0</v>
      </c>
      <c r="I2924" s="81">
        <v>570000.0</v>
      </c>
      <c r="J2924" s="81">
        <v>110240.0</v>
      </c>
      <c r="K2924" s="81">
        <v>570000.0</v>
      </c>
      <c r="L2924" s="82">
        <v>0.1799957194834843</v>
      </c>
      <c r="N2924" s="83">
        <f t="shared" si="1"/>
        <v>0.1799957195</v>
      </c>
      <c r="O2924" s="83">
        <f t="shared" si="2"/>
        <v>0.1799957195</v>
      </c>
      <c r="Q2924" s="83">
        <f t="shared" si="3"/>
        <v>0.9836491228</v>
      </c>
      <c r="R2924" s="83">
        <f t="shared" si="4"/>
        <v>0.1799957195</v>
      </c>
      <c r="S2924" s="83" t="b">
        <f t="shared" si="5"/>
        <v>0</v>
      </c>
      <c r="T2924" s="72"/>
      <c r="U2924" s="72"/>
      <c r="V2924" s="72"/>
      <c r="W2924" s="72"/>
      <c r="X2924" s="72"/>
      <c r="Y2924" s="72"/>
      <c r="Z2924" s="72"/>
      <c r="AA2924" s="72"/>
      <c r="AB2924" s="72"/>
      <c r="AC2924" s="72"/>
      <c r="AD2924" s="72"/>
      <c r="AE2924" s="72"/>
      <c r="AF2924" s="72"/>
      <c r="AG2924" s="72"/>
      <c r="AH2924" s="72"/>
      <c r="AI2924" s="72"/>
      <c r="AJ2924" s="72"/>
      <c r="AK2924" s="72"/>
    </row>
    <row r="2925" ht="14.25" customHeight="1">
      <c r="A2925" s="78">
        <v>2922.0</v>
      </c>
      <c r="C2925" s="78" t="str">
        <f>VLOOKUP(G2925,[1]Macrodata_CCF!$A$3:$D$55,4,FALSE)</f>
        <v>#ERROR!</v>
      </c>
      <c r="E2925" s="79" t="str">
        <f>VLOOKUP(G2925,[1]Macrodata_CCF!$A$3:$B$55,2,FALSE)</f>
        <v>#ERROR!</v>
      </c>
      <c r="F2925" s="78">
        <v>1.0</v>
      </c>
      <c r="G2925" s="80">
        <v>25.0</v>
      </c>
      <c r="H2925" s="81">
        <v>273270.0</v>
      </c>
      <c r="I2925" s="81">
        <v>380000.0</v>
      </c>
      <c r="J2925" s="81">
        <v>322365.0</v>
      </c>
      <c r="K2925" s="81">
        <v>380000.0</v>
      </c>
      <c r="L2925" s="82">
        <v>0.4599925044504825</v>
      </c>
      <c r="N2925" s="83">
        <f t="shared" si="1"/>
        <v>0.4599925045</v>
      </c>
      <c r="O2925" s="83">
        <f t="shared" si="2"/>
        <v>0.4599925045</v>
      </c>
      <c r="Q2925" s="83">
        <f t="shared" si="3"/>
        <v>0.2808684211</v>
      </c>
      <c r="R2925" s="83">
        <f t="shared" si="4"/>
        <v>0.4599925045</v>
      </c>
      <c r="S2925" s="83" t="b">
        <f t="shared" si="5"/>
        <v>0</v>
      </c>
      <c r="T2925" s="72"/>
      <c r="U2925" s="72"/>
      <c r="V2925" s="72"/>
      <c r="W2925" s="72"/>
      <c r="X2925" s="72"/>
      <c r="Y2925" s="72"/>
      <c r="Z2925" s="72"/>
      <c r="AA2925" s="72"/>
      <c r="AB2925" s="72"/>
      <c r="AC2925" s="72"/>
      <c r="AD2925" s="72"/>
      <c r="AE2925" s="72"/>
      <c r="AF2925" s="72"/>
      <c r="AG2925" s="72"/>
      <c r="AH2925" s="72"/>
      <c r="AI2925" s="72"/>
      <c r="AJ2925" s="72"/>
      <c r="AK2925" s="72"/>
    </row>
    <row r="2926" ht="14.25" customHeight="1">
      <c r="A2926" s="78">
        <v>2923.0</v>
      </c>
      <c r="C2926" s="78" t="str">
        <f>VLOOKUP(G2926,[1]Macrodata_CCF!$A$3:$D$55,4,FALSE)</f>
        <v>#ERROR!</v>
      </c>
      <c r="E2926" s="79" t="str">
        <f>VLOOKUP(G2926,[1]Macrodata_CCF!$A$3:$B$55,2,FALSE)</f>
        <v>#ERROR!</v>
      </c>
      <c r="F2926" s="78">
        <v>0.0</v>
      </c>
      <c r="G2926" s="80">
        <v>13.0</v>
      </c>
      <c r="H2926" s="81">
        <v>0.0</v>
      </c>
      <c r="I2926" s="81">
        <v>510000.0</v>
      </c>
      <c r="J2926" s="81">
        <v>76500.0</v>
      </c>
      <c r="K2926" s="81">
        <v>510000.0</v>
      </c>
      <c r="L2926" s="82">
        <v>0.15</v>
      </c>
      <c r="N2926" s="83">
        <f t="shared" si="1"/>
        <v>0.15</v>
      </c>
      <c r="O2926" s="83">
        <f t="shared" si="2"/>
        <v>0.15</v>
      </c>
      <c r="Q2926" s="83">
        <f t="shared" si="3"/>
        <v>1</v>
      </c>
      <c r="R2926" s="83">
        <f t="shared" si="4"/>
        <v>0.15</v>
      </c>
      <c r="S2926" s="83" t="b">
        <f t="shared" si="5"/>
        <v>0</v>
      </c>
      <c r="T2926" s="72"/>
      <c r="U2926" s="72"/>
      <c r="V2926" s="72"/>
      <c r="W2926" s="72"/>
      <c r="X2926" s="72"/>
      <c r="Y2926" s="72"/>
      <c r="Z2926" s="72"/>
      <c r="AA2926" s="72"/>
      <c r="AB2926" s="72"/>
      <c r="AC2926" s="72"/>
      <c r="AD2926" s="72"/>
      <c r="AE2926" s="72"/>
      <c r="AF2926" s="72"/>
      <c r="AG2926" s="72"/>
      <c r="AH2926" s="72"/>
      <c r="AI2926" s="72"/>
      <c r="AJ2926" s="72"/>
      <c r="AK2926" s="72"/>
    </row>
    <row r="2927" ht="14.25" customHeight="1">
      <c r="A2927" s="78">
        <v>2924.0</v>
      </c>
      <c r="C2927" s="78" t="str">
        <f>VLOOKUP(G2927,[1]Macrodata_CCF!$A$3:$D$55,4,FALSE)</f>
        <v>#ERROR!</v>
      </c>
      <c r="E2927" s="79" t="str">
        <f>VLOOKUP(G2927,[1]Macrodata_CCF!$A$3:$B$55,2,FALSE)</f>
        <v>#ERROR!</v>
      </c>
      <c r="F2927" s="78">
        <v>0.0</v>
      </c>
      <c r="G2927" s="80">
        <v>14.0</v>
      </c>
      <c r="H2927" s="81">
        <v>132215.0</v>
      </c>
      <c r="I2927" s="81">
        <v>170000.0</v>
      </c>
      <c r="J2927" s="81">
        <v>139015.0</v>
      </c>
      <c r="K2927" s="81">
        <v>170000.0</v>
      </c>
      <c r="L2927" s="82">
        <v>0.1799655948127564</v>
      </c>
      <c r="N2927" s="83">
        <f t="shared" si="1"/>
        <v>0.1799655948</v>
      </c>
      <c r="O2927" s="83">
        <f t="shared" si="2"/>
        <v>0.1799655948</v>
      </c>
      <c r="Q2927" s="83">
        <f t="shared" si="3"/>
        <v>0.2222647059</v>
      </c>
      <c r="R2927" s="83">
        <f t="shared" si="4"/>
        <v>0.1799655948</v>
      </c>
      <c r="S2927" s="83" t="b">
        <f t="shared" si="5"/>
        <v>0</v>
      </c>
      <c r="T2927" s="72"/>
      <c r="U2927" s="72"/>
      <c r="V2927" s="72"/>
      <c r="W2927" s="72"/>
      <c r="X2927" s="72"/>
      <c r="Y2927" s="72"/>
      <c r="Z2927" s="72"/>
      <c r="AA2927" s="72"/>
      <c r="AB2927" s="72"/>
      <c r="AC2927" s="72"/>
      <c r="AD2927" s="72"/>
      <c r="AE2927" s="72"/>
      <c r="AF2927" s="72"/>
      <c r="AG2927" s="72"/>
      <c r="AH2927" s="72"/>
      <c r="AI2927" s="72"/>
      <c r="AJ2927" s="72"/>
      <c r="AK2927" s="72"/>
    </row>
    <row r="2928" ht="14.25" customHeight="1">
      <c r="A2928" s="78">
        <v>2925.0</v>
      </c>
      <c r="C2928" s="78" t="str">
        <f>VLOOKUP(G2928,[1]Macrodata_CCF!$A$3:$D$55,4,FALSE)</f>
        <v>#ERROR!</v>
      </c>
      <c r="E2928" s="79" t="str">
        <f>VLOOKUP(G2928,[1]Macrodata_CCF!$A$3:$B$55,2,FALSE)</f>
        <v>#ERROR!</v>
      </c>
      <c r="F2928" s="78">
        <v>0.0</v>
      </c>
      <c r="G2928" s="80">
        <v>1.0</v>
      </c>
      <c r="H2928" s="81">
        <v>77380.0</v>
      </c>
      <c r="I2928" s="81">
        <v>80000.0</v>
      </c>
      <c r="J2928" s="81">
        <v>78060.0</v>
      </c>
      <c r="K2928" s="81">
        <v>80000.0</v>
      </c>
      <c r="L2928" s="82">
        <v>0.2595419847328244</v>
      </c>
      <c r="N2928" s="83">
        <f t="shared" si="1"/>
        <v>0.2595419847</v>
      </c>
      <c r="O2928" s="83">
        <f t="shared" si="2"/>
        <v>0.2595419847</v>
      </c>
      <c r="Q2928" s="83">
        <f t="shared" si="3"/>
        <v>0.03275</v>
      </c>
      <c r="R2928" s="83">
        <f t="shared" si="4"/>
        <v>0.0085</v>
      </c>
      <c r="S2928" s="83" t="b">
        <f t="shared" si="5"/>
        <v>0</v>
      </c>
      <c r="T2928" s="72"/>
      <c r="U2928" s="72"/>
      <c r="V2928" s="72"/>
      <c r="W2928" s="72"/>
      <c r="X2928" s="72"/>
      <c r="Y2928" s="72"/>
      <c r="Z2928" s="72"/>
      <c r="AA2928" s="72"/>
      <c r="AB2928" s="72"/>
      <c r="AC2928" s="72"/>
      <c r="AD2928" s="72"/>
      <c r="AE2928" s="72"/>
      <c r="AF2928" s="72"/>
      <c r="AG2928" s="72"/>
      <c r="AH2928" s="72"/>
      <c r="AI2928" s="72"/>
      <c r="AJ2928" s="72"/>
      <c r="AK2928" s="72"/>
    </row>
    <row r="2929" ht="14.25" customHeight="1">
      <c r="A2929" s="78">
        <v>2926.0</v>
      </c>
      <c r="C2929" s="78" t="str">
        <f>VLOOKUP(G2929,[1]Macrodata_CCF!$A$3:$D$55,4,FALSE)</f>
        <v>#ERROR!</v>
      </c>
      <c r="E2929" s="79" t="str">
        <f>VLOOKUP(G2929,[1]Macrodata_CCF!$A$3:$B$55,2,FALSE)</f>
        <v>#ERROR!</v>
      </c>
      <c r="F2929" s="78">
        <v>0.0</v>
      </c>
      <c r="G2929" s="80">
        <v>29.0</v>
      </c>
      <c r="H2929" s="81">
        <v>68220.0</v>
      </c>
      <c r="I2929" s="81">
        <v>210000.0</v>
      </c>
      <c r="J2929" s="81">
        <v>95160.0</v>
      </c>
      <c r="K2929" s="81">
        <v>210000.0</v>
      </c>
      <c r="L2929" s="82">
        <v>0.1900126957257723</v>
      </c>
      <c r="N2929" s="83">
        <f t="shared" si="1"/>
        <v>0.1900126957</v>
      </c>
      <c r="O2929" s="83">
        <f t="shared" si="2"/>
        <v>0.1900126957</v>
      </c>
      <c r="Q2929" s="83">
        <f t="shared" si="3"/>
        <v>0.6751428571</v>
      </c>
      <c r="R2929" s="83">
        <f t="shared" si="4"/>
        <v>0.1900126957</v>
      </c>
      <c r="S2929" s="83" t="b">
        <f t="shared" si="5"/>
        <v>0</v>
      </c>
      <c r="T2929" s="72"/>
      <c r="U2929" s="72"/>
      <c r="V2929" s="72"/>
      <c r="W2929" s="72"/>
      <c r="X2929" s="72"/>
      <c r="Y2929" s="72"/>
      <c r="Z2929" s="72"/>
      <c r="AA2929" s="72"/>
      <c r="AB2929" s="72"/>
      <c r="AC2929" s="72"/>
      <c r="AD2929" s="72"/>
      <c r="AE2929" s="72"/>
      <c r="AF2929" s="72"/>
      <c r="AG2929" s="72"/>
      <c r="AH2929" s="72"/>
      <c r="AI2929" s="72"/>
      <c r="AJ2929" s="72"/>
      <c r="AK2929" s="72"/>
    </row>
    <row r="2930" ht="14.25" customHeight="1">
      <c r="A2930" s="78">
        <v>2927.0</v>
      </c>
      <c r="C2930" s="78" t="str">
        <f>VLOOKUP(G2930,[1]Macrodata_CCF!$A$3:$D$55,4,FALSE)</f>
        <v>#ERROR!</v>
      </c>
      <c r="E2930" s="79" t="str">
        <f>VLOOKUP(G2930,[1]Macrodata_CCF!$A$3:$B$55,2,FALSE)</f>
        <v>#ERROR!</v>
      </c>
      <c r="F2930" s="78">
        <v>1.0</v>
      </c>
      <c r="G2930" s="80">
        <v>5.0</v>
      </c>
      <c r="H2930" s="81">
        <v>0.0</v>
      </c>
      <c r="I2930" s="81">
        <v>860000.0</v>
      </c>
      <c r="J2930" s="81">
        <v>352600.0</v>
      </c>
      <c r="K2930" s="81">
        <v>860000.0</v>
      </c>
      <c r="L2930" s="82">
        <v>0.41</v>
      </c>
      <c r="N2930" s="83">
        <f t="shared" si="1"/>
        <v>0.41</v>
      </c>
      <c r="O2930" s="83">
        <f t="shared" si="2"/>
        <v>0.41</v>
      </c>
      <c r="Q2930" s="83">
        <f t="shared" si="3"/>
        <v>1</v>
      </c>
      <c r="R2930" s="83">
        <f t="shared" si="4"/>
        <v>0.41</v>
      </c>
      <c r="S2930" s="83" t="b">
        <f t="shared" si="5"/>
        <v>0</v>
      </c>
      <c r="T2930" s="72"/>
      <c r="U2930" s="72"/>
      <c r="V2930" s="72"/>
      <c r="W2930" s="72"/>
      <c r="X2930" s="72"/>
      <c r="Y2930" s="72"/>
      <c r="Z2930" s="72"/>
      <c r="AA2930" s="72"/>
      <c r="AB2930" s="72"/>
      <c r="AC2930" s="72"/>
      <c r="AD2930" s="72"/>
      <c r="AE2930" s="72"/>
      <c r="AF2930" s="72"/>
      <c r="AG2930" s="72"/>
      <c r="AH2930" s="72"/>
      <c r="AI2930" s="72"/>
      <c r="AJ2930" s="72"/>
      <c r="AK2930" s="72"/>
    </row>
    <row r="2931" ht="14.25" customHeight="1">
      <c r="A2931" s="78">
        <v>2928.0</v>
      </c>
      <c r="C2931" s="78" t="str">
        <f>VLOOKUP(G2931,[1]Macrodata_CCF!$A$3:$D$55,4,FALSE)</f>
        <v>#ERROR!</v>
      </c>
      <c r="E2931" s="79" t="str">
        <f>VLOOKUP(G2931,[1]Macrodata_CCF!$A$3:$B$55,2,FALSE)</f>
        <v>#ERROR!</v>
      </c>
      <c r="F2931" s="78">
        <v>0.0</v>
      </c>
      <c r="G2931" s="80">
        <v>52.0</v>
      </c>
      <c r="H2931" s="81">
        <v>0.0</v>
      </c>
      <c r="I2931" s="81">
        <v>720000.0</v>
      </c>
      <c r="J2931" s="81">
        <v>36000.0</v>
      </c>
      <c r="K2931" s="81">
        <v>720000.0</v>
      </c>
      <c r="L2931" s="82">
        <v>0.05</v>
      </c>
      <c r="N2931" s="83">
        <f t="shared" si="1"/>
        <v>0.05</v>
      </c>
      <c r="O2931" s="83">
        <f t="shared" si="2"/>
        <v>0.05</v>
      </c>
      <c r="Q2931" s="83">
        <f t="shared" si="3"/>
        <v>1</v>
      </c>
      <c r="R2931" s="83">
        <f t="shared" si="4"/>
        <v>0.05</v>
      </c>
      <c r="S2931" s="83" t="b">
        <f t="shared" si="5"/>
        <v>0</v>
      </c>
      <c r="T2931" s="72"/>
      <c r="U2931" s="72"/>
      <c r="V2931" s="72"/>
      <c r="W2931" s="72"/>
      <c r="X2931" s="72"/>
      <c r="Y2931" s="72"/>
      <c r="Z2931" s="72"/>
      <c r="AA2931" s="72"/>
      <c r="AB2931" s="72"/>
      <c r="AC2931" s="72"/>
      <c r="AD2931" s="72"/>
      <c r="AE2931" s="72"/>
      <c r="AF2931" s="72"/>
      <c r="AG2931" s="72"/>
      <c r="AH2931" s="72"/>
      <c r="AI2931" s="72"/>
      <c r="AJ2931" s="72"/>
      <c r="AK2931" s="72"/>
    </row>
    <row r="2932" ht="14.25" customHeight="1">
      <c r="A2932" s="78">
        <v>2929.0</v>
      </c>
      <c r="C2932" s="78" t="str">
        <f>VLOOKUP(G2932,[1]Macrodata_CCF!$A$3:$D$55,4,FALSE)</f>
        <v>#ERROR!</v>
      </c>
      <c r="E2932" s="79" t="str">
        <f>VLOOKUP(G2932,[1]Macrodata_CCF!$A$3:$B$55,2,FALSE)</f>
        <v>#ERROR!</v>
      </c>
      <c r="F2932" s="78">
        <v>0.0</v>
      </c>
      <c r="G2932" s="80">
        <v>46.0</v>
      </c>
      <c r="H2932" s="81">
        <v>312485.0</v>
      </c>
      <c r="I2932" s="81">
        <v>830000.0</v>
      </c>
      <c r="J2932" s="81">
        <v>881750.0</v>
      </c>
      <c r="K2932" s="81">
        <v>1660000.0</v>
      </c>
      <c r="L2932" s="82">
        <v>1.099997101533289</v>
      </c>
      <c r="N2932" s="83">
        <f t="shared" si="1"/>
        <v>1.099997102</v>
      </c>
      <c r="O2932" s="83">
        <f t="shared" si="2"/>
        <v>1</v>
      </c>
      <c r="Q2932" s="83">
        <f t="shared" si="3"/>
        <v>0.6235120482</v>
      </c>
      <c r="R2932" s="83">
        <f t="shared" si="4"/>
        <v>1.099997102</v>
      </c>
      <c r="S2932" s="83" t="b">
        <f t="shared" si="5"/>
        <v>0</v>
      </c>
      <c r="T2932" s="72"/>
      <c r="U2932" s="72"/>
      <c r="V2932" s="72"/>
      <c r="W2932" s="72"/>
      <c r="X2932" s="72"/>
      <c r="Y2932" s="72"/>
      <c r="Z2932" s="72"/>
      <c r="AA2932" s="72"/>
      <c r="AB2932" s="72"/>
      <c r="AC2932" s="72"/>
      <c r="AD2932" s="72"/>
      <c r="AE2932" s="72"/>
      <c r="AF2932" s="72"/>
      <c r="AG2932" s="72"/>
      <c r="AH2932" s="72"/>
      <c r="AI2932" s="72"/>
      <c r="AJ2932" s="72"/>
      <c r="AK2932" s="72"/>
    </row>
    <row r="2933" ht="14.25" customHeight="1">
      <c r="A2933" s="78">
        <v>2930.0</v>
      </c>
      <c r="C2933" s="78" t="str">
        <f>VLOOKUP(G2933,[1]Macrodata_CCF!$A$3:$D$55,4,FALSE)</f>
        <v>#ERROR!</v>
      </c>
      <c r="E2933" s="79" t="str">
        <f>VLOOKUP(G2933,[1]Macrodata_CCF!$A$3:$B$55,2,FALSE)</f>
        <v>#ERROR!</v>
      </c>
      <c r="F2933" s="78">
        <v>0.0</v>
      </c>
      <c r="G2933" s="80">
        <v>11.0</v>
      </c>
      <c r="H2933" s="81">
        <v>373065.0</v>
      </c>
      <c r="I2933" s="81">
        <v>550000.0</v>
      </c>
      <c r="J2933" s="81">
        <v>406685.0</v>
      </c>
      <c r="K2933" s="81">
        <v>990000.0</v>
      </c>
      <c r="L2933" s="82">
        <v>0.1900132817136236</v>
      </c>
      <c r="N2933" s="83">
        <f t="shared" si="1"/>
        <v>0.1900132817</v>
      </c>
      <c r="O2933" s="83">
        <f t="shared" si="2"/>
        <v>0.1900132817</v>
      </c>
      <c r="Q2933" s="83">
        <f t="shared" si="3"/>
        <v>0.3217</v>
      </c>
      <c r="R2933" s="83">
        <f t="shared" si="4"/>
        <v>0.1900132817</v>
      </c>
      <c r="S2933" s="83" t="b">
        <f t="shared" si="5"/>
        <v>0</v>
      </c>
      <c r="T2933" s="72"/>
      <c r="U2933" s="72"/>
      <c r="V2933" s="72"/>
      <c r="W2933" s="72"/>
      <c r="X2933" s="72"/>
      <c r="Y2933" s="72"/>
      <c r="Z2933" s="72"/>
      <c r="AA2933" s="72"/>
      <c r="AB2933" s="72"/>
      <c r="AC2933" s="72"/>
      <c r="AD2933" s="72"/>
      <c r="AE2933" s="72"/>
      <c r="AF2933" s="72"/>
      <c r="AG2933" s="72"/>
      <c r="AH2933" s="72"/>
      <c r="AI2933" s="72"/>
      <c r="AJ2933" s="72"/>
      <c r="AK2933" s="72"/>
    </row>
    <row r="2934" ht="14.25" customHeight="1">
      <c r="A2934" s="78">
        <v>2931.0</v>
      </c>
      <c r="C2934" s="78" t="str">
        <f>VLOOKUP(G2934,[1]Macrodata_CCF!$A$3:$D$55,4,FALSE)</f>
        <v>#ERROR!</v>
      </c>
      <c r="E2934" s="79" t="str">
        <f>VLOOKUP(G2934,[1]Macrodata_CCF!$A$3:$B$55,2,FALSE)</f>
        <v>#ERROR!</v>
      </c>
      <c r="F2934" s="78">
        <v>0.0</v>
      </c>
      <c r="G2934" s="80">
        <v>26.0</v>
      </c>
      <c r="H2934" s="81">
        <v>168175.0</v>
      </c>
      <c r="I2934" s="81">
        <v>520000.0</v>
      </c>
      <c r="J2934" s="81">
        <v>231505.0</v>
      </c>
      <c r="K2934" s="81">
        <v>520000.0</v>
      </c>
      <c r="L2934" s="82">
        <v>0.1800042634832658</v>
      </c>
      <c r="N2934" s="83">
        <f t="shared" si="1"/>
        <v>0.1800042635</v>
      </c>
      <c r="O2934" s="83">
        <f t="shared" si="2"/>
        <v>0.1800042635</v>
      </c>
      <c r="Q2934" s="83">
        <f t="shared" si="3"/>
        <v>0.6765865385</v>
      </c>
      <c r="R2934" s="83">
        <f t="shared" si="4"/>
        <v>0.1800042635</v>
      </c>
      <c r="S2934" s="83" t="b">
        <f t="shared" si="5"/>
        <v>0</v>
      </c>
      <c r="T2934" s="72"/>
      <c r="U2934" s="72"/>
      <c r="V2934" s="72"/>
      <c r="W2934" s="72"/>
      <c r="X2934" s="72"/>
      <c r="Y2934" s="72"/>
      <c r="Z2934" s="72"/>
      <c r="AA2934" s="72"/>
      <c r="AB2934" s="72"/>
      <c r="AC2934" s="72"/>
      <c r="AD2934" s="72"/>
      <c r="AE2934" s="72"/>
      <c r="AF2934" s="72"/>
      <c r="AG2934" s="72"/>
      <c r="AH2934" s="72"/>
      <c r="AI2934" s="72"/>
      <c r="AJ2934" s="72"/>
      <c r="AK2934" s="72"/>
    </row>
    <row r="2935" ht="14.25" customHeight="1">
      <c r="A2935" s="78">
        <v>2932.0</v>
      </c>
      <c r="C2935" s="78" t="str">
        <f>VLOOKUP(G2935,[1]Macrodata_CCF!$A$3:$D$55,4,FALSE)</f>
        <v>#ERROR!</v>
      </c>
      <c r="E2935" s="79" t="str">
        <f>VLOOKUP(G2935,[1]Macrodata_CCF!$A$3:$B$55,2,FALSE)</f>
        <v>#ERROR!</v>
      </c>
      <c r="F2935" s="78">
        <v>0.0</v>
      </c>
      <c r="G2935" s="80">
        <v>2.0</v>
      </c>
      <c r="H2935" s="81">
        <v>607050.0</v>
      </c>
      <c r="I2935" s="81">
        <v>660000.0</v>
      </c>
      <c r="J2935" s="81">
        <v>619230.0</v>
      </c>
      <c r="K2935" s="81">
        <v>660000.0</v>
      </c>
      <c r="L2935" s="82">
        <v>0.230028328611898</v>
      </c>
      <c r="N2935" s="83">
        <f t="shared" si="1"/>
        <v>0.2300283286</v>
      </c>
      <c r="O2935" s="83">
        <f t="shared" si="2"/>
        <v>0.2300283286</v>
      </c>
      <c r="Q2935" s="83">
        <f t="shared" si="3"/>
        <v>0.08022727273</v>
      </c>
      <c r="R2935" s="83">
        <f t="shared" si="4"/>
        <v>0.01845454545</v>
      </c>
      <c r="S2935" s="83" t="b">
        <f t="shared" si="5"/>
        <v>0</v>
      </c>
      <c r="T2935" s="72"/>
      <c r="U2935" s="72"/>
      <c r="V2935" s="72"/>
      <c r="W2935" s="72"/>
      <c r="X2935" s="72"/>
      <c r="Y2935" s="72"/>
      <c r="Z2935" s="72"/>
      <c r="AA2935" s="72"/>
      <c r="AB2935" s="72"/>
      <c r="AC2935" s="72"/>
      <c r="AD2935" s="72"/>
      <c r="AE2935" s="72"/>
      <c r="AF2935" s="72"/>
      <c r="AG2935" s="72"/>
      <c r="AH2935" s="72"/>
      <c r="AI2935" s="72"/>
      <c r="AJ2935" s="72"/>
      <c r="AK2935" s="72"/>
    </row>
    <row r="2936" ht="14.25" customHeight="1">
      <c r="A2936" s="78">
        <v>2933.0</v>
      </c>
      <c r="C2936" s="78" t="str">
        <f>VLOOKUP(G2936,[1]Macrodata_CCF!$A$3:$D$55,4,FALSE)</f>
        <v>#ERROR!</v>
      </c>
      <c r="E2936" s="79" t="str">
        <f>VLOOKUP(G2936,[1]Macrodata_CCF!$A$3:$B$55,2,FALSE)</f>
        <v>#ERROR!</v>
      </c>
      <c r="F2936" s="78">
        <v>0.0</v>
      </c>
      <c r="G2936" s="80">
        <v>7.0</v>
      </c>
      <c r="H2936" s="81">
        <v>476190.0</v>
      </c>
      <c r="I2936" s="81">
        <v>520000.0</v>
      </c>
      <c r="J2936" s="81">
        <v>493275.0</v>
      </c>
      <c r="K2936" s="81">
        <v>520000.0</v>
      </c>
      <c r="L2936" s="82">
        <v>0.3899794567450354</v>
      </c>
      <c r="N2936" s="83">
        <f t="shared" si="1"/>
        <v>0.3899794567</v>
      </c>
      <c r="O2936" s="83">
        <f t="shared" si="2"/>
        <v>0.3899794567</v>
      </c>
      <c r="Q2936" s="83">
        <f t="shared" si="3"/>
        <v>0.08425</v>
      </c>
      <c r="R2936" s="83">
        <f t="shared" si="4"/>
        <v>0.03285576923</v>
      </c>
      <c r="S2936" s="83" t="b">
        <f t="shared" si="5"/>
        <v>0</v>
      </c>
      <c r="T2936" s="72"/>
      <c r="U2936" s="72"/>
      <c r="V2936" s="72"/>
      <c r="W2936" s="72"/>
      <c r="X2936" s="72"/>
      <c r="Y2936" s="72"/>
      <c r="Z2936" s="72"/>
      <c r="AA2936" s="72"/>
      <c r="AB2936" s="72"/>
      <c r="AC2936" s="72"/>
      <c r="AD2936" s="72"/>
      <c r="AE2936" s="72"/>
      <c r="AF2936" s="72"/>
      <c r="AG2936" s="72"/>
      <c r="AH2936" s="72"/>
      <c r="AI2936" s="72"/>
      <c r="AJ2936" s="72"/>
      <c r="AK2936" s="72"/>
    </row>
    <row r="2937" ht="14.25" customHeight="1">
      <c r="A2937" s="78">
        <v>2934.0</v>
      </c>
      <c r="C2937" s="78" t="str">
        <f>VLOOKUP(G2937,[1]Macrodata_CCF!$A$3:$D$55,4,FALSE)</f>
        <v>#ERROR!</v>
      </c>
      <c r="E2937" s="79" t="str">
        <f>VLOOKUP(G2937,[1]Macrodata_CCF!$A$3:$B$55,2,FALSE)</f>
        <v>#ERROR!</v>
      </c>
      <c r="F2937" s="78">
        <v>0.0</v>
      </c>
      <c r="G2937" s="80">
        <v>24.0</v>
      </c>
      <c r="H2937" s="81">
        <v>332715.0</v>
      </c>
      <c r="I2937" s="81">
        <v>770000.0</v>
      </c>
      <c r="J2937" s="81">
        <v>411425.0</v>
      </c>
      <c r="K2937" s="81">
        <v>770000.0</v>
      </c>
      <c r="L2937" s="82">
        <v>0.1799970271104657</v>
      </c>
      <c r="N2937" s="83">
        <f t="shared" si="1"/>
        <v>0.1799970271</v>
      </c>
      <c r="O2937" s="83">
        <f t="shared" si="2"/>
        <v>0.1799970271</v>
      </c>
      <c r="Q2937" s="83">
        <f t="shared" si="3"/>
        <v>0.5679025974</v>
      </c>
      <c r="R2937" s="83">
        <f t="shared" si="4"/>
        <v>0.1799970271</v>
      </c>
      <c r="S2937" s="83" t="b">
        <f t="shared" si="5"/>
        <v>0</v>
      </c>
      <c r="T2937" s="72"/>
      <c r="U2937" s="72"/>
      <c r="V2937" s="72"/>
      <c r="W2937" s="72"/>
      <c r="X2937" s="72"/>
      <c r="Y2937" s="72"/>
      <c r="Z2937" s="72"/>
      <c r="AA2937" s="72"/>
      <c r="AB2937" s="72"/>
      <c r="AC2937" s="72"/>
      <c r="AD2937" s="72"/>
      <c r="AE2937" s="72"/>
      <c r="AF2937" s="72"/>
      <c r="AG2937" s="72"/>
      <c r="AH2937" s="72"/>
      <c r="AI2937" s="72"/>
      <c r="AJ2937" s="72"/>
      <c r="AK2937" s="72"/>
    </row>
    <row r="2938" ht="14.25" customHeight="1">
      <c r="A2938" s="78">
        <v>2935.0</v>
      </c>
      <c r="C2938" s="78" t="str">
        <f>VLOOKUP(G2938,[1]Macrodata_CCF!$A$3:$D$55,4,FALSE)</f>
        <v>#ERROR!</v>
      </c>
      <c r="E2938" s="79" t="str">
        <f>VLOOKUP(G2938,[1]Macrodata_CCF!$A$3:$B$55,2,FALSE)</f>
        <v>#ERROR!</v>
      </c>
      <c r="F2938" s="78">
        <v>0.0</v>
      </c>
      <c r="G2938" s="80">
        <v>43.0</v>
      </c>
      <c r="H2938" s="81">
        <v>210625.0</v>
      </c>
      <c r="I2938" s="81">
        <v>570000.0</v>
      </c>
      <c r="J2938" s="81">
        <v>268125.0</v>
      </c>
      <c r="K2938" s="81">
        <v>570000.0</v>
      </c>
      <c r="L2938" s="82">
        <v>0.16</v>
      </c>
      <c r="N2938" s="83">
        <f t="shared" si="1"/>
        <v>0.16</v>
      </c>
      <c r="O2938" s="83">
        <f t="shared" si="2"/>
        <v>0.16</v>
      </c>
      <c r="Q2938" s="83">
        <f t="shared" si="3"/>
        <v>0.6304824561</v>
      </c>
      <c r="R2938" s="83">
        <f t="shared" si="4"/>
        <v>0.16</v>
      </c>
      <c r="S2938" s="83" t="b">
        <f t="shared" si="5"/>
        <v>0</v>
      </c>
      <c r="T2938" s="72"/>
      <c r="U2938" s="72"/>
      <c r="V2938" s="72"/>
      <c r="W2938" s="72"/>
      <c r="X2938" s="72"/>
      <c r="Y2938" s="72"/>
      <c r="Z2938" s="72"/>
      <c r="AA2938" s="72"/>
      <c r="AB2938" s="72"/>
      <c r="AC2938" s="72"/>
      <c r="AD2938" s="72"/>
      <c r="AE2938" s="72"/>
      <c r="AF2938" s="72"/>
      <c r="AG2938" s="72"/>
      <c r="AH2938" s="72"/>
      <c r="AI2938" s="72"/>
      <c r="AJ2938" s="72"/>
      <c r="AK2938" s="72"/>
    </row>
    <row r="2939" ht="14.25" customHeight="1">
      <c r="A2939" s="78">
        <v>2936.0</v>
      </c>
      <c r="C2939" s="78" t="str">
        <f>VLOOKUP(G2939,[1]Macrodata_CCF!$A$3:$D$55,4,FALSE)</f>
        <v>#ERROR!</v>
      </c>
      <c r="E2939" s="79" t="str">
        <f>VLOOKUP(G2939,[1]Macrodata_CCF!$A$3:$B$55,2,FALSE)</f>
        <v>#ERROR!</v>
      </c>
      <c r="F2939" s="78">
        <v>0.0</v>
      </c>
      <c r="G2939" s="80">
        <v>49.0</v>
      </c>
      <c r="H2939" s="81">
        <v>0.0</v>
      </c>
      <c r="I2939" s="81">
        <v>240000.0</v>
      </c>
      <c r="J2939" s="81">
        <v>12000.0</v>
      </c>
      <c r="K2939" s="81">
        <v>240000.0</v>
      </c>
      <c r="L2939" s="82">
        <v>0.05</v>
      </c>
      <c r="N2939" s="83">
        <f t="shared" si="1"/>
        <v>0.05</v>
      </c>
      <c r="O2939" s="83">
        <f t="shared" si="2"/>
        <v>0.05</v>
      </c>
      <c r="Q2939" s="83">
        <f t="shared" si="3"/>
        <v>1</v>
      </c>
      <c r="R2939" s="83">
        <f t="shared" si="4"/>
        <v>0.05</v>
      </c>
      <c r="S2939" s="83" t="b">
        <f t="shared" si="5"/>
        <v>0</v>
      </c>
      <c r="T2939" s="72"/>
      <c r="U2939" s="72"/>
      <c r="V2939" s="72"/>
      <c r="W2939" s="72"/>
      <c r="X2939" s="72"/>
      <c r="Y2939" s="72"/>
      <c r="Z2939" s="72"/>
      <c r="AA2939" s="72"/>
      <c r="AB2939" s="72"/>
      <c r="AC2939" s="72"/>
      <c r="AD2939" s="72"/>
      <c r="AE2939" s="72"/>
      <c r="AF2939" s="72"/>
      <c r="AG2939" s="72"/>
      <c r="AH2939" s="72"/>
      <c r="AI2939" s="72"/>
      <c r="AJ2939" s="72"/>
      <c r="AK2939" s="72"/>
    </row>
    <row r="2940" ht="14.25" customHeight="1">
      <c r="A2940" s="78">
        <v>2937.0</v>
      </c>
      <c r="C2940" s="78" t="str">
        <f>VLOOKUP(G2940,[1]Macrodata_CCF!$A$3:$D$55,4,FALSE)</f>
        <v>#ERROR!</v>
      </c>
      <c r="E2940" s="79" t="str">
        <f>VLOOKUP(G2940,[1]Macrodata_CCF!$A$3:$B$55,2,FALSE)</f>
        <v>#ERROR!</v>
      </c>
      <c r="F2940" s="78">
        <v>0.0</v>
      </c>
      <c r="G2940" s="80">
        <v>52.0</v>
      </c>
      <c r="H2940" s="81">
        <v>12515.0</v>
      </c>
      <c r="I2940" s="81">
        <v>280000.0</v>
      </c>
      <c r="J2940" s="81">
        <v>36590.0</v>
      </c>
      <c r="K2940" s="81">
        <v>476000.0</v>
      </c>
      <c r="L2940" s="82">
        <v>0.09000504701198198</v>
      </c>
      <c r="N2940" s="83">
        <f t="shared" si="1"/>
        <v>0.09000504701</v>
      </c>
      <c r="O2940" s="83">
        <f t="shared" si="2"/>
        <v>0.09000504701</v>
      </c>
      <c r="Q2940" s="83">
        <f t="shared" si="3"/>
        <v>0.9553035714</v>
      </c>
      <c r="R2940" s="83">
        <f t="shared" si="4"/>
        <v>0.09000504701</v>
      </c>
      <c r="S2940" s="83" t="b">
        <f t="shared" si="5"/>
        <v>0</v>
      </c>
      <c r="T2940" s="72"/>
      <c r="U2940" s="72"/>
      <c r="V2940" s="72"/>
      <c r="W2940" s="72"/>
      <c r="X2940" s="72"/>
      <c r="Y2940" s="72"/>
      <c r="Z2940" s="72"/>
      <c r="AA2940" s="72"/>
      <c r="AB2940" s="72"/>
      <c r="AC2940" s="72"/>
      <c r="AD2940" s="72"/>
      <c r="AE2940" s="72"/>
      <c r="AF2940" s="72"/>
      <c r="AG2940" s="72"/>
      <c r="AH2940" s="72"/>
      <c r="AI2940" s="72"/>
      <c r="AJ2940" s="72"/>
      <c r="AK2940" s="72"/>
    </row>
    <row r="2941" ht="14.25" customHeight="1">
      <c r="A2941" s="78">
        <v>2938.0</v>
      </c>
      <c r="C2941" s="78" t="str">
        <f>VLOOKUP(G2941,[1]Macrodata_CCF!$A$3:$D$55,4,FALSE)</f>
        <v>#ERROR!</v>
      </c>
      <c r="E2941" s="79" t="str">
        <f>VLOOKUP(G2941,[1]Macrodata_CCF!$A$3:$B$55,2,FALSE)</f>
        <v>#ERROR!</v>
      </c>
      <c r="F2941" s="78">
        <v>0.0</v>
      </c>
      <c r="G2941" s="80">
        <v>47.0</v>
      </c>
      <c r="H2941" s="81">
        <v>152880.0</v>
      </c>
      <c r="I2941" s="81">
        <v>260000.0</v>
      </c>
      <c r="J2941" s="81">
        <v>168950.0</v>
      </c>
      <c r="K2941" s="81">
        <v>260000.0</v>
      </c>
      <c r="L2941" s="82">
        <v>0.1500186706497386</v>
      </c>
      <c r="N2941" s="83">
        <f t="shared" si="1"/>
        <v>0.1500186706</v>
      </c>
      <c r="O2941" s="83">
        <f t="shared" si="2"/>
        <v>0.1500186706</v>
      </c>
      <c r="Q2941" s="83">
        <f t="shared" si="3"/>
        <v>0.412</v>
      </c>
      <c r="R2941" s="83">
        <f t="shared" si="4"/>
        <v>0.1500186706</v>
      </c>
      <c r="S2941" s="83" t="b">
        <f t="shared" si="5"/>
        <v>0</v>
      </c>
      <c r="T2941" s="72"/>
      <c r="U2941" s="72"/>
      <c r="V2941" s="72"/>
      <c r="W2941" s="72"/>
      <c r="X2941" s="72"/>
      <c r="Y2941" s="72"/>
      <c r="Z2941" s="72"/>
      <c r="AA2941" s="72"/>
      <c r="AB2941" s="72"/>
      <c r="AC2941" s="72"/>
      <c r="AD2941" s="72"/>
      <c r="AE2941" s="72"/>
      <c r="AF2941" s="72"/>
      <c r="AG2941" s="72"/>
      <c r="AH2941" s="72"/>
      <c r="AI2941" s="72"/>
      <c r="AJ2941" s="72"/>
      <c r="AK2941" s="72"/>
    </row>
    <row r="2942" ht="14.25" customHeight="1">
      <c r="A2942" s="78">
        <v>2939.0</v>
      </c>
      <c r="C2942" s="78" t="str">
        <f>VLOOKUP(G2942,[1]Macrodata_CCF!$A$3:$D$55,4,FALSE)</f>
        <v>#ERROR!</v>
      </c>
      <c r="E2942" s="79" t="str">
        <f>VLOOKUP(G2942,[1]Macrodata_CCF!$A$3:$B$55,2,FALSE)</f>
        <v>#ERROR!</v>
      </c>
      <c r="F2942" s="78">
        <v>0.0</v>
      </c>
      <c r="G2942" s="80">
        <v>20.0</v>
      </c>
      <c r="H2942" s="81">
        <v>443380.0</v>
      </c>
      <c r="I2942" s="81">
        <v>760000.0</v>
      </c>
      <c r="J2942" s="81">
        <v>490875.0</v>
      </c>
      <c r="K2942" s="81">
        <v>1444000.0</v>
      </c>
      <c r="L2942" s="82">
        <v>0.1500063167203588</v>
      </c>
      <c r="N2942" s="83">
        <f t="shared" si="1"/>
        <v>0.1500063167</v>
      </c>
      <c r="O2942" s="83">
        <f t="shared" si="2"/>
        <v>0.1500063167</v>
      </c>
      <c r="Q2942" s="83">
        <f t="shared" si="3"/>
        <v>0.4166052632</v>
      </c>
      <c r="R2942" s="83">
        <f t="shared" si="4"/>
        <v>0.1500063167</v>
      </c>
      <c r="S2942" s="83" t="b">
        <f t="shared" si="5"/>
        <v>0</v>
      </c>
      <c r="T2942" s="72"/>
      <c r="U2942" s="72"/>
      <c r="V2942" s="72"/>
      <c r="W2942" s="72"/>
      <c r="X2942" s="72"/>
      <c r="Y2942" s="72"/>
      <c r="Z2942" s="72"/>
      <c r="AA2942" s="72"/>
      <c r="AB2942" s="72"/>
      <c r="AC2942" s="72"/>
      <c r="AD2942" s="72"/>
      <c r="AE2942" s="72"/>
      <c r="AF2942" s="72"/>
      <c r="AG2942" s="72"/>
      <c r="AH2942" s="72"/>
      <c r="AI2942" s="72"/>
      <c r="AJ2942" s="72"/>
      <c r="AK2942" s="72"/>
    </row>
    <row r="2943" ht="14.25" customHeight="1">
      <c r="A2943" s="78">
        <v>2940.0</v>
      </c>
      <c r="C2943" s="78" t="str">
        <f>VLOOKUP(G2943,[1]Macrodata_CCF!$A$3:$D$55,4,FALSE)</f>
        <v>#ERROR!</v>
      </c>
      <c r="E2943" s="79" t="str">
        <f>VLOOKUP(G2943,[1]Macrodata_CCF!$A$3:$B$55,2,FALSE)</f>
        <v>#ERROR!</v>
      </c>
      <c r="F2943" s="78">
        <v>0.0</v>
      </c>
      <c r="G2943" s="80">
        <v>25.0</v>
      </c>
      <c r="H2943" s="81">
        <v>9830.0</v>
      </c>
      <c r="I2943" s="81">
        <v>150000.0</v>
      </c>
      <c r="J2943" s="81">
        <v>32255.0</v>
      </c>
      <c r="K2943" s="81">
        <v>150000.0</v>
      </c>
      <c r="L2943" s="82">
        <v>0.1599843047727759</v>
      </c>
      <c r="N2943" s="83">
        <f t="shared" si="1"/>
        <v>0.1599843048</v>
      </c>
      <c r="O2943" s="83">
        <f t="shared" si="2"/>
        <v>0.1599843048</v>
      </c>
      <c r="Q2943" s="83">
        <f t="shared" si="3"/>
        <v>0.9344666667</v>
      </c>
      <c r="R2943" s="83">
        <f t="shared" si="4"/>
        <v>0.1599843048</v>
      </c>
      <c r="S2943" s="83" t="b">
        <f t="shared" si="5"/>
        <v>0</v>
      </c>
      <c r="T2943" s="72"/>
      <c r="U2943" s="72"/>
      <c r="V2943" s="72"/>
      <c r="W2943" s="72"/>
      <c r="X2943" s="72"/>
      <c r="Y2943" s="72"/>
      <c r="Z2943" s="72"/>
      <c r="AA2943" s="72"/>
      <c r="AB2943" s="72"/>
      <c r="AC2943" s="72"/>
      <c r="AD2943" s="72"/>
      <c r="AE2943" s="72"/>
      <c r="AF2943" s="72"/>
      <c r="AG2943" s="72"/>
      <c r="AH2943" s="72"/>
      <c r="AI2943" s="72"/>
      <c r="AJ2943" s="72"/>
      <c r="AK2943" s="72"/>
    </row>
    <row r="2944" ht="14.25" customHeight="1">
      <c r="A2944" s="78">
        <v>2941.0</v>
      </c>
      <c r="C2944" s="78" t="str">
        <f>VLOOKUP(G2944,[1]Macrodata_CCF!$A$3:$D$55,4,FALSE)</f>
        <v>#ERROR!</v>
      </c>
      <c r="E2944" s="79" t="str">
        <f>VLOOKUP(G2944,[1]Macrodata_CCF!$A$3:$B$55,2,FALSE)</f>
        <v>#ERROR!</v>
      </c>
      <c r="F2944" s="78">
        <v>0.0</v>
      </c>
      <c r="G2944" s="80">
        <v>45.0</v>
      </c>
      <c r="H2944" s="81">
        <v>69740.0</v>
      </c>
      <c r="I2944" s="81">
        <v>880000.0</v>
      </c>
      <c r="J2944" s="81">
        <v>207485.0</v>
      </c>
      <c r="K2944" s="81">
        <v>1408000.0</v>
      </c>
      <c r="L2944" s="82">
        <v>0.1700009873373979</v>
      </c>
      <c r="N2944" s="83">
        <f t="shared" si="1"/>
        <v>0.1700009873</v>
      </c>
      <c r="O2944" s="83">
        <f t="shared" si="2"/>
        <v>0.1700009873</v>
      </c>
      <c r="Q2944" s="83">
        <f t="shared" si="3"/>
        <v>0.92075</v>
      </c>
      <c r="R2944" s="83">
        <f t="shared" si="4"/>
        <v>0.1700009873</v>
      </c>
      <c r="S2944" s="83" t="b">
        <f t="shared" si="5"/>
        <v>0</v>
      </c>
      <c r="T2944" s="72"/>
      <c r="U2944" s="72"/>
      <c r="V2944" s="72"/>
      <c r="W2944" s="72"/>
      <c r="X2944" s="72"/>
      <c r="Y2944" s="72"/>
      <c r="Z2944" s="72"/>
      <c r="AA2944" s="72"/>
      <c r="AB2944" s="72"/>
      <c r="AC2944" s="72"/>
      <c r="AD2944" s="72"/>
      <c r="AE2944" s="72"/>
      <c r="AF2944" s="72"/>
      <c r="AG2944" s="72"/>
      <c r="AH2944" s="72"/>
      <c r="AI2944" s="72"/>
      <c r="AJ2944" s="72"/>
      <c r="AK2944" s="72"/>
    </row>
    <row r="2945" ht="14.25" customHeight="1">
      <c r="A2945" s="78">
        <v>2942.0</v>
      </c>
      <c r="C2945" s="78" t="str">
        <f>VLOOKUP(G2945,[1]Macrodata_CCF!$A$3:$D$55,4,FALSE)</f>
        <v>#ERROR!</v>
      </c>
      <c r="E2945" s="79" t="str">
        <f>VLOOKUP(G2945,[1]Macrodata_CCF!$A$3:$B$55,2,FALSE)</f>
        <v>#ERROR!</v>
      </c>
      <c r="F2945" s="78">
        <v>0.0</v>
      </c>
      <c r="G2945" s="80">
        <v>37.0</v>
      </c>
      <c r="H2945" s="81">
        <v>240800.0</v>
      </c>
      <c r="I2945" s="81">
        <v>900000.0</v>
      </c>
      <c r="J2945" s="81">
        <v>300130.0</v>
      </c>
      <c r="K2945" s="81">
        <v>900000.0</v>
      </c>
      <c r="L2945" s="82">
        <v>0.09000303398058253</v>
      </c>
      <c r="N2945" s="83">
        <f t="shared" si="1"/>
        <v>0.09000303398</v>
      </c>
      <c r="O2945" s="83">
        <f t="shared" si="2"/>
        <v>0.09000303398</v>
      </c>
      <c r="Q2945" s="83">
        <f t="shared" si="3"/>
        <v>0.7324444444</v>
      </c>
      <c r="R2945" s="83">
        <f t="shared" si="4"/>
        <v>0.09000303398</v>
      </c>
      <c r="S2945" s="83" t="b">
        <f t="shared" si="5"/>
        <v>0</v>
      </c>
      <c r="T2945" s="72"/>
      <c r="U2945" s="72"/>
      <c r="V2945" s="72"/>
      <c r="W2945" s="72"/>
      <c r="X2945" s="72"/>
      <c r="Y2945" s="72"/>
      <c r="Z2945" s="72"/>
      <c r="AA2945" s="72"/>
      <c r="AB2945" s="72"/>
      <c r="AC2945" s="72"/>
      <c r="AD2945" s="72"/>
      <c r="AE2945" s="72"/>
      <c r="AF2945" s="72"/>
      <c r="AG2945" s="72"/>
      <c r="AH2945" s="72"/>
      <c r="AI2945" s="72"/>
      <c r="AJ2945" s="72"/>
      <c r="AK2945" s="72"/>
    </row>
    <row r="2946" ht="14.25" customHeight="1">
      <c r="A2946" s="78">
        <v>2943.0</v>
      </c>
      <c r="C2946" s="78" t="str">
        <f>VLOOKUP(G2946,[1]Macrodata_CCF!$A$3:$D$55,4,FALSE)</f>
        <v>#ERROR!</v>
      </c>
      <c r="E2946" s="79" t="str">
        <f>VLOOKUP(G2946,[1]Macrodata_CCF!$A$3:$B$55,2,FALSE)</f>
        <v>#ERROR!</v>
      </c>
      <c r="F2946" s="78">
        <v>0.0</v>
      </c>
      <c r="G2946" s="80">
        <v>41.0</v>
      </c>
      <c r="H2946" s="81">
        <v>367515.0</v>
      </c>
      <c r="I2946" s="81">
        <v>760000.0</v>
      </c>
      <c r="J2946" s="81">
        <v>477410.0</v>
      </c>
      <c r="K2946" s="81">
        <v>760000.0</v>
      </c>
      <c r="L2946" s="82">
        <v>0.2799979617055429</v>
      </c>
      <c r="N2946" s="83">
        <f t="shared" si="1"/>
        <v>0.2799979617</v>
      </c>
      <c r="O2946" s="83">
        <f t="shared" si="2"/>
        <v>0.2799979617</v>
      </c>
      <c r="Q2946" s="83">
        <f t="shared" si="3"/>
        <v>0.5164276316</v>
      </c>
      <c r="R2946" s="83">
        <f t="shared" si="4"/>
        <v>0.2799979617</v>
      </c>
      <c r="S2946" s="83" t="b">
        <f t="shared" si="5"/>
        <v>0</v>
      </c>
      <c r="T2946" s="72"/>
      <c r="U2946" s="72"/>
      <c r="V2946" s="72"/>
      <c r="W2946" s="72"/>
      <c r="X2946" s="72"/>
      <c r="Y2946" s="72"/>
      <c r="Z2946" s="72"/>
      <c r="AA2946" s="72"/>
      <c r="AB2946" s="72"/>
      <c r="AC2946" s="72"/>
      <c r="AD2946" s="72"/>
      <c r="AE2946" s="72"/>
      <c r="AF2946" s="72"/>
      <c r="AG2946" s="72"/>
      <c r="AH2946" s="72"/>
      <c r="AI2946" s="72"/>
      <c r="AJ2946" s="72"/>
      <c r="AK2946" s="72"/>
    </row>
    <row r="2947" ht="14.25" customHeight="1">
      <c r="A2947" s="78">
        <v>2944.0</v>
      </c>
      <c r="C2947" s="78" t="str">
        <f>VLOOKUP(G2947,[1]Macrodata_CCF!$A$3:$D$55,4,FALSE)</f>
        <v>#ERROR!</v>
      </c>
      <c r="E2947" s="79" t="str">
        <f>VLOOKUP(G2947,[1]Macrodata_CCF!$A$3:$B$55,2,FALSE)</f>
        <v>#ERROR!</v>
      </c>
      <c r="F2947" s="78">
        <v>0.0</v>
      </c>
      <c r="G2947" s="80">
        <v>48.0</v>
      </c>
      <c r="H2947" s="81">
        <v>404325.0</v>
      </c>
      <c r="I2947" s="81">
        <v>570000.0</v>
      </c>
      <c r="J2947" s="81">
        <v>437460.0</v>
      </c>
      <c r="K2947" s="81">
        <v>570000.0</v>
      </c>
      <c r="L2947" s="82">
        <v>0.2</v>
      </c>
      <c r="N2947" s="83">
        <f t="shared" si="1"/>
        <v>0.2</v>
      </c>
      <c r="O2947" s="83">
        <f t="shared" si="2"/>
        <v>0.2</v>
      </c>
      <c r="Q2947" s="83">
        <f t="shared" si="3"/>
        <v>0.2906578947</v>
      </c>
      <c r="R2947" s="83">
        <f t="shared" si="4"/>
        <v>0.2</v>
      </c>
      <c r="S2947" s="83" t="b">
        <f t="shared" si="5"/>
        <v>0</v>
      </c>
      <c r="T2947" s="72"/>
      <c r="U2947" s="72"/>
      <c r="V2947" s="72"/>
      <c r="W2947" s="72"/>
      <c r="X2947" s="72"/>
      <c r="Y2947" s="72"/>
      <c r="Z2947" s="72"/>
      <c r="AA2947" s="72"/>
      <c r="AB2947" s="72"/>
      <c r="AC2947" s="72"/>
      <c r="AD2947" s="72"/>
      <c r="AE2947" s="72"/>
      <c r="AF2947" s="72"/>
      <c r="AG2947" s="72"/>
      <c r="AH2947" s="72"/>
      <c r="AI2947" s="72"/>
      <c r="AJ2947" s="72"/>
      <c r="AK2947" s="72"/>
    </row>
    <row r="2948" ht="14.25" customHeight="1">
      <c r="A2948" s="78">
        <v>2945.0</v>
      </c>
      <c r="C2948" s="78" t="str">
        <f>VLOOKUP(G2948,[1]Macrodata_CCF!$A$3:$D$55,4,FALSE)</f>
        <v>#ERROR!</v>
      </c>
      <c r="E2948" s="79" t="str">
        <f>VLOOKUP(G2948,[1]Macrodata_CCF!$A$3:$B$55,2,FALSE)</f>
        <v>#ERROR!</v>
      </c>
      <c r="F2948" s="78">
        <v>0.0</v>
      </c>
      <c r="G2948" s="80">
        <v>33.0</v>
      </c>
      <c r="H2948" s="81">
        <v>212090.0</v>
      </c>
      <c r="I2948" s="81">
        <v>380000.0</v>
      </c>
      <c r="J2948" s="81">
        <v>245670.0</v>
      </c>
      <c r="K2948" s="81">
        <v>380000.0</v>
      </c>
      <c r="L2948" s="82">
        <v>0.1999880888571259</v>
      </c>
      <c r="N2948" s="83">
        <f t="shared" si="1"/>
        <v>0.1999880889</v>
      </c>
      <c r="O2948" s="83">
        <f t="shared" si="2"/>
        <v>0.1999880889</v>
      </c>
      <c r="Q2948" s="83">
        <f t="shared" si="3"/>
        <v>0.4418684211</v>
      </c>
      <c r="R2948" s="83">
        <f t="shared" si="4"/>
        <v>0.1999880889</v>
      </c>
      <c r="S2948" s="83" t="b">
        <f t="shared" si="5"/>
        <v>0</v>
      </c>
      <c r="T2948" s="72"/>
      <c r="U2948" s="72"/>
      <c r="V2948" s="72"/>
      <c r="W2948" s="72"/>
      <c r="X2948" s="72"/>
      <c r="Y2948" s="72"/>
      <c r="Z2948" s="72"/>
      <c r="AA2948" s="72"/>
      <c r="AB2948" s="72"/>
      <c r="AC2948" s="72"/>
      <c r="AD2948" s="72"/>
      <c r="AE2948" s="72"/>
      <c r="AF2948" s="72"/>
      <c r="AG2948" s="72"/>
      <c r="AH2948" s="72"/>
      <c r="AI2948" s="72"/>
      <c r="AJ2948" s="72"/>
      <c r="AK2948" s="72"/>
    </row>
    <row r="2949" ht="14.25" customHeight="1">
      <c r="A2949" s="78">
        <v>2946.0</v>
      </c>
      <c r="C2949" s="78" t="str">
        <f>VLOOKUP(G2949,[1]Macrodata_CCF!$A$3:$D$55,4,FALSE)</f>
        <v>#ERROR!</v>
      </c>
      <c r="E2949" s="79" t="str">
        <f>VLOOKUP(G2949,[1]Macrodata_CCF!$A$3:$B$55,2,FALSE)</f>
        <v>#ERROR!</v>
      </c>
      <c r="F2949" s="78">
        <v>0.0</v>
      </c>
      <c r="G2949" s="80">
        <v>19.0</v>
      </c>
      <c r="H2949" s="81">
        <v>86115.0</v>
      </c>
      <c r="I2949" s="81">
        <v>190000.0</v>
      </c>
      <c r="J2949" s="81">
        <v>102735.0</v>
      </c>
      <c r="K2949" s="81">
        <v>190000.0</v>
      </c>
      <c r="L2949" s="82">
        <v>0.1599845983539491</v>
      </c>
      <c r="N2949" s="83">
        <f t="shared" si="1"/>
        <v>0.1599845984</v>
      </c>
      <c r="O2949" s="83">
        <f t="shared" si="2"/>
        <v>0.1599845984</v>
      </c>
      <c r="Q2949" s="83">
        <f t="shared" si="3"/>
        <v>0.5467631579</v>
      </c>
      <c r="R2949" s="83">
        <f t="shared" si="4"/>
        <v>0.1599845984</v>
      </c>
      <c r="S2949" s="83" t="b">
        <f t="shared" si="5"/>
        <v>0</v>
      </c>
      <c r="T2949" s="72"/>
      <c r="U2949" s="72"/>
      <c r="V2949" s="72"/>
      <c r="W2949" s="72"/>
      <c r="X2949" s="72"/>
      <c r="Y2949" s="72"/>
      <c r="Z2949" s="72"/>
      <c r="AA2949" s="72"/>
      <c r="AB2949" s="72"/>
      <c r="AC2949" s="72"/>
      <c r="AD2949" s="72"/>
      <c r="AE2949" s="72"/>
      <c r="AF2949" s="72"/>
      <c r="AG2949" s="72"/>
      <c r="AH2949" s="72"/>
      <c r="AI2949" s="72"/>
      <c r="AJ2949" s="72"/>
      <c r="AK2949" s="72"/>
    </row>
    <row r="2950" ht="14.25" customHeight="1">
      <c r="A2950" s="78">
        <v>2947.0</v>
      </c>
      <c r="C2950" s="78" t="str">
        <f>VLOOKUP(G2950,[1]Macrodata_CCF!$A$3:$D$55,4,FALSE)</f>
        <v>#ERROR!</v>
      </c>
      <c r="E2950" s="79" t="str">
        <f>VLOOKUP(G2950,[1]Macrodata_CCF!$A$3:$B$55,2,FALSE)</f>
        <v>#ERROR!</v>
      </c>
      <c r="F2950" s="78">
        <v>0.0</v>
      </c>
      <c r="G2950" s="80">
        <v>3.0</v>
      </c>
      <c r="H2950" s="81">
        <v>66920.0</v>
      </c>
      <c r="I2950" s="81">
        <v>100000.0</v>
      </c>
      <c r="J2950" s="81">
        <v>66590.0</v>
      </c>
      <c r="K2950" s="81">
        <v>100000.0</v>
      </c>
      <c r="L2950" s="82">
        <v>-0.009975816203143894</v>
      </c>
      <c r="N2950" s="83">
        <f t="shared" si="1"/>
        <v>-0.009975816203</v>
      </c>
      <c r="O2950" s="83">
        <f t="shared" si="2"/>
        <v>0</v>
      </c>
      <c r="Q2950" s="83">
        <f t="shared" si="3"/>
        <v>0.3308</v>
      </c>
      <c r="R2950" s="83">
        <f t="shared" si="4"/>
        <v>-0.009975816203</v>
      </c>
      <c r="S2950" s="83" t="b">
        <f t="shared" si="5"/>
        <v>0</v>
      </c>
      <c r="T2950" s="72"/>
      <c r="U2950" s="72"/>
      <c r="V2950" s="72"/>
      <c r="W2950" s="72"/>
      <c r="X2950" s="72"/>
      <c r="Y2950" s="72"/>
      <c r="Z2950" s="72"/>
      <c r="AA2950" s="72"/>
      <c r="AB2950" s="72"/>
      <c r="AC2950" s="72"/>
      <c r="AD2950" s="72"/>
      <c r="AE2950" s="72"/>
      <c r="AF2950" s="72"/>
      <c r="AG2950" s="72"/>
      <c r="AH2950" s="72"/>
      <c r="AI2950" s="72"/>
      <c r="AJ2950" s="72"/>
      <c r="AK2950" s="72"/>
    </row>
    <row r="2951" ht="14.25" customHeight="1">
      <c r="A2951" s="78">
        <v>2948.0</v>
      </c>
      <c r="C2951" s="78" t="str">
        <f>VLOOKUP(G2951,[1]Macrodata_CCF!$A$3:$D$55,4,FALSE)</f>
        <v>#ERROR!</v>
      </c>
      <c r="E2951" s="79" t="str">
        <f>VLOOKUP(G2951,[1]Macrodata_CCF!$A$3:$B$55,2,FALSE)</f>
        <v>#ERROR!</v>
      </c>
      <c r="F2951" s="78">
        <v>0.0</v>
      </c>
      <c r="G2951" s="80">
        <v>46.0</v>
      </c>
      <c r="H2951" s="81">
        <v>59925.0</v>
      </c>
      <c r="I2951" s="81">
        <v>70000.0</v>
      </c>
      <c r="J2951" s="81">
        <v>61535.0</v>
      </c>
      <c r="K2951" s="81">
        <v>70000.0</v>
      </c>
      <c r="L2951" s="82">
        <v>0.1598014888337469</v>
      </c>
      <c r="N2951" s="83">
        <f t="shared" si="1"/>
        <v>0.1598014888</v>
      </c>
      <c r="O2951" s="83">
        <f t="shared" si="2"/>
        <v>0.1598014888</v>
      </c>
      <c r="Q2951" s="83">
        <f t="shared" si="3"/>
        <v>0.1439285714</v>
      </c>
      <c r="R2951" s="83">
        <f t="shared" si="4"/>
        <v>0.1598014888</v>
      </c>
      <c r="S2951" s="83" t="b">
        <f t="shared" si="5"/>
        <v>0</v>
      </c>
      <c r="T2951" s="72"/>
      <c r="U2951" s="72"/>
      <c r="V2951" s="72"/>
      <c r="W2951" s="72"/>
      <c r="X2951" s="72"/>
      <c r="Y2951" s="72"/>
      <c r="Z2951" s="72"/>
      <c r="AA2951" s="72"/>
      <c r="AB2951" s="72"/>
      <c r="AC2951" s="72"/>
      <c r="AD2951" s="72"/>
      <c r="AE2951" s="72"/>
      <c r="AF2951" s="72"/>
      <c r="AG2951" s="72"/>
      <c r="AH2951" s="72"/>
      <c r="AI2951" s="72"/>
      <c r="AJ2951" s="72"/>
      <c r="AK2951" s="72"/>
    </row>
    <row r="2952" ht="14.25" customHeight="1">
      <c r="A2952" s="78">
        <v>2949.0</v>
      </c>
      <c r="C2952" s="78" t="str">
        <f>VLOOKUP(G2952,[1]Macrodata_CCF!$A$3:$D$55,4,FALSE)</f>
        <v>#ERROR!</v>
      </c>
      <c r="E2952" s="79" t="str">
        <f>VLOOKUP(G2952,[1]Macrodata_CCF!$A$3:$B$55,2,FALSE)</f>
        <v>#ERROR!</v>
      </c>
      <c r="F2952" s="78">
        <v>0.0</v>
      </c>
      <c r="G2952" s="80">
        <v>37.0</v>
      </c>
      <c r="H2952" s="81">
        <v>0.0</v>
      </c>
      <c r="I2952" s="81">
        <v>220000.0</v>
      </c>
      <c r="J2952" s="81">
        <v>6600.0</v>
      </c>
      <c r="K2952" s="81">
        <v>220000.0</v>
      </c>
      <c r="L2952" s="82">
        <v>0.03</v>
      </c>
      <c r="N2952" s="83">
        <f t="shared" si="1"/>
        <v>0.03</v>
      </c>
      <c r="O2952" s="83">
        <f t="shared" si="2"/>
        <v>0.03</v>
      </c>
      <c r="Q2952" s="83">
        <f t="shared" si="3"/>
        <v>1</v>
      </c>
      <c r="R2952" s="83">
        <f t="shared" si="4"/>
        <v>0.03</v>
      </c>
      <c r="S2952" s="83" t="b">
        <f t="shared" si="5"/>
        <v>0</v>
      </c>
      <c r="T2952" s="72"/>
      <c r="U2952" s="72"/>
      <c r="V2952" s="72"/>
      <c r="W2952" s="72"/>
      <c r="X2952" s="72"/>
      <c r="Y2952" s="72"/>
      <c r="Z2952" s="72"/>
      <c r="AA2952" s="72"/>
      <c r="AB2952" s="72"/>
      <c r="AC2952" s="72"/>
      <c r="AD2952" s="72"/>
      <c r="AE2952" s="72"/>
      <c r="AF2952" s="72"/>
      <c r="AG2952" s="72"/>
      <c r="AH2952" s="72"/>
      <c r="AI2952" s="72"/>
      <c r="AJ2952" s="72"/>
      <c r="AK2952" s="72"/>
    </row>
    <row r="2953" ht="14.25" customHeight="1">
      <c r="A2953" s="78">
        <v>2950.0</v>
      </c>
      <c r="C2953" s="78" t="str">
        <f>VLOOKUP(G2953,[1]Macrodata_CCF!$A$3:$D$55,4,FALSE)</f>
        <v>#ERROR!</v>
      </c>
      <c r="E2953" s="79" t="str">
        <f>VLOOKUP(G2953,[1]Macrodata_CCF!$A$3:$B$55,2,FALSE)</f>
        <v>#ERROR!</v>
      </c>
      <c r="F2953" s="78">
        <v>0.0</v>
      </c>
      <c r="G2953" s="80">
        <v>14.0</v>
      </c>
      <c r="H2953" s="81">
        <v>0.0</v>
      </c>
      <c r="I2953" s="81">
        <v>340000.0</v>
      </c>
      <c r="J2953" s="81">
        <v>51000.0</v>
      </c>
      <c r="K2953" s="81">
        <v>340000.0</v>
      </c>
      <c r="L2953" s="82">
        <v>0.15</v>
      </c>
      <c r="N2953" s="83">
        <f t="shared" si="1"/>
        <v>0.15</v>
      </c>
      <c r="O2953" s="83">
        <f t="shared" si="2"/>
        <v>0.15</v>
      </c>
      <c r="Q2953" s="83">
        <f t="shared" si="3"/>
        <v>1</v>
      </c>
      <c r="R2953" s="83">
        <f t="shared" si="4"/>
        <v>0.15</v>
      </c>
      <c r="S2953" s="83" t="b">
        <f t="shared" si="5"/>
        <v>0</v>
      </c>
      <c r="T2953" s="72"/>
      <c r="U2953" s="72"/>
      <c r="V2953" s="72"/>
      <c r="W2953" s="72"/>
      <c r="X2953" s="72"/>
      <c r="Y2953" s="72"/>
      <c r="Z2953" s="72"/>
      <c r="AA2953" s="72"/>
      <c r="AB2953" s="72"/>
      <c r="AC2953" s="72"/>
      <c r="AD2953" s="72"/>
      <c r="AE2953" s="72"/>
      <c r="AF2953" s="72"/>
      <c r="AG2953" s="72"/>
      <c r="AH2953" s="72"/>
      <c r="AI2953" s="72"/>
      <c r="AJ2953" s="72"/>
      <c r="AK2953" s="72"/>
    </row>
    <row r="2954" ht="14.25" customHeight="1">
      <c r="A2954" s="78">
        <v>2951.0</v>
      </c>
      <c r="C2954" s="78" t="str">
        <f>VLOOKUP(G2954,[1]Macrodata_CCF!$A$3:$D$55,4,FALSE)</f>
        <v>#ERROR!</v>
      </c>
      <c r="E2954" s="79" t="str">
        <f>VLOOKUP(G2954,[1]Macrodata_CCF!$A$3:$B$55,2,FALSE)</f>
        <v>#ERROR!</v>
      </c>
      <c r="F2954" s="78">
        <v>0.0</v>
      </c>
      <c r="G2954" s="80">
        <v>28.0</v>
      </c>
      <c r="H2954" s="81">
        <v>155285.0</v>
      </c>
      <c r="I2954" s="81">
        <v>430000.0</v>
      </c>
      <c r="J2954" s="81">
        <v>210230.0</v>
      </c>
      <c r="K2954" s="81">
        <v>430000.0</v>
      </c>
      <c r="L2954" s="82">
        <v>0.2000072802722822</v>
      </c>
      <c r="N2954" s="83">
        <f t="shared" si="1"/>
        <v>0.2000072803</v>
      </c>
      <c r="O2954" s="83">
        <f t="shared" si="2"/>
        <v>0.2000072803</v>
      </c>
      <c r="Q2954" s="83">
        <f t="shared" si="3"/>
        <v>0.638872093</v>
      </c>
      <c r="R2954" s="83">
        <f t="shared" si="4"/>
        <v>0.2000072803</v>
      </c>
      <c r="S2954" s="83" t="b">
        <f t="shared" si="5"/>
        <v>0</v>
      </c>
      <c r="T2954" s="72"/>
      <c r="U2954" s="72"/>
      <c r="V2954" s="72"/>
      <c r="W2954" s="72"/>
      <c r="X2954" s="72"/>
      <c r="Y2954" s="72"/>
      <c r="Z2954" s="72"/>
      <c r="AA2954" s="72"/>
      <c r="AB2954" s="72"/>
      <c r="AC2954" s="72"/>
      <c r="AD2954" s="72"/>
      <c r="AE2954" s="72"/>
      <c r="AF2954" s="72"/>
      <c r="AG2954" s="72"/>
      <c r="AH2954" s="72"/>
      <c r="AI2954" s="72"/>
      <c r="AJ2954" s="72"/>
      <c r="AK2954" s="72"/>
    </row>
    <row r="2955" ht="14.25" customHeight="1">
      <c r="A2955" s="78">
        <v>2952.0</v>
      </c>
      <c r="C2955" s="78" t="str">
        <f>VLOOKUP(G2955,[1]Macrodata_CCF!$A$3:$D$55,4,FALSE)</f>
        <v>#ERROR!</v>
      </c>
      <c r="E2955" s="79" t="str">
        <f>VLOOKUP(G2955,[1]Macrodata_CCF!$A$3:$B$55,2,FALSE)</f>
        <v>#ERROR!</v>
      </c>
      <c r="F2955" s="78">
        <v>0.0</v>
      </c>
      <c r="G2955" s="80">
        <v>7.0</v>
      </c>
      <c r="H2955" s="81">
        <v>92640.0</v>
      </c>
      <c r="I2955" s="81">
        <v>250000.0</v>
      </c>
      <c r="J2955" s="81">
        <v>146140.0</v>
      </c>
      <c r="K2955" s="81">
        <v>250000.0</v>
      </c>
      <c r="L2955" s="82">
        <v>0.3399847483477377</v>
      </c>
      <c r="N2955" s="83">
        <f t="shared" si="1"/>
        <v>0.3399847483</v>
      </c>
      <c r="O2955" s="83">
        <f t="shared" si="2"/>
        <v>0.3399847483</v>
      </c>
      <c r="Q2955" s="83">
        <f t="shared" si="3"/>
        <v>0.62944</v>
      </c>
      <c r="R2955" s="83">
        <f t="shared" si="4"/>
        <v>0.3399847483</v>
      </c>
      <c r="S2955" s="83" t="b">
        <f t="shared" si="5"/>
        <v>0</v>
      </c>
      <c r="T2955" s="72"/>
      <c r="U2955" s="72"/>
      <c r="V2955" s="72"/>
      <c r="W2955" s="72"/>
      <c r="X2955" s="72"/>
      <c r="Y2955" s="72"/>
      <c r="Z2955" s="72"/>
      <c r="AA2955" s="72"/>
      <c r="AB2955" s="72"/>
      <c r="AC2955" s="72"/>
      <c r="AD2955" s="72"/>
      <c r="AE2955" s="72"/>
      <c r="AF2955" s="72"/>
      <c r="AG2955" s="72"/>
      <c r="AH2955" s="72"/>
      <c r="AI2955" s="72"/>
      <c r="AJ2955" s="72"/>
      <c r="AK2955" s="72"/>
    </row>
    <row r="2956" ht="14.25" customHeight="1">
      <c r="A2956" s="78">
        <v>2953.0</v>
      </c>
      <c r="C2956" s="78" t="str">
        <f>VLOOKUP(G2956,[1]Macrodata_CCF!$A$3:$D$55,4,FALSE)</f>
        <v>#ERROR!</v>
      </c>
      <c r="E2956" s="79" t="str">
        <f>VLOOKUP(G2956,[1]Macrodata_CCF!$A$3:$B$55,2,FALSE)</f>
        <v>#ERROR!</v>
      </c>
      <c r="F2956" s="78">
        <v>1.0</v>
      </c>
      <c r="G2956" s="80">
        <v>46.0</v>
      </c>
      <c r="H2956" s="81">
        <v>508165.0</v>
      </c>
      <c r="I2956" s="81">
        <v>810000.0</v>
      </c>
      <c r="J2956" s="81">
        <v>647010.0</v>
      </c>
      <c r="K2956" s="81">
        <v>810000.0</v>
      </c>
      <c r="L2956" s="82">
        <v>0.4600029817615585</v>
      </c>
      <c r="N2956" s="83">
        <f t="shared" si="1"/>
        <v>0.4600029818</v>
      </c>
      <c r="O2956" s="83">
        <f t="shared" si="2"/>
        <v>0.4600029818</v>
      </c>
      <c r="Q2956" s="83">
        <f t="shared" si="3"/>
        <v>0.3726358025</v>
      </c>
      <c r="R2956" s="83">
        <f t="shared" si="4"/>
        <v>0.4600029818</v>
      </c>
      <c r="S2956" s="83" t="b">
        <f t="shared" si="5"/>
        <v>0</v>
      </c>
      <c r="T2956" s="72"/>
      <c r="U2956" s="72"/>
      <c r="V2956" s="72"/>
      <c r="W2956" s="72"/>
      <c r="X2956" s="72"/>
      <c r="Y2956" s="72"/>
      <c r="Z2956" s="72"/>
      <c r="AA2956" s="72"/>
      <c r="AB2956" s="72"/>
      <c r="AC2956" s="72"/>
      <c r="AD2956" s="72"/>
      <c r="AE2956" s="72"/>
      <c r="AF2956" s="72"/>
      <c r="AG2956" s="72"/>
      <c r="AH2956" s="72"/>
      <c r="AI2956" s="72"/>
      <c r="AJ2956" s="72"/>
      <c r="AK2956" s="72"/>
    </row>
    <row r="2957" ht="14.25" customHeight="1">
      <c r="A2957" s="78">
        <v>2954.0</v>
      </c>
      <c r="C2957" s="78" t="str">
        <f>VLOOKUP(G2957,[1]Macrodata_CCF!$A$3:$D$55,4,FALSE)</f>
        <v>#ERROR!</v>
      </c>
      <c r="E2957" s="79" t="str">
        <f>VLOOKUP(G2957,[1]Macrodata_CCF!$A$3:$B$55,2,FALSE)</f>
        <v>#ERROR!</v>
      </c>
      <c r="F2957" s="78">
        <v>0.0</v>
      </c>
      <c r="G2957" s="80">
        <v>14.0</v>
      </c>
      <c r="H2957" s="81">
        <v>271835.0</v>
      </c>
      <c r="I2957" s="81">
        <v>920000.0</v>
      </c>
      <c r="J2957" s="81">
        <v>375540.0</v>
      </c>
      <c r="K2957" s="81">
        <v>920000.0</v>
      </c>
      <c r="L2957" s="82">
        <v>0.1599978400561586</v>
      </c>
      <c r="N2957" s="83">
        <f t="shared" si="1"/>
        <v>0.1599978401</v>
      </c>
      <c r="O2957" s="83">
        <f t="shared" si="2"/>
        <v>0.1599978401</v>
      </c>
      <c r="Q2957" s="83">
        <f t="shared" si="3"/>
        <v>0.7045271739</v>
      </c>
      <c r="R2957" s="83">
        <f t="shared" si="4"/>
        <v>0.1599978401</v>
      </c>
      <c r="S2957" s="83" t="b">
        <f t="shared" si="5"/>
        <v>0</v>
      </c>
      <c r="T2957" s="72"/>
      <c r="U2957" s="72"/>
      <c r="V2957" s="72"/>
      <c r="W2957" s="72"/>
      <c r="X2957" s="72"/>
      <c r="Y2957" s="72"/>
      <c r="Z2957" s="72"/>
      <c r="AA2957" s="72"/>
      <c r="AB2957" s="72"/>
      <c r="AC2957" s="72"/>
      <c r="AD2957" s="72"/>
      <c r="AE2957" s="72"/>
      <c r="AF2957" s="72"/>
      <c r="AG2957" s="72"/>
      <c r="AH2957" s="72"/>
      <c r="AI2957" s="72"/>
      <c r="AJ2957" s="72"/>
      <c r="AK2957" s="72"/>
    </row>
    <row r="2958" ht="14.25" customHeight="1">
      <c r="A2958" s="78">
        <v>2955.0</v>
      </c>
      <c r="C2958" s="78" t="str">
        <f>VLOOKUP(G2958,[1]Macrodata_CCF!$A$3:$D$55,4,FALSE)</f>
        <v>#ERROR!</v>
      </c>
      <c r="E2958" s="79" t="str">
        <f>VLOOKUP(G2958,[1]Macrodata_CCF!$A$3:$B$55,2,FALSE)</f>
        <v>#ERROR!</v>
      </c>
      <c r="F2958" s="78">
        <v>0.0</v>
      </c>
      <c r="G2958" s="80">
        <v>38.0</v>
      </c>
      <c r="H2958" s="81">
        <v>240570.0</v>
      </c>
      <c r="I2958" s="81">
        <v>610000.0</v>
      </c>
      <c r="J2958" s="81">
        <v>247960.0</v>
      </c>
      <c r="K2958" s="81">
        <v>610000.0</v>
      </c>
      <c r="L2958" s="82">
        <v>0.02000378962184988</v>
      </c>
      <c r="N2958" s="83">
        <f t="shared" si="1"/>
        <v>0.02000378962</v>
      </c>
      <c r="O2958" s="83">
        <f t="shared" si="2"/>
        <v>0.02000378962</v>
      </c>
      <c r="Q2958" s="83">
        <f t="shared" si="3"/>
        <v>0.6056229508</v>
      </c>
      <c r="R2958" s="83">
        <f t="shared" si="4"/>
        <v>0.02000378962</v>
      </c>
      <c r="S2958" s="83" t="b">
        <f t="shared" si="5"/>
        <v>0</v>
      </c>
      <c r="T2958" s="72"/>
      <c r="U2958" s="72"/>
      <c r="V2958" s="72"/>
      <c r="W2958" s="72"/>
      <c r="X2958" s="72"/>
      <c r="Y2958" s="72"/>
      <c r="Z2958" s="72"/>
      <c r="AA2958" s="72"/>
      <c r="AB2958" s="72"/>
      <c r="AC2958" s="72"/>
      <c r="AD2958" s="72"/>
      <c r="AE2958" s="72"/>
      <c r="AF2958" s="72"/>
      <c r="AG2958" s="72"/>
      <c r="AH2958" s="72"/>
      <c r="AI2958" s="72"/>
      <c r="AJ2958" s="72"/>
      <c r="AK2958" s="72"/>
    </row>
    <row r="2959" ht="14.25" customHeight="1">
      <c r="A2959" s="78">
        <v>2956.0</v>
      </c>
      <c r="C2959" s="78" t="str">
        <f>VLOOKUP(G2959,[1]Macrodata_CCF!$A$3:$D$55,4,FALSE)</f>
        <v>#ERROR!</v>
      </c>
      <c r="E2959" s="79" t="str">
        <f>VLOOKUP(G2959,[1]Macrodata_CCF!$A$3:$B$55,2,FALSE)</f>
        <v>#ERROR!</v>
      </c>
      <c r="F2959" s="78">
        <v>0.0</v>
      </c>
      <c r="G2959" s="80">
        <v>53.0</v>
      </c>
      <c r="H2959" s="81">
        <v>758625.0</v>
      </c>
      <c r="I2959" s="81">
        <v>890000.0</v>
      </c>
      <c r="J2959" s="81">
        <v>775705.0</v>
      </c>
      <c r="K2959" s="81">
        <v>890000.0</v>
      </c>
      <c r="L2959" s="82">
        <v>0.1300095147478592</v>
      </c>
      <c r="N2959" s="83">
        <f t="shared" si="1"/>
        <v>0.1300095147</v>
      </c>
      <c r="O2959" s="83">
        <f t="shared" si="2"/>
        <v>0.1300095147</v>
      </c>
      <c r="Q2959" s="83">
        <f t="shared" si="3"/>
        <v>0.1476123596</v>
      </c>
      <c r="R2959" s="83">
        <f t="shared" si="4"/>
        <v>0.1300095147</v>
      </c>
      <c r="S2959" s="83" t="b">
        <f t="shared" si="5"/>
        <v>0</v>
      </c>
      <c r="T2959" s="72"/>
      <c r="U2959" s="72"/>
      <c r="V2959" s="72"/>
      <c r="W2959" s="72"/>
      <c r="X2959" s="72"/>
      <c r="Y2959" s="72"/>
      <c r="Z2959" s="72"/>
      <c r="AA2959" s="72"/>
      <c r="AB2959" s="72"/>
      <c r="AC2959" s="72"/>
      <c r="AD2959" s="72"/>
      <c r="AE2959" s="72"/>
      <c r="AF2959" s="72"/>
      <c r="AG2959" s="72"/>
      <c r="AH2959" s="72"/>
      <c r="AI2959" s="72"/>
      <c r="AJ2959" s="72"/>
      <c r="AK2959" s="72"/>
    </row>
    <row r="2960" ht="14.25" customHeight="1">
      <c r="A2960" s="78">
        <v>2957.0</v>
      </c>
      <c r="C2960" s="78" t="str">
        <f>VLOOKUP(G2960,[1]Macrodata_CCF!$A$3:$D$55,4,FALSE)</f>
        <v>#ERROR!</v>
      </c>
      <c r="E2960" s="79" t="str">
        <f>VLOOKUP(G2960,[1]Macrodata_CCF!$A$3:$B$55,2,FALSE)</f>
        <v>#ERROR!</v>
      </c>
      <c r="F2960" s="78">
        <v>0.0</v>
      </c>
      <c r="G2960" s="80">
        <v>10.0</v>
      </c>
      <c r="H2960" s="81">
        <v>228155.0</v>
      </c>
      <c r="I2960" s="81">
        <v>260000.0</v>
      </c>
      <c r="J2960" s="81">
        <v>239940.0</v>
      </c>
      <c r="K2960" s="81">
        <v>260000.0</v>
      </c>
      <c r="L2960" s="82">
        <v>0.3700737949442613</v>
      </c>
      <c r="N2960" s="83">
        <f t="shared" si="1"/>
        <v>0.3700737949</v>
      </c>
      <c r="O2960" s="83">
        <f t="shared" si="2"/>
        <v>0.3700737949</v>
      </c>
      <c r="Q2960" s="83">
        <f t="shared" si="3"/>
        <v>0.1224807692</v>
      </c>
      <c r="R2960" s="83">
        <f t="shared" si="4"/>
        <v>0.3700737949</v>
      </c>
      <c r="S2960" s="83" t="b">
        <f t="shared" si="5"/>
        <v>0</v>
      </c>
      <c r="T2960" s="72"/>
      <c r="U2960" s="72"/>
      <c r="V2960" s="72"/>
      <c r="W2960" s="72"/>
      <c r="X2960" s="72"/>
      <c r="Y2960" s="72"/>
      <c r="Z2960" s="72"/>
      <c r="AA2960" s="72"/>
      <c r="AB2960" s="72"/>
      <c r="AC2960" s="72"/>
      <c r="AD2960" s="72"/>
      <c r="AE2960" s="72"/>
      <c r="AF2960" s="72"/>
      <c r="AG2960" s="72"/>
      <c r="AH2960" s="72"/>
      <c r="AI2960" s="72"/>
      <c r="AJ2960" s="72"/>
      <c r="AK2960" s="72"/>
    </row>
    <row r="2961" ht="14.25" customHeight="1">
      <c r="A2961" s="78">
        <v>2958.0</v>
      </c>
      <c r="C2961" s="78" t="str">
        <f>VLOOKUP(G2961,[1]Macrodata_CCF!$A$3:$D$55,4,FALSE)</f>
        <v>#ERROR!</v>
      </c>
      <c r="E2961" s="79" t="str">
        <f>VLOOKUP(G2961,[1]Macrodata_CCF!$A$3:$B$55,2,FALSE)</f>
        <v>#ERROR!</v>
      </c>
      <c r="F2961" s="78">
        <v>0.0</v>
      </c>
      <c r="G2961" s="80">
        <v>20.0</v>
      </c>
      <c r="H2961" s="81">
        <v>516665.0</v>
      </c>
      <c r="I2961" s="81">
        <v>660000.0</v>
      </c>
      <c r="J2961" s="81">
        <v>539600.0</v>
      </c>
      <c r="K2961" s="81">
        <v>660000.0</v>
      </c>
      <c r="L2961" s="82">
        <v>0.1600097673282869</v>
      </c>
      <c r="N2961" s="83">
        <f t="shared" si="1"/>
        <v>0.1600097673</v>
      </c>
      <c r="O2961" s="83">
        <f t="shared" si="2"/>
        <v>0.1600097673</v>
      </c>
      <c r="Q2961" s="83">
        <f t="shared" si="3"/>
        <v>0.2171742424</v>
      </c>
      <c r="R2961" s="83">
        <f t="shared" si="4"/>
        <v>0.1600097673</v>
      </c>
      <c r="S2961" s="83" t="b">
        <f t="shared" si="5"/>
        <v>0</v>
      </c>
      <c r="T2961" s="72"/>
      <c r="U2961" s="72"/>
      <c r="V2961" s="72"/>
      <c r="W2961" s="72"/>
      <c r="X2961" s="72"/>
      <c r="Y2961" s="72"/>
      <c r="Z2961" s="72"/>
      <c r="AA2961" s="72"/>
      <c r="AB2961" s="72"/>
      <c r="AC2961" s="72"/>
      <c r="AD2961" s="72"/>
      <c r="AE2961" s="72"/>
      <c r="AF2961" s="72"/>
      <c r="AG2961" s="72"/>
      <c r="AH2961" s="72"/>
      <c r="AI2961" s="72"/>
      <c r="AJ2961" s="72"/>
      <c r="AK2961" s="72"/>
    </row>
    <row r="2962" ht="14.25" customHeight="1">
      <c r="A2962" s="78">
        <v>2959.0</v>
      </c>
      <c r="C2962" s="78" t="str">
        <f>VLOOKUP(G2962,[1]Macrodata_CCF!$A$3:$D$55,4,FALSE)</f>
        <v>#ERROR!</v>
      </c>
      <c r="E2962" s="79" t="str">
        <f>VLOOKUP(G2962,[1]Macrodata_CCF!$A$3:$B$55,2,FALSE)</f>
        <v>#ERROR!</v>
      </c>
      <c r="F2962" s="78">
        <v>0.0</v>
      </c>
      <c r="G2962" s="80">
        <v>40.0</v>
      </c>
      <c r="H2962" s="81">
        <v>0.0</v>
      </c>
      <c r="I2962" s="81">
        <v>740000.0</v>
      </c>
      <c r="J2962" s="81">
        <v>81400.0</v>
      </c>
      <c r="K2962" s="81">
        <v>740000.0</v>
      </c>
      <c r="L2962" s="82">
        <v>0.11</v>
      </c>
      <c r="N2962" s="83">
        <f t="shared" si="1"/>
        <v>0.11</v>
      </c>
      <c r="O2962" s="83">
        <f t="shared" si="2"/>
        <v>0.11</v>
      </c>
      <c r="Q2962" s="83">
        <f t="shared" si="3"/>
        <v>1</v>
      </c>
      <c r="R2962" s="83">
        <f t="shared" si="4"/>
        <v>0.11</v>
      </c>
      <c r="S2962" s="83" t="b">
        <f t="shared" si="5"/>
        <v>0</v>
      </c>
      <c r="T2962" s="72"/>
      <c r="U2962" s="72"/>
      <c r="V2962" s="72"/>
      <c r="W2962" s="72"/>
      <c r="X2962" s="72"/>
      <c r="Y2962" s="72"/>
      <c r="Z2962" s="72"/>
      <c r="AA2962" s="72"/>
      <c r="AB2962" s="72"/>
      <c r="AC2962" s="72"/>
      <c r="AD2962" s="72"/>
      <c r="AE2962" s="72"/>
      <c r="AF2962" s="72"/>
      <c r="AG2962" s="72"/>
      <c r="AH2962" s="72"/>
      <c r="AI2962" s="72"/>
      <c r="AJ2962" s="72"/>
      <c r="AK2962" s="72"/>
    </row>
    <row r="2963" ht="14.25" customHeight="1">
      <c r="A2963" s="78">
        <v>2960.0</v>
      </c>
      <c r="C2963" s="78" t="str">
        <f>VLOOKUP(G2963,[1]Macrodata_CCF!$A$3:$D$55,4,FALSE)</f>
        <v>#ERROR!</v>
      </c>
      <c r="E2963" s="79" t="str">
        <f>VLOOKUP(G2963,[1]Macrodata_CCF!$A$3:$B$55,2,FALSE)</f>
        <v>#ERROR!</v>
      </c>
      <c r="F2963" s="78">
        <v>1.0</v>
      </c>
      <c r="G2963" s="80">
        <v>46.0</v>
      </c>
      <c r="H2963" s="81">
        <v>111220.0</v>
      </c>
      <c r="I2963" s="81">
        <v>880000.0</v>
      </c>
      <c r="J2963" s="81">
        <v>897600.0</v>
      </c>
      <c r="K2963" s="81">
        <v>880000.0</v>
      </c>
      <c r="L2963" s="82">
        <v>1.022893415541507</v>
      </c>
      <c r="N2963" s="83">
        <f t="shared" si="1"/>
        <v>1.022893416</v>
      </c>
      <c r="O2963" s="83">
        <f t="shared" si="2"/>
        <v>1</v>
      </c>
      <c r="Q2963" s="83">
        <f t="shared" si="3"/>
        <v>0.8736136364</v>
      </c>
      <c r="R2963" s="83">
        <f t="shared" si="4"/>
        <v>1.022893416</v>
      </c>
      <c r="S2963" s="83" t="b">
        <f t="shared" si="5"/>
        <v>0</v>
      </c>
      <c r="T2963" s="72"/>
      <c r="U2963" s="72"/>
      <c r="V2963" s="72"/>
      <c r="W2963" s="72"/>
      <c r="X2963" s="72"/>
      <c r="Y2963" s="72"/>
      <c r="Z2963" s="72"/>
      <c r="AA2963" s="72"/>
      <c r="AB2963" s="72"/>
      <c r="AC2963" s="72"/>
      <c r="AD2963" s="72"/>
      <c r="AE2963" s="72"/>
      <c r="AF2963" s="72"/>
      <c r="AG2963" s="72"/>
      <c r="AH2963" s="72"/>
      <c r="AI2963" s="72"/>
      <c r="AJ2963" s="72"/>
      <c r="AK2963" s="72"/>
    </row>
    <row r="2964" ht="14.25" customHeight="1">
      <c r="A2964" s="78">
        <v>2961.0</v>
      </c>
      <c r="C2964" s="78" t="str">
        <f>VLOOKUP(G2964,[1]Macrodata_CCF!$A$3:$D$55,4,FALSE)</f>
        <v>#ERROR!</v>
      </c>
      <c r="E2964" s="79" t="str">
        <f>VLOOKUP(G2964,[1]Macrodata_CCF!$A$3:$B$55,2,FALSE)</f>
        <v>#ERROR!</v>
      </c>
      <c r="F2964" s="78">
        <v>0.0</v>
      </c>
      <c r="G2964" s="80">
        <v>10.0</v>
      </c>
      <c r="H2964" s="81">
        <v>683585.0</v>
      </c>
      <c r="I2964" s="81">
        <v>850000.0</v>
      </c>
      <c r="J2964" s="81">
        <v>733510.0</v>
      </c>
      <c r="K2964" s="81">
        <v>850000.0</v>
      </c>
      <c r="L2964" s="82">
        <v>0.3000030045368506</v>
      </c>
      <c r="N2964" s="83">
        <f t="shared" si="1"/>
        <v>0.3000030045</v>
      </c>
      <c r="O2964" s="83">
        <f t="shared" si="2"/>
        <v>0.3000030045</v>
      </c>
      <c r="Q2964" s="83">
        <f t="shared" si="3"/>
        <v>0.1957823529</v>
      </c>
      <c r="R2964" s="83">
        <f t="shared" si="4"/>
        <v>0.3000030045</v>
      </c>
      <c r="S2964" s="83" t="b">
        <f t="shared" si="5"/>
        <v>0</v>
      </c>
      <c r="T2964" s="72"/>
      <c r="U2964" s="72"/>
      <c r="V2964" s="72"/>
      <c r="W2964" s="72"/>
      <c r="X2964" s="72"/>
      <c r="Y2964" s="72"/>
      <c r="Z2964" s="72"/>
      <c r="AA2964" s="72"/>
      <c r="AB2964" s="72"/>
      <c r="AC2964" s="72"/>
      <c r="AD2964" s="72"/>
      <c r="AE2964" s="72"/>
      <c r="AF2964" s="72"/>
      <c r="AG2964" s="72"/>
      <c r="AH2964" s="72"/>
      <c r="AI2964" s="72"/>
      <c r="AJ2964" s="72"/>
      <c r="AK2964" s="72"/>
    </row>
    <row r="2965" ht="14.25" customHeight="1">
      <c r="A2965" s="78">
        <v>2962.0</v>
      </c>
      <c r="C2965" s="78" t="str">
        <f>VLOOKUP(G2965,[1]Macrodata_CCF!$A$3:$D$55,4,FALSE)</f>
        <v>#ERROR!</v>
      </c>
      <c r="E2965" s="79" t="str">
        <f>VLOOKUP(G2965,[1]Macrodata_CCF!$A$3:$B$55,2,FALSE)</f>
        <v>#ERROR!</v>
      </c>
      <c r="F2965" s="78">
        <v>0.0</v>
      </c>
      <c r="G2965" s="80">
        <v>39.0</v>
      </c>
      <c r="H2965" s="81">
        <v>561305.0</v>
      </c>
      <c r="I2965" s="81">
        <v>960000.0</v>
      </c>
      <c r="J2965" s="81">
        <v>593200.0</v>
      </c>
      <c r="K2965" s="81">
        <v>1728000.0</v>
      </c>
      <c r="L2965" s="82">
        <v>0.07999849509023188</v>
      </c>
      <c r="N2965" s="83">
        <f t="shared" si="1"/>
        <v>0.07999849509</v>
      </c>
      <c r="O2965" s="83">
        <f t="shared" si="2"/>
        <v>0.07999849509</v>
      </c>
      <c r="Q2965" s="83">
        <f t="shared" si="3"/>
        <v>0.4153072917</v>
      </c>
      <c r="R2965" s="83">
        <f t="shared" si="4"/>
        <v>0.07999849509</v>
      </c>
      <c r="S2965" s="83" t="b">
        <f t="shared" si="5"/>
        <v>0</v>
      </c>
      <c r="T2965" s="72"/>
      <c r="U2965" s="72"/>
      <c r="V2965" s="72"/>
      <c r="W2965" s="72"/>
      <c r="X2965" s="72"/>
      <c r="Y2965" s="72"/>
      <c r="Z2965" s="72"/>
      <c r="AA2965" s="72"/>
      <c r="AB2965" s="72"/>
      <c r="AC2965" s="72"/>
      <c r="AD2965" s="72"/>
      <c r="AE2965" s="72"/>
      <c r="AF2965" s="72"/>
      <c r="AG2965" s="72"/>
      <c r="AH2965" s="72"/>
      <c r="AI2965" s="72"/>
      <c r="AJ2965" s="72"/>
      <c r="AK2965" s="72"/>
    </row>
    <row r="2966" ht="14.25" customHeight="1">
      <c r="A2966" s="78">
        <v>2963.0</v>
      </c>
      <c r="C2966" s="78" t="str">
        <f>VLOOKUP(G2966,[1]Macrodata_CCF!$A$3:$D$55,4,FALSE)</f>
        <v>#ERROR!</v>
      </c>
      <c r="E2966" s="79" t="str">
        <f>VLOOKUP(G2966,[1]Macrodata_CCF!$A$3:$B$55,2,FALSE)</f>
        <v>#ERROR!</v>
      </c>
      <c r="F2966" s="78">
        <v>1.0</v>
      </c>
      <c r="G2966" s="80">
        <v>40.0</v>
      </c>
      <c r="H2966" s="81">
        <v>54790.0</v>
      </c>
      <c r="I2966" s="81">
        <v>660000.0</v>
      </c>
      <c r="J2966" s="81">
        <v>296875.0</v>
      </c>
      <c r="K2966" s="81">
        <v>660000.0</v>
      </c>
      <c r="L2966" s="82">
        <v>0.4000016523190297</v>
      </c>
      <c r="N2966" s="83">
        <f t="shared" si="1"/>
        <v>0.4000016523</v>
      </c>
      <c r="O2966" s="83">
        <f t="shared" si="2"/>
        <v>0.4000016523</v>
      </c>
      <c r="Q2966" s="83">
        <f t="shared" si="3"/>
        <v>0.9169848485</v>
      </c>
      <c r="R2966" s="83">
        <f t="shared" si="4"/>
        <v>0.4000016523</v>
      </c>
      <c r="S2966" s="83" t="b">
        <f t="shared" si="5"/>
        <v>0</v>
      </c>
      <c r="T2966" s="72"/>
      <c r="U2966" s="72"/>
      <c r="V2966" s="72"/>
      <c r="W2966" s="72"/>
      <c r="X2966" s="72"/>
      <c r="Y2966" s="72"/>
      <c r="Z2966" s="72"/>
      <c r="AA2966" s="72"/>
      <c r="AB2966" s="72"/>
      <c r="AC2966" s="72"/>
      <c r="AD2966" s="72"/>
      <c r="AE2966" s="72"/>
      <c r="AF2966" s="72"/>
      <c r="AG2966" s="72"/>
      <c r="AH2966" s="72"/>
      <c r="AI2966" s="72"/>
      <c r="AJ2966" s="72"/>
      <c r="AK2966" s="72"/>
    </row>
    <row r="2967" ht="14.25" customHeight="1">
      <c r="A2967" s="78">
        <v>2964.0</v>
      </c>
      <c r="C2967" s="78" t="str">
        <f>VLOOKUP(G2967,[1]Macrodata_CCF!$A$3:$D$55,4,FALSE)</f>
        <v>#ERROR!</v>
      </c>
      <c r="E2967" s="79" t="str">
        <f>VLOOKUP(G2967,[1]Macrodata_CCF!$A$3:$B$55,2,FALSE)</f>
        <v>#ERROR!</v>
      </c>
      <c r="F2967" s="78">
        <v>0.0</v>
      </c>
      <c r="G2967" s="80">
        <v>17.0</v>
      </c>
      <c r="H2967" s="81">
        <v>555.0</v>
      </c>
      <c r="I2967" s="81">
        <v>20000.0</v>
      </c>
      <c r="J2967" s="81">
        <v>3275.0</v>
      </c>
      <c r="K2967" s="81">
        <v>20000.0</v>
      </c>
      <c r="L2967" s="82">
        <v>0.1398817176652096</v>
      </c>
      <c r="N2967" s="83">
        <f t="shared" si="1"/>
        <v>0.1398817177</v>
      </c>
      <c r="O2967" s="83">
        <f t="shared" si="2"/>
        <v>0.1398817177</v>
      </c>
      <c r="Q2967" s="83">
        <f t="shared" si="3"/>
        <v>0.97225</v>
      </c>
      <c r="R2967" s="83">
        <f t="shared" si="4"/>
        <v>0.1398817177</v>
      </c>
      <c r="S2967" s="83" t="b">
        <f t="shared" si="5"/>
        <v>0</v>
      </c>
      <c r="T2967" s="72"/>
      <c r="U2967" s="72"/>
      <c r="V2967" s="72"/>
      <c r="W2967" s="72"/>
      <c r="X2967" s="72"/>
      <c r="Y2967" s="72"/>
      <c r="Z2967" s="72"/>
      <c r="AA2967" s="72"/>
      <c r="AB2967" s="72"/>
      <c r="AC2967" s="72"/>
      <c r="AD2967" s="72"/>
      <c r="AE2967" s="72"/>
      <c r="AF2967" s="72"/>
      <c r="AG2967" s="72"/>
      <c r="AH2967" s="72"/>
      <c r="AI2967" s="72"/>
      <c r="AJ2967" s="72"/>
      <c r="AK2967" s="72"/>
    </row>
    <row r="2968" ht="14.25" customHeight="1">
      <c r="A2968" s="78">
        <v>2965.0</v>
      </c>
      <c r="C2968" s="78" t="str">
        <f>VLOOKUP(G2968,[1]Macrodata_CCF!$A$3:$D$55,4,FALSE)</f>
        <v>#ERROR!</v>
      </c>
      <c r="E2968" s="79" t="str">
        <f>VLOOKUP(G2968,[1]Macrodata_CCF!$A$3:$B$55,2,FALSE)</f>
        <v>#ERROR!</v>
      </c>
      <c r="F2968" s="78">
        <v>0.0</v>
      </c>
      <c r="G2968" s="80">
        <v>35.0</v>
      </c>
      <c r="H2968" s="81">
        <v>121210.0</v>
      </c>
      <c r="I2968" s="81">
        <v>190000.0</v>
      </c>
      <c r="J2968" s="81">
        <v>130840.0</v>
      </c>
      <c r="K2968" s="81">
        <v>190000.0</v>
      </c>
      <c r="L2968" s="82">
        <v>0.1399912778020061</v>
      </c>
      <c r="N2968" s="83">
        <f t="shared" si="1"/>
        <v>0.1399912778</v>
      </c>
      <c r="O2968" s="83">
        <f t="shared" si="2"/>
        <v>0.1399912778</v>
      </c>
      <c r="Q2968" s="83">
        <f t="shared" si="3"/>
        <v>0.3620526316</v>
      </c>
      <c r="R2968" s="83">
        <f t="shared" si="4"/>
        <v>0.1399912778</v>
      </c>
      <c r="S2968" s="83" t="b">
        <f t="shared" si="5"/>
        <v>0</v>
      </c>
      <c r="T2968" s="72"/>
      <c r="U2968" s="72"/>
      <c r="V2968" s="72"/>
      <c r="W2968" s="72"/>
      <c r="X2968" s="72"/>
      <c r="Y2968" s="72"/>
      <c r="Z2968" s="72"/>
      <c r="AA2968" s="72"/>
      <c r="AB2968" s="72"/>
      <c r="AC2968" s="72"/>
      <c r="AD2968" s="72"/>
      <c r="AE2968" s="72"/>
      <c r="AF2968" s="72"/>
      <c r="AG2968" s="72"/>
      <c r="AH2968" s="72"/>
      <c r="AI2968" s="72"/>
      <c r="AJ2968" s="72"/>
      <c r="AK2968" s="72"/>
    </row>
    <row r="2969" ht="14.25" customHeight="1">
      <c r="A2969" s="78">
        <v>2966.0</v>
      </c>
      <c r="C2969" s="78" t="str">
        <f>VLOOKUP(G2969,[1]Macrodata_CCF!$A$3:$D$55,4,FALSE)</f>
        <v>#ERROR!</v>
      </c>
      <c r="E2969" s="79" t="str">
        <f>VLOOKUP(G2969,[1]Macrodata_CCF!$A$3:$B$55,2,FALSE)</f>
        <v>#ERROR!</v>
      </c>
      <c r="F2969" s="78">
        <v>0.0</v>
      </c>
      <c r="G2969" s="80">
        <v>10.0</v>
      </c>
      <c r="H2969" s="81">
        <v>119810.0</v>
      </c>
      <c r="I2969" s="81">
        <v>160000.0</v>
      </c>
      <c r="J2969" s="81">
        <v>128250.0</v>
      </c>
      <c r="K2969" s="81">
        <v>160000.0</v>
      </c>
      <c r="L2969" s="82">
        <v>0.2100024881811396</v>
      </c>
      <c r="N2969" s="83">
        <f t="shared" si="1"/>
        <v>0.2100024882</v>
      </c>
      <c r="O2969" s="83">
        <f t="shared" si="2"/>
        <v>0.2100024882</v>
      </c>
      <c r="Q2969" s="83">
        <f t="shared" si="3"/>
        <v>0.2511875</v>
      </c>
      <c r="R2969" s="83">
        <f t="shared" si="4"/>
        <v>0.2100024882</v>
      </c>
      <c r="S2969" s="83" t="b">
        <f t="shared" si="5"/>
        <v>0</v>
      </c>
      <c r="T2969" s="72"/>
      <c r="U2969" s="72"/>
      <c r="V2969" s="72"/>
      <c r="W2969" s="72"/>
      <c r="X2969" s="72"/>
      <c r="Y2969" s="72"/>
      <c r="Z2969" s="72"/>
      <c r="AA2969" s="72"/>
      <c r="AB2969" s="72"/>
      <c r="AC2969" s="72"/>
      <c r="AD2969" s="72"/>
      <c r="AE2969" s="72"/>
      <c r="AF2969" s="72"/>
      <c r="AG2969" s="72"/>
      <c r="AH2969" s="72"/>
      <c r="AI2969" s="72"/>
      <c r="AJ2969" s="72"/>
      <c r="AK2969" s="72"/>
    </row>
    <row r="2970" ht="14.25" customHeight="1">
      <c r="A2970" s="78">
        <v>2967.0</v>
      </c>
      <c r="C2970" s="78" t="str">
        <f>VLOOKUP(G2970,[1]Macrodata_CCF!$A$3:$D$55,4,FALSE)</f>
        <v>#ERROR!</v>
      </c>
      <c r="E2970" s="79" t="str">
        <f>VLOOKUP(G2970,[1]Macrodata_CCF!$A$3:$B$55,2,FALSE)</f>
        <v>#ERROR!</v>
      </c>
      <c r="F2970" s="78">
        <v>0.0</v>
      </c>
      <c r="G2970" s="80">
        <v>46.0</v>
      </c>
      <c r="H2970" s="81">
        <v>547070.0</v>
      </c>
      <c r="I2970" s="81">
        <v>880000.0</v>
      </c>
      <c r="J2970" s="81">
        <v>597010.0</v>
      </c>
      <c r="K2970" s="81">
        <v>880000.0</v>
      </c>
      <c r="L2970" s="82">
        <v>0.1500015018171988</v>
      </c>
      <c r="N2970" s="83">
        <f t="shared" si="1"/>
        <v>0.1500015018</v>
      </c>
      <c r="O2970" s="83">
        <f t="shared" si="2"/>
        <v>0.1500015018</v>
      </c>
      <c r="Q2970" s="83">
        <f t="shared" si="3"/>
        <v>0.3783295455</v>
      </c>
      <c r="R2970" s="83">
        <f t="shared" si="4"/>
        <v>0.1500015018</v>
      </c>
      <c r="S2970" s="83" t="b">
        <f t="shared" si="5"/>
        <v>0</v>
      </c>
      <c r="T2970" s="72"/>
      <c r="U2970" s="72"/>
      <c r="V2970" s="72"/>
      <c r="W2970" s="72"/>
      <c r="X2970" s="72"/>
      <c r="Y2970" s="72"/>
      <c r="Z2970" s="72"/>
      <c r="AA2970" s="72"/>
      <c r="AB2970" s="72"/>
      <c r="AC2970" s="72"/>
      <c r="AD2970" s="72"/>
      <c r="AE2970" s="72"/>
      <c r="AF2970" s="72"/>
      <c r="AG2970" s="72"/>
      <c r="AH2970" s="72"/>
      <c r="AI2970" s="72"/>
      <c r="AJ2970" s="72"/>
      <c r="AK2970" s="72"/>
    </row>
    <row r="2971" ht="14.25" customHeight="1">
      <c r="A2971" s="78">
        <v>2968.0</v>
      </c>
      <c r="C2971" s="78" t="str">
        <f>VLOOKUP(G2971,[1]Macrodata_CCF!$A$3:$D$55,4,FALSE)</f>
        <v>#ERROR!</v>
      </c>
      <c r="E2971" s="79" t="str">
        <f>VLOOKUP(G2971,[1]Macrodata_CCF!$A$3:$B$55,2,FALSE)</f>
        <v>#ERROR!</v>
      </c>
      <c r="F2971" s="78">
        <v>0.0</v>
      </c>
      <c r="G2971" s="80">
        <v>13.0</v>
      </c>
      <c r="H2971" s="81">
        <v>156315.0</v>
      </c>
      <c r="I2971" s="81">
        <v>340000.0</v>
      </c>
      <c r="J2971" s="81">
        <v>187540.0</v>
      </c>
      <c r="K2971" s="81">
        <v>340000.0</v>
      </c>
      <c r="L2971" s="82">
        <v>0.1699921060511201</v>
      </c>
      <c r="N2971" s="83">
        <f t="shared" si="1"/>
        <v>0.1699921061</v>
      </c>
      <c r="O2971" s="83">
        <f t="shared" si="2"/>
        <v>0.1699921061</v>
      </c>
      <c r="Q2971" s="83">
        <f t="shared" si="3"/>
        <v>0.54025</v>
      </c>
      <c r="R2971" s="83">
        <f t="shared" si="4"/>
        <v>0.1699921061</v>
      </c>
      <c r="S2971" s="83" t="b">
        <f t="shared" si="5"/>
        <v>0</v>
      </c>
      <c r="T2971" s="72"/>
      <c r="U2971" s="72"/>
      <c r="V2971" s="72"/>
      <c r="W2971" s="72"/>
      <c r="X2971" s="72"/>
      <c r="Y2971" s="72"/>
      <c r="Z2971" s="72"/>
      <c r="AA2971" s="72"/>
      <c r="AB2971" s="72"/>
      <c r="AC2971" s="72"/>
      <c r="AD2971" s="72"/>
      <c r="AE2971" s="72"/>
      <c r="AF2971" s="72"/>
      <c r="AG2971" s="72"/>
      <c r="AH2971" s="72"/>
      <c r="AI2971" s="72"/>
      <c r="AJ2971" s="72"/>
      <c r="AK2971" s="72"/>
    </row>
    <row r="2972" ht="14.25" customHeight="1">
      <c r="A2972" s="78">
        <v>2969.0</v>
      </c>
      <c r="C2972" s="78" t="str">
        <f>VLOOKUP(G2972,[1]Macrodata_CCF!$A$3:$D$55,4,FALSE)</f>
        <v>#ERROR!</v>
      </c>
      <c r="E2972" s="79" t="str">
        <f>VLOOKUP(G2972,[1]Macrodata_CCF!$A$3:$B$55,2,FALSE)</f>
        <v>#ERROR!</v>
      </c>
      <c r="F2972" s="78">
        <v>0.0</v>
      </c>
      <c r="G2972" s="80">
        <v>27.0</v>
      </c>
      <c r="H2972" s="81">
        <v>8280.0</v>
      </c>
      <c r="I2972" s="81">
        <v>210000.0</v>
      </c>
      <c r="J2972" s="81">
        <v>48625.0</v>
      </c>
      <c r="K2972" s="81">
        <v>357000.0</v>
      </c>
      <c r="L2972" s="82">
        <v>0.2000049573666468</v>
      </c>
      <c r="N2972" s="83">
        <f t="shared" si="1"/>
        <v>0.2000049574</v>
      </c>
      <c r="O2972" s="83">
        <f t="shared" si="2"/>
        <v>0.2000049574</v>
      </c>
      <c r="Q2972" s="83">
        <f t="shared" si="3"/>
        <v>0.9605714286</v>
      </c>
      <c r="R2972" s="83">
        <f t="shared" si="4"/>
        <v>0.2000049574</v>
      </c>
      <c r="S2972" s="83" t="b">
        <f t="shared" si="5"/>
        <v>0</v>
      </c>
      <c r="T2972" s="72"/>
      <c r="U2972" s="72"/>
      <c r="V2972" s="72"/>
      <c r="W2972" s="72"/>
      <c r="X2972" s="72"/>
      <c r="Y2972" s="72"/>
      <c r="Z2972" s="72"/>
      <c r="AA2972" s="72"/>
      <c r="AB2972" s="72"/>
      <c r="AC2972" s="72"/>
      <c r="AD2972" s="72"/>
      <c r="AE2972" s="72"/>
      <c r="AF2972" s="72"/>
      <c r="AG2972" s="72"/>
      <c r="AH2972" s="72"/>
      <c r="AI2972" s="72"/>
      <c r="AJ2972" s="72"/>
      <c r="AK2972" s="72"/>
    </row>
    <row r="2973" ht="14.25" customHeight="1">
      <c r="A2973" s="78">
        <v>2970.0</v>
      </c>
      <c r="C2973" s="78" t="str">
        <f>VLOOKUP(G2973,[1]Macrodata_CCF!$A$3:$D$55,4,FALSE)</f>
        <v>#ERROR!</v>
      </c>
      <c r="E2973" s="79" t="str">
        <f>VLOOKUP(G2973,[1]Macrodata_CCF!$A$3:$B$55,2,FALSE)</f>
        <v>#ERROR!</v>
      </c>
      <c r="F2973" s="78">
        <v>0.0</v>
      </c>
      <c r="G2973" s="80">
        <v>1.0</v>
      </c>
      <c r="H2973" s="81">
        <v>126105.0</v>
      </c>
      <c r="I2973" s="81">
        <v>720000.0</v>
      </c>
      <c r="J2973" s="81">
        <v>734400.0</v>
      </c>
      <c r="K2973" s="81">
        <v>720000.0</v>
      </c>
      <c r="L2973" s="82">
        <v>1.024246710277069</v>
      </c>
      <c r="N2973" s="83">
        <f t="shared" si="1"/>
        <v>1.02424671</v>
      </c>
      <c r="O2973" s="83">
        <f t="shared" si="2"/>
        <v>1</v>
      </c>
      <c r="Q2973" s="83">
        <f t="shared" si="3"/>
        <v>0.8248541667</v>
      </c>
      <c r="R2973" s="83">
        <f t="shared" si="4"/>
        <v>1.02424671</v>
      </c>
      <c r="S2973" s="83" t="b">
        <f t="shared" si="5"/>
        <v>0</v>
      </c>
      <c r="T2973" s="72"/>
      <c r="U2973" s="72"/>
      <c r="V2973" s="72"/>
      <c r="W2973" s="72"/>
      <c r="X2973" s="72"/>
      <c r="Y2973" s="72"/>
      <c r="Z2973" s="72"/>
      <c r="AA2973" s="72"/>
      <c r="AB2973" s="72"/>
      <c r="AC2973" s="72"/>
      <c r="AD2973" s="72"/>
      <c r="AE2973" s="72"/>
      <c r="AF2973" s="72"/>
      <c r="AG2973" s="72"/>
      <c r="AH2973" s="72"/>
      <c r="AI2973" s="72"/>
      <c r="AJ2973" s="72"/>
      <c r="AK2973" s="72"/>
    </row>
    <row r="2974" ht="14.25" customHeight="1">
      <c r="A2974" s="78">
        <v>2971.0</v>
      </c>
      <c r="C2974" s="78" t="str">
        <f>VLOOKUP(G2974,[1]Macrodata_CCF!$A$3:$D$55,4,FALSE)</f>
        <v>#ERROR!</v>
      </c>
      <c r="E2974" s="79" t="str">
        <f>VLOOKUP(G2974,[1]Macrodata_CCF!$A$3:$B$55,2,FALSE)</f>
        <v>#ERROR!</v>
      </c>
      <c r="F2974" s="78">
        <v>0.0</v>
      </c>
      <c r="G2974" s="80">
        <v>22.0</v>
      </c>
      <c r="H2974" s="81">
        <v>321480.0</v>
      </c>
      <c r="I2974" s="81">
        <v>720000.0</v>
      </c>
      <c r="J2974" s="81">
        <v>734400.0</v>
      </c>
      <c r="K2974" s="81">
        <v>720000.0</v>
      </c>
      <c r="L2974" s="82">
        <v>1.03613369467028</v>
      </c>
      <c r="N2974" s="83">
        <f t="shared" si="1"/>
        <v>1.036133695</v>
      </c>
      <c r="O2974" s="83">
        <f t="shared" si="2"/>
        <v>1</v>
      </c>
      <c r="Q2974" s="83">
        <f t="shared" si="3"/>
        <v>0.5535</v>
      </c>
      <c r="R2974" s="83">
        <f t="shared" si="4"/>
        <v>1.036133695</v>
      </c>
      <c r="S2974" s="83" t="b">
        <f t="shared" si="5"/>
        <v>0</v>
      </c>
      <c r="T2974" s="72"/>
      <c r="U2974" s="72"/>
      <c r="V2974" s="72"/>
      <c r="W2974" s="72"/>
      <c r="X2974" s="72"/>
      <c r="Y2974" s="72"/>
      <c r="Z2974" s="72"/>
      <c r="AA2974" s="72"/>
      <c r="AB2974" s="72"/>
      <c r="AC2974" s="72"/>
      <c r="AD2974" s="72"/>
      <c r="AE2974" s="72"/>
      <c r="AF2974" s="72"/>
      <c r="AG2974" s="72"/>
      <c r="AH2974" s="72"/>
      <c r="AI2974" s="72"/>
      <c r="AJ2974" s="72"/>
      <c r="AK2974" s="72"/>
    </row>
    <row r="2975" ht="14.25" customHeight="1">
      <c r="A2975" s="78">
        <v>2972.0</v>
      </c>
      <c r="C2975" s="78" t="str">
        <f>VLOOKUP(G2975,[1]Macrodata_CCF!$A$3:$D$55,4,FALSE)</f>
        <v>#ERROR!</v>
      </c>
      <c r="E2975" s="79" t="str">
        <f>VLOOKUP(G2975,[1]Macrodata_CCF!$A$3:$B$55,2,FALSE)</f>
        <v>#ERROR!</v>
      </c>
      <c r="F2975" s="78">
        <v>0.0</v>
      </c>
      <c r="G2975" s="80">
        <v>2.0</v>
      </c>
      <c r="H2975" s="81">
        <v>0.0</v>
      </c>
      <c r="I2975" s="81">
        <v>350000.0</v>
      </c>
      <c r="J2975" s="81">
        <v>140000.0</v>
      </c>
      <c r="K2975" s="81">
        <v>350000.0</v>
      </c>
      <c r="L2975" s="82">
        <v>0.4</v>
      </c>
      <c r="N2975" s="83">
        <f t="shared" si="1"/>
        <v>0.4</v>
      </c>
      <c r="O2975" s="83">
        <f t="shared" si="2"/>
        <v>0.4</v>
      </c>
      <c r="Q2975" s="83">
        <f t="shared" si="3"/>
        <v>1</v>
      </c>
      <c r="R2975" s="83">
        <f t="shared" si="4"/>
        <v>0.4</v>
      </c>
      <c r="S2975" s="83" t="b">
        <f t="shared" si="5"/>
        <v>0</v>
      </c>
      <c r="T2975" s="72"/>
      <c r="U2975" s="72"/>
      <c r="V2975" s="72"/>
      <c r="W2975" s="72"/>
      <c r="X2975" s="72"/>
      <c r="Y2975" s="72"/>
      <c r="Z2975" s="72"/>
      <c r="AA2975" s="72"/>
      <c r="AB2975" s="72"/>
      <c r="AC2975" s="72"/>
      <c r="AD2975" s="72"/>
      <c r="AE2975" s="72"/>
      <c r="AF2975" s="72"/>
      <c r="AG2975" s="72"/>
      <c r="AH2975" s="72"/>
      <c r="AI2975" s="72"/>
      <c r="AJ2975" s="72"/>
      <c r="AK2975" s="72"/>
    </row>
    <row r="2976" ht="14.25" customHeight="1">
      <c r="A2976" s="78">
        <v>2973.0</v>
      </c>
      <c r="C2976" s="78" t="str">
        <f>VLOOKUP(G2976,[1]Macrodata_CCF!$A$3:$D$55,4,FALSE)</f>
        <v>#ERROR!</v>
      </c>
      <c r="E2976" s="79" t="str">
        <f>VLOOKUP(G2976,[1]Macrodata_CCF!$A$3:$B$55,2,FALSE)</f>
        <v>#ERROR!</v>
      </c>
      <c r="F2976" s="78">
        <v>0.0</v>
      </c>
      <c r="G2976" s="80">
        <v>24.0</v>
      </c>
      <c r="H2976" s="81">
        <v>153970.0</v>
      </c>
      <c r="I2976" s="81">
        <v>780000.0</v>
      </c>
      <c r="J2976" s="81">
        <v>254135.0</v>
      </c>
      <c r="K2976" s="81">
        <v>780000.0</v>
      </c>
      <c r="L2976" s="82">
        <v>0.1600003194735077</v>
      </c>
      <c r="N2976" s="83">
        <f t="shared" si="1"/>
        <v>0.1600003195</v>
      </c>
      <c r="O2976" s="83">
        <f t="shared" si="2"/>
        <v>0.1600003195</v>
      </c>
      <c r="Q2976" s="83">
        <f t="shared" si="3"/>
        <v>0.8026025641</v>
      </c>
      <c r="R2976" s="83">
        <f t="shared" si="4"/>
        <v>0.1600003195</v>
      </c>
      <c r="S2976" s="83" t="b">
        <f t="shared" si="5"/>
        <v>0</v>
      </c>
      <c r="T2976" s="72"/>
      <c r="U2976" s="72"/>
      <c r="V2976" s="72"/>
      <c r="W2976" s="72"/>
      <c r="X2976" s="72"/>
      <c r="Y2976" s="72"/>
      <c r="Z2976" s="72"/>
      <c r="AA2976" s="72"/>
      <c r="AB2976" s="72"/>
      <c r="AC2976" s="72"/>
      <c r="AD2976" s="72"/>
      <c r="AE2976" s="72"/>
      <c r="AF2976" s="72"/>
      <c r="AG2976" s="72"/>
      <c r="AH2976" s="72"/>
      <c r="AI2976" s="72"/>
      <c r="AJ2976" s="72"/>
      <c r="AK2976" s="72"/>
    </row>
    <row r="2977" ht="14.25" customHeight="1">
      <c r="A2977" s="78">
        <v>2974.0</v>
      </c>
      <c r="C2977" s="78" t="str">
        <f>VLOOKUP(G2977,[1]Macrodata_CCF!$A$3:$D$55,4,FALSE)</f>
        <v>#ERROR!</v>
      </c>
      <c r="E2977" s="79" t="str">
        <f>VLOOKUP(G2977,[1]Macrodata_CCF!$A$3:$B$55,2,FALSE)</f>
        <v>#ERROR!</v>
      </c>
      <c r="F2977" s="78">
        <v>1.0</v>
      </c>
      <c r="G2977" s="80">
        <v>22.0</v>
      </c>
      <c r="H2977" s="81">
        <v>377045.0</v>
      </c>
      <c r="I2977" s="81">
        <v>1000000.0</v>
      </c>
      <c r="J2977" s="81">
        <v>638685.0</v>
      </c>
      <c r="K2977" s="81">
        <v>1000000.0</v>
      </c>
      <c r="L2977" s="82">
        <v>0.4199982342223756</v>
      </c>
      <c r="N2977" s="83">
        <f t="shared" si="1"/>
        <v>0.4199982342</v>
      </c>
      <c r="O2977" s="83">
        <f t="shared" si="2"/>
        <v>0.4199982342</v>
      </c>
      <c r="Q2977" s="83">
        <f t="shared" si="3"/>
        <v>0.622955</v>
      </c>
      <c r="R2977" s="83">
        <f t="shared" si="4"/>
        <v>0.4199982342</v>
      </c>
      <c r="S2977" s="83" t="b">
        <f t="shared" si="5"/>
        <v>0</v>
      </c>
      <c r="T2977" s="72"/>
      <c r="U2977" s="72"/>
      <c r="V2977" s="72"/>
      <c r="W2977" s="72"/>
      <c r="X2977" s="72"/>
      <c r="Y2977" s="72"/>
      <c r="Z2977" s="72"/>
      <c r="AA2977" s="72"/>
      <c r="AB2977" s="72"/>
      <c r="AC2977" s="72"/>
      <c r="AD2977" s="72"/>
      <c r="AE2977" s="72"/>
      <c r="AF2977" s="72"/>
      <c r="AG2977" s="72"/>
      <c r="AH2977" s="72"/>
      <c r="AI2977" s="72"/>
      <c r="AJ2977" s="72"/>
      <c r="AK2977" s="72"/>
    </row>
    <row r="2978" ht="14.25" customHeight="1">
      <c r="A2978" s="78">
        <v>2975.0</v>
      </c>
      <c r="C2978" s="78" t="str">
        <f>VLOOKUP(G2978,[1]Macrodata_CCF!$A$3:$D$55,4,FALSE)</f>
        <v>#ERROR!</v>
      </c>
      <c r="E2978" s="79" t="str">
        <f>VLOOKUP(G2978,[1]Macrodata_CCF!$A$3:$B$55,2,FALSE)</f>
        <v>#ERROR!</v>
      </c>
      <c r="F2978" s="78">
        <v>0.0</v>
      </c>
      <c r="G2978" s="80">
        <v>12.0</v>
      </c>
      <c r="H2978" s="81">
        <v>107445.0</v>
      </c>
      <c r="I2978" s="81">
        <v>120000.0</v>
      </c>
      <c r="J2978" s="81">
        <v>111085.0</v>
      </c>
      <c r="K2978" s="81">
        <v>120000.0</v>
      </c>
      <c r="L2978" s="82">
        <v>0.2899243329350856</v>
      </c>
      <c r="N2978" s="83">
        <f t="shared" si="1"/>
        <v>0.2899243329</v>
      </c>
      <c r="O2978" s="83">
        <f t="shared" si="2"/>
        <v>0.2899243329</v>
      </c>
      <c r="Q2978" s="83">
        <f t="shared" si="3"/>
        <v>0.104625</v>
      </c>
      <c r="R2978" s="83">
        <f t="shared" si="4"/>
        <v>0.2899243329</v>
      </c>
      <c r="S2978" s="83" t="b">
        <f t="shared" si="5"/>
        <v>0</v>
      </c>
      <c r="T2978" s="72"/>
      <c r="U2978" s="72"/>
      <c r="V2978" s="72"/>
      <c r="W2978" s="72"/>
      <c r="X2978" s="72"/>
      <c r="Y2978" s="72"/>
      <c r="Z2978" s="72"/>
      <c r="AA2978" s="72"/>
      <c r="AB2978" s="72"/>
      <c r="AC2978" s="72"/>
      <c r="AD2978" s="72"/>
      <c r="AE2978" s="72"/>
      <c r="AF2978" s="72"/>
      <c r="AG2978" s="72"/>
      <c r="AH2978" s="72"/>
      <c r="AI2978" s="72"/>
      <c r="AJ2978" s="72"/>
      <c r="AK2978" s="72"/>
    </row>
    <row r="2979" ht="14.25" customHeight="1">
      <c r="A2979" s="78">
        <v>2976.0</v>
      </c>
      <c r="C2979" s="78" t="str">
        <f>VLOOKUP(G2979,[1]Macrodata_CCF!$A$3:$D$55,4,FALSE)</f>
        <v>#ERROR!</v>
      </c>
      <c r="E2979" s="79" t="str">
        <f>VLOOKUP(G2979,[1]Macrodata_CCF!$A$3:$B$55,2,FALSE)</f>
        <v>#ERROR!</v>
      </c>
      <c r="F2979" s="78">
        <v>0.0</v>
      </c>
      <c r="G2979" s="80">
        <v>37.0</v>
      </c>
      <c r="H2979" s="81">
        <v>279075.0</v>
      </c>
      <c r="I2979" s="81">
        <v>400000.0</v>
      </c>
      <c r="J2979" s="81">
        <v>285120.0</v>
      </c>
      <c r="K2979" s="81">
        <v>400000.0</v>
      </c>
      <c r="L2979" s="82">
        <v>0.04998966301426504</v>
      </c>
      <c r="N2979" s="83">
        <f t="shared" si="1"/>
        <v>0.04998966301</v>
      </c>
      <c r="O2979" s="83">
        <f t="shared" si="2"/>
        <v>0.04998966301</v>
      </c>
      <c r="Q2979" s="83">
        <f t="shared" si="3"/>
        <v>0.3023125</v>
      </c>
      <c r="R2979" s="83">
        <f t="shared" si="4"/>
        <v>0.04998966301</v>
      </c>
      <c r="S2979" s="83" t="b">
        <f t="shared" si="5"/>
        <v>0</v>
      </c>
      <c r="T2979" s="72"/>
      <c r="U2979" s="72"/>
      <c r="V2979" s="72"/>
      <c r="W2979" s="72"/>
      <c r="X2979" s="72"/>
      <c r="Y2979" s="72"/>
      <c r="Z2979" s="72"/>
      <c r="AA2979" s="72"/>
      <c r="AB2979" s="72"/>
      <c r="AC2979" s="72"/>
      <c r="AD2979" s="72"/>
      <c r="AE2979" s="72"/>
      <c r="AF2979" s="72"/>
      <c r="AG2979" s="72"/>
      <c r="AH2979" s="72"/>
      <c r="AI2979" s="72"/>
      <c r="AJ2979" s="72"/>
      <c r="AK2979" s="72"/>
    </row>
    <row r="2980" ht="14.25" customHeight="1">
      <c r="A2980" s="78">
        <v>2977.0</v>
      </c>
      <c r="C2980" s="78" t="str">
        <f>VLOOKUP(G2980,[1]Macrodata_CCF!$A$3:$D$55,4,FALSE)</f>
        <v>#ERROR!</v>
      </c>
      <c r="E2980" s="79" t="str">
        <f>VLOOKUP(G2980,[1]Macrodata_CCF!$A$3:$B$55,2,FALSE)</f>
        <v>#ERROR!</v>
      </c>
      <c r="F2980" s="78">
        <v>1.0</v>
      </c>
      <c r="G2980" s="80">
        <v>15.0</v>
      </c>
      <c r="H2980" s="81">
        <v>198870.0</v>
      </c>
      <c r="I2980" s="81">
        <v>830000.0</v>
      </c>
      <c r="J2980" s="81">
        <v>0.0</v>
      </c>
      <c r="K2980" s="81">
        <v>1494000.0</v>
      </c>
      <c r="L2980" s="82">
        <v>-0.315101484638664</v>
      </c>
      <c r="N2980" s="83">
        <f t="shared" si="1"/>
        <v>-0.3151014846</v>
      </c>
      <c r="O2980" s="83">
        <f t="shared" si="2"/>
        <v>0</v>
      </c>
      <c r="Q2980" s="83">
        <f t="shared" si="3"/>
        <v>0.7603975904</v>
      </c>
      <c r="R2980" s="83">
        <f t="shared" si="4"/>
        <v>-0.3151014846</v>
      </c>
      <c r="S2980" s="83" t="b">
        <f t="shared" si="5"/>
        <v>0</v>
      </c>
      <c r="T2980" s="72"/>
      <c r="U2980" s="72"/>
      <c r="V2980" s="72"/>
      <c r="W2980" s="72"/>
      <c r="X2980" s="72"/>
      <c r="Y2980" s="72"/>
      <c r="Z2980" s="72"/>
      <c r="AA2980" s="72"/>
      <c r="AB2980" s="72"/>
      <c r="AC2980" s="72"/>
      <c r="AD2980" s="72"/>
      <c r="AE2980" s="72"/>
      <c r="AF2980" s="72"/>
      <c r="AG2980" s="72"/>
      <c r="AH2980" s="72"/>
      <c r="AI2980" s="72"/>
      <c r="AJ2980" s="72"/>
      <c r="AK2980" s="72"/>
    </row>
    <row r="2981" ht="14.25" customHeight="1">
      <c r="A2981" s="78">
        <v>2978.0</v>
      </c>
      <c r="C2981" s="78" t="str">
        <f>VLOOKUP(G2981,[1]Macrodata_CCF!$A$3:$D$55,4,FALSE)</f>
        <v>#ERROR!</v>
      </c>
      <c r="E2981" s="79" t="str">
        <f>VLOOKUP(G2981,[1]Macrodata_CCF!$A$3:$B$55,2,FALSE)</f>
        <v>#ERROR!</v>
      </c>
      <c r="F2981" s="78">
        <v>0.0</v>
      </c>
      <c r="G2981" s="80">
        <v>47.0</v>
      </c>
      <c r="H2981" s="81">
        <v>29770.0</v>
      </c>
      <c r="I2981" s="81">
        <v>700000.0</v>
      </c>
      <c r="J2981" s="81">
        <v>150410.0</v>
      </c>
      <c r="K2981" s="81">
        <v>1330000.0</v>
      </c>
      <c r="L2981" s="82">
        <v>0.179997911164824</v>
      </c>
      <c r="N2981" s="83">
        <f t="shared" si="1"/>
        <v>0.1799979112</v>
      </c>
      <c r="O2981" s="83">
        <f t="shared" si="2"/>
        <v>0.1799979112</v>
      </c>
      <c r="Q2981" s="83">
        <f t="shared" si="3"/>
        <v>0.9574714286</v>
      </c>
      <c r="R2981" s="83">
        <f t="shared" si="4"/>
        <v>0.1799979112</v>
      </c>
      <c r="S2981" s="83" t="b">
        <f t="shared" si="5"/>
        <v>0</v>
      </c>
      <c r="T2981" s="72"/>
      <c r="U2981" s="72"/>
      <c r="V2981" s="72"/>
      <c r="W2981" s="72"/>
      <c r="X2981" s="72"/>
      <c r="Y2981" s="72"/>
      <c r="Z2981" s="72"/>
      <c r="AA2981" s="72"/>
      <c r="AB2981" s="72"/>
      <c r="AC2981" s="72"/>
      <c r="AD2981" s="72"/>
      <c r="AE2981" s="72"/>
      <c r="AF2981" s="72"/>
      <c r="AG2981" s="72"/>
      <c r="AH2981" s="72"/>
      <c r="AI2981" s="72"/>
      <c r="AJ2981" s="72"/>
      <c r="AK2981" s="72"/>
    </row>
    <row r="2982" ht="14.25" customHeight="1">
      <c r="A2982" s="78">
        <v>2979.0</v>
      </c>
      <c r="C2982" s="78" t="str">
        <f>VLOOKUP(G2982,[1]Macrodata_CCF!$A$3:$D$55,4,FALSE)</f>
        <v>#ERROR!</v>
      </c>
      <c r="E2982" s="79" t="str">
        <f>VLOOKUP(G2982,[1]Macrodata_CCF!$A$3:$B$55,2,FALSE)</f>
        <v>#ERROR!</v>
      </c>
      <c r="F2982" s="78">
        <v>0.0</v>
      </c>
      <c r="G2982" s="80">
        <v>35.0</v>
      </c>
      <c r="H2982" s="81">
        <v>114580.0</v>
      </c>
      <c r="I2982" s="81">
        <v>980000.0</v>
      </c>
      <c r="J2982" s="81">
        <v>131890.0</v>
      </c>
      <c r="K2982" s="81">
        <v>1470000.0</v>
      </c>
      <c r="L2982" s="82">
        <v>0.02000184881329297</v>
      </c>
      <c r="N2982" s="83">
        <f t="shared" si="1"/>
        <v>0.02000184881</v>
      </c>
      <c r="O2982" s="83">
        <f t="shared" si="2"/>
        <v>0.02000184881</v>
      </c>
      <c r="Q2982" s="83">
        <f t="shared" si="3"/>
        <v>0.8830816327</v>
      </c>
      <c r="R2982" s="83">
        <f t="shared" si="4"/>
        <v>0.02000184881</v>
      </c>
      <c r="S2982" s="83" t="b">
        <f t="shared" si="5"/>
        <v>0</v>
      </c>
      <c r="T2982" s="72"/>
      <c r="U2982" s="72"/>
      <c r="V2982" s="72"/>
      <c r="W2982" s="72"/>
      <c r="X2982" s="72"/>
      <c r="Y2982" s="72"/>
      <c r="Z2982" s="72"/>
      <c r="AA2982" s="72"/>
      <c r="AB2982" s="72"/>
      <c r="AC2982" s="72"/>
      <c r="AD2982" s="72"/>
      <c r="AE2982" s="72"/>
      <c r="AF2982" s="72"/>
      <c r="AG2982" s="72"/>
      <c r="AH2982" s="72"/>
      <c r="AI2982" s="72"/>
      <c r="AJ2982" s="72"/>
      <c r="AK2982" s="72"/>
    </row>
    <row r="2983" ht="14.25" customHeight="1">
      <c r="A2983" s="78">
        <v>2980.0</v>
      </c>
      <c r="C2983" s="78" t="str">
        <f>VLOOKUP(G2983,[1]Macrodata_CCF!$A$3:$D$55,4,FALSE)</f>
        <v>#ERROR!</v>
      </c>
      <c r="E2983" s="79" t="str">
        <f>VLOOKUP(G2983,[1]Macrodata_CCF!$A$3:$B$55,2,FALSE)</f>
        <v>#ERROR!</v>
      </c>
      <c r="F2983" s="78">
        <v>0.0</v>
      </c>
      <c r="G2983" s="80">
        <v>1.0</v>
      </c>
      <c r="H2983" s="81">
        <v>3675.0</v>
      </c>
      <c r="I2983" s="81">
        <v>40000.0</v>
      </c>
      <c r="J2983" s="81">
        <v>16025.0</v>
      </c>
      <c r="K2983" s="81">
        <v>76000.0</v>
      </c>
      <c r="L2983" s="82">
        <v>0.339986235375086</v>
      </c>
      <c r="N2983" s="83">
        <f t="shared" si="1"/>
        <v>0.3399862354</v>
      </c>
      <c r="O2983" s="83">
        <f t="shared" si="2"/>
        <v>0.3399862354</v>
      </c>
      <c r="Q2983" s="83">
        <f t="shared" si="3"/>
        <v>0.908125</v>
      </c>
      <c r="R2983" s="83">
        <f t="shared" si="4"/>
        <v>0.3399862354</v>
      </c>
      <c r="S2983" s="83" t="b">
        <f t="shared" si="5"/>
        <v>0</v>
      </c>
      <c r="T2983" s="72"/>
      <c r="U2983" s="72"/>
      <c r="V2983" s="72"/>
      <c r="W2983" s="72"/>
      <c r="X2983" s="72"/>
      <c r="Y2983" s="72"/>
      <c r="Z2983" s="72"/>
      <c r="AA2983" s="72"/>
      <c r="AB2983" s="72"/>
      <c r="AC2983" s="72"/>
      <c r="AD2983" s="72"/>
      <c r="AE2983" s="72"/>
      <c r="AF2983" s="72"/>
      <c r="AG2983" s="72"/>
      <c r="AH2983" s="72"/>
      <c r="AI2983" s="72"/>
      <c r="AJ2983" s="72"/>
      <c r="AK2983" s="72"/>
    </row>
    <row r="2984" ht="14.25" customHeight="1">
      <c r="A2984" s="78">
        <v>2981.0</v>
      </c>
      <c r="C2984" s="78" t="str">
        <f>VLOOKUP(G2984,[1]Macrodata_CCF!$A$3:$D$55,4,FALSE)</f>
        <v>#ERROR!</v>
      </c>
      <c r="E2984" s="79" t="str">
        <f>VLOOKUP(G2984,[1]Macrodata_CCF!$A$3:$B$55,2,FALSE)</f>
        <v>#ERROR!</v>
      </c>
      <c r="F2984" s="78">
        <v>0.0</v>
      </c>
      <c r="G2984" s="80">
        <v>11.0</v>
      </c>
      <c r="H2984" s="81">
        <v>23795.0</v>
      </c>
      <c r="I2984" s="81">
        <v>120000.0</v>
      </c>
      <c r="J2984" s="81">
        <v>39190.0</v>
      </c>
      <c r="K2984" s="81">
        <v>204000.0</v>
      </c>
      <c r="L2984" s="82">
        <v>0.1600228678343121</v>
      </c>
      <c r="N2984" s="83">
        <f t="shared" si="1"/>
        <v>0.1600228678</v>
      </c>
      <c r="O2984" s="83">
        <f t="shared" si="2"/>
        <v>0.1600228678</v>
      </c>
      <c r="Q2984" s="83">
        <f t="shared" si="3"/>
        <v>0.8017083333</v>
      </c>
      <c r="R2984" s="83">
        <f t="shared" si="4"/>
        <v>0.1600228678</v>
      </c>
      <c r="S2984" s="83" t="b">
        <f t="shared" si="5"/>
        <v>0</v>
      </c>
      <c r="T2984" s="72"/>
      <c r="U2984" s="72"/>
      <c r="V2984" s="72"/>
      <c r="W2984" s="72"/>
      <c r="X2984" s="72"/>
      <c r="Y2984" s="72"/>
      <c r="Z2984" s="72"/>
      <c r="AA2984" s="72"/>
      <c r="AB2984" s="72"/>
      <c r="AC2984" s="72"/>
      <c r="AD2984" s="72"/>
      <c r="AE2984" s="72"/>
      <c r="AF2984" s="72"/>
      <c r="AG2984" s="72"/>
      <c r="AH2984" s="72"/>
      <c r="AI2984" s="72"/>
      <c r="AJ2984" s="72"/>
      <c r="AK2984" s="72"/>
    </row>
    <row r="2985" ht="14.25" customHeight="1">
      <c r="A2985" s="78">
        <v>2982.0</v>
      </c>
      <c r="C2985" s="78" t="str">
        <f>VLOOKUP(G2985,[1]Macrodata_CCF!$A$3:$D$55,4,FALSE)</f>
        <v>#ERROR!</v>
      </c>
      <c r="E2985" s="79" t="str">
        <f>VLOOKUP(G2985,[1]Macrodata_CCF!$A$3:$B$55,2,FALSE)</f>
        <v>#ERROR!</v>
      </c>
      <c r="F2985" s="78">
        <v>0.0</v>
      </c>
      <c r="G2985" s="80">
        <v>13.0</v>
      </c>
      <c r="H2985" s="81">
        <v>345665.0</v>
      </c>
      <c r="I2985" s="81">
        <v>450000.0</v>
      </c>
      <c r="J2985" s="81">
        <v>361315.0</v>
      </c>
      <c r="K2985" s="81">
        <v>450000.0</v>
      </c>
      <c r="L2985" s="82">
        <v>0.1499976038721426</v>
      </c>
      <c r="N2985" s="83">
        <f t="shared" si="1"/>
        <v>0.1499976039</v>
      </c>
      <c r="O2985" s="83">
        <f t="shared" si="2"/>
        <v>0.1499976039</v>
      </c>
      <c r="Q2985" s="83">
        <f t="shared" si="3"/>
        <v>0.2318555556</v>
      </c>
      <c r="R2985" s="83">
        <f t="shared" si="4"/>
        <v>0.1499976039</v>
      </c>
      <c r="S2985" s="83" t="b">
        <f t="shared" si="5"/>
        <v>0</v>
      </c>
      <c r="T2985" s="72"/>
      <c r="U2985" s="72"/>
      <c r="V2985" s="72"/>
      <c r="W2985" s="72"/>
      <c r="X2985" s="72"/>
      <c r="Y2985" s="72"/>
      <c r="Z2985" s="72"/>
      <c r="AA2985" s="72"/>
      <c r="AB2985" s="72"/>
      <c r="AC2985" s="72"/>
      <c r="AD2985" s="72"/>
      <c r="AE2985" s="72"/>
      <c r="AF2985" s="72"/>
      <c r="AG2985" s="72"/>
      <c r="AH2985" s="72"/>
      <c r="AI2985" s="72"/>
      <c r="AJ2985" s="72"/>
      <c r="AK2985" s="72"/>
    </row>
    <row r="2986" ht="14.25" customHeight="1">
      <c r="A2986" s="78">
        <v>2983.0</v>
      </c>
      <c r="C2986" s="78" t="str">
        <f>VLOOKUP(G2986,[1]Macrodata_CCF!$A$3:$D$55,4,FALSE)</f>
        <v>#ERROR!</v>
      </c>
      <c r="E2986" s="79" t="str">
        <f>VLOOKUP(G2986,[1]Macrodata_CCF!$A$3:$B$55,2,FALSE)</f>
        <v>#ERROR!</v>
      </c>
      <c r="F2986" s="78">
        <v>0.0</v>
      </c>
      <c r="G2986" s="80">
        <v>25.0</v>
      </c>
      <c r="H2986" s="81">
        <v>245100.0</v>
      </c>
      <c r="I2986" s="81">
        <v>580000.0</v>
      </c>
      <c r="J2986" s="81">
        <v>308730.0</v>
      </c>
      <c r="K2986" s="81">
        <v>580000.0</v>
      </c>
      <c r="L2986" s="82">
        <v>0.18999701403404</v>
      </c>
      <c r="N2986" s="83">
        <f t="shared" si="1"/>
        <v>0.189997014</v>
      </c>
      <c r="O2986" s="83">
        <f t="shared" si="2"/>
        <v>0.189997014</v>
      </c>
      <c r="Q2986" s="83">
        <f t="shared" si="3"/>
        <v>0.5774137931</v>
      </c>
      <c r="R2986" s="83">
        <f t="shared" si="4"/>
        <v>0.189997014</v>
      </c>
      <c r="S2986" s="83" t="b">
        <f t="shared" si="5"/>
        <v>0</v>
      </c>
      <c r="T2986" s="72"/>
      <c r="U2986" s="72"/>
      <c r="V2986" s="72"/>
      <c r="W2986" s="72"/>
      <c r="X2986" s="72"/>
      <c r="Y2986" s="72"/>
      <c r="Z2986" s="72"/>
      <c r="AA2986" s="72"/>
      <c r="AB2986" s="72"/>
      <c r="AC2986" s="72"/>
      <c r="AD2986" s="72"/>
      <c r="AE2986" s="72"/>
      <c r="AF2986" s="72"/>
      <c r="AG2986" s="72"/>
      <c r="AH2986" s="72"/>
      <c r="AI2986" s="72"/>
      <c r="AJ2986" s="72"/>
      <c r="AK2986" s="72"/>
    </row>
    <row r="2987" ht="14.25" customHeight="1">
      <c r="A2987" s="78">
        <v>2984.0</v>
      </c>
      <c r="C2987" s="78" t="str">
        <f>VLOOKUP(G2987,[1]Macrodata_CCF!$A$3:$D$55,4,FALSE)</f>
        <v>#ERROR!</v>
      </c>
      <c r="E2987" s="79" t="str">
        <f>VLOOKUP(G2987,[1]Macrodata_CCF!$A$3:$B$55,2,FALSE)</f>
        <v>#ERROR!</v>
      </c>
      <c r="F2987" s="78">
        <v>0.0</v>
      </c>
      <c r="G2987" s="80">
        <v>28.0</v>
      </c>
      <c r="H2987" s="81">
        <v>347825.0</v>
      </c>
      <c r="I2987" s="81">
        <v>940000.0</v>
      </c>
      <c r="J2987" s="81">
        <v>466260.0</v>
      </c>
      <c r="K2987" s="81">
        <v>940000.0</v>
      </c>
      <c r="L2987" s="82">
        <v>0.2</v>
      </c>
      <c r="N2987" s="83">
        <f t="shared" si="1"/>
        <v>0.2</v>
      </c>
      <c r="O2987" s="83">
        <f t="shared" si="2"/>
        <v>0.2</v>
      </c>
      <c r="Q2987" s="83">
        <f t="shared" si="3"/>
        <v>0.6299734043</v>
      </c>
      <c r="R2987" s="83">
        <f t="shared" si="4"/>
        <v>0.2</v>
      </c>
      <c r="S2987" s="83" t="b">
        <f t="shared" si="5"/>
        <v>0</v>
      </c>
      <c r="T2987" s="72"/>
      <c r="U2987" s="72"/>
      <c r="V2987" s="72"/>
      <c r="W2987" s="72"/>
      <c r="X2987" s="72"/>
      <c r="Y2987" s="72"/>
      <c r="Z2987" s="72"/>
      <c r="AA2987" s="72"/>
      <c r="AB2987" s="72"/>
      <c r="AC2987" s="72"/>
      <c r="AD2987" s="72"/>
      <c r="AE2987" s="72"/>
      <c r="AF2987" s="72"/>
      <c r="AG2987" s="72"/>
      <c r="AH2987" s="72"/>
      <c r="AI2987" s="72"/>
      <c r="AJ2987" s="72"/>
      <c r="AK2987" s="72"/>
    </row>
    <row r="2988" ht="14.25" customHeight="1">
      <c r="A2988" s="78">
        <v>2985.0</v>
      </c>
      <c r="C2988" s="78" t="str">
        <f>VLOOKUP(G2988,[1]Macrodata_CCF!$A$3:$D$55,4,FALSE)</f>
        <v>#ERROR!</v>
      </c>
      <c r="E2988" s="79" t="str">
        <f>VLOOKUP(G2988,[1]Macrodata_CCF!$A$3:$B$55,2,FALSE)</f>
        <v>#ERROR!</v>
      </c>
      <c r="F2988" s="78">
        <v>0.0</v>
      </c>
      <c r="G2988" s="80">
        <v>46.0</v>
      </c>
      <c r="H2988" s="81">
        <v>82335.0</v>
      </c>
      <c r="I2988" s="81">
        <v>90000.0</v>
      </c>
      <c r="J2988" s="81">
        <v>83715.0</v>
      </c>
      <c r="K2988" s="81">
        <v>90000.0</v>
      </c>
      <c r="L2988" s="82">
        <v>0.1800391389432485</v>
      </c>
      <c r="N2988" s="83">
        <f t="shared" si="1"/>
        <v>0.1800391389</v>
      </c>
      <c r="O2988" s="83">
        <f t="shared" si="2"/>
        <v>0.1800391389</v>
      </c>
      <c r="Q2988" s="83">
        <f t="shared" si="3"/>
        <v>0.08516666667</v>
      </c>
      <c r="R2988" s="83">
        <f t="shared" si="4"/>
        <v>0.01533333333</v>
      </c>
      <c r="S2988" s="83" t="b">
        <f t="shared" si="5"/>
        <v>0</v>
      </c>
      <c r="T2988" s="72"/>
      <c r="U2988" s="72"/>
      <c r="V2988" s="72"/>
      <c r="W2988" s="72"/>
      <c r="X2988" s="72"/>
      <c r="Y2988" s="72"/>
      <c r="Z2988" s="72"/>
      <c r="AA2988" s="72"/>
      <c r="AB2988" s="72"/>
      <c r="AC2988" s="72"/>
      <c r="AD2988" s="72"/>
      <c r="AE2988" s="72"/>
      <c r="AF2988" s="72"/>
      <c r="AG2988" s="72"/>
      <c r="AH2988" s="72"/>
      <c r="AI2988" s="72"/>
      <c r="AJ2988" s="72"/>
      <c r="AK2988" s="72"/>
    </row>
    <row r="2989" ht="14.25" customHeight="1">
      <c r="A2989" s="78">
        <v>2986.0</v>
      </c>
      <c r="C2989" s="78" t="str">
        <f>VLOOKUP(G2989,[1]Macrodata_CCF!$A$3:$D$55,4,FALSE)</f>
        <v>#ERROR!</v>
      </c>
      <c r="E2989" s="79" t="str">
        <f>VLOOKUP(G2989,[1]Macrodata_CCF!$A$3:$B$55,2,FALSE)</f>
        <v>#ERROR!</v>
      </c>
      <c r="F2989" s="78">
        <v>0.0</v>
      </c>
      <c r="G2989" s="80">
        <v>40.0</v>
      </c>
      <c r="H2989" s="81">
        <v>388280.0</v>
      </c>
      <c r="I2989" s="81">
        <v>480000.0</v>
      </c>
      <c r="J2989" s="81">
        <v>396535.0</v>
      </c>
      <c r="K2989" s="81">
        <v>480000.0</v>
      </c>
      <c r="L2989" s="82">
        <v>0.09000218054949848</v>
      </c>
      <c r="N2989" s="83">
        <f t="shared" si="1"/>
        <v>0.09000218055</v>
      </c>
      <c r="O2989" s="83">
        <f t="shared" si="2"/>
        <v>0.09000218055</v>
      </c>
      <c r="Q2989" s="83">
        <f t="shared" si="3"/>
        <v>0.1910833333</v>
      </c>
      <c r="R2989" s="83">
        <f t="shared" si="4"/>
        <v>0.09000218055</v>
      </c>
      <c r="S2989" s="83" t="b">
        <f t="shared" si="5"/>
        <v>0</v>
      </c>
      <c r="T2989" s="72"/>
      <c r="U2989" s="72"/>
      <c r="V2989" s="72"/>
      <c r="W2989" s="72"/>
      <c r="X2989" s="72"/>
      <c r="Y2989" s="72"/>
      <c r="Z2989" s="72"/>
      <c r="AA2989" s="72"/>
      <c r="AB2989" s="72"/>
      <c r="AC2989" s="72"/>
      <c r="AD2989" s="72"/>
      <c r="AE2989" s="72"/>
      <c r="AF2989" s="72"/>
      <c r="AG2989" s="72"/>
      <c r="AH2989" s="72"/>
      <c r="AI2989" s="72"/>
      <c r="AJ2989" s="72"/>
      <c r="AK2989" s="72"/>
    </row>
    <row r="2990" ht="14.25" customHeight="1">
      <c r="A2990" s="78">
        <v>2987.0</v>
      </c>
      <c r="C2990" s="78" t="str">
        <f>VLOOKUP(G2990,[1]Macrodata_CCF!$A$3:$D$55,4,FALSE)</f>
        <v>#ERROR!</v>
      </c>
      <c r="E2990" s="79" t="str">
        <f>VLOOKUP(G2990,[1]Macrodata_CCF!$A$3:$B$55,2,FALSE)</f>
        <v>#ERROR!</v>
      </c>
      <c r="F2990" s="78">
        <v>1.0</v>
      </c>
      <c r="G2990" s="80">
        <v>18.0</v>
      </c>
      <c r="H2990" s="81">
        <v>456650.0</v>
      </c>
      <c r="I2990" s="81">
        <v>870000.0</v>
      </c>
      <c r="J2990" s="81">
        <v>1153620.0</v>
      </c>
      <c r="K2990" s="81">
        <v>1131000.0</v>
      </c>
      <c r="L2990" s="82">
        <v>1.686149752026128</v>
      </c>
      <c r="N2990" s="83">
        <f t="shared" si="1"/>
        <v>1.686149752</v>
      </c>
      <c r="O2990" s="83">
        <f t="shared" si="2"/>
        <v>1</v>
      </c>
      <c r="Q2990" s="83">
        <f t="shared" si="3"/>
        <v>0.4751149425</v>
      </c>
      <c r="R2990" s="83">
        <f t="shared" si="4"/>
        <v>1.686149752</v>
      </c>
      <c r="S2990" s="83" t="b">
        <f t="shared" si="5"/>
        <v>0</v>
      </c>
      <c r="T2990" s="72"/>
      <c r="U2990" s="72"/>
      <c r="V2990" s="72"/>
      <c r="W2990" s="72"/>
      <c r="X2990" s="72"/>
      <c r="Y2990" s="72"/>
      <c r="Z2990" s="72"/>
      <c r="AA2990" s="72"/>
      <c r="AB2990" s="72"/>
      <c r="AC2990" s="72"/>
      <c r="AD2990" s="72"/>
      <c r="AE2990" s="72"/>
      <c r="AF2990" s="72"/>
      <c r="AG2990" s="72"/>
      <c r="AH2990" s="72"/>
      <c r="AI2990" s="72"/>
      <c r="AJ2990" s="72"/>
      <c r="AK2990" s="72"/>
    </row>
    <row r="2991" ht="14.25" customHeight="1">
      <c r="A2991" s="78">
        <v>2988.0</v>
      </c>
      <c r="C2991" s="78" t="str">
        <f>VLOOKUP(G2991,[1]Macrodata_CCF!$A$3:$D$55,4,FALSE)</f>
        <v>#ERROR!</v>
      </c>
      <c r="E2991" s="79" t="str">
        <f>VLOOKUP(G2991,[1]Macrodata_CCF!$A$3:$B$55,2,FALSE)</f>
        <v>#ERROR!</v>
      </c>
      <c r="F2991" s="78">
        <v>0.0</v>
      </c>
      <c r="G2991" s="80">
        <v>45.0</v>
      </c>
      <c r="H2991" s="81">
        <v>617100.0</v>
      </c>
      <c r="I2991" s="81">
        <v>690000.0</v>
      </c>
      <c r="J2991" s="81">
        <v>631680.0</v>
      </c>
      <c r="K2991" s="81">
        <v>690000.0</v>
      </c>
      <c r="L2991" s="82">
        <v>0.2</v>
      </c>
      <c r="N2991" s="83">
        <f t="shared" si="1"/>
        <v>0.2</v>
      </c>
      <c r="O2991" s="83">
        <f t="shared" si="2"/>
        <v>0.2</v>
      </c>
      <c r="Q2991" s="83">
        <f t="shared" si="3"/>
        <v>0.1056521739</v>
      </c>
      <c r="R2991" s="83">
        <f t="shared" si="4"/>
        <v>0.2</v>
      </c>
      <c r="S2991" s="83" t="b">
        <f t="shared" si="5"/>
        <v>0</v>
      </c>
      <c r="T2991" s="72"/>
      <c r="U2991" s="72"/>
      <c r="V2991" s="72"/>
      <c r="W2991" s="72"/>
      <c r="X2991" s="72"/>
      <c r="Y2991" s="72"/>
      <c r="Z2991" s="72"/>
      <c r="AA2991" s="72"/>
      <c r="AB2991" s="72"/>
      <c r="AC2991" s="72"/>
      <c r="AD2991" s="72"/>
      <c r="AE2991" s="72"/>
      <c r="AF2991" s="72"/>
      <c r="AG2991" s="72"/>
      <c r="AH2991" s="72"/>
      <c r="AI2991" s="72"/>
      <c r="AJ2991" s="72"/>
      <c r="AK2991" s="72"/>
    </row>
    <row r="2992" ht="14.25" customHeight="1">
      <c r="A2992" s="78">
        <v>2989.0</v>
      </c>
      <c r="C2992" s="78" t="str">
        <f>VLOOKUP(G2992,[1]Macrodata_CCF!$A$3:$D$55,4,FALSE)</f>
        <v>#ERROR!</v>
      </c>
      <c r="E2992" s="79" t="str">
        <f>VLOOKUP(G2992,[1]Macrodata_CCF!$A$3:$B$55,2,FALSE)</f>
        <v>#ERROR!</v>
      </c>
      <c r="F2992" s="78">
        <v>0.0</v>
      </c>
      <c r="G2992" s="80">
        <v>6.0</v>
      </c>
      <c r="H2992" s="81">
        <v>114525.0</v>
      </c>
      <c r="I2992" s="81">
        <v>160000.0</v>
      </c>
      <c r="J2992" s="81">
        <v>129530.0</v>
      </c>
      <c r="K2992" s="81">
        <v>304000.0</v>
      </c>
      <c r="L2992" s="82">
        <v>0.3299615173172072</v>
      </c>
      <c r="N2992" s="83">
        <f t="shared" si="1"/>
        <v>0.3299615173</v>
      </c>
      <c r="O2992" s="83">
        <f t="shared" si="2"/>
        <v>0.3299615173</v>
      </c>
      <c r="Q2992" s="83">
        <f t="shared" si="3"/>
        <v>0.28421875</v>
      </c>
      <c r="R2992" s="83">
        <f t="shared" si="4"/>
        <v>0.3299615173</v>
      </c>
      <c r="S2992" s="83" t="b">
        <f t="shared" si="5"/>
        <v>0</v>
      </c>
      <c r="T2992" s="72"/>
      <c r="U2992" s="72"/>
      <c r="V2992" s="72"/>
      <c r="W2992" s="72"/>
      <c r="X2992" s="72"/>
      <c r="Y2992" s="72"/>
      <c r="Z2992" s="72"/>
      <c r="AA2992" s="72"/>
      <c r="AB2992" s="72"/>
      <c r="AC2992" s="72"/>
      <c r="AD2992" s="72"/>
      <c r="AE2992" s="72"/>
      <c r="AF2992" s="72"/>
      <c r="AG2992" s="72"/>
      <c r="AH2992" s="72"/>
      <c r="AI2992" s="72"/>
      <c r="AJ2992" s="72"/>
      <c r="AK2992" s="72"/>
    </row>
    <row r="2993" ht="14.25" customHeight="1">
      <c r="A2993" s="78">
        <v>2990.0</v>
      </c>
      <c r="C2993" s="78" t="str">
        <f>VLOOKUP(G2993,[1]Macrodata_CCF!$A$3:$D$55,4,FALSE)</f>
        <v>#ERROR!</v>
      </c>
      <c r="E2993" s="79" t="str">
        <f>VLOOKUP(G2993,[1]Macrodata_CCF!$A$3:$B$55,2,FALSE)</f>
        <v>#ERROR!</v>
      </c>
      <c r="F2993" s="78">
        <v>0.0</v>
      </c>
      <c r="G2993" s="80">
        <v>32.0</v>
      </c>
      <c r="H2993" s="81">
        <v>611745.0</v>
      </c>
      <c r="I2993" s="81">
        <v>930000.0</v>
      </c>
      <c r="J2993" s="81">
        <v>669030.0</v>
      </c>
      <c r="K2993" s="81">
        <v>930000.0</v>
      </c>
      <c r="L2993" s="82">
        <v>0.1799971720789933</v>
      </c>
      <c r="N2993" s="83">
        <f t="shared" si="1"/>
        <v>0.1799971721</v>
      </c>
      <c r="O2993" s="83">
        <f t="shared" si="2"/>
        <v>0.1799971721</v>
      </c>
      <c r="Q2993" s="83">
        <f t="shared" si="3"/>
        <v>0.3422096774</v>
      </c>
      <c r="R2993" s="83">
        <f t="shared" si="4"/>
        <v>0.1799971721</v>
      </c>
      <c r="S2993" s="83" t="b">
        <f t="shared" si="5"/>
        <v>0</v>
      </c>
      <c r="T2993" s="72"/>
      <c r="U2993" s="72"/>
      <c r="V2993" s="72"/>
      <c r="W2993" s="72"/>
      <c r="X2993" s="72"/>
      <c r="Y2993" s="72"/>
      <c r="Z2993" s="72"/>
      <c r="AA2993" s="72"/>
      <c r="AB2993" s="72"/>
      <c r="AC2993" s="72"/>
      <c r="AD2993" s="72"/>
      <c r="AE2993" s="72"/>
      <c r="AF2993" s="72"/>
      <c r="AG2993" s="72"/>
      <c r="AH2993" s="72"/>
      <c r="AI2993" s="72"/>
      <c r="AJ2993" s="72"/>
      <c r="AK2993" s="72"/>
    </row>
    <row r="2994" ht="14.25" customHeight="1">
      <c r="A2994" s="78">
        <v>2991.0</v>
      </c>
      <c r="C2994" s="78" t="str">
        <f>VLOOKUP(G2994,[1]Macrodata_CCF!$A$3:$D$55,4,FALSE)</f>
        <v>#ERROR!</v>
      </c>
      <c r="E2994" s="79" t="str">
        <f>VLOOKUP(G2994,[1]Macrodata_CCF!$A$3:$B$55,2,FALSE)</f>
        <v>#ERROR!</v>
      </c>
      <c r="F2994" s="78">
        <v>0.0</v>
      </c>
      <c r="G2994" s="80">
        <v>29.0</v>
      </c>
      <c r="H2994" s="81">
        <v>102865.0</v>
      </c>
      <c r="I2994" s="81">
        <v>150000.0</v>
      </c>
      <c r="J2994" s="81">
        <v>109465.0</v>
      </c>
      <c r="K2994" s="81">
        <v>150000.0</v>
      </c>
      <c r="L2994" s="82">
        <v>0.1400233372228705</v>
      </c>
      <c r="N2994" s="83">
        <f t="shared" si="1"/>
        <v>0.1400233372</v>
      </c>
      <c r="O2994" s="83">
        <f t="shared" si="2"/>
        <v>0.1400233372</v>
      </c>
      <c r="Q2994" s="83">
        <f t="shared" si="3"/>
        <v>0.3142333333</v>
      </c>
      <c r="R2994" s="83">
        <f t="shared" si="4"/>
        <v>0.1400233372</v>
      </c>
      <c r="S2994" s="83" t="b">
        <f t="shared" si="5"/>
        <v>0</v>
      </c>
      <c r="T2994" s="72"/>
      <c r="U2994" s="72"/>
      <c r="V2994" s="72"/>
      <c r="W2994" s="72"/>
      <c r="X2994" s="72"/>
      <c r="Y2994" s="72"/>
      <c r="Z2994" s="72"/>
      <c r="AA2994" s="72"/>
      <c r="AB2994" s="72"/>
      <c r="AC2994" s="72"/>
      <c r="AD2994" s="72"/>
      <c r="AE2994" s="72"/>
      <c r="AF2994" s="72"/>
      <c r="AG2994" s="72"/>
      <c r="AH2994" s="72"/>
      <c r="AI2994" s="72"/>
      <c r="AJ2994" s="72"/>
      <c r="AK2994" s="72"/>
    </row>
    <row r="2995" ht="14.25" customHeight="1">
      <c r="A2995" s="78">
        <v>2992.0</v>
      </c>
      <c r="C2995" s="78" t="str">
        <f>VLOOKUP(G2995,[1]Macrodata_CCF!$A$3:$D$55,4,FALSE)</f>
        <v>#ERROR!</v>
      </c>
      <c r="E2995" s="79" t="str">
        <f>VLOOKUP(G2995,[1]Macrodata_CCF!$A$3:$B$55,2,FALSE)</f>
        <v>#ERROR!</v>
      </c>
      <c r="F2995" s="78">
        <v>0.0</v>
      </c>
      <c r="G2995" s="80">
        <v>9.0</v>
      </c>
      <c r="H2995" s="81">
        <v>233120.0</v>
      </c>
      <c r="I2995" s="81">
        <v>420000.0</v>
      </c>
      <c r="J2995" s="81">
        <v>287315.0</v>
      </c>
      <c r="K2995" s="81">
        <v>420000.0</v>
      </c>
      <c r="L2995" s="82">
        <v>0.2899989297945205</v>
      </c>
      <c r="N2995" s="83">
        <f t="shared" si="1"/>
        <v>0.2899989298</v>
      </c>
      <c r="O2995" s="83">
        <f t="shared" si="2"/>
        <v>0.2899989298</v>
      </c>
      <c r="Q2995" s="83">
        <f t="shared" si="3"/>
        <v>0.444952381</v>
      </c>
      <c r="R2995" s="83">
        <f t="shared" si="4"/>
        <v>0.2899989298</v>
      </c>
      <c r="S2995" s="83" t="b">
        <f t="shared" si="5"/>
        <v>0</v>
      </c>
      <c r="T2995" s="72"/>
      <c r="U2995" s="72"/>
      <c r="V2995" s="72"/>
      <c r="W2995" s="72"/>
      <c r="X2995" s="72"/>
      <c r="Y2995" s="72"/>
      <c r="Z2995" s="72"/>
      <c r="AA2995" s="72"/>
      <c r="AB2995" s="72"/>
      <c r="AC2995" s="72"/>
      <c r="AD2995" s="72"/>
      <c r="AE2995" s="72"/>
      <c r="AF2995" s="72"/>
      <c r="AG2995" s="72"/>
      <c r="AH2995" s="72"/>
      <c r="AI2995" s="72"/>
      <c r="AJ2995" s="72"/>
      <c r="AK2995" s="72"/>
    </row>
    <row r="2996" ht="14.25" customHeight="1">
      <c r="A2996" s="78">
        <v>2993.0</v>
      </c>
      <c r="C2996" s="78" t="str">
        <f>VLOOKUP(G2996,[1]Macrodata_CCF!$A$3:$D$55,4,FALSE)</f>
        <v>#ERROR!</v>
      </c>
      <c r="E2996" s="79" t="str">
        <f>VLOOKUP(G2996,[1]Macrodata_CCF!$A$3:$B$55,2,FALSE)</f>
        <v>#ERROR!</v>
      </c>
      <c r="F2996" s="78">
        <v>0.0</v>
      </c>
      <c r="G2996" s="80">
        <v>1.0</v>
      </c>
      <c r="H2996" s="81">
        <v>20180.0</v>
      </c>
      <c r="I2996" s="81">
        <v>30000.0</v>
      </c>
      <c r="J2996" s="81">
        <v>23225.0</v>
      </c>
      <c r="K2996" s="81">
        <v>30000.0</v>
      </c>
      <c r="L2996" s="82">
        <v>0.310081466395112</v>
      </c>
      <c r="N2996" s="83">
        <f t="shared" si="1"/>
        <v>0.3100814664</v>
      </c>
      <c r="O2996" s="83">
        <f t="shared" si="2"/>
        <v>0.3100814664</v>
      </c>
      <c r="Q2996" s="83">
        <f t="shared" si="3"/>
        <v>0.3273333333</v>
      </c>
      <c r="R2996" s="83">
        <f t="shared" si="4"/>
        <v>0.3100814664</v>
      </c>
      <c r="S2996" s="83" t="b">
        <f t="shared" si="5"/>
        <v>0</v>
      </c>
      <c r="T2996" s="72"/>
      <c r="U2996" s="72"/>
      <c r="V2996" s="72"/>
      <c r="W2996" s="72"/>
      <c r="X2996" s="72"/>
      <c r="Y2996" s="72"/>
      <c r="Z2996" s="72"/>
      <c r="AA2996" s="72"/>
      <c r="AB2996" s="72"/>
      <c r="AC2996" s="72"/>
      <c r="AD2996" s="72"/>
      <c r="AE2996" s="72"/>
      <c r="AF2996" s="72"/>
      <c r="AG2996" s="72"/>
      <c r="AH2996" s="72"/>
      <c r="AI2996" s="72"/>
      <c r="AJ2996" s="72"/>
      <c r="AK2996" s="72"/>
    </row>
    <row r="2997" ht="14.25" customHeight="1">
      <c r="A2997" s="78">
        <v>2994.0</v>
      </c>
      <c r="C2997" s="78" t="str">
        <f>VLOOKUP(G2997,[1]Macrodata_CCF!$A$3:$D$55,4,FALSE)</f>
        <v>#ERROR!</v>
      </c>
      <c r="E2997" s="79" t="str">
        <f>VLOOKUP(G2997,[1]Macrodata_CCF!$A$3:$B$55,2,FALSE)</f>
        <v>#ERROR!</v>
      </c>
      <c r="F2997" s="78">
        <v>0.0</v>
      </c>
      <c r="G2997" s="80">
        <v>51.0</v>
      </c>
      <c r="H2997" s="81">
        <v>87250.0</v>
      </c>
      <c r="I2997" s="81">
        <v>550000.0</v>
      </c>
      <c r="J2997" s="81">
        <v>142780.0</v>
      </c>
      <c r="K2997" s="81">
        <v>550000.0</v>
      </c>
      <c r="L2997" s="82">
        <v>0.12</v>
      </c>
      <c r="N2997" s="83">
        <f t="shared" si="1"/>
        <v>0.12</v>
      </c>
      <c r="O2997" s="83">
        <f t="shared" si="2"/>
        <v>0.12</v>
      </c>
      <c r="Q2997" s="83">
        <f t="shared" si="3"/>
        <v>0.8413636364</v>
      </c>
      <c r="R2997" s="83">
        <f t="shared" si="4"/>
        <v>0.12</v>
      </c>
      <c r="S2997" s="83" t="b">
        <f t="shared" si="5"/>
        <v>0</v>
      </c>
      <c r="T2997" s="72"/>
      <c r="U2997" s="72"/>
      <c r="V2997" s="72"/>
      <c r="W2997" s="72"/>
      <c r="X2997" s="72"/>
      <c r="Y2997" s="72"/>
      <c r="Z2997" s="72"/>
      <c r="AA2997" s="72"/>
      <c r="AB2997" s="72"/>
      <c r="AC2997" s="72"/>
      <c r="AD2997" s="72"/>
      <c r="AE2997" s="72"/>
      <c r="AF2997" s="72"/>
      <c r="AG2997" s="72"/>
      <c r="AH2997" s="72"/>
      <c r="AI2997" s="72"/>
      <c r="AJ2997" s="72"/>
      <c r="AK2997" s="72"/>
    </row>
    <row r="2998" ht="14.25" customHeight="1">
      <c r="A2998" s="78">
        <v>2995.0</v>
      </c>
      <c r="C2998" s="78" t="str">
        <f>VLOOKUP(G2998,[1]Macrodata_CCF!$A$3:$D$55,4,FALSE)</f>
        <v>#ERROR!</v>
      </c>
      <c r="E2998" s="79" t="str">
        <f>VLOOKUP(G2998,[1]Macrodata_CCF!$A$3:$B$55,2,FALSE)</f>
        <v>#ERROR!</v>
      </c>
      <c r="F2998" s="78">
        <v>0.0</v>
      </c>
      <c r="G2998" s="80">
        <v>31.0</v>
      </c>
      <c r="H2998" s="81">
        <v>291870.0</v>
      </c>
      <c r="I2998" s="81">
        <v>330000.0</v>
      </c>
      <c r="J2998" s="81">
        <v>298735.0</v>
      </c>
      <c r="K2998" s="81">
        <v>330000.0</v>
      </c>
      <c r="L2998" s="82">
        <v>0.1800419617099397</v>
      </c>
      <c r="N2998" s="83">
        <f t="shared" si="1"/>
        <v>0.1800419617</v>
      </c>
      <c r="O2998" s="83">
        <f t="shared" si="2"/>
        <v>0.1800419617</v>
      </c>
      <c r="Q2998" s="83">
        <f t="shared" si="3"/>
        <v>0.1155454545</v>
      </c>
      <c r="R2998" s="83">
        <f t="shared" si="4"/>
        <v>0.1800419617</v>
      </c>
      <c r="S2998" s="83" t="b">
        <f t="shared" si="5"/>
        <v>0</v>
      </c>
      <c r="T2998" s="72"/>
      <c r="U2998" s="72"/>
      <c r="V2998" s="72"/>
      <c r="W2998" s="72"/>
      <c r="X2998" s="72"/>
      <c r="Y2998" s="72"/>
      <c r="Z2998" s="72"/>
      <c r="AA2998" s="72"/>
      <c r="AB2998" s="72"/>
      <c r="AC2998" s="72"/>
      <c r="AD2998" s="72"/>
      <c r="AE2998" s="72"/>
      <c r="AF2998" s="72"/>
      <c r="AG2998" s="72"/>
      <c r="AH2998" s="72"/>
      <c r="AI2998" s="72"/>
      <c r="AJ2998" s="72"/>
      <c r="AK2998" s="72"/>
    </row>
    <row r="2999" ht="14.25" customHeight="1">
      <c r="A2999" s="78">
        <v>2996.0</v>
      </c>
      <c r="C2999" s="78" t="str">
        <f>VLOOKUP(G2999,[1]Macrodata_CCF!$A$3:$D$55,4,FALSE)</f>
        <v>#ERROR!</v>
      </c>
      <c r="E2999" s="79" t="str">
        <f>VLOOKUP(G2999,[1]Macrodata_CCF!$A$3:$B$55,2,FALSE)</f>
        <v>#ERROR!</v>
      </c>
      <c r="F2999" s="78">
        <v>0.0</v>
      </c>
      <c r="G2999" s="80">
        <v>30.0</v>
      </c>
      <c r="H2999" s="81">
        <v>62735.0</v>
      </c>
      <c r="I2999" s="81">
        <v>310000.0</v>
      </c>
      <c r="J2999" s="81">
        <v>97350.0</v>
      </c>
      <c r="K2999" s="81">
        <v>310000.0</v>
      </c>
      <c r="L2999" s="82">
        <v>0.1399915070875377</v>
      </c>
      <c r="N2999" s="83">
        <f t="shared" si="1"/>
        <v>0.1399915071</v>
      </c>
      <c r="O2999" s="83">
        <f t="shared" si="2"/>
        <v>0.1399915071</v>
      </c>
      <c r="Q2999" s="83">
        <f t="shared" si="3"/>
        <v>0.7976290323</v>
      </c>
      <c r="R2999" s="83">
        <f t="shared" si="4"/>
        <v>0.1399915071</v>
      </c>
      <c r="S2999" s="83" t="b">
        <f t="shared" si="5"/>
        <v>0</v>
      </c>
      <c r="T2999" s="72"/>
      <c r="U2999" s="72"/>
      <c r="V2999" s="72"/>
      <c r="W2999" s="72"/>
      <c r="X2999" s="72"/>
      <c r="Y2999" s="72"/>
      <c r="Z2999" s="72"/>
      <c r="AA2999" s="72"/>
      <c r="AB2999" s="72"/>
      <c r="AC2999" s="72"/>
      <c r="AD2999" s="72"/>
      <c r="AE2999" s="72"/>
      <c r="AF2999" s="72"/>
      <c r="AG2999" s="72"/>
      <c r="AH2999" s="72"/>
      <c r="AI2999" s="72"/>
      <c r="AJ2999" s="72"/>
      <c r="AK2999" s="72"/>
    </row>
    <row r="3000" ht="14.25" customHeight="1">
      <c r="A3000" s="78">
        <v>2997.0</v>
      </c>
      <c r="C3000" s="78" t="str">
        <f>VLOOKUP(G3000,[1]Macrodata_CCF!$A$3:$D$55,4,FALSE)</f>
        <v>#ERROR!</v>
      </c>
      <c r="E3000" s="79" t="str">
        <f>VLOOKUP(G3000,[1]Macrodata_CCF!$A$3:$B$55,2,FALSE)</f>
        <v>#ERROR!</v>
      </c>
      <c r="F3000" s="78">
        <v>0.0</v>
      </c>
      <c r="G3000" s="80">
        <v>32.0</v>
      </c>
      <c r="H3000" s="81">
        <v>83500.0</v>
      </c>
      <c r="I3000" s="81">
        <v>480000.0</v>
      </c>
      <c r="J3000" s="81">
        <v>142975.0</v>
      </c>
      <c r="K3000" s="81">
        <v>480000.0</v>
      </c>
      <c r="L3000" s="82">
        <v>0.15</v>
      </c>
      <c r="N3000" s="83">
        <f t="shared" si="1"/>
        <v>0.15</v>
      </c>
      <c r="O3000" s="83">
        <f t="shared" si="2"/>
        <v>0.15</v>
      </c>
      <c r="Q3000" s="83">
        <f t="shared" si="3"/>
        <v>0.8260416667</v>
      </c>
      <c r="R3000" s="83">
        <f t="shared" si="4"/>
        <v>0.15</v>
      </c>
      <c r="S3000" s="83" t="b">
        <f t="shared" si="5"/>
        <v>0</v>
      </c>
      <c r="T3000" s="72"/>
      <c r="U3000" s="72"/>
      <c r="V3000" s="72"/>
      <c r="W3000" s="72"/>
      <c r="X3000" s="72"/>
      <c r="Y3000" s="72"/>
      <c r="Z3000" s="72"/>
      <c r="AA3000" s="72"/>
      <c r="AB3000" s="72"/>
      <c r="AC3000" s="72"/>
      <c r="AD3000" s="72"/>
      <c r="AE3000" s="72"/>
      <c r="AF3000" s="72"/>
      <c r="AG3000" s="72"/>
      <c r="AH3000" s="72"/>
      <c r="AI3000" s="72"/>
      <c r="AJ3000" s="72"/>
      <c r="AK3000" s="72"/>
    </row>
    <row r="3001" ht="14.25" customHeight="1">
      <c r="A3001" s="78">
        <v>2998.0</v>
      </c>
      <c r="C3001" s="78" t="str">
        <f>VLOOKUP(G3001,[1]Macrodata_CCF!$A$3:$D$55,4,FALSE)</f>
        <v>#ERROR!</v>
      </c>
      <c r="E3001" s="79" t="str">
        <f>VLOOKUP(G3001,[1]Macrodata_CCF!$A$3:$B$55,2,FALSE)</f>
        <v>#ERROR!</v>
      </c>
      <c r="F3001" s="78">
        <v>0.0</v>
      </c>
      <c r="G3001" s="80">
        <v>3.0</v>
      </c>
      <c r="H3001" s="81">
        <v>4525.0</v>
      </c>
      <c r="I3001" s="81">
        <v>10000.0</v>
      </c>
      <c r="J3001" s="81">
        <v>5675.0</v>
      </c>
      <c r="K3001" s="81">
        <v>10000.0</v>
      </c>
      <c r="L3001" s="82">
        <v>0.2100456621004566</v>
      </c>
      <c r="N3001" s="83">
        <f t="shared" si="1"/>
        <v>0.2100456621</v>
      </c>
      <c r="O3001" s="83">
        <f t="shared" si="2"/>
        <v>0.2100456621</v>
      </c>
      <c r="Q3001" s="83">
        <f t="shared" si="3"/>
        <v>0.5475</v>
      </c>
      <c r="R3001" s="83">
        <f t="shared" si="4"/>
        <v>0.2100456621</v>
      </c>
      <c r="S3001" s="83" t="b">
        <f t="shared" si="5"/>
        <v>0</v>
      </c>
      <c r="T3001" s="72"/>
      <c r="U3001" s="72"/>
      <c r="V3001" s="72"/>
      <c r="W3001" s="72"/>
      <c r="X3001" s="72"/>
      <c r="Y3001" s="72"/>
      <c r="Z3001" s="72"/>
      <c r="AA3001" s="72"/>
      <c r="AB3001" s="72"/>
      <c r="AC3001" s="72"/>
      <c r="AD3001" s="72"/>
      <c r="AE3001" s="72"/>
      <c r="AF3001" s="72"/>
      <c r="AG3001" s="72"/>
      <c r="AH3001" s="72"/>
      <c r="AI3001" s="72"/>
      <c r="AJ3001" s="72"/>
      <c r="AK3001" s="72"/>
    </row>
    <row r="3002" ht="14.25" customHeight="1">
      <c r="A3002" s="78">
        <v>2999.0</v>
      </c>
      <c r="C3002" s="78" t="str">
        <f>VLOOKUP(G3002,[1]Macrodata_CCF!$A$3:$D$55,4,FALSE)</f>
        <v>#ERROR!</v>
      </c>
      <c r="E3002" s="79" t="str">
        <f>VLOOKUP(G3002,[1]Macrodata_CCF!$A$3:$B$55,2,FALSE)</f>
        <v>#ERROR!</v>
      </c>
      <c r="F3002" s="78">
        <v>0.0</v>
      </c>
      <c r="G3002" s="80">
        <v>14.0</v>
      </c>
      <c r="H3002" s="81">
        <v>116750.0</v>
      </c>
      <c r="I3002" s="81">
        <v>120000.0</v>
      </c>
      <c r="J3002" s="81">
        <v>117335.0</v>
      </c>
      <c r="K3002" s="81">
        <v>120000.0</v>
      </c>
      <c r="L3002" s="82">
        <v>0.18</v>
      </c>
      <c r="N3002" s="83">
        <f t="shared" si="1"/>
        <v>0.18</v>
      </c>
      <c r="O3002" s="83">
        <f t="shared" si="2"/>
        <v>0.18</v>
      </c>
      <c r="Q3002" s="83">
        <f t="shared" si="3"/>
        <v>0.02708333333</v>
      </c>
      <c r="R3002" s="83">
        <f t="shared" si="4"/>
        <v>0.004875</v>
      </c>
      <c r="S3002" s="83" t="b">
        <f t="shared" si="5"/>
        <v>0</v>
      </c>
      <c r="T3002" s="72"/>
      <c r="U3002" s="72"/>
      <c r="V3002" s="72"/>
      <c r="W3002" s="72"/>
      <c r="X3002" s="72"/>
      <c r="Y3002" s="72"/>
      <c r="Z3002" s="72"/>
      <c r="AA3002" s="72"/>
      <c r="AB3002" s="72"/>
      <c r="AC3002" s="72"/>
      <c r="AD3002" s="72"/>
      <c r="AE3002" s="72"/>
      <c r="AF3002" s="72"/>
      <c r="AG3002" s="72"/>
      <c r="AH3002" s="72"/>
      <c r="AI3002" s="72"/>
      <c r="AJ3002" s="72"/>
      <c r="AK3002" s="72"/>
    </row>
    <row r="3003" ht="14.25" customHeight="1">
      <c r="A3003" s="78">
        <v>3000.0</v>
      </c>
      <c r="C3003" s="78" t="str">
        <f>VLOOKUP(G3003,[1]Macrodata_CCF!$A$3:$D$55,4,FALSE)</f>
        <v>#ERROR!</v>
      </c>
      <c r="E3003" s="79" t="str">
        <f>VLOOKUP(G3003,[1]Macrodata_CCF!$A$3:$B$55,2,FALSE)</f>
        <v>#ERROR!</v>
      </c>
      <c r="F3003" s="78">
        <v>0.0</v>
      </c>
      <c r="G3003" s="80">
        <v>48.0</v>
      </c>
      <c r="H3003" s="81">
        <v>871465.0</v>
      </c>
      <c r="I3003" s="81">
        <v>940000.0</v>
      </c>
      <c r="J3003" s="81">
        <v>884485.0</v>
      </c>
      <c r="K3003" s="81">
        <v>940000.0</v>
      </c>
      <c r="L3003" s="82">
        <v>0.1899759247100022</v>
      </c>
      <c r="N3003" s="83">
        <f t="shared" si="1"/>
        <v>0.1899759247</v>
      </c>
      <c r="O3003" s="83">
        <f t="shared" si="2"/>
        <v>0.1899759247</v>
      </c>
      <c r="Q3003" s="83">
        <f t="shared" si="3"/>
        <v>0.07290957447</v>
      </c>
      <c r="R3003" s="83">
        <f t="shared" si="4"/>
        <v>0.01385106383</v>
      </c>
      <c r="S3003" s="83" t="b">
        <f t="shared" si="5"/>
        <v>0</v>
      </c>
      <c r="T3003" s="72"/>
      <c r="U3003" s="72"/>
      <c r="V3003" s="72"/>
      <c r="W3003" s="72"/>
      <c r="X3003" s="72"/>
      <c r="Y3003" s="72"/>
      <c r="Z3003" s="72"/>
      <c r="AA3003" s="72"/>
      <c r="AB3003" s="72"/>
      <c r="AC3003" s="72"/>
      <c r="AD3003" s="72"/>
      <c r="AE3003" s="72"/>
      <c r="AF3003" s="72"/>
      <c r="AG3003" s="72"/>
      <c r="AH3003" s="72"/>
      <c r="AI3003" s="72"/>
      <c r="AJ3003" s="72"/>
      <c r="AK3003" s="72"/>
    </row>
    <row r="3004" ht="14.25" customHeight="1">
      <c r="A3004" s="78">
        <v>3001.0</v>
      </c>
      <c r="C3004" s="78" t="str">
        <f>VLOOKUP(G3004,[1]Macrodata_CCF!$A$3:$D$55,4,FALSE)</f>
        <v>#ERROR!</v>
      </c>
      <c r="E3004" s="79" t="str">
        <f>VLOOKUP(G3004,[1]Macrodata_CCF!$A$3:$B$55,2,FALSE)</f>
        <v>#ERROR!</v>
      </c>
      <c r="F3004" s="78">
        <v>0.0</v>
      </c>
      <c r="G3004" s="80">
        <v>21.0</v>
      </c>
      <c r="H3004" s="81">
        <v>299810.0</v>
      </c>
      <c r="I3004" s="81">
        <v>420000.0</v>
      </c>
      <c r="J3004" s="81">
        <v>287790.0</v>
      </c>
      <c r="K3004" s="81">
        <v>420000.0</v>
      </c>
      <c r="L3004" s="82">
        <v>-0.1000083201597471</v>
      </c>
      <c r="N3004" s="83">
        <f t="shared" si="1"/>
        <v>-0.1000083202</v>
      </c>
      <c r="O3004" s="83">
        <f t="shared" si="2"/>
        <v>0</v>
      </c>
      <c r="Q3004" s="83">
        <f t="shared" si="3"/>
        <v>0.2861666667</v>
      </c>
      <c r="R3004" s="83">
        <f t="shared" si="4"/>
        <v>-0.1000083202</v>
      </c>
      <c r="S3004" s="83" t="b">
        <f t="shared" si="5"/>
        <v>0</v>
      </c>
      <c r="T3004" s="72"/>
      <c r="U3004" s="72"/>
      <c r="V3004" s="72"/>
      <c r="W3004" s="72"/>
      <c r="X3004" s="72"/>
      <c r="Y3004" s="72"/>
      <c r="Z3004" s="72"/>
      <c r="AA3004" s="72"/>
      <c r="AB3004" s="72"/>
      <c r="AC3004" s="72"/>
      <c r="AD3004" s="72"/>
      <c r="AE3004" s="72"/>
      <c r="AF3004" s="72"/>
      <c r="AG3004" s="72"/>
      <c r="AH3004" s="72"/>
      <c r="AI3004" s="72"/>
      <c r="AJ3004" s="72"/>
      <c r="AK3004" s="72"/>
    </row>
    <row r="3005" ht="14.25" customHeight="1">
      <c r="A3005" s="78">
        <v>3002.0</v>
      </c>
      <c r="C3005" s="78" t="str">
        <f>VLOOKUP(G3005,[1]Macrodata_CCF!$A$3:$D$55,4,FALSE)</f>
        <v>#ERROR!</v>
      </c>
      <c r="E3005" s="79" t="str">
        <f>VLOOKUP(G3005,[1]Macrodata_CCF!$A$3:$B$55,2,FALSE)</f>
        <v>#ERROR!</v>
      </c>
      <c r="F3005" s="78">
        <v>0.0</v>
      </c>
      <c r="G3005" s="80">
        <v>36.0</v>
      </c>
      <c r="H3005" s="81">
        <v>495445.0</v>
      </c>
      <c r="I3005" s="81">
        <v>670000.0</v>
      </c>
      <c r="J3005" s="81">
        <v>526865.0</v>
      </c>
      <c r="K3005" s="81">
        <v>670000.0</v>
      </c>
      <c r="L3005" s="82">
        <v>0.180000572885337</v>
      </c>
      <c r="N3005" s="83">
        <f t="shared" si="1"/>
        <v>0.1800005729</v>
      </c>
      <c r="O3005" s="83">
        <f t="shared" si="2"/>
        <v>0.1800005729</v>
      </c>
      <c r="Q3005" s="83">
        <f t="shared" si="3"/>
        <v>0.2605298507</v>
      </c>
      <c r="R3005" s="83">
        <f t="shared" si="4"/>
        <v>0.1800005729</v>
      </c>
      <c r="S3005" s="83" t="b">
        <f t="shared" si="5"/>
        <v>0</v>
      </c>
      <c r="T3005" s="72"/>
      <c r="U3005" s="72"/>
      <c r="V3005" s="72"/>
      <c r="W3005" s="72"/>
      <c r="X3005" s="72"/>
      <c r="Y3005" s="72"/>
      <c r="Z3005" s="72"/>
      <c r="AA3005" s="72"/>
      <c r="AB3005" s="72"/>
      <c r="AC3005" s="72"/>
      <c r="AD3005" s="72"/>
      <c r="AE3005" s="72"/>
      <c r="AF3005" s="72"/>
      <c r="AG3005" s="72"/>
      <c r="AH3005" s="72"/>
      <c r="AI3005" s="72"/>
      <c r="AJ3005" s="72"/>
      <c r="AK3005" s="72"/>
    </row>
    <row r="3006" ht="14.25" customHeight="1">
      <c r="A3006" s="78">
        <v>3003.0</v>
      </c>
      <c r="C3006" s="78" t="str">
        <f>VLOOKUP(G3006,[1]Macrodata_CCF!$A$3:$D$55,4,FALSE)</f>
        <v>#ERROR!</v>
      </c>
      <c r="E3006" s="79" t="str">
        <f>VLOOKUP(G3006,[1]Macrodata_CCF!$A$3:$B$55,2,FALSE)</f>
        <v>#ERROR!</v>
      </c>
      <c r="F3006" s="78">
        <v>0.0</v>
      </c>
      <c r="G3006" s="80">
        <v>10.0</v>
      </c>
      <c r="H3006" s="81">
        <v>328025.0</v>
      </c>
      <c r="I3006" s="81">
        <v>720000.0</v>
      </c>
      <c r="J3006" s="81">
        <v>437780.0</v>
      </c>
      <c r="K3006" s="81">
        <v>720000.0</v>
      </c>
      <c r="L3006" s="82">
        <v>0.2800051023662223</v>
      </c>
      <c r="N3006" s="83">
        <f t="shared" si="1"/>
        <v>0.2800051024</v>
      </c>
      <c r="O3006" s="83">
        <f t="shared" si="2"/>
        <v>0.2800051024</v>
      </c>
      <c r="Q3006" s="83">
        <f t="shared" si="3"/>
        <v>0.5444097222</v>
      </c>
      <c r="R3006" s="83">
        <f t="shared" si="4"/>
        <v>0.2800051024</v>
      </c>
      <c r="S3006" s="83" t="b">
        <f t="shared" si="5"/>
        <v>0</v>
      </c>
      <c r="T3006" s="72"/>
      <c r="U3006" s="72"/>
      <c r="V3006" s="72"/>
      <c r="W3006" s="72"/>
      <c r="X3006" s="72"/>
      <c r="Y3006" s="72"/>
      <c r="Z3006" s="72"/>
      <c r="AA3006" s="72"/>
      <c r="AB3006" s="72"/>
      <c r="AC3006" s="72"/>
      <c r="AD3006" s="72"/>
      <c r="AE3006" s="72"/>
      <c r="AF3006" s="72"/>
      <c r="AG3006" s="72"/>
      <c r="AH3006" s="72"/>
      <c r="AI3006" s="72"/>
      <c r="AJ3006" s="72"/>
      <c r="AK3006" s="72"/>
    </row>
    <row r="3007" ht="14.25" customHeight="1">
      <c r="A3007" s="78">
        <v>3004.0</v>
      </c>
      <c r="C3007" s="78" t="str">
        <f>VLOOKUP(G3007,[1]Macrodata_CCF!$A$3:$D$55,4,FALSE)</f>
        <v>#ERROR!</v>
      </c>
      <c r="E3007" s="79" t="str">
        <f>VLOOKUP(G3007,[1]Macrodata_CCF!$A$3:$B$55,2,FALSE)</f>
        <v>#ERROR!</v>
      </c>
      <c r="F3007" s="78">
        <v>0.0</v>
      </c>
      <c r="G3007" s="80">
        <v>9.0</v>
      </c>
      <c r="H3007" s="81">
        <v>2885.0</v>
      </c>
      <c r="I3007" s="81">
        <v>70000.0</v>
      </c>
      <c r="J3007" s="81">
        <v>17650.0</v>
      </c>
      <c r="K3007" s="81">
        <v>70000.0</v>
      </c>
      <c r="L3007" s="82">
        <v>0.2199955300603442</v>
      </c>
      <c r="N3007" s="83">
        <f t="shared" si="1"/>
        <v>0.2199955301</v>
      </c>
      <c r="O3007" s="83">
        <f t="shared" si="2"/>
        <v>0.2199955301</v>
      </c>
      <c r="Q3007" s="83">
        <f t="shared" si="3"/>
        <v>0.9587857143</v>
      </c>
      <c r="R3007" s="83">
        <f t="shared" si="4"/>
        <v>0.2199955301</v>
      </c>
      <c r="S3007" s="83" t="b">
        <f t="shared" si="5"/>
        <v>0</v>
      </c>
      <c r="T3007" s="72"/>
      <c r="U3007" s="72"/>
      <c r="V3007" s="72"/>
      <c r="W3007" s="72"/>
      <c r="X3007" s="72"/>
      <c r="Y3007" s="72"/>
      <c r="Z3007" s="72"/>
      <c r="AA3007" s="72"/>
      <c r="AB3007" s="72"/>
      <c r="AC3007" s="72"/>
      <c r="AD3007" s="72"/>
      <c r="AE3007" s="72"/>
      <c r="AF3007" s="72"/>
      <c r="AG3007" s="72"/>
      <c r="AH3007" s="72"/>
      <c r="AI3007" s="72"/>
      <c r="AJ3007" s="72"/>
      <c r="AK3007" s="72"/>
    </row>
    <row r="3008" ht="14.25" customHeight="1">
      <c r="A3008" s="78">
        <v>3005.0</v>
      </c>
      <c r="C3008" s="78" t="str">
        <f>VLOOKUP(G3008,[1]Macrodata_CCF!$A$3:$D$55,4,FALSE)</f>
        <v>#ERROR!</v>
      </c>
      <c r="E3008" s="79" t="str">
        <f>VLOOKUP(G3008,[1]Macrodata_CCF!$A$3:$B$55,2,FALSE)</f>
        <v>#ERROR!</v>
      </c>
      <c r="F3008" s="78">
        <v>0.0</v>
      </c>
      <c r="G3008" s="80">
        <v>44.0</v>
      </c>
      <c r="H3008" s="81">
        <v>6640.0</v>
      </c>
      <c r="I3008" s="81">
        <v>40000.0</v>
      </c>
      <c r="J3008" s="81">
        <v>13310.0</v>
      </c>
      <c r="K3008" s="81">
        <v>40000.0</v>
      </c>
      <c r="L3008" s="82">
        <v>0.1999400479616307</v>
      </c>
      <c r="N3008" s="83">
        <f t="shared" si="1"/>
        <v>0.199940048</v>
      </c>
      <c r="O3008" s="83">
        <f t="shared" si="2"/>
        <v>0.199940048</v>
      </c>
      <c r="Q3008" s="83">
        <f t="shared" si="3"/>
        <v>0.834</v>
      </c>
      <c r="R3008" s="83">
        <f t="shared" si="4"/>
        <v>0.199940048</v>
      </c>
      <c r="S3008" s="83" t="b">
        <f t="shared" si="5"/>
        <v>0</v>
      </c>
      <c r="T3008" s="72"/>
      <c r="U3008" s="72"/>
      <c r="V3008" s="72"/>
      <c r="W3008" s="72"/>
      <c r="X3008" s="72"/>
      <c r="Y3008" s="72"/>
      <c r="Z3008" s="72"/>
      <c r="AA3008" s="72"/>
      <c r="AB3008" s="72"/>
      <c r="AC3008" s="72"/>
      <c r="AD3008" s="72"/>
      <c r="AE3008" s="72"/>
      <c r="AF3008" s="72"/>
      <c r="AG3008" s="72"/>
      <c r="AH3008" s="72"/>
      <c r="AI3008" s="72"/>
      <c r="AJ3008" s="72"/>
      <c r="AK3008" s="72"/>
    </row>
    <row r="3009" ht="14.25" customHeight="1">
      <c r="A3009" s="78">
        <v>3006.0</v>
      </c>
      <c r="C3009" s="78" t="str">
        <f>VLOOKUP(G3009,[1]Macrodata_CCF!$A$3:$D$55,4,FALSE)</f>
        <v>#ERROR!</v>
      </c>
      <c r="E3009" s="79" t="str">
        <f>VLOOKUP(G3009,[1]Macrodata_CCF!$A$3:$B$55,2,FALSE)</f>
        <v>#ERROR!</v>
      </c>
      <c r="F3009" s="78">
        <v>0.0</v>
      </c>
      <c r="G3009" s="80">
        <v>36.0</v>
      </c>
      <c r="H3009" s="81">
        <v>200085.0</v>
      </c>
      <c r="I3009" s="81">
        <v>310000.0</v>
      </c>
      <c r="J3009" s="81">
        <v>220970.0</v>
      </c>
      <c r="K3009" s="81">
        <v>310000.0</v>
      </c>
      <c r="L3009" s="82">
        <v>0.1900104626302143</v>
      </c>
      <c r="N3009" s="83">
        <f t="shared" si="1"/>
        <v>0.1900104626</v>
      </c>
      <c r="O3009" s="83">
        <f t="shared" si="2"/>
        <v>0.1900104626</v>
      </c>
      <c r="Q3009" s="83">
        <f t="shared" si="3"/>
        <v>0.3545645161</v>
      </c>
      <c r="R3009" s="83">
        <f t="shared" si="4"/>
        <v>0.1900104626</v>
      </c>
      <c r="S3009" s="83" t="b">
        <f t="shared" si="5"/>
        <v>0</v>
      </c>
      <c r="T3009" s="72"/>
      <c r="U3009" s="72"/>
      <c r="V3009" s="72"/>
      <c r="W3009" s="72"/>
      <c r="X3009" s="72"/>
      <c r="Y3009" s="72"/>
      <c r="Z3009" s="72"/>
      <c r="AA3009" s="72"/>
      <c r="AB3009" s="72"/>
      <c r="AC3009" s="72"/>
      <c r="AD3009" s="72"/>
      <c r="AE3009" s="72"/>
      <c r="AF3009" s="72"/>
      <c r="AG3009" s="72"/>
      <c r="AH3009" s="72"/>
      <c r="AI3009" s="72"/>
      <c r="AJ3009" s="72"/>
      <c r="AK3009" s="72"/>
    </row>
    <row r="3010" ht="14.25" customHeight="1">
      <c r="A3010" s="78">
        <v>3007.0</v>
      </c>
      <c r="C3010" s="78" t="str">
        <f>VLOOKUP(G3010,[1]Macrodata_CCF!$A$3:$D$55,4,FALSE)</f>
        <v>#ERROR!</v>
      </c>
      <c r="E3010" s="79" t="str">
        <f>VLOOKUP(G3010,[1]Macrodata_CCF!$A$3:$B$55,2,FALSE)</f>
        <v>#ERROR!</v>
      </c>
      <c r="F3010" s="78">
        <v>1.0</v>
      </c>
      <c r="G3010" s="80">
        <v>2.0</v>
      </c>
      <c r="H3010" s="81">
        <v>334840.0</v>
      </c>
      <c r="I3010" s="81">
        <v>400000.0</v>
      </c>
      <c r="J3010" s="81">
        <v>364160.0</v>
      </c>
      <c r="K3010" s="81">
        <v>400000.0</v>
      </c>
      <c r="L3010" s="82">
        <v>0.4499693063228975</v>
      </c>
      <c r="N3010" s="83">
        <f t="shared" si="1"/>
        <v>0.4499693063</v>
      </c>
      <c r="O3010" s="83">
        <f t="shared" si="2"/>
        <v>0.4499693063</v>
      </c>
      <c r="Q3010" s="83">
        <f t="shared" si="3"/>
        <v>0.1629</v>
      </c>
      <c r="R3010" s="83">
        <f t="shared" si="4"/>
        <v>0.4499693063</v>
      </c>
      <c r="S3010" s="83" t="b">
        <f t="shared" si="5"/>
        <v>0</v>
      </c>
      <c r="T3010" s="72"/>
      <c r="U3010" s="72"/>
      <c r="V3010" s="72"/>
      <c r="W3010" s="72"/>
      <c r="X3010" s="72"/>
      <c r="Y3010" s="72"/>
      <c r="Z3010" s="72"/>
      <c r="AA3010" s="72"/>
      <c r="AB3010" s="72"/>
      <c r="AC3010" s="72"/>
      <c r="AD3010" s="72"/>
      <c r="AE3010" s="72"/>
      <c r="AF3010" s="72"/>
      <c r="AG3010" s="72"/>
      <c r="AH3010" s="72"/>
      <c r="AI3010" s="72"/>
      <c r="AJ3010" s="72"/>
      <c r="AK3010" s="72"/>
    </row>
    <row r="3011" ht="14.25" customHeight="1">
      <c r="A3011" s="78">
        <v>3008.0</v>
      </c>
      <c r="C3011" s="78" t="str">
        <f>VLOOKUP(G3011,[1]Macrodata_CCF!$A$3:$D$55,4,FALSE)</f>
        <v>#ERROR!</v>
      </c>
      <c r="E3011" s="79" t="str">
        <f>VLOOKUP(G3011,[1]Macrodata_CCF!$A$3:$B$55,2,FALSE)</f>
        <v>#ERROR!</v>
      </c>
      <c r="F3011" s="78">
        <v>0.0</v>
      </c>
      <c r="G3011" s="80">
        <v>18.0</v>
      </c>
      <c r="H3011" s="81">
        <v>8835.0</v>
      </c>
      <c r="I3011" s="81">
        <v>220000.0</v>
      </c>
      <c r="J3011" s="81">
        <v>44735.0</v>
      </c>
      <c r="K3011" s="81">
        <v>220000.0</v>
      </c>
      <c r="L3011" s="82">
        <v>0.1700092344848815</v>
      </c>
      <c r="N3011" s="83">
        <f t="shared" si="1"/>
        <v>0.1700092345</v>
      </c>
      <c r="O3011" s="83">
        <f t="shared" si="2"/>
        <v>0.1700092345</v>
      </c>
      <c r="Q3011" s="83">
        <f t="shared" si="3"/>
        <v>0.9598409091</v>
      </c>
      <c r="R3011" s="83">
        <f t="shared" si="4"/>
        <v>0.1700092345</v>
      </c>
      <c r="S3011" s="83" t="b">
        <f t="shared" si="5"/>
        <v>0</v>
      </c>
      <c r="T3011" s="72"/>
      <c r="U3011" s="72"/>
      <c r="V3011" s="72"/>
      <c r="W3011" s="72"/>
      <c r="X3011" s="72"/>
      <c r="Y3011" s="72"/>
      <c r="Z3011" s="72"/>
      <c r="AA3011" s="72"/>
      <c r="AB3011" s="72"/>
      <c r="AC3011" s="72"/>
      <c r="AD3011" s="72"/>
      <c r="AE3011" s="72"/>
      <c r="AF3011" s="72"/>
      <c r="AG3011" s="72"/>
      <c r="AH3011" s="72"/>
      <c r="AI3011" s="72"/>
      <c r="AJ3011" s="72"/>
      <c r="AK3011" s="72"/>
    </row>
    <row r="3012" ht="14.25" customHeight="1">
      <c r="A3012" s="78">
        <v>3009.0</v>
      </c>
      <c r="C3012" s="78" t="str">
        <f>VLOOKUP(G3012,[1]Macrodata_CCF!$A$3:$D$55,4,FALSE)</f>
        <v>#ERROR!</v>
      </c>
      <c r="E3012" s="79" t="str">
        <f>VLOOKUP(G3012,[1]Macrodata_CCF!$A$3:$B$55,2,FALSE)</f>
        <v>#ERROR!</v>
      </c>
      <c r="F3012" s="78">
        <v>1.0</v>
      </c>
      <c r="G3012" s="80">
        <v>13.0</v>
      </c>
      <c r="H3012" s="81">
        <v>0.0</v>
      </c>
      <c r="I3012" s="81">
        <v>540000.0</v>
      </c>
      <c r="J3012" s="81">
        <v>253800.0</v>
      </c>
      <c r="K3012" s="81">
        <v>540000.0</v>
      </c>
      <c r="L3012" s="82">
        <v>0.47</v>
      </c>
      <c r="N3012" s="83">
        <f t="shared" si="1"/>
        <v>0.47</v>
      </c>
      <c r="O3012" s="83">
        <f t="shared" si="2"/>
        <v>0.47</v>
      </c>
      <c r="Q3012" s="83">
        <f t="shared" si="3"/>
        <v>1</v>
      </c>
      <c r="R3012" s="83">
        <f t="shared" si="4"/>
        <v>0.47</v>
      </c>
      <c r="S3012" s="83" t="b">
        <f t="shared" si="5"/>
        <v>0</v>
      </c>
      <c r="T3012" s="72"/>
      <c r="U3012" s="72"/>
      <c r="V3012" s="72"/>
      <c r="W3012" s="72"/>
      <c r="X3012" s="72"/>
      <c r="Y3012" s="72"/>
      <c r="Z3012" s="72"/>
      <c r="AA3012" s="72"/>
      <c r="AB3012" s="72"/>
      <c r="AC3012" s="72"/>
      <c r="AD3012" s="72"/>
      <c r="AE3012" s="72"/>
      <c r="AF3012" s="72"/>
      <c r="AG3012" s="72"/>
      <c r="AH3012" s="72"/>
      <c r="AI3012" s="72"/>
      <c r="AJ3012" s="72"/>
      <c r="AK3012" s="72"/>
    </row>
    <row r="3013" ht="14.25" customHeight="1">
      <c r="A3013" s="78">
        <v>3010.0</v>
      </c>
      <c r="C3013" s="78" t="str">
        <f>VLOOKUP(G3013,[1]Macrodata_CCF!$A$3:$D$55,4,FALSE)</f>
        <v>#ERROR!</v>
      </c>
      <c r="E3013" s="79" t="str">
        <f>VLOOKUP(G3013,[1]Macrodata_CCF!$A$3:$B$55,2,FALSE)</f>
        <v>#ERROR!</v>
      </c>
      <c r="F3013" s="78">
        <v>0.0</v>
      </c>
      <c r="G3013" s="80">
        <v>43.0</v>
      </c>
      <c r="H3013" s="81">
        <v>184665.0</v>
      </c>
      <c r="I3013" s="81">
        <v>570000.0</v>
      </c>
      <c r="J3013" s="81">
        <v>581400.0</v>
      </c>
      <c r="K3013" s="81">
        <v>570000.0</v>
      </c>
      <c r="L3013" s="82">
        <v>1.029584647125229</v>
      </c>
      <c r="N3013" s="83">
        <f t="shared" si="1"/>
        <v>1.029584647</v>
      </c>
      <c r="O3013" s="83">
        <f t="shared" si="2"/>
        <v>1</v>
      </c>
      <c r="Q3013" s="83">
        <f t="shared" si="3"/>
        <v>0.6760263158</v>
      </c>
      <c r="R3013" s="83">
        <f t="shared" si="4"/>
        <v>1.029584647</v>
      </c>
      <c r="S3013" s="83" t="b">
        <f t="shared" si="5"/>
        <v>0</v>
      </c>
      <c r="T3013" s="72"/>
      <c r="U3013" s="72"/>
      <c r="V3013" s="72"/>
      <c r="W3013" s="72"/>
      <c r="X3013" s="72"/>
      <c r="Y3013" s="72"/>
      <c r="Z3013" s="72"/>
      <c r="AA3013" s="72"/>
      <c r="AB3013" s="72"/>
      <c r="AC3013" s="72"/>
      <c r="AD3013" s="72"/>
      <c r="AE3013" s="72"/>
      <c r="AF3013" s="72"/>
      <c r="AG3013" s="72"/>
      <c r="AH3013" s="72"/>
      <c r="AI3013" s="72"/>
      <c r="AJ3013" s="72"/>
      <c r="AK3013" s="72"/>
    </row>
    <row r="3014" ht="14.25" customHeight="1">
      <c r="A3014" s="78">
        <v>3011.0</v>
      </c>
      <c r="C3014" s="78" t="str">
        <f>VLOOKUP(G3014,[1]Macrodata_CCF!$A$3:$D$55,4,FALSE)</f>
        <v>#ERROR!</v>
      </c>
      <c r="E3014" s="79" t="str">
        <f>VLOOKUP(G3014,[1]Macrodata_CCF!$A$3:$B$55,2,FALSE)</f>
        <v>#ERROR!</v>
      </c>
      <c r="F3014" s="78">
        <v>0.0</v>
      </c>
      <c r="G3014" s="80">
        <v>15.0</v>
      </c>
      <c r="H3014" s="81">
        <v>9440.0</v>
      </c>
      <c r="I3014" s="81">
        <v>320000.0</v>
      </c>
      <c r="J3014" s="81">
        <v>68445.0</v>
      </c>
      <c r="K3014" s="81">
        <v>320000.0</v>
      </c>
      <c r="L3014" s="82">
        <v>0.1899954920144256</v>
      </c>
      <c r="N3014" s="83">
        <f t="shared" si="1"/>
        <v>0.189995492</v>
      </c>
      <c r="O3014" s="83">
        <f t="shared" si="2"/>
        <v>0.189995492</v>
      </c>
      <c r="Q3014" s="83">
        <f t="shared" si="3"/>
        <v>0.9705</v>
      </c>
      <c r="R3014" s="83">
        <f t="shared" si="4"/>
        <v>0.189995492</v>
      </c>
      <c r="S3014" s="83" t="b">
        <f t="shared" si="5"/>
        <v>0</v>
      </c>
      <c r="T3014" s="72"/>
      <c r="U3014" s="72"/>
      <c r="V3014" s="72"/>
      <c r="W3014" s="72"/>
      <c r="X3014" s="72"/>
      <c r="Y3014" s="72"/>
      <c r="Z3014" s="72"/>
      <c r="AA3014" s="72"/>
      <c r="AB3014" s="72"/>
      <c r="AC3014" s="72"/>
      <c r="AD3014" s="72"/>
      <c r="AE3014" s="72"/>
      <c r="AF3014" s="72"/>
      <c r="AG3014" s="72"/>
      <c r="AH3014" s="72"/>
      <c r="AI3014" s="72"/>
      <c r="AJ3014" s="72"/>
      <c r="AK3014" s="72"/>
    </row>
    <row r="3015" ht="14.25" customHeight="1">
      <c r="A3015" s="78">
        <v>3012.0</v>
      </c>
      <c r="C3015" s="78" t="str">
        <f>VLOOKUP(G3015,[1]Macrodata_CCF!$A$3:$D$55,4,FALSE)</f>
        <v>#ERROR!</v>
      </c>
      <c r="E3015" s="79" t="str">
        <f>VLOOKUP(G3015,[1]Macrodata_CCF!$A$3:$B$55,2,FALSE)</f>
        <v>#ERROR!</v>
      </c>
      <c r="F3015" s="78">
        <v>1.0</v>
      </c>
      <c r="G3015" s="80">
        <v>16.0</v>
      </c>
      <c r="H3015" s="81">
        <v>263525.0</v>
      </c>
      <c r="I3015" s="81">
        <v>540000.0</v>
      </c>
      <c r="J3015" s="81">
        <v>150170.0</v>
      </c>
      <c r="K3015" s="81">
        <v>1080000.0</v>
      </c>
      <c r="L3015" s="82">
        <v>-0.4100009042408898</v>
      </c>
      <c r="N3015" s="83">
        <f t="shared" si="1"/>
        <v>-0.4100009042</v>
      </c>
      <c r="O3015" s="83">
        <f t="shared" si="2"/>
        <v>0</v>
      </c>
      <c r="Q3015" s="83">
        <f t="shared" si="3"/>
        <v>0.5119907407</v>
      </c>
      <c r="R3015" s="83">
        <f t="shared" si="4"/>
        <v>-0.4100009042</v>
      </c>
      <c r="S3015" s="83" t="b">
        <f t="shared" si="5"/>
        <v>0</v>
      </c>
      <c r="T3015" s="72"/>
      <c r="U3015" s="72"/>
      <c r="V3015" s="72"/>
      <c r="W3015" s="72"/>
      <c r="X3015" s="72"/>
      <c r="Y3015" s="72"/>
      <c r="Z3015" s="72"/>
      <c r="AA3015" s="72"/>
      <c r="AB3015" s="72"/>
      <c r="AC3015" s="72"/>
      <c r="AD3015" s="72"/>
      <c r="AE3015" s="72"/>
      <c r="AF3015" s="72"/>
      <c r="AG3015" s="72"/>
      <c r="AH3015" s="72"/>
      <c r="AI3015" s="72"/>
      <c r="AJ3015" s="72"/>
      <c r="AK3015" s="72"/>
    </row>
    <row r="3016" ht="14.25" customHeight="1">
      <c r="A3016" s="78">
        <v>3013.0</v>
      </c>
      <c r="C3016" s="78" t="str">
        <f>VLOOKUP(G3016,[1]Macrodata_CCF!$A$3:$D$55,4,FALSE)</f>
        <v>#ERROR!</v>
      </c>
      <c r="E3016" s="79" t="str">
        <f>VLOOKUP(G3016,[1]Macrodata_CCF!$A$3:$B$55,2,FALSE)</f>
        <v>#ERROR!</v>
      </c>
      <c r="F3016" s="78">
        <v>0.0</v>
      </c>
      <c r="G3016" s="80">
        <v>23.0</v>
      </c>
      <c r="H3016" s="81">
        <v>19825.0</v>
      </c>
      <c r="I3016" s="81">
        <v>300000.0</v>
      </c>
      <c r="J3016" s="81">
        <v>73060.0</v>
      </c>
      <c r="K3016" s="81">
        <v>300000.0</v>
      </c>
      <c r="L3016" s="82">
        <v>0.1900062460961899</v>
      </c>
      <c r="N3016" s="83">
        <f t="shared" si="1"/>
        <v>0.1900062461</v>
      </c>
      <c r="O3016" s="83">
        <f t="shared" si="2"/>
        <v>0.1900062461</v>
      </c>
      <c r="Q3016" s="83">
        <f t="shared" si="3"/>
        <v>0.9339166667</v>
      </c>
      <c r="R3016" s="83">
        <f t="shared" si="4"/>
        <v>0.1900062461</v>
      </c>
      <c r="S3016" s="83" t="b">
        <f t="shared" si="5"/>
        <v>0</v>
      </c>
      <c r="T3016" s="72"/>
      <c r="U3016" s="72"/>
      <c r="V3016" s="72"/>
      <c r="W3016" s="72"/>
      <c r="X3016" s="72"/>
      <c r="Y3016" s="72"/>
      <c r="Z3016" s="72"/>
      <c r="AA3016" s="72"/>
      <c r="AB3016" s="72"/>
      <c r="AC3016" s="72"/>
      <c r="AD3016" s="72"/>
      <c r="AE3016" s="72"/>
      <c r="AF3016" s="72"/>
      <c r="AG3016" s="72"/>
      <c r="AH3016" s="72"/>
      <c r="AI3016" s="72"/>
      <c r="AJ3016" s="72"/>
      <c r="AK3016" s="72"/>
    </row>
    <row r="3017" ht="14.25" customHeight="1">
      <c r="A3017" s="78">
        <v>3014.0</v>
      </c>
      <c r="C3017" s="78" t="str">
        <f>VLOOKUP(G3017,[1]Macrodata_CCF!$A$3:$D$55,4,FALSE)</f>
        <v>#ERROR!</v>
      </c>
      <c r="E3017" s="79" t="str">
        <f>VLOOKUP(G3017,[1]Macrodata_CCF!$A$3:$B$55,2,FALSE)</f>
        <v>#ERROR!</v>
      </c>
      <c r="F3017" s="78">
        <v>0.0</v>
      </c>
      <c r="G3017" s="80">
        <v>10.0</v>
      </c>
      <c r="H3017" s="81">
        <v>567685.0</v>
      </c>
      <c r="I3017" s="81">
        <v>840000.0</v>
      </c>
      <c r="J3017" s="81">
        <v>649380.0</v>
      </c>
      <c r="K3017" s="81">
        <v>840000.0</v>
      </c>
      <c r="L3017" s="82">
        <v>0.300001836108918</v>
      </c>
      <c r="N3017" s="83">
        <f t="shared" si="1"/>
        <v>0.3000018361</v>
      </c>
      <c r="O3017" s="83">
        <f t="shared" si="2"/>
        <v>0.3000018361</v>
      </c>
      <c r="Q3017" s="83">
        <f t="shared" si="3"/>
        <v>0.3241845238</v>
      </c>
      <c r="R3017" s="83">
        <f t="shared" si="4"/>
        <v>0.3000018361</v>
      </c>
      <c r="S3017" s="83" t="b">
        <f t="shared" si="5"/>
        <v>0</v>
      </c>
      <c r="T3017" s="72"/>
      <c r="U3017" s="72"/>
      <c r="V3017" s="72"/>
      <c r="W3017" s="72"/>
      <c r="X3017" s="72"/>
      <c r="Y3017" s="72"/>
      <c r="Z3017" s="72"/>
      <c r="AA3017" s="72"/>
      <c r="AB3017" s="72"/>
      <c r="AC3017" s="72"/>
      <c r="AD3017" s="72"/>
      <c r="AE3017" s="72"/>
      <c r="AF3017" s="72"/>
      <c r="AG3017" s="72"/>
      <c r="AH3017" s="72"/>
      <c r="AI3017" s="72"/>
      <c r="AJ3017" s="72"/>
      <c r="AK3017" s="72"/>
    </row>
    <row r="3018" ht="14.25" customHeight="1">
      <c r="A3018" s="78">
        <v>3015.0</v>
      </c>
      <c r="C3018" s="78" t="str">
        <f>VLOOKUP(G3018,[1]Macrodata_CCF!$A$3:$D$55,4,FALSE)</f>
        <v>#ERROR!</v>
      </c>
      <c r="E3018" s="79" t="str">
        <f>VLOOKUP(G3018,[1]Macrodata_CCF!$A$3:$B$55,2,FALSE)</f>
        <v>#ERROR!</v>
      </c>
      <c r="F3018" s="78">
        <v>0.0</v>
      </c>
      <c r="G3018" s="80">
        <v>48.0</v>
      </c>
      <c r="H3018" s="81">
        <v>4875.0</v>
      </c>
      <c r="I3018" s="81">
        <v>20000.0</v>
      </c>
      <c r="J3018" s="81">
        <v>7145.0</v>
      </c>
      <c r="K3018" s="81">
        <v>20000.0</v>
      </c>
      <c r="L3018" s="82">
        <v>0.1500826446280992</v>
      </c>
      <c r="N3018" s="83">
        <f t="shared" si="1"/>
        <v>0.1500826446</v>
      </c>
      <c r="O3018" s="83">
        <f t="shared" si="2"/>
        <v>0.1500826446</v>
      </c>
      <c r="Q3018" s="83">
        <f t="shared" si="3"/>
        <v>0.75625</v>
      </c>
      <c r="R3018" s="83">
        <f t="shared" si="4"/>
        <v>0.1500826446</v>
      </c>
      <c r="S3018" s="83" t="b">
        <f t="shared" si="5"/>
        <v>0</v>
      </c>
      <c r="T3018" s="72"/>
      <c r="U3018" s="72"/>
      <c r="V3018" s="72"/>
      <c r="W3018" s="72"/>
      <c r="X3018" s="72"/>
      <c r="Y3018" s="72"/>
      <c r="Z3018" s="72"/>
      <c r="AA3018" s="72"/>
      <c r="AB3018" s="72"/>
      <c r="AC3018" s="72"/>
      <c r="AD3018" s="72"/>
      <c r="AE3018" s="72"/>
      <c r="AF3018" s="72"/>
      <c r="AG3018" s="72"/>
      <c r="AH3018" s="72"/>
      <c r="AI3018" s="72"/>
      <c r="AJ3018" s="72"/>
      <c r="AK3018" s="72"/>
    </row>
    <row r="3019" ht="14.25" customHeight="1">
      <c r="A3019" s="78">
        <v>3016.0</v>
      </c>
      <c r="C3019" s="78" t="str">
        <f>VLOOKUP(G3019,[1]Macrodata_CCF!$A$3:$D$55,4,FALSE)</f>
        <v>#ERROR!</v>
      </c>
      <c r="E3019" s="79" t="str">
        <f>VLOOKUP(G3019,[1]Macrodata_CCF!$A$3:$B$55,2,FALSE)</f>
        <v>#ERROR!</v>
      </c>
      <c r="F3019" s="78">
        <v>0.0</v>
      </c>
      <c r="G3019" s="80">
        <v>47.0</v>
      </c>
      <c r="H3019" s="81">
        <v>36260.0</v>
      </c>
      <c r="I3019" s="81">
        <v>180000.0</v>
      </c>
      <c r="J3019" s="81">
        <v>62135.0</v>
      </c>
      <c r="K3019" s="81">
        <v>234000.0</v>
      </c>
      <c r="L3019" s="82">
        <v>0.1800125226102685</v>
      </c>
      <c r="N3019" s="83">
        <f t="shared" si="1"/>
        <v>0.1800125226</v>
      </c>
      <c r="O3019" s="83">
        <f t="shared" si="2"/>
        <v>0.1800125226</v>
      </c>
      <c r="Q3019" s="83">
        <f t="shared" si="3"/>
        <v>0.7985555556</v>
      </c>
      <c r="R3019" s="83">
        <f t="shared" si="4"/>
        <v>0.1800125226</v>
      </c>
      <c r="S3019" s="83" t="b">
        <f t="shared" si="5"/>
        <v>0</v>
      </c>
      <c r="T3019" s="72"/>
      <c r="U3019" s="72"/>
      <c r="V3019" s="72"/>
      <c r="W3019" s="72"/>
      <c r="X3019" s="72"/>
      <c r="Y3019" s="72"/>
      <c r="Z3019" s="72"/>
      <c r="AA3019" s="72"/>
      <c r="AB3019" s="72"/>
      <c r="AC3019" s="72"/>
      <c r="AD3019" s="72"/>
      <c r="AE3019" s="72"/>
      <c r="AF3019" s="72"/>
      <c r="AG3019" s="72"/>
      <c r="AH3019" s="72"/>
      <c r="AI3019" s="72"/>
      <c r="AJ3019" s="72"/>
      <c r="AK3019" s="72"/>
    </row>
    <row r="3020" ht="14.25" customHeight="1">
      <c r="A3020" s="78">
        <v>3017.0</v>
      </c>
      <c r="C3020" s="78" t="str">
        <f>VLOOKUP(G3020,[1]Macrodata_CCF!$A$3:$D$55,4,FALSE)</f>
        <v>#ERROR!</v>
      </c>
      <c r="E3020" s="79" t="str">
        <f>VLOOKUP(G3020,[1]Macrodata_CCF!$A$3:$B$55,2,FALSE)</f>
        <v>#ERROR!</v>
      </c>
      <c r="F3020" s="78">
        <v>0.0</v>
      </c>
      <c r="G3020" s="80">
        <v>38.0</v>
      </c>
      <c r="H3020" s="81">
        <v>0.0</v>
      </c>
      <c r="I3020" s="81">
        <v>270000.0</v>
      </c>
      <c r="J3020" s="81">
        <v>21600.0</v>
      </c>
      <c r="K3020" s="81">
        <v>486000.0</v>
      </c>
      <c r="L3020" s="82">
        <v>0.08</v>
      </c>
      <c r="N3020" s="83">
        <f t="shared" si="1"/>
        <v>0.08</v>
      </c>
      <c r="O3020" s="83">
        <f t="shared" si="2"/>
        <v>0.08</v>
      </c>
      <c r="Q3020" s="83">
        <f t="shared" si="3"/>
        <v>1</v>
      </c>
      <c r="R3020" s="83">
        <f t="shared" si="4"/>
        <v>0.08</v>
      </c>
      <c r="S3020" s="83" t="b">
        <f t="shared" si="5"/>
        <v>0</v>
      </c>
      <c r="T3020" s="72"/>
      <c r="U3020" s="72"/>
      <c r="V3020" s="72"/>
      <c r="W3020" s="72"/>
      <c r="X3020" s="72"/>
      <c r="Y3020" s="72"/>
      <c r="Z3020" s="72"/>
      <c r="AA3020" s="72"/>
      <c r="AB3020" s="72"/>
      <c r="AC3020" s="72"/>
      <c r="AD3020" s="72"/>
      <c r="AE3020" s="72"/>
      <c r="AF3020" s="72"/>
      <c r="AG3020" s="72"/>
      <c r="AH3020" s="72"/>
      <c r="AI3020" s="72"/>
      <c r="AJ3020" s="72"/>
      <c r="AK3020" s="72"/>
    </row>
    <row r="3021" ht="14.25" customHeight="1">
      <c r="A3021" s="78">
        <v>3018.0</v>
      </c>
      <c r="C3021" s="78" t="str">
        <f>VLOOKUP(G3021,[1]Macrodata_CCF!$A$3:$D$55,4,FALSE)</f>
        <v>#ERROR!</v>
      </c>
      <c r="E3021" s="79" t="str">
        <f>VLOOKUP(G3021,[1]Macrodata_CCF!$A$3:$B$55,2,FALSE)</f>
        <v>#ERROR!</v>
      </c>
      <c r="F3021" s="78">
        <v>0.0</v>
      </c>
      <c r="G3021" s="80">
        <v>25.0</v>
      </c>
      <c r="H3021" s="81">
        <v>0.0</v>
      </c>
      <c r="I3021" s="81">
        <v>870000.0</v>
      </c>
      <c r="J3021" s="81">
        <v>0.0</v>
      </c>
      <c r="K3021" s="81">
        <v>870000.0</v>
      </c>
      <c r="L3021" s="82">
        <v>0.0</v>
      </c>
      <c r="N3021" s="83">
        <f t="shared" si="1"/>
        <v>0</v>
      </c>
      <c r="O3021" s="83">
        <f t="shared" si="2"/>
        <v>0</v>
      </c>
      <c r="Q3021" s="83">
        <f t="shared" si="3"/>
        <v>1</v>
      </c>
      <c r="R3021" s="83">
        <f t="shared" si="4"/>
        <v>0</v>
      </c>
      <c r="S3021" s="83" t="b">
        <f t="shared" si="5"/>
        <v>0</v>
      </c>
      <c r="T3021" s="72"/>
      <c r="U3021" s="72"/>
      <c r="V3021" s="72"/>
      <c r="W3021" s="72"/>
      <c r="X3021" s="72"/>
      <c r="Y3021" s="72"/>
      <c r="Z3021" s="72"/>
      <c r="AA3021" s="72"/>
      <c r="AB3021" s="72"/>
      <c r="AC3021" s="72"/>
      <c r="AD3021" s="72"/>
      <c r="AE3021" s="72"/>
      <c r="AF3021" s="72"/>
      <c r="AG3021" s="72"/>
      <c r="AH3021" s="72"/>
      <c r="AI3021" s="72"/>
      <c r="AJ3021" s="72"/>
      <c r="AK3021" s="72"/>
    </row>
    <row r="3022" ht="14.25" customHeight="1">
      <c r="A3022" s="78">
        <v>3019.0</v>
      </c>
      <c r="C3022" s="78" t="str">
        <f>VLOOKUP(G3022,[1]Macrodata_CCF!$A$3:$D$55,4,FALSE)</f>
        <v>#ERROR!</v>
      </c>
      <c r="E3022" s="79" t="str">
        <f>VLOOKUP(G3022,[1]Macrodata_CCF!$A$3:$B$55,2,FALSE)</f>
        <v>#ERROR!</v>
      </c>
      <c r="F3022" s="78">
        <v>0.0</v>
      </c>
      <c r="G3022" s="80">
        <v>23.0</v>
      </c>
      <c r="H3022" s="81">
        <v>161905.0</v>
      </c>
      <c r="I3022" s="81">
        <v>760000.0</v>
      </c>
      <c r="J3022" s="81">
        <v>269560.0</v>
      </c>
      <c r="K3022" s="81">
        <v>760000.0</v>
      </c>
      <c r="L3022" s="82">
        <v>0.1799964888521054</v>
      </c>
      <c r="N3022" s="83">
        <f t="shared" si="1"/>
        <v>0.1799964889</v>
      </c>
      <c r="O3022" s="83">
        <f t="shared" si="2"/>
        <v>0.1799964889</v>
      </c>
      <c r="Q3022" s="83">
        <f t="shared" si="3"/>
        <v>0.7869671053</v>
      </c>
      <c r="R3022" s="83">
        <f t="shared" si="4"/>
        <v>0.1799964889</v>
      </c>
      <c r="S3022" s="83" t="b">
        <f t="shared" si="5"/>
        <v>0</v>
      </c>
      <c r="T3022" s="72"/>
      <c r="U3022" s="72"/>
      <c r="V3022" s="72"/>
      <c r="W3022" s="72"/>
      <c r="X3022" s="72"/>
      <c r="Y3022" s="72"/>
      <c r="Z3022" s="72"/>
      <c r="AA3022" s="72"/>
      <c r="AB3022" s="72"/>
      <c r="AC3022" s="72"/>
      <c r="AD3022" s="72"/>
      <c r="AE3022" s="72"/>
      <c r="AF3022" s="72"/>
      <c r="AG3022" s="72"/>
      <c r="AH3022" s="72"/>
      <c r="AI3022" s="72"/>
      <c r="AJ3022" s="72"/>
      <c r="AK3022" s="72"/>
    </row>
    <row r="3023" ht="14.25" customHeight="1">
      <c r="A3023" s="78">
        <v>3020.0</v>
      </c>
      <c r="C3023" s="78" t="str">
        <f>VLOOKUP(G3023,[1]Macrodata_CCF!$A$3:$D$55,4,FALSE)</f>
        <v>#ERROR!</v>
      </c>
      <c r="E3023" s="79" t="str">
        <f>VLOOKUP(G3023,[1]Macrodata_CCF!$A$3:$B$55,2,FALSE)</f>
        <v>#ERROR!</v>
      </c>
      <c r="F3023" s="78">
        <v>0.0</v>
      </c>
      <c r="G3023" s="80">
        <v>48.0</v>
      </c>
      <c r="H3023" s="81">
        <v>243540.0</v>
      </c>
      <c r="I3023" s="81">
        <v>700000.0</v>
      </c>
      <c r="J3023" s="81">
        <v>307445.0</v>
      </c>
      <c r="K3023" s="81">
        <v>700000.0</v>
      </c>
      <c r="L3023" s="82">
        <v>0.1400013144634798</v>
      </c>
      <c r="N3023" s="83">
        <f t="shared" si="1"/>
        <v>0.1400013145</v>
      </c>
      <c r="O3023" s="83">
        <f t="shared" si="2"/>
        <v>0.1400013145</v>
      </c>
      <c r="Q3023" s="83">
        <f t="shared" si="3"/>
        <v>0.6520857143</v>
      </c>
      <c r="R3023" s="83">
        <f t="shared" si="4"/>
        <v>0.1400013145</v>
      </c>
      <c r="S3023" s="83" t="b">
        <f t="shared" si="5"/>
        <v>0</v>
      </c>
      <c r="T3023" s="72"/>
      <c r="U3023" s="72"/>
      <c r="V3023" s="72"/>
      <c r="W3023" s="72"/>
      <c r="X3023" s="72"/>
      <c r="Y3023" s="72"/>
      <c r="Z3023" s="72"/>
      <c r="AA3023" s="72"/>
      <c r="AB3023" s="72"/>
      <c r="AC3023" s="72"/>
      <c r="AD3023" s="72"/>
      <c r="AE3023" s="72"/>
      <c r="AF3023" s="72"/>
      <c r="AG3023" s="72"/>
      <c r="AH3023" s="72"/>
      <c r="AI3023" s="72"/>
      <c r="AJ3023" s="72"/>
      <c r="AK3023" s="72"/>
    </row>
    <row r="3024" ht="14.25" customHeight="1">
      <c r="A3024" s="78">
        <v>3021.0</v>
      </c>
      <c r="C3024" s="78" t="str">
        <f>VLOOKUP(G3024,[1]Macrodata_CCF!$A$3:$D$55,4,FALSE)</f>
        <v>#ERROR!</v>
      </c>
      <c r="E3024" s="79" t="str">
        <f>VLOOKUP(G3024,[1]Macrodata_CCF!$A$3:$B$55,2,FALSE)</f>
        <v>#ERROR!</v>
      </c>
      <c r="F3024" s="78">
        <v>0.0</v>
      </c>
      <c r="G3024" s="80">
        <v>46.0</v>
      </c>
      <c r="H3024" s="81">
        <v>176930.0</v>
      </c>
      <c r="I3024" s="81">
        <v>330000.0</v>
      </c>
      <c r="J3024" s="81">
        <v>199890.0</v>
      </c>
      <c r="K3024" s="81">
        <v>330000.0</v>
      </c>
      <c r="L3024" s="82">
        <v>0.1499967335206115</v>
      </c>
      <c r="N3024" s="83">
        <f t="shared" si="1"/>
        <v>0.1499967335</v>
      </c>
      <c r="O3024" s="83">
        <f t="shared" si="2"/>
        <v>0.1499967335</v>
      </c>
      <c r="Q3024" s="83">
        <f t="shared" si="3"/>
        <v>0.4638484848</v>
      </c>
      <c r="R3024" s="83">
        <f t="shared" si="4"/>
        <v>0.1499967335</v>
      </c>
      <c r="S3024" s="83" t="b">
        <f t="shared" si="5"/>
        <v>0</v>
      </c>
      <c r="T3024" s="72"/>
      <c r="U3024" s="72"/>
      <c r="V3024" s="72"/>
      <c r="W3024" s="72"/>
      <c r="X3024" s="72"/>
      <c r="Y3024" s="72"/>
      <c r="Z3024" s="72"/>
      <c r="AA3024" s="72"/>
      <c r="AB3024" s="72"/>
      <c r="AC3024" s="72"/>
      <c r="AD3024" s="72"/>
      <c r="AE3024" s="72"/>
      <c r="AF3024" s="72"/>
      <c r="AG3024" s="72"/>
      <c r="AH3024" s="72"/>
      <c r="AI3024" s="72"/>
      <c r="AJ3024" s="72"/>
      <c r="AK3024" s="72"/>
    </row>
    <row r="3025" ht="14.25" customHeight="1">
      <c r="A3025" s="78">
        <v>3022.0</v>
      </c>
      <c r="C3025" s="78" t="str">
        <f>VLOOKUP(G3025,[1]Macrodata_CCF!$A$3:$D$55,4,FALSE)</f>
        <v>#ERROR!</v>
      </c>
      <c r="E3025" s="79" t="str">
        <f>VLOOKUP(G3025,[1]Macrodata_CCF!$A$3:$B$55,2,FALSE)</f>
        <v>#ERROR!</v>
      </c>
      <c r="F3025" s="78">
        <v>0.0</v>
      </c>
      <c r="G3025" s="80">
        <v>43.0</v>
      </c>
      <c r="H3025" s="81">
        <v>0.0</v>
      </c>
      <c r="I3025" s="81">
        <v>410000.0</v>
      </c>
      <c r="J3025" s="81">
        <v>65600.0</v>
      </c>
      <c r="K3025" s="81">
        <v>410000.0</v>
      </c>
      <c r="L3025" s="82">
        <v>0.16</v>
      </c>
      <c r="N3025" s="83">
        <f t="shared" si="1"/>
        <v>0.16</v>
      </c>
      <c r="O3025" s="83">
        <f t="shared" si="2"/>
        <v>0.16</v>
      </c>
      <c r="Q3025" s="83">
        <f t="shared" si="3"/>
        <v>1</v>
      </c>
      <c r="R3025" s="83">
        <f t="shared" si="4"/>
        <v>0.16</v>
      </c>
      <c r="S3025" s="83" t="b">
        <f t="shared" si="5"/>
        <v>0</v>
      </c>
      <c r="T3025" s="72"/>
      <c r="U3025" s="72"/>
      <c r="V3025" s="72"/>
      <c r="W3025" s="72"/>
      <c r="X3025" s="72"/>
      <c r="Y3025" s="72"/>
      <c r="Z3025" s="72"/>
      <c r="AA3025" s="72"/>
      <c r="AB3025" s="72"/>
      <c r="AC3025" s="72"/>
      <c r="AD3025" s="72"/>
      <c r="AE3025" s="72"/>
      <c r="AF3025" s="72"/>
      <c r="AG3025" s="72"/>
      <c r="AH3025" s="72"/>
      <c r="AI3025" s="72"/>
      <c r="AJ3025" s="72"/>
      <c r="AK3025" s="72"/>
    </row>
    <row r="3026" ht="14.25" customHeight="1">
      <c r="A3026" s="78">
        <v>3023.0</v>
      </c>
      <c r="C3026" s="78" t="str">
        <f>VLOOKUP(G3026,[1]Macrodata_CCF!$A$3:$D$55,4,FALSE)</f>
        <v>#ERROR!</v>
      </c>
      <c r="E3026" s="79" t="str">
        <f>VLOOKUP(G3026,[1]Macrodata_CCF!$A$3:$B$55,2,FALSE)</f>
        <v>#ERROR!</v>
      </c>
      <c r="F3026" s="78">
        <v>0.0</v>
      </c>
      <c r="G3026" s="80">
        <v>11.0</v>
      </c>
      <c r="H3026" s="81">
        <v>77210.0</v>
      </c>
      <c r="I3026" s="81">
        <v>80000.0</v>
      </c>
      <c r="J3026" s="81">
        <v>77600.0</v>
      </c>
      <c r="K3026" s="81">
        <v>80000.0</v>
      </c>
      <c r="L3026" s="82">
        <v>0.1397849462365591</v>
      </c>
      <c r="N3026" s="83">
        <f t="shared" si="1"/>
        <v>0.1397849462</v>
      </c>
      <c r="O3026" s="83">
        <f t="shared" si="2"/>
        <v>0.1397849462</v>
      </c>
      <c r="Q3026" s="83">
        <f t="shared" si="3"/>
        <v>0.034875</v>
      </c>
      <c r="R3026" s="83">
        <f t="shared" si="4"/>
        <v>0.004875</v>
      </c>
      <c r="S3026" s="83" t="b">
        <f t="shared" si="5"/>
        <v>0</v>
      </c>
      <c r="T3026" s="72"/>
      <c r="U3026" s="72"/>
      <c r="V3026" s="72"/>
      <c r="W3026" s="72"/>
      <c r="X3026" s="72"/>
      <c r="Y3026" s="72"/>
      <c r="Z3026" s="72"/>
      <c r="AA3026" s="72"/>
      <c r="AB3026" s="72"/>
      <c r="AC3026" s="72"/>
      <c r="AD3026" s="72"/>
      <c r="AE3026" s="72"/>
      <c r="AF3026" s="72"/>
      <c r="AG3026" s="72"/>
      <c r="AH3026" s="72"/>
      <c r="AI3026" s="72"/>
      <c r="AJ3026" s="72"/>
      <c r="AK3026" s="72"/>
    </row>
    <row r="3027" ht="14.25" customHeight="1">
      <c r="A3027" s="78">
        <v>3024.0</v>
      </c>
      <c r="C3027" s="78" t="str">
        <f>VLOOKUP(G3027,[1]Macrodata_CCF!$A$3:$D$55,4,FALSE)</f>
        <v>#ERROR!</v>
      </c>
      <c r="E3027" s="79" t="str">
        <f>VLOOKUP(G3027,[1]Macrodata_CCF!$A$3:$B$55,2,FALSE)</f>
        <v>#ERROR!</v>
      </c>
      <c r="F3027" s="78">
        <v>0.0</v>
      </c>
      <c r="G3027" s="80">
        <v>42.0</v>
      </c>
      <c r="H3027" s="81">
        <v>5580.0</v>
      </c>
      <c r="I3027" s="81">
        <v>10000.0</v>
      </c>
      <c r="J3027" s="81">
        <v>7125.0</v>
      </c>
      <c r="K3027" s="81">
        <v>10000.0</v>
      </c>
      <c r="L3027" s="82">
        <v>0.3495475113122172</v>
      </c>
      <c r="N3027" s="83">
        <f t="shared" si="1"/>
        <v>0.3495475113</v>
      </c>
      <c r="O3027" s="83">
        <f t="shared" si="2"/>
        <v>0.3495475113</v>
      </c>
      <c r="Q3027" s="83">
        <f t="shared" si="3"/>
        <v>0.442</v>
      </c>
      <c r="R3027" s="83">
        <f t="shared" si="4"/>
        <v>0.3495475113</v>
      </c>
      <c r="S3027" s="83" t="b">
        <f t="shared" si="5"/>
        <v>0</v>
      </c>
      <c r="T3027" s="72"/>
      <c r="U3027" s="72"/>
      <c r="V3027" s="72"/>
      <c r="W3027" s="72"/>
      <c r="X3027" s="72"/>
      <c r="Y3027" s="72"/>
      <c r="Z3027" s="72"/>
      <c r="AA3027" s="72"/>
      <c r="AB3027" s="72"/>
      <c r="AC3027" s="72"/>
      <c r="AD3027" s="72"/>
      <c r="AE3027" s="72"/>
      <c r="AF3027" s="72"/>
      <c r="AG3027" s="72"/>
      <c r="AH3027" s="72"/>
      <c r="AI3027" s="72"/>
      <c r="AJ3027" s="72"/>
      <c r="AK3027" s="72"/>
    </row>
    <row r="3028" ht="14.25" customHeight="1">
      <c r="A3028" s="78">
        <v>3025.0</v>
      </c>
      <c r="C3028" s="78" t="str">
        <f>VLOOKUP(G3028,[1]Macrodata_CCF!$A$3:$D$55,4,FALSE)</f>
        <v>#ERROR!</v>
      </c>
      <c r="E3028" s="79" t="str">
        <f>VLOOKUP(G3028,[1]Macrodata_CCF!$A$3:$B$55,2,FALSE)</f>
        <v>#ERROR!</v>
      </c>
      <c r="F3028" s="78">
        <v>0.0</v>
      </c>
      <c r="G3028" s="80">
        <v>51.0</v>
      </c>
      <c r="H3028" s="81">
        <v>530050.0</v>
      </c>
      <c r="I3028" s="81">
        <v>680000.0</v>
      </c>
      <c r="J3028" s="81">
        <v>537550.0</v>
      </c>
      <c r="K3028" s="81">
        <v>680000.0</v>
      </c>
      <c r="L3028" s="82">
        <v>0.05001667222407469</v>
      </c>
      <c r="N3028" s="83">
        <f t="shared" si="1"/>
        <v>0.05001667222</v>
      </c>
      <c r="O3028" s="83">
        <f t="shared" si="2"/>
        <v>0.05001667222</v>
      </c>
      <c r="Q3028" s="83">
        <f t="shared" si="3"/>
        <v>0.2205147059</v>
      </c>
      <c r="R3028" s="83">
        <f t="shared" si="4"/>
        <v>0.05001667222</v>
      </c>
      <c r="S3028" s="83" t="b">
        <f t="shared" si="5"/>
        <v>0</v>
      </c>
      <c r="T3028" s="72"/>
      <c r="U3028" s="72"/>
      <c r="V3028" s="72"/>
      <c r="W3028" s="72"/>
      <c r="X3028" s="72"/>
      <c r="Y3028" s="72"/>
      <c r="Z3028" s="72"/>
      <c r="AA3028" s="72"/>
      <c r="AB3028" s="72"/>
      <c r="AC3028" s="72"/>
      <c r="AD3028" s="72"/>
      <c r="AE3028" s="72"/>
      <c r="AF3028" s="72"/>
      <c r="AG3028" s="72"/>
      <c r="AH3028" s="72"/>
      <c r="AI3028" s="72"/>
      <c r="AJ3028" s="72"/>
      <c r="AK3028" s="72"/>
    </row>
    <row r="3029" ht="14.25" customHeight="1">
      <c r="A3029" s="78">
        <v>3026.0</v>
      </c>
      <c r="C3029" s="78" t="str">
        <f>VLOOKUP(G3029,[1]Macrodata_CCF!$A$3:$D$55,4,FALSE)</f>
        <v>#ERROR!</v>
      </c>
      <c r="E3029" s="79" t="str">
        <f>VLOOKUP(G3029,[1]Macrodata_CCF!$A$3:$B$55,2,FALSE)</f>
        <v>#ERROR!</v>
      </c>
      <c r="F3029" s="78">
        <v>0.0</v>
      </c>
      <c r="G3029" s="80">
        <v>1.0</v>
      </c>
      <c r="H3029" s="81">
        <v>300310.0</v>
      </c>
      <c r="I3029" s="81">
        <v>970000.0</v>
      </c>
      <c r="J3029" s="81">
        <v>474430.0</v>
      </c>
      <c r="K3029" s="81">
        <v>1552000.0</v>
      </c>
      <c r="L3029" s="82">
        <v>0.260000895936926</v>
      </c>
      <c r="N3029" s="83">
        <f t="shared" si="1"/>
        <v>0.2600008959</v>
      </c>
      <c r="O3029" s="83">
        <f t="shared" si="2"/>
        <v>0.2600008959</v>
      </c>
      <c r="Q3029" s="83">
        <f t="shared" si="3"/>
        <v>0.6904020619</v>
      </c>
      <c r="R3029" s="83">
        <f t="shared" si="4"/>
        <v>0.2600008959</v>
      </c>
      <c r="S3029" s="83" t="b">
        <f t="shared" si="5"/>
        <v>0</v>
      </c>
      <c r="T3029" s="72"/>
      <c r="U3029" s="72"/>
      <c r="V3029" s="72"/>
      <c r="W3029" s="72"/>
      <c r="X3029" s="72"/>
      <c r="Y3029" s="72"/>
      <c r="Z3029" s="72"/>
      <c r="AA3029" s="72"/>
      <c r="AB3029" s="72"/>
      <c r="AC3029" s="72"/>
      <c r="AD3029" s="72"/>
      <c r="AE3029" s="72"/>
      <c r="AF3029" s="72"/>
      <c r="AG3029" s="72"/>
      <c r="AH3029" s="72"/>
      <c r="AI3029" s="72"/>
      <c r="AJ3029" s="72"/>
      <c r="AK3029" s="72"/>
    </row>
    <row r="3030" ht="14.25" customHeight="1">
      <c r="A3030" s="78">
        <v>3027.0</v>
      </c>
      <c r="C3030" s="78" t="str">
        <f>VLOOKUP(G3030,[1]Macrodata_CCF!$A$3:$D$55,4,FALSE)</f>
        <v>#ERROR!</v>
      </c>
      <c r="E3030" s="79" t="str">
        <f>VLOOKUP(G3030,[1]Macrodata_CCF!$A$3:$B$55,2,FALSE)</f>
        <v>#ERROR!</v>
      </c>
      <c r="F3030" s="78">
        <v>0.0</v>
      </c>
      <c r="G3030" s="80">
        <v>29.0</v>
      </c>
      <c r="H3030" s="81">
        <v>942330.0</v>
      </c>
      <c r="I3030" s="81">
        <v>970000.0</v>
      </c>
      <c r="J3030" s="81">
        <v>989400.0</v>
      </c>
      <c r="K3030" s="81">
        <v>970000.0</v>
      </c>
      <c r="L3030" s="82">
        <v>1.701120346946151</v>
      </c>
      <c r="N3030" s="83">
        <f t="shared" si="1"/>
        <v>1.701120347</v>
      </c>
      <c r="O3030" s="83">
        <f t="shared" si="2"/>
        <v>1</v>
      </c>
      <c r="Q3030" s="83">
        <f t="shared" si="3"/>
        <v>0.0285257732</v>
      </c>
      <c r="R3030" s="83">
        <f t="shared" si="4"/>
        <v>0.0485257732</v>
      </c>
      <c r="S3030" s="83" t="b">
        <f t="shared" si="5"/>
        <v>1</v>
      </c>
      <c r="T3030" s="72"/>
      <c r="U3030" s="72"/>
      <c r="V3030" s="72"/>
      <c r="W3030" s="72"/>
      <c r="X3030" s="72"/>
      <c r="Y3030" s="72"/>
      <c r="Z3030" s="72"/>
      <c r="AA3030" s="72"/>
      <c r="AB3030" s="72"/>
      <c r="AC3030" s="72"/>
      <c r="AD3030" s="72"/>
      <c r="AE3030" s="72"/>
      <c r="AF3030" s="72"/>
      <c r="AG3030" s="72"/>
      <c r="AH3030" s="72"/>
      <c r="AI3030" s="72"/>
      <c r="AJ3030" s="72"/>
      <c r="AK3030" s="72"/>
    </row>
    <row r="3031" ht="14.25" customHeight="1">
      <c r="A3031" s="78">
        <v>3028.0</v>
      </c>
      <c r="C3031" s="78" t="str">
        <f>VLOOKUP(G3031,[1]Macrodata_CCF!$A$3:$D$55,4,FALSE)</f>
        <v>#ERROR!</v>
      </c>
      <c r="E3031" s="79" t="str">
        <f>VLOOKUP(G3031,[1]Macrodata_CCF!$A$3:$B$55,2,FALSE)</f>
        <v>#ERROR!</v>
      </c>
      <c r="F3031" s="78">
        <v>0.0</v>
      </c>
      <c r="G3031" s="80">
        <v>3.0</v>
      </c>
      <c r="H3031" s="81">
        <v>0.0</v>
      </c>
      <c r="I3031" s="81">
        <v>180000.0</v>
      </c>
      <c r="J3031" s="81">
        <v>43200.0</v>
      </c>
      <c r="K3031" s="81">
        <v>180000.0</v>
      </c>
      <c r="L3031" s="82">
        <v>0.24</v>
      </c>
      <c r="N3031" s="83">
        <f t="shared" si="1"/>
        <v>0.24</v>
      </c>
      <c r="O3031" s="83">
        <f t="shared" si="2"/>
        <v>0.24</v>
      </c>
      <c r="Q3031" s="83">
        <f t="shared" si="3"/>
        <v>1</v>
      </c>
      <c r="R3031" s="83">
        <f t="shared" si="4"/>
        <v>0.24</v>
      </c>
      <c r="S3031" s="83" t="b">
        <f t="shared" si="5"/>
        <v>0</v>
      </c>
      <c r="T3031" s="72"/>
      <c r="U3031" s="72"/>
      <c r="V3031" s="72"/>
      <c r="W3031" s="72"/>
      <c r="X3031" s="72"/>
      <c r="Y3031" s="72"/>
      <c r="Z3031" s="72"/>
      <c r="AA3031" s="72"/>
      <c r="AB3031" s="72"/>
      <c r="AC3031" s="72"/>
      <c r="AD3031" s="72"/>
      <c r="AE3031" s="72"/>
      <c r="AF3031" s="72"/>
      <c r="AG3031" s="72"/>
      <c r="AH3031" s="72"/>
      <c r="AI3031" s="72"/>
      <c r="AJ3031" s="72"/>
      <c r="AK3031" s="72"/>
    </row>
    <row r="3032" ht="14.25" customHeight="1">
      <c r="A3032" s="78">
        <v>3029.0</v>
      </c>
      <c r="C3032" s="78" t="str">
        <f>VLOOKUP(G3032,[1]Macrodata_CCF!$A$3:$D$55,4,FALSE)</f>
        <v>#ERROR!</v>
      </c>
      <c r="E3032" s="79" t="str">
        <f>VLOOKUP(G3032,[1]Macrodata_CCF!$A$3:$B$55,2,FALSE)</f>
        <v>#ERROR!</v>
      </c>
      <c r="F3032" s="78">
        <v>0.0</v>
      </c>
      <c r="G3032" s="80">
        <v>46.0</v>
      </c>
      <c r="H3032" s="81">
        <v>633040.0</v>
      </c>
      <c r="I3032" s="81">
        <v>760000.0</v>
      </c>
      <c r="J3032" s="81">
        <v>650815.0</v>
      </c>
      <c r="K3032" s="81">
        <v>1064000.0</v>
      </c>
      <c r="L3032" s="82">
        <v>0.1400047258979206</v>
      </c>
      <c r="N3032" s="83">
        <f t="shared" si="1"/>
        <v>0.1400047259</v>
      </c>
      <c r="O3032" s="83">
        <f t="shared" si="2"/>
        <v>0.1400047259</v>
      </c>
      <c r="Q3032" s="83">
        <f t="shared" si="3"/>
        <v>0.1670526316</v>
      </c>
      <c r="R3032" s="83">
        <f t="shared" si="4"/>
        <v>0.1400047259</v>
      </c>
      <c r="S3032" s="83" t="b">
        <f t="shared" si="5"/>
        <v>0</v>
      </c>
      <c r="T3032" s="72"/>
      <c r="U3032" s="72"/>
      <c r="V3032" s="72"/>
      <c r="W3032" s="72"/>
      <c r="X3032" s="72"/>
      <c r="Y3032" s="72"/>
      <c r="Z3032" s="72"/>
      <c r="AA3032" s="72"/>
      <c r="AB3032" s="72"/>
      <c r="AC3032" s="72"/>
      <c r="AD3032" s="72"/>
      <c r="AE3032" s="72"/>
      <c r="AF3032" s="72"/>
      <c r="AG3032" s="72"/>
      <c r="AH3032" s="72"/>
      <c r="AI3032" s="72"/>
      <c r="AJ3032" s="72"/>
      <c r="AK3032" s="72"/>
    </row>
    <row r="3033" ht="14.25" customHeight="1">
      <c r="A3033" s="78">
        <v>3030.0</v>
      </c>
      <c r="C3033" s="78" t="str">
        <f>VLOOKUP(G3033,[1]Macrodata_CCF!$A$3:$D$55,4,FALSE)</f>
        <v>#ERROR!</v>
      </c>
      <c r="E3033" s="79" t="str">
        <f>VLOOKUP(G3033,[1]Macrodata_CCF!$A$3:$B$55,2,FALSE)</f>
        <v>#ERROR!</v>
      </c>
      <c r="F3033" s="78">
        <v>0.0</v>
      </c>
      <c r="G3033" s="80">
        <v>25.0</v>
      </c>
      <c r="H3033" s="81">
        <v>271215.0</v>
      </c>
      <c r="I3033" s="81">
        <v>630000.0</v>
      </c>
      <c r="J3033" s="81">
        <v>342970.0</v>
      </c>
      <c r="K3033" s="81">
        <v>630000.0</v>
      </c>
      <c r="L3033" s="82">
        <v>0.1999944256309489</v>
      </c>
      <c r="N3033" s="83">
        <f t="shared" si="1"/>
        <v>0.1999944256</v>
      </c>
      <c r="O3033" s="83">
        <f t="shared" si="2"/>
        <v>0.1999944256</v>
      </c>
      <c r="Q3033" s="83">
        <f t="shared" si="3"/>
        <v>0.5695</v>
      </c>
      <c r="R3033" s="83">
        <f t="shared" si="4"/>
        <v>0.1999944256</v>
      </c>
      <c r="S3033" s="83" t="b">
        <f t="shared" si="5"/>
        <v>0</v>
      </c>
      <c r="T3033" s="72"/>
      <c r="U3033" s="72"/>
      <c r="V3033" s="72"/>
      <c r="W3033" s="72"/>
      <c r="X3033" s="72"/>
      <c r="Y3033" s="72"/>
      <c r="Z3033" s="72"/>
      <c r="AA3033" s="72"/>
      <c r="AB3033" s="72"/>
      <c r="AC3033" s="72"/>
      <c r="AD3033" s="72"/>
      <c r="AE3033" s="72"/>
      <c r="AF3033" s="72"/>
      <c r="AG3033" s="72"/>
      <c r="AH3033" s="72"/>
      <c r="AI3033" s="72"/>
      <c r="AJ3033" s="72"/>
      <c r="AK3033" s="72"/>
    </row>
    <row r="3034" ht="14.25" customHeight="1">
      <c r="A3034" s="78">
        <v>3031.0</v>
      </c>
      <c r="C3034" s="78" t="str">
        <f>VLOOKUP(G3034,[1]Macrodata_CCF!$A$3:$D$55,4,FALSE)</f>
        <v>#ERROR!</v>
      </c>
      <c r="E3034" s="79" t="str">
        <f>VLOOKUP(G3034,[1]Macrodata_CCF!$A$3:$B$55,2,FALSE)</f>
        <v>#ERROR!</v>
      </c>
      <c r="F3034" s="78">
        <v>0.0</v>
      </c>
      <c r="G3034" s="80">
        <v>46.0</v>
      </c>
      <c r="H3034" s="81">
        <v>80510.0</v>
      </c>
      <c r="I3034" s="81">
        <v>360000.0</v>
      </c>
      <c r="J3034" s="81">
        <v>122435.0</v>
      </c>
      <c r="K3034" s="81">
        <v>360000.0</v>
      </c>
      <c r="L3034" s="82">
        <v>0.1500053669183155</v>
      </c>
      <c r="N3034" s="83">
        <f t="shared" si="1"/>
        <v>0.1500053669</v>
      </c>
      <c r="O3034" s="83">
        <f t="shared" si="2"/>
        <v>0.1500053669</v>
      </c>
      <c r="Q3034" s="83">
        <f t="shared" si="3"/>
        <v>0.7763611111</v>
      </c>
      <c r="R3034" s="83">
        <f t="shared" si="4"/>
        <v>0.1500053669</v>
      </c>
      <c r="S3034" s="83" t="b">
        <f t="shared" si="5"/>
        <v>0</v>
      </c>
      <c r="T3034" s="72"/>
      <c r="U3034" s="72"/>
      <c r="V3034" s="72"/>
      <c r="W3034" s="72"/>
      <c r="X3034" s="72"/>
      <c r="Y3034" s="72"/>
      <c r="Z3034" s="72"/>
      <c r="AA3034" s="72"/>
      <c r="AB3034" s="72"/>
      <c r="AC3034" s="72"/>
      <c r="AD3034" s="72"/>
      <c r="AE3034" s="72"/>
      <c r="AF3034" s="72"/>
      <c r="AG3034" s="72"/>
      <c r="AH3034" s="72"/>
      <c r="AI3034" s="72"/>
      <c r="AJ3034" s="72"/>
      <c r="AK3034" s="72"/>
    </row>
    <row r="3035" ht="14.25" customHeight="1">
      <c r="A3035" s="78">
        <v>3032.0</v>
      </c>
      <c r="C3035" s="78" t="str">
        <f>VLOOKUP(G3035,[1]Macrodata_CCF!$A$3:$D$55,4,FALSE)</f>
        <v>#ERROR!</v>
      </c>
      <c r="E3035" s="79" t="str">
        <f>VLOOKUP(G3035,[1]Macrodata_CCF!$A$3:$B$55,2,FALSE)</f>
        <v>#ERROR!</v>
      </c>
      <c r="F3035" s="78">
        <v>0.0</v>
      </c>
      <c r="G3035" s="80">
        <v>30.0</v>
      </c>
      <c r="H3035" s="81">
        <v>705950.0</v>
      </c>
      <c r="I3035" s="81">
        <v>890000.0</v>
      </c>
      <c r="J3035" s="81">
        <v>740920.0</v>
      </c>
      <c r="K3035" s="81">
        <v>890000.0</v>
      </c>
      <c r="L3035" s="82">
        <v>0.1900027166530834</v>
      </c>
      <c r="N3035" s="83">
        <f t="shared" si="1"/>
        <v>0.1900027167</v>
      </c>
      <c r="O3035" s="83">
        <f t="shared" si="2"/>
        <v>0.1900027167</v>
      </c>
      <c r="Q3035" s="83">
        <f t="shared" si="3"/>
        <v>0.2067977528</v>
      </c>
      <c r="R3035" s="83">
        <f t="shared" si="4"/>
        <v>0.1900027167</v>
      </c>
      <c r="S3035" s="83" t="b">
        <f t="shared" si="5"/>
        <v>0</v>
      </c>
      <c r="T3035" s="72"/>
      <c r="U3035" s="72"/>
      <c r="V3035" s="72"/>
      <c r="W3035" s="72"/>
      <c r="X3035" s="72"/>
      <c r="Y3035" s="72"/>
      <c r="Z3035" s="72"/>
      <c r="AA3035" s="72"/>
      <c r="AB3035" s="72"/>
      <c r="AC3035" s="72"/>
      <c r="AD3035" s="72"/>
      <c r="AE3035" s="72"/>
      <c r="AF3035" s="72"/>
      <c r="AG3035" s="72"/>
      <c r="AH3035" s="72"/>
      <c r="AI3035" s="72"/>
      <c r="AJ3035" s="72"/>
      <c r="AK3035" s="72"/>
    </row>
    <row r="3036" ht="14.25" customHeight="1">
      <c r="A3036" s="78">
        <v>3033.0</v>
      </c>
      <c r="C3036" s="78" t="str">
        <f>VLOOKUP(G3036,[1]Macrodata_CCF!$A$3:$D$55,4,FALSE)</f>
        <v>#ERROR!</v>
      </c>
      <c r="E3036" s="79" t="str">
        <f>VLOOKUP(G3036,[1]Macrodata_CCF!$A$3:$B$55,2,FALSE)</f>
        <v>#ERROR!</v>
      </c>
      <c r="F3036" s="78">
        <v>0.0</v>
      </c>
      <c r="G3036" s="80">
        <v>48.0</v>
      </c>
      <c r="H3036" s="81">
        <v>41120.0</v>
      </c>
      <c r="I3036" s="81">
        <v>90000.0</v>
      </c>
      <c r="J3036" s="81">
        <v>50405.0</v>
      </c>
      <c r="K3036" s="81">
        <v>90000.0</v>
      </c>
      <c r="L3036" s="82">
        <v>0.189954991816694</v>
      </c>
      <c r="N3036" s="83">
        <f t="shared" si="1"/>
        <v>0.1899549918</v>
      </c>
      <c r="O3036" s="83">
        <f t="shared" si="2"/>
        <v>0.1899549918</v>
      </c>
      <c r="Q3036" s="83">
        <f t="shared" si="3"/>
        <v>0.5431111111</v>
      </c>
      <c r="R3036" s="83">
        <f t="shared" si="4"/>
        <v>0.1899549918</v>
      </c>
      <c r="S3036" s="83" t="b">
        <f t="shared" si="5"/>
        <v>0</v>
      </c>
      <c r="T3036" s="72"/>
      <c r="U3036" s="72"/>
      <c r="V3036" s="72"/>
      <c r="W3036" s="72"/>
      <c r="X3036" s="72"/>
      <c r="Y3036" s="72"/>
      <c r="Z3036" s="72"/>
      <c r="AA3036" s="72"/>
      <c r="AB3036" s="72"/>
      <c r="AC3036" s="72"/>
      <c r="AD3036" s="72"/>
      <c r="AE3036" s="72"/>
      <c r="AF3036" s="72"/>
      <c r="AG3036" s="72"/>
      <c r="AH3036" s="72"/>
      <c r="AI3036" s="72"/>
      <c r="AJ3036" s="72"/>
      <c r="AK3036" s="72"/>
    </row>
    <row r="3037" ht="14.25" customHeight="1">
      <c r="A3037" s="78">
        <v>3034.0</v>
      </c>
      <c r="C3037" s="78" t="str">
        <f>VLOOKUP(G3037,[1]Macrodata_CCF!$A$3:$D$55,4,FALSE)</f>
        <v>#ERROR!</v>
      </c>
      <c r="E3037" s="79" t="str">
        <f>VLOOKUP(G3037,[1]Macrodata_CCF!$A$3:$B$55,2,FALSE)</f>
        <v>#ERROR!</v>
      </c>
      <c r="F3037" s="78">
        <v>0.0</v>
      </c>
      <c r="G3037" s="80">
        <v>1.0</v>
      </c>
      <c r="H3037" s="81">
        <v>93890.0</v>
      </c>
      <c r="I3037" s="81">
        <v>810000.0</v>
      </c>
      <c r="J3037" s="81">
        <v>244275.0</v>
      </c>
      <c r="K3037" s="81">
        <v>1296000.0</v>
      </c>
      <c r="L3037" s="82">
        <v>0.2100026532236668</v>
      </c>
      <c r="N3037" s="83">
        <f t="shared" si="1"/>
        <v>0.2100026532</v>
      </c>
      <c r="O3037" s="83">
        <f t="shared" si="2"/>
        <v>0.2100026532</v>
      </c>
      <c r="Q3037" s="83">
        <f t="shared" si="3"/>
        <v>0.8840864198</v>
      </c>
      <c r="R3037" s="83">
        <f t="shared" si="4"/>
        <v>0.2100026532</v>
      </c>
      <c r="S3037" s="83" t="b">
        <f t="shared" si="5"/>
        <v>0</v>
      </c>
      <c r="T3037" s="72"/>
      <c r="U3037" s="72"/>
      <c r="V3037" s="72"/>
      <c r="W3037" s="72"/>
      <c r="X3037" s="72"/>
      <c r="Y3037" s="72"/>
      <c r="Z3037" s="72"/>
      <c r="AA3037" s="72"/>
      <c r="AB3037" s="72"/>
      <c r="AC3037" s="72"/>
      <c r="AD3037" s="72"/>
      <c r="AE3037" s="72"/>
      <c r="AF3037" s="72"/>
      <c r="AG3037" s="72"/>
      <c r="AH3037" s="72"/>
      <c r="AI3037" s="72"/>
      <c r="AJ3037" s="72"/>
      <c r="AK3037" s="72"/>
    </row>
    <row r="3038" ht="14.25" customHeight="1">
      <c r="A3038" s="78">
        <v>3035.0</v>
      </c>
      <c r="C3038" s="78" t="str">
        <f>VLOOKUP(G3038,[1]Macrodata_CCF!$A$3:$D$55,4,FALSE)</f>
        <v>#ERROR!</v>
      </c>
      <c r="E3038" s="79" t="str">
        <f>VLOOKUP(G3038,[1]Macrodata_CCF!$A$3:$B$55,2,FALSE)</f>
        <v>#ERROR!</v>
      </c>
      <c r="F3038" s="78">
        <v>0.0</v>
      </c>
      <c r="G3038" s="80">
        <v>9.0</v>
      </c>
      <c r="H3038" s="81">
        <v>163470.0</v>
      </c>
      <c r="I3038" s="81">
        <v>260000.0</v>
      </c>
      <c r="J3038" s="81">
        <v>195325.0</v>
      </c>
      <c r="K3038" s="81">
        <v>260000.0</v>
      </c>
      <c r="L3038" s="82">
        <v>0.3300010359473739</v>
      </c>
      <c r="N3038" s="83">
        <f t="shared" si="1"/>
        <v>0.3300010359</v>
      </c>
      <c r="O3038" s="83">
        <f t="shared" si="2"/>
        <v>0.3300010359</v>
      </c>
      <c r="Q3038" s="83">
        <f t="shared" si="3"/>
        <v>0.3712692308</v>
      </c>
      <c r="R3038" s="83">
        <f t="shared" si="4"/>
        <v>0.3300010359</v>
      </c>
      <c r="S3038" s="83" t="b">
        <f t="shared" si="5"/>
        <v>0</v>
      </c>
      <c r="T3038" s="72"/>
      <c r="U3038" s="72"/>
      <c r="V3038" s="72"/>
      <c r="W3038" s="72"/>
      <c r="X3038" s="72"/>
      <c r="Y3038" s="72"/>
      <c r="Z3038" s="72"/>
      <c r="AA3038" s="72"/>
      <c r="AB3038" s="72"/>
      <c r="AC3038" s="72"/>
      <c r="AD3038" s="72"/>
      <c r="AE3038" s="72"/>
      <c r="AF3038" s="72"/>
      <c r="AG3038" s="72"/>
      <c r="AH3038" s="72"/>
      <c r="AI3038" s="72"/>
      <c r="AJ3038" s="72"/>
      <c r="AK3038" s="72"/>
    </row>
    <row r="3039" ht="14.25" customHeight="1">
      <c r="A3039" s="78">
        <v>3036.0</v>
      </c>
      <c r="C3039" s="78" t="str">
        <f>VLOOKUP(G3039,[1]Macrodata_CCF!$A$3:$D$55,4,FALSE)</f>
        <v>#ERROR!</v>
      </c>
      <c r="E3039" s="79" t="str">
        <f>VLOOKUP(G3039,[1]Macrodata_CCF!$A$3:$B$55,2,FALSE)</f>
        <v>#ERROR!</v>
      </c>
      <c r="F3039" s="78">
        <v>0.0</v>
      </c>
      <c r="G3039" s="80">
        <v>13.0</v>
      </c>
      <c r="H3039" s="81">
        <v>0.0</v>
      </c>
      <c r="I3039" s="81">
        <v>370000.0</v>
      </c>
      <c r="J3039" s="81">
        <v>377400.0</v>
      </c>
      <c r="K3039" s="81">
        <v>370000.0</v>
      </c>
      <c r="L3039" s="82">
        <v>1.02</v>
      </c>
      <c r="N3039" s="83">
        <f t="shared" si="1"/>
        <v>1.02</v>
      </c>
      <c r="O3039" s="83">
        <f t="shared" si="2"/>
        <v>1</v>
      </c>
      <c r="Q3039" s="83">
        <f t="shared" si="3"/>
        <v>1</v>
      </c>
      <c r="R3039" s="83">
        <f t="shared" si="4"/>
        <v>1.02</v>
      </c>
      <c r="S3039" s="83" t="b">
        <f t="shared" si="5"/>
        <v>0</v>
      </c>
      <c r="T3039" s="72"/>
      <c r="U3039" s="72"/>
      <c r="V3039" s="72"/>
      <c r="W3039" s="72"/>
      <c r="X3039" s="72"/>
      <c r="Y3039" s="72"/>
      <c r="Z3039" s="72"/>
      <c r="AA3039" s="72"/>
      <c r="AB3039" s="72"/>
      <c r="AC3039" s="72"/>
      <c r="AD3039" s="72"/>
      <c r="AE3039" s="72"/>
      <c r="AF3039" s="72"/>
      <c r="AG3039" s="72"/>
      <c r="AH3039" s="72"/>
      <c r="AI3039" s="72"/>
      <c r="AJ3039" s="72"/>
      <c r="AK3039" s="72"/>
    </row>
    <row r="3040" ht="14.25" customHeight="1">
      <c r="A3040" s="78">
        <v>3037.0</v>
      </c>
      <c r="C3040" s="78" t="str">
        <f>VLOOKUP(G3040,[1]Macrodata_CCF!$A$3:$D$55,4,FALSE)</f>
        <v>#ERROR!</v>
      </c>
      <c r="E3040" s="79" t="str">
        <f>VLOOKUP(G3040,[1]Macrodata_CCF!$A$3:$B$55,2,FALSE)</f>
        <v>#ERROR!</v>
      </c>
      <c r="F3040" s="78">
        <v>0.0</v>
      </c>
      <c r="G3040" s="80">
        <v>38.0</v>
      </c>
      <c r="H3040" s="81">
        <v>110560.0</v>
      </c>
      <c r="I3040" s="81">
        <v>970000.0</v>
      </c>
      <c r="J3040" s="81">
        <v>162125.0</v>
      </c>
      <c r="K3040" s="81">
        <v>970000.0</v>
      </c>
      <c r="L3040" s="82">
        <v>0.0599983710323001</v>
      </c>
      <c r="N3040" s="83">
        <f t="shared" si="1"/>
        <v>0.05999837103</v>
      </c>
      <c r="O3040" s="83">
        <f t="shared" si="2"/>
        <v>0.05999837103</v>
      </c>
      <c r="Q3040" s="83">
        <f t="shared" si="3"/>
        <v>0.8860206186</v>
      </c>
      <c r="R3040" s="83">
        <f t="shared" si="4"/>
        <v>0.05999837103</v>
      </c>
      <c r="S3040" s="83" t="b">
        <f t="shared" si="5"/>
        <v>0</v>
      </c>
      <c r="T3040" s="72"/>
      <c r="U3040" s="72"/>
      <c r="V3040" s="72"/>
      <c r="W3040" s="72"/>
      <c r="X3040" s="72"/>
      <c r="Y3040" s="72"/>
      <c r="Z3040" s="72"/>
      <c r="AA3040" s="72"/>
      <c r="AB3040" s="72"/>
      <c r="AC3040" s="72"/>
      <c r="AD3040" s="72"/>
      <c r="AE3040" s="72"/>
      <c r="AF3040" s="72"/>
      <c r="AG3040" s="72"/>
      <c r="AH3040" s="72"/>
      <c r="AI3040" s="72"/>
      <c r="AJ3040" s="72"/>
      <c r="AK3040" s="72"/>
    </row>
    <row r="3041" ht="14.25" customHeight="1">
      <c r="A3041" s="78">
        <v>3038.0</v>
      </c>
      <c r="C3041" s="78" t="str">
        <f>VLOOKUP(G3041,[1]Macrodata_CCF!$A$3:$D$55,4,FALSE)</f>
        <v>#ERROR!</v>
      </c>
      <c r="E3041" s="79" t="str">
        <f>VLOOKUP(G3041,[1]Macrodata_CCF!$A$3:$B$55,2,FALSE)</f>
        <v>#ERROR!</v>
      </c>
      <c r="F3041" s="78">
        <v>0.0</v>
      </c>
      <c r="G3041" s="80">
        <v>30.0</v>
      </c>
      <c r="H3041" s="81">
        <v>0.0</v>
      </c>
      <c r="I3041" s="81">
        <v>880000.0</v>
      </c>
      <c r="J3041" s="81">
        <v>0.0</v>
      </c>
      <c r="K3041" s="81">
        <v>880000.0</v>
      </c>
      <c r="L3041" s="82">
        <v>0.0</v>
      </c>
      <c r="N3041" s="83">
        <f t="shared" si="1"/>
        <v>0</v>
      </c>
      <c r="O3041" s="83">
        <f t="shared" si="2"/>
        <v>0</v>
      </c>
      <c r="Q3041" s="83">
        <f t="shared" si="3"/>
        <v>1</v>
      </c>
      <c r="R3041" s="83">
        <f t="shared" si="4"/>
        <v>0</v>
      </c>
      <c r="S3041" s="83" t="b">
        <f t="shared" si="5"/>
        <v>0</v>
      </c>
      <c r="T3041" s="72"/>
      <c r="U3041" s="72"/>
      <c r="V3041" s="72"/>
      <c r="W3041" s="72"/>
      <c r="X3041" s="72"/>
      <c r="Y3041" s="72"/>
      <c r="Z3041" s="72"/>
      <c r="AA3041" s="72"/>
      <c r="AB3041" s="72"/>
      <c r="AC3041" s="72"/>
      <c r="AD3041" s="72"/>
      <c r="AE3041" s="72"/>
      <c r="AF3041" s="72"/>
      <c r="AG3041" s="72"/>
      <c r="AH3041" s="72"/>
      <c r="AI3041" s="72"/>
      <c r="AJ3041" s="72"/>
      <c r="AK3041" s="72"/>
    </row>
    <row r="3042" ht="14.25" customHeight="1">
      <c r="A3042" s="78">
        <v>3039.0</v>
      </c>
      <c r="C3042" s="78" t="str">
        <f>VLOOKUP(G3042,[1]Macrodata_CCF!$A$3:$D$55,4,FALSE)</f>
        <v>#ERROR!</v>
      </c>
      <c r="E3042" s="79" t="str">
        <f>VLOOKUP(G3042,[1]Macrodata_CCF!$A$3:$B$55,2,FALSE)</f>
        <v>#ERROR!</v>
      </c>
      <c r="F3042" s="78">
        <v>0.0</v>
      </c>
      <c r="G3042" s="80">
        <v>51.0</v>
      </c>
      <c r="H3042" s="81">
        <v>95445.0</v>
      </c>
      <c r="I3042" s="81">
        <v>880000.0</v>
      </c>
      <c r="J3042" s="81">
        <v>189590.0</v>
      </c>
      <c r="K3042" s="81">
        <v>880000.0</v>
      </c>
      <c r="L3042" s="82">
        <v>0.119997960627362</v>
      </c>
      <c r="N3042" s="83">
        <f t="shared" si="1"/>
        <v>0.1199979606</v>
      </c>
      <c r="O3042" s="83">
        <f t="shared" si="2"/>
        <v>0.1199979606</v>
      </c>
      <c r="Q3042" s="83">
        <f t="shared" si="3"/>
        <v>0.8915397727</v>
      </c>
      <c r="R3042" s="83">
        <f t="shared" si="4"/>
        <v>0.1199979606</v>
      </c>
      <c r="S3042" s="83" t="b">
        <f t="shared" si="5"/>
        <v>0</v>
      </c>
      <c r="T3042" s="72"/>
      <c r="U3042" s="72"/>
      <c r="V3042" s="72"/>
      <c r="W3042" s="72"/>
      <c r="X3042" s="72"/>
      <c r="Y3042" s="72"/>
      <c r="Z3042" s="72"/>
      <c r="AA3042" s="72"/>
      <c r="AB3042" s="72"/>
      <c r="AC3042" s="72"/>
      <c r="AD3042" s="72"/>
      <c r="AE3042" s="72"/>
      <c r="AF3042" s="72"/>
      <c r="AG3042" s="72"/>
      <c r="AH3042" s="72"/>
      <c r="AI3042" s="72"/>
      <c r="AJ3042" s="72"/>
      <c r="AK3042" s="72"/>
    </row>
    <row r="3043" ht="14.25" customHeight="1">
      <c r="A3043" s="78">
        <v>3040.0</v>
      </c>
      <c r="C3043" s="78" t="str">
        <f>VLOOKUP(G3043,[1]Macrodata_CCF!$A$3:$D$55,4,FALSE)</f>
        <v>#ERROR!</v>
      </c>
      <c r="E3043" s="79" t="str">
        <f>VLOOKUP(G3043,[1]Macrodata_CCF!$A$3:$B$55,2,FALSE)</f>
        <v>#ERROR!</v>
      </c>
      <c r="F3043" s="78">
        <v>0.0</v>
      </c>
      <c r="G3043" s="80">
        <v>38.0</v>
      </c>
      <c r="H3043" s="81">
        <v>451660.0</v>
      </c>
      <c r="I3043" s="81">
        <v>470000.0</v>
      </c>
      <c r="J3043" s="81">
        <v>452210.0</v>
      </c>
      <c r="K3043" s="81">
        <v>470000.0</v>
      </c>
      <c r="L3043" s="82">
        <v>0.02998909487459106</v>
      </c>
      <c r="N3043" s="83">
        <f t="shared" si="1"/>
        <v>0.02998909487</v>
      </c>
      <c r="O3043" s="83">
        <f t="shared" si="2"/>
        <v>0.02998909487</v>
      </c>
      <c r="Q3043" s="83">
        <f t="shared" si="3"/>
        <v>0.0390212766</v>
      </c>
      <c r="R3043" s="83">
        <f t="shared" si="4"/>
        <v>0.001170212766</v>
      </c>
      <c r="S3043" s="83" t="b">
        <f t="shared" si="5"/>
        <v>0</v>
      </c>
      <c r="T3043" s="72"/>
      <c r="U3043" s="72"/>
      <c r="V3043" s="72"/>
      <c r="W3043" s="72"/>
      <c r="X3043" s="72"/>
      <c r="Y3043" s="72"/>
      <c r="Z3043" s="72"/>
      <c r="AA3043" s="72"/>
      <c r="AB3043" s="72"/>
      <c r="AC3043" s="72"/>
      <c r="AD3043" s="72"/>
      <c r="AE3043" s="72"/>
      <c r="AF3043" s="72"/>
      <c r="AG3043" s="72"/>
      <c r="AH3043" s="72"/>
      <c r="AI3043" s="72"/>
      <c r="AJ3043" s="72"/>
      <c r="AK3043" s="72"/>
    </row>
    <row r="3044" ht="14.25" customHeight="1">
      <c r="A3044" s="78">
        <v>3041.0</v>
      </c>
      <c r="C3044" s="78" t="str">
        <f>VLOOKUP(G3044,[1]Macrodata_CCF!$A$3:$D$55,4,FALSE)</f>
        <v>#ERROR!</v>
      </c>
      <c r="E3044" s="79" t="str">
        <f>VLOOKUP(G3044,[1]Macrodata_CCF!$A$3:$B$55,2,FALSE)</f>
        <v>#ERROR!</v>
      </c>
      <c r="F3044" s="78">
        <v>0.0</v>
      </c>
      <c r="G3044" s="80">
        <v>6.0</v>
      </c>
      <c r="H3044" s="81">
        <v>137410.0</v>
      </c>
      <c r="I3044" s="81">
        <v>140000.0</v>
      </c>
      <c r="J3044" s="81">
        <v>138030.0</v>
      </c>
      <c r="K3044" s="81">
        <v>140000.0</v>
      </c>
      <c r="L3044" s="82">
        <v>0.2393822393822394</v>
      </c>
      <c r="N3044" s="83">
        <f t="shared" si="1"/>
        <v>0.2393822394</v>
      </c>
      <c r="O3044" s="83">
        <f t="shared" si="2"/>
        <v>0.2393822394</v>
      </c>
      <c r="Q3044" s="83">
        <f t="shared" si="3"/>
        <v>0.0185</v>
      </c>
      <c r="R3044" s="83">
        <f t="shared" si="4"/>
        <v>0.004428571429</v>
      </c>
      <c r="S3044" s="83" t="b">
        <f t="shared" si="5"/>
        <v>0</v>
      </c>
      <c r="T3044" s="72"/>
      <c r="U3044" s="72"/>
      <c r="V3044" s="72"/>
      <c r="W3044" s="72"/>
      <c r="X3044" s="72"/>
      <c r="Y3044" s="72"/>
      <c r="Z3044" s="72"/>
      <c r="AA3044" s="72"/>
      <c r="AB3044" s="72"/>
      <c r="AC3044" s="72"/>
      <c r="AD3044" s="72"/>
      <c r="AE3044" s="72"/>
      <c r="AF3044" s="72"/>
      <c r="AG3044" s="72"/>
      <c r="AH3044" s="72"/>
      <c r="AI3044" s="72"/>
      <c r="AJ3044" s="72"/>
      <c r="AK3044" s="72"/>
    </row>
    <row r="3045" ht="14.25" customHeight="1">
      <c r="A3045" s="78">
        <v>3042.0</v>
      </c>
      <c r="C3045" s="78" t="str">
        <f>VLOOKUP(G3045,[1]Macrodata_CCF!$A$3:$D$55,4,FALSE)</f>
        <v>#ERROR!</v>
      </c>
      <c r="E3045" s="79" t="str">
        <f>VLOOKUP(G3045,[1]Macrodata_CCF!$A$3:$B$55,2,FALSE)</f>
        <v>#ERROR!</v>
      </c>
      <c r="F3045" s="78">
        <v>0.0</v>
      </c>
      <c r="G3045" s="80">
        <v>34.0</v>
      </c>
      <c r="H3045" s="81">
        <v>174915.0</v>
      </c>
      <c r="I3045" s="81">
        <v>320000.0</v>
      </c>
      <c r="J3045" s="81">
        <v>177815.0</v>
      </c>
      <c r="K3045" s="81">
        <v>320000.0</v>
      </c>
      <c r="L3045" s="82">
        <v>0.01998828273081297</v>
      </c>
      <c r="N3045" s="83">
        <f t="shared" si="1"/>
        <v>0.01998828273</v>
      </c>
      <c r="O3045" s="83">
        <f t="shared" si="2"/>
        <v>0.01998828273</v>
      </c>
      <c r="Q3045" s="83">
        <f t="shared" si="3"/>
        <v>0.453390625</v>
      </c>
      <c r="R3045" s="83">
        <f t="shared" si="4"/>
        <v>0.01998828273</v>
      </c>
      <c r="S3045" s="83" t="b">
        <f t="shared" si="5"/>
        <v>0</v>
      </c>
      <c r="T3045" s="72"/>
      <c r="U3045" s="72"/>
      <c r="V3045" s="72"/>
      <c r="W3045" s="72"/>
      <c r="X3045" s="72"/>
      <c r="Y3045" s="72"/>
      <c r="Z3045" s="72"/>
      <c r="AA3045" s="72"/>
      <c r="AB3045" s="72"/>
      <c r="AC3045" s="72"/>
      <c r="AD3045" s="72"/>
      <c r="AE3045" s="72"/>
      <c r="AF3045" s="72"/>
      <c r="AG3045" s="72"/>
      <c r="AH3045" s="72"/>
      <c r="AI3045" s="72"/>
      <c r="AJ3045" s="72"/>
      <c r="AK3045" s="72"/>
    </row>
    <row r="3046" ht="14.25" customHeight="1">
      <c r="A3046" s="78">
        <v>3043.0</v>
      </c>
      <c r="C3046" s="78" t="str">
        <f>VLOOKUP(G3046,[1]Macrodata_CCF!$A$3:$D$55,4,FALSE)</f>
        <v>#ERROR!</v>
      </c>
      <c r="E3046" s="79" t="str">
        <f>VLOOKUP(G3046,[1]Macrodata_CCF!$A$3:$B$55,2,FALSE)</f>
        <v>#ERROR!</v>
      </c>
      <c r="F3046" s="78">
        <v>0.0</v>
      </c>
      <c r="G3046" s="80">
        <v>24.0</v>
      </c>
      <c r="H3046" s="81">
        <v>172140.0</v>
      </c>
      <c r="I3046" s="81">
        <v>390000.0</v>
      </c>
      <c r="J3046" s="81">
        <v>397800.0</v>
      </c>
      <c r="K3046" s="81">
        <v>390000.0</v>
      </c>
      <c r="L3046" s="82">
        <v>1.035802809143487</v>
      </c>
      <c r="N3046" s="83">
        <f t="shared" si="1"/>
        <v>1.035802809</v>
      </c>
      <c r="O3046" s="83">
        <f t="shared" si="2"/>
        <v>1</v>
      </c>
      <c r="Q3046" s="83">
        <f t="shared" si="3"/>
        <v>0.5586153846</v>
      </c>
      <c r="R3046" s="83">
        <f t="shared" si="4"/>
        <v>1.035802809</v>
      </c>
      <c r="S3046" s="83" t="b">
        <f t="shared" si="5"/>
        <v>0</v>
      </c>
      <c r="T3046" s="72"/>
      <c r="U3046" s="72"/>
      <c r="V3046" s="72"/>
      <c r="W3046" s="72"/>
      <c r="X3046" s="72"/>
      <c r="Y3046" s="72"/>
      <c r="Z3046" s="72"/>
      <c r="AA3046" s="72"/>
      <c r="AB3046" s="72"/>
      <c r="AC3046" s="72"/>
      <c r="AD3046" s="72"/>
      <c r="AE3046" s="72"/>
      <c r="AF3046" s="72"/>
      <c r="AG3046" s="72"/>
      <c r="AH3046" s="72"/>
      <c r="AI3046" s="72"/>
      <c r="AJ3046" s="72"/>
      <c r="AK3046" s="72"/>
    </row>
    <row r="3047" ht="14.25" customHeight="1">
      <c r="A3047" s="78">
        <v>3044.0</v>
      </c>
      <c r="C3047" s="78" t="str">
        <f>VLOOKUP(G3047,[1]Macrodata_CCF!$A$3:$D$55,4,FALSE)</f>
        <v>#ERROR!</v>
      </c>
      <c r="E3047" s="79" t="str">
        <f>VLOOKUP(G3047,[1]Macrodata_CCF!$A$3:$B$55,2,FALSE)</f>
        <v>#ERROR!</v>
      </c>
      <c r="F3047" s="78">
        <v>1.0</v>
      </c>
      <c r="G3047" s="80">
        <v>52.0</v>
      </c>
      <c r="H3047" s="81">
        <v>506895.0</v>
      </c>
      <c r="I3047" s="81">
        <v>550000.0</v>
      </c>
      <c r="J3047" s="81">
        <v>531895.0</v>
      </c>
      <c r="K3047" s="81">
        <v>550000.0</v>
      </c>
      <c r="L3047" s="82">
        <v>0.5799791207516529</v>
      </c>
      <c r="N3047" s="83">
        <f t="shared" si="1"/>
        <v>0.5799791208</v>
      </c>
      <c r="O3047" s="83">
        <f t="shared" si="2"/>
        <v>0.5799791208</v>
      </c>
      <c r="Q3047" s="83">
        <f t="shared" si="3"/>
        <v>0.07837272727</v>
      </c>
      <c r="R3047" s="83">
        <f t="shared" si="4"/>
        <v>0.04545454545</v>
      </c>
      <c r="S3047" s="83" t="b">
        <f t="shared" si="5"/>
        <v>0</v>
      </c>
      <c r="T3047" s="72"/>
      <c r="U3047" s="72"/>
      <c r="V3047" s="72"/>
      <c r="W3047" s="72"/>
      <c r="X3047" s="72"/>
      <c r="Y3047" s="72"/>
      <c r="Z3047" s="72"/>
      <c r="AA3047" s="72"/>
      <c r="AB3047" s="72"/>
      <c r="AC3047" s="72"/>
      <c r="AD3047" s="72"/>
      <c r="AE3047" s="72"/>
      <c r="AF3047" s="72"/>
      <c r="AG3047" s="72"/>
      <c r="AH3047" s="72"/>
      <c r="AI3047" s="72"/>
      <c r="AJ3047" s="72"/>
      <c r="AK3047" s="72"/>
    </row>
    <row r="3048" ht="14.25" customHeight="1">
      <c r="A3048" s="78">
        <v>3045.0</v>
      </c>
      <c r="C3048" s="78" t="str">
        <f>VLOOKUP(G3048,[1]Macrodata_CCF!$A$3:$D$55,4,FALSE)</f>
        <v>#ERROR!</v>
      </c>
      <c r="E3048" s="79" t="str">
        <f>VLOOKUP(G3048,[1]Macrodata_CCF!$A$3:$B$55,2,FALSE)</f>
        <v>#ERROR!</v>
      </c>
      <c r="F3048" s="78">
        <v>0.0</v>
      </c>
      <c r="G3048" s="80">
        <v>26.0</v>
      </c>
      <c r="H3048" s="81">
        <v>6655.0</v>
      </c>
      <c r="I3048" s="81">
        <v>40000.0</v>
      </c>
      <c r="J3048" s="81">
        <v>13325.0</v>
      </c>
      <c r="K3048" s="81">
        <v>40000.0</v>
      </c>
      <c r="L3048" s="82">
        <v>0.2000299895036737</v>
      </c>
      <c r="N3048" s="83">
        <f t="shared" si="1"/>
        <v>0.2000299895</v>
      </c>
      <c r="O3048" s="83">
        <f t="shared" si="2"/>
        <v>0.2000299895</v>
      </c>
      <c r="Q3048" s="83">
        <f t="shared" si="3"/>
        <v>0.833625</v>
      </c>
      <c r="R3048" s="83">
        <f t="shared" si="4"/>
        <v>0.2000299895</v>
      </c>
      <c r="S3048" s="83" t="b">
        <f t="shared" si="5"/>
        <v>0</v>
      </c>
      <c r="T3048" s="72"/>
      <c r="U3048" s="72"/>
      <c r="V3048" s="72"/>
      <c r="W3048" s="72"/>
      <c r="X3048" s="72"/>
      <c r="Y3048" s="72"/>
      <c r="Z3048" s="72"/>
      <c r="AA3048" s="72"/>
      <c r="AB3048" s="72"/>
      <c r="AC3048" s="72"/>
      <c r="AD3048" s="72"/>
      <c r="AE3048" s="72"/>
      <c r="AF3048" s="72"/>
      <c r="AG3048" s="72"/>
      <c r="AH3048" s="72"/>
      <c r="AI3048" s="72"/>
      <c r="AJ3048" s="72"/>
      <c r="AK3048" s="72"/>
    </row>
    <row r="3049" ht="14.25" customHeight="1">
      <c r="A3049" s="78">
        <v>3046.0</v>
      </c>
      <c r="C3049" s="78" t="str">
        <f>VLOOKUP(G3049,[1]Macrodata_CCF!$A$3:$D$55,4,FALSE)</f>
        <v>#ERROR!</v>
      </c>
      <c r="E3049" s="79" t="str">
        <f>VLOOKUP(G3049,[1]Macrodata_CCF!$A$3:$B$55,2,FALSE)</f>
        <v>#ERROR!</v>
      </c>
      <c r="F3049" s="78">
        <v>0.0</v>
      </c>
      <c r="G3049" s="80">
        <v>44.0</v>
      </c>
      <c r="H3049" s="81">
        <v>389485.0</v>
      </c>
      <c r="I3049" s="81">
        <v>680000.0</v>
      </c>
      <c r="J3049" s="81">
        <v>258755.0</v>
      </c>
      <c r="K3049" s="81">
        <v>680000.0</v>
      </c>
      <c r="L3049" s="82">
        <v>-0.4499939762146533</v>
      </c>
      <c r="N3049" s="83">
        <f t="shared" si="1"/>
        <v>-0.4499939762</v>
      </c>
      <c r="O3049" s="83">
        <f t="shared" si="2"/>
        <v>0</v>
      </c>
      <c r="Q3049" s="83">
        <f t="shared" si="3"/>
        <v>0.4272279412</v>
      </c>
      <c r="R3049" s="83">
        <f t="shared" si="4"/>
        <v>-0.4499939762</v>
      </c>
      <c r="S3049" s="83" t="b">
        <f t="shared" si="5"/>
        <v>0</v>
      </c>
      <c r="T3049" s="72"/>
      <c r="U3049" s="72"/>
      <c r="V3049" s="72"/>
      <c r="W3049" s="72"/>
      <c r="X3049" s="72"/>
      <c r="Y3049" s="72"/>
      <c r="Z3049" s="72"/>
      <c r="AA3049" s="72"/>
      <c r="AB3049" s="72"/>
      <c r="AC3049" s="72"/>
      <c r="AD3049" s="72"/>
      <c r="AE3049" s="72"/>
      <c r="AF3049" s="72"/>
      <c r="AG3049" s="72"/>
      <c r="AH3049" s="72"/>
      <c r="AI3049" s="72"/>
      <c r="AJ3049" s="72"/>
      <c r="AK3049" s="72"/>
    </row>
    <row r="3050" ht="14.25" customHeight="1">
      <c r="A3050" s="78">
        <v>3047.0</v>
      </c>
      <c r="C3050" s="78" t="str">
        <f>VLOOKUP(G3050,[1]Macrodata_CCF!$A$3:$D$55,4,FALSE)</f>
        <v>#ERROR!</v>
      </c>
      <c r="E3050" s="79" t="str">
        <f>VLOOKUP(G3050,[1]Macrodata_CCF!$A$3:$B$55,2,FALSE)</f>
        <v>#ERROR!</v>
      </c>
      <c r="F3050" s="78">
        <v>0.0</v>
      </c>
      <c r="G3050" s="80">
        <v>5.0</v>
      </c>
      <c r="H3050" s="81">
        <v>334410.0</v>
      </c>
      <c r="I3050" s="81">
        <v>470000.0</v>
      </c>
      <c r="J3050" s="81">
        <v>368310.0</v>
      </c>
      <c r="K3050" s="81">
        <v>846000.0</v>
      </c>
      <c r="L3050" s="82">
        <v>0.250018437937901</v>
      </c>
      <c r="N3050" s="83">
        <f t="shared" si="1"/>
        <v>0.2500184379</v>
      </c>
      <c r="O3050" s="83">
        <f t="shared" si="2"/>
        <v>0.2500184379</v>
      </c>
      <c r="Q3050" s="83">
        <f t="shared" si="3"/>
        <v>0.2884893617</v>
      </c>
      <c r="R3050" s="83">
        <f t="shared" si="4"/>
        <v>0.2500184379</v>
      </c>
      <c r="S3050" s="83" t="b">
        <f t="shared" si="5"/>
        <v>0</v>
      </c>
      <c r="T3050" s="72"/>
      <c r="U3050" s="72"/>
      <c r="V3050" s="72"/>
      <c r="W3050" s="72"/>
      <c r="X3050" s="72"/>
      <c r="Y3050" s="72"/>
      <c r="Z3050" s="72"/>
      <c r="AA3050" s="72"/>
      <c r="AB3050" s="72"/>
      <c r="AC3050" s="72"/>
      <c r="AD3050" s="72"/>
      <c r="AE3050" s="72"/>
      <c r="AF3050" s="72"/>
      <c r="AG3050" s="72"/>
      <c r="AH3050" s="72"/>
      <c r="AI3050" s="72"/>
      <c r="AJ3050" s="72"/>
      <c r="AK3050" s="72"/>
    </row>
    <row r="3051" ht="14.25" customHeight="1">
      <c r="A3051" s="78">
        <v>3048.0</v>
      </c>
      <c r="C3051" s="78" t="str">
        <f>VLOOKUP(G3051,[1]Macrodata_CCF!$A$3:$D$55,4,FALSE)</f>
        <v>#ERROR!</v>
      </c>
      <c r="E3051" s="79" t="str">
        <f>VLOOKUP(G3051,[1]Macrodata_CCF!$A$3:$B$55,2,FALSE)</f>
        <v>#ERROR!</v>
      </c>
      <c r="F3051" s="78">
        <v>1.0</v>
      </c>
      <c r="G3051" s="80">
        <v>6.0</v>
      </c>
      <c r="H3051" s="81">
        <v>34725.0</v>
      </c>
      <c r="I3051" s="81">
        <v>180000.0</v>
      </c>
      <c r="J3051" s="81">
        <v>110270.0</v>
      </c>
      <c r="K3051" s="81">
        <v>180000.0</v>
      </c>
      <c r="L3051" s="82">
        <v>0.5200137669936328</v>
      </c>
      <c r="N3051" s="83">
        <f t="shared" si="1"/>
        <v>0.520013767</v>
      </c>
      <c r="O3051" s="83">
        <f t="shared" si="2"/>
        <v>0.520013767</v>
      </c>
      <c r="Q3051" s="83">
        <f t="shared" si="3"/>
        <v>0.8070833333</v>
      </c>
      <c r="R3051" s="83">
        <f t="shared" si="4"/>
        <v>0.520013767</v>
      </c>
      <c r="S3051" s="83" t="b">
        <f t="shared" si="5"/>
        <v>0</v>
      </c>
      <c r="T3051" s="72"/>
      <c r="U3051" s="72"/>
      <c r="V3051" s="72"/>
      <c r="W3051" s="72"/>
      <c r="X3051" s="72"/>
      <c r="Y3051" s="72"/>
      <c r="Z3051" s="72"/>
      <c r="AA3051" s="72"/>
      <c r="AB3051" s="72"/>
      <c r="AC3051" s="72"/>
      <c r="AD3051" s="72"/>
      <c r="AE3051" s="72"/>
      <c r="AF3051" s="72"/>
      <c r="AG3051" s="72"/>
      <c r="AH3051" s="72"/>
      <c r="AI3051" s="72"/>
      <c r="AJ3051" s="72"/>
      <c r="AK3051" s="72"/>
    </row>
    <row r="3052" ht="14.25" customHeight="1">
      <c r="A3052" s="78">
        <v>3049.0</v>
      </c>
      <c r="C3052" s="78" t="str">
        <f>VLOOKUP(G3052,[1]Macrodata_CCF!$A$3:$D$55,4,FALSE)</f>
        <v>#ERROR!</v>
      </c>
      <c r="E3052" s="79" t="str">
        <f>VLOOKUP(G3052,[1]Macrodata_CCF!$A$3:$B$55,2,FALSE)</f>
        <v>#ERROR!</v>
      </c>
      <c r="F3052" s="78">
        <v>1.0</v>
      </c>
      <c r="G3052" s="80">
        <v>4.0</v>
      </c>
      <c r="H3052" s="81">
        <v>138150.0</v>
      </c>
      <c r="I3052" s="81">
        <v>230000.0</v>
      </c>
      <c r="J3052" s="81">
        <v>116105.0</v>
      </c>
      <c r="K3052" s="81">
        <v>230000.0</v>
      </c>
      <c r="L3052" s="82">
        <v>-0.2400108873162765</v>
      </c>
      <c r="N3052" s="83">
        <f t="shared" si="1"/>
        <v>-0.2400108873</v>
      </c>
      <c r="O3052" s="83">
        <f t="shared" si="2"/>
        <v>0</v>
      </c>
      <c r="Q3052" s="83">
        <f t="shared" si="3"/>
        <v>0.3993478261</v>
      </c>
      <c r="R3052" s="83">
        <f t="shared" si="4"/>
        <v>-0.2400108873</v>
      </c>
      <c r="S3052" s="83" t="b">
        <f t="shared" si="5"/>
        <v>0</v>
      </c>
      <c r="T3052" s="72"/>
      <c r="U3052" s="72"/>
      <c r="V3052" s="72"/>
      <c r="W3052" s="72"/>
      <c r="X3052" s="72"/>
      <c r="Y3052" s="72"/>
      <c r="Z3052" s="72"/>
      <c r="AA3052" s="72"/>
      <c r="AB3052" s="72"/>
      <c r="AC3052" s="72"/>
      <c r="AD3052" s="72"/>
      <c r="AE3052" s="72"/>
      <c r="AF3052" s="72"/>
      <c r="AG3052" s="72"/>
      <c r="AH3052" s="72"/>
      <c r="AI3052" s="72"/>
      <c r="AJ3052" s="72"/>
      <c r="AK3052" s="72"/>
    </row>
    <row r="3053" ht="14.25" customHeight="1">
      <c r="A3053" s="78">
        <v>3050.0</v>
      </c>
      <c r="C3053" s="78" t="str">
        <f>VLOOKUP(G3053,[1]Macrodata_CCF!$A$3:$D$55,4,FALSE)</f>
        <v>#ERROR!</v>
      </c>
      <c r="E3053" s="79" t="str">
        <f>VLOOKUP(G3053,[1]Macrodata_CCF!$A$3:$B$55,2,FALSE)</f>
        <v>#ERROR!</v>
      </c>
      <c r="F3053" s="78">
        <v>0.0</v>
      </c>
      <c r="G3053" s="80">
        <v>9.0</v>
      </c>
      <c r="H3053" s="81">
        <v>0.0</v>
      </c>
      <c r="I3053" s="81">
        <v>140000.0</v>
      </c>
      <c r="J3053" s="81">
        <v>0.0</v>
      </c>
      <c r="K3053" s="81">
        <v>140000.0</v>
      </c>
      <c r="L3053" s="82">
        <v>0.0</v>
      </c>
      <c r="N3053" s="83">
        <f t="shared" si="1"/>
        <v>0</v>
      </c>
      <c r="O3053" s="83">
        <f t="shared" si="2"/>
        <v>0</v>
      </c>
      <c r="Q3053" s="83">
        <f t="shared" si="3"/>
        <v>1</v>
      </c>
      <c r="R3053" s="83">
        <f t="shared" si="4"/>
        <v>0</v>
      </c>
      <c r="S3053" s="83" t="b">
        <f t="shared" si="5"/>
        <v>0</v>
      </c>
      <c r="T3053" s="72"/>
      <c r="U3053" s="72"/>
      <c r="V3053" s="72"/>
      <c r="W3053" s="72"/>
      <c r="X3053" s="72"/>
      <c r="Y3053" s="72"/>
      <c r="Z3053" s="72"/>
      <c r="AA3053" s="72"/>
      <c r="AB3053" s="72"/>
      <c r="AC3053" s="72"/>
      <c r="AD3053" s="72"/>
      <c r="AE3053" s="72"/>
      <c r="AF3053" s="72"/>
      <c r="AG3053" s="72"/>
      <c r="AH3053" s="72"/>
      <c r="AI3053" s="72"/>
      <c r="AJ3053" s="72"/>
      <c r="AK3053" s="72"/>
    </row>
    <row r="3054" ht="14.25" customHeight="1">
      <c r="A3054" s="78">
        <v>3051.0</v>
      </c>
      <c r="C3054" s="78" t="str">
        <f>VLOOKUP(G3054,[1]Macrodata_CCF!$A$3:$D$55,4,FALSE)</f>
        <v>#ERROR!</v>
      </c>
      <c r="E3054" s="79" t="str">
        <f>VLOOKUP(G3054,[1]Macrodata_CCF!$A$3:$B$55,2,FALSE)</f>
        <v>#ERROR!</v>
      </c>
      <c r="F3054" s="78">
        <v>0.0</v>
      </c>
      <c r="G3054" s="80">
        <v>32.0</v>
      </c>
      <c r="H3054" s="81">
        <v>63895.0</v>
      </c>
      <c r="I3054" s="81">
        <v>230000.0</v>
      </c>
      <c r="J3054" s="81">
        <v>60575.0</v>
      </c>
      <c r="K3054" s="81">
        <v>230000.0</v>
      </c>
      <c r="L3054" s="82">
        <v>-0.01998735739441919</v>
      </c>
      <c r="N3054" s="83">
        <f t="shared" si="1"/>
        <v>-0.01998735739</v>
      </c>
      <c r="O3054" s="83">
        <f t="shared" si="2"/>
        <v>0</v>
      </c>
      <c r="Q3054" s="83">
        <f t="shared" si="3"/>
        <v>0.7221956522</v>
      </c>
      <c r="R3054" s="83">
        <f t="shared" si="4"/>
        <v>-0.01998735739</v>
      </c>
      <c r="S3054" s="83" t="b">
        <f t="shared" si="5"/>
        <v>0</v>
      </c>
      <c r="T3054" s="72"/>
      <c r="U3054" s="72"/>
      <c r="V3054" s="72"/>
      <c r="W3054" s="72"/>
      <c r="X3054" s="72"/>
      <c r="Y3054" s="72"/>
      <c r="Z3054" s="72"/>
      <c r="AA3054" s="72"/>
      <c r="AB3054" s="72"/>
      <c r="AC3054" s="72"/>
      <c r="AD3054" s="72"/>
      <c r="AE3054" s="72"/>
      <c r="AF3054" s="72"/>
      <c r="AG3054" s="72"/>
      <c r="AH3054" s="72"/>
      <c r="AI3054" s="72"/>
      <c r="AJ3054" s="72"/>
      <c r="AK3054" s="72"/>
    </row>
    <row r="3055" ht="14.25" customHeight="1">
      <c r="A3055" s="78">
        <v>3052.0</v>
      </c>
      <c r="C3055" s="78" t="str">
        <f>VLOOKUP(G3055,[1]Macrodata_CCF!$A$3:$D$55,4,FALSE)</f>
        <v>#ERROR!</v>
      </c>
      <c r="E3055" s="79" t="str">
        <f>VLOOKUP(G3055,[1]Macrodata_CCF!$A$3:$B$55,2,FALSE)</f>
        <v>#ERROR!</v>
      </c>
      <c r="F3055" s="78">
        <v>0.0</v>
      </c>
      <c r="G3055" s="80">
        <v>14.0</v>
      </c>
      <c r="H3055" s="81">
        <v>48375.0</v>
      </c>
      <c r="I3055" s="81">
        <v>60000.0</v>
      </c>
      <c r="J3055" s="81">
        <v>50120.0</v>
      </c>
      <c r="K3055" s="81">
        <v>102000.0</v>
      </c>
      <c r="L3055" s="82">
        <v>0.1501075268817204</v>
      </c>
      <c r="N3055" s="83">
        <f t="shared" si="1"/>
        <v>0.1501075269</v>
      </c>
      <c r="O3055" s="83">
        <f t="shared" si="2"/>
        <v>0.1501075269</v>
      </c>
      <c r="Q3055" s="83">
        <f t="shared" si="3"/>
        <v>0.19375</v>
      </c>
      <c r="R3055" s="83">
        <f t="shared" si="4"/>
        <v>0.1501075269</v>
      </c>
      <c r="S3055" s="83" t="b">
        <f t="shared" si="5"/>
        <v>0</v>
      </c>
      <c r="T3055" s="72"/>
      <c r="U3055" s="72"/>
      <c r="V3055" s="72"/>
      <c r="W3055" s="72"/>
      <c r="X3055" s="72"/>
      <c r="Y3055" s="72"/>
      <c r="Z3055" s="72"/>
      <c r="AA3055" s="72"/>
      <c r="AB3055" s="72"/>
      <c r="AC3055" s="72"/>
      <c r="AD3055" s="72"/>
      <c r="AE3055" s="72"/>
      <c r="AF3055" s="72"/>
      <c r="AG3055" s="72"/>
      <c r="AH3055" s="72"/>
      <c r="AI3055" s="72"/>
      <c r="AJ3055" s="72"/>
      <c r="AK3055" s="72"/>
    </row>
    <row r="3056" ht="14.25" customHeight="1">
      <c r="A3056" s="78">
        <v>3053.0</v>
      </c>
      <c r="C3056" s="78" t="str">
        <f>VLOOKUP(G3056,[1]Macrodata_CCF!$A$3:$D$55,4,FALSE)</f>
        <v>#ERROR!</v>
      </c>
      <c r="E3056" s="79" t="str">
        <f>VLOOKUP(G3056,[1]Macrodata_CCF!$A$3:$B$55,2,FALSE)</f>
        <v>#ERROR!</v>
      </c>
      <c r="F3056" s="78">
        <v>0.0</v>
      </c>
      <c r="G3056" s="80">
        <v>28.0</v>
      </c>
      <c r="H3056" s="81">
        <v>22265.0</v>
      </c>
      <c r="I3056" s="81">
        <v>50000.0</v>
      </c>
      <c r="J3056" s="81">
        <v>26980.0</v>
      </c>
      <c r="K3056" s="81">
        <v>50000.0</v>
      </c>
      <c r="L3056" s="82">
        <v>0.1700018027762755</v>
      </c>
      <c r="N3056" s="83">
        <f t="shared" si="1"/>
        <v>0.1700018028</v>
      </c>
      <c r="O3056" s="83">
        <f t="shared" si="2"/>
        <v>0.1700018028</v>
      </c>
      <c r="Q3056" s="83">
        <f t="shared" si="3"/>
        <v>0.5547</v>
      </c>
      <c r="R3056" s="83">
        <f t="shared" si="4"/>
        <v>0.1700018028</v>
      </c>
      <c r="S3056" s="83" t="b">
        <f t="shared" si="5"/>
        <v>0</v>
      </c>
      <c r="T3056" s="72"/>
      <c r="U3056" s="72"/>
      <c r="V3056" s="72"/>
      <c r="W3056" s="72"/>
      <c r="X3056" s="72"/>
      <c r="Y3056" s="72"/>
      <c r="Z3056" s="72"/>
      <c r="AA3056" s="72"/>
      <c r="AB3056" s="72"/>
      <c r="AC3056" s="72"/>
      <c r="AD3056" s="72"/>
      <c r="AE3056" s="72"/>
      <c r="AF3056" s="72"/>
      <c r="AG3056" s="72"/>
      <c r="AH3056" s="72"/>
      <c r="AI3056" s="72"/>
      <c r="AJ3056" s="72"/>
      <c r="AK3056" s="72"/>
    </row>
    <row r="3057" ht="14.25" customHeight="1">
      <c r="A3057" s="78">
        <v>3054.0</v>
      </c>
      <c r="C3057" s="78" t="str">
        <f>VLOOKUP(G3057,[1]Macrodata_CCF!$A$3:$D$55,4,FALSE)</f>
        <v>#ERROR!</v>
      </c>
      <c r="E3057" s="79" t="str">
        <f>VLOOKUP(G3057,[1]Macrodata_CCF!$A$3:$B$55,2,FALSE)</f>
        <v>#ERROR!</v>
      </c>
      <c r="F3057" s="78">
        <v>0.0</v>
      </c>
      <c r="G3057" s="80">
        <v>37.0</v>
      </c>
      <c r="H3057" s="81">
        <v>0.0</v>
      </c>
      <c r="I3057" s="81">
        <v>850000.0</v>
      </c>
      <c r="J3057" s="81">
        <v>34000.0</v>
      </c>
      <c r="K3057" s="81">
        <v>850000.0</v>
      </c>
      <c r="L3057" s="82">
        <v>0.04</v>
      </c>
      <c r="N3057" s="83">
        <f t="shared" si="1"/>
        <v>0.04</v>
      </c>
      <c r="O3057" s="83">
        <f t="shared" si="2"/>
        <v>0.04</v>
      </c>
      <c r="Q3057" s="83">
        <f t="shared" si="3"/>
        <v>1</v>
      </c>
      <c r="R3057" s="83">
        <f t="shared" si="4"/>
        <v>0.04</v>
      </c>
      <c r="S3057" s="83" t="b">
        <f t="shared" si="5"/>
        <v>0</v>
      </c>
      <c r="T3057" s="72"/>
      <c r="U3057" s="72"/>
      <c r="V3057" s="72"/>
      <c r="W3057" s="72"/>
      <c r="X3057" s="72"/>
      <c r="Y3057" s="72"/>
      <c r="Z3057" s="72"/>
      <c r="AA3057" s="72"/>
      <c r="AB3057" s="72"/>
      <c r="AC3057" s="72"/>
      <c r="AD3057" s="72"/>
      <c r="AE3057" s="72"/>
      <c r="AF3057" s="72"/>
      <c r="AG3057" s="72"/>
      <c r="AH3057" s="72"/>
      <c r="AI3057" s="72"/>
      <c r="AJ3057" s="72"/>
      <c r="AK3057" s="72"/>
    </row>
    <row r="3058" ht="14.25" customHeight="1">
      <c r="A3058" s="78">
        <v>3055.0</v>
      </c>
      <c r="C3058" s="78" t="str">
        <f>VLOOKUP(G3058,[1]Macrodata_CCF!$A$3:$D$55,4,FALSE)</f>
        <v>#ERROR!</v>
      </c>
      <c r="E3058" s="79" t="str">
        <f>VLOOKUP(G3058,[1]Macrodata_CCF!$A$3:$B$55,2,FALSE)</f>
        <v>#ERROR!</v>
      </c>
      <c r="F3058" s="78">
        <v>0.0</v>
      </c>
      <c r="G3058" s="80">
        <v>42.0</v>
      </c>
      <c r="H3058" s="81">
        <v>0.0</v>
      </c>
      <c r="I3058" s="81">
        <v>500000.0</v>
      </c>
      <c r="J3058" s="81">
        <v>190000.0</v>
      </c>
      <c r="K3058" s="81">
        <v>500000.0</v>
      </c>
      <c r="L3058" s="82">
        <v>0.38</v>
      </c>
      <c r="N3058" s="83">
        <f t="shared" si="1"/>
        <v>0.38</v>
      </c>
      <c r="O3058" s="83">
        <f t="shared" si="2"/>
        <v>0.38</v>
      </c>
      <c r="Q3058" s="83">
        <f t="shared" si="3"/>
        <v>1</v>
      </c>
      <c r="R3058" s="83">
        <f t="shared" si="4"/>
        <v>0.38</v>
      </c>
      <c r="S3058" s="83" t="b">
        <f t="shared" si="5"/>
        <v>0</v>
      </c>
      <c r="T3058" s="72"/>
      <c r="U3058" s="72"/>
      <c r="V3058" s="72"/>
      <c r="W3058" s="72"/>
      <c r="X3058" s="72"/>
      <c r="Y3058" s="72"/>
      <c r="Z3058" s="72"/>
      <c r="AA3058" s="72"/>
      <c r="AB3058" s="72"/>
      <c r="AC3058" s="72"/>
      <c r="AD3058" s="72"/>
      <c r="AE3058" s="72"/>
      <c r="AF3058" s="72"/>
      <c r="AG3058" s="72"/>
      <c r="AH3058" s="72"/>
      <c r="AI3058" s="72"/>
      <c r="AJ3058" s="72"/>
      <c r="AK3058" s="72"/>
    </row>
    <row r="3059" ht="14.25" customHeight="1">
      <c r="A3059" s="78">
        <v>3056.0</v>
      </c>
      <c r="C3059" s="78" t="str">
        <f>VLOOKUP(G3059,[1]Macrodata_CCF!$A$3:$D$55,4,FALSE)</f>
        <v>#ERROR!</v>
      </c>
      <c r="E3059" s="79" t="str">
        <f>VLOOKUP(G3059,[1]Macrodata_CCF!$A$3:$B$55,2,FALSE)</f>
        <v>#ERROR!</v>
      </c>
      <c r="F3059" s="78">
        <v>0.0</v>
      </c>
      <c r="G3059" s="80">
        <v>39.0</v>
      </c>
      <c r="H3059" s="81">
        <v>218225.0</v>
      </c>
      <c r="I3059" s="81">
        <v>570000.0</v>
      </c>
      <c r="J3059" s="81">
        <v>267475.0</v>
      </c>
      <c r="K3059" s="81">
        <v>798000.0</v>
      </c>
      <c r="L3059" s="82">
        <v>0.1400042640892616</v>
      </c>
      <c r="N3059" s="83">
        <f t="shared" si="1"/>
        <v>0.1400042641</v>
      </c>
      <c r="O3059" s="83">
        <f t="shared" si="2"/>
        <v>0.1400042641</v>
      </c>
      <c r="Q3059" s="83">
        <f t="shared" si="3"/>
        <v>0.6171491228</v>
      </c>
      <c r="R3059" s="83">
        <f t="shared" si="4"/>
        <v>0.1400042641</v>
      </c>
      <c r="S3059" s="83" t="b">
        <f t="shared" si="5"/>
        <v>0</v>
      </c>
      <c r="T3059" s="72"/>
      <c r="U3059" s="72"/>
      <c r="V3059" s="72"/>
      <c r="W3059" s="72"/>
      <c r="X3059" s="72"/>
      <c r="Y3059" s="72"/>
      <c r="Z3059" s="72"/>
      <c r="AA3059" s="72"/>
      <c r="AB3059" s="72"/>
      <c r="AC3059" s="72"/>
      <c r="AD3059" s="72"/>
      <c r="AE3059" s="72"/>
      <c r="AF3059" s="72"/>
      <c r="AG3059" s="72"/>
      <c r="AH3059" s="72"/>
      <c r="AI3059" s="72"/>
      <c r="AJ3059" s="72"/>
      <c r="AK3059" s="72"/>
    </row>
    <row r="3060" ht="14.25" customHeight="1">
      <c r="A3060" s="78">
        <v>3057.0</v>
      </c>
      <c r="C3060" s="78" t="str">
        <f>VLOOKUP(G3060,[1]Macrodata_CCF!$A$3:$D$55,4,FALSE)</f>
        <v>#ERROR!</v>
      </c>
      <c r="E3060" s="79" t="str">
        <f>VLOOKUP(G3060,[1]Macrodata_CCF!$A$3:$B$55,2,FALSE)</f>
        <v>#ERROR!</v>
      </c>
      <c r="F3060" s="78">
        <v>0.0</v>
      </c>
      <c r="G3060" s="80">
        <v>47.0</v>
      </c>
      <c r="H3060" s="81">
        <v>352085.0</v>
      </c>
      <c r="I3060" s="81">
        <v>400000.0</v>
      </c>
      <c r="J3060" s="81">
        <v>359750.0</v>
      </c>
      <c r="K3060" s="81">
        <v>400000.0</v>
      </c>
      <c r="L3060" s="82">
        <v>0.1599707815924032</v>
      </c>
      <c r="N3060" s="83">
        <f t="shared" si="1"/>
        <v>0.1599707816</v>
      </c>
      <c r="O3060" s="83">
        <f t="shared" si="2"/>
        <v>0.1599707816</v>
      </c>
      <c r="Q3060" s="83">
        <f t="shared" si="3"/>
        <v>0.1197875</v>
      </c>
      <c r="R3060" s="83">
        <f t="shared" si="4"/>
        <v>0.1599707816</v>
      </c>
      <c r="S3060" s="83" t="b">
        <f t="shared" si="5"/>
        <v>0</v>
      </c>
      <c r="T3060" s="72"/>
      <c r="U3060" s="72"/>
      <c r="V3060" s="72"/>
      <c r="W3060" s="72"/>
      <c r="X3060" s="72"/>
      <c r="Y3060" s="72"/>
      <c r="Z3060" s="72"/>
      <c r="AA3060" s="72"/>
      <c r="AB3060" s="72"/>
      <c r="AC3060" s="72"/>
      <c r="AD3060" s="72"/>
      <c r="AE3060" s="72"/>
      <c r="AF3060" s="72"/>
      <c r="AG3060" s="72"/>
      <c r="AH3060" s="72"/>
      <c r="AI3060" s="72"/>
      <c r="AJ3060" s="72"/>
      <c r="AK3060" s="72"/>
    </row>
    <row r="3061" ht="14.25" customHeight="1">
      <c r="A3061" s="78">
        <v>3058.0</v>
      </c>
      <c r="C3061" s="78" t="str">
        <f>VLOOKUP(G3061,[1]Macrodata_CCF!$A$3:$D$55,4,FALSE)</f>
        <v>#ERROR!</v>
      </c>
      <c r="E3061" s="79" t="str">
        <f>VLOOKUP(G3061,[1]Macrodata_CCF!$A$3:$B$55,2,FALSE)</f>
        <v>#ERROR!</v>
      </c>
      <c r="F3061" s="78">
        <v>0.0</v>
      </c>
      <c r="G3061" s="80">
        <v>27.0</v>
      </c>
      <c r="H3061" s="81">
        <v>115160.0</v>
      </c>
      <c r="I3061" s="81">
        <v>240000.0</v>
      </c>
      <c r="J3061" s="81">
        <v>138880.0</v>
      </c>
      <c r="K3061" s="81">
        <v>240000.0</v>
      </c>
      <c r="L3061" s="82">
        <v>0.1900032041012496</v>
      </c>
      <c r="N3061" s="83">
        <f t="shared" si="1"/>
        <v>0.1900032041</v>
      </c>
      <c r="O3061" s="83">
        <f t="shared" si="2"/>
        <v>0.1900032041</v>
      </c>
      <c r="Q3061" s="83">
        <f t="shared" si="3"/>
        <v>0.5201666667</v>
      </c>
      <c r="R3061" s="83">
        <f t="shared" si="4"/>
        <v>0.1900032041</v>
      </c>
      <c r="S3061" s="83" t="b">
        <f t="shared" si="5"/>
        <v>0</v>
      </c>
      <c r="T3061" s="72"/>
      <c r="U3061" s="72"/>
      <c r="V3061" s="72"/>
      <c r="W3061" s="72"/>
      <c r="X3061" s="72"/>
      <c r="Y3061" s="72"/>
      <c r="Z3061" s="72"/>
      <c r="AA3061" s="72"/>
      <c r="AB3061" s="72"/>
      <c r="AC3061" s="72"/>
      <c r="AD3061" s="72"/>
      <c r="AE3061" s="72"/>
      <c r="AF3061" s="72"/>
      <c r="AG3061" s="72"/>
      <c r="AH3061" s="72"/>
      <c r="AI3061" s="72"/>
      <c r="AJ3061" s="72"/>
      <c r="AK3061" s="72"/>
    </row>
    <row r="3062" ht="14.25" customHeight="1">
      <c r="A3062" s="78">
        <v>3059.0</v>
      </c>
      <c r="C3062" s="78" t="str">
        <f>VLOOKUP(G3062,[1]Macrodata_CCF!$A$3:$D$55,4,FALSE)</f>
        <v>#ERROR!</v>
      </c>
      <c r="E3062" s="79" t="str">
        <f>VLOOKUP(G3062,[1]Macrodata_CCF!$A$3:$B$55,2,FALSE)</f>
        <v>#ERROR!</v>
      </c>
      <c r="F3062" s="78">
        <v>0.0</v>
      </c>
      <c r="G3062" s="80">
        <v>44.0</v>
      </c>
      <c r="H3062" s="81">
        <v>15830.0</v>
      </c>
      <c r="I3062" s="81">
        <v>20000.0</v>
      </c>
      <c r="J3062" s="81">
        <v>16415.0</v>
      </c>
      <c r="K3062" s="81">
        <v>20000.0</v>
      </c>
      <c r="L3062" s="82">
        <v>0.1402877697841727</v>
      </c>
      <c r="N3062" s="83">
        <f t="shared" si="1"/>
        <v>0.1402877698</v>
      </c>
      <c r="O3062" s="83">
        <f t="shared" si="2"/>
        <v>0.1402877698</v>
      </c>
      <c r="Q3062" s="83">
        <f t="shared" si="3"/>
        <v>0.2085</v>
      </c>
      <c r="R3062" s="83">
        <f t="shared" si="4"/>
        <v>0.1402877698</v>
      </c>
      <c r="S3062" s="83" t="b">
        <f t="shared" si="5"/>
        <v>0</v>
      </c>
      <c r="T3062" s="72"/>
      <c r="U3062" s="72"/>
      <c r="V3062" s="72"/>
      <c r="W3062" s="72"/>
      <c r="X3062" s="72"/>
      <c r="Y3062" s="72"/>
      <c r="Z3062" s="72"/>
      <c r="AA3062" s="72"/>
      <c r="AB3062" s="72"/>
      <c r="AC3062" s="72"/>
      <c r="AD3062" s="72"/>
      <c r="AE3062" s="72"/>
      <c r="AF3062" s="72"/>
      <c r="AG3062" s="72"/>
      <c r="AH3062" s="72"/>
      <c r="AI3062" s="72"/>
      <c r="AJ3062" s="72"/>
      <c r="AK3062" s="72"/>
    </row>
    <row r="3063" ht="14.25" customHeight="1">
      <c r="A3063" s="78">
        <v>3060.0</v>
      </c>
      <c r="C3063" s="78" t="str">
        <f>VLOOKUP(G3063,[1]Macrodata_CCF!$A$3:$D$55,4,FALSE)</f>
        <v>#ERROR!</v>
      </c>
      <c r="E3063" s="79" t="str">
        <f>VLOOKUP(G3063,[1]Macrodata_CCF!$A$3:$B$55,2,FALSE)</f>
        <v>#ERROR!</v>
      </c>
      <c r="F3063" s="78">
        <v>0.0</v>
      </c>
      <c r="G3063" s="80">
        <v>16.0</v>
      </c>
      <c r="H3063" s="81">
        <v>123195.0</v>
      </c>
      <c r="I3063" s="81">
        <v>500000.0</v>
      </c>
      <c r="J3063" s="81">
        <v>198555.0</v>
      </c>
      <c r="K3063" s="81">
        <v>500000.0</v>
      </c>
      <c r="L3063" s="82">
        <v>0.199997346107403</v>
      </c>
      <c r="N3063" s="83">
        <f t="shared" si="1"/>
        <v>0.1999973461</v>
      </c>
      <c r="O3063" s="83">
        <f t="shared" si="2"/>
        <v>0.1999973461</v>
      </c>
      <c r="Q3063" s="83">
        <f t="shared" si="3"/>
        <v>0.75361</v>
      </c>
      <c r="R3063" s="83">
        <f t="shared" si="4"/>
        <v>0.1999973461</v>
      </c>
      <c r="S3063" s="83" t="b">
        <f t="shared" si="5"/>
        <v>0</v>
      </c>
      <c r="T3063" s="72"/>
      <c r="U3063" s="72"/>
      <c r="V3063" s="72"/>
      <c r="W3063" s="72"/>
      <c r="X3063" s="72"/>
      <c r="Y3063" s="72"/>
      <c r="Z3063" s="72"/>
      <c r="AA3063" s="72"/>
      <c r="AB3063" s="72"/>
      <c r="AC3063" s="72"/>
      <c r="AD3063" s="72"/>
      <c r="AE3063" s="72"/>
      <c r="AF3063" s="72"/>
      <c r="AG3063" s="72"/>
      <c r="AH3063" s="72"/>
      <c r="AI3063" s="72"/>
      <c r="AJ3063" s="72"/>
      <c r="AK3063" s="72"/>
    </row>
    <row r="3064" ht="14.25" customHeight="1">
      <c r="A3064" s="78">
        <v>3061.0</v>
      </c>
      <c r="C3064" s="78" t="str">
        <f>VLOOKUP(G3064,[1]Macrodata_CCF!$A$3:$D$55,4,FALSE)</f>
        <v>#ERROR!</v>
      </c>
      <c r="E3064" s="79" t="str">
        <f>VLOOKUP(G3064,[1]Macrodata_CCF!$A$3:$B$55,2,FALSE)</f>
        <v>#ERROR!</v>
      </c>
      <c r="F3064" s="78">
        <v>0.0</v>
      </c>
      <c r="G3064" s="80">
        <v>16.0</v>
      </c>
      <c r="H3064" s="81">
        <v>384135.0</v>
      </c>
      <c r="I3064" s="81">
        <v>540000.0</v>
      </c>
      <c r="J3064" s="81">
        <v>412190.0</v>
      </c>
      <c r="K3064" s="81">
        <v>540000.0</v>
      </c>
      <c r="L3064" s="82">
        <v>0.1799955089340134</v>
      </c>
      <c r="N3064" s="83">
        <f t="shared" si="1"/>
        <v>0.1799955089</v>
      </c>
      <c r="O3064" s="83">
        <f t="shared" si="2"/>
        <v>0.1799955089</v>
      </c>
      <c r="Q3064" s="83">
        <f t="shared" si="3"/>
        <v>0.2886388889</v>
      </c>
      <c r="R3064" s="83">
        <f t="shared" si="4"/>
        <v>0.1799955089</v>
      </c>
      <c r="S3064" s="83" t="b">
        <f t="shared" si="5"/>
        <v>0</v>
      </c>
      <c r="T3064" s="72"/>
      <c r="U3064" s="72"/>
      <c r="V3064" s="72"/>
      <c r="W3064" s="72"/>
      <c r="X3064" s="72"/>
      <c r="Y3064" s="72"/>
      <c r="Z3064" s="72"/>
      <c r="AA3064" s="72"/>
      <c r="AB3064" s="72"/>
      <c r="AC3064" s="72"/>
      <c r="AD3064" s="72"/>
      <c r="AE3064" s="72"/>
      <c r="AF3064" s="72"/>
      <c r="AG3064" s="72"/>
      <c r="AH3064" s="72"/>
      <c r="AI3064" s="72"/>
      <c r="AJ3064" s="72"/>
      <c r="AK3064" s="72"/>
    </row>
    <row r="3065" ht="14.25" customHeight="1">
      <c r="A3065" s="78">
        <v>3062.0</v>
      </c>
      <c r="C3065" s="78" t="str">
        <f>VLOOKUP(G3065,[1]Macrodata_CCF!$A$3:$D$55,4,FALSE)</f>
        <v>#ERROR!</v>
      </c>
      <c r="E3065" s="79" t="str">
        <f>VLOOKUP(G3065,[1]Macrodata_CCF!$A$3:$B$55,2,FALSE)</f>
        <v>#ERROR!</v>
      </c>
      <c r="F3065" s="78">
        <v>0.0</v>
      </c>
      <c r="G3065" s="80">
        <v>38.0</v>
      </c>
      <c r="H3065" s="81">
        <v>432300.0</v>
      </c>
      <c r="I3065" s="81">
        <v>970000.0</v>
      </c>
      <c r="J3065" s="81">
        <v>496825.0</v>
      </c>
      <c r="K3065" s="81">
        <v>970000.0</v>
      </c>
      <c r="L3065" s="82">
        <v>0.1200018597731077</v>
      </c>
      <c r="N3065" s="83">
        <f t="shared" si="1"/>
        <v>0.1200018598</v>
      </c>
      <c r="O3065" s="83">
        <f t="shared" si="2"/>
        <v>0.1200018598</v>
      </c>
      <c r="Q3065" s="83">
        <f t="shared" si="3"/>
        <v>0.5543298969</v>
      </c>
      <c r="R3065" s="83">
        <f t="shared" si="4"/>
        <v>0.1200018598</v>
      </c>
      <c r="S3065" s="83" t="b">
        <f t="shared" si="5"/>
        <v>0</v>
      </c>
      <c r="T3065" s="72"/>
      <c r="U3065" s="72"/>
      <c r="V3065" s="72"/>
      <c r="W3065" s="72"/>
      <c r="X3065" s="72"/>
      <c r="Y3065" s="72"/>
      <c r="Z3065" s="72"/>
      <c r="AA3065" s="72"/>
      <c r="AB3065" s="72"/>
      <c r="AC3065" s="72"/>
      <c r="AD3065" s="72"/>
      <c r="AE3065" s="72"/>
      <c r="AF3065" s="72"/>
      <c r="AG3065" s="72"/>
      <c r="AH3065" s="72"/>
      <c r="AI3065" s="72"/>
      <c r="AJ3065" s="72"/>
      <c r="AK3065" s="72"/>
    </row>
    <row r="3066" ht="14.25" customHeight="1">
      <c r="A3066" s="78">
        <v>3063.0</v>
      </c>
      <c r="C3066" s="78" t="str">
        <f>VLOOKUP(G3066,[1]Macrodata_CCF!$A$3:$D$55,4,FALSE)</f>
        <v>#ERROR!</v>
      </c>
      <c r="E3066" s="79" t="str">
        <f>VLOOKUP(G3066,[1]Macrodata_CCF!$A$3:$B$55,2,FALSE)</f>
        <v>#ERROR!</v>
      </c>
      <c r="F3066" s="78">
        <v>0.0</v>
      </c>
      <c r="G3066" s="80">
        <v>4.0</v>
      </c>
      <c r="H3066" s="81">
        <v>419125.0</v>
      </c>
      <c r="I3066" s="81">
        <v>640000.0</v>
      </c>
      <c r="J3066" s="81">
        <v>472135.0</v>
      </c>
      <c r="K3066" s="81">
        <v>640000.0</v>
      </c>
      <c r="L3066" s="82">
        <v>0.24</v>
      </c>
      <c r="N3066" s="83">
        <f t="shared" si="1"/>
        <v>0.24</v>
      </c>
      <c r="O3066" s="83">
        <f t="shared" si="2"/>
        <v>0.24</v>
      </c>
      <c r="Q3066" s="83">
        <f t="shared" si="3"/>
        <v>0.3451171875</v>
      </c>
      <c r="R3066" s="83">
        <f t="shared" si="4"/>
        <v>0.24</v>
      </c>
      <c r="S3066" s="83" t="b">
        <f t="shared" si="5"/>
        <v>0</v>
      </c>
      <c r="T3066" s="72"/>
      <c r="U3066" s="72"/>
      <c r="V3066" s="72"/>
      <c r="W3066" s="72"/>
      <c r="X3066" s="72"/>
      <c r="Y3066" s="72"/>
      <c r="Z3066" s="72"/>
      <c r="AA3066" s="72"/>
      <c r="AB3066" s="72"/>
      <c r="AC3066" s="72"/>
      <c r="AD3066" s="72"/>
      <c r="AE3066" s="72"/>
      <c r="AF3066" s="72"/>
      <c r="AG3066" s="72"/>
      <c r="AH3066" s="72"/>
      <c r="AI3066" s="72"/>
      <c r="AJ3066" s="72"/>
      <c r="AK3066" s="72"/>
    </row>
    <row r="3067" ht="14.25" customHeight="1">
      <c r="A3067" s="78">
        <v>3064.0</v>
      </c>
      <c r="C3067" s="78" t="str">
        <f>VLOOKUP(G3067,[1]Macrodata_CCF!$A$3:$D$55,4,FALSE)</f>
        <v>#ERROR!</v>
      </c>
      <c r="E3067" s="79" t="str">
        <f>VLOOKUP(G3067,[1]Macrodata_CCF!$A$3:$B$55,2,FALSE)</f>
        <v>#ERROR!</v>
      </c>
      <c r="F3067" s="78">
        <v>0.0</v>
      </c>
      <c r="G3067" s="80">
        <v>12.0</v>
      </c>
      <c r="H3067" s="81">
        <v>3715.0</v>
      </c>
      <c r="I3067" s="81">
        <v>50000.0</v>
      </c>
      <c r="J3067" s="81">
        <v>20840.0</v>
      </c>
      <c r="K3067" s="81">
        <v>50000.0</v>
      </c>
      <c r="L3067" s="82">
        <v>0.3699902776277412</v>
      </c>
      <c r="N3067" s="83">
        <f t="shared" si="1"/>
        <v>0.3699902776</v>
      </c>
      <c r="O3067" s="83">
        <f t="shared" si="2"/>
        <v>0.3699902776</v>
      </c>
      <c r="Q3067" s="83">
        <f t="shared" si="3"/>
        <v>0.9257</v>
      </c>
      <c r="R3067" s="83">
        <f t="shared" si="4"/>
        <v>0.3699902776</v>
      </c>
      <c r="S3067" s="83" t="b">
        <f t="shared" si="5"/>
        <v>0</v>
      </c>
      <c r="T3067" s="72"/>
      <c r="U3067" s="72"/>
      <c r="V3067" s="72"/>
      <c r="W3067" s="72"/>
      <c r="X3067" s="72"/>
      <c r="Y3067" s="72"/>
      <c r="Z3067" s="72"/>
      <c r="AA3067" s="72"/>
      <c r="AB3067" s="72"/>
      <c r="AC3067" s="72"/>
      <c r="AD3067" s="72"/>
      <c r="AE3067" s="72"/>
      <c r="AF3067" s="72"/>
      <c r="AG3067" s="72"/>
      <c r="AH3067" s="72"/>
      <c r="AI3067" s="72"/>
      <c r="AJ3067" s="72"/>
      <c r="AK3067" s="72"/>
    </row>
    <row r="3068" ht="14.25" customHeight="1">
      <c r="A3068" s="78">
        <v>3065.0</v>
      </c>
      <c r="C3068" s="78" t="str">
        <f>VLOOKUP(G3068,[1]Macrodata_CCF!$A$3:$D$55,4,FALSE)</f>
        <v>#ERROR!</v>
      </c>
      <c r="E3068" s="79" t="str">
        <f>VLOOKUP(G3068,[1]Macrodata_CCF!$A$3:$B$55,2,FALSE)</f>
        <v>#ERROR!</v>
      </c>
      <c r="F3068" s="78">
        <v>1.0</v>
      </c>
      <c r="G3068" s="80">
        <v>16.0</v>
      </c>
      <c r="H3068" s="81">
        <v>113095.0</v>
      </c>
      <c r="I3068" s="81">
        <v>170000.0</v>
      </c>
      <c r="J3068" s="81">
        <v>85210.0</v>
      </c>
      <c r="K3068" s="81">
        <v>170000.0</v>
      </c>
      <c r="L3068" s="82">
        <v>-0.4900272383797558</v>
      </c>
      <c r="N3068" s="83">
        <f t="shared" si="1"/>
        <v>-0.4900272384</v>
      </c>
      <c r="O3068" s="83">
        <f t="shared" si="2"/>
        <v>0</v>
      </c>
      <c r="Q3068" s="83">
        <f t="shared" si="3"/>
        <v>0.3347352941</v>
      </c>
      <c r="R3068" s="83">
        <f t="shared" si="4"/>
        <v>-0.4900272384</v>
      </c>
      <c r="S3068" s="83" t="b">
        <f t="shared" si="5"/>
        <v>0</v>
      </c>
      <c r="T3068" s="72"/>
      <c r="U3068" s="72"/>
      <c r="V3068" s="72"/>
      <c r="W3068" s="72"/>
      <c r="X3068" s="72"/>
      <c r="Y3068" s="72"/>
      <c r="Z3068" s="72"/>
      <c r="AA3068" s="72"/>
      <c r="AB3068" s="72"/>
      <c r="AC3068" s="72"/>
      <c r="AD3068" s="72"/>
      <c r="AE3068" s="72"/>
      <c r="AF3068" s="72"/>
      <c r="AG3068" s="72"/>
      <c r="AH3068" s="72"/>
      <c r="AI3068" s="72"/>
      <c r="AJ3068" s="72"/>
      <c r="AK3068" s="72"/>
    </row>
    <row r="3069" ht="14.25" customHeight="1">
      <c r="A3069" s="78">
        <v>3066.0</v>
      </c>
      <c r="C3069" s="78" t="str">
        <f>VLOOKUP(G3069,[1]Macrodata_CCF!$A$3:$D$55,4,FALSE)</f>
        <v>#ERROR!</v>
      </c>
      <c r="E3069" s="79" t="str">
        <f>VLOOKUP(G3069,[1]Macrodata_CCF!$A$3:$B$55,2,FALSE)</f>
        <v>#ERROR!</v>
      </c>
      <c r="F3069" s="78">
        <v>1.0</v>
      </c>
      <c r="G3069" s="80">
        <v>9.0</v>
      </c>
      <c r="H3069" s="81">
        <v>92365.0</v>
      </c>
      <c r="I3069" s="81">
        <v>670000.0</v>
      </c>
      <c r="J3069" s="81">
        <v>386960.0</v>
      </c>
      <c r="K3069" s="81">
        <v>670000.0</v>
      </c>
      <c r="L3069" s="82">
        <v>0.5100019908765916</v>
      </c>
      <c r="N3069" s="83">
        <f t="shared" si="1"/>
        <v>0.5100019909</v>
      </c>
      <c r="O3069" s="83">
        <f t="shared" si="2"/>
        <v>0.5100019909</v>
      </c>
      <c r="Q3069" s="83">
        <f t="shared" si="3"/>
        <v>0.862141791</v>
      </c>
      <c r="R3069" s="83">
        <f t="shared" si="4"/>
        <v>0.5100019909</v>
      </c>
      <c r="S3069" s="83" t="b">
        <f t="shared" si="5"/>
        <v>0</v>
      </c>
      <c r="T3069" s="72"/>
      <c r="U3069" s="72"/>
      <c r="V3069" s="72"/>
      <c r="W3069" s="72"/>
      <c r="X3069" s="72"/>
      <c r="Y3069" s="72"/>
      <c r="Z3069" s="72"/>
      <c r="AA3069" s="72"/>
      <c r="AB3069" s="72"/>
      <c r="AC3069" s="72"/>
      <c r="AD3069" s="72"/>
      <c r="AE3069" s="72"/>
      <c r="AF3069" s="72"/>
      <c r="AG3069" s="72"/>
      <c r="AH3069" s="72"/>
      <c r="AI3069" s="72"/>
      <c r="AJ3069" s="72"/>
      <c r="AK3069" s="72"/>
    </row>
    <row r="3070" ht="14.25" customHeight="1">
      <c r="A3070" s="78">
        <v>3067.0</v>
      </c>
      <c r="C3070" s="78" t="str">
        <f>VLOOKUP(G3070,[1]Macrodata_CCF!$A$3:$D$55,4,FALSE)</f>
        <v>#ERROR!</v>
      </c>
      <c r="E3070" s="79" t="str">
        <f>VLOOKUP(G3070,[1]Macrodata_CCF!$A$3:$B$55,2,FALSE)</f>
        <v>#ERROR!</v>
      </c>
      <c r="F3070" s="78">
        <v>0.0</v>
      </c>
      <c r="G3070" s="80">
        <v>21.0</v>
      </c>
      <c r="H3070" s="81">
        <v>53625.0</v>
      </c>
      <c r="I3070" s="81">
        <v>200000.0</v>
      </c>
      <c r="J3070" s="81">
        <v>74120.0</v>
      </c>
      <c r="K3070" s="81">
        <v>340000.0</v>
      </c>
      <c r="L3070" s="82">
        <v>0.1400170794192998</v>
      </c>
      <c r="N3070" s="83">
        <f t="shared" si="1"/>
        <v>0.1400170794</v>
      </c>
      <c r="O3070" s="83">
        <f t="shared" si="2"/>
        <v>0.1400170794</v>
      </c>
      <c r="Q3070" s="83">
        <f t="shared" si="3"/>
        <v>0.731875</v>
      </c>
      <c r="R3070" s="83">
        <f t="shared" si="4"/>
        <v>0.1400170794</v>
      </c>
      <c r="S3070" s="83" t="b">
        <f t="shared" si="5"/>
        <v>0</v>
      </c>
      <c r="T3070" s="72"/>
      <c r="U3070" s="72"/>
      <c r="V3070" s="72"/>
      <c r="W3070" s="72"/>
      <c r="X3070" s="72"/>
      <c r="Y3070" s="72"/>
      <c r="Z3070" s="72"/>
      <c r="AA3070" s="72"/>
      <c r="AB3070" s="72"/>
      <c r="AC3070" s="72"/>
      <c r="AD3070" s="72"/>
      <c r="AE3070" s="72"/>
      <c r="AF3070" s="72"/>
      <c r="AG3070" s="72"/>
      <c r="AH3070" s="72"/>
      <c r="AI3070" s="72"/>
      <c r="AJ3070" s="72"/>
      <c r="AK3070" s="72"/>
    </row>
    <row r="3071" ht="14.25" customHeight="1">
      <c r="A3071" s="78">
        <v>3068.0</v>
      </c>
      <c r="C3071" s="78" t="str">
        <f>VLOOKUP(G3071,[1]Macrodata_CCF!$A$3:$D$55,4,FALSE)</f>
        <v>#ERROR!</v>
      </c>
      <c r="E3071" s="79" t="str">
        <f>VLOOKUP(G3071,[1]Macrodata_CCF!$A$3:$B$55,2,FALSE)</f>
        <v>#ERROR!</v>
      </c>
      <c r="F3071" s="78">
        <v>0.0</v>
      </c>
      <c r="G3071" s="80">
        <v>1.0</v>
      </c>
      <c r="H3071" s="81">
        <v>29295.0</v>
      </c>
      <c r="I3071" s="81">
        <v>30000.0</v>
      </c>
      <c r="J3071" s="81">
        <v>29465.0</v>
      </c>
      <c r="K3071" s="81">
        <v>30000.0</v>
      </c>
      <c r="L3071" s="82">
        <v>0.2411347517730496</v>
      </c>
      <c r="N3071" s="83">
        <f t="shared" si="1"/>
        <v>0.2411347518</v>
      </c>
      <c r="O3071" s="83">
        <f t="shared" si="2"/>
        <v>0.2411347518</v>
      </c>
      <c r="Q3071" s="83">
        <f t="shared" si="3"/>
        <v>0.0235</v>
      </c>
      <c r="R3071" s="83">
        <f t="shared" si="4"/>
        <v>0.005666666667</v>
      </c>
      <c r="S3071" s="83" t="b">
        <f t="shared" si="5"/>
        <v>0</v>
      </c>
      <c r="T3071" s="72"/>
      <c r="U3071" s="72"/>
      <c r="V3071" s="72"/>
      <c r="W3071" s="72"/>
      <c r="X3071" s="72"/>
      <c r="Y3071" s="72"/>
      <c r="Z3071" s="72"/>
      <c r="AA3071" s="72"/>
      <c r="AB3071" s="72"/>
      <c r="AC3071" s="72"/>
      <c r="AD3071" s="72"/>
      <c r="AE3071" s="72"/>
      <c r="AF3071" s="72"/>
      <c r="AG3071" s="72"/>
      <c r="AH3071" s="72"/>
      <c r="AI3071" s="72"/>
      <c r="AJ3071" s="72"/>
      <c r="AK3071" s="72"/>
    </row>
    <row r="3072" ht="14.25" customHeight="1">
      <c r="A3072" s="78">
        <v>3069.0</v>
      </c>
      <c r="C3072" s="78" t="str">
        <f>VLOOKUP(G3072,[1]Macrodata_CCF!$A$3:$D$55,4,FALSE)</f>
        <v>#ERROR!</v>
      </c>
      <c r="E3072" s="79" t="str">
        <f>VLOOKUP(G3072,[1]Macrodata_CCF!$A$3:$B$55,2,FALSE)</f>
        <v>#ERROR!</v>
      </c>
      <c r="F3072" s="78">
        <v>0.0</v>
      </c>
      <c r="G3072" s="80">
        <v>50.0</v>
      </c>
      <c r="H3072" s="81">
        <v>90405.0</v>
      </c>
      <c r="I3072" s="81">
        <v>560000.0</v>
      </c>
      <c r="J3072" s="81">
        <v>571200.0</v>
      </c>
      <c r="K3072" s="81">
        <v>560000.0</v>
      </c>
      <c r="L3072" s="82">
        <v>1.023850339122009</v>
      </c>
      <c r="N3072" s="83">
        <f t="shared" si="1"/>
        <v>1.023850339</v>
      </c>
      <c r="O3072" s="83">
        <f t="shared" si="2"/>
        <v>1</v>
      </c>
      <c r="Q3072" s="83">
        <f t="shared" si="3"/>
        <v>0.8385625</v>
      </c>
      <c r="R3072" s="83">
        <f t="shared" si="4"/>
        <v>1.023850339</v>
      </c>
      <c r="S3072" s="83" t="b">
        <f t="shared" si="5"/>
        <v>0</v>
      </c>
      <c r="T3072" s="72"/>
      <c r="U3072" s="72"/>
      <c r="V3072" s="72"/>
      <c r="W3072" s="72"/>
      <c r="X3072" s="72"/>
      <c r="Y3072" s="72"/>
      <c r="Z3072" s="72"/>
      <c r="AA3072" s="72"/>
      <c r="AB3072" s="72"/>
      <c r="AC3072" s="72"/>
      <c r="AD3072" s="72"/>
      <c r="AE3072" s="72"/>
      <c r="AF3072" s="72"/>
      <c r="AG3072" s="72"/>
      <c r="AH3072" s="72"/>
      <c r="AI3072" s="72"/>
      <c r="AJ3072" s="72"/>
      <c r="AK3072" s="72"/>
    </row>
    <row r="3073" ht="14.25" customHeight="1">
      <c r="A3073" s="78">
        <v>3070.0</v>
      </c>
      <c r="C3073" s="78" t="str">
        <f>VLOOKUP(G3073,[1]Macrodata_CCF!$A$3:$D$55,4,FALSE)</f>
        <v>#ERROR!</v>
      </c>
      <c r="E3073" s="79" t="str">
        <f>VLOOKUP(G3073,[1]Macrodata_CCF!$A$3:$B$55,2,FALSE)</f>
        <v>#ERROR!</v>
      </c>
      <c r="F3073" s="78">
        <v>0.0</v>
      </c>
      <c r="G3073" s="80">
        <v>52.0</v>
      </c>
      <c r="H3073" s="81">
        <v>110755.0</v>
      </c>
      <c r="I3073" s="81">
        <v>240000.0</v>
      </c>
      <c r="J3073" s="81">
        <v>117215.0</v>
      </c>
      <c r="K3073" s="81">
        <v>240000.0</v>
      </c>
      <c r="L3073" s="82">
        <v>0.04998259120275446</v>
      </c>
      <c r="N3073" s="83">
        <f t="shared" si="1"/>
        <v>0.0499825912</v>
      </c>
      <c r="O3073" s="83">
        <f t="shared" si="2"/>
        <v>0.0499825912</v>
      </c>
      <c r="Q3073" s="83">
        <f t="shared" si="3"/>
        <v>0.5385208333</v>
      </c>
      <c r="R3073" s="83">
        <f t="shared" si="4"/>
        <v>0.0499825912</v>
      </c>
      <c r="S3073" s="83" t="b">
        <f t="shared" si="5"/>
        <v>0</v>
      </c>
      <c r="T3073" s="72"/>
      <c r="U3073" s="72"/>
      <c r="V3073" s="72"/>
      <c r="W3073" s="72"/>
      <c r="X3073" s="72"/>
      <c r="Y3073" s="72"/>
      <c r="Z3073" s="72"/>
      <c r="AA3073" s="72"/>
      <c r="AB3073" s="72"/>
      <c r="AC3073" s="72"/>
      <c r="AD3073" s="72"/>
      <c r="AE3073" s="72"/>
      <c r="AF3073" s="72"/>
      <c r="AG3073" s="72"/>
      <c r="AH3073" s="72"/>
      <c r="AI3073" s="72"/>
      <c r="AJ3073" s="72"/>
      <c r="AK3073" s="72"/>
    </row>
    <row r="3074" ht="14.25" customHeight="1">
      <c r="A3074" s="78">
        <v>3071.0</v>
      </c>
      <c r="C3074" s="78" t="str">
        <f>VLOOKUP(G3074,[1]Macrodata_CCF!$A$3:$D$55,4,FALSE)</f>
        <v>#ERROR!</v>
      </c>
      <c r="E3074" s="79" t="str">
        <f>VLOOKUP(G3074,[1]Macrodata_CCF!$A$3:$B$55,2,FALSE)</f>
        <v>#ERROR!</v>
      </c>
      <c r="F3074" s="78">
        <v>0.0</v>
      </c>
      <c r="G3074" s="80">
        <v>35.0</v>
      </c>
      <c r="H3074" s="81">
        <v>0.0</v>
      </c>
      <c r="I3074" s="81">
        <v>270000.0</v>
      </c>
      <c r="J3074" s="81">
        <v>10800.0</v>
      </c>
      <c r="K3074" s="81">
        <v>270000.0</v>
      </c>
      <c r="L3074" s="82">
        <v>0.04</v>
      </c>
      <c r="N3074" s="83">
        <f t="shared" si="1"/>
        <v>0.04</v>
      </c>
      <c r="O3074" s="83">
        <f t="shared" si="2"/>
        <v>0.04</v>
      </c>
      <c r="Q3074" s="83">
        <f t="shared" si="3"/>
        <v>1</v>
      </c>
      <c r="R3074" s="83">
        <f t="shared" si="4"/>
        <v>0.04</v>
      </c>
      <c r="S3074" s="83" t="b">
        <f t="shared" si="5"/>
        <v>0</v>
      </c>
      <c r="T3074" s="72"/>
      <c r="U3074" s="72"/>
      <c r="V3074" s="72"/>
      <c r="W3074" s="72"/>
      <c r="X3074" s="72"/>
      <c r="Y3074" s="72"/>
      <c r="Z3074" s="72"/>
      <c r="AA3074" s="72"/>
      <c r="AB3074" s="72"/>
      <c r="AC3074" s="72"/>
      <c r="AD3074" s="72"/>
      <c r="AE3074" s="72"/>
      <c r="AF3074" s="72"/>
      <c r="AG3074" s="72"/>
      <c r="AH3074" s="72"/>
      <c r="AI3074" s="72"/>
      <c r="AJ3074" s="72"/>
      <c r="AK3074" s="72"/>
    </row>
    <row r="3075" ht="14.25" customHeight="1">
      <c r="A3075" s="78">
        <v>3072.0</v>
      </c>
      <c r="C3075" s="78" t="str">
        <f>VLOOKUP(G3075,[1]Macrodata_CCF!$A$3:$D$55,4,FALSE)</f>
        <v>#ERROR!</v>
      </c>
      <c r="E3075" s="79" t="str">
        <f>VLOOKUP(G3075,[1]Macrodata_CCF!$A$3:$B$55,2,FALSE)</f>
        <v>#ERROR!</v>
      </c>
      <c r="F3075" s="78">
        <v>0.0</v>
      </c>
      <c r="G3075" s="80">
        <v>47.0</v>
      </c>
      <c r="H3075" s="81">
        <v>354070.0</v>
      </c>
      <c r="I3075" s="81">
        <v>700000.0</v>
      </c>
      <c r="J3075" s="81">
        <v>405960.0</v>
      </c>
      <c r="K3075" s="81">
        <v>700000.0</v>
      </c>
      <c r="L3075" s="82">
        <v>0.1500014453791229</v>
      </c>
      <c r="N3075" s="83">
        <f t="shared" si="1"/>
        <v>0.1500014454</v>
      </c>
      <c r="O3075" s="83">
        <f t="shared" si="2"/>
        <v>0.1500014454</v>
      </c>
      <c r="Q3075" s="83">
        <f t="shared" si="3"/>
        <v>0.4941857143</v>
      </c>
      <c r="R3075" s="83">
        <f t="shared" si="4"/>
        <v>0.1500014454</v>
      </c>
      <c r="S3075" s="83" t="b">
        <f t="shared" si="5"/>
        <v>0</v>
      </c>
      <c r="T3075" s="72"/>
      <c r="U3075" s="72"/>
      <c r="V3075" s="72"/>
      <c r="W3075" s="72"/>
      <c r="X3075" s="72"/>
      <c r="Y3075" s="72"/>
      <c r="Z3075" s="72"/>
      <c r="AA3075" s="72"/>
      <c r="AB3075" s="72"/>
      <c r="AC3075" s="72"/>
      <c r="AD3075" s="72"/>
      <c r="AE3075" s="72"/>
      <c r="AF3075" s="72"/>
      <c r="AG3075" s="72"/>
      <c r="AH3075" s="72"/>
      <c r="AI3075" s="72"/>
      <c r="AJ3075" s="72"/>
      <c r="AK3075" s="72"/>
    </row>
    <row r="3076" ht="14.25" customHeight="1">
      <c r="A3076" s="78">
        <v>3073.0</v>
      </c>
      <c r="C3076" s="78" t="str">
        <f>VLOOKUP(G3076,[1]Macrodata_CCF!$A$3:$D$55,4,FALSE)</f>
        <v>#ERROR!</v>
      </c>
      <c r="E3076" s="79" t="str">
        <f>VLOOKUP(G3076,[1]Macrodata_CCF!$A$3:$B$55,2,FALSE)</f>
        <v>#ERROR!</v>
      </c>
      <c r="F3076" s="78">
        <v>0.0</v>
      </c>
      <c r="G3076" s="80">
        <v>41.0</v>
      </c>
      <c r="H3076" s="81">
        <v>0.0</v>
      </c>
      <c r="I3076" s="81">
        <v>220000.0</v>
      </c>
      <c r="J3076" s="81">
        <v>81400.0</v>
      </c>
      <c r="K3076" s="81">
        <v>440000.0</v>
      </c>
      <c r="L3076" s="82">
        <v>0.37</v>
      </c>
      <c r="N3076" s="83">
        <f t="shared" si="1"/>
        <v>0.37</v>
      </c>
      <c r="O3076" s="83">
        <f t="shared" si="2"/>
        <v>0.37</v>
      </c>
      <c r="Q3076" s="83">
        <f t="shared" si="3"/>
        <v>1</v>
      </c>
      <c r="R3076" s="83">
        <f t="shared" si="4"/>
        <v>0.37</v>
      </c>
      <c r="S3076" s="83" t="b">
        <f t="shared" si="5"/>
        <v>0</v>
      </c>
      <c r="T3076" s="72"/>
      <c r="U3076" s="72"/>
      <c r="V3076" s="72"/>
      <c r="W3076" s="72"/>
      <c r="X3076" s="72"/>
      <c r="Y3076" s="72"/>
      <c r="Z3076" s="72"/>
      <c r="AA3076" s="72"/>
      <c r="AB3076" s="72"/>
      <c r="AC3076" s="72"/>
      <c r="AD3076" s="72"/>
      <c r="AE3076" s="72"/>
      <c r="AF3076" s="72"/>
      <c r="AG3076" s="72"/>
      <c r="AH3076" s="72"/>
      <c r="AI3076" s="72"/>
      <c r="AJ3076" s="72"/>
      <c r="AK3076" s="72"/>
    </row>
    <row r="3077" ht="14.25" customHeight="1">
      <c r="A3077" s="78">
        <v>3074.0</v>
      </c>
      <c r="C3077" s="78" t="str">
        <f>VLOOKUP(G3077,[1]Macrodata_CCF!$A$3:$D$55,4,FALSE)</f>
        <v>#ERROR!</v>
      </c>
      <c r="E3077" s="79" t="str">
        <f>VLOOKUP(G3077,[1]Macrodata_CCF!$A$3:$B$55,2,FALSE)</f>
        <v>#ERROR!</v>
      </c>
      <c r="F3077" s="78">
        <v>0.0</v>
      </c>
      <c r="G3077" s="80">
        <v>47.0</v>
      </c>
      <c r="H3077" s="81">
        <v>0.0</v>
      </c>
      <c r="I3077" s="81">
        <v>670000.0</v>
      </c>
      <c r="J3077" s="81">
        <v>134000.0</v>
      </c>
      <c r="K3077" s="81">
        <v>670000.0</v>
      </c>
      <c r="L3077" s="82">
        <v>0.2</v>
      </c>
      <c r="N3077" s="83">
        <f t="shared" si="1"/>
        <v>0.2</v>
      </c>
      <c r="O3077" s="83">
        <f t="shared" si="2"/>
        <v>0.2</v>
      </c>
      <c r="Q3077" s="83">
        <f t="shared" si="3"/>
        <v>1</v>
      </c>
      <c r="R3077" s="83">
        <f t="shared" si="4"/>
        <v>0.2</v>
      </c>
      <c r="S3077" s="83" t="b">
        <f t="shared" si="5"/>
        <v>0</v>
      </c>
      <c r="T3077" s="72"/>
      <c r="U3077" s="72"/>
      <c r="V3077" s="72"/>
      <c r="W3077" s="72"/>
      <c r="X3077" s="72"/>
      <c r="Y3077" s="72"/>
      <c r="Z3077" s="72"/>
      <c r="AA3077" s="72"/>
      <c r="AB3077" s="72"/>
      <c r="AC3077" s="72"/>
      <c r="AD3077" s="72"/>
      <c r="AE3077" s="72"/>
      <c r="AF3077" s="72"/>
      <c r="AG3077" s="72"/>
      <c r="AH3077" s="72"/>
      <c r="AI3077" s="72"/>
      <c r="AJ3077" s="72"/>
      <c r="AK3077" s="72"/>
    </row>
    <row r="3078" ht="14.25" customHeight="1">
      <c r="A3078" s="78">
        <v>3075.0</v>
      </c>
      <c r="C3078" s="78" t="str">
        <f>VLOOKUP(G3078,[1]Macrodata_CCF!$A$3:$D$55,4,FALSE)</f>
        <v>#ERROR!</v>
      </c>
      <c r="E3078" s="79" t="str">
        <f>VLOOKUP(G3078,[1]Macrodata_CCF!$A$3:$B$55,2,FALSE)</f>
        <v>#ERROR!</v>
      </c>
      <c r="F3078" s="78">
        <v>0.0</v>
      </c>
      <c r="G3078" s="80">
        <v>12.0</v>
      </c>
      <c r="H3078" s="81">
        <v>86825.0</v>
      </c>
      <c r="I3078" s="81">
        <v>240000.0</v>
      </c>
      <c r="J3078" s="81">
        <v>148095.0</v>
      </c>
      <c r="K3078" s="81">
        <v>240000.0</v>
      </c>
      <c r="L3078" s="82">
        <v>0.4</v>
      </c>
      <c r="N3078" s="83">
        <f t="shared" si="1"/>
        <v>0.4</v>
      </c>
      <c r="O3078" s="83">
        <f t="shared" si="2"/>
        <v>0.4</v>
      </c>
      <c r="Q3078" s="83">
        <f t="shared" si="3"/>
        <v>0.6382291667</v>
      </c>
      <c r="R3078" s="83">
        <f t="shared" si="4"/>
        <v>0.4</v>
      </c>
      <c r="S3078" s="83" t="b">
        <f t="shared" si="5"/>
        <v>0</v>
      </c>
      <c r="T3078" s="72"/>
      <c r="U3078" s="72"/>
      <c r="V3078" s="72"/>
      <c r="W3078" s="72"/>
      <c r="X3078" s="72"/>
      <c r="Y3078" s="72"/>
      <c r="Z3078" s="72"/>
      <c r="AA3078" s="72"/>
      <c r="AB3078" s="72"/>
      <c r="AC3078" s="72"/>
      <c r="AD3078" s="72"/>
      <c r="AE3078" s="72"/>
      <c r="AF3078" s="72"/>
      <c r="AG3078" s="72"/>
      <c r="AH3078" s="72"/>
      <c r="AI3078" s="72"/>
      <c r="AJ3078" s="72"/>
      <c r="AK3078" s="72"/>
    </row>
    <row r="3079" ht="14.25" customHeight="1">
      <c r="A3079" s="78">
        <v>3076.0</v>
      </c>
      <c r="C3079" s="78" t="str">
        <f>VLOOKUP(G3079,[1]Macrodata_CCF!$A$3:$D$55,4,FALSE)</f>
        <v>#ERROR!</v>
      </c>
      <c r="E3079" s="79" t="str">
        <f>VLOOKUP(G3079,[1]Macrodata_CCF!$A$3:$B$55,2,FALSE)</f>
        <v>#ERROR!</v>
      </c>
      <c r="F3079" s="78">
        <v>0.0</v>
      </c>
      <c r="G3079" s="80">
        <v>27.0</v>
      </c>
      <c r="H3079" s="81">
        <v>0.0</v>
      </c>
      <c r="I3079" s="81">
        <v>640000.0</v>
      </c>
      <c r="J3079" s="81">
        <v>108800.0</v>
      </c>
      <c r="K3079" s="81">
        <v>640000.0</v>
      </c>
      <c r="L3079" s="82">
        <v>0.17</v>
      </c>
      <c r="N3079" s="83">
        <f t="shared" si="1"/>
        <v>0.17</v>
      </c>
      <c r="O3079" s="83">
        <f t="shared" si="2"/>
        <v>0.17</v>
      </c>
      <c r="Q3079" s="83">
        <f t="shared" si="3"/>
        <v>1</v>
      </c>
      <c r="R3079" s="83">
        <f t="shared" si="4"/>
        <v>0.17</v>
      </c>
      <c r="S3079" s="83" t="b">
        <f t="shared" si="5"/>
        <v>0</v>
      </c>
      <c r="T3079" s="72"/>
      <c r="U3079" s="72"/>
      <c r="V3079" s="72"/>
      <c r="W3079" s="72"/>
      <c r="X3079" s="72"/>
      <c r="Y3079" s="72"/>
      <c r="Z3079" s="72"/>
      <c r="AA3079" s="72"/>
      <c r="AB3079" s="72"/>
      <c r="AC3079" s="72"/>
      <c r="AD3079" s="72"/>
      <c r="AE3079" s="72"/>
      <c r="AF3079" s="72"/>
      <c r="AG3079" s="72"/>
      <c r="AH3079" s="72"/>
      <c r="AI3079" s="72"/>
      <c r="AJ3079" s="72"/>
      <c r="AK3079" s="72"/>
    </row>
    <row r="3080" ht="14.25" customHeight="1">
      <c r="A3080" s="78">
        <v>3077.0</v>
      </c>
      <c r="C3080" s="78" t="str">
        <f>VLOOKUP(G3080,[1]Macrodata_CCF!$A$3:$D$55,4,FALSE)</f>
        <v>#ERROR!</v>
      </c>
      <c r="E3080" s="79" t="str">
        <f>VLOOKUP(G3080,[1]Macrodata_CCF!$A$3:$B$55,2,FALSE)</f>
        <v>#ERROR!</v>
      </c>
      <c r="F3080" s="78">
        <v>0.0</v>
      </c>
      <c r="G3080" s="80">
        <v>23.0</v>
      </c>
      <c r="H3080" s="81">
        <v>0.0</v>
      </c>
      <c r="I3080" s="81">
        <v>430000.0</v>
      </c>
      <c r="J3080" s="81">
        <v>60200.0</v>
      </c>
      <c r="K3080" s="81">
        <v>430000.0</v>
      </c>
      <c r="L3080" s="82">
        <v>0.14</v>
      </c>
      <c r="N3080" s="83">
        <f t="shared" si="1"/>
        <v>0.14</v>
      </c>
      <c r="O3080" s="83">
        <f t="shared" si="2"/>
        <v>0.14</v>
      </c>
      <c r="Q3080" s="83">
        <f t="shared" si="3"/>
        <v>1</v>
      </c>
      <c r="R3080" s="83">
        <f t="shared" si="4"/>
        <v>0.14</v>
      </c>
      <c r="S3080" s="83" t="b">
        <f t="shared" si="5"/>
        <v>0</v>
      </c>
      <c r="T3080" s="72"/>
      <c r="U3080" s="72"/>
      <c r="V3080" s="72"/>
      <c r="W3080" s="72"/>
      <c r="X3080" s="72"/>
      <c r="Y3080" s="72"/>
      <c r="Z3080" s="72"/>
      <c r="AA3080" s="72"/>
      <c r="AB3080" s="72"/>
      <c r="AC3080" s="72"/>
      <c r="AD3080" s="72"/>
      <c r="AE3080" s="72"/>
      <c r="AF3080" s="72"/>
      <c r="AG3080" s="72"/>
      <c r="AH3080" s="72"/>
      <c r="AI3080" s="72"/>
      <c r="AJ3080" s="72"/>
      <c r="AK3080" s="72"/>
    </row>
    <row r="3081" ht="14.25" customHeight="1">
      <c r="A3081" s="78">
        <v>3078.0</v>
      </c>
      <c r="C3081" s="78" t="str">
        <f>VLOOKUP(G3081,[1]Macrodata_CCF!$A$3:$D$55,4,FALSE)</f>
        <v>#ERROR!</v>
      </c>
      <c r="E3081" s="79" t="str">
        <f>VLOOKUP(G3081,[1]Macrodata_CCF!$A$3:$B$55,2,FALSE)</f>
        <v>#ERROR!</v>
      </c>
      <c r="F3081" s="78">
        <v>0.0</v>
      </c>
      <c r="G3081" s="80">
        <v>8.0</v>
      </c>
      <c r="H3081" s="81">
        <v>0.0</v>
      </c>
      <c r="I3081" s="81">
        <v>150000.0</v>
      </c>
      <c r="J3081" s="81">
        <v>33000.0</v>
      </c>
      <c r="K3081" s="81">
        <v>150000.0</v>
      </c>
      <c r="L3081" s="82">
        <v>0.22</v>
      </c>
      <c r="N3081" s="83">
        <f t="shared" si="1"/>
        <v>0.22</v>
      </c>
      <c r="O3081" s="83">
        <f t="shared" si="2"/>
        <v>0.22</v>
      </c>
      <c r="Q3081" s="83">
        <f t="shared" si="3"/>
        <v>1</v>
      </c>
      <c r="R3081" s="83">
        <f t="shared" si="4"/>
        <v>0.22</v>
      </c>
      <c r="S3081" s="83" t="b">
        <f t="shared" si="5"/>
        <v>0</v>
      </c>
      <c r="T3081" s="72"/>
      <c r="U3081" s="72"/>
      <c r="V3081" s="72"/>
      <c r="W3081" s="72"/>
      <c r="X3081" s="72"/>
      <c r="Y3081" s="72"/>
      <c r="Z3081" s="72"/>
      <c r="AA3081" s="72"/>
      <c r="AB3081" s="72"/>
      <c r="AC3081" s="72"/>
      <c r="AD3081" s="72"/>
      <c r="AE3081" s="72"/>
      <c r="AF3081" s="72"/>
      <c r="AG3081" s="72"/>
      <c r="AH3081" s="72"/>
      <c r="AI3081" s="72"/>
      <c r="AJ3081" s="72"/>
      <c r="AK3081" s="72"/>
    </row>
    <row r="3082" ht="14.25" customHeight="1">
      <c r="A3082" s="78">
        <v>3079.0</v>
      </c>
      <c r="C3082" s="78" t="str">
        <f>VLOOKUP(G3082,[1]Macrodata_CCF!$A$3:$D$55,4,FALSE)</f>
        <v>#ERROR!</v>
      </c>
      <c r="E3082" s="79" t="str">
        <f>VLOOKUP(G3082,[1]Macrodata_CCF!$A$3:$B$55,2,FALSE)</f>
        <v>#ERROR!</v>
      </c>
      <c r="F3082" s="78">
        <v>0.0</v>
      </c>
      <c r="G3082" s="80">
        <v>24.0</v>
      </c>
      <c r="H3082" s="81">
        <v>151120.0</v>
      </c>
      <c r="I3082" s="81">
        <v>250000.0</v>
      </c>
      <c r="J3082" s="81">
        <v>164965.0</v>
      </c>
      <c r="K3082" s="81">
        <v>250000.0</v>
      </c>
      <c r="L3082" s="82">
        <v>0.1400182038834951</v>
      </c>
      <c r="N3082" s="83">
        <f t="shared" si="1"/>
        <v>0.1400182039</v>
      </c>
      <c r="O3082" s="83">
        <f t="shared" si="2"/>
        <v>0.1400182039</v>
      </c>
      <c r="Q3082" s="83">
        <f t="shared" si="3"/>
        <v>0.39552</v>
      </c>
      <c r="R3082" s="83">
        <f t="shared" si="4"/>
        <v>0.1400182039</v>
      </c>
      <c r="S3082" s="83" t="b">
        <f t="shared" si="5"/>
        <v>0</v>
      </c>
      <c r="T3082" s="72"/>
      <c r="U3082" s="72"/>
      <c r="V3082" s="72"/>
      <c r="W3082" s="72"/>
      <c r="X3082" s="72"/>
      <c r="Y3082" s="72"/>
      <c r="Z3082" s="72"/>
      <c r="AA3082" s="72"/>
      <c r="AB3082" s="72"/>
      <c r="AC3082" s="72"/>
      <c r="AD3082" s="72"/>
      <c r="AE3082" s="72"/>
      <c r="AF3082" s="72"/>
      <c r="AG3082" s="72"/>
      <c r="AH3082" s="72"/>
      <c r="AI3082" s="72"/>
      <c r="AJ3082" s="72"/>
      <c r="AK3082" s="72"/>
    </row>
    <row r="3083" ht="14.25" customHeight="1">
      <c r="A3083" s="78">
        <v>3080.0</v>
      </c>
      <c r="C3083" s="78" t="str">
        <f>VLOOKUP(G3083,[1]Macrodata_CCF!$A$3:$D$55,4,FALSE)</f>
        <v>#ERROR!</v>
      </c>
      <c r="E3083" s="79" t="str">
        <f>VLOOKUP(G3083,[1]Macrodata_CCF!$A$3:$B$55,2,FALSE)</f>
        <v>#ERROR!</v>
      </c>
      <c r="F3083" s="78">
        <v>0.0</v>
      </c>
      <c r="G3083" s="80">
        <v>37.0</v>
      </c>
      <c r="H3083" s="81">
        <v>78090.0</v>
      </c>
      <c r="I3083" s="81">
        <v>350000.0</v>
      </c>
      <c r="J3083" s="81">
        <v>357000.0</v>
      </c>
      <c r="K3083" s="81">
        <v>350000.0</v>
      </c>
      <c r="L3083" s="82">
        <v>1.025743812290832</v>
      </c>
      <c r="N3083" s="83">
        <f t="shared" si="1"/>
        <v>1.025743812</v>
      </c>
      <c r="O3083" s="83">
        <f t="shared" si="2"/>
        <v>1</v>
      </c>
      <c r="Q3083" s="83">
        <f t="shared" si="3"/>
        <v>0.7768857143</v>
      </c>
      <c r="R3083" s="83">
        <f t="shared" si="4"/>
        <v>1.025743812</v>
      </c>
      <c r="S3083" s="83" t="b">
        <f t="shared" si="5"/>
        <v>0</v>
      </c>
      <c r="T3083" s="72"/>
      <c r="U3083" s="72"/>
      <c r="V3083" s="72"/>
      <c r="W3083" s="72"/>
      <c r="X3083" s="72"/>
      <c r="Y3083" s="72"/>
      <c r="Z3083" s="72"/>
      <c r="AA3083" s="72"/>
      <c r="AB3083" s="72"/>
      <c r="AC3083" s="72"/>
      <c r="AD3083" s="72"/>
      <c r="AE3083" s="72"/>
      <c r="AF3083" s="72"/>
      <c r="AG3083" s="72"/>
      <c r="AH3083" s="72"/>
      <c r="AI3083" s="72"/>
      <c r="AJ3083" s="72"/>
      <c r="AK3083" s="72"/>
    </row>
    <row r="3084" ht="14.25" customHeight="1">
      <c r="A3084" s="78">
        <v>3081.0</v>
      </c>
      <c r="C3084" s="78" t="str">
        <f>VLOOKUP(G3084,[1]Macrodata_CCF!$A$3:$D$55,4,FALSE)</f>
        <v>#ERROR!</v>
      </c>
      <c r="E3084" s="79" t="str">
        <f>VLOOKUP(G3084,[1]Macrodata_CCF!$A$3:$B$55,2,FALSE)</f>
        <v>#ERROR!</v>
      </c>
      <c r="F3084" s="78">
        <v>0.0</v>
      </c>
      <c r="G3084" s="80">
        <v>27.0</v>
      </c>
      <c r="H3084" s="81">
        <v>495735.0</v>
      </c>
      <c r="I3084" s="81">
        <v>820000.0</v>
      </c>
      <c r="J3084" s="81">
        <v>417910.0</v>
      </c>
      <c r="K3084" s="81">
        <v>1066000.0</v>
      </c>
      <c r="L3084" s="82">
        <v>-0.2400043174564014</v>
      </c>
      <c r="N3084" s="83">
        <f t="shared" si="1"/>
        <v>-0.2400043175</v>
      </c>
      <c r="O3084" s="83">
        <f t="shared" si="2"/>
        <v>0</v>
      </c>
      <c r="Q3084" s="83">
        <f t="shared" si="3"/>
        <v>0.395445122</v>
      </c>
      <c r="R3084" s="83">
        <f t="shared" si="4"/>
        <v>-0.2400043175</v>
      </c>
      <c r="S3084" s="83" t="b">
        <f t="shared" si="5"/>
        <v>0</v>
      </c>
      <c r="T3084" s="72"/>
      <c r="U3084" s="72"/>
      <c r="V3084" s="72"/>
      <c r="W3084" s="72"/>
      <c r="X3084" s="72"/>
      <c r="Y3084" s="72"/>
      <c r="Z3084" s="72"/>
      <c r="AA3084" s="72"/>
      <c r="AB3084" s="72"/>
      <c r="AC3084" s="72"/>
      <c r="AD3084" s="72"/>
      <c r="AE3084" s="72"/>
      <c r="AF3084" s="72"/>
      <c r="AG3084" s="72"/>
      <c r="AH3084" s="72"/>
      <c r="AI3084" s="72"/>
      <c r="AJ3084" s="72"/>
      <c r="AK3084" s="72"/>
    </row>
    <row r="3085" ht="14.25" customHeight="1">
      <c r="A3085" s="78">
        <v>3082.0</v>
      </c>
      <c r="C3085" s="78" t="str">
        <f>VLOOKUP(G3085,[1]Macrodata_CCF!$A$3:$D$55,4,FALSE)</f>
        <v>#ERROR!</v>
      </c>
      <c r="E3085" s="79" t="str">
        <f>VLOOKUP(G3085,[1]Macrodata_CCF!$A$3:$B$55,2,FALSE)</f>
        <v>#ERROR!</v>
      </c>
      <c r="F3085" s="78">
        <v>0.0</v>
      </c>
      <c r="G3085" s="80">
        <v>40.0</v>
      </c>
      <c r="H3085" s="81">
        <v>159850.0</v>
      </c>
      <c r="I3085" s="81">
        <v>430000.0</v>
      </c>
      <c r="J3085" s="81">
        <v>167955.0</v>
      </c>
      <c r="K3085" s="81">
        <v>430000.0</v>
      </c>
      <c r="L3085" s="82">
        <v>0.03000185082361651</v>
      </c>
      <c r="N3085" s="83">
        <f t="shared" si="1"/>
        <v>0.03000185082</v>
      </c>
      <c r="O3085" s="83">
        <f t="shared" si="2"/>
        <v>0.03000185082</v>
      </c>
      <c r="Q3085" s="83">
        <f t="shared" si="3"/>
        <v>0.628255814</v>
      </c>
      <c r="R3085" s="83">
        <f t="shared" si="4"/>
        <v>0.03000185082</v>
      </c>
      <c r="S3085" s="83" t="b">
        <f t="shared" si="5"/>
        <v>0</v>
      </c>
      <c r="T3085" s="72"/>
      <c r="U3085" s="72"/>
      <c r="V3085" s="72"/>
      <c r="W3085" s="72"/>
      <c r="X3085" s="72"/>
      <c r="Y3085" s="72"/>
      <c r="Z3085" s="72"/>
      <c r="AA3085" s="72"/>
      <c r="AB3085" s="72"/>
      <c r="AC3085" s="72"/>
      <c r="AD3085" s="72"/>
      <c r="AE3085" s="72"/>
      <c r="AF3085" s="72"/>
      <c r="AG3085" s="72"/>
      <c r="AH3085" s="72"/>
      <c r="AI3085" s="72"/>
      <c r="AJ3085" s="72"/>
      <c r="AK3085" s="72"/>
    </row>
    <row r="3086" ht="14.25" customHeight="1">
      <c r="A3086" s="78">
        <v>3083.0</v>
      </c>
      <c r="C3086" s="78" t="str">
        <f>VLOOKUP(G3086,[1]Macrodata_CCF!$A$3:$D$55,4,FALSE)</f>
        <v>#ERROR!</v>
      </c>
      <c r="E3086" s="79" t="str">
        <f>VLOOKUP(G3086,[1]Macrodata_CCF!$A$3:$B$55,2,FALSE)</f>
        <v>#ERROR!</v>
      </c>
      <c r="F3086" s="78">
        <v>0.0</v>
      </c>
      <c r="G3086" s="80">
        <v>20.0</v>
      </c>
      <c r="H3086" s="81">
        <v>187010.0</v>
      </c>
      <c r="I3086" s="81">
        <v>280000.0</v>
      </c>
      <c r="J3086" s="81">
        <v>202820.0</v>
      </c>
      <c r="K3086" s="81">
        <v>280000.0</v>
      </c>
      <c r="L3086" s="82">
        <v>0.170018281535649</v>
      </c>
      <c r="N3086" s="83">
        <f t="shared" si="1"/>
        <v>0.1700182815</v>
      </c>
      <c r="O3086" s="83">
        <f t="shared" si="2"/>
        <v>0.1700182815</v>
      </c>
      <c r="Q3086" s="83">
        <f t="shared" si="3"/>
        <v>0.3321071429</v>
      </c>
      <c r="R3086" s="83">
        <f t="shared" si="4"/>
        <v>0.1700182815</v>
      </c>
      <c r="S3086" s="83" t="b">
        <f t="shared" si="5"/>
        <v>0</v>
      </c>
      <c r="T3086" s="72"/>
      <c r="U3086" s="72"/>
      <c r="V3086" s="72"/>
      <c r="W3086" s="72"/>
      <c r="X3086" s="72"/>
      <c r="Y3086" s="72"/>
      <c r="Z3086" s="72"/>
      <c r="AA3086" s="72"/>
      <c r="AB3086" s="72"/>
      <c r="AC3086" s="72"/>
      <c r="AD3086" s="72"/>
      <c r="AE3086" s="72"/>
      <c r="AF3086" s="72"/>
      <c r="AG3086" s="72"/>
      <c r="AH3086" s="72"/>
      <c r="AI3086" s="72"/>
      <c r="AJ3086" s="72"/>
      <c r="AK3086" s="72"/>
    </row>
    <row r="3087" ht="14.25" customHeight="1">
      <c r="A3087" s="78">
        <v>3084.0</v>
      </c>
      <c r="C3087" s="78" t="str">
        <f>VLOOKUP(G3087,[1]Macrodata_CCF!$A$3:$D$55,4,FALSE)</f>
        <v>#ERROR!</v>
      </c>
      <c r="E3087" s="79" t="str">
        <f>VLOOKUP(G3087,[1]Macrodata_CCF!$A$3:$B$55,2,FALSE)</f>
        <v>#ERROR!</v>
      </c>
      <c r="F3087" s="78">
        <v>0.0</v>
      </c>
      <c r="G3087" s="80">
        <v>2.0</v>
      </c>
      <c r="H3087" s="81">
        <v>225405.0</v>
      </c>
      <c r="I3087" s="81">
        <v>270000.0</v>
      </c>
      <c r="J3087" s="81">
        <v>238785.0</v>
      </c>
      <c r="K3087" s="81">
        <v>270000.0</v>
      </c>
      <c r="L3087" s="82">
        <v>0.300033636057854</v>
      </c>
      <c r="N3087" s="83">
        <f t="shared" si="1"/>
        <v>0.3000336361</v>
      </c>
      <c r="O3087" s="83">
        <f t="shared" si="2"/>
        <v>0.3000336361</v>
      </c>
      <c r="Q3087" s="83">
        <f t="shared" si="3"/>
        <v>0.1651666667</v>
      </c>
      <c r="R3087" s="83">
        <f t="shared" si="4"/>
        <v>0.3000336361</v>
      </c>
      <c r="S3087" s="83" t="b">
        <f t="shared" si="5"/>
        <v>0</v>
      </c>
      <c r="T3087" s="72"/>
      <c r="U3087" s="72"/>
      <c r="V3087" s="72"/>
      <c r="W3087" s="72"/>
      <c r="X3087" s="72"/>
      <c r="Y3087" s="72"/>
      <c r="Z3087" s="72"/>
      <c r="AA3087" s="72"/>
      <c r="AB3087" s="72"/>
      <c r="AC3087" s="72"/>
      <c r="AD3087" s="72"/>
      <c r="AE3087" s="72"/>
      <c r="AF3087" s="72"/>
      <c r="AG3087" s="72"/>
      <c r="AH3087" s="72"/>
      <c r="AI3087" s="72"/>
      <c r="AJ3087" s="72"/>
      <c r="AK3087" s="72"/>
    </row>
    <row r="3088" ht="14.25" customHeight="1">
      <c r="A3088" s="78">
        <v>3085.0</v>
      </c>
      <c r="C3088" s="78" t="str">
        <f>VLOOKUP(G3088,[1]Macrodata_CCF!$A$3:$D$55,4,FALSE)</f>
        <v>#ERROR!</v>
      </c>
      <c r="E3088" s="79" t="str">
        <f>VLOOKUP(G3088,[1]Macrodata_CCF!$A$3:$B$55,2,FALSE)</f>
        <v>#ERROR!</v>
      </c>
      <c r="F3088" s="78">
        <v>0.0</v>
      </c>
      <c r="G3088" s="80">
        <v>6.0</v>
      </c>
      <c r="H3088" s="81">
        <v>5815.0</v>
      </c>
      <c r="I3088" s="81">
        <v>40000.0</v>
      </c>
      <c r="J3088" s="81">
        <v>4450.0</v>
      </c>
      <c r="K3088" s="81">
        <v>40000.0</v>
      </c>
      <c r="L3088" s="82">
        <v>-0.03992979376919702</v>
      </c>
      <c r="N3088" s="83">
        <f t="shared" si="1"/>
        <v>-0.03992979377</v>
      </c>
      <c r="O3088" s="83">
        <f t="shared" si="2"/>
        <v>0</v>
      </c>
      <c r="Q3088" s="83">
        <f t="shared" si="3"/>
        <v>0.854625</v>
      </c>
      <c r="R3088" s="83">
        <f t="shared" si="4"/>
        <v>-0.03992979377</v>
      </c>
      <c r="S3088" s="83" t="b">
        <f t="shared" si="5"/>
        <v>0</v>
      </c>
      <c r="T3088" s="72"/>
      <c r="U3088" s="72"/>
      <c r="V3088" s="72"/>
      <c r="W3088" s="72"/>
      <c r="X3088" s="72"/>
      <c r="Y3088" s="72"/>
      <c r="Z3088" s="72"/>
      <c r="AA3088" s="72"/>
      <c r="AB3088" s="72"/>
      <c r="AC3088" s="72"/>
      <c r="AD3088" s="72"/>
      <c r="AE3088" s="72"/>
      <c r="AF3088" s="72"/>
      <c r="AG3088" s="72"/>
      <c r="AH3088" s="72"/>
      <c r="AI3088" s="72"/>
      <c r="AJ3088" s="72"/>
      <c r="AK3088" s="72"/>
    </row>
    <row r="3089" ht="14.25" customHeight="1">
      <c r="A3089" s="78">
        <v>3086.0</v>
      </c>
      <c r="C3089" s="78" t="str">
        <f>VLOOKUP(G3089,[1]Macrodata_CCF!$A$3:$D$55,4,FALSE)</f>
        <v>#ERROR!</v>
      </c>
      <c r="E3089" s="79" t="str">
        <f>VLOOKUP(G3089,[1]Macrodata_CCF!$A$3:$B$55,2,FALSE)</f>
        <v>#ERROR!</v>
      </c>
      <c r="F3089" s="78">
        <v>1.0</v>
      </c>
      <c r="G3089" s="80">
        <v>9.0</v>
      </c>
      <c r="H3089" s="81">
        <v>199300.0</v>
      </c>
      <c r="I3089" s="81">
        <v>380000.0</v>
      </c>
      <c r="J3089" s="81">
        <v>275195.0</v>
      </c>
      <c r="K3089" s="81">
        <v>380000.0</v>
      </c>
      <c r="L3089" s="82">
        <v>0.420005534034311</v>
      </c>
      <c r="N3089" s="83">
        <f t="shared" si="1"/>
        <v>0.420005534</v>
      </c>
      <c r="O3089" s="83">
        <f t="shared" si="2"/>
        <v>0.420005534</v>
      </c>
      <c r="Q3089" s="83">
        <f t="shared" si="3"/>
        <v>0.4755263158</v>
      </c>
      <c r="R3089" s="83">
        <f t="shared" si="4"/>
        <v>0.420005534</v>
      </c>
      <c r="S3089" s="83" t="b">
        <f t="shared" si="5"/>
        <v>0</v>
      </c>
      <c r="T3089" s="72"/>
      <c r="U3089" s="72"/>
      <c r="V3089" s="72"/>
      <c r="W3089" s="72"/>
      <c r="X3089" s="72"/>
      <c r="Y3089" s="72"/>
      <c r="Z3089" s="72"/>
      <c r="AA3089" s="72"/>
      <c r="AB3089" s="72"/>
      <c r="AC3089" s="72"/>
      <c r="AD3089" s="72"/>
      <c r="AE3089" s="72"/>
      <c r="AF3089" s="72"/>
      <c r="AG3089" s="72"/>
      <c r="AH3089" s="72"/>
      <c r="AI3089" s="72"/>
      <c r="AJ3089" s="72"/>
      <c r="AK3089" s="72"/>
    </row>
    <row r="3090" ht="14.25" customHeight="1">
      <c r="A3090" s="78">
        <v>3087.0</v>
      </c>
      <c r="C3090" s="78" t="str">
        <f>VLOOKUP(G3090,[1]Macrodata_CCF!$A$3:$D$55,4,FALSE)</f>
        <v>#ERROR!</v>
      </c>
      <c r="E3090" s="79" t="str">
        <f>VLOOKUP(G3090,[1]Macrodata_CCF!$A$3:$B$55,2,FALSE)</f>
        <v>#ERROR!</v>
      </c>
      <c r="F3090" s="78">
        <v>0.0</v>
      </c>
      <c r="G3090" s="80">
        <v>39.0</v>
      </c>
      <c r="H3090" s="81">
        <v>513215.0</v>
      </c>
      <c r="I3090" s="81">
        <v>630000.0</v>
      </c>
      <c r="J3090" s="81">
        <v>480515.0</v>
      </c>
      <c r="K3090" s="81">
        <v>1197000.0</v>
      </c>
      <c r="L3090" s="82">
        <v>-0.2800017125487006</v>
      </c>
      <c r="N3090" s="83">
        <f t="shared" si="1"/>
        <v>-0.2800017125</v>
      </c>
      <c r="O3090" s="83">
        <f t="shared" si="2"/>
        <v>0</v>
      </c>
      <c r="Q3090" s="83">
        <f t="shared" si="3"/>
        <v>0.1853730159</v>
      </c>
      <c r="R3090" s="83">
        <f t="shared" si="4"/>
        <v>-0.2800017125</v>
      </c>
      <c r="S3090" s="83" t="b">
        <f t="shared" si="5"/>
        <v>0</v>
      </c>
      <c r="T3090" s="72"/>
      <c r="U3090" s="72"/>
      <c r="V3090" s="72"/>
      <c r="W3090" s="72"/>
      <c r="X3090" s="72"/>
      <c r="Y3090" s="72"/>
      <c r="Z3090" s="72"/>
      <c r="AA3090" s="72"/>
      <c r="AB3090" s="72"/>
      <c r="AC3090" s="72"/>
      <c r="AD3090" s="72"/>
      <c r="AE3090" s="72"/>
      <c r="AF3090" s="72"/>
      <c r="AG3090" s="72"/>
      <c r="AH3090" s="72"/>
      <c r="AI3090" s="72"/>
      <c r="AJ3090" s="72"/>
      <c r="AK3090" s="72"/>
    </row>
    <row r="3091" ht="14.25" customHeight="1">
      <c r="A3091" s="78">
        <v>3088.0</v>
      </c>
      <c r="C3091" s="78" t="str">
        <f>VLOOKUP(G3091,[1]Macrodata_CCF!$A$3:$D$55,4,FALSE)</f>
        <v>#ERROR!</v>
      </c>
      <c r="E3091" s="79" t="str">
        <f>VLOOKUP(G3091,[1]Macrodata_CCF!$A$3:$B$55,2,FALSE)</f>
        <v>#ERROR!</v>
      </c>
      <c r="F3091" s="78">
        <v>1.0</v>
      </c>
      <c r="G3091" s="80">
        <v>51.0</v>
      </c>
      <c r="H3091" s="81">
        <v>22915.0</v>
      </c>
      <c r="I3091" s="81">
        <v>380000.0</v>
      </c>
      <c r="J3091" s="81">
        <v>387600.0</v>
      </c>
      <c r="K3091" s="81">
        <v>380000.0</v>
      </c>
      <c r="L3091" s="82">
        <v>1.021283447918563</v>
      </c>
      <c r="N3091" s="83">
        <f t="shared" si="1"/>
        <v>1.021283448</v>
      </c>
      <c r="O3091" s="83">
        <f t="shared" si="2"/>
        <v>1</v>
      </c>
      <c r="Q3091" s="83">
        <f t="shared" si="3"/>
        <v>0.9396973684</v>
      </c>
      <c r="R3091" s="83">
        <f t="shared" si="4"/>
        <v>1.021283448</v>
      </c>
      <c r="S3091" s="83" t="b">
        <f t="shared" si="5"/>
        <v>0</v>
      </c>
      <c r="T3091" s="72"/>
      <c r="U3091" s="72"/>
      <c r="V3091" s="72"/>
      <c r="W3091" s="72"/>
      <c r="X3091" s="72"/>
      <c r="Y3091" s="72"/>
      <c r="Z3091" s="72"/>
      <c r="AA3091" s="72"/>
      <c r="AB3091" s="72"/>
      <c r="AC3091" s="72"/>
      <c r="AD3091" s="72"/>
      <c r="AE3091" s="72"/>
      <c r="AF3091" s="72"/>
      <c r="AG3091" s="72"/>
      <c r="AH3091" s="72"/>
      <c r="AI3091" s="72"/>
      <c r="AJ3091" s="72"/>
      <c r="AK3091" s="72"/>
    </row>
    <row r="3092" ht="14.25" customHeight="1">
      <c r="A3092" s="78">
        <v>3089.0</v>
      </c>
      <c r="C3092" s="78" t="str">
        <f>VLOOKUP(G3092,[1]Macrodata_CCF!$A$3:$D$55,4,FALSE)</f>
        <v>#ERROR!</v>
      </c>
      <c r="E3092" s="79" t="str">
        <f>VLOOKUP(G3092,[1]Macrodata_CCF!$A$3:$B$55,2,FALSE)</f>
        <v>#ERROR!</v>
      </c>
      <c r="F3092" s="78">
        <v>1.0</v>
      </c>
      <c r="G3092" s="80">
        <v>23.0</v>
      </c>
      <c r="H3092" s="81">
        <v>921755.0</v>
      </c>
      <c r="I3092" s="81">
        <v>980000.0</v>
      </c>
      <c r="J3092" s="81">
        <v>945055.0</v>
      </c>
      <c r="K3092" s="81">
        <v>980000.0</v>
      </c>
      <c r="L3092" s="82">
        <v>0.4000343377113915</v>
      </c>
      <c r="N3092" s="83">
        <f t="shared" si="1"/>
        <v>0.4000343377</v>
      </c>
      <c r="O3092" s="83">
        <f t="shared" si="2"/>
        <v>0.4000343377</v>
      </c>
      <c r="Q3092" s="83">
        <f t="shared" si="3"/>
        <v>0.05943367347</v>
      </c>
      <c r="R3092" s="83">
        <f t="shared" si="4"/>
        <v>0.0237755102</v>
      </c>
      <c r="S3092" s="83" t="b">
        <f t="shared" si="5"/>
        <v>0</v>
      </c>
      <c r="T3092" s="72"/>
      <c r="U3092" s="72"/>
      <c r="V3092" s="72"/>
      <c r="W3092" s="72"/>
      <c r="X3092" s="72"/>
      <c r="Y3092" s="72"/>
      <c r="Z3092" s="72"/>
      <c r="AA3092" s="72"/>
      <c r="AB3092" s="72"/>
      <c r="AC3092" s="72"/>
      <c r="AD3092" s="72"/>
      <c r="AE3092" s="72"/>
      <c r="AF3092" s="72"/>
      <c r="AG3092" s="72"/>
      <c r="AH3092" s="72"/>
      <c r="AI3092" s="72"/>
      <c r="AJ3092" s="72"/>
      <c r="AK3092" s="72"/>
    </row>
    <row r="3093" ht="14.25" customHeight="1">
      <c r="A3093" s="78">
        <v>3090.0</v>
      </c>
      <c r="C3093" s="78" t="str">
        <f>VLOOKUP(G3093,[1]Macrodata_CCF!$A$3:$D$55,4,FALSE)</f>
        <v>#ERROR!</v>
      </c>
      <c r="E3093" s="79" t="str">
        <f>VLOOKUP(G3093,[1]Macrodata_CCF!$A$3:$B$55,2,FALSE)</f>
        <v>#ERROR!</v>
      </c>
      <c r="F3093" s="78">
        <v>0.0</v>
      </c>
      <c r="G3093" s="80">
        <v>7.0</v>
      </c>
      <c r="H3093" s="81">
        <v>766515.0</v>
      </c>
      <c r="I3093" s="81">
        <v>850000.0</v>
      </c>
      <c r="J3093" s="81">
        <v>794900.0</v>
      </c>
      <c r="K3093" s="81">
        <v>850000.0</v>
      </c>
      <c r="L3093" s="82">
        <v>0.3400011978199677</v>
      </c>
      <c r="N3093" s="83">
        <f t="shared" si="1"/>
        <v>0.3400011978</v>
      </c>
      <c r="O3093" s="83">
        <f t="shared" si="2"/>
        <v>0.3400011978</v>
      </c>
      <c r="Q3093" s="83">
        <f t="shared" si="3"/>
        <v>0.09821764706</v>
      </c>
      <c r="R3093" s="83">
        <f t="shared" si="4"/>
        <v>0.03339411765</v>
      </c>
      <c r="S3093" s="83" t="b">
        <f t="shared" si="5"/>
        <v>0</v>
      </c>
      <c r="T3093" s="72"/>
      <c r="U3093" s="72"/>
      <c r="V3093" s="72"/>
      <c r="W3093" s="72"/>
      <c r="X3093" s="72"/>
      <c r="Y3093" s="72"/>
      <c r="Z3093" s="72"/>
      <c r="AA3093" s="72"/>
      <c r="AB3093" s="72"/>
      <c r="AC3093" s="72"/>
      <c r="AD3093" s="72"/>
      <c r="AE3093" s="72"/>
      <c r="AF3093" s="72"/>
      <c r="AG3093" s="72"/>
      <c r="AH3093" s="72"/>
      <c r="AI3093" s="72"/>
      <c r="AJ3093" s="72"/>
      <c r="AK3093" s="72"/>
    </row>
    <row r="3094" ht="14.25" customHeight="1">
      <c r="A3094" s="78">
        <v>3091.0</v>
      </c>
      <c r="C3094" s="78" t="str">
        <f>VLOOKUP(G3094,[1]Macrodata_CCF!$A$3:$D$55,4,FALSE)</f>
        <v>#ERROR!</v>
      </c>
      <c r="E3094" s="79" t="str">
        <f>VLOOKUP(G3094,[1]Macrodata_CCF!$A$3:$B$55,2,FALSE)</f>
        <v>#ERROR!</v>
      </c>
      <c r="F3094" s="78">
        <v>0.0</v>
      </c>
      <c r="G3094" s="80">
        <v>29.0</v>
      </c>
      <c r="H3094" s="81">
        <v>194640.0</v>
      </c>
      <c r="I3094" s="81">
        <v>450000.0</v>
      </c>
      <c r="J3094" s="81">
        <v>232945.0</v>
      </c>
      <c r="K3094" s="81">
        <v>450000.0</v>
      </c>
      <c r="L3094" s="82">
        <v>0.1500039160401002</v>
      </c>
      <c r="N3094" s="83">
        <f t="shared" si="1"/>
        <v>0.150003916</v>
      </c>
      <c r="O3094" s="83">
        <f t="shared" si="2"/>
        <v>0.150003916</v>
      </c>
      <c r="Q3094" s="83">
        <f t="shared" si="3"/>
        <v>0.5674666667</v>
      </c>
      <c r="R3094" s="83">
        <f t="shared" si="4"/>
        <v>0.150003916</v>
      </c>
      <c r="S3094" s="83" t="b">
        <f t="shared" si="5"/>
        <v>0</v>
      </c>
      <c r="T3094" s="72"/>
      <c r="U3094" s="72"/>
      <c r="V3094" s="72"/>
      <c r="W3094" s="72"/>
      <c r="X3094" s="72"/>
      <c r="Y3094" s="72"/>
      <c r="Z3094" s="72"/>
      <c r="AA3094" s="72"/>
      <c r="AB3094" s="72"/>
      <c r="AC3094" s="72"/>
      <c r="AD3094" s="72"/>
      <c r="AE3094" s="72"/>
      <c r="AF3094" s="72"/>
      <c r="AG3094" s="72"/>
      <c r="AH3094" s="72"/>
      <c r="AI3094" s="72"/>
      <c r="AJ3094" s="72"/>
      <c r="AK3094" s="72"/>
    </row>
    <row r="3095" ht="14.25" customHeight="1">
      <c r="A3095" s="78">
        <v>3092.0</v>
      </c>
      <c r="C3095" s="78" t="str">
        <f>VLOOKUP(G3095,[1]Macrodata_CCF!$A$3:$D$55,4,FALSE)</f>
        <v>#ERROR!</v>
      </c>
      <c r="E3095" s="79" t="str">
        <f>VLOOKUP(G3095,[1]Macrodata_CCF!$A$3:$B$55,2,FALSE)</f>
        <v>#ERROR!</v>
      </c>
      <c r="F3095" s="78">
        <v>0.0</v>
      </c>
      <c r="G3095" s="80">
        <v>17.0</v>
      </c>
      <c r="H3095" s="81">
        <v>343190.0</v>
      </c>
      <c r="I3095" s="81">
        <v>390000.0</v>
      </c>
      <c r="J3095" s="81">
        <v>351615.0</v>
      </c>
      <c r="K3095" s="81">
        <v>390000.0</v>
      </c>
      <c r="L3095" s="82">
        <v>0.1799829096346934</v>
      </c>
      <c r="N3095" s="83">
        <f t="shared" si="1"/>
        <v>0.1799829096</v>
      </c>
      <c r="O3095" s="83">
        <f t="shared" si="2"/>
        <v>0.1799829096</v>
      </c>
      <c r="Q3095" s="83">
        <f t="shared" si="3"/>
        <v>0.120025641</v>
      </c>
      <c r="R3095" s="83">
        <f t="shared" si="4"/>
        <v>0.1799829096</v>
      </c>
      <c r="S3095" s="83" t="b">
        <f t="shared" si="5"/>
        <v>0</v>
      </c>
      <c r="T3095" s="72"/>
      <c r="U3095" s="72"/>
      <c r="V3095" s="72"/>
      <c r="W3095" s="72"/>
      <c r="X3095" s="72"/>
      <c r="Y3095" s="72"/>
      <c r="Z3095" s="72"/>
      <c r="AA3095" s="72"/>
      <c r="AB3095" s="72"/>
      <c r="AC3095" s="72"/>
      <c r="AD3095" s="72"/>
      <c r="AE3095" s="72"/>
      <c r="AF3095" s="72"/>
      <c r="AG3095" s="72"/>
      <c r="AH3095" s="72"/>
      <c r="AI3095" s="72"/>
      <c r="AJ3095" s="72"/>
      <c r="AK3095" s="72"/>
    </row>
    <row r="3096" ht="14.25" customHeight="1">
      <c r="A3096" s="78">
        <v>3093.0</v>
      </c>
      <c r="C3096" s="78" t="str">
        <f>VLOOKUP(G3096,[1]Macrodata_CCF!$A$3:$D$55,4,FALSE)</f>
        <v>#ERROR!</v>
      </c>
      <c r="E3096" s="79" t="str">
        <f>VLOOKUP(G3096,[1]Macrodata_CCF!$A$3:$B$55,2,FALSE)</f>
        <v>#ERROR!</v>
      </c>
      <c r="F3096" s="78">
        <v>0.0</v>
      </c>
      <c r="G3096" s="80">
        <v>36.0</v>
      </c>
      <c r="H3096" s="81">
        <v>376875.0</v>
      </c>
      <c r="I3096" s="81">
        <v>460000.0</v>
      </c>
      <c r="J3096" s="81">
        <v>388515.0</v>
      </c>
      <c r="K3096" s="81">
        <v>460000.0</v>
      </c>
      <c r="L3096" s="82">
        <v>0.1400300751879699</v>
      </c>
      <c r="N3096" s="83">
        <f t="shared" si="1"/>
        <v>0.1400300752</v>
      </c>
      <c r="O3096" s="83">
        <f t="shared" si="2"/>
        <v>0.1400300752</v>
      </c>
      <c r="Q3096" s="83">
        <f t="shared" si="3"/>
        <v>0.1807065217</v>
      </c>
      <c r="R3096" s="83">
        <f t="shared" si="4"/>
        <v>0.1400300752</v>
      </c>
      <c r="S3096" s="83" t="b">
        <f t="shared" si="5"/>
        <v>0</v>
      </c>
      <c r="T3096" s="72"/>
      <c r="U3096" s="72"/>
      <c r="V3096" s="72"/>
      <c r="W3096" s="72"/>
      <c r="X3096" s="72"/>
      <c r="Y3096" s="72"/>
      <c r="Z3096" s="72"/>
      <c r="AA3096" s="72"/>
      <c r="AB3096" s="72"/>
      <c r="AC3096" s="72"/>
      <c r="AD3096" s="72"/>
      <c r="AE3096" s="72"/>
      <c r="AF3096" s="72"/>
      <c r="AG3096" s="72"/>
      <c r="AH3096" s="72"/>
      <c r="AI3096" s="72"/>
      <c r="AJ3096" s="72"/>
      <c r="AK3096" s="72"/>
    </row>
    <row r="3097" ht="14.25" customHeight="1">
      <c r="A3097" s="78">
        <v>3094.0</v>
      </c>
      <c r="C3097" s="78" t="str">
        <f>VLOOKUP(G3097,[1]Macrodata_CCF!$A$3:$D$55,4,FALSE)</f>
        <v>#ERROR!</v>
      </c>
      <c r="E3097" s="79" t="str">
        <f>VLOOKUP(G3097,[1]Macrodata_CCF!$A$3:$B$55,2,FALSE)</f>
        <v>#ERROR!</v>
      </c>
      <c r="F3097" s="78">
        <v>0.0</v>
      </c>
      <c r="G3097" s="80">
        <v>40.0</v>
      </c>
      <c r="H3097" s="81">
        <v>360290.0</v>
      </c>
      <c r="I3097" s="81">
        <v>800000.0</v>
      </c>
      <c r="J3097" s="81">
        <v>373480.0</v>
      </c>
      <c r="K3097" s="81">
        <v>800000.0</v>
      </c>
      <c r="L3097" s="82">
        <v>0.0299970435059471</v>
      </c>
      <c r="N3097" s="83">
        <f t="shared" si="1"/>
        <v>0.02999704351</v>
      </c>
      <c r="O3097" s="83">
        <f t="shared" si="2"/>
        <v>0.02999704351</v>
      </c>
      <c r="Q3097" s="83">
        <f t="shared" si="3"/>
        <v>0.5496375</v>
      </c>
      <c r="R3097" s="83">
        <f t="shared" si="4"/>
        <v>0.02999704351</v>
      </c>
      <c r="S3097" s="83" t="b">
        <f t="shared" si="5"/>
        <v>0</v>
      </c>
      <c r="T3097" s="72"/>
      <c r="U3097" s="72"/>
      <c r="V3097" s="72"/>
      <c r="W3097" s="72"/>
      <c r="X3097" s="72"/>
      <c r="Y3097" s="72"/>
      <c r="Z3097" s="72"/>
      <c r="AA3097" s="72"/>
      <c r="AB3097" s="72"/>
      <c r="AC3097" s="72"/>
      <c r="AD3097" s="72"/>
      <c r="AE3097" s="72"/>
      <c r="AF3097" s="72"/>
      <c r="AG3097" s="72"/>
      <c r="AH3097" s="72"/>
      <c r="AI3097" s="72"/>
      <c r="AJ3097" s="72"/>
      <c r="AK3097" s="72"/>
    </row>
    <row r="3098" ht="14.25" customHeight="1">
      <c r="A3098" s="78">
        <v>3095.0</v>
      </c>
      <c r="C3098" s="78" t="str">
        <f>VLOOKUP(G3098,[1]Macrodata_CCF!$A$3:$D$55,4,FALSE)</f>
        <v>#ERROR!</v>
      </c>
      <c r="E3098" s="79" t="str">
        <f>VLOOKUP(G3098,[1]Macrodata_CCF!$A$3:$B$55,2,FALSE)</f>
        <v>#ERROR!</v>
      </c>
      <c r="F3098" s="78">
        <v>0.0</v>
      </c>
      <c r="G3098" s="80">
        <v>13.0</v>
      </c>
      <c r="H3098" s="81">
        <v>180840.0</v>
      </c>
      <c r="I3098" s="81">
        <v>990000.0</v>
      </c>
      <c r="J3098" s="81">
        <v>294120.0</v>
      </c>
      <c r="K3098" s="81">
        <v>990000.0</v>
      </c>
      <c r="L3098" s="82">
        <v>0.1399970339611449</v>
      </c>
      <c r="N3098" s="83">
        <f t="shared" si="1"/>
        <v>0.139997034</v>
      </c>
      <c r="O3098" s="83">
        <f t="shared" si="2"/>
        <v>0.139997034</v>
      </c>
      <c r="Q3098" s="83">
        <f t="shared" si="3"/>
        <v>0.8173333333</v>
      </c>
      <c r="R3098" s="83">
        <f t="shared" si="4"/>
        <v>0.139997034</v>
      </c>
      <c r="S3098" s="83" t="b">
        <f t="shared" si="5"/>
        <v>0</v>
      </c>
      <c r="T3098" s="72"/>
      <c r="U3098" s="72"/>
      <c r="V3098" s="72"/>
      <c r="W3098" s="72"/>
      <c r="X3098" s="72"/>
      <c r="Y3098" s="72"/>
      <c r="Z3098" s="72"/>
      <c r="AA3098" s="72"/>
      <c r="AB3098" s="72"/>
      <c r="AC3098" s="72"/>
      <c r="AD3098" s="72"/>
      <c r="AE3098" s="72"/>
      <c r="AF3098" s="72"/>
      <c r="AG3098" s="72"/>
      <c r="AH3098" s="72"/>
      <c r="AI3098" s="72"/>
      <c r="AJ3098" s="72"/>
      <c r="AK3098" s="72"/>
    </row>
    <row r="3099" ht="14.25" customHeight="1">
      <c r="A3099" s="78">
        <v>3096.0</v>
      </c>
      <c r="C3099" s="78" t="str">
        <f>VLOOKUP(G3099,[1]Macrodata_CCF!$A$3:$D$55,4,FALSE)</f>
        <v>#ERROR!</v>
      </c>
      <c r="E3099" s="79" t="str">
        <f>VLOOKUP(G3099,[1]Macrodata_CCF!$A$3:$B$55,2,FALSE)</f>
        <v>#ERROR!</v>
      </c>
      <c r="F3099" s="78">
        <v>0.0</v>
      </c>
      <c r="G3099" s="80">
        <v>9.0</v>
      </c>
      <c r="H3099" s="81">
        <v>429540.0</v>
      </c>
      <c r="I3099" s="81">
        <v>470000.0</v>
      </c>
      <c r="J3099" s="81">
        <v>439655.0</v>
      </c>
      <c r="K3099" s="81">
        <v>470000.0</v>
      </c>
      <c r="L3099" s="82">
        <v>0.25</v>
      </c>
      <c r="N3099" s="83">
        <f t="shared" si="1"/>
        <v>0.25</v>
      </c>
      <c r="O3099" s="83">
        <f t="shared" si="2"/>
        <v>0.25</v>
      </c>
      <c r="Q3099" s="83">
        <f t="shared" si="3"/>
        <v>0.08608510638</v>
      </c>
      <c r="R3099" s="83">
        <f t="shared" si="4"/>
        <v>0.0215212766</v>
      </c>
      <c r="S3099" s="83" t="b">
        <f t="shared" si="5"/>
        <v>0</v>
      </c>
      <c r="T3099" s="72"/>
      <c r="U3099" s="72"/>
      <c r="V3099" s="72"/>
      <c r="W3099" s="72"/>
      <c r="X3099" s="72"/>
      <c r="Y3099" s="72"/>
      <c r="Z3099" s="72"/>
      <c r="AA3099" s="72"/>
      <c r="AB3099" s="72"/>
      <c r="AC3099" s="72"/>
      <c r="AD3099" s="72"/>
      <c r="AE3099" s="72"/>
      <c r="AF3099" s="72"/>
      <c r="AG3099" s="72"/>
      <c r="AH3099" s="72"/>
      <c r="AI3099" s="72"/>
      <c r="AJ3099" s="72"/>
      <c r="AK3099" s="72"/>
    </row>
    <row r="3100" ht="14.25" customHeight="1">
      <c r="A3100" s="78">
        <v>3097.0</v>
      </c>
      <c r="C3100" s="78" t="str">
        <f>VLOOKUP(G3100,[1]Macrodata_CCF!$A$3:$D$55,4,FALSE)</f>
        <v>#ERROR!</v>
      </c>
      <c r="E3100" s="79" t="str">
        <f>VLOOKUP(G3100,[1]Macrodata_CCF!$A$3:$B$55,2,FALSE)</f>
        <v>#ERROR!</v>
      </c>
      <c r="F3100" s="78">
        <v>0.0</v>
      </c>
      <c r="G3100" s="80">
        <v>13.0</v>
      </c>
      <c r="H3100" s="81">
        <v>97945.0</v>
      </c>
      <c r="I3100" s="81">
        <v>640000.0</v>
      </c>
      <c r="J3100" s="81">
        <v>195515.0</v>
      </c>
      <c r="K3100" s="81">
        <v>640000.0</v>
      </c>
      <c r="L3100" s="82">
        <v>0.1800001844831244</v>
      </c>
      <c r="N3100" s="83">
        <f t="shared" si="1"/>
        <v>0.1800001845</v>
      </c>
      <c r="O3100" s="83">
        <f t="shared" si="2"/>
        <v>0.1800001845</v>
      </c>
      <c r="Q3100" s="83">
        <f t="shared" si="3"/>
        <v>0.8469609375</v>
      </c>
      <c r="R3100" s="83">
        <f t="shared" si="4"/>
        <v>0.1800001845</v>
      </c>
      <c r="S3100" s="83" t="b">
        <f t="shared" si="5"/>
        <v>0</v>
      </c>
      <c r="T3100" s="72"/>
      <c r="U3100" s="72"/>
      <c r="V3100" s="72"/>
      <c r="W3100" s="72"/>
      <c r="X3100" s="72"/>
      <c r="Y3100" s="72"/>
      <c r="Z3100" s="72"/>
      <c r="AA3100" s="72"/>
      <c r="AB3100" s="72"/>
      <c r="AC3100" s="72"/>
      <c r="AD3100" s="72"/>
      <c r="AE3100" s="72"/>
      <c r="AF3100" s="72"/>
      <c r="AG3100" s="72"/>
      <c r="AH3100" s="72"/>
      <c r="AI3100" s="72"/>
      <c r="AJ3100" s="72"/>
      <c r="AK3100" s="72"/>
    </row>
    <row r="3101" ht="14.25" customHeight="1">
      <c r="A3101" s="78">
        <v>3098.0</v>
      </c>
      <c r="C3101" s="78" t="str">
        <f>VLOOKUP(G3101,[1]Macrodata_CCF!$A$3:$D$55,4,FALSE)</f>
        <v>#ERROR!</v>
      </c>
      <c r="E3101" s="79" t="str">
        <f>VLOOKUP(G3101,[1]Macrodata_CCF!$A$3:$B$55,2,FALSE)</f>
        <v>#ERROR!</v>
      </c>
      <c r="F3101" s="78">
        <v>0.0</v>
      </c>
      <c r="G3101" s="80">
        <v>10.0</v>
      </c>
      <c r="H3101" s="81">
        <v>91850.0</v>
      </c>
      <c r="I3101" s="81">
        <v>320000.0</v>
      </c>
      <c r="J3101" s="81">
        <v>176265.0</v>
      </c>
      <c r="K3101" s="81">
        <v>320000.0</v>
      </c>
      <c r="L3101" s="82">
        <v>0.3699978084593469</v>
      </c>
      <c r="N3101" s="83">
        <f t="shared" si="1"/>
        <v>0.3699978085</v>
      </c>
      <c r="O3101" s="83">
        <f t="shared" si="2"/>
        <v>0.3699978085</v>
      </c>
      <c r="Q3101" s="83">
        <f t="shared" si="3"/>
        <v>0.71296875</v>
      </c>
      <c r="R3101" s="83">
        <f t="shared" si="4"/>
        <v>0.3699978085</v>
      </c>
      <c r="S3101" s="83" t="b">
        <f t="shared" si="5"/>
        <v>0</v>
      </c>
      <c r="T3101" s="72"/>
      <c r="U3101" s="72"/>
      <c r="V3101" s="72"/>
      <c r="W3101" s="72"/>
      <c r="X3101" s="72"/>
      <c r="Y3101" s="72"/>
      <c r="Z3101" s="72"/>
      <c r="AA3101" s="72"/>
      <c r="AB3101" s="72"/>
      <c r="AC3101" s="72"/>
      <c r="AD3101" s="72"/>
      <c r="AE3101" s="72"/>
      <c r="AF3101" s="72"/>
      <c r="AG3101" s="72"/>
      <c r="AH3101" s="72"/>
      <c r="AI3101" s="72"/>
      <c r="AJ3101" s="72"/>
      <c r="AK3101" s="72"/>
    </row>
    <row r="3102" ht="14.25" customHeight="1">
      <c r="A3102" s="78">
        <v>3099.0</v>
      </c>
      <c r="C3102" s="78" t="str">
        <f>VLOOKUP(G3102,[1]Macrodata_CCF!$A$3:$D$55,4,FALSE)</f>
        <v>#ERROR!</v>
      </c>
      <c r="E3102" s="79" t="str">
        <f>VLOOKUP(G3102,[1]Macrodata_CCF!$A$3:$B$55,2,FALSE)</f>
        <v>#ERROR!</v>
      </c>
      <c r="F3102" s="78">
        <v>0.0</v>
      </c>
      <c r="G3102" s="80">
        <v>31.0</v>
      </c>
      <c r="H3102" s="81">
        <v>157580.0</v>
      </c>
      <c r="I3102" s="81">
        <v>670000.0</v>
      </c>
      <c r="J3102" s="81">
        <v>254940.0</v>
      </c>
      <c r="K3102" s="81">
        <v>670000.0</v>
      </c>
      <c r="L3102" s="82">
        <v>0.1900003903048281</v>
      </c>
      <c r="N3102" s="83">
        <f t="shared" si="1"/>
        <v>0.1900003903</v>
      </c>
      <c r="O3102" s="83">
        <f t="shared" si="2"/>
        <v>0.1900003903</v>
      </c>
      <c r="Q3102" s="83">
        <f t="shared" si="3"/>
        <v>0.7648059701</v>
      </c>
      <c r="R3102" s="83">
        <f t="shared" si="4"/>
        <v>0.1900003903</v>
      </c>
      <c r="S3102" s="83" t="b">
        <f t="shared" si="5"/>
        <v>0</v>
      </c>
      <c r="T3102" s="72"/>
      <c r="U3102" s="72"/>
      <c r="V3102" s="72"/>
      <c r="W3102" s="72"/>
      <c r="X3102" s="72"/>
      <c r="Y3102" s="72"/>
      <c r="Z3102" s="72"/>
      <c r="AA3102" s="72"/>
      <c r="AB3102" s="72"/>
      <c r="AC3102" s="72"/>
      <c r="AD3102" s="72"/>
      <c r="AE3102" s="72"/>
      <c r="AF3102" s="72"/>
      <c r="AG3102" s="72"/>
      <c r="AH3102" s="72"/>
      <c r="AI3102" s="72"/>
      <c r="AJ3102" s="72"/>
      <c r="AK3102" s="72"/>
    </row>
    <row r="3103" ht="14.25" customHeight="1">
      <c r="A3103" s="78">
        <v>3100.0</v>
      </c>
      <c r="C3103" s="78" t="str">
        <f>VLOOKUP(G3103,[1]Macrodata_CCF!$A$3:$D$55,4,FALSE)</f>
        <v>#ERROR!</v>
      </c>
      <c r="E3103" s="79" t="str">
        <f>VLOOKUP(G3103,[1]Macrodata_CCF!$A$3:$B$55,2,FALSE)</f>
        <v>#ERROR!</v>
      </c>
      <c r="F3103" s="78">
        <v>0.0</v>
      </c>
      <c r="G3103" s="80">
        <v>44.0</v>
      </c>
      <c r="H3103" s="81">
        <v>317260.0</v>
      </c>
      <c r="I3103" s="81">
        <v>360000.0</v>
      </c>
      <c r="J3103" s="81">
        <v>325380.0</v>
      </c>
      <c r="K3103" s="81">
        <v>360000.0</v>
      </c>
      <c r="L3103" s="82">
        <v>0.1899859616284511</v>
      </c>
      <c r="N3103" s="83">
        <f t="shared" si="1"/>
        <v>0.1899859616</v>
      </c>
      <c r="O3103" s="83">
        <f t="shared" si="2"/>
        <v>0.1899859616</v>
      </c>
      <c r="Q3103" s="83">
        <f t="shared" si="3"/>
        <v>0.1187222222</v>
      </c>
      <c r="R3103" s="83">
        <f t="shared" si="4"/>
        <v>0.1899859616</v>
      </c>
      <c r="S3103" s="83" t="b">
        <f t="shared" si="5"/>
        <v>0</v>
      </c>
      <c r="T3103" s="72"/>
      <c r="U3103" s="72"/>
      <c r="V3103" s="72"/>
      <c r="W3103" s="72"/>
      <c r="X3103" s="72"/>
      <c r="Y3103" s="72"/>
      <c r="Z3103" s="72"/>
      <c r="AA3103" s="72"/>
      <c r="AB3103" s="72"/>
      <c r="AC3103" s="72"/>
      <c r="AD3103" s="72"/>
      <c r="AE3103" s="72"/>
      <c r="AF3103" s="72"/>
      <c r="AG3103" s="72"/>
      <c r="AH3103" s="72"/>
      <c r="AI3103" s="72"/>
      <c r="AJ3103" s="72"/>
      <c r="AK3103" s="72"/>
    </row>
    <row r="3104" ht="14.25" customHeight="1">
      <c r="A3104" s="78">
        <v>3101.0</v>
      </c>
      <c r="C3104" s="78" t="str">
        <f>VLOOKUP(G3104,[1]Macrodata_CCF!$A$3:$D$55,4,FALSE)</f>
        <v>#ERROR!</v>
      </c>
      <c r="E3104" s="79" t="str">
        <f>VLOOKUP(G3104,[1]Macrodata_CCF!$A$3:$B$55,2,FALSE)</f>
        <v>#ERROR!</v>
      </c>
      <c r="F3104" s="78">
        <v>0.0</v>
      </c>
      <c r="G3104" s="80">
        <v>46.0</v>
      </c>
      <c r="H3104" s="81">
        <v>2995.0</v>
      </c>
      <c r="I3104" s="81">
        <v>50000.0</v>
      </c>
      <c r="J3104" s="81">
        <v>10515.0</v>
      </c>
      <c r="K3104" s="81">
        <v>75000.0</v>
      </c>
      <c r="L3104" s="82">
        <v>0.1599829805339857</v>
      </c>
      <c r="N3104" s="83">
        <f t="shared" si="1"/>
        <v>0.1599829805</v>
      </c>
      <c r="O3104" s="83">
        <f t="shared" si="2"/>
        <v>0.1599829805</v>
      </c>
      <c r="Q3104" s="83">
        <f t="shared" si="3"/>
        <v>0.9401</v>
      </c>
      <c r="R3104" s="83">
        <f t="shared" si="4"/>
        <v>0.1599829805</v>
      </c>
      <c r="S3104" s="83" t="b">
        <f t="shared" si="5"/>
        <v>0</v>
      </c>
      <c r="T3104" s="72"/>
      <c r="U3104" s="72"/>
      <c r="V3104" s="72"/>
      <c r="W3104" s="72"/>
      <c r="X3104" s="72"/>
      <c r="Y3104" s="72"/>
      <c r="Z3104" s="72"/>
      <c r="AA3104" s="72"/>
      <c r="AB3104" s="72"/>
      <c r="AC3104" s="72"/>
      <c r="AD3104" s="72"/>
      <c r="AE3104" s="72"/>
      <c r="AF3104" s="72"/>
      <c r="AG3104" s="72"/>
      <c r="AH3104" s="72"/>
      <c r="AI3104" s="72"/>
      <c r="AJ3104" s="72"/>
      <c r="AK3104" s="72"/>
    </row>
    <row r="3105" ht="14.25" customHeight="1">
      <c r="A3105" s="78">
        <v>3102.0</v>
      </c>
      <c r="C3105" s="78" t="str">
        <f>VLOOKUP(G3105,[1]Macrodata_CCF!$A$3:$D$55,4,FALSE)</f>
        <v>#ERROR!</v>
      </c>
      <c r="E3105" s="79" t="str">
        <f>VLOOKUP(G3105,[1]Macrodata_CCF!$A$3:$B$55,2,FALSE)</f>
        <v>#ERROR!</v>
      </c>
      <c r="F3105" s="78">
        <v>0.0</v>
      </c>
      <c r="G3105" s="80">
        <v>14.0</v>
      </c>
      <c r="H3105" s="81">
        <v>0.0</v>
      </c>
      <c r="I3105" s="81">
        <v>650000.0</v>
      </c>
      <c r="J3105" s="81">
        <v>123500.0</v>
      </c>
      <c r="K3105" s="81">
        <v>650000.0</v>
      </c>
      <c r="L3105" s="82">
        <v>0.19</v>
      </c>
      <c r="N3105" s="83">
        <f t="shared" si="1"/>
        <v>0.19</v>
      </c>
      <c r="O3105" s="83">
        <f t="shared" si="2"/>
        <v>0.19</v>
      </c>
      <c r="Q3105" s="83">
        <f t="shared" si="3"/>
        <v>1</v>
      </c>
      <c r="R3105" s="83">
        <f t="shared" si="4"/>
        <v>0.19</v>
      </c>
      <c r="S3105" s="83" t="b">
        <f t="shared" si="5"/>
        <v>0</v>
      </c>
      <c r="T3105" s="72"/>
      <c r="U3105" s="72"/>
      <c r="V3105" s="72"/>
      <c r="W3105" s="72"/>
      <c r="X3105" s="72"/>
      <c r="Y3105" s="72"/>
      <c r="Z3105" s="72"/>
      <c r="AA3105" s="72"/>
      <c r="AB3105" s="72"/>
      <c r="AC3105" s="72"/>
      <c r="AD3105" s="72"/>
      <c r="AE3105" s="72"/>
      <c r="AF3105" s="72"/>
      <c r="AG3105" s="72"/>
      <c r="AH3105" s="72"/>
      <c r="AI3105" s="72"/>
      <c r="AJ3105" s="72"/>
      <c r="AK3105" s="72"/>
    </row>
    <row r="3106" ht="14.25" customHeight="1">
      <c r="A3106" s="78">
        <v>3103.0</v>
      </c>
      <c r="C3106" s="78" t="str">
        <f>VLOOKUP(G3106,[1]Macrodata_CCF!$A$3:$D$55,4,FALSE)</f>
        <v>#ERROR!</v>
      </c>
      <c r="E3106" s="79" t="str">
        <f>VLOOKUP(G3106,[1]Macrodata_CCF!$A$3:$B$55,2,FALSE)</f>
        <v>#ERROR!</v>
      </c>
      <c r="F3106" s="78">
        <v>0.0</v>
      </c>
      <c r="G3106" s="80">
        <v>2.0</v>
      </c>
      <c r="H3106" s="81">
        <v>0.0</v>
      </c>
      <c r="I3106" s="81">
        <v>400000.0</v>
      </c>
      <c r="J3106" s="81">
        <v>108000.0</v>
      </c>
      <c r="K3106" s="81">
        <v>400000.0</v>
      </c>
      <c r="L3106" s="82">
        <v>0.27</v>
      </c>
      <c r="N3106" s="83">
        <f t="shared" si="1"/>
        <v>0.27</v>
      </c>
      <c r="O3106" s="83">
        <f t="shared" si="2"/>
        <v>0.27</v>
      </c>
      <c r="Q3106" s="83">
        <f t="shared" si="3"/>
        <v>1</v>
      </c>
      <c r="R3106" s="83">
        <f t="shared" si="4"/>
        <v>0.27</v>
      </c>
      <c r="S3106" s="83" t="b">
        <f t="shared" si="5"/>
        <v>0</v>
      </c>
      <c r="T3106" s="72"/>
      <c r="U3106" s="72"/>
      <c r="V3106" s="72"/>
      <c r="W3106" s="72"/>
      <c r="X3106" s="72"/>
      <c r="Y3106" s="72"/>
      <c r="Z3106" s="72"/>
      <c r="AA3106" s="72"/>
      <c r="AB3106" s="72"/>
      <c r="AC3106" s="72"/>
      <c r="AD3106" s="72"/>
      <c r="AE3106" s="72"/>
      <c r="AF3106" s="72"/>
      <c r="AG3106" s="72"/>
      <c r="AH3106" s="72"/>
      <c r="AI3106" s="72"/>
      <c r="AJ3106" s="72"/>
      <c r="AK3106" s="72"/>
    </row>
    <row r="3107" ht="14.25" customHeight="1">
      <c r="A3107" s="78">
        <v>3104.0</v>
      </c>
      <c r="C3107" s="78" t="str">
        <f>VLOOKUP(G3107,[1]Macrodata_CCF!$A$3:$D$55,4,FALSE)</f>
        <v>#ERROR!</v>
      </c>
      <c r="E3107" s="79" t="str">
        <f>VLOOKUP(G3107,[1]Macrodata_CCF!$A$3:$B$55,2,FALSE)</f>
        <v>#ERROR!</v>
      </c>
      <c r="F3107" s="78">
        <v>0.0</v>
      </c>
      <c r="G3107" s="80">
        <v>40.0</v>
      </c>
      <c r="H3107" s="81">
        <v>606615.0</v>
      </c>
      <c r="I3107" s="81">
        <v>850000.0</v>
      </c>
      <c r="J3107" s="81">
        <v>867000.0</v>
      </c>
      <c r="K3107" s="81">
        <v>850000.0</v>
      </c>
      <c r="L3107" s="82">
        <v>1.069848182920065</v>
      </c>
      <c r="N3107" s="83">
        <f t="shared" si="1"/>
        <v>1.069848183</v>
      </c>
      <c r="O3107" s="83">
        <f t="shared" si="2"/>
        <v>1</v>
      </c>
      <c r="Q3107" s="83">
        <f t="shared" si="3"/>
        <v>0.2863352941</v>
      </c>
      <c r="R3107" s="83">
        <f t="shared" si="4"/>
        <v>1.069848183</v>
      </c>
      <c r="S3107" s="83" t="b">
        <f t="shared" si="5"/>
        <v>0</v>
      </c>
      <c r="T3107" s="72"/>
      <c r="U3107" s="72"/>
      <c r="V3107" s="72"/>
      <c r="W3107" s="72"/>
      <c r="X3107" s="72"/>
      <c r="Y3107" s="72"/>
      <c r="Z3107" s="72"/>
      <c r="AA3107" s="72"/>
      <c r="AB3107" s="72"/>
      <c r="AC3107" s="72"/>
      <c r="AD3107" s="72"/>
      <c r="AE3107" s="72"/>
      <c r="AF3107" s="72"/>
      <c r="AG3107" s="72"/>
      <c r="AH3107" s="72"/>
      <c r="AI3107" s="72"/>
      <c r="AJ3107" s="72"/>
      <c r="AK3107" s="72"/>
    </row>
    <row r="3108" ht="14.25" customHeight="1">
      <c r="A3108" s="78">
        <v>3105.0</v>
      </c>
      <c r="C3108" s="78" t="str">
        <f>VLOOKUP(G3108,[1]Macrodata_CCF!$A$3:$D$55,4,FALSE)</f>
        <v>#ERROR!</v>
      </c>
      <c r="E3108" s="79" t="str">
        <f>VLOOKUP(G3108,[1]Macrodata_CCF!$A$3:$B$55,2,FALSE)</f>
        <v>#ERROR!</v>
      </c>
      <c r="F3108" s="78">
        <v>0.0</v>
      </c>
      <c r="G3108" s="80">
        <v>26.0</v>
      </c>
      <c r="H3108" s="81">
        <v>359310.0</v>
      </c>
      <c r="I3108" s="81">
        <v>420000.0</v>
      </c>
      <c r="J3108" s="81">
        <v>371450.0</v>
      </c>
      <c r="K3108" s="81">
        <v>420000.0</v>
      </c>
      <c r="L3108" s="82">
        <v>0.2000329543582139</v>
      </c>
      <c r="N3108" s="83">
        <f t="shared" si="1"/>
        <v>0.2000329544</v>
      </c>
      <c r="O3108" s="83">
        <f t="shared" si="2"/>
        <v>0.2000329544</v>
      </c>
      <c r="Q3108" s="83">
        <f t="shared" si="3"/>
        <v>0.1445</v>
      </c>
      <c r="R3108" s="83">
        <f t="shared" si="4"/>
        <v>0.2000329544</v>
      </c>
      <c r="S3108" s="83" t="b">
        <f t="shared" si="5"/>
        <v>0</v>
      </c>
      <c r="T3108" s="72"/>
      <c r="U3108" s="72"/>
      <c r="V3108" s="72"/>
      <c r="W3108" s="72"/>
      <c r="X3108" s="72"/>
      <c r="Y3108" s="72"/>
      <c r="Z3108" s="72"/>
      <c r="AA3108" s="72"/>
      <c r="AB3108" s="72"/>
      <c r="AC3108" s="72"/>
      <c r="AD3108" s="72"/>
      <c r="AE3108" s="72"/>
      <c r="AF3108" s="72"/>
      <c r="AG3108" s="72"/>
      <c r="AH3108" s="72"/>
      <c r="AI3108" s="72"/>
      <c r="AJ3108" s="72"/>
      <c r="AK3108" s="72"/>
    </row>
    <row r="3109" ht="14.25" customHeight="1">
      <c r="A3109" s="78">
        <v>3106.0</v>
      </c>
      <c r="C3109" s="78" t="str">
        <f>VLOOKUP(G3109,[1]Macrodata_CCF!$A$3:$D$55,4,FALSE)</f>
        <v>#ERROR!</v>
      </c>
      <c r="E3109" s="79" t="str">
        <f>VLOOKUP(G3109,[1]Macrodata_CCF!$A$3:$B$55,2,FALSE)</f>
        <v>#ERROR!</v>
      </c>
      <c r="F3109" s="78">
        <v>0.0</v>
      </c>
      <c r="G3109" s="80">
        <v>26.0</v>
      </c>
      <c r="H3109" s="81">
        <v>13770.0</v>
      </c>
      <c r="I3109" s="81">
        <v>50000.0</v>
      </c>
      <c r="J3109" s="81">
        <v>19565.0</v>
      </c>
      <c r="K3109" s="81">
        <v>70000.0</v>
      </c>
      <c r="L3109" s="82">
        <v>0.1599503174165057</v>
      </c>
      <c r="N3109" s="83">
        <f t="shared" si="1"/>
        <v>0.1599503174</v>
      </c>
      <c r="O3109" s="83">
        <f t="shared" si="2"/>
        <v>0.1599503174</v>
      </c>
      <c r="Q3109" s="83">
        <f t="shared" si="3"/>
        <v>0.7246</v>
      </c>
      <c r="R3109" s="83">
        <f t="shared" si="4"/>
        <v>0.1599503174</v>
      </c>
      <c r="S3109" s="83" t="b">
        <f t="shared" si="5"/>
        <v>0</v>
      </c>
      <c r="T3109" s="72"/>
      <c r="U3109" s="72"/>
      <c r="V3109" s="72"/>
      <c r="W3109" s="72"/>
      <c r="X3109" s="72"/>
      <c r="Y3109" s="72"/>
      <c r="Z3109" s="72"/>
      <c r="AA3109" s="72"/>
      <c r="AB3109" s="72"/>
      <c r="AC3109" s="72"/>
      <c r="AD3109" s="72"/>
      <c r="AE3109" s="72"/>
      <c r="AF3109" s="72"/>
      <c r="AG3109" s="72"/>
      <c r="AH3109" s="72"/>
      <c r="AI3109" s="72"/>
      <c r="AJ3109" s="72"/>
      <c r="AK3109" s="72"/>
    </row>
    <row r="3110" ht="14.25" customHeight="1">
      <c r="A3110" s="78">
        <v>3107.0</v>
      </c>
      <c r="C3110" s="78" t="str">
        <f>VLOOKUP(G3110,[1]Macrodata_CCF!$A$3:$D$55,4,FALSE)</f>
        <v>#ERROR!</v>
      </c>
      <c r="E3110" s="79" t="str">
        <f>VLOOKUP(G3110,[1]Macrodata_CCF!$A$3:$B$55,2,FALSE)</f>
        <v>#ERROR!</v>
      </c>
      <c r="F3110" s="78">
        <v>0.0</v>
      </c>
      <c r="G3110" s="80">
        <v>44.0</v>
      </c>
      <c r="H3110" s="81">
        <v>0.0</v>
      </c>
      <c r="I3110" s="81">
        <v>720000.0</v>
      </c>
      <c r="J3110" s="81">
        <v>136800.0</v>
      </c>
      <c r="K3110" s="81">
        <v>720000.0</v>
      </c>
      <c r="L3110" s="82">
        <v>0.19</v>
      </c>
      <c r="N3110" s="83">
        <f t="shared" si="1"/>
        <v>0.19</v>
      </c>
      <c r="O3110" s="83">
        <f t="shared" si="2"/>
        <v>0.19</v>
      </c>
      <c r="Q3110" s="83">
        <f t="shared" si="3"/>
        <v>1</v>
      </c>
      <c r="R3110" s="83">
        <f t="shared" si="4"/>
        <v>0.19</v>
      </c>
      <c r="S3110" s="83" t="b">
        <f t="shared" si="5"/>
        <v>0</v>
      </c>
      <c r="T3110" s="72"/>
      <c r="U3110" s="72"/>
      <c r="V3110" s="72"/>
      <c r="W3110" s="72"/>
      <c r="X3110" s="72"/>
      <c r="Y3110" s="72"/>
      <c r="Z3110" s="72"/>
      <c r="AA3110" s="72"/>
      <c r="AB3110" s="72"/>
      <c r="AC3110" s="72"/>
      <c r="AD3110" s="72"/>
      <c r="AE3110" s="72"/>
      <c r="AF3110" s="72"/>
      <c r="AG3110" s="72"/>
      <c r="AH3110" s="72"/>
      <c r="AI3110" s="72"/>
      <c r="AJ3110" s="72"/>
      <c r="AK3110" s="72"/>
    </row>
    <row r="3111" ht="14.25" customHeight="1">
      <c r="A3111" s="78">
        <v>3108.0</v>
      </c>
      <c r="C3111" s="78" t="str">
        <f>VLOOKUP(G3111,[1]Macrodata_CCF!$A$3:$D$55,4,FALSE)</f>
        <v>#ERROR!</v>
      </c>
      <c r="E3111" s="79" t="str">
        <f>VLOOKUP(G3111,[1]Macrodata_CCF!$A$3:$B$55,2,FALSE)</f>
        <v>#ERROR!</v>
      </c>
      <c r="F3111" s="78">
        <v>0.0</v>
      </c>
      <c r="G3111" s="80">
        <v>35.0</v>
      </c>
      <c r="H3111" s="81">
        <v>116805.0</v>
      </c>
      <c r="I3111" s="81">
        <v>950000.0</v>
      </c>
      <c r="J3111" s="81">
        <v>150135.0</v>
      </c>
      <c r="K3111" s="81">
        <v>950000.0</v>
      </c>
      <c r="L3111" s="82">
        <v>0.04000264043831276</v>
      </c>
      <c r="N3111" s="83">
        <f t="shared" si="1"/>
        <v>0.04000264044</v>
      </c>
      <c r="O3111" s="83">
        <f t="shared" si="2"/>
        <v>0.04000264044</v>
      </c>
      <c r="Q3111" s="83">
        <f t="shared" si="3"/>
        <v>0.8770473684</v>
      </c>
      <c r="R3111" s="83">
        <f t="shared" si="4"/>
        <v>0.04000264044</v>
      </c>
      <c r="S3111" s="83" t="b">
        <f t="shared" si="5"/>
        <v>0</v>
      </c>
      <c r="T3111" s="72"/>
      <c r="U3111" s="72"/>
      <c r="V3111" s="72"/>
      <c r="W3111" s="72"/>
      <c r="X3111" s="72"/>
      <c r="Y3111" s="72"/>
      <c r="Z3111" s="72"/>
      <c r="AA3111" s="72"/>
      <c r="AB3111" s="72"/>
      <c r="AC3111" s="72"/>
      <c r="AD3111" s="72"/>
      <c r="AE3111" s="72"/>
      <c r="AF3111" s="72"/>
      <c r="AG3111" s="72"/>
      <c r="AH3111" s="72"/>
      <c r="AI3111" s="72"/>
      <c r="AJ3111" s="72"/>
      <c r="AK3111" s="72"/>
    </row>
    <row r="3112" ht="14.25" customHeight="1">
      <c r="A3112" s="78">
        <v>3109.0</v>
      </c>
      <c r="C3112" s="78" t="str">
        <f>VLOOKUP(G3112,[1]Macrodata_CCF!$A$3:$D$55,4,FALSE)</f>
        <v>#ERROR!</v>
      </c>
      <c r="E3112" s="79" t="str">
        <f>VLOOKUP(G3112,[1]Macrodata_CCF!$A$3:$B$55,2,FALSE)</f>
        <v>#ERROR!</v>
      </c>
      <c r="F3112" s="78">
        <v>0.0</v>
      </c>
      <c r="G3112" s="80">
        <v>11.0</v>
      </c>
      <c r="H3112" s="81">
        <v>14390.0</v>
      </c>
      <c r="I3112" s="81">
        <v>120000.0</v>
      </c>
      <c r="J3112" s="81">
        <v>0.0</v>
      </c>
      <c r="K3112" s="81">
        <v>216000.0</v>
      </c>
      <c r="L3112" s="82">
        <v>-0.1362560363601932</v>
      </c>
      <c r="N3112" s="83">
        <f t="shared" si="1"/>
        <v>-0.1362560364</v>
      </c>
      <c r="O3112" s="83">
        <f t="shared" si="2"/>
        <v>0</v>
      </c>
      <c r="Q3112" s="83">
        <f t="shared" si="3"/>
        <v>0.8800833333</v>
      </c>
      <c r="R3112" s="83">
        <f t="shared" si="4"/>
        <v>-0.1362560364</v>
      </c>
      <c r="S3112" s="83" t="b">
        <f t="shared" si="5"/>
        <v>0</v>
      </c>
      <c r="T3112" s="72"/>
      <c r="U3112" s="72"/>
      <c r="V3112" s="72"/>
      <c r="W3112" s="72"/>
      <c r="X3112" s="72"/>
      <c r="Y3112" s="72"/>
      <c r="Z3112" s="72"/>
      <c r="AA3112" s="72"/>
      <c r="AB3112" s="72"/>
      <c r="AC3112" s="72"/>
      <c r="AD3112" s="72"/>
      <c r="AE3112" s="72"/>
      <c r="AF3112" s="72"/>
      <c r="AG3112" s="72"/>
      <c r="AH3112" s="72"/>
      <c r="AI3112" s="72"/>
      <c r="AJ3112" s="72"/>
      <c r="AK3112" s="72"/>
    </row>
    <row r="3113" ht="14.25" customHeight="1">
      <c r="A3113" s="78">
        <v>3110.0</v>
      </c>
      <c r="C3113" s="78" t="str">
        <f>VLOOKUP(G3113,[1]Macrodata_CCF!$A$3:$D$55,4,FALSE)</f>
        <v>#ERROR!</v>
      </c>
      <c r="E3113" s="79" t="str">
        <f>VLOOKUP(G3113,[1]Macrodata_CCF!$A$3:$B$55,2,FALSE)</f>
        <v>#ERROR!</v>
      </c>
      <c r="F3113" s="78">
        <v>0.0</v>
      </c>
      <c r="G3113" s="80">
        <v>40.0</v>
      </c>
      <c r="H3113" s="81">
        <v>0.0</v>
      </c>
      <c r="I3113" s="81">
        <v>100000.0</v>
      </c>
      <c r="J3113" s="81">
        <v>102000.0</v>
      </c>
      <c r="K3113" s="81">
        <v>100000.0</v>
      </c>
      <c r="L3113" s="82">
        <v>1.02</v>
      </c>
      <c r="N3113" s="83">
        <f t="shared" si="1"/>
        <v>1.02</v>
      </c>
      <c r="O3113" s="83">
        <f t="shared" si="2"/>
        <v>1</v>
      </c>
      <c r="Q3113" s="83">
        <f t="shared" si="3"/>
        <v>1</v>
      </c>
      <c r="R3113" s="83">
        <f t="shared" si="4"/>
        <v>1.02</v>
      </c>
      <c r="S3113" s="83" t="b">
        <f t="shared" si="5"/>
        <v>0</v>
      </c>
      <c r="T3113" s="72"/>
      <c r="U3113" s="72"/>
      <c r="V3113" s="72"/>
      <c r="W3113" s="72"/>
      <c r="X3113" s="72"/>
      <c r="Y3113" s="72"/>
      <c r="Z3113" s="72"/>
      <c r="AA3113" s="72"/>
      <c r="AB3113" s="72"/>
      <c r="AC3113" s="72"/>
      <c r="AD3113" s="72"/>
      <c r="AE3113" s="72"/>
      <c r="AF3113" s="72"/>
      <c r="AG3113" s="72"/>
      <c r="AH3113" s="72"/>
      <c r="AI3113" s="72"/>
      <c r="AJ3113" s="72"/>
      <c r="AK3113" s="72"/>
    </row>
    <row r="3114" ht="14.25" customHeight="1">
      <c r="A3114" s="78">
        <v>3111.0</v>
      </c>
      <c r="C3114" s="78" t="str">
        <f>VLOOKUP(G3114,[1]Macrodata_CCF!$A$3:$D$55,4,FALSE)</f>
        <v>#ERROR!</v>
      </c>
      <c r="E3114" s="79" t="str">
        <f>VLOOKUP(G3114,[1]Macrodata_CCF!$A$3:$B$55,2,FALSE)</f>
        <v>#ERROR!</v>
      </c>
      <c r="F3114" s="78">
        <v>0.0</v>
      </c>
      <c r="G3114" s="80">
        <v>23.0</v>
      </c>
      <c r="H3114" s="81">
        <v>320125.0</v>
      </c>
      <c r="I3114" s="81">
        <v>870000.0</v>
      </c>
      <c r="J3114" s="81">
        <v>408105.0</v>
      </c>
      <c r="K3114" s="81">
        <v>1740000.0</v>
      </c>
      <c r="L3114" s="82">
        <v>0.16</v>
      </c>
      <c r="N3114" s="83">
        <f t="shared" si="1"/>
        <v>0.16</v>
      </c>
      <c r="O3114" s="83">
        <f t="shared" si="2"/>
        <v>0.16</v>
      </c>
      <c r="Q3114" s="83">
        <f t="shared" si="3"/>
        <v>0.6320402299</v>
      </c>
      <c r="R3114" s="83">
        <f t="shared" si="4"/>
        <v>0.16</v>
      </c>
      <c r="S3114" s="83" t="b">
        <f t="shared" si="5"/>
        <v>0</v>
      </c>
      <c r="T3114" s="72"/>
      <c r="U3114" s="72"/>
      <c r="V3114" s="72"/>
      <c r="W3114" s="72"/>
      <c r="X3114" s="72"/>
      <c r="Y3114" s="72"/>
      <c r="Z3114" s="72"/>
      <c r="AA3114" s="72"/>
      <c r="AB3114" s="72"/>
      <c r="AC3114" s="72"/>
      <c r="AD3114" s="72"/>
      <c r="AE3114" s="72"/>
      <c r="AF3114" s="72"/>
      <c r="AG3114" s="72"/>
      <c r="AH3114" s="72"/>
      <c r="AI3114" s="72"/>
      <c r="AJ3114" s="72"/>
      <c r="AK3114" s="72"/>
    </row>
    <row r="3115" ht="14.25" customHeight="1">
      <c r="A3115" s="78">
        <v>3112.0</v>
      </c>
      <c r="C3115" s="78" t="str">
        <f>VLOOKUP(G3115,[1]Macrodata_CCF!$A$3:$D$55,4,FALSE)</f>
        <v>#ERROR!</v>
      </c>
      <c r="E3115" s="79" t="str">
        <f>VLOOKUP(G3115,[1]Macrodata_CCF!$A$3:$B$55,2,FALSE)</f>
        <v>#ERROR!</v>
      </c>
      <c r="F3115" s="78">
        <v>0.0</v>
      </c>
      <c r="G3115" s="80">
        <v>5.0</v>
      </c>
      <c r="H3115" s="81">
        <v>605565.0</v>
      </c>
      <c r="I3115" s="81">
        <v>690000.0</v>
      </c>
      <c r="J3115" s="81">
        <v>630050.0</v>
      </c>
      <c r="K3115" s="81">
        <v>690000.0</v>
      </c>
      <c r="L3115" s="82">
        <v>0.2899863800556641</v>
      </c>
      <c r="N3115" s="83">
        <f t="shared" si="1"/>
        <v>0.2899863801</v>
      </c>
      <c r="O3115" s="83">
        <f t="shared" si="2"/>
        <v>0.2899863801</v>
      </c>
      <c r="Q3115" s="83">
        <f t="shared" si="3"/>
        <v>0.1223695652</v>
      </c>
      <c r="R3115" s="83">
        <f t="shared" si="4"/>
        <v>0.2899863801</v>
      </c>
      <c r="S3115" s="83" t="b">
        <f t="shared" si="5"/>
        <v>0</v>
      </c>
      <c r="T3115" s="72"/>
      <c r="U3115" s="72"/>
      <c r="V3115" s="72"/>
      <c r="W3115" s="72"/>
      <c r="X3115" s="72"/>
      <c r="Y3115" s="72"/>
      <c r="Z3115" s="72"/>
      <c r="AA3115" s="72"/>
      <c r="AB3115" s="72"/>
      <c r="AC3115" s="72"/>
      <c r="AD3115" s="72"/>
      <c r="AE3115" s="72"/>
      <c r="AF3115" s="72"/>
      <c r="AG3115" s="72"/>
      <c r="AH3115" s="72"/>
      <c r="AI3115" s="72"/>
      <c r="AJ3115" s="72"/>
      <c r="AK3115" s="72"/>
    </row>
    <row r="3116" ht="14.25" customHeight="1">
      <c r="A3116" s="78">
        <v>3113.0</v>
      </c>
      <c r="C3116" s="78" t="str">
        <f>VLOOKUP(G3116,[1]Macrodata_CCF!$A$3:$D$55,4,FALSE)</f>
        <v>#ERROR!</v>
      </c>
      <c r="E3116" s="79" t="str">
        <f>VLOOKUP(G3116,[1]Macrodata_CCF!$A$3:$B$55,2,FALSE)</f>
        <v>#ERROR!</v>
      </c>
      <c r="F3116" s="78">
        <v>0.0</v>
      </c>
      <c r="G3116" s="80">
        <v>9.0</v>
      </c>
      <c r="H3116" s="81">
        <v>719345.0</v>
      </c>
      <c r="I3116" s="81">
        <v>940000.0</v>
      </c>
      <c r="J3116" s="81">
        <v>798780.0</v>
      </c>
      <c r="K3116" s="81">
        <v>940000.0</v>
      </c>
      <c r="L3116" s="82">
        <v>0.3599963744306723</v>
      </c>
      <c r="N3116" s="83">
        <f t="shared" si="1"/>
        <v>0.3599963744</v>
      </c>
      <c r="O3116" s="83">
        <f t="shared" si="2"/>
        <v>0.3599963744</v>
      </c>
      <c r="Q3116" s="83">
        <f t="shared" si="3"/>
        <v>0.2347393617</v>
      </c>
      <c r="R3116" s="83">
        <f t="shared" si="4"/>
        <v>0.3599963744</v>
      </c>
      <c r="S3116" s="83" t="b">
        <f t="shared" si="5"/>
        <v>0</v>
      </c>
      <c r="T3116" s="72"/>
      <c r="U3116" s="72"/>
      <c r="V3116" s="72"/>
      <c r="W3116" s="72"/>
      <c r="X3116" s="72"/>
      <c r="Y3116" s="72"/>
      <c r="Z3116" s="72"/>
      <c r="AA3116" s="72"/>
      <c r="AB3116" s="72"/>
      <c r="AC3116" s="72"/>
      <c r="AD3116" s="72"/>
      <c r="AE3116" s="72"/>
      <c r="AF3116" s="72"/>
      <c r="AG3116" s="72"/>
      <c r="AH3116" s="72"/>
      <c r="AI3116" s="72"/>
      <c r="AJ3116" s="72"/>
      <c r="AK3116" s="72"/>
    </row>
    <row r="3117" ht="14.25" customHeight="1">
      <c r="A3117" s="78">
        <v>3114.0</v>
      </c>
      <c r="C3117" s="78" t="str">
        <f>VLOOKUP(G3117,[1]Macrodata_CCF!$A$3:$D$55,4,FALSE)</f>
        <v>#ERROR!</v>
      </c>
      <c r="E3117" s="79" t="str">
        <f>VLOOKUP(G3117,[1]Macrodata_CCF!$A$3:$B$55,2,FALSE)</f>
        <v>#ERROR!</v>
      </c>
      <c r="F3117" s="78">
        <v>0.0</v>
      </c>
      <c r="G3117" s="80">
        <v>10.0</v>
      </c>
      <c r="H3117" s="81">
        <v>186310.0</v>
      </c>
      <c r="I3117" s="81">
        <v>700000.0</v>
      </c>
      <c r="J3117" s="81">
        <v>294185.0</v>
      </c>
      <c r="K3117" s="81">
        <v>700000.0</v>
      </c>
      <c r="L3117" s="82">
        <v>0.2100001946699371</v>
      </c>
      <c r="N3117" s="83">
        <f t="shared" si="1"/>
        <v>0.2100001947</v>
      </c>
      <c r="O3117" s="83">
        <f t="shared" si="2"/>
        <v>0.2100001947</v>
      </c>
      <c r="Q3117" s="83">
        <f t="shared" si="3"/>
        <v>0.7338428571</v>
      </c>
      <c r="R3117" s="83">
        <f t="shared" si="4"/>
        <v>0.2100001947</v>
      </c>
      <c r="S3117" s="83" t="b">
        <f t="shared" si="5"/>
        <v>0</v>
      </c>
      <c r="T3117" s="72"/>
      <c r="U3117" s="72"/>
      <c r="V3117" s="72"/>
      <c r="W3117" s="72"/>
      <c r="X3117" s="72"/>
      <c r="Y3117" s="72"/>
      <c r="Z3117" s="72"/>
      <c r="AA3117" s="72"/>
      <c r="AB3117" s="72"/>
      <c r="AC3117" s="72"/>
      <c r="AD3117" s="72"/>
      <c r="AE3117" s="72"/>
      <c r="AF3117" s="72"/>
      <c r="AG3117" s="72"/>
      <c r="AH3117" s="72"/>
      <c r="AI3117" s="72"/>
      <c r="AJ3117" s="72"/>
      <c r="AK3117" s="72"/>
    </row>
    <row r="3118" ht="14.25" customHeight="1">
      <c r="A3118" s="78">
        <v>3115.0</v>
      </c>
      <c r="C3118" s="78" t="str">
        <f>VLOOKUP(G3118,[1]Macrodata_CCF!$A$3:$D$55,4,FALSE)</f>
        <v>#ERROR!</v>
      </c>
      <c r="E3118" s="79" t="str">
        <f>VLOOKUP(G3118,[1]Macrodata_CCF!$A$3:$B$55,2,FALSE)</f>
        <v>#ERROR!</v>
      </c>
      <c r="F3118" s="78">
        <v>0.0</v>
      </c>
      <c r="G3118" s="80">
        <v>5.0</v>
      </c>
      <c r="H3118" s="81">
        <v>1480.0</v>
      </c>
      <c r="I3118" s="81">
        <v>190000.0</v>
      </c>
      <c r="J3118" s="81">
        <v>67460.0</v>
      </c>
      <c r="K3118" s="81">
        <v>285000.0</v>
      </c>
      <c r="L3118" s="82">
        <v>0.3499893910460429</v>
      </c>
      <c r="N3118" s="83">
        <f t="shared" si="1"/>
        <v>0.349989391</v>
      </c>
      <c r="O3118" s="83">
        <f t="shared" si="2"/>
        <v>0.349989391</v>
      </c>
      <c r="Q3118" s="83">
        <f t="shared" si="3"/>
        <v>0.9922105263</v>
      </c>
      <c r="R3118" s="83">
        <f t="shared" si="4"/>
        <v>0.349989391</v>
      </c>
      <c r="S3118" s="83" t="b">
        <f t="shared" si="5"/>
        <v>0</v>
      </c>
      <c r="T3118" s="72"/>
      <c r="U3118" s="72"/>
      <c r="V3118" s="72"/>
      <c r="W3118" s="72"/>
      <c r="X3118" s="72"/>
      <c r="Y3118" s="72"/>
      <c r="Z3118" s="72"/>
      <c r="AA3118" s="72"/>
      <c r="AB3118" s="72"/>
      <c r="AC3118" s="72"/>
      <c r="AD3118" s="72"/>
      <c r="AE3118" s="72"/>
      <c r="AF3118" s="72"/>
      <c r="AG3118" s="72"/>
      <c r="AH3118" s="72"/>
      <c r="AI3118" s="72"/>
      <c r="AJ3118" s="72"/>
      <c r="AK3118" s="72"/>
    </row>
    <row r="3119" ht="14.25" customHeight="1">
      <c r="A3119" s="78">
        <v>3116.0</v>
      </c>
      <c r="C3119" s="78" t="str">
        <f>VLOOKUP(G3119,[1]Macrodata_CCF!$A$3:$D$55,4,FALSE)</f>
        <v>#ERROR!</v>
      </c>
      <c r="E3119" s="79" t="str">
        <f>VLOOKUP(G3119,[1]Macrodata_CCF!$A$3:$B$55,2,FALSE)</f>
        <v>#ERROR!</v>
      </c>
      <c r="F3119" s="78">
        <v>0.0</v>
      </c>
      <c r="G3119" s="80">
        <v>30.0</v>
      </c>
      <c r="H3119" s="81">
        <v>120140.0</v>
      </c>
      <c r="I3119" s="81">
        <v>210000.0</v>
      </c>
      <c r="J3119" s="81">
        <v>137215.0</v>
      </c>
      <c r="K3119" s="81">
        <v>210000.0</v>
      </c>
      <c r="L3119" s="82">
        <v>0.1900178054751836</v>
      </c>
      <c r="N3119" s="83">
        <f t="shared" si="1"/>
        <v>0.1900178055</v>
      </c>
      <c r="O3119" s="83">
        <f t="shared" si="2"/>
        <v>0.1900178055</v>
      </c>
      <c r="Q3119" s="83">
        <f t="shared" si="3"/>
        <v>0.4279047619</v>
      </c>
      <c r="R3119" s="83">
        <f t="shared" si="4"/>
        <v>0.1900178055</v>
      </c>
      <c r="S3119" s="83" t="b">
        <f t="shared" si="5"/>
        <v>0</v>
      </c>
      <c r="T3119" s="72"/>
      <c r="U3119" s="72"/>
      <c r="V3119" s="72"/>
      <c r="W3119" s="72"/>
      <c r="X3119" s="72"/>
      <c r="Y3119" s="72"/>
      <c r="Z3119" s="72"/>
      <c r="AA3119" s="72"/>
      <c r="AB3119" s="72"/>
      <c r="AC3119" s="72"/>
      <c r="AD3119" s="72"/>
      <c r="AE3119" s="72"/>
      <c r="AF3119" s="72"/>
      <c r="AG3119" s="72"/>
      <c r="AH3119" s="72"/>
      <c r="AI3119" s="72"/>
      <c r="AJ3119" s="72"/>
      <c r="AK3119" s="72"/>
    </row>
    <row r="3120" ht="14.25" customHeight="1">
      <c r="A3120" s="78">
        <v>3117.0</v>
      </c>
      <c r="C3120" s="78" t="str">
        <f>VLOOKUP(G3120,[1]Macrodata_CCF!$A$3:$D$55,4,FALSE)</f>
        <v>#ERROR!</v>
      </c>
      <c r="E3120" s="79" t="str">
        <f>VLOOKUP(G3120,[1]Macrodata_CCF!$A$3:$B$55,2,FALSE)</f>
        <v>#ERROR!</v>
      </c>
      <c r="F3120" s="78">
        <v>1.0</v>
      </c>
      <c r="G3120" s="80">
        <v>24.0</v>
      </c>
      <c r="H3120" s="81">
        <v>81995.0</v>
      </c>
      <c r="I3120" s="81">
        <v>140000.0</v>
      </c>
      <c r="J3120" s="81">
        <v>112740.0</v>
      </c>
      <c r="K3120" s="81">
        <v>140000.0</v>
      </c>
      <c r="L3120" s="82">
        <v>0.5300405137488148</v>
      </c>
      <c r="N3120" s="83">
        <f t="shared" si="1"/>
        <v>0.5300405137</v>
      </c>
      <c r="O3120" s="83">
        <f t="shared" si="2"/>
        <v>0.5300405137</v>
      </c>
      <c r="Q3120" s="83">
        <f t="shared" si="3"/>
        <v>0.4143214286</v>
      </c>
      <c r="R3120" s="83">
        <f t="shared" si="4"/>
        <v>0.5300405137</v>
      </c>
      <c r="S3120" s="83" t="b">
        <f t="shared" si="5"/>
        <v>0</v>
      </c>
      <c r="T3120" s="72"/>
      <c r="U3120" s="72"/>
      <c r="V3120" s="72"/>
      <c r="W3120" s="72"/>
      <c r="X3120" s="72"/>
      <c r="Y3120" s="72"/>
      <c r="Z3120" s="72"/>
      <c r="AA3120" s="72"/>
      <c r="AB3120" s="72"/>
      <c r="AC3120" s="72"/>
      <c r="AD3120" s="72"/>
      <c r="AE3120" s="72"/>
      <c r="AF3120" s="72"/>
      <c r="AG3120" s="72"/>
      <c r="AH3120" s="72"/>
      <c r="AI3120" s="72"/>
      <c r="AJ3120" s="72"/>
      <c r="AK3120" s="72"/>
    </row>
    <row r="3121" ht="14.25" customHeight="1">
      <c r="A3121" s="78">
        <v>3118.0</v>
      </c>
      <c r="C3121" s="78" t="str">
        <f>VLOOKUP(G3121,[1]Macrodata_CCF!$A$3:$D$55,4,FALSE)</f>
        <v>#ERROR!</v>
      </c>
      <c r="E3121" s="79" t="str">
        <f>VLOOKUP(G3121,[1]Macrodata_CCF!$A$3:$B$55,2,FALSE)</f>
        <v>#ERROR!</v>
      </c>
      <c r="F3121" s="78">
        <v>0.0</v>
      </c>
      <c r="G3121" s="80">
        <v>39.0</v>
      </c>
      <c r="H3121" s="81">
        <v>164560.0</v>
      </c>
      <c r="I3121" s="81">
        <v>230000.0</v>
      </c>
      <c r="J3121" s="81">
        <v>234600.0</v>
      </c>
      <c r="K3121" s="81">
        <v>230000.0</v>
      </c>
      <c r="L3121" s="82">
        <v>1.070293398533007</v>
      </c>
      <c r="N3121" s="83">
        <f t="shared" si="1"/>
        <v>1.070293399</v>
      </c>
      <c r="O3121" s="83">
        <f t="shared" si="2"/>
        <v>1</v>
      </c>
      <c r="Q3121" s="83">
        <f t="shared" si="3"/>
        <v>0.2845217391</v>
      </c>
      <c r="R3121" s="83">
        <f t="shared" si="4"/>
        <v>1.070293399</v>
      </c>
      <c r="S3121" s="83" t="b">
        <f t="shared" si="5"/>
        <v>0</v>
      </c>
      <c r="T3121" s="72"/>
      <c r="U3121" s="72"/>
      <c r="V3121" s="72"/>
      <c r="W3121" s="72"/>
      <c r="X3121" s="72"/>
      <c r="Y3121" s="72"/>
      <c r="Z3121" s="72"/>
      <c r="AA3121" s="72"/>
      <c r="AB3121" s="72"/>
      <c r="AC3121" s="72"/>
      <c r="AD3121" s="72"/>
      <c r="AE3121" s="72"/>
      <c r="AF3121" s="72"/>
      <c r="AG3121" s="72"/>
      <c r="AH3121" s="72"/>
      <c r="AI3121" s="72"/>
      <c r="AJ3121" s="72"/>
      <c r="AK3121" s="72"/>
    </row>
    <row r="3122" ht="14.25" customHeight="1">
      <c r="A3122" s="78">
        <v>3119.0</v>
      </c>
      <c r="C3122" s="78" t="str">
        <f>VLOOKUP(G3122,[1]Macrodata_CCF!$A$3:$D$55,4,FALSE)</f>
        <v>#ERROR!</v>
      </c>
      <c r="E3122" s="79" t="str">
        <f>VLOOKUP(G3122,[1]Macrodata_CCF!$A$3:$B$55,2,FALSE)</f>
        <v>#ERROR!</v>
      </c>
      <c r="F3122" s="78">
        <v>0.0</v>
      </c>
      <c r="G3122" s="80">
        <v>1.0</v>
      </c>
      <c r="H3122" s="81">
        <v>20495.0</v>
      </c>
      <c r="I3122" s="81">
        <v>70000.0</v>
      </c>
      <c r="J3122" s="81">
        <v>39305.0</v>
      </c>
      <c r="K3122" s="81">
        <v>70000.0</v>
      </c>
      <c r="L3122" s="82">
        <v>0.37996162003838</v>
      </c>
      <c r="N3122" s="83">
        <f t="shared" si="1"/>
        <v>0.37996162</v>
      </c>
      <c r="O3122" s="83">
        <f t="shared" si="2"/>
        <v>0.37996162</v>
      </c>
      <c r="Q3122" s="83">
        <f t="shared" si="3"/>
        <v>0.7072142857</v>
      </c>
      <c r="R3122" s="83">
        <f t="shared" si="4"/>
        <v>0.37996162</v>
      </c>
      <c r="S3122" s="83" t="b">
        <f t="shared" si="5"/>
        <v>0</v>
      </c>
      <c r="T3122" s="72"/>
      <c r="U3122" s="72"/>
      <c r="V3122" s="72"/>
      <c r="W3122" s="72"/>
      <c r="X3122" s="72"/>
      <c r="Y3122" s="72"/>
      <c r="Z3122" s="72"/>
      <c r="AA3122" s="72"/>
      <c r="AB3122" s="72"/>
      <c r="AC3122" s="72"/>
      <c r="AD3122" s="72"/>
      <c r="AE3122" s="72"/>
      <c r="AF3122" s="72"/>
      <c r="AG3122" s="72"/>
      <c r="AH3122" s="72"/>
      <c r="AI3122" s="72"/>
      <c r="AJ3122" s="72"/>
      <c r="AK3122" s="72"/>
    </row>
    <row r="3123" ht="14.25" customHeight="1">
      <c r="A3123" s="78">
        <v>3120.0</v>
      </c>
      <c r="C3123" s="78" t="str">
        <f>VLOOKUP(G3123,[1]Macrodata_CCF!$A$3:$D$55,4,FALSE)</f>
        <v>#ERROR!</v>
      </c>
      <c r="E3123" s="79" t="str">
        <f>VLOOKUP(G3123,[1]Macrodata_CCF!$A$3:$B$55,2,FALSE)</f>
        <v>#ERROR!</v>
      </c>
      <c r="F3123" s="78">
        <v>0.0</v>
      </c>
      <c r="G3123" s="80">
        <v>25.0</v>
      </c>
      <c r="H3123" s="81">
        <v>371410.0</v>
      </c>
      <c r="I3123" s="81">
        <v>610000.0</v>
      </c>
      <c r="J3123" s="81">
        <v>419130.0</v>
      </c>
      <c r="K3123" s="81">
        <v>610000.0</v>
      </c>
      <c r="L3123" s="82">
        <v>0.2000083825809967</v>
      </c>
      <c r="N3123" s="83">
        <f t="shared" si="1"/>
        <v>0.2000083826</v>
      </c>
      <c r="O3123" s="83">
        <f t="shared" si="2"/>
        <v>0.2000083826</v>
      </c>
      <c r="Q3123" s="83">
        <f t="shared" si="3"/>
        <v>0.3911311475</v>
      </c>
      <c r="R3123" s="83">
        <f t="shared" si="4"/>
        <v>0.2000083826</v>
      </c>
      <c r="S3123" s="83" t="b">
        <f t="shared" si="5"/>
        <v>0</v>
      </c>
      <c r="T3123" s="72"/>
      <c r="U3123" s="72"/>
      <c r="V3123" s="72"/>
      <c r="W3123" s="72"/>
      <c r="X3123" s="72"/>
      <c r="Y3123" s="72"/>
      <c r="Z3123" s="72"/>
      <c r="AA3123" s="72"/>
      <c r="AB3123" s="72"/>
      <c r="AC3123" s="72"/>
      <c r="AD3123" s="72"/>
      <c r="AE3123" s="72"/>
      <c r="AF3123" s="72"/>
      <c r="AG3123" s="72"/>
      <c r="AH3123" s="72"/>
      <c r="AI3123" s="72"/>
      <c r="AJ3123" s="72"/>
      <c r="AK3123" s="72"/>
    </row>
    <row r="3124" ht="14.25" customHeight="1">
      <c r="A3124" s="78">
        <v>3121.0</v>
      </c>
      <c r="C3124" s="78" t="str">
        <f>VLOOKUP(G3124,[1]Macrodata_CCF!$A$3:$D$55,4,FALSE)</f>
        <v>#ERROR!</v>
      </c>
      <c r="E3124" s="79" t="str">
        <f>VLOOKUP(G3124,[1]Macrodata_CCF!$A$3:$B$55,2,FALSE)</f>
        <v>#ERROR!</v>
      </c>
      <c r="F3124" s="78">
        <v>0.0</v>
      </c>
      <c r="G3124" s="80">
        <v>5.0</v>
      </c>
      <c r="H3124" s="81">
        <v>246255.0</v>
      </c>
      <c r="I3124" s="81">
        <v>270000.0</v>
      </c>
      <c r="J3124" s="81">
        <v>254330.0</v>
      </c>
      <c r="K3124" s="81">
        <v>270000.0</v>
      </c>
      <c r="L3124" s="82">
        <v>0.3400715940197936</v>
      </c>
      <c r="N3124" s="83">
        <f t="shared" si="1"/>
        <v>0.340071594</v>
      </c>
      <c r="O3124" s="83">
        <f t="shared" si="2"/>
        <v>0.340071594</v>
      </c>
      <c r="Q3124" s="83">
        <f t="shared" si="3"/>
        <v>0.08794444444</v>
      </c>
      <c r="R3124" s="83">
        <f t="shared" si="4"/>
        <v>0.02990740741</v>
      </c>
      <c r="S3124" s="83" t="b">
        <f t="shared" si="5"/>
        <v>0</v>
      </c>
      <c r="T3124" s="72"/>
      <c r="U3124" s="72"/>
      <c r="V3124" s="72"/>
      <c r="W3124" s="72"/>
      <c r="X3124" s="72"/>
      <c r="Y3124" s="72"/>
      <c r="Z3124" s="72"/>
      <c r="AA3124" s="72"/>
      <c r="AB3124" s="72"/>
      <c r="AC3124" s="72"/>
      <c r="AD3124" s="72"/>
      <c r="AE3124" s="72"/>
      <c r="AF3124" s="72"/>
      <c r="AG3124" s="72"/>
      <c r="AH3124" s="72"/>
      <c r="AI3124" s="72"/>
      <c r="AJ3124" s="72"/>
      <c r="AK3124" s="72"/>
    </row>
    <row r="3125" ht="14.25" customHeight="1">
      <c r="A3125" s="78">
        <v>3122.0</v>
      </c>
      <c r="C3125" s="78" t="str">
        <f>VLOOKUP(G3125,[1]Macrodata_CCF!$A$3:$D$55,4,FALSE)</f>
        <v>#ERROR!</v>
      </c>
      <c r="E3125" s="79" t="str">
        <f>VLOOKUP(G3125,[1]Macrodata_CCF!$A$3:$B$55,2,FALSE)</f>
        <v>#ERROR!</v>
      </c>
      <c r="F3125" s="78">
        <v>0.0</v>
      </c>
      <c r="G3125" s="80">
        <v>42.0</v>
      </c>
      <c r="H3125" s="81">
        <v>79765.0</v>
      </c>
      <c r="I3125" s="81">
        <v>700000.0</v>
      </c>
      <c r="J3125" s="81">
        <v>247230.0</v>
      </c>
      <c r="K3125" s="81">
        <v>700000.0</v>
      </c>
      <c r="L3125" s="82">
        <v>0.2700024990527784</v>
      </c>
      <c r="N3125" s="83">
        <f t="shared" si="1"/>
        <v>0.2700024991</v>
      </c>
      <c r="O3125" s="83">
        <f t="shared" si="2"/>
        <v>0.2700024991</v>
      </c>
      <c r="Q3125" s="83">
        <f t="shared" si="3"/>
        <v>0.88605</v>
      </c>
      <c r="R3125" s="83">
        <f t="shared" si="4"/>
        <v>0.2700024991</v>
      </c>
      <c r="S3125" s="83" t="b">
        <f t="shared" si="5"/>
        <v>0</v>
      </c>
      <c r="T3125" s="72"/>
      <c r="U3125" s="72"/>
      <c r="V3125" s="72"/>
      <c r="W3125" s="72"/>
      <c r="X3125" s="72"/>
      <c r="Y3125" s="72"/>
      <c r="Z3125" s="72"/>
      <c r="AA3125" s="72"/>
      <c r="AB3125" s="72"/>
      <c r="AC3125" s="72"/>
      <c r="AD3125" s="72"/>
      <c r="AE3125" s="72"/>
      <c r="AF3125" s="72"/>
      <c r="AG3125" s="72"/>
      <c r="AH3125" s="72"/>
      <c r="AI3125" s="72"/>
      <c r="AJ3125" s="72"/>
      <c r="AK3125" s="72"/>
    </row>
    <row r="3126" ht="14.25" customHeight="1">
      <c r="A3126" s="78">
        <v>3123.0</v>
      </c>
      <c r="C3126" s="78" t="str">
        <f>VLOOKUP(G3126,[1]Macrodata_CCF!$A$3:$D$55,4,FALSE)</f>
        <v>#ERROR!</v>
      </c>
      <c r="E3126" s="79" t="str">
        <f>VLOOKUP(G3126,[1]Macrodata_CCF!$A$3:$B$55,2,FALSE)</f>
        <v>#ERROR!</v>
      </c>
      <c r="F3126" s="78">
        <v>0.0</v>
      </c>
      <c r="G3126" s="80">
        <v>33.0</v>
      </c>
      <c r="H3126" s="81">
        <v>156800.0</v>
      </c>
      <c r="I3126" s="81">
        <v>210000.0</v>
      </c>
      <c r="J3126" s="81">
        <v>165310.0</v>
      </c>
      <c r="K3126" s="81">
        <v>210000.0</v>
      </c>
      <c r="L3126" s="82">
        <v>0.1599624060150376</v>
      </c>
      <c r="N3126" s="83">
        <f t="shared" si="1"/>
        <v>0.159962406</v>
      </c>
      <c r="O3126" s="83">
        <f t="shared" si="2"/>
        <v>0.159962406</v>
      </c>
      <c r="Q3126" s="83">
        <f t="shared" si="3"/>
        <v>0.2533333333</v>
      </c>
      <c r="R3126" s="83">
        <f t="shared" si="4"/>
        <v>0.159962406</v>
      </c>
      <c r="S3126" s="83" t="b">
        <f t="shared" si="5"/>
        <v>0</v>
      </c>
      <c r="T3126" s="72"/>
      <c r="U3126" s="72"/>
      <c r="V3126" s="72"/>
      <c r="W3126" s="72"/>
      <c r="X3126" s="72"/>
      <c r="Y3126" s="72"/>
      <c r="Z3126" s="72"/>
      <c r="AA3126" s="72"/>
      <c r="AB3126" s="72"/>
      <c r="AC3126" s="72"/>
      <c r="AD3126" s="72"/>
      <c r="AE3126" s="72"/>
      <c r="AF3126" s="72"/>
      <c r="AG3126" s="72"/>
      <c r="AH3126" s="72"/>
      <c r="AI3126" s="72"/>
      <c r="AJ3126" s="72"/>
      <c r="AK3126" s="72"/>
    </row>
    <row r="3127" ht="14.25" customHeight="1">
      <c r="A3127" s="78">
        <v>3124.0</v>
      </c>
      <c r="C3127" s="78" t="str">
        <f>VLOOKUP(G3127,[1]Macrodata_CCF!$A$3:$D$55,4,FALSE)</f>
        <v>#ERROR!</v>
      </c>
      <c r="E3127" s="79" t="str">
        <f>VLOOKUP(G3127,[1]Macrodata_CCF!$A$3:$B$55,2,FALSE)</f>
        <v>#ERROR!</v>
      </c>
      <c r="F3127" s="78">
        <v>0.0</v>
      </c>
      <c r="G3127" s="80">
        <v>41.0</v>
      </c>
      <c r="H3127" s="81">
        <v>273980.0</v>
      </c>
      <c r="I3127" s="81">
        <v>550000.0</v>
      </c>
      <c r="J3127" s="81">
        <v>348505.0</v>
      </c>
      <c r="K3127" s="81">
        <v>550000.0</v>
      </c>
      <c r="L3127" s="82">
        <v>0.26999855082965</v>
      </c>
      <c r="N3127" s="83">
        <f t="shared" si="1"/>
        <v>0.2699985508</v>
      </c>
      <c r="O3127" s="83">
        <f t="shared" si="2"/>
        <v>0.2699985508</v>
      </c>
      <c r="Q3127" s="83">
        <f t="shared" si="3"/>
        <v>0.5018545455</v>
      </c>
      <c r="R3127" s="83">
        <f t="shared" si="4"/>
        <v>0.2699985508</v>
      </c>
      <c r="S3127" s="83" t="b">
        <f t="shared" si="5"/>
        <v>0</v>
      </c>
      <c r="T3127" s="72"/>
      <c r="U3127" s="72"/>
      <c r="V3127" s="72"/>
      <c r="W3127" s="72"/>
      <c r="X3127" s="72"/>
      <c r="Y3127" s="72"/>
      <c r="Z3127" s="72"/>
      <c r="AA3127" s="72"/>
      <c r="AB3127" s="72"/>
      <c r="AC3127" s="72"/>
      <c r="AD3127" s="72"/>
      <c r="AE3127" s="72"/>
      <c r="AF3127" s="72"/>
      <c r="AG3127" s="72"/>
      <c r="AH3127" s="72"/>
      <c r="AI3127" s="72"/>
      <c r="AJ3127" s="72"/>
      <c r="AK3127" s="72"/>
    </row>
    <row r="3128" ht="14.25" customHeight="1">
      <c r="A3128" s="78">
        <v>3125.0</v>
      </c>
      <c r="C3128" s="78" t="str">
        <f>VLOOKUP(G3128,[1]Macrodata_CCF!$A$3:$D$55,4,FALSE)</f>
        <v>#ERROR!</v>
      </c>
      <c r="E3128" s="79" t="str">
        <f>VLOOKUP(G3128,[1]Macrodata_CCF!$A$3:$B$55,2,FALSE)</f>
        <v>#ERROR!</v>
      </c>
      <c r="F3128" s="78">
        <v>0.0</v>
      </c>
      <c r="G3128" s="80">
        <v>16.0</v>
      </c>
      <c r="H3128" s="81">
        <v>541210.0</v>
      </c>
      <c r="I3128" s="81">
        <v>850000.0</v>
      </c>
      <c r="J3128" s="81">
        <v>590615.0</v>
      </c>
      <c r="K3128" s="81">
        <v>850000.0</v>
      </c>
      <c r="L3128" s="82">
        <v>0.1599954661744228</v>
      </c>
      <c r="N3128" s="83">
        <f t="shared" si="1"/>
        <v>0.1599954662</v>
      </c>
      <c r="O3128" s="83">
        <f t="shared" si="2"/>
        <v>0.1599954662</v>
      </c>
      <c r="Q3128" s="83">
        <f t="shared" si="3"/>
        <v>0.3632823529</v>
      </c>
      <c r="R3128" s="83">
        <f t="shared" si="4"/>
        <v>0.1599954662</v>
      </c>
      <c r="S3128" s="83" t="b">
        <f t="shared" si="5"/>
        <v>0</v>
      </c>
      <c r="T3128" s="72"/>
      <c r="U3128" s="72"/>
      <c r="V3128" s="72"/>
      <c r="W3128" s="72"/>
      <c r="X3128" s="72"/>
      <c r="Y3128" s="72"/>
      <c r="Z3128" s="72"/>
      <c r="AA3128" s="72"/>
      <c r="AB3128" s="72"/>
      <c r="AC3128" s="72"/>
      <c r="AD3128" s="72"/>
      <c r="AE3128" s="72"/>
      <c r="AF3128" s="72"/>
      <c r="AG3128" s="72"/>
      <c r="AH3128" s="72"/>
      <c r="AI3128" s="72"/>
      <c r="AJ3128" s="72"/>
      <c r="AK3128" s="72"/>
    </row>
    <row r="3129" ht="14.25" customHeight="1">
      <c r="A3129" s="78">
        <v>3126.0</v>
      </c>
      <c r="C3129" s="78" t="str">
        <f>VLOOKUP(G3129,[1]Macrodata_CCF!$A$3:$D$55,4,FALSE)</f>
        <v>#ERROR!</v>
      </c>
      <c r="E3129" s="79" t="str">
        <f>VLOOKUP(G3129,[1]Macrodata_CCF!$A$3:$B$55,2,FALSE)</f>
        <v>#ERROR!</v>
      </c>
      <c r="F3129" s="78">
        <v>0.0</v>
      </c>
      <c r="G3129" s="80">
        <v>3.0</v>
      </c>
      <c r="H3129" s="81">
        <v>0.0</v>
      </c>
      <c r="I3129" s="81">
        <v>580000.0</v>
      </c>
      <c r="J3129" s="81">
        <v>156600.0</v>
      </c>
      <c r="K3129" s="81">
        <v>580000.0</v>
      </c>
      <c r="L3129" s="82">
        <v>0.27</v>
      </c>
      <c r="N3129" s="83">
        <f t="shared" si="1"/>
        <v>0.27</v>
      </c>
      <c r="O3129" s="83">
        <f t="shared" si="2"/>
        <v>0.27</v>
      </c>
      <c r="Q3129" s="83">
        <f t="shared" si="3"/>
        <v>1</v>
      </c>
      <c r="R3129" s="83">
        <f t="shared" si="4"/>
        <v>0.27</v>
      </c>
      <c r="S3129" s="83" t="b">
        <f t="shared" si="5"/>
        <v>0</v>
      </c>
      <c r="T3129" s="72"/>
      <c r="U3129" s="72"/>
      <c r="V3129" s="72"/>
      <c r="W3129" s="72"/>
      <c r="X3129" s="72"/>
      <c r="Y3129" s="72"/>
      <c r="Z3129" s="72"/>
      <c r="AA3129" s="72"/>
      <c r="AB3129" s="72"/>
      <c r="AC3129" s="72"/>
      <c r="AD3129" s="72"/>
      <c r="AE3129" s="72"/>
      <c r="AF3129" s="72"/>
      <c r="AG3129" s="72"/>
      <c r="AH3129" s="72"/>
      <c r="AI3129" s="72"/>
      <c r="AJ3129" s="72"/>
      <c r="AK3129" s="72"/>
    </row>
    <row r="3130" ht="14.25" customHeight="1">
      <c r="A3130" s="78">
        <v>3127.0</v>
      </c>
      <c r="C3130" s="78" t="str">
        <f>VLOOKUP(G3130,[1]Macrodata_CCF!$A$3:$D$55,4,FALSE)</f>
        <v>#ERROR!</v>
      </c>
      <c r="E3130" s="79" t="str">
        <f>VLOOKUP(G3130,[1]Macrodata_CCF!$A$3:$B$55,2,FALSE)</f>
        <v>#ERROR!</v>
      </c>
      <c r="F3130" s="78">
        <v>0.0</v>
      </c>
      <c r="G3130" s="80">
        <v>3.0</v>
      </c>
      <c r="H3130" s="81">
        <v>443960.0</v>
      </c>
      <c r="I3130" s="81">
        <v>790000.0</v>
      </c>
      <c r="J3130" s="81">
        <v>516630.0</v>
      </c>
      <c r="K3130" s="81">
        <v>790000.0</v>
      </c>
      <c r="L3130" s="82">
        <v>0.2100046237429199</v>
      </c>
      <c r="N3130" s="83">
        <f t="shared" si="1"/>
        <v>0.2100046237</v>
      </c>
      <c r="O3130" s="83">
        <f t="shared" si="2"/>
        <v>0.2100046237</v>
      </c>
      <c r="Q3130" s="83">
        <f t="shared" si="3"/>
        <v>0.4380253165</v>
      </c>
      <c r="R3130" s="83">
        <f t="shared" si="4"/>
        <v>0.2100046237</v>
      </c>
      <c r="S3130" s="83" t="b">
        <f t="shared" si="5"/>
        <v>0</v>
      </c>
      <c r="T3130" s="72"/>
      <c r="U3130" s="72"/>
      <c r="V3130" s="72"/>
      <c r="W3130" s="72"/>
      <c r="X3130" s="72"/>
      <c r="Y3130" s="72"/>
      <c r="Z3130" s="72"/>
      <c r="AA3130" s="72"/>
      <c r="AB3130" s="72"/>
      <c r="AC3130" s="72"/>
      <c r="AD3130" s="72"/>
      <c r="AE3130" s="72"/>
      <c r="AF3130" s="72"/>
      <c r="AG3130" s="72"/>
      <c r="AH3130" s="72"/>
      <c r="AI3130" s="72"/>
      <c r="AJ3130" s="72"/>
      <c r="AK3130" s="72"/>
    </row>
    <row r="3131" ht="14.25" customHeight="1">
      <c r="A3131" s="78">
        <v>3128.0</v>
      </c>
      <c r="C3131" s="78" t="str">
        <f>VLOOKUP(G3131,[1]Macrodata_CCF!$A$3:$D$55,4,FALSE)</f>
        <v>#ERROR!</v>
      </c>
      <c r="E3131" s="79" t="str">
        <f>VLOOKUP(G3131,[1]Macrodata_CCF!$A$3:$B$55,2,FALSE)</f>
        <v>#ERROR!</v>
      </c>
      <c r="F3131" s="78">
        <v>0.0</v>
      </c>
      <c r="G3131" s="80">
        <v>2.0</v>
      </c>
      <c r="H3131" s="81">
        <v>59355.0</v>
      </c>
      <c r="I3131" s="81">
        <v>60000.0</v>
      </c>
      <c r="J3131" s="81">
        <v>59570.0</v>
      </c>
      <c r="K3131" s="81">
        <v>60000.0</v>
      </c>
      <c r="L3131" s="82">
        <v>0.3333333333333333</v>
      </c>
      <c r="N3131" s="83">
        <f t="shared" si="1"/>
        <v>0.3333333333</v>
      </c>
      <c r="O3131" s="83">
        <f t="shared" si="2"/>
        <v>0.3333333333</v>
      </c>
      <c r="Q3131" s="83">
        <f t="shared" si="3"/>
        <v>0.01075</v>
      </c>
      <c r="R3131" s="83">
        <f t="shared" si="4"/>
        <v>0.003583333333</v>
      </c>
      <c r="S3131" s="83" t="b">
        <f t="shared" si="5"/>
        <v>0</v>
      </c>
      <c r="T3131" s="72"/>
      <c r="U3131" s="72"/>
      <c r="V3131" s="72"/>
      <c r="W3131" s="72"/>
      <c r="X3131" s="72"/>
      <c r="Y3131" s="72"/>
      <c r="Z3131" s="72"/>
      <c r="AA3131" s="72"/>
      <c r="AB3131" s="72"/>
      <c r="AC3131" s="72"/>
      <c r="AD3131" s="72"/>
      <c r="AE3131" s="72"/>
      <c r="AF3131" s="72"/>
      <c r="AG3131" s="72"/>
      <c r="AH3131" s="72"/>
      <c r="AI3131" s="72"/>
      <c r="AJ3131" s="72"/>
      <c r="AK3131" s="72"/>
    </row>
    <row r="3132" ht="14.25" customHeight="1">
      <c r="A3132" s="78">
        <v>3129.0</v>
      </c>
      <c r="C3132" s="78" t="str">
        <f>VLOOKUP(G3132,[1]Macrodata_CCF!$A$3:$D$55,4,FALSE)</f>
        <v>#ERROR!</v>
      </c>
      <c r="E3132" s="79" t="str">
        <f>VLOOKUP(G3132,[1]Macrodata_CCF!$A$3:$B$55,2,FALSE)</f>
        <v>#ERROR!</v>
      </c>
      <c r="F3132" s="78">
        <v>0.0</v>
      </c>
      <c r="G3132" s="80">
        <v>45.0</v>
      </c>
      <c r="H3132" s="81">
        <v>164410.0</v>
      </c>
      <c r="I3132" s="81">
        <v>390000.0</v>
      </c>
      <c r="J3132" s="81">
        <v>397800.0</v>
      </c>
      <c r="K3132" s="81">
        <v>390000.0</v>
      </c>
      <c r="L3132" s="82">
        <v>1.034576000709251</v>
      </c>
      <c r="N3132" s="83">
        <f t="shared" si="1"/>
        <v>1.034576001</v>
      </c>
      <c r="O3132" s="83">
        <f t="shared" si="2"/>
        <v>1</v>
      </c>
      <c r="Q3132" s="83">
        <f t="shared" si="3"/>
        <v>0.5784358974</v>
      </c>
      <c r="R3132" s="83">
        <f t="shared" si="4"/>
        <v>1.034576001</v>
      </c>
      <c r="S3132" s="83" t="b">
        <f t="shared" si="5"/>
        <v>0</v>
      </c>
      <c r="T3132" s="72"/>
      <c r="U3132" s="72"/>
      <c r="V3132" s="72"/>
      <c r="W3132" s="72"/>
      <c r="X3132" s="72"/>
      <c r="Y3132" s="72"/>
      <c r="Z3132" s="72"/>
      <c r="AA3132" s="72"/>
      <c r="AB3132" s="72"/>
      <c r="AC3132" s="72"/>
      <c r="AD3132" s="72"/>
      <c r="AE3132" s="72"/>
      <c r="AF3132" s="72"/>
      <c r="AG3132" s="72"/>
      <c r="AH3132" s="72"/>
      <c r="AI3132" s="72"/>
      <c r="AJ3132" s="72"/>
      <c r="AK3132" s="72"/>
    </row>
    <row r="3133" ht="14.25" customHeight="1">
      <c r="A3133" s="78">
        <v>3130.0</v>
      </c>
      <c r="C3133" s="78" t="str">
        <f>VLOOKUP(G3133,[1]Macrodata_CCF!$A$3:$D$55,4,FALSE)</f>
        <v>#ERROR!</v>
      </c>
      <c r="E3133" s="79" t="str">
        <f>VLOOKUP(G3133,[1]Macrodata_CCF!$A$3:$B$55,2,FALSE)</f>
        <v>#ERROR!</v>
      </c>
      <c r="F3133" s="78">
        <v>0.0</v>
      </c>
      <c r="G3133" s="80">
        <v>40.0</v>
      </c>
      <c r="H3133" s="81">
        <v>77175.0</v>
      </c>
      <c r="I3133" s="81">
        <v>970000.0</v>
      </c>
      <c r="J3133" s="81">
        <v>193240.0</v>
      </c>
      <c r="K3133" s="81">
        <v>970000.0</v>
      </c>
      <c r="L3133" s="82">
        <v>0.1299974799092767</v>
      </c>
      <c r="N3133" s="83">
        <f t="shared" si="1"/>
        <v>0.1299974799</v>
      </c>
      <c r="O3133" s="83">
        <f t="shared" si="2"/>
        <v>0.1299974799</v>
      </c>
      <c r="Q3133" s="83">
        <f t="shared" si="3"/>
        <v>0.9204381443</v>
      </c>
      <c r="R3133" s="83">
        <f t="shared" si="4"/>
        <v>0.1299974799</v>
      </c>
      <c r="S3133" s="83" t="b">
        <f t="shared" si="5"/>
        <v>0</v>
      </c>
      <c r="T3133" s="72"/>
      <c r="U3133" s="72"/>
      <c r="V3133" s="72"/>
      <c r="W3133" s="72"/>
      <c r="X3133" s="72"/>
      <c r="Y3133" s="72"/>
      <c r="Z3133" s="72"/>
      <c r="AA3133" s="72"/>
      <c r="AB3133" s="72"/>
      <c r="AC3133" s="72"/>
      <c r="AD3133" s="72"/>
      <c r="AE3133" s="72"/>
      <c r="AF3133" s="72"/>
      <c r="AG3133" s="72"/>
      <c r="AH3133" s="72"/>
      <c r="AI3133" s="72"/>
      <c r="AJ3133" s="72"/>
      <c r="AK3133" s="72"/>
    </row>
    <row r="3134" ht="14.25" customHeight="1">
      <c r="A3134" s="78">
        <v>3131.0</v>
      </c>
      <c r="C3134" s="78" t="str">
        <f>VLOOKUP(G3134,[1]Macrodata_CCF!$A$3:$D$55,4,FALSE)</f>
        <v>#ERROR!</v>
      </c>
      <c r="E3134" s="79" t="str">
        <f>VLOOKUP(G3134,[1]Macrodata_CCF!$A$3:$B$55,2,FALSE)</f>
        <v>#ERROR!</v>
      </c>
      <c r="F3134" s="78">
        <v>1.0</v>
      </c>
      <c r="G3134" s="80">
        <v>31.0</v>
      </c>
      <c r="H3134" s="81">
        <v>72775.0</v>
      </c>
      <c r="I3134" s="81">
        <v>220000.0</v>
      </c>
      <c r="J3134" s="81">
        <v>134610.0</v>
      </c>
      <c r="K3134" s="81">
        <v>220000.0</v>
      </c>
      <c r="L3134" s="82">
        <v>0.4200033961623366</v>
      </c>
      <c r="N3134" s="83">
        <f t="shared" si="1"/>
        <v>0.4200033962</v>
      </c>
      <c r="O3134" s="83">
        <f t="shared" si="2"/>
        <v>0.4200033962</v>
      </c>
      <c r="Q3134" s="83">
        <f t="shared" si="3"/>
        <v>0.6692045455</v>
      </c>
      <c r="R3134" s="83">
        <f t="shared" si="4"/>
        <v>0.4200033962</v>
      </c>
      <c r="S3134" s="83" t="b">
        <f t="shared" si="5"/>
        <v>0</v>
      </c>
      <c r="T3134" s="72"/>
      <c r="U3134" s="72"/>
      <c r="V3134" s="72"/>
      <c r="W3134" s="72"/>
      <c r="X3134" s="72"/>
      <c r="Y3134" s="72"/>
      <c r="Z3134" s="72"/>
      <c r="AA3134" s="72"/>
      <c r="AB3134" s="72"/>
      <c r="AC3134" s="72"/>
      <c r="AD3134" s="72"/>
      <c r="AE3134" s="72"/>
      <c r="AF3134" s="72"/>
      <c r="AG3134" s="72"/>
      <c r="AH3134" s="72"/>
      <c r="AI3134" s="72"/>
      <c r="AJ3134" s="72"/>
      <c r="AK3134" s="72"/>
    </row>
    <row r="3135" ht="14.25" customHeight="1">
      <c r="A3135" s="78">
        <v>3132.0</v>
      </c>
      <c r="C3135" s="78" t="str">
        <f>VLOOKUP(G3135,[1]Macrodata_CCF!$A$3:$D$55,4,FALSE)</f>
        <v>#ERROR!</v>
      </c>
      <c r="E3135" s="79" t="str">
        <f>VLOOKUP(G3135,[1]Macrodata_CCF!$A$3:$B$55,2,FALSE)</f>
        <v>#ERROR!</v>
      </c>
      <c r="F3135" s="78">
        <v>0.0</v>
      </c>
      <c r="G3135" s="80">
        <v>29.0</v>
      </c>
      <c r="H3135" s="81">
        <v>179045.0</v>
      </c>
      <c r="I3135" s="81">
        <v>890000.0</v>
      </c>
      <c r="J3135" s="81">
        <v>299905.0</v>
      </c>
      <c r="K3135" s="81">
        <v>1691000.0</v>
      </c>
      <c r="L3135" s="82">
        <v>0.1699966945868585</v>
      </c>
      <c r="N3135" s="83">
        <f t="shared" si="1"/>
        <v>0.1699966946</v>
      </c>
      <c r="O3135" s="83">
        <f t="shared" si="2"/>
        <v>0.1699966946</v>
      </c>
      <c r="Q3135" s="83">
        <f t="shared" si="3"/>
        <v>0.7988258427</v>
      </c>
      <c r="R3135" s="83">
        <f t="shared" si="4"/>
        <v>0.1699966946</v>
      </c>
      <c r="S3135" s="83" t="b">
        <f t="shared" si="5"/>
        <v>0</v>
      </c>
      <c r="T3135" s="72"/>
      <c r="U3135" s="72"/>
      <c r="V3135" s="72"/>
      <c r="W3135" s="72"/>
      <c r="X3135" s="72"/>
      <c r="Y3135" s="72"/>
      <c r="Z3135" s="72"/>
      <c r="AA3135" s="72"/>
      <c r="AB3135" s="72"/>
      <c r="AC3135" s="72"/>
      <c r="AD3135" s="72"/>
      <c r="AE3135" s="72"/>
      <c r="AF3135" s="72"/>
      <c r="AG3135" s="72"/>
      <c r="AH3135" s="72"/>
      <c r="AI3135" s="72"/>
      <c r="AJ3135" s="72"/>
      <c r="AK3135" s="72"/>
    </row>
    <row r="3136" ht="14.25" customHeight="1">
      <c r="A3136" s="78">
        <v>3133.0</v>
      </c>
      <c r="C3136" s="78" t="str">
        <f>VLOOKUP(G3136,[1]Macrodata_CCF!$A$3:$D$55,4,FALSE)</f>
        <v>#ERROR!</v>
      </c>
      <c r="E3136" s="79" t="str">
        <f>VLOOKUP(G3136,[1]Macrodata_CCF!$A$3:$B$55,2,FALSE)</f>
        <v>#ERROR!</v>
      </c>
      <c r="F3136" s="78">
        <v>0.0</v>
      </c>
      <c r="G3136" s="80">
        <v>6.0</v>
      </c>
      <c r="H3136" s="81">
        <v>444985.0</v>
      </c>
      <c r="I3136" s="81">
        <v>450000.0</v>
      </c>
      <c r="J3136" s="81">
        <v>446890.0</v>
      </c>
      <c r="K3136" s="81">
        <v>675000.0</v>
      </c>
      <c r="L3136" s="82">
        <v>0.3798604187437687</v>
      </c>
      <c r="N3136" s="83">
        <f t="shared" si="1"/>
        <v>0.3798604187</v>
      </c>
      <c r="O3136" s="83">
        <f t="shared" si="2"/>
        <v>0.3798604187</v>
      </c>
      <c r="Q3136" s="83">
        <f t="shared" si="3"/>
        <v>0.01114444444</v>
      </c>
      <c r="R3136" s="83">
        <f t="shared" si="4"/>
        <v>0.004233333333</v>
      </c>
      <c r="S3136" s="83" t="b">
        <f t="shared" si="5"/>
        <v>0</v>
      </c>
      <c r="T3136" s="72"/>
      <c r="U3136" s="72"/>
      <c r="V3136" s="72"/>
      <c r="W3136" s="72"/>
      <c r="X3136" s="72"/>
      <c r="Y3136" s="72"/>
      <c r="Z3136" s="72"/>
      <c r="AA3136" s="72"/>
      <c r="AB3136" s="72"/>
      <c r="AC3136" s="72"/>
      <c r="AD3136" s="72"/>
      <c r="AE3136" s="72"/>
      <c r="AF3136" s="72"/>
      <c r="AG3136" s="72"/>
      <c r="AH3136" s="72"/>
      <c r="AI3136" s="72"/>
      <c r="AJ3136" s="72"/>
      <c r="AK3136" s="72"/>
    </row>
    <row r="3137" ht="14.25" customHeight="1">
      <c r="A3137" s="78">
        <v>3134.0</v>
      </c>
      <c r="C3137" s="78" t="str">
        <f>VLOOKUP(G3137,[1]Macrodata_CCF!$A$3:$D$55,4,FALSE)</f>
        <v>#ERROR!</v>
      </c>
      <c r="E3137" s="79" t="str">
        <f>VLOOKUP(G3137,[1]Macrodata_CCF!$A$3:$B$55,2,FALSE)</f>
        <v>#ERROR!</v>
      </c>
      <c r="F3137" s="78">
        <v>1.0</v>
      </c>
      <c r="G3137" s="80">
        <v>38.0</v>
      </c>
      <c r="H3137" s="81">
        <v>59645.0</v>
      </c>
      <c r="I3137" s="81">
        <v>380000.0</v>
      </c>
      <c r="J3137" s="81">
        <v>210210.0</v>
      </c>
      <c r="K3137" s="81">
        <v>608000.0</v>
      </c>
      <c r="L3137" s="82">
        <v>0.469994225156467</v>
      </c>
      <c r="N3137" s="83">
        <f t="shared" si="1"/>
        <v>0.4699942252</v>
      </c>
      <c r="O3137" s="83">
        <f t="shared" si="2"/>
        <v>0.4699942252</v>
      </c>
      <c r="Q3137" s="83">
        <f t="shared" si="3"/>
        <v>0.8430394737</v>
      </c>
      <c r="R3137" s="83">
        <f t="shared" si="4"/>
        <v>0.4699942252</v>
      </c>
      <c r="S3137" s="83" t="b">
        <f t="shared" si="5"/>
        <v>0</v>
      </c>
      <c r="T3137" s="72"/>
      <c r="U3137" s="72"/>
      <c r="V3137" s="72"/>
      <c r="W3137" s="72"/>
      <c r="X3137" s="72"/>
      <c r="Y3137" s="72"/>
      <c r="Z3137" s="72"/>
      <c r="AA3137" s="72"/>
      <c r="AB3137" s="72"/>
      <c r="AC3137" s="72"/>
      <c r="AD3137" s="72"/>
      <c r="AE3137" s="72"/>
      <c r="AF3137" s="72"/>
      <c r="AG3137" s="72"/>
      <c r="AH3137" s="72"/>
      <c r="AI3137" s="72"/>
      <c r="AJ3137" s="72"/>
      <c r="AK3137" s="72"/>
    </row>
    <row r="3138" ht="14.25" customHeight="1">
      <c r="A3138" s="78">
        <v>3135.0</v>
      </c>
      <c r="C3138" s="78" t="str">
        <f>VLOOKUP(G3138,[1]Macrodata_CCF!$A$3:$D$55,4,FALSE)</f>
        <v>#ERROR!</v>
      </c>
      <c r="E3138" s="79" t="str">
        <f>VLOOKUP(G3138,[1]Macrodata_CCF!$A$3:$B$55,2,FALSE)</f>
        <v>#ERROR!</v>
      </c>
      <c r="F3138" s="78">
        <v>1.0</v>
      </c>
      <c r="G3138" s="80">
        <v>43.0</v>
      </c>
      <c r="H3138" s="81">
        <v>416525.0</v>
      </c>
      <c r="I3138" s="81">
        <v>960000.0</v>
      </c>
      <c r="J3138" s="81">
        <v>704565.0</v>
      </c>
      <c r="K3138" s="81">
        <v>960000.0</v>
      </c>
      <c r="L3138" s="82">
        <v>0.5299967799806798</v>
      </c>
      <c r="N3138" s="83">
        <f t="shared" si="1"/>
        <v>0.52999678</v>
      </c>
      <c r="O3138" s="83">
        <f t="shared" si="2"/>
        <v>0.52999678</v>
      </c>
      <c r="Q3138" s="83">
        <f t="shared" si="3"/>
        <v>0.5661197917</v>
      </c>
      <c r="R3138" s="83">
        <f t="shared" si="4"/>
        <v>0.52999678</v>
      </c>
      <c r="S3138" s="83" t="b">
        <f t="shared" si="5"/>
        <v>0</v>
      </c>
      <c r="T3138" s="72"/>
      <c r="U3138" s="72"/>
      <c r="V3138" s="72"/>
      <c r="W3138" s="72"/>
      <c r="X3138" s="72"/>
      <c r="Y3138" s="72"/>
      <c r="Z3138" s="72"/>
      <c r="AA3138" s="72"/>
      <c r="AB3138" s="72"/>
      <c r="AC3138" s="72"/>
      <c r="AD3138" s="72"/>
      <c r="AE3138" s="72"/>
      <c r="AF3138" s="72"/>
      <c r="AG3138" s="72"/>
      <c r="AH3138" s="72"/>
      <c r="AI3138" s="72"/>
      <c r="AJ3138" s="72"/>
      <c r="AK3138" s="72"/>
    </row>
    <row r="3139" ht="14.25" customHeight="1">
      <c r="A3139" s="78">
        <v>3136.0</v>
      </c>
      <c r="C3139" s="78" t="str">
        <f>VLOOKUP(G3139,[1]Macrodata_CCF!$A$3:$D$55,4,FALSE)</f>
        <v>#ERROR!</v>
      </c>
      <c r="E3139" s="79" t="str">
        <f>VLOOKUP(G3139,[1]Macrodata_CCF!$A$3:$B$55,2,FALSE)</f>
        <v>#ERROR!</v>
      </c>
      <c r="F3139" s="78">
        <v>0.0</v>
      </c>
      <c r="G3139" s="80">
        <v>53.0</v>
      </c>
      <c r="H3139" s="81">
        <v>82785.0</v>
      </c>
      <c r="I3139" s="81">
        <v>340000.0</v>
      </c>
      <c r="J3139" s="81">
        <v>111080.0</v>
      </c>
      <c r="K3139" s="81">
        <v>340000.0</v>
      </c>
      <c r="L3139" s="82">
        <v>0.1100052485274964</v>
      </c>
      <c r="N3139" s="83">
        <f t="shared" si="1"/>
        <v>0.1100052485</v>
      </c>
      <c r="O3139" s="83">
        <f t="shared" si="2"/>
        <v>0.1100052485</v>
      </c>
      <c r="Q3139" s="83">
        <f t="shared" si="3"/>
        <v>0.7565147059</v>
      </c>
      <c r="R3139" s="83">
        <f t="shared" si="4"/>
        <v>0.1100052485</v>
      </c>
      <c r="S3139" s="83" t="b">
        <f t="shared" si="5"/>
        <v>0</v>
      </c>
      <c r="T3139" s="72"/>
      <c r="U3139" s="72"/>
      <c r="V3139" s="72"/>
      <c r="W3139" s="72"/>
      <c r="X3139" s="72"/>
      <c r="Y3139" s="72"/>
      <c r="Z3139" s="72"/>
      <c r="AA3139" s="72"/>
      <c r="AB3139" s="72"/>
      <c r="AC3139" s="72"/>
      <c r="AD3139" s="72"/>
      <c r="AE3139" s="72"/>
      <c r="AF3139" s="72"/>
      <c r="AG3139" s="72"/>
      <c r="AH3139" s="72"/>
      <c r="AI3139" s="72"/>
      <c r="AJ3139" s="72"/>
      <c r="AK3139" s="72"/>
    </row>
    <row r="3140" ht="14.25" customHeight="1">
      <c r="A3140" s="78">
        <v>3137.0</v>
      </c>
      <c r="C3140" s="78" t="str">
        <f>VLOOKUP(G3140,[1]Macrodata_CCF!$A$3:$D$55,4,FALSE)</f>
        <v>#ERROR!</v>
      </c>
      <c r="E3140" s="79" t="str">
        <f>VLOOKUP(G3140,[1]Macrodata_CCF!$A$3:$B$55,2,FALSE)</f>
        <v>#ERROR!</v>
      </c>
      <c r="F3140" s="78">
        <v>0.0</v>
      </c>
      <c r="G3140" s="80">
        <v>46.0</v>
      </c>
      <c r="H3140" s="81">
        <v>228735.0</v>
      </c>
      <c r="I3140" s="81">
        <v>310000.0</v>
      </c>
      <c r="J3140" s="81">
        <v>240925.0</v>
      </c>
      <c r="K3140" s="81">
        <v>527000.0</v>
      </c>
      <c r="L3140" s="82">
        <v>0.1500030763551344</v>
      </c>
      <c r="N3140" s="83">
        <f t="shared" si="1"/>
        <v>0.1500030764</v>
      </c>
      <c r="O3140" s="83">
        <f t="shared" si="2"/>
        <v>0.1500030764</v>
      </c>
      <c r="Q3140" s="83">
        <f t="shared" si="3"/>
        <v>0.2621451613</v>
      </c>
      <c r="R3140" s="83">
        <f t="shared" si="4"/>
        <v>0.1500030764</v>
      </c>
      <c r="S3140" s="83" t="b">
        <f t="shared" si="5"/>
        <v>0</v>
      </c>
      <c r="T3140" s="72"/>
      <c r="U3140" s="72"/>
      <c r="V3140" s="72"/>
      <c r="W3140" s="72"/>
      <c r="X3140" s="72"/>
      <c r="Y3140" s="72"/>
      <c r="Z3140" s="72"/>
      <c r="AA3140" s="72"/>
      <c r="AB3140" s="72"/>
      <c r="AC3140" s="72"/>
      <c r="AD3140" s="72"/>
      <c r="AE3140" s="72"/>
      <c r="AF3140" s="72"/>
      <c r="AG3140" s="72"/>
      <c r="AH3140" s="72"/>
      <c r="AI3140" s="72"/>
      <c r="AJ3140" s="72"/>
      <c r="AK3140" s="72"/>
    </row>
    <row r="3141" ht="14.25" customHeight="1">
      <c r="A3141" s="78">
        <v>3138.0</v>
      </c>
      <c r="C3141" s="78" t="str">
        <f>VLOOKUP(G3141,[1]Macrodata_CCF!$A$3:$D$55,4,FALSE)</f>
        <v>#ERROR!</v>
      </c>
      <c r="E3141" s="79" t="str">
        <f>VLOOKUP(G3141,[1]Macrodata_CCF!$A$3:$B$55,2,FALSE)</f>
        <v>#ERROR!</v>
      </c>
      <c r="F3141" s="78">
        <v>0.0</v>
      </c>
      <c r="G3141" s="80">
        <v>43.0</v>
      </c>
      <c r="H3141" s="81">
        <v>429145.0</v>
      </c>
      <c r="I3141" s="81">
        <v>500000.0</v>
      </c>
      <c r="J3141" s="81">
        <v>439775.0</v>
      </c>
      <c r="K3141" s="81">
        <v>500000.0</v>
      </c>
      <c r="L3141" s="82">
        <v>0.1500246983275704</v>
      </c>
      <c r="N3141" s="83">
        <f t="shared" si="1"/>
        <v>0.1500246983</v>
      </c>
      <c r="O3141" s="83">
        <f t="shared" si="2"/>
        <v>0.1500246983</v>
      </c>
      <c r="Q3141" s="83">
        <f t="shared" si="3"/>
        <v>0.14171</v>
      </c>
      <c r="R3141" s="83">
        <f t="shared" si="4"/>
        <v>0.1500246983</v>
      </c>
      <c r="S3141" s="83" t="b">
        <f t="shared" si="5"/>
        <v>0</v>
      </c>
      <c r="T3141" s="72"/>
      <c r="U3141" s="72"/>
      <c r="V3141" s="72"/>
      <c r="W3141" s="72"/>
      <c r="X3141" s="72"/>
      <c r="Y3141" s="72"/>
      <c r="Z3141" s="72"/>
      <c r="AA3141" s="72"/>
      <c r="AB3141" s="72"/>
      <c r="AC3141" s="72"/>
      <c r="AD3141" s="72"/>
      <c r="AE3141" s="72"/>
      <c r="AF3141" s="72"/>
      <c r="AG3141" s="72"/>
      <c r="AH3141" s="72"/>
      <c r="AI3141" s="72"/>
      <c r="AJ3141" s="72"/>
      <c r="AK3141" s="72"/>
    </row>
    <row r="3142" ht="14.25" customHeight="1">
      <c r="A3142" s="78">
        <v>3139.0</v>
      </c>
      <c r="C3142" s="78" t="str">
        <f>VLOOKUP(G3142,[1]Macrodata_CCF!$A$3:$D$55,4,FALSE)</f>
        <v>#ERROR!</v>
      </c>
      <c r="E3142" s="79" t="str">
        <f>VLOOKUP(G3142,[1]Macrodata_CCF!$A$3:$B$55,2,FALSE)</f>
        <v>#ERROR!</v>
      </c>
      <c r="F3142" s="78">
        <v>0.0</v>
      </c>
      <c r="G3142" s="80">
        <v>21.0</v>
      </c>
      <c r="H3142" s="81">
        <v>3725.0</v>
      </c>
      <c r="I3142" s="81">
        <v>170000.0</v>
      </c>
      <c r="J3142" s="81">
        <v>35315.0</v>
      </c>
      <c r="K3142" s="81">
        <v>170000.0</v>
      </c>
      <c r="L3142" s="82">
        <v>0.1899864682002706</v>
      </c>
      <c r="N3142" s="83">
        <f t="shared" si="1"/>
        <v>0.1899864682</v>
      </c>
      <c r="O3142" s="83">
        <f t="shared" si="2"/>
        <v>0.1899864682</v>
      </c>
      <c r="Q3142" s="83">
        <f t="shared" si="3"/>
        <v>0.9780882353</v>
      </c>
      <c r="R3142" s="83">
        <f t="shared" si="4"/>
        <v>0.1899864682</v>
      </c>
      <c r="S3142" s="83" t="b">
        <f t="shared" si="5"/>
        <v>0</v>
      </c>
      <c r="T3142" s="72"/>
      <c r="U3142" s="72"/>
      <c r="V3142" s="72"/>
      <c r="W3142" s="72"/>
      <c r="X3142" s="72"/>
      <c r="Y3142" s="72"/>
      <c r="Z3142" s="72"/>
      <c r="AA3142" s="72"/>
      <c r="AB3142" s="72"/>
      <c r="AC3142" s="72"/>
      <c r="AD3142" s="72"/>
      <c r="AE3142" s="72"/>
      <c r="AF3142" s="72"/>
      <c r="AG3142" s="72"/>
      <c r="AH3142" s="72"/>
      <c r="AI3142" s="72"/>
      <c r="AJ3142" s="72"/>
      <c r="AK3142" s="72"/>
    </row>
    <row r="3143" ht="14.25" customHeight="1">
      <c r="A3143" s="78">
        <v>3140.0</v>
      </c>
      <c r="C3143" s="78" t="str">
        <f>VLOOKUP(G3143,[1]Macrodata_CCF!$A$3:$D$55,4,FALSE)</f>
        <v>#ERROR!</v>
      </c>
      <c r="E3143" s="79" t="str">
        <f>VLOOKUP(G3143,[1]Macrodata_CCF!$A$3:$B$55,2,FALSE)</f>
        <v>#ERROR!</v>
      </c>
      <c r="F3143" s="78">
        <v>0.0</v>
      </c>
      <c r="G3143" s="80">
        <v>19.0</v>
      </c>
      <c r="H3143" s="81">
        <v>15875.0</v>
      </c>
      <c r="I3143" s="81">
        <v>20000.0</v>
      </c>
      <c r="J3143" s="81">
        <v>20085.0</v>
      </c>
      <c r="K3143" s="81">
        <v>20000.0</v>
      </c>
      <c r="L3143" s="82">
        <v>1.020606060606061</v>
      </c>
      <c r="N3143" s="83">
        <f t="shared" si="1"/>
        <v>1.020606061</v>
      </c>
      <c r="O3143" s="83">
        <f t="shared" si="2"/>
        <v>1</v>
      </c>
      <c r="Q3143" s="83">
        <f t="shared" si="3"/>
        <v>0.20625</v>
      </c>
      <c r="R3143" s="83">
        <f t="shared" si="4"/>
        <v>1.020606061</v>
      </c>
      <c r="S3143" s="83" t="b">
        <f t="shared" si="5"/>
        <v>0</v>
      </c>
      <c r="T3143" s="72"/>
      <c r="U3143" s="72"/>
      <c r="V3143" s="72"/>
      <c r="W3143" s="72"/>
      <c r="X3143" s="72"/>
      <c r="Y3143" s="72"/>
      <c r="Z3143" s="72"/>
      <c r="AA3143" s="72"/>
      <c r="AB3143" s="72"/>
      <c r="AC3143" s="72"/>
      <c r="AD3143" s="72"/>
      <c r="AE3143" s="72"/>
      <c r="AF3143" s="72"/>
      <c r="AG3143" s="72"/>
      <c r="AH3143" s="72"/>
      <c r="AI3143" s="72"/>
      <c r="AJ3143" s="72"/>
      <c r="AK3143" s="72"/>
    </row>
    <row r="3144" ht="14.25" customHeight="1">
      <c r="A3144" s="78">
        <v>3141.0</v>
      </c>
      <c r="C3144" s="78" t="str">
        <f>VLOOKUP(G3144,[1]Macrodata_CCF!$A$3:$D$55,4,FALSE)</f>
        <v>#ERROR!</v>
      </c>
      <c r="E3144" s="79" t="str">
        <f>VLOOKUP(G3144,[1]Macrodata_CCF!$A$3:$B$55,2,FALSE)</f>
        <v>#ERROR!</v>
      </c>
      <c r="F3144" s="78">
        <v>0.0</v>
      </c>
      <c r="G3144" s="80">
        <v>53.0</v>
      </c>
      <c r="H3144" s="81">
        <v>189915.0</v>
      </c>
      <c r="I3144" s="81">
        <v>200000.0</v>
      </c>
      <c r="J3144" s="81">
        <v>191125.0</v>
      </c>
      <c r="K3144" s="81">
        <v>280000.0</v>
      </c>
      <c r="L3144" s="82">
        <v>0.119980168567179</v>
      </c>
      <c r="N3144" s="83">
        <f t="shared" si="1"/>
        <v>0.1199801686</v>
      </c>
      <c r="O3144" s="83">
        <f t="shared" si="2"/>
        <v>0.1199801686</v>
      </c>
      <c r="Q3144" s="83">
        <f t="shared" si="3"/>
        <v>0.050425</v>
      </c>
      <c r="R3144" s="83">
        <f t="shared" si="4"/>
        <v>0.00605</v>
      </c>
      <c r="S3144" s="83" t="b">
        <f t="shared" si="5"/>
        <v>0</v>
      </c>
      <c r="T3144" s="72"/>
      <c r="U3144" s="72"/>
      <c r="V3144" s="72"/>
      <c r="W3144" s="72"/>
      <c r="X3144" s="72"/>
      <c r="Y3144" s="72"/>
      <c r="Z3144" s="72"/>
      <c r="AA3144" s="72"/>
      <c r="AB3144" s="72"/>
      <c r="AC3144" s="72"/>
      <c r="AD3144" s="72"/>
      <c r="AE3144" s="72"/>
      <c r="AF3144" s="72"/>
      <c r="AG3144" s="72"/>
      <c r="AH3144" s="72"/>
      <c r="AI3144" s="72"/>
      <c r="AJ3144" s="72"/>
      <c r="AK3144" s="72"/>
    </row>
    <row r="3145" ht="14.25" customHeight="1">
      <c r="A3145" s="78">
        <v>3142.0</v>
      </c>
      <c r="C3145" s="78" t="str">
        <f>VLOOKUP(G3145,[1]Macrodata_CCF!$A$3:$D$55,4,FALSE)</f>
        <v>#ERROR!</v>
      </c>
      <c r="E3145" s="79" t="str">
        <f>VLOOKUP(G3145,[1]Macrodata_CCF!$A$3:$B$55,2,FALSE)</f>
        <v>#ERROR!</v>
      </c>
      <c r="F3145" s="78">
        <v>0.0</v>
      </c>
      <c r="G3145" s="80">
        <v>35.0</v>
      </c>
      <c r="H3145" s="81">
        <v>227470.0</v>
      </c>
      <c r="I3145" s="81">
        <v>890000.0</v>
      </c>
      <c r="J3145" s="81">
        <v>306975.0</v>
      </c>
      <c r="K3145" s="81">
        <v>890000.0</v>
      </c>
      <c r="L3145" s="82">
        <v>0.1200021131118591</v>
      </c>
      <c r="N3145" s="83">
        <f t="shared" si="1"/>
        <v>0.1200021131</v>
      </c>
      <c r="O3145" s="83">
        <f t="shared" si="2"/>
        <v>0.1200021131</v>
      </c>
      <c r="Q3145" s="83">
        <f t="shared" si="3"/>
        <v>0.7444157303</v>
      </c>
      <c r="R3145" s="83">
        <f t="shared" si="4"/>
        <v>0.1200021131</v>
      </c>
      <c r="S3145" s="83" t="b">
        <f t="shared" si="5"/>
        <v>0</v>
      </c>
      <c r="T3145" s="72"/>
      <c r="U3145" s="72"/>
      <c r="V3145" s="72"/>
      <c r="W3145" s="72"/>
      <c r="X3145" s="72"/>
      <c r="Y3145" s="72"/>
      <c r="Z3145" s="72"/>
      <c r="AA3145" s="72"/>
      <c r="AB3145" s="72"/>
      <c r="AC3145" s="72"/>
      <c r="AD3145" s="72"/>
      <c r="AE3145" s="72"/>
      <c r="AF3145" s="72"/>
      <c r="AG3145" s="72"/>
      <c r="AH3145" s="72"/>
      <c r="AI3145" s="72"/>
      <c r="AJ3145" s="72"/>
      <c r="AK3145" s="72"/>
    </row>
    <row r="3146" ht="14.25" customHeight="1">
      <c r="A3146" s="78">
        <v>3143.0</v>
      </c>
      <c r="C3146" s="78" t="str">
        <f>VLOOKUP(G3146,[1]Macrodata_CCF!$A$3:$D$55,4,FALSE)</f>
        <v>#ERROR!</v>
      </c>
      <c r="E3146" s="79" t="str">
        <f>VLOOKUP(G3146,[1]Macrodata_CCF!$A$3:$B$55,2,FALSE)</f>
        <v>#ERROR!</v>
      </c>
      <c r="F3146" s="78">
        <v>1.0</v>
      </c>
      <c r="G3146" s="80">
        <v>32.0</v>
      </c>
      <c r="H3146" s="81">
        <v>109580.0</v>
      </c>
      <c r="I3146" s="81">
        <v>420000.0</v>
      </c>
      <c r="J3146" s="81">
        <v>283415.0</v>
      </c>
      <c r="K3146" s="81">
        <v>420000.0</v>
      </c>
      <c r="L3146" s="82">
        <v>0.5599993557116165</v>
      </c>
      <c r="N3146" s="83">
        <f t="shared" si="1"/>
        <v>0.5599993557</v>
      </c>
      <c r="O3146" s="83">
        <f t="shared" si="2"/>
        <v>0.5599993557</v>
      </c>
      <c r="Q3146" s="83">
        <f t="shared" si="3"/>
        <v>0.7390952381</v>
      </c>
      <c r="R3146" s="83">
        <f t="shared" si="4"/>
        <v>0.5599993557</v>
      </c>
      <c r="S3146" s="83" t="b">
        <f t="shared" si="5"/>
        <v>0</v>
      </c>
      <c r="T3146" s="72"/>
      <c r="U3146" s="72"/>
      <c r="V3146" s="72"/>
      <c r="W3146" s="72"/>
      <c r="X3146" s="72"/>
      <c r="Y3146" s="72"/>
      <c r="Z3146" s="72"/>
      <c r="AA3146" s="72"/>
      <c r="AB3146" s="72"/>
      <c r="AC3146" s="72"/>
      <c r="AD3146" s="72"/>
      <c r="AE3146" s="72"/>
      <c r="AF3146" s="72"/>
      <c r="AG3146" s="72"/>
      <c r="AH3146" s="72"/>
      <c r="AI3146" s="72"/>
      <c r="AJ3146" s="72"/>
      <c r="AK3146" s="72"/>
    </row>
    <row r="3147" ht="14.25" customHeight="1">
      <c r="A3147" s="78">
        <v>3144.0</v>
      </c>
      <c r="C3147" s="78" t="str">
        <f>VLOOKUP(G3147,[1]Macrodata_CCF!$A$3:$D$55,4,FALSE)</f>
        <v>#ERROR!</v>
      </c>
      <c r="E3147" s="79" t="str">
        <f>VLOOKUP(G3147,[1]Macrodata_CCF!$A$3:$B$55,2,FALSE)</f>
        <v>#ERROR!</v>
      </c>
      <c r="F3147" s="78">
        <v>0.0</v>
      </c>
      <c r="G3147" s="80">
        <v>21.0</v>
      </c>
      <c r="H3147" s="81">
        <v>229425.0</v>
      </c>
      <c r="I3147" s="81">
        <v>510000.0</v>
      </c>
      <c r="J3147" s="81">
        <v>279930.0</v>
      </c>
      <c r="K3147" s="81">
        <v>510000.0</v>
      </c>
      <c r="L3147" s="82">
        <v>0.1800053461641273</v>
      </c>
      <c r="N3147" s="83">
        <f t="shared" si="1"/>
        <v>0.1800053462</v>
      </c>
      <c r="O3147" s="83">
        <f t="shared" si="2"/>
        <v>0.1800053462</v>
      </c>
      <c r="Q3147" s="83">
        <f t="shared" si="3"/>
        <v>0.5501470588</v>
      </c>
      <c r="R3147" s="83">
        <f t="shared" si="4"/>
        <v>0.1800053462</v>
      </c>
      <c r="S3147" s="83" t="b">
        <f t="shared" si="5"/>
        <v>0</v>
      </c>
      <c r="T3147" s="72"/>
      <c r="U3147" s="72"/>
      <c r="V3147" s="72"/>
      <c r="W3147" s="72"/>
      <c r="X3147" s="72"/>
      <c r="Y3147" s="72"/>
      <c r="Z3147" s="72"/>
      <c r="AA3147" s="72"/>
      <c r="AB3147" s="72"/>
      <c r="AC3147" s="72"/>
      <c r="AD3147" s="72"/>
      <c r="AE3147" s="72"/>
      <c r="AF3147" s="72"/>
      <c r="AG3147" s="72"/>
      <c r="AH3147" s="72"/>
      <c r="AI3147" s="72"/>
      <c r="AJ3147" s="72"/>
      <c r="AK3147" s="72"/>
    </row>
    <row r="3148" ht="14.25" customHeight="1">
      <c r="A3148" s="78">
        <v>3145.0</v>
      </c>
      <c r="C3148" s="78" t="str">
        <f>VLOOKUP(G3148,[1]Macrodata_CCF!$A$3:$D$55,4,FALSE)</f>
        <v>#ERROR!</v>
      </c>
      <c r="E3148" s="79" t="str">
        <f>VLOOKUP(G3148,[1]Macrodata_CCF!$A$3:$B$55,2,FALSE)</f>
        <v>#ERROR!</v>
      </c>
      <c r="F3148" s="78">
        <v>0.0</v>
      </c>
      <c r="G3148" s="80">
        <v>1.0</v>
      </c>
      <c r="H3148" s="81">
        <v>443115.0</v>
      </c>
      <c r="I3148" s="81">
        <v>590000.0</v>
      </c>
      <c r="J3148" s="81">
        <v>484245.0</v>
      </c>
      <c r="K3148" s="81">
        <v>590000.0</v>
      </c>
      <c r="L3148" s="82">
        <v>0.2800149777036457</v>
      </c>
      <c r="N3148" s="83">
        <f t="shared" si="1"/>
        <v>0.2800149777</v>
      </c>
      <c r="O3148" s="83">
        <f t="shared" si="2"/>
        <v>0.2800149777</v>
      </c>
      <c r="Q3148" s="83">
        <f t="shared" si="3"/>
        <v>0.2489576271</v>
      </c>
      <c r="R3148" s="83">
        <f t="shared" si="4"/>
        <v>0.2800149777</v>
      </c>
      <c r="S3148" s="83" t="b">
        <f t="shared" si="5"/>
        <v>0</v>
      </c>
      <c r="T3148" s="72"/>
      <c r="U3148" s="72"/>
      <c r="V3148" s="72"/>
      <c r="W3148" s="72"/>
      <c r="X3148" s="72"/>
      <c r="Y3148" s="72"/>
      <c r="Z3148" s="72"/>
      <c r="AA3148" s="72"/>
      <c r="AB3148" s="72"/>
      <c r="AC3148" s="72"/>
      <c r="AD3148" s="72"/>
      <c r="AE3148" s="72"/>
      <c r="AF3148" s="72"/>
      <c r="AG3148" s="72"/>
      <c r="AH3148" s="72"/>
      <c r="AI3148" s="72"/>
      <c r="AJ3148" s="72"/>
      <c r="AK3148" s="72"/>
    </row>
    <row r="3149" ht="14.25" customHeight="1">
      <c r="A3149" s="78">
        <v>3146.0</v>
      </c>
      <c r="C3149" s="78" t="str">
        <f>VLOOKUP(G3149,[1]Macrodata_CCF!$A$3:$D$55,4,FALSE)</f>
        <v>#ERROR!</v>
      </c>
      <c r="E3149" s="79" t="str">
        <f>VLOOKUP(G3149,[1]Macrodata_CCF!$A$3:$B$55,2,FALSE)</f>
        <v>#ERROR!</v>
      </c>
      <c r="F3149" s="78">
        <v>1.0</v>
      </c>
      <c r="G3149" s="80">
        <v>40.0</v>
      </c>
      <c r="H3149" s="81">
        <v>4930.0</v>
      </c>
      <c r="I3149" s="81">
        <v>370000.0</v>
      </c>
      <c r="J3149" s="81">
        <v>183815.0</v>
      </c>
      <c r="K3149" s="81">
        <v>703000.0</v>
      </c>
      <c r="L3149" s="82">
        <v>0.4900019174404909</v>
      </c>
      <c r="N3149" s="83">
        <f t="shared" si="1"/>
        <v>0.4900019174</v>
      </c>
      <c r="O3149" s="83">
        <f t="shared" si="2"/>
        <v>0.4900019174</v>
      </c>
      <c r="Q3149" s="83">
        <f t="shared" si="3"/>
        <v>0.9866756757</v>
      </c>
      <c r="R3149" s="83">
        <f t="shared" si="4"/>
        <v>0.4900019174</v>
      </c>
      <c r="S3149" s="83" t="b">
        <f t="shared" si="5"/>
        <v>0</v>
      </c>
      <c r="T3149" s="72"/>
      <c r="U3149" s="72"/>
      <c r="V3149" s="72"/>
      <c r="W3149" s="72"/>
      <c r="X3149" s="72"/>
      <c r="Y3149" s="72"/>
      <c r="Z3149" s="72"/>
      <c r="AA3149" s="72"/>
      <c r="AB3149" s="72"/>
      <c r="AC3149" s="72"/>
      <c r="AD3149" s="72"/>
      <c r="AE3149" s="72"/>
      <c r="AF3149" s="72"/>
      <c r="AG3149" s="72"/>
      <c r="AH3149" s="72"/>
      <c r="AI3149" s="72"/>
      <c r="AJ3149" s="72"/>
      <c r="AK3149" s="72"/>
    </row>
    <row r="3150" ht="14.25" customHeight="1">
      <c r="A3150" s="78">
        <v>3147.0</v>
      </c>
      <c r="C3150" s="78" t="str">
        <f>VLOOKUP(G3150,[1]Macrodata_CCF!$A$3:$D$55,4,FALSE)</f>
        <v>#ERROR!</v>
      </c>
      <c r="E3150" s="79" t="str">
        <f>VLOOKUP(G3150,[1]Macrodata_CCF!$A$3:$B$55,2,FALSE)</f>
        <v>#ERROR!</v>
      </c>
      <c r="F3150" s="78">
        <v>1.0</v>
      </c>
      <c r="G3150" s="80">
        <v>51.0</v>
      </c>
      <c r="H3150" s="81">
        <v>0.0</v>
      </c>
      <c r="I3150" s="81">
        <v>890000.0</v>
      </c>
      <c r="J3150" s="81">
        <v>907800.0</v>
      </c>
      <c r="K3150" s="81">
        <v>890000.0</v>
      </c>
      <c r="L3150" s="82">
        <v>1.02</v>
      </c>
      <c r="N3150" s="83">
        <f t="shared" si="1"/>
        <v>1.02</v>
      </c>
      <c r="O3150" s="83">
        <f t="shared" si="2"/>
        <v>1</v>
      </c>
      <c r="Q3150" s="83">
        <f t="shared" si="3"/>
        <v>1</v>
      </c>
      <c r="R3150" s="83">
        <f t="shared" si="4"/>
        <v>1.02</v>
      </c>
      <c r="S3150" s="83" t="b">
        <f t="shared" si="5"/>
        <v>0</v>
      </c>
      <c r="T3150" s="72"/>
      <c r="U3150" s="72"/>
      <c r="V3150" s="72"/>
      <c r="W3150" s="72"/>
      <c r="X3150" s="72"/>
      <c r="Y3150" s="72"/>
      <c r="Z3150" s="72"/>
      <c r="AA3150" s="72"/>
      <c r="AB3150" s="72"/>
      <c r="AC3150" s="72"/>
      <c r="AD3150" s="72"/>
      <c r="AE3150" s="72"/>
      <c r="AF3150" s="72"/>
      <c r="AG3150" s="72"/>
      <c r="AH3150" s="72"/>
      <c r="AI3150" s="72"/>
      <c r="AJ3150" s="72"/>
      <c r="AK3150" s="72"/>
    </row>
    <row r="3151" ht="14.25" customHeight="1">
      <c r="A3151" s="78">
        <v>3148.0</v>
      </c>
      <c r="C3151" s="78" t="str">
        <f>VLOOKUP(G3151,[1]Macrodata_CCF!$A$3:$D$55,4,FALSE)</f>
        <v>#ERROR!</v>
      </c>
      <c r="E3151" s="79" t="str">
        <f>VLOOKUP(G3151,[1]Macrodata_CCF!$A$3:$B$55,2,FALSE)</f>
        <v>#ERROR!</v>
      </c>
      <c r="F3151" s="78">
        <v>0.0</v>
      </c>
      <c r="G3151" s="80">
        <v>25.0</v>
      </c>
      <c r="H3151" s="81">
        <v>10475.0</v>
      </c>
      <c r="I3151" s="81">
        <v>200000.0</v>
      </c>
      <c r="J3151" s="81">
        <v>40800.0</v>
      </c>
      <c r="K3151" s="81">
        <v>200000.0</v>
      </c>
      <c r="L3151" s="82">
        <v>0.1600052763487667</v>
      </c>
      <c r="N3151" s="83">
        <f t="shared" si="1"/>
        <v>0.1600052763</v>
      </c>
      <c r="O3151" s="83">
        <f t="shared" si="2"/>
        <v>0.1600052763</v>
      </c>
      <c r="Q3151" s="83">
        <f t="shared" si="3"/>
        <v>0.947625</v>
      </c>
      <c r="R3151" s="83">
        <f t="shared" si="4"/>
        <v>0.1600052763</v>
      </c>
      <c r="S3151" s="83" t="b">
        <f t="shared" si="5"/>
        <v>0</v>
      </c>
      <c r="T3151" s="72"/>
      <c r="U3151" s="72"/>
      <c r="V3151" s="72"/>
      <c r="W3151" s="72"/>
      <c r="X3151" s="72"/>
      <c r="Y3151" s="72"/>
      <c r="Z3151" s="72"/>
      <c r="AA3151" s="72"/>
      <c r="AB3151" s="72"/>
      <c r="AC3151" s="72"/>
      <c r="AD3151" s="72"/>
      <c r="AE3151" s="72"/>
      <c r="AF3151" s="72"/>
      <c r="AG3151" s="72"/>
      <c r="AH3151" s="72"/>
      <c r="AI3151" s="72"/>
      <c r="AJ3151" s="72"/>
      <c r="AK3151" s="72"/>
    </row>
    <row r="3152" ht="14.25" customHeight="1">
      <c r="A3152" s="78">
        <v>3149.0</v>
      </c>
      <c r="C3152" s="78" t="str">
        <f>VLOOKUP(G3152,[1]Macrodata_CCF!$A$3:$D$55,4,FALSE)</f>
        <v>#ERROR!</v>
      </c>
      <c r="E3152" s="79" t="str">
        <f>VLOOKUP(G3152,[1]Macrodata_CCF!$A$3:$B$55,2,FALSE)</f>
        <v>#ERROR!</v>
      </c>
      <c r="F3152" s="78">
        <v>0.0</v>
      </c>
      <c r="G3152" s="80">
        <v>13.0</v>
      </c>
      <c r="H3152" s="81">
        <v>0.0</v>
      </c>
      <c r="I3152" s="81">
        <v>210000.0</v>
      </c>
      <c r="J3152" s="81">
        <v>33600.0</v>
      </c>
      <c r="K3152" s="81">
        <v>210000.0</v>
      </c>
      <c r="L3152" s="82">
        <v>0.16</v>
      </c>
      <c r="N3152" s="83">
        <f t="shared" si="1"/>
        <v>0.16</v>
      </c>
      <c r="O3152" s="83">
        <f t="shared" si="2"/>
        <v>0.16</v>
      </c>
      <c r="Q3152" s="83">
        <f t="shared" si="3"/>
        <v>1</v>
      </c>
      <c r="R3152" s="83">
        <f t="shared" si="4"/>
        <v>0.16</v>
      </c>
      <c r="S3152" s="83" t="b">
        <f t="shared" si="5"/>
        <v>0</v>
      </c>
      <c r="T3152" s="72"/>
      <c r="U3152" s="72"/>
      <c r="V3152" s="72"/>
      <c r="W3152" s="72"/>
      <c r="X3152" s="72"/>
      <c r="Y3152" s="72"/>
      <c r="Z3152" s="72"/>
      <c r="AA3152" s="72"/>
      <c r="AB3152" s="72"/>
      <c r="AC3152" s="72"/>
      <c r="AD3152" s="72"/>
      <c r="AE3152" s="72"/>
      <c r="AF3152" s="72"/>
      <c r="AG3152" s="72"/>
      <c r="AH3152" s="72"/>
      <c r="AI3152" s="72"/>
      <c r="AJ3152" s="72"/>
      <c r="AK3152" s="72"/>
    </row>
    <row r="3153" ht="14.25" customHeight="1">
      <c r="A3153" s="78">
        <v>3150.0</v>
      </c>
      <c r="C3153" s="78" t="str">
        <f>VLOOKUP(G3153,[1]Macrodata_CCF!$A$3:$D$55,4,FALSE)</f>
        <v>#ERROR!</v>
      </c>
      <c r="E3153" s="79" t="str">
        <f>VLOOKUP(G3153,[1]Macrodata_CCF!$A$3:$B$55,2,FALSE)</f>
        <v>#ERROR!</v>
      </c>
      <c r="F3153" s="78">
        <v>0.0</v>
      </c>
      <c r="G3153" s="80">
        <v>29.0</v>
      </c>
      <c r="H3153" s="81">
        <v>280330.0</v>
      </c>
      <c r="I3153" s="81">
        <v>700000.0</v>
      </c>
      <c r="J3153" s="81">
        <v>339085.0</v>
      </c>
      <c r="K3153" s="81">
        <v>700000.0</v>
      </c>
      <c r="L3153" s="82">
        <v>0.1400028593895203</v>
      </c>
      <c r="N3153" s="83">
        <f t="shared" si="1"/>
        <v>0.1400028594</v>
      </c>
      <c r="O3153" s="83">
        <f t="shared" si="2"/>
        <v>0.1400028594</v>
      </c>
      <c r="Q3153" s="83">
        <f t="shared" si="3"/>
        <v>0.5995285714</v>
      </c>
      <c r="R3153" s="83">
        <f t="shared" si="4"/>
        <v>0.1400028594</v>
      </c>
      <c r="S3153" s="83" t="b">
        <f t="shared" si="5"/>
        <v>0</v>
      </c>
      <c r="T3153" s="72"/>
      <c r="U3153" s="72"/>
      <c r="V3153" s="72"/>
      <c r="W3153" s="72"/>
      <c r="X3153" s="72"/>
      <c r="Y3153" s="72"/>
      <c r="Z3153" s="72"/>
      <c r="AA3153" s="72"/>
      <c r="AB3153" s="72"/>
      <c r="AC3153" s="72"/>
      <c r="AD3153" s="72"/>
      <c r="AE3153" s="72"/>
      <c r="AF3153" s="72"/>
      <c r="AG3153" s="72"/>
      <c r="AH3153" s="72"/>
      <c r="AI3153" s="72"/>
      <c r="AJ3153" s="72"/>
      <c r="AK3153" s="72"/>
    </row>
    <row r="3154" ht="14.25" customHeight="1">
      <c r="A3154" s="78">
        <v>3151.0</v>
      </c>
      <c r="C3154" s="78" t="str">
        <f>VLOOKUP(G3154,[1]Macrodata_CCF!$A$3:$D$55,4,FALSE)</f>
        <v>#ERROR!</v>
      </c>
      <c r="E3154" s="79" t="str">
        <f>VLOOKUP(G3154,[1]Macrodata_CCF!$A$3:$B$55,2,FALSE)</f>
        <v>#ERROR!</v>
      </c>
      <c r="F3154" s="78">
        <v>0.0</v>
      </c>
      <c r="G3154" s="80">
        <v>51.0</v>
      </c>
      <c r="H3154" s="81">
        <v>0.0</v>
      </c>
      <c r="I3154" s="81">
        <v>470000.0</v>
      </c>
      <c r="J3154" s="81">
        <v>47000.0</v>
      </c>
      <c r="K3154" s="81">
        <v>470000.0</v>
      </c>
      <c r="L3154" s="82">
        <v>0.1</v>
      </c>
      <c r="N3154" s="83">
        <f t="shared" si="1"/>
        <v>0.1</v>
      </c>
      <c r="O3154" s="83">
        <f t="shared" si="2"/>
        <v>0.1</v>
      </c>
      <c r="Q3154" s="83">
        <f t="shared" si="3"/>
        <v>1</v>
      </c>
      <c r="R3154" s="83">
        <f t="shared" si="4"/>
        <v>0.1</v>
      </c>
      <c r="S3154" s="83" t="b">
        <f t="shared" si="5"/>
        <v>0</v>
      </c>
      <c r="T3154" s="72"/>
      <c r="U3154" s="72"/>
      <c r="V3154" s="72"/>
      <c r="W3154" s="72"/>
      <c r="X3154" s="72"/>
      <c r="Y3154" s="72"/>
      <c r="Z3154" s="72"/>
      <c r="AA3154" s="72"/>
      <c r="AB3154" s="72"/>
      <c r="AC3154" s="72"/>
      <c r="AD3154" s="72"/>
      <c r="AE3154" s="72"/>
      <c r="AF3154" s="72"/>
      <c r="AG3154" s="72"/>
      <c r="AH3154" s="72"/>
      <c r="AI3154" s="72"/>
      <c r="AJ3154" s="72"/>
      <c r="AK3154" s="72"/>
    </row>
    <row r="3155" ht="14.25" customHeight="1">
      <c r="A3155" s="78">
        <v>3152.0</v>
      </c>
      <c r="C3155" s="78" t="str">
        <f>VLOOKUP(G3155,[1]Macrodata_CCF!$A$3:$D$55,4,FALSE)</f>
        <v>#ERROR!</v>
      </c>
      <c r="E3155" s="79" t="str">
        <f>VLOOKUP(G3155,[1]Macrodata_CCF!$A$3:$B$55,2,FALSE)</f>
        <v>#ERROR!</v>
      </c>
      <c r="F3155" s="78">
        <v>0.0</v>
      </c>
      <c r="G3155" s="80">
        <v>52.0</v>
      </c>
      <c r="H3155" s="81">
        <v>70950.0</v>
      </c>
      <c r="I3155" s="81">
        <v>90000.0</v>
      </c>
      <c r="J3155" s="81">
        <v>71905.0</v>
      </c>
      <c r="K3155" s="81">
        <v>90000.0</v>
      </c>
      <c r="L3155" s="82">
        <v>0.05013123359580052</v>
      </c>
      <c r="N3155" s="83">
        <f t="shared" si="1"/>
        <v>0.0501312336</v>
      </c>
      <c r="O3155" s="83">
        <f t="shared" si="2"/>
        <v>0.0501312336</v>
      </c>
      <c r="Q3155" s="83">
        <f t="shared" si="3"/>
        <v>0.2116666667</v>
      </c>
      <c r="R3155" s="83">
        <f t="shared" si="4"/>
        <v>0.0501312336</v>
      </c>
      <c r="S3155" s="83" t="b">
        <f t="shared" si="5"/>
        <v>0</v>
      </c>
      <c r="T3155" s="72"/>
      <c r="U3155" s="72"/>
      <c r="V3155" s="72"/>
      <c r="W3155" s="72"/>
      <c r="X3155" s="72"/>
      <c r="Y3155" s="72"/>
      <c r="Z3155" s="72"/>
      <c r="AA3155" s="72"/>
      <c r="AB3155" s="72"/>
      <c r="AC3155" s="72"/>
      <c r="AD3155" s="72"/>
      <c r="AE3155" s="72"/>
      <c r="AF3155" s="72"/>
      <c r="AG3155" s="72"/>
      <c r="AH3155" s="72"/>
      <c r="AI3155" s="72"/>
      <c r="AJ3155" s="72"/>
      <c r="AK3155" s="72"/>
    </row>
    <row r="3156" ht="14.25" customHeight="1">
      <c r="A3156" s="78">
        <v>3153.0</v>
      </c>
      <c r="C3156" s="78" t="str">
        <f>VLOOKUP(G3156,[1]Macrodata_CCF!$A$3:$D$55,4,FALSE)</f>
        <v>#ERROR!</v>
      </c>
      <c r="E3156" s="79" t="str">
        <f>VLOOKUP(G3156,[1]Macrodata_CCF!$A$3:$B$55,2,FALSE)</f>
        <v>#ERROR!</v>
      </c>
      <c r="F3156" s="78">
        <v>0.0</v>
      </c>
      <c r="G3156" s="80">
        <v>53.0</v>
      </c>
      <c r="H3156" s="81">
        <v>0.0</v>
      </c>
      <c r="I3156" s="81">
        <v>420000.0</v>
      </c>
      <c r="J3156" s="81">
        <v>33600.0</v>
      </c>
      <c r="K3156" s="81">
        <v>420000.0</v>
      </c>
      <c r="L3156" s="82">
        <v>0.08</v>
      </c>
      <c r="N3156" s="83">
        <f t="shared" si="1"/>
        <v>0.08</v>
      </c>
      <c r="O3156" s="83">
        <f t="shared" si="2"/>
        <v>0.08</v>
      </c>
      <c r="Q3156" s="83">
        <f t="shared" si="3"/>
        <v>1</v>
      </c>
      <c r="R3156" s="83">
        <f t="shared" si="4"/>
        <v>0.08</v>
      </c>
      <c r="S3156" s="83" t="b">
        <f t="shared" si="5"/>
        <v>0</v>
      </c>
      <c r="T3156" s="72"/>
      <c r="U3156" s="72"/>
      <c r="V3156" s="72"/>
      <c r="W3156" s="72"/>
      <c r="X3156" s="72"/>
      <c r="Y3156" s="72"/>
      <c r="Z3156" s="72"/>
      <c r="AA3156" s="72"/>
      <c r="AB3156" s="72"/>
      <c r="AC3156" s="72"/>
      <c r="AD3156" s="72"/>
      <c r="AE3156" s="72"/>
      <c r="AF3156" s="72"/>
      <c r="AG3156" s="72"/>
      <c r="AH3156" s="72"/>
      <c r="AI3156" s="72"/>
      <c r="AJ3156" s="72"/>
      <c r="AK3156" s="72"/>
    </row>
    <row r="3157" ht="14.25" customHeight="1">
      <c r="A3157" s="78">
        <v>3154.0</v>
      </c>
      <c r="C3157" s="78" t="str">
        <f>VLOOKUP(G3157,[1]Macrodata_CCF!$A$3:$D$55,4,FALSE)</f>
        <v>#ERROR!</v>
      </c>
      <c r="E3157" s="79" t="str">
        <f>VLOOKUP(G3157,[1]Macrodata_CCF!$A$3:$B$55,2,FALSE)</f>
        <v>#ERROR!</v>
      </c>
      <c r="F3157" s="78">
        <v>0.0</v>
      </c>
      <c r="G3157" s="80">
        <v>39.0</v>
      </c>
      <c r="H3157" s="81">
        <v>310480.0</v>
      </c>
      <c r="I3157" s="81">
        <v>670000.0</v>
      </c>
      <c r="J3157" s="81">
        <v>350025.0</v>
      </c>
      <c r="K3157" s="81">
        <v>937999.9999999999</v>
      </c>
      <c r="L3157" s="82">
        <v>0.109993880729862</v>
      </c>
      <c r="N3157" s="83">
        <f t="shared" si="1"/>
        <v>0.1099938807</v>
      </c>
      <c r="O3157" s="83">
        <f t="shared" si="2"/>
        <v>0.1099938807</v>
      </c>
      <c r="Q3157" s="83">
        <f t="shared" si="3"/>
        <v>0.5365970149</v>
      </c>
      <c r="R3157" s="83">
        <f t="shared" si="4"/>
        <v>0.1099938807</v>
      </c>
      <c r="S3157" s="83" t="b">
        <f t="shared" si="5"/>
        <v>0</v>
      </c>
      <c r="T3157" s="72"/>
      <c r="U3157" s="72"/>
      <c r="V3157" s="72"/>
      <c r="W3157" s="72"/>
      <c r="X3157" s="72"/>
      <c r="Y3157" s="72"/>
      <c r="Z3157" s="72"/>
      <c r="AA3157" s="72"/>
      <c r="AB3157" s="72"/>
      <c r="AC3157" s="72"/>
      <c r="AD3157" s="72"/>
      <c r="AE3157" s="72"/>
      <c r="AF3157" s="72"/>
      <c r="AG3157" s="72"/>
      <c r="AH3157" s="72"/>
      <c r="AI3157" s="72"/>
      <c r="AJ3157" s="72"/>
      <c r="AK3157" s="72"/>
    </row>
    <row r="3158" ht="14.25" customHeight="1">
      <c r="A3158" s="78">
        <v>3155.0</v>
      </c>
      <c r="C3158" s="78" t="str">
        <f>VLOOKUP(G3158,[1]Macrodata_CCF!$A$3:$D$55,4,FALSE)</f>
        <v>#ERROR!</v>
      </c>
      <c r="E3158" s="79" t="str">
        <f>VLOOKUP(G3158,[1]Macrodata_CCF!$A$3:$B$55,2,FALSE)</f>
        <v>#ERROR!</v>
      </c>
      <c r="F3158" s="78">
        <v>0.0</v>
      </c>
      <c r="G3158" s="80">
        <v>28.0</v>
      </c>
      <c r="H3158" s="81">
        <v>493875.0</v>
      </c>
      <c r="I3158" s="81">
        <v>940000.0</v>
      </c>
      <c r="J3158" s="81">
        <v>578640.0</v>
      </c>
      <c r="K3158" s="81">
        <v>1598000.0</v>
      </c>
      <c r="L3158" s="82">
        <v>0.1900028019052956</v>
      </c>
      <c r="N3158" s="83">
        <f t="shared" si="1"/>
        <v>0.1900028019</v>
      </c>
      <c r="O3158" s="83">
        <f t="shared" si="2"/>
        <v>0.1900028019</v>
      </c>
      <c r="Q3158" s="83">
        <f t="shared" si="3"/>
        <v>0.4746010638</v>
      </c>
      <c r="R3158" s="83">
        <f t="shared" si="4"/>
        <v>0.1900028019</v>
      </c>
      <c r="S3158" s="83" t="b">
        <f t="shared" si="5"/>
        <v>0</v>
      </c>
      <c r="T3158" s="72"/>
      <c r="U3158" s="72"/>
      <c r="V3158" s="72"/>
      <c r="W3158" s="72"/>
      <c r="X3158" s="72"/>
      <c r="Y3158" s="72"/>
      <c r="Z3158" s="72"/>
      <c r="AA3158" s="72"/>
      <c r="AB3158" s="72"/>
      <c r="AC3158" s="72"/>
      <c r="AD3158" s="72"/>
      <c r="AE3158" s="72"/>
      <c r="AF3158" s="72"/>
      <c r="AG3158" s="72"/>
      <c r="AH3158" s="72"/>
      <c r="AI3158" s="72"/>
      <c r="AJ3158" s="72"/>
      <c r="AK3158" s="72"/>
    </row>
    <row r="3159" ht="14.25" customHeight="1">
      <c r="A3159" s="78">
        <v>3156.0</v>
      </c>
      <c r="C3159" s="78" t="str">
        <f>VLOOKUP(G3159,[1]Macrodata_CCF!$A$3:$D$55,4,FALSE)</f>
        <v>#ERROR!</v>
      </c>
      <c r="E3159" s="79" t="str">
        <f>VLOOKUP(G3159,[1]Macrodata_CCF!$A$3:$B$55,2,FALSE)</f>
        <v>#ERROR!</v>
      </c>
      <c r="F3159" s="78">
        <v>0.0</v>
      </c>
      <c r="G3159" s="80">
        <v>15.0</v>
      </c>
      <c r="H3159" s="81">
        <v>615215.0</v>
      </c>
      <c r="I3159" s="81">
        <v>870000.0</v>
      </c>
      <c r="J3159" s="81">
        <v>663625.0</v>
      </c>
      <c r="K3159" s="81">
        <v>870000.0</v>
      </c>
      <c r="L3159" s="82">
        <v>0.1900033361461624</v>
      </c>
      <c r="N3159" s="83">
        <f t="shared" si="1"/>
        <v>0.1900033361</v>
      </c>
      <c r="O3159" s="83">
        <f t="shared" si="2"/>
        <v>0.1900033361</v>
      </c>
      <c r="Q3159" s="83">
        <f t="shared" si="3"/>
        <v>0.2928563218</v>
      </c>
      <c r="R3159" s="83">
        <f t="shared" si="4"/>
        <v>0.1900033361</v>
      </c>
      <c r="S3159" s="83" t="b">
        <f t="shared" si="5"/>
        <v>0</v>
      </c>
      <c r="T3159" s="72"/>
      <c r="U3159" s="72"/>
      <c r="V3159" s="72"/>
      <c r="W3159" s="72"/>
      <c r="X3159" s="72"/>
      <c r="Y3159" s="72"/>
      <c r="Z3159" s="72"/>
      <c r="AA3159" s="72"/>
      <c r="AB3159" s="72"/>
      <c r="AC3159" s="72"/>
      <c r="AD3159" s="72"/>
      <c r="AE3159" s="72"/>
      <c r="AF3159" s="72"/>
      <c r="AG3159" s="72"/>
      <c r="AH3159" s="72"/>
      <c r="AI3159" s="72"/>
      <c r="AJ3159" s="72"/>
      <c r="AK3159" s="72"/>
    </row>
    <row r="3160" ht="14.25" customHeight="1">
      <c r="A3160" s="78">
        <v>3157.0</v>
      </c>
      <c r="C3160" s="78" t="str">
        <f>VLOOKUP(G3160,[1]Macrodata_CCF!$A$3:$D$55,4,FALSE)</f>
        <v>#ERROR!</v>
      </c>
      <c r="E3160" s="79" t="str">
        <f>VLOOKUP(G3160,[1]Macrodata_CCF!$A$3:$B$55,2,FALSE)</f>
        <v>#ERROR!</v>
      </c>
      <c r="F3160" s="78">
        <v>0.0</v>
      </c>
      <c r="G3160" s="80">
        <v>36.0</v>
      </c>
      <c r="H3160" s="81">
        <v>76415.0</v>
      </c>
      <c r="I3160" s="81">
        <v>110000.0</v>
      </c>
      <c r="J3160" s="81">
        <v>83130.0</v>
      </c>
      <c r="K3160" s="81">
        <v>110000.0</v>
      </c>
      <c r="L3160" s="82">
        <v>0.1999404496054786</v>
      </c>
      <c r="N3160" s="83">
        <f t="shared" si="1"/>
        <v>0.1999404496</v>
      </c>
      <c r="O3160" s="83">
        <f t="shared" si="2"/>
        <v>0.1999404496</v>
      </c>
      <c r="Q3160" s="83">
        <f t="shared" si="3"/>
        <v>0.3053181818</v>
      </c>
      <c r="R3160" s="83">
        <f t="shared" si="4"/>
        <v>0.1999404496</v>
      </c>
      <c r="S3160" s="83" t="b">
        <f t="shared" si="5"/>
        <v>0</v>
      </c>
      <c r="T3160" s="72"/>
      <c r="U3160" s="72"/>
      <c r="V3160" s="72"/>
      <c r="W3160" s="72"/>
      <c r="X3160" s="72"/>
      <c r="Y3160" s="72"/>
      <c r="Z3160" s="72"/>
      <c r="AA3160" s="72"/>
      <c r="AB3160" s="72"/>
      <c r="AC3160" s="72"/>
      <c r="AD3160" s="72"/>
      <c r="AE3160" s="72"/>
      <c r="AF3160" s="72"/>
      <c r="AG3160" s="72"/>
      <c r="AH3160" s="72"/>
      <c r="AI3160" s="72"/>
      <c r="AJ3160" s="72"/>
      <c r="AK3160" s="72"/>
    </row>
    <row r="3161" ht="14.25" customHeight="1">
      <c r="A3161" s="78">
        <v>3158.0</v>
      </c>
      <c r="C3161" s="78" t="str">
        <f>VLOOKUP(G3161,[1]Macrodata_CCF!$A$3:$D$55,4,FALSE)</f>
        <v>#ERROR!</v>
      </c>
      <c r="E3161" s="79" t="str">
        <f>VLOOKUP(G3161,[1]Macrodata_CCF!$A$3:$B$55,2,FALSE)</f>
        <v>#ERROR!</v>
      </c>
      <c r="F3161" s="78">
        <v>0.0</v>
      </c>
      <c r="G3161" s="80">
        <v>10.0</v>
      </c>
      <c r="H3161" s="81">
        <v>112075.0</v>
      </c>
      <c r="I3161" s="81">
        <v>240000.0</v>
      </c>
      <c r="J3161" s="81">
        <v>147895.0</v>
      </c>
      <c r="K3161" s="81">
        <v>432000.0</v>
      </c>
      <c r="L3161" s="82">
        <v>0.2800078170803205</v>
      </c>
      <c r="N3161" s="83">
        <f t="shared" si="1"/>
        <v>0.2800078171</v>
      </c>
      <c r="O3161" s="83">
        <f t="shared" si="2"/>
        <v>0.2800078171</v>
      </c>
      <c r="Q3161" s="83">
        <f t="shared" si="3"/>
        <v>0.5330208333</v>
      </c>
      <c r="R3161" s="83">
        <f t="shared" si="4"/>
        <v>0.2800078171</v>
      </c>
      <c r="S3161" s="83" t="b">
        <f t="shared" si="5"/>
        <v>0</v>
      </c>
      <c r="T3161" s="72"/>
      <c r="U3161" s="72"/>
      <c r="V3161" s="72"/>
      <c r="W3161" s="72"/>
      <c r="X3161" s="72"/>
      <c r="Y3161" s="72"/>
      <c r="Z3161" s="72"/>
      <c r="AA3161" s="72"/>
      <c r="AB3161" s="72"/>
      <c r="AC3161" s="72"/>
      <c r="AD3161" s="72"/>
      <c r="AE3161" s="72"/>
      <c r="AF3161" s="72"/>
      <c r="AG3161" s="72"/>
      <c r="AH3161" s="72"/>
      <c r="AI3161" s="72"/>
      <c r="AJ3161" s="72"/>
      <c r="AK3161" s="72"/>
    </row>
    <row r="3162" ht="14.25" customHeight="1">
      <c r="A3162" s="78">
        <v>3159.0</v>
      </c>
      <c r="C3162" s="78" t="str">
        <f>VLOOKUP(G3162,[1]Macrodata_CCF!$A$3:$D$55,4,FALSE)</f>
        <v>#ERROR!</v>
      </c>
      <c r="E3162" s="79" t="str">
        <f>VLOOKUP(G3162,[1]Macrodata_CCF!$A$3:$B$55,2,FALSE)</f>
        <v>#ERROR!</v>
      </c>
      <c r="F3162" s="78">
        <v>0.0</v>
      </c>
      <c r="G3162" s="80">
        <v>8.0</v>
      </c>
      <c r="H3162" s="81">
        <v>217740.0</v>
      </c>
      <c r="I3162" s="81">
        <v>580000.0</v>
      </c>
      <c r="J3162" s="81">
        <v>359020.0</v>
      </c>
      <c r="K3162" s="81">
        <v>580000.0</v>
      </c>
      <c r="L3162" s="82">
        <v>0.3899961353723845</v>
      </c>
      <c r="N3162" s="83">
        <f t="shared" si="1"/>
        <v>0.3899961354</v>
      </c>
      <c r="O3162" s="83">
        <f t="shared" si="2"/>
        <v>0.3899961354</v>
      </c>
      <c r="Q3162" s="83">
        <f t="shared" si="3"/>
        <v>0.6245862069</v>
      </c>
      <c r="R3162" s="83">
        <f t="shared" si="4"/>
        <v>0.3899961354</v>
      </c>
      <c r="S3162" s="83" t="b">
        <f t="shared" si="5"/>
        <v>0</v>
      </c>
      <c r="T3162" s="72"/>
      <c r="U3162" s="72"/>
      <c r="V3162" s="72"/>
      <c r="W3162" s="72"/>
      <c r="X3162" s="72"/>
      <c r="Y3162" s="72"/>
      <c r="Z3162" s="72"/>
      <c r="AA3162" s="72"/>
      <c r="AB3162" s="72"/>
      <c r="AC3162" s="72"/>
      <c r="AD3162" s="72"/>
      <c r="AE3162" s="72"/>
      <c r="AF3162" s="72"/>
      <c r="AG3162" s="72"/>
      <c r="AH3162" s="72"/>
      <c r="AI3162" s="72"/>
      <c r="AJ3162" s="72"/>
      <c r="AK3162" s="72"/>
    </row>
    <row r="3163" ht="14.25" customHeight="1">
      <c r="A3163" s="78">
        <v>3160.0</v>
      </c>
      <c r="C3163" s="78" t="str">
        <f>VLOOKUP(G3163,[1]Macrodata_CCF!$A$3:$D$55,4,FALSE)</f>
        <v>#ERROR!</v>
      </c>
      <c r="E3163" s="79" t="str">
        <f>VLOOKUP(G3163,[1]Macrodata_CCF!$A$3:$B$55,2,FALSE)</f>
        <v>#ERROR!</v>
      </c>
      <c r="F3163" s="78">
        <v>0.0</v>
      </c>
      <c r="G3163" s="80">
        <v>7.0</v>
      </c>
      <c r="H3163" s="81">
        <v>330755.0</v>
      </c>
      <c r="I3163" s="81">
        <v>490000.0</v>
      </c>
      <c r="J3163" s="81">
        <v>499800.0</v>
      </c>
      <c r="K3163" s="81">
        <v>490000.0</v>
      </c>
      <c r="L3163" s="82">
        <v>1.061540393732927</v>
      </c>
      <c r="N3163" s="83">
        <f t="shared" si="1"/>
        <v>1.061540394</v>
      </c>
      <c r="O3163" s="83">
        <f t="shared" si="2"/>
        <v>1</v>
      </c>
      <c r="Q3163" s="83">
        <f t="shared" si="3"/>
        <v>0.3249897959</v>
      </c>
      <c r="R3163" s="83">
        <f t="shared" si="4"/>
        <v>1.061540394</v>
      </c>
      <c r="S3163" s="83" t="b">
        <f t="shared" si="5"/>
        <v>0</v>
      </c>
      <c r="T3163" s="72"/>
      <c r="U3163" s="72"/>
      <c r="V3163" s="72"/>
      <c r="W3163" s="72"/>
      <c r="X3163" s="72"/>
      <c r="Y3163" s="72"/>
      <c r="Z3163" s="72"/>
      <c r="AA3163" s="72"/>
      <c r="AB3163" s="72"/>
      <c r="AC3163" s="72"/>
      <c r="AD3163" s="72"/>
      <c r="AE3163" s="72"/>
      <c r="AF3163" s="72"/>
      <c r="AG3163" s="72"/>
      <c r="AH3163" s="72"/>
      <c r="AI3163" s="72"/>
      <c r="AJ3163" s="72"/>
      <c r="AK3163" s="72"/>
    </row>
    <row r="3164" ht="14.25" customHeight="1">
      <c r="A3164" s="78">
        <v>3161.0</v>
      </c>
      <c r="C3164" s="78" t="str">
        <f>VLOOKUP(G3164,[1]Macrodata_CCF!$A$3:$D$55,4,FALSE)</f>
        <v>#ERROR!</v>
      </c>
      <c r="E3164" s="79" t="str">
        <f>VLOOKUP(G3164,[1]Macrodata_CCF!$A$3:$B$55,2,FALSE)</f>
        <v>#ERROR!</v>
      </c>
      <c r="F3164" s="78">
        <v>0.0</v>
      </c>
      <c r="G3164" s="80">
        <v>14.0</v>
      </c>
      <c r="H3164" s="81">
        <v>3275.0</v>
      </c>
      <c r="I3164" s="81">
        <v>220000.0</v>
      </c>
      <c r="J3164" s="81">
        <v>35785.0</v>
      </c>
      <c r="K3164" s="81">
        <v>220000.0</v>
      </c>
      <c r="L3164" s="82">
        <v>0.1500057676779329</v>
      </c>
      <c r="N3164" s="83">
        <f t="shared" si="1"/>
        <v>0.1500057677</v>
      </c>
      <c r="O3164" s="83">
        <f t="shared" si="2"/>
        <v>0.1500057677</v>
      </c>
      <c r="Q3164" s="83">
        <f t="shared" si="3"/>
        <v>0.9851136364</v>
      </c>
      <c r="R3164" s="83">
        <f t="shared" si="4"/>
        <v>0.1500057677</v>
      </c>
      <c r="S3164" s="83" t="b">
        <f t="shared" si="5"/>
        <v>0</v>
      </c>
      <c r="T3164" s="72"/>
      <c r="U3164" s="72"/>
      <c r="V3164" s="72"/>
      <c r="W3164" s="72"/>
      <c r="X3164" s="72"/>
      <c r="Y3164" s="72"/>
      <c r="Z3164" s="72"/>
      <c r="AA3164" s="72"/>
      <c r="AB3164" s="72"/>
      <c r="AC3164" s="72"/>
      <c r="AD3164" s="72"/>
      <c r="AE3164" s="72"/>
      <c r="AF3164" s="72"/>
      <c r="AG3164" s="72"/>
      <c r="AH3164" s="72"/>
      <c r="AI3164" s="72"/>
      <c r="AJ3164" s="72"/>
      <c r="AK3164" s="72"/>
    </row>
    <row r="3165" ht="14.25" customHeight="1">
      <c r="A3165" s="78">
        <v>3162.0</v>
      </c>
      <c r="C3165" s="78" t="str">
        <f>VLOOKUP(G3165,[1]Macrodata_CCF!$A$3:$D$55,4,FALSE)</f>
        <v>#ERROR!</v>
      </c>
      <c r="E3165" s="79" t="str">
        <f>VLOOKUP(G3165,[1]Macrodata_CCF!$A$3:$B$55,2,FALSE)</f>
        <v>#ERROR!</v>
      </c>
      <c r="F3165" s="78">
        <v>0.0</v>
      </c>
      <c r="G3165" s="80">
        <v>47.0</v>
      </c>
      <c r="H3165" s="81">
        <v>0.0</v>
      </c>
      <c r="I3165" s="81">
        <v>250000.0</v>
      </c>
      <c r="J3165" s="81">
        <v>40000.0</v>
      </c>
      <c r="K3165" s="81">
        <v>250000.0</v>
      </c>
      <c r="L3165" s="82">
        <v>0.16</v>
      </c>
      <c r="N3165" s="83">
        <f t="shared" si="1"/>
        <v>0.16</v>
      </c>
      <c r="O3165" s="83">
        <f t="shared" si="2"/>
        <v>0.16</v>
      </c>
      <c r="Q3165" s="83">
        <f t="shared" si="3"/>
        <v>1</v>
      </c>
      <c r="R3165" s="83">
        <f t="shared" si="4"/>
        <v>0.16</v>
      </c>
      <c r="S3165" s="83" t="b">
        <f t="shared" si="5"/>
        <v>0</v>
      </c>
      <c r="T3165" s="72"/>
      <c r="U3165" s="72"/>
      <c r="V3165" s="72"/>
      <c r="W3165" s="72"/>
      <c r="X3165" s="72"/>
      <c r="Y3165" s="72"/>
      <c r="Z3165" s="72"/>
      <c r="AA3165" s="72"/>
      <c r="AB3165" s="72"/>
      <c r="AC3165" s="72"/>
      <c r="AD3165" s="72"/>
      <c r="AE3165" s="72"/>
      <c r="AF3165" s="72"/>
      <c r="AG3165" s="72"/>
      <c r="AH3165" s="72"/>
      <c r="AI3165" s="72"/>
      <c r="AJ3165" s="72"/>
      <c r="AK3165" s="72"/>
    </row>
    <row r="3166" ht="14.25" customHeight="1">
      <c r="A3166" s="78">
        <v>3163.0</v>
      </c>
      <c r="C3166" s="78" t="str">
        <f>VLOOKUP(G3166,[1]Macrodata_CCF!$A$3:$D$55,4,FALSE)</f>
        <v>#ERROR!</v>
      </c>
      <c r="E3166" s="79" t="str">
        <f>VLOOKUP(G3166,[1]Macrodata_CCF!$A$3:$B$55,2,FALSE)</f>
        <v>#ERROR!</v>
      </c>
      <c r="F3166" s="78">
        <v>0.0</v>
      </c>
      <c r="G3166" s="80">
        <v>5.0</v>
      </c>
      <c r="H3166" s="81">
        <v>103855.0</v>
      </c>
      <c r="I3166" s="81">
        <v>150000.0</v>
      </c>
      <c r="J3166" s="81">
        <v>115390.0</v>
      </c>
      <c r="K3166" s="81">
        <v>240000.0</v>
      </c>
      <c r="L3166" s="82">
        <v>0.2499729114746993</v>
      </c>
      <c r="N3166" s="83">
        <f t="shared" si="1"/>
        <v>0.2499729115</v>
      </c>
      <c r="O3166" s="83">
        <f t="shared" si="2"/>
        <v>0.2499729115</v>
      </c>
      <c r="Q3166" s="83">
        <f t="shared" si="3"/>
        <v>0.3076333333</v>
      </c>
      <c r="R3166" s="83">
        <f t="shared" si="4"/>
        <v>0.2499729115</v>
      </c>
      <c r="S3166" s="83" t="b">
        <f t="shared" si="5"/>
        <v>0</v>
      </c>
      <c r="T3166" s="72"/>
      <c r="U3166" s="72"/>
      <c r="V3166" s="72"/>
      <c r="W3166" s="72"/>
      <c r="X3166" s="72"/>
      <c r="Y3166" s="72"/>
      <c r="Z3166" s="72"/>
      <c r="AA3166" s="72"/>
      <c r="AB3166" s="72"/>
      <c r="AC3166" s="72"/>
      <c r="AD3166" s="72"/>
      <c r="AE3166" s="72"/>
      <c r="AF3166" s="72"/>
      <c r="AG3166" s="72"/>
      <c r="AH3166" s="72"/>
      <c r="AI3166" s="72"/>
      <c r="AJ3166" s="72"/>
      <c r="AK3166" s="72"/>
    </row>
    <row r="3167" ht="14.25" customHeight="1">
      <c r="A3167" s="78">
        <v>3164.0</v>
      </c>
      <c r="C3167" s="78" t="str">
        <f>VLOOKUP(G3167,[1]Macrodata_CCF!$A$3:$D$55,4,FALSE)</f>
        <v>#ERROR!</v>
      </c>
      <c r="E3167" s="79" t="str">
        <f>VLOOKUP(G3167,[1]Macrodata_CCF!$A$3:$B$55,2,FALSE)</f>
        <v>#ERROR!</v>
      </c>
      <c r="F3167" s="78">
        <v>0.0</v>
      </c>
      <c r="G3167" s="80">
        <v>46.0</v>
      </c>
      <c r="H3167" s="81">
        <v>357380.0</v>
      </c>
      <c r="I3167" s="81">
        <v>600000.0</v>
      </c>
      <c r="J3167" s="81">
        <v>393775.0</v>
      </c>
      <c r="K3167" s="81">
        <v>1080000.0</v>
      </c>
      <c r="L3167" s="82">
        <v>0.1500082433435001</v>
      </c>
      <c r="N3167" s="83">
        <f t="shared" si="1"/>
        <v>0.1500082433</v>
      </c>
      <c r="O3167" s="83">
        <f t="shared" si="2"/>
        <v>0.1500082433</v>
      </c>
      <c r="Q3167" s="83">
        <f t="shared" si="3"/>
        <v>0.4043666667</v>
      </c>
      <c r="R3167" s="83">
        <f t="shared" si="4"/>
        <v>0.1500082433</v>
      </c>
      <c r="S3167" s="83" t="b">
        <f t="shared" si="5"/>
        <v>0</v>
      </c>
      <c r="T3167" s="72"/>
      <c r="U3167" s="72"/>
      <c r="V3167" s="72"/>
      <c r="W3167" s="72"/>
      <c r="X3167" s="72"/>
      <c r="Y3167" s="72"/>
      <c r="Z3167" s="72"/>
      <c r="AA3167" s="72"/>
      <c r="AB3167" s="72"/>
      <c r="AC3167" s="72"/>
      <c r="AD3167" s="72"/>
      <c r="AE3167" s="72"/>
      <c r="AF3167" s="72"/>
      <c r="AG3167" s="72"/>
      <c r="AH3167" s="72"/>
      <c r="AI3167" s="72"/>
      <c r="AJ3167" s="72"/>
      <c r="AK3167" s="72"/>
    </row>
    <row r="3168" ht="14.25" customHeight="1">
      <c r="A3168" s="78">
        <v>3165.0</v>
      </c>
      <c r="C3168" s="78" t="str">
        <f>VLOOKUP(G3168,[1]Macrodata_CCF!$A$3:$D$55,4,FALSE)</f>
        <v>#ERROR!</v>
      </c>
      <c r="E3168" s="79" t="str">
        <f>VLOOKUP(G3168,[1]Macrodata_CCF!$A$3:$B$55,2,FALSE)</f>
        <v>#ERROR!</v>
      </c>
      <c r="F3168" s="78">
        <v>0.0</v>
      </c>
      <c r="G3168" s="80">
        <v>10.0</v>
      </c>
      <c r="H3168" s="81">
        <v>0.0</v>
      </c>
      <c r="I3168" s="81">
        <v>910000.0</v>
      </c>
      <c r="J3168" s="81">
        <v>263900.0</v>
      </c>
      <c r="K3168" s="81">
        <v>910000.0</v>
      </c>
      <c r="L3168" s="82">
        <v>0.29</v>
      </c>
      <c r="N3168" s="83">
        <f t="shared" si="1"/>
        <v>0.29</v>
      </c>
      <c r="O3168" s="83">
        <f t="shared" si="2"/>
        <v>0.29</v>
      </c>
      <c r="Q3168" s="83">
        <f t="shared" si="3"/>
        <v>1</v>
      </c>
      <c r="R3168" s="83">
        <f t="shared" si="4"/>
        <v>0.29</v>
      </c>
      <c r="S3168" s="83" t="b">
        <f t="shared" si="5"/>
        <v>0</v>
      </c>
      <c r="T3168" s="72"/>
      <c r="U3168" s="72"/>
      <c r="V3168" s="72"/>
      <c r="W3168" s="72"/>
      <c r="X3168" s="72"/>
      <c r="Y3168" s="72"/>
      <c r="Z3168" s="72"/>
      <c r="AA3168" s="72"/>
      <c r="AB3168" s="72"/>
      <c r="AC3168" s="72"/>
      <c r="AD3168" s="72"/>
      <c r="AE3168" s="72"/>
      <c r="AF3168" s="72"/>
      <c r="AG3168" s="72"/>
      <c r="AH3168" s="72"/>
      <c r="AI3168" s="72"/>
      <c r="AJ3168" s="72"/>
      <c r="AK3168" s="72"/>
    </row>
    <row r="3169" ht="14.25" customHeight="1">
      <c r="A3169" s="78">
        <v>3166.0</v>
      </c>
      <c r="C3169" s="78" t="str">
        <f>VLOOKUP(G3169,[1]Macrodata_CCF!$A$3:$D$55,4,FALSE)</f>
        <v>#ERROR!</v>
      </c>
      <c r="E3169" s="79" t="str">
        <f>VLOOKUP(G3169,[1]Macrodata_CCF!$A$3:$B$55,2,FALSE)</f>
        <v>#ERROR!</v>
      </c>
      <c r="F3169" s="78">
        <v>1.0</v>
      </c>
      <c r="G3169" s="80">
        <v>1.0</v>
      </c>
      <c r="H3169" s="81">
        <v>202560.0</v>
      </c>
      <c r="I3169" s="81">
        <v>390000.0</v>
      </c>
      <c r="J3169" s="81">
        <v>279410.0</v>
      </c>
      <c r="K3169" s="81">
        <v>390000.0</v>
      </c>
      <c r="L3169" s="82">
        <v>0.4099978659837815</v>
      </c>
      <c r="N3169" s="83">
        <f t="shared" si="1"/>
        <v>0.409997866</v>
      </c>
      <c r="O3169" s="83">
        <f t="shared" si="2"/>
        <v>0.409997866</v>
      </c>
      <c r="Q3169" s="83">
        <f t="shared" si="3"/>
        <v>0.4806153846</v>
      </c>
      <c r="R3169" s="83">
        <f t="shared" si="4"/>
        <v>0.409997866</v>
      </c>
      <c r="S3169" s="83" t="b">
        <f t="shared" si="5"/>
        <v>0</v>
      </c>
      <c r="T3169" s="72"/>
      <c r="U3169" s="72"/>
      <c r="V3169" s="72"/>
      <c r="W3169" s="72"/>
      <c r="X3169" s="72"/>
      <c r="Y3169" s="72"/>
      <c r="Z3169" s="72"/>
      <c r="AA3169" s="72"/>
      <c r="AB3169" s="72"/>
      <c r="AC3169" s="72"/>
      <c r="AD3169" s="72"/>
      <c r="AE3169" s="72"/>
      <c r="AF3169" s="72"/>
      <c r="AG3169" s="72"/>
      <c r="AH3169" s="72"/>
      <c r="AI3169" s="72"/>
      <c r="AJ3169" s="72"/>
      <c r="AK3169" s="72"/>
    </row>
    <row r="3170" ht="14.25" customHeight="1">
      <c r="A3170" s="78">
        <v>3167.0</v>
      </c>
      <c r="C3170" s="78" t="str">
        <f>VLOOKUP(G3170,[1]Macrodata_CCF!$A$3:$D$55,4,FALSE)</f>
        <v>#ERROR!</v>
      </c>
      <c r="E3170" s="79" t="str">
        <f>VLOOKUP(G3170,[1]Macrodata_CCF!$A$3:$B$55,2,FALSE)</f>
        <v>#ERROR!</v>
      </c>
      <c r="F3170" s="78">
        <v>0.0</v>
      </c>
      <c r="G3170" s="80">
        <v>17.0</v>
      </c>
      <c r="H3170" s="81">
        <v>268625.0</v>
      </c>
      <c r="I3170" s="81">
        <v>580000.0</v>
      </c>
      <c r="J3170" s="81">
        <v>190780.0</v>
      </c>
      <c r="K3170" s="81">
        <v>580000.0</v>
      </c>
      <c r="L3170" s="82">
        <v>-0.2500040144520273</v>
      </c>
      <c r="N3170" s="83">
        <f t="shared" si="1"/>
        <v>-0.2500040145</v>
      </c>
      <c r="O3170" s="83">
        <f t="shared" si="2"/>
        <v>0</v>
      </c>
      <c r="Q3170" s="83">
        <f t="shared" si="3"/>
        <v>0.5368534483</v>
      </c>
      <c r="R3170" s="83">
        <f t="shared" si="4"/>
        <v>-0.2500040145</v>
      </c>
      <c r="S3170" s="83" t="b">
        <f t="shared" si="5"/>
        <v>0</v>
      </c>
      <c r="T3170" s="72"/>
      <c r="U3170" s="72"/>
      <c r="V3170" s="72"/>
      <c r="W3170" s="72"/>
      <c r="X3170" s="72"/>
      <c r="Y3170" s="72"/>
      <c r="Z3170" s="72"/>
      <c r="AA3170" s="72"/>
      <c r="AB3170" s="72"/>
      <c r="AC3170" s="72"/>
      <c r="AD3170" s="72"/>
      <c r="AE3170" s="72"/>
      <c r="AF3170" s="72"/>
      <c r="AG3170" s="72"/>
      <c r="AH3170" s="72"/>
      <c r="AI3170" s="72"/>
      <c r="AJ3170" s="72"/>
      <c r="AK3170" s="72"/>
    </row>
    <row r="3171" ht="14.25" customHeight="1">
      <c r="A3171" s="78">
        <v>3168.0</v>
      </c>
      <c r="C3171" s="78" t="str">
        <f>VLOOKUP(G3171,[1]Macrodata_CCF!$A$3:$D$55,4,FALSE)</f>
        <v>#ERROR!</v>
      </c>
      <c r="E3171" s="79" t="str">
        <f>VLOOKUP(G3171,[1]Macrodata_CCF!$A$3:$B$55,2,FALSE)</f>
        <v>#ERROR!</v>
      </c>
      <c r="F3171" s="78">
        <v>0.0</v>
      </c>
      <c r="G3171" s="80">
        <v>11.0</v>
      </c>
      <c r="H3171" s="81">
        <v>622650.0</v>
      </c>
      <c r="I3171" s="81">
        <v>790000.0</v>
      </c>
      <c r="J3171" s="81">
        <v>805800.0</v>
      </c>
      <c r="K3171" s="81">
        <v>790000.0</v>
      </c>
      <c r="L3171" s="82">
        <v>1.094412907080968</v>
      </c>
      <c r="N3171" s="83">
        <f t="shared" si="1"/>
        <v>1.094412907</v>
      </c>
      <c r="O3171" s="83">
        <f t="shared" si="2"/>
        <v>1</v>
      </c>
      <c r="Q3171" s="83">
        <f t="shared" si="3"/>
        <v>0.211835443</v>
      </c>
      <c r="R3171" s="83">
        <f t="shared" si="4"/>
        <v>1.094412907</v>
      </c>
      <c r="S3171" s="83" t="b">
        <f t="shared" si="5"/>
        <v>0</v>
      </c>
      <c r="T3171" s="72"/>
      <c r="U3171" s="72"/>
      <c r="V3171" s="72"/>
      <c r="W3171" s="72"/>
      <c r="X3171" s="72"/>
      <c r="Y3171" s="72"/>
      <c r="Z3171" s="72"/>
      <c r="AA3171" s="72"/>
      <c r="AB3171" s="72"/>
      <c r="AC3171" s="72"/>
      <c r="AD3171" s="72"/>
      <c r="AE3171" s="72"/>
      <c r="AF3171" s="72"/>
      <c r="AG3171" s="72"/>
      <c r="AH3171" s="72"/>
      <c r="AI3171" s="72"/>
      <c r="AJ3171" s="72"/>
      <c r="AK3171" s="72"/>
    </row>
    <row r="3172" ht="14.25" customHeight="1">
      <c r="A3172" s="78">
        <v>3169.0</v>
      </c>
      <c r="C3172" s="78" t="str">
        <f>VLOOKUP(G3172,[1]Macrodata_CCF!$A$3:$D$55,4,FALSE)</f>
        <v>#ERROR!</v>
      </c>
      <c r="E3172" s="79" t="str">
        <f>VLOOKUP(G3172,[1]Macrodata_CCF!$A$3:$B$55,2,FALSE)</f>
        <v>#ERROR!</v>
      </c>
      <c r="F3172" s="78">
        <v>0.0</v>
      </c>
      <c r="G3172" s="80">
        <v>2.0</v>
      </c>
      <c r="H3172" s="81">
        <v>0.0</v>
      </c>
      <c r="I3172" s="81">
        <v>100000.0</v>
      </c>
      <c r="J3172" s="81">
        <v>30000.0</v>
      </c>
      <c r="K3172" s="81">
        <v>100000.0</v>
      </c>
      <c r="L3172" s="82">
        <v>0.3</v>
      </c>
      <c r="N3172" s="83">
        <f t="shared" si="1"/>
        <v>0.3</v>
      </c>
      <c r="O3172" s="83">
        <f t="shared" si="2"/>
        <v>0.3</v>
      </c>
      <c r="Q3172" s="83">
        <f t="shared" si="3"/>
        <v>1</v>
      </c>
      <c r="R3172" s="83">
        <f t="shared" si="4"/>
        <v>0.3</v>
      </c>
      <c r="S3172" s="83" t="b">
        <f t="shared" si="5"/>
        <v>0</v>
      </c>
      <c r="T3172" s="72"/>
      <c r="U3172" s="72"/>
      <c r="V3172" s="72"/>
      <c r="W3172" s="72"/>
      <c r="X3172" s="72"/>
      <c r="Y3172" s="72"/>
      <c r="Z3172" s="72"/>
      <c r="AA3172" s="72"/>
      <c r="AB3172" s="72"/>
      <c r="AC3172" s="72"/>
      <c r="AD3172" s="72"/>
      <c r="AE3172" s="72"/>
      <c r="AF3172" s="72"/>
      <c r="AG3172" s="72"/>
      <c r="AH3172" s="72"/>
      <c r="AI3172" s="72"/>
      <c r="AJ3172" s="72"/>
      <c r="AK3172" s="72"/>
    </row>
    <row r="3173" ht="14.25" customHeight="1">
      <c r="A3173" s="78">
        <v>3170.0</v>
      </c>
      <c r="C3173" s="78" t="str">
        <f>VLOOKUP(G3173,[1]Macrodata_CCF!$A$3:$D$55,4,FALSE)</f>
        <v>#ERROR!</v>
      </c>
      <c r="E3173" s="79" t="str">
        <f>VLOOKUP(G3173,[1]Macrodata_CCF!$A$3:$B$55,2,FALSE)</f>
        <v>#ERROR!</v>
      </c>
      <c r="F3173" s="78">
        <v>0.0</v>
      </c>
      <c r="G3173" s="80">
        <v>34.0</v>
      </c>
      <c r="H3173" s="81">
        <v>650315.0</v>
      </c>
      <c r="I3173" s="81">
        <v>680000.0</v>
      </c>
      <c r="J3173" s="81">
        <v>654175.0</v>
      </c>
      <c r="K3173" s="81">
        <v>680000.0</v>
      </c>
      <c r="L3173" s="82">
        <v>0.1300320026949638</v>
      </c>
      <c r="N3173" s="83">
        <f t="shared" si="1"/>
        <v>0.1300320027</v>
      </c>
      <c r="O3173" s="83">
        <f t="shared" si="2"/>
        <v>0.1300320027</v>
      </c>
      <c r="Q3173" s="83">
        <f t="shared" si="3"/>
        <v>0.04365441176</v>
      </c>
      <c r="R3173" s="83">
        <f t="shared" si="4"/>
        <v>0.005676470588</v>
      </c>
      <c r="S3173" s="83" t="b">
        <f t="shared" si="5"/>
        <v>0</v>
      </c>
      <c r="T3173" s="72"/>
      <c r="U3173" s="72"/>
      <c r="V3173" s="72"/>
      <c r="W3173" s="72"/>
      <c r="X3173" s="72"/>
      <c r="Y3173" s="72"/>
      <c r="Z3173" s="72"/>
      <c r="AA3173" s="72"/>
      <c r="AB3173" s="72"/>
      <c r="AC3173" s="72"/>
      <c r="AD3173" s="72"/>
      <c r="AE3173" s="72"/>
      <c r="AF3173" s="72"/>
      <c r="AG3173" s="72"/>
      <c r="AH3173" s="72"/>
      <c r="AI3173" s="72"/>
      <c r="AJ3173" s="72"/>
      <c r="AK3173" s="72"/>
    </row>
    <row r="3174" ht="14.25" customHeight="1">
      <c r="A3174" s="78">
        <v>3171.0</v>
      </c>
      <c r="C3174" s="78" t="str">
        <f>VLOOKUP(G3174,[1]Macrodata_CCF!$A$3:$D$55,4,FALSE)</f>
        <v>#ERROR!</v>
      </c>
      <c r="E3174" s="79" t="str">
        <f>VLOOKUP(G3174,[1]Macrodata_CCF!$A$3:$B$55,2,FALSE)</f>
        <v>#ERROR!</v>
      </c>
      <c r="F3174" s="78">
        <v>0.0</v>
      </c>
      <c r="G3174" s="80">
        <v>20.0</v>
      </c>
      <c r="H3174" s="81">
        <v>643430.0</v>
      </c>
      <c r="I3174" s="81">
        <v>780000.0</v>
      </c>
      <c r="J3174" s="81">
        <v>669380.0</v>
      </c>
      <c r="K3174" s="81">
        <v>1248000.0</v>
      </c>
      <c r="L3174" s="82">
        <v>0.1900124478289522</v>
      </c>
      <c r="N3174" s="83">
        <f t="shared" si="1"/>
        <v>0.1900124478</v>
      </c>
      <c r="O3174" s="83">
        <f t="shared" si="2"/>
        <v>0.1900124478</v>
      </c>
      <c r="Q3174" s="83">
        <f t="shared" si="3"/>
        <v>0.1750897436</v>
      </c>
      <c r="R3174" s="83">
        <f t="shared" si="4"/>
        <v>0.1900124478</v>
      </c>
      <c r="S3174" s="83" t="b">
        <f t="shared" si="5"/>
        <v>0</v>
      </c>
      <c r="T3174" s="72"/>
      <c r="U3174" s="72"/>
      <c r="V3174" s="72"/>
      <c r="W3174" s="72"/>
      <c r="X3174" s="72"/>
      <c r="Y3174" s="72"/>
      <c r="Z3174" s="72"/>
      <c r="AA3174" s="72"/>
      <c r="AB3174" s="72"/>
      <c r="AC3174" s="72"/>
      <c r="AD3174" s="72"/>
      <c r="AE3174" s="72"/>
      <c r="AF3174" s="72"/>
      <c r="AG3174" s="72"/>
      <c r="AH3174" s="72"/>
      <c r="AI3174" s="72"/>
      <c r="AJ3174" s="72"/>
      <c r="AK3174" s="72"/>
    </row>
    <row r="3175" ht="14.25" customHeight="1">
      <c r="A3175" s="78">
        <v>3172.0</v>
      </c>
      <c r="C3175" s="78" t="str">
        <f>VLOOKUP(G3175,[1]Macrodata_CCF!$A$3:$D$55,4,FALSE)</f>
        <v>#ERROR!</v>
      </c>
      <c r="E3175" s="79" t="str">
        <f>VLOOKUP(G3175,[1]Macrodata_CCF!$A$3:$B$55,2,FALSE)</f>
        <v>#ERROR!</v>
      </c>
      <c r="F3175" s="78">
        <v>0.0</v>
      </c>
      <c r="G3175" s="80">
        <v>39.0</v>
      </c>
      <c r="H3175" s="81">
        <v>8515.0</v>
      </c>
      <c r="I3175" s="81">
        <v>40000.0</v>
      </c>
      <c r="J3175" s="81">
        <v>11665.0</v>
      </c>
      <c r="K3175" s="81">
        <v>40000.0</v>
      </c>
      <c r="L3175" s="82">
        <v>0.1000476417341591</v>
      </c>
      <c r="N3175" s="83">
        <f t="shared" si="1"/>
        <v>0.1000476417</v>
      </c>
      <c r="O3175" s="83">
        <f t="shared" si="2"/>
        <v>0.1000476417</v>
      </c>
      <c r="Q3175" s="83">
        <f t="shared" si="3"/>
        <v>0.787125</v>
      </c>
      <c r="R3175" s="83">
        <f t="shared" si="4"/>
        <v>0.1000476417</v>
      </c>
      <c r="S3175" s="83" t="b">
        <f t="shared" si="5"/>
        <v>0</v>
      </c>
      <c r="T3175" s="72"/>
      <c r="U3175" s="72"/>
      <c r="V3175" s="72"/>
      <c r="W3175" s="72"/>
      <c r="X3175" s="72"/>
      <c r="Y3175" s="72"/>
      <c r="Z3175" s="72"/>
      <c r="AA3175" s="72"/>
      <c r="AB3175" s="72"/>
      <c r="AC3175" s="72"/>
      <c r="AD3175" s="72"/>
      <c r="AE3175" s="72"/>
      <c r="AF3175" s="72"/>
      <c r="AG3175" s="72"/>
      <c r="AH3175" s="72"/>
      <c r="AI3175" s="72"/>
      <c r="AJ3175" s="72"/>
      <c r="AK3175" s="72"/>
    </row>
    <row r="3176" ht="14.25" customHeight="1">
      <c r="A3176" s="78">
        <v>3173.0</v>
      </c>
      <c r="C3176" s="78" t="str">
        <f>VLOOKUP(G3176,[1]Macrodata_CCF!$A$3:$D$55,4,FALSE)</f>
        <v>#ERROR!</v>
      </c>
      <c r="E3176" s="79" t="str">
        <f>VLOOKUP(G3176,[1]Macrodata_CCF!$A$3:$B$55,2,FALSE)</f>
        <v>#ERROR!</v>
      </c>
      <c r="F3176" s="78">
        <v>0.0</v>
      </c>
      <c r="G3176" s="80">
        <v>4.0</v>
      </c>
      <c r="H3176" s="81">
        <v>320635.0</v>
      </c>
      <c r="I3176" s="81">
        <v>410000.0</v>
      </c>
      <c r="J3176" s="81">
        <v>351915.0</v>
      </c>
      <c r="K3176" s="81">
        <v>615000.0</v>
      </c>
      <c r="L3176" s="82">
        <v>0.3500251776422537</v>
      </c>
      <c r="N3176" s="83">
        <f t="shared" si="1"/>
        <v>0.3500251776</v>
      </c>
      <c r="O3176" s="83">
        <f t="shared" si="2"/>
        <v>0.3500251776</v>
      </c>
      <c r="Q3176" s="83">
        <f t="shared" si="3"/>
        <v>0.2179634146</v>
      </c>
      <c r="R3176" s="83">
        <f t="shared" si="4"/>
        <v>0.3500251776</v>
      </c>
      <c r="S3176" s="83" t="b">
        <f t="shared" si="5"/>
        <v>0</v>
      </c>
      <c r="T3176" s="72"/>
      <c r="U3176" s="72"/>
      <c r="V3176" s="72"/>
      <c r="W3176" s="72"/>
      <c r="X3176" s="72"/>
      <c r="Y3176" s="72"/>
      <c r="Z3176" s="72"/>
      <c r="AA3176" s="72"/>
      <c r="AB3176" s="72"/>
      <c r="AC3176" s="72"/>
      <c r="AD3176" s="72"/>
      <c r="AE3176" s="72"/>
      <c r="AF3176" s="72"/>
      <c r="AG3176" s="72"/>
      <c r="AH3176" s="72"/>
      <c r="AI3176" s="72"/>
      <c r="AJ3176" s="72"/>
      <c r="AK3176" s="72"/>
    </row>
    <row r="3177" ht="14.25" customHeight="1">
      <c r="A3177" s="78">
        <v>3174.0</v>
      </c>
      <c r="C3177" s="78" t="str">
        <f>VLOOKUP(G3177,[1]Macrodata_CCF!$A$3:$D$55,4,FALSE)</f>
        <v>#ERROR!</v>
      </c>
      <c r="E3177" s="79" t="str">
        <f>VLOOKUP(G3177,[1]Macrodata_CCF!$A$3:$B$55,2,FALSE)</f>
        <v>#ERROR!</v>
      </c>
      <c r="F3177" s="78">
        <v>0.0</v>
      </c>
      <c r="G3177" s="80">
        <v>24.0</v>
      </c>
      <c r="H3177" s="81">
        <v>142005.0</v>
      </c>
      <c r="I3177" s="81">
        <v>290000.0</v>
      </c>
      <c r="J3177" s="81">
        <v>167165.0</v>
      </c>
      <c r="K3177" s="81">
        <v>493000.0</v>
      </c>
      <c r="L3177" s="82">
        <v>0.1700057434372783</v>
      </c>
      <c r="N3177" s="83">
        <f t="shared" si="1"/>
        <v>0.1700057434</v>
      </c>
      <c r="O3177" s="83">
        <f t="shared" si="2"/>
        <v>0.1700057434</v>
      </c>
      <c r="Q3177" s="83">
        <f t="shared" si="3"/>
        <v>0.5103275862</v>
      </c>
      <c r="R3177" s="83">
        <f t="shared" si="4"/>
        <v>0.1700057434</v>
      </c>
      <c r="S3177" s="83" t="b">
        <f t="shared" si="5"/>
        <v>0</v>
      </c>
      <c r="T3177" s="72"/>
      <c r="U3177" s="72"/>
      <c r="V3177" s="72"/>
      <c r="W3177" s="72"/>
      <c r="X3177" s="72"/>
      <c r="Y3177" s="72"/>
      <c r="Z3177" s="72"/>
      <c r="AA3177" s="72"/>
      <c r="AB3177" s="72"/>
      <c r="AC3177" s="72"/>
      <c r="AD3177" s="72"/>
      <c r="AE3177" s="72"/>
      <c r="AF3177" s="72"/>
      <c r="AG3177" s="72"/>
      <c r="AH3177" s="72"/>
      <c r="AI3177" s="72"/>
      <c r="AJ3177" s="72"/>
      <c r="AK3177" s="72"/>
    </row>
    <row r="3178" ht="14.25" customHeight="1">
      <c r="A3178" s="78">
        <v>3175.0</v>
      </c>
      <c r="C3178" s="78" t="str">
        <f>VLOOKUP(G3178,[1]Macrodata_CCF!$A$3:$D$55,4,FALSE)</f>
        <v>#ERROR!</v>
      </c>
      <c r="E3178" s="79" t="str">
        <f>VLOOKUP(G3178,[1]Macrodata_CCF!$A$3:$B$55,2,FALSE)</f>
        <v>#ERROR!</v>
      </c>
      <c r="F3178" s="78">
        <v>0.0</v>
      </c>
      <c r="G3178" s="80">
        <v>8.0</v>
      </c>
      <c r="H3178" s="81">
        <v>110045.0</v>
      </c>
      <c r="I3178" s="81">
        <v>760000.0</v>
      </c>
      <c r="J3178" s="81">
        <v>350530.0</v>
      </c>
      <c r="K3178" s="81">
        <v>760000.0</v>
      </c>
      <c r="L3178" s="82">
        <v>0.3700025386372903</v>
      </c>
      <c r="N3178" s="83">
        <f t="shared" si="1"/>
        <v>0.3700025386</v>
      </c>
      <c r="O3178" s="83">
        <f t="shared" si="2"/>
        <v>0.3700025386</v>
      </c>
      <c r="Q3178" s="83">
        <f t="shared" si="3"/>
        <v>0.8552039474</v>
      </c>
      <c r="R3178" s="83">
        <f t="shared" si="4"/>
        <v>0.3700025386</v>
      </c>
      <c r="S3178" s="83" t="b">
        <f t="shared" si="5"/>
        <v>0</v>
      </c>
      <c r="T3178" s="72"/>
      <c r="U3178" s="72"/>
      <c r="V3178" s="72"/>
      <c r="W3178" s="72"/>
      <c r="X3178" s="72"/>
      <c r="Y3178" s="72"/>
      <c r="Z3178" s="72"/>
      <c r="AA3178" s="72"/>
      <c r="AB3178" s="72"/>
      <c r="AC3178" s="72"/>
      <c r="AD3178" s="72"/>
      <c r="AE3178" s="72"/>
      <c r="AF3178" s="72"/>
      <c r="AG3178" s="72"/>
      <c r="AH3178" s="72"/>
      <c r="AI3178" s="72"/>
      <c r="AJ3178" s="72"/>
      <c r="AK3178" s="72"/>
    </row>
    <row r="3179" ht="14.25" customHeight="1">
      <c r="A3179" s="78">
        <v>3176.0</v>
      </c>
      <c r="C3179" s="78" t="str">
        <f>VLOOKUP(G3179,[1]Macrodata_CCF!$A$3:$D$55,4,FALSE)</f>
        <v>#ERROR!</v>
      </c>
      <c r="E3179" s="79" t="str">
        <f>VLOOKUP(G3179,[1]Macrodata_CCF!$A$3:$B$55,2,FALSE)</f>
        <v>#ERROR!</v>
      </c>
      <c r="F3179" s="78">
        <v>0.0</v>
      </c>
      <c r="G3179" s="80">
        <v>31.0</v>
      </c>
      <c r="H3179" s="81">
        <v>79705.0</v>
      </c>
      <c r="I3179" s="81">
        <v>280000.0</v>
      </c>
      <c r="J3179" s="81">
        <v>111750.0</v>
      </c>
      <c r="K3179" s="81">
        <v>280000.0</v>
      </c>
      <c r="L3179" s="82">
        <v>0.1599890162011034</v>
      </c>
      <c r="N3179" s="83">
        <f t="shared" si="1"/>
        <v>0.1599890162</v>
      </c>
      <c r="O3179" s="83">
        <f t="shared" si="2"/>
        <v>0.1599890162</v>
      </c>
      <c r="Q3179" s="83">
        <f t="shared" si="3"/>
        <v>0.7153392857</v>
      </c>
      <c r="R3179" s="83">
        <f t="shared" si="4"/>
        <v>0.1599890162</v>
      </c>
      <c r="S3179" s="83" t="b">
        <f t="shared" si="5"/>
        <v>0</v>
      </c>
      <c r="T3179" s="72"/>
      <c r="U3179" s="72"/>
      <c r="V3179" s="72"/>
      <c r="W3179" s="72"/>
      <c r="X3179" s="72"/>
      <c r="Y3179" s="72"/>
      <c r="Z3179" s="72"/>
      <c r="AA3179" s="72"/>
      <c r="AB3179" s="72"/>
      <c r="AC3179" s="72"/>
      <c r="AD3179" s="72"/>
      <c r="AE3179" s="72"/>
      <c r="AF3179" s="72"/>
      <c r="AG3179" s="72"/>
      <c r="AH3179" s="72"/>
      <c r="AI3179" s="72"/>
      <c r="AJ3179" s="72"/>
      <c r="AK3179" s="72"/>
    </row>
    <row r="3180" ht="14.25" customHeight="1">
      <c r="A3180" s="78">
        <v>3177.0</v>
      </c>
      <c r="C3180" s="78" t="str">
        <f>VLOOKUP(G3180,[1]Macrodata_CCF!$A$3:$D$55,4,FALSE)</f>
        <v>#ERROR!</v>
      </c>
      <c r="E3180" s="79" t="str">
        <f>VLOOKUP(G3180,[1]Macrodata_CCF!$A$3:$B$55,2,FALSE)</f>
        <v>#ERROR!</v>
      </c>
      <c r="F3180" s="78">
        <v>0.0</v>
      </c>
      <c r="G3180" s="80">
        <v>43.0</v>
      </c>
      <c r="H3180" s="81">
        <v>0.0</v>
      </c>
      <c r="I3180" s="81">
        <v>160000.0</v>
      </c>
      <c r="J3180" s="81">
        <v>27200.0</v>
      </c>
      <c r="K3180" s="81">
        <v>160000.0</v>
      </c>
      <c r="L3180" s="82">
        <v>0.17</v>
      </c>
      <c r="N3180" s="83">
        <f t="shared" si="1"/>
        <v>0.17</v>
      </c>
      <c r="O3180" s="83">
        <f t="shared" si="2"/>
        <v>0.17</v>
      </c>
      <c r="Q3180" s="83">
        <f t="shared" si="3"/>
        <v>1</v>
      </c>
      <c r="R3180" s="83">
        <f t="shared" si="4"/>
        <v>0.17</v>
      </c>
      <c r="S3180" s="83" t="b">
        <f t="shared" si="5"/>
        <v>0</v>
      </c>
      <c r="T3180" s="72"/>
      <c r="U3180" s="72"/>
      <c r="V3180" s="72"/>
      <c r="W3180" s="72"/>
      <c r="X3180" s="72"/>
      <c r="Y3180" s="72"/>
      <c r="Z3180" s="72"/>
      <c r="AA3180" s="72"/>
      <c r="AB3180" s="72"/>
      <c r="AC3180" s="72"/>
      <c r="AD3180" s="72"/>
      <c r="AE3180" s="72"/>
      <c r="AF3180" s="72"/>
      <c r="AG3180" s="72"/>
      <c r="AH3180" s="72"/>
      <c r="AI3180" s="72"/>
      <c r="AJ3180" s="72"/>
      <c r="AK3180" s="72"/>
    </row>
    <row r="3181" ht="14.25" customHeight="1">
      <c r="A3181" s="78">
        <v>3178.0</v>
      </c>
      <c r="C3181" s="78" t="str">
        <f>VLOOKUP(G3181,[1]Macrodata_CCF!$A$3:$D$55,4,FALSE)</f>
        <v>#ERROR!</v>
      </c>
      <c r="E3181" s="79" t="str">
        <f>VLOOKUP(G3181,[1]Macrodata_CCF!$A$3:$B$55,2,FALSE)</f>
        <v>#ERROR!</v>
      </c>
      <c r="F3181" s="78">
        <v>0.0</v>
      </c>
      <c r="G3181" s="80">
        <v>19.0</v>
      </c>
      <c r="H3181" s="81">
        <v>0.0</v>
      </c>
      <c r="I3181" s="81">
        <v>900000.0</v>
      </c>
      <c r="J3181" s="81">
        <v>135000.0</v>
      </c>
      <c r="K3181" s="81">
        <v>900000.0</v>
      </c>
      <c r="L3181" s="82">
        <v>0.15</v>
      </c>
      <c r="N3181" s="83">
        <f t="shared" si="1"/>
        <v>0.15</v>
      </c>
      <c r="O3181" s="83">
        <f t="shared" si="2"/>
        <v>0.15</v>
      </c>
      <c r="Q3181" s="83">
        <f t="shared" si="3"/>
        <v>1</v>
      </c>
      <c r="R3181" s="83">
        <f t="shared" si="4"/>
        <v>0.15</v>
      </c>
      <c r="S3181" s="83" t="b">
        <f t="shared" si="5"/>
        <v>0</v>
      </c>
      <c r="T3181" s="72"/>
      <c r="U3181" s="72"/>
      <c r="V3181" s="72"/>
      <c r="W3181" s="72"/>
      <c r="X3181" s="72"/>
      <c r="Y3181" s="72"/>
      <c r="Z3181" s="72"/>
      <c r="AA3181" s="72"/>
      <c r="AB3181" s="72"/>
      <c r="AC3181" s="72"/>
      <c r="AD3181" s="72"/>
      <c r="AE3181" s="72"/>
      <c r="AF3181" s="72"/>
      <c r="AG3181" s="72"/>
      <c r="AH3181" s="72"/>
      <c r="AI3181" s="72"/>
      <c r="AJ3181" s="72"/>
      <c r="AK3181" s="72"/>
    </row>
    <row r="3182" ht="14.25" customHeight="1">
      <c r="A3182" s="78">
        <v>3179.0</v>
      </c>
      <c r="C3182" s="78" t="str">
        <f>VLOOKUP(G3182,[1]Macrodata_CCF!$A$3:$D$55,4,FALSE)</f>
        <v>#ERROR!</v>
      </c>
      <c r="E3182" s="79" t="str">
        <f>VLOOKUP(G3182,[1]Macrodata_CCF!$A$3:$B$55,2,FALSE)</f>
        <v>#ERROR!</v>
      </c>
      <c r="F3182" s="78">
        <v>1.0</v>
      </c>
      <c r="G3182" s="80">
        <v>16.0</v>
      </c>
      <c r="H3182" s="81">
        <v>422000.0</v>
      </c>
      <c r="I3182" s="81">
        <v>470000.0</v>
      </c>
      <c r="J3182" s="81">
        <v>447920.0</v>
      </c>
      <c r="K3182" s="81">
        <v>470000.0</v>
      </c>
      <c r="L3182" s="82">
        <v>0.54</v>
      </c>
      <c r="N3182" s="83">
        <f t="shared" si="1"/>
        <v>0.54</v>
      </c>
      <c r="O3182" s="83">
        <f t="shared" si="2"/>
        <v>0.54</v>
      </c>
      <c r="Q3182" s="83">
        <f t="shared" si="3"/>
        <v>0.1021276596</v>
      </c>
      <c r="R3182" s="83">
        <f t="shared" si="4"/>
        <v>0.54</v>
      </c>
      <c r="S3182" s="83" t="b">
        <f t="shared" si="5"/>
        <v>0</v>
      </c>
      <c r="T3182" s="72"/>
      <c r="U3182" s="72"/>
      <c r="V3182" s="72"/>
      <c r="W3182" s="72"/>
      <c r="X3182" s="72"/>
      <c r="Y3182" s="72"/>
      <c r="Z3182" s="72"/>
      <c r="AA3182" s="72"/>
      <c r="AB3182" s="72"/>
      <c r="AC3182" s="72"/>
      <c r="AD3182" s="72"/>
      <c r="AE3182" s="72"/>
      <c r="AF3182" s="72"/>
      <c r="AG3182" s="72"/>
      <c r="AH3182" s="72"/>
      <c r="AI3182" s="72"/>
      <c r="AJ3182" s="72"/>
      <c r="AK3182" s="72"/>
    </row>
    <row r="3183" ht="14.25" customHeight="1">
      <c r="A3183" s="78">
        <v>3180.0</v>
      </c>
      <c r="C3183" s="78" t="str">
        <f>VLOOKUP(G3183,[1]Macrodata_CCF!$A$3:$D$55,4,FALSE)</f>
        <v>#ERROR!</v>
      </c>
      <c r="E3183" s="79" t="str">
        <f>VLOOKUP(G3183,[1]Macrodata_CCF!$A$3:$B$55,2,FALSE)</f>
        <v>#ERROR!</v>
      </c>
      <c r="F3183" s="78">
        <v>0.0</v>
      </c>
      <c r="G3183" s="80">
        <v>36.0</v>
      </c>
      <c r="H3183" s="81">
        <v>46545.0</v>
      </c>
      <c r="I3183" s="81">
        <v>110000.0</v>
      </c>
      <c r="J3183" s="81">
        <v>57965.0</v>
      </c>
      <c r="K3183" s="81">
        <v>209000.0</v>
      </c>
      <c r="L3183" s="82">
        <v>0.1799700575210779</v>
      </c>
      <c r="N3183" s="83">
        <f t="shared" si="1"/>
        <v>0.1799700575</v>
      </c>
      <c r="O3183" s="83">
        <f t="shared" si="2"/>
        <v>0.1799700575</v>
      </c>
      <c r="Q3183" s="83">
        <f t="shared" si="3"/>
        <v>0.5768636364</v>
      </c>
      <c r="R3183" s="83">
        <f t="shared" si="4"/>
        <v>0.1799700575</v>
      </c>
      <c r="S3183" s="83" t="b">
        <f t="shared" si="5"/>
        <v>0</v>
      </c>
      <c r="T3183" s="72"/>
      <c r="U3183" s="72"/>
      <c r="V3183" s="72"/>
      <c r="W3183" s="72"/>
      <c r="X3183" s="72"/>
      <c r="Y3183" s="72"/>
      <c r="Z3183" s="72"/>
      <c r="AA3183" s="72"/>
      <c r="AB3183" s="72"/>
      <c r="AC3183" s="72"/>
      <c r="AD3183" s="72"/>
      <c r="AE3183" s="72"/>
      <c r="AF3183" s="72"/>
      <c r="AG3183" s="72"/>
      <c r="AH3183" s="72"/>
      <c r="AI3183" s="72"/>
      <c r="AJ3183" s="72"/>
      <c r="AK3183" s="72"/>
    </row>
    <row r="3184" ht="14.25" customHeight="1">
      <c r="A3184" s="78">
        <v>3181.0</v>
      </c>
      <c r="C3184" s="78" t="str">
        <f>VLOOKUP(G3184,[1]Macrodata_CCF!$A$3:$D$55,4,FALSE)</f>
        <v>#ERROR!</v>
      </c>
      <c r="E3184" s="79" t="str">
        <f>VLOOKUP(G3184,[1]Macrodata_CCF!$A$3:$B$55,2,FALSE)</f>
        <v>#ERROR!</v>
      </c>
      <c r="F3184" s="78">
        <v>0.0</v>
      </c>
      <c r="G3184" s="80">
        <v>17.0</v>
      </c>
      <c r="H3184" s="81">
        <v>114595.0</v>
      </c>
      <c r="I3184" s="81">
        <v>140000.0</v>
      </c>
      <c r="J3184" s="81">
        <v>142800.0</v>
      </c>
      <c r="K3184" s="81">
        <v>140000.0</v>
      </c>
      <c r="L3184" s="82">
        <v>1.110214524699862</v>
      </c>
      <c r="N3184" s="83">
        <f t="shared" si="1"/>
        <v>1.110214525</v>
      </c>
      <c r="O3184" s="83">
        <f t="shared" si="2"/>
        <v>1</v>
      </c>
      <c r="Q3184" s="83">
        <f t="shared" si="3"/>
        <v>0.1814642857</v>
      </c>
      <c r="R3184" s="83">
        <f t="shared" si="4"/>
        <v>1.110214525</v>
      </c>
      <c r="S3184" s="83" t="b">
        <f t="shared" si="5"/>
        <v>0</v>
      </c>
      <c r="T3184" s="72"/>
      <c r="U3184" s="72"/>
      <c r="V3184" s="72"/>
      <c r="W3184" s="72"/>
      <c r="X3184" s="72"/>
      <c r="Y3184" s="72"/>
      <c r="Z3184" s="72"/>
      <c r="AA3184" s="72"/>
      <c r="AB3184" s="72"/>
      <c r="AC3184" s="72"/>
      <c r="AD3184" s="72"/>
      <c r="AE3184" s="72"/>
      <c r="AF3184" s="72"/>
      <c r="AG3184" s="72"/>
      <c r="AH3184" s="72"/>
      <c r="AI3184" s="72"/>
      <c r="AJ3184" s="72"/>
      <c r="AK3184" s="72"/>
    </row>
    <row r="3185" ht="14.25" customHeight="1">
      <c r="A3185" s="78">
        <v>3182.0</v>
      </c>
      <c r="C3185" s="78" t="str">
        <f>VLOOKUP(G3185,[1]Macrodata_CCF!$A$3:$D$55,4,FALSE)</f>
        <v>#ERROR!</v>
      </c>
      <c r="E3185" s="79" t="str">
        <f>VLOOKUP(G3185,[1]Macrodata_CCF!$A$3:$B$55,2,FALSE)</f>
        <v>#ERROR!</v>
      </c>
      <c r="F3185" s="78">
        <v>1.0</v>
      </c>
      <c r="G3185" s="80">
        <v>44.0</v>
      </c>
      <c r="H3185" s="81">
        <v>338190.0</v>
      </c>
      <c r="I3185" s="81">
        <v>420000.0</v>
      </c>
      <c r="J3185" s="81">
        <v>375005.0</v>
      </c>
      <c r="K3185" s="81">
        <v>420000.0</v>
      </c>
      <c r="L3185" s="82">
        <v>0.4500061117222833</v>
      </c>
      <c r="N3185" s="83">
        <f t="shared" si="1"/>
        <v>0.4500061117</v>
      </c>
      <c r="O3185" s="83">
        <f t="shared" si="2"/>
        <v>0.4500061117</v>
      </c>
      <c r="Q3185" s="83">
        <f t="shared" si="3"/>
        <v>0.1947857143</v>
      </c>
      <c r="R3185" s="83">
        <f t="shared" si="4"/>
        <v>0.4500061117</v>
      </c>
      <c r="S3185" s="83" t="b">
        <f t="shared" si="5"/>
        <v>0</v>
      </c>
      <c r="T3185" s="72"/>
      <c r="U3185" s="72"/>
      <c r="V3185" s="72"/>
      <c r="W3185" s="72"/>
      <c r="X3185" s="72"/>
      <c r="Y3185" s="72"/>
      <c r="Z3185" s="72"/>
      <c r="AA3185" s="72"/>
      <c r="AB3185" s="72"/>
      <c r="AC3185" s="72"/>
      <c r="AD3185" s="72"/>
      <c r="AE3185" s="72"/>
      <c r="AF3185" s="72"/>
      <c r="AG3185" s="72"/>
      <c r="AH3185" s="72"/>
      <c r="AI3185" s="72"/>
      <c r="AJ3185" s="72"/>
      <c r="AK3185" s="72"/>
    </row>
    <row r="3186" ht="14.25" customHeight="1">
      <c r="A3186" s="78">
        <v>3183.0</v>
      </c>
      <c r="C3186" s="78" t="str">
        <f>VLOOKUP(G3186,[1]Macrodata_CCF!$A$3:$D$55,4,FALSE)</f>
        <v>#ERROR!</v>
      </c>
      <c r="E3186" s="79" t="str">
        <f>VLOOKUP(G3186,[1]Macrodata_CCF!$A$3:$B$55,2,FALSE)</f>
        <v>#ERROR!</v>
      </c>
      <c r="F3186" s="78">
        <v>1.0</v>
      </c>
      <c r="G3186" s="80">
        <v>51.0</v>
      </c>
      <c r="H3186" s="81">
        <v>624720.0</v>
      </c>
      <c r="I3186" s="81">
        <v>730000.0</v>
      </c>
      <c r="J3186" s="81">
        <v>679465.0</v>
      </c>
      <c r="K3186" s="81">
        <v>1022000.0</v>
      </c>
      <c r="L3186" s="82">
        <v>0.5199943009118541</v>
      </c>
      <c r="N3186" s="83">
        <f t="shared" si="1"/>
        <v>0.5199943009</v>
      </c>
      <c r="O3186" s="83">
        <f t="shared" si="2"/>
        <v>0.5199943009</v>
      </c>
      <c r="Q3186" s="83">
        <f t="shared" si="3"/>
        <v>0.1442191781</v>
      </c>
      <c r="R3186" s="83">
        <f t="shared" si="4"/>
        <v>0.5199943009</v>
      </c>
      <c r="S3186" s="83" t="b">
        <f t="shared" si="5"/>
        <v>0</v>
      </c>
      <c r="T3186" s="72"/>
      <c r="U3186" s="72"/>
      <c r="V3186" s="72"/>
      <c r="W3186" s="72"/>
      <c r="X3186" s="72"/>
      <c r="Y3186" s="72"/>
      <c r="Z3186" s="72"/>
      <c r="AA3186" s="72"/>
      <c r="AB3186" s="72"/>
      <c r="AC3186" s="72"/>
      <c r="AD3186" s="72"/>
      <c r="AE3186" s="72"/>
      <c r="AF3186" s="72"/>
      <c r="AG3186" s="72"/>
      <c r="AH3186" s="72"/>
      <c r="AI3186" s="72"/>
      <c r="AJ3186" s="72"/>
      <c r="AK3186" s="72"/>
    </row>
    <row r="3187" ht="14.25" customHeight="1">
      <c r="A3187" s="78">
        <v>3184.0</v>
      </c>
      <c r="C3187" s="78" t="str">
        <f>VLOOKUP(G3187,[1]Macrodata_CCF!$A$3:$D$55,4,FALSE)</f>
        <v>#ERROR!</v>
      </c>
      <c r="E3187" s="79" t="str">
        <f>VLOOKUP(G3187,[1]Macrodata_CCF!$A$3:$B$55,2,FALSE)</f>
        <v>#ERROR!</v>
      </c>
      <c r="F3187" s="78">
        <v>0.0</v>
      </c>
      <c r="G3187" s="80">
        <v>53.0</v>
      </c>
      <c r="H3187" s="81">
        <v>283605.0</v>
      </c>
      <c r="I3187" s="81">
        <v>460000.0</v>
      </c>
      <c r="J3187" s="81">
        <v>469200.0</v>
      </c>
      <c r="K3187" s="81">
        <v>460000.0</v>
      </c>
      <c r="L3187" s="82">
        <v>1.05215567334675</v>
      </c>
      <c r="N3187" s="83">
        <f t="shared" si="1"/>
        <v>1.052155673</v>
      </c>
      <c r="O3187" s="83">
        <f t="shared" si="2"/>
        <v>1</v>
      </c>
      <c r="Q3187" s="83">
        <f t="shared" si="3"/>
        <v>0.3834673913</v>
      </c>
      <c r="R3187" s="83">
        <f t="shared" si="4"/>
        <v>1.052155673</v>
      </c>
      <c r="S3187" s="83" t="b">
        <f t="shared" si="5"/>
        <v>0</v>
      </c>
      <c r="T3187" s="72"/>
      <c r="U3187" s="72"/>
      <c r="V3187" s="72"/>
      <c r="W3187" s="72"/>
      <c r="X3187" s="72"/>
      <c r="Y3187" s="72"/>
      <c r="Z3187" s="72"/>
      <c r="AA3187" s="72"/>
      <c r="AB3187" s="72"/>
      <c r="AC3187" s="72"/>
      <c r="AD3187" s="72"/>
      <c r="AE3187" s="72"/>
      <c r="AF3187" s="72"/>
      <c r="AG3187" s="72"/>
      <c r="AH3187" s="72"/>
      <c r="AI3187" s="72"/>
      <c r="AJ3187" s="72"/>
      <c r="AK3187" s="72"/>
    </row>
    <row r="3188" ht="14.25" customHeight="1">
      <c r="A3188" s="78">
        <v>3185.0</v>
      </c>
      <c r="C3188" s="78" t="str">
        <f>VLOOKUP(G3188,[1]Macrodata_CCF!$A$3:$D$55,4,FALSE)</f>
        <v>#ERROR!</v>
      </c>
      <c r="E3188" s="79" t="str">
        <f>VLOOKUP(G3188,[1]Macrodata_CCF!$A$3:$B$55,2,FALSE)</f>
        <v>#ERROR!</v>
      </c>
      <c r="F3188" s="78">
        <v>0.0</v>
      </c>
      <c r="G3188" s="80">
        <v>19.0</v>
      </c>
      <c r="H3188" s="81">
        <v>281250.0</v>
      </c>
      <c r="I3188" s="81">
        <v>360000.0</v>
      </c>
      <c r="J3188" s="81">
        <v>296215.0</v>
      </c>
      <c r="K3188" s="81">
        <v>503999.9999999999</v>
      </c>
      <c r="L3188" s="82">
        <v>0.190031746031746</v>
      </c>
      <c r="N3188" s="83">
        <f t="shared" si="1"/>
        <v>0.190031746</v>
      </c>
      <c r="O3188" s="83">
        <f t="shared" si="2"/>
        <v>0.190031746</v>
      </c>
      <c r="Q3188" s="83">
        <f t="shared" si="3"/>
        <v>0.21875</v>
      </c>
      <c r="R3188" s="83">
        <f t="shared" si="4"/>
        <v>0.190031746</v>
      </c>
      <c r="S3188" s="83" t="b">
        <f t="shared" si="5"/>
        <v>0</v>
      </c>
      <c r="T3188" s="72"/>
      <c r="U3188" s="72"/>
      <c r="V3188" s="72"/>
      <c r="W3188" s="72"/>
      <c r="X3188" s="72"/>
      <c r="Y3188" s="72"/>
      <c r="Z3188" s="72"/>
      <c r="AA3188" s="72"/>
      <c r="AB3188" s="72"/>
      <c r="AC3188" s="72"/>
      <c r="AD3188" s="72"/>
      <c r="AE3188" s="72"/>
      <c r="AF3188" s="72"/>
      <c r="AG3188" s="72"/>
      <c r="AH3188" s="72"/>
      <c r="AI3188" s="72"/>
      <c r="AJ3188" s="72"/>
      <c r="AK3188" s="72"/>
    </row>
    <row r="3189" ht="14.25" customHeight="1">
      <c r="A3189" s="78">
        <v>3186.0</v>
      </c>
      <c r="C3189" s="78" t="str">
        <f>VLOOKUP(G3189,[1]Macrodata_CCF!$A$3:$D$55,4,FALSE)</f>
        <v>#ERROR!</v>
      </c>
      <c r="E3189" s="79" t="str">
        <f>VLOOKUP(G3189,[1]Macrodata_CCF!$A$3:$B$55,2,FALSE)</f>
        <v>#ERROR!</v>
      </c>
      <c r="F3189" s="78">
        <v>0.0</v>
      </c>
      <c r="G3189" s="80">
        <v>21.0</v>
      </c>
      <c r="H3189" s="81">
        <v>380680.0</v>
      </c>
      <c r="I3189" s="81">
        <v>600000.0</v>
      </c>
      <c r="J3189" s="81">
        <v>424545.0</v>
      </c>
      <c r="K3189" s="81">
        <v>600000.0</v>
      </c>
      <c r="L3189" s="82">
        <v>0.2000045595476929</v>
      </c>
      <c r="N3189" s="83">
        <f t="shared" si="1"/>
        <v>0.2000045595</v>
      </c>
      <c r="O3189" s="83">
        <f t="shared" si="2"/>
        <v>0.2000045595</v>
      </c>
      <c r="Q3189" s="83">
        <f t="shared" si="3"/>
        <v>0.3655333333</v>
      </c>
      <c r="R3189" s="83">
        <f t="shared" si="4"/>
        <v>0.2000045595</v>
      </c>
      <c r="S3189" s="83" t="b">
        <f t="shared" si="5"/>
        <v>0</v>
      </c>
      <c r="T3189" s="72"/>
      <c r="U3189" s="72"/>
      <c r="V3189" s="72"/>
      <c r="W3189" s="72"/>
      <c r="X3189" s="72"/>
      <c r="Y3189" s="72"/>
      <c r="Z3189" s="72"/>
      <c r="AA3189" s="72"/>
      <c r="AB3189" s="72"/>
      <c r="AC3189" s="72"/>
      <c r="AD3189" s="72"/>
      <c r="AE3189" s="72"/>
      <c r="AF3189" s="72"/>
      <c r="AG3189" s="72"/>
      <c r="AH3189" s="72"/>
      <c r="AI3189" s="72"/>
      <c r="AJ3189" s="72"/>
      <c r="AK3189" s="72"/>
    </row>
    <row r="3190" ht="14.25" customHeight="1">
      <c r="A3190" s="78">
        <v>3187.0</v>
      </c>
      <c r="C3190" s="78" t="str">
        <f>VLOOKUP(G3190,[1]Macrodata_CCF!$A$3:$D$55,4,FALSE)</f>
        <v>#ERROR!</v>
      </c>
      <c r="E3190" s="79" t="str">
        <f>VLOOKUP(G3190,[1]Macrodata_CCF!$A$3:$B$55,2,FALSE)</f>
        <v>#ERROR!</v>
      </c>
      <c r="F3190" s="78">
        <v>0.0</v>
      </c>
      <c r="G3190" s="80">
        <v>40.0</v>
      </c>
      <c r="H3190" s="81">
        <v>7035.0</v>
      </c>
      <c r="I3190" s="81">
        <v>20000.0</v>
      </c>
      <c r="J3190" s="81">
        <v>555.0</v>
      </c>
      <c r="K3190" s="81">
        <v>36000.0</v>
      </c>
      <c r="L3190" s="82">
        <v>-0.4998071731585036</v>
      </c>
      <c r="N3190" s="83">
        <f t="shared" si="1"/>
        <v>-0.4998071732</v>
      </c>
      <c r="O3190" s="83">
        <f t="shared" si="2"/>
        <v>0</v>
      </c>
      <c r="Q3190" s="83">
        <f t="shared" si="3"/>
        <v>0.64825</v>
      </c>
      <c r="R3190" s="83">
        <f t="shared" si="4"/>
        <v>-0.4998071732</v>
      </c>
      <c r="S3190" s="83" t="b">
        <f t="shared" si="5"/>
        <v>0</v>
      </c>
      <c r="T3190" s="72"/>
      <c r="U3190" s="72"/>
      <c r="V3190" s="72"/>
      <c r="W3190" s="72"/>
      <c r="X3190" s="72"/>
      <c r="Y3190" s="72"/>
      <c r="Z3190" s="72"/>
      <c r="AA3190" s="72"/>
      <c r="AB3190" s="72"/>
      <c r="AC3190" s="72"/>
      <c r="AD3190" s="72"/>
      <c r="AE3190" s="72"/>
      <c r="AF3190" s="72"/>
      <c r="AG3190" s="72"/>
      <c r="AH3190" s="72"/>
      <c r="AI3190" s="72"/>
      <c r="AJ3190" s="72"/>
      <c r="AK3190" s="72"/>
    </row>
    <row r="3191" ht="14.25" customHeight="1">
      <c r="A3191" s="78">
        <v>3188.0</v>
      </c>
      <c r="C3191" s="78" t="str">
        <f>VLOOKUP(G3191,[1]Macrodata_CCF!$A$3:$D$55,4,FALSE)</f>
        <v>#ERROR!</v>
      </c>
      <c r="E3191" s="79" t="str">
        <f>VLOOKUP(G3191,[1]Macrodata_CCF!$A$3:$B$55,2,FALSE)</f>
        <v>#ERROR!</v>
      </c>
      <c r="F3191" s="78">
        <v>1.0</v>
      </c>
      <c r="G3191" s="80">
        <v>49.0</v>
      </c>
      <c r="H3191" s="81">
        <v>44180.0</v>
      </c>
      <c r="I3191" s="81">
        <v>230000.0</v>
      </c>
      <c r="J3191" s="81">
        <v>142665.0</v>
      </c>
      <c r="K3191" s="81">
        <v>230000.0</v>
      </c>
      <c r="L3191" s="82">
        <v>0.5300021526208158</v>
      </c>
      <c r="N3191" s="83">
        <f t="shared" si="1"/>
        <v>0.5300021526</v>
      </c>
      <c r="O3191" s="83">
        <f t="shared" si="2"/>
        <v>0.5300021526</v>
      </c>
      <c r="Q3191" s="83">
        <f t="shared" si="3"/>
        <v>0.8079130435</v>
      </c>
      <c r="R3191" s="83">
        <f t="shared" si="4"/>
        <v>0.5300021526</v>
      </c>
      <c r="S3191" s="83" t="b">
        <f t="shared" si="5"/>
        <v>0</v>
      </c>
      <c r="T3191" s="72"/>
      <c r="U3191" s="72"/>
      <c r="V3191" s="72"/>
      <c r="W3191" s="72"/>
      <c r="X3191" s="72"/>
      <c r="Y3191" s="72"/>
      <c r="Z3191" s="72"/>
      <c r="AA3191" s="72"/>
      <c r="AB3191" s="72"/>
      <c r="AC3191" s="72"/>
      <c r="AD3191" s="72"/>
      <c r="AE3191" s="72"/>
      <c r="AF3191" s="72"/>
      <c r="AG3191" s="72"/>
      <c r="AH3191" s="72"/>
      <c r="AI3191" s="72"/>
      <c r="AJ3191" s="72"/>
      <c r="AK3191" s="72"/>
    </row>
    <row r="3192" ht="14.25" customHeight="1">
      <c r="A3192" s="78">
        <v>3189.0</v>
      </c>
      <c r="C3192" s="78" t="str">
        <f>VLOOKUP(G3192,[1]Macrodata_CCF!$A$3:$D$55,4,FALSE)</f>
        <v>#ERROR!</v>
      </c>
      <c r="E3192" s="79" t="str">
        <f>VLOOKUP(G3192,[1]Macrodata_CCF!$A$3:$B$55,2,FALSE)</f>
        <v>#ERROR!</v>
      </c>
      <c r="F3192" s="78">
        <v>0.0</v>
      </c>
      <c r="G3192" s="80">
        <v>45.0</v>
      </c>
      <c r="H3192" s="81">
        <v>216405.0</v>
      </c>
      <c r="I3192" s="81">
        <v>970000.0</v>
      </c>
      <c r="J3192" s="81">
        <v>344515.0</v>
      </c>
      <c r="K3192" s="81">
        <v>970000.0</v>
      </c>
      <c r="L3192" s="82">
        <v>0.1699984739813826</v>
      </c>
      <c r="N3192" s="83">
        <f t="shared" si="1"/>
        <v>0.169998474</v>
      </c>
      <c r="O3192" s="83">
        <f t="shared" si="2"/>
        <v>0.169998474</v>
      </c>
      <c r="Q3192" s="83">
        <f t="shared" si="3"/>
        <v>0.7769020619</v>
      </c>
      <c r="R3192" s="83">
        <f t="shared" si="4"/>
        <v>0.169998474</v>
      </c>
      <c r="S3192" s="83" t="b">
        <f t="shared" si="5"/>
        <v>0</v>
      </c>
      <c r="T3192" s="72"/>
      <c r="U3192" s="72"/>
      <c r="V3192" s="72"/>
      <c r="W3192" s="72"/>
      <c r="X3192" s="72"/>
      <c r="Y3192" s="72"/>
      <c r="Z3192" s="72"/>
      <c r="AA3192" s="72"/>
      <c r="AB3192" s="72"/>
      <c r="AC3192" s="72"/>
      <c r="AD3192" s="72"/>
      <c r="AE3192" s="72"/>
      <c r="AF3192" s="72"/>
      <c r="AG3192" s="72"/>
      <c r="AH3192" s="72"/>
      <c r="AI3192" s="72"/>
      <c r="AJ3192" s="72"/>
      <c r="AK3192" s="72"/>
    </row>
    <row r="3193" ht="14.25" customHeight="1">
      <c r="A3193" s="78">
        <v>3190.0</v>
      </c>
      <c r="C3193" s="78" t="str">
        <f>VLOOKUP(G3193,[1]Macrodata_CCF!$A$3:$D$55,4,FALSE)</f>
        <v>#ERROR!</v>
      </c>
      <c r="E3193" s="79" t="str">
        <f>VLOOKUP(G3193,[1]Macrodata_CCF!$A$3:$B$55,2,FALSE)</f>
        <v>#ERROR!</v>
      </c>
      <c r="F3193" s="78">
        <v>0.0</v>
      </c>
      <c r="G3193" s="80">
        <v>42.0</v>
      </c>
      <c r="H3193" s="81">
        <v>4115.0</v>
      </c>
      <c r="I3193" s="81">
        <v>70000.0</v>
      </c>
      <c r="J3193" s="81">
        <v>22565.0</v>
      </c>
      <c r="K3193" s="81">
        <v>70000.0</v>
      </c>
      <c r="L3193" s="82">
        <v>0.2800333915155195</v>
      </c>
      <c r="N3193" s="83">
        <f t="shared" si="1"/>
        <v>0.2800333915</v>
      </c>
      <c r="O3193" s="83">
        <f t="shared" si="2"/>
        <v>0.2800333915</v>
      </c>
      <c r="Q3193" s="83">
        <f t="shared" si="3"/>
        <v>0.9412142857</v>
      </c>
      <c r="R3193" s="83">
        <f t="shared" si="4"/>
        <v>0.2800333915</v>
      </c>
      <c r="S3193" s="83" t="b">
        <f t="shared" si="5"/>
        <v>0</v>
      </c>
      <c r="T3193" s="72"/>
      <c r="U3193" s="72"/>
      <c r="V3193" s="72"/>
      <c r="W3193" s="72"/>
      <c r="X3193" s="72"/>
      <c r="Y3193" s="72"/>
      <c r="Z3193" s="72"/>
      <c r="AA3193" s="72"/>
      <c r="AB3193" s="72"/>
      <c r="AC3193" s="72"/>
      <c r="AD3193" s="72"/>
      <c r="AE3193" s="72"/>
      <c r="AF3193" s="72"/>
      <c r="AG3193" s="72"/>
      <c r="AH3193" s="72"/>
      <c r="AI3193" s="72"/>
      <c r="AJ3193" s="72"/>
      <c r="AK3193" s="72"/>
    </row>
    <row r="3194" ht="14.25" customHeight="1">
      <c r="A3194" s="78">
        <v>3191.0</v>
      </c>
      <c r="C3194" s="78" t="str">
        <f>VLOOKUP(G3194,[1]Macrodata_CCF!$A$3:$D$55,4,FALSE)</f>
        <v>#ERROR!</v>
      </c>
      <c r="E3194" s="79" t="str">
        <f>VLOOKUP(G3194,[1]Macrodata_CCF!$A$3:$B$55,2,FALSE)</f>
        <v>#ERROR!</v>
      </c>
      <c r="F3194" s="78">
        <v>0.0</v>
      </c>
      <c r="G3194" s="80">
        <v>16.0</v>
      </c>
      <c r="H3194" s="81">
        <v>78080.0</v>
      </c>
      <c r="I3194" s="81">
        <v>380000.0</v>
      </c>
      <c r="J3194" s="81">
        <v>387600.0</v>
      </c>
      <c r="K3194" s="81">
        <v>380000.0</v>
      </c>
      <c r="L3194" s="82">
        <v>1.025172231054584</v>
      </c>
      <c r="N3194" s="83">
        <f t="shared" si="1"/>
        <v>1.025172231</v>
      </c>
      <c r="O3194" s="83">
        <f t="shared" si="2"/>
        <v>1</v>
      </c>
      <c r="Q3194" s="83">
        <f t="shared" si="3"/>
        <v>0.7945263158</v>
      </c>
      <c r="R3194" s="83">
        <f t="shared" si="4"/>
        <v>1.025172231</v>
      </c>
      <c r="S3194" s="83" t="b">
        <f t="shared" si="5"/>
        <v>0</v>
      </c>
      <c r="T3194" s="72"/>
      <c r="U3194" s="72"/>
      <c r="V3194" s="72"/>
      <c r="W3194" s="72"/>
      <c r="X3194" s="72"/>
      <c r="Y3194" s="72"/>
      <c r="Z3194" s="72"/>
      <c r="AA3194" s="72"/>
      <c r="AB3194" s="72"/>
      <c r="AC3194" s="72"/>
      <c r="AD3194" s="72"/>
      <c r="AE3194" s="72"/>
      <c r="AF3194" s="72"/>
      <c r="AG3194" s="72"/>
      <c r="AH3194" s="72"/>
      <c r="AI3194" s="72"/>
      <c r="AJ3194" s="72"/>
      <c r="AK3194" s="72"/>
    </row>
    <row r="3195" ht="14.25" customHeight="1">
      <c r="A3195" s="78">
        <v>3192.0</v>
      </c>
      <c r="C3195" s="78" t="str">
        <f>VLOOKUP(G3195,[1]Macrodata_CCF!$A$3:$D$55,4,FALSE)</f>
        <v>#ERROR!</v>
      </c>
      <c r="E3195" s="79" t="str">
        <f>VLOOKUP(G3195,[1]Macrodata_CCF!$A$3:$B$55,2,FALSE)</f>
        <v>#ERROR!</v>
      </c>
      <c r="F3195" s="78">
        <v>0.0</v>
      </c>
      <c r="G3195" s="80">
        <v>11.0</v>
      </c>
      <c r="H3195" s="81">
        <v>105105.0</v>
      </c>
      <c r="I3195" s="81">
        <v>280000.0</v>
      </c>
      <c r="J3195" s="81">
        <v>63130.0</v>
      </c>
      <c r="K3195" s="81">
        <v>280000.0</v>
      </c>
      <c r="L3195" s="82">
        <v>-0.2400011435432688</v>
      </c>
      <c r="N3195" s="83">
        <f t="shared" si="1"/>
        <v>-0.2400011435</v>
      </c>
      <c r="O3195" s="83">
        <f t="shared" si="2"/>
        <v>0</v>
      </c>
      <c r="Q3195" s="83">
        <f t="shared" si="3"/>
        <v>0.624625</v>
      </c>
      <c r="R3195" s="83">
        <f t="shared" si="4"/>
        <v>-0.2400011435</v>
      </c>
      <c r="S3195" s="83" t="b">
        <f t="shared" si="5"/>
        <v>0</v>
      </c>
      <c r="T3195" s="72"/>
      <c r="U3195" s="72"/>
      <c r="V3195" s="72"/>
      <c r="W3195" s="72"/>
      <c r="X3195" s="72"/>
      <c r="Y3195" s="72"/>
      <c r="Z3195" s="72"/>
      <c r="AA3195" s="72"/>
      <c r="AB3195" s="72"/>
      <c r="AC3195" s="72"/>
      <c r="AD3195" s="72"/>
      <c r="AE3195" s="72"/>
      <c r="AF3195" s="72"/>
      <c r="AG3195" s="72"/>
      <c r="AH3195" s="72"/>
      <c r="AI3195" s="72"/>
      <c r="AJ3195" s="72"/>
      <c r="AK3195" s="72"/>
    </row>
    <row r="3196" ht="14.25" customHeight="1">
      <c r="A3196" s="78">
        <v>3193.0</v>
      </c>
      <c r="C3196" s="78" t="str">
        <f>VLOOKUP(G3196,[1]Macrodata_CCF!$A$3:$D$55,4,FALSE)</f>
        <v>#ERROR!</v>
      </c>
      <c r="E3196" s="79" t="str">
        <f>VLOOKUP(G3196,[1]Macrodata_CCF!$A$3:$B$55,2,FALSE)</f>
        <v>#ERROR!</v>
      </c>
      <c r="F3196" s="78">
        <v>0.0</v>
      </c>
      <c r="G3196" s="80">
        <v>44.0</v>
      </c>
      <c r="H3196" s="81">
        <v>36160.0</v>
      </c>
      <c r="I3196" s="81">
        <v>40000.0</v>
      </c>
      <c r="J3196" s="81">
        <v>36700.0</v>
      </c>
      <c r="K3196" s="81">
        <v>40000.0</v>
      </c>
      <c r="L3196" s="82">
        <v>0.140625</v>
      </c>
      <c r="N3196" s="83">
        <f t="shared" si="1"/>
        <v>0.140625</v>
      </c>
      <c r="O3196" s="83">
        <f t="shared" si="2"/>
        <v>0.140625</v>
      </c>
      <c r="Q3196" s="83">
        <f t="shared" si="3"/>
        <v>0.096</v>
      </c>
      <c r="R3196" s="83">
        <f t="shared" si="4"/>
        <v>0.0135</v>
      </c>
      <c r="S3196" s="83" t="b">
        <f t="shared" si="5"/>
        <v>0</v>
      </c>
      <c r="T3196" s="72"/>
      <c r="U3196" s="72"/>
      <c r="V3196" s="72"/>
      <c r="W3196" s="72"/>
      <c r="X3196" s="72"/>
      <c r="Y3196" s="72"/>
      <c r="Z3196" s="72"/>
      <c r="AA3196" s="72"/>
      <c r="AB3196" s="72"/>
      <c r="AC3196" s="72"/>
      <c r="AD3196" s="72"/>
      <c r="AE3196" s="72"/>
      <c r="AF3196" s="72"/>
      <c r="AG3196" s="72"/>
      <c r="AH3196" s="72"/>
      <c r="AI3196" s="72"/>
      <c r="AJ3196" s="72"/>
      <c r="AK3196" s="72"/>
    </row>
    <row r="3197" ht="14.25" customHeight="1">
      <c r="A3197" s="78">
        <v>3194.0</v>
      </c>
      <c r="C3197" s="78" t="str">
        <f>VLOOKUP(G3197,[1]Macrodata_CCF!$A$3:$D$55,4,FALSE)</f>
        <v>#ERROR!</v>
      </c>
      <c r="E3197" s="79" t="str">
        <f>VLOOKUP(G3197,[1]Macrodata_CCF!$A$3:$B$55,2,FALSE)</f>
        <v>#ERROR!</v>
      </c>
      <c r="F3197" s="78">
        <v>1.0</v>
      </c>
      <c r="G3197" s="80">
        <v>11.0</v>
      </c>
      <c r="H3197" s="81">
        <v>107960.0</v>
      </c>
      <c r="I3197" s="81">
        <v>130000.0</v>
      </c>
      <c r="J3197" s="81">
        <v>117435.0</v>
      </c>
      <c r="K3197" s="81">
        <v>130000.0</v>
      </c>
      <c r="L3197" s="82">
        <v>0.4299001814882032</v>
      </c>
      <c r="N3197" s="83">
        <f t="shared" si="1"/>
        <v>0.4299001815</v>
      </c>
      <c r="O3197" s="83">
        <f t="shared" si="2"/>
        <v>0.4299001815</v>
      </c>
      <c r="Q3197" s="83">
        <f t="shared" si="3"/>
        <v>0.1695384615</v>
      </c>
      <c r="R3197" s="83">
        <f t="shared" si="4"/>
        <v>0.4299001815</v>
      </c>
      <c r="S3197" s="83" t="b">
        <f t="shared" si="5"/>
        <v>0</v>
      </c>
      <c r="T3197" s="72"/>
      <c r="U3197" s="72"/>
      <c r="V3197" s="72"/>
      <c r="W3197" s="72"/>
      <c r="X3197" s="72"/>
      <c r="Y3197" s="72"/>
      <c r="Z3197" s="72"/>
      <c r="AA3197" s="72"/>
      <c r="AB3197" s="72"/>
      <c r="AC3197" s="72"/>
      <c r="AD3197" s="72"/>
      <c r="AE3197" s="72"/>
      <c r="AF3197" s="72"/>
      <c r="AG3197" s="72"/>
      <c r="AH3197" s="72"/>
      <c r="AI3197" s="72"/>
      <c r="AJ3197" s="72"/>
      <c r="AK3197" s="72"/>
    </row>
    <row r="3198" ht="14.25" customHeight="1">
      <c r="A3198" s="78">
        <v>3195.0</v>
      </c>
      <c r="C3198" s="78" t="str">
        <f>VLOOKUP(G3198,[1]Macrodata_CCF!$A$3:$D$55,4,FALSE)</f>
        <v>#ERROR!</v>
      </c>
      <c r="E3198" s="79" t="str">
        <f>VLOOKUP(G3198,[1]Macrodata_CCF!$A$3:$B$55,2,FALSE)</f>
        <v>#ERROR!</v>
      </c>
      <c r="F3198" s="78">
        <v>0.0</v>
      </c>
      <c r="G3198" s="80">
        <v>3.0</v>
      </c>
      <c r="H3198" s="81">
        <v>94665.0</v>
      </c>
      <c r="I3198" s="81">
        <v>500000.0</v>
      </c>
      <c r="J3198" s="81">
        <v>175730.0</v>
      </c>
      <c r="K3198" s="81">
        <v>500000.0</v>
      </c>
      <c r="L3198" s="82">
        <v>0.1999950658097623</v>
      </c>
      <c r="N3198" s="83">
        <f t="shared" si="1"/>
        <v>0.1999950658</v>
      </c>
      <c r="O3198" s="83">
        <f t="shared" si="2"/>
        <v>0.1999950658</v>
      </c>
      <c r="Q3198" s="83">
        <f t="shared" si="3"/>
        <v>0.81067</v>
      </c>
      <c r="R3198" s="83">
        <f t="shared" si="4"/>
        <v>0.1999950658</v>
      </c>
      <c r="S3198" s="83" t="b">
        <f t="shared" si="5"/>
        <v>0</v>
      </c>
      <c r="T3198" s="72"/>
      <c r="U3198" s="72"/>
      <c r="V3198" s="72"/>
      <c r="W3198" s="72"/>
      <c r="X3198" s="72"/>
      <c r="Y3198" s="72"/>
      <c r="Z3198" s="72"/>
      <c r="AA3198" s="72"/>
      <c r="AB3198" s="72"/>
      <c r="AC3198" s="72"/>
      <c r="AD3198" s="72"/>
      <c r="AE3198" s="72"/>
      <c r="AF3198" s="72"/>
      <c r="AG3198" s="72"/>
      <c r="AH3198" s="72"/>
      <c r="AI3198" s="72"/>
      <c r="AJ3198" s="72"/>
      <c r="AK3198" s="72"/>
    </row>
    <row r="3199" ht="14.25" customHeight="1">
      <c r="A3199" s="78">
        <v>3196.0</v>
      </c>
      <c r="C3199" s="78" t="str">
        <f>VLOOKUP(G3199,[1]Macrodata_CCF!$A$3:$D$55,4,FALSE)</f>
        <v>#ERROR!</v>
      </c>
      <c r="E3199" s="79" t="str">
        <f>VLOOKUP(G3199,[1]Macrodata_CCF!$A$3:$B$55,2,FALSE)</f>
        <v>#ERROR!</v>
      </c>
      <c r="F3199" s="78">
        <v>1.0</v>
      </c>
      <c r="G3199" s="80">
        <v>7.0</v>
      </c>
      <c r="H3199" s="81">
        <v>195770.0</v>
      </c>
      <c r="I3199" s="81">
        <v>320000.0</v>
      </c>
      <c r="J3199" s="81">
        <v>267825.0</v>
      </c>
      <c r="K3199" s="81">
        <v>320000.0</v>
      </c>
      <c r="L3199" s="82">
        <v>0.5800128793367142</v>
      </c>
      <c r="N3199" s="83">
        <f t="shared" si="1"/>
        <v>0.5800128793</v>
      </c>
      <c r="O3199" s="83">
        <f t="shared" si="2"/>
        <v>0.5800128793</v>
      </c>
      <c r="Q3199" s="83">
        <f t="shared" si="3"/>
        <v>0.38821875</v>
      </c>
      <c r="R3199" s="83">
        <f t="shared" si="4"/>
        <v>0.5800128793</v>
      </c>
      <c r="S3199" s="83" t="b">
        <f t="shared" si="5"/>
        <v>0</v>
      </c>
      <c r="T3199" s="72"/>
      <c r="U3199" s="72"/>
      <c r="V3199" s="72"/>
      <c r="W3199" s="72"/>
      <c r="X3199" s="72"/>
      <c r="Y3199" s="72"/>
      <c r="Z3199" s="72"/>
      <c r="AA3199" s="72"/>
      <c r="AB3199" s="72"/>
      <c r="AC3199" s="72"/>
      <c r="AD3199" s="72"/>
      <c r="AE3199" s="72"/>
      <c r="AF3199" s="72"/>
      <c r="AG3199" s="72"/>
      <c r="AH3199" s="72"/>
      <c r="AI3199" s="72"/>
      <c r="AJ3199" s="72"/>
      <c r="AK3199" s="72"/>
    </row>
    <row r="3200" ht="14.25" customHeight="1">
      <c r="A3200" s="78">
        <v>3197.0</v>
      </c>
      <c r="C3200" s="78" t="str">
        <f>VLOOKUP(G3200,[1]Macrodata_CCF!$A$3:$D$55,4,FALSE)</f>
        <v>#ERROR!</v>
      </c>
      <c r="E3200" s="79" t="str">
        <f>VLOOKUP(G3200,[1]Macrodata_CCF!$A$3:$B$55,2,FALSE)</f>
        <v>#ERROR!</v>
      </c>
      <c r="F3200" s="78">
        <v>0.0</v>
      </c>
      <c r="G3200" s="80">
        <v>53.0</v>
      </c>
      <c r="H3200" s="81">
        <v>2030.0</v>
      </c>
      <c r="I3200" s="81">
        <v>330000.0</v>
      </c>
      <c r="J3200" s="81">
        <v>0.0</v>
      </c>
      <c r="K3200" s="81">
        <v>330000.0</v>
      </c>
      <c r="L3200" s="82">
        <v>-0.006189590511327256</v>
      </c>
      <c r="N3200" s="83">
        <f t="shared" si="1"/>
        <v>-0.006189590511</v>
      </c>
      <c r="O3200" s="83">
        <f t="shared" si="2"/>
        <v>0</v>
      </c>
      <c r="Q3200" s="83">
        <f t="shared" si="3"/>
        <v>0.9938484848</v>
      </c>
      <c r="R3200" s="83">
        <f t="shared" si="4"/>
        <v>-0.006189590511</v>
      </c>
      <c r="S3200" s="83" t="b">
        <f t="shared" si="5"/>
        <v>0</v>
      </c>
      <c r="T3200" s="72"/>
      <c r="U3200" s="72"/>
      <c r="V3200" s="72"/>
      <c r="W3200" s="72"/>
      <c r="X3200" s="72"/>
      <c r="Y3200" s="72"/>
      <c r="Z3200" s="72"/>
      <c r="AA3200" s="72"/>
      <c r="AB3200" s="72"/>
      <c r="AC3200" s="72"/>
      <c r="AD3200" s="72"/>
      <c r="AE3200" s="72"/>
      <c r="AF3200" s="72"/>
      <c r="AG3200" s="72"/>
      <c r="AH3200" s="72"/>
      <c r="AI3200" s="72"/>
      <c r="AJ3200" s="72"/>
      <c r="AK3200" s="72"/>
    </row>
    <row r="3201" ht="14.25" customHeight="1">
      <c r="A3201" s="78">
        <v>3198.0</v>
      </c>
      <c r="C3201" s="78" t="str">
        <f>VLOOKUP(G3201,[1]Macrodata_CCF!$A$3:$D$55,4,FALSE)</f>
        <v>#ERROR!</v>
      </c>
      <c r="E3201" s="79" t="str">
        <f>VLOOKUP(G3201,[1]Macrodata_CCF!$A$3:$B$55,2,FALSE)</f>
        <v>#ERROR!</v>
      </c>
      <c r="F3201" s="78">
        <v>0.0</v>
      </c>
      <c r="G3201" s="80">
        <v>32.0</v>
      </c>
      <c r="H3201" s="81">
        <v>14770.0</v>
      </c>
      <c r="I3201" s="81">
        <v>110000.0</v>
      </c>
      <c r="J3201" s="81">
        <v>0.0</v>
      </c>
      <c r="K3201" s="81">
        <v>110000.0</v>
      </c>
      <c r="L3201" s="82">
        <v>-0.1550981833455844</v>
      </c>
      <c r="N3201" s="83">
        <f t="shared" si="1"/>
        <v>-0.1550981833</v>
      </c>
      <c r="O3201" s="83">
        <f t="shared" si="2"/>
        <v>0</v>
      </c>
      <c r="Q3201" s="83">
        <f t="shared" si="3"/>
        <v>0.8657272727</v>
      </c>
      <c r="R3201" s="83">
        <f t="shared" si="4"/>
        <v>-0.1550981833</v>
      </c>
      <c r="S3201" s="83" t="b">
        <f t="shared" si="5"/>
        <v>0</v>
      </c>
      <c r="T3201" s="72"/>
      <c r="U3201" s="72"/>
      <c r="V3201" s="72"/>
      <c r="W3201" s="72"/>
      <c r="X3201" s="72"/>
      <c r="Y3201" s="72"/>
      <c r="Z3201" s="72"/>
      <c r="AA3201" s="72"/>
      <c r="AB3201" s="72"/>
      <c r="AC3201" s="72"/>
      <c r="AD3201" s="72"/>
      <c r="AE3201" s="72"/>
      <c r="AF3201" s="72"/>
      <c r="AG3201" s="72"/>
      <c r="AH3201" s="72"/>
      <c r="AI3201" s="72"/>
      <c r="AJ3201" s="72"/>
      <c r="AK3201" s="72"/>
    </row>
    <row r="3202" ht="14.25" customHeight="1">
      <c r="A3202" s="78">
        <v>3199.0</v>
      </c>
      <c r="C3202" s="78" t="str">
        <f>VLOOKUP(G3202,[1]Macrodata_CCF!$A$3:$D$55,4,FALSE)</f>
        <v>#ERROR!</v>
      </c>
      <c r="E3202" s="79" t="str">
        <f>VLOOKUP(G3202,[1]Macrodata_CCF!$A$3:$B$55,2,FALSE)</f>
        <v>#ERROR!</v>
      </c>
      <c r="F3202" s="78">
        <v>0.0</v>
      </c>
      <c r="G3202" s="80">
        <v>13.0</v>
      </c>
      <c r="H3202" s="81">
        <v>142215.0</v>
      </c>
      <c r="I3202" s="81">
        <v>760000.0</v>
      </c>
      <c r="J3202" s="81">
        <v>253415.0</v>
      </c>
      <c r="K3202" s="81">
        <v>760000.0</v>
      </c>
      <c r="L3202" s="82">
        <v>0.1799978957080538</v>
      </c>
      <c r="N3202" s="83">
        <f t="shared" si="1"/>
        <v>0.1799978957</v>
      </c>
      <c r="O3202" s="83">
        <f t="shared" si="2"/>
        <v>0.1799978957</v>
      </c>
      <c r="Q3202" s="83">
        <f t="shared" si="3"/>
        <v>0.812875</v>
      </c>
      <c r="R3202" s="83">
        <f t="shared" si="4"/>
        <v>0.1799978957</v>
      </c>
      <c r="S3202" s="83" t="b">
        <f t="shared" si="5"/>
        <v>0</v>
      </c>
      <c r="T3202" s="72"/>
      <c r="U3202" s="72"/>
      <c r="V3202" s="72"/>
      <c r="W3202" s="72"/>
      <c r="X3202" s="72"/>
      <c r="Y3202" s="72"/>
      <c r="Z3202" s="72"/>
      <c r="AA3202" s="72"/>
      <c r="AB3202" s="72"/>
      <c r="AC3202" s="72"/>
      <c r="AD3202" s="72"/>
      <c r="AE3202" s="72"/>
      <c r="AF3202" s="72"/>
      <c r="AG3202" s="72"/>
      <c r="AH3202" s="72"/>
      <c r="AI3202" s="72"/>
      <c r="AJ3202" s="72"/>
      <c r="AK3202" s="72"/>
    </row>
    <row r="3203" ht="14.25" customHeight="1">
      <c r="A3203" s="78">
        <v>3200.0</v>
      </c>
      <c r="C3203" s="78" t="str">
        <f>VLOOKUP(G3203,[1]Macrodata_CCF!$A$3:$D$55,4,FALSE)</f>
        <v>#ERROR!</v>
      </c>
      <c r="E3203" s="79" t="str">
        <f>VLOOKUP(G3203,[1]Macrodata_CCF!$A$3:$B$55,2,FALSE)</f>
        <v>#ERROR!</v>
      </c>
      <c r="F3203" s="78">
        <v>1.0</v>
      </c>
      <c r="G3203" s="80">
        <v>26.0</v>
      </c>
      <c r="H3203" s="81">
        <v>395610.0</v>
      </c>
      <c r="I3203" s="81">
        <v>500000.0</v>
      </c>
      <c r="J3203" s="81">
        <v>447805.0</v>
      </c>
      <c r="K3203" s="81">
        <v>500000.0</v>
      </c>
      <c r="L3203" s="82">
        <v>0.5</v>
      </c>
      <c r="N3203" s="83">
        <f t="shared" si="1"/>
        <v>0.5</v>
      </c>
      <c r="O3203" s="83">
        <f t="shared" si="2"/>
        <v>0.5</v>
      </c>
      <c r="Q3203" s="83">
        <f t="shared" si="3"/>
        <v>0.20878</v>
      </c>
      <c r="R3203" s="83">
        <f t="shared" si="4"/>
        <v>0.5</v>
      </c>
      <c r="S3203" s="83" t="b">
        <f t="shared" si="5"/>
        <v>0</v>
      </c>
      <c r="T3203" s="72"/>
      <c r="U3203" s="72"/>
      <c r="V3203" s="72"/>
      <c r="W3203" s="72"/>
      <c r="X3203" s="72"/>
      <c r="Y3203" s="72"/>
      <c r="Z3203" s="72"/>
      <c r="AA3203" s="72"/>
      <c r="AB3203" s="72"/>
      <c r="AC3203" s="72"/>
      <c r="AD3203" s="72"/>
      <c r="AE3203" s="72"/>
      <c r="AF3203" s="72"/>
      <c r="AG3203" s="72"/>
      <c r="AH3203" s="72"/>
      <c r="AI3203" s="72"/>
      <c r="AJ3203" s="72"/>
      <c r="AK3203" s="72"/>
    </row>
    <row r="3204" ht="14.25" customHeight="1">
      <c r="A3204" s="78">
        <v>3201.0</v>
      </c>
      <c r="C3204" s="78" t="str">
        <f>VLOOKUP(G3204,[1]Macrodata_CCF!$A$3:$D$55,4,FALSE)</f>
        <v>#ERROR!</v>
      </c>
      <c r="E3204" s="79" t="str">
        <f>VLOOKUP(G3204,[1]Macrodata_CCF!$A$3:$B$55,2,FALSE)</f>
        <v>#ERROR!</v>
      </c>
      <c r="F3204" s="78">
        <v>0.0</v>
      </c>
      <c r="G3204" s="80">
        <v>20.0</v>
      </c>
      <c r="H3204" s="81">
        <v>771035.0</v>
      </c>
      <c r="I3204" s="81">
        <v>930000.0</v>
      </c>
      <c r="J3204" s="81">
        <v>802830.0</v>
      </c>
      <c r="K3204" s="81">
        <v>930000.0</v>
      </c>
      <c r="L3204" s="82">
        <v>0.2000125813858397</v>
      </c>
      <c r="N3204" s="83">
        <f t="shared" si="1"/>
        <v>0.2000125814</v>
      </c>
      <c r="O3204" s="83">
        <f t="shared" si="2"/>
        <v>0.2000125814</v>
      </c>
      <c r="Q3204" s="83">
        <f t="shared" si="3"/>
        <v>0.1709301075</v>
      </c>
      <c r="R3204" s="83">
        <f t="shared" si="4"/>
        <v>0.2000125814</v>
      </c>
      <c r="S3204" s="83" t="b">
        <f t="shared" si="5"/>
        <v>0</v>
      </c>
      <c r="T3204" s="72"/>
      <c r="U3204" s="72"/>
      <c r="V3204" s="72"/>
      <c r="W3204" s="72"/>
      <c r="X3204" s="72"/>
      <c r="Y3204" s="72"/>
      <c r="Z3204" s="72"/>
      <c r="AA3204" s="72"/>
      <c r="AB3204" s="72"/>
      <c r="AC3204" s="72"/>
      <c r="AD3204" s="72"/>
      <c r="AE3204" s="72"/>
      <c r="AF3204" s="72"/>
      <c r="AG3204" s="72"/>
      <c r="AH3204" s="72"/>
      <c r="AI3204" s="72"/>
      <c r="AJ3204" s="72"/>
      <c r="AK3204" s="72"/>
    </row>
    <row r="3205" ht="14.25" customHeight="1">
      <c r="A3205" s="78">
        <v>3202.0</v>
      </c>
      <c r="C3205" s="78" t="str">
        <f>VLOOKUP(G3205,[1]Macrodata_CCF!$A$3:$D$55,4,FALSE)</f>
        <v>#ERROR!</v>
      </c>
      <c r="E3205" s="79" t="str">
        <f>VLOOKUP(G3205,[1]Macrodata_CCF!$A$3:$B$55,2,FALSE)</f>
        <v>#ERROR!</v>
      </c>
      <c r="F3205" s="78">
        <v>0.0</v>
      </c>
      <c r="G3205" s="80">
        <v>31.0</v>
      </c>
      <c r="H3205" s="81">
        <v>110770.0</v>
      </c>
      <c r="I3205" s="81">
        <v>690000.0</v>
      </c>
      <c r="J3205" s="81">
        <v>203445.0</v>
      </c>
      <c r="K3205" s="81">
        <v>690000.0</v>
      </c>
      <c r="L3205" s="82">
        <v>0.1599968924261519</v>
      </c>
      <c r="N3205" s="83">
        <f t="shared" si="1"/>
        <v>0.1599968924</v>
      </c>
      <c r="O3205" s="83">
        <f t="shared" si="2"/>
        <v>0.1599968924</v>
      </c>
      <c r="Q3205" s="83">
        <f t="shared" si="3"/>
        <v>0.8394637681</v>
      </c>
      <c r="R3205" s="83">
        <f t="shared" si="4"/>
        <v>0.1599968924</v>
      </c>
      <c r="S3205" s="83" t="b">
        <f t="shared" si="5"/>
        <v>0</v>
      </c>
      <c r="T3205" s="72"/>
      <c r="U3205" s="72"/>
      <c r="V3205" s="72"/>
      <c r="W3205" s="72"/>
      <c r="X3205" s="72"/>
      <c r="Y3205" s="72"/>
      <c r="Z3205" s="72"/>
      <c r="AA3205" s="72"/>
      <c r="AB3205" s="72"/>
      <c r="AC3205" s="72"/>
      <c r="AD3205" s="72"/>
      <c r="AE3205" s="72"/>
      <c r="AF3205" s="72"/>
      <c r="AG3205" s="72"/>
      <c r="AH3205" s="72"/>
      <c r="AI3205" s="72"/>
      <c r="AJ3205" s="72"/>
      <c r="AK3205" s="72"/>
    </row>
    <row r="3206" ht="14.25" customHeight="1">
      <c r="A3206" s="78">
        <v>3203.0</v>
      </c>
      <c r="C3206" s="78" t="str">
        <f>VLOOKUP(G3206,[1]Macrodata_CCF!$A$3:$D$55,4,FALSE)</f>
        <v>#ERROR!</v>
      </c>
      <c r="E3206" s="79" t="str">
        <f>VLOOKUP(G3206,[1]Macrodata_CCF!$A$3:$B$55,2,FALSE)</f>
        <v>#ERROR!</v>
      </c>
      <c r="F3206" s="78">
        <v>0.0</v>
      </c>
      <c r="G3206" s="80">
        <v>31.0</v>
      </c>
      <c r="H3206" s="81">
        <v>786585.0</v>
      </c>
      <c r="I3206" s="81">
        <v>850000.0</v>
      </c>
      <c r="J3206" s="81">
        <v>796095.0</v>
      </c>
      <c r="K3206" s="81">
        <v>1530000.0</v>
      </c>
      <c r="L3206" s="82">
        <v>0.1499645194354648</v>
      </c>
      <c r="N3206" s="83">
        <f t="shared" si="1"/>
        <v>0.1499645194</v>
      </c>
      <c r="O3206" s="83">
        <f t="shared" si="2"/>
        <v>0.1499645194</v>
      </c>
      <c r="Q3206" s="83">
        <f t="shared" si="3"/>
        <v>0.07460588235</v>
      </c>
      <c r="R3206" s="83">
        <f t="shared" si="4"/>
        <v>0.01118823529</v>
      </c>
      <c r="S3206" s="83" t="b">
        <f t="shared" si="5"/>
        <v>0</v>
      </c>
      <c r="T3206" s="72"/>
      <c r="U3206" s="72"/>
      <c r="V3206" s="72"/>
      <c r="W3206" s="72"/>
      <c r="X3206" s="72"/>
      <c r="Y3206" s="72"/>
      <c r="Z3206" s="72"/>
      <c r="AA3206" s="72"/>
      <c r="AB3206" s="72"/>
      <c r="AC3206" s="72"/>
      <c r="AD3206" s="72"/>
      <c r="AE3206" s="72"/>
      <c r="AF3206" s="72"/>
      <c r="AG3206" s="72"/>
      <c r="AH3206" s="72"/>
      <c r="AI3206" s="72"/>
      <c r="AJ3206" s="72"/>
      <c r="AK3206" s="72"/>
    </row>
    <row r="3207" ht="14.25" customHeight="1">
      <c r="A3207" s="78">
        <v>3204.0</v>
      </c>
      <c r="C3207" s="78" t="str">
        <f>VLOOKUP(G3207,[1]Macrodata_CCF!$A$3:$D$55,4,FALSE)</f>
        <v>#ERROR!</v>
      </c>
      <c r="E3207" s="79" t="str">
        <f>VLOOKUP(G3207,[1]Macrodata_CCF!$A$3:$B$55,2,FALSE)</f>
        <v>#ERROR!</v>
      </c>
      <c r="F3207" s="78">
        <v>1.0</v>
      </c>
      <c r="G3207" s="80">
        <v>5.0</v>
      </c>
      <c r="H3207" s="81">
        <v>713230.0</v>
      </c>
      <c r="I3207" s="81">
        <v>720000.0</v>
      </c>
      <c r="J3207" s="81">
        <v>717090.0</v>
      </c>
      <c r="K3207" s="81">
        <v>720000.0</v>
      </c>
      <c r="L3207" s="82">
        <v>0.5701624815361891</v>
      </c>
      <c r="N3207" s="83">
        <f t="shared" si="1"/>
        <v>0.5701624815</v>
      </c>
      <c r="O3207" s="83">
        <f t="shared" si="2"/>
        <v>0.5701624815</v>
      </c>
      <c r="Q3207" s="83">
        <f t="shared" si="3"/>
        <v>0.009402777778</v>
      </c>
      <c r="R3207" s="83">
        <f t="shared" si="4"/>
        <v>0.005361111111</v>
      </c>
      <c r="S3207" s="83" t="b">
        <f t="shared" si="5"/>
        <v>0</v>
      </c>
      <c r="T3207" s="72"/>
      <c r="U3207" s="72"/>
      <c r="V3207" s="72"/>
      <c r="W3207" s="72"/>
      <c r="X3207" s="72"/>
      <c r="Y3207" s="72"/>
      <c r="Z3207" s="72"/>
      <c r="AA3207" s="72"/>
      <c r="AB3207" s="72"/>
      <c r="AC3207" s="72"/>
      <c r="AD3207" s="72"/>
      <c r="AE3207" s="72"/>
      <c r="AF3207" s="72"/>
      <c r="AG3207" s="72"/>
      <c r="AH3207" s="72"/>
      <c r="AI3207" s="72"/>
      <c r="AJ3207" s="72"/>
      <c r="AK3207" s="72"/>
    </row>
    <row r="3208" ht="14.25" customHeight="1">
      <c r="A3208" s="78">
        <v>3205.0</v>
      </c>
      <c r="C3208" s="78" t="str">
        <f>VLOOKUP(G3208,[1]Macrodata_CCF!$A$3:$D$55,4,FALSE)</f>
        <v>#ERROR!</v>
      </c>
      <c r="E3208" s="79" t="str">
        <f>VLOOKUP(G3208,[1]Macrodata_CCF!$A$3:$B$55,2,FALSE)</f>
        <v>#ERROR!</v>
      </c>
      <c r="F3208" s="78">
        <v>0.0</v>
      </c>
      <c r="G3208" s="80">
        <v>1.0</v>
      </c>
      <c r="H3208" s="81">
        <v>78965.0</v>
      </c>
      <c r="I3208" s="81">
        <v>370000.0</v>
      </c>
      <c r="J3208" s="81">
        <v>52770.0</v>
      </c>
      <c r="K3208" s="81">
        <v>370000.0</v>
      </c>
      <c r="L3208" s="82">
        <v>-0.09000635662377378</v>
      </c>
      <c r="N3208" s="83">
        <f t="shared" si="1"/>
        <v>-0.09000635662</v>
      </c>
      <c r="O3208" s="83">
        <f t="shared" si="2"/>
        <v>0</v>
      </c>
      <c r="Q3208" s="83">
        <f t="shared" si="3"/>
        <v>0.7865810811</v>
      </c>
      <c r="R3208" s="83">
        <f t="shared" si="4"/>
        <v>-0.09000635662</v>
      </c>
      <c r="S3208" s="83" t="b">
        <f t="shared" si="5"/>
        <v>0</v>
      </c>
      <c r="T3208" s="72"/>
      <c r="U3208" s="72"/>
      <c r="V3208" s="72"/>
      <c r="W3208" s="72"/>
      <c r="X3208" s="72"/>
      <c r="Y3208" s="72"/>
      <c r="Z3208" s="72"/>
      <c r="AA3208" s="72"/>
      <c r="AB3208" s="72"/>
      <c r="AC3208" s="72"/>
      <c r="AD3208" s="72"/>
      <c r="AE3208" s="72"/>
      <c r="AF3208" s="72"/>
      <c r="AG3208" s="72"/>
      <c r="AH3208" s="72"/>
      <c r="AI3208" s="72"/>
      <c r="AJ3208" s="72"/>
      <c r="AK3208" s="72"/>
    </row>
    <row r="3209" ht="14.25" customHeight="1">
      <c r="A3209" s="78">
        <v>3206.0</v>
      </c>
      <c r="C3209" s="78" t="str">
        <f>VLOOKUP(G3209,[1]Macrodata_CCF!$A$3:$D$55,4,FALSE)</f>
        <v>#ERROR!</v>
      </c>
      <c r="E3209" s="79" t="str">
        <f>VLOOKUP(G3209,[1]Macrodata_CCF!$A$3:$B$55,2,FALSE)</f>
        <v>#ERROR!</v>
      </c>
      <c r="F3209" s="78">
        <v>0.0</v>
      </c>
      <c r="G3209" s="80">
        <v>23.0</v>
      </c>
      <c r="H3209" s="81">
        <v>125615.0</v>
      </c>
      <c r="I3209" s="81">
        <v>670000.0</v>
      </c>
      <c r="J3209" s="81">
        <v>683400.0</v>
      </c>
      <c r="K3209" s="81">
        <v>670000.0</v>
      </c>
      <c r="L3209" s="82">
        <v>1.024614932446706</v>
      </c>
      <c r="N3209" s="83">
        <f t="shared" si="1"/>
        <v>1.024614932</v>
      </c>
      <c r="O3209" s="83">
        <f t="shared" si="2"/>
        <v>1</v>
      </c>
      <c r="Q3209" s="83">
        <f t="shared" si="3"/>
        <v>0.8125149254</v>
      </c>
      <c r="R3209" s="83">
        <f t="shared" si="4"/>
        <v>1.024614932</v>
      </c>
      <c r="S3209" s="83" t="b">
        <f t="shared" si="5"/>
        <v>0</v>
      </c>
      <c r="T3209" s="72"/>
      <c r="U3209" s="72"/>
      <c r="V3209" s="72"/>
      <c r="W3209" s="72"/>
      <c r="X3209" s="72"/>
      <c r="Y3209" s="72"/>
      <c r="Z3209" s="72"/>
      <c r="AA3209" s="72"/>
      <c r="AB3209" s="72"/>
      <c r="AC3209" s="72"/>
      <c r="AD3209" s="72"/>
      <c r="AE3209" s="72"/>
      <c r="AF3209" s="72"/>
      <c r="AG3209" s="72"/>
      <c r="AH3209" s="72"/>
      <c r="AI3209" s="72"/>
      <c r="AJ3209" s="72"/>
      <c r="AK3209" s="72"/>
    </row>
    <row r="3210" ht="14.25" customHeight="1">
      <c r="A3210" s="78">
        <v>3207.0</v>
      </c>
      <c r="C3210" s="78" t="str">
        <f>VLOOKUP(G3210,[1]Macrodata_CCF!$A$3:$D$55,4,FALSE)</f>
        <v>#ERROR!</v>
      </c>
      <c r="E3210" s="79" t="str">
        <f>VLOOKUP(G3210,[1]Macrodata_CCF!$A$3:$B$55,2,FALSE)</f>
        <v>#ERROR!</v>
      </c>
      <c r="F3210" s="78">
        <v>0.0</v>
      </c>
      <c r="G3210" s="80">
        <v>13.0</v>
      </c>
      <c r="H3210" s="81">
        <v>243795.0</v>
      </c>
      <c r="I3210" s="81">
        <v>560000.0</v>
      </c>
      <c r="J3210" s="81">
        <v>212175.0</v>
      </c>
      <c r="K3210" s="81">
        <v>560000.0</v>
      </c>
      <c r="L3210" s="82">
        <v>-0.09999841874733163</v>
      </c>
      <c r="N3210" s="83">
        <f t="shared" si="1"/>
        <v>-0.09999841875</v>
      </c>
      <c r="O3210" s="83">
        <f t="shared" si="2"/>
        <v>0</v>
      </c>
      <c r="Q3210" s="83">
        <f t="shared" si="3"/>
        <v>0.5646517857</v>
      </c>
      <c r="R3210" s="83">
        <f t="shared" si="4"/>
        <v>-0.09999841875</v>
      </c>
      <c r="S3210" s="83" t="b">
        <f t="shared" si="5"/>
        <v>0</v>
      </c>
      <c r="T3210" s="72"/>
      <c r="U3210" s="72"/>
      <c r="V3210" s="72"/>
      <c r="W3210" s="72"/>
      <c r="X3210" s="72"/>
      <c r="Y3210" s="72"/>
      <c r="Z3210" s="72"/>
      <c r="AA3210" s="72"/>
      <c r="AB3210" s="72"/>
      <c r="AC3210" s="72"/>
      <c r="AD3210" s="72"/>
      <c r="AE3210" s="72"/>
      <c r="AF3210" s="72"/>
      <c r="AG3210" s="72"/>
      <c r="AH3210" s="72"/>
      <c r="AI3210" s="72"/>
      <c r="AJ3210" s="72"/>
      <c r="AK3210" s="72"/>
    </row>
    <row r="3211" ht="14.25" customHeight="1">
      <c r="A3211" s="78">
        <v>3208.0</v>
      </c>
      <c r="C3211" s="78" t="str">
        <f>VLOOKUP(G3211,[1]Macrodata_CCF!$A$3:$D$55,4,FALSE)</f>
        <v>#ERROR!</v>
      </c>
      <c r="E3211" s="79" t="str">
        <f>VLOOKUP(G3211,[1]Macrodata_CCF!$A$3:$B$55,2,FALSE)</f>
        <v>#ERROR!</v>
      </c>
      <c r="F3211" s="78">
        <v>0.0</v>
      </c>
      <c r="G3211" s="80">
        <v>15.0</v>
      </c>
      <c r="H3211" s="81">
        <v>33680.0</v>
      </c>
      <c r="I3211" s="81">
        <v>70000.0</v>
      </c>
      <c r="J3211" s="81">
        <v>40220.0</v>
      </c>
      <c r="K3211" s="81">
        <v>98000.0</v>
      </c>
      <c r="L3211" s="82">
        <v>0.1800660792951542</v>
      </c>
      <c r="N3211" s="83">
        <f t="shared" si="1"/>
        <v>0.1800660793</v>
      </c>
      <c r="O3211" s="83">
        <f t="shared" si="2"/>
        <v>0.1800660793</v>
      </c>
      <c r="Q3211" s="83">
        <f t="shared" si="3"/>
        <v>0.5188571429</v>
      </c>
      <c r="R3211" s="83">
        <f t="shared" si="4"/>
        <v>0.1800660793</v>
      </c>
      <c r="S3211" s="83" t="b">
        <f t="shared" si="5"/>
        <v>0</v>
      </c>
      <c r="T3211" s="72"/>
      <c r="U3211" s="72"/>
      <c r="V3211" s="72"/>
      <c r="W3211" s="72"/>
      <c r="X3211" s="72"/>
      <c r="Y3211" s="72"/>
      <c r="Z3211" s="72"/>
      <c r="AA3211" s="72"/>
      <c r="AB3211" s="72"/>
      <c r="AC3211" s="72"/>
      <c r="AD3211" s="72"/>
      <c r="AE3211" s="72"/>
      <c r="AF3211" s="72"/>
      <c r="AG3211" s="72"/>
      <c r="AH3211" s="72"/>
      <c r="AI3211" s="72"/>
      <c r="AJ3211" s="72"/>
      <c r="AK3211" s="72"/>
    </row>
    <row r="3212" ht="14.25" customHeight="1">
      <c r="A3212" s="78">
        <v>3209.0</v>
      </c>
      <c r="C3212" s="78" t="str">
        <f>VLOOKUP(G3212,[1]Macrodata_CCF!$A$3:$D$55,4,FALSE)</f>
        <v>#ERROR!</v>
      </c>
      <c r="E3212" s="79" t="str">
        <f>VLOOKUP(G3212,[1]Macrodata_CCF!$A$3:$B$55,2,FALSE)</f>
        <v>#ERROR!</v>
      </c>
      <c r="F3212" s="78">
        <v>0.0</v>
      </c>
      <c r="G3212" s="80">
        <v>16.0</v>
      </c>
      <c r="H3212" s="81">
        <v>296515.0</v>
      </c>
      <c r="I3212" s="81">
        <v>360000.0</v>
      </c>
      <c r="J3212" s="81">
        <v>306675.0</v>
      </c>
      <c r="K3212" s="81">
        <v>360000.0</v>
      </c>
      <c r="L3212" s="82">
        <v>0.1600378042057179</v>
      </c>
      <c r="N3212" s="83">
        <f t="shared" si="1"/>
        <v>0.1600378042</v>
      </c>
      <c r="O3212" s="83">
        <f t="shared" si="2"/>
        <v>0.1600378042</v>
      </c>
      <c r="Q3212" s="83">
        <f t="shared" si="3"/>
        <v>0.1763472222</v>
      </c>
      <c r="R3212" s="83">
        <f t="shared" si="4"/>
        <v>0.1600378042</v>
      </c>
      <c r="S3212" s="83" t="b">
        <f t="shared" si="5"/>
        <v>0</v>
      </c>
      <c r="T3212" s="72"/>
      <c r="U3212" s="72"/>
      <c r="V3212" s="72"/>
      <c r="W3212" s="72"/>
      <c r="X3212" s="72"/>
      <c r="Y3212" s="72"/>
      <c r="Z3212" s="72"/>
      <c r="AA3212" s="72"/>
      <c r="AB3212" s="72"/>
      <c r="AC3212" s="72"/>
      <c r="AD3212" s="72"/>
      <c r="AE3212" s="72"/>
      <c r="AF3212" s="72"/>
      <c r="AG3212" s="72"/>
      <c r="AH3212" s="72"/>
      <c r="AI3212" s="72"/>
      <c r="AJ3212" s="72"/>
      <c r="AK3212" s="72"/>
    </row>
    <row r="3213" ht="14.25" customHeight="1">
      <c r="A3213" s="78">
        <v>3210.0</v>
      </c>
      <c r="C3213" s="78" t="str">
        <f>VLOOKUP(G3213,[1]Macrodata_CCF!$A$3:$D$55,4,FALSE)</f>
        <v>#ERROR!</v>
      </c>
      <c r="E3213" s="79" t="str">
        <f>VLOOKUP(G3213,[1]Macrodata_CCF!$A$3:$B$55,2,FALSE)</f>
        <v>#ERROR!</v>
      </c>
      <c r="F3213" s="78">
        <v>0.0</v>
      </c>
      <c r="G3213" s="80">
        <v>4.0</v>
      </c>
      <c r="H3213" s="81">
        <v>0.0</v>
      </c>
      <c r="I3213" s="81">
        <v>510000.0</v>
      </c>
      <c r="J3213" s="81">
        <v>142800.0</v>
      </c>
      <c r="K3213" s="81">
        <v>510000.0</v>
      </c>
      <c r="L3213" s="82">
        <v>0.28</v>
      </c>
      <c r="N3213" s="83">
        <f t="shared" si="1"/>
        <v>0.28</v>
      </c>
      <c r="O3213" s="83">
        <f t="shared" si="2"/>
        <v>0.28</v>
      </c>
      <c r="Q3213" s="83">
        <f t="shared" si="3"/>
        <v>1</v>
      </c>
      <c r="R3213" s="83">
        <f t="shared" si="4"/>
        <v>0.28</v>
      </c>
      <c r="S3213" s="83" t="b">
        <f t="shared" si="5"/>
        <v>0</v>
      </c>
      <c r="T3213" s="72"/>
      <c r="U3213" s="72"/>
      <c r="V3213" s="72"/>
      <c r="W3213" s="72"/>
      <c r="X3213" s="72"/>
      <c r="Y3213" s="72"/>
      <c r="Z3213" s="72"/>
      <c r="AA3213" s="72"/>
      <c r="AB3213" s="72"/>
      <c r="AC3213" s="72"/>
      <c r="AD3213" s="72"/>
      <c r="AE3213" s="72"/>
      <c r="AF3213" s="72"/>
      <c r="AG3213" s="72"/>
      <c r="AH3213" s="72"/>
      <c r="AI3213" s="72"/>
      <c r="AJ3213" s="72"/>
      <c r="AK3213" s="72"/>
    </row>
    <row r="3214" ht="14.25" customHeight="1">
      <c r="A3214" s="78">
        <v>3211.0</v>
      </c>
      <c r="C3214" s="78" t="str">
        <f>VLOOKUP(G3214,[1]Macrodata_CCF!$A$3:$D$55,4,FALSE)</f>
        <v>#ERROR!</v>
      </c>
      <c r="E3214" s="79" t="str">
        <f>VLOOKUP(G3214,[1]Macrodata_CCF!$A$3:$B$55,2,FALSE)</f>
        <v>#ERROR!</v>
      </c>
      <c r="F3214" s="78">
        <v>0.0</v>
      </c>
      <c r="G3214" s="80">
        <v>23.0</v>
      </c>
      <c r="H3214" s="81">
        <v>255710.0</v>
      </c>
      <c r="I3214" s="81">
        <v>360000.0</v>
      </c>
      <c r="J3214" s="81">
        <v>276570.0</v>
      </c>
      <c r="K3214" s="81">
        <v>503999.9999999999</v>
      </c>
      <c r="L3214" s="82">
        <v>0.2000191772940838</v>
      </c>
      <c r="N3214" s="83">
        <f t="shared" si="1"/>
        <v>0.2000191773</v>
      </c>
      <c r="O3214" s="83">
        <f t="shared" si="2"/>
        <v>0.2000191773</v>
      </c>
      <c r="Q3214" s="83">
        <f t="shared" si="3"/>
        <v>0.2896944444</v>
      </c>
      <c r="R3214" s="83">
        <f t="shared" si="4"/>
        <v>0.2000191773</v>
      </c>
      <c r="S3214" s="83" t="b">
        <f t="shared" si="5"/>
        <v>0</v>
      </c>
      <c r="T3214" s="72"/>
      <c r="U3214" s="72"/>
      <c r="V3214" s="72"/>
      <c r="W3214" s="72"/>
      <c r="X3214" s="72"/>
      <c r="Y3214" s="72"/>
      <c r="Z3214" s="72"/>
      <c r="AA3214" s="72"/>
      <c r="AB3214" s="72"/>
      <c r="AC3214" s="72"/>
      <c r="AD3214" s="72"/>
      <c r="AE3214" s="72"/>
      <c r="AF3214" s="72"/>
      <c r="AG3214" s="72"/>
      <c r="AH3214" s="72"/>
      <c r="AI3214" s="72"/>
      <c r="AJ3214" s="72"/>
      <c r="AK3214" s="72"/>
    </row>
    <row r="3215" ht="14.25" customHeight="1">
      <c r="A3215" s="78">
        <v>3212.0</v>
      </c>
      <c r="C3215" s="78" t="str">
        <f>VLOOKUP(G3215,[1]Macrodata_CCF!$A$3:$D$55,4,FALSE)</f>
        <v>#ERROR!</v>
      </c>
      <c r="E3215" s="79" t="str">
        <f>VLOOKUP(G3215,[1]Macrodata_CCF!$A$3:$B$55,2,FALSE)</f>
        <v>#ERROR!</v>
      </c>
      <c r="F3215" s="78">
        <v>0.0</v>
      </c>
      <c r="G3215" s="80">
        <v>30.0</v>
      </c>
      <c r="H3215" s="81">
        <v>0.0</v>
      </c>
      <c r="I3215" s="81">
        <v>100000.0</v>
      </c>
      <c r="J3215" s="81">
        <v>0.0</v>
      </c>
      <c r="K3215" s="81">
        <v>100000.0</v>
      </c>
      <c r="L3215" s="82">
        <v>0.0</v>
      </c>
      <c r="N3215" s="83">
        <f t="shared" si="1"/>
        <v>0</v>
      </c>
      <c r="O3215" s="83">
        <f t="shared" si="2"/>
        <v>0</v>
      </c>
      <c r="Q3215" s="83">
        <f t="shared" si="3"/>
        <v>1</v>
      </c>
      <c r="R3215" s="83">
        <f t="shared" si="4"/>
        <v>0</v>
      </c>
      <c r="S3215" s="83" t="b">
        <f t="shared" si="5"/>
        <v>0</v>
      </c>
      <c r="T3215" s="72"/>
      <c r="U3215" s="72"/>
      <c r="V3215" s="72"/>
      <c r="W3215" s="72"/>
      <c r="X3215" s="72"/>
      <c r="Y3215" s="72"/>
      <c r="Z3215" s="72"/>
      <c r="AA3215" s="72"/>
      <c r="AB3215" s="72"/>
      <c r="AC3215" s="72"/>
      <c r="AD3215" s="72"/>
      <c r="AE3215" s="72"/>
      <c r="AF3215" s="72"/>
      <c r="AG3215" s="72"/>
      <c r="AH3215" s="72"/>
      <c r="AI3215" s="72"/>
      <c r="AJ3215" s="72"/>
      <c r="AK3215" s="72"/>
    </row>
    <row r="3216" ht="14.25" customHeight="1">
      <c r="A3216" s="78">
        <v>3213.0</v>
      </c>
      <c r="C3216" s="78" t="str">
        <f>VLOOKUP(G3216,[1]Macrodata_CCF!$A$3:$D$55,4,FALSE)</f>
        <v>#ERROR!</v>
      </c>
      <c r="E3216" s="79" t="str">
        <f>VLOOKUP(G3216,[1]Macrodata_CCF!$A$3:$B$55,2,FALSE)</f>
        <v>#ERROR!</v>
      </c>
      <c r="F3216" s="78">
        <v>1.0</v>
      </c>
      <c r="G3216" s="80">
        <v>8.0</v>
      </c>
      <c r="H3216" s="81">
        <v>513515.0</v>
      </c>
      <c r="I3216" s="81">
        <v>960000.0</v>
      </c>
      <c r="J3216" s="81">
        <v>709970.0</v>
      </c>
      <c r="K3216" s="81">
        <v>960000.0</v>
      </c>
      <c r="L3216" s="82">
        <v>0.4400035835470397</v>
      </c>
      <c r="N3216" s="83">
        <f t="shared" si="1"/>
        <v>0.4400035835</v>
      </c>
      <c r="O3216" s="83">
        <f t="shared" si="2"/>
        <v>0.4400035835</v>
      </c>
      <c r="Q3216" s="83">
        <f t="shared" si="3"/>
        <v>0.4650885417</v>
      </c>
      <c r="R3216" s="83">
        <f t="shared" si="4"/>
        <v>0.4400035835</v>
      </c>
      <c r="S3216" s="83" t="b">
        <f t="shared" si="5"/>
        <v>0</v>
      </c>
      <c r="T3216" s="72"/>
      <c r="U3216" s="72"/>
      <c r="V3216" s="72"/>
      <c r="W3216" s="72"/>
      <c r="X3216" s="72"/>
      <c r="Y3216" s="72"/>
      <c r="Z3216" s="72"/>
      <c r="AA3216" s="72"/>
      <c r="AB3216" s="72"/>
      <c r="AC3216" s="72"/>
      <c r="AD3216" s="72"/>
      <c r="AE3216" s="72"/>
      <c r="AF3216" s="72"/>
      <c r="AG3216" s="72"/>
      <c r="AH3216" s="72"/>
      <c r="AI3216" s="72"/>
      <c r="AJ3216" s="72"/>
      <c r="AK3216" s="72"/>
    </row>
    <row r="3217" ht="14.25" customHeight="1">
      <c r="A3217" s="78">
        <v>3214.0</v>
      </c>
      <c r="C3217" s="78" t="str">
        <f>VLOOKUP(G3217,[1]Macrodata_CCF!$A$3:$D$55,4,FALSE)</f>
        <v>#ERROR!</v>
      </c>
      <c r="E3217" s="79" t="str">
        <f>VLOOKUP(G3217,[1]Macrodata_CCF!$A$3:$B$55,2,FALSE)</f>
        <v>#ERROR!</v>
      </c>
      <c r="F3217" s="78">
        <v>0.0</v>
      </c>
      <c r="G3217" s="80">
        <v>47.0</v>
      </c>
      <c r="H3217" s="81">
        <v>39815.0</v>
      </c>
      <c r="I3217" s="81">
        <v>60000.0</v>
      </c>
      <c r="J3217" s="81">
        <v>43450.0</v>
      </c>
      <c r="K3217" s="81">
        <v>60000.0</v>
      </c>
      <c r="L3217" s="82">
        <v>0.1800842209561556</v>
      </c>
      <c r="N3217" s="83">
        <f t="shared" si="1"/>
        <v>0.180084221</v>
      </c>
      <c r="O3217" s="83">
        <f t="shared" si="2"/>
        <v>0.180084221</v>
      </c>
      <c r="Q3217" s="83">
        <f t="shared" si="3"/>
        <v>0.3364166667</v>
      </c>
      <c r="R3217" s="83">
        <f t="shared" si="4"/>
        <v>0.180084221</v>
      </c>
      <c r="S3217" s="83" t="b">
        <f t="shared" si="5"/>
        <v>0</v>
      </c>
      <c r="T3217" s="72"/>
      <c r="U3217" s="72"/>
      <c r="V3217" s="72"/>
      <c r="W3217" s="72"/>
      <c r="X3217" s="72"/>
      <c r="Y3217" s="72"/>
      <c r="Z3217" s="72"/>
      <c r="AA3217" s="72"/>
      <c r="AB3217" s="72"/>
      <c r="AC3217" s="72"/>
      <c r="AD3217" s="72"/>
      <c r="AE3217" s="72"/>
      <c r="AF3217" s="72"/>
      <c r="AG3217" s="72"/>
      <c r="AH3217" s="72"/>
      <c r="AI3217" s="72"/>
      <c r="AJ3217" s="72"/>
      <c r="AK3217" s="72"/>
    </row>
    <row r="3218" ht="14.25" customHeight="1">
      <c r="A3218" s="78">
        <v>3215.0</v>
      </c>
      <c r="C3218" s="78" t="str">
        <f>VLOOKUP(G3218,[1]Macrodata_CCF!$A$3:$D$55,4,FALSE)</f>
        <v>#ERROR!</v>
      </c>
      <c r="E3218" s="79" t="str">
        <f>VLOOKUP(G3218,[1]Macrodata_CCF!$A$3:$B$55,2,FALSE)</f>
        <v>#ERROR!</v>
      </c>
      <c r="F3218" s="78">
        <v>0.0</v>
      </c>
      <c r="G3218" s="80">
        <v>38.0</v>
      </c>
      <c r="H3218" s="81">
        <v>280915.0</v>
      </c>
      <c r="I3218" s="81">
        <v>430000.0</v>
      </c>
      <c r="J3218" s="81">
        <v>288370.0</v>
      </c>
      <c r="K3218" s="81">
        <v>430000.0</v>
      </c>
      <c r="L3218" s="82">
        <v>0.05000503068719187</v>
      </c>
      <c r="N3218" s="83">
        <f t="shared" si="1"/>
        <v>0.05000503069</v>
      </c>
      <c r="O3218" s="83">
        <f t="shared" si="2"/>
        <v>0.05000503069</v>
      </c>
      <c r="Q3218" s="83">
        <f t="shared" si="3"/>
        <v>0.3467093023</v>
      </c>
      <c r="R3218" s="83">
        <f t="shared" si="4"/>
        <v>0.05000503069</v>
      </c>
      <c r="S3218" s="83" t="b">
        <f t="shared" si="5"/>
        <v>0</v>
      </c>
      <c r="T3218" s="72"/>
      <c r="U3218" s="72"/>
      <c r="V3218" s="72"/>
      <c r="W3218" s="72"/>
      <c r="X3218" s="72"/>
      <c r="Y3218" s="72"/>
      <c r="Z3218" s="72"/>
      <c r="AA3218" s="72"/>
      <c r="AB3218" s="72"/>
      <c r="AC3218" s="72"/>
      <c r="AD3218" s="72"/>
      <c r="AE3218" s="72"/>
      <c r="AF3218" s="72"/>
      <c r="AG3218" s="72"/>
      <c r="AH3218" s="72"/>
      <c r="AI3218" s="72"/>
      <c r="AJ3218" s="72"/>
      <c r="AK3218" s="72"/>
    </row>
    <row r="3219" ht="14.25" customHeight="1">
      <c r="A3219" s="78">
        <v>3216.0</v>
      </c>
      <c r="C3219" s="78" t="str">
        <f>VLOOKUP(G3219,[1]Macrodata_CCF!$A$3:$D$55,4,FALSE)</f>
        <v>#ERROR!</v>
      </c>
      <c r="E3219" s="79" t="str">
        <f>VLOOKUP(G3219,[1]Macrodata_CCF!$A$3:$B$55,2,FALSE)</f>
        <v>#ERROR!</v>
      </c>
      <c r="F3219" s="78">
        <v>0.0</v>
      </c>
      <c r="G3219" s="80">
        <v>48.0</v>
      </c>
      <c r="H3219" s="81">
        <v>0.0</v>
      </c>
      <c r="I3219" s="81">
        <v>370000.0</v>
      </c>
      <c r="J3219" s="81">
        <v>66600.0</v>
      </c>
      <c r="K3219" s="81">
        <v>370000.0</v>
      </c>
      <c r="L3219" s="82">
        <v>0.18</v>
      </c>
      <c r="N3219" s="83">
        <f t="shared" si="1"/>
        <v>0.18</v>
      </c>
      <c r="O3219" s="83">
        <f t="shared" si="2"/>
        <v>0.18</v>
      </c>
      <c r="Q3219" s="83">
        <f t="shared" si="3"/>
        <v>1</v>
      </c>
      <c r="R3219" s="83">
        <f t="shared" si="4"/>
        <v>0.18</v>
      </c>
      <c r="S3219" s="83" t="b">
        <f t="shared" si="5"/>
        <v>0</v>
      </c>
      <c r="T3219" s="72"/>
      <c r="U3219" s="72"/>
      <c r="V3219" s="72"/>
      <c r="W3219" s="72"/>
      <c r="X3219" s="72"/>
      <c r="Y3219" s="72"/>
      <c r="Z3219" s="72"/>
      <c r="AA3219" s="72"/>
      <c r="AB3219" s="72"/>
      <c r="AC3219" s="72"/>
      <c r="AD3219" s="72"/>
      <c r="AE3219" s="72"/>
      <c r="AF3219" s="72"/>
      <c r="AG3219" s="72"/>
      <c r="AH3219" s="72"/>
      <c r="AI3219" s="72"/>
      <c r="AJ3219" s="72"/>
      <c r="AK3219" s="72"/>
    </row>
    <row r="3220" ht="14.25" customHeight="1">
      <c r="A3220" s="78">
        <v>3217.0</v>
      </c>
      <c r="C3220" s="78" t="str">
        <f>VLOOKUP(G3220,[1]Macrodata_CCF!$A$3:$D$55,4,FALSE)</f>
        <v>#ERROR!</v>
      </c>
      <c r="E3220" s="79" t="str">
        <f>VLOOKUP(G3220,[1]Macrodata_CCF!$A$3:$B$55,2,FALSE)</f>
        <v>#ERROR!</v>
      </c>
      <c r="F3220" s="78">
        <v>0.0</v>
      </c>
      <c r="G3220" s="80">
        <v>48.0</v>
      </c>
      <c r="H3220" s="81">
        <v>42730.0</v>
      </c>
      <c r="I3220" s="81">
        <v>240000.0</v>
      </c>
      <c r="J3220" s="81">
        <v>82185.0</v>
      </c>
      <c r="K3220" s="81">
        <v>240000.0</v>
      </c>
      <c r="L3220" s="82">
        <v>0.200005069194505</v>
      </c>
      <c r="N3220" s="83">
        <f t="shared" si="1"/>
        <v>0.2000050692</v>
      </c>
      <c r="O3220" s="83">
        <f t="shared" si="2"/>
        <v>0.2000050692</v>
      </c>
      <c r="Q3220" s="83">
        <f t="shared" si="3"/>
        <v>0.8219583333</v>
      </c>
      <c r="R3220" s="83">
        <f t="shared" si="4"/>
        <v>0.2000050692</v>
      </c>
      <c r="S3220" s="83" t="b">
        <f t="shared" si="5"/>
        <v>0</v>
      </c>
      <c r="T3220" s="72"/>
      <c r="U3220" s="72"/>
      <c r="V3220" s="72"/>
      <c r="W3220" s="72"/>
      <c r="X3220" s="72"/>
      <c r="Y3220" s="72"/>
      <c r="Z3220" s="72"/>
      <c r="AA3220" s="72"/>
      <c r="AB3220" s="72"/>
      <c r="AC3220" s="72"/>
      <c r="AD3220" s="72"/>
      <c r="AE3220" s="72"/>
      <c r="AF3220" s="72"/>
      <c r="AG3220" s="72"/>
      <c r="AH3220" s="72"/>
      <c r="AI3220" s="72"/>
      <c r="AJ3220" s="72"/>
      <c r="AK3220" s="72"/>
    </row>
    <row r="3221" ht="14.25" customHeight="1">
      <c r="A3221" s="78">
        <v>3218.0</v>
      </c>
      <c r="C3221" s="78" t="str">
        <f>VLOOKUP(G3221,[1]Macrodata_CCF!$A$3:$D$55,4,FALSE)</f>
        <v>#ERROR!</v>
      </c>
      <c r="E3221" s="79" t="str">
        <f>VLOOKUP(G3221,[1]Macrodata_CCF!$A$3:$B$55,2,FALSE)</f>
        <v>#ERROR!</v>
      </c>
      <c r="F3221" s="78">
        <v>0.0</v>
      </c>
      <c r="G3221" s="80">
        <v>4.0</v>
      </c>
      <c r="H3221" s="81">
        <v>527525.0</v>
      </c>
      <c r="I3221" s="81">
        <v>760000.0</v>
      </c>
      <c r="J3221" s="81">
        <v>592620.0</v>
      </c>
      <c r="K3221" s="81">
        <v>760000.0</v>
      </c>
      <c r="L3221" s="82">
        <v>0.2800086030755995</v>
      </c>
      <c r="N3221" s="83">
        <f t="shared" si="1"/>
        <v>0.2800086031</v>
      </c>
      <c r="O3221" s="83">
        <f t="shared" si="2"/>
        <v>0.2800086031</v>
      </c>
      <c r="Q3221" s="83">
        <f t="shared" si="3"/>
        <v>0.3058881579</v>
      </c>
      <c r="R3221" s="83">
        <f t="shared" si="4"/>
        <v>0.2800086031</v>
      </c>
      <c r="S3221" s="83" t="b">
        <f t="shared" si="5"/>
        <v>0</v>
      </c>
      <c r="T3221" s="72"/>
      <c r="U3221" s="72"/>
      <c r="V3221" s="72"/>
      <c r="W3221" s="72"/>
      <c r="X3221" s="72"/>
      <c r="Y3221" s="72"/>
      <c r="Z3221" s="72"/>
      <c r="AA3221" s="72"/>
      <c r="AB3221" s="72"/>
      <c r="AC3221" s="72"/>
      <c r="AD3221" s="72"/>
      <c r="AE3221" s="72"/>
      <c r="AF3221" s="72"/>
      <c r="AG3221" s="72"/>
      <c r="AH3221" s="72"/>
      <c r="AI3221" s="72"/>
      <c r="AJ3221" s="72"/>
      <c r="AK3221" s="72"/>
    </row>
    <row r="3222" ht="14.25" customHeight="1">
      <c r="A3222" s="78">
        <v>3219.0</v>
      </c>
      <c r="C3222" s="78" t="str">
        <f>VLOOKUP(G3222,[1]Macrodata_CCF!$A$3:$D$55,4,FALSE)</f>
        <v>#ERROR!</v>
      </c>
      <c r="E3222" s="79" t="str">
        <f>VLOOKUP(G3222,[1]Macrodata_CCF!$A$3:$B$55,2,FALSE)</f>
        <v>#ERROR!</v>
      </c>
      <c r="F3222" s="78">
        <v>0.0</v>
      </c>
      <c r="G3222" s="80">
        <v>3.0</v>
      </c>
      <c r="H3222" s="81">
        <v>151245.0</v>
      </c>
      <c r="I3222" s="81">
        <v>310000.0</v>
      </c>
      <c r="J3222" s="81">
        <v>124255.0</v>
      </c>
      <c r="K3222" s="81">
        <v>310000.0</v>
      </c>
      <c r="L3222" s="82">
        <v>-0.1700103933734371</v>
      </c>
      <c r="N3222" s="83">
        <f t="shared" si="1"/>
        <v>-0.1700103934</v>
      </c>
      <c r="O3222" s="83">
        <f t="shared" si="2"/>
        <v>0</v>
      </c>
      <c r="Q3222" s="83">
        <f t="shared" si="3"/>
        <v>0.5121129032</v>
      </c>
      <c r="R3222" s="83">
        <f t="shared" si="4"/>
        <v>-0.1700103934</v>
      </c>
      <c r="S3222" s="83" t="b">
        <f t="shared" si="5"/>
        <v>0</v>
      </c>
      <c r="T3222" s="72"/>
      <c r="U3222" s="72"/>
      <c r="V3222" s="72"/>
      <c r="W3222" s="72"/>
      <c r="X3222" s="72"/>
      <c r="Y3222" s="72"/>
      <c r="Z3222" s="72"/>
      <c r="AA3222" s="72"/>
      <c r="AB3222" s="72"/>
      <c r="AC3222" s="72"/>
      <c r="AD3222" s="72"/>
      <c r="AE3222" s="72"/>
      <c r="AF3222" s="72"/>
      <c r="AG3222" s="72"/>
      <c r="AH3222" s="72"/>
      <c r="AI3222" s="72"/>
      <c r="AJ3222" s="72"/>
      <c r="AK3222" s="72"/>
    </row>
    <row r="3223" ht="14.25" customHeight="1">
      <c r="A3223" s="78">
        <v>3220.0</v>
      </c>
      <c r="C3223" s="78" t="str">
        <f>VLOOKUP(G3223,[1]Macrodata_CCF!$A$3:$D$55,4,FALSE)</f>
        <v>#ERROR!</v>
      </c>
      <c r="E3223" s="79" t="str">
        <f>VLOOKUP(G3223,[1]Macrodata_CCF!$A$3:$B$55,2,FALSE)</f>
        <v>#ERROR!</v>
      </c>
      <c r="F3223" s="78">
        <v>0.0</v>
      </c>
      <c r="G3223" s="80">
        <v>26.0</v>
      </c>
      <c r="H3223" s="81">
        <v>77500.0</v>
      </c>
      <c r="I3223" s="81">
        <v>160000.0</v>
      </c>
      <c r="J3223" s="81">
        <v>89875.0</v>
      </c>
      <c r="K3223" s="81">
        <v>160000.0</v>
      </c>
      <c r="L3223" s="82">
        <v>0.15</v>
      </c>
      <c r="N3223" s="83">
        <f t="shared" si="1"/>
        <v>0.15</v>
      </c>
      <c r="O3223" s="83">
        <f t="shared" si="2"/>
        <v>0.15</v>
      </c>
      <c r="Q3223" s="83">
        <f t="shared" si="3"/>
        <v>0.515625</v>
      </c>
      <c r="R3223" s="83">
        <f t="shared" si="4"/>
        <v>0.15</v>
      </c>
      <c r="S3223" s="83" t="b">
        <f t="shared" si="5"/>
        <v>0</v>
      </c>
      <c r="T3223" s="72"/>
      <c r="U3223" s="72"/>
      <c r="V3223" s="72"/>
      <c r="W3223" s="72"/>
      <c r="X3223" s="72"/>
      <c r="Y3223" s="72"/>
      <c r="Z3223" s="72"/>
      <c r="AA3223" s="72"/>
      <c r="AB3223" s="72"/>
      <c r="AC3223" s="72"/>
      <c r="AD3223" s="72"/>
      <c r="AE3223" s="72"/>
      <c r="AF3223" s="72"/>
      <c r="AG3223" s="72"/>
      <c r="AH3223" s="72"/>
      <c r="AI3223" s="72"/>
      <c r="AJ3223" s="72"/>
      <c r="AK3223" s="72"/>
    </row>
    <row r="3224" ht="14.25" customHeight="1">
      <c r="A3224" s="78">
        <v>3221.0</v>
      </c>
      <c r="C3224" s="78" t="str">
        <f>VLOOKUP(G3224,[1]Macrodata_CCF!$A$3:$D$55,4,FALSE)</f>
        <v>#ERROR!</v>
      </c>
      <c r="E3224" s="79" t="str">
        <f>VLOOKUP(G3224,[1]Macrodata_CCF!$A$3:$B$55,2,FALSE)</f>
        <v>#ERROR!</v>
      </c>
      <c r="F3224" s="78">
        <v>0.0</v>
      </c>
      <c r="G3224" s="80">
        <v>17.0</v>
      </c>
      <c r="H3224" s="81">
        <v>301625.0</v>
      </c>
      <c r="I3224" s="81">
        <v>730000.0</v>
      </c>
      <c r="J3224" s="81">
        <v>370165.0</v>
      </c>
      <c r="K3224" s="81">
        <v>730000.0</v>
      </c>
      <c r="L3224" s="82">
        <v>0.16</v>
      </c>
      <c r="N3224" s="83">
        <f t="shared" si="1"/>
        <v>0.16</v>
      </c>
      <c r="O3224" s="83">
        <f t="shared" si="2"/>
        <v>0.16</v>
      </c>
      <c r="Q3224" s="83">
        <f t="shared" si="3"/>
        <v>0.5868150685</v>
      </c>
      <c r="R3224" s="83">
        <f t="shared" si="4"/>
        <v>0.16</v>
      </c>
      <c r="S3224" s="83" t="b">
        <f t="shared" si="5"/>
        <v>0</v>
      </c>
      <c r="T3224" s="72"/>
      <c r="U3224" s="72"/>
      <c r="V3224" s="72"/>
      <c r="W3224" s="72"/>
      <c r="X3224" s="72"/>
      <c r="Y3224" s="72"/>
      <c r="Z3224" s="72"/>
      <c r="AA3224" s="72"/>
      <c r="AB3224" s="72"/>
      <c r="AC3224" s="72"/>
      <c r="AD3224" s="72"/>
      <c r="AE3224" s="72"/>
      <c r="AF3224" s="72"/>
      <c r="AG3224" s="72"/>
      <c r="AH3224" s="72"/>
      <c r="AI3224" s="72"/>
      <c r="AJ3224" s="72"/>
      <c r="AK3224" s="72"/>
    </row>
    <row r="3225" ht="14.25" customHeight="1">
      <c r="A3225" s="78">
        <v>3222.0</v>
      </c>
      <c r="C3225" s="78" t="str">
        <f>VLOOKUP(G3225,[1]Macrodata_CCF!$A$3:$D$55,4,FALSE)</f>
        <v>#ERROR!</v>
      </c>
      <c r="E3225" s="79" t="str">
        <f>VLOOKUP(G3225,[1]Macrodata_CCF!$A$3:$B$55,2,FALSE)</f>
        <v>#ERROR!</v>
      </c>
      <c r="F3225" s="78">
        <v>0.0</v>
      </c>
      <c r="G3225" s="80">
        <v>3.0</v>
      </c>
      <c r="H3225" s="81">
        <v>281495.0</v>
      </c>
      <c r="I3225" s="81">
        <v>520000.0</v>
      </c>
      <c r="J3225" s="81">
        <v>338735.0</v>
      </c>
      <c r="K3225" s="81">
        <v>520000.0</v>
      </c>
      <c r="L3225" s="82">
        <v>0.239994968658938</v>
      </c>
      <c r="N3225" s="83">
        <f t="shared" si="1"/>
        <v>0.2399949687</v>
      </c>
      <c r="O3225" s="83">
        <f t="shared" si="2"/>
        <v>0.2399949687</v>
      </c>
      <c r="Q3225" s="83">
        <f t="shared" si="3"/>
        <v>0.4586634615</v>
      </c>
      <c r="R3225" s="83">
        <f t="shared" si="4"/>
        <v>0.2399949687</v>
      </c>
      <c r="S3225" s="83" t="b">
        <f t="shared" si="5"/>
        <v>0</v>
      </c>
      <c r="T3225" s="72"/>
      <c r="U3225" s="72"/>
      <c r="V3225" s="72"/>
      <c r="W3225" s="72"/>
      <c r="X3225" s="72"/>
      <c r="Y3225" s="72"/>
      <c r="Z3225" s="72"/>
      <c r="AA3225" s="72"/>
      <c r="AB3225" s="72"/>
      <c r="AC3225" s="72"/>
      <c r="AD3225" s="72"/>
      <c r="AE3225" s="72"/>
      <c r="AF3225" s="72"/>
      <c r="AG3225" s="72"/>
      <c r="AH3225" s="72"/>
      <c r="AI3225" s="72"/>
      <c r="AJ3225" s="72"/>
      <c r="AK3225" s="72"/>
    </row>
    <row r="3226" ht="14.25" customHeight="1">
      <c r="A3226" s="78">
        <v>3223.0</v>
      </c>
      <c r="C3226" s="78" t="str">
        <f>VLOOKUP(G3226,[1]Macrodata_CCF!$A$3:$D$55,4,FALSE)</f>
        <v>#ERROR!</v>
      </c>
      <c r="E3226" s="79" t="str">
        <f>VLOOKUP(G3226,[1]Macrodata_CCF!$A$3:$B$55,2,FALSE)</f>
        <v>#ERROR!</v>
      </c>
      <c r="F3226" s="78">
        <v>0.0</v>
      </c>
      <c r="G3226" s="80">
        <v>53.0</v>
      </c>
      <c r="H3226" s="81">
        <v>49020.0</v>
      </c>
      <c r="I3226" s="81">
        <v>380000.0</v>
      </c>
      <c r="J3226" s="81">
        <v>387600.0</v>
      </c>
      <c r="K3226" s="81">
        <v>380000.0</v>
      </c>
      <c r="L3226" s="82">
        <v>1.022962112514351</v>
      </c>
      <c r="N3226" s="83">
        <f t="shared" si="1"/>
        <v>1.022962113</v>
      </c>
      <c r="O3226" s="83">
        <f t="shared" si="2"/>
        <v>1</v>
      </c>
      <c r="Q3226" s="83">
        <f t="shared" si="3"/>
        <v>0.871</v>
      </c>
      <c r="R3226" s="83">
        <f t="shared" si="4"/>
        <v>1.022962113</v>
      </c>
      <c r="S3226" s="83" t="b">
        <f t="shared" si="5"/>
        <v>0</v>
      </c>
      <c r="T3226" s="72"/>
      <c r="U3226" s="72"/>
      <c r="V3226" s="72"/>
      <c r="W3226" s="72"/>
      <c r="X3226" s="72"/>
      <c r="Y3226" s="72"/>
      <c r="Z3226" s="72"/>
      <c r="AA3226" s="72"/>
      <c r="AB3226" s="72"/>
      <c r="AC3226" s="72"/>
      <c r="AD3226" s="72"/>
      <c r="AE3226" s="72"/>
      <c r="AF3226" s="72"/>
      <c r="AG3226" s="72"/>
      <c r="AH3226" s="72"/>
      <c r="AI3226" s="72"/>
      <c r="AJ3226" s="72"/>
      <c r="AK3226" s="72"/>
    </row>
    <row r="3227" ht="14.25" customHeight="1">
      <c r="A3227" s="78">
        <v>3224.0</v>
      </c>
      <c r="C3227" s="78" t="str">
        <f>VLOOKUP(G3227,[1]Macrodata_CCF!$A$3:$D$55,4,FALSE)</f>
        <v>#ERROR!</v>
      </c>
      <c r="E3227" s="79" t="str">
        <f>VLOOKUP(G3227,[1]Macrodata_CCF!$A$3:$B$55,2,FALSE)</f>
        <v>#ERROR!</v>
      </c>
      <c r="F3227" s="78">
        <v>1.0</v>
      </c>
      <c r="G3227" s="80">
        <v>37.0</v>
      </c>
      <c r="H3227" s="81">
        <v>0.0</v>
      </c>
      <c r="I3227" s="81">
        <v>980000.0</v>
      </c>
      <c r="J3227" s="81">
        <v>558600.0</v>
      </c>
      <c r="K3227" s="81">
        <v>1960000.0</v>
      </c>
      <c r="L3227" s="82">
        <v>0.57</v>
      </c>
      <c r="N3227" s="83">
        <f t="shared" si="1"/>
        <v>0.57</v>
      </c>
      <c r="O3227" s="83">
        <f t="shared" si="2"/>
        <v>0.57</v>
      </c>
      <c r="Q3227" s="83">
        <f t="shared" si="3"/>
        <v>1</v>
      </c>
      <c r="R3227" s="83">
        <f t="shared" si="4"/>
        <v>0.57</v>
      </c>
      <c r="S3227" s="83" t="b">
        <f t="shared" si="5"/>
        <v>0</v>
      </c>
      <c r="T3227" s="72"/>
      <c r="U3227" s="72"/>
      <c r="V3227" s="72"/>
      <c r="W3227" s="72"/>
      <c r="X3227" s="72"/>
      <c r="Y3227" s="72"/>
      <c r="Z3227" s="72"/>
      <c r="AA3227" s="72"/>
      <c r="AB3227" s="72"/>
      <c r="AC3227" s="72"/>
      <c r="AD3227" s="72"/>
      <c r="AE3227" s="72"/>
      <c r="AF3227" s="72"/>
      <c r="AG3227" s="72"/>
      <c r="AH3227" s="72"/>
      <c r="AI3227" s="72"/>
      <c r="AJ3227" s="72"/>
      <c r="AK3227" s="72"/>
    </row>
    <row r="3228" ht="14.25" customHeight="1">
      <c r="A3228" s="78">
        <v>3225.0</v>
      </c>
      <c r="C3228" s="78" t="str">
        <f>VLOOKUP(G3228,[1]Macrodata_CCF!$A$3:$D$55,4,FALSE)</f>
        <v>#ERROR!</v>
      </c>
      <c r="E3228" s="79" t="str">
        <f>VLOOKUP(G3228,[1]Macrodata_CCF!$A$3:$B$55,2,FALSE)</f>
        <v>#ERROR!</v>
      </c>
      <c r="F3228" s="78">
        <v>0.0</v>
      </c>
      <c r="G3228" s="80">
        <v>25.0</v>
      </c>
      <c r="H3228" s="81">
        <v>61195.0</v>
      </c>
      <c r="I3228" s="81">
        <v>100000.0</v>
      </c>
      <c r="J3228" s="81">
        <v>66630.0</v>
      </c>
      <c r="K3228" s="81">
        <v>100000.0</v>
      </c>
      <c r="L3228" s="82">
        <v>0.140059270712537</v>
      </c>
      <c r="N3228" s="83">
        <f t="shared" si="1"/>
        <v>0.1400592707</v>
      </c>
      <c r="O3228" s="83">
        <f t="shared" si="2"/>
        <v>0.1400592707</v>
      </c>
      <c r="Q3228" s="83">
        <f t="shared" si="3"/>
        <v>0.38805</v>
      </c>
      <c r="R3228" s="83">
        <f t="shared" si="4"/>
        <v>0.1400592707</v>
      </c>
      <c r="S3228" s="83" t="b">
        <f t="shared" si="5"/>
        <v>0</v>
      </c>
      <c r="T3228" s="72"/>
      <c r="U3228" s="72"/>
      <c r="V3228" s="72"/>
      <c r="W3228" s="72"/>
      <c r="X3228" s="72"/>
      <c r="Y3228" s="72"/>
      <c r="Z3228" s="72"/>
      <c r="AA3228" s="72"/>
      <c r="AB3228" s="72"/>
      <c r="AC3228" s="72"/>
      <c r="AD3228" s="72"/>
      <c r="AE3228" s="72"/>
      <c r="AF3228" s="72"/>
      <c r="AG3228" s="72"/>
      <c r="AH3228" s="72"/>
      <c r="AI3228" s="72"/>
      <c r="AJ3228" s="72"/>
      <c r="AK3228" s="72"/>
    </row>
    <row r="3229" ht="14.25" customHeight="1">
      <c r="A3229" s="78">
        <v>3226.0</v>
      </c>
      <c r="C3229" s="78" t="str">
        <f>VLOOKUP(G3229,[1]Macrodata_CCF!$A$3:$D$55,4,FALSE)</f>
        <v>#ERROR!</v>
      </c>
      <c r="E3229" s="79" t="str">
        <f>VLOOKUP(G3229,[1]Macrodata_CCF!$A$3:$B$55,2,FALSE)</f>
        <v>#ERROR!</v>
      </c>
      <c r="F3229" s="78">
        <v>0.0</v>
      </c>
      <c r="G3229" s="80">
        <v>51.0</v>
      </c>
      <c r="H3229" s="81">
        <v>408820.0</v>
      </c>
      <c r="I3229" s="81">
        <v>790000.0</v>
      </c>
      <c r="J3229" s="81">
        <v>225855.0</v>
      </c>
      <c r="K3229" s="81">
        <v>1422000.0</v>
      </c>
      <c r="L3229" s="82">
        <v>-0.4799963271945013</v>
      </c>
      <c r="N3229" s="83">
        <f t="shared" si="1"/>
        <v>-0.4799963272</v>
      </c>
      <c r="O3229" s="83">
        <f t="shared" si="2"/>
        <v>0</v>
      </c>
      <c r="Q3229" s="83">
        <f t="shared" si="3"/>
        <v>0.4825063291</v>
      </c>
      <c r="R3229" s="83">
        <f t="shared" si="4"/>
        <v>-0.4799963272</v>
      </c>
      <c r="S3229" s="83" t="b">
        <f t="shared" si="5"/>
        <v>0</v>
      </c>
      <c r="T3229" s="72"/>
      <c r="U3229" s="72"/>
      <c r="V3229" s="72"/>
      <c r="W3229" s="72"/>
      <c r="X3229" s="72"/>
      <c r="Y3229" s="72"/>
      <c r="Z3229" s="72"/>
      <c r="AA3229" s="72"/>
      <c r="AB3229" s="72"/>
      <c r="AC3229" s="72"/>
      <c r="AD3229" s="72"/>
      <c r="AE3229" s="72"/>
      <c r="AF3229" s="72"/>
      <c r="AG3229" s="72"/>
      <c r="AH3229" s="72"/>
      <c r="AI3229" s="72"/>
      <c r="AJ3229" s="72"/>
      <c r="AK3229" s="72"/>
    </row>
    <row r="3230" ht="14.25" customHeight="1">
      <c r="A3230" s="78">
        <v>3227.0</v>
      </c>
      <c r="C3230" s="78" t="str">
        <f>VLOOKUP(G3230,[1]Macrodata_CCF!$A$3:$D$55,4,FALSE)</f>
        <v>#ERROR!</v>
      </c>
      <c r="E3230" s="79" t="str">
        <f>VLOOKUP(G3230,[1]Macrodata_CCF!$A$3:$B$55,2,FALSE)</f>
        <v>#ERROR!</v>
      </c>
      <c r="F3230" s="78">
        <v>0.0</v>
      </c>
      <c r="G3230" s="80">
        <v>40.0</v>
      </c>
      <c r="H3230" s="81">
        <v>359005.0</v>
      </c>
      <c r="I3230" s="81">
        <v>460000.0</v>
      </c>
      <c r="J3230" s="81">
        <v>363045.0</v>
      </c>
      <c r="K3230" s="81">
        <v>874000.0</v>
      </c>
      <c r="L3230" s="82">
        <v>0.04000198029605426</v>
      </c>
      <c r="N3230" s="83">
        <f t="shared" si="1"/>
        <v>0.0400019803</v>
      </c>
      <c r="O3230" s="83">
        <f t="shared" si="2"/>
        <v>0.0400019803</v>
      </c>
      <c r="Q3230" s="83">
        <f t="shared" si="3"/>
        <v>0.2195543478</v>
      </c>
      <c r="R3230" s="83">
        <f t="shared" si="4"/>
        <v>0.0400019803</v>
      </c>
      <c r="S3230" s="83" t="b">
        <f t="shared" si="5"/>
        <v>0</v>
      </c>
      <c r="T3230" s="72"/>
      <c r="U3230" s="72"/>
      <c r="V3230" s="72"/>
      <c r="W3230" s="72"/>
      <c r="X3230" s="72"/>
      <c r="Y3230" s="72"/>
      <c r="Z3230" s="72"/>
      <c r="AA3230" s="72"/>
      <c r="AB3230" s="72"/>
      <c r="AC3230" s="72"/>
      <c r="AD3230" s="72"/>
      <c r="AE3230" s="72"/>
      <c r="AF3230" s="72"/>
      <c r="AG3230" s="72"/>
      <c r="AH3230" s="72"/>
      <c r="AI3230" s="72"/>
      <c r="AJ3230" s="72"/>
      <c r="AK3230" s="72"/>
    </row>
    <row r="3231" ht="14.25" customHeight="1">
      <c r="A3231" s="78">
        <v>3228.0</v>
      </c>
      <c r="C3231" s="78" t="str">
        <f>VLOOKUP(G3231,[1]Macrodata_CCF!$A$3:$D$55,4,FALSE)</f>
        <v>#ERROR!</v>
      </c>
      <c r="E3231" s="79" t="str">
        <f>VLOOKUP(G3231,[1]Macrodata_CCF!$A$3:$B$55,2,FALSE)</f>
        <v>#ERROR!</v>
      </c>
      <c r="F3231" s="78">
        <v>0.0</v>
      </c>
      <c r="G3231" s="80">
        <v>42.0</v>
      </c>
      <c r="H3231" s="81">
        <v>35845.0</v>
      </c>
      <c r="I3231" s="81">
        <v>580000.0</v>
      </c>
      <c r="J3231" s="81">
        <v>209975.0</v>
      </c>
      <c r="K3231" s="81">
        <v>580000.0</v>
      </c>
      <c r="L3231" s="82">
        <v>0.3200007350846726</v>
      </c>
      <c r="N3231" s="83">
        <f t="shared" si="1"/>
        <v>0.3200007351</v>
      </c>
      <c r="O3231" s="83">
        <f t="shared" si="2"/>
        <v>0.3200007351</v>
      </c>
      <c r="Q3231" s="83">
        <f t="shared" si="3"/>
        <v>0.9381982759</v>
      </c>
      <c r="R3231" s="83">
        <f t="shared" si="4"/>
        <v>0.3200007351</v>
      </c>
      <c r="S3231" s="83" t="b">
        <f t="shared" si="5"/>
        <v>0</v>
      </c>
      <c r="T3231" s="72"/>
      <c r="U3231" s="72"/>
      <c r="V3231" s="72"/>
      <c r="W3231" s="72"/>
      <c r="X3231" s="72"/>
      <c r="Y3231" s="72"/>
      <c r="Z3231" s="72"/>
      <c r="AA3231" s="72"/>
      <c r="AB3231" s="72"/>
      <c r="AC3231" s="72"/>
      <c r="AD3231" s="72"/>
      <c r="AE3231" s="72"/>
      <c r="AF3231" s="72"/>
      <c r="AG3231" s="72"/>
      <c r="AH3231" s="72"/>
      <c r="AI3231" s="72"/>
      <c r="AJ3231" s="72"/>
      <c r="AK3231" s="72"/>
    </row>
    <row r="3232" ht="14.25" customHeight="1">
      <c r="A3232" s="78">
        <v>3229.0</v>
      </c>
      <c r="C3232" s="78" t="str">
        <f>VLOOKUP(G3232,[1]Macrodata_CCF!$A$3:$D$55,4,FALSE)</f>
        <v>#ERROR!</v>
      </c>
      <c r="E3232" s="79" t="str">
        <f>VLOOKUP(G3232,[1]Macrodata_CCF!$A$3:$B$55,2,FALSE)</f>
        <v>#ERROR!</v>
      </c>
      <c r="F3232" s="78">
        <v>0.0</v>
      </c>
      <c r="G3232" s="80">
        <v>36.0</v>
      </c>
      <c r="H3232" s="81">
        <v>77590.0</v>
      </c>
      <c r="I3232" s="81">
        <v>450000.0</v>
      </c>
      <c r="J3232" s="81">
        <v>137175.0</v>
      </c>
      <c r="K3232" s="81">
        <v>450000.0</v>
      </c>
      <c r="L3232" s="82">
        <v>0.1599983888724792</v>
      </c>
      <c r="N3232" s="83">
        <f t="shared" si="1"/>
        <v>0.1599983889</v>
      </c>
      <c r="O3232" s="83">
        <f t="shared" si="2"/>
        <v>0.1599983889</v>
      </c>
      <c r="Q3232" s="83">
        <f t="shared" si="3"/>
        <v>0.8275777778</v>
      </c>
      <c r="R3232" s="83">
        <f t="shared" si="4"/>
        <v>0.1599983889</v>
      </c>
      <c r="S3232" s="83" t="b">
        <f t="shared" si="5"/>
        <v>0</v>
      </c>
      <c r="T3232" s="72"/>
      <c r="U3232" s="72"/>
      <c r="V3232" s="72"/>
      <c r="W3232" s="72"/>
      <c r="X3232" s="72"/>
      <c r="Y3232" s="72"/>
      <c r="Z3232" s="72"/>
      <c r="AA3232" s="72"/>
      <c r="AB3232" s="72"/>
      <c r="AC3232" s="72"/>
      <c r="AD3232" s="72"/>
      <c r="AE3232" s="72"/>
      <c r="AF3232" s="72"/>
      <c r="AG3232" s="72"/>
      <c r="AH3232" s="72"/>
      <c r="AI3232" s="72"/>
      <c r="AJ3232" s="72"/>
      <c r="AK3232" s="72"/>
    </row>
    <row r="3233" ht="14.25" customHeight="1">
      <c r="A3233" s="78">
        <v>3230.0</v>
      </c>
      <c r="C3233" s="78" t="str">
        <f>VLOOKUP(G3233,[1]Macrodata_CCF!$A$3:$D$55,4,FALSE)</f>
        <v>#ERROR!</v>
      </c>
      <c r="E3233" s="79" t="str">
        <f>VLOOKUP(G3233,[1]Macrodata_CCF!$A$3:$B$55,2,FALSE)</f>
        <v>#ERROR!</v>
      </c>
      <c r="F3233" s="78">
        <v>0.0</v>
      </c>
      <c r="G3233" s="80">
        <v>48.0</v>
      </c>
      <c r="H3233" s="81">
        <v>373100.0</v>
      </c>
      <c r="I3233" s="81">
        <v>920000.0</v>
      </c>
      <c r="J3233" s="81">
        <v>471540.0</v>
      </c>
      <c r="K3233" s="81">
        <v>1656000.0</v>
      </c>
      <c r="L3233" s="82">
        <v>0.1799963430243189</v>
      </c>
      <c r="N3233" s="83">
        <f t="shared" si="1"/>
        <v>0.179996343</v>
      </c>
      <c r="O3233" s="83">
        <f t="shared" si="2"/>
        <v>0.179996343</v>
      </c>
      <c r="Q3233" s="83">
        <f t="shared" si="3"/>
        <v>0.5944565217</v>
      </c>
      <c r="R3233" s="83">
        <f t="shared" si="4"/>
        <v>0.179996343</v>
      </c>
      <c r="S3233" s="83" t="b">
        <f t="shared" si="5"/>
        <v>0</v>
      </c>
      <c r="T3233" s="72"/>
      <c r="U3233" s="72"/>
      <c r="V3233" s="72"/>
      <c r="W3233" s="72"/>
      <c r="X3233" s="72"/>
      <c r="Y3233" s="72"/>
      <c r="Z3233" s="72"/>
      <c r="AA3233" s="72"/>
      <c r="AB3233" s="72"/>
      <c r="AC3233" s="72"/>
      <c r="AD3233" s="72"/>
      <c r="AE3233" s="72"/>
      <c r="AF3233" s="72"/>
      <c r="AG3233" s="72"/>
      <c r="AH3233" s="72"/>
      <c r="AI3233" s="72"/>
      <c r="AJ3233" s="72"/>
      <c r="AK3233" s="72"/>
    </row>
    <row r="3234" ht="14.25" customHeight="1">
      <c r="A3234" s="78">
        <v>3231.0</v>
      </c>
      <c r="C3234" s="78" t="str">
        <f>VLOOKUP(G3234,[1]Macrodata_CCF!$A$3:$D$55,4,FALSE)</f>
        <v>#ERROR!</v>
      </c>
      <c r="E3234" s="79" t="str">
        <f>VLOOKUP(G3234,[1]Macrodata_CCF!$A$3:$B$55,2,FALSE)</f>
        <v>#ERROR!</v>
      </c>
      <c r="F3234" s="78">
        <v>1.0</v>
      </c>
      <c r="G3234" s="80">
        <v>7.0</v>
      </c>
      <c r="H3234" s="81">
        <v>355160.0</v>
      </c>
      <c r="I3234" s="81">
        <v>480000.0</v>
      </c>
      <c r="J3234" s="81">
        <v>412585.0</v>
      </c>
      <c r="K3234" s="81">
        <v>816000.0</v>
      </c>
      <c r="L3234" s="82">
        <v>0.4599887856456264</v>
      </c>
      <c r="N3234" s="83">
        <f t="shared" si="1"/>
        <v>0.4599887856</v>
      </c>
      <c r="O3234" s="83">
        <f t="shared" si="2"/>
        <v>0.4599887856</v>
      </c>
      <c r="Q3234" s="83">
        <f t="shared" si="3"/>
        <v>0.2600833333</v>
      </c>
      <c r="R3234" s="83">
        <f t="shared" si="4"/>
        <v>0.4599887856</v>
      </c>
      <c r="S3234" s="83" t="b">
        <f t="shared" si="5"/>
        <v>0</v>
      </c>
      <c r="T3234" s="72"/>
      <c r="U3234" s="72"/>
      <c r="V3234" s="72"/>
      <c r="W3234" s="72"/>
      <c r="X3234" s="72"/>
      <c r="Y3234" s="72"/>
      <c r="Z3234" s="72"/>
      <c r="AA3234" s="72"/>
      <c r="AB3234" s="72"/>
      <c r="AC3234" s="72"/>
      <c r="AD3234" s="72"/>
      <c r="AE3234" s="72"/>
      <c r="AF3234" s="72"/>
      <c r="AG3234" s="72"/>
      <c r="AH3234" s="72"/>
      <c r="AI3234" s="72"/>
      <c r="AJ3234" s="72"/>
      <c r="AK3234" s="72"/>
    </row>
    <row r="3235" ht="14.25" customHeight="1">
      <c r="A3235" s="78">
        <v>3232.0</v>
      </c>
      <c r="C3235" s="78" t="str">
        <f>VLOOKUP(G3235,[1]Macrodata_CCF!$A$3:$D$55,4,FALSE)</f>
        <v>#ERROR!</v>
      </c>
      <c r="E3235" s="79" t="str">
        <f>VLOOKUP(G3235,[1]Macrodata_CCF!$A$3:$B$55,2,FALSE)</f>
        <v>#ERROR!</v>
      </c>
      <c r="F3235" s="78">
        <v>0.0</v>
      </c>
      <c r="G3235" s="80">
        <v>18.0</v>
      </c>
      <c r="H3235" s="81">
        <v>127430.0</v>
      </c>
      <c r="I3235" s="81">
        <v>450000.0</v>
      </c>
      <c r="J3235" s="81">
        <v>182265.0</v>
      </c>
      <c r="K3235" s="81">
        <v>450000.0</v>
      </c>
      <c r="L3235" s="82">
        <v>0.1699941098056236</v>
      </c>
      <c r="N3235" s="83">
        <f t="shared" si="1"/>
        <v>0.1699941098</v>
      </c>
      <c r="O3235" s="83">
        <f t="shared" si="2"/>
        <v>0.1699941098</v>
      </c>
      <c r="Q3235" s="83">
        <f t="shared" si="3"/>
        <v>0.7168222222</v>
      </c>
      <c r="R3235" s="83">
        <f t="shared" si="4"/>
        <v>0.1699941098</v>
      </c>
      <c r="S3235" s="83" t="b">
        <f t="shared" si="5"/>
        <v>0</v>
      </c>
      <c r="T3235" s="72"/>
      <c r="U3235" s="72"/>
      <c r="V3235" s="72"/>
      <c r="W3235" s="72"/>
      <c r="X3235" s="72"/>
      <c r="Y3235" s="72"/>
      <c r="Z3235" s="72"/>
      <c r="AA3235" s="72"/>
      <c r="AB3235" s="72"/>
      <c r="AC3235" s="72"/>
      <c r="AD3235" s="72"/>
      <c r="AE3235" s="72"/>
      <c r="AF3235" s="72"/>
      <c r="AG3235" s="72"/>
      <c r="AH3235" s="72"/>
      <c r="AI3235" s="72"/>
      <c r="AJ3235" s="72"/>
      <c r="AK3235" s="72"/>
    </row>
    <row r="3236" ht="14.25" customHeight="1">
      <c r="A3236" s="78">
        <v>3233.0</v>
      </c>
      <c r="C3236" s="78" t="str">
        <f>VLOOKUP(G3236,[1]Macrodata_CCF!$A$3:$D$55,4,FALSE)</f>
        <v>#ERROR!</v>
      </c>
      <c r="E3236" s="79" t="str">
        <f>VLOOKUP(G3236,[1]Macrodata_CCF!$A$3:$B$55,2,FALSE)</f>
        <v>#ERROR!</v>
      </c>
      <c r="F3236" s="78">
        <v>0.0</v>
      </c>
      <c r="G3236" s="80">
        <v>22.0</v>
      </c>
      <c r="H3236" s="81">
        <v>0.0</v>
      </c>
      <c r="I3236" s="81">
        <v>830000.0</v>
      </c>
      <c r="J3236" s="81">
        <v>124500.0</v>
      </c>
      <c r="K3236" s="81">
        <v>830000.0</v>
      </c>
      <c r="L3236" s="82">
        <v>0.15</v>
      </c>
      <c r="N3236" s="83">
        <f t="shared" si="1"/>
        <v>0.15</v>
      </c>
      <c r="O3236" s="83">
        <f t="shared" si="2"/>
        <v>0.15</v>
      </c>
      <c r="Q3236" s="83">
        <f t="shared" si="3"/>
        <v>1</v>
      </c>
      <c r="R3236" s="83">
        <f t="shared" si="4"/>
        <v>0.15</v>
      </c>
      <c r="S3236" s="83" t="b">
        <f t="shared" si="5"/>
        <v>0</v>
      </c>
      <c r="T3236" s="72"/>
      <c r="U3236" s="72"/>
      <c r="V3236" s="72"/>
      <c r="W3236" s="72"/>
      <c r="X3236" s="72"/>
      <c r="Y3236" s="72"/>
      <c r="Z3236" s="72"/>
      <c r="AA3236" s="72"/>
      <c r="AB3236" s="72"/>
      <c r="AC3236" s="72"/>
      <c r="AD3236" s="72"/>
      <c r="AE3236" s="72"/>
      <c r="AF3236" s="72"/>
      <c r="AG3236" s="72"/>
      <c r="AH3236" s="72"/>
      <c r="AI3236" s="72"/>
      <c r="AJ3236" s="72"/>
      <c r="AK3236" s="72"/>
    </row>
    <row r="3237" ht="14.25" customHeight="1">
      <c r="A3237" s="78">
        <v>3234.0</v>
      </c>
      <c r="C3237" s="78" t="str">
        <f>VLOOKUP(G3237,[1]Macrodata_CCF!$A$3:$D$55,4,FALSE)</f>
        <v>#ERROR!</v>
      </c>
      <c r="E3237" s="79" t="str">
        <f>VLOOKUP(G3237,[1]Macrodata_CCF!$A$3:$B$55,2,FALSE)</f>
        <v>#ERROR!</v>
      </c>
      <c r="F3237" s="78">
        <v>0.0</v>
      </c>
      <c r="G3237" s="80">
        <v>37.0</v>
      </c>
      <c r="H3237" s="81">
        <v>0.0</v>
      </c>
      <c r="I3237" s="81">
        <v>980000.0</v>
      </c>
      <c r="J3237" s="81">
        <v>68600.0</v>
      </c>
      <c r="K3237" s="81">
        <v>980000.0</v>
      </c>
      <c r="L3237" s="82">
        <v>0.07</v>
      </c>
      <c r="N3237" s="83">
        <f t="shared" si="1"/>
        <v>0.07</v>
      </c>
      <c r="O3237" s="83">
        <f t="shared" si="2"/>
        <v>0.07</v>
      </c>
      <c r="Q3237" s="83">
        <f t="shared" si="3"/>
        <v>1</v>
      </c>
      <c r="R3237" s="83">
        <f t="shared" si="4"/>
        <v>0.07</v>
      </c>
      <c r="S3237" s="83" t="b">
        <f t="shared" si="5"/>
        <v>0</v>
      </c>
      <c r="T3237" s="72"/>
      <c r="U3237" s="72"/>
      <c r="V3237" s="72"/>
      <c r="W3237" s="72"/>
      <c r="X3237" s="72"/>
      <c r="Y3237" s="72"/>
      <c r="Z3237" s="72"/>
      <c r="AA3237" s="72"/>
      <c r="AB3237" s="72"/>
      <c r="AC3237" s="72"/>
      <c r="AD3237" s="72"/>
      <c r="AE3237" s="72"/>
      <c r="AF3237" s="72"/>
      <c r="AG3237" s="72"/>
      <c r="AH3237" s="72"/>
      <c r="AI3237" s="72"/>
      <c r="AJ3237" s="72"/>
      <c r="AK3237" s="72"/>
    </row>
    <row r="3238" ht="14.25" customHeight="1">
      <c r="A3238" s="78">
        <v>3235.0</v>
      </c>
      <c r="C3238" s="78" t="str">
        <f>VLOOKUP(G3238,[1]Macrodata_CCF!$A$3:$D$55,4,FALSE)</f>
        <v>#ERROR!</v>
      </c>
      <c r="E3238" s="79" t="str">
        <f>VLOOKUP(G3238,[1]Macrodata_CCF!$A$3:$B$55,2,FALSE)</f>
        <v>#ERROR!</v>
      </c>
      <c r="F3238" s="78">
        <v>0.0</v>
      </c>
      <c r="G3238" s="80">
        <v>45.0</v>
      </c>
      <c r="H3238" s="81">
        <v>914330.0</v>
      </c>
      <c r="I3238" s="81">
        <v>920000.0</v>
      </c>
      <c r="J3238" s="81">
        <v>915350.0</v>
      </c>
      <c r="K3238" s="81">
        <v>920000.0</v>
      </c>
      <c r="L3238" s="82">
        <v>0.1798941798941799</v>
      </c>
      <c r="N3238" s="83">
        <f t="shared" si="1"/>
        <v>0.1798941799</v>
      </c>
      <c r="O3238" s="83">
        <f t="shared" si="2"/>
        <v>0.1798941799</v>
      </c>
      <c r="Q3238" s="83">
        <f t="shared" si="3"/>
        <v>0.006163043478</v>
      </c>
      <c r="R3238" s="83">
        <f t="shared" si="4"/>
        <v>0.001108695652</v>
      </c>
      <c r="S3238" s="83" t="b">
        <f t="shared" si="5"/>
        <v>0</v>
      </c>
      <c r="T3238" s="72"/>
      <c r="U3238" s="72"/>
      <c r="V3238" s="72"/>
      <c r="W3238" s="72"/>
      <c r="X3238" s="72"/>
      <c r="Y3238" s="72"/>
      <c r="Z3238" s="72"/>
      <c r="AA3238" s="72"/>
      <c r="AB3238" s="72"/>
      <c r="AC3238" s="72"/>
      <c r="AD3238" s="72"/>
      <c r="AE3238" s="72"/>
      <c r="AF3238" s="72"/>
      <c r="AG3238" s="72"/>
      <c r="AH3238" s="72"/>
      <c r="AI3238" s="72"/>
      <c r="AJ3238" s="72"/>
      <c r="AK3238" s="72"/>
    </row>
    <row r="3239" ht="14.25" customHeight="1">
      <c r="A3239" s="78">
        <v>3236.0</v>
      </c>
      <c r="C3239" s="78" t="str">
        <f>VLOOKUP(G3239,[1]Macrodata_CCF!$A$3:$D$55,4,FALSE)</f>
        <v>#ERROR!</v>
      </c>
      <c r="E3239" s="79" t="str">
        <f>VLOOKUP(G3239,[1]Macrodata_CCF!$A$3:$B$55,2,FALSE)</f>
        <v>#ERROR!</v>
      </c>
      <c r="F3239" s="78">
        <v>0.0</v>
      </c>
      <c r="G3239" s="80">
        <v>24.0</v>
      </c>
      <c r="H3239" s="81">
        <v>239570.0</v>
      </c>
      <c r="I3239" s="81">
        <v>250000.0</v>
      </c>
      <c r="J3239" s="81">
        <v>241655.0</v>
      </c>
      <c r="K3239" s="81">
        <v>250000.0</v>
      </c>
      <c r="L3239" s="82">
        <v>0.1999041227229147</v>
      </c>
      <c r="N3239" s="83">
        <f t="shared" si="1"/>
        <v>0.1999041227</v>
      </c>
      <c r="O3239" s="83">
        <f t="shared" si="2"/>
        <v>0.1999041227</v>
      </c>
      <c r="Q3239" s="83">
        <f t="shared" si="3"/>
        <v>0.04172</v>
      </c>
      <c r="R3239" s="83">
        <f t="shared" si="4"/>
        <v>0.00834</v>
      </c>
      <c r="S3239" s="83" t="b">
        <f t="shared" si="5"/>
        <v>0</v>
      </c>
      <c r="T3239" s="72"/>
      <c r="U3239" s="72"/>
      <c r="V3239" s="72"/>
      <c r="W3239" s="72"/>
      <c r="X3239" s="72"/>
      <c r="Y3239" s="72"/>
      <c r="Z3239" s="72"/>
      <c r="AA3239" s="72"/>
      <c r="AB3239" s="72"/>
      <c r="AC3239" s="72"/>
      <c r="AD3239" s="72"/>
      <c r="AE3239" s="72"/>
      <c r="AF3239" s="72"/>
      <c r="AG3239" s="72"/>
      <c r="AH3239" s="72"/>
      <c r="AI3239" s="72"/>
      <c r="AJ3239" s="72"/>
      <c r="AK3239" s="72"/>
    </row>
    <row r="3240" ht="14.25" customHeight="1">
      <c r="A3240" s="78">
        <v>3237.0</v>
      </c>
      <c r="C3240" s="78" t="str">
        <f>VLOOKUP(G3240,[1]Macrodata_CCF!$A$3:$D$55,4,FALSE)</f>
        <v>#ERROR!</v>
      </c>
      <c r="E3240" s="79" t="str">
        <f>VLOOKUP(G3240,[1]Macrodata_CCF!$A$3:$B$55,2,FALSE)</f>
        <v>#ERROR!</v>
      </c>
      <c r="F3240" s="78">
        <v>0.0</v>
      </c>
      <c r="G3240" s="80">
        <v>27.0</v>
      </c>
      <c r="H3240" s="81">
        <v>370015.0</v>
      </c>
      <c r="I3240" s="81">
        <v>450000.0</v>
      </c>
      <c r="J3240" s="81">
        <v>384410.0</v>
      </c>
      <c r="K3240" s="81">
        <v>450000.0</v>
      </c>
      <c r="L3240" s="82">
        <v>0.1799712446083641</v>
      </c>
      <c r="N3240" s="83">
        <f t="shared" si="1"/>
        <v>0.1799712446</v>
      </c>
      <c r="O3240" s="83">
        <f t="shared" si="2"/>
        <v>0.1799712446</v>
      </c>
      <c r="Q3240" s="83">
        <f t="shared" si="3"/>
        <v>0.1777444444</v>
      </c>
      <c r="R3240" s="83">
        <f t="shared" si="4"/>
        <v>0.1799712446</v>
      </c>
      <c r="S3240" s="83" t="b">
        <f t="shared" si="5"/>
        <v>0</v>
      </c>
      <c r="T3240" s="72"/>
      <c r="U3240" s="72"/>
      <c r="V3240" s="72"/>
      <c r="W3240" s="72"/>
      <c r="X3240" s="72"/>
      <c r="Y3240" s="72"/>
      <c r="Z3240" s="72"/>
      <c r="AA3240" s="72"/>
      <c r="AB3240" s="72"/>
      <c r="AC3240" s="72"/>
      <c r="AD3240" s="72"/>
      <c r="AE3240" s="72"/>
      <c r="AF3240" s="72"/>
      <c r="AG3240" s="72"/>
      <c r="AH3240" s="72"/>
      <c r="AI3240" s="72"/>
      <c r="AJ3240" s="72"/>
      <c r="AK3240" s="72"/>
    </row>
    <row r="3241" ht="14.25" customHeight="1">
      <c r="A3241" s="78">
        <v>3238.0</v>
      </c>
      <c r="C3241" s="78" t="str">
        <f>VLOOKUP(G3241,[1]Macrodata_CCF!$A$3:$D$55,4,FALSE)</f>
        <v>#ERROR!</v>
      </c>
      <c r="E3241" s="79" t="str">
        <f>VLOOKUP(G3241,[1]Macrodata_CCF!$A$3:$B$55,2,FALSE)</f>
        <v>#ERROR!</v>
      </c>
      <c r="F3241" s="78">
        <v>0.0</v>
      </c>
      <c r="G3241" s="80">
        <v>26.0</v>
      </c>
      <c r="H3241" s="81">
        <v>1185.0</v>
      </c>
      <c r="I3241" s="81">
        <v>170000.0</v>
      </c>
      <c r="J3241" s="81">
        <v>33260.0</v>
      </c>
      <c r="K3241" s="81">
        <v>170000.0</v>
      </c>
      <c r="L3241" s="82">
        <v>0.1900008885466339</v>
      </c>
      <c r="N3241" s="83">
        <f t="shared" si="1"/>
        <v>0.1900008885</v>
      </c>
      <c r="O3241" s="83">
        <f t="shared" si="2"/>
        <v>0.1900008885</v>
      </c>
      <c r="Q3241" s="83">
        <f t="shared" si="3"/>
        <v>0.9930294118</v>
      </c>
      <c r="R3241" s="83">
        <f t="shared" si="4"/>
        <v>0.1900008885</v>
      </c>
      <c r="S3241" s="83" t="b">
        <f t="shared" si="5"/>
        <v>0</v>
      </c>
      <c r="T3241" s="72"/>
      <c r="U3241" s="72"/>
      <c r="V3241" s="72"/>
      <c r="W3241" s="72"/>
      <c r="X3241" s="72"/>
      <c r="Y3241" s="72"/>
      <c r="Z3241" s="72"/>
      <c r="AA3241" s="72"/>
      <c r="AB3241" s="72"/>
      <c r="AC3241" s="72"/>
      <c r="AD3241" s="72"/>
      <c r="AE3241" s="72"/>
      <c r="AF3241" s="72"/>
      <c r="AG3241" s="72"/>
      <c r="AH3241" s="72"/>
      <c r="AI3241" s="72"/>
      <c r="AJ3241" s="72"/>
      <c r="AK3241" s="72"/>
    </row>
    <row r="3242" ht="14.25" customHeight="1">
      <c r="A3242" s="78">
        <v>3239.0</v>
      </c>
      <c r="C3242" s="78" t="str">
        <f>VLOOKUP(G3242,[1]Macrodata_CCF!$A$3:$D$55,4,FALSE)</f>
        <v>#ERROR!</v>
      </c>
      <c r="E3242" s="79" t="str">
        <f>VLOOKUP(G3242,[1]Macrodata_CCF!$A$3:$B$55,2,FALSE)</f>
        <v>#ERROR!</v>
      </c>
      <c r="F3242" s="78">
        <v>0.0</v>
      </c>
      <c r="G3242" s="80">
        <v>42.0</v>
      </c>
      <c r="H3242" s="81">
        <v>549945.0</v>
      </c>
      <c r="I3242" s="81">
        <v>710000.0</v>
      </c>
      <c r="J3242" s="81">
        <v>605965.0</v>
      </c>
      <c r="K3242" s="81">
        <v>710000.0</v>
      </c>
      <c r="L3242" s="82">
        <v>0.3500046858892256</v>
      </c>
      <c r="N3242" s="83">
        <f t="shared" si="1"/>
        <v>0.3500046859</v>
      </c>
      <c r="O3242" s="83">
        <f t="shared" si="2"/>
        <v>0.3500046859</v>
      </c>
      <c r="Q3242" s="83">
        <f t="shared" si="3"/>
        <v>0.2254295775</v>
      </c>
      <c r="R3242" s="83">
        <f t="shared" si="4"/>
        <v>0.3500046859</v>
      </c>
      <c r="S3242" s="83" t="b">
        <f t="shared" si="5"/>
        <v>0</v>
      </c>
      <c r="T3242" s="72"/>
      <c r="U3242" s="72"/>
      <c r="V3242" s="72"/>
      <c r="W3242" s="72"/>
      <c r="X3242" s="72"/>
      <c r="Y3242" s="72"/>
      <c r="Z3242" s="72"/>
      <c r="AA3242" s="72"/>
      <c r="AB3242" s="72"/>
      <c r="AC3242" s="72"/>
      <c r="AD3242" s="72"/>
      <c r="AE3242" s="72"/>
      <c r="AF3242" s="72"/>
      <c r="AG3242" s="72"/>
      <c r="AH3242" s="72"/>
      <c r="AI3242" s="72"/>
      <c r="AJ3242" s="72"/>
      <c r="AK3242" s="72"/>
    </row>
    <row r="3243" ht="14.25" customHeight="1">
      <c r="A3243" s="78">
        <v>3240.0</v>
      </c>
      <c r="C3243" s="78" t="str">
        <f>VLOOKUP(G3243,[1]Macrodata_CCF!$A$3:$D$55,4,FALSE)</f>
        <v>#ERROR!</v>
      </c>
      <c r="E3243" s="79" t="str">
        <f>VLOOKUP(G3243,[1]Macrodata_CCF!$A$3:$B$55,2,FALSE)</f>
        <v>#ERROR!</v>
      </c>
      <c r="F3243" s="78">
        <v>0.0</v>
      </c>
      <c r="G3243" s="80">
        <v>26.0</v>
      </c>
      <c r="H3243" s="81">
        <v>344130.0</v>
      </c>
      <c r="I3243" s="81">
        <v>950000.0</v>
      </c>
      <c r="J3243" s="81">
        <v>447130.0</v>
      </c>
      <c r="K3243" s="81">
        <v>950000.0</v>
      </c>
      <c r="L3243" s="82">
        <v>0.1700034660900853</v>
      </c>
      <c r="N3243" s="83">
        <f t="shared" si="1"/>
        <v>0.1700034661</v>
      </c>
      <c r="O3243" s="83">
        <f t="shared" si="2"/>
        <v>0.1700034661</v>
      </c>
      <c r="Q3243" s="83">
        <f t="shared" si="3"/>
        <v>0.6377578947</v>
      </c>
      <c r="R3243" s="83">
        <f t="shared" si="4"/>
        <v>0.1700034661</v>
      </c>
      <c r="S3243" s="83" t="b">
        <f t="shared" si="5"/>
        <v>0</v>
      </c>
      <c r="T3243" s="72"/>
      <c r="U3243" s="72"/>
      <c r="V3243" s="72"/>
      <c r="W3243" s="72"/>
      <c r="X3243" s="72"/>
      <c r="Y3243" s="72"/>
      <c r="Z3243" s="72"/>
      <c r="AA3243" s="72"/>
      <c r="AB3243" s="72"/>
      <c r="AC3243" s="72"/>
      <c r="AD3243" s="72"/>
      <c r="AE3243" s="72"/>
      <c r="AF3243" s="72"/>
      <c r="AG3243" s="72"/>
      <c r="AH3243" s="72"/>
      <c r="AI3243" s="72"/>
      <c r="AJ3243" s="72"/>
      <c r="AK3243" s="72"/>
    </row>
    <row r="3244" ht="14.25" customHeight="1">
      <c r="A3244" s="78">
        <v>3241.0</v>
      </c>
      <c r="C3244" s="78" t="str">
        <f>VLOOKUP(G3244,[1]Macrodata_CCF!$A$3:$D$55,4,FALSE)</f>
        <v>#ERROR!</v>
      </c>
      <c r="E3244" s="79" t="str">
        <f>VLOOKUP(G3244,[1]Macrodata_CCF!$A$3:$B$55,2,FALSE)</f>
        <v>#ERROR!</v>
      </c>
      <c r="F3244" s="78">
        <v>0.0</v>
      </c>
      <c r="G3244" s="80">
        <v>42.0</v>
      </c>
      <c r="H3244" s="81">
        <v>760745.0</v>
      </c>
      <c r="I3244" s="81">
        <v>1000000.0</v>
      </c>
      <c r="J3244" s="81">
        <v>837305.0</v>
      </c>
      <c r="K3244" s="81">
        <v>1000000.0</v>
      </c>
      <c r="L3244" s="82">
        <v>0.3199933125744499</v>
      </c>
      <c r="N3244" s="83">
        <f t="shared" si="1"/>
        <v>0.3199933126</v>
      </c>
      <c r="O3244" s="83">
        <f t="shared" si="2"/>
        <v>0.3199933126</v>
      </c>
      <c r="Q3244" s="83">
        <f t="shared" si="3"/>
        <v>0.239255</v>
      </c>
      <c r="R3244" s="83">
        <f t="shared" si="4"/>
        <v>0.3199933126</v>
      </c>
      <c r="S3244" s="83" t="b">
        <f t="shared" si="5"/>
        <v>0</v>
      </c>
      <c r="T3244" s="72"/>
      <c r="U3244" s="72"/>
      <c r="V3244" s="72"/>
      <c r="W3244" s="72"/>
      <c r="X3244" s="72"/>
      <c r="Y3244" s="72"/>
      <c r="Z3244" s="72"/>
      <c r="AA3244" s="72"/>
      <c r="AB3244" s="72"/>
      <c r="AC3244" s="72"/>
      <c r="AD3244" s="72"/>
      <c r="AE3244" s="72"/>
      <c r="AF3244" s="72"/>
      <c r="AG3244" s="72"/>
      <c r="AH3244" s="72"/>
      <c r="AI3244" s="72"/>
      <c r="AJ3244" s="72"/>
      <c r="AK3244" s="72"/>
    </row>
    <row r="3245" ht="14.25" customHeight="1">
      <c r="A3245" s="78">
        <v>3242.0</v>
      </c>
      <c r="C3245" s="78" t="str">
        <f>VLOOKUP(G3245,[1]Macrodata_CCF!$A$3:$D$55,4,FALSE)</f>
        <v>#ERROR!</v>
      </c>
      <c r="E3245" s="79" t="str">
        <f>VLOOKUP(G3245,[1]Macrodata_CCF!$A$3:$B$55,2,FALSE)</f>
        <v>#ERROR!</v>
      </c>
      <c r="F3245" s="78">
        <v>0.0</v>
      </c>
      <c r="G3245" s="80">
        <v>31.0</v>
      </c>
      <c r="H3245" s="81">
        <v>5295.0</v>
      </c>
      <c r="I3245" s="81">
        <v>40000.0</v>
      </c>
      <c r="J3245" s="81">
        <v>11195.0</v>
      </c>
      <c r="K3245" s="81">
        <v>40000.0</v>
      </c>
      <c r="L3245" s="82">
        <v>0.1700043221437833</v>
      </c>
      <c r="N3245" s="83">
        <f t="shared" si="1"/>
        <v>0.1700043221</v>
      </c>
      <c r="O3245" s="83">
        <f t="shared" si="2"/>
        <v>0.1700043221</v>
      </c>
      <c r="Q3245" s="83">
        <f t="shared" si="3"/>
        <v>0.867625</v>
      </c>
      <c r="R3245" s="83">
        <f t="shared" si="4"/>
        <v>0.1700043221</v>
      </c>
      <c r="S3245" s="83" t="b">
        <f t="shared" si="5"/>
        <v>0</v>
      </c>
      <c r="T3245" s="72"/>
      <c r="U3245" s="72"/>
      <c r="V3245" s="72"/>
      <c r="W3245" s="72"/>
      <c r="X3245" s="72"/>
      <c r="Y3245" s="72"/>
      <c r="Z3245" s="72"/>
      <c r="AA3245" s="72"/>
      <c r="AB3245" s="72"/>
      <c r="AC3245" s="72"/>
      <c r="AD3245" s="72"/>
      <c r="AE3245" s="72"/>
      <c r="AF3245" s="72"/>
      <c r="AG3245" s="72"/>
      <c r="AH3245" s="72"/>
      <c r="AI3245" s="72"/>
      <c r="AJ3245" s="72"/>
      <c r="AK3245" s="72"/>
    </row>
    <row r="3246" ht="14.25" customHeight="1">
      <c r="A3246" s="78">
        <v>3243.0</v>
      </c>
      <c r="C3246" s="78" t="str">
        <f>VLOOKUP(G3246,[1]Macrodata_CCF!$A$3:$D$55,4,FALSE)</f>
        <v>#ERROR!</v>
      </c>
      <c r="E3246" s="79" t="str">
        <f>VLOOKUP(G3246,[1]Macrodata_CCF!$A$3:$B$55,2,FALSE)</f>
        <v>#ERROR!</v>
      </c>
      <c r="F3246" s="78">
        <v>0.0</v>
      </c>
      <c r="G3246" s="80">
        <v>18.0</v>
      </c>
      <c r="H3246" s="81">
        <v>386280.0</v>
      </c>
      <c r="I3246" s="81">
        <v>990000.0</v>
      </c>
      <c r="J3246" s="81">
        <v>500985.0</v>
      </c>
      <c r="K3246" s="81">
        <v>990000.0</v>
      </c>
      <c r="L3246" s="82">
        <v>0.1899970184853906</v>
      </c>
      <c r="N3246" s="83">
        <f t="shared" si="1"/>
        <v>0.1899970185</v>
      </c>
      <c r="O3246" s="83">
        <f t="shared" si="2"/>
        <v>0.1899970185</v>
      </c>
      <c r="Q3246" s="83">
        <f t="shared" si="3"/>
        <v>0.6098181818</v>
      </c>
      <c r="R3246" s="83">
        <f t="shared" si="4"/>
        <v>0.1899970185</v>
      </c>
      <c r="S3246" s="83" t="b">
        <f t="shared" si="5"/>
        <v>0</v>
      </c>
      <c r="T3246" s="72"/>
      <c r="U3246" s="72"/>
      <c r="V3246" s="72"/>
      <c r="W3246" s="72"/>
      <c r="X3246" s="72"/>
      <c r="Y3246" s="72"/>
      <c r="Z3246" s="72"/>
      <c r="AA3246" s="72"/>
      <c r="AB3246" s="72"/>
      <c r="AC3246" s="72"/>
      <c r="AD3246" s="72"/>
      <c r="AE3246" s="72"/>
      <c r="AF3246" s="72"/>
      <c r="AG3246" s="72"/>
      <c r="AH3246" s="72"/>
      <c r="AI3246" s="72"/>
      <c r="AJ3246" s="72"/>
      <c r="AK3246" s="72"/>
    </row>
    <row r="3247" ht="14.25" customHeight="1">
      <c r="A3247" s="78">
        <v>3244.0</v>
      </c>
      <c r="C3247" s="78" t="str">
        <f>VLOOKUP(G3247,[1]Macrodata_CCF!$A$3:$D$55,4,FALSE)</f>
        <v>#ERROR!</v>
      </c>
      <c r="E3247" s="79" t="str">
        <f>VLOOKUP(G3247,[1]Macrodata_CCF!$A$3:$B$55,2,FALSE)</f>
        <v>#ERROR!</v>
      </c>
      <c r="F3247" s="78">
        <v>0.0</v>
      </c>
      <c r="G3247" s="80">
        <v>5.0</v>
      </c>
      <c r="H3247" s="81">
        <v>0.0</v>
      </c>
      <c r="I3247" s="81">
        <v>540000.0</v>
      </c>
      <c r="J3247" s="81">
        <v>793800.0</v>
      </c>
      <c r="K3247" s="81">
        <v>864000.0</v>
      </c>
      <c r="L3247" s="82">
        <v>1.47</v>
      </c>
      <c r="N3247" s="83">
        <f t="shared" si="1"/>
        <v>1.47</v>
      </c>
      <c r="O3247" s="83">
        <f t="shared" si="2"/>
        <v>1</v>
      </c>
      <c r="Q3247" s="83">
        <f t="shared" si="3"/>
        <v>1</v>
      </c>
      <c r="R3247" s="83">
        <f t="shared" si="4"/>
        <v>1.47</v>
      </c>
      <c r="S3247" s="83" t="b">
        <f t="shared" si="5"/>
        <v>0</v>
      </c>
      <c r="T3247" s="72"/>
      <c r="U3247" s="72"/>
      <c r="V3247" s="72"/>
      <c r="W3247" s="72"/>
      <c r="X3247" s="72"/>
      <c r="Y3247" s="72"/>
      <c r="Z3247" s="72"/>
      <c r="AA3247" s="72"/>
      <c r="AB3247" s="72"/>
      <c r="AC3247" s="72"/>
      <c r="AD3247" s="72"/>
      <c r="AE3247" s="72"/>
      <c r="AF3247" s="72"/>
      <c r="AG3247" s="72"/>
      <c r="AH3247" s="72"/>
      <c r="AI3247" s="72"/>
      <c r="AJ3247" s="72"/>
      <c r="AK3247" s="72"/>
    </row>
    <row r="3248" ht="14.25" customHeight="1">
      <c r="A3248" s="78">
        <v>3245.0</v>
      </c>
      <c r="C3248" s="78" t="str">
        <f>VLOOKUP(G3248,[1]Macrodata_CCF!$A$3:$D$55,4,FALSE)</f>
        <v>#ERROR!</v>
      </c>
      <c r="E3248" s="79" t="str">
        <f>VLOOKUP(G3248,[1]Macrodata_CCF!$A$3:$B$55,2,FALSE)</f>
        <v>#ERROR!</v>
      </c>
      <c r="F3248" s="78">
        <v>0.0</v>
      </c>
      <c r="G3248" s="80">
        <v>7.0</v>
      </c>
      <c r="H3248" s="81">
        <v>158760.0</v>
      </c>
      <c r="I3248" s="81">
        <v>700000.0</v>
      </c>
      <c r="J3248" s="81">
        <v>267010.0</v>
      </c>
      <c r="K3248" s="81">
        <v>700000.0</v>
      </c>
      <c r="L3248" s="82">
        <v>0.2000036952183874</v>
      </c>
      <c r="N3248" s="83">
        <f t="shared" si="1"/>
        <v>0.2000036952</v>
      </c>
      <c r="O3248" s="83">
        <f t="shared" si="2"/>
        <v>0.2000036952</v>
      </c>
      <c r="Q3248" s="83">
        <f t="shared" si="3"/>
        <v>0.7732</v>
      </c>
      <c r="R3248" s="83">
        <f t="shared" si="4"/>
        <v>0.2000036952</v>
      </c>
      <c r="S3248" s="83" t="b">
        <f t="shared" si="5"/>
        <v>0</v>
      </c>
      <c r="T3248" s="72"/>
      <c r="U3248" s="72"/>
      <c r="V3248" s="72"/>
      <c r="W3248" s="72"/>
      <c r="X3248" s="72"/>
      <c r="Y3248" s="72"/>
      <c r="Z3248" s="72"/>
      <c r="AA3248" s="72"/>
      <c r="AB3248" s="72"/>
      <c r="AC3248" s="72"/>
      <c r="AD3248" s="72"/>
      <c r="AE3248" s="72"/>
      <c r="AF3248" s="72"/>
      <c r="AG3248" s="72"/>
      <c r="AH3248" s="72"/>
      <c r="AI3248" s="72"/>
      <c r="AJ3248" s="72"/>
      <c r="AK3248" s="72"/>
    </row>
    <row r="3249" ht="14.25" customHeight="1">
      <c r="A3249" s="78">
        <v>3246.0</v>
      </c>
      <c r="C3249" s="78" t="str">
        <f>VLOOKUP(G3249,[1]Macrodata_CCF!$A$3:$D$55,4,FALSE)</f>
        <v>#ERROR!</v>
      </c>
      <c r="E3249" s="79" t="str">
        <f>VLOOKUP(G3249,[1]Macrodata_CCF!$A$3:$B$55,2,FALSE)</f>
        <v>#ERROR!</v>
      </c>
      <c r="F3249" s="78">
        <v>0.0</v>
      </c>
      <c r="G3249" s="80">
        <v>36.0</v>
      </c>
      <c r="H3249" s="81">
        <v>418665.0</v>
      </c>
      <c r="I3249" s="81">
        <v>490000.0</v>
      </c>
      <c r="J3249" s="81">
        <v>430080.0</v>
      </c>
      <c r="K3249" s="81">
        <v>490000.0</v>
      </c>
      <c r="L3249" s="82">
        <v>0.1600196257096797</v>
      </c>
      <c r="N3249" s="83">
        <f t="shared" si="1"/>
        <v>0.1600196257</v>
      </c>
      <c r="O3249" s="83">
        <f t="shared" si="2"/>
        <v>0.1600196257</v>
      </c>
      <c r="Q3249" s="83">
        <f t="shared" si="3"/>
        <v>0.1455816327</v>
      </c>
      <c r="R3249" s="83">
        <f t="shared" si="4"/>
        <v>0.1600196257</v>
      </c>
      <c r="S3249" s="83" t="b">
        <f t="shared" si="5"/>
        <v>0</v>
      </c>
      <c r="T3249" s="72"/>
      <c r="U3249" s="72"/>
      <c r="V3249" s="72"/>
      <c r="W3249" s="72"/>
      <c r="X3249" s="72"/>
      <c r="Y3249" s="72"/>
      <c r="Z3249" s="72"/>
      <c r="AA3249" s="72"/>
      <c r="AB3249" s="72"/>
      <c r="AC3249" s="72"/>
      <c r="AD3249" s="72"/>
      <c r="AE3249" s="72"/>
      <c r="AF3249" s="72"/>
      <c r="AG3249" s="72"/>
      <c r="AH3249" s="72"/>
      <c r="AI3249" s="72"/>
      <c r="AJ3249" s="72"/>
      <c r="AK3249" s="72"/>
    </row>
    <row r="3250" ht="14.25" customHeight="1">
      <c r="A3250" s="78">
        <v>3247.0</v>
      </c>
      <c r="C3250" s="78" t="str">
        <f>VLOOKUP(G3250,[1]Macrodata_CCF!$A$3:$D$55,4,FALSE)</f>
        <v>#ERROR!</v>
      </c>
      <c r="E3250" s="79" t="str">
        <f>VLOOKUP(G3250,[1]Macrodata_CCF!$A$3:$B$55,2,FALSE)</f>
        <v>#ERROR!</v>
      </c>
      <c r="F3250" s="78">
        <v>0.0</v>
      </c>
      <c r="G3250" s="80">
        <v>27.0</v>
      </c>
      <c r="H3250" s="81">
        <v>132005.0</v>
      </c>
      <c r="I3250" s="81">
        <v>830000.0</v>
      </c>
      <c r="J3250" s="81">
        <v>271605.0</v>
      </c>
      <c r="K3250" s="81">
        <v>1494000.0</v>
      </c>
      <c r="L3250" s="82">
        <v>0.2000014326750192</v>
      </c>
      <c r="N3250" s="83">
        <f t="shared" si="1"/>
        <v>0.2000014327</v>
      </c>
      <c r="O3250" s="83">
        <f t="shared" si="2"/>
        <v>0.2000014327</v>
      </c>
      <c r="Q3250" s="83">
        <f t="shared" si="3"/>
        <v>0.8409578313</v>
      </c>
      <c r="R3250" s="83">
        <f t="shared" si="4"/>
        <v>0.2000014327</v>
      </c>
      <c r="S3250" s="83" t="b">
        <f t="shared" si="5"/>
        <v>0</v>
      </c>
      <c r="T3250" s="72"/>
      <c r="U3250" s="72"/>
      <c r="V3250" s="72"/>
      <c r="W3250" s="72"/>
      <c r="X3250" s="72"/>
      <c r="Y3250" s="72"/>
      <c r="Z3250" s="72"/>
      <c r="AA3250" s="72"/>
      <c r="AB3250" s="72"/>
      <c r="AC3250" s="72"/>
      <c r="AD3250" s="72"/>
      <c r="AE3250" s="72"/>
      <c r="AF3250" s="72"/>
      <c r="AG3250" s="72"/>
      <c r="AH3250" s="72"/>
      <c r="AI3250" s="72"/>
      <c r="AJ3250" s="72"/>
      <c r="AK3250" s="72"/>
    </row>
    <row r="3251" ht="14.25" customHeight="1">
      <c r="A3251" s="78">
        <v>3248.0</v>
      </c>
      <c r="C3251" s="78" t="str">
        <f>VLOOKUP(G3251,[1]Macrodata_CCF!$A$3:$D$55,4,FALSE)</f>
        <v>#ERROR!</v>
      </c>
      <c r="E3251" s="79" t="str">
        <f>VLOOKUP(G3251,[1]Macrodata_CCF!$A$3:$B$55,2,FALSE)</f>
        <v>#ERROR!</v>
      </c>
      <c r="F3251" s="78">
        <v>0.0</v>
      </c>
      <c r="G3251" s="80">
        <v>45.0</v>
      </c>
      <c r="H3251" s="81">
        <v>276910.0</v>
      </c>
      <c r="I3251" s="81">
        <v>580000.0</v>
      </c>
      <c r="J3251" s="81">
        <v>331465.0</v>
      </c>
      <c r="K3251" s="81">
        <v>580000.0</v>
      </c>
      <c r="L3251" s="82">
        <v>0.1799960407799663</v>
      </c>
      <c r="N3251" s="83">
        <f t="shared" si="1"/>
        <v>0.1799960408</v>
      </c>
      <c r="O3251" s="83">
        <f t="shared" si="2"/>
        <v>0.1799960408</v>
      </c>
      <c r="Q3251" s="83">
        <f t="shared" si="3"/>
        <v>0.5225689655</v>
      </c>
      <c r="R3251" s="83">
        <f t="shared" si="4"/>
        <v>0.1799960408</v>
      </c>
      <c r="S3251" s="83" t="b">
        <f t="shared" si="5"/>
        <v>0</v>
      </c>
      <c r="T3251" s="72"/>
      <c r="U3251" s="72"/>
      <c r="V3251" s="72"/>
      <c r="W3251" s="72"/>
      <c r="X3251" s="72"/>
      <c r="Y3251" s="72"/>
      <c r="Z3251" s="72"/>
      <c r="AA3251" s="72"/>
      <c r="AB3251" s="72"/>
      <c r="AC3251" s="72"/>
      <c r="AD3251" s="72"/>
      <c r="AE3251" s="72"/>
      <c r="AF3251" s="72"/>
      <c r="AG3251" s="72"/>
      <c r="AH3251" s="72"/>
      <c r="AI3251" s="72"/>
      <c r="AJ3251" s="72"/>
      <c r="AK3251" s="72"/>
    </row>
    <row r="3252" ht="14.25" customHeight="1">
      <c r="A3252" s="78">
        <v>3249.0</v>
      </c>
      <c r="C3252" s="78" t="str">
        <f>VLOOKUP(G3252,[1]Macrodata_CCF!$A$3:$D$55,4,FALSE)</f>
        <v>#ERROR!</v>
      </c>
      <c r="E3252" s="79" t="str">
        <f>VLOOKUP(G3252,[1]Macrodata_CCF!$A$3:$B$55,2,FALSE)</f>
        <v>#ERROR!</v>
      </c>
      <c r="F3252" s="78">
        <v>0.0</v>
      </c>
      <c r="G3252" s="80">
        <v>15.0</v>
      </c>
      <c r="H3252" s="81">
        <v>0.0</v>
      </c>
      <c r="I3252" s="81">
        <v>410000.0</v>
      </c>
      <c r="J3252" s="81">
        <v>0.0</v>
      </c>
      <c r="K3252" s="81">
        <v>738000.0</v>
      </c>
      <c r="L3252" s="82">
        <v>0.0</v>
      </c>
      <c r="N3252" s="83">
        <f t="shared" si="1"/>
        <v>0</v>
      </c>
      <c r="O3252" s="83">
        <f t="shared" si="2"/>
        <v>0</v>
      </c>
      <c r="Q3252" s="83">
        <f t="shared" si="3"/>
        <v>1</v>
      </c>
      <c r="R3252" s="83">
        <f t="shared" si="4"/>
        <v>0</v>
      </c>
      <c r="S3252" s="83" t="b">
        <f t="shared" si="5"/>
        <v>0</v>
      </c>
      <c r="T3252" s="72"/>
      <c r="U3252" s="72"/>
      <c r="V3252" s="72"/>
      <c r="W3252" s="72"/>
      <c r="X3252" s="72"/>
      <c r="Y3252" s="72"/>
      <c r="Z3252" s="72"/>
      <c r="AA3252" s="72"/>
      <c r="AB3252" s="72"/>
      <c r="AC3252" s="72"/>
      <c r="AD3252" s="72"/>
      <c r="AE3252" s="72"/>
      <c r="AF3252" s="72"/>
      <c r="AG3252" s="72"/>
      <c r="AH3252" s="72"/>
      <c r="AI3252" s="72"/>
      <c r="AJ3252" s="72"/>
      <c r="AK3252" s="72"/>
    </row>
    <row r="3253" ht="14.25" customHeight="1">
      <c r="A3253" s="78">
        <v>3250.0</v>
      </c>
      <c r="C3253" s="78" t="str">
        <f>VLOOKUP(G3253,[1]Macrodata_CCF!$A$3:$D$55,4,FALSE)</f>
        <v>#ERROR!</v>
      </c>
      <c r="E3253" s="79" t="str">
        <f>VLOOKUP(G3253,[1]Macrodata_CCF!$A$3:$B$55,2,FALSE)</f>
        <v>#ERROR!</v>
      </c>
      <c r="F3253" s="78">
        <v>0.0</v>
      </c>
      <c r="G3253" s="80">
        <v>44.0</v>
      </c>
      <c r="H3253" s="81">
        <v>353620.0</v>
      </c>
      <c r="I3253" s="81">
        <v>400000.0</v>
      </c>
      <c r="J3253" s="81">
        <v>361505.0</v>
      </c>
      <c r="K3253" s="81">
        <v>400000.0</v>
      </c>
      <c r="L3253" s="82">
        <v>0.170008624407072</v>
      </c>
      <c r="N3253" s="83">
        <f t="shared" si="1"/>
        <v>0.1700086244</v>
      </c>
      <c r="O3253" s="83">
        <f t="shared" si="2"/>
        <v>0.1700086244</v>
      </c>
      <c r="Q3253" s="83">
        <f t="shared" si="3"/>
        <v>0.11595</v>
      </c>
      <c r="R3253" s="83">
        <f t="shared" si="4"/>
        <v>0.1700086244</v>
      </c>
      <c r="S3253" s="83" t="b">
        <f t="shared" si="5"/>
        <v>0</v>
      </c>
      <c r="T3253" s="72"/>
      <c r="U3253" s="72"/>
      <c r="V3253" s="72"/>
      <c r="W3253" s="72"/>
      <c r="X3253" s="72"/>
      <c r="Y3253" s="72"/>
      <c r="Z3253" s="72"/>
      <c r="AA3253" s="72"/>
      <c r="AB3253" s="72"/>
      <c r="AC3253" s="72"/>
      <c r="AD3253" s="72"/>
      <c r="AE3253" s="72"/>
      <c r="AF3253" s="72"/>
      <c r="AG3253" s="72"/>
      <c r="AH3253" s="72"/>
      <c r="AI3253" s="72"/>
      <c r="AJ3253" s="72"/>
      <c r="AK3253" s="72"/>
    </row>
    <row r="3254" ht="14.25" customHeight="1">
      <c r="A3254" s="78">
        <v>3251.0</v>
      </c>
      <c r="C3254" s="78" t="str">
        <f>VLOOKUP(G3254,[1]Macrodata_CCF!$A$3:$D$55,4,FALSE)</f>
        <v>#ERROR!</v>
      </c>
      <c r="E3254" s="79" t="str">
        <f>VLOOKUP(G3254,[1]Macrodata_CCF!$A$3:$B$55,2,FALSE)</f>
        <v>#ERROR!</v>
      </c>
      <c r="F3254" s="78">
        <v>1.0</v>
      </c>
      <c r="G3254" s="80">
        <v>5.0</v>
      </c>
      <c r="H3254" s="81">
        <v>515215.0</v>
      </c>
      <c r="I3254" s="81">
        <v>850000.0</v>
      </c>
      <c r="J3254" s="81">
        <v>428170.0</v>
      </c>
      <c r="K3254" s="81">
        <v>850000.0</v>
      </c>
      <c r="L3254" s="82">
        <v>-0.2600026882924862</v>
      </c>
      <c r="N3254" s="83">
        <f t="shared" si="1"/>
        <v>-0.2600026883</v>
      </c>
      <c r="O3254" s="83">
        <f t="shared" si="2"/>
        <v>0</v>
      </c>
      <c r="Q3254" s="83">
        <f t="shared" si="3"/>
        <v>0.3938647059</v>
      </c>
      <c r="R3254" s="83">
        <f t="shared" si="4"/>
        <v>-0.2600026883</v>
      </c>
      <c r="S3254" s="83" t="b">
        <f t="shared" si="5"/>
        <v>0</v>
      </c>
      <c r="T3254" s="72"/>
      <c r="U3254" s="72"/>
      <c r="V3254" s="72"/>
      <c r="W3254" s="72"/>
      <c r="X3254" s="72"/>
      <c r="Y3254" s="72"/>
      <c r="Z3254" s="72"/>
      <c r="AA3254" s="72"/>
      <c r="AB3254" s="72"/>
      <c r="AC3254" s="72"/>
      <c r="AD3254" s="72"/>
      <c r="AE3254" s="72"/>
      <c r="AF3254" s="72"/>
      <c r="AG3254" s="72"/>
      <c r="AH3254" s="72"/>
      <c r="AI3254" s="72"/>
      <c r="AJ3254" s="72"/>
      <c r="AK3254" s="72"/>
    </row>
    <row r="3255" ht="14.25" customHeight="1">
      <c r="A3255" s="78">
        <v>3252.0</v>
      </c>
      <c r="C3255" s="78" t="str">
        <f>VLOOKUP(G3255,[1]Macrodata_CCF!$A$3:$D$55,4,FALSE)</f>
        <v>#ERROR!</v>
      </c>
      <c r="E3255" s="79" t="str">
        <f>VLOOKUP(G3255,[1]Macrodata_CCF!$A$3:$B$55,2,FALSE)</f>
        <v>#ERROR!</v>
      </c>
      <c r="F3255" s="78">
        <v>0.0</v>
      </c>
      <c r="G3255" s="80">
        <v>32.0</v>
      </c>
      <c r="H3255" s="81">
        <v>0.0</v>
      </c>
      <c r="I3255" s="81">
        <v>210000.0</v>
      </c>
      <c r="J3255" s="81">
        <v>42000.0</v>
      </c>
      <c r="K3255" s="81">
        <v>210000.0</v>
      </c>
      <c r="L3255" s="82">
        <v>0.2</v>
      </c>
      <c r="N3255" s="83">
        <f t="shared" si="1"/>
        <v>0.2</v>
      </c>
      <c r="O3255" s="83">
        <f t="shared" si="2"/>
        <v>0.2</v>
      </c>
      <c r="Q3255" s="83">
        <f t="shared" si="3"/>
        <v>1</v>
      </c>
      <c r="R3255" s="83">
        <f t="shared" si="4"/>
        <v>0.2</v>
      </c>
      <c r="S3255" s="83" t="b">
        <f t="shared" si="5"/>
        <v>0</v>
      </c>
      <c r="T3255" s="72"/>
      <c r="U3255" s="72"/>
      <c r="V3255" s="72"/>
      <c r="W3255" s="72"/>
      <c r="X3255" s="72"/>
      <c r="Y3255" s="72"/>
      <c r="Z3255" s="72"/>
      <c r="AA3255" s="72"/>
      <c r="AB3255" s="72"/>
      <c r="AC3255" s="72"/>
      <c r="AD3255" s="72"/>
      <c r="AE3255" s="72"/>
      <c r="AF3255" s="72"/>
      <c r="AG3255" s="72"/>
      <c r="AH3255" s="72"/>
      <c r="AI3255" s="72"/>
      <c r="AJ3255" s="72"/>
      <c r="AK3255" s="72"/>
    </row>
    <row r="3256" ht="14.25" customHeight="1">
      <c r="A3256" s="78">
        <v>3253.0</v>
      </c>
      <c r="C3256" s="78" t="str">
        <f>VLOOKUP(G3256,[1]Macrodata_CCF!$A$3:$D$55,4,FALSE)</f>
        <v>#ERROR!</v>
      </c>
      <c r="E3256" s="79" t="str">
        <f>VLOOKUP(G3256,[1]Macrodata_CCF!$A$3:$B$55,2,FALSE)</f>
        <v>#ERROR!</v>
      </c>
      <c r="F3256" s="78">
        <v>0.0</v>
      </c>
      <c r="G3256" s="80">
        <v>3.0</v>
      </c>
      <c r="H3256" s="81">
        <v>104230.0</v>
      </c>
      <c r="I3256" s="81">
        <v>750000.0</v>
      </c>
      <c r="J3256" s="81">
        <v>252755.0</v>
      </c>
      <c r="K3256" s="81">
        <v>750000.0</v>
      </c>
      <c r="L3256" s="82">
        <v>0.2299967480681976</v>
      </c>
      <c r="N3256" s="83">
        <f t="shared" si="1"/>
        <v>0.2299967481</v>
      </c>
      <c r="O3256" s="83">
        <f t="shared" si="2"/>
        <v>0.2299967481</v>
      </c>
      <c r="Q3256" s="83">
        <f t="shared" si="3"/>
        <v>0.8610266667</v>
      </c>
      <c r="R3256" s="83">
        <f t="shared" si="4"/>
        <v>0.2299967481</v>
      </c>
      <c r="S3256" s="83" t="b">
        <f t="shared" si="5"/>
        <v>0</v>
      </c>
      <c r="T3256" s="72"/>
      <c r="U3256" s="72"/>
      <c r="V3256" s="72"/>
      <c r="W3256" s="72"/>
      <c r="X3256" s="72"/>
      <c r="Y3256" s="72"/>
      <c r="Z3256" s="72"/>
      <c r="AA3256" s="72"/>
      <c r="AB3256" s="72"/>
      <c r="AC3256" s="72"/>
      <c r="AD3256" s="72"/>
      <c r="AE3256" s="72"/>
      <c r="AF3256" s="72"/>
      <c r="AG3256" s="72"/>
      <c r="AH3256" s="72"/>
      <c r="AI3256" s="72"/>
      <c r="AJ3256" s="72"/>
      <c r="AK3256" s="72"/>
    </row>
    <row r="3257" ht="14.25" customHeight="1">
      <c r="A3257" s="78">
        <v>3254.0</v>
      </c>
      <c r="C3257" s="78" t="str">
        <f>VLOOKUP(G3257,[1]Macrodata_CCF!$A$3:$D$55,4,FALSE)</f>
        <v>#ERROR!</v>
      </c>
      <c r="E3257" s="79" t="str">
        <f>VLOOKUP(G3257,[1]Macrodata_CCF!$A$3:$B$55,2,FALSE)</f>
        <v>#ERROR!</v>
      </c>
      <c r="F3257" s="78">
        <v>0.0</v>
      </c>
      <c r="G3257" s="80">
        <v>8.0</v>
      </c>
      <c r="H3257" s="81">
        <v>341415.0</v>
      </c>
      <c r="I3257" s="81">
        <v>440000.0</v>
      </c>
      <c r="J3257" s="81">
        <v>365075.0</v>
      </c>
      <c r="K3257" s="81">
        <v>440000.0</v>
      </c>
      <c r="L3257" s="82">
        <v>0.2399959425876148</v>
      </c>
      <c r="N3257" s="83">
        <f t="shared" si="1"/>
        <v>0.2399959426</v>
      </c>
      <c r="O3257" s="83">
        <f t="shared" si="2"/>
        <v>0.2399959426</v>
      </c>
      <c r="Q3257" s="83">
        <f t="shared" si="3"/>
        <v>0.2240568182</v>
      </c>
      <c r="R3257" s="83">
        <f t="shared" si="4"/>
        <v>0.2399959426</v>
      </c>
      <c r="S3257" s="83" t="b">
        <f t="shared" si="5"/>
        <v>0</v>
      </c>
      <c r="T3257" s="72"/>
      <c r="U3257" s="72"/>
      <c r="V3257" s="72"/>
      <c r="W3257" s="72"/>
      <c r="X3257" s="72"/>
      <c r="Y3257" s="72"/>
      <c r="Z3257" s="72"/>
      <c r="AA3257" s="72"/>
      <c r="AB3257" s="72"/>
      <c r="AC3257" s="72"/>
      <c r="AD3257" s="72"/>
      <c r="AE3257" s="72"/>
      <c r="AF3257" s="72"/>
      <c r="AG3257" s="72"/>
      <c r="AH3257" s="72"/>
      <c r="AI3257" s="72"/>
      <c r="AJ3257" s="72"/>
      <c r="AK3257" s="72"/>
    </row>
    <row r="3258" ht="14.25" customHeight="1">
      <c r="A3258" s="78">
        <v>3255.0</v>
      </c>
      <c r="C3258" s="78" t="str">
        <f>VLOOKUP(G3258,[1]Macrodata_CCF!$A$3:$D$55,4,FALSE)</f>
        <v>#ERROR!</v>
      </c>
      <c r="E3258" s="79" t="str">
        <f>VLOOKUP(G3258,[1]Macrodata_CCF!$A$3:$B$55,2,FALSE)</f>
        <v>#ERROR!</v>
      </c>
      <c r="F3258" s="78">
        <v>0.0</v>
      </c>
      <c r="G3258" s="80">
        <v>16.0</v>
      </c>
      <c r="H3258" s="81">
        <v>102405.0</v>
      </c>
      <c r="I3258" s="81">
        <v>530000.0</v>
      </c>
      <c r="J3258" s="81">
        <v>175095.0</v>
      </c>
      <c r="K3258" s="81">
        <v>901000.0</v>
      </c>
      <c r="L3258" s="82">
        <v>0.1699973105391784</v>
      </c>
      <c r="N3258" s="83">
        <f t="shared" si="1"/>
        <v>0.1699973105</v>
      </c>
      <c r="O3258" s="83">
        <f t="shared" si="2"/>
        <v>0.1699973105</v>
      </c>
      <c r="Q3258" s="83">
        <f t="shared" si="3"/>
        <v>0.8067830189</v>
      </c>
      <c r="R3258" s="83">
        <f t="shared" si="4"/>
        <v>0.1699973105</v>
      </c>
      <c r="S3258" s="83" t="b">
        <f t="shared" si="5"/>
        <v>0</v>
      </c>
      <c r="T3258" s="72"/>
      <c r="U3258" s="72"/>
      <c r="V3258" s="72"/>
      <c r="W3258" s="72"/>
      <c r="X3258" s="72"/>
      <c r="Y3258" s="72"/>
      <c r="Z3258" s="72"/>
      <c r="AA3258" s="72"/>
      <c r="AB3258" s="72"/>
      <c r="AC3258" s="72"/>
      <c r="AD3258" s="72"/>
      <c r="AE3258" s="72"/>
      <c r="AF3258" s="72"/>
      <c r="AG3258" s="72"/>
      <c r="AH3258" s="72"/>
      <c r="AI3258" s="72"/>
      <c r="AJ3258" s="72"/>
      <c r="AK3258" s="72"/>
    </row>
    <row r="3259" ht="14.25" customHeight="1">
      <c r="A3259" s="78">
        <v>3256.0</v>
      </c>
      <c r="C3259" s="78" t="str">
        <f>VLOOKUP(G3259,[1]Macrodata_CCF!$A$3:$D$55,4,FALSE)</f>
        <v>#ERROR!</v>
      </c>
      <c r="E3259" s="79" t="str">
        <f>VLOOKUP(G3259,[1]Macrodata_CCF!$A$3:$B$55,2,FALSE)</f>
        <v>#ERROR!</v>
      </c>
      <c r="F3259" s="78">
        <v>0.0</v>
      </c>
      <c r="G3259" s="80">
        <v>49.0</v>
      </c>
      <c r="H3259" s="81">
        <v>251495.0</v>
      </c>
      <c r="I3259" s="81">
        <v>630000.0</v>
      </c>
      <c r="J3259" s="81">
        <v>266635.0</v>
      </c>
      <c r="K3259" s="81">
        <v>630000.0</v>
      </c>
      <c r="L3259" s="82">
        <v>0.03999947160539491</v>
      </c>
      <c r="N3259" s="83">
        <f t="shared" si="1"/>
        <v>0.03999947161</v>
      </c>
      <c r="O3259" s="83">
        <f t="shared" si="2"/>
        <v>0.03999947161</v>
      </c>
      <c r="Q3259" s="83">
        <f t="shared" si="3"/>
        <v>0.6008015873</v>
      </c>
      <c r="R3259" s="83">
        <f t="shared" si="4"/>
        <v>0.03999947161</v>
      </c>
      <c r="S3259" s="83" t="b">
        <f t="shared" si="5"/>
        <v>0</v>
      </c>
      <c r="T3259" s="72"/>
      <c r="U3259" s="72"/>
      <c r="V3259" s="72"/>
      <c r="W3259" s="72"/>
      <c r="X3259" s="72"/>
      <c r="Y3259" s="72"/>
      <c r="Z3259" s="72"/>
      <c r="AA3259" s="72"/>
      <c r="AB3259" s="72"/>
      <c r="AC3259" s="72"/>
      <c r="AD3259" s="72"/>
      <c r="AE3259" s="72"/>
      <c r="AF3259" s="72"/>
      <c r="AG3259" s="72"/>
      <c r="AH3259" s="72"/>
      <c r="AI3259" s="72"/>
      <c r="AJ3259" s="72"/>
      <c r="AK3259" s="72"/>
    </row>
    <row r="3260" ht="14.25" customHeight="1">
      <c r="A3260" s="78">
        <v>3257.0</v>
      </c>
      <c r="C3260" s="78" t="str">
        <f>VLOOKUP(G3260,[1]Macrodata_CCF!$A$3:$D$55,4,FALSE)</f>
        <v>#ERROR!</v>
      </c>
      <c r="E3260" s="79" t="str">
        <f>VLOOKUP(G3260,[1]Macrodata_CCF!$A$3:$B$55,2,FALSE)</f>
        <v>#ERROR!</v>
      </c>
      <c r="F3260" s="78">
        <v>0.0</v>
      </c>
      <c r="G3260" s="80">
        <v>40.0</v>
      </c>
      <c r="H3260" s="81">
        <v>243790.0</v>
      </c>
      <c r="I3260" s="81">
        <v>370000.0</v>
      </c>
      <c r="J3260" s="81">
        <v>257675.0</v>
      </c>
      <c r="K3260" s="81">
        <v>370000.0</v>
      </c>
      <c r="L3260" s="82">
        <v>0.1100150542746217</v>
      </c>
      <c r="N3260" s="83">
        <f t="shared" si="1"/>
        <v>0.1100150543</v>
      </c>
      <c r="O3260" s="83">
        <f t="shared" si="2"/>
        <v>0.1100150543</v>
      </c>
      <c r="Q3260" s="83">
        <f t="shared" si="3"/>
        <v>0.3411081081</v>
      </c>
      <c r="R3260" s="83">
        <f t="shared" si="4"/>
        <v>0.1100150543</v>
      </c>
      <c r="S3260" s="83" t="b">
        <f t="shared" si="5"/>
        <v>0</v>
      </c>
      <c r="T3260" s="72"/>
      <c r="U3260" s="72"/>
      <c r="V3260" s="72"/>
      <c r="W3260" s="72"/>
      <c r="X3260" s="72"/>
      <c r="Y3260" s="72"/>
      <c r="Z3260" s="72"/>
      <c r="AA3260" s="72"/>
      <c r="AB3260" s="72"/>
      <c r="AC3260" s="72"/>
      <c r="AD3260" s="72"/>
      <c r="AE3260" s="72"/>
      <c r="AF3260" s="72"/>
      <c r="AG3260" s="72"/>
      <c r="AH3260" s="72"/>
      <c r="AI3260" s="72"/>
      <c r="AJ3260" s="72"/>
      <c r="AK3260" s="72"/>
    </row>
    <row r="3261" ht="14.25" customHeight="1">
      <c r="A3261" s="78">
        <v>3258.0</v>
      </c>
      <c r="C3261" s="78" t="str">
        <f>VLOOKUP(G3261,[1]Macrodata_CCF!$A$3:$D$55,4,FALSE)</f>
        <v>#ERROR!</v>
      </c>
      <c r="E3261" s="79" t="str">
        <f>VLOOKUP(G3261,[1]Macrodata_CCF!$A$3:$B$55,2,FALSE)</f>
        <v>#ERROR!</v>
      </c>
      <c r="F3261" s="78">
        <v>1.0</v>
      </c>
      <c r="G3261" s="80">
        <v>39.0</v>
      </c>
      <c r="H3261" s="81">
        <v>15555.0</v>
      </c>
      <c r="I3261" s="81">
        <v>170000.0</v>
      </c>
      <c r="J3261" s="81">
        <v>92780.0</v>
      </c>
      <c r="K3261" s="81">
        <v>255000.0</v>
      </c>
      <c r="L3261" s="82">
        <v>0.5000161869921331</v>
      </c>
      <c r="N3261" s="83">
        <f t="shared" si="1"/>
        <v>0.500016187</v>
      </c>
      <c r="O3261" s="83">
        <f t="shared" si="2"/>
        <v>0.500016187</v>
      </c>
      <c r="Q3261" s="83">
        <f t="shared" si="3"/>
        <v>0.9085</v>
      </c>
      <c r="R3261" s="83">
        <f t="shared" si="4"/>
        <v>0.500016187</v>
      </c>
      <c r="S3261" s="83" t="b">
        <f t="shared" si="5"/>
        <v>0</v>
      </c>
      <c r="T3261" s="72"/>
      <c r="U3261" s="72"/>
      <c r="V3261" s="72"/>
      <c r="W3261" s="72"/>
      <c r="X3261" s="72"/>
      <c r="Y3261" s="72"/>
      <c r="Z3261" s="72"/>
      <c r="AA3261" s="72"/>
      <c r="AB3261" s="72"/>
      <c r="AC3261" s="72"/>
      <c r="AD3261" s="72"/>
      <c r="AE3261" s="72"/>
      <c r="AF3261" s="72"/>
      <c r="AG3261" s="72"/>
      <c r="AH3261" s="72"/>
      <c r="AI3261" s="72"/>
      <c r="AJ3261" s="72"/>
      <c r="AK3261" s="72"/>
    </row>
    <row r="3262" ht="14.25" customHeight="1">
      <c r="A3262" s="78">
        <v>3259.0</v>
      </c>
      <c r="C3262" s="78" t="str">
        <f>VLOOKUP(G3262,[1]Macrodata_CCF!$A$3:$D$55,4,FALSE)</f>
        <v>#ERROR!</v>
      </c>
      <c r="E3262" s="79" t="str">
        <f>VLOOKUP(G3262,[1]Macrodata_CCF!$A$3:$B$55,2,FALSE)</f>
        <v>#ERROR!</v>
      </c>
      <c r="F3262" s="78">
        <v>0.0</v>
      </c>
      <c r="G3262" s="80">
        <v>44.0</v>
      </c>
      <c r="H3262" s="81">
        <v>13490.0</v>
      </c>
      <c r="I3262" s="81">
        <v>40000.0</v>
      </c>
      <c r="J3262" s="81">
        <v>18525.0</v>
      </c>
      <c r="K3262" s="81">
        <v>40000.0</v>
      </c>
      <c r="L3262" s="82">
        <v>0.1899283289324783</v>
      </c>
      <c r="N3262" s="83">
        <f t="shared" si="1"/>
        <v>0.1899283289</v>
      </c>
      <c r="O3262" s="83">
        <f t="shared" si="2"/>
        <v>0.1899283289</v>
      </c>
      <c r="Q3262" s="83">
        <f t="shared" si="3"/>
        <v>0.66275</v>
      </c>
      <c r="R3262" s="83">
        <f t="shared" si="4"/>
        <v>0.1899283289</v>
      </c>
      <c r="S3262" s="83" t="b">
        <f t="shared" si="5"/>
        <v>0</v>
      </c>
      <c r="T3262" s="72"/>
      <c r="U3262" s="72"/>
      <c r="V3262" s="72"/>
      <c r="W3262" s="72"/>
      <c r="X3262" s="72"/>
      <c r="Y3262" s="72"/>
      <c r="Z3262" s="72"/>
      <c r="AA3262" s="72"/>
      <c r="AB3262" s="72"/>
      <c r="AC3262" s="72"/>
      <c r="AD3262" s="72"/>
      <c r="AE3262" s="72"/>
      <c r="AF3262" s="72"/>
      <c r="AG3262" s="72"/>
      <c r="AH3262" s="72"/>
      <c r="AI3262" s="72"/>
      <c r="AJ3262" s="72"/>
      <c r="AK3262" s="72"/>
    </row>
    <row r="3263" ht="14.25" customHeight="1">
      <c r="A3263" s="78">
        <v>3260.0</v>
      </c>
      <c r="C3263" s="78" t="str">
        <f>VLOOKUP(G3263,[1]Macrodata_CCF!$A$3:$D$55,4,FALSE)</f>
        <v>#ERROR!</v>
      </c>
      <c r="E3263" s="79" t="str">
        <f>VLOOKUP(G3263,[1]Macrodata_CCF!$A$3:$B$55,2,FALSE)</f>
        <v>#ERROR!</v>
      </c>
      <c r="F3263" s="78">
        <v>0.0</v>
      </c>
      <c r="G3263" s="80">
        <v>32.0</v>
      </c>
      <c r="H3263" s="81">
        <v>0.0</v>
      </c>
      <c r="I3263" s="81">
        <v>640000.0</v>
      </c>
      <c r="J3263" s="81">
        <v>115200.0</v>
      </c>
      <c r="K3263" s="81">
        <v>640000.0</v>
      </c>
      <c r="L3263" s="82">
        <v>0.18</v>
      </c>
      <c r="N3263" s="83">
        <f t="shared" si="1"/>
        <v>0.18</v>
      </c>
      <c r="O3263" s="83">
        <f t="shared" si="2"/>
        <v>0.18</v>
      </c>
      <c r="Q3263" s="83">
        <f t="shared" si="3"/>
        <v>1</v>
      </c>
      <c r="R3263" s="83">
        <f t="shared" si="4"/>
        <v>0.18</v>
      </c>
      <c r="S3263" s="83" t="b">
        <f t="shared" si="5"/>
        <v>0</v>
      </c>
      <c r="T3263" s="72"/>
      <c r="U3263" s="72"/>
      <c r="V3263" s="72"/>
      <c r="W3263" s="72"/>
      <c r="X3263" s="72"/>
      <c r="Y3263" s="72"/>
      <c r="Z3263" s="72"/>
      <c r="AA3263" s="72"/>
      <c r="AB3263" s="72"/>
      <c r="AC3263" s="72"/>
      <c r="AD3263" s="72"/>
      <c r="AE3263" s="72"/>
      <c r="AF3263" s="72"/>
      <c r="AG3263" s="72"/>
      <c r="AH3263" s="72"/>
      <c r="AI3263" s="72"/>
      <c r="AJ3263" s="72"/>
      <c r="AK3263" s="72"/>
    </row>
    <row r="3264" ht="14.25" customHeight="1">
      <c r="A3264" s="78">
        <v>3261.0</v>
      </c>
      <c r="C3264" s="78" t="str">
        <f>VLOOKUP(G3264,[1]Macrodata_CCF!$A$3:$D$55,4,FALSE)</f>
        <v>#ERROR!</v>
      </c>
      <c r="E3264" s="79" t="str">
        <f>VLOOKUP(G3264,[1]Macrodata_CCF!$A$3:$B$55,2,FALSE)</f>
        <v>#ERROR!</v>
      </c>
      <c r="F3264" s="78">
        <v>0.0</v>
      </c>
      <c r="G3264" s="80">
        <v>33.0</v>
      </c>
      <c r="H3264" s="81">
        <v>86140.0</v>
      </c>
      <c r="I3264" s="81">
        <v>150000.0</v>
      </c>
      <c r="J3264" s="81">
        <v>96360.0</v>
      </c>
      <c r="K3264" s="81">
        <v>240000.0</v>
      </c>
      <c r="L3264" s="82">
        <v>0.1600375822110867</v>
      </c>
      <c r="N3264" s="83">
        <f t="shared" si="1"/>
        <v>0.1600375822</v>
      </c>
      <c r="O3264" s="83">
        <f t="shared" si="2"/>
        <v>0.1600375822</v>
      </c>
      <c r="Q3264" s="83">
        <f t="shared" si="3"/>
        <v>0.4257333333</v>
      </c>
      <c r="R3264" s="83">
        <f t="shared" si="4"/>
        <v>0.1600375822</v>
      </c>
      <c r="S3264" s="83" t="b">
        <f t="shared" si="5"/>
        <v>0</v>
      </c>
      <c r="T3264" s="72"/>
      <c r="U3264" s="72"/>
      <c r="V3264" s="72"/>
      <c r="W3264" s="72"/>
      <c r="X3264" s="72"/>
      <c r="Y3264" s="72"/>
      <c r="Z3264" s="72"/>
      <c r="AA3264" s="72"/>
      <c r="AB3264" s="72"/>
      <c r="AC3264" s="72"/>
      <c r="AD3264" s="72"/>
      <c r="AE3264" s="72"/>
      <c r="AF3264" s="72"/>
      <c r="AG3264" s="72"/>
      <c r="AH3264" s="72"/>
      <c r="AI3264" s="72"/>
      <c r="AJ3264" s="72"/>
      <c r="AK3264" s="72"/>
    </row>
    <row r="3265" ht="14.25" customHeight="1">
      <c r="A3265" s="78">
        <v>3262.0</v>
      </c>
      <c r="C3265" s="78" t="str">
        <f>VLOOKUP(G3265,[1]Macrodata_CCF!$A$3:$D$55,4,FALSE)</f>
        <v>#ERROR!</v>
      </c>
      <c r="E3265" s="79" t="str">
        <f>VLOOKUP(G3265,[1]Macrodata_CCF!$A$3:$B$55,2,FALSE)</f>
        <v>#ERROR!</v>
      </c>
      <c r="F3265" s="78">
        <v>0.0</v>
      </c>
      <c r="G3265" s="80">
        <v>53.0</v>
      </c>
      <c r="H3265" s="81">
        <v>0.0</v>
      </c>
      <c r="I3265" s="81">
        <v>620000.0</v>
      </c>
      <c r="J3265" s="81">
        <v>68200.0</v>
      </c>
      <c r="K3265" s="81">
        <v>620000.0</v>
      </c>
      <c r="L3265" s="82">
        <v>0.11</v>
      </c>
      <c r="N3265" s="83">
        <f t="shared" si="1"/>
        <v>0.11</v>
      </c>
      <c r="O3265" s="83">
        <f t="shared" si="2"/>
        <v>0.11</v>
      </c>
      <c r="Q3265" s="83">
        <f t="shared" si="3"/>
        <v>1</v>
      </c>
      <c r="R3265" s="83">
        <f t="shared" si="4"/>
        <v>0.11</v>
      </c>
      <c r="S3265" s="83" t="b">
        <f t="shared" si="5"/>
        <v>0</v>
      </c>
      <c r="T3265" s="72"/>
      <c r="U3265" s="72"/>
      <c r="V3265" s="72"/>
      <c r="W3265" s="72"/>
      <c r="X3265" s="72"/>
      <c r="Y3265" s="72"/>
      <c r="Z3265" s="72"/>
      <c r="AA3265" s="72"/>
      <c r="AB3265" s="72"/>
      <c r="AC3265" s="72"/>
      <c r="AD3265" s="72"/>
      <c r="AE3265" s="72"/>
      <c r="AF3265" s="72"/>
      <c r="AG3265" s="72"/>
      <c r="AH3265" s="72"/>
      <c r="AI3265" s="72"/>
      <c r="AJ3265" s="72"/>
      <c r="AK3265" s="72"/>
    </row>
    <row r="3266" ht="14.25" customHeight="1">
      <c r="A3266" s="78">
        <v>3263.0</v>
      </c>
      <c r="C3266" s="78" t="str">
        <f>VLOOKUP(G3266,[1]Macrodata_CCF!$A$3:$D$55,4,FALSE)</f>
        <v>#ERROR!</v>
      </c>
      <c r="E3266" s="79" t="str">
        <f>VLOOKUP(G3266,[1]Macrodata_CCF!$A$3:$B$55,2,FALSE)</f>
        <v>#ERROR!</v>
      </c>
      <c r="F3266" s="78">
        <v>0.0</v>
      </c>
      <c r="G3266" s="80">
        <v>23.0</v>
      </c>
      <c r="H3266" s="81">
        <v>20320.0</v>
      </c>
      <c r="I3266" s="81">
        <v>670000.0</v>
      </c>
      <c r="J3266" s="81">
        <v>137260.0</v>
      </c>
      <c r="K3266" s="81">
        <v>937999.9999999999</v>
      </c>
      <c r="L3266" s="82">
        <v>0.1799963058736609</v>
      </c>
      <c r="N3266" s="83">
        <f t="shared" si="1"/>
        <v>0.1799963059</v>
      </c>
      <c r="O3266" s="83">
        <f t="shared" si="2"/>
        <v>0.1799963059</v>
      </c>
      <c r="Q3266" s="83">
        <f t="shared" si="3"/>
        <v>0.9696716418</v>
      </c>
      <c r="R3266" s="83">
        <f t="shared" si="4"/>
        <v>0.1799963059</v>
      </c>
      <c r="S3266" s="83" t="b">
        <f t="shared" si="5"/>
        <v>0</v>
      </c>
      <c r="T3266" s="72"/>
      <c r="U3266" s="72"/>
      <c r="V3266" s="72"/>
      <c r="W3266" s="72"/>
      <c r="X3266" s="72"/>
      <c r="Y3266" s="72"/>
      <c r="Z3266" s="72"/>
      <c r="AA3266" s="72"/>
      <c r="AB3266" s="72"/>
      <c r="AC3266" s="72"/>
      <c r="AD3266" s="72"/>
      <c r="AE3266" s="72"/>
      <c r="AF3266" s="72"/>
      <c r="AG3266" s="72"/>
      <c r="AH3266" s="72"/>
      <c r="AI3266" s="72"/>
      <c r="AJ3266" s="72"/>
      <c r="AK3266" s="72"/>
    </row>
    <row r="3267" ht="14.25" customHeight="1">
      <c r="A3267" s="78">
        <v>3264.0</v>
      </c>
      <c r="C3267" s="78" t="str">
        <f>VLOOKUP(G3267,[1]Macrodata_CCF!$A$3:$D$55,4,FALSE)</f>
        <v>#ERROR!</v>
      </c>
      <c r="E3267" s="79" t="str">
        <f>VLOOKUP(G3267,[1]Macrodata_CCF!$A$3:$B$55,2,FALSE)</f>
        <v>#ERROR!</v>
      </c>
      <c r="F3267" s="78">
        <v>0.0</v>
      </c>
      <c r="G3267" s="80">
        <v>46.0</v>
      </c>
      <c r="H3267" s="81">
        <v>129365.0</v>
      </c>
      <c r="I3267" s="81">
        <v>570000.0</v>
      </c>
      <c r="J3267" s="81">
        <v>213085.0</v>
      </c>
      <c r="K3267" s="81">
        <v>570000.0</v>
      </c>
      <c r="L3267" s="82">
        <v>0.1899985248561735</v>
      </c>
      <c r="N3267" s="83">
        <f t="shared" si="1"/>
        <v>0.1899985249</v>
      </c>
      <c r="O3267" s="83">
        <f t="shared" si="2"/>
        <v>0.1899985249</v>
      </c>
      <c r="Q3267" s="83">
        <f t="shared" si="3"/>
        <v>0.7730438596</v>
      </c>
      <c r="R3267" s="83">
        <f t="shared" si="4"/>
        <v>0.1899985249</v>
      </c>
      <c r="S3267" s="83" t="b">
        <f t="shared" si="5"/>
        <v>0</v>
      </c>
      <c r="T3267" s="72"/>
      <c r="U3267" s="72"/>
      <c r="V3267" s="72"/>
      <c r="W3267" s="72"/>
      <c r="X3267" s="72"/>
      <c r="Y3267" s="72"/>
      <c r="Z3267" s="72"/>
      <c r="AA3267" s="72"/>
      <c r="AB3267" s="72"/>
      <c r="AC3267" s="72"/>
      <c r="AD3267" s="72"/>
      <c r="AE3267" s="72"/>
      <c r="AF3267" s="72"/>
      <c r="AG3267" s="72"/>
      <c r="AH3267" s="72"/>
      <c r="AI3267" s="72"/>
      <c r="AJ3267" s="72"/>
      <c r="AK3267" s="72"/>
    </row>
    <row r="3268" ht="14.25" customHeight="1">
      <c r="A3268" s="78">
        <v>3265.0</v>
      </c>
      <c r="C3268" s="78" t="str">
        <f>VLOOKUP(G3268,[1]Macrodata_CCF!$A$3:$D$55,4,FALSE)</f>
        <v>#ERROR!</v>
      </c>
      <c r="E3268" s="79" t="str">
        <f>VLOOKUP(G3268,[1]Macrodata_CCF!$A$3:$B$55,2,FALSE)</f>
        <v>#ERROR!</v>
      </c>
      <c r="F3268" s="78">
        <v>1.0</v>
      </c>
      <c r="G3268" s="80">
        <v>8.0</v>
      </c>
      <c r="H3268" s="81">
        <v>239295.0</v>
      </c>
      <c r="I3268" s="81">
        <v>260000.0</v>
      </c>
      <c r="J3268" s="81">
        <v>248820.0</v>
      </c>
      <c r="K3268" s="81">
        <v>260000.0</v>
      </c>
      <c r="L3268" s="82">
        <v>0.4600338082588747</v>
      </c>
      <c r="N3268" s="83">
        <f t="shared" si="1"/>
        <v>0.4600338083</v>
      </c>
      <c r="O3268" s="83">
        <f t="shared" si="2"/>
        <v>0.4600338083</v>
      </c>
      <c r="Q3268" s="83">
        <f t="shared" si="3"/>
        <v>0.07963461538</v>
      </c>
      <c r="R3268" s="83">
        <f t="shared" si="4"/>
        <v>0.03663461538</v>
      </c>
      <c r="S3268" s="83" t="b">
        <f t="shared" si="5"/>
        <v>0</v>
      </c>
      <c r="T3268" s="72"/>
      <c r="U3268" s="72"/>
      <c r="V3268" s="72"/>
      <c r="W3268" s="72"/>
      <c r="X3268" s="72"/>
      <c r="Y3268" s="72"/>
      <c r="Z3268" s="72"/>
      <c r="AA3268" s="72"/>
      <c r="AB3268" s="72"/>
      <c r="AC3268" s="72"/>
      <c r="AD3268" s="72"/>
      <c r="AE3268" s="72"/>
      <c r="AF3268" s="72"/>
      <c r="AG3268" s="72"/>
      <c r="AH3268" s="72"/>
      <c r="AI3268" s="72"/>
      <c r="AJ3268" s="72"/>
      <c r="AK3268" s="72"/>
    </row>
    <row r="3269" ht="14.25" customHeight="1">
      <c r="A3269" s="78">
        <v>3266.0</v>
      </c>
      <c r="C3269" s="78" t="str">
        <f>VLOOKUP(G3269,[1]Macrodata_CCF!$A$3:$D$55,4,FALSE)</f>
        <v>#ERROR!</v>
      </c>
      <c r="E3269" s="79" t="str">
        <f>VLOOKUP(G3269,[1]Macrodata_CCF!$A$3:$B$55,2,FALSE)</f>
        <v>#ERROR!</v>
      </c>
      <c r="F3269" s="78">
        <v>0.0</v>
      </c>
      <c r="G3269" s="80">
        <v>19.0</v>
      </c>
      <c r="H3269" s="81">
        <v>177735.0</v>
      </c>
      <c r="I3269" s="81">
        <v>730000.0</v>
      </c>
      <c r="J3269" s="81">
        <v>260575.0</v>
      </c>
      <c r="K3269" s="81">
        <v>730000.0</v>
      </c>
      <c r="L3269" s="82">
        <v>0.1500004526812309</v>
      </c>
      <c r="N3269" s="83">
        <f t="shared" si="1"/>
        <v>0.1500004527</v>
      </c>
      <c r="O3269" s="83">
        <f t="shared" si="2"/>
        <v>0.1500004527</v>
      </c>
      <c r="Q3269" s="83">
        <f t="shared" si="3"/>
        <v>0.7565273973</v>
      </c>
      <c r="R3269" s="83">
        <f t="shared" si="4"/>
        <v>0.1500004527</v>
      </c>
      <c r="S3269" s="83" t="b">
        <f t="shared" si="5"/>
        <v>0</v>
      </c>
      <c r="T3269" s="72"/>
      <c r="U3269" s="72"/>
      <c r="V3269" s="72"/>
      <c r="W3269" s="72"/>
      <c r="X3269" s="72"/>
      <c r="Y3269" s="72"/>
      <c r="Z3269" s="72"/>
      <c r="AA3269" s="72"/>
      <c r="AB3269" s="72"/>
      <c r="AC3269" s="72"/>
      <c r="AD3269" s="72"/>
      <c r="AE3269" s="72"/>
      <c r="AF3269" s="72"/>
      <c r="AG3269" s="72"/>
      <c r="AH3269" s="72"/>
      <c r="AI3269" s="72"/>
      <c r="AJ3269" s="72"/>
      <c r="AK3269" s="72"/>
    </row>
    <row r="3270" ht="14.25" customHeight="1">
      <c r="A3270" s="78">
        <v>3267.0</v>
      </c>
      <c r="C3270" s="78" t="str">
        <f>VLOOKUP(G3270,[1]Macrodata_CCF!$A$3:$D$55,4,FALSE)</f>
        <v>#ERROR!</v>
      </c>
      <c r="E3270" s="79" t="str">
        <f>VLOOKUP(G3270,[1]Macrodata_CCF!$A$3:$B$55,2,FALSE)</f>
        <v>#ERROR!</v>
      </c>
      <c r="F3270" s="78">
        <v>1.0</v>
      </c>
      <c r="G3270" s="80">
        <v>20.0</v>
      </c>
      <c r="H3270" s="81">
        <v>414355.0</v>
      </c>
      <c r="I3270" s="81">
        <v>980000.0</v>
      </c>
      <c r="J3270" s="81">
        <v>646270.0</v>
      </c>
      <c r="K3270" s="81">
        <v>1470000.0</v>
      </c>
      <c r="L3270" s="82">
        <v>0.4100009723413095</v>
      </c>
      <c r="N3270" s="83">
        <f t="shared" si="1"/>
        <v>0.4100009723</v>
      </c>
      <c r="O3270" s="83">
        <f t="shared" si="2"/>
        <v>0.4100009723</v>
      </c>
      <c r="Q3270" s="83">
        <f t="shared" si="3"/>
        <v>0.5771887755</v>
      </c>
      <c r="R3270" s="83">
        <f t="shared" si="4"/>
        <v>0.4100009723</v>
      </c>
      <c r="S3270" s="83" t="b">
        <f t="shared" si="5"/>
        <v>0</v>
      </c>
      <c r="T3270" s="72"/>
      <c r="U3270" s="72"/>
      <c r="V3270" s="72"/>
      <c r="W3270" s="72"/>
      <c r="X3270" s="72"/>
      <c r="Y3270" s="72"/>
      <c r="Z3270" s="72"/>
      <c r="AA3270" s="72"/>
      <c r="AB3270" s="72"/>
      <c r="AC3270" s="72"/>
      <c r="AD3270" s="72"/>
      <c r="AE3270" s="72"/>
      <c r="AF3270" s="72"/>
      <c r="AG3270" s="72"/>
      <c r="AH3270" s="72"/>
      <c r="AI3270" s="72"/>
      <c r="AJ3270" s="72"/>
      <c r="AK3270" s="72"/>
    </row>
    <row r="3271" ht="14.25" customHeight="1">
      <c r="A3271" s="78">
        <v>3268.0</v>
      </c>
      <c r="C3271" s="78" t="str">
        <f>VLOOKUP(G3271,[1]Macrodata_CCF!$A$3:$D$55,4,FALSE)</f>
        <v>#ERROR!</v>
      </c>
      <c r="E3271" s="79" t="str">
        <f>VLOOKUP(G3271,[1]Macrodata_CCF!$A$3:$B$55,2,FALSE)</f>
        <v>#ERROR!</v>
      </c>
      <c r="F3271" s="78">
        <v>0.0</v>
      </c>
      <c r="G3271" s="80">
        <v>40.0</v>
      </c>
      <c r="H3271" s="81">
        <v>251600.0</v>
      </c>
      <c r="I3271" s="81">
        <v>620000.0</v>
      </c>
      <c r="J3271" s="81">
        <v>277390.0</v>
      </c>
      <c r="K3271" s="81">
        <v>930000.0</v>
      </c>
      <c r="L3271" s="82">
        <v>0.07000542888165039</v>
      </c>
      <c r="N3271" s="83">
        <f t="shared" si="1"/>
        <v>0.07000542888</v>
      </c>
      <c r="O3271" s="83">
        <f t="shared" si="2"/>
        <v>0.07000542888</v>
      </c>
      <c r="Q3271" s="83">
        <f t="shared" si="3"/>
        <v>0.5941935484</v>
      </c>
      <c r="R3271" s="83">
        <f t="shared" si="4"/>
        <v>0.07000542888</v>
      </c>
      <c r="S3271" s="83" t="b">
        <f t="shared" si="5"/>
        <v>0</v>
      </c>
      <c r="T3271" s="72"/>
      <c r="U3271" s="72"/>
      <c r="V3271" s="72"/>
      <c r="W3271" s="72"/>
      <c r="X3271" s="72"/>
      <c r="Y3271" s="72"/>
      <c r="Z3271" s="72"/>
      <c r="AA3271" s="72"/>
      <c r="AB3271" s="72"/>
      <c r="AC3271" s="72"/>
      <c r="AD3271" s="72"/>
      <c r="AE3271" s="72"/>
      <c r="AF3271" s="72"/>
      <c r="AG3271" s="72"/>
      <c r="AH3271" s="72"/>
      <c r="AI3271" s="72"/>
      <c r="AJ3271" s="72"/>
      <c r="AK3271" s="72"/>
    </row>
    <row r="3272" ht="14.25" customHeight="1">
      <c r="A3272" s="78">
        <v>3269.0</v>
      </c>
      <c r="C3272" s="78" t="str">
        <f>VLOOKUP(G3272,[1]Macrodata_CCF!$A$3:$D$55,4,FALSE)</f>
        <v>#ERROR!</v>
      </c>
      <c r="E3272" s="79" t="str">
        <f>VLOOKUP(G3272,[1]Macrodata_CCF!$A$3:$B$55,2,FALSE)</f>
        <v>#ERROR!</v>
      </c>
      <c r="F3272" s="78">
        <v>1.0</v>
      </c>
      <c r="G3272" s="80">
        <v>47.0</v>
      </c>
      <c r="H3272" s="81">
        <v>0.0</v>
      </c>
      <c r="I3272" s="81">
        <v>870000.0</v>
      </c>
      <c r="J3272" s="81">
        <v>0.0</v>
      </c>
      <c r="K3272" s="81">
        <v>1392000.0</v>
      </c>
      <c r="L3272" s="82">
        <v>0.0</v>
      </c>
      <c r="N3272" s="83">
        <f t="shared" si="1"/>
        <v>0</v>
      </c>
      <c r="O3272" s="83">
        <f t="shared" si="2"/>
        <v>0</v>
      </c>
      <c r="Q3272" s="83">
        <f t="shared" si="3"/>
        <v>1</v>
      </c>
      <c r="R3272" s="83">
        <f t="shared" si="4"/>
        <v>0</v>
      </c>
      <c r="S3272" s="83" t="b">
        <f t="shared" si="5"/>
        <v>0</v>
      </c>
      <c r="T3272" s="72"/>
      <c r="U3272" s="72"/>
      <c r="V3272" s="72"/>
      <c r="W3272" s="72"/>
      <c r="X3272" s="72"/>
      <c r="Y3272" s="72"/>
      <c r="Z3272" s="72"/>
      <c r="AA3272" s="72"/>
      <c r="AB3272" s="72"/>
      <c r="AC3272" s="72"/>
      <c r="AD3272" s="72"/>
      <c r="AE3272" s="72"/>
      <c r="AF3272" s="72"/>
      <c r="AG3272" s="72"/>
      <c r="AH3272" s="72"/>
      <c r="AI3272" s="72"/>
      <c r="AJ3272" s="72"/>
      <c r="AK3272" s="72"/>
    </row>
    <row r="3273" ht="14.25" customHeight="1">
      <c r="A3273" s="78">
        <v>3270.0</v>
      </c>
      <c r="C3273" s="78" t="str">
        <f>VLOOKUP(G3273,[1]Macrodata_CCF!$A$3:$D$55,4,FALSE)</f>
        <v>#ERROR!</v>
      </c>
      <c r="E3273" s="79" t="str">
        <f>VLOOKUP(G3273,[1]Macrodata_CCF!$A$3:$B$55,2,FALSE)</f>
        <v>#ERROR!</v>
      </c>
      <c r="F3273" s="78">
        <v>0.0</v>
      </c>
      <c r="G3273" s="80">
        <v>18.0</v>
      </c>
      <c r="H3273" s="81">
        <v>21235.0</v>
      </c>
      <c r="I3273" s="81">
        <v>450000.0</v>
      </c>
      <c r="J3273" s="81">
        <v>89835.0</v>
      </c>
      <c r="K3273" s="81">
        <v>810000.0</v>
      </c>
      <c r="L3273" s="82">
        <v>0.1599944025281914</v>
      </c>
      <c r="N3273" s="83">
        <f t="shared" si="1"/>
        <v>0.1599944025</v>
      </c>
      <c r="O3273" s="83">
        <f t="shared" si="2"/>
        <v>0.1599944025</v>
      </c>
      <c r="Q3273" s="83">
        <f t="shared" si="3"/>
        <v>0.9528111111</v>
      </c>
      <c r="R3273" s="83">
        <f t="shared" si="4"/>
        <v>0.1599944025</v>
      </c>
      <c r="S3273" s="83" t="b">
        <f t="shared" si="5"/>
        <v>0</v>
      </c>
      <c r="T3273" s="72"/>
      <c r="U3273" s="72"/>
      <c r="V3273" s="72"/>
      <c r="W3273" s="72"/>
      <c r="X3273" s="72"/>
      <c r="Y3273" s="72"/>
      <c r="Z3273" s="72"/>
      <c r="AA3273" s="72"/>
      <c r="AB3273" s="72"/>
      <c r="AC3273" s="72"/>
      <c r="AD3273" s="72"/>
      <c r="AE3273" s="72"/>
      <c r="AF3273" s="72"/>
      <c r="AG3273" s="72"/>
      <c r="AH3273" s="72"/>
      <c r="AI3273" s="72"/>
      <c r="AJ3273" s="72"/>
      <c r="AK3273" s="72"/>
    </row>
    <row r="3274" ht="14.25" customHeight="1">
      <c r="A3274" s="78">
        <v>3271.0</v>
      </c>
      <c r="C3274" s="78" t="str">
        <f>VLOOKUP(G3274,[1]Macrodata_CCF!$A$3:$D$55,4,FALSE)</f>
        <v>#ERROR!</v>
      </c>
      <c r="E3274" s="79" t="str">
        <f>VLOOKUP(G3274,[1]Macrodata_CCF!$A$3:$B$55,2,FALSE)</f>
        <v>#ERROR!</v>
      </c>
      <c r="F3274" s="78">
        <v>0.0</v>
      </c>
      <c r="G3274" s="80">
        <v>45.0</v>
      </c>
      <c r="H3274" s="81">
        <v>411370.0</v>
      </c>
      <c r="I3274" s="81">
        <v>720000.0</v>
      </c>
      <c r="J3274" s="81">
        <v>460750.0</v>
      </c>
      <c r="K3274" s="81">
        <v>720000.0</v>
      </c>
      <c r="L3274" s="82">
        <v>0.1599974078994265</v>
      </c>
      <c r="N3274" s="83">
        <f t="shared" si="1"/>
        <v>0.1599974079</v>
      </c>
      <c r="O3274" s="83">
        <f t="shared" si="2"/>
        <v>0.1599974079</v>
      </c>
      <c r="Q3274" s="83">
        <f t="shared" si="3"/>
        <v>0.4286527778</v>
      </c>
      <c r="R3274" s="83">
        <f t="shared" si="4"/>
        <v>0.1599974079</v>
      </c>
      <c r="S3274" s="83" t="b">
        <f t="shared" si="5"/>
        <v>0</v>
      </c>
      <c r="T3274" s="72"/>
      <c r="U3274" s="72"/>
      <c r="V3274" s="72"/>
      <c r="W3274" s="72"/>
      <c r="X3274" s="72"/>
      <c r="Y3274" s="72"/>
      <c r="Z3274" s="72"/>
      <c r="AA3274" s="72"/>
      <c r="AB3274" s="72"/>
      <c r="AC3274" s="72"/>
      <c r="AD3274" s="72"/>
      <c r="AE3274" s="72"/>
      <c r="AF3274" s="72"/>
      <c r="AG3274" s="72"/>
      <c r="AH3274" s="72"/>
      <c r="AI3274" s="72"/>
      <c r="AJ3274" s="72"/>
      <c r="AK3274" s="72"/>
    </row>
    <row r="3275" ht="14.25" customHeight="1">
      <c r="A3275" s="78">
        <v>3272.0</v>
      </c>
      <c r="C3275" s="78" t="str">
        <f>VLOOKUP(G3275,[1]Macrodata_CCF!$A$3:$D$55,4,FALSE)</f>
        <v>#ERROR!</v>
      </c>
      <c r="E3275" s="79" t="str">
        <f>VLOOKUP(G3275,[1]Macrodata_CCF!$A$3:$B$55,2,FALSE)</f>
        <v>#ERROR!</v>
      </c>
      <c r="F3275" s="78">
        <v>0.0</v>
      </c>
      <c r="G3275" s="80">
        <v>8.0</v>
      </c>
      <c r="H3275" s="81">
        <v>244200.0</v>
      </c>
      <c r="I3275" s="81">
        <v>740000.0</v>
      </c>
      <c r="J3275" s="81">
        <v>159915.0</v>
      </c>
      <c r="K3275" s="81">
        <v>1110000.0</v>
      </c>
      <c r="L3275" s="82">
        <v>-0.1699979830576845</v>
      </c>
      <c r="N3275" s="83">
        <f t="shared" si="1"/>
        <v>-0.1699979831</v>
      </c>
      <c r="O3275" s="83">
        <f t="shared" si="2"/>
        <v>0</v>
      </c>
      <c r="Q3275" s="83">
        <f t="shared" si="3"/>
        <v>0.67</v>
      </c>
      <c r="R3275" s="83">
        <f t="shared" si="4"/>
        <v>-0.1699979831</v>
      </c>
      <c r="S3275" s="83" t="b">
        <f t="shared" si="5"/>
        <v>0</v>
      </c>
      <c r="T3275" s="72"/>
      <c r="U3275" s="72"/>
      <c r="V3275" s="72"/>
      <c r="W3275" s="72"/>
      <c r="X3275" s="72"/>
      <c r="Y3275" s="72"/>
      <c r="Z3275" s="72"/>
      <c r="AA3275" s="72"/>
      <c r="AB3275" s="72"/>
      <c r="AC3275" s="72"/>
      <c r="AD3275" s="72"/>
      <c r="AE3275" s="72"/>
      <c r="AF3275" s="72"/>
      <c r="AG3275" s="72"/>
      <c r="AH3275" s="72"/>
      <c r="AI3275" s="72"/>
      <c r="AJ3275" s="72"/>
      <c r="AK3275" s="72"/>
    </row>
    <row r="3276" ht="14.25" customHeight="1">
      <c r="A3276" s="78">
        <v>3273.0</v>
      </c>
      <c r="C3276" s="78" t="str">
        <f>VLOOKUP(G3276,[1]Macrodata_CCF!$A$3:$D$55,4,FALSE)</f>
        <v>#ERROR!</v>
      </c>
      <c r="E3276" s="79" t="str">
        <f>VLOOKUP(G3276,[1]Macrodata_CCF!$A$3:$B$55,2,FALSE)</f>
        <v>#ERROR!</v>
      </c>
      <c r="F3276" s="78">
        <v>1.0</v>
      </c>
      <c r="G3276" s="80">
        <v>30.0</v>
      </c>
      <c r="H3276" s="81">
        <v>92450.0</v>
      </c>
      <c r="I3276" s="81">
        <v>350000.0</v>
      </c>
      <c r="J3276" s="81">
        <v>236680.0</v>
      </c>
      <c r="K3276" s="81">
        <v>350000.0</v>
      </c>
      <c r="L3276" s="82">
        <v>0.5600077654824306</v>
      </c>
      <c r="N3276" s="83">
        <f t="shared" si="1"/>
        <v>0.5600077655</v>
      </c>
      <c r="O3276" s="83">
        <f t="shared" si="2"/>
        <v>0.5600077655</v>
      </c>
      <c r="Q3276" s="83">
        <f t="shared" si="3"/>
        <v>0.7358571429</v>
      </c>
      <c r="R3276" s="83">
        <f t="shared" si="4"/>
        <v>0.5600077655</v>
      </c>
      <c r="S3276" s="83" t="b">
        <f t="shared" si="5"/>
        <v>0</v>
      </c>
      <c r="T3276" s="72"/>
      <c r="U3276" s="72"/>
      <c r="V3276" s="72"/>
      <c r="W3276" s="72"/>
      <c r="X3276" s="72"/>
      <c r="Y3276" s="72"/>
      <c r="Z3276" s="72"/>
      <c r="AA3276" s="72"/>
      <c r="AB3276" s="72"/>
      <c r="AC3276" s="72"/>
      <c r="AD3276" s="72"/>
      <c r="AE3276" s="72"/>
      <c r="AF3276" s="72"/>
      <c r="AG3276" s="72"/>
      <c r="AH3276" s="72"/>
      <c r="AI3276" s="72"/>
      <c r="AJ3276" s="72"/>
      <c r="AK3276" s="72"/>
    </row>
    <row r="3277" ht="14.25" customHeight="1">
      <c r="A3277" s="78">
        <v>3274.0</v>
      </c>
      <c r="C3277" s="78" t="str">
        <f>VLOOKUP(G3277,[1]Macrodata_CCF!$A$3:$D$55,4,FALSE)</f>
        <v>#ERROR!</v>
      </c>
      <c r="E3277" s="79" t="str">
        <f>VLOOKUP(G3277,[1]Macrodata_CCF!$A$3:$B$55,2,FALSE)</f>
        <v>#ERROR!</v>
      </c>
      <c r="F3277" s="78">
        <v>1.0</v>
      </c>
      <c r="G3277" s="80">
        <v>19.0</v>
      </c>
      <c r="H3277" s="81">
        <v>0.0</v>
      </c>
      <c r="I3277" s="81">
        <v>720000.0</v>
      </c>
      <c r="J3277" s="81">
        <v>734400.0</v>
      </c>
      <c r="K3277" s="81">
        <v>720000.0</v>
      </c>
      <c r="L3277" s="82">
        <v>1.02</v>
      </c>
      <c r="N3277" s="83">
        <f t="shared" si="1"/>
        <v>1.02</v>
      </c>
      <c r="O3277" s="83">
        <f t="shared" si="2"/>
        <v>1</v>
      </c>
      <c r="Q3277" s="83">
        <f t="shared" si="3"/>
        <v>1</v>
      </c>
      <c r="R3277" s="83">
        <f t="shared" si="4"/>
        <v>1.02</v>
      </c>
      <c r="S3277" s="83" t="b">
        <f t="shared" si="5"/>
        <v>0</v>
      </c>
      <c r="T3277" s="72"/>
      <c r="U3277" s="72"/>
      <c r="V3277" s="72"/>
      <c r="W3277" s="72"/>
      <c r="X3277" s="72"/>
      <c r="Y3277" s="72"/>
      <c r="Z3277" s="72"/>
      <c r="AA3277" s="72"/>
      <c r="AB3277" s="72"/>
      <c r="AC3277" s="72"/>
      <c r="AD3277" s="72"/>
      <c r="AE3277" s="72"/>
      <c r="AF3277" s="72"/>
      <c r="AG3277" s="72"/>
      <c r="AH3277" s="72"/>
      <c r="AI3277" s="72"/>
      <c r="AJ3277" s="72"/>
      <c r="AK3277" s="72"/>
    </row>
    <row r="3278" ht="14.25" customHeight="1">
      <c r="A3278" s="78">
        <v>3275.0</v>
      </c>
      <c r="C3278" s="78" t="str">
        <f>VLOOKUP(G3278,[1]Macrodata_CCF!$A$3:$D$55,4,FALSE)</f>
        <v>#ERROR!</v>
      </c>
      <c r="E3278" s="79" t="str">
        <f>VLOOKUP(G3278,[1]Macrodata_CCF!$A$3:$B$55,2,FALSE)</f>
        <v>#ERROR!</v>
      </c>
      <c r="F3278" s="78">
        <v>0.0</v>
      </c>
      <c r="G3278" s="80">
        <v>30.0</v>
      </c>
      <c r="H3278" s="81">
        <v>199805.0</v>
      </c>
      <c r="I3278" s="81">
        <v>900000.0</v>
      </c>
      <c r="J3278" s="81">
        <v>318840.0</v>
      </c>
      <c r="K3278" s="81">
        <v>1260000.0</v>
      </c>
      <c r="L3278" s="82">
        <v>0.1700026421211234</v>
      </c>
      <c r="N3278" s="83">
        <f t="shared" si="1"/>
        <v>0.1700026421</v>
      </c>
      <c r="O3278" s="83">
        <f t="shared" si="2"/>
        <v>0.1700026421</v>
      </c>
      <c r="Q3278" s="83">
        <f t="shared" si="3"/>
        <v>0.7779944444</v>
      </c>
      <c r="R3278" s="83">
        <f t="shared" si="4"/>
        <v>0.1700026421</v>
      </c>
      <c r="S3278" s="83" t="b">
        <f t="shared" si="5"/>
        <v>0</v>
      </c>
      <c r="T3278" s="72"/>
      <c r="U3278" s="72"/>
      <c r="V3278" s="72"/>
      <c r="W3278" s="72"/>
      <c r="X3278" s="72"/>
      <c r="Y3278" s="72"/>
      <c r="Z3278" s="72"/>
      <c r="AA3278" s="72"/>
      <c r="AB3278" s="72"/>
      <c r="AC3278" s="72"/>
      <c r="AD3278" s="72"/>
      <c r="AE3278" s="72"/>
      <c r="AF3278" s="72"/>
      <c r="AG3278" s="72"/>
      <c r="AH3278" s="72"/>
      <c r="AI3278" s="72"/>
      <c r="AJ3278" s="72"/>
      <c r="AK3278" s="72"/>
    </row>
    <row r="3279" ht="14.25" customHeight="1">
      <c r="A3279" s="78">
        <v>3276.0</v>
      </c>
      <c r="C3279" s="78" t="str">
        <f>VLOOKUP(G3279,[1]Macrodata_CCF!$A$3:$D$55,4,FALSE)</f>
        <v>#ERROR!</v>
      </c>
      <c r="E3279" s="79" t="str">
        <f>VLOOKUP(G3279,[1]Macrodata_CCF!$A$3:$B$55,2,FALSE)</f>
        <v>#ERROR!</v>
      </c>
      <c r="F3279" s="78">
        <v>0.0</v>
      </c>
      <c r="G3279" s="80">
        <v>3.0</v>
      </c>
      <c r="H3279" s="81">
        <v>431730.0</v>
      </c>
      <c r="I3279" s="81">
        <v>860000.0</v>
      </c>
      <c r="J3279" s="81">
        <v>521665.0</v>
      </c>
      <c r="K3279" s="81">
        <v>860000.0</v>
      </c>
      <c r="L3279" s="82">
        <v>0.2099960305414808</v>
      </c>
      <c r="N3279" s="83">
        <f t="shared" si="1"/>
        <v>0.2099960305</v>
      </c>
      <c r="O3279" s="83">
        <f t="shared" si="2"/>
        <v>0.2099960305</v>
      </c>
      <c r="Q3279" s="83">
        <f t="shared" si="3"/>
        <v>0.4979883721</v>
      </c>
      <c r="R3279" s="83">
        <f t="shared" si="4"/>
        <v>0.2099960305</v>
      </c>
      <c r="S3279" s="83" t="b">
        <f t="shared" si="5"/>
        <v>0</v>
      </c>
      <c r="T3279" s="72"/>
      <c r="U3279" s="72"/>
      <c r="V3279" s="72"/>
      <c r="W3279" s="72"/>
      <c r="X3279" s="72"/>
      <c r="Y3279" s="72"/>
      <c r="Z3279" s="72"/>
      <c r="AA3279" s="72"/>
      <c r="AB3279" s="72"/>
      <c r="AC3279" s="72"/>
      <c r="AD3279" s="72"/>
      <c r="AE3279" s="72"/>
      <c r="AF3279" s="72"/>
      <c r="AG3279" s="72"/>
      <c r="AH3279" s="72"/>
      <c r="AI3279" s="72"/>
      <c r="AJ3279" s="72"/>
      <c r="AK3279" s="72"/>
    </row>
    <row r="3280" ht="14.25" customHeight="1">
      <c r="A3280" s="78">
        <v>3277.0</v>
      </c>
      <c r="C3280" s="78" t="str">
        <f>VLOOKUP(G3280,[1]Macrodata_CCF!$A$3:$D$55,4,FALSE)</f>
        <v>#ERROR!</v>
      </c>
      <c r="E3280" s="79" t="str">
        <f>VLOOKUP(G3280,[1]Macrodata_CCF!$A$3:$B$55,2,FALSE)</f>
        <v>#ERROR!</v>
      </c>
      <c r="F3280" s="78">
        <v>0.0</v>
      </c>
      <c r="G3280" s="80">
        <v>50.0</v>
      </c>
      <c r="H3280" s="81">
        <v>592410.0</v>
      </c>
      <c r="I3280" s="81">
        <v>780000.0</v>
      </c>
      <c r="J3280" s="81">
        <v>978845.0</v>
      </c>
      <c r="K3280" s="81">
        <v>1170000.0</v>
      </c>
      <c r="L3280" s="82">
        <v>2.059997867690175</v>
      </c>
      <c r="N3280" s="83">
        <f t="shared" si="1"/>
        <v>2.059997868</v>
      </c>
      <c r="O3280" s="83">
        <f t="shared" si="2"/>
        <v>1</v>
      </c>
      <c r="Q3280" s="83">
        <f t="shared" si="3"/>
        <v>0.2405</v>
      </c>
      <c r="R3280" s="83">
        <f t="shared" si="4"/>
        <v>2.059997868</v>
      </c>
      <c r="S3280" s="83" t="b">
        <f t="shared" si="5"/>
        <v>0</v>
      </c>
      <c r="T3280" s="72"/>
      <c r="U3280" s="72"/>
      <c r="V3280" s="72"/>
      <c r="W3280" s="72"/>
      <c r="X3280" s="72"/>
      <c r="Y3280" s="72"/>
      <c r="Z3280" s="72"/>
      <c r="AA3280" s="72"/>
      <c r="AB3280" s="72"/>
      <c r="AC3280" s="72"/>
      <c r="AD3280" s="72"/>
      <c r="AE3280" s="72"/>
      <c r="AF3280" s="72"/>
      <c r="AG3280" s="72"/>
      <c r="AH3280" s="72"/>
      <c r="AI3280" s="72"/>
      <c r="AJ3280" s="72"/>
      <c r="AK3280" s="72"/>
    </row>
    <row r="3281" ht="14.25" customHeight="1">
      <c r="A3281" s="78">
        <v>3278.0</v>
      </c>
      <c r="C3281" s="78" t="str">
        <f>VLOOKUP(G3281,[1]Macrodata_CCF!$A$3:$D$55,4,FALSE)</f>
        <v>#ERROR!</v>
      </c>
      <c r="E3281" s="79" t="str">
        <f>VLOOKUP(G3281,[1]Macrodata_CCF!$A$3:$B$55,2,FALSE)</f>
        <v>#ERROR!</v>
      </c>
      <c r="F3281" s="78">
        <v>1.0</v>
      </c>
      <c r="G3281" s="80">
        <v>37.0</v>
      </c>
      <c r="H3281" s="81">
        <v>797750.0</v>
      </c>
      <c r="I3281" s="81">
        <v>940000.0</v>
      </c>
      <c r="J3281" s="81">
        <v>871720.0</v>
      </c>
      <c r="K3281" s="81">
        <v>940000.0</v>
      </c>
      <c r="L3281" s="82">
        <v>0.52</v>
      </c>
      <c r="N3281" s="83">
        <f t="shared" si="1"/>
        <v>0.52</v>
      </c>
      <c r="O3281" s="83">
        <f t="shared" si="2"/>
        <v>0.52</v>
      </c>
      <c r="Q3281" s="83">
        <f t="shared" si="3"/>
        <v>0.1513297872</v>
      </c>
      <c r="R3281" s="83">
        <f t="shared" si="4"/>
        <v>0.52</v>
      </c>
      <c r="S3281" s="83" t="b">
        <f t="shared" si="5"/>
        <v>0</v>
      </c>
      <c r="T3281" s="72"/>
      <c r="U3281" s="72"/>
      <c r="V3281" s="72"/>
      <c r="W3281" s="72"/>
      <c r="X3281" s="72"/>
      <c r="Y3281" s="72"/>
      <c r="Z3281" s="72"/>
      <c r="AA3281" s="72"/>
      <c r="AB3281" s="72"/>
      <c r="AC3281" s="72"/>
      <c r="AD3281" s="72"/>
      <c r="AE3281" s="72"/>
      <c r="AF3281" s="72"/>
      <c r="AG3281" s="72"/>
      <c r="AH3281" s="72"/>
      <c r="AI3281" s="72"/>
      <c r="AJ3281" s="72"/>
      <c r="AK3281" s="72"/>
    </row>
    <row r="3282" ht="14.25" customHeight="1">
      <c r="A3282" s="78">
        <v>3279.0</v>
      </c>
      <c r="C3282" s="78" t="str">
        <f>VLOOKUP(G3282,[1]Macrodata_CCF!$A$3:$D$55,4,FALSE)</f>
        <v>#ERROR!</v>
      </c>
      <c r="E3282" s="79" t="str">
        <f>VLOOKUP(G3282,[1]Macrodata_CCF!$A$3:$B$55,2,FALSE)</f>
        <v>#ERROR!</v>
      </c>
      <c r="F3282" s="78">
        <v>0.0</v>
      </c>
      <c r="G3282" s="80">
        <v>24.0</v>
      </c>
      <c r="H3282" s="81">
        <v>195280.0</v>
      </c>
      <c r="I3282" s="81">
        <v>670000.0</v>
      </c>
      <c r="J3282" s="81">
        <v>869380.0</v>
      </c>
      <c r="K3282" s="81">
        <v>1273000.0</v>
      </c>
      <c r="L3282" s="82">
        <v>1.419994944388271</v>
      </c>
      <c r="N3282" s="83">
        <f t="shared" si="1"/>
        <v>1.419994944</v>
      </c>
      <c r="O3282" s="83">
        <f t="shared" si="2"/>
        <v>1</v>
      </c>
      <c r="Q3282" s="83">
        <f t="shared" si="3"/>
        <v>0.7085373134</v>
      </c>
      <c r="R3282" s="83">
        <f t="shared" si="4"/>
        <v>1.419994944</v>
      </c>
      <c r="S3282" s="83" t="b">
        <f t="shared" si="5"/>
        <v>0</v>
      </c>
      <c r="T3282" s="72"/>
      <c r="U3282" s="72"/>
      <c r="V3282" s="72"/>
      <c r="W3282" s="72"/>
      <c r="X3282" s="72"/>
      <c r="Y3282" s="72"/>
      <c r="Z3282" s="72"/>
      <c r="AA3282" s="72"/>
      <c r="AB3282" s="72"/>
      <c r="AC3282" s="72"/>
      <c r="AD3282" s="72"/>
      <c r="AE3282" s="72"/>
      <c r="AF3282" s="72"/>
      <c r="AG3282" s="72"/>
      <c r="AH3282" s="72"/>
      <c r="AI3282" s="72"/>
      <c r="AJ3282" s="72"/>
      <c r="AK3282" s="72"/>
    </row>
    <row r="3283" ht="14.25" customHeight="1">
      <c r="A3283" s="78">
        <v>3280.0</v>
      </c>
      <c r="C3283" s="78" t="str">
        <f>VLOOKUP(G3283,[1]Macrodata_CCF!$A$3:$D$55,4,FALSE)</f>
        <v>#ERROR!</v>
      </c>
      <c r="E3283" s="79" t="str">
        <f>VLOOKUP(G3283,[1]Macrodata_CCF!$A$3:$B$55,2,FALSE)</f>
        <v>#ERROR!</v>
      </c>
      <c r="F3283" s="78">
        <v>0.0</v>
      </c>
      <c r="G3283" s="80">
        <v>51.0</v>
      </c>
      <c r="H3283" s="81">
        <v>30280.0</v>
      </c>
      <c r="I3283" s="81">
        <v>420000.0</v>
      </c>
      <c r="J3283" s="81">
        <v>0.0</v>
      </c>
      <c r="K3283" s="81">
        <v>420000.0</v>
      </c>
      <c r="L3283" s="82">
        <v>-0.0776968079646926</v>
      </c>
      <c r="N3283" s="83">
        <f t="shared" si="1"/>
        <v>-0.07769680796</v>
      </c>
      <c r="O3283" s="83">
        <f t="shared" si="2"/>
        <v>0</v>
      </c>
      <c r="Q3283" s="83">
        <f t="shared" si="3"/>
        <v>0.9279047619</v>
      </c>
      <c r="R3283" s="83">
        <f t="shared" si="4"/>
        <v>-0.07769680796</v>
      </c>
      <c r="S3283" s="83" t="b">
        <f t="shared" si="5"/>
        <v>0</v>
      </c>
      <c r="T3283" s="72"/>
      <c r="U3283" s="72"/>
      <c r="V3283" s="72"/>
      <c r="W3283" s="72"/>
      <c r="X3283" s="72"/>
      <c r="Y3283" s="72"/>
      <c r="Z3283" s="72"/>
      <c r="AA3283" s="72"/>
      <c r="AB3283" s="72"/>
      <c r="AC3283" s="72"/>
      <c r="AD3283" s="72"/>
      <c r="AE3283" s="72"/>
      <c r="AF3283" s="72"/>
      <c r="AG3283" s="72"/>
      <c r="AH3283" s="72"/>
      <c r="AI3283" s="72"/>
      <c r="AJ3283" s="72"/>
      <c r="AK3283" s="72"/>
    </row>
    <row r="3284" ht="14.25" customHeight="1">
      <c r="A3284" s="78">
        <v>3281.0</v>
      </c>
      <c r="C3284" s="78" t="str">
        <f>VLOOKUP(G3284,[1]Macrodata_CCF!$A$3:$D$55,4,FALSE)</f>
        <v>#ERROR!</v>
      </c>
      <c r="E3284" s="79" t="str">
        <f>VLOOKUP(G3284,[1]Macrodata_CCF!$A$3:$B$55,2,FALSE)</f>
        <v>#ERROR!</v>
      </c>
      <c r="F3284" s="78">
        <v>0.0</v>
      </c>
      <c r="G3284" s="80">
        <v>4.0</v>
      </c>
      <c r="H3284" s="81">
        <v>385010.0</v>
      </c>
      <c r="I3284" s="81">
        <v>440000.0</v>
      </c>
      <c r="J3284" s="81">
        <v>448800.0</v>
      </c>
      <c r="K3284" s="81">
        <v>440000.0</v>
      </c>
      <c r="L3284" s="82">
        <v>1.160029096199309</v>
      </c>
      <c r="N3284" s="83">
        <f t="shared" si="1"/>
        <v>1.160029096</v>
      </c>
      <c r="O3284" s="83">
        <f t="shared" si="2"/>
        <v>1</v>
      </c>
      <c r="Q3284" s="83">
        <f t="shared" si="3"/>
        <v>0.1249772727</v>
      </c>
      <c r="R3284" s="83">
        <f t="shared" si="4"/>
        <v>1.160029096</v>
      </c>
      <c r="S3284" s="83" t="b">
        <f t="shared" si="5"/>
        <v>0</v>
      </c>
      <c r="T3284" s="72"/>
      <c r="U3284" s="72"/>
      <c r="V3284" s="72"/>
      <c r="W3284" s="72"/>
      <c r="X3284" s="72"/>
      <c r="Y3284" s="72"/>
      <c r="Z3284" s="72"/>
      <c r="AA3284" s="72"/>
      <c r="AB3284" s="72"/>
      <c r="AC3284" s="72"/>
      <c r="AD3284" s="72"/>
      <c r="AE3284" s="72"/>
      <c r="AF3284" s="72"/>
      <c r="AG3284" s="72"/>
      <c r="AH3284" s="72"/>
      <c r="AI3284" s="72"/>
      <c r="AJ3284" s="72"/>
      <c r="AK3284" s="72"/>
    </row>
    <row r="3285" ht="14.25" customHeight="1">
      <c r="A3285" s="78">
        <v>3282.0</v>
      </c>
      <c r="C3285" s="78" t="str">
        <f>VLOOKUP(G3285,[1]Macrodata_CCF!$A$3:$D$55,4,FALSE)</f>
        <v>#ERROR!</v>
      </c>
      <c r="E3285" s="79" t="str">
        <f>VLOOKUP(G3285,[1]Macrodata_CCF!$A$3:$B$55,2,FALSE)</f>
        <v>#ERROR!</v>
      </c>
      <c r="F3285" s="78">
        <v>0.0</v>
      </c>
      <c r="G3285" s="80">
        <v>30.0</v>
      </c>
      <c r="H3285" s="81">
        <v>350930.0</v>
      </c>
      <c r="I3285" s="81">
        <v>900000.0</v>
      </c>
      <c r="J3285" s="81">
        <v>427800.0</v>
      </c>
      <c r="K3285" s="81">
        <v>900000.0</v>
      </c>
      <c r="L3285" s="82">
        <v>0.1400003642522811</v>
      </c>
      <c r="N3285" s="83">
        <f t="shared" si="1"/>
        <v>0.1400003643</v>
      </c>
      <c r="O3285" s="83">
        <f t="shared" si="2"/>
        <v>0.1400003643</v>
      </c>
      <c r="Q3285" s="83">
        <f t="shared" si="3"/>
        <v>0.6100777778</v>
      </c>
      <c r="R3285" s="83">
        <f t="shared" si="4"/>
        <v>0.1400003643</v>
      </c>
      <c r="S3285" s="83" t="b">
        <f t="shared" si="5"/>
        <v>0</v>
      </c>
      <c r="T3285" s="72"/>
      <c r="U3285" s="72"/>
      <c r="V3285" s="72"/>
      <c r="W3285" s="72"/>
      <c r="X3285" s="72"/>
      <c r="Y3285" s="72"/>
      <c r="Z3285" s="72"/>
      <c r="AA3285" s="72"/>
      <c r="AB3285" s="72"/>
      <c r="AC3285" s="72"/>
      <c r="AD3285" s="72"/>
      <c r="AE3285" s="72"/>
      <c r="AF3285" s="72"/>
      <c r="AG3285" s="72"/>
      <c r="AH3285" s="72"/>
      <c r="AI3285" s="72"/>
      <c r="AJ3285" s="72"/>
      <c r="AK3285" s="72"/>
    </row>
    <row r="3286" ht="14.25" customHeight="1">
      <c r="A3286" s="78">
        <v>3283.0</v>
      </c>
      <c r="C3286" s="78" t="str">
        <f>VLOOKUP(G3286,[1]Macrodata_CCF!$A$3:$D$55,4,FALSE)</f>
        <v>#ERROR!</v>
      </c>
      <c r="E3286" s="79" t="str">
        <f>VLOOKUP(G3286,[1]Macrodata_CCF!$A$3:$B$55,2,FALSE)</f>
        <v>#ERROR!</v>
      </c>
      <c r="F3286" s="78">
        <v>0.0</v>
      </c>
      <c r="G3286" s="80">
        <v>27.0</v>
      </c>
      <c r="H3286" s="81">
        <v>0.0</v>
      </c>
      <c r="I3286" s="81">
        <v>410000.0</v>
      </c>
      <c r="J3286" s="81">
        <v>65600.0</v>
      </c>
      <c r="K3286" s="81">
        <v>656000.0</v>
      </c>
      <c r="L3286" s="82">
        <v>0.16</v>
      </c>
      <c r="N3286" s="83">
        <f t="shared" si="1"/>
        <v>0.16</v>
      </c>
      <c r="O3286" s="83">
        <f t="shared" si="2"/>
        <v>0.16</v>
      </c>
      <c r="Q3286" s="83">
        <f t="shared" si="3"/>
        <v>1</v>
      </c>
      <c r="R3286" s="83">
        <f t="shared" si="4"/>
        <v>0.16</v>
      </c>
      <c r="S3286" s="83" t="b">
        <f t="shared" si="5"/>
        <v>0</v>
      </c>
      <c r="T3286" s="72"/>
      <c r="U3286" s="72"/>
      <c r="V3286" s="72"/>
      <c r="W3286" s="72"/>
      <c r="X3286" s="72"/>
      <c r="Y3286" s="72"/>
      <c r="Z3286" s="72"/>
      <c r="AA3286" s="72"/>
      <c r="AB3286" s="72"/>
      <c r="AC3286" s="72"/>
      <c r="AD3286" s="72"/>
      <c r="AE3286" s="72"/>
      <c r="AF3286" s="72"/>
      <c r="AG3286" s="72"/>
      <c r="AH3286" s="72"/>
      <c r="AI3286" s="72"/>
      <c r="AJ3286" s="72"/>
      <c r="AK3286" s="72"/>
    </row>
    <row r="3287" ht="14.25" customHeight="1">
      <c r="A3287" s="78">
        <v>3284.0</v>
      </c>
      <c r="C3287" s="78" t="str">
        <f>VLOOKUP(G3287,[1]Macrodata_CCF!$A$3:$D$55,4,FALSE)</f>
        <v>#ERROR!</v>
      </c>
      <c r="E3287" s="79" t="str">
        <f>VLOOKUP(G3287,[1]Macrodata_CCF!$A$3:$B$55,2,FALSE)</f>
        <v>#ERROR!</v>
      </c>
      <c r="F3287" s="78">
        <v>1.0</v>
      </c>
      <c r="G3287" s="80">
        <v>6.0</v>
      </c>
      <c r="H3287" s="81">
        <v>0.0</v>
      </c>
      <c r="I3287" s="81">
        <v>440000.0</v>
      </c>
      <c r="J3287" s="81">
        <v>215600.0</v>
      </c>
      <c r="K3287" s="81">
        <v>440000.0</v>
      </c>
      <c r="L3287" s="82">
        <v>0.49</v>
      </c>
      <c r="N3287" s="83">
        <f t="shared" si="1"/>
        <v>0.49</v>
      </c>
      <c r="O3287" s="83">
        <f t="shared" si="2"/>
        <v>0.49</v>
      </c>
      <c r="Q3287" s="83">
        <f t="shared" si="3"/>
        <v>1</v>
      </c>
      <c r="R3287" s="83">
        <f t="shared" si="4"/>
        <v>0.49</v>
      </c>
      <c r="S3287" s="83" t="b">
        <f t="shared" si="5"/>
        <v>0</v>
      </c>
      <c r="T3287" s="72"/>
      <c r="U3287" s="72"/>
      <c r="V3287" s="72"/>
      <c r="W3287" s="72"/>
      <c r="X3287" s="72"/>
      <c r="Y3287" s="72"/>
      <c r="Z3287" s="72"/>
      <c r="AA3287" s="72"/>
      <c r="AB3287" s="72"/>
      <c r="AC3287" s="72"/>
      <c r="AD3287" s="72"/>
      <c r="AE3287" s="72"/>
      <c r="AF3287" s="72"/>
      <c r="AG3287" s="72"/>
      <c r="AH3287" s="72"/>
      <c r="AI3287" s="72"/>
      <c r="AJ3287" s="72"/>
      <c r="AK3287" s="72"/>
    </row>
    <row r="3288" ht="14.25" customHeight="1">
      <c r="A3288" s="78">
        <v>3285.0</v>
      </c>
      <c r="C3288" s="78" t="str">
        <f>VLOOKUP(G3288,[1]Macrodata_CCF!$A$3:$D$55,4,FALSE)</f>
        <v>#ERROR!</v>
      </c>
      <c r="E3288" s="79" t="str">
        <f>VLOOKUP(G3288,[1]Macrodata_CCF!$A$3:$B$55,2,FALSE)</f>
        <v>#ERROR!</v>
      </c>
      <c r="F3288" s="78">
        <v>0.0</v>
      </c>
      <c r="G3288" s="80">
        <v>31.0</v>
      </c>
      <c r="H3288" s="81">
        <v>74915.0</v>
      </c>
      <c r="I3288" s="81">
        <v>730000.0</v>
      </c>
      <c r="J3288" s="81">
        <v>0.0</v>
      </c>
      <c r="K3288" s="81">
        <v>730000.0</v>
      </c>
      <c r="L3288" s="82">
        <v>-0.1143592052939695</v>
      </c>
      <c r="N3288" s="83">
        <f t="shared" si="1"/>
        <v>-0.1143592053</v>
      </c>
      <c r="O3288" s="83">
        <f t="shared" si="2"/>
        <v>0</v>
      </c>
      <c r="Q3288" s="83">
        <f t="shared" si="3"/>
        <v>0.8973767123</v>
      </c>
      <c r="R3288" s="83">
        <f t="shared" si="4"/>
        <v>-0.1143592053</v>
      </c>
      <c r="S3288" s="83" t="b">
        <f t="shared" si="5"/>
        <v>0</v>
      </c>
      <c r="T3288" s="72"/>
      <c r="U3288" s="72"/>
      <c r="V3288" s="72"/>
      <c r="W3288" s="72"/>
      <c r="X3288" s="72"/>
      <c r="Y3288" s="72"/>
      <c r="Z3288" s="72"/>
      <c r="AA3288" s="72"/>
      <c r="AB3288" s="72"/>
      <c r="AC3288" s="72"/>
      <c r="AD3288" s="72"/>
      <c r="AE3288" s="72"/>
      <c r="AF3288" s="72"/>
      <c r="AG3288" s="72"/>
      <c r="AH3288" s="72"/>
      <c r="AI3288" s="72"/>
      <c r="AJ3288" s="72"/>
      <c r="AK3288" s="72"/>
    </row>
    <row r="3289" ht="14.25" customHeight="1">
      <c r="A3289" s="78">
        <v>3286.0</v>
      </c>
      <c r="C3289" s="78" t="str">
        <f>VLOOKUP(G3289,[1]Macrodata_CCF!$A$3:$D$55,4,FALSE)</f>
        <v>#ERROR!</v>
      </c>
      <c r="E3289" s="79" t="str">
        <f>VLOOKUP(G3289,[1]Macrodata_CCF!$A$3:$B$55,2,FALSE)</f>
        <v>#ERROR!</v>
      </c>
      <c r="F3289" s="78">
        <v>0.0</v>
      </c>
      <c r="G3289" s="80">
        <v>19.0</v>
      </c>
      <c r="H3289" s="81">
        <v>174240.0</v>
      </c>
      <c r="I3289" s="81">
        <v>180000.0</v>
      </c>
      <c r="J3289" s="81">
        <v>175275.0</v>
      </c>
      <c r="K3289" s="81">
        <v>180000.0</v>
      </c>
      <c r="L3289" s="82">
        <v>0.1796875</v>
      </c>
      <c r="N3289" s="83">
        <f t="shared" si="1"/>
        <v>0.1796875</v>
      </c>
      <c r="O3289" s="83">
        <f t="shared" si="2"/>
        <v>0.1796875</v>
      </c>
      <c r="Q3289" s="83">
        <f t="shared" si="3"/>
        <v>0.032</v>
      </c>
      <c r="R3289" s="83">
        <f t="shared" si="4"/>
        <v>0.00575</v>
      </c>
      <c r="S3289" s="83" t="b">
        <f t="shared" si="5"/>
        <v>0</v>
      </c>
      <c r="T3289" s="72"/>
      <c r="U3289" s="72"/>
      <c r="V3289" s="72"/>
      <c r="W3289" s="72"/>
      <c r="X3289" s="72"/>
      <c r="Y3289" s="72"/>
      <c r="Z3289" s="72"/>
      <c r="AA3289" s="72"/>
      <c r="AB3289" s="72"/>
      <c r="AC3289" s="72"/>
      <c r="AD3289" s="72"/>
      <c r="AE3289" s="72"/>
      <c r="AF3289" s="72"/>
      <c r="AG3289" s="72"/>
      <c r="AH3289" s="72"/>
      <c r="AI3289" s="72"/>
      <c r="AJ3289" s="72"/>
      <c r="AK3289" s="72"/>
    </row>
    <row r="3290" ht="14.25" customHeight="1">
      <c r="A3290" s="78">
        <v>3287.0</v>
      </c>
      <c r="C3290" s="78" t="str">
        <f>VLOOKUP(G3290,[1]Macrodata_CCF!$A$3:$D$55,4,FALSE)</f>
        <v>#ERROR!</v>
      </c>
      <c r="E3290" s="79" t="str">
        <f>VLOOKUP(G3290,[1]Macrodata_CCF!$A$3:$B$55,2,FALSE)</f>
        <v>#ERROR!</v>
      </c>
      <c r="F3290" s="78">
        <v>0.0</v>
      </c>
      <c r="G3290" s="80">
        <v>36.0</v>
      </c>
      <c r="H3290" s="81">
        <v>44990.0</v>
      </c>
      <c r="I3290" s="81">
        <v>180000.0</v>
      </c>
      <c r="J3290" s="81">
        <v>67940.0</v>
      </c>
      <c r="K3290" s="81">
        <v>180000.0</v>
      </c>
      <c r="L3290" s="82">
        <v>0.169987408340123</v>
      </c>
      <c r="N3290" s="83">
        <f t="shared" si="1"/>
        <v>0.1699874083</v>
      </c>
      <c r="O3290" s="83">
        <f t="shared" si="2"/>
        <v>0.1699874083</v>
      </c>
      <c r="Q3290" s="83">
        <f t="shared" si="3"/>
        <v>0.7500555556</v>
      </c>
      <c r="R3290" s="83">
        <f t="shared" si="4"/>
        <v>0.1699874083</v>
      </c>
      <c r="S3290" s="83" t="b">
        <f t="shared" si="5"/>
        <v>0</v>
      </c>
      <c r="T3290" s="72"/>
      <c r="U3290" s="72"/>
      <c r="V3290" s="72"/>
      <c r="W3290" s="72"/>
      <c r="X3290" s="72"/>
      <c r="Y3290" s="72"/>
      <c r="Z3290" s="72"/>
      <c r="AA3290" s="72"/>
      <c r="AB3290" s="72"/>
      <c r="AC3290" s="72"/>
      <c r="AD3290" s="72"/>
      <c r="AE3290" s="72"/>
      <c r="AF3290" s="72"/>
      <c r="AG3290" s="72"/>
      <c r="AH3290" s="72"/>
      <c r="AI3290" s="72"/>
      <c r="AJ3290" s="72"/>
      <c r="AK3290" s="72"/>
    </row>
    <row r="3291" ht="14.25" customHeight="1">
      <c r="A3291" s="78">
        <v>3288.0</v>
      </c>
      <c r="C3291" s="78" t="str">
        <f>VLOOKUP(G3291,[1]Macrodata_CCF!$A$3:$D$55,4,FALSE)</f>
        <v>#ERROR!</v>
      </c>
      <c r="E3291" s="79" t="str">
        <f>VLOOKUP(G3291,[1]Macrodata_CCF!$A$3:$B$55,2,FALSE)</f>
        <v>#ERROR!</v>
      </c>
      <c r="F3291" s="78">
        <v>0.0</v>
      </c>
      <c r="G3291" s="80">
        <v>21.0</v>
      </c>
      <c r="H3291" s="81">
        <v>520210.0</v>
      </c>
      <c r="I3291" s="81">
        <v>700000.0</v>
      </c>
      <c r="J3291" s="81">
        <v>547180.0</v>
      </c>
      <c r="K3291" s="81">
        <v>700000.0</v>
      </c>
      <c r="L3291" s="82">
        <v>0.1500083430669114</v>
      </c>
      <c r="N3291" s="83">
        <f t="shared" si="1"/>
        <v>0.1500083431</v>
      </c>
      <c r="O3291" s="83">
        <f t="shared" si="2"/>
        <v>0.1500083431</v>
      </c>
      <c r="Q3291" s="83">
        <f t="shared" si="3"/>
        <v>0.2568428571</v>
      </c>
      <c r="R3291" s="83">
        <f t="shared" si="4"/>
        <v>0.1500083431</v>
      </c>
      <c r="S3291" s="83" t="b">
        <f t="shared" si="5"/>
        <v>0</v>
      </c>
      <c r="T3291" s="72"/>
      <c r="U3291" s="72"/>
      <c r="V3291" s="72"/>
      <c r="W3291" s="72"/>
      <c r="X3291" s="72"/>
      <c r="Y3291" s="72"/>
      <c r="Z3291" s="72"/>
      <c r="AA3291" s="72"/>
      <c r="AB3291" s="72"/>
      <c r="AC3291" s="72"/>
      <c r="AD3291" s="72"/>
      <c r="AE3291" s="72"/>
      <c r="AF3291" s="72"/>
      <c r="AG3291" s="72"/>
      <c r="AH3291" s="72"/>
      <c r="AI3291" s="72"/>
      <c r="AJ3291" s="72"/>
      <c r="AK3291" s="72"/>
    </row>
    <row r="3292" ht="14.25" customHeight="1">
      <c r="A3292" s="78">
        <v>3289.0</v>
      </c>
      <c r="C3292" s="78" t="str">
        <f>VLOOKUP(G3292,[1]Macrodata_CCF!$A$3:$D$55,4,FALSE)</f>
        <v>#ERROR!</v>
      </c>
      <c r="E3292" s="79" t="str">
        <f>VLOOKUP(G3292,[1]Macrodata_CCF!$A$3:$B$55,2,FALSE)</f>
        <v>#ERROR!</v>
      </c>
      <c r="F3292" s="78">
        <v>0.0</v>
      </c>
      <c r="G3292" s="80">
        <v>35.0</v>
      </c>
      <c r="H3292" s="81">
        <v>164170.0</v>
      </c>
      <c r="I3292" s="81">
        <v>220000.0</v>
      </c>
      <c r="J3292" s="81">
        <v>171985.0</v>
      </c>
      <c r="K3292" s="81">
        <v>220000.0</v>
      </c>
      <c r="L3292" s="82">
        <v>0.1399785061794734</v>
      </c>
      <c r="N3292" s="83">
        <f t="shared" si="1"/>
        <v>0.1399785062</v>
      </c>
      <c r="O3292" s="83">
        <f t="shared" si="2"/>
        <v>0.1399785062</v>
      </c>
      <c r="Q3292" s="83">
        <f t="shared" si="3"/>
        <v>0.2537727273</v>
      </c>
      <c r="R3292" s="83">
        <f t="shared" si="4"/>
        <v>0.1399785062</v>
      </c>
      <c r="S3292" s="83" t="b">
        <f t="shared" si="5"/>
        <v>0</v>
      </c>
      <c r="T3292" s="72"/>
      <c r="U3292" s="72"/>
      <c r="V3292" s="72"/>
      <c r="W3292" s="72"/>
      <c r="X3292" s="72"/>
      <c r="Y3292" s="72"/>
      <c r="Z3292" s="72"/>
      <c r="AA3292" s="72"/>
      <c r="AB3292" s="72"/>
      <c r="AC3292" s="72"/>
      <c r="AD3292" s="72"/>
      <c r="AE3292" s="72"/>
      <c r="AF3292" s="72"/>
      <c r="AG3292" s="72"/>
      <c r="AH3292" s="72"/>
      <c r="AI3292" s="72"/>
      <c r="AJ3292" s="72"/>
      <c r="AK3292" s="72"/>
    </row>
    <row r="3293" ht="14.25" customHeight="1">
      <c r="A3293" s="78">
        <v>3290.0</v>
      </c>
      <c r="C3293" s="78" t="str">
        <f>VLOOKUP(G3293,[1]Macrodata_CCF!$A$3:$D$55,4,FALSE)</f>
        <v>#ERROR!</v>
      </c>
      <c r="E3293" s="79" t="str">
        <f>VLOOKUP(G3293,[1]Macrodata_CCF!$A$3:$B$55,2,FALSE)</f>
        <v>#ERROR!</v>
      </c>
      <c r="F3293" s="78">
        <v>0.0</v>
      </c>
      <c r="G3293" s="80">
        <v>32.0</v>
      </c>
      <c r="H3293" s="81">
        <v>0.0</v>
      </c>
      <c r="I3293" s="81">
        <v>490000.0</v>
      </c>
      <c r="J3293" s="81">
        <v>93100.0</v>
      </c>
      <c r="K3293" s="81">
        <v>637000.0</v>
      </c>
      <c r="L3293" s="82">
        <v>0.19</v>
      </c>
      <c r="N3293" s="83">
        <f t="shared" si="1"/>
        <v>0.19</v>
      </c>
      <c r="O3293" s="83">
        <f t="shared" si="2"/>
        <v>0.19</v>
      </c>
      <c r="Q3293" s="83">
        <f t="shared" si="3"/>
        <v>1</v>
      </c>
      <c r="R3293" s="83">
        <f t="shared" si="4"/>
        <v>0.19</v>
      </c>
      <c r="S3293" s="83" t="b">
        <f t="shared" si="5"/>
        <v>0</v>
      </c>
      <c r="T3293" s="72"/>
      <c r="U3293" s="72"/>
      <c r="V3293" s="72"/>
      <c r="W3293" s="72"/>
      <c r="X3293" s="72"/>
      <c r="Y3293" s="72"/>
      <c r="Z3293" s="72"/>
      <c r="AA3293" s="72"/>
      <c r="AB3293" s="72"/>
      <c r="AC3293" s="72"/>
      <c r="AD3293" s="72"/>
      <c r="AE3293" s="72"/>
      <c r="AF3293" s="72"/>
      <c r="AG3293" s="72"/>
      <c r="AH3293" s="72"/>
      <c r="AI3293" s="72"/>
      <c r="AJ3293" s="72"/>
      <c r="AK3293" s="72"/>
    </row>
    <row r="3294" ht="14.25" customHeight="1">
      <c r="A3294" s="78">
        <v>3291.0</v>
      </c>
      <c r="C3294" s="78" t="str">
        <f>VLOOKUP(G3294,[1]Macrodata_CCF!$A$3:$D$55,4,FALSE)</f>
        <v>#ERROR!</v>
      </c>
      <c r="E3294" s="79" t="str">
        <f>VLOOKUP(G3294,[1]Macrodata_CCF!$A$3:$B$55,2,FALSE)</f>
        <v>#ERROR!</v>
      </c>
      <c r="F3294" s="78">
        <v>0.0</v>
      </c>
      <c r="G3294" s="80">
        <v>38.0</v>
      </c>
      <c r="H3294" s="81">
        <v>202090.0</v>
      </c>
      <c r="I3294" s="81">
        <v>210000.0</v>
      </c>
      <c r="J3294" s="81">
        <v>202325.0</v>
      </c>
      <c r="K3294" s="81">
        <v>210000.0</v>
      </c>
      <c r="L3294" s="82">
        <v>0.02970922882427307</v>
      </c>
      <c r="N3294" s="83">
        <f t="shared" si="1"/>
        <v>0.02970922882</v>
      </c>
      <c r="O3294" s="83">
        <f t="shared" si="2"/>
        <v>0.02970922882</v>
      </c>
      <c r="Q3294" s="83">
        <f t="shared" si="3"/>
        <v>0.03766666667</v>
      </c>
      <c r="R3294" s="83">
        <f t="shared" si="4"/>
        <v>0.001119047619</v>
      </c>
      <c r="S3294" s="83" t="b">
        <f t="shared" si="5"/>
        <v>0</v>
      </c>
      <c r="T3294" s="72"/>
      <c r="U3294" s="72"/>
      <c r="V3294" s="72"/>
      <c r="W3294" s="72"/>
      <c r="X3294" s="72"/>
      <c r="Y3294" s="72"/>
      <c r="Z3294" s="72"/>
      <c r="AA3294" s="72"/>
      <c r="AB3294" s="72"/>
      <c r="AC3294" s="72"/>
      <c r="AD3294" s="72"/>
      <c r="AE3294" s="72"/>
      <c r="AF3294" s="72"/>
      <c r="AG3294" s="72"/>
      <c r="AH3294" s="72"/>
      <c r="AI3294" s="72"/>
      <c r="AJ3294" s="72"/>
      <c r="AK3294" s="72"/>
    </row>
    <row r="3295" ht="14.25" customHeight="1">
      <c r="A3295" s="78">
        <v>3292.0</v>
      </c>
      <c r="C3295" s="78" t="str">
        <f>VLOOKUP(G3295,[1]Macrodata_CCF!$A$3:$D$55,4,FALSE)</f>
        <v>#ERROR!</v>
      </c>
      <c r="E3295" s="79" t="str">
        <f>VLOOKUP(G3295,[1]Macrodata_CCF!$A$3:$B$55,2,FALSE)</f>
        <v>#ERROR!</v>
      </c>
      <c r="F3295" s="78">
        <v>0.0</v>
      </c>
      <c r="G3295" s="80">
        <v>44.0</v>
      </c>
      <c r="H3295" s="81">
        <v>107960.0</v>
      </c>
      <c r="I3295" s="81">
        <v>960000.0</v>
      </c>
      <c r="J3295" s="81">
        <v>269850.0</v>
      </c>
      <c r="K3295" s="81">
        <v>960000.0</v>
      </c>
      <c r="L3295" s="82">
        <v>0.1900028167691658</v>
      </c>
      <c r="N3295" s="83">
        <f t="shared" si="1"/>
        <v>0.1900028168</v>
      </c>
      <c r="O3295" s="83">
        <f t="shared" si="2"/>
        <v>0.1900028168</v>
      </c>
      <c r="Q3295" s="83">
        <f t="shared" si="3"/>
        <v>0.8875416667</v>
      </c>
      <c r="R3295" s="83">
        <f t="shared" si="4"/>
        <v>0.1900028168</v>
      </c>
      <c r="S3295" s="83" t="b">
        <f t="shared" si="5"/>
        <v>0</v>
      </c>
      <c r="T3295" s="72"/>
      <c r="U3295" s="72"/>
      <c r="V3295" s="72"/>
      <c r="W3295" s="72"/>
      <c r="X3295" s="72"/>
      <c r="Y3295" s="72"/>
      <c r="Z3295" s="72"/>
      <c r="AA3295" s="72"/>
      <c r="AB3295" s="72"/>
      <c r="AC3295" s="72"/>
      <c r="AD3295" s="72"/>
      <c r="AE3295" s="72"/>
      <c r="AF3295" s="72"/>
      <c r="AG3295" s="72"/>
      <c r="AH3295" s="72"/>
      <c r="AI3295" s="72"/>
      <c r="AJ3295" s="72"/>
      <c r="AK3295" s="72"/>
    </row>
    <row r="3296" ht="14.25" customHeight="1">
      <c r="A3296" s="78">
        <v>3293.0</v>
      </c>
      <c r="C3296" s="78" t="str">
        <f>VLOOKUP(G3296,[1]Macrodata_CCF!$A$3:$D$55,4,FALSE)</f>
        <v>#ERROR!</v>
      </c>
      <c r="E3296" s="79" t="str">
        <f>VLOOKUP(G3296,[1]Macrodata_CCF!$A$3:$B$55,2,FALSE)</f>
        <v>#ERROR!</v>
      </c>
      <c r="F3296" s="78">
        <v>0.0</v>
      </c>
      <c r="G3296" s="80">
        <v>21.0</v>
      </c>
      <c r="H3296" s="81">
        <v>36615.0</v>
      </c>
      <c r="I3296" s="81">
        <v>40000.0</v>
      </c>
      <c r="J3296" s="81">
        <v>37190.0</v>
      </c>
      <c r="K3296" s="81">
        <v>40000.0</v>
      </c>
      <c r="L3296" s="82">
        <v>0.1698670605612999</v>
      </c>
      <c r="N3296" s="83">
        <f t="shared" si="1"/>
        <v>0.1698670606</v>
      </c>
      <c r="O3296" s="83">
        <f t="shared" si="2"/>
        <v>0.1698670606</v>
      </c>
      <c r="Q3296" s="83">
        <f t="shared" si="3"/>
        <v>0.084625</v>
      </c>
      <c r="R3296" s="83">
        <f t="shared" si="4"/>
        <v>0.014375</v>
      </c>
      <c r="S3296" s="83" t="b">
        <f t="shared" si="5"/>
        <v>0</v>
      </c>
      <c r="T3296" s="72"/>
      <c r="U3296" s="72"/>
      <c r="V3296" s="72"/>
      <c r="W3296" s="72"/>
      <c r="X3296" s="72"/>
      <c r="Y3296" s="72"/>
      <c r="Z3296" s="72"/>
      <c r="AA3296" s="72"/>
      <c r="AB3296" s="72"/>
      <c r="AC3296" s="72"/>
      <c r="AD3296" s="72"/>
      <c r="AE3296" s="72"/>
      <c r="AF3296" s="72"/>
      <c r="AG3296" s="72"/>
      <c r="AH3296" s="72"/>
      <c r="AI3296" s="72"/>
      <c r="AJ3296" s="72"/>
      <c r="AK3296" s="72"/>
    </row>
    <row r="3297" ht="14.25" customHeight="1">
      <c r="A3297" s="78">
        <v>3294.0</v>
      </c>
      <c r="C3297" s="78" t="str">
        <f>VLOOKUP(G3297,[1]Macrodata_CCF!$A$3:$D$55,4,FALSE)</f>
        <v>#ERROR!</v>
      </c>
      <c r="E3297" s="79" t="str">
        <f>VLOOKUP(G3297,[1]Macrodata_CCF!$A$3:$B$55,2,FALSE)</f>
        <v>#ERROR!</v>
      </c>
      <c r="F3297" s="78">
        <v>1.0</v>
      </c>
      <c r="G3297" s="80">
        <v>11.0</v>
      </c>
      <c r="H3297" s="81">
        <v>231165.0</v>
      </c>
      <c r="I3297" s="81">
        <v>260000.0</v>
      </c>
      <c r="J3297" s="81">
        <v>247890.0</v>
      </c>
      <c r="K3297" s="81">
        <v>390000.0</v>
      </c>
      <c r="L3297" s="82">
        <v>0.5800242760534073</v>
      </c>
      <c r="N3297" s="83">
        <f t="shared" si="1"/>
        <v>0.5800242761</v>
      </c>
      <c r="O3297" s="83">
        <f t="shared" si="2"/>
        <v>0.5800242761</v>
      </c>
      <c r="Q3297" s="83">
        <f t="shared" si="3"/>
        <v>0.1109038462</v>
      </c>
      <c r="R3297" s="83">
        <f t="shared" si="4"/>
        <v>0.5800242761</v>
      </c>
      <c r="S3297" s="83" t="b">
        <f t="shared" si="5"/>
        <v>0</v>
      </c>
      <c r="T3297" s="72"/>
      <c r="U3297" s="72"/>
      <c r="V3297" s="72"/>
      <c r="W3297" s="72"/>
      <c r="X3297" s="72"/>
      <c r="Y3297" s="72"/>
      <c r="Z3297" s="72"/>
      <c r="AA3297" s="72"/>
      <c r="AB3297" s="72"/>
      <c r="AC3297" s="72"/>
      <c r="AD3297" s="72"/>
      <c r="AE3297" s="72"/>
      <c r="AF3297" s="72"/>
      <c r="AG3297" s="72"/>
      <c r="AH3297" s="72"/>
      <c r="AI3297" s="72"/>
      <c r="AJ3297" s="72"/>
      <c r="AK3297" s="72"/>
    </row>
    <row r="3298" ht="14.25" customHeight="1">
      <c r="A3298" s="78">
        <v>3295.0</v>
      </c>
      <c r="C3298" s="78" t="str">
        <f>VLOOKUP(G3298,[1]Macrodata_CCF!$A$3:$D$55,4,FALSE)</f>
        <v>#ERROR!</v>
      </c>
      <c r="E3298" s="79" t="str">
        <f>VLOOKUP(G3298,[1]Macrodata_CCF!$A$3:$B$55,2,FALSE)</f>
        <v>#ERROR!</v>
      </c>
      <c r="F3298" s="78">
        <v>0.0</v>
      </c>
      <c r="G3298" s="80">
        <v>37.0</v>
      </c>
      <c r="H3298" s="81">
        <v>0.0</v>
      </c>
      <c r="I3298" s="81">
        <v>810000.0</v>
      </c>
      <c r="J3298" s="81">
        <v>56700.0</v>
      </c>
      <c r="K3298" s="81">
        <v>810000.0</v>
      </c>
      <c r="L3298" s="82">
        <v>0.07</v>
      </c>
      <c r="N3298" s="83">
        <f t="shared" si="1"/>
        <v>0.07</v>
      </c>
      <c r="O3298" s="83">
        <f t="shared" si="2"/>
        <v>0.07</v>
      </c>
      <c r="Q3298" s="83">
        <f t="shared" si="3"/>
        <v>1</v>
      </c>
      <c r="R3298" s="83">
        <f t="shared" si="4"/>
        <v>0.07</v>
      </c>
      <c r="S3298" s="83" t="b">
        <f t="shared" si="5"/>
        <v>0</v>
      </c>
      <c r="T3298" s="72"/>
      <c r="U3298" s="72"/>
      <c r="V3298" s="72"/>
      <c r="W3298" s="72"/>
      <c r="X3298" s="72"/>
      <c r="Y3298" s="72"/>
      <c r="Z3298" s="72"/>
      <c r="AA3298" s="72"/>
      <c r="AB3298" s="72"/>
      <c r="AC3298" s="72"/>
      <c r="AD3298" s="72"/>
      <c r="AE3298" s="72"/>
      <c r="AF3298" s="72"/>
      <c r="AG3298" s="72"/>
      <c r="AH3298" s="72"/>
      <c r="AI3298" s="72"/>
      <c r="AJ3298" s="72"/>
      <c r="AK3298" s="72"/>
    </row>
    <row r="3299" ht="14.25" customHeight="1">
      <c r="A3299" s="78">
        <v>3296.0</v>
      </c>
      <c r="C3299" s="78" t="str">
        <f>VLOOKUP(G3299,[1]Macrodata_CCF!$A$3:$D$55,4,FALSE)</f>
        <v>#ERROR!</v>
      </c>
      <c r="E3299" s="79" t="str">
        <f>VLOOKUP(G3299,[1]Macrodata_CCF!$A$3:$B$55,2,FALSE)</f>
        <v>#ERROR!</v>
      </c>
      <c r="F3299" s="78">
        <v>0.0</v>
      </c>
      <c r="G3299" s="80">
        <v>17.0</v>
      </c>
      <c r="H3299" s="81">
        <v>15235.0</v>
      </c>
      <c r="I3299" s="81">
        <v>40000.0</v>
      </c>
      <c r="J3299" s="81">
        <v>12760.0</v>
      </c>
      <c r="K3299" s="81">
        <v>40000.0</v>
      </c>
      <c r="L3299" s="82">
        <v>-0.09993943064809206</v>
      </c>
      <c r="N3299" s="83">
        <f t="shared" si="1"/>
        <v>-0.09993943065</v>
      </c>
      <c r="O3299" s="83">
        <f t="shared" si="2"/>
        <v>0</v>
      </c>
      <c r="Q3299" s="83">
        <f t="shared" si="3"/>
        <v>0.619125</v>
      </c>
      <c r="R3299" s="83">
        <f t="shared" si="4"/>
        <v>-0.09993943065</v>
      </c>
      <c r="S3299" s="83" t="b">
        <f t="shared" si="5"/>
        <v>0</v>
      </c>
      <c r="T3299" s="72"/>
      <c r="U3299" s="72"/>
      <c r="V3299" s="72"/>
      <c r="W3299" s="72"/>
      <c r="X3299" s="72"/>
      <c r="Y3299" s="72"/>
      <c r="Z3299" s="72"/>
      <c r="AA3299" s="72"/>
      <c r="AB3299" s="72"/>
      <c r="AC3299" s="72"/>
      <c r="AD3299" s="72"/>
      <c r="AE3299" s="72"/>
      <c r="AF3299" s="72"/>
      <c r="AG3299" s="72"/>
      <c r="AH3299" s="72"/>
      <c r="AI3299" s="72"/>
      <c r="AJ3299" s="72"/>
      <c r="AK3299" s="72"/>
    </row>
    <row r="3300" ht="14.25" customHeight="1">
      <c r="A3300" s="78">
        <v>3297.0</v>
      </c>
      <c r="C3300" s="78" t="str">
        <f>VLOOKUP(G3300,[1]Macrodata_CCF!$A$3:$D$55,4,FALSE)</f>
        <v>#ERROR!</v>
      </c>
      <c r="E3300" s="79" t="str">
        <f>VLOOKUP(G3300,[1]Macrodata_CCF!$A$3:$B$55,2,FALSE)</f>
        <v>#ERROR!</v>
      </c>
      <c r="F3300" s="78">
        <v>0.0</v>
      </c>
      <c r="G3300" s="80">
        <v>11.0</v>
      </c>
      <c r="H3300" s="81">
        <v>65205.0</v>
      </c>
      <c r="I3300" s="81">
        <v>170000.0</v>
      </c>
      <c r="J3300" s="81">
        <v>84070.0</v>
      </c>
      <c r="K3300" s="81">
        <v>170000.0</v>
      </c>
      <c r="L3300" s="82">
        <v>0.1800181306360036</v>
      </c>
      <c r="N3300" s="83">
        <f t="shared" si="1"/>
        <v>0.1800181306</v>
      </c>
      <c r="O3300" s="83">
        <f t="shared" si="2"/>
        <v>0.1800181306</v>
      </c>
      <c r="Q3300" s="83">
        <f t="shared" si="3"/>
        <v>0.6164411765</v>
      </c>
      <c r="R3300" s="83">
        <f t="shared" si="4"/>
        <v>0.1800181306</v>
      </c>
      <c r="S3300" s="83" t="b">
        <f t="shared" si="5"/>
        <v>0</v>
      </c>
      <c r="T3300" s="72"/>
      <c r="U3300" s="72"/>
      <c r="V3300" s="72"/>
      <c r="W3300" s="72"/>
      <c r="X3300" s="72"/>
      <c r="Y3300" s="72"/>
      <c r="Z3300" s="72"/>
      <c r="AA3300" s="72"/>
      <c r="AB3300" s="72"/>
      <c r="AC3300" s="72"/>
      <c r="AD3300" s="72"/>
      <c r="AE3300" s="72"/>
      <c r="AF3300" s="72"/>
      <c r="AG3300" s="72"/>
      <c r="AH3300" s="72"/>
      <c r="AI3300" s="72"/>
      <c r="AJ3300" s="72"/>
      <c r="AK3300" s="72"/>
    </row>
    <row r="3301" ht="14.25" customHeight="1">
      <c r="A3301" s="78">
        <v>3298.0</v>
      </c>
      <c r="C3301" s="78" t="str">
        <f>VLOOKUP(G3301,[1]Macrodata_CCF!$A$3:$D$55,4,FALSE)</f>
        <v>#ERROR!</v>
      </c>
      <c r="E3301" s="79" t="str">
        <f>VLOOKUP(G3301,[1]Macrodata_CCF!$A$3:$B$55,2,FALSE)</f>
        <v>#ERROR!</v>
      </c>
      <c r="F3301" s="78">
        <v>0.0</v>
      </c>
      <c r="G3301" s="80">
        <v>10.0</v>
      </c>
      <c r="H3301" s="81">
        <v>0.0</v>
      </c>
      <c r="I3301" s="81">
        <v>660000.0</v>
      </c>
      <c r="J3301" s="81">
        <v>165000.0</v>
      </c>
      <c r="K3301" s="81">
        <v>660000.0</v>
      </c>
      <c r="L3301" s="82">
        <v>0.25</v>
      </c>
      <c r="N3301" s="83">
        <f t="shared" si="1"/>
        <v>0.25</v>
      </c>
      <c r="O3301" s="83">
        <f t="shared" si="2"/>
        <v>0.25</v>
      </c>
      <c r="Q3301" s="83">
        <f t="shared" si="3"/>
        <v>1</v>
      </c>
      <c r="R3301" s="83">
        <f t="shared" si="4"/>
        <v>0.25</v>
      </c>
      <c r="S3301" s="83" t="b">
        <f t="shared" si="5"/>
        <v>0</v>
      </c>
      <c r="T3301" s="72"/>
      <c r="U3301" s="72"/>
      <c r="V3301" s="72"/>
      <c r="W3301" s="72"/>
      <c r="X3301" s="72"/>
      <c r="Y3301" s="72"/>
      <c r="Z3301" s="72"/>
      <c r="AA3301" s="72"/>
      <c r="AB3301" s="72"/>
      <c r="AC3301" s="72"/>
      <c r="AD3301" s="72"/>
      <c r="AE3301" s="72"/>
      <c r="AF3301" s="72"/>
      <c r="AG3301" s="72"/>
      <c r="AH3301" s="72"/>
      <c r="AI3301" s="72"/>
      <c r="AJ3301" s="72"/>
      <c r="AK3301" s="72"/>
    </row>
    <row r="3302" ht="14.25" customHeight="1">
      <c r="A3302" s="78">
        <v>3299.0</v>
      </c>
      <c r="C3302" s="78" t="str">
        <f>VLOOKUP(G3302,[1]Macrodata_CCF!$A$3:$D$55,4,FALSE)</f>
        <v>#ERROR!</v>
      </c>
      <c r="E3302" s="79" t="str">
        <f>VLOOKUP(G3302,[1]Macrodata_CCF!$A$3:$B$55,2,FALSE)</f>
        <v>#ERROR!</v>
      </c>
      <c r="F3302" s="78">
        <v>0.0</v>
      </c>
      <c r="G3302" s="80">
        <v>4.0</v>
      </c>
      <c r="H3302" s="81">
        <v>117330.0</v>
      </c>
      <c r="I3302" s="81">
        <v>280000.0</v>
      </c>
      <c r="J3302" s="81">
        <v>166130.0</v>
      </c>
      <c r="K3302" s="81">
        <v>280000.0</v>
      </c>
      <c r="L3302" s="82">
        <v>0.299993852584988</v>
      </c>
      <c r="N3302" s="83">
        <f t="shared" si="1"/>
        <v>0.2999938526</v>
      </c>
      <c r="O3302" s="83">
        <f t="shared" si="2"/>
        <v>0.2999938526</v>
      </c>
      <c r="Q3302" s="83">
        <f t="shared" si="3"/>
        <v>0.5809642857</v>
      </c>
      <c r="R3302" s="83">
        <f t="shared" si="4"/>
        <v>0.2999938526</v>
      </c>
      <c r="S3302" s="83" t="b">
        <f t="shared" si="5"/>
        <v>0</v>
      </c>
      <c r="T3302" s="72"/>
      <c r="U3302" s="72"/>
      <c r="V3302" s="72"/>
      <c r="W3302" s="72"/>
      <c r="X3302" s="72"/>
      <c r="Y3302" s="72"/>
      <c r="Z3302" s="72"/>
      <c r="AA3302" s="72"/>
      <c r="AB3302" s="72"/>
      <c r="AC3302" s="72"/>
      <c r="AD3302" s="72"/>
      <c r="AE3302" s="72"/>
      <c r="AF3302" s="72"/>
      <c r="AG3302" s="72"/>
      <c r="AH3302" s="72"/>
      <c r="AI3302" s="72"/>
      <c r="AJ3302" s="72"/>
      <c r="AK3302" s="72"/>
    </row>
    <row r="3303" ht="14.25" customHeight="1">
      <c r="A3303" s="78">
        <v>3300.0</v>
      </c>
      <c r="C3303" s="78" t="str">
        <f>VLOOKUP(G3303,[1]Macrodata_CCF!$A$3:$D$55,4,FALSE)</f>
        <v>#ERROR!</v>
      </c>
      <c r="E3303" s="79" t="str">
        <f>VLOOKUP(G3303,[1]Macrodata_CCF!$A$3:$B$55,2,FALSE)</f>
        <v>#ERROR!</v>
      </c>
      <c r="F3303" s="78">
        <v>0.0</v>
      </c>
      <c r="G3303" s="80">
        <v>52.0</v>
      </c>
      <c r="H3303" s="81">
        <v>364965.0</v>
      </c>
      <c r="I3303" s="81">
        <v>580000.0</v>
      </c>
      <c r="J3303" s="81">
        <v>395070.0</v>
      </c>
      <c r="K3303" s="81">
        <v>580000.0</v>
      </c>
      <c r="L3303" s="82">
        <v>0.1400004650405748</v>
      </c>
      <c r="N3303" s="83">
        <f t="shared" si="1"/>
        <v>0.140000465</v>
      </c>
      <c r="O3303" s="83">
        <f t="shared" si="2"/>
        <v>0.140000465</v>
      </c>
      <c r="Q3303" s="83">
        <f t="shared" si="3"/>
        <v>0.37075</v>
      </c>
      <c r="R3303" s="83">
        <f t="shared" si="4"/>
        <v>0.140000465</v>
      </c>
      <c r="S3303" s="83" t="b">
        <f t="shared" si="5"/>
        <v>0</v>
      </c>
      <c r="T3303" s="72"/>
      <c r="U3303" s="72"/>
      <c r="V3303" s="72"/>
      <c r="W3303" s="72"/>
      <c r="X3303" s="72"/>
      <c r="Y3303" s="72"/>
      <c r="Z3303" s="72"/>
      <c r="AA3303" s="72"/>
      <c r="AB3303" s="72"/>
      <c r="AC3303" s="72"/>
      <c r="AD3303" s="72"/>
      <c r="AE3303" s="72"/>
      <c r="AF3303" s="72"/>
      <c r="AG3303" s="72"/>
      <c r="AH3303" s="72"/>
      <c r="AI3303" s="72"/>
      <c r="AJ3303" s="72"/>
      <c r="AK3303" s="72"/>
    </row>
    <row r="3304" ht="14.25" customHeight="1">
      <c r="A3304" s="78">
        <v>3301.0</v>
      </c>
      <c r="C3304" s="78" t="str">
        <f>VLOOKUP(G3304,[1]Macrodata_CCF!$A$3:$D$55,4,FALSE)</f>
        <v>#ERROR!</v>
      </c>
      <c r="E3304" s="79" t="str">
        <f>VLOOKUP(G3304,[1]Macrodata_CCF!$A$3:$B$55,2,FALSE)</f>
        <v>#ERROR!</v>
      </c>
      <c r="F3304" s="78">
        <v>0.0</v>
      </c>
      <c r="G3304" s="80">
        <v>5.0</v>
      </c>
      <c r="H3304" s="81">
        <v>456115.0</v>
      </c>
      <c r="I3304" s="81">
        <v>520000.0</v>
      </c>
      <c r="J3304" s="81">
        <v>530400.0</v>
      </c>
      <c r="K3304" s="81">
        <v>520000.0</v>
      </c>
      <c r="L3304" s="82">
        <v>1.162792517805432</v>
      </c>
      <c r="N3304" s="83">
        <f t="shared" si="1"/>
        <v>1.162792518</v>
      </c>
      <c r="O3304" s="83">
        <f t="shared" si="2"/>
        <v>1</v>
      </c>
      <c r="Q3304" s="83">
        <f t="shared" si="3"/>
        <v>0.1228557692</v>
      </c>
      <c r="R3304" s="83">
        <f t="shared" si="4"/>
        <v>1.162792518</v>
      </c>
      <c r="S3304" s="83" t="b">
        <f t="shared" si="5"/>
        <v>0</v>
      </c>
      <c r="T3304" s="72"/>
      <c r="U3304" s="72"/>
      <c r="V3304" s="72"/>
      <c r="W3304" s="72"/>
      <c r="X3304" s="72"/>
      <c r="Y3304" s="72"/>
      <c r="Z3304" s="72"/>
      <c r="AA3304" s="72"/>
      <c r="AB3304" s="72"/>
      <c r="AC3304" s="72"/>
      <c r="AD3304" s="72"/>
      <c r="AE3304" s="72"/>
      <c r="AF3304" s="72"/>
      <c r="AG3304" s="72"/>
      <c r="AH3304" s="72"/>
      <c r="AI3304" s="72"/>
      <c r="AJ3304" s="72"/>
      <c r="AK3304" s="72"/>
    </row>
    <row r="3305" ht="14.25" customHeight="1">
      <c r="A3305" s="78">
        <v>3302.0</v>
      </c>
      <c r="C3305" s="78" t="str">
        <f>VLOOKUP(G3305,[1]Macrodata_CCF!$A$3:$D$55,4,FALSE)</f>
        <v>#ERROR!</v>
      </c>
      <c r="E3305" s="79" t="str">
        <f>VLOOKUP(G3305,[1]Macrodata_CCF!$A$3:$B$55,2,FALSE)</f>
        <v>#ERROR!</v>
      </c>
      <c r="F3305" s="78">
        <v>0.0</v>
      </c>
      <c r="G3305" s="80">
        <v>47.0</v>
      </c>
      <c r="H3305" s="81">
        <v>716405.0</v>
      </c>
      <c r="I3305" s="81">
        <v>730000.0</v>
      </c>
      <c r="J3305" s="81">
        <v>718445.0</v>
      </c>
      <c r="K3305" s="81">
        <v>730000.0</v>
      </c>
      <c r="L3305" s="82">
        <v>0.1500551673409342</v>
      </c>
      <c r="N3305" s="83">
        <f t="shared" si="1"/>
        <v>0.1500551673</v>
      </c>
      <c r="O3305" s="83">
        <f t="shared" si="2"/>
        <v>0.1500551673</v>
      </c>
      <c r="Q3305" s="83">
        <f t="shared" si="3"/>
        <v>0.01862328767</v>
      </c>
      <c r="R3305" s="83">
        <f t="shared" si="4"/>
        <v>0.002794520548</v>
      </c>
      <c r="S3305" s="83" t="b">
        <f t="shared" si="5"/>
        <v>0</v>
      </c>
      <c r="T3305" s="72"/>
      <c r="U3305" s="72"/>
      <c r="V3305" s="72"/>
      <c r="W3305" s="72"/>
      <c r="X3305" s="72"/>
      <c r="Y3305" s="72"/>
      <c r="Z3305" s="72"/>
      <c r="AA3305" s="72"/>
      <c r="AB3305" s="72"/>
      <c r="AC3305" s="72"/>
      <c r="AD3305" s="72"/>
      <c r="AE3305" s="72"/>
      <c r="AF3305" s="72"/>
      <c r="AG3305" s="72"/>
      <c r="AH3305" s="72"/>
      <c r="AI3305" s="72"/>
      <c r="AJ3305" s="72"/>
      <c r="AK3305" s="72"/>
    </row>
    <row r="3306" ht="14.25" customHeight="1">
      <c r="A3306" s="78">
        <v>3303.0</v>
      </c>
      <c r="C3306" s="78" t="str">
        <f>VLOOKUP(G3306,[1]Macrodata_CCF!$A$3:$D$55,4,FALSE)</f>
        <v>#ERROR!</v>
      </c>
      <c r="E3306" s="79" t="str">
        <f>VLOOKUP(G3306,[1]Macrodata_CCF!$A$3:$B$55,2,FALSE)</f>
        <v>#ERROR!</v>
      </c>
      <c r="F3306" s="78">
        <v>0.0</v>
      </c>
      <c r="G3306" s="80">
        <v>44.0</v>
      </c>
      <c r="H3306" s="81">
        <v>22855.0</v>
      </c>
      <c r="I3306" s="81">
        <v>190000.0</v>
      </c>
      <c r="J3306" s="81">
        <v>46255.0</v>
      </c>
      <c r="K3306" s="81">
        <v>190000.0</v>
      </c>
      <c r="L3306" s="82">
        <v>0.139998205151216</v>
      </c>
      <c r="N3306" s="83">
        <f t="shared" si="1"/>
        <v>0.1399982052</v>
      </c>
      <c r="O3306" s="83">
        <f t="shared" si="2"/>
        <v>0.1399982052</v>
      </c>
      <c r="Q3306" s="83">
        <f t="shared" si="3"/>
        <v>0.8797105263</v>
      </c>
      <c r="R3306" s="83">
        <f t="shared" si="4"/>
        <v>0.1399982052</v>
      </c>
      <c r="S3306" s="83" t="b">
        <f t="shared" si="5"/>
        <v>0</v>
      </c>
      <c r="T3306" s="72"/>
      <c r="U3306" s="72"/>
      <c r="V3306" s="72"/>
      <c r="W3306" s="72"/>
      <c r="X3306" s="72"/>
      <c r="Y3306" s="72"/>
      <c r="Z3306" s="72"/>
      <c r="AA3306" s="72"/>
      <c r="AB3306" s="72"/>
      <c r="AC3306" s="72"/>
      <c r="AD3306" s="72"/>
      <c r="AE3306" s="72"/>
      <c r="AF3306" s="72"/>
      <c r="AG3306" s="72"/>
      <c r="AH3306" s="72"/>
      <c r="AI3306" s="72"/>
      <c r="AJ3306" s="72"/>
      <c r="AK3306" s="72"/>
    </row>
    <row r="3307" ht="14.25" customHeight="1">
      <c r="A3307" s="78">
        <v>3304.0</v>
      </c>
      <c r="C3307" s="78" t="str">
        <f>VLOOKUP(G3307,[1]Macrodata_CCF!$A$3:$D$55,4,FALSE)</f>
        <v>#ERROR!</v>
      </c>
      <c r="E3307" s="79" t="str">
        <f>VLOOKUP(G3307,[1]Macrodata_CCF!$A$3:$B$55,2,FALSE)</f>
        <v>#ERROR!</v>
      </c>
      <c r="F3307" s="78">
        <v>0.0</v>
      </c>
      <c r="G3307" s="80">
        <v>45.0</v>
      </c>
      <c r="H3307" s="81">
        <v>243255.0</v>
      </c>
      <c r="I3307" s="81">
        <v>650000.0</v>
      </c>
      <c r="J3307" s="81">
        <v>1109620.0</v>
      </c>
      <c r="K3307" s="81">
        <v>1300000.0</v>
      </c>
      <c r="L3307" s="82">
        <v>2.12999545169578</v>
      </c>
      <c r="N3307" s="83">
        <f t="shared" si="1"/>
        <v>2.129995452</v>
      </c>
      <c r="O3307" s="83">
        <f t="shared" si="2"/>
        <v>1</v>
      </c>
      <c r="Q3307" s="83">
        <f t="shared" si="3"/>
        <v>0.6257615385</v>
      </c>
      <c r="R3307" s="83">
        <f t="shared" si="4"/>
        <v>2.129995452</v>
      </c>
      <c r="S3307" s="83" t="b">
        <f t="shared" si="5"/>
        <v>0</v>
      </c>
      <c r="T3307" s="72"/>
      <c r="U3307" s="72"/>
      <c r="V3307" s="72"/>
      <c r="W3307" s="72"/>
      <c r="X3307" s="72"/>
      <c r="Y3307" s="72"/>
      <c r="Z3307" s="72"/>
      <c r="AA3307" s="72"/>
      <c r="AB3307" s="72"/>
      <c r="AC3307" s="72"/>
      <c r="AD3307" s="72"/>
      <c r="AE3307" s="72"/>
      <c r="AF3307" s="72"/>
      <c r="AG3307" s="72"/>
      <c r="AH3307" s="72"/>
      <c r="AI3307" s="72"/>
      <c r="AJ3307" s="72"/>
      <c r="AK3307" s="72"/>
    </row>
    <row r="3308" ht="14.25" customHeight="1">
      <c r="A3308" s="78">
        <v>3305.0</v>
      </c>
      <c r="C3308" s="78" t="str">
        <f>VLOOKUP(G3308,[1]Macrodata_CCF!$A$3:$D$55,4,FALSE)</f>
        <v>#ERROR!</v>
      </c>
      <c r="E3308" s="79" t="str">
        <f>VLOOKUP(G3308,[1]Macrodata_CCF!$A$3:$B$55,2,FALSE)</f>
        <v>#ERROR!</v>
      </c>
      <c r="F3308" s="78">
        <v>0.0</v>
      </c>
      <c r="G3308" s="80">
        <v>36.0</v>
      </c>
      <c r="H3308" s="81">
        <v>0.0</v>
      </c>
      <c r="I3308" s="81">
        <v>20000.0</v>
      </c>
      <c r="J3308" s="81">
        <v>3800.0</v>
      </c>
      <c r="K3308" s="81">
        <v>20000.0</v>
      </c>
      <c r="L3308" s="82">
        <v>0.19</v>
      </c>
      <c r="N3308" s="83">
        <f t="shared" si="1"/>
        <v>0.19</v>
      </c>
      <c r="O3308" s="83">
        <f t="shared" si="2"/>
        <v>0.19</v>
      </c>
      <c r="Q3308" s="83">
        <f t="shared" si="3"/>
        <v>1</v>
      </c>
      <c r="R3308" s="83">
        <f t="shared" si="4"/>
        <v>0.19</v>
      </c>
      <c r="S3308" s="83" t="b">
        <f t="shared" si="5"/>
        <v>0</v>
      </c>
      <c r="T3308" s="72"/>
      <c r="U3308" s="72"/>
      <c r="V3308" s="72"/>
      <c r="W3308" s="72"/>
      <c r="X3308" s="72"/>
      <c r="Y3308" s="72"/>
      <c r="Z3308" s="72"/>
      <c r="AA3308" s="72"/>
      <c r="AB3308" s="72"/>
      <c r="AC3308" s="72"/>
      <c r="AD3308" s="72"/>
      <c r="AE3308" s="72"/>
      <c r="AF3308" s="72"/>
      <c r="AG3308" s="72"/>
      <c r="AH3308" s="72"/>
      <c r="AI3308" s="72"/>
      <c r="AJ3308" s="72"/>
      <c r="AK3308" s="72"/>
    </row>
    <row r="3309" ht="14.25" customHeight="1">
      <c r="A3309" s="78">
        <v>3306.0</v>
      </c>
      <c r="C3309" s="78" t="str">
        <f>VLOOKUP(G3309,[1]Macrodata_CCF!$A$3:$D$55,4,FALSE)</f>
        <v>#ERROR!</v>
      </c>
      <c r="E3309" s="79" t="str">
        <f>VLOOKUP(G3309,[1]Macrodata_CCF!$A$3:$B$55,2,FALSE)</f>
        <v>#ERROR!</v>
      </c>
      <c r="F3309" s="78">
        <v>0.0</v>
      </c>
      <c r="G3309" s="80">
        <v>1.0</v>
      </c>
      <c r="H3309" s="81">
        <v>76265.0</v>
      </c>
      <c r="I3309" s="81">
        <v>590000.0</v>
      </c>
      <c r="J3309" s="81">
        <v>209835.0</v>
      </c>
      <c r="K3309" s="81">
        <v>590000.0</v>
      </c>
      <c r="L3309" s="82">
        <v>0.2599978588182623</v>
      </c>
      <c r="N3309" s="83">
        <f t="shared" si="1"/>
        <v>0.2599978588</v>
      </c>
      <c r="O3309" s="83">
        <f t="shared" si="2"/>
        <v>0.2599978588</v>
      </c>
      <c r="Q3309" s="83">
        <f t="shared" si="3"/>
        <v>0.8707372881</v>
      </c>
      <c r="R3309" s="83">
        <f t="shared" si="4"/>
        <v>0.2599978588</v>
      </c>
      <c r="S3309" s="83" t="b">
        <f t="shared" si="5"/>
        <v>0</v>
      </c>
      <c r="T3309" s="72"/>
      <c r="U3309" s="72"/>
      <c r="V3309" s="72"/>
      <c r="W3309" s="72"/>
      <c r="X3309" s="72"/>
      <c r="Y3309" s="72"/>
      <c r="Z3309" s="72"/>
      <c r="AA3309" s="72"/>
      <c r="AB3309" s="72"/>
      <c r="AC3309" s="72"/>
      <c r="AD3309" s="72"/>
      <c r="AE3309" s="72"/>
      <c r="AF3309" s="72"/>
      <c r="AG3309" s="72"/>
      <c r="AH3309" s="72"/>
      <c r="AI3309" s="72"/>
      <c r="AJ3309" s="72"/>
      <c r="AK3309" s="72"/>
    </row>
    <row r="3310" ht="14.25" customHeight="1">
      <c r="A3310" s="78">
        <v>3307.0</v>
      </c>
      <c r="C3310" s="78" t="str">
        <f>VLOOKUP(G3310,[1]Macrodata_CCF!$A$3:$D$55,4,FALSE)</f>
        <v>#ERROR!</v>
      </c>
      <c r="E3310" s="79" t="str">
        <f>VLOOKUP(G3310,[1]Macrodata_CCF!$A$3:$B$55,2,FALSE)</f>
        <v>#ERROR!</v>
      </c>
      <c r="F3310" s="78">
        <v>0.0</v>
      </c>
      <c r="G3310" s="80">
        <v>8.0</v>
      </c>
      <c r="H3310" s="81">
        <v>92025.0</v>
      </c>
      <c r="I3310" s="81">
        <v>850000.0</v>
      </c>
      <c r="J3310" s="81">
        <v>349735.0</v>
      </c>
      <c r="K3310" s="81">
        <v>1530000.0</v>
      </c>
      <c r="L3310" s="82">
        <v>0.3399980210429104</v>
      </c>
      <c r="N3310" s="83">
        <f t="shared" si="1"/>
        <v>0.339998021</v>
      </c>
      <c r="O3310" s="83">
        <f t="shared" si="2"/>
        <v>0.339998021</v>
      </c>
      <c r="Q3310" s="83">
        <f t="shared" si="3"/>
        <v>0.8917352941</v>
      </c>
      <c r="R3310" s="83">
        <f t="shared" si="4"/>
        <v>0.339998021</v>
      </c>
      <c r="S3310" s="83" t="b">
        <f t="shared" si="5"/>
        <v>0</v>
      </c>
      <c r="T3310" s="72"/>
      <c r="U3310" s="72"/>
      <c r="V3310" s="72"/>
      <c r="W3310" s="72"/>
      <c r="X3310" s="72"/>
      <c r="Y3310" s="72"/>
      <c r="Z3310" s="72"/>
      <c r="AA3310" s="72"/>
      <c r="AB3310" s="72"/>
      <c r="AC3310" s="72"/>
      <c r="AD3310" s="72"/>
      <c r="AE3310" s="72"/>
      <c r="AF3310" s="72"/>
      <c r="AG3310" s="72"/>
      <c r="AH3310" s="72"/>
      <c r="AI3310" s="72"/>
      <c r="AJ3310" s="72"/>
      <c r="AK3310" s="72"/>
    </row>
    <row r="3311" ht="14.25" customHeight="1">
      <c r="A3311" s="78">
        <v>3308.0</v>
      </c>
      <c r="C3311" s="78" t="str">
        <f>VLOOKUP(G3311,[1]Macrodata_CCF!$A$3:$D$55,4,FALSE)</f>
        <v>#ERROR!</v>
      </c>
      <c r="E3311" s="79" t="str">
        <f>VLOOKUP(G3311,[1]Macrodata_CCF!$A$3:$B$55,2,FALSE)</f>
        <v>#ERROR!</v>
      </c>
      <c r="F3311" s="78">
        <v>0.0</v>
      </c>
      <c r="G3311" s="80">
        <v>13.0</v>
      </c>
      <c r="H3311" s="81">
        <v>371690.0</v>
      </c>
      <c r="I3311" s="81">
        <v>450000.0</v>
      </c>
      <c r="J3311" s="81">
        <v>385005.0</v>
      </c>
      <c r="K3311" s="81">
        <v>450000.0</v>
      </c>
      <c r="L3311" s="82">
        <v>0.1700293704507726</v>
      </c>
      <c r="N3311" s="83">
        <f t="shared" si="1"/>
        <v>0.1700293705</v>
      </c>
      <c r="O3311" s="83">
        <f t="shared" si="2"/>
        <v>0.1700293705</v>
      </c>
      <c r="Q3311" s="83">
        <f t="shared" si="3"/>
        <v>0.1740222222</v>
      </c>
      <c r="R3311" s="83">
        <f t="shared" si="4"/>
        <v>0.1700293705</v>
      </c>
      <c r="S3311" s="83" t="b">
        <f t="shared" si="5"/>
        <v>0</v>
      </c>
      <c r="T3311" s="72"/>
      <c r="U3311" s="72"/>
      <c r="V3311" s="72"/>
      <c r="W3311" s="72"/>
      <c r="X3311" s="72"/>
      <c r="Y3311" s="72"/>
      <c r="Z3311" s="72"/>
      <c r="AA3311" s="72"/>
      <c r="AB3311" s="72"/>
      <c r="AC3311" s="72"/>
      <c r="AD3311" s="72"/>
      <c r="AE3311" s="72"/>
      <c r="AF3311" s="72"/>
      <c r="AG3311" s="72"/>
      <c r="AH3311" s="72"/>
      <c r="AI3311" s="72"/>
      <c r="AJ3311" s="72"/>
      <c r="AK3311" s="72"/>
    </row>
    <row r="3312" ht="14.25" customHeight="1">
      <c r="A3312" s="78">
        <v>3309.0</v>
      </c>
      <c r="C3312" s="78" t="str">
        <f>VLOOKUP(G3312,[1]Macrodata_CCF!$A$3:$D$55,4,FALSE)</f>
        <v>#ERROR!</v>
      </c>
      <c r="E3312" s="79" t="str">
        <f>VLOOKUP(G3312,[1]Macrodata_CCF!$A$3:$B$55,2,FALSE)</f>
        <v>#ERROR!</v>
      </c>
      <c r="F3312" s="78">
        <v>0.0</v>
      </c>
      <c r="G3312" s="80">
        <v>49.0</v>
      </c>
      <c r="H3312" s="81">
        <v>273175.0</v>
      </c>
      <c r="I3312" s="81">
        <v>890000.0</v>
      </c>
      <c r="J3312" s="81">
        <v>304015.0</v>
      </c>
      <c r="K3312" s="81">
        <v>890000.0</v>
      </c>
      <c r="L3312" s="82">
        <v>0.04999797349329226</v>
      </c>
      <c r="N3312" s="83">
        <f t="shared" si="1"/>
        <v>0.04999797349</v>
      </c>
      <c r="O3312" s="83">
        <f t="shared" si="2"/>
        <v>0.04999797349</v>
      </c>
      <c r="Q3312" s="83">
        <f t="shared" si="3"/>
        <v>0.6930617978</v>
      </c>
      <c r="R3312" s="83">
        <f t="shared" si="4"/>
        <v>0.04999797349</v>
      </c>
      <c r="S3312" s="83" t="b">
        <f t="shared" si="5"/>
        <v>0</v>
      </c>
      <c r="T3312" s="72"/>
      <c r="U3312" s="72"/>
      <c r="V3312" s="72"/>
      <c r="W3312" s="72"/>
      <c r="X3312" s="72"/>
      <c r="Y3312" s="72"/>
      <c r="Z3312" s="72"/>
      <c r="AA3312" s="72"/>
      <c r="AB3312" s="72"/>
      <c r="AC3312" s="72"/>
      <c r="AD3312" s="72"/>
      <c r="AE3312" s="72"/>
      <c r="AF3312" s="72"/>
      <c r="AG3312" s="72"/>
      <c r="AH3312" s="72"/>
      <c r="AI3312" s="72"/>
      <c r="AJ3312" s="72"/>
      <c r="AK3312" s="72"/>
    </row>
    <row r="3313" ht="14.25" customHeight="1">
      <c r="A3313" s="78">
        <v>3310.0</v>
      </c>
      <c r="C3313" s="78" t="str">
        <f>VLOOKUP(G3313,[1]Macrodata_CCF!$A$3:$D$55,4,FALSE)</f>
        <v>#ERROR!</v>
      </c>
      <c r="E3313" s="79" t="str">
        <f>VLOOKUP(G3313,[1]Macrodata_CCF!$A$3:$B$55,2,FALSE)</f>
        <v>#ERROR!</v>
      </c>
      <c r="F3313" s="78">
        <v>0.0</v>
      </c>
      <c r="G3313" s="80">
        <v>1.0</v>
      </c>
      <c r="H3313" s="81">
        <v>578005.0</v>
      </c>
      <c r="I3313" s="81">
        <v>700000.0</v>
      </c>
      <c r="J3313" s="81">
        <v>626805.0</v>
      </c>
      <c r="K3313" s="81">
        <v>700000.0</v>
      </c>
      <c r="L3313" s="82">
        <v>0.4000163941145129</v>
      </c>
      <c r="N3313" s="83">
        <f t="shared" si="1"/>
        <v>0.4000163941</v>
      </c>
      <c r="O3313" s="83">
        <f t="shared" si="2"/>
        <v>0.4000163941</v>
      </c>
      <c r="Q3313" s="83">
        <f t="shared" si="3"/>
        <v>0.1742785714</v>
      </c>
      <c r="R3313" s="83">
        <f t="shared" si="4"/>
        <v>0.4000163941</v>
      </c>
      <c r="S3313" s="83" t="b">
        <f t="shared" si="5"/>
        <v>0</v>
      </c>
      <c r="T3313" s="72"/>
      <c r="U3313" s="72"/>
      <c r="V3313" s="72"/>
      <c r="W3313" s="72"/>
      <c r="X3313" s="72"/>
      <c r="Y3313" s="72"/>
      <c r="Z3313" s="72"/>
      <c r="AA3313" s="72"/>
      <c r="AB3313" s="72"/>
      <c r="AC3313" s="72"/>
      <c r="AD3313" s="72"/>
      <c r="AE3313" s="72"/>
      <c r="AF3313" s="72"/>
      <c r="AG3313" s="72"/>
      <c r="AH3313" s="72"/>
      <c r="AI3313" s="72"/>
      <c r="AJ3313" s="72"/>
      <c r="AK3313" s="72"/>
    </row>
    <row r="3314" ht="14.25" customHeight="1">
      <c r="A3314" s="78">
        <v>3311.0</v>
      </c>
      <c r="C3314" s="78" t="str">
        <f>VLOOKUP(G3314,[1]Macrodata_CCF!$A$3:$D$55,4,FALSE)</f>
        <v>#ERROR!</v>
      </c>
      <c r="E3314" s="79" t="str">
        <f>VLOOKUP(G3314,[1]Macrodata_CCF!$A$3:$B$55,2,FALSE)</f>
        <v>#ERROR!</v>
      </c>
      <c r="F3314" s="78">
        <v>0.0</v>
      </c>
      <c r="G3314" s="80">
        <v>18.0</v>
      </c>
      <c r="H3314" s="81">
        <v>254020.0</v>
      </c>
      <c r="I3314" s="81">
        <v>480000.0</v>
      </c>
      <c r="J3314" s="81">
        <v>296955.0</v>
      </c>
      <c r="K3314" s="81">
        <v>768000.0</v>
      </c>
      <c r="L3314" s="82">
        <v>0.1899946897955571</v>
      </c>
      <c r="N3314" s="83">
        <f t="shared" si="1"/>
        <v>0.1899946898</v>
      </c>
      <c r="O3314" s="83">
        <f t="shared" si="2"/>
        <v>0.1899946898</v>
      </c>
      <c r="Q3314" s="83">
        <f t="shared" si="3"/>
        <v>0.4707916667</v>
      </c>
      <c r="R3314" s="83">
        <f t="shared" si="4"/>
        <v>0.1899946898</v>
      </c>
      <c r="S3314" s="83" t="b">
        <f t="shared" si="5"/>
        <v>0</v>
      </c>
      <c r="T3314" s="72"/>
      <c r="U3314" s="72"/>
      <c r="V3314" s="72"/>
      <c r="W3314" s="72"/>
      <c r="X3314" s="72"/>
      <c r="Y3314" s="72"/>
      <c r="Z3314" s="72"/>
      <c r="AA3314" s="72"/>
      <c r="AB3314" s="72"/>
      <c r="AC3314" s="72"/>
      <c r="AD3314" s="72"/>
      <c r="AE3314" s="72"/>
      <c r="AF3314" s="72"/>
      <c r="AG3314" s="72"/>
      <c r="AH3314" s="72"/>
      <c r="AI3314" s="72"/>
      <c r="AJ3314" s="72"/>
      <c r="AK3314" s="72"/>
    </row>
    <row r="3315" ht="14.25" customHeight="1">
      <c r="A3315" s="78">
        <v>3312.0</v>
      </c>
      <c r="C3315" s="78" t="str">
        <f>VLOOKUP(G3315,[1]Macrodata_CCF!$A$3:$D$55,4,FALSE)</f>
        <v>#ERROR!</v>
      </c>
      <c r="E3315" s="79" t="str">
        <f>VLOOKUP(G3315,[1]Macrodata_CCF!$A$3:$B$55,2,FALSE)</f>
        <v>#ERROR!</v>
      </c>
      <c r="F3315" s="78">
        <v>0.0</v>
      </c>
      <c r="G3315" s="80">
        <v>10.0</v>
      </c>
      <c r="H3315" s="81">
        <v>0.0</v>
      </c>
      <c r="I3315" s="81">
        <v>970000.0</v>
      </c>
      <c r="J3315" s="81">
        <v>194000.0</v>
      </c>
      <c r="K3315" s="81">
        <v>970000.0</v>
      </c>
      <c r="L3315" s="82">
        <v>0.2</v>
      </c>
      <c r="N3315" s="83">
        <f t="shared" si="1"/>
        <v>0.2</v>
      </c>
      <c r="O3315" s="83">
        <f t="shared" si="2"/>
        <v>0.2</v>
      </c>
      <c r="Q3315" s="83">
        <f t="shared" si="3"/>
        <v>1</v>
      </c>
      <c r="R3315" s="83">
        <f t="shared" si="4"/>
        <v>0.2</v>
      </c>
      <c r="S3315" s="83" t="b">
        <f t="shared" si="5"/>
        <v>0</v>
      </c>
      <c r="T3315" s="72"/>
      <c r="U3315" s="72"/>
      <c r="V3315" s="72"/>
      <c r="W3315" s="72"/>
      <c r="X3315" s="72"/>
      <c r="Y3315" s="72"/>
      <c r="Z3315" s="72"/>
      <c r="AA3315" s="72"/>
      <c r="AB3315" s="72"/>
      <c r="AC3315" s="72"/>
      <c r="AD3315" s="72"/>
      <c r="AE3315" s="72"/>
      <c r="AF3315" s="72"/>
      <c r="AG3315" s="72"/>
      <c r="AH3315" s="72"/>
      <c r="AI3315" s="72"/>
      <c r="AJ3315" s="72"/>
      <c r="AK3315" s="72"/>
    </row>
    <row r="3316" ht="14.25" customHeight="1">
      <c r="A3316" s="78">
        <v>3313.0</v>
      </c>
      <c r="C3316" s="78" t="str">
        <f>VLOOKUP(G3316,[1]Macrodata_CCF!$A$3:$D$55,4,FALSE)</f>
        <v>#ERROR!</v>
      </c>
      <c r="E3316" s="79" t="str">
        <f>VLOOKUP(G3316,[1]Macrodata_CCF!$A$3:$B$55,2,FALSE)</f>
        <v>#ERROR!</v>
      </c>
      <c r="F3316" s="78">
        <v>0.0</v>
      </c>
      <c r="G3316" s="80">
        <v>18.0</v>
      </c>
      <c r="H3316" s="81">
        <v>56030.0</v>
      </c>
      <c r="I3316" s="81">
        <v>490000.0</v>
      </c>
      <c r="J3316" s="81">
        <v>134145.0</v>
      </c>
      <c r="K3316" s="81">
        <v>490000.0</v>
      </c>
      <c r="L3316" s="82">
        <v>0.1800009217226997</v>
      </c>
      <c r="N3316" s="83">
        <f t="shared" si="1"/>
        <v>0.1800009217</v>
      </c>
      <c r="O3316" s="83">
        <f t="shared" si="2"/>
        <v>0.1800009217</v>
      </c>
      <c r="Q3316" s="83">
        <f t="shared" si="3"/>
        <v>0.8856530612</v>
      </c>
      <c r="R3316" s="83">
        <f t="shared" si="4"/>
        <v>0.1800009217</v>
      </c>
      <c r="S3316" s="83" t="b">
        <f t="shared" si="5"/>
        <v>0</v>
      </c>
      <c r="T3316" s="72"/>
      <c r="U3316" s="72"/>
      <c r="V3316" s="72"/>
      <c r="W3316" s="72"/>
      <c r="X3316" s="72"/>
      <c r="Y3316" s="72"/>
      <c r="Z3316" s="72"/>
      <c r="AA3316" s="72"/>
      <c r="AB3316" s="72"/>
      <c r="AC3316" s="72"/>
      <c r="AD3316" s="72"/>
      <c r="AE3316" s="72"/>
      <c r="AF3316" s="72"/>
      <c r="AG3316" s="72"/>
      <c r="AH3316" s="72"/>
      <c r="AI3316" s="72"/>
      <c r="AJ3316" s="72"/>
      <c r="AK3316" s="72"/>
    </row>
    <row r="3317" ht="14.25" customHeight="1">
      <c r="A3317" s="78">
        <v>3314.0</v>
      </c>
      <c r="C3317" s="78" t="str">
        <f>VLOOKUP(G3317,[1]Macrodata_CCF!$A$3:$D$55,4,FALSE)</f>
        <v>#ERROR!</v>
      </c>
      <c r="E3317" s="79" t="str">
        <f>VLOOKUP(G3317,[1]Macrodata_CCF!$A$3:$B$55,2,FALSE)</f>
        <v>#ERROR!</v>
      </c>
      <c r="F3317" s="78">
        <v>0.0</v>
      </c>
      <c r="G3317" s="80">
        <v>5.0</v>
      </c>
      <c r="H3317" s="81">
        <v>529360.0</v>
      </c>
      <c r="I3317" s="81">
        <v>830000.0</v>
      </c>
      <c r="J3317" s="81">
        <v>598505.0</v>
      </c>
      <c r="K3317" s="81">
        <v>830000.0</v>
      </c>
      <c r="L3317" s="82">
        <v>0.2299926822778073</v>
      </c>
      <c r="N3317" s="83">
        <f t="shared" si="1"/>
        <v>0.2299926823</v>
      </c>
      <c r="O3317" s="83">
        <f t="shared" si="2"/>
        <v>0.2299926823</v>
      </c>
      <c r="Q3317" s="83">
        <f t="shared" si="3"/>
        <v>0.3622168675</v>
      </c>
      <c r="R3317" s="83">
        <f t="shared" si="4"/>
        <v>0.2299926823</v>
      </c>
      <c r="S3317" s="83" t="b">
        <f t="shared" si="5"/>
        <v>0</v>
      </c>
      <c r="T3317" s="72"/>
      <c r="U3317" s="72"/>
      <c r="V3317" s="72"/>
      <c r="W3317" s="72"/>
      <c r="X3317" s="72"/>
      <c r="Y3317" s="72"/>
      <c r="Z3317" s="72"/>
      <c r="AA3317" s="72"/>
      <c r="AB3317" s="72"/>
      <c r="AC3317" s="72"/>
      <c r="AD3317" s="72"/>
      <c r="AE3317" s="72"/>
      <c r="AF3317" s="72"/>
      <c r="AG3317" s="72"/>
      <c r="AH3317" s="72"/>
      <c r="AI3317" s="72"/>
      <c r="AJ3317" s="72"/>
      <c r="AK3317" s="72"/>
    </row>
    <row r="3318" ht="14.25" customHeight="1">
      <c r="A3318" s="78">
        <v>3315.0</v>
      </c>
      <c r="C3318" s="78" t="str">
        <f>VLOOKUP(G3318,[1]Macrodata_CCF!$A$3:$D$55,4,FALSE)</f>
        <v>#ERROR!</v>
      </c>
      <c r="E3318" s="79" t="str">
        <f>VLOOKUP(G3318,[1]Macrodata_CCF!$A$3:$B$55,2,FALSE)</f>
        <v>#ERROR!</v>
      </c>
      <c r="F3318" s="78">
        <v>0.0</v>
      </c>
      <c r="G3318" s="80">
        <v>33.0</v>
      </c>
      <c r="H3318" s="81">
        <v>0.0</v>
      </c>
      <c r="I3318" s="81">
        <v>740000.0</v>
      </c>
      <c r="J3318" s="81">
        <v>754800.0</v>
      </c>
      <c r="K3318" s="81">
        <v>740000.0</v>
      </c>
      <c r="L3318" s="82">
        <v>1.02</v>
      </c>
      <c r="N3318" s="83">
        <f t="shared" si="1"/>
        <v>1.02</v>
      </c>
      <c r="O3318" s="83">
        <f t="shared" si="2"/>
        <v>1</v>
      </c>
      <c r="Q3318" s="83">
        <f t="shared" si="3"/>
        <v>1</v>
      </c>
      <c r="R3318" s="83">
        <f t="shared" si="4"/>
        <v>1.02</v>
      </c>
      <c r="S3318" s="83" t="b">
        <f t="shared" si="5"/>
        <v>0</v>
      </c>
      <c r="T3318" s="72"/>
      <c r="U3318" s="72"/>
      <c r="V3318" s="72"/>
      <c r="W3318" s="72"/>
      <c r="X3318" s="72"/>
      <c r="Y3318" s="72"/>
      <c r="Z3318" s="72"/>
      <c r="AA3318" s="72"/>
      <c r="AB3318" s="72"/>
      <c r="AC3318" s="72"/>
      <c r="AD3318" s="72"/>
      <c r="AE3318" s="72"/>
      <c r="AF3318" s="72"/>
      <c r="AG3318" s="72"/>
      <c r="AH3318" s="72"/>
      <c r="AI3318" s="72"/>
      <c r="AJ3318" s="72"/>
      <c r="AK3318" s="72"/>
    </row>
    <row r="3319" ht="14.25" customHeight="1">
      <c r="A3319" s="78">
        <v>3316.0</v>
      </c>
      <c r="C3319" s="78" t="str">
        <f>VLOOKUP(G3319,[1]Macrodata_CCF!$A$3:$D$55,4,FALSE)</f>
        <v>#ERROR!</v>
      </c>
      <c r="E3319" s="79" t="str">
        <f>VLOOKUP(G3319,[1]Macrodata_CCF!$A$3:$B$55,2,FALSE)</f>
        <v>#ERROR!</v>
      </c>
      <c r="F3319" s="78">
        <v>0.0</v>
      </c>
      <c r="G3319" s="80">
        <v>22.0</v>
      </c>
      <c r="H3319" s="81">
        <v>0.0</v>
      </c>
      <c r="I3319" s="81">
        <v>440000.0</v>
      </c>
      <c r="J3319" s="81">
        <v>66000.0</v>
      </c>
      <c r="K3319" s="81">
        <v>440000.0</v>
      </c>
      <c r="L3319" s="82">
        <v>0.15</v>
      </c>
      <c r="N3319" s="83">
        <f t="shared" si="1"/>
        <v>0.15</v>
      </c>
      <c r="O3319" s="83">
        <f t="shared" si="2"/>
        <v>0.15</v>
      </c>
      <c r="Q3319" s="83">
        <f t="shared" si="3"/>
        <v>1</v>
      </c>
      <c r="R3319" s="83">
        <f t="shared" si="4"/>
        <v>0.15</v>
      </c>
      <c r="S3319" s="83" t="b">
        <f t="shared" si="5"/>
        <v>0</v>
      </c>
      <c r="T3319" s="72"/>
      <c r="U3319" s="72"/>
      <c r="V3319" s="72"/>
      <c r="W3319" s="72"/>
      <c r="X3319" s="72"/>
      <c r="Y3319" s="72"/>
      <c r="Z3319" s="72"/>
      <c r="AA3319" s="72"/>
      <c r="AB3319" s="72"/>
      <c r="AC3319" s="72"/>
      <c r="AD3319" s="72"/>
      <c r="AE3319" s="72"/>
      <c r="AF3319" s="72"/>
      <c r="AG3319" s="72"/>
      <c r="AH3319" s="72"/>
      <c r="AI3319" s="72"/>
      <c r="AJ3319" s="72"/>
      <c r="AK3319" s="72"/>
    </row>
    <row r="3320" ht="14.25" customHeight="1">
      <c r="A3320" s="78">
        <v>3317.0</v>
      </c>
      <c r="C3320" s="78" t="str">
        <f>VLOOKUP(G3320,[1]Macrodata_CCF!$A$3:$D$55,4,FALSE)</f>
        <v>#ERROR!</v>
      </c>
      <c r="E3320" s="79" t="str">
        <f>VLOOKUP(G3320,[1]Macrodata_CCF!$A$3:$B$55,2,FALSE)</f>
        <v>#ERROR!</v>
      </c>
      <c r="F3320" s="78">
        <v>0.0</v>
      </c>
      <c r="G3320" s="80">
        <v>44.0</v>
      </c>
      <c r="H3320" s="81">
        <v>94110.0</v>
      </c>
      <c r="I3320" s="81">
        <v>170000.0</v>
      </c>
      <c r="J3320" s="81">
        <v>109290.0</v>
      </c>
      <c r="K3320" s="81">
        <v>170000.0</v>
      </c>
      <c r="L3320" s="82">
        <v>0.2000263539333245</v>
      </c>
      <c r="N3320" s="83">
        <f t="shared" si="1"/>
        <v>0.2000263539</v>
      </c>
      <c r="O3320" s="83">
        <f t="shared" si="2"/>
        <v>0.2000263539</v>
      </c>
      <c r="Q3320" s="83">
        <f t="shared" si="3"/>
        <v>0.4464117647</v>
      </c>
      <c r="R3320" s="83">
        <f t="shared" si="4"/>
        <v>0.2000263539</v>
      </c>
      <c r="S3320" s="83" t="b">
        <f t="shared" si="5"/>
        <v>0</v>
      </c>
      <c r="T3320" s="72"/>
      <c r="U3320" s="72"/>
      <c r="V3320" s="72"/>
      <c r="W3320" s="72"/>
      <c r="X3320" s="72"/>
      <c r="Y3320" s="72"/>
      <c r="Z3320" s="72"/>
      <c r="AA3320" s="72"/>
      <c r="AB3320" s="72"/>
      <c r="AC3320" s="72"/>
      <c r="AD3320" s="72"/>
      <c r="AE3320" s="72"/>
      <c r="AF3320" s="72"/>
      <c r="AG3320" s="72"/>
      <c r="AH3320" s="72"/>
      <c r="AI3320" s="72"/>
      <c r="AJ3320" s="72"/>
      <c r="AK3320" s="72"/>
    </row>
    <row r="3321" ht="14.25" customHeight="1">
      <c r="A3321" s="78">
        <v>3318.0</v>
      </c>
      <c r="C3321" s="78" t="str">
        <f>VLOOKUP(G3321,[1]Macrodata_CCF!$A$3:$D$55,4,FALSE)</f>
        <v>#ERROR!</v>
      </c>
      <c r="E3321" s="79" t="str">
        <f>VLOOKUP(G3321,[1]Macrodata_CCF!$A$3:$B$55,2,FALSE)</f>
        <v>#ERROR!</v>
      </c>
      <c r="F3321" s="78">
        <v>0.0</v>
      </c>
      <c r="G3321" s="80">
        <v>32.0</v>
      </c>
      <c r="H3321" s="81">
        <v>0.0</v>
      </c>
      <c r="I3321" s="81">
        <v>860000.0</v>
      </c>
      <c r="J3321" s="81">
        <v>1578960.0</v>
      </c>
      <c r="K3321" s="81">
        <v>1548000.0</v>
      </c>
      <c r="L3321" s="82">
        <v>1.836</v>
      </c>
      <c r="N3321" s="83">
        <f t="shared" si="1"/>
        <v>1.836</v>
      </c>
      <c r="O3321" s="83">
        <f t="shared" si="2"/>
        <v>1</v>
      </c>
      <c r="Q3321" s="83">
        <f t="shared" si="3"/>
        <v>1</v>
      </c>
      <c r="R3321" s="83">
        <f t="shared" si="4"/>
        <v>1.836</v>
      </c>
      <c r="S3321" s="83" t="b">
        <f t="shared" si="5"/>
        <v>0</v>
      </c>
      <c r="T3321" s="72"/>
      <c r="U3321" s="72"/>
      <c r="V3321" s="72"/>
      <c r="W3321" s="72"/>
      <c r="X3321" s="72"/>
      <c r="Y3321" s="72"/>
      <c r="Z3321" s="72"/>
      <c r="AA3321" s="72"/>
      <c r="AB3321" s="72"/>
      <c r="AC3321" s="72"/>
      <c r="AD3321" s="72"/>
      <c r="AE3321" s="72"/>
      <c r="AF3321" s="72"/>
      <c r="AG3321" s="72"/>
      <c r="AH3321" s="72"/>
      <c r="AI3321" s="72"/>
      <c r="AJ3321" s="72"/>
      <c r="AK3321" s="72"/>
    </row>
    <row r="3322" ht="14.25" customHeight="1">
      <c r="A3322" s="78">
        <v>3319.0</v>
      </c>
      <c r="C3322" s="78" t="str">
        <f>VLOOKUP(G3322,[1]Macrodata_CCF!$A$3:$D$55,4,FALSE)</f>
        <v>#ERROR!</v>
      </c>
      <c r="E3322" s="79" t="str">
        <f>VLOOKUP(G3322,[1]Macrodata_CCF!$A$3:$B$55,2,FALSE)</f>
        <v>#ERROR!</v>
      </c>
      <c r="F3322" s="78">
        <v>0.0</v>
      </c>
      <c r="G3322" s="80">
        <v>45.0</v>
      </c>
      <c r="H3322" s="81">
        <v>195425.0</v>
      </c>
      <c r="I3322" s="81">
        <v>510000.0</v>
      </c>
      <c r="J3322" s="81">
        <v>245755.0</v>
      </c>
      <c r="K3322" s="81">
        <v>510000.0</v>
      </c>
      <c r="L3322" s="82">
        <v>0.1599936422156878</v>
      </c>
      <c r="N3322" s="83">
        <f t="shared" si="1"/>
        <v>0.1599936422</v>
      </c>
      <c r="O3322" s="83">
        <f t="shared" si="2"/>
        <v>0.1599936422</v>
      </c>
      <c r="Q3322" s="83">
        <f t="shared" si="3"/>
        <v>0.6168137255</v>
      </c>
      <c r="R3322" s="83">
        <f t="shared" si="4"/>
        <v>0.1599936422</v>
      </c>
      <c r="S3322" s="83" t="b">
        <f t="shared" si="5"/>
        <v>0</v>
      </c>
      <c r="T3322" s="72"/>
      <c r="U3322" s="72"/>
      <c r="V3322" s="72"/>
      <c r="W3322" s="72"/>
      <c r="X3322" s="72"/>
      <c r="Y3322" s="72"/>
      <c r="Z3322" s="72"/>
      <c r="AA3322" s="72"/>
      <c r="AB3322" s="72"/>
      <c r="AC3322" s="72"/>
      <c r="AD3322" s="72"/>
      <c r="AE3322" s="72"/>
      <c r="AF3322" s="72"/>
      <c r="AG3322" s="72"/>
      <c r="AH3322" s="72"/>
      <c r="AI3322" s="72"/>
      <c r="AJ3322" s="72"/>
      <c r="AK3322" s="72"/>
    </row>
    <row r="3323" ht="14.25" customHeight="1">
      <c r="A3323" s="78">
        <v>3320.0</v>
      </c>
      <c r="C3323" s="78" t="str">
        <f>VLOOKUP(G3323,[1]Macrodata_CCF!$A$3:$D$55,4,FALSE)</f>
        <v>#ERROR!</v>
      </c>
      <c r="E3323" s="79" t="str">
        <f>VLOOKUP(G3323,[1]Macrodata_CCF!$A$3:$B$55,2,FALSE)</f>
        <v>#ERROR!</v>
      </c>
      <c r="F3323" s="78">
        <v>0.0</v>
      </c>
      <c r="G3323" s="80">
        <v>2.0</v>
      </c>
      <c r="H3323" s="81">
        <v>53340.0</v>
      </c>
      <c r="I3323" s="81">
        <v>110000.0</v>
      </c>
      <c r="J3323" s="81">
        <v>74870.0</v>
      </c>
      <c r="K3323" s="81">
        <v>187000.0</v>
      </c>
      <c r="L3323" s="82">
        <v>0.3799858806918461</v>
      </c>
      <c r="N3323" s="83">
        <f t="shared" si="1"/>
        <v>0.3799858807</v>
      </c>
      <c r="O3323" s="83">
        <f t="shared" si="2"/>
        <v>0.3799858807</v>
      </c>
      <c r="Q3323" s="83">
        <f t="shared" si="3"/>
        <v>0.5150909091</v>
      </c>
      <c r="R3323" s="83">
        <f t="shared" si="4"/>
        <v>0.3799858807</v>
      </c>
      <c r="S3323" s="83" t="b">
        <f t="shared" si="5"/>
        <v>0</v>
      </c>
      <c r="T3323" s="72"/>
      <c r="U3323" s="72"/>
      <c r="V3323" s="72"/>
      <c r="W3323" s="72"/>
      <c r="X3323" s="72"/>
      <c r="Y3323" s="72"/>
      <c r="Z3323" s="72"/>
      <c r="AA3323" s="72"/>
      <c r="AB3323" s="72"/>
      <c r="AC3323" s="72"/>
      <c r="AD3323" s="72"/>
      <c r="AE3323" s="72"/>
      <c r="AF3323" s="72"/>
      <c r="AG3323" s="72"/>
      <c r="AH3323" s="72"/>
      <c r="AI3323" s="72"/>
      <c r="AJ3323" s="72"/>
      <c r="AK3323" s="72"/>
    </row>
    <row r="3324" ht="14.25" customHeight="1">
      <c r="A3324" s="78">
        <v>3321.0</v>
      </c>
      <c r="C3324" s="78" t="str">
        <f>VLOOKUP(G3324,[1]Macrodata_CCF!$A$3:$D$55,4,FALSE)</f>
        <v>#ERROR!</v>
      </c>
      <c r="E3324" s="79" t="str">
        <f>VLOOKUP(G3324,[1]Macrodata_CCF!$A$3:$B$55,2,FALSE)</f>
        <v>#ERROR!</v>
      </c>
      <c r="F3324" s="78">
        <v>0.0</v>
      </c>
      <c r="G3324" s="80">
        <v>18.0</v>
      </c>
      <c r="H3324" s="81">
        <v>46460.0</v>
      </c>
      <c r="I3324" s="81">
        <v>560000.0</v>
      </c>
      <c r="J3324" s="81">
        <v>799680.0</v>
      </c>
      <c r="K3324" s="81">
        <v>784000.0</v>
      </c>
      <c r="L3324" s="82">
        <v>1.466721190170191</v>
      </c>
      <c r="N3324" s="83">
        <f t="shared" si="1"/>
        <v>1.46672119</v>
      </c>
      <c r="O3324" s="83">
        <f t="shared" si="2"/>
        <v>1</v>
      </c>
      <c r="Q3324" s="83">
        <f t="shared" si="3"/>
        <v>0.9170357143</v>
      </c>
      <c r="R3324" s="83">
        <f t="shared" si="4"/>
        <v>1.46672119</v>
      </c>
      <c r="S3324" s="83" t="b">
        <f t="shared" si="5"/>
        <v>0</v>
      </c>
      <c r="T3324" s="72"/>
      <c r="U3324" s="72"/>
      <c r="V3324" s="72"/>
      <c r="W3324" s="72"/>
      <c r="X3324" s="72"/>
      <c r="Y3324" s="72"/>
      <c r="Z3324" s="72"/>
      <c r="AA3324" s="72"/>
      <c r="AB3324" s="72"/>
      <c r="AC3324" s="72"/>
      <c r="AD3324" s="72"/>
      <c r="AE3324" s="72"/>
      <c r="AF3324" s="72"/>
      <c r="AG3324" s="72"/>
      <c r="AH3324" s="72"/>
      <c r="AI3324" s="72"/>
      <c r="AJ3324" s="72"/>
      <c r="AK3324" s="72"/>
    </row>
    <row r="3325" ht="14.25" customHeight="1">
      <c r="A3325" s="78">
        <v>3322.0</v>
      </c>
      <c r="C3325" s="78" t="str">
        <f>VLOOKUP(G3325,[1]Macrodata_CCF!$A$3:$D$55,4,FALSE)</f>
        <v>#ERROR!</v>
      </c>
      <c r="E3325" s="79" t="str">
        <f>VLOOKUP(G3325,[1]Macrodata_CCF!$A$3:$B$55,2,FALSE)</f>
        <v>#ERROR!</v>
      </c>
      <c r="F3325" s="78">
        <v>0.0</v>
      </c>
      <c r="G3325" s="80">
        <v>48.0</v>
      </c>
      <c r="H3325" s="81">
        <v>61885.0</v>
      </c>
      <c r="I3325" s="81">
        <v>80000.0</v>
      </c>
      <c r="J3325" s="81">
        <v>65510.0</v>
      </c>
      <c r="K3325" s="81">
        <v>80000.0</v>
      </c>
      <c r="L3325" s="82">
        <v>0.2001104057410985</v>
      </c>
      <c r="N3325" s="83">
        <f t="shared" si="1"/>
        <v>0.2001104057</v>
      </c>
      <c r="O3325" s="83">
        <f t="shared" si="2"/>
        <v>0.2001104057</v>
      </c>
      <c r="Q3325" s="83">
        <f t="shared" si="3"/>
        <v>0.2264375</v>
      </c>
      <c r="R3325" s="83">
        <f t="shared" si="4"/>
        <v>0.2001104057</v>
      </c>
      <c r="S3325" s="83" t="b">
        <f t="shared" si="5"/>
        <v>0</v>
      </c>
      <c r="T3325" s="72"/>
      <c r="U3325" s="72"/>
      <c r="V3325" s="72"/>
      <c r="W3325" s="72"/>
      <c r="X3325" s="72"/>
      <c r="Y3325" s="72"/>
      <c r="Z3325" s="72"/>
      <c r="AA3325" s="72"/>
      <c r="AB3325" s="72"/>
      <c r="AC3325" s="72"/>
      <c r="AD3325" s="72"/>
      <c r="AE3325" s="72"/>
      <c r="AF3325" s="72"/>
      <c r="AG3325" s="72"/>
      <c r="AH3325" s="72"/>
      <c r="AI3325" s="72"/>
      <c r="AJ3325" s="72"/>
      <c r="AK3325" s="72"/>
    </row>
    <row r="3326" ht="14.25" customHeight="1">
      <c r="A3326" s="78">
        <v>3323.0</v>
      </c>
      <c r="C3326" s="78" t="str">
        <f>VLOOKUP(G3326,[1]Macrodata_CCF!$A$3:$D$55,4,FALSE)</f>
        <v>#ERROR!</v>
      </c>
      <c r="E3326" s="79" t="str">
        <f>VLOOKUP(G3326,[1]Macrodata_CCF!$A$3:$B$55,2,FALSE)</f>
        <v>#ERROR!</v>
      </c>
      <c r="F3326" s="78">
        <v>0.0</v>
      </c>
      <c r="G3326" s="80">
        <v>27.0</v>
      </c>
      <c r="H3326" s="81">
        <v>171375.0</v>
      </c>
      <c r="I3326" s="81">
        <v>290000.0</v>
      </c>
      <c r="J3326" s="81">
        <v>193915.0</v>
      </c>
      <c r="K3326" s="81">
        <v>290000.0</v>
      </c>
      <c r="L3326" s="82">
        <v>0.1900105374077977</v>
      </c>
      <c r="N3326" s="83">
        <f t="shared" si="1"/>
        <v>0.1900105374</v>
      </c>
      <c r="O3326" s="83">
        <f t="shared" si="2"/>
        <v>0.1900105374</v>
      </c>
      <c r="Q3326" s="83">
        <f t="shared" si="3"/>
        <v>0.4090517241</v>
      </c>
      <c r="R3326" s="83">
        <f t="shared" si="4"/>
        <v>0.1900105374</v>
      </c>
      <c r="S3326" s="83" t="b">
        <f t="shared" si="5"/>
        <v>0</v>
      </c>
      <c r="T3326" s="72"/>
      <c r="U3326" s="72"/>
      <c r="V3326" s="72"/>
      <c r="W3326" s="72"/>
      <c r="X3326" s="72"/>
      <c r="Y3326" s="72"/>
      <c r="Z3326" s="72"/>
      <c r="AA3326" s="72"/>
      <c r="AB3326" s="72"/>
      <c r="AC3326" s="72"/>
      <c r="AD3326" s="72"/>
      <c r="AE3326" s="72"/>
      <c r="AF3326" s="72"/>
      <c r="AG3326" s="72"/>
      <c r="AH3326" s="72"/>
      <c r="AI3326" s="72"/>
      <c r="AJ3326" s="72"/>
      <c r="AK3326" s="72"/>
    </row>
    <row r="3327" ht="14.25" customHeight="1">
      <c r="A3327" s="78">
        <v>3324.0</v>
      </c>
      <c r="C3327" s="78" t="str">
        <f>VLOOKUP(G3327,[1]Macrodata_CCF!$A$3:$D$55,4,FALSE)</f>
        <v>#ERROR!</v>
      </c>
      <c r="E3327" s="79" t="str">
        <f>VLOOKUP(G3327,[1]Macrodata_CCF!$A$3:$B$55,2,FALSE)</f>
        <v>#ERROR!</v>
      </c>
      <c r="F3327" s="78">
        <v>0.0</v>
      </c>
      <c r="G3327" s="80">
        <v>31.0</v>
      </c>
      <c r="H3327" s="81">
        <v>270560.0</v>
      </c>
      <c r="I3327" s="81">
        <v>870000.0</v>
      </c>
      <c r="J3327" s="81">
        <v>384455.0</v>
      </c>
      <c r="K3327" s="81">
        <v>870000.0</v>
      </c>
      <c r="L3327" s="82">
        <v>0.1900023355131456</v>
      </c>
      <c r="N3327" s="83">
        <f t="shared" si="1"/>
        <v>0.1900023355</v>
      </c>
      <c r="O3327" s="83">
        <f t="shared" si="2"/>
        <v>0.1900023355</v>
      </c>
      <c r="Q3327" s="83">
        <f t="shared" si="3"/>
        <v>0.6890114943</v>
      </c>
      <c r="R3327" s="83">
        <f t="shared" si="4"/>
        <v>0.1900023355</v>
      </c>
      <c r="S3327" s="83" t="b">
        <f t="shared" si="5"/>
        <v>0</v>
      </c>
      <c r="T3327" s="72"/>
      <c r="U3327" s="72"/>
      <c r="V3327" s="72"/>
      <c r="W3327" s="72"/>
      <c r="X3327" s="72"/>
      <c r="Y3327" s="72"/>
      <c r="Z3327" s="72"/>
      <c r="AA3327" s="72"/>
      <c r="AB3327" s="72"/>
      <c r="AC3327" s="72"/>
      <c r="AD3327" s="72"/>
      <c r="AE3327" s="72"/>
      <c r="AF3327" s="72"/>
      <c r="AG3327" s="72"/>
      <c r="AH3327" s="72"/>
      <c r="AI3327" s="72"/>
      <c r="AJ3327" s="72"/>
      <c r="AK3327" s="72"/>
    </row>
    <row r="3328" ht="14.25" customHeight="1">
      <c r="A3328" s="78">
        <v>3325.0</v>
      </c>
      <c r="C3328" s="78" t="str">
        <f>VLOOKUP(G3328,[1]Macrodata_CCF!$A$3:$D$55,4,FALSE)</f>
        <v>#ERROR!</v>
      </c>
      <c r="E3328" s="79" t="str">
        <f>VLOOKUP(G3328,[1]Macrodata_CCF!$A$3:$B$55,2,FALSE)</f>
        <v>#ERROR!</v>
      </c>
      <c r="F3328" s="78">
        <v>0.0</v>
      </c>
      <c r="G3328" s="80">
        <v>6.0</v>
      </c>
      <c r="H3328" s="81">
        <v>304130.0</v>
      </c>
      <c r="I3328" s="81">
        <v>500000.0</v>
      </c>
      <c r="J3328" s="81">
        <v>380520.0</v>
      </c>
      <c r="K3328" s="81">
        <v>500000.0</v>
      </c>
      <c r="L3328" s="82">
        <v>0.3900035737989483</v>
      </c>
      <c r="N3328" s="83">
        <f t="shared" si="1"/>
        <v>0.3900035738</v>
      </c>
      <c r="O3328" s="83">
        <f t="shared" si="2"/>
        <v>0.3900035738</v>
      </c>
      <c r="Q3328" s="83">
        <f t="shared" si="3"/>
        <v>0.39174</v>
      </c>
      <c r="R3328" s="83">
        <f t="shared" si="4"/>
        <v>0.3900035738</v>
      </c>
      <c r="S3328" s="83" t="b">
        <f t="shared" si="5"/>
        <v>0</v>
      </c>
      <c r="T3328" s="72"/>
      <c r="U3328" s="72"/>
      <c r="V3328" s="72"/>
      <c r="W3328" s="72"/>
      <c r="X3328" s="72"/>
      <c r="Y3328" s="72"/>
      <c r="Z3328" s="72"/>
      <c r="AA3328" s="72"/>
      <c r="AB3328" s="72"/>
      <c r="AC3328" s="72"/>
      <c r="AD3328" s="72"/>
      <c r="AE3328" s="72"/>
      <c r="AF3328" s="72"/>
      <c r="AG3328" s="72"/>
      <c r="AH3328" s="72"/>
      <c r="AI3328" s="72"/>
      <c r="AJ3328" s="72"/>
      <c r="AK3328" s="72"/>
    </row>
    <row r="3329" ht="14.25" customHeight="1">
      <c r="A3329" s="78">
        <v>3326.0</v>
      </c>
      <c r="C3329" s="78" t="str">
        <f>VLOOKUP(G3329,[1]Macrodata_CCF!$A$3:$D$55,4,FALSE)</f>
        <v>#ERROR!</v>
      </c>
      <c r="E3329" s="79" t="str">
        <f>VLOOKUP(G3329,[1]Macrodata_CCF!$A$3:$B$55,2,FALSE)</f>
        <v>#ERROR!</v>
      </c>
      <c r="F3329" s="78">
        <v>0.0</v>
      </c>
      <c r="G3329" s="80">
        <v>29.0</v>
      </c>
      <c r="H3329" s="81">
        <v>87365.0</v>
      </c>
      <c r="I3329" s="81">
        <v>710000.0</v>
      </c>
      <c r="J3329" s="81">
        <v>199440.0</v>
      </c>
      <c r="K3329" s="81">
        <v>710000.0</v>
      </c>
      <c r="L3329" s="82">
        <v>0.1800011242541778</v>
      </c>
      <c r="N3329" s="83">
        <f t="shared" si="1"/>
        <v>0.1800011243</v>
      </c>
      <c r="O3329" s="83">
        <f t="shared" si="2"/>
        <v>0.1800011243</v>
      </c>
      <c r="Q3329" s="83">
        <f t="shared" si="3"/>
        <v>0.8769507042</v>
      </c>
      <c r="R3329" s="83">
        <f t="shared" si="4"/>
        <v>0.1800011243</v>
      </c>
      <c r="S3329" s="83" t="b">
        <f t="shared" si="5"/>
        <v>0</v>
      </c>
      <c r="T3329" s="72"/>
      <c r="U3329" s="72"/>
      <c r="V3329" s="72"/>
      <c r="W3329" s="72"/>
      <c r="X3329" s="72"/>
      <c r="Y3329" s="72"/>
      <c r="Z3329" s="72"/>
      <c r="AA3329" s="72"/>
      <c r="AB3329" s="72"/>
      <c r="AC3329" s="72"/>
      <c r="AD3329" s="72"/>
      <c r="AE3329" s="72"/>
      <c r="AF3329" s="72"/>
      <c r="AG3329" s="72"/>
      <c r="AH3329" s="72"/>
      <c r="AI3329" s="72"/>
      <c r="AJ3329" s="72"/>
      <c r="AK3329" s="72"/>
    </row>
    <row r="3330" ht="14.25" customHeight="1">
      <c r="A3330" s="78">
        <v>3327.0</v>
      </c>
      <c r="C3330" s="78" t="str">
        <f>VLOOKUP(G3330,[1]Macrodata_CCF!$A$3:$D$55,4,FALSE)</f>
        <v>#ERROR!</v>
      </c>
      <c r="E3330" s="79" t="str">
        <f>VLOOKUP(G3330,[1]Macrodata_CCF!$A$3:$B$55,2,FALSE)</f>
        <v>#ERROR!</v>
      </c>
      <c r="F3330" s="78">
        <v>0.0</v>
      </c>
      <c r="G3330" s="80">
        <v>11.0</v>
      </c>
      <c r="H3330" s="81">
        <v>0.0</v>
      </c>
      <c r="I3330" s="81">
        <v>640000.0</v>
      </c>
      <c r="J3330" s="81">
        <v>115200.0</v>
      </c>
      <c r="K3330" s="81">
        <v>640000.0</v>
      </c>
      <c r="L3330" s="82">
        <v>0.18</v>
      </c>
      <c r="N3330" s="83">
        <f t="shared" si="1"/>
        <v>0.18</v>
      </c>
      <c r="O3330" s="83">
        <f t="shared" si="2"/>
        <v>0.18</v>
      </c>
      <c r="Q3330" s="83">
        <f t="shared" si="3"/>
        <v>1</v>
      </c>
      <c r="R3330" s="83">
        <f t="shared" si="4"/>
        <v>0.18</v>
      </c>
      <c r="S3330" s="83" t="b">
        <f t="shared" si="5"/>
        <v>0</v>
      </c>
      <c r="T3330" s="72"/>
      <c r="U3330" s="72"/>
      <c r="V3330" s="72"/>
      <c r="W3330" s="72"/>
      <c r="X3330" s="72"/>
      <c r="Y3330" s="72"/>
      <c r="Z3330" s="72"/>
      <c r="AA3330" s="72"/>
      <c r="AB3330" s="72"/>
      <c r="AC3330" s="72"/>
      <c r="AD3330" s="72"/>
      <c r="AE3330" s="72"/>
      <c r="AF3330" s="72"/>
      <c r="AG3330" s="72"/>
      <c r="AH3330" s="72"/>
      <c r="AI3330" s="72"/>
      <c r="AJ3330" s="72"/>
      <c r="AK3330" s="72"/>
    </row>
    <row r="3331" ht="14.25" customHeight="1">
      <c r="A3331" s="78">
        <v>3328.0</v>
      </c>
      <c r="C3331" s="78" t="str">
        <f>VLOOKUP(G3331,[1]Macrodata_CCF!$A$3:$D$55,4,FALSE)</f>
        <v>#ERROR!</v>
      </c>
      <c r="E3331" s="79" t="str">
        <f>VLOOKUP(G3331,[1]Macrodata_CCF!$A$3:$B$55,2,FALSE)</f>
        <v>#ERROR!</v>
      </c>
      <c r="F3331" s="78">
        <v>0.0</v>
      </c>
      <c r="G3331" s="80">
        <v>13.0</v>
      </c>
      <c r="H3331" s="81">
        <v>0.0</v>
      </c>
      <c r="I3331" s="81">
        <v>440000.0</v>
      </c>
      <c r="J3331" s="81">
        <v>88000.0</v>
      </c>
      <c r="K3331" s="81">
        <v>440000.0</v>
      </c>
      <c r="L3331" s="82">
        <v>0.2</v>
      </c>
      <c r="N3331" s="83">
        <f t="shared" si="1"/>
        <v>0.2</v>
      </c>
      <c r="O3331" s="83">
        <f t="shared" si="2"/>
        <v>0.2</v>
      </c>
      <c r="Q3331" s="83">
        <f t="shared" si="3"/>
        <v>1</v>
      </c>
      <c r="R3331" s="83">
        <f t="shared" si="4"/>
        <v>0.2</v>
      </c>
      <c r="S3331" s="83" t="b">
        <f t="shared" si="5"/>
        <v>0</v>
      </c>
      <c r="T3331" s="72"/>
      <c r="U3331" s="72"/>
      <c r="V3331" s="72"/>
      <c r="W3331" s="72"/>
      <c r="X3331" s="72"/>
      <c r="Y3331" s="72"/>
      <c r="Z3331" s="72"/>
      <c r="AA3331" s="72"/>
      <c r="AB3331" s="72"/>
      <c r="AC3331" s="72"/>
      <c r="AD3331" s="72"/>
      <c r="AE3331" s="72"/>
      <c r="AF3331" s="72"/>
      <c r="AG3331" s="72"/>
      <c r="AH3331" s="72"/>
      <c r="AI3331" s="72"/>
      <c r="AJ3331" s="72"/>
      <c r="AK3331" s="72"/>
    </row>
    <row r="3332" ht="14.25" customHeight="1">
      <c r="A3332" s="78">
        <v>3329.0</v>
      </c>
      <c r="C3332" s="78" t="str">
        <f>VLOOKUP(G3332,[1]Macrodata_CCF!$A$3:$D$55,4,FALSE)</f>
        <v>#ERROR!</v>
      </c>
      <c r="E3332" s="79" t="str">
        <f>VLOOKUP(G3332,[1]Macrodata_CCF!$A$3:$B$55,2,FALSE)</f>
        <v>#ERROR!</v>
      </c>
      <c r="F3332" s="78">
        <v>0.0</v>
      </c>
      <c r="G3332" s="80">
        <v>3.0</v>
      </c>
      <c r="H3332" s="81">
        <v>130920.0</v>
      </c>
      <c r="I3332" s="81">
        <v>210000.0</v>
      </c>
      <c r="J3332" s="81">
        <v>159390.0</v>
      </c>
      <c r="K3332" s="81">
        <v>420000.0</v>
      </c>
      <c r="L3332" s="82">
        <v>0.3600151745068285</v>
      </c>
      <c r="N3332" s="83">
        <f t="shared" si="1"/>
        <v>0.3600151745</v>
      </c>
      <c r="O3332" s="83">
        <f t="shared" si="2"/>
        <v>0.3600151745</v>
      </c>
      <c r="Q3332" s="83">
        <f t="shared" si="3"/>
        <v>0.3765714286</v>
      </c>
      <c r="R3332" s="83">
        <f t="shared" si="4"/>
        <v>0.3600151745</v>
      </c>
      <c r="S3332" s="83" t="b">
        <f t="shared" si="5"/>
        <v>0</v>
      </c>
      <c r="T3332" s="72"/>
      <c r="U3332" s="72"/>
      <c r="V3332" s="72"/>
      <c r="W3332" s="72"/>
      <c r="X3332" s="72"/>
      <c r="Y3332" s="72"/>
      <c r="Z3332" s="72"/>
      <c r="AA3332" s="72"/>
      <c r="AB3332" s="72"/>
      <c r="AC3332" s="72"/>
      <c r="AD3332" s="72"/>
      <c r="AE3332" s="72"/>
      <c r="AF3332" s="72"/>
      <c r="AG3332" s="72"/>
      <c r="AH3332" s="72"/>
      <c r="AI3332" s="72"/>
      <c r="AJ3332" s="72"/>
      <c r="AK3332" s="72"/>
    </row>
    <row r="3333" ht="14.25" customHeight="1">
      <c r="A3333" s="78">
        <v>3330.0</v>
      </c>
      <c r="C3333" s="78" t="str">
        <f>VLOOKUP(G3333,[1]Macrodata_CCF!$A$3:$D$55,4,FALSE)</f>
        <v>#ERROR!</v>
      </c>
      <c r="E3333" s="79" t="str">
        <f>VLOOKUP(G3333,[1]Macrodata_CCF!$A$3:$B$55,2,FALSE)</f>
        <v>#ERROR!</v>
      </c>
      <c r="F3333" s="78">
        <v>0.0</v>
      </c>
      <c r="G3333" s="80">
        <v>2.0</v>
      </c>
      <c r="H3333" s="81">
        <v>360705.0</v>
      </c>
      <c r="I3333" s="81">
        <v>490000.0</v>
      </c>
      <c r="J3333" s="81">
        <v>403370.0</v>
      </c>
      <c r="K3333" s="81">
        <v>490000.0</v>
      </c>
      <c r="L3333" s="82">
        <v>0.3299818245098418</v>
      </c>
      <c r="N3333" s="83">
        <f t="shared" si="1"/>
        <v>0.3299818245</v>
      </c>
      <c r="O3333" s="83">
        <f t="shared" si="2"/>
        <v>0.3299818245</v>
      </c>
      <c r="Q3333" s="83">
        <f t="shared" si="3"/>
        <v>0.2638673469</v>
      </c>
      <c r="R3333" s="83">
        <f t="shared" si="4"/>
        <v>0.3299818245</v>
      </c>
      <c r="S3333" s="83" t="b">
        <f t="shared" si="5"/>
        <v>0</v>
      </c>
      <c r="T3333" s="72"/>
      <c r="U3333" s="72"/>
      <c r="V3333" s="72"/>
      <c r="W3333" s="72"/>
      <c r="X3333" s="72"/>
      <c r="Y3333" s="72"/>
      <c r="Z3333" s="72"/>
      <c r="AA3333" s="72"/>
      <c r="AB3333" s="72"/>
      <c r="AC3333" s="72"/>
      <c r="AD3333" s="72"/>
      <c r="AE3333" s="72"/>
      <c r="AF3333" s="72"/>
      <c r="AG3333" s="72"/>
      <c r="AH3333" s="72"/>
      <c r="AI3333" s="72"/>
      <c r="AJ3333" s="72"/>
      <c r="AK3333" s="72"/>
    </row>
    <row r="3334" ht="14.25" customHeight="1">
      <c r="A3334" s="78">
        <v>3331.0</v>
      </c>
      <c r="C3334" s="78" t="str">
        <f>VLOOKUP(G3334,[1]Macrodata_CCF!$A$3:$D$55,4,FALSE)</f>
        <v>#ERROR!</v>
      </c>
      <c r="E3334" s="79" t="str">
        <f>VLOOKUP(G3334,[1]Macrodata_CCF!$A$3:$B$55,2,FALSE)</f>
        <v>#ERROR!</v>
      </c>
      <c r="F3334" s="78">
        <v>0.0</v>
      </c>
      <c r="G3334" s="80">
        <v>31.0</v>
      </c>
      <c r="H3334" s="81">
        <v>411645.0</v>
      </c>
      <c r="I3334" s="81">
        <v>540000.0</v>
      </c>
      <c r="J3334" s="81">
        <v>433465.0</v>
      </c>
      <c r="K3334" s="81">
        <v>972000.0</v>
      </c>
      <c r="L3334" s="82">
        <v>0.1699972731876437</v>
      </c>
      <c r="N3334" s="83">
        <f t="shared" si="1"/>
        <v>0.1699972732</v>
      </c>
      <c r="O3334" s="83">
        <f t="shared" si="2"/>
        <v>0.1699972732</v>
      </c>
      <c r="Q3334" s="83">
        <f t="shared" si="3"/>
        <v>0.2376944444</v>
      </c>
      <c r="R3334" s="83">
        <f t="shared" si="4"/>
        <v>0.1699972732</v>
      </c>
      <c r="S3334" s="83" t="b">
        <f t="shared" si="5"/>
        <v>0</v>
      </c>
      <c r="T3334" s="72"/>
      <c r="U3334" s="72"/>
      <c r="V3334" s="72"/>
      <c r="W3334" s="72"/>
      <c r="X3334" s="72"/>
      <c r="Y3334" s="72"/>
      <c r="Z3334" s="72"/>
      <c r="AA3334" s="72"/>
      <c r="AB3334" s="72"/>
      <c r="AC3334" s="72"/>
      <c r="AD3334" s="72"/>
      <c r="AE3334" s="72"/>
      <c r="AF3334" s="72"/>
      <c r="AG3334" s="72"/>
      <c r="AH3334" s="72"/>
      <c r="AI3334" s="72"/>
      <c r="AJ3334" s="72"/>
      <c r="AK3334" s="72"/>
    </row>
    <row r="3335" ht="14.25" customHeight="1">
      <c r="A3335" s="78">
        <v>3332.0</v>
      </c>
      <c r="C3335" s="78" t="str">
        <f>VLOOKUP(G3335,[1]Macrodata_CCF!$A$3:$D$55,4,FALSE)</f>
        <v>#ERROR!</v>
      </c>
      <c r="E3335" s="79" t="str">
        <f>VLOOKUP(G3335,[1]Macrodata_CCF!$A$3:$B$55,2,FALSE)</f>
        <v>#ERROR!</v>
      </c>
      <c r="F3335" s="78">
        <v>0.0</v>
      </c>
      <c r="G3335" s="80">
        <v>22.0</v>
      </c>
      <c r="H3335" s="81">
        <v>84400.0</v>
      </c>
      <c r="I3335" s="81">
        <v>720000.0</v>
      </c>
      <c r="J3335" s="81">
        <v>211520.0</v>
      </c>
      <c r="K3335" s="81">
        <v>720000.0</v>
      </c>
      <c r="L3335" s="82">
        <v>0.2</v>
      </c>
      <c r="N3335" s="83">
        <f t="shared" si="1"/>
        <v>0.2</v>
      </c>
      <c r="O3335" s="83">
        <f t="shared" si="2"/>
        <v>0.2</v>
      </c>
      <c r="Q3335" s="83">
        <f t="shared" si="3"/>
        <v>0.8827777778</v>
      </c>
      <c r="R3335" s="83">
        <f t="shared" si="4"/>
        <v>0.2</v>
      </c>
      <c r="S3335" s="83" t="b">
        <f t="shared" si="5"/>
        <v>0</v>
      </c>
      <c r="T3335" s="72"/>
      <c r="U3335" s="72"/>
      <c r="V3335" s="72"/>
      <c r="W3335" s="72"/>
      <c r="X3335" s="72"/>
      <c r="Y3335" s="72"/>
      <c r="Z3335" s="72"/>
      <c r="AA3335" s="72"/>
      <c r="AB3335" s="72"/>
      <c r="AC3335" s="72"/>
      <c r="AD3335" s="72"/>
      <c r="AE3335" s="72"/>
      <c r="AF3335" s="72"/>
      <c r="AG3335" s="72"/>
      <c r="AH3335" s="72"/>
      <c r="AI3335" s="72"/>
      <c r="AJ3335" s="72"/>
      <c r="AK3335" s="72"/>
    </row>
    <row r="3336" ht="14.25" customHeight="1">
      <c r="A3336" s="78">
        <v>3333.0</v>
      </c>
      <c r="C3336" s="78" t="str">
        <f>VLOOKUP(G3336,[1]Macrodata_CCF!$A$3:$D$55,4,FALSE)</f>
        <v>#ERROR!</v>
      </c>
      <c r="E3336" s="79" t="str">
        <f>VLOOKUP(G3336,[1]Macrodata_CCF!$A$3:$B$55,2,FALSE)</f>
        <v>#ERROR!</v>
      </c>
      <c r="F3336" s="78">
        <v>0.0</v>
      </c>
      <c r="G3336" s="80">
        <v>48.0</v>
      </c>
      <c r="H3336" s="81">
        <v>61965.0</v>
      </c>
      <c r="I3336" s="81">
        <v>90000.0</v>
      </c>
      <c r="J3336" s="81">
        <v>66450.0</v>
      </c>
      <c r="K3336" s="81">
        <v>126000.0</v>
      </c>
      <c r="L3336" s="82">
        <v>0.1599785981808454</v>
      </c>
      <c r="N3336" s="83">
        <f t="shared" si="1"/>
        <v>0.1599785982</v>
      </c>
      <c r="O3336" s="83">
        <f t="shared" si="2"/>
        <v>0.1599785982</v>
      </c>
      <c r="Q3336" s="83">
        <f t="shared" si="3"/>
        <v>0.3115</v>
      </c>
      <c r="R3336" s="83">
        <f t="shared" si="4"/>
        <v>0.1599785982</v>
      </c>
      <c r="S3336" s="83" t="b">
        <f t="shared" si="5"/>
        <v>0</v>
      </c>
      <c r="T3336" s="72"/>
      <c r="U3336" s="72"/>
      <c r="V3336" s="72"/>
      <c r="W3336" s="72"/>
      <c r="X3336" s="72"/>
      <c r="Y3336" s="72"/>
      <c r="Z3336" s="72"/>
      <c r="AA3336" s="72"/>
      <c r="AB3336" s="72"/>
      <c r="AC3336" s="72"/>
      <c r="AD3336" s="72"/>
      <c r="AE3336" s="72"/>
      <c r="AF3336" s="72"/>
      <c r="AG3336" s="72"/>
      <c r="AH3336" s="72"/>
      <c r="AI3336" s="72"/>
      <c r="AJ3336" s="72"/>
      <c r="AK3336" s="72"/>
    </row>
    <row r="3337" ht="14.25" customHeight="1">
      <c r="A3337" s="78">
        <v>3334.0</v>
      </c>
      <c r="C3337" s="78" t="str">
        <f>VLOOKUP(G3337,[1]Macrodata_CCF!$A$3:$D$55,4,FALSE)</f>
        <v>#ERROR!</v>
      </c>
      <c r="E3337" s="79" t="str">
        <f>VLOOKUP(G3337,[1]Macrodata_CCF!$A$3:$B$55,2,FALSE)</f>
        <v>#ERROR!</v>
      </c>
      <c r="F3337" s="78">
        <v>0.0</v>
      </c>
      <c r="G3337" s="80">
        <v>31.0</v>
      </c>
      <c r="H3337" s="81">
        <v>768990.0</v>
      </c>
      <c r="I3337" s="81">
        <v>840000.0</v>
      </c>
      <c r="J3337" s="81">
        <v>736325.0</v>
      </c>
      <c r="K3337" s="81">
        <v>1176000.0</v>
      </c>
      <c r="L3337" s="82">
        <v>-0.4600056330094353</v>
      </c>
      <c r="N3337" s="83">
        <f t="shared" si="1"/>
        <v>-0.460005633</v>
      </c>
      <c r="O3337" s="83">
        <f t="shared" si="2"/>
        <v>0</v>
      </c>
      <c r="Q3337" s="83">
        <f t="shared" si="3"/>
        <v>0.08453571429</v>
      </c>
      <c r="R3337" s="83">
        <f t="shared" si="4"/>
        <v>-0.03888690476</v>
      </c>
      <c r="S3337" s="83" t="b">
        <f t="shared" si="5"/>
        <v>0</v>
      </c>
      <c r="T3337" s="72"/>
      <c r="U3337" s="72"/>
      <c r="V3337" s="72"/>
      <c r="W3337" s="72"/>
      <c r="X3337" s="72"/>
      <c r="Y3337" s="72"/>
      <c r="Z3337" s="72"/>
      <c r="AA3337" s="72"/>
      <c r="AB3337" s="72"/>
      <c r="AC3337" s="72"/>
      <c r="AD3337" s="72"/>
      <c r="AE3337" s="72"/>
      <c r="AF3337" s="72"/>
      <c r="AG3337" s="72"/>
      <c r="AH3337" s="72"/>
      <c r="AI3337" s="72"/>
      <c r="AJ3337" s="72"/>
      <c r="AK3337" s="72"/>
    </row>
    <row r="3338" ht="14.25" customHeight="1">
      <c r="A3338" s="78">
        <v>3335.0</v>
      </c>
      <c r="C3338" s="78" t="str">
        <f>VLOOKUP(G3338,[1]Macrodata_CCF!$A$3:$D$55,4,FALSE)</f>
        <v>#ERROR!</v>
      </c>
      <c r="E3338" s="79" t="str">
        <f>VLOOKUP(G3338,[1]Macrodata_CCF!$A$3:$B$55,2,FALSE)</f>
        <v>#ERROR!</v>
      </c>
      <c r="F3338" s="78">
        <v>0.0</v>
      </c>
      <c r="G3338" s="80">
        <v>35.0</v>
      </c>
      <c r="H3338" s="81">
        <v>200810.0</v>
      </c>
      <c r="I3338" s="81">
        <v>260000.0</v>
      </c>
      <c r="J3338" s="81">
        <v>204955.0</v>
      </c>
      <c r="K3338" s="81">
        <v>364000.0</v>
      </c>
      <c r="L3338" s="82">
        <v>0.07002872106774793</v>
      </c>
      <c r="N3338" s="83">
        <f t="shared" si="1"/>
        <v>0.07002872107</v>
      </c>
      <c r="O3338" s="83">
        <f t="shared" si="2"/>
        <v>0.07002872107</v>
      </c>
      <c r="Q3338" s="83">
        <f t="shared" si="3"/>
        <v>0.2276538462</v>
      </c>
      <c r="R3338" s="83">
        <f t="shared" si="4"/>
        <v>0.07002872107</v>
      </c>
      <c r="S3338" s="83" t="b">
        <f t="shared" si="5"/>
        <v>0</v>
      </c>
      <c r="T3338" s="72"/>
      <c r="U3338" s="72"/>
      <c r="V3338" s="72"/>
      <c r="W3338" s="72"/>
      <c r="X3338" s="72"/>
      <c r="Y3338" s="72"/>
      <c r="Z3338" s="72"/>
      <c r="AA3338" s="72"/>
      <c r="AB3338" s="72"/>
      <c r="AC3338" s="72"/>
      <c r="AD3338" s="72"/>
      <c r="AE3338" s="72"/>
      <c r="AF3338" s="72"/>
      <c r="AG3338" s="72"/>
      <c r="AH3338" s="72"/>
      <c r="AI3338" s="72"/>
      <c r="AJ3338" s="72"/>
      <c r="AK3338" s="72"/>
    </row>
    <row r="3339" ht="14.25" customHeight="1">
      <c r="A3339" s="78">
        <v>3336.0</v>
      </c>
      <c r="C3339" s="78" t="str">
        <f>VLOOKUP(G3339,[1]Macrodata_CCF!$A$3:$D$55,4,FALSE)</f>
        <v>#ERROR!</v>
      </c>
      <c r="E3339" s="79" t="str">
        <f>VLOOKUP(G3339,[1]Macrodata_CCF!$A$3:$B$55,2,FALSE)</f>
        <v>#ERROR!</v>
      </c>
      <c r="F3339" s="78">
        <v>0.0</v>
      </c>
      <c r="G3339" s="80">
        <v>17.0</v>
      </c>
      <c r="H3339" s="81">
        <v>192370.0</v>
      </c>
      <c r="I3339" s="81">
        <v>500000.0</v>
      </c>
      <c r="J3339" s="81">
        <v>918000.0</v>
      </c>
      <c r="K3339" s="81">
        <v>900000.0</v>
      </c>
      <c r="L3339" s="82">
        <v>2.358775151968274</v>
      </c>
      <c r="N3339" s="83">
        <f t="shared" si="1"/>
        <v>2.358775152</v>
      </c>
      <c r="O3339" s="83">
        <f t="shared" si="2"/>
        <v>1</v>
      </c>
      <c r="Q3339" s="83">
        <f t="shared" si="3"/>
        <v>0.61526</v>
      </c>
      <c r="R3339" s="83">
        <f t="shared" si="4"/>
        <v>2.358775152</v>
      </c>
      <c r="S3339" s="83" t="b">
        <f t="shared" si="5"/>
        <v>0</v>
      </c>
      <c r="T3339" s="72"/>
      <c r="U3339" s="72"/>
      <c r="V3339" s="72"/>
      <c r="W3339" s="72"/>
      <c r="X3339" s="72"/>
      <c r="Y3339" s="72"/>
      <c r="Z3339" s="72"/>
      <c r="AA3339" s="72"/>
      <c r="AB3339" s="72"/>
      <c r="AC3339" s="72"/>
      <c r="AD3339" s="72"/>
      <c r="AE3339" s="72"/>
      <c r="AF3339" s="72"/>
      <c r="AG3339" s="72"/>
      <c r="AH3339" s="72"/>
      <c r="AI3339" s="72"/>
      <c r="AJ3339" s="72"/>
      <c r="AK3339" s="72"/>
    </row>
    <row r="3340" ht="14.25" customHeight="1">
      <c r="A3340" s="78">
        <v>3337.0</v>
      </c>
      <c r="C3340" s="78" t="str">
        <f>VLOOKUP(G3340,[1]Macrodata_CCF!$A$3:$D$55,4,FALSE)</f>
        <v>#ERROR!</v>
      </c>
      <c r="E3340" s="79" t="str">
        <f>VLOOKUP(G3340,[1]Macrodata_CCF!$A$3:$B$55,2,FALSE)</f>
        <v>#ERROR!</v>
      </c>
      <c r="F3340" s="78">
        <v>0.0</v>
      </c>
      <c r="G3340" s="80">
        <v>15.0</v>
      </c>
      <c r="H3340" s="81">
        <v>376770.0</v>
      </c>
      <c r="I3340" s="81">
        <v>550000.0</v>
      </c>
      <c r="J3340" s="81">
        <v>409685.0</v>
      </c>
      <c r="K3340" s="81">
        <v>550000.0</v>
      </c>
      <c r="L3340" s="82">
        <v>0.1900075044738209</v>
      </c>
      <c r="N3340" s="83">
        <f t="shared" si="1"/>
        <v>0.1900075045</v>
      </c>
      <c r="O3340" s="83">
        <f t="shared" si="2"/>
        <v>0.1900075045</v>
      </c>
      <c r="Q3340" s="83">
        <f t="shared" si="3"/>
        <v>0.3149636364</v>
      </c>
      <c r="R3340" s="83">
        <f t="shared" si="4"/>
        <v>0.1900075045</v>
      </c>
      <c r="S3340" s="83" t="b">
        <f t="shared" si="5"/>
        <v>0</v>
      </c>
      <c r="T3340" s="72"/>
      <c r="U3340" s="72"/>
      <c r="V3340" s="72"/>
      <c r="W3340" s="72"/>
      <c r="X3340" s="72"/>
      <c r="Y3340" s="72"/>
      <c r="Z3340" s="72"/>
      <c r="AA3340" s="72"/>
      <c r="AB3340" s="72"/>
      <c r="AC3340" s="72"/>
      <c r="AD3340" s="72"/>
      <c r="AE3340" s="72"/>
      <c r="AF3340" s="72"/>
      <c r="AG3340" s="72"/>
      <c r="AH3340" s="72"/>
      <c r="AI3340" s="72"/>
      <c r="AJ3340" s="72"/>
      <c r="AK3340" s="72"/>
    </row>
    <row r="3341" ht="14.25" customHeight="1">
      <c r="A3341" s="78">
        <v>3338.0</v>
      </c>
      <c r="C3341" s="78" t="str">
        <f>VLOOKUP(G3341,[1]Macrodata_CCF!$A$3:$D$55,4,FALSE)</f>
        <v>#ERROR!</v>
      </c>
      <c r="E3341" s="79" t="str">
        <f>VLOOKUP(G3341,[1]Macrodata_CCF!$A$3:$B$55,2,FALSE)</f>
        <v>#ERROR!</v>
      </c>
      <c r="F3341" s="78">
        <v>0.0</v>
      </c>
      <c r="G3341" s="80">
        <v>22.0</v>
      </c>
      <c r="H3341" s="81">
        <v>0.0</v>
      </c>
      <c r="I3341" s="81">
        <v>580000.0</v>
      </c>
      <c r="J3341" s="81">
        <v>104400.0</v>
      </c>
      <c r="K3341" s="81">
        <v>580000.0</v>
      </c>
      <c r="L3341" s="82">
        <v>0.18</v>
      </c>
      <c r="N3341" s="83">
        <f t="shared" si="1"/>
        <v>0.18</v>
      </c>
      <c r="O3341" s="83">
        <f t="shared" si="2"/>
        <v>0.18</v>
      </c>
      <c r="Q3341" s="83">
        <f t="shared" si="3"/>
        <v>1</v>
      </c>
      <c r="R3341" s="83">
        <f t="shared" si="4"/>
        <v>0.18</v>
      </c>
      <c r="S3341" s="83" t="b">
        <f t="shared" si="5"/>
        <v>0</v>
      </c>
      <c r="T3341" s="72"/>
      <c r="U3341" s="72"/>
      <c r="V3341" s="72"/>
      <c r="W3341" s="72"/>
      <c r="X3341" s="72"/>
      <c r="Y3341" s="72"/>
      <c r="Z3341" s="72"/>
      <c r="AA3341" s="72"/>
      <c r="AB3341" s="72"/>
      <c r="AC3341" s="72"/>
      <c r="AD3341" s="72"/>
      <c r="AE3341" s="72"/>
      <c r="AF3341" s="72"/>
      <c r="AG3341" s="72"/>
      <c r="AH3341" s="72"/>
      <c r="AI3341" s="72"/>
      <c r="AJ3341" s="72"/>
      <c r="AK3341" s="72"/>
    </row>
    <row r="3342" ht="14.25" customHeight="1">
      <c r="A3342" s="78">
        <v>3339.0</v>
      </c>
      <c r="C3342" s="78" t="str">
        <f>VLOOKUP(G3342,[1]Macrodata_CCF!$A$3:$D$55,4,FALSE)</f>
        <v>#ERROR!</v>
      </c>
      <c r="E3342" s="79" t="str">
        <f>VLOOKUP(G3342,[1]Macrodata_CCF!$A$3:$B$55,2,FALSE)</f>
        <v>#ERROR!</v>
      </c>
      <c r="F3342" s="78">
        <v>0.0</v>
      </c>
      <c r="G3342" s="80">
        <v>18.0</v>
      </c>
      <c r="H3342" s="81">
        <v>310550.0</v>
      </c>
      <c r="I3342" s="81">
        <v>670000.0</v>
      </c>
      <c r="J3342" s="81">
        <v>368060.0</v>
      </c>
      <c r="K3342" s="81">
        <v>670000.0</v>
      </c>
      <c r="L3342" s="82">
        <v>0.159994435943803</v>
      </c>
      <c r="N3342" s="83">
        <f t="shared" si="1"/>
        <v>0.1599944359</v>
      </c>
      <c r="O3342" s="83">
        <f t="shared" si="2"/>
        <v>0.1599944359</v>
      </c>
      <c r="Q3342" s="83">
        <f t="shared" si="3"/>
        <v>0.5364925373</v>
      </c>
      <c r="R3342" s="83">
        <f t="shared" si="4"/>
        <v>0.1599944359</v>
      </c>
      <c r="S3342" s="83" t="b">
        <f t="shared" si="5"/>
        <v>0</v>
      </c>
      <c r="T3342" s="72"/>
      <c r="U3342" s="72"/>
      <c r="V3342" s="72"/>
      <c r="W3342" s="72"/>
      <c r="X3342" s="72"/>
      <c r="Y3342" s="72"/>
      <c r="Z3342" s="72"/>
      <c r="AA3342" s="72"/>
      <c r="AB3342" s="72"/>
      <c r="AC3342" s="72"/>
      <c r="AD3342" s="72"/>
      <c r="AE3342" s="72"/>
      <c r="AF3342" s="72"/>
      <c r="AG3342" s="72"/>
      <c r="AH3342" s="72"/>
      <c r="AI3342" s="72"/>
      <c r="AJ3342" s="72"/>
      <c r="AK3342" s="72"/>
    </row>
    <row r="3343" ht="14.25" customHeight="1">
      <c r="A3343" s="78">
        <v>3340.0</v>
      </c>
      <c r="C3343" s="78" t="str">
        <f>VLOOKUP(G3343,[1]Macrodata_CCF!$A$3:$D$55,4,FALSE)</f>
        <v>#ERROR!</v>
      </c>
      <c r="E3343" s="79" t="str">
        <f>VLOOKUP(G3343,[1]Macrodata_CCF!$A$3:$B$55,2,FALSE)</f>
        <v>#ERROR!</v>
      </c>
      <c r="F3343" s="78">
        <v>0.0</v>
      </c>
      <c r="G3343" s="80">
        <v>31.0</v>
      </c>
      <c r="H3343" s="81">
        <v>418950.0</v>
      </c>
      <c r="I3343" s="81">
        <v>450000.0</v>
      </c>
      <c r="J3343" s="81">
        <v>415845.0</v>
      </c>
      <c r="K3343" s="81">
        <v>450000.0</v>
      </c>
      <c r="L3343" s="82">
        <v>-0.1</v>
      </c>
      <c r="N3343" s="83">
        <f t="shared" si="1"/>
        <v>-0.1</v>
      </c>
      <c r="O3343" s="83">
        <f t="shared" si="2"/>
        <v>0</v>
      </c>
      <c r="Q3343" s="83">
        <f t="shared" si="3"/>
        <v>0.069</v>
      </c>
      <c r="R3343" s="83">
        <f t="shared" si="4"/>
        <v>-0.0069</v>
      </c>
      <c r="S3343" s="83" t="b">
        <f t="shared" si="5"/>
        <v>0</v>
      </c>
      <c r="T3343" s="72"/>
      <c r="U3343" s="72"/>
      <c r="V3343" s="72"/>
      <c r="W3343" s="72"/>
      <c r="X3343" s="72"/>
      <c r="Y3343" s="72"/>
      <c r="Z3343" s="72"/>
      <c r="AA3343" s="72"/>
      <c r="AB3343" s="72"/>
      <c r="AC3343" s="72"/>
      <c r="AD3343" s="72"/>
      <c r="AE3343" s="72"/>
      <c r="AF3343" s="72"/>
      <c r="AG3343" s="72"/>
      <c r="AH3343" s="72"/>
      <c r="AI3343" s="72"/>
      <c r="AJ3343" s="72"/>
      <c r="AK3343" s="72"/>
    </row>
    <row r="3344" ht="14.25" customHeight="1">
      <c r="A3344" s="78">
        <v>3341.0</v>
      </c>
      <c r="C3344" s="78" t="str">
        <f>VLOOKUP(G3344,[1]Macrodata_CCF!$A$3:$D$55,4,FALSE)</f>
        <v>#ERROR!</v>
      </c>
      <c r="E3344" s="79" t="str">
        <f>VLOOKUP(G3344,[1]Macrodata_CCF!$A$3:$B$55,2,FALSE)</f>
        <v>#ERROR!</v>
      </c>
      <c r="F3344" s="78">
        <v>0.0</v>
      </c>
      <c r="G3344" s="80">
        <v>24.0</v>
      </c>
      <c r="H3344" s="81">
        <v>30835.0</v>
      </c>
      <c r="I3344" s="81">
        <v>480000.0</v>
      </c>
      <c r="J3344" s="81">
        <v>98210.0</v>
      </c>
      <c r="K3344" s="81">
        <v>480000.0</v>
      </c>
      <c r="L3344" s="82">
        <v>0.1500005565883361</v>
      </c>
      <c r="N3344" s="83">
        <f t="shared" si="1"/>
        <v>0.1500005566</v>
      </c>
      <c r="O3344" s="83">
        <f t="shared" si="2"/>
        <v>0.1500005566</v>
      </c>
      <c r="Q3344" s="83">
        <f t="shared" si="3"/>
        <v>0.9357604167</v>
      </c>
      <c r="R3344" s="83">
        <f t="shared" si="4"/>
        <v>0.1500005566</v>
      </c>
      <c r="S3344" s="83" t="b">
        <f t="shared" si="5"/>
        <v>0</v>
      </c>
      <c r="T3344" s="72"/>
      <c r="U3344" s="72"/>
      <c r="V3344" s="72"/>
      <c r="W3344" s="72"/>
      <c r="X3344" s="72"/>
      <c r="Y3344" s="72"/>
      <c r="Z3344" s="72"/>
      <c r="AA3344" s="72"/>
      <c r="AB3344" s="72"/>
      <c r="AC3344" s="72"/>
      <c r="AD3344" s="72"/>
      <c r="AE3344" s="72"/>
      <c r="AF3344" s="72"/>
      <c r="AG3344" s="72"/>
      <c r="AH3344" s="72"/>
      <c r="AI3344" s="72"/>
      <c r="AJ3344" s="72"/>
      <c r="AK3344" s="72"/>
    </row>
    <row r="3345" ht="14.25" customHeight="1">
      <c r="A3345" s="78">
        <v>3342.0</v>
      </c>
      <c r="C3345" s="78" t="str">
        <f>VLOOKUP(G3345,[1]Macrodata_CCF!$A$3:$D$55,4,FALSE)</f>
        <v>#ERROR!</v>
      </c>
      <c r="E3345" s="79" t="str">
        <f>VLOOKUP(G3345,[1]Macrodata_CCF!$A$3:$B$55,2,FALSE)</f>
        <v>#ERROR!</v>
      </c>
      <c r="F3345" s="78">
        <v>0.0</v>
      </c>
      <c r="G3345" s="80">
        <v>14.0</v>
      </c>
      <c r="H3345" s="81">
        <v>0.0</v>
      </c>
      <c r="I3345" s="81">
        <v>980000.0</v>
      </c>
      <c r="J3345" s="81">
        <v>176400.0</v>
      </c>
      <c r="K3345" s="81">
        <v>980000.0</v>
      </c>
      <c r="L3345" s="82">
        <v>0.18</v>
      </c>
      <c r="N3345" s="83">
        <f t="shared" si="1"/>
        <v>0.18</v>
      </c>
      <c r="O3345" s="83">
        <f t="shared" si="2"/>
        <v>0.18</v>
      </c>
      <c r="Q3345" s="83">
        <f t="shared" si="3"/>
        <v>1</v>
      </c>
      <c r="R3345" s="83">
        <f t="shared" si="4"/>
        <v>0.18</v>
      </c>
      <c r="S3345" s="83" t="b">
        <f t="shared" si="5"/>
        <v>0</v>
      </c>
      <c r="T3345" s="72"/>
      <c r="U3345" s="72"/>
      <c r="V3345" s="72"/>
      <c r="W3345" s="72"/>
      <c r="X3345" s="72"/>
      <c r="Y3345" s="72"/>
      <c r="Z3345" s="72"/>
      <c r="AA3345" s="72"/>
      <c r="AB3345" s="72"/>
      <c r="AC3345" s="72"/>
      <c r="AD3345" s="72"/>
      <c r="AE3345" s="72"/>
      <c r="AF3345" s="72"/>
      <c r="AG3345" s="72"/>
      <c r="AH3345" s="72"/>
      <c r="AI3345" s="72"/>
      <c r="AJ3345" s="72"/>
      <c r="AK3345" s="72"/>
    </row>
    <row r="3346" ht="14.25" customHeight="1">
      <c r="A3346" s="78">
        <v>3343.0</v>
      </c>
      <c r="C3346" s="78" t="str">
        <f>VLOOKUP(G3346,[1]Macrodata_CCF!$A$3:$D$55,4,FALSE)</f>
        <v>#ERROR!</v>
      </c>
      <c r="E3346" s="79" t="str">
        <f>VLOOKUP(G3346,[1]Macrodata_CCF!$A$3:$B$55,2,FALSE)</f>
        <v>#ERROR!</v>
      </c>
      <c r="F3346" s="78">
        <v>0.0</v>
      </c>
      <c r="G3346" s="80">
        <v>29.0</v>
      </c>
      <c r="H3346" s="81">
        <v>182950.0</v>
      </c>
      <c r="I3346" s="81">
        <v>290000.0</v>
      </c>
      <c r="J3346" s="81">
        <v>160470.0</v>
      </c>
      <c r="K3346" s="81">
        <v>290000.0</v>
      </c>
      <c r="L3346" s="82">
        <v>-0.2099953292853807</v>
      </c>
      <c r="N3346" s="83">
        <f t="shared" si="1"/>
        <v>-0.2099953293</v>
      </c>
      <c r="O3346" s="83">
        <f t="shared" si="2"/>
        <v>0</v>
      </c>
      <c r="Q3346" s="83">
        <f t="shared" si="3"/>
        <v>0.369137931</v>
      </c>
      <c r="R3346" s="83">
        <f t="shared" si="4"/>
        <v>-0.2099953293</v>
      </c>
      <c r="S3346" s="83" t="b">
        <f t="shared" si="5"/>
        <v>0</v>
      </c>
      <c r="T3346" s="72"/>
      <c r="U3346" s="72"/>
      <c r="V3346" s="72"/>
      <c r="W3346" s="72"/>
      <c r="X3346" s="72"/>
      <c r="Y3346" s="72"/>
      <c r="Z3346" s="72"/>
      <c r="AA3346" s="72"/>
      <c r="AB3346" s="72"/>
      <c r="AC3346" s="72"/>
      <c r="AD3346" s="72"/>
      <c r="AE3346" s="72"/>
      <c r="AF3346" s="72"/>
      <c r="AG3346" s="72"/>
      <c r="AH3346" s="72"/>
      <c r="AI3346" s="72"/>
      <c r="AJ3346" s="72"/>
      <c r="AK3346" s="72"/>
    </row>
    <row r="3347" ht="14.25" customHeight="1">
      <c r="A3347" s="78">
        <v>3344.0</v>
      </c>
      <c r="C3347" s="78" t="str">
        <f>VLOOKUP(G3347,[1]Macrodata_CCF!$A$3:$D$55,4,FALSE)</f>
        <v>#ERROR!</v>
      </c>
      <c r="E3347" s="79" t="str">
        <f>VLOOKUP(G3347,[1]Macrodata_CCF!$A$3:$B$55,2,FALSE)</f>
        <v>#ERROR!</v>
      </c>
      <c r="F3347" s="78">
        <v>0.0</v>
      </c>
      <c r="G3347" s="80">
        <v>5.0</v>
      </c>
      <c r="H3347" s="81">
        <v>380235.0</v>
      </c>
      <c r="I3347" s="81">
        <v>900000.0</v>
      </c>
      <c r="J3347" s="81">
        <v>520570.0</v>
      </c>
      <c r="K3347" s="81">
        <v>900000.0</v>
      </c>
      <c r="L3347" s="82">
        <v>0.2699970178830818</v>
      </c>
      <c r="N3347" s="83">
        <f t="shared" si="1"/>
        <v>0.2699970179</v>
      </c>
      <c r="O3347" s="83">
        <f t="shared" si="2"/>
        <v>0.2699970179</v>
      </c>
      <c r="Q3347" s="83">
        <f t="shared" si="3"/>
        <v>0.5775166667</v>
      </c>
      <c r="R3347" s="83">
        <f t="shared" si="4"/>
        <v>0.2699970179</v>
      </c>
      <c r="S3347" s="83" t="b">
        <f t="shared" si="5"/>
        <v>0</v>
      </c>
      <c r="T3347" s="72"/>
      <c r="U3347" s="72"/>
      <c r="V3347" s="72"/>
      <c r="W3347" s="72"/>
      <c r="X3347" s="72"/>
      <c r="Y3347" s="72"/>
      <c r="Z3347" s="72"/>
      <c r="AA3347" s="72"/>
      <c r="AB3347" s="72"/>
      <c r="AC3347" s="72"/>
      <c r="AD3347" s="72"/>
      <c r="AE3347" s="72"/>
      <c r="AF3347" s="72"/>
      <c r="AG3347" s="72"/>
      <c r="AH3347" s="72"/>
      <c r="AI3347" s="72"/>
      <c r="AJ3347" s="72"/>
      <c r="AK3347" s="72"/>
    </row>
    <row r="3348" ht="14.25" customHeight="1">
      <c r="A3348" s="78">
        <v>3345.0</v>
      </c>
      <c r="C3348" s="78" t="str">
        <f>VLOOKUP(G3348,[1]Macrodata_CCF!$A$3:$D$55,4,FALSE)</f>
        <v>#ERROR!</v>
      </c>
      <c r="E3348" s="79" t="str">
        <f>VLOOKUP(G3348,[1]Macrodata_CCF!$A$3:$B$55,2,FALSE)</f>
        <v>#ERROR!</v>
      </c>
      <c r="F3348" s="78">
        <v>0.0</v>
      </c>
      <c r="G3348" s="80">
        <v>34.0</v>
      </c>
      <c r="H3348" s="81">
        <v>245780.0</v>
      </c>
      <c r="I3348" s="81">
        <v>420000.0</v>
      </c>
      <c r="J3348" s="81">
        <v>428400.0</v>
      </c>
      <c r="K3348" s="81">
        <v>420000.0</v>
      </c>
      <c r="L3348" s="82">
        <v>1.048214900700264</v>
      </c>
      <c r="N3348" s="83">
        <f t="shared" si="1"/>
        <v>1.048214901</v>
      </c>
      <c r="O3348" s="83">
        <f t="shared" si="2"/>
        <v>1</v>
      </c>
      <c r="Q3348" s="83">
        <f t="shared" si="3"/>
        <v>0.4148095238</v>
      </c>
      <c r="R3348" s="83">
        <f t="shared" si="4"/>
        <v>1.048214901</v>
      </c>
      <c r="S3348" s="83" t="b">
        <f t="shared" si="5"/>
        <v>0</v>
      </c>
      <c r="T3348" s="72"/>
      <c r="U3348" s="72"/>
      <c r="V3348" s="72"/>
      <c r="W3348" s="72"/>
      <c r="X3348" s="72"/>
      <c r="Y3348" s="72"/>
      <c r="Z3348" s="72"/>
      <c r="AA3348" s="72"/>
      <c r="AB3348" s="72"/>
      <c r="AC3348" s="72"/>
      <c r="AD3348" s="72"/>
      <c r="AE3348" s="72"/>
      <c r="AF3348" s="72"/>
      <c r="AG3348" s="72"/>
      <c r="AH3348" s="72"/>
      <c r="AI3348" s="72"/>
      <c r="AJ3348" s="72"/>
      <c r="AK3348" s="72"/>
    </row>
    <row r="3349" ht="14.25" customHeight="1">
      <c r="A3349" s="78">
        <v>3346.0</v>
      </c>
      <c r="C3349" s="78" t="str">
        <f>VLOOKUP(G3349,[1]Macrodata_CCF!$A$3:$D$55,4,FALSE)</f>
        <v>#ERROR!</v>
      </c>
      <c r="E3349" s="79" t="str">
        <f>VLOOKUP(G3349,[1]Macrodata_CCF!$A$3:$B$55,2,FALSE)</f>
        <v>#ERROR!</v>
      </c>
      <c r="F3349" s="78">
        <v>0.0</v>
      </c>
      <c r="G3349" s="80">
        <v>7.0</v>
      </c>
      <c r="H3349" s="81">
        <v>397650.0</v>
      </c>
      <c r="I3349" s="81">
        <v>440000.0</v>
      </c>
      <c r="J3349" s="81">
        <v>411200.0</v>
      </c>
      <c r="K3349" s="81">
        <v>440000.0</v>
      </c>
      <c r="L3349" s="82">
        <v>0.3199527744982291</v>
      </c>
      <c r="N3349" s="83">
        <f t="shared" si="1"/>
        <v>0.3199527745</v>
      </c>
      <c r="O3349" s="83">
        <f t="shared" si="2"/>
        <v>0.3199527745</v>
      </c>
      <c r="Q3349" s="83">
        <f t="shared" si="3"/>
        <v>0.09625</v>
      </c>
      <c r="R3349" s="83">
        <f t="shared" si="4"/>
        <v>0.03079545455</v>
      </c>
      <c r="S3349" s="83" t="b">
        <f t="shared" si="5"/>
        <v>0</v>
      </c>
      <c r="T3349" s="72"/>
      <c r="U3349" s="72"/>
      <c r="V3349" s="72"/>
      <c r="W3349" s="72"/>
      <c r="X3349" s="72"/>
      <c r="Y3349" s="72"/>
      <c r="Z3349" s="72"/>
      <c r="AA3349" s="72"/>
      <c r="AB3349" s="72"/>
      <c r="AC3349" s="72"/>
      <c r="AD3349" s="72"/>
      <c r="AE3349" s="72"/>
      <c r="AF3349" s="72"/>
      <c r="AG3349" s="72"/>
      <c r="AH3349" s="72"/>
      <c r="AI3349" s="72"/>
      <c r="AJ3349" s="72"/>
      <c r="AK3349" s="72"/>
    </row>
    <row r="3350" ht="14.25" customHeight="1">
      <c r="A3350" s="78">
        <v>3347.0</v>
      </c>
      <c r="C3350" s="78" t="str">
        <f>VLOOKUP(G3350,[1]Macrodata_CCF!$A$3:$D$55,4,FALSE)</f>
        <v>#ERROR!</v>
      </c>
      <c r="E3350" s="79" t="str">
        <f>VLOOKUP(G3350,[1]Macrodata_CCF!$A$3:$B$55,2,FALSE)</f>
        <v>#ERROR!</v>
      </c>
      <c r="F3350" s="78">
        <v>0.0</v>
      </c>
      <c r="G3350" s="80">
        <v>28.0</v>
      </c>
      <c r="H3350" s="81">
        <v>225225.0</v>
      </c>
      <c r="I3350" s="81">
        <v>650000.0</v>
      </c>
      <c r="J3350" s="81">
        <v>301685.0</v>
      </c>
      <c r="K3350" s="81">
        <v>650000.0</v>
      </c>
      <c r="L3350" s="82">
        <v>0.1800011770937555</v>
      </c>
      <c r="N3350" s="83">
        <f t="shared" si="1"/>
        <v>0.1800011771</v>
      </c>
      <c r="O3350" s="83">
        <f t="shared" si="2"/>
        <v>0.1800011771</v>
      </c>
      <c r="Q3350" s="83">
        <f t="shared" si="3"/>
        <v>0.6535</v>
      </c>
      <c r="R3350" s="83">
        <f t="shared" si="4"/>
        <v>0.1800011771</v>
      </c>
      <c r="S3350" s="83" t="b">
        <f t="shared" si="5"/>
        <v>0</v>
      </c>
      <c r="T3350" s="72"/>
      <c r="U3350" s="72"/>
      <c r="V3350" s="72"/>
      <c r="W3350" s="72"/>
      <c r="X3350" s="72"/>
      <c r="Y3350" s="72"/>
      <c r="Z3350" s="72"/>
      <c r="AA3350" s="72"/>
      <c r="AB3350" s="72"/>
      <c r="AC3350" s="72"/>
      <c r="AD3350" s="72"/>
      <c r="AE3350" s="72"/>
      <c r="AF3350" s="72"/>
      <c r="AG3350" s="72"/>
      <c r="AH3350" s="72"/>
      <c r="AI3350" s="72"/>
      <c r="AJ3350" s="72"/>
      <c r="AK3350" s="72"/>
    </row>
    <row r="3351" ht="14.25" customHeight="1">
      <c r="A3351" s="78">
        <v>3348.0</v>
      </c>
      <c r="C3351" s="78" t="str">
        <f>VLOOKUP(G3351,[1]Macrodata_CCF!$A$3:$D$55,4,FALSE)</f>
        <v>#ERROR!</v>
      </c>
      <c r="E3351" s="79" t="str">
        <f>VLOOKUP(G3351,[1]Macrodata_CCF!$A$3:$B$55,2,FALSE)</f>
        <v>#ERROR!</v>
      </c>
      <c r="F3351" s="78">
        <v>0.0</v>
      </c>
      <c r="G3351" s="80">
        <v>51.0</v>
      </c>
      <c r="H3351" s="81">
        <v>349620.0</v>
      </c>
      <c r="I3351" s="81">
        <v>530000.0</v>
      </c>
      <c r="J3351" s="81">
        <v>293700.0</v>
      </c>
      <c r="K3351" s="81">
        <v>530000.0</v>
      </c>
      <c r="L3351" s="82">
        <v>-0.3100121964741102</v>
      </c>
      <c r="N3351" s="83">
        <f t="shared" si="1"/>
        <v>-0.3100121965</v>
      </c>
      <c r="O3351" s="83">
        <f t="shared" si="2"/>
        <v>0</v>
      </c>
      <c r="Q3351" s="83">
        <f t="shared" si="3"/>
        <v>0.3403396226</v>
      </c>
      <c r="R3351" s="83">
        <f t="shared" si="4"/>
        <v>-0.3100121965</v>
      </c>
      <c r="S3351" s="83" t="b">
        <f t="shared" si="5"/>
        <v>0</v>
      </c>
      <c r="T3351" s="72"/>
      <c r="U3351" s="72"/>
      <c r="V3351" s="72"/>
      <c r="W3351" s="72"/>
      <c r="X3351" s="72"/>
      <c r="Y3351" s="72"/>
      <c r="Z3351" s="72"/>
      <c r="AA3351" s="72"/>
      <c r="AB3351" s="72"/>
      <c r="AC3351" s="72"/>
      <c r="AD3351" s="72"/>
      <c r="AE3351" s="72"/>
      <c r="AF3351" s="72"/>
      <c r="AG3351" s="72"/>
      <c r="AH3351" s="72"/>
      <c r="AI3351" s="72"/>
      <c r="AJ3351" s="72"/>
      <c r="AK3351" s="72"/>
    </row>
    <row r="3352" ht="14.25" customHeight="1">
      <c r="A3352" s="78">
        <v>3349.0</v>
      </c>
      <c r="C3352" s="78" t="str">
        <f>VLOOKUP(G3352,[1]Macrodata_CCF!$A$3:$D$55,4,FALSE)</f>
        <v>#ERROR!</v>
      </c>
      <c r="E3352" s="79" t="str">
        <f>VLOOKUP(G3352,[1]Macrodata_CCF!$A$3:$B$55,2,FALSE)</f>
        <v>#ERROR!</v>
      </c>
      <c r="F3352" s="78">
        <v>0.0</v>
      </c>
      <c r="G3352" s="80">
        <v>42.0</v>
      </c>
      <c r="H3352" s="81">
        <v>185325.0</v>
      </c>
      <c r="I3352" s="81">
        <v>300000.0</v>
      </c>
      <c r="J3352" s="81">
        <v>215140.0</v>
      </c>
      <c r="K3352" s="81">
        <v>300000.0</v>
      </c>
      <c r="L3352" s="82">
        <v>0.2599956398517549</v>
      </c>
      <c r="N3352" s="83">
        <f t="shared" si="1"/>
        <v>0.2599956399</v>
      </c>
      <c r="O3352" s="83">
        <f t="shared" si="2"/>
        <v>0.2599956399</v>
      </c>
      <c r="Q3352" s="83">
        <f t="shared" si="3"/>
        <v>0.38225</v>
      </c>
      <c r="R3352" s="83">
        <f t="shared" si="4"/>
        <v>0.2599956399</v>
      </c>
      <c r="S3352" s="83" t="b">
        <f t="shared" si="5"/>
        <v>0</v>
      </c>
      <c r="T3352" s="72"/>
      <c r="U3352" s="72"/>
      <c r="V3352" s="72"/>
      <c r="W3352" s="72"/>
      <c r="X3352" s="72"/>
      <c r="Y3352" s="72"/>
      <c r="Z3352" s="72"/>
      <c r="AA3352" s="72"/>
      <c r="AB3352" s="72"/>
      <c r="AC3352" s="72"/>
      <c r="AD3352" s="72"/>
      <c r="AE3352" s="72"/>
      <c r="AF3352" s="72"/>
      <c r="AG3352" s="72"/>
      <c r="AH3352" s="72"/>
      <c r="AI3352" s="72"/>
      <c r="AJ3352" s="72"/>
      <c r="AK3352" s="72"/>
    </row>
    <row r="3353" ht="14.25" customHeight="1">
      <c r="A3353" s="78">
        <v>3350.0</v>
      </c>
      <c r="C3353" s="78" t="str">
        <f>VLOOKUP(G3353,[1]Macrodata_CCF!$A$3:$D$55,4,FALSE)</f>
        <v>#ERROR!</v>
      </c>
      <c r="E3353" s="79" t="str">
        <f>VLOOKUP(G3353,[1]Macrodata_CCF!$A$3:$B$55,2,FALSE)</f>
        <v>#ERROR!</v>
      </c>
      <c r="F3353" s="78">
        <v>0.0</v>
      </c>
      <c r="G3353" s="80">
        <v>1.0</v>
      </c>
      <c r="H3353" s="81">
        <v>434735.0</v>
      </c>
      <c r="I3353" s="81">
        <v>880000.0</v>
      </c>
      <c r="J3353" s="81">
        <v>546050.0</v>
      </c>
      <c r="K3353" s="81">
        <v>880000.0</v>
      </c>
      <c r="L3353" s="82">
        <v>0.249997192683009</v>
      </c>
      <c r="N3353" s="83">
        <f t="shared" si="1"/>
        <v>0.2499971927</v>
      </c>
      <c r="O3353" s="83">
        <f t="shared" si="2"/>
        <v>0.2499971927</v>
      </c>
      <c r="Q3353" s="83">
        <f t="shared" si="3"/>
        <v>0.5059829545</v>
      </c>
      <c r="R3353" s="83">
        <f t="shared" si="4"/>
        <v>0.2499971927</v>
      </c>
      <c r="S3353" s="83" t="b">
        <f t="shared" si="5"/>
        <v>0</v>
      </c>
      <c r="T3353" s="72"/>
      <c r="U3353" s="72"/>
      <c r="V3353" s="72"/>
      <c r="W3353" s="72"/>
      <c r="X3353" s="72"/>
      <c r="Y3353" s="72"/>
      <c r="Z3353" s="72"/>
      <c r="AA3353" s="72"/>
      <c r="AB3353" s="72"/>
      <c r="AC3353" s="72"/>
      <c r="AD3353" s="72"/>
      <c r="AE3353" s="72"/>
      <c r="AF3353" s="72"/>
      <c r="AG3353" s="72"/>
      <c r="AH3353" s="72"/>
      <c r="AI3353" s="72"/>
      <c r="AJ3353" s="72"/>
      <c r="AK3353" s="72"/>
    </row>
    <row r="3354" ht="14.25" customHeight="1">
      <c r="A3354" s="78">
        <v>3351.0</v>
      </c>
      <c r="C3354" s="78" t="str">
        <f>VLOOKUP(G3354,[1]Macrodata_CCF!$A$3:$D$55,4,FALSE)</f>
        <v>#ERROR!</v>
      </c>
      <c r="E3354" s="79" t="str">
        <f>VLOOKUP(G3354,[1]Macrodata_CCF!$A$3:$B$55,2,FALSE)</f>
        <v>#ERROR!</v>
      </c>
      <c r="F3354" s="78">
        <v>0.0</v>
      </c>
      <c r="G3354" s="80">
        <v>46.0</v>
      </c>
      <c r="H3354" s="81">
        <v>76120.0</v>
      </c>
      <c r="I3354" s="81">
        <v>870000.0</v>
      </c>
      <c r="J3354" s="81">
        <v>234895.0</v>
      </c>
      <c r="K3354" s="81">
        <v>870000.0</v>
      </c>
      <c r="L3354" s="82">
        <v>0.1999987403637829</v>
      </c>
      <c r="N3354" s="83">
        <f t="shared" si="1"/>
        <v>0.1999987404</v>
      </c>
      <c r="O3354" s="83">
        <f t="shared" si="2"/>
        <v>0.1999987404</v>
      </c>
      <c r="Q3354" s="83">
        <f t="shared" si="3"/>
        <v>0.9125057471</v>
      </c>
      <c r="R3354" s="83">
        <f t="shared" si="4"/>
        <v>0.1999987404</v>
      </c>
      <c r="S3354" s="83" t="b">
        <f t="shared" si="5"/>
        <v>0</v>
      </c>
      <c r="T3354" s="72"/>
      <c r="U3354" s="72"/>
      <c r="V3354" s="72"/>
      <c r="W3354" s="72"/>
      <c r="X3354" s="72"/>
      <c r="Y3354" s="72"/>
      <c r="Z3354" s="72"/>
      <c r="AA3354" s="72"/>
      <c r="AB3354" s="72"/>
      <c r="AC3354" s="72"/>
      <c r="AD3354" s="72"/>
      <c r="AE3354" s="72"/>
      <c r="AF3354" s="72"/>
      <c r="AG3354" s="72"/>
      <c r="AH3354" s="72"/>
      <c r="AI3354" s="72"/>
      <c r="AJ3354" s="72"/>
      <c r="AK3354" s="72"/>
    </row>
    <row r="3355" ht="14.25" customHeight="1">
      <c r="A3355" s="78">
        <v>3352.0</v>
      </c>
      <c r="C3355" s="78" t="str">
        <f>VLOOKUP(G3355,[1]Macrodata_CCF!$A$3:$D$55,4,FALSE)</f>
        <v>#ERROR!</v>
      </c>
      <c r="E3355" s="79" t="str">
        <f>VLOOKUP(G3355,[1]Macrodata_CCF!$A$3:$B$55,2,FALSE)</f>
        <v>#ERROR!</v>
      </c>
      <c r="F3355" s="78">
        <v>0.0</v>
      </c>
      <c r="G3355" s="80">
        <v>3.0</v>
      </c>
      <c r="H3355" s="81">
        <v>295380.0</v>
      </c>
      <c r="I3355" s="81">
        <v>970000.0</v>
      </c>
      <c r="J3355" s="81">
        <v>126725.0</v>
      </c>
      <c r="K3355" s="81">
        <v>1843000.0</v>
      </c>
      <c r="L3355" s="82">
        <v>-0.25</v>
      </c>
      <c r="N3355" s="83">
        <f t="shared" si="1"/>
        <v>-0.25</v>
      </c>
      <c r="O3355" s="83">
        <f t="shared" si="2"/>
        <v>0</v>
      </c>
      <c r="Q3355" s="83">
        <f t="shared" si="3"/>
        <v>0.6954845361</v>
      </c>
      <c r="R3355" s="83">
        <f t="shared" si="4"/>
        <v>-0.25</v>
      </c>
      <c r="S3355" s="83" t="b">
        <f t="shared" si="5"/>
        <v>0</v>
      </c>
      <c r="T3355" s="72"/>
      <c r="U3355" s="72"/>
      <c r="V3355" s="72"/>
      <c r="W3355" s="72"/>
      <c r="X3355" s="72"/>
      <c r="Y3355" s="72"/>
      <c r="Z3355" s="72"/>
      <c r="AA3355" s="72"/>
      <c r="AB3355" s="72"/>
      <c r="AC3355" s="72"/>
      <c r="AD3355" s="72"/>
      <c r="AE3355" s="72"/>
      <c r="AF3355" s="72"/>
      <c r="AG3355" s="72"/>
      <c r="AH3355" s="72"/>
      <c r="AI3355" s="72"/>
      <c r="AJ3355" s="72"/>
      <c r="AK3355" s="72"/>
    </row>
    <row r="3356" ht="14.25" customHeight="1">
      <c r="A3356" s="78">
        <v>3353.0</v>
      </c>
      <c r="C3356" s="78" t="str">
        <f>VLOOKUP(G3356,[1]Macrodata_CCF!$A$3:$D$55,4,FALSE)</f>
        <v>#ERROR!</v>
      </c>
      <c r="E3356" s="79" t="str">
        <f>VLOOKUP(G3356,[1]Macrodata_CCF!$A$3:$B$55,2,FALSE)</f>
        <v>#ERROR!</v>
      </c>
      <c r="F3356" s="78">
        <v>0.0</v>
      </c>
      <c r="G3356" s="80">
        <v>44.0</v>
      </c>
      <c r="H3356" s="81">
        <v>0.0</v>
      </c>
      <c r="I3356" s="81">
        <v>420000.0</v>
      </c>
      <c r="J3356" s="81">
        <v>75600.0</v>
      </c>
      <c r="K3356" s="81">
        <v>420000.0</v>
      </c>
      <c r="L3356" s="82">
        <v>0.18</v>
      </c>
      <c r="N3356" s="83">
        <f t="shared" si="1"/>
        <v>0.18</v>
      </c>
      <c r="O3356" s="83">
        <f t="shared" si="2"/>
        <v>0.18</v>
      </c>
      <c r="Q3356" s="83">
        <f t="shared" si="3"/>
        <v>1</v>
      </c>
      <c r="R3356" s="83">
        <f t="shared" si="4"/>
        <v>0.18</v>
      </c>
      <c r="S3356" s="83" t="b">
        <f t="shared" si="5"/>
        <v>0</v>
      </c>
      <c r="T3356" s="72"/>
      <c r="U3356" s="72"/>
      <c r="V3356" s="72"/>
      <c r="W3356" s="72"/>
      <c r="X3356" s="72"/>
      <c r="Y3356" s="72"/>
      <c r="Z3356" s="72"/>
      <c r="AA3356" s="72"/>
      <c r="AB3356" s="72"/>
      <c r="AC3356" s="72"/>
      <c r="AD3356" s="72"/>
      <c r="AE3356" s="72"/>
      <c r="AF3356" s="72"/>
      <c r="AG3356" s="72"/>
      <c r="AH3356" s="72"/>
      <c r="AI3356" s="72"/>
      <c r="AJ3356" s="72"/>
      <c r="AK3356" s="72"/>
    </row>
    <row r="3357" ht="14.25" customHeight="1">
      <c r="A3357" s="78">
        <v>3354.0</v>
      </c>
      <c r="C3357" s="78" t="str">
        <f>VLOOKUP(G3357,[1]Macrodata_CCF!$A$3:$D$55,4,FALSE)</f>
        <v>#ERROR!</v>
      </c>
      <c r="E3357" s="79" t="str">
        <f>VLOOKUP(G3357,[1]Macrodata_CCF!$A$3:$B$55,2,FALSE)</f>
        <v>#ERROR!</v>
      </c>
      <c r="F3357" s="78">
        <v>1.0</v>
      </c>
      <c r="G3357" s="80">
        <v>6.0</v>
      </c>
      <c r="H3357" s="81">
        <v>79645.0</v>
      </c>
      <c r="I3357" s="81">
        <v>450000.0</v>
      </c>
      <c r="J3357" s="81">
        <v>0.0</v>
      </c>
      <c r="K3357" s="81">
        <v>450000.0</v>
      </c>
      <c r="L3357" s="82">
        <v>-0.2150504245926206</v>
      </c>
      <c r="N3357" s="83">
        <f t="shared" si="1"/>
        <v>-0.2150504246</v>
      </c>
      <c r="O3357" s="83">
        <f t="shared" si="2"/>
        <v>0</v>
      </c>
      <c r="Q3357" s="83">
        <f t="shared" si="3"/>
        <v>0.8230111111</v>
      </c>
      <c r="R3357" s="83">
        <f t="shared" si="4"/>
        <v>-0.2150504246</v>
      </c>
      <c r="S3357" s="83" t="b">
        <f t="shared" si="5"/>
        <v>0</v>
      </c>
      <c r="T3357" s="72"/>
      <c r="U3357" s="72"/>
      <c r="V3357" s="72"/>
      <c r="W3357" s="72"/>
      <c r="X3357" s="72"/>
      <c r="Y3357" s="72"/>
      <c r="Z3357" s="72"/>
      <c r="AA3357" s="72"/>
      <c r="AB3357" s="72"/>
      <c r="AC3357" s="72"/>
      <c r="AD3357" s="72"/>
      <c r="AE3357" s="72"/>
      <c r="AF3357" s="72"/>
      <c r="AG3357" s="72"/>
      <c r="AH3357" s="72"/>
      <c r="AI3357" s="72"/>
      <c r="AJ3357" s="72"/>
      <c r="AK3357" s="72"/>
    </row>
    <row r="3358" ht="14.25" customHeight="1">
      <c r="A3358" s="78">
        <v>3355.0</v>
      </c>
      <c r="C3358" s="78" t="str">
        <f>VLOOKUP(G3358,[1]Macrodata_CCF!$A$3:$D$55,4,FALSE)</f>
        <v>#ERROR!</v>
      </c>
      <c r="E3358" s="79" t="str">
        <f>VLOOKUP(G3358,[1]Macrodata_CCF!$A$3:$B$55,2,FALSE)</f>
        <v>#ERROR!</v>
      </c>
      <c r="F3358" s="78">
        <v>0.0</v>
      </c>
      <c r="G3358" s="80">
        <v>52.0</v>
      </c>
      <c r="H3358" s="81">
        <v>13560.0</v>
      </c>
      <c r="I3358" s="81">
        <v>600000.0</v>
      </c>
      <c r="J3358" s="81">
        <v>89795.0</v>
      </c>
      <c r="K3358" s="81">
        <v>600000.0</v>
      </c>
      <c r="L3358" s="82">
        <v>0.1299962485505764</v>
      </c>
      <c r="N3358" s="83">
        <f t="shared" si="1"/>
        <v>0.1299962486</v>
      </c>
      <c r="O3358" s="83">
        <f t="shared" si="2"/>
        <v>0.1299962486</v>
      </c>
      <c r="Q3358" s="83">
        <f t="shared" si="3"/>
        <v>0.9774</v>
      </c>
      <c r="R3358" s="83">
        <f t="shared" si="4"/>
        <v>0.1299962486</v>
      </c>
      <c r="S3358" s="83" t="b">
        <f t="shared" si="5"/>
        <v>0</v>
      </c>
      <c r="T3358" s="72"/>
      <c r="U3358" s="72"/>
      <c r="V3358" s="72"/>
      <c r="W3358" s="72"/>
      <c r="X3358" s="72"/>
      <c r="Y3358" s="72"/>
      <c r="Z3358" s="72"/>
      <c r="AA3358" s="72"/>
      <c r="AB3358" s="72"/>
      <c r="AC3358" s="72"/>
      <c r="AD3358" s="72"/>
      <c r="AE3358" s="72"/>
      <c r="AF3358" s="72"/>
      <c r="AG3358" s="72"/>
      <c r="AH3358" s="72"/>
      <c r="AI3358" s="72"/>
      <c r="AJ3358" s="72"/>
      <c r="AK3358" s="72"/>
    </row>
    <row r="3359" ht="14.25" customHeight="1">
      <c r="A3359" s="78">
        <v>3356.0</v>
      </c>
      <c r="C3359" s="78" t="str">
        <f>VLOOKUP(G3359,[1]Macrodata_CCF!$A$3:$D$55,4,FALSE)</f>
        <v>#ERROR!</v>
      </c>
      <c r="E3359" s="79" t="str">
        <f>VLOOKUP(G3359,[1]Macrodata_CCF!$A$3:$B$55,2,FALSE)</f>
        <v>#ERROR!</v>
      </c>
      <c r="F3359" s="78">
        <v>1.0</v>
      </c>
      <c r="G3359" s="80">
        <v>20.0</v>
      </c>
      <c r="H3359" s="81">
        <v>295415.0</v>
      </c>
      <c r="I3359" s="81">
        <v>690000.0</v>
      </c>
      <c r="J3359" s="81">
        <v>472980.0</v>
      </c>
      <c r="K3359" s="81">
        <v>690000.0</v>
      </c>
      <c r="L3359" s="82">
        <v>0.4500044350393451</v>
      </c>
      <c r="N3359" s="83">
        <f t="shared" si="1"/>
        <v>0.450004435</v>
      </c>
      <c r="O3359" s="83">
        <f t="shared" si="2"/>
        <v>0.450004435</v>
      </c>
      <c r="Q3359" s="83">
        <f t="shared" si="3"/>
        <v>0.5718623188</v>
      </c>
      <c r="R3359" s="83">
        <f t="shared" si="4"/>
        <v>0.450004435</v>
      </c>
      <c r="S3359" s="83" t="b">
        <f t="shared" si="5"/>
        <v>0</v>
      </c>
      <c r="T3359" s="72"/>
      <c r="U3359" s="72"/>
      <c r="V3359" s="72"/>
      <c r="W3359" s="72"/>
      <c r="X3359" s="72"/>
      <c r="Y3359" s="72"/>
      <c r="Z3359" s="72"/>
      <c r="AA3359" s="72"/>
      <c r="AB3359" s="72"/>
      <c r="AC3359" s="72"/>
      <c r="AD3359" s="72"/>
      <c r="AE3359" s="72"/>
      <c r="AF3359" s="72"/>
      <c r="AG3359" s="72"/>
      <c r="AH3359" s="72"/>
      <c r="AI3359" s="72"/>
      <c r="AJ3359" s="72"/>
      <c r="AK3359" s="72"/>
    </row>
    <row r="3360" ht="14.25" customHeight="1">
      <c r="A3360" s="78">
        <v>3357.0</v>
      </c>
      <c r="C3360" s="78" t="str">
        <f>VLOOKUP(G3360,[1]Macrodata_CCF!$A$3:$D$55,4,FALSE)</f>
        <v>#ERROR!</v>
      </c>
      <c r="E3360" s="79" t="str">
        <f>VLOOKUP(G3360,[1]Macrodata_CCF!$A$3:$B$55,2,FALSE)</f>
        <v>#ERROR!</v>
      </c>
      <c r="F3360" s="78">
        <v>0.0</v>
      </c>
      <c r="G3360" s="80">
        <v>3.0</v>
      </c>
      <c r="H3360" s="81">
        <v>160545.0</v>
      </c>
      <c r="I3360" s="81">
        <v>460000.0</v>
      </c>
      <c r="J3360" s="81">
        <v>262360.0</v>
      </c>
      <c r="K3360" s="81">
        <v>874000.0</v>
      </c>
      <c r="L3360" s="82">
        <v>0.3400010018199729</v>
      </c>
      <c r="N3360" s="83">
        <f t="shared" si="1"/>
        <v>0.3400010018</v>
      </c>
      <c r="O3360" s="83">
        <f t="shared" si="2"/>
        <v>0.3400010018</v>
      </c>
      <c r="Q3360" s="83">
        <f t="shared" si="3"/>
        <v>0.6509891304</v>
      </c>
      <c r="R3360" s="83">
        <f t="shared" si="4"/>
        <v>0.3400010018</v>
      </c>
      <c r="S3360" s="83" t="b">
        <f t="shared" si="5"/>
        <v>0</v>
      </c>
      <c r="T3360" s="72"/>
      <c r="U3360" s="72"/>
      <c r="V3360" s="72"/>
      <c r="W3360" s="72"/>
      <c r="X3360" s="72"/>
      <c r="Y3360" s="72"/>
      <c r="Z3360" s="72"/>
      <c r="AA3360" s="72"/>
      <c r="AB3360" s="72"/>
      <c r="AC3360" s="72"/>
      <c r="AD3360" s="72"/>
      <c r="AE3360" s="72"/>
      <c r="AF3360" s="72"/>
      <c r="AG3360" s="72"/>
      <c r="AH3360" s="72"/>
      <c r="AI3360" s="72"/>
      <c r="AJ3360" s="72"/>
      <c r="AK3360" s="72"/>
    </row>
    <row r="3361" ht="14.25" customHeight="1">
      <c r="A3361" s="78">
        <v>3358.0</v>
      </c>
      <c r="C3361" s="78" t="str">
        <f>VLOOKUP(G3361,[1]Macrodata_CCF!$A$3:$D$55,4,FALSE)</f>
        <v>#ERROR!</v>
      </c>
      <c r="E3361" s="79" t="str">
        <f>VLOOKUP(G3361,[1]Macrodata_CCF!$A$3:$B$55,2,FALSE)</f>
        <v>#ERROR!</v>
      </c>
      <c r="F3361" s="78">
        <v>0.0</v>
      </c>
      <c r="G3361" s="80">
        <v>22.0</v>
      </c>
      <c r="H3361" s="81">
        <v>707815.0</v>
      </c>
      <c r="I3361" s="81">
        <v>790000.0</v>
      </c>
      <c r="J3361" s="81">
        <v>721785.0</v>
      </c>
      <c r="K3361" s="81">
        <v>790000.0</v>
      </c>
      <c r="L3361" s="82">
        <v>0.1699823568777757</v>
      </c>
      <c r="N3361" s="83">
        <f t="shared" si="1"/>
        <v>0.1699823569</v>
      </c>
      <c r="O3361" s="83">
        <f t="shared" si="2"/>
        <v>0.1699823569</v>
      </c>
      <c r="Q3361" s="83">
        <f t="shared" si="3"/>
        <v>0.1040316456</v>
      </c>
      <c r="R3361" s="83">
        <f t="shared" si="4"/>
        <v>0.1699823569</v>
      </c>
      <c r="S3361" s="83" t="b">
        <f t="shared" si="5"/>
        <v>0</v>
      </c>
      <c r="T3361" s="72"/>
      <c r="U3361" s="72"/>
      <c r="V3361" s="72"/>
      <c r="W3361" s="72"/>
      <c r="X3361" s="72"/>
      <c r="Y3361" s="72"/>
      <c r="Z3361" s="72"/>
      <c r="AA3361" s="72"/>
      <c r="AB3361" s="72"/>
      <c r="AC3361" s="72"/>
      <c r="AD3361" s="72"/>
      <c r="AE3361" s="72"/>
      <c r="AF3361" s="72"/>
      <c r="AG3361" s="72"/>
      <c r="AH3361" s="72"/>
      <c r="AI3361" s="72"/>
      <c r="AJ3361" s="72"/>
      <c r="AK3361" s="72"/>
    </row>
    <row r="3362" ht="14.25" customHeight="1">
      <c r="A3362" s="78">
        <v>3359.0</v>
      </c>
      <c r="C3362" s="78" t="str">
        <f>VLOOKUP(G3362,[1]Macrodata_CCF!$A$3:$D$55,4,FALSE)</f>
        <v>#ERROR!</v>
      </c>
      <c r="E3362" s="79" t="str">
        <f>VLOOKUP(G3362,[1]Macrodata_CCF!$A$3:$B$55,2,FALSE)</f>
        <v>#ERROR!</v>
      </c>
      <c r="F3362" s="78">
        <v>0.0</v>
      </c>
      <c r="G3362" s="80">
        <v>16.0</v>
      </c>
      <c r="H3362" s="81">
        <v>120365.0</v>
      </c>
      <c r="I3362" s="81">
        <v>300000.0</v>
      </c>
      <c r="J3362" s="81">
        <v>149105.0</v>
      </c>
      <c r="K3362" s="81">
        <v>300000.0</v>
      </c>
      <c r="L3362" s="82">
        <v>0.1599910930497954</v>
      </c>
      <c r="N3362" s="83">
        <f t="shared" si="1"/>
        <v>0.159991093</v>
      </c>
      <c r="O3362" s="83">
        <f t="shared" si="2"/>
        <v>0.159991093</v>
      </c>
      <c r="Q3362" s="83">
        <f t="shared" si="3"/>
        <v>0.5987833333</v>
      </c>
      <c r="R3362" s="83">
        <f t="shared" si="4"/>
        <v>0.159991093</v>
      </c>
      <c r="S3362" s="83" t="b">
        <f t="shared" si="5"/>
        <v>0</v>
      </c>
      <c r="T3362" s="72"/>
      <c r="U3362" s="72"/>
      <c r="V3362" s="72"/>
      <c r="W3362" s="72"/>
      <c r="X3362" s="72"/>
      <c r="Y3362" s="72"/>
      <c r="Z3362" s="72"/>
      <c r="AA3362" s="72"/>
      <c r="AB3362" s="72"/>
      <c r="AC3362" s="72"/>
      <c r="AD3362" s="72"/>
      <c r="AE3362" s="72"/>
      <c r="AF3362" s="72"/>
      <c r="AG3362" s="72"/>
      <c r="AH3362" s="72"/>
      <c r="AI3362" s="72"/>
      <c r="AJ3362" s="72"/>
      <c r="AK3362" s="72"/>
    </row>
    <row r="3363" ht="14.25" customHeight="1">
      <c r="A3363" s="78">
        <v>3360.0</v>
      </c>
      <c r="C3363" s="78" t="str">
        <f>VLOOKUP(G3363,[1]Macrodata_CCF!$A$3:$D$55,4,FALSE)</f>
        <v>#ERROR!</v>
      </c>
      <c r="E3363" s="79" t="str">
        <f>VLOOKUP(G3363,[1]Macrodata_CCF!$A$3:$B$55,2,FALSE)</f>
        <v>#ERROR!</v>
      </c>
      <c r="F3363" s="78">
        <v>0.0</v>
      </c>
      <c r="G3363" s="80">
        <v>52.0</v>
      </c>
      <c r="H3363" s="81">
        <v>473855.0</v>
      </c>
      <c r="I3363" s="81">
        <v>740000.0</v>
      </c>
      <c r="J3363" s="81">
        <v>433935.0</v>
      </c>
      <c r="K3363" s="81">
        <v>740000.0</v>
      </c>
      <c r="L3363" s="82">
        <v>-0.149993424636946</v>
      </c>
      <c r="N3363" s="83">
        <f t="shared" si="1"/>
        <v>-0.1499934246</v>
      </c>
      <c r="O3363" s="83">
        <f t="shared" si="2"/>
        <v>0</v>
      </c>
      <c r="Q3363" s="83">
        <f t="shared" si="3"/>
        <v>0.3596554054</v>
      </c>
      <c r="R3363" s="83">
        <f t="shared" si="4"/>
        <v>-0.1499934246</v>
      </c>
      <c r="S3363" s="83" t="b">
        <f t="shared" si="5"/>
        <v>0</v>
      </c>
      <c r="T3363" s="72"/>
      <c r="U3363" s="72"/>
      <c r="V3363" s="72"/>
      <c r="W3363" s="72"/>
      <c r="X3363" s="72"/>
      <c r="Y3363" s="72"/>
      <c r="Z3363" s="72"/>
      <c r="AA3363" s="72"/>
      <c r="AB3363" s="72"/>
      <c r="AC3363" s="72"/>
      <c r="AD3363" s="72"/>
      <c r="AE3363" s="72"/>
      <c r="AF3363" s="72"/>
      <c r="AG3363" s="72"/>
      <c r="AH3363" s="72"/>
      <c r="AI3363" s="72"/>
      <c r="AJ3363" s="72"/>
      <c r="AK3363" s="72"/>
    </row>
    <row r="3364" ht="14.25" customHeight="1">
      <c r="A3364" s="78">
        <v>3361.0</v>
      </c>
      <c r="C3364" s="78" t="str">
        <f>VLOOKUP(G3364,[1]Macrodata_CCF!$A$3:$D$55,4,FALSE)</f>
        <v>#ERROR!</v>
      </c>
      <c r="E3364" s="79" t="str">
        <f>VLOOKUP(G3364,[1]Macrodata_CCF!$A$3:$B$55,2,FALSE)</f>
        <v>#ERROR!</v>
      </c>
      <c r="F3364" s="78">
        <v>0.0</v>
      </c>
      <c r="G3364" s="80">
        <v>43.0</v>
      </c>
      <c r="H3364" s="81">
        <v>231120.0</v>
      </c>
      <c r="I3364" s="81">
        <v>330000.0</v>
      </c>
      <c r="J3364" s="81">
        <v>248920.0</v>
      </c>
      <c r="K3364" s="81">
        <v>330000.0</v>
      </c>
      <c r="L3364" s="82">
        <v>0.1800161812297735</v>
      </c>
      <c r="N3364" s="83">
        <f t="shared" si="1"/>
        <v>0.1800161812</v>
      </c>
      <c r="O3364" s="83">
        <f t="shared" si="2"/>
        <v>0.1800161812</v>
      </c>
      <c r="Q3364" s="83">
        <f t="shared" si="3"/>
        <v>0.2996363636</v>
      </c>
      <c r="R3364" s="83">
        <f t="shared" si="4"/>
        <v>0.1800161812</v>
      </c>
      <c r="S3364" s="83" t="b">
        <f t="shared" si="5"/>
        <v>0</v>
      </c>
      <c r="T3364" s="72"/>
      <c r="U3364" s="72"/>
      <c r="V3364" s="72"/>
      <c r="W3364" s="72"/>
      <c r="X3364" s="72"/>
      <c r="Y3364" s="72"/>
      <c r="Z3364" s="72"/>
      <c r="AA3364" s="72"/>
      <c r="AB3364" s="72"/>
      <c r="AC3364" s="72"/>
      <c r="AD3364" s="72"/>
      <c r="AE3364" s="72"/>
      <c r="AF3364" s="72"/>
      <c r="AG3364" s="72"/>
      <c r="AH3364" s="72"/>
      <c r="AI3364" s="72"/>
      <c r="AJ3364" s="72"/>
      <c r="AK3364" s="72"/>
    </row>
    <row r="3365" ht="14.25" customHeight="1">
      <c r="A3365" s="78">
        <v>3362.0</v>
      </c>
      <c r="C3365" s="78" t="str">
        <f>VLOOKUP(G3365,[1]Macrodata_CCF!$A$3:$D$55,4,FALSE)</f>
        <v>#ERROR!</v>
      </c>
      <c r="E3365" s="79" t="str">
        <f>VLOOKUP(G3365,[1]Macrodata_CCF!$A$3:$B$55,2,FALSE)</f>
        <v>#ERROR!</v>
      </c>
      <c r="F3365" s="78">
        <v>0.0</v>
      </c>
      <c r="G3365" s="80">
        <v>47.0</v>
      </c>
      <c r="H3365" s="81">
        <v>425825.0</v>
      </c>
      <c r="I3365" s="81">
        <v>620000.0</v>
      </c>
      <c r="J3365" s="81">
        <v>464660.0</v>
      </c>
      <c r="K3365" s="81">
        <v>620000.0</v>
      </c>
      <c r="L3365" s="82">
        <v>0.2</v>
      </c>
      <c r="N3365" s="83">
        <f t="shared" si="1"/>
        <v>0.2</v>
      </c>
      <c r="O3365" s="83">
        <f t="shared" si="2"/>
        <v>0.2</v>
      </c>
      <c r="Q3365" s="83">
        <f t="shared" si="3"/>
        <v>0.3131854839</v>
      </c>
      <c r="R3365" s="83">
        <f t="shared" si="4"/>
        <v>0.2</v>
      </c>
      <c r="S3365" s="83" t="b">
        <f t="shared" si="5"/>
        <v>0</v>
      </c>
      <c r="T3365" s="72"/>
      <c r="U3365" s="72"/>
      <c r="V3365" s="72"/>
      <c r="W3365" s="72"/>
      <c r="X3365" s="72"/>
      <c r="Y3365" s="72"/>
      <c r="Z3365" s="72"/>
      <c r="AA3365" s="72"/>
      <c r="AB3365" s="72"/>
      <c r="AC3365" s="72"/>
      <c r="AD3365" s="72"/>
      <c r="AE3365" s="72"/>
      <c r="AF3365" s="72"/>
      <c r="AG3365" s="72"/>
      <c r="AH3365" s="72"/>
      <c r="AI3365" s="72"/>
      <c r="AJ3365" s="72"/>
      <c r="AK3365" s="72"/>
    </row>
    <row r="3366" ht="14.25" customHeight="1">
      <c r="A3366" s="78">
        <v>3363.0</v>
      </c>
      <c r="C3366" s="78" t="str">
        <f>VLOOKUP(G3366,[1]Macrodata_CCF!$A$3:$D$55,4,FALSE)</f>
        <v>#ERROR!</v>
      </c>
      <c r="E3366" s="79" t="str">
        <f>VLOOKUP(G3366,[1]Macrodata_CCF!$A$3:$B$55,2,FALSE)</f>
        <v>#ERROR!</v>
      </c>
      <c r="F3366" s="78">
        <v>0.0</v>
      </c>
      <c r="G3366" s="80">
        <v>25.0</v>
      </c>
      <c r="H3366" s="81">
        <v>19805.0</v>
      </c>
      <c r="I3366" s="81">
        <v>60000.0</v>
      </c>
      <c r="J3366" s="81">
        <v>27040.0</v>
      </c>
      <c r="K3366" s="81">
        <v>60000.0</v>
      </c>
      <c r="L3366" s="82">
        <v>0.1799975121283742</v>
      </c>
      <c r="N3366" s="83">
        <f t="shared" si="1"/>
        <v>0.1799975121</v>
      </c>
      <c r="O3366" s="83">
        <f t="shared" si="2"/>
        <v>0.1799975121</v>
      </c>
      <c r="Q3366" s="83">
        <f t="shared" si="3"/>
        <v>0.6699166667</v>
      </c>
      <c r="R3366" s="83">
        <f t="shared" si="4"/>
        <v>0.1799975121</v>
      </c>
      <c r="S3366" s="83" t="b">
        <f t="shared" si="5"/>
        <v>0</v>
      </c>
      <c r="T3366" s="72"/>
      <c r="U3366" s="72"/>
      <c r="V3366" s="72"/>
      <c r="W3366" s="72"/>
      <c r="X3366" s="72"/>
      <c r="Y3366" s="72"/>
      <c r="Z3366" s="72"/>
      <c r="AA3366" s="72"/>
      <c r="AB3366" s="72"/>
      <c r="AC3366" s="72"/>
      <c r="AD3366" s="72"/>
      <c r="AE3366" s="72"/>
      <c r="AF3366" s="72"/>
      <c r="AG3366" s="72"/>
      <c r="AH3366" s="72"/>
      <c r="AI3366" s="72"/>
      <c r="AJ3366" s="72"/>
      <c r="AK3366" s="72"/>
    </row>
    <row r="3367" ht="14.25" customHeight="1">
      <c r="A3367" s="78">
        <v>3364.0</v>
      </c>
      <c r="C3367" s="78" t="str">
        <f>VLOOKUP(G3367,[1]Macrodata_CCF!$A$3:$D$55,4,FALSE)</f>
        <v>#ERROR!</v>
      </c>
      <c r="E3367" s="79" t="str">
        <f>VLOOKUP(G3367,[1]Macrodata_CCF!$A$3:$B$55,2,FALSE)</f>
        <v>#ERROR!</v>
      </c>
      <c r="F3367" s="78">
        <v>0.0</v>
      </c>
      <c r="G3367" s="80">
        <v>50.0</v>
      </c>
      <c r="H3367" s="81">
        <v>191905.0</v>
      </c>
      <c r="I3367" s="81">
        <v>850000.0</v>
      </c>
      <c r="J3367" s="81">
        <v>251135.0</v>
      </c>
      <c r="K3367" s="81">
        <v>850000.0</v>
      </c>
      <c r="L3367" s="82">
        <v>0.09000220332930656</v>
      </c>
      <c r="N3367" s="83">
        <f t="shared" si="1"/>
        <v>0.09000220333</v>
      </c>
      <c r="O3367" s="83">
        <f t="shared" si="2"/>
        <v>0.09000220333</v>
      </c>
      <c r="Q3367" s="83">
        <f t="shared" si="3"/>
        <v>0.7742294118</v>
      </c>
      <c r="R3367" s="83">
        <f t="shared" si="4"/>
        <v>0.09000220333</v>
      </c>
      <c r="S3367" s="83" t="b">
        <f t="shared" si="5"/>
        <v>0</v>
      </c>
      <c r="T3367" s="72"/>
      <c r="U3367" s="72"/>
      <c r="V3367" s="72"/>
      <c r="W3367" s="72"/>
      <c r="X3367" s="72"/>
      <c r="Y3367" s="72"/>
      <c r="Z3367" s="72"/>
      <c r="AA3367" s="72"/>
      <c r="AB3367" s="72"/>
      <c r="AC3367" s="72"/>
      <c r="AD3367" s="72"/>
      <c r="AE3367" s="72"/>
      <c r="AF3367" s="72"/>
      <c r="AG3367" s="72"/>
      <c r="AH3367" s="72"/>
      <c r="AI3367" s="72"/>
      <c r="AJ3367" s="72"/>
      <c r="AK3367" s="72"/>
    </row>
    <row r="3368" ht="14.25" customHeight="1">
      <c r="A3368" s="78">
        <v>3365.0</v>
      </c>
      <c r="C3368" s="78" t="str">
        <f>VLOOKUP(G3368,[1]Macrodata_CCF!$A$3:$D$55,4,FALSE)</f>
        <v>#ERROR!</v>
      </c>
      <c r="E3368" s="79" t="str">
        <f>VLOOKUP(G3368,[1]Macrodata_CCF!$A$3:$B$55,2,FALSE)</f>
        <v>#ERROR!</v>
      </c>
      <c r="F3368" s="78">
        <v>0.0</v>
      </c>
      <c r="G3368" s="80">
        <v>53.0</v>
      </c>
      <c r="H3368" s="81">
        <v>0.0</v>
      </c>
      <c r="I3368" s="81">
        <v>880000.0</v>
      </c>
      <c r="J3368" s="81">
        <v>105600.0</v>
      </c>
      <c r="K3368" s="81">
        <v>880000.0</v>
      </c>
      <c r="L3368" s="82">
        <v>0.12</v>
      </c>
      <c r="N3368" s="83">
        <f t="shared" si="1"/>
        <v>0.12</v>
      </c>
      <c r="O3368" s="83">
        <f t="shared" si="2"/>
        <v>0.12</v>
      </c>
      <c r="Q3368" s="83">
        <f t="shared" si="3"/>
        <v>1</v>
      </c>
      <c r="R3368" s="83">
        <f t="shared" si="4"/>
        <v>0.12</v>
      </c>
      <c r="S3368" s="83" t="b">
        <f t="shared" si="5"/>
        <v>0</v>
      </c>
      <c r="T3368" s="72"/>
      <c r="U3368" s="72"/>
      <c r="V3368" s="72"/>
      <c r="W3368" s="72"/>
      <c r="X3368" s="72"/>
      <c r="Y3368" s="72"/>
      <c r="Z3368" s="72"/>
      <c r="AA3368" s="72"/>
      <c r="AB3368" s="72"/>
      <c r="AC3368" s="72"/>
      <c r="AD3368" s="72"/>
      <c r="AE3368" s="72"/>
      <c r="AF3368" s="72"/>
      <c r="AG3368" s="72"/>
      <c r="AH3368" s="72"/>
      <c r="AI3368" s="72"/>
      <c r="AJ3368" s="72"/>
      <c r="AK3368" s="72"/>
    </row>
    <row r="3369" ht="14.25" customHeight="1">
      <c r="A3369" s="78">
        <v>3366.0</v>
      </c>
      <c r="C3369" s="78" t="str">
        <f>VLOOKUP(G3369,[1]Macrodata_CCF!$A$3:$D$55,4,FALSE)</f>
        <v>#ERROR!</v>
      </c>
      <c r="E3369" s="79" t="str">
        <f>VLOOKUP(G3369,[1]Macrodata_CCF!$A$3:$B$55,2,FALSE)</f>
        <v>#ERROR!</v>
      </c>
      <c r="F3369" s="78">
        <v>0.0</v>
      </c>
      <c r="G3369" s="80">
        <v>43.0</v>
      </c>
      <c r="H3369" s="81">
        <v>57220.0</v>
      </c>
      <c r="I3369" s="81">
        <v>170000.0</v>
      </c>
      <c r="J3369" s="81">
        <v>75265.0</v>
      </c>
      <c r="K3369" s="81">
        <v>170000.0</v>
      </c>
      <c r="L3369" s="82">
        <v>0.1600017733640716</v>
      </c>
      <c r="N3369" s="83">
        <f t="shared" si="1"/>
        <v>0.1600017734</v>
      </c>
      <c r="O3369" s="83">
        <f t="shared" si="2"/>
        <v>0.1600017734</v>
      </c>
      <c r="Q3369" s="83">
        <f t="shared" si="3"/>
        <v>0.6634117647</v>
      </c>
      <c r="R3369" s="83">
        <f t="shared" si="4"/>
        <v>0.1600017734</v>
      </c>
      <c r="S3369" s="83" t="b">
        <f t="shared" si="5"/>
        <v>0</v>
      </c>
      <c r="T3369" s="72"/>
      <c r="U3369" s="72"/>
      <c r="V3369" s="72"/>
      <c r="W3369" s="72"/>
      <c r="X3369" s="72"/>
      <c r="Y3369" s="72"/>
      <c r="Z3369" s="72"/>
      <c r="AA3369" s="72"/>
      <c r="AB3369" s="72"/>
      <c r="AC3369" s="72"/>
      <c r="AD3369" s="72"/>
      <c r="AE3369" s="72"/>
      <c r="AF3369" s="72"/>
      <c r="AG3369" s="72"/>
      <c r="AH3369" s="72"/>
      <c r="AI3369" s="72"/>
      <c r="AJ3369" s="72"/>
      <c r="AK3369" s="72"/>
    </row>
    <row r="3370" ht="14.25" customHeight="1">
      <c r="A3370" s="78">
        <v>3367.0</v>
      </c>
      <c r="C3370" s="78" t="str">
        <f>VLOOKUP(G3370,[1]Macrodata_CCF!$A$3:$D$55,4,FALSE)</f>
        <v>#ERROR!</v>
      </c>
      <c r="E3370" s="79" t="str">
        <f>VLOOKUP(G3370,[1]Macrodata_CCF!$A$3:$B$55,2,FALSE)</f>
        <v>#ERROR!</v>
      </c>
      <c r="F3370" s="78">
        <v>0.0</v>
      </c>
      <c r="G3370" s="80">
        <v>37.0</v>
      </c>
      <c r="H3370" s="81">
        <v>185540.0</v>
      </c>
      <c r="I3370" s="81">
        <v>270000.0</v>
      </c>
      <c r="J3370" s="81">
        <v>194830.0</v>
      </c>
      <c r="K3370" s="81">
        <v>486000.0</v>
      </c>
      <c r="L3370" s="82">
        <v>0.1099928960454653</v>
      </c>
      <c r="N3370" s="83">
        <f t="shared" si="1"/>
        <v>0.109992896</v>
      </c>
      <c r="O3370" s="83">
        <f t="shared" si="2"/>
        <v>0.109992896</v>
      </c>
      <c r="Q3370" s="83">
        <f t="shared" si="3"/>
        <v>0.3128148148</v>
      </c>
      <c r="R3370" s="83">
        <f t="shared" si="4"/>
        <v>0.109992896</v>
      </c>
      <c r="S3370" s="83" t="b">
        <f t="shared" si="5"/>
        <v>0</v>
      </c>
      <c r="T3370" s="72"/>
      <c r="U3370" s="72"/>
      <c r="V3370" s="72"/>
      <c r="W3370" s="72"/>
      <c r="X3370" s="72"/>
      <c r="Y3370" s="72"/>
      <c r="Z3370" s="72"/>
      <c r="AA3370" s="72"/>
      <c r="AB3370" s="72"/>
      <c r="AC3370" s="72"/>
      <c r="AD3370" s="72"/>
      <c r="AE3370" s="72"/>
      <c r="AF3370" s="72"/>
      <c r="AG3370" s="72"/>
      <c r="AH3370" s="72"/>
      <c r="AI3370" s="72"/>
      <c r="AJ3370" s="72"/>
      <c r="AK3370" s="72"/>
    </row>
    <row r="3371" ht="14.25" customHeight="1">
      <c r="A3371" s="78">
        <v>3368.0</v>
      </c>
      <c r="C3371" s="78" t="str">
        <f>VLOOKUP(G3371,[1]Macrodata_CCF!$A$3:$D$55,4,FALSE)</f>
        <v>#ERROR!</v>
      </c>
      <c r="E3371" s="79" t="str">
        <f>VLOOKUP(G3371,[1]Macrodata_CCF!$A$3:$B$55,2,FALSE)</f>
        <v>#ERROR!</v>
      </c>
      <c r="F3371" s="78">
        <v>0.0</v>
      </c>
      <c r="G3371" s="80">
        <v>5.0</v>
      </c>
      <c r="H3371" s="81">
        <v>52210.0</v>
      </c>
      <c r="I3371" s="81">
        <v>580000.0</v>
      </c>
      <c r="J3371" s="81">
        <v>247490.0</v>
      </c>
      <c r="K3371" s="81">
        <v>1102000.0</v>
      </c>
      <c r="L3371" s="82">
        <v>0.3699956422061805</v>
      </c>
      <c r="N3371" s="83">
        <f t="shared" si="1"/>
        <v>0.3699956422</v>
      </c>
      <c r="O3371" s="83">
        <f t="shared" si="2"/>
        <v>0.3699956422</v>
      </c>
      <c r="Q3371" s="83">
        <f t="shared" si="3"/>
        <v>0.9099827586</v>
      </c>
      <c r="R3371" s="83">
        <f t="shared" si="4"/>
        <v>0.3699956422</v>
      </c>
      <c r="S3371" s="83" t="b">
        <f t="shared" si="5"/>
        <v>0</v>
      </c>
      <c r="T3371" s="72"/>
      <c r="U3371" s="72"/>
      <c r="V3371" s="72"/>
      <c r="W3371" s="72"/>
      <c r="X3371" s="72"/>
      <c r="Y3371" s="72"/>
      <c r="Z3371" s="72"/>
      <c r="AA3371" s="72"/>
      <c r="AB3371" s="72"/>
      <c r="AC3371" s="72"/>
      <c r="AD3371" s="72"/>
      <c r="AE3371" s="72"/>
      <c r="AF3371" s="72"/>
      <c r="AG3371" s="72"/>
      <c r="AH3371" s="72"/>
      <c r="AI3371" s="72"/>
      <c r="AJ3371" s="72"/>
      <c r="AK3371" s="72"/>
    </row>
    <row r="3372" ht="14.25" customHeight="1">
      <c r="A3372" s="78">
        <v>3369.0</v>
      </c>
      <c r="C3372" s="78" t="str">
        <f>VLOOKUP(G3372,[1]Macrodata_CCF!$A$3:$D$55,4,FALSE)</f>
        <v>#ERROR!</v>
      </c>
      <c r="E3372" s="79" t="str">
        <f>VLOOKUP(G3372,[1]Macrodata_CCF!$A$3:$B$55,2,FALSE)</f>
        <v>#ERROR!</v>
      </c>
      <c r="F3372" s="78">
        <v>0.0</v>
      </c>
      <c r="G3372" s="80">
        <v>10.0</v>
      </c>
      <c r="H3372" s="81">
        <v>0.0</v>
      </c>
      <c r="I3372" s="81">
        <v>900000.0</v>
      </c>
      <c r="J3372" s="81">
        <v>252000.0</v>
      </c>
      <c r="K3372" s="81">
        <v>900000.0</v>
      </c>
      <c r="L3372" s="82">
        <v>0.28</v>
      </c>
      <c r="N3372" s="83">
        <f t="shared" si="1"/>
        <v>0.28</v>
      </c>
      <c r="O3372" s="83">
        <f t="shared" si="2"/>
        <v>0.28</v>
      </c>
      <c r="Q3372" s="83">
        <f t="shared" si="3"/>
        <v>1</v>
      </c>
      <c r="R3372" s="83">
        <f t="shared" si="4"/>
        <v>0.28</v>
      </c>
      <c r="S3372" s="83" t="b">
        <f t="shared" si="5"/>
        <v>0</v>
      </c>
      <c r="T3372" s="72"/>
      <c r="U3372" s="72"/>
      <c r="V3372" s="72"/>
      <c r="W3372" s="72"/>
      <c r="X3372" s="72"/>
      <c r="Y3372" s="72"/>
      <c r="Z3372" s="72"/>
      <c r="AA3372" s="72"/>
      <c r="AB3372" s="72"/>
      <c r="AC3372" s="72"/>
      <c r="AD3372" s="72"/>
      <c r="AE3372" s="72"/>
      <c r="AF3372" s="72"/>
      <c r="AG3372" s="72"/>
      <c r="AH3372" s="72"/>
      <c r="AI3372" s="72"/>
      <c r="AJ3372" s="72"/>
      <c r="AK3372" s="72"/>
    </row>
    <row r="3373" ht="14.25" customHeight="1">
      <c r="A3373" s="78">
        <v>3370.0</v>
      </c>
      <c r="C3373" s="78" t="str">
        <f>VLOOKUP(G3373,[1]Macrodata_CCF!$A$3:$D$55,4,FALSE)</f>
        <v>#ERROR!</v>
      </c>
      <c r="E3373" s="79" t="str">
        <f>VLOOKUP(G3373,[1]Macrodata_CCF!$A$3:$B$55,2,FALSE)</f>
        <v>#ERROR!</v>
      </c>
      <c r="F3373" s="78">
        <v>0.0</v>
      </c>
      <c r="G3373" s="80">
        <v>33.0</v>
      </c>
      <c r="H3373" s="81">
        <v>7035.0</v>
      </c>
      <c r="I3373" s="81">
        <v>30000.0</v>
      </c>
      <c r="J3373" s="81">
        <v>10250.0</v>
      </c>
      <c r="K3373" s="81">
        <v>48000.0</v>
      </c>
      <c r="L3373" s="82">
        <v>0.1399956455475724</v>
      </c>
      <c r="N3373" s="83">
        <f t="shared" si="1"/>
        <v>0.1399956455</v>
      </c>
      <c r="O3373" s="83">
        <f t="shared" si="2"/>
        <v>0.1399956455</v>
      </c>
      <c r="Q3373" s="83">
        <f t="shared" si="3"/>
        <v>0.7655</v>
      </c>
      <c r="R3373" s="83">
        <f t="shared" si="4"/>
        <v>0.1399956455</v>
      </c>
      <c r="S3373" s="83" t="b">
        <f t="shared" si="5"/>
        <v>0</v>
      </c>
      <c r="T3373" s="72"/>
      <c r="U3373" s="72"/>
      <c r="V3373" s="72"/>
      <c r="W3373" s="72"/>
      <c r="X3373" s="72"/>
      <c r="Y3373" s="72"/>
      <c r="Z3373" s="72"/>
      <c r="AA3373" s="72"/>
      <c r="AB3373" s="72"/>
      <c r="AC3373" s="72"/>
      <c r="AD3373" s="72"/>
      <c r="AE3373" s="72"/>
      <c r="AF3373" s="72"/>
      <c r="AG3373" s="72"/>
      <c r="AH3373" s="72"/>
      <c r="AI3373" s="72"/>
      <c r="AJ3373" s="72"/>
      <c r="AK3373" s="72"/>
    </row>
    <row r="3374" ht="14.25" customHeight="1">
      <c r="A3374" s="78">
        <v>3371.0</v>
      </c>
      <c r="C3374" s="78" t="str">
        <f>VLOOKUP(G3374,[1]Macrodata_CCF!$A$3:$D$55,4,FALSE)</f>
        <v>#ERROR!</v>
      </c>
      <c r="E3374" s="79" t="str">
        <f>VLOOKUP(G3374,[1]Macrodata_CCF!$A$3:$B$55,2,FALSE)</f>
        <v>#ERROR!</v>
      </c>
      <c r="F3374" s="78">
        <v>0.0</v>
      </c>
      <c r="G3374" s="80">
        <v>6.0</v>
      </c>
      <c r="H3374" s="81">
        <v>576070.0</v>
      </c>
      <c r="I3374" s="81">
        <v>750000.0</v>
      </c>
      <c r="J3374" s="81">
        <v>638685.0</v>
      </c>
      <c r="K3374" s="81">
        <v>750000.0</v>
      </c>
      <c r="L3374" s="82">
        <v>0.360001149887886</v>
      </c>
      <c r="N3374" s="83">
        <f t="shared" si="1"/>
        <v>0.3600011499</v>
      </c>
      <c r="O3374" s="83">
        <f t="shared" si="2"/>
        <v>0.3600011499</v>
      </c>
      <c r="Q3374" s="83">
        <f t="shared" si="3"/>
        <v>0.2319066667</v>
      </c>
      <c r="R3374" s="83">
        <f t="shared" si="4"/>
        <v>0.3600011499</v>
      </c>
      <c r="S3374" s="83" t="b">
        <f t="shared" si="5"/>
        <v>0</v>
      </c>
      <c r="T3374" s="72"/>
      <c r="U3374" s="72"/>
      <c r="V3374" s="72"/>
      <c r="W3374" s="72"/>
      <c r="X3374" s="72"/>
      <c r="Y3374" s="72"/>
      <c r="Z3374" s="72"/>
      <c r="AA3374" s="72"/>
      <c r="AB3374" s="72"/>
      <c r="AC3374" s="72"/>
      <c r="AD3374" s="72"/>
      <c r="AE3374" s="72"/>
      <c r="AF3374" s="72"/>
      <c r="AG3374" s="72"/>
      <c r="AH3374" s="72"/>
      <c r="AI3374" s="72"/>
      <c r="AJ3374" s="72"/>
      <c r="AK3374" s="72"/>
    </row>
    <row r="3375" ht="14.25" customHeight="1">
      <c r="A3375" s="78">
        <v>3372.0</v>
      </c>
      <c r="C3375" s="78" t="str">
        <f>VLOOKUP(G3375,[1]Macrodata_CCF!$A$3:$D$55,4,FALSE)</f>
        <v>#ERROR!</v>
      </c>
      <c r="E3375" s="79" t="str">
        <f>VLOOKUP(G3375,[1]Macrodata_CCF!$A$3:$B$55,2,FALSE)</f>
        <v>#ERROR!</v>
      </c>
      <c r="F3375" s="78">
        <v>0.0</v>
      </c>
      <c r="G3375" s="80">
        <v>16.0</v>
      </c>
      <c r="H3375" s="81">
        <v>94920.0</v>
      </c>
      <c r="I3375" s="81">
        <v>100000.0</v>
      </c>
      <c r="J3375" s="81">
        <v>95785.0</v>
      </c>
      <c r="K3375" s="81">
        <v>100000.0</v>
      </c>
      <c r="L3375" s="82">
        <v>0.1702755905511811</v>
      </c>
      <c r="N3375" s="83">
        <f t="shared" si="1"/>
        <v>0.1702755906</v>
      </c>
      <c r="O3375" s="83">
        <f t="shared" si="2"/>
        <v>0.1702755906</v>
      </c>
      <c r="Q3375" s="83">
        <f t="shared" si="3"/>
        <v>0.0508</v>
      </c>
      <c r="R3375" s="83">
        <f t="shared" si="4"/>
        <v>0.00865</v>
      </c>
      <c r="S3375" s="83" t="b">
        <f t="shared" si="5"/>
        <v>0</v>
      </c>
      <c r="T3375" s="72"/>
      <c r="U3375" s="72"/>
      <c r="V3375" s="72"/>
      <c r="W3375" s="72"/>
      <c r="X3375" s="72"/>
      <c r="Y3375" s="72"/>
      <c r="Z3375" s="72"/>
      <c r="AA3375" s="72"/>
      <c r="AB3375" s="72"/>
      <c r="AC3375" s="72"/>
      <c r="AD3375" s="72"/>
      <c r="AE3375" s="72"/>
      <c r="AF3375" s="72"/>
      <c r="AG3375" s="72"/>
      <c r="AH3375" s="72"/>
      <c r="AI3375" s="72"/>
      <c r="AJ3375" s="72"/>
      <c r="AK3375" s="72"/>
    </row>
    <row r="3376" ht="14.25" customHeight="1">
      <c r="A3376" s="78">
        <v>3373.0</v>
      </c>
      <c r="C3376" s="78" t="str">
        <f>VLOOKUP(G3376,[1]Macrodata_CCF!$A$3:$D$55,4,FALSE)</f>
        <v>#ERROR!</v>
      </c>
      <c r="E3376" s="79" t="str">
        <f>VLOOKUP(G3376,[1]Macrodata_CCF!$A$3:$B$55,2,FALSE)</f>
        <v>#ERROR!</v>
      </c>
      <c r="F3376" s="78">
        <v>0.0</v>
      </c>
      <c r="G3376" s="80">
        <v>32.0</v>
      </c>
      <c r="H3376" s="81">
        <v>249800.0</v>
      </c>
      <c r="I3376" s="81">
        <v>860000.0</v>
      </c>
      <c r="J3376" s="81">
        <v>353535.0</v>
      </c>
      <c r="K3376" s="81">
        <v>860000.0</v>
      </c>
      <c r="L3376" s="82">
        <v>0.1700016388069485</v>
      </c>
      <c r="N3376" s="83">
        <f t="shared" si="1"/>
        <v>0.1700016388</v>
      </c>
      <c r="O3376" s="83">
        <f t="shared" si="2"/>
        <v>0.1700016388</v>
      </c>
      <c r="Q3376" s="83">
        <f t="shared" si="3"/>
        <v>0.7095348837</v>
      </c>
      <c r="R3376" s="83">
        <f t="shared" si="4"/>
        <v>0.1700016388</v>
      </c>
      <c r="S3376" s="83" t="b">
        <f t="shared" si="5"/>
        <v>0</v>
      </c>
      <c r="T3376" s="72"/>
      <c r="U3376" s="72"/>
      <c r="V3376" s="72"/>
      <c r="W3376" s="72"/>
      <c r="X3376" s="72"/>
      <c r="Y3376" s="72"/>
      <c r="Z3376" s="72"/>
      <c r="AA3376" s="72"/>
      <c r="AB3376" s="72"/>
      <c r="AC3376" s="72"/>
      <c r="AD3376" s="72"/>
      <c r="AE3376" s="72"/>
      <c r="AF3376" s="72"/>
      <c r="AG3376" s="72"/>
      <c r="AH3376" s="72"/>
      <c r="AI3376" s="72"/>
      <c r="AJ3376" s="72"/>
      <c r="AK3376" s="72"/>
    </row>
    <row r="3377" ht="14.25" customHeight="1">
      <c r="A3377" s="78">
        <v>3374.0</v>
      </c>
      <c r="C3377" s="78" t="str">
        <f>VLOOKUP(G3377,[1]Macrodata_CCF!$A$3:$D$55,4,FALSE)</f>
        <v>#ERROR!</v>
      </c>
      <c r="E3377" s="79" t="str">
        <f>VLOOKUP(G3377,[1]Macrodata_CCF!$A$3:$B$55,2,FALSE)</f>
        <v>#ERROR!</v>
      </c>
      <c r="F3377" s="78">
        <v>0.0</v>
      </c>
      <c r="G3377" s="80">
        <v>32.0</v>
      </c>
      <c r="H3377" s="81">
        <v>33895.0</v>
      </c>
      <c r="I3377" s="81">
        <v>360000.0</v>
      </c>
      <c r="J3377" s="81">
        <v>82810.0</v>
      </c>
      <c r="K3377" s="81">
        <v>360000.0</v>
      </c>
      <c r="L3377" s="82">
        <v>0.1499977001272596</v>
      </c>
      <c r="N3377" s="83">
        <f t="shared" si="1"/>
        <v>0.1499977001</v>
      </c>
      <c r="O3377" s="83">
        <f t="shared" si="2"/>
        <v>0.1499977001</v>
      </c>
      <c r="Q3377" s="83">
        <f t="shared" si="3"/>
        <v>0.9058472222</v>
      </c>
      <c r="R3377" s="83">
        <f t="shared" si="4"/>
        <v>0.1499977001</v>
      </c>
      <c r="S3377" s="83" t="b">
        <f t="shared" si="5"/>
        <v>0</v>
      </c>
      <c r="T3377" s="72"/>
      <c r="U3377" s="72"/>
      <c r="V3377" s="72"/>
      <c r="W3377" s="72"/>
      <c r="X3377" s="72"/>
      <c r="Y3377" s="72"/>
      <c r="Z3377" s="72"/>
      <c r="AA3377" s="72"/>
      <c r="AB3377" s="72"/>
      <c r="AC3377" s="72"/>
      <c r="AD3377" s="72"/>
      <c r="AE3377" s="72"/>
      <c r="AF3377" s="72"/>
      <c r="AG3377" s="72"/>
      <c r="AH3377" s="72"/>
      <c r="AI3377" s="72"/>
      <c r="AJ3377" s="72"/>
      <c r="AK3377" s="72"/>
    </row>
    <row r="3378" ht="14.25" customHeight="1">
      <c r="A3378" s="78">
        <v>3375.0</v>
      </c>
      <c r="C3378" s="78" t="str">
        <f>VLOOKUP(G3378,[1]Macrodata_CCF!$A$3:$D$55,4,FALSE)</f>
        <v>#ERROR!</v>
      </c>
      <c r="E3378" s="79" t="str">
        <f>VLOOKUP(G3378,[1]Macrodata_CCF!$A$3:$B$55,2,FALSE)</f>
        <v>#ERROR!</v>
      </c>
      <c r="F3378" s="78">
        <v>0.0</v>
      </c>
      <c r="G3378" s="80">
        <v>11.0</v>
      </c>
      <c r="H3378" s="81">
        <v>0.0</v>
      </c>
      <c r="I3378" s="81">
        <v>50000.0</v>
      </c>
      <c r="J3378" s="81">
        <v>0.0</v>
      </c>
      <c r="K3378" s="81">
        <v>50000.0</v>
      </c>
      <c r="L3378" s="82">
        <v>0.0</v>
      </c>
      <c r="N3378" s="83">
        <f t="shared" si="1"/>
        <v>0</v>
      </c>
      <c r="O3378" s="83">
        <f t="shared" si="2"/>
        <v>0</v>
      </c>
      <c r="Q3378" s="83">
        <f t="shared" si="3"/>
        <v>1</v>
      </c>
      <c r="R3378" s="83">
        <f t="shared" si="4"/>
        <v>0</v>
      </c>
      <c r="S3378" s="83" t="b">
        <f t="shared" si="5"/>
        <v>0</v>
      </c>
      <c r="T3378" s="72"/>
      <c r="U3378" s="72"/>
      <c r="V3378" s="72"/>
      <c r="W3378" s="72"/>
      <c r="X3378" s="72"/>
      <c r="Y3378" s="72"/>
      <c r="Z3378" s="72"/>
      <c r="AA3378" s="72"/>
      <c r="AB3378" s="72"/>
      <c r="AC3378" s="72"/>
      <c r="AD3378" s="72"/>
      <c r="AE3378" s="72"/>
      <c r="AF3378" s="72"/>
      <c r="AG3378" s="72"/>
      <c r="AH3378" s="72"/>
      <c r="AI3378" s="72"/>
      <c r="AJ3378" s="72"/>
      <c r="AK3378" s="72"/>
    </row>
    <row r="3379" ht="14.25" customHeight="1">
      <c r="A3379" s="78">
        <v>3376.0</v>
      </c>
      <c r="C3379" s="78" t="str">
        <f>VLOOKUP(G3379,[1]Macrodata_CCF!$A$3:$D$55,4,FALSE)</f>
        <v>#ERROR!</v>
      </c>
      <c r="E3379" s="79" t="str">
        <f>VLOOKUP(G3379,[1]Macrodata_CCF!$A$3:$B$55,2,FALSE)</f>
        <v>#ERROR!</v>
      </c>
      <c r="F3379" s="78">
        <v>0.0</v>
      </c>
      <c r="G3379" s="80">
        <v>16.0</v>
      </c>
      <c r="H3379" s="81">
        <v>243340.0</v>
      </c>
      <c r="I3379" s="81">
        <v>450000.0</v>
      </c>
      <c r="J3379" s="81">
        <v>278470.0</v>
      </c>
      <c r="K3379" s="81">
        <v>450000.0</v>
      </c>
      <c r="L3379" s="82">
        <v>0.1699893544953063</v>
      </c>
      <c r="N3379" s="83">
        <f t="shared" si="1"/>
        <v>0.1699893545</v>
      </c>
      <c r="O3379" s="83">
        <f t="shared" si="2"/>
        <v>0.1699893545</v>
      </c>
      <c r="Q3379" s="83">
        <f t="shared" si="3"/>
        <v>0.4592444444</v>
      </c>
      <c r="R3379" s="83">
        <f t="shared" si="4"/>
        <v>0.1699893545</v>
      </c>
      <c r="S3379" s="83" t="b">
        <f t="shared" si="5"/>
        <v>0</v>
      </c>
      <c r="T3379" s="72"/>
      <c r="U3379" s="72"/>
      <c r="V3379" s="72"/>
      <c r="W3379" s="72"/>
      <c r="X3379" s="72"/>
      <c r="Y3379" s="72"/>
      <c r="Z3379" s="72"/>
      <c r="AA3379" s="72"/>
      <c r="AB3379" s="72"/>
      <c r="AC3379" s="72"/>
      <c r="AD3379" s="72"/>
      <c r="AE3379" s="72"/>
      <c r="AF3379" s="72"/>
      <c r="AG3379" s="72"/>
      <c r="AH3379" s="72"/>
      <c r="AI3379" s="72"/>
      <c r="AJ3379" s="72"/>
      <c r="AK3379" s="72"/>
    </row>
    <row r="3380" ht="14.25" customHeight="1">
      <c r="A3380" s="78">
        <v>3377.0</v>
      </c>
      <c r="C3380" s="78" t="str">
        <f>VLOOKUP(G3380,[1]Macrodata_CCF!$A$3:$D$55,4,FALSE)</f>
        <v>#ERROR!</v>
      </c>
      <c r="E3380" s="79" t="str">
        <f>VLOOKUP(G3380,[1]Macrodata_CCF!$A$3:$B$55,2,FALSE)</f>
        <v>#ERROR!</v>
      </c>
      <c r="F3380" s="78">
        <v>0.0</v>
      </c>
      <c r="G3380" s="80">
        <v>19.0</v>
      </c>
      <c r="H3380" s="81">
        <v>0.0</v>
      </c>
      <c r="I3380" s="81">
        <v>930000.0</v>
      </c>
      <c r="J3380" s="81">
        <v>130200.0</v>
      </c>
      <c r="K3380" s="81">
        <v>930000.0</v>
      </c>
      <c r="L3380" s="82">
        <v>0.14</v>
      </c>
      <c r="N3380" s="83">
        <f t="shared" si="1"/>
        <v>0.14</v>
      </c>
      <c r="O3380" s="83">
        <f t="shared" si="2"/>
        <v>0.14</v>
      </c>
      <c r="Q3380" s="83">
        <f t="shared" si="3"/>
        <v>1</v>
      </c>
      <c r="R3380" s="83">
        <f t="shared" si="4"/>
        <v>0.14</v>
      </c>
      <c r="S3380" s="83" t="b">
        <f t="shared" si="5"/>
        <v>0</v>
      </c>
      <c r="T3380" s="72"/>
      <c r="U3380" s="72"/>
      <c r="V3380" s="72"/>
      <c r="W3380" s="72"/>
      <c r="X3380" s="72"/>
      <c r="Y3380" s="72"/>
      <c r="Z3380" s="72"/>
      <c r="AA3380" s="72"/>
      <c r="AB3380" s="72"/>
      <c r="AC3380" s="72"/>
      <c r="AD3380" s="72"/>
      <c r="AE3380" s="72"/>
      <c r="AF3380" s="72"/>
      <c r="AG3380" s="72"/>
      <c r="AH3380" s="72"/>
      <c r="AI3380" s="72"/>
      <c r="AJ3380" s="72"/>
      <c r="AK3380" s="72"/>
    </row>
    <row r="3381" ht="14.25" customHeight="1">
      <c r="A3381" s="78">
        <v>3378.0</v>
      </c>
      <c r="C3381" s="78" t="str">
        <f>VLOOKUP(G3381,[1]Macrodata_CCF!$A$3:$D$55,4,FALSE)</f>
        <v>#ERROR!</v>
      </c>
      <c r="E3381" s="79" t="str">
        <f>VLOOKUP(G3381,[1]Macrodata_CCF!$A$3:$B$55,2,FALSE)</f>
        <v>#ERROR!</v>
      </c>
      <c r="F3381" s="78">
        <v>0.0</v>
      </c>
      <c r="G3381" s="80">
        <v>8.0</v>
      </c>
      <c r="H3381" s="81">
        <v>103905.0</v>
      </c>
      <c r="I3381" s="81">
        <v>1000000.0</v>
      </c>
      <c r="J3381" s="81">
        <v>435460.0</v>
      </c>
      <c r="K3381" s="81">
        <v>1700000.0</v>
      </c>
      <c r="L3381" s="82">
        <v>0.3699998326070338</v>
      </c>
      <c r="N3381" s="83">
        <f t="shared" si="1"/>
        <v>0.3699998326</v>
      </c>
      <c r="O3381" s="83">
        <f t="shared" si="2"/>
        <v>0.3699998326</v>
      </c>
      <c r="Q3381" s="83">
        <f t="shared" si="3"/>
        <v>0.896095</v>
      </c>
      <c r="R3381" s="83">
        <f t="shared" si="4"/>
        <v>0.3699998326</v>
      </c>
      <c r="S3381" s="83" t="b">
        <f t="shared" si="5"/>
        <v>0</v>
      </c>
      <c r="T3381" s="72"/>
      <c r="U3381" s="72"/>
      <c r="V3381" s="72"/>
      <c r="W3381" s="72"/>
      <c r="X3381" s="72"/>
      <c r="Y3381" s="72"/>
      <c r="Z3381" s="72"/>
      <c r="AA3381" s="72"/>
      <c r="AB3381" s="72"/>
      <c r="AC3381" s="72"/>
      <c r="AD3381" s="72"/>
      <c r="AE3381" s="72"/>
      <c r="AF3381" s="72"/>
      <c r="AG3381" s="72"/>
      <c r="AH3381" s="72"/>
      <c r="AI3381" s="72"/>
      <c r="AJ3381" s="72"/>
      <c r="AK3381" s="72"/>
    </row>
    <row r="3382" ht="14.25" customHeight="1">
      <c r="A3382" s="78">
        <v>3379.0</v>
      </c>
      <c r="C3382" s="78" t="str">
        <f>VLOOKUP(G3382,[1]Macrodata_CCF!$A$3:$D$55,4,FALSE)</f>
        <v>#ERROR!</v>
      </c>
      <c r="E3382" s="79" t="str">
        <f>VLOOKUP(G3382,[1]Macrodata_CCF!$A$3:$B$55,2,FALSE)</f>
        <v>#ERROR!</v>
      </c>
      <c r="F3382" s="78">
        <v>0.0</v>
      </c>
      <c r="G3382" s="80">
        <v>9.0</v>
      </c>
      <c r="H3382" s="81">
        <v>64110.0</v>
      </c>
      <c r="I3382" s="81">
        <v>80000.0</v>
      </c>
      <c r="J3382" s="81">
        <v>69515.0</v>
      </c>
      <c r="K3382" s="81">
        <v>80000.0</v>
      </c>
      <c r="L3382" s="82">
        <v>0.3401510383889239</v>
      </c>
      <c r="N3382" s="83">
        <f t="shared" si="1"/>
        <v>0.3401510384</v>
      </c>
      <c r="O3382" s="83">
        <f t="shared" si="2"/>
        <v>0.3401510384</v>
      </c>
      <c r="Q3382" s="83">
        <f t="shared" si="3"/>
        <v>0.198625</v>
      </c>
      <c r="R3382" s="83">
        <f t="shared" si="4"/>
        <v>0.3401510384</v>
      </c>
      <c r="S3382" s="83" t="b">
        <f t="shared" si="5"/>
        <v>0</v>
      </c>
      <c r="T3382" s="72"/>
      <c r="U3382" s="72"/>
      <c r="V3382" s="72"/>
      <c r="W3382" s="72"/>
      <c r="X3382" s="72"/>
      <c r="Y3382" s="72"/>
      <c r="Z3382" s="72"/>
      <c r="AA3382" s="72"/>
      <c r="AB3382" s="72"/>
      <c r="AC3382" s="72"/>
      <c r="AD3382" s="72"/>
      <c r="AE3382" s="72"/>
      <c r="AF3382" s="72"/>
      <c r="AG3382" s="72"/>
      <c r="AH3382" s="72"/>
      <c r="AI3382" s="72"/>
      <c r="AJ3382" s="72"/>
      <c r="AK3382" s="72"/>
    </row>
    <row r="3383" ht="14.25" customHeight="1">
      <c r="A3383" s="78">
        <v>3380.0</v>
      </c>
      <c r="C3383" s="78" t="str">
        <f>VLOOKUP(G3383,[1]Macrodata_CCF!$A$3:$D$55,4,FALSE)</f>
        <v>#ERROR!</v>
      </c>
      <c r="E3383" s="79" t="str">
        <f>VLOOKUP(G3383,[1]Macrodata_CCF!$A$3:$B$55,2,FALSE)</f>
        <v>#ERROR!</v>
      </c>
      <c r="F3383" s="78">
        <v>0.0</v>
      </c>
      <c r="G3383" s="80">
        <v>17.0</v>
      </c>
      <c r="H3383" s="81">
        <v>0.0</v>
      </c>
      <c r="I3383" s="81">
        <v>160000.0</v>
      </c>
      <c r="J3383" s="81">
        <v>24000.0</v>
      </c>
      <c r="K3383" s="81">
        <v>224000.0</v>
      </c>
      <c r="L3383" s="82">
        <v>0.15</v>
      </c>
      <c r="N3383" s="83">
        <f t="shared" si="1"/>
        <v>0.15</v>
      </c>
      <c r="O3383" s="83">
        <f t="shared" si="2"/>
        <v>0.15</v>
      </c>
      <c r="Q3383" s="83">
        <f t="shared" si="3"/>
        <v>1</v>
      </c>
      <c r="R3383" s="83">
        <f t="shared" si="4"/>
        <v>0.15</v>
      </c>
      <c r="S3383" s="83" t="b">
        <f t="shared" si="5"/>
        <v>0</v>
      </c>
      <c r="T3383" s="72"/>
      <c r="U3383" s="72"/>
      <c r="V3383" s="72"/>
      <c r="W3383" s="72"/>
      <c r="X3383" s="72"/>
      <c r="Y3383" s="72"/>
      <c r="Z3383" s="72"/>
      <c r="AA3383" s="72"/>
      <c r="AB3383" s="72"/>
      <c r="AC3383" s="72"/>
      <c r="AD3383" s="72"/>
      <c r="AE3383" s="72"/>
      <c r="AF3383" s="72"/>
      <c r="AG3383" s="72"/>
      <c r="AH3383" s="72"/>
      <c r="AI3383" s="72"/>
      <c r="AJ3383" s="72"/>
      <c r="AK3383" s="72"/>
    </row>
    <row r="3384" ht="14.25" customHeight="1">
      <c r="A3384" s="78">
        <v>3381.0</v>
      </c>
      <c r="C3384" s="78" t="str">
        <f>VLOOKUP(G3384,[1]Macrodata_CCF!$A$3:$D$55,4,FALSE)</f>
        <v>#ERROR!</v>
      </c>
      <c r="E3384" s="79" t="str">
        <f>VLOOKUP(G3384,[1]Macrodata_CCF!$A$3:$B$55,2,FALSE)</f>
        <v>#ERROR!</v>
      </c>
      <c r="F3384" s="78">
        <v>0.0</v>
      </c>
      <c r="G3384" s="80">
        <v>2.0</v>
      </c>
      <c r="H3384" s="81">
        <v>480970.0</v>
      </c>
      <c r="I3384" s="81">
        <v>560000.0</v>
      </c>
      <c r="J3384" s="81">
        <v>465165.0</v>
      </c>
      <c r="K3384" s="81">
        <v>560000.0</v>
      </c>
      <c r="L3384" s="82">
        <v>-0.1999873465772491</v>
      </c>
      <c r="N3384" s="83">
        <f t="shared" si="1"/>
        <v>-0.1999873466</v>
      </c>
      <c r="O3384" s="83">
        <f t="shared" si="2"/>
        <v>0</v>
      </c>
      <c r="Q3384" s="83">
        <f t="shared" si="3"/>
        <v>0.141125</v>
      </c>
      <c r="R3384" s="83">
        <f t="shared" si="4"/>
        <v>-0.1999873466</v>
      </c>
      <c r="S3384" s="83" t="b">
        <f t="shared" si="5"/>
        <v>0</v>
      </c>
      <c r="T3384" s="72"/>
      <c r="U3384" s="72"/>
      <c r="V3384" s="72"/>
      <c r="W3384" s="72"/>
      <c r="X3384" s="72"/>
      <c r="Y3384" s="72"/>
      <c r="Z3384" s="72"/>
      <c r="AA3384" s="72"/>
      <c r="AB3384" s="72"/>
      <c r="AC3384" s="72"/>
      <c r="AD3384" s="72"/>
      <c r="AE3384" s="72"/>
      <c r="AF3384" s="72"/>
      <c r="AG3384" s="72"/>
      <c r="AH3384" s="72"/>
      <c r="AI3384" s="72"/>
      <c r="AJ3384" s="72"/>
      <c r="AK3384" s="72"/>
    </row>
    <row r="3385" ht="14.25" customHeight="1">
      <c r="A3385" s="78">
        <v>3382.0</v>
      </c>
      <c r="C3385" s="78" t="str">
        <f>VLOOKUP(G3385,[1]Macrodata_CCF!$A$3:$D$55,4,FALSE)</f>
        <v>#ERROR!</v>
      </c>
      <c r="E3385" s="79" t="str">
        <f>VLOOKUP(G3385,[1]Macrodata_CCF!$A$3:$B$55,2,FALSE)</f>
        <v>#ERROR!</v>
      </c>
      <c r="F3385" s="78">
        <v>0.0</v>
      </c>
      <c r="G3385" s="80">
        <v>28.0</v>
      </c>
      <c r="H3385" s="81">
        <v>57765.0</v>
      </c>
      <c r="I3385" s="81">
        <v>60000.0</v>
      </c>
      <c r="J3385" s="81">
        <v>58145.0</v>
      </c>
      <c r="K3385" s="81">
        <v>60000.0</v>
      </c>
      <c r="L3385" s="82">
        <v>0.1700223713646533</v>
      </c>
      <c r="N3385" s="83">
        <f t="shared" si="1"/>
        <v>0.1700223714</v>
      </c>
      <c r="O3385" s="83">
        <f t="shared" si="2"/>
        <v>0.1700223714</v>
      </c>
      <c r="Q3385" s="83">
        <f t="shared" si="3"/>
        <v>0.03725</v>
      </c>
      <c r="R3385" s="83">
        <f t="shared" si="4"/>
        <v>0.006333333333</v>
      </c>
      <c r="S3385" s="83" t="b">
        <f t="shared" si="5"/>
        <v>0</v>
      </c>
      <c r="T3385" s="72"/>
      <c r="U3385" s="72"/>
      <c r="V3385" s="72"/>
      <c r="W3385" s="72"/>
      <c r="X3385" s="72"/>
      <c r="Y3385" s="72"/>
      <c r="Z3385" s="72"/>
      <c r="AA3385" s="72"/>
      <c r="AB3385" s="72"/>
      <c r="AC3385" s="72"/>
      <c r="AD3385" s="72"/>
      <c r="AE3385" s="72"/>
      <c r="AF3385" s="72"/>
      <c r="AG3385" s="72"/>
      <c r="AH3385" s="72"/>
      <c r="AI3385" s="72"/>
      <c r="AJ3385" s="72"/>
      <c r="AK3385" s="72"/>
    </row>
    <row r="3386" ht="14.25" customHeight="1">
      <c r="A3386" s="78">
        <v>3383.0</v>
      </c>
      <c r="C3386" s="78" t="str">
        <f>VLOOKUP(G3386,[1]Macrodata_CCF!$A$3:$D$55,4,FALSE)</f>
        <v>#ERROR!</v>
      </c>
      <c r="E3386" s="79" t="str">
        <f>VLOOKUP(G3386,[1]Macrodata_CCF!$A$3:$B$55,2,FALSE)</f>
        <v>#ERROR!</v>
      </c>
      <c r="F3386" s="78">
        <v>0.0</v>
      </c>
      <c r="G3386" s="80">
        <v>31.0</v>
      </c>
      <c r="H3386" s="81">
        <v>201800.0</v>
      </c>
      <c r="I3386" s="81">
        <v>400000.0</v>
      </c>
      <c r="J3386" s="81">
        <v>239460.0</v>
      </c>
      <c r="K3386" s="81">
        <v>680000.0</v>
      </c>
      <c r="L3386" s="82">
        <v>0.1900100908173562</v>
      </c>
      <c r="N3386" s="83">
        <f t="shared" si="1"/>
        <v>0.1900100908</v>
      </c>
      <c r="O3386" s="83">
        <f t="shared" si="2"/>
        <v>0.1900100908</v>
      </c>
      <c r="Q3386" s="83">
        <f t="shared" si="3"/>
        <v>0.4955</v>
      </c>
      <c r="R3386" s="83">
        <f t="shared" si="4"/>
        <v>0.1900100908</v>
      </c>
      <c r="S3386" s="83" t="b">
        <f t="shared" si="5"/>
        <v>0</v>
      </c>
      <c r="T3386" s="72"/>
      <c r="U3386" s="72"/>
      <c r="V3386" s="72"/>
      <c r="W3386" s="72"/>
      <c r="X3386" s="72"/>
      <c r="Y3386" s="72"/>
      <c r="Z3386" s="72"/>
      <c r="AA3386" s="72"/>
      <c r="AB3386" s="72"/>
      <c r="AC3386" s="72"/>
      <c r="AD3386" s="72"/>
      <c r="AE3386" s="72"/>
      <c r="AF3386" s="72"/>
      <c r="AG3386" s="72"/>
      <c r="AH3386" s="72"/>
      <c r="AI3386" s="72"/>
      <c r="AJ3386" s="72"/>
      <c r="AK3386" s="72"/>
    </row>
    <row r="3387" ht="14.25" customHeight="1">
      <c r="A3387" s="78">
        <v>3384.0</v>
      </c>
      <c r="C3387" s="78" t="str">
        <f>VLOOKUP(G3387,[1]Macrodata_CCF!$A$3:$D$55,4,FALSE)</f>
        <v>#ERROR!</v>
      </c>
      <c r="E3387" s="79" t="str">
        <f>VLOOKUP(G3387,[1]Macrodata_CCF!$A$3:$B$55,2,FALSE)</f>
        <v>#ERROR!</v>
      </c>
      <c r="F3387" s="78">
        <v>0.0</v>
      </c>
      <c r="G3387" s="80">
        <v>37.0</v>
      </c>
      <c r="H3387" s="81">
        <v>1480.0</v>
      </c>
      <c r="I3387" s="81">
        <v>380000.0</v>
      </c>
      <c r="J3387" s="81">
        <v>54475.0</v>
      </c>
      <c r="K3387" s="81">
        <v>380000.0</v>
      </c>
      <c r="L3387" s="82">
        <v>0.1400058121103244</v>
      </c>
      <c r="N3387" s="83">
        <f t="shared" si="1"/>
        <v>0.1400058121</v>
      </c>
      <c r="O3387" s="83">
        <f t="shared" si="2"/>
        <v>0.1400058121</v>
      </c>
      <c r="Q3387" s="83">
        <f t="shared" si="3"/>
        <v>0.9961052632</v>
      </c>
      <c r="R3387" s="83">
        <f t="shared" si="4"/>
        <v>0.1400058121</v>
      </c>
      <c r="S3387" s="83" t="b">
        <f t="shared" si="5"/>
        <v>0</v>
      </c>
      <c r="T3387" s="72"/>
      <c r="U3387" s="72"/>
      <c r="V3387" s="72"/>
      <c r="W3387" s="72"/>
      <c r="X3387" s="72"/>
      <c r="Y3387" s="72"/>
      <c r="Z3387" s="72"/>
      <c r="AA3387" s="72"/>
      <c r="AB3387" s="72"/>
      <c r="AC3387" s="72"/>
      <c r="AD3387" s="72"/>
      <c r="AE3387" s="72"/>
      <c r="AF3387" s="72"/>
      <c r="AG3387" s="72"/>
      <c r="AH3387" s="72"/>
      <c r="AI3387" s="72"/>
      <c r="AJ3387" s="72"/>
      <c r="AK3387" s="72"/>
    </row>
    <row r="3388" ht="14.25" customHeight="1">
      <c r="A3388" s="78">
        <v>3385.0</v>
      </c>
      <c r="C3388" s="78" t="str">
        <f>VLOOKUP(G3388,[1]Macrodata_CCF!$A$3:$D$55,4,FALSE)</f>
        <v>#ERROR!</v>
      </c>
      <c r="E3388" s="79" t="str">
        <f>VLOOKUP(G3388,[1]Macrodata_CCF!$A$3:$B$55,2,FALSE)</f>
        <v>#ERROR!</v>
      </c>
      <c r="F3388" s="78">
        <v>0.0</v>
      </c>
      <c r="G3388" s="80">
        <v>25.0</v>
      </c>
      <c r="H3388" s="81">
        <v>494620.0</v>
      </c>
      <c r="I3388" s="81">
        <v>940000.0</v>
      </c>
      <c r="J3388" s="81">
        <v>565880.0</v>
      </c>
      <c r="K3388" s="81">
        <v>940000.0</v>
      </c>
      <c r="L3388" s="82">
        <v>0.1599982037810409</v>
      </c>
      <c r="N3388" s="83">
        <f t="shared" si="1"/>
        <v>0.1599982038</v>
      </c>
      <c r="O3388" s="83">
        <f t="shared" si="2"/>
        <v>0.1599982038</v>
      </c>
      <c r="Q3388" s="83">
        <f t="shared" si="3"/>
        <v>0.4738085106</v>
      </c>
      <c r="R3388" s="83">
        <f t="shared" si="4"/>
        <v>0.1599982038</v>
      </c>
      <c r="S3388" s="83" t="b">
        <f t="shared" si="5"/>
        <v>0</v>
      </c>
      <c r="T3388" s="72"/>
      <c r="U3388" s="72"/>
      <c r="V3388" s="72"/>
      <c r="W3388" s="72"/>
      <c r="X3388" s="72"/>
      <c r="Y3388" s="72"/>
      <c r="Z3388" s="72"/>
      <c r="AA3388" s="72"/>
      <c r="AB3388" s="72"/>
      <c r="AC3388" s="72"/>
      <c r="AD3388" s="72"/>
      <c r="AE3388" s="72"/>
      <c r="AF3388" s="72"/>
      <c r="AG3388" s="72"/>
      <c r="AH3388" s="72"/>
      <c r="AI3388" s="72"/>
      <c r="AJ3388" s="72"/>
      <c r="AK3388" s="72"/>
    </row>
    <row r="3389" ht="14.25" customHeight="1">
      <c r="A3389" s="78">
        <v>3386.0</v>
      </c>
      <c r="C3389" s="78" t="str">
        <f>VLOOKUP(G3389,[1]Macrodata_CCF!$A$3:$D$55,4,FALSE)</f>
        <v>#ERROR!</v>
      </c>
      <c r="E3389" s="79" t="str">
        <f>VLOOKUP(G3389,[1]Macrodata_CCF!$A$3:$B$55,2,FALSE)</f>
        <v>#ERROR!</v>
      </c>
      <c r="F3389" s="78">
        <v>0.0</v>
      </c>
      <c r="G3389" s="80">
        <v>15.0</v>
      </c>
      <c r="H3389" s="81">
        <v>13165.0</v>
      </c>
      <c r="I3389" s="81">
        <v>20000.0</v>
      </c>
      <c r="J3389" s="81">
        <v>14325.0</v>
      </c>
      <c r="K3389" s="81">
        <v>20000.0</v>
      </c>
      <c r="L3389" s="82">
        <v>0.1697147037307974</v>
      </c>
      <c r="N3389" s="83">
        <f t="shared" si="1"/>
        <v>0.1697147037</v>
      </c>
      <c r="O3389" s="83">
        <f t="shared" si="2"/>
        <v>0.1697147037</v>
      </c>
      <c r="Q3389" s="83">
        <f t="shared" si="3"/>
        <v>0.34175</v>
      </c>
      <c r="R3389" s="83">
        <f t="shared" si="4"/>
        <v>0.1697147037</v>
      </c>
      <c r="S3389" s="83" t="b">
        <f t="shared" si="5"/>
        <v>0</v>
      </c>
      <c r="T3389" s="72"/>
      <c r="U3389" s="72"/>
      <c r="V3389" s="72"/>
      <c r="W3389" s="72"/>
      <c r="X3389" s="72"/>
      <c r="Y3389" s="72"/>
      <c r="Z3389" s="72"/>
      <c r="AA3389" s="72"/>
      <c r="AB3389" s="72"/>
      <c r="AC3389" s="72"/>
      <c r="AD3389" s="72"/>
      <c r="AE3389" s="72"/>
      <c r="AF3389" s="72"/>
      <c r="AG3389" s="72"/>
      <c r="AH3389" s="72"/>
      <c r="AI3389" s="72"/>
      <c r="AJ3389" s="72"/>
      <c r="AK3389" s="72"/>
    </row>
    <row r="3390" ht="14.25" customHeight="1">
      <c r="A3390" s="78">
        <v>3387.0</v>
      </c>
      <c r="C3390" s="78" t="str">
        <f>VLOOKUP(G3390,[1]Macrodata_CCF!$A$3:$D$55,4,FALSE)</f>
        <v>#ERROR!</v>
      </c>
      <c r="E3390" s="79" t="str">
        <f>VLOOKUP(G3390,[1]Macrodata_CCF!$A$3:$B$55,2,FALSE)</f>
        <v>#ERROR!</v>
      </c>
      <c r="F3390" s="78">
        <v>0.0</v>
      </c>
      <c r="G3390" s="80">
        <v>16.0</v>
      </c>
      <c r="H3390" s="81">
        <v>146200.0</v>
      </c>
      <c r="I3390" s="81">
        <v>360000.0</v>
      </c>
      <c r="J3390" s="81">
        <v>367200.0</v>
      </c>
      <c r="K3390" s="81">
        <v>360000.0</v>
      </c>
      <c r="L3390" s="82">
        <v>1.033676333021516</v>
      </c>
      <c r="N3390" s="83">
        <f t="shared" si="1"/>
        <v>1.033676333</v>
      </c>
      <c r="O3390" s="83">
        <f t="shared" si="2"/>
        <v>1</v>
      </c>
      <c r="Q3390" s="83">
        <f t="shared" si="3"/>
        <v>0.5938888889</v>
      </c>
      <c r="R3390" s="83">
        <f t="shared" si="4"/>
        <v>1.033676333</v>
      </c>
      <c r="S3390" s="83" t="b">
        <f t="shared" si="5"/>
        <v>0</v>
      </c>
      <c r="T3390" s="72"/>
      <c r="U3390" s="72"/>
      <c r="V3390" s="72"/>
      <c r="W3390" s="72"/>
      <c r="X3390" s="72"/>
      <c r="Y3390" s="72"/>
      <c r="Z3390" s="72"/>
      <c r="AA3390" s="72"/>
      <c r="AB3390" s="72"/>
      <c r="AC3390" s="72"/>
      <c r="AD3390" s="72"/>
      <c r="AE3390" s="72"/>
      <c r="AF3390" s="72"/>
      <c r="AG3390" s="72"/>
      <c r="AH3390" s="72"/>
      <c r="AI3390" s="72"/>
      <c r="AJ3390" s="72"/>
      <c r="AK3390" s="72"/>
    </row>
    <row r="3391" ht="14.25" customHeight="1">
      <c r="A3391" s="78">
        <v>3388.0</v>
      </c>
      <c r="C3391" s="78" t="str">
        <f>VLOOKUP(G3391,[1]Macrodata_CCF!$A$3:$D$55,4,FALSE)</f>
        <v>#ERROR!</v>
      </c>
      <c r="E3391" s="79" t="str">
        <f>VLOOKUP(G3391,[1]Macrodata_CCF!$A$3:$B$55,2,FALSE)</f>
        <v>#ERROR!</v>
      </c>
      <c r="F3391" s="78">
        <v>0.0</v>
      </c>
      <c r="G3391" s="80">
        <v>49.0</v>
      </c>
      <c r="H3391" s="81">
        <v>0.0</v>
      </c>
      <c r="I3391" s="81">
        <v>810000.0</v>
      </c>
      <c r="J3391" s="81">
        <v>32400.0</v>
      </c>
      <c r="K3391" s="81">
        <v>810000.0</v>
      </c>
      <c r="L3391" s="82">
        <v>0.04</v>
      </c>
      <c r="N3391" s="83">
        <f t="shared" si="1"/>
        <v>0.04</v>
      </c>
      <c r="O3391" s="83">
        <f t="shared" si="2"/>
        <v>0.04</v>
      </c>
      <c r="Q3391" s="83">
        <f t="shared" si="3"/>
        <v>1</v>
      </c>
      <c r="R3391" s="83">
        <f t="shared" si="4"/>
        <v>0.04</v>
      </c>
      <c r="S3391" s="83" t="b">
        <f t="shared" si="5"/>
        <v>0</v>
      </c>
      <c r="T3391" s="72"/>
      <c r="U3391" s="72"/>
      <c r="V3391" s="72"/>
      <c r="W3391" s="72"/>
      <c r="X3391" s="72"/>
      <c r="Y3391" s="72"/>
      <c r="Z3391" s="72"/>
      <c r="AA3391" s="72"/>
      <c r="AB3391" s="72"/>
      <c r="AC3391" s="72"/>
      <c r="AD3391" s="72"/>
      <c r="AE3391" s="72"/>
      <c r="AF3391" s="72"/>
      <c r="AG3391" s="72"/>
      <c r="AH3391" s="72"/>
      <c r="AI3391" s="72"/>
      <c r="AJ3391" s="72"/>
      <c r="AK3391" s="72"/>
    </row>
    <row r="3392" ht="14.25" customHeight="1">
      <c r="A3392" s="78">
        <v>3389.0</v>
      </c>
      <c r="C3392" s="78" t="str">
        <f>VLOOKUP(G3392,[1]Macrodata_CCF!$A$3:$D$55,4,FALSE)</f>
        <v>#ERROR!</v>
      </c>
      <c r="E3392" s="79" t="str">
        <f>VLOOKUP(G3392,[1]Macrodata_CCF!$A$3:$B$55,2,FALSE)</f>
        <v>#ERROR!</v>
      </c>
      <c r="F3392" s="78">
        <v>1.0</v>
      </c>
      <c r="G3392" s="80">
        <v>34.0</v>
      </c>
      <c r="H3392" s="81">
        <v>649935.0</v>
      </c>
      <c r="I3392" s="81">
        <v>870000.0</v>
      </c>
      <c r="J3392" s="81">
        <v>770970.0</v>
      </c>
      <c r="K3392" s="81">
        <v>870000.0</v>
      </c>
      <c r="L3392" s="82">
        <v>0.5499965919160248</v>
      </c>
      <c r="N3392" s="83">
        <f t="shared" si="1"/>
        <v>0.5499965919</v>
      </c>
      <c r="O3392" s="83">
        <f t="shared" si="2"/>
        <v>0.5499965919</v>
      </c>
      <c r="Q3392" s="83">
        <f t="shared" si="3"/>
        <v>0.2529482759</v>
      </c>
      <c r="R3392" s="83">
        <f t="shared" si="4"/>
        <v>0.5499965919</v>
      </c>
      <c r="S3392" s="83" t="b">
        <f t="shared" si="5"/>
        <v>0</v>
      </c>
      <c r="T3392" s="72"/>
      <c r="U3392" s="72"/>
      <c r="V3392" s="72"/>
      <c r="W3392" s="72"/>
      <c r="X3392" s="72"/>
      <c r="Y3392" s="72"/>
      <c r="Z3392" s="72"/>
      <c r="AA3392" s="72"/>
      <c r="AB3392" s="72"/>
      <c r="AC3392" s="72"/>
      <c r="AD3392" s="72"/>
      <c r="AE3392" s="72"/>
      <c r="AF3392" s="72"/>
      <c r="AG3392" s="72"/>
      <c r="AH3392" s="72"/>
      <c r="AI3392" s="72"/>
      <c r="AJ3392" s="72"/>
      <c r="AK3392" s="72"/>
    </row>
    <row r="3393" ht="14.25" customHeight="1">
      <c r="A3393" s="78">
        <v>3390.0</v>
      </c>
      <c r="C3393" s="78" t="str">
        <f>VLOOKUP(G3393,[1]Macrodata_CCF!$A$3:$D$55,4,FALSE)</f>
        <v>#ERROR!</v>
      </c>
      <c r="E3393" s="79" t="str">
        <f>VLOOKUP(G3393,[1]Macrodata_CCF!$A$3:$B$55,2,FALSE)</f>
        <v>#ERROR!</v>
      </c>
      <c r="F3393" s="78">
        <v>0.0</v>
      </c>
      <c r="G3393" s="80">
        <v>25.0</v>
      </c>
      <c r="H3393" s="81">
        <v>77260.0</v>
      </c>
      <c r="I3393" s="81">
        <v>460000.0</v>
      </c>
      <c r="J3393" s="81">
        <v>153810.0</v>
      </c>
      <c r="K3393" s="81">
        <v>460000.0</v>
      </c>
      <c r="L3393" s="82">
        <v>0.2000052254794377</v>
      </c>
      <c r="N3393" s="83">
        <f t="shared" si="1"/>
        <v>0.2000052255</v>
      </c>
      <c r="O3393" s="83">
        <f t="shared" si="2"/>
        <v>0.2000052255</v>
      </c>
      <c r="Q3393" s="83">
        <f t="shared" si="3"/>
        <v>0.8320434783</v>
      </c>
      <c r="R3393" s="83">
        <f t="shared" si="4"/>
        <v>0.2000052255</v>
      </c>
      <c r="S3393" s="83" t="b">
        <f t="shared" si="5"/>
        <v>0</v>
      </c>
      <c r="T3393" s="72"/>
      <c r="U3393" s="72"/>
      <c r="V3393" s="72"/>
      <c r="W3393" s="72"/>
      <c r="X3393" s="72"/>
      <c r="Y3393" s="72"/>
      <c r="Z3393" s="72"/>
      <c r="AA3393" s="72"/>
      <c r="AB3393" s="72"/>
      <c r="AC3393" s="72"/>
      <c r="AD3393" s="72"/>
      <c r="AE3393" s="72"/>
      <c r="AF3393" s="72"/>
      <c r="AG3393" s="72"/>
      <c r="AH3393" s="72"/>
      <c r="AI3393" s="72"/>
      <c r="AJ3393" s="72"/>
      <c r="AK3393" s="72"/>
    </row>
    <row r="3394" ht="14.25" customHeight="1">
      <c r="A3394" s="78">
        <v>3391.0</v>
      </c>
      <c r="C3394" s="78" t="str">
        <f>VLOOKUP(G3394,[1]Macrodata_CCF!$A$3:$D$55,4,FALSE)</f>
        <v>#ERROR!</v>
      </c>
      <c r="E3394" s="79" t="str">
        <f>VLOOKUP(G3394,[1]Macrodata_CCF!$A$3:$B$55,2,FALSE)</f>
        <v>#ERROR!</v>
      </c>
      <c r="F3394" s="78">
        <v>0.0</v>
      </c>
      <c r="G3394" s="80">
        <v>32.0</v>
      </c>
      <c r="H3394" s="81">
        <v>492430.0</v>
      </c>
      <c r="I3394" s="81">
        <v>520000.0</v>
      </c>
      <c r="J3394" s="81">
        <v>615945.0</v>
      </c>
      <c r="K3394" s="81">
        <v>676000.0</v>
      </c>
      <c r="L3394" s="82">
        <v>4.480050779833152</v>
      </c>
      <c r="N3394" s="83">
        <f t="shared" si="1"/>
        <v>4.48005078</v>
      </c>
      <c r="O3394" s="83">
        <f t="shared" si="2"/>
        <v>1</v>
      </c>
      <c r="Q3394" s="83">
        <f t="shared" si="3"/>
        <v>0.05301923077</v>
      </c>
      <c r="R3394" s="83">
        <f t="shared" si="4"/>
        <v>0.2375288462</v>
      </c>
      <c r="S3394" s="83" t="b">
        <f t="shared" si="5"/>
        <v>0</v>
      </c>
      <c r="T3394" s="72"/>
      <c r="U3394" s="72"/>
      <c r="V3394" s="72"/>
      <c r="W3394" s="72"/>
      <c r="X3394" s="72"/>
      <c r="Y3394" s="72"/>
      <c r="Z3394" s="72"/>
      <c r="AA3394" s="72"/>
      <c r="AB3394" s="72"/>
      <c r="AC3394" s="72"/>
      <c r="AD3394" s="72"/>
      <c r="AE3394" s="72"/>
      <c r="AF3394" s="72"/>
      <c r="AG3394" s="72"/>
      <c r="AH3394" s="72"/>
      <c r="AI3394" s="72"/>
      <c r="AJ3394" s="72"/>
      <c r="AK3394" s="72"/>
    </row>
    <row r="3395" ht="14.25" customHeight="1">
      <c r="A3395" s="78">
        <v>3392.0</v>
      </c>
      <c r="C3395" s="78" t="str">
        <f>VLOOKUP(G3395,[1]Macrodata_CCF!$A$3:$D$55,4,FALSE)</f>
        <v>#ERROR!</v>
      </c>
      <c r="E3395" s="79" t="str">
        <f>VLOOKUP(G3395,[1]Macrodata_CCF!$A$3:$B$55,2,FALSE)</f>
        <v>#ERROR!</v>
      </c>
      <c r="F3395" s="78">
        <v>0.0</v>
      </c>
      <c r="G3395" s="80">
        <v>49.0</v>
      </c>
      <c r="H3395" s="81">
        <v>242145.0</v>
      </c>
      <c r="I3395" s="81">
        <v>270000.0</v>
      </c>
      <c r="J3395" s="81">
        <v>242980.0</v>
      </c>
      <c r="K3395" s="81">
        <v>270000.0</v>
      </c>
      <c r="L3395" s="82">
        <v>0.0299766648716568</v>
      </c>
      <c r="N3395" s="83">
        <f t="shared" si="1"/>
        <v>0.02997666487</v>
      </c>
      <c r="O3395" s="83">
        <f t="shared" si="2"/>
        <v>0.02997666487</v>
      </c>
      <c r="Q3395" s="83">
        <f t="shared" si="3"/>
        <v>0.1031666667</v>
      </c>
      <c r="R3395" s="83">
        <f t="shared" si="4"/>
        <v>0.02997666487</v>
      </c>
      <c r="S3395" s="83" t="b">
        <f t="shared" si="5"/>
        <v>0</v>
      </c>
      <c r="T3395" s="72"/>
      <c r="U3395" s="72"/>
      <c r="V3395" s="72"/>
      <c r="W3395" s="72"/>
      <c r="X3395" s="72"/>
      <c r="Y3395" s="72"/>
      <c r="Z3395" s="72"/>
      <c r="AA3395" s="72"/>
      <c r="AB3395" s="72"/>
      <c r="AC3395" s="72"/>
      <c r="AD3395" s="72"/>
      <c r="AE3395" s="72"/>
      <c r="AF3395" s="72"/>
      <c r="AG3395" s="72"/>
      <c r="AH3395" s="72"/>
      <c r="AI3395" s="72"/>
      <c r="AJ3395" s="72"/>
      <c r="AK3395" s="72"/>
    </row>
    <row r="3396" ht="14.25" customHeight="1">
      <c r="A3396" s="78">
        <v>3393.0</v>
      </c>
      <c r="C3396" s="78" t="str">
        <f>VLOOKUP(G3396,[1]Macrodata_CCF!$A$3:$D$55,4,FALSE)</f>
        <v>#ERROR!</v>
      </c>
      <c r="E3396" s="79" t="str">
        <f>VLOOKUP(G3396,[1]Macrodata_CCF!$A$3:$B$55,2,FALSE)</f>
        <v>#ERROR!</v>
      </c>
      <c r="F3396" s="78">
        <v>0.0</v>
      </c>
      <c r="G3396" s="80">
        <v>12.0</v>
      </c>
      <c r="H3396" s="81">
        <v>691685.0</v>
      </c>
      <c r="I3396" s="81">
        <v>820000.0</v>
      </c>
      <c r="J3396" s="81">
        <v>728895.0</v>
      </c>
      <c r="K3396" s="81">
        <v>820000.0</v>
      </c>
      <c r="L3396" s="82">
        <v>0.2899894790164829</v>
      </c>
      <c r="N3396" s="83">
        <f t="shared" si="1"/>
        <v>0.289989479</v>
      </c>
      <c r="O3396" s="83">
        <f t="shared" si="2"/>
        <v>0.289989479</v>
      </c>
      <c r="Q3396" s="83">
        <f t="shared" si="3"/>
        <v>0.1564817073</v>
      </c>
      <c r="R3396" s="83">
        <f t="shared" si="4"/>
        <v>0.289989479</v>
      </c>
      <c r="S3396" s="83" t="b">
        <f t="shared" si="5"/>
        <v>0</v>
      </c>
      <c r="T3396" s="72"/>
      <c r="U3396" s="72"/>
      <c r="V3396" s="72"/>
      <c r="W3396" s="72"/>
      <c r="X3396" s="72"/>
      <c r="Y3396" s="72"/>
      <c r="Z3396" s="72"/>
      <c r="AA3396" s="72"/>
      <c r="AB3396" s="72"/>
      <c r="AC3396" s="72"/>
      <c r="AD3396" s="72"/>
      <c r="AE3396" s="72"/>
      <c r="AF3396" s="72"/>
      <c r="AG3396" s="72"/>
      <c r="AH3396" s="72"/>
      <c r="AI3396" s="72"/>
      <c r="AJ3396" s="72"/>
      <c r="AK3396" s="72"/>
    </row>
    <row r="3397" ht="14.25" customHeight="1">
      <c r="A3397" s="78">
        <v>3394.0</v>
      </c>
      <c r="C3397" s="78" t="str">
        <f>VLOOKUP(G3397,[1]Macrodata_CCF!$A$3:$D$55,4,FALSE)</f>
        <v>#ERROR!</v>
      </c>
      <c r="E3397" s="79" t="str">
        <f>VLOOKUP(G3397,[1]Macrodata_CCF!$A$3:$B$55,2,FALSE)</f>
        <v>#ERROR!</v>
      </c>
      <c r="F3397" s="78">
        <v>0.0</v>
      </c>
      <c r="G3397" s="80">
        <v>44.0</v>
      </c>
      <c r="H3397" s="81">
        <v>558925.0</v>
      </c>
      <c r="I3397" s="81">
        <v>610000.0</v>
      </c>
      <c r="J3397" s="81">
        <v>566585.0</v>
      </c>
      <c r="K3397" s="81">
        <v>610000.0</v>
      </c>
      <c r="L3397" s="82">
        <v>0.1499755261869799</v>
      </c>
      <c r="N3397" s="83">
        <f t="shared" si="1"/>
        <v>0.1499755262</v>
      </c>
      <c r="O3397" s="83">
        <f t="shared" si="2"/>
        <v>0.1499755262</v>
      </c>
      <c r="Q3397" s="83">
        <f t="shared" si="3"/>
        <v>0.0837295082</v>
      </c>
      <c r="R3397" s="83">
        <f t="shared" si="4"/>
        <v>0.01255737705</v>
      </c>
      <c r="S3397" s="83" t="b">
        <f t="shared" si="5"/>
        <v>0</v>
      </c>
      <c r="T3397" s="72"/>
      <c r="U3397" s="72"/>
      <c r="V3397" s="72"/>
      <c r="W3397" s="72"/>
      <c r="X3397" s="72"/>
      <c r="Y3397" s="72"/>
      <c r="Z3397" s="72"/>
      <c r="AA3397" s="72"/>
      <c r="AB3397" s="72"/>
      <c r="AC3397" s="72"/>
      <c r="AD3397" s="72"/>
      <c r="AE3397" s="72"/>
      <c r="AF3397" s="72"/>
      <c r="AG3397" s="72"/>
      <c r="AH3397" s="72"/>
      <c r="AI3397" s="72"/>
      <c r="AJ3397" s="72"/>
      <c r="AK3397" s="72"/>
    </row>
    <row r="3398" ht="14.25" customHeight="1">
      <c r="A3398" s="78">
        <v>3395.0</v>
      </c>
      <c r="C3398" s="78" t="str">
        <f>VLOOKUP(G3398,[1]Macrodata_CCF!$A$3:$D$55,4,FALSE)</f>
        <v>#ERROR!</v>
      </c>
      <c r="E3398" s="79" t="str">
        <f>VLOOKUP(G3398,[1]Macrodata_CCF!$A$3:$B$55,2,FALSE)</f>
        <v>#ERROR!</v>
      </c>
      <c r="F3398" s="78">
        <v>0.0</v>
      </c>
      <c r="G3398" s="80">
        <v>30.0</v>
      </c>
      <c r="H3398" s="81">
        <v>240935.0</v>
      </c>
      <c r="I3398" s="81">
        <v>590000.0</v>
      </c>
      <c r="J3398" s="81">
        <v>76875.0</v>
      </c>
      <c r="K3398" s="81">
        <v>590000.0</v>
      </c>
      <c r="L3398" s="82">
        <v>-0.4699984243622248</v>
      </c>
      <c r="N3398" s="83">
        <f t="shared" si="1"/>
        <v>-0.4699984244</v>
      </c>
      <c r="O3398" s="83">
        <f t="shared" si="2"/>
        <v>0</v>
      </c>
      <c r="Q3398" s="83">
        <f t="shared" si="3"/>
        <v>0.5916355932</v>
      </c>
      <c r="R3398" s="83">
        <f t="shared" si="4"/>
        <v>-0.4699984244</v>
      </c>
      <c r="S3398" s="83" t="b">
        <f t="shared" si="5"/>
        <v>0</v>
      </c>
      <c r="T3398" s="72"/>
      <c r="U3398" s="72"/>
      <c r="V3398" s="72"/>
      <c r="W3398" s="72"/>
      <c r="X3398" s="72"/>
      <c r="Y3398" s="72"/>
      <c r="Z3398" s="72"/>
      <c r="AA3398" s="72"/>
      <c r="AB3398" s="72"/>
      <c r="AC3398" s="72"/>
      <c r="AD3398" s="72"/>
      <c r="AE3398" s="72"/>
      <c r="AF3398" s="72"/>
      <c r="AG3398" s="72"/>
      <c r="AH3398" s="72"/>
      <c r="AI3398" s="72"/>
      <c r="AJ3398" s="72"/>
      <c r="AK3398" s="72"/>
    </row>
    <row r="3399" ht="14.25" customHeight="1">
      <c r="A3399" s="78">
        <v>3396.0</v>
      </c>
      <c r="C3399" s="78" t="str">
        <f>VLOOKUP(G3399,[1]Macrodata_CCF!$A$3:$D$55,4,FALSE)</f>
        <v>#ERROR!</v>
      </c>
      <c r="E3399" s="79" t="str">
        <f>VLOOKUP(G3399,[1]Macrodata_CCF!$A$3:$B$55,2,FALSE)</f>
        <v>#ERROR!</v>
      </c>
      <c r="F3399" s="78">
        <v>0.0</v>
      </c>
      <c r="G3399" s="80">
        <v>41.0</v>
      </c>
      <c r="H3399" s="81">
        <v>740670.0</v>
      </c>
      <c r="I3399" s="81">
        <v>760000.0</v>
      </c>
      <c r="J3399" s="81">
        <v>744925.0</v>
      </c>
      <c r="K3399" s="81">
        <v>760000.0</v>
      </c>
      <c r="L3399" s="82">
        <v>0.2201241593378169</v>
      </c>
      <c r="N3399" s="83">
        <f t="shared" si="1"/>
        <v>0.2201241593</v>
      </c>
      <c r="O3399" s="83">
        <f t="shared" si="2"/>
        <v>0.2201241593</v>
      </c>
      <c r="Q3399" s="83">
        <f t="shared" si="3"/>
        <v>0.02543421053</v>
      </c>
      <c r="R3399" s="83">
        <f t="shared" si="4"/>
        <v>0.005598684211</v>
      </c>
      <c r="S3399" s="83" t="b">
        <f t="shared" si="5"/>
        <v>0</v>
      </c>
      <c r="T3399" s="72"/>
      <c r="U3399" s="72"/>
      <c r="V3399" s="72"/>
      <c r="W3399" s="72"/>
      <c r="X3399" s="72"/>
      <c r="Y3399" s="72"/>
      <c r="Z3399" s="72"/>
      <c r="AA3399" s="72"/>
      <c r="AB3399" s="72"/>
      <c r="AC3399" s="72"/>
      <c r="AD3399" s="72"/>
      <c r="AE3399" s="72"/>
      <c r="AF3399" s="72"/>
      <c r="AG3399" s="72"/>
      <c r="AH3399" s="72"/>
      <c r="AI3399" s="72"/>
      <c r="AJ3399" s="72"/>
      <c r="AK3399" s="72"/>
    </row>
    <row r="3400" ht="14.25" customHeight="1">
      <c r="A3400" s="78">
        <v>3397.0</v>
      </c>
      <c r="C3400" s="78" t="str">
        <f>VLOOKUP(G3400,[1]Macrodata_CCF!$A$3:$D$55,4,FALSE)</f>
        <v>#ERROR!</v>
      </c>
      <c r="E3400" s="79" t="str">
        <f>VLOOKUP(G3400,[1]Macrodata_CCF!$A$3:$B$55,2,FALSE)</f>
        <v>#ERROR!</v>
      </c>
      <c r="F3400" s="78">
        <v>0.0</v>
      </c>
      <c r="G3400" s="80">
        <v>4.0</v>
      </c>
      <c r="H3400" s="81">
        <v>0.0</v>
      </c>
      <c r="I3400" s="81">
        <v>490000.0</v>
      </c>
      <c r="J3400" s="81">
        <v>156800.0</v>
      </c>
      <c r="K3400" s="81">
        <v>490000.0</v>
      </c>
      <c r="L3400" s="82">
        <v>0.32</v>
      </c>
      <c r="N3400" s="83">
        <f t="shared" si="1"/>
        <v>0.32</v>
      </c>
      <c r="O3400" s="83">
        <f t="shared" si="2"/>
        <v>0.32</v>
      </c>
      <c r="Q3400" s="83">
        <f t="shared" si="3"/>
        <v>1</v>
      </c>
      <c r="R3400" s="83">
        <f t="shared" si="4"/>
        <v>0.32</v>
      </c>
      <c r="S3400" s="83" t="b">
        <f t="shared" si="5"/>
        <v>0</v>
      </c>
      <c r="T3400" s="72"/>
      <c r="U3400" s="72"/>
      <c r="V3400" s="72"/>
      <c r="W3400" s="72"/>
      <c r="X3400" s="72"/>
      <c r="Y3400" s="72"/>
      <c r="Z3400" s="72"/>
      <c r="AA3400" s="72"/>
      <c r="AB3400" s="72"/>
      <c r="AC3400" s="72"/>
      <c r="AD3400" s="72"/>
      <c r="AE3400" s="72"/>
      <c r="AF3400" s="72"/>
      <c r="AG3400" s="72"/>
      <c r="AH3400" s="72"/>
      <c r="AI3400" s="72"/>
      <c r="AJ3400" s="72"/>
      <c r="AK3400" s="72"/>
    </row>
    <row r="3401" ht="14.25" customHeight="1">
      <c r="A3401" s="78">
        <v>3398.0</v>
      </c>
      <c r="C3401" s="78" t="str">
        <f>VLOOKUP(G3401,[1]Macrodata_CCF!$A$3:$D$55,4,FALSE)</f>
        <v>#ERROR!</v>
      </c>
      <c r="E3401" s="79" t="str">
        <f>VLOOKUP(G3401,[1]Macrodata_CCF!$A$3:$B$55,2,FALSE)</f>
        <v>#ERROR!</v>
      </c>
      <c r="F3401" s="78">
        <v>1.0</v>
      </c>
      <c r="G3401" s="80">
        <v>28.0</v>
      </c>
      <c r="H3401" s="81">
        <v>115020.0</v>
      </c>
      <c r="I3401" s="81">
        <v>940000.0</v>
      </c>
      <c r="J3401" s="81">
        <v>478010.0</v>
      </c>
      <c r="K3401" s="81">
        <v>940000.0</v>
      </c>
      <c r="L3401" s="82">
        <v>0.4399985454192829</v>
      </c>
      <c r="N3401" s="83">
        <f t="shared" si="1"/>
        <v>0.4399985454</v>
      </c>
      <c r="O3401" s="83">
        <f t="shared" si="2"/>
        <v>0.4399985454</v>
      </c>
      <c r="Q3401" s="83">
        <f t="shared" si="3"/>
        <v>0.8776382979</v>
      </c>
      <c r="R3401" s="83">
        <f t="shared" si="4"/>
        <v>0.4399985454</v>
      </c>
      <c r="S3401" s="83" t="b">
        <f t="shared" si="5"/>
        <v>0</v>
      </c>
      <c r="T3401" s="72"/>
      <c r="U3401" s="72"/>
      <c r="V3401" s="72"/>
      <c r="W3401" s="72"/>
      <c r="X3401" s="72"/>
      <c r="Y3401" s="72"/>
      <c r="Z3401" s="72"/>
      <c r="AA3401" s="72"/>
      <c r="AB3401" s="72"/>
      <c r="AC3401" s="72"/>
      <c r="AD3401" s="72"/>
      <c r="AE3401" s="72"/>
      <c r="AF3401" s="72"/>
      <c r="AG3401" s="72"/>
      <c r="AH3401" s="72"/>
      <c r="AI3401" s="72"/>
      <c r="AJ3401" s="72"/>
      <c r="AK3401" s="72"/>
    </row>
    <row r="3402" ht="14.25" customHeight="1">
      <c r="A3402" s="78">
        <v>3399.0</v>
      </c>
      <c r="C3402" s="78" t="str">
        <f>VLOOKUP(G3402,[1]Macrodata_CCF!$A$3:$D$55,4,FALSE)</f>
        <v>#ERROR!</v>
      </c>
      <c r="E3402" s="79" t="str">
        <f>VLOOKUP(G3402,[1]Macrodata_CCF!$A$3:$B$55,2,FALSE)</f>
        <v>#ERROR!</v>
      </c>
      <c r="F3402" s="78">
        <v>0.0</v>
      </c>
      <c r="G3402" s="80">
        <v>2.0</v>
      </c>
      <c r="H3402" s="81">
        <v>137460.0</v>
      </c>
      <c r="I3402" s="81">
        <v>810000.0</v>
      </c>
      <c r="J3402" s="81">
        <v>292145.0</v>
      </c>
      <c r="K3402" s="81">
        <v>1458000.0</v>
      </c>
      <c r="L3402" s="82">
        <v>0.2300011895203259</v>
      </c>
      <c r="N3402" s="83">
        <f t="shared" si="1"/>
        <v>0.2300011895</v>
      </c>
      <c r="O3402" s="83">
        <f t="shared" si="2"/>
        <v>0.2300011895</v>
      </c>
      <c r="Q3402" s="83">
        <f t="shared" si="3"/>
        <v>0.8302962963</v>
      </c>
      <c r="R3402" s="83">
        <f t="shared" si="4"/>
        <v>0.2300011895</v>
      </c>
      <c r="S3402" s="83" t="b">
        <f t="shared" si="5"/>
        <v>0</v>
      </c>
      <c r="T3402" s="72"/>
      <c r="U3402" s="72"/>
      <c r="V3402" s="72"/>
      <c r="W3402" s="72"/>
      <c r="X3402" s="72"/>
      <c r="Y3402" s="72"/>
      <c r="Z3402" s="72"/>
      <c r="AA3402" s="72"/>
      <c r="AB3402" s="72"/>
      <c r="AC3402" s="72"/>
      <c r="AD3402" s="72"/>
      <c r="AE3402" s="72"/>
      <c r="AF3402" s="72"/>
      <c r="AG3402" s="72"/>
      <c r="AH3402" s="72"/>
      <c r="AI3402" s="72"/>
      <c r="AJ3402" s="72"/>
      <c r="AK3402" s="72"/>
    </row>
    <row r="3403" ht="14.25" customHeight="1">
      <c r="A3403" s="78">
        <v>3400.0</v>
      </c>
      <c r="C3403" s="78" t="str">
        <f>VLOOKUP(G3403,[1]Macrodata_CCF!$A$3:$D$55,4,FALSE)</f>
        <v>#ERROR!</v>
      </c>
      <c r="E3403" s="79" t="str">
        <f>VLOOKUP(G3403,[1]Macrodata_CCF!$A$3:$B$55,2,FALSE)</f>
        <v>#ERROR!</v>
      </c>
      <c r="F3403" s="78">
        <v>0.0</v>
      </c>
      <c r="G3403" s="80">
        <v>10.0</v>
      </c>
      <c r="H3403" s="81">
        <v>688555.0</v>
      </c>
      <c r="I3403" s="81">
        <v>810000.0</v>
      </c>
      <c r="J3403" s="81">
        <v>734705.0</v>
      </c>
      <c r="K3403" s="81">
        <v>810000.0</v>
      </c>
      <c r="L3403" s="82">
        <v>0.3800074107620733</v>
      </c>
      <c r="N3403" s="83">
        <f t="shared" si="1"/>
        <v>0.3800074108</v>
      </c>
      <c r="O3403" s="83">
        <f t="shared" si="2"/>
        <v>0.3800074108</v>
      </c>
      <c r="Q3403" s="83">
        <f t="shared" si="3"/>
        <v>0.1499320988</v>
      </c>
      <c r="R3403" s="83">
        <f t="shared" si="4"/>
        <v>0.3800074108</v>
      </c>
      <c r="S3403" s="83" t="b">
        <f t="shared" si="5"/>
        <v>0</v>
      </c>
      <c r="T3403" s="72"/>
      <c r="U3403" s="72"/>
      <c r="V3403" s="72"/>
      <c r="W3403" s="72"/>
      <c r="X3403" s="72"/>
      <c r="Y3403" s="72"/>
      <c r="Z3403" s="72"/>
      <c r="AA3403" s="72"/>
      <c r="AB3403" s="72"/>
      <c r="AC3403" s="72"/>
      <c r="AD3403" s="72"/>
      <c r="AE3403" s="72"/>
      <c r="AF3403" s="72"/>
      <c r="AG3403" s="72"/>
      <c r="AH3403" s="72"/>
      <c r="AI3403" s="72"/>
      <c r="AJ3403" s="72"/>
      <c r="AK3403" s="72"/>
    </row>
    <row r="3404" ht="14.25" customHeight="1">
      <c r="A3404" s="78">
        <v>3401.0</v>
      </c>
      <c r="C3404" s="78" t="str">
        <f>VLOOKUP(G3404,[1]Macrodata_CCF!$A$3:$D$55,4,FALSE)</f>
        <v>#ERROR!</v>
      </c>
      <c r="E3404" s="79" t="str">
        <f>VLOOKUP(G3404,[1]Macrodata_CCF!$A$3:$B$55,2,FALSE)</f>
        <v>#ERROR!</v>
      </c>
      <c r="F3404" s="78">
        <v>0.0</v>
      </c>
      <c r="G3404" s="80">
        <v>11.0</v>
      </c>
      <c r="H3404" s="81">
        <v>311280.0</v>
      </c>
      <c r="I3404" s="81">
        <v>480000.0</v>
      </c>
      <c r="J3404" s="81">
        <v>343335.0</v>
      </c>
      <c r="K3404" s="81">
        <v>480000.0</v>
      </c>
      <c r="L3404" s="82">
        <v>0.1899893314366999</v>
      </c>
      <c r="N3404" s="83">
        <f t="shared" si="1"/>
        <v>0.1899893314</v>
      </c>
      <c r="O3404" s="83">
        <f t="shared" si="2"/>
        <v>0.1899893314</v>
      </c>
      <c r="Q3404" s="83">
        <f t="shared" si="3"/>
        <v>0.3515</v>
      </c>
      <c r="R3404" s="83">
        <f t="shared" si="4"/>
        <v>0.1899893314</v>
      </c>
      <c r="S3404" s="83" t="b">
        <f t="shared" si="5"/>
        <v>0</v>
      </c>
      <c r="T3404" s="72"/>
      <c r="U3404" s="72"/>
      <c r="V3404" s="72"/>
      <c r="W3404" s="72"/>
      <c r="X3404" s="72"/>
      <c r="Y3404" s="72"/>
      <c r="Z3404" s="72"/>
      <c r="AA3404" s="72"/>
      <c r="AB3404" s="72"/>
      <c r="AC3404" s="72"/>
      <c r="AD3404" s="72"/>
      <c r="AE3404" s="72"/>
      <c r="AF3404" s="72"/>
      <c r="AG3404" s="72"/>
      <c r="AH3404" s="72"/>
      <c r="AI3404" s="72"/>
      <c r="AJ3404" s="72"/>
      <c r="AK3404" s="72"/>
    </row>
    <row r="3405" ht="14.25" customHeight="1">
      <c r="A3405" s="78">
        <v>3402.0</v>
      </c>
      <c r="C3405" s="78" t="str">
        <f>VLOOKUP(G3405,[1]Macrodata_CCF!$A$3:$D$55,4,FALSE)</f>
        <v>#ERROR!</v>
      </c>
      <c r="E3405" s="79" t="str">
        <f>VLOOKUP(G3405,[1]Macrodata_CCF!$A$3:$B$55,2,FALSE)</f>
        <v>#ERROR!</v>
      </c>
      <c r="F3405" s="78">
        <v>0.0</v>
      </c>
      <c r="G3405" s="80">
        <v>19.0</v>
      </c>
      <c r="H3405" s="81">
        <v>39655.0</v>
      </c>
      <c r="I3405" s="81">
        <v>190000.0</v>
      </c>
      <c r="J3405" s="81">
        <v>62205.0</v>
      </c>
      <c r="K3405" s="81">
        <v>190000.0</v>
      </c>
      <c r="L3405" s="82">
        <v>0.1499883601050916</v>
      </c>
      <c r="N3405" s="83">
        <f t="shared" si="1"/>
        <v>0.1499883601</v>
      </c>
      <c r="O3405" s="83">
        <f t="shared" si="2"/>
        <v>0.1499883601</v>
      </c>
      <c r="Q3405" s="83">
        <f t="shared" si="3"/>
        <v>0.7912894737</v>
      </c>
      <c r="R3405" s="83">
        <f t="shared" si="4"/>
        <v>0.1499883601</v>
      </c>
      <c r="S3405" s="83" t="b">
        <f t="shared" si="5"/>
        <v>0</v>
      </c>
      <c r="T3405" s="72"/>
      <c r="U3405" s="72"/>
      <c r="V3405" s="72"/>
      <c r="W3405" s="72"/>
      <c r="X3405" s="72"/>
      <c r="Y3405" s="72"/>
      <c r="Z3405" s="72"/>
      <c r="AA3405" s="72"/>
      <c r="AB3405" s="72"/>
      <c r="AC3405" s="72"/>
      <c r="AD3405" s="72"/>
      <c r="AE3405" s="72"/>
      <c r="AF3405" s="72"/>
      <c r="AG3405" s="72"/>
      <c r="AH3405" s="72"/>
      <c r="AI3405" s="72"/>
      <c r="AJ3405" s="72"/>
      <c r="AK3405" s="72"/>
    </row>
    <row r="3406" ht="14.25" customHeight="1">
      <c r="A3406" s="78">
        <v>3403.0</v>
      </c>
      <c r="C3406" s="78" t="str">
        <f>VLOOKUP(G3406,[1]Macrodata_CCF!$A$3:$D$55,4,FALSE)</f>
        <v>#ERROR!</v>
      </c>
      <c r="E3406" s="79" t="str">
        <f>VLOOKUP(G3406,[1]Macrodata_CCF!$A$3:$B$55,2,FALSE)</f>
        <v>#ERROR!</v>
      </c>
      <c r="F3406" s="78">
        <v>0.0</v>
      </c>
      <c r="G3406" s="80">
        <v>45.0</v>
      </c>
      <c r="H3406" s="81">
        <v>343070.0</v>
      </c>
      <c r="I3406" s="81">
        <v>850000.0</v>
      </c>
      <c r="J3406" s="81">
        <v>419110.0</v>
      </c>
      <c r="K3406" s="81">
        <v>850000.0</v>
      </c>
      <c r="L3406" s="82">
        <v>0.1500009863294735</v>
      </c>
      <c r="N3406" s="83">
        <f t="shared" si="1"/>
        <v>0.1500009863</v>
      </c>
      <c r="O3406" s="83">
        <f t="shared" si="2"/>
        <v>0.1500009863</v>
      </c>
      <c r="Q3406" s="83">
        <f t="shared" si="3"/>
        <v>0.5963882353</v>
      </c>
      <c r="R3406" s="83">
        <f t="shared" si="4"/>
        <v>0.1500009863</v>
      </c>
      <c r="S3406" s="83" t="b">
        <f t="shared" si="5"/>
        <v>0</v>
      </c>
      <c r="T3406" s="72"/>
      <c r="U3406" s="72"/>
      <c r="V3406" s="72"/>
      <c r="W3406" s="72"/>
      <c r="X3406" s="72"/>
      <c r="Y3406" s="72"/>
      <c r="Z3406" s="72"/>
      <c r="AA3406" s="72"/>
      <c r="AB3406" s="72"/>
      <c r="AC3406" s="72"/>
      <c r="AD3406" s="72"/>
      <c r="AE3406" s="72"/>
      <c r="AF3406" s="72"/>
      <c r="AG3406" s="72"/>
      <c r="AH3406" s="72"/>
      <c r="AI3406" s="72"/>
      <c r="AJ3406" s="72"/>
      <c r="AK3406" s="72"/>
    </row>
    <row r="3407" ht="14.25" customHeight="1">
      <c r="A3407" s="78">
        <v>3404.0</v>
      </c>
      <c r="C3407" s="78" t="str">
        <f>VLOOKUP(G3407,[1]Macrodata_CCF!$A$3:$D$55,4,FALSE)</f>
        <v>#ERROR!</v>
      </c>
      <c r="E3407" s="79" t="str">
        <f>VLOOKUP(G3407,[1]Macrodata_CCF!$A$3:$B$55,2,FALSE)</f>
        <v>#ERROR!</v>
      </c>
      <c r="F3407" s="78">
        <v>0.0</v>
      </c>
      <c r="G3407" s="80">
        <v>5.0</v>
      </c>
      <c r="H3407" s="81">
        <v>711410.0</v>
      </c>
      <c r="I3407" s="81">
        <v>850000.0</v>
      </c>
      <c r="J3407" s="81">
        <v>758530.0</v>
      </c>
      <c r="K3407" s="81">
        <v>850000.0</v>
      </c>
      <c r="L3407" s="82">
        <v>0.3399956706833105</v>
      </c>
      <c r="N3407" s="83">
        <f t="shared" si="1"/>
        <v>0.3399956707</v>
      </c>
      <c r="O3407" s="83">
        <f t="shared" si="2"/>
        <v>0.3399956707</v>
      </c>
      <c r="Q3407" s="83">
        <f t="shared" si="3"/>
        <v>0.1630470588</v>
      </c>
      <c r="R3407" s="83">
        <f t="shared" si="4"/>
        <v>0.3399956707</v>
      </c>
      <c r="S3407" s="83" t="b">
        <f t="shared" si="5"/>
        <v>0</v>
      </c>
      <c r="T3407" s="72"/>
      <c r="U3407" s="72"/>
      <c r="V3407" s="72"/>
      <c r="W3407" s="72"/>
      <c r="X3407" s="72"/>
      <c r="Y3407" s="72"/>
      <c r="Z3407" s="72"/>
      <c r="AA3407" s="72"/>
      <c r="AB3407" s="72"/>
      <c r="AC3407" s="72"/>
      <c r="AD3407" s="72"/>
      <c r="AE3407" s="72"/>
      <c r="AF3407" s="72"/>
      <c r="AG3407" s="72"/>
      <c r="AH3407" s="72"/>
      <c r="AI3407" s="72"/>
      <c r="AJ3407" s="72"/>
      <c r="AK3407" s="72"/>
    </row>
    <row r="3408" ht="14.25" customHeight="1">
      <c r="A3408" s="78">
        <v>3405.0</v>
      </c>
      <c r="C3408" s="78" t="str">
        <f>VLOOKUP(G3408,[1]Macrodata_CCF!$A$3:$D$55,4,FALSE)</f>
        <v>#ERROR!</v>
      </c>
      <c r="E3408" s="79" t="str">
        <f>VLOOKUP(G3408,[1]Macrodata_CCF!$A$3:$B$55,2,FALSE)</f>
        <v>#ERROR!</v>
      </c>
      <c r="F3408" s="78">
        <v>0.0</v>
      </c>
      <c r="G3408" s="80">
        <v>20.0</v>
      </c>
      <c r="H3408" s="81">
        <v>668765.0</v>
      </c>
      <c r="I3408" s="81">
        <v>910000.0</v>
      </c>
      <c r="J3408" s="81">
        <v>709775.0</v>
      </c>
      <c r="K3408" s="81">
        <v>910000.0</v>
      </c>
      <c r="L3408" s="82">
        <v>0.1700002072667731</v>
      </c>
      <c r="N3408" s="83">
        <f t="shared" si="1"/>
        <v>0.1700002073</v>
      </c>
      <c r="O3408" s="83">
        <f t="shared" si="2"/>
        <v>0.1700002073</v>
      </c>
      <c r="Q3408" s="83">
        <f t="shared" si="3"/>
        <v>0.2650934066</v>
      </c>
      <c r="R3408" s="83">
        <f t="shared" si="4"/>
        <v>0.1700002073</v>
      </c>
      <c r="S3408" s="83" t="b">
        <f t="shared" si="5"/>
        <v>0</v>
      </c>
      <c r="T3408" s="72"/>
      <c r="U3408" s="72"/>
      <c r="V3408" s="72"/>
      <c r="W3408" s="72"/>
      <c r="X3408" s="72"/>
      <c r="Y3408" s="72"/>
      <c r="Z3408" s="72"/>
      <c r="AA3408" s="72"/>
      <c r="AB3408" s="72"/>
      <c r="AC3408" s="72"/>
      <c r="AD3408" s="72"/>
      <c r="AE3408" s="72"/>
      <c r="AF3408" s="72"/>
      <c r="AG3408" s="72"/>
      <c r="AH3408" s="72"/>
      <c r="AI3408" s="72"/>
      <c r="AJ3408" s="72"/>
      <c r="AK3408" s="72"/>
    </row>
    <row r="3409" ht="14.25" customHeight="1">
      <c r="A3409" s="78">
        <v>3406.0</v>
      </c>
      <c r="C3409" s="78" t="str">
        <f>VLOOKUP(G3409,[1]Macrodata_CCF!$A$3:$D$55,4,FALSE)</f>
        <v>#ERROR!</v>
      </c>
      <c r="E3409" s="79" t="str">
        <f>VLOOKUP(G3409,[1]Macrodata_CCF!$A$3:$B$55,2,FALSE)</f>
        <v>#ERROR!</v>
      </c>
      <c r="F3409" s="78">
        <v>0.0</v>
      </c>
      <c r="G3409" s="80">
        <v>45.0</v>
      </c>
      <c r="H3409" s="81">
        <v>123410.0</v>
      </c>
      <c r="I3409" s="81">
        <v>200000.0</v>
      </c>
      <c r="J3409" s="81">
        <v>135665.0</v>
      </c>
      <c r="K3409" s="81">
        <v>200000.0</v>
      </c>
      <c r="L3409" s="82">
        <v>0.1600078339208774</v>
      </c>
      <c r="N3409" s="83">
        <f t="shared" si="1"/>
        <v>0.1600078339</v>
      </c>
      <c r="O3409" s="83">
        <f t="shared" si="2"/>
        <v>0.1600078339</v>
      </c>
      <c r="Q3409" s="83">
        <f t="shared" si="3"/>
        <v>0.38295</v>
      </c>
      <c r="R3409" s="83">
        <f t="shared" si="4"/>
        <v>0.1600078339</v>
      </c>
      <c r="S3409" s="83" t="b">
        <f t="shared" si="5"/>
        <v>0</v>
      </c>
      <c r="T3409" s="72"/>
      <c r="U3409" s="72"/>
      <c r="V3409" s="72"/>
      <c r="W3409" s="72"/>
      <c r="X3409" s="72"/>
      <c r="Y3409" s="72"/>
      <c r="Z3409" s="72"/>
      <c r="AA3409" s="72"/>
      <c r="AB3409" s="72"/>
      <c r="AC3409" s="72"/>
      <c r="AD3409" s="72"/>
      <c r="AE3409" s="72"/>
      <c r="AF3409" s="72"/>
      <c r="AG3409" s="72"/>
      <c r="AH3409" s="72"/>
      <c r="AI3409" s="72"/>
      <c r="AJ3409" s="72"/>
      <c r="AK3409" s="72"/>
    </row>
    <row r="3410" ht="14.25" customHeight="1">
      <c r="A3410" s="78">
        <v>3407.0</v>
      </c>
      <c r="C3410" s="78" t="str">
        <f>VLOOKUP(G3410,[1]Macrodata_CCF!$A$3:$D$55,4,FALSE)</f>
        <v>#ERROR!</v>
      </c>
      <c r="E3410" s="79" t="str">
        <f>VLOOKUP(G3410,[1]Macrodata_CCF!$A$3:$B$55,2,FALSE)</f>
        <v>#ERROR!</v>
      </c>
      <c r="F3410" s="78">
        <v>0.0</v>
      </c>
      <c r="G3410" s="80">
        <v>14.0</v>
      </c>
      <c r="H3410" s="81">
        <v>139280.0</v>
      </c>
      <c r="I3410" s="81">
        <v>490000.0</v>
      </c>
      <c r="J3410" s="81">
        <v>499800.0</v>
      </c>
      <c r="K3410" s="81">
        <v>490000.0</v>
      </c>
      <c r="L3410" s="82">
        <v>1.027942518248175</v>
      </c>
      <c r="N3410" s="83">
        <f t="shared" si="1"/>
        <v>1.027942518</v>
      </c>
      <c r="O3410" s="83">
        <f t="shared" si="2"/>
        <v>1</v>
      </c>
      <c r="Q3410" s="83">
        <f t="shared" si="3"/>
        <v>0.715755102</v>
      </c>
      <c r="R3410" s="83">
        <f t="shared" si="4"/>
        <v>1.027942518</v>
      </c>
      <c r="S3410" s="83" t="b">
        <f t="shared" si="5"/>
        <v>0</v>
      </c>
      <c r="T3410" s="72"/>
      <c r="U3410" s="72"/>
      <c r="V3410" s="72"/>
      <c r="W3410" s="72"/>
      <c r="X3410" s="72"/>
      <c r="Y3410" s="72"/>
      <c r="Z3410" s="72"/>
      <c r="AA3410" s="72"/>
      <c r="AB3410" s="72"/>
      <c r="AC3410" s="72"/>
      <c r="AD3410" s="72"/>
      <c r="AE3410" s="72"/>
      <c r="AF3410" s="72"/>
      <c r="AG3410" s="72"/>
      <c r="AH3410" s="72"/>
      <c r="AI3410" s="72"/>
      <c r="AJ3410" s="72"/>
      <c r="AK3410" s="72"/>
    </row>
    <row r="3411" ht="14.25" customHeight="1">
      <c r="A3411" s="78">
        <v>3408.0</v>
      </c>
      <c r="C3411" s="78" t="str">
        <f>VLOOKUP(G3411,[1]Macrodata_CCF!$A$3:$D$55,4,FALSE)</f>
        <v>#ERROR!</v>
      </c>
      <c r="E3411" s="79" t="str">
        <f>VLOOKUP(G3411,[1]Macrodata_CCF!$A$3:$B$55,2,FALSE)</f>
        <v>#ERROR!</v>
      </c>
      <c r="F3411" s="78">
        <v>0.0</v>
      </c>
      <c r="G3411" s="80">
        <v>46.0</v>
      </c>
      <c r="H3411" s="81">
        <v>328400.0</v>
      </c>
      <c r="I3411" s="81">
        <v>500000.0</v>
      </c>
      <c r="J3411" s="81">
        <v>357570.0</v>
      </c>
      <c r="K3411" s="81">
        <v>500000.0</v>
      </c>
      <c r="L3411" s="82">
        <v>0.169988344988345</v>
      </c>
      <c r="N3411" s="83">
        <f t="shared" si="1"/>
        <v>0.169988345</v>
      </c>
      <c r="O3411" s="83">
        <f t="shared" si="2"/>
        <v>0.169988345</v>
      </c>
      <c r="Q3411" s="83">
        <f t="shared" si="3"/>
        <v>0.3432</v>
      </c>
      <c r="R3411" s="83">
        <f t="shared" si="4"/>
        <v>0.169988345</v>
      </c>
      <c r="S3411" s="83" t="b">
        <f t="shared" si="5"/>
        <v>0</v>
      </c>
      <c r="T3411" s="72"/>
      <c r="U3411" s="72"/>
      <c r="V3411" s="72"/>
      <c r="W3411" s="72"/>
      <c r="X3411" s="72"/>
      <c r="Y3411" s="72"/>
      <c r="Z3411" s="72"/>
      <c r="AA3411" s="72"/>
      <c r="AB3411" s="72"/>
      <c r="AC3411" s="72"/>
      <c r="AD3411" s="72"/>
      <c r="AE3411" s="72"/>
      <c r="AF3411" s="72"/>
      <c r="AG3411" s="72"/>
      <c r="AH3411" s="72"/>
      <c r="AI3411" s="72"/>
      <c r="AJ3411" s="72"/>
      <c r="AK3411" s="72"/>
    </row>
    <row r="3412" ht="14.25" customHeight="1">
      <c r="A3412" s="78">
        <v>3409.0</v>
      </c>
      <c r="C3412" s="78" t="str">
        <f>VLOOKUP(G3412,[1]Macrodata_CCF!$A$3:$D$55,4,FALSE)</f>
        <v>#ERROR!</v>
      </c>
      <c r="E3412" s="79" t="str">
        <f>VLOOKUP(G3412,[1]Macrodata_CCF!$A$3:$B$55,2,FALSE)</f>
        <v>#ERROR!</v>
      </c>
      <c r="F3412" s="78">
        <v>0.0</v>
      </c>
      <c r="G3412" s="80">
        <v>33.0</v>
      </c>
      <c r="H3412" s="81">
        <v>0.0</v>
      </c>
      <c r="I3412" s="81">
        <v>720000.0</v>
      </c>
      <c r="J3412" s="81">
        <v>734400.0</v>
      </c>
      <c r="K3412" s="81">
        <v>720000.0</v>
      </c>
      <c r="L3412" s="82">
        <v>1.02</v>
      </c>
      <c r="N3412" s="83">
        <f t="shared" si="1"/>
        <v>1.02</v>
      </c>
      <c r="O3412" s="83">
        <f t="shared" si="2"/>
        <v>1</v>
      </c>
      <c r="Q3412" s="83">
        <f t="shared" si="3"/>
        <v>1</v>
      </c>
      <c r="R3412" s="83">
        <f t="shared" si="4"/>
        <v>1.02</v>
      </c>
      <c r="S3412" s="83" t="b">
        <f t="shared" si="5"/>
        <v>0</v>
      </c>
      <c r="T3412" s="72"/>
      <c r="U3412" s="72"/>
      <c r="V3412" s="72"/>
      <c r="W3412" s="72"/>
      <c r="X3412" s="72"/>
      <c r="Y3412" s="72"/>
      <c r="Z3412" s="72"/>
      <c r="AA3412" s="72"/>
      <c r="AB3412" s="72"/>
      <c r="AC3412" s="72"/>
      <c r="AD3412" s="72"/>
      <c r="AE3412" s="72"/>
      <c r="AF3412" s="72"/>
      <c r="AG3412" s="72"/>
      <c r="AH3412" s="72"/>
      <c r="AI3412" s="72"/>
      <c r="AJ3412" s="72"/>
      <c r="AK3412" s="72"/>
    </row>
    <row r="3413" ht="14.25" customHeight="1">
      <c r="A3413" s="78">
        <v>3410.0</v>
      </c>
      <c r="C3413" s="78" t="str">
        <f>VLOOKUP(G3413,[1]Macrodata_CCF!$A$3:$D$55,4,FALSE)</f>
        <v>#ERROR!</v>
      </c>
      <c r="E3413" s="79" t="str">
        <f>VLOOKUP(G3413,[1]Macrodata_CCF!$A$3:$B$55,2,FALSE)</f>
        <v>#ERROR!</v>
      </c>
      <c r="F3413" s="78">
        <v>0.0</v>
      </c>
      <c r="G3413" s="80">
        <v>32.0</v>
      </c>
      <c r="H3413" s="81">
        <v>262420.0</v>
      </c>
      <c r="I3413" s="81">
        <v>690000.0</v>
      </c>
      <c r="J3413" s="81">
        <v>335110.0</v>
      </c>
      <c r="K3413" s="81">
        <v>690000.0</v>
      </c>
      <c r="L3413" s="82">
        <v>0.1700032742410777</v>
      </c>
      <c r="N3413" s="83">
        <f t="shared" si="1"/>
        <v>0.1700032742</v>
      </c>
      <c r="O3413" s="83">
        <f t="shared" si="2"/>
        <v>0.1700032742</v>
      </c>
      <c r="Q3413" s="83">
        <f t="shared" si="3"/>
        <v>0.6196811594</v>
      </c>
      <c r="R3413" s="83">
        <f t="shared" si="4"/>
        <v>0.1700032742</v>
      </c>
      <c r="S3413" s="83" t="b">
        <f t="shared" si="5"/>
        <v>0</v>
      </c>
      <c r="T3413" s="72"/>
      <c r="U3413" s="72"/>
      <c r="V3413" s="72"/>
      <c r="W3413" s="72"/>
      <c r="X3413" s="72"/>
      <c r="Y3413" s="72"/>
      <c r="Z3413" s="72"/>
      <c r="AA3413" s="72"/>
      <c r="AB3413" s="72"/>
      <c r="AC3413" s="72"/>
      <c r="AD3413" s="72"/>
      <c r="AE3413" s="72"/>
      <c r="AF3413" s="72"/>
      <c r="AG3413" s="72"/>
      <c r="AH3413" s="72"/>
      <c r="AI3413" s="72"/>
      <c r="AJ3413" s="72"/>
      <c r="AK3413" s="72"/>
    </row>
    <row r="3414" ht="14.25" customHeight="1">
      <c r="A3414" s="78">
        <v>3411.0</v>
      </c>
      <c r="C3414" s="78" t="str">
        <f>VLOOKUP(G3414,[1]Macrodata_CCF!$A$3:$D$55,4,FALSE)</f>
        <v>#ERROR!</v>
      </c>
      <c r="E3414" s="79" t="str">
        <f>VLOOKUP(G3414,[1]Macrodata_CCF!$A$3:$B$55,2,FALSE)</f>
        <v>#ERROR!</v>
      </c>
      <c r="F3414" s="78">
        <v>0.0</v>
      </c>
      <c r="G3414" s="80">
        <v>33.0</v>
      </c>
      <c r="H3414" s="81">
        <v>219045.0</v>
      </c>
      <c r="I3414" s="81">
        <v>460000.0</v>
      </c>
      <c r="J3414" s="81">
        <v>260005.0</v>
      </c>
      <c r="K3414" s="81">
        <v>460000.0</v>
      </c>
      <c r="L3414" s="82">
        <v>0.1699902471415825</v>
      </c>
      <c r="N3414" s="83">
        <f t="shared" si="1"/>
        <v>0.1699902471</v>
      </c>
      <c r="O3414" s="83">
        <f t="shared" si="2"/>
        <v>0.1699902471</v>
      </c>
      <c r="Q3414" s="83">
        <f t="shared" si="3"/>
        <v>0.5238152174</v>
      </c>
      <c r="R3414" s="83">
        <f t="shared" si="4"/>
        <v>0.1699902471</v>
      </c>
      <c r="S3414" s="83" t="b">
        <f t="shared" si="5"/>
        <v>0</v>
      </c>
      <c r="T3414" s="72"/>
      <c r="U3414" s="72"/>
      <c r="V3414" s="72"/>
      <c r="W3414" s="72"/>
      <c r="X3414" s="72"/>
      <c r="Y3414" s="72"/>
      <c r="Z3414" s="72"/>
      <c r="AA3414" s="72"/>
      <c r="AB3414" s="72"/>
      <c r="AC3414" s="72"/>
      <c r="AD3414" s="72"/>
      <c r="AE3414" s="72"/>
      <c r="AF3414" s="72"/>
      <c r="AG3414" s="72"/>
      <c r="AH3414" s="72"/>
      <c r="AI3414" s="72"/>
      <c r="AJ3414" s="72"/>
      <c r="AK3414" s="72"/>
    </row>
    <row r="3415" ht="14.25" customHeight="1">
      <c r="A3415" s="78">
        <v>3412.0</v>
      </c>
      <c r="C3415" s="78" t="str">
        <f>VLOOKUP(G3415,[1]Macrodata_CCF!$A$3:$D$55,4,FALSE)</f>
        <v>#ERROR!</v>
      </c>
      <c r="E3415" s="79" t="str">
        <f>VLOOKUP(G3415,[1]Macrodata_CCF!$A$3:$B$55,2,FALSE)</f>
        <v>#ERROR!</v>
      </c>
      <c r="F3415" s="78">
        <v>1.0</v>
      </c>
      <c r="G3415" s="80">
        <v>26.0</v>
      </c>
      <c r="H3415" s="81">
        <v>0.0</v>
      </c>
      <c r="I3415" s="81">
        <v>190000.0</v>
      </c>
      <c r="J3415" s="81">
        <v>0.0</v>
      </c>
      <c r="K3415" s="81">
        <v>190000.0</v>
      </c>
      <c r="L3415" s="82">
        <v>0.0</v>
      </c>
      <c r="N3415" s="83">
        <f t="shared" si="1"/>
        <v>0</v>
      </c>
      <c r="O3415" s="83">
        <f t="shared" si="2"/>
        <v>0</v>
      </c>
      <c r="Q3415" s="83">
        <f t="shared" si="3"/>
        <v>1</v>
      </c>
      <c r="R3415" s="83">
        <f t="shared" si="4"/>
        <v>0</v>
      </c>
      <c r="S3415" s="83" t="b">
        <f t="shared" si="5"/>
        <v>0</v>
      </c>
      <c r="T3415" s="72"/>
      <c r="U3415" s="72"/>
      <c r="V3415" s="72"/>
      <c r="W3415" s="72"/>
      <c r="X3415" s="72"/>
      <c r="Y3415" s="72"/>
      <c r="Z3415" s="72"/>
      <c r="AA3415" s="72"/>
      <c r="AB3415" s="72"/>
      <c r="AC3415" s="72"/>
      <c r="AD3415" s="72"/>
      <c r="AE3415" s="72"/>
      <c r="AF3415" s="72"/>
      <c r="AG3415" s="72"/>
      <c r="AH3415" s="72"/>
      <c r="AI3415" s="72"/>
      <c r="AJ3415" s="72"/>
      <c r="AK3415" s="72"/>
    </row>
    <row r="3416" ht="14.25" customHeight="1">
      <c r="A3416" s="78">
        <v>3413.0</v>
      </c>
      <c r="C3416" s="78" t="str">
        <f>VLOOKUP(G3416,[1]Macrodata_CCF!$A$3:$D$55,4,FALSE)</f>
        <v>#ERROR!</v>
      </c>
      <c r="E3416" s="79" t="str">
        <f>VLOOKUP(G3416,[1]Macrodata_CCF!$A$3:$B$55,2,FALSE)</f>
        <v>#ERROR!</v>
      </c>
      <c r="F3416" s="78">
        <v>0.0</v>
      </c>
      <c r="G3416" s="80">
        <v>7.0</v>
      </c>
      <c r="H3416" s="81">
        <v>397315.0</v>
      </c>
      <c r="I3416" s="81">
        <v>770000.0</v>
      </c>
      <c r="J3416" s="81">
        <v>363775.0</v>
      </c>
      <c r="K3416" s="81">
        <v>770000.0</v>
      </c>
      <c r="L3416" s="82">
        <v>-0.08999557266860754</v>
      </c>
      <c r="N3416" s="83">
        <f t="shared" si="1"/>
        <v>-0.08999557267</v>
      </c>
      <c r="O3416" s="83">
        <f t="shared" si="2"/>
        <v>0</v>
      </c>
      <c r="Q3416" s="83">
        <f t="shared" si="3"/>
        <v>0.4840064935</v>
      </c>
      <c r="R3416" s="83">
        <f t="shared" si="4"/>
        <v>-0.08999557267</v>
      </c>
      <c r="S3416" s="83" t="b">
        <f t="shared" si="5"/>
        <v>0</v>
      </c>
      <c r="T3416" s="72"/>
      <c r="U3416" s="72"/>
      <c r="V3416" s="72"/>
      <c r="W3416" s="72"/>
      <c r="X3416" s="72"/>
      <c r="Y3416" s="72"/>
      <c r="Z3416" s="72"/>
      <c r="AA3416" s="72"/>
      <c r="AB3416" s="72"/>
      <c r="AC3416" s="72"/>
      <c r="AD3416" s="72"/>
      <c r="AE3416" s="72"/>
      <c r="AF3416" s="72"/>
      <c r="AG3416" s="72"/>
      <c r="AH3416" s="72"/>
      <c r="AI3416" s="72"/>
      <c r="AJ3416" s="72"/>
      <c r="AK3416" s="72"/>
    </row>
    <row r="3417" ht="14.25" customHeight="1">
      <c r="A3417" s="78">
        <v>3414.0</v>
      </c>
      <c r="C3417" s="78" t="str">
        <f>VLOOKUP(G3417,[1]Macrodata_CCF!$A$3:$D$55,4,FALSE)</f>
        <v>#ERROR!</v>
      </c>
      <c r="E3417" s="79" t="str">
        <f>VLOOKUP(G3417,[1]Macrodata_CCF!$A$3:$B$55,2,FALSE)</f>
        <v>#ERROR!</v>
      </c>
      <c r="F3417" s="78">
        <v>0.0</v>
      </c>
      <c r="G3417" s="80">
        <v>40.0</v>
      </c>
      <c r="H3417" s="81">
        <v>464745.0</v>
      </c>
      <c r="I3417" s="81">
        <v>720000.0</v>
      </c>
      <c r="J3417" s="81">
        <v>500480.0</v>
      </c>
      <c r="K3417" s="81">
        <v>720000.0</v>
      </c>
      <c r="L3417" s="82">
        <v>0.1399972576443165</v>
      </c>
      <c r="N3417" s="83">
        <f t="shared" si="1"/>
        <v>0.1399972576</v>
      </c>
      <c r="O3417" s="83">
        <f t="shared" si="2"/>
        <v>0.1399972576</v>
      </c>
      <c r="Q3417" s="83">
        <f t="shared" si="3"/>
        <v>0.3545208333</v>
      </c>
      <c r="R3417" s="83">
        <f t="shared" si="4"/>
        <v>0.1399972576</v>
      </c>
      <c r="S3417" s="83" t="b">
        <f t="shared" si="5"/>
        <v>0</v>
      </c>
      <c r="T3417" s="72"/>
      <c r="U3417" s="72"/>
      <c r="V3417" s="72"/>
      <c r="W3417" s="72"/>
      <c r="X3417" s="72"/>
      <c r="Y3417" s="72"/>
      <c r="Z3417" s="72"/>
      <c r="AA3417" s="72"/>
      <c r="AB3417" s="72"/>
      <c r="AC3417" s="72"/>
      <c r="AD3417" s="72"/>
      <c r="AE3417" s="72"/>
      <c r="AF3417" s="72"/>
      <c r="AG3417" s="72"/>
      <c r="AH3417" s="72"/>
      <c r="AI3417" s="72"/>
      <c r="AJ3417" s="72"/>
      <c r="AK3417" s="72"/>
    </row>
    <row r="3418" ht="14.25" customHeight="1">
      <c r="A3418" s="78">
        <v>3415.0</v>
      </c>
      <c r="C3418" s="78" t="str">
        <f>VLOOKUP(G3418,[1]Macrodata_CCF!$A$3:$D$55,4,FALSE)</f>
        <v>#ERROR!</v>
      </c>
      <c r="E3418" s="79" t="str">
        <f>VLOOKUP(G3418,[1]Macrodata_CCF!$A$3:$B$55,2,FALSE)</f>
        <v>#ERROR!</v>
      </c>
      <c r="F3418" s="78">
        <v>0.0</v>
      </c>
      <c r="G3418" s="80">
        <v>6.0</v>
      </c>
      <c r="H3418" s="81">
        <v>559415.0</v>
      </c>
      <c r="I3418" s="81">
        <v>700000.0</v>
      </c>
      <c r="J3418" s="81">
        <v>503180.0</v>
      </c>
      <c r="K3418" s="81">
        <v>700000.0</v>
      </c>
      <c r="L3418" s="82">
        <v>-0.4000071131344027</v>
      </c>
      <c r="N3418" s="83">
        <f t="shared" si="1"/>
        <v>-0.4000071131</v>
      </c>
      <c r="O3418" s="83">
        <f t="shared" si="2"/>
        <v>0</v>
      </c>
      <c r="Q3418" s="83">
        <f t="shared" si="3"/>
        <v>0.2008357143</v>
      </c>
      <c r="R3418" s="83">
        <f t="shared" si="4"/>
        <v>-0.4000071131</v>
      </c>
      <c r="S3418" s="83" t="b">
        <f t="shared" si="5"/>
        <v>0</v>
      </c>
      <c r="T3418" s="72"/>
      <c r="U3418" s="72"/>
      <c r="V3418" s="72"/>
      <c r="W3418" s="72"/>
      <c r="X3418" s="72"/>
      <c r="Y3418" s="72"/>
      <c r="Z3418" s="72"/>
      <c r="AA3418" s="72"/>
      <c r="AB3418" s="72"/>
      <c r="AC3418" s="72"/>
      <c r="AD3418" s="72"/>
      <c r="AE3418" s="72"/>
      <c r="AF3418" s="72"/>
      <c r="AG3418" s="72"/>
      <c r="AH3418" s="72"/>
      <c r="AI3418" s="72"/>
      <c r="AJ3418" s="72"/>
      <c r="AK3418" s="72"/>
    </row>
    <row r="3419" ht="14.25" customHeight="1">
      <c r="A3419" s="78">
        <v>3416.0</v>
      </c>
      <c r="C3419" s="78" t="str">
        <f>VLOOKUP(G3419,[1]Macrodata_CCF!$A$3:$D$55,4,FALSE)</f>
        <v>#ERROR!</v>
      </c>
      <c r="E3419" s="79" t="str">
        <f>VLOOKUP(G3419,[1]Macrodata_CCF!$A$3:$B$55,2,FALSE)</f>
        <v>#ERROR!</v>
      </c>
      <c r="F3419" s="78">
        <v>0.0</v>
      </c>
      <c r="G3419" s="80">
        <v>19.0</v>
      </c>
      <c r="H3419" s="81">
        <v>307430.0</v>
      </c>
      <c r="I3419" s="81">
        <v>880000.0</v>
      </c>
      <c r="J3419" s="81">
        <v>421945.0</v>
      </c>
      <c r="K3419" s="81">
        <v>880000.0</v>
      </c>
      <c r="L3419" s="82">
        <v>0.2000017465113436</v>
      </c>
      <c r="N3419" s="83">
        <f t="shared" si="1"/>
        <v>0.2000017465</v>
      </c>
      <c r="O3419" s="83">
        <f t="shared" si="2"/>
        <v>0.2000017465</v>
      </c>
      <c r="Q3419" s="83">
        <f t="shared" si="3"/>
        <v>0.6506477273</v>
      </c>
      <c r="R3419" s="83">
        <f t="shared" si="4"/>
        <v>0.2000017465</v>
      </c>
      <c r="S3419" s="83" t="b">
        <f t="shared" si="5"/>
        <v>0</v>
      </c>
      <c r="T3419" s="72"/>
      <c r="U3419" s="72"/>
      <c r="V3419" s="72"/>
      <c r="W3419" s="72"/>
      <c r="X3419" s="72"/>
      <c r="Y3419" s="72"/>
      <c r="Z3419" s="72"/>
      <c r="AA3419" s="72"/>
      <c r="AB3419" s="72"/>
      <c r="AC3419" s="72"/>
      <c r="AD3419" s="72"/>
      <c r="AE3419" s="72"/>
      <c r="AF3419" s="72"/>
      <c r="AG3419" s="72"/>
      <c r="AH3419" s="72"/>
      <c r="AI3419" s="72"/>
      <c r="AJ3419" s="72"/>
      <c r="AK3419" s="72"/>
    </row>
    <row r="3420" ht="14.25" customHeight="1">
      <c r="A3420" s="78">
        <v>3417.0</v>
      </c>
      <c r="C3420" s="78" t="str">
        <f>VLOOKUP(G3420,[1]Macrodata_CCF!$A$3:$D$55,4,FALSE)</f>
        <v>#ERROR!</v>
      </c>
      <c r="E3420" s="79" t="str">
        <f>VLOOKUP(G3420,[1]Macrodata_CCF!$A$3:$B$55,2,FALSE)</f>
        <v>#ERROR!</v>
      </c>
      <c r="F3420" s="78">
        <v>0.0</v>
      </c>
      <c r="G3420" s="80">
        <v>53.0</v>
      </c>
      <c r="H3420" s="81">
        <v>150820.0</v>
      </c>
      <c r="I3420" s="81">
        <v>360000.0</v>
      </c>
      <c r="J3420" s="81">
        <v>460405.0</v>
      </c>
      <c r="K3420" s="81">
        <v>684000.0</v>
      </c>
      <c r="L3420" s="82">
        <v>1.479993307199541</v>
      </c>
      <c r="N3420" s="83">
        <f t="shared" si="1"/>
        <v>1.479993307</v>
      </c>
      <c r="O3420" s="83">
        <f t="shared" si="2"/>
        <v>1</v>
      </c>
      <c r="Q3420" s="83">
        <f t="shared" si="3"/>
        <v>0.5810555556</v>
      </c>
      <c r="R3420" s="83">
        <f t="shared" si="4"/>
        <v>1.479993307</v>
      </c>
      <c r="S3420" s="83" t="b">
        <f t="shared" si="5"/>
        <v>0</v>
      </c>
      <c r="T3420" s="72"/>
      <c r="U3420" s="72"/>
      <c r="V3420" s="72"/>
      <c r="W3420" s="72"/>
      <c r="X3420" s="72"/>
      <c r="Y3420" s="72"/>
      <c r="Z3420" s="72"/>
      <c r="AA3420" s="72"/>
      <c r="AB3420" s="72"/>
      <c r="AC3420" s="72"/>
      <c r="AD3420" s="72"/>
      <c r="AE3420" s="72"/>
      <c r="AF3420" s="72"/>
      <c r="AG3420" s="72"/>
      <c r="AH3420" s="72"/>
      <c r="AI3420" s="72"/>
      <c r="AJ3420" s="72"/>
      <c r="AK3420" s="72"/>
    </row>
    <row r="3421" ht="14.25" customHeight="1">
      <c r="A3421" s="78">
        <v>3418.0</v>
      </c>
      <c r="C3421" s="78" t="str">
        <f>VLOOKUP(G3421,[1]Macrodata_CCF!$A$3:$D$55,4,FALSE)</f>
        <v>#ERROR!</v>
      </c>
      <c r="E3421" s="79" t="str">
        <f>VLOOKUP(G3421,[1]Macrodata_CCF!$A$3:$B$55,2,FALSE)</f>
        <v>#ERROR!</v>
      </c>
      <c r="F3421" s="78">
        <v>0.0</v>
      </c>
      <c r="G3421" s="80">
        <v>23.0</v>
      </c>
      <c r="H3421" s="81">
        <v>475615.0</v>
      </c>
      <c r="I3421" s="81">
        <v>590000.0</v>
      </c>
      <c r="J3421" s="81">
        <v>497350.0</v>
      </c>
      <c r="K3421" s="81">
        <v>590000.0</v>
      </c>
      <c r="L3421" s="82">
        <v>0.1900161734493159</v>
      </c>
      <c r="N3421" s="83">
        <f t="shared" si="1"/>
        <v>0.1900161734</v>
      </c>
      <c r="O3421" s="83">
        <f t="shared" si="2"/>
        <v>0.1900161734</v>
      </c>
      <c r="Q3421" s="83">
        <f t="shared" si="3"/>
        <v>0.1938728814</v>
      </c>
      <c r="R3421" s="83">
        <f t="shared" si="4"/>
        <v>0.1900161734</v>
      </c>
      <c r="S3421" s="83" t="b">
        <f t="shared" si="5"/>
        <v>0</v>
      </c>
      <c r="T3421" s="72"/>
      <c r="U3421" s="72"/>
      <c r="V3421" s="72"/>
      <c r="W3421" s="72"/>
      <c r="X3421" s="72"/>
      <c r="Y3421" s="72"/>
      <c r="Z3421" s="72"/>
      <c r="AA3421" s="72"/>
      <c r="AB3421" s="72"/>
      <c r="AC3421" s="72"/>
      <c r="AD3421" s="72"/>
      <c r="AE3421" s="72"/>
      <c r="AF3421" s="72"/>
      <c r="AG3421" s="72"/>
      <c r="AH3421" s="72"/>
      <c r="AI3421" s="72"/>
      <c r="AJ3421" s="72"/>
      <c r="AK3421" s="72"/>
    </row>
    <row r="3422" ht="14.25" customHeight="1">
      <c r="A3422" s="78">
        <v>3419.0</v>
      </c>
      <c r="C3422" s="78" t="str">
        <f>VLOOKUP(G3422,[1]Macrodata_CCF!$A$3:$D$55,4,FALSE)</f>
        <v>#ERROR!</v>
      </c>
      <c r="E3422" s="79" t="str">
        <f>VLOOKUP(G3422,[1]Macrodata_CCF!$A$3:$B$55,2,FALSE)</f>
        <v>#ERROR!</v>
      </c>
      <c r="F3422" s="78">
        <v>0.0</v>
      </c>
      <c r="G3422" s="80">
        <v>44.0</v>
      </c>
      <c r="H3422" s="81">
        <v>0.0</v>
      </c>
      <c r="I3422" s="81">
        <v>820000.0</v>
      </c>
      <c r="J3422" s="81">
        <v>155800.0</v>
      </c>
      <c r="K3422" s="81">
        <v>820000.0</v>
      </c>
      <c r="L3422" s="82">
        <v>0.19</v>
      </c>
      <c r="N3422" s="83">
        <f t="shared" si="1"/>
        <v>0.19</v>
      </c>
      <c r="O3422" s="83">
        <f t="shared" si="2"/>
        <v>0.19</v>
      </c>
      <c r="Q3422" s="83">
        <f t="shared" si="3"/>
        <v>1</v>
      </c>
      <c r="R3422" s="83">
        <f t="shared" si="4"/>
        <v>0.19</v>
      </c>
      <c r="S3422" s="83" t="b">
        <f t="shared" si="5"/>
        <v>0</v>
      </c>
      <c r="T3422" s="72"/>
      <c r="U3422" s="72"/>
      <c r="V3422" s="72"/>
      <c r="W3422" s="72"/>
      <c r="X3422" s="72"/>
      <c r="Y3422" s="72"/>
      <c r="Z3422" s="72"/>
      <c r="AA3422" s="72"/>
      <c r="AB3422" s="72"/>
      <c r="AC3422" s="72"/>
      <c r="AD3422" s="72"/>
      <c r="AE3422" s="72"/>
      <c r="AF3422" s="72"/>
      <c r="AG3422" s="72"/>
      <c r="AH3422" s="72"/>
      <c r="AI3422" s="72"/>
      <c r="AJ3422" s="72"/>
      <c r="AK3422" s="72"/>
    </row>
    <row r="3423" ht="14.25" customHeight="1">
      <c r="A3423" s="78">
        <v>3420.0</v>
      </c>
      <c r="C3423" s="78" t="str">
        <f>VLOOKUP(G3423,[1]Macrodata_CCF!$A$3:$D$55,4,FALSE)</f>
        <v>#ERROR!</v>
      </c>
      <c r="E3423" s="79" t="str">
        <f>VLOOKUP(G3423,[1]Macrodata_CCF!$A$3:$B$55,2,FALSE)</f>
        <v>#ERROR!</v>
      </c>
      <c r="F3423" s="78">
        <v>0.0</v>
      </c>
      <c r="G3423" s="80">
        <v>32.0</v>
      </c>
      <c r="H3423" s="81">
        <v>191945.0</v>
      </c>
      <c r="I3423" s="81">
        <v>360000.0</v>
      </c>
      <c r="J3423" s="81">
        <v>218835.0</v>
      </c>
      <c r="K3423" s="81">
        <v>576000.0</v>
      </c>
      <c r="L3423" s="82">
        <v>0.1600071405194728</v>
      </c>
      <c r="N3423" s="83">
        <f t="shared" si="1"/>
        <v>0.1600071405</v>
      </c>
      <c r="O3423" s="83">
        <f t="shared" si="2"/>
        <v>0.1600071405</v>
      </c>
      <c r="Q3423" s="83">
        <f t="shared" si="3"/>
        <v>0.4668194444</v>
      </c>
      <c r="R3423" s="83">
        <f t="shared" si="4"/>
        <v>0.1600071405</v>
      </c>
      <c r="S3423" s="83" t="b">
        <f t="shared" si="5"/>
        <v>0</v>
      </c>
      <c r="T3423" s="72"/>
      <c r="U3423" s="72"/>
      <c r="V3423" s="72"/>
      <c r="W3423" s="72"/>
      <c r="X3423" s="72"/>
      <c r="Y3423" s="72"/>
      <c r="Z3423" s="72"/>
      <c r="AA3423" s="72"/>
      <c r="AB3423" s="72"/>
      <c r="AC3423" s="72"/>
      <c r="AD3423" s="72"/>
      <c r="AE3423" s="72"/>
      <c r="AF3423" s="72"/>
      <c r="AG3423" s="72"/>
      <c r="AH3423" s="72"/>
      <c r="AI3423" s="72"/>
      <c r="AJ3423" s="72"/>
      <c r="AK3423" s="72"/>
    </row>
    <row r="3424" ht="14.25" customHeight="1">
      <c r="A3424" s="78">
        <v>3421.0</v>
      </c>
      <c r="C3424" s="78" t="str">
        <f>VLOOKUP(G3424,[1]Macrodata_CCF!$A$3:$D$55,4,FALSE)</f>
        <v>#ERROR!</v>
      </c>
      <c r="E3424" s="79" t="str">
        <f>VLOOKUP(G3424,[1]Macrodata_CCF!$A$3:$B$55,2,FALSE)</f>
        <v>#ERROR!</v>
      </c>
      <c r="F3424" s="78">
        <v>0.0</v>
      </c>
      <c r="G3424" s="80">
        <v>50.0</v>
      </c>
      <c r="H3424" s="81">
        <v>361880.0</v>
      </c>
      <c r="I3424" s="81">
        <v>610000.0</v>
      </c>
      <c r="J3424" s="81">
        <v>381730.0</v>
      </c>
      <c r="K3424" s="81">
        <v>610000.0</v>
      </c>
      <c r="L3424" s="82">
        <v>0.08000161212316621</v>
      </c>
      <c r="N3424" s="83">
        <f t="shared" si="1"/>
        <v>0.08000161212</v>
      </c>
      <c r="O3424" s="83">
        <f t="shared" si="2"/>
        <v>0.08000161212</v>
      </c>
      <c r="Q3424" s="83">
        <f t="shared" si="3"/>
        <v>0.4067540984</v>
      </c>
      <c r="R3424" s="83">
        <f t="shared" si="4"/>
        <v>0.08000161212</v>
      </c>
      <c r="S3424" s="83" t="b">
        <f t="shared" si="5"/>
        <v>0</v>
      </c>
      <c r="T3424" s="72"/>
      <c r="U3424" s="72"/>
      <c r="V3424" s="72"/>
      <c r="W3424" s="72"/>
      <c r="X3424" s="72"/>
      <c r="Y3424" s="72"/>
      <c r="Z3424" s="72"/>
      <c r="AA3424" s="72"/>
      <c r="AB3424" s="72"/>
      <c r="AC3424" s="72"/>
      <c r="AD3424" s="72"/>
      <c r="AE3424" s="72"/>
      <c r="AF3424" s="72"/>
      <c r="AG3424" s="72"/>
      <c r="AH3424" s="72"/>
      <c r="AI3424" s="72"/>
      <c r="AJ3424" s="72"/>
      <c r="AK3424" s="72"/>
    </row>
    <row r="3425" ht="14.25" customHeight="1">
      <c r="A3425" s="78">
        <v>3422.0</v>
      </c>
      <c r="C3425" s="78" t="str">
        <f>VLOOKUP(G3425,[1]Macrodata_CCF!$A$3:$D$55,4,FALSE)</f>
        <v>#ERROR!</v>
      </c>
      <c r="E3425" s="79" t="str">
        <f>VLOOKUP(G3425,[1]Macrodata_CCF!$A$3:$B$55,2,FALSE)</f>
        <v>#ERROR!</v>
      </c>
      <c r="F3425" s="78">
        <v>1.0</v>
      </c>
      <c r="G3425" s="80">
        <v>16.0</v>
      </c>
      <c r="H3425" s="81">
        <v>0.0</v>
      </c>
      <c r="I3425" s="81">
        <v>270000.0</v>
      </c>
      <c r="J3425" s="81">
        <v>132300.0</v>
      </c>
      <c r="K3425" s="81">
        <v>270000.0</v>
      </c>
      <c r="L3425" s="82">
        <v>0.49</v>
      </c>
      <c r="N3425" s="83">
        <f t="shared" si="1"/>
        <v>0.49</v>
      </c>
      <c r="O3425" s="83">
        <f t="shared" si="2"/>
        <v>0.49</v>
      </c>
      <c r="Q3425" s="83">
        <f t="shared" si="3"/>
        <v>1</v>
      </c>
      <c r="R3425" s="83">
        <f t="shared" si="4"/>
        <v>0.49</v>
      </c>
      <c r="S3425" s="83" t="b">
        <f t="shared" si="5"/>
        <v>0</v>
      </c>
      <c r="T3425" s="72"/>
      <c r="U3425" s="72"/>
      <c r="V3425" s="72"/>
      <c r="W3425" s="72"/>
      <c r="X3425" s="72"/>
      <c r="Y3425" s="72"/>
      <c r="Z3425" s="72"/>
      <c r="AA3425" s="72"/>
      <c r="AB3425" s="72"/>
      <c r="AC3425" s="72"/>
      <c r="AD3425" s="72"/>
      <c r="AE3425" s="72"/>
      <c r="AF3425" s="72"/>
      <c r="AG3425" s="72"/>
      <c r="AH3425" s="72"/>
      <c r="AI3425" s="72"/>
      <c r="AJ3425" s="72"/>
      <c r="AK3425" s="72"/>
    </row>
    <row r="3426" ht="14.25" customHeight="1">
      <c r="A3426" s="78">
        <v>3423.0</v>
      </c>
      <c r="C3426" s="78" t="str">
        <f>VLOOKUP(G3426,[1]Macrodata_CCF!$A$3:$D$55,4,FALSE)</f>
        <v>#ERROR!</v>
      </c>
      <c r="E3426" s="79" t="str">
        <f>VLOOKUP(G3426,[1]Macrodata_CCF!$A$3:$B$55,2,FALSE)</f>
        <v>#ERROR!</v>
      </c>
      <c r="F3426" s="78">
        <v>1.0</v>
      </c>
      <c r="G3426" s="80">
        <v>45.0</v>
      </c>
      <c r="H3426" s="81">
        <v>124300.0</v>
      </c>
      <c r="I3426" s="81">
        <v>540000.0</v>
      </c>
      <c r="J3426" s="81">
        <v>369565.0</v>
      </c>
      <c r="K3426" s="81">
        <v>540000.0</v>
      </c>
      <c r="L3426" s="82">
        <v>0.5900048111618956</v>
      </c>
      <c r="N3426" s="83">
        <f t="shared" si="1"/>
        <v>0.5900048112</v>
      </c>
      <c r="O3426" s="83">
        <f t="shared" si="2"/>
        <v>0.5900048112</v>
      </c>
      <c r="Q3426" s="83">
        <f t="shared" si="3"/>
        <v>0.7698148148</v>
      </c>
      <c r="R3426" s="83">
        <f t="shared" si="4"/>
        <v>0.5900048112</v>
      </c>
      <c r="S3426" s="83" t="b">
        <f t="shared" si="5"/>
        <v>0</v>
      </c>
      <c r="T3426" s="72"/>
      <c r="U3426" s="72"/>
      <c r="V3426" s="72"/>
      <c r="W3426" s="72"/>
      <c r="X3426" s="72"/>
      <c r="Y3426" s="72"/>
      <c r="Z3426" s="72"/>
      <c r="AA3426" s="72"/>
      <c r="AB3426" s="72"/>
      <c r="AC3426" s="72"/>
      <c r="AD3426" s="72"/>
      <c r="AE3426" s="72"/>
      <c r="AF3426" s="72"/>
      <c r="AG3426" s="72"/>
      <c r="AH3426" s="72"/>
      <c r="AI3426" s="72"/>
      <c r="AJ3426" s="72"/>
      <c r="AK3426" s="72"/>
    </row>
    <row r="3427" ht="14.25" customHeight="1">
      <c r="A3427" s="78">
        <v>3424.0</v>
      </c>
      <c r="C3427" s="78" t="str">
        <f>VLOOKUP(G3427,[1]Macrodata_CCF!$A$3:$D$55,4,FALSE)</f>
        <v>#ERROR!</v>
      </c>
      <c r="E3427" s="79" t="str">
        <f>VLOOKUP(G3427,[1]Macrodata_CCF!$A$3:$B$55,2,FALSE)</f>
        <v>#ERROR!</v>
      </c>
      <c r="F3427" s="78">
        <v>0.0</v>
      </c>
      <c r="G3427" s="80">
        <v>39.0</v>
      </c>
      <c r="H3427" s="81">
        <v>3050.0</v>
      </c>
      <c r="I3427" s="81">
        <v>220000.0</v>
      </c>
      <c r="J3427" s="81">
        <v>13900.0</v>
      </c>
      <c r="K3427" s="81">
        <v>220000.0</v>
      </c>
      <c r="L3427" s="82">
        <v>0.05001152339248675</v>
      </c>
      <c r="N3427" s="83">
        <f t="shared" si="1"/>
        <v>0.05001152339</v>
      </c>
      <c r="O3427" s="83">
        <f t="shared" si="2"/>
        <v>0.05001152339</v>
      </c>
      <c r="Q3427" s="83">
        <f t="shared" si="3"/>
        <v>0.9861363636</v>
      </c>
      <c r="R3427" s="83">
        <f t="shared" si="4"/>
        <v>0.05001152339</v>
      </c>
      <c r="S3427" s="83" t="b">
        <f t="shared" si="5"/>
        <v>0</v>
      </c>
      <c r="T3427" s="72"/>
      <c r="U3427" s="72"/>
      <c r="V3427" s="72"/>
      <c r="W3427" s="72"/>
      <c r="X3427" s="72"/>
      <c r="Y3427" s="72"/>
      <c r="Z3427" s="72"/>
      <c r="AA3427" s="72"/>
      <c r="AB3427" s="72"/>
      <c r="AC3427" s="72"/>
      <c r="AD3427" s="72"/>
      <c r="AE3427" s="72"/>
      <c r="AF3427" s="72"/>
      <c r="AG3427" s="72"/>
      <c r="AH3427" s="72"/>
      <c r="AI3427" s="72"/>
      <c r="AJ3427" s="72"/>
      <c r="AK3427" s="72"/>
    </row>
    <row r="3428" ht="14.25" customHeight="1">
      <c r="A3428" s="78">
        <v>3425.0</v>
      </c>
      <c r="C3428" s="78" t="str">
        <f>VLOOKUP(G3428,[1]Macrodata_CCF!$A$3:$D$55,4,FALSE)</f>
        <v>#ERROR!</v>
      </c>
      <c r="E3428" s="79" t="str">
        <f>VLOOKUP(G3428,[1]Macrodata_CCF!$A$3:$B$55,2,FALSE)</f>
        <v>#ERROR!</v>
      </c>
      <c r="F3428" s="78">
        <v>0.0</v>
      </c>
      <c r="G3428" s="80">
        <v>8.0</v>
      </c>
      <c r="H3428" s="81">
        <v>0.0</v>
      </c>
      <c r="I3428" s="81">
        <v>200000.0</v>
      </c>
      <c r="J3428" s="81">
        <v>62000.0</v>
      </c>
      <c r="K3428" s="81">
        <v>200000.0</v>
      </c>
      <c r="L3428" s="82">
        <v>0.31</v>
      </c>
      <c r="N3428" s="83">
        <f t="shared" si="1"/>
        <v>0.31</v>
      </c>
      <c r="O3428" s="83">
        <f t="shared" si="2"/>
        <v>0.31</v>
      </c>
      <c r="Q3428" s="83">
        <f t="shared" si="3"/>
        <v>1</v>
      </c>
      <c r="R3428" s="83">
        <f t="shared" si="4"/>
        <v>0.31</v>
      </c>
      <c r="S3428" s="83" t="b">
        <f t="shared" si="5"/>
        <v>0</v>
      </c>
      <c r="T3428" s="72"/>
      <c r="U3428" s="72"/>
      <c r="V3428" s="72"/>
      <c r="W3428" s="72"/>
      <c r="X3428" s="72"/>
      <c r="Y3428" s="72"/>
      <c r="Z3428" s="72"/>
      <c r="AA3428" s="72"/>
      <c r="AB3428" s="72"/>
      <c r="AC3428" s="72"/>
      <c r="AD3428" s="72"/>
      <c r="AE3428" s="72"/>
      <c r="AF3428" s="72"/>
      <c r="AG3428" s="72"/>
      <c r="AH3428" s="72"/>
      <c r="AI3428" s="72"/>
      <c r="AJ3428" s="72"/>
      <c r="AK3428" s="72"/>
    </row>
    <row r="3429" ht="14.25" customHeight="1">
      <c r="A3429" s="78">
        <v>3426.0</v>
      </c>
      <c r="C3429" s="78" t="str">
        <f>VLOOKUP(G3429,[1]Macrodata_CCF!$A$3:$D$55,4,FALSE)</f>
        <v>#ERROR!</v>
      </c>
      <c r="E3429" s="79" t="str">
        <f>VLOOKUP(G3429,[1]Macrodata_CCF!$A$3:$B$55,2,FALSE)</f>
        <v>#ERROR!</v>
      </c>
      <c r="F3429" s="78">
        <v>0.0</v>
      </c>
      <c r="G3429" s="80">
        <v>13.0</v>
      </c>
      <c r="H3429" s="81">
        <v>472965.0</v>
      </c>
      <c r="I3429" s="81">
        <v>920000.0</v>
      </c>
      <c r="J3429" s="81">
        <v>562370.0</v>
      </c>
      <c r="K3429" s="81">
        <v>1288000.0</v>
      </c>
      <c r="L3429" s="82">
        <v>0.1999955260773765</v>
      </c>
      <c r="N3429" s="83">
        <f t="shared" si="1"/>
        <v>0.1999955261</v>
      </c>
      <c r="O3429" s="83">
        <f t="shared" si="2"/>
        <v>0.1999955261</v>
      </c>
      <c r="Q3429" s="83">
        <f t="shared" si="3"/>
        <v>0.4859076087</v>
      </c>
      <c r="R3429" s="83">
        <f t="shared" si="4"/>
        <v>0.1999955261</v>
      </c>
      <c r="S3429" s="83" t="b">
        <f t="shared" si="5"/>
        <v>0</v>
      </c>
      <c r="T3429" s="72"/>
      <c r="U3429" s="72"/>
      <c r="V3429" s="72"/>
      <c r="W3429" s="72"/>
      <c r="X3429" s="72"/>
      <c r="Y3429" s="72"/>
      <c r="Z3429" s="72"/>
      <c r="AA3429" s="72"/>
      <c r="AB3429" s="72"/>
      <c r="AC3429" s="72"/>
      <c r="AD3429" s="72"/>
      <c r="AE3429" s="72"/>
      <c r="AF3429" s="72"/>
      <c r="AG3429" s="72"/>
      <c r="AH3429" s="72"/>
      <c r="AI3429" s="72"/>
      <c r="AJ3429" s="72"/>
      <c r="AK3429" s="72"/>
    </row>
    <row r="3430" ht="14.25" customHeight="1">
      <c r="A3430" s="78">
        <v>3427.0</v>
      </c>
      <c r="C3430" s="78" t="str">
        <f>VLOOKUP(G3430,[1]Macrodata_CCF!$A$3:$D$55,4,FALSE)</f>
        <v>#ERROR!</v>
      </c>
      <c r="E3430" s="79" t="str">
        <f>VLOOKUP(G3430,[1]Macrodata_CCF!$A$3:$B$55,2,FALSE)</f>
        <v>#ERROR!</v>
      </c>
      <c r="F3430" s="78">
        <v>0.0</v>
      </c>
      <c r="G3430" s="80">
        <v>50.0</v>
      </c>
      <c r="H3430" s="81">
        <v>164250.0</v>
      </c>
      <c r="I3430" s="81">
        <v>210000.0</v>
      </c>
      <c r="J3430" s="81">
        <v>170200.0</v>
      </c>
      <c r="K3430" s="81">
        <v>210000.0</v>
      </c>
      <c r="L3430" s="82">
        <v>0.1300546448087432</v>
      </c>
      <c r="N3430" s="83">
        <f t="shared" si="1"/>
        <v>0.1300546448</v>
      </c>
      <c r="O3430" s="83">
        <f t="shared" si="2"/>
        <v>0.1300546448</v>
      </c>
      <c r="Q3430" s="83">
        <f t="shared" si="3"/>
        <v>0.2178571429</v>
      </c>
      <c r="R3430" s="83">
        <f t="shared" si="4"/>
        <v>0.1300546448</v>
      </c>
      <c r="S3430" s="83" t="b">
        <f t="shared" si="5"/>
        <v>0</v>
      </c>
      <c r="T3430" s="72"/>
      <c r="U3430" s="72"/>
      <c r="V3430" s="72"/>
      <c r="W3430" s="72"/>
      <c r="X3430" s="72"/>
      <c r="Y3430" s="72"/>
      <c r="Z3430" s="72"/>
      <c r="AA3430" s="72"/>
      <c r="AB3430" s="72"/>
      <c r="AC3430" s="72"/>
      <c r="AD3430" s="72"/>
      <c r="AE3430" s="72"/>
      <c r="AF3430" s="72"/>
      <c r="AG3430" s="72"/>
      <c r="AH3430" s="72"/>
      <c r="AI3430" s="72"/>
      <c r="AJ3430" s="72"/>
      <c r="AK3430" s="72"/>
    </row>
    <row r="3431" ht="14.25" customHeight="1">
      <c r="A3431" s="78">
        <v>3428.0</v>
      </c>
      <c r="C3431" s="78" t="str">
        <f>VLOOKUP(G3431,[1]Macrodata_CCF!$A$3:$D$55,4,FALSE)</f>
        <v>#ERROR!</v>
      </c>
      <c r="E3431" s="79" t="str">
        <f>VLOOKUP(G3431,[1]Macrodata_CCF!$A$3:$B$55,2,FALSE)</f>
        <v>#ERROR!</v>
      </c>
      <c r="F3431" s="78">
        <v>0.0</v>
      </c>
      <c r="G3431" s="80">
        <v>38.0</v>
      </c>
      <c r="H3431" s="81">
        <v>123845.0</v>
      </c>
      <c r="I3431" s="81">
        <v>280000.0</v>
      </c>
      <c r="J3431" s="81">
        <v>285600.0</v>
      </c>
      <c r="K3431" s="81">
        <v>280000.0</v>
      </c>
      <c r="L3431" s="82">
        <v>1.035861803976818</v>
      </c>
      <c r="N3431" s="83">
        <f t="shared" si="1"/>
        <v>1.035861804</v>
      </c>
      <c r="O3431" s="83">
        <f t="shared" si="2"/>
        <v>1</v>
      </c>
      <c r="Q3431" s="83">
        <f t="shared" si="3"/>
        <v>0.5576964286</v>
      </c>
      <c r="R3431" s="83">
        <f t="shared" si="4"/>
        <v>1.035861804</v>
      </c>
      <c r="S3431" s="83" t="b">
        <f t="shared" si="5"/>
        <v>0</v>
      </c>
      <c r="T3431" s="72"/>
      <c r="U3431" s="72"/>
      <c r="V3431" s="72"/>
      <c r="W3431" s="72"/>
      <c r="X3431" s="72"/>
      <c r="Y3431" s="72"/>
      <c r="Z3431" s="72"/>
      <c r="AA3431" s="72"/>
      <c r="AB3431" s="72"/>
      <c r="AC3431" s="72"/>
      <c r="AD3431" s="72"/>
      <c r="AE3431" s="72"/>
      <c r="AF3431" s="72"/>
      <c r="AG3431" s="72"/>
      <c r="AH3431" s="72"/>
      <c r="AI3431" s="72"/>
      <c r="AJ3431" s="72"/>
      <c r="AK3431" s="72"/>
    </row>
    <row r="3432" ht="14.25" customHeight="1">
      <c r="A3432" s="78">
        <v>3429.0</v>
      </c>
      <c r="C3432" s="78" t="str">
        <f>VLOOKUP(G3432,[1]Macrodata_CCF!$A$3:$D$55,4,FALSE)</f>
        <v>#ERROR!</v>
      </c>
      <c r="E3432" s="79" t="str">
        <f>VLOOKUP(G3432,[1]Macrodata_CCF!$A$3:$B$55,2,FALSE)</f>
        <v>#ERROR!</v>
      </c>
      <c r="F3432" s="78">
        <v>0.0</v>
      </c>
      <c r="G3432" s="80">
        <v>19.0</v>
      </c>
      <c r="H3432" s="81">
        <v>341320.0</v>
      </c>
      <c r="I3432" s="81">
        <v>790000.0</v>
      </c>
      <c r="J3432" s="81">
        <v>417595.0</v>
      </c>
      <c r="K3432" s="81">
        <v>1264000.0</v>
      </c>
      <c r="L3432" s="82">
        <v>0.1699986627440492</v>
      </c>
      <c r="N3432" s="83">
        <f t="shared" si="1"/>
        <v>0.1699986627</v>
      </c>
      <c r="O3432" s="83">
        <f t="shared" si="2"/>
        <v>0.1699986627</v>
      </c>
      <c r="Q3432" s="83">
        <f t="shared" si="3"/>
        <v>0.5679493671</v>
      </c>
      <c r="R3432" s="83">
        <f t="shared" si="4"/>
        <v>0.1699986627</v>
      </c>
      <c r="S3432" s="83" t="b">
        <f t="shared" si="5"/>
        <v>0</v>
      </c>
      <c r="T3432" s="72"/>
      <c r="U3432" s="72"/>
      <c r="V3432" s="72"/>
      <c r="W3432" s="72"/>
      <c r="X3432" s="72"/>
      <c r="Y3432" s="72"/>
      <c r="Z3432" s="72"/>
      <c r="AA3432" s="72"/>
      <c r="AB3432" s="72"/>
      <c r="AC3432" s="72"/>
      <c r="AD3432" s="72"/>
      <c r="AE3432" s="72"/>
      <c r="AF3432" s="72"/>
      <c r="AG3432" s="72"/>
      <c r="AH3432" s="72"/>
      <c r="AI3432" s="72"/>
      <c r="AJ3432" s="72"/>
      <c r="AK3432" s="72"/>
    </row>
    <row r="3433" ht="14.25" customHeight="1">
      <c r="A3433" s="78">
        <v>3430.0</v>
      </c>
      <c r="C3433" s="78" t="str">
        <f>VLOOKUP(G3433,[1]Macrodata_CCF!$A$3:$D$55,4,FALSE)</f>
        <v>#ERROR!</v>
      </c>
      <c r="E3433" s="79" t="str">
        <f>VLOOKUP(G3433,[1]Macrodata_CCF!$A$3:$B$55,2,FALSE)</f>
        <v>#ERROR!</v>
      </c>
      <c r="F3433" s="78">
        <v>0.0</v>
      </c>
      <c r="G3433" s="80">
        <v>2.0</v>
      </c>
      <c r="H3433" s="81">
        <v>473895.0</v>
      </c>
      <c r="I3433" s="81">
        <v>720000.0</v>
      </c>
      <c r="J3433" s="81">
        <v>734400.0</v>
      </c>
      <c r="K3433" s="81">
        <v>720000.0</v>
      </c>
      <c r="L3433" s="82">
        <v>1.058511610897787</v>
      </c>
      <c r="N3433" s="83">
        <f t="shared" si="1"/>
        <v>1.058511611</v>
      </c>
      <c r="O3433" s="83">
        <f t="shared" si="2"/>
        <v>1</v>
      </c>
      <c r="Q3433" s="83">
        <f t="shared" si="3"/>
        <v>0.3418125</v>
      </c>
      <c r="R3433" s="83">
        <f t="shared" si="4"/>
        <v>1.058511611</v>
      </c>
      <c r="S3433" s="83" t="b">
        <f t="shared" si="5"/>
        <v>0</v>
      </c>
      <c r="T3433" s="72"/>
      <c r="U3433" s="72"/>
      <c r="V3433" s="72"/>
      <c r="W3433" s="72"/>
      <c r="X3433" s="72"/>
      <c r="Y3433" s="72"/>
      <c r="Z3433" s="72"/>
      <c r="AA3433" s="72"/>
      <c r="AB3433" s="72"/>
      <c r="AC3433" s="72"/>
      <c r="AD3433" s="72"/>
      <c r="AE3433" s="72"/>
      <c r="AF3433" s="72"/>
      <c r="AG3433" s="72"/>
      <c r="AH3433" s="72"/>
      <c r="AI3433" s="72"/>
      <c r="AJ3433" s="72"/>
      <c r="AK3433" s="72"/>
    </row>
    <row r="3434" ht="14.25" customHeight="1">
      <c r="A3434" s="78">
        <v>3431.0</v>
      </c>
      <c r="C3434" s="78" t="str">
        <f>VLOOKUP(G3434,[1]Macrodata_CCF!$A$3:$D$55,4,FALSE)</f>
        <v>#ERROR!</v>
      </c>
      <c r="E3434" s="79" t="str">
        <f>VLOOKUP(G3434,[1]Macrodata_CCF!$A$3:$B$55,2,FALSE)</f>
        <v>#ERROR!</v>
      </c>
      <c r="F3434" s="78">
        <v>0.0</v>
      </c>
      <c r="G3434" s="80">
        <v>8.0</v>
      </c>
      <c r="H3434" s="81">
        <v>430770.0</v>
      </c>
      <c r="I3434" s="81">
        <v>780000.0</v>
      </c>
      <c r="J3434" s="81">
        <v>553000.0</v>
      </c>
      <c r="K3434" s="81">
        <v>780000.0</v>
      </c>
      <c r="L3434" s="82">
        <v>0.3499985682787847</v>
      </c>
      <c r="N3434" s="83">
        <f t="shared" si="1"/>
        <v>0.3499985683</v>
      </c>
      <c r="O3434" s="83">
        <f t="shared" si="2"/>
        <v>0.3499985683</v>
      </c>
      <c r="Q3434" s="83">
        <f t="shared" si="3"/>
        <v>0.4477307692</v>
      </c>
      <c r="R3434" s="83">
        <f t="shared" si="4"/>
        <v>0.3499985683</v>
      </c>
      <c r="S3434" s="83" t="b">
        <f t="shared" si="5"/>
        <v>0</v>
      </c>
      <c r="T3434" s="72"/>
      <c r="U3434" s="72"/>
      <c r="V3434" s="72"/>
      <c r="W3434" s="72"/>
      <c r="X3434" s="72"/>
      <c r="Y3434" s="72"/>
      <c r="Z3434" s="72"/>
      <c r="AA3434" s="72"/>
      <c r="AB3434" s="72"/>
      <c r="AC3434" s="72"/>
      <c r="AD3434" s="72"/>
      <c r="AE3434" s="72"/>
      <c r="AF3434" s="72"/>
      <c r="AG3434" s="72"/>
      <c r="AH3434" s="72"/>
      <c r="AI3434" s="72"/>
      <c r="AJ3434" s="72"/>
      <c r="AK3434" s="72"/>
    </row>
    <row r="3435" ht="14.25" customHeight="1">
      <c r="A3435" s="78">
        <v>3432.0</v>
      </c>
      <c r="C3435" s="78" t="str">
        <f>VLOOKUP(G3435,[1]Macrodata_CCF!$A$3:$D$55,4,FALSE)</f>
        <v>#ERROR!</v>
      </c>
      <c r="E3435" s="79" t="str">
        <f>VLOOKUP(G3435,[1]Macrodata_CCF!$A$3:$B$55,2,FALSE)</f>
        <v>#ERROR!</v>
      </c>
      <c r="F3435" s="78">
        <v>0.0</v>
      </c>
      <c r="G3435" s="80">
        <v>18.0</v>
      </c>
      <c r="H3435" s="81">
        <v>370460.0</v>
      </c>
      <c r="I3435" s="81">
        <v>820000.0</v>
      </c>
      <c r="J3435" s="81">
        <v>836400.0</v>
      </c>
      <c r="K3435" s="81">
        <v>820000.0</v>
      </c>
      <c r="L3435" s="82">
        <v>1.036481736886595</v>
      </c>
      <c r="N3435" s="83">
        <f t="shared" si="1"/>
        <v>1.036481737</v>
      </c>
      <c r="O3435" s="83">
        <f t="shared" si="2"/>
        <v>1</v>
      </c>
      <c r="Q3435" s="83">
        <f t="shared" si="3"/>
        <v>0.5482195122</v>
      </c>
      <c r="R3435" s="83">
        <f t="shared" si="4"/>
        <v>1.036481737</v>
      </c>
      <c r="S3435" s="83" t="b">
        <f t="shared" si="5"/>
        <v>0</v>
      </c>
      <c r="T3435" s="72"/>
      <c r="U3435" s="72"/>
      <c r="V3435" s="72"/>
      <c r="W3435" s="72"/>
      <c r="X3435" s="72"/>
      <c r="Y3435" s="72"/>
      <c r="Z3435" s="72"/>
      <c r="AA3435" s="72"/>
      <c r="AB3435" s="72"/>
      <c r="AC3435" s="72"/>
      <c r="AD3435" s="72"/>
      <c r="AE3435" s="72"/>
      <c r="AF3435" s="72"/>
      <c r="AG3435" s="72"/>
      <c r="AH3435" s="72"/>
      <c r="AI3435" s="72"/>
      <c r="AJ3435" s="72"/>
      <c r="AK3435" s="72"/>
    </row>
    <row r="3436" ht="14.25" customHeight="1">
      <c r="A3436" s="78">
        <v>3433.0</v>
      </c>
      <c r="C3436" s="78" t="str">
        <f>VLOOKUP(G3436,[1]Macrodata_CCF!$A$3:$D$55,4,FALSE)</f>
        <v>#ERROR!</v>
      </c>
      <c r="E3436" s="79" t="str">
        <f>VLOOKUP(G3436,[1]Macrodata_CCF!$A$3:$B$55,2,FALSE)</f>
        <v>#ERROR!</v>
      </c>
      <c r="F3436" s="78">
        <v>0.0</v>
      </c>
      <c r="G3436" s="80">
        <v>16.0</v>
      </c>
      <c r="H3436" s="81">
        <v>130880.0</v>
      </c>
      <c r="I3436" s="81">
        <v>370000.0</v>
      </c>
      <c r="J3436" s="81">
        <v>35230.0</v>
      </c>
      <c r="K3436" s="81">
        <v>370000.0</v>
      </c>
      <c r="L3436" s="82">
        <v>-0.4000083640013382</v>
      </c>
      <c r="N3436" s="83">
        <f t="shared" si="1"/>
        <v>-0.400008364</v>
      </c>
      <c r="O3436" s="83">
        <f t="shared" si="2"/>
        <v>0</v>
      </c>
      <c r="Q3436" s="83">
        <f t="shared" si="3"/>
        <v>0.6462702703</v>
      </c>
      <c r="R3436" s="83">
        <f t="shared" si="4"/>
        <v>-0.400008364</v>
      </c>
      <c r="S3436" s="83" t="b">
        <f t="shared" si="5"/>
        <v>0</v>
      </c>
      <c r="T3436" s="72"/>
      <c r="U3436" s="72"/>
      <c r="V3436" s="72"/>
      <c r="W3436" s="72"/>
      <c r="X3436" s="72"/>
      <c r="Y3436" s="72"/>
      <c r="Z3436" s="72"/>
      <c r="AA3436" s="72"/>
      <c r="AB3436" s="72"/>
      <c r="AC3436" s="72"/>
      <c r="AD3436" s="72"/>
      <c r="AE3436" s="72"/>
      <c r="AF3436" s="72"/>
      <c r="AG3436" s="72"/>
      <c r="AH3436" s="72"/>
      <c r="AI3436" s="72"/>
      <c r="AJ3436" s="72"/>
      <c r="AK3436" s="72"/>
    </row>
    <row r="3437" ht="14.25" customHeight="1">
      <c r="A3437" s="78">
        <v>3434.0</v>
      </c>
      <c r="C3437" s="78" t="str">
        <f>VLOOKUP(G3437,[1]Macrodata_CCF!$A$3:$D$55,4,FALSE)</f>
        <v>#ERROR!</v>
      </c>
      <c r="E3437" s="79" t="str">
        <f>VLOOKUP(G3437,[1]Macrodata_CCF!$A$3:$B$55,2,FALSE)</f>
        <v>#ERROR!</v>
      </c>
      <c r="F3437" s="78">
        <v>0.0</v>
      </c>
      <c r="G3437" s="80">
        <v>11.0</v>
      </c>
      <c r="H3437" s="81">
        <v>0.0</v>
      </c>
      <c r="I3437" s="81">
        <v>930000.0</v>
      </c>
      <c r="J3437" s="81">
        <v>130200.0</v>
      </c>
      <c r="K3437" s="81">
        <v>930000.0</v>
      </c>
      <c r="L3437" s="82">
        <v>0.14</v>
      </c>
      <c r="N3437" s="83">
        <f t="shared" si="1"/>
        <v>0.14</v>
      </c>
      <c r="O3437" s="83">
        <f t="shared" si="2"/>
        <v>0.14</v>
      </c>
      <c r="Q3437" s="83">
        <f t="shared" si="3"/>
        <v>1</v>
      </c>
      <c r="R3437" s="83">
        <f t="shared" si="4"/>
        <v>0.14</v>
      </c>
      <c r="S3437" s="83" t="b">
        <f t="shared" si="5"/>
        <v>0</v>
      </c>
      <c r="T3437" s="72"/>
      <c r="U3437" s="72"/>
      <c r="V3437" s="72"/>
      <c r="W3437" s="72"/>
      <c r="X3437" s="72"/>
      <c r="Y3437" s="72"/>
      <c r="Z3437" s="72"/>
      <c r="AA3437" s="72"/>
      <c r="AB3437" s="72"/>
      <c r="AC3437" s="72"/>
      <c r="AD3437" s="72"/>
      <c r="AE3437" s="72"/>
      <c r="AF3437" s="72"/>
      <c r="AG3437" s="72"/>
      <c r="AH3437" s="72"/>
      <c r="AI3437" s="72"/>
      <c r="AJ3437" s="72"/>
      <c r="AK3437" s="72"/>
    </row>
    <row r="3438" ht="14.25" customHeight="1">
      <c r="A3438" s="78">
        <v>3435.0</v>
      </c>
      <c r="C3438" s="78" t="str">
        <f>VLOOKUP(G3438,[1]Macrodata_CCF!$A$3:$D$55,4,FALSE)</f>
        <v>#ERROR!</v>
      </c>
      <c r="E3438" s="79" t="str">
        <f>VLOOKUP(G3438,[1]Macrodata_CCF!$A$3:$B$55,2,FALSE)</f>
        <v>#ERROR!</v>
      </c>
      <c r="F3438" s="78">
        <v>0.0</v>
      </c>
      <c r="G3438" s="80">
        <v>6.0</v>
      </c>
      <c r="H3438" s="81">
        <v>546690.0</v>
      </c>
      <c r="I3438" s="81">
        <v>900000.0</v>
      </c>
      <c r="J3438" s="81">
        <v>918000.0</v>
      </c>
      <c r="K3438" s="81">
        <v>900000.0</v>
      </c>
      <c r="L3438" s="82">
        <v>1.050946760635136</v>
      </c>
      <c r="N3438" s="83">
        <f t="shared" si="1"/>
        <v>1.050946761</v>
      </c>
      <c r="O3438" s="83">
        <f t="shared" si="2"/>
        <v>1</v>
      </c>
      <c r="Q3438" s="83">
        <f t="shared" si="3"/>
        <v>0.3925666667</v>
      </c>
      <c r="R3438" s="83">
        <f t="shared" si="4"/>
        <v>1.050946761</v>
      </c>
      <c r="S3438" s="83" t="b">
        <f t="shared" si="5"/>
        <v>0</v>
      </c>
      <c r="T3438" s="72"/>
      <c r="U3438" s="72"/>
      <c r="V3438" s="72"/>
      <c r="W3438" s="72"/>
      <c r="X3438" s="72"/>
      <c r="Y3438" s="72"/>
      <c r="Z3438" s="72"/>
      <c r="AA3438" s="72"/>
      <c r="AB3438" s="72"/>
      <c r="AC3438" s="72"/>
      <c r="AD3438" s="72"/>
      <c r="AE3438" s="72"/>
      <c r="AF3438" s="72"/>
      <c r="AG3438" s="72"/>
      <c r="AH3438" s="72"/>
      <c r="AI3438" s="72"/>
      <c r="AJ3438" s="72"/>
      <c r="AK3438" s="72"/>
    </row>
    <row r="3439" ht="14.25" customHeight="1">
      <c r="A3439" s="78">
        <v>3436.0</v>
      </c>
      <c r="C3439" s="78" t="str">
        <f>VLOOKUP(G3439,[1]Macrodata_CCF!$A$3:$D$55,4,FALSE)</f>
        <v>#ERROR!</v>
      </c>
      <c r="E3439" s="79" t="str">
        <f>VLOOKUP(G3439,[1]Macrodata_CCF!$A$3:$B$55,2,FALSE)</f>
        <v>#ERROR!</v>
      </c>
      <c r="F3439" s="78">
        <v>0.0</v>
      </c>
      <c r="G3439" s="80">
        <v>25.0</v>
      </c>
      <c r="H3439" s="81">
        <v>383460.0</v>
      </c>
      <c r="I3439" s="81">
        <v>680000.0</v>
      </c>
      <c r="J3439" s="81">
        <v>442770.0</v>
      </c>
      <c r="K3439" s="81">
        <v>1224000.0</v>
      </c>
      <c r="L3439" s="82">
        <v>0.2000067444526877</v>
      </c>
      <c r="N3439" s="83">
        <f t="shared" si="1"/>
        <v>0.2000067445</v>
      </c>
      <c r="O3439" s="83">
        <f t="shared" si="2"/>
        <v>0.2000067445</v>
      </c>
      <c r="Q3439" s="83">
        <f t="shared" si="3"/>
        <v>0.4360882353</v>
      </c>
      <c r="R3439" s="83">
        <f t="shared" si="4"/>
        <v>0.2000067445</v>
      </c>
      <c r="S3439" s="83" t="b">
        <f t="shared" si="5"/>
        <v>0</v>
      </c>
      <c r="T3439" s="72"/>
      <c r="U3439" s="72"/>
      <c r="V3439" s="72"/>
      <c r="W3439" s="72"/>
      <c r="X3439" s="72"/>
      <c r="Y3439" s="72"/>
      <c r="Z3439" s="72"/>
      <c r="AA3439" s="72"/>
      <c r="AB3439" s="72"/>
      <c r="AC3439" s="72"/>
      <c r="AD3439" s="72"/>
      <c r="AE3439" s="72"/>
      <c r="AF3439" s="72"/>
      <c r="AG3439" s="72"/>
      <c r="AH3439" s="72"/>
      <c r="AI3439" s="72"/>
      <c r="AJ3439" s="72"/>
      <c r="AK3439" s="72"/>
    </row>
    <row r="3440" ht="14.25" customHeight="1">
      <c r="A3440" s="78">
        <v>3437.0</v>
      </c>
      <c r="C3440" s="78" t="str">
        <f>VLOOKUP(G3440,[1]Macrodata_CCF!$A$3:$D$55,4,FALSE)</f>
        <v>#ERROR!</v>
      </c>
      <c r="E3440" s="79" t="str">
        <f>VLOOKUP(G3440,[1]Macrodata_CCF!$A$3:$B$55,2,FALSE)</f>
        <v>#ERROR!</v>
      </c>
      <c r="F3440" s="78">
        <v>0.0</v>
      </c>
      <c r="G3440" s="80">
        <v>10.0</v>
      </c>
      <c r="H3440" s="81">
        <v>347320.0</v>
      </c>
      <c r="I3440" s="81">
        <v>520000.0</v>
      </c>
      <c r="J3440" s="81">
        <v>795600.0</v>
      </c>
      <c r="K3440" s="81">
        <v>780000.0</v>
      </c>
      <c r="L3440" s="82">
        <v>2.596015751679407</v>
      </c>
      <c r="N3440" s="83">
        <f t="shared" si="1"/>
        <v>2.596015752</v>
      </c>
      <c r="O3440" s="83">
        <f t="shared" si="2"/>
        <v>1</v>
      </c>
      <c r="Q3440" s="83">
        <f t="shared" si="3"/>
        <v>0.3320769231</v>
      </c>
      <c r="R3440" s="83">
        <f t="shared" si="4"/>
        <v>2.596015752</v>
      </c>
      <c r="S3440" s="83" t="b">
        <f t="shared" si="5"/>
        <v>0</v>
      </c>
      <c r="T3440" s="72"/>
      <c r="U3440" s="72"/>
      <c r="V3440" s="72"/>
      <c r="W3440" s="72"/>
      <c r="X3440" s="72"/>
      <c r="Y3440" s="72"/>
      <c r="Z3440" s="72"/>
      <c r="AA3440" s="72"/>
      <c r="AB3440" s="72"/>
      <c r="AC3440" s="72"/>
      <c r="AD3440" s="72"/>
      <c r="AE3440" s="72"/>
      <c r="AF3440" s="72"/>
      <c r="AG3440" s="72"/>
      <c r="AH3440" s="72"/>
      <c r="AI3440" s="72"/>
      <c r="AJ3440" s="72"/>
      <c r="AK3440" s="72"/>
    </row>
    <row r="3441" ht="14.25" customHeight="1">
      <c r="A3441" s="78">
        <v>3438.0</v>
      </c>
      <c r="C3441" s="78" t="str">
        <f>VLOOKUP(G3441,[1]Macrodata_CCF!$A$3:$D$55,4,FALSE)</f>
        <v>#ERROR!</v>
      </c>
      <c r="E3441" s="79" t="str">
        <f>VLOOKUP(G3441,[1]Macrodata_CCF!$A$3:$B$55,2,FALSE)</f>
        <v>#ERROR!</v>
      </c>
      <c r="F3441" s="78">
        <v>0.0</v>
      </c>
      <c r="G3441" s="80">
        <v>2.0</v>
      </c>
      <c r="H3441" s="81">
        <v>0.0</v>
      </c>
      <c r="I3441" s="81">
        <v>260000.0</v>
      </c>
      <c r="J3441" s="81">
        <v>75400.0</v>
      </c>
      <c r="K3441" s="81">
        <v>260000.0</v>
      </c>
      <c r="L3441" s="82">
        <v>0.29</v>
      </c>
      <c r="N3441" s="83">
        <f t="shared" si="1"/>
        <v>0.29</v>
      </c>
      <c r="O3441" s="83">
        <f t="shared" si="2"/>
        <v>0.29</v>
      </c>
      <c r="Q3441" s="83">
        <f t="shared" si="3"/>
        <v>1</v>
      </c>
      <c r="R3441" s="83">
        <f t="shared" si="4"/>
        <v>0.29</v>
      </c>
      <c r="S3441" s="83" t="b">
        <f t="shared" si="5"/>
        <v>0</v>
      </c>
      <c r="T3441" s="72"/>
      <c r="U3441" s="72"/>
      <c r="V3441" s="72"/>
      <c r="W3441" s="72"/>
      <c r="X3441" s="72"/>
      <c r="Y3441" s="72"/>
      <c r="Z3441" s="72"/>
      <c r="AA3441" s="72"/>
      <c r="AB3441" s="72"/>
      <c r="AC3441" s="72"/>
      <c r="AD3441" s="72"/>
      <c r="AE3441" s="72"/>
      <c r="AF3441" s="72"/>
      <c r="AG3441" s="72"/>
      <c r="AH3441" s="72"/>
      <c r="AI3441" s="72"/>
      <c r="AJ3441" s="72"/>
      <c r="AK3441" s="72"/>
    </row>
    <row r="3442" ht="14.25" customHeight="1">
      <c r="A3442" s="78">
        <v>3439.0</v>
      </c>
      <c r="C3442" s="78" t="str">
        <f>VLOOKUP(G3442,[1]Macrodata_CCF!$A$3:$D$55,4,FALSE)</f>
        <v>#ERROR!</v>
      </c>
      <c r="E3442" s="79" t="str">
        <f>VLOOKUP(G3442,[1]Macrodata_CCF!$A$3:$B$55,2,FALSE)</f>
        <v>#ERROR!</v>
      </c>
      <c r="F3442" s="78">
        <v>0.0</v>
      </c>
      <c r="G3442" s="80">
        <v>19.0</v>
      </c>
      <c r="H3442" s="81">
        <v>21470.0</v>
      </c>
      <c r="I3442" s="81">
        <v>40000.0</v>
      </c>
      <c r="J3442" s="81">
        <v>24250.0</v>
      </c>
      <c r="K3442" s="81">
        <v>40000.0</v>
      </c>
      <c r="L3442" s="82">
        <v>0.1500269832703724</v>
      </c>
      <c r="N3442" s="83">
        <f t="shared" si="1"/>
        <v>0.1500269833</v>
      </c>
      <c r="O3442" s="83">
        <f t="shared" si="2"/>
        <v>0.1500269833</v>
      </c>
      <c r="Q3442" s="83">
        <f t="shared" si="3"/>
        <v>0.46325</v>
      </c>
      <c r="R3442" s="83">
        <f t="shared" si="4"/>
        <v>0.1500269833</v>
      </c>
      <c r="S3442" s="83" t="b">
        <f t="shared" si="5"/>
        <v>0</v>
      </c>
      <c r="T3442" s="72"/>
      <c r="U3442" s="72"/>
      <c r="V3442" s="72"/>
      <c r="W3442" s="72"/>
      <c r="X3442" s="72"/>
      <c r="Y3442" s="72"/>
      <c r="Z3442" s="72"/>
      <c r="AA3442" s="72"/>
      <c r="AB3442" s="72"/>
      <c r="AC3442" s="72"/>
      <c r="AD3442" s="72"/>
      <c r="AE3442" s="72"/>
      <c r="AF3442" s="72"/>
      <c r="AG3442" s="72"/>
      <c r="AH3442" s="72"/>
      <c r="AI3442" s="72"/>
      <c r="AJ3442" s="72"/>
      <c r="AK3442" s="72"/>
    </row>
    <row r="3443" ht="14.25" customHeight="1">
      <c r="A3443" s="78">
        <v>3440.0</v>
      </c>
      <c r="C3443" s="78" t="str">
        <f>VLOOKUP(G3443,[1]Macrodata_CCF!$A$3:$D$55,4,FALSE)</f>
        <v>#ERROR!</v>
      </c>
      <c r="E3443" s="79" t="str">
        <f>VLOOKUP(G3443,[1]Macrodata_CCF!$A$3:$B$55,2,FALSE)</f>
        <v>#ERROR!</v>
      </c>
      <c r="F3443" s="78">
        <v>0.0</v>
      </c>
      <c r="G3443" s="80">
        <v>17.0</v>
      </c>
      <c r="H3443" s="81">
        <v>0.0</v>
      </c>
      <c r="I3443" s="81">
        <v>580000.0</v>
      </c>
      <c r="J3443" s="81">
        <v>92800.0</v>
      </c>
      <c r="K3443" s="81">
        <v>580000.0</v>
      </c>
      <c r="L3443" s="82">
        <v>0.16</v>
      </c>
      <c r="N3443" s="83">
        <f t="shared" si="1"/>
        <v>0.16</v>
      </c>
      <c r="O3443" s="83">
        <f t="shared" si="2"/>
        <v>0.16</v>
      </c>
      <c r="Q3443" s="83">
        <f t="shared" si="3"/>
        <v>1</v>
      </c>
      <c r="R3443" s="83">
        <f t="shared" si="4"/>
        <v>0.16</v>
      </c>
      <c r="S3443" s="83" t="b">
        <f t="shared" si="5"/>
        <v>0</v>
      </c>
      <c r="T3443" s="72"/>
      <c r="U3443" s="72"/>
      <c r="V3443" s="72"/>
      <c r="W3443" s="72"/>
      <c r="X3443" s="72"/>
      <c r="Y3443" s="72"/>
      <c r="Z3443" s="72"/>
      <c r="AA3443" s="72"/>
      <c r="AB3443" s="72"/>
      <c r="AC3443" s="72"/>
      <c r="AD3443" s="72"/>
      <c r="AE3443" s="72"/>
      <c r="AF3443" s="72"/>
      <c r="AG3443" s="72"/>
      <c r="AH3443" s="72"/>
      <c r="AI3443" s="72"/>
      <c r="AJ3443" s="72"/>
      <c r="AK3443" s="72"/>
    </row>
    <row r="3444" ht="14.25" customHeight="1">
      <c r="A3444" s="78">
        <v>3441.0</v>
      </c>
      <c r="C3444" s="78" t="str">
        <f>VLOOKUP(G3444,[1]Macrodata_CCF!$A$3:$D$55,4,FALSE)</f>
        <v>#ERROR!</v>
      </c>
      <c r="E3444" s="79" t="str">
        <f>VLOOKUP(G3444,[1]Macrodata_CCF!$A$3:$B$55,2,FALSE)</f>
        <v>#ERROR!</v>
      </c>
      <c r="F3444" s="78">
        <v>0.0</v>
      </c>
      <c r="G3444" s="80">
        <v>31.0</v>
      </c>
      <c r="H3444" s="81">
        <v>0.0</v>
      </c>
      <c r="I3444" s="81">
        <v>130000.0</v>
      </c>
      <c r="J3444" s="81">
        <v>18200.0</v>
      </c>
      <c r="K3444" s="81">
        <v>130000.0</v>
      </c>
      <c r="L3444" s="82">
        <v>0.14</v>
      </c>
      <c r="N3444" s="83">
        <f t="shared" si="1"/>
        <v>0.14</v>
      </c>
      <c r="O3444" s="83">
        <f t="shared" si="2"/>
        <v>0.14</v>
      </c>
      <c r="Q3444" s="83">
        <f t="shared" si="3"/>
        <v>1</v>
      </c>
      <c r="R3444" s="83">
        <f t="shared" si="4"/>
        <v>0.14</v>
      </c>
      <c r="S3444" s="83" t="b">
        <f t="shared" si="5"/>
        <v>0</v>
      </c>
      <c r="T3444" s="72"/>
      <c r="U3444" s="72"/>
      <c r="V3444" s="72"/>
      <c r="W3444" s="72"/>
      <c r="X3444" s="72"/>
      <c r="Y3444" s="72"/>
      <c r="Z3444" s="72"/>
      <c r="AA3444" s="72"/>
      <c r="AB3444" s="72"/>
      <c r="AC3444" s="72"/>
      <c r="AD3444" s="72"/>
      <c r="AE3444" s="72"/>
      <c r="AF3444" s="72"/>
      <c r="AG3444" s="72"/>
      <c r="AH3444" s="72"/>
      <c r="AI3444" s="72"/>
      <c r="AJ3444" s="72"/>
      <c r="AK3444" s="72"/>
    </row>
    <row r="3445" ht="14.25" customHeight="1">
      <c r="A3445" s="78">
        <v>3442.0</v>
      </c>
      <c r="C3445" s="78" t="str">
        <f>VLOOKUP(G3445,[1]Macrodata_CCF!$A$3:$D$55,4,FALSE)</f>
        <v>#ERROR!</v>
      </c>
      <c r="E3445" s="79" t="str">
        <f>VLOOKUP(G3445,[1]Macrodata_CCF!$A$3:$B$55,2,FALSE)</f>
        <v>#ERROR!</v>
      </c>
      <c r="F3445" s="78">
        <v>0.0</v>
      </c>
      <c r="G3445" s="80">
        <v>7.0</v>
      </c>
      <c r="H3445" s="81">
        <v>187485.0</v>
      </c>
      <c r="I3445" s="81">
        <v>360000.0</v>
      </c>
      <c r="J3445" s="81">
        <v>378975.0</v>
      </c>
      <c r="K3445" s="81">
        <v>612000.0</v>
      </c>
      <c r="L3445" s="82">
        <v>1.109990435614294</v>
      </c>
      <c r="N3445" s="83">
        <f t="shared" si="1"/>
        <v>1.109990436</v>
      </c>
      <c r="O3445" s="83">
        <f t="shared" si="2"/>
        <v>1</v>
      </c>
      <c r="Q3445" s="83">
        <f t="shared" si="3"/>
        <v>0.4792083333</v>
      </c>
      <c r="R3445" s="83">
        <f t="shared" si="4"/>
        <v>1.109990436</v>
      </c>
      <c r="S3445" s="83" t="b">
        <f t="shared" si="5"/>
        <v>0</v>
      </c>
      <c r="T3445" s="72"/>
      <c r="U3445" s="72"/>
      <c r="V3445" s="72"/>
      <c r="W3445" s="72"/>
      <c r="X3445" s="72"/>
      <c r="Y3445" s="72"/>
      <c r="Z3445" s="72"/>
      <c r="AA3445" s="72"/>
      <c r="AB3445" s="72"/>
      <c r="AC3445" s="72"/>
      <c r="AD3445" s="72"/>
      <c r="AE3445" s="72"/>
      <c r="AF3445" s="72"/>
      <c r="AG3445" s="72"/>
      <c r="AH3445" s="72"/>
      <c r="AI3445" s="72"/>
      <c r="AJ3445" s="72"/>
      <c r="AK3445" s="72"/>
    </row>
    <row r="3446" ht="14.25" customHeight="1">
      <c r="A3446" s="78">
        <v>3443.0</v>
      </c>
      <c r="C3446" s="78" t="str">
        <f>VLOOKUP(G3446,[1]Macrodata_CCF!$A$3:$D$55,4,FALSE)</f>
        <v>#ERROR!</v>
      </c>
      <c r="E3446" s="79" t="str">
        <f>VLOOKUP(G3446,[1]Macrodata_CCF!$A$3:$B$55,2,FALSE)</f>
        <v>#ERROR!</v>
      </c>
      <c r="F3446" s="78">
        <v>1.0</v>
      </c>
      <c r="G3446" s="80">
        <v>37.0</v>
      </c>
      <c r="H3446" s="81">
        <v>329735.0</v>
      </c>
      <c r="I3446" s="81">
        <v>410000.0</v>
      </c>
      <c r="J3446" s="81">
        <v>361840.0</v>
      </c>
      <c r="K3446" s="81">
        <v>410000.0</v>
      </c>
      <c r="L3446" s="82">
        <v>0.3999875412695446</v>
      </c>
      <c r="N3446" s="83">
        <f t="shared" si="1"/>
        <v>0.3999875413</v>
      </c>
      <c r="O3446" s="83">
        <f t="shared" si="2"/>
        <v>0.3999875413</v>
      </c>
      <c r="Q3446" s="83">
        <f t="shared" si="3"/>
        <v>0.1957682927</v>
      </c>
      <c r="R3446" s="83">
        <f t="shared" si="4"/>
        <v>0.3999875413</v>
      </c>
      <c r="S3446" s="83" t="b">
        <f t="shared" si="5"/>
        <v>0</v>
      </c>
      <c r="T3446" s="72"/>
      <c r="U3446" s="72"/>
      <c r="V3446" s="72"/>
      <c r="W3446" s="72"/>
      <c r="X3446" s="72"/>
      <c r="Y3446" s="72"/>
      <c r="Z3446" s="72"/>
      <c r="AA3446" s="72"/>
      <c r="AB3446" s="72"/>
      <c r="AC3446" s="72"/>
      <c r="AD3446" s="72"/>
      <c r="AE3446" s="72"/>
      <c r="AF3446" s="72"/>
      <c r="AG3446" s="72"/>
      <c r="AH3446" s="72"/>
      <c r="AI3446" s="72"/>
      <c r="AJ3446" s="72"/>
      <c r="AK3446" s="72"/>
    </row>
    <row r="3447" ht="14.25" customHeight="1">
      <c r="A3447" s="78">
        <v>3444.0</v>
      </c>
      <c r="C3447" s="78" t="str">
        <f>VLOOKUP(G3447,[1]Macrodata_CCF!$A$3:$D$55,4,FALSE)</f>
        <v>#ERROR!</v>
      </c>
      <c r="E3447" s="79" t="str">
        <f>VLOOKUP(G3447,[1]Macrodata_CCF!$A$3:$B$55,2,FALSE)</f>
        <v>#ERROR!</v>
      </c>
      <c r="F3447" s="78">
        <v>0.0</v>
      </c>
      <c r="G3447" s="80">
        <v>49.0</v>
      </c>
      <c r="H3447" s="81">
        <v>62915.0</v>
      </c>
      <c r="I3447" s="81">
        <v>100000.0</v>
      </c>
      <c r="J3447" s="81">
        <v>63655.0</v>
      </c>
      <c r="K3447" s="81">
        <v>200000.0</v>
      </c>
      <c r="L3447" s="82">
        <v>0.01995415936362411</v>
      </c>
      <c r="N3447" s="83">
        <f t="shared" si="1"/>
        <v>0.01995415936</v>
      </c>
      <c r="O3447" s="83">
        <f t="shared" si="2"/>
        <v>0.01995415936</v>
      </c>
      <c r="Q3447" s="83">
        <f t="shared" si="3"/>
        <v>0.37085</v>
      </c>
      <c r="R3447" s="83">
        <f t="shared" si="4"/>
        <v>0.01995415936</v>
      </c>
      <c r="S3447" s="83" t="b">
        <f t="shared" si="5"/>
        <v>0</v>
      </c>
      <c r="T3447" s="72"/>
      <c r="U3447" s="72"/>
      <c r="V3447" s="72"/>
      <c r="W3447" s="72"/>
      <c r="X3447" s="72"/>
      <c r="Y3447" s="72"/>
      <c r="Z3447" s="72"/>
      <c r="AA3447" s="72"/>
      <c r="AB3447" s="72"/>
      <c r="AC3447" s="72"/>
      <c r="AD3447" s="72"/>
      <c r="AE3447" s="72"/>
      <c r="AF3447" s="72"/>
      <c r="AG3447" s="72"/>
      <c r="AH3447" s="72"/>
      <c r="AI3447" s="72"/>
      <c r="AJ3447" s="72"/>
      <c r="AK3447" s="72"/>
    </row>
    <row r="3448" ht="14.25" customHeight="1">
      <c r="A3448" s="78">
        <v>3445.0</v>
      </c>
      <c r="C3448" s="78" t="str">
        <f>VLOOKUP(G3448,[1]Macrodata_CCF!$A$3:$D$55,4,FALSE)</f>
        <v>#ERROR!</v>
      </c>
      <c r="E3448" s="79" t="str">
        <f>VLOOKUP(G3448,[1]Macrodata_CCF!$A$3:$B$55,2,FALSE)</f>
        <v>#ERROR!</v>
      </c>
      <c r="F3448" s="78">
        <v>1.0</v>
      </c>
      <c r="G3448" s="80">
        <v>1.0</v>
      </c>
      <c r="H3448" s="81">
        <v>0.0</v>
      </c>
      <c r="I3448" s="81">
        <v>940000.0</v>
      </c>
      <c r="J3448" s="81">
        <v>498200.0</v>
      </c>
      <c r="K3448" s="81">
        <v>940000.0</v>
      </c>
      <c r="L3448" s="82">
        <v>0.53</v>
      </c>
      <c r="N3448" s="83">
        <f t="shared" si="1"/>
        <v>0.53</v>
      </c>
      <c r="O3448" s="83">
        <f t="shared" si="2"/>
        <v>0.53</v>
      </c>
      <c r="Q3448" s="83">
        <f t="shared" si="3"/>
        <v>1</v>
      </c>
      <c r="R3448" s="83">
        <f t="shared" si="4"/>
        <v>0.53</v>
      </c>
      <c r="S3448" s="83" t="b">
        <f t="shared" si="5"/>
        <v>0</v>
      </c>
      <c r="T3448" s="72"/>
      <c r="U3448" s="72"/>
      <c r="V3448" s="72"/>
      <c r="W3448" s="72"/>
      <c r="X3448" s="72"/>
      <c r="Y3448" s="72"/>
      <c r="Z3448" s="72"/>
      <c r="AA3448" s="72"/>
      <c r="AB3448" s="72"/>
      <c r="AC3448" s="72"/>
      <c r="AD3448" s="72"/>
      <c r="AE3448" s="72"/>
      <c r="AF3448" s="72"/>
      <c r="AG3448" s="72"/>
      <c r="AH3448" s="72"/>
      <c r="AI3448" s="72"/>
      <c r="AJ3448" s="72"/>
      <c r="AK3448" s="72"/>
    </row>
    <row r="3449" ht="14.25" customHeight="1">
      <c r="A3449" s="78">
        <v>3446.0</v>
      </c>
      <c r="C3449" s="78" t="str">
        <f>VLOOKUP(G3449,[1]Macrodata_CCF!$A$3:$D$55,4,FALSE)</f>
        <v>#ERROR!</v>
      </c>
      <c r="E3449" s="79" t="str">
        <f>VLOOKUP(G3449,[1]Macrodata_CCF!$A$3:$B$55,2,FALSE)</f>
        <v>#ERROR!</v>
      </c>
      <c r="F3449" s="78">
        <v>0.0</v>
      </c>
      <c r="G3449" s="80">
        <v>43.0</v>
      </c>
      <c r="H3449" s="81">
        <v>62165.0</v>
      </c>
      <c r="I3449" s="81">
        <v>270000.0</v>
      </c>
      <c r="J3449" s="81">
        <v>93340.0</v>
      </c>
      <c r="K3449" s="81">
        <v>270000.0</v>
      </c>
      <c r="L3449" s="82">
        <v>0.1499987971227175</v>
      </c>
      <c r="N3449" s="83">
        <f t="shared" si="1"/>
        <v>0.1499987971</v>
      </c>
      <c r="O3449" s="83">
        <f t="shared" si="2"/>
        <v>0.1499987971</v>
      </c>
      <c r="Q3449" s="83">
        <f t="shared" si="3"/>
        <v>0.7697592593</v>
      </c>
      <c r="R3449" s="83">
        <f t="shared" si="4"/>
        <v>0.1499987971</v>
      </c>
      <c r="S3449" s="83" t="b">
        <f t="shared" si="5"/>
        <v>0</v>
      </c>
      <c r="T3449" s="72"/>
      <c r="U3449" s="72"/>
      <c r="V3449" s="72"/>
      <c r="W3449" s="72"/>
      <c r="X3449" s="72"/>
      <c r="Y3449" s="72"/>
      <c r="Z3449" s="72"/>
      <c r="AA3449" s="72"/>
      <c r="AB3449" s="72"/>
      <c r="AC3449" s="72"/>
      <c r="AD3449" s="72"/>
      <c r="AE3449" s="72"/>
      <c r="AF3449" s="72"/>
      <c r="AG3449" s="72"/>
      <c r="AH3449" s="72"/>
      <c r="AI3449" s="72"/>
      <c r="AJ3449" s="72"/>
      <c r="AK3449" s="72"/>
    </row>
    <row r="3450" ht="14.25" customHeight="1">
      <c r="A3450" s="78">
        <v>3447.0</v>
      </c>
      <c r="C3450" s="78" t="str">
        <f>VLOOKUP(G3450,[1]Macrodata_CCF!$A$3:$D$55,4,FALSE)</f>
        <v>#ERROR!</v>
      </c>
      <c r="E3450" s="79" t="str">
        <f>VLOOKUP(G3450,[1]Macrodata_CCF!$A$3:$B$55,2,FALSE)</f>
        <v>#ERROR!</v>
      </c>
      <c r="F3450" s="78">
        <v>0.0</v>
      </c>
      <c r="G3450" s="80">
        <v>33.0</v>
      </c>
      <c r="H3450" s="81">
        <v>118665.0</v>
      </c>
      <c r="I3450" s="81">
        <v>120000.0</v>
      </c>
      <c r="J3450" s="81">
        <v>118890.0</v>
      </c>
      <c r="K3450" s="81">
        <v>120000.0</v>
      </c>
      <c r="L3450" s="82">
        <v>0.1685393258426966</v>
      </c>
      <c r="N3450" s="83">
        <f t="shared" si="1"/>
        <v>0.1685393258</v>
      </c>
      <c r="O3450" s="83">
        <f t="shared" si="2"/>
        <v>0.1685393258</v>
      </c>
      <c r="Q3450" s="83">
        <f t="shared" si="3"/>
        <v>0.011125</v>
      </c>
      <c r="R3450" s="83">
        <f t="shared" si="4"/>
        <v>0.001875</v>
      </c>
      <c r="S3450" s="83" t="b">
        <f t="shared" si="5"/>
        <v>0</v>
      </c>
      <c r="T3450" s="72"/>
      <c r="U3450" s="72"/>
      <c r="V3450" s="72"/>
      <c r="W3450" s="72"/>
      <c r="X3450" s="72"/>
      <c r="Y3450" s="72"/>
      <c r="Z3450" s="72"/>
      <c r="AA3450" s="72"/>
      <c r="AB3450" s="72"/>
      <c r="AC3450" s="72"/>
      <c r="AD3450" s="72"/>
      <c r="AE3450" s="72"/>
      <c r="AF3450" s="72"/>
      <c r="AG3450" s="72"/>
      <c r="AH3450" s="72"/>
      <c r="AI3450" s="72"/>
      <c r="AJ3450" s="72"/>
      <c r="AK3450" s="72"/>
    </row>
    <row r="3451" ht="14.25" customHeight="1">
      <c r="A3451" s="78">
        <v>3448.0</v>
      </c>
      <c r="C3451" s="78" t="str">
        <f>VLOOKUP(G3451,[1]Macrodata_CCF!$A$3:$D$55,4,FALSE)</f>
        <v>#ERROR!</v>
      </c>
      <c r="E3451" s="79" t="str">
        <f>VLOOKUP(G3451,[1]Macrodata_CCF!$A$3:$B$55,2,FALSE)</f>
        <v>#ERROR!</v>
      </c>
      <c r="F3451" s="78">
        <v>0.0</v>
      </c>
      <c r="G3451" s="80">
        <v>1.0</v>
      </c>
      <c r="H3451" s="81">
        <v>2675.0</v>
      </c>
      <c r="I3451" s="81">
        <v>10000.0</v>
      </c>
      <c r="J3451" s="81">
        <v>4505.0</v>
      </c>
      <c r="K3451" s="81">
        <v>10000.0</v>
      </c>
      <c r="L3451" s="82">
        <v>0.2498293515358362</v>
      </c>
      <c r="N3451" s="83">
        <f t="shared" si="1"/>
        <v>0.2498293515</v>
      </c>
      <c r="O3451" s="83">
        <f t="shared" si="2"/>
        <v>0.2498293515</v>
      </c>
      <c r="Q3451" s="83">
        <f t="shared" si="3"/>
        <v>0.7325</v>
      </c>
      <c r="R3451" s="83">
        <f t="shared" si="4"/>
        <v>0.2498293515</v>
      </c>
      <c r="S3451" s="83" t="b">
        <f t="shared" si="5"/>
        <v>0</v>
      </c>
      <c r="T3451" s="72"/>
      <c r="U3451" s="72"/>
      <c r="V3451" s="72"/>
      <c r="W3451" s="72"/>
      <c r="X3451" s="72"/>
      <c r="Y3451" s="72"/>
      <c r="Z3451" s="72"/>
      <c r="AA3451" s="72"/>
      <c r="AB3451" s="72"/>
      <c r="AC3451" s="72"/>
      <c r="AD3451" s="72"/>
      <c r="AE3451" s="72"/>
      <c r="AF3451" s="72"/>
      <c r="AG3451" s="72"/>
      <c r="AH3451" s="72"/>
      <c r="AI3451" s="72"/>
      <c r="AJ3451" s="72"/>
      <c r="AK3451" s="72"/>
    </row>
    <row r="3452" ht="14.25" customHeight="1">
      <c r="A3452" s="78">
        <v>3449.0</v>
      </c>
      <c r="C3452" s="78" t="str">
        <f>VLOOKUP(G3452,[1]Macrodata_CCF!$A$3:$D$55,4,FALSE)</f>
        <v>#ERROR!</v>
      </c>
      <c r="E3452" s="79" t="str">
        <f>VLOOKUP(G3452,[1]Macrodata_CCF!$A$3:$B$55,2,FALSE)</f>
        <v>#ERROR!</v>
      </c>
      <c r="F3452" s="78">
        <v>0.0</v>
      </c>
      <c r="G3452" s="80">
        <v>32.0</v>
      </c>
      <c r="H3452" s="81">
        <v>0.0</v>
      </c>
      <c r="I3452" s="81">
        <v>890000.0</v>
      </c>
      <c r="J3452" s="81">
        <v>0.0</v>
      </c>
      <c r="K3452" s="81">
        <v>890000.0</v>
      </c>
      <c r="L3452" s="82">
        <v>0.0</v>
      </c>
      <c r="N3452" s="83">
        <f t="shared" si="1"/>
        <v>0</v>
      </c>
      <c r="O3452" s="83">
        <f t="shared" si="2"/>
        <v>0</v>
      </c>
      <c r="Q3452" s="83">
        <f t="shared" si="3"/>
        <v>1</v>
      </c>
      <c r="R3452" s="83">
        <f t="shared" si="4"/>
        <v>0</v>
      </c>
      <c r="S3452" s="83" t="b">
        <f t="shared" si="5"/>
        <v>0</v>
      </c>
      <c r="T3452" s="72"/>
      <c r="U3452" s="72"/>
      <c r="V3452" s="72"/>
      <c r="W3452" s="72"/>
      <c r="X3452" s="72"/>
      <c r="Y3452" s="72"/>
      <c r="Z3452" s="72"/>
      <c r="AA3452" s="72"/>
      <c r="AB3452" s="72"/>
      <c r="AC3452" s="72"/>
      <c r="AD3452" s="72"/>
      <c r="AE3452" s="72"/>
      <c r="AF3452" s="72"/>
      <c r="AG3452" s="72"/>
      <c r="AH3452" s="72"/>
      <c r="AI3452" s="72"/>
      <c r="AJ3452" s="72"/>
      <c r="AK3452" s="72"/>
    </row>
    <row r="3453" ht="14.25" customHeight="1">
      <c r="A3453" s="78">
        <v>3450.0</v>
      </c>
      <c r="C3453" s="78" t="str">
        <f>VLOOKUP(G3453,[1]Macrodata_CCF!$A$3:$D$55,4,FALSE)</f>
        <v>#ERROR!</v>
      </c>
      <c r="E3453" s="79" t="str">
        <f>VLOOKUP(G3453,[1]Macrodata_CCF!$A$3:$B$55,2,FALSE)</f>
        <v>#ERROR!</v>
      </c>
      <c r="F3453" s="78">
        <v>0.0</v>
      </c>
      <c r="G3453" s="80">
        <v>4.0</v>
      </c>
      <c r="H3453" s="81">
        <v>131785.0</v>
      </c>
      <c r="I3453" s="81">
        <v>330000.0</v>
      </c>
      <c r="J3453" s="81">
        <v>199180.0</v>
      </c>
      <c r="K3453" s="81">
        <v>461999.9999999999</v>
      </c>
      <c r="L3453" s="82">
        <v>0.340009585551043</v>
      </c>
      <c r="N3453" s="83">
        <f t="shared" si="1"/>
        <v>0.3400095856</v>
      </c>
      <c r="O3453" s="83">
        <f t="shared" si="2"/>
        <v>0.3400095856</v>
      </c>
      <c r="Q3453" s="83">
        <f t="shared" si="3"/>
        <v>0.6006515152</v>
      </c>
      <c r="R3453" s="83">
        <f t="shared" si="4"/>
        <v>0.3400095856</v>
      </c>
      <c r="S3453" s="83" t="b">
        <f t="shared" si="5"/>
        <v>0</v>
      </c>
      <c r="T3453" s="72"/>
      <c r="U3453" s="72"/>
      <c r="V3453" s="72"/>
      <c r="W3453" s="72"/>
      <c r="X3453" s="72"/>
      <c r="Y3453" s="72"/>
      <c r="Z3453" s="72"/>
      <c r="AA3453" s="72"/>
      <c r="AB3453" s="72"/>
      <c r="AC3453" s="72"/>
      <c r="AD3453" s="72"/>
      <c r="AE3453" s="72"/>
      <c r="AF3453" s="72"/>
      <c r="AG3453" s="72"/>
      <c r="AH3453" s="72"/>
      <c r="AI3453" s="72"/>
      <c r="AJ3453" s="72"/>
      <c r="AK3453" s="72"/>
    </row>
    <row r="3454" ht="14.25" customHeight="1">
      <c r="A3454" s="78">
        <v>3451.0</v>
      </c>
      <c r="C3454" s="78" t="str">
        <f>VLOOKUP(G3454,[1]Macrodata_CCF!$A$3:$D$55,4,FALSE)</f>
        <v>#ERROR!</v>
      </c>
      <c r="E3454" s="79" t="str">
        <f>VLOOKUP(G3454,[1]Macrodata_CCF!$A$3:$B$55,2,FALSE)</f>
        <v>#ERROR!</v>
      </c>
      <c r="F3454" s="78">
        <v>0.0</v>
      </c>
      <c r="G3454" s="80">
        <v>27.0</v>
      </c>
      <c r="H3454" s="81">
        <v>6245.0</v>
      </c>
      <c r="I3454" s="81">
        <v>210000.0</v>
      </c>
      <c r="J3454" s="81">
        <v>46995.0</v>
      </c>
      <c r="K3454" s="81">
        <v>210000.0</v>
      </c>
      <c r="L3454" s="82">
        <v>0.199995092144978</v>
      </c>
      <c r="N3454" s="83">
        <f t="shared" si="1"/>
        <v>0.1999950921</v>
      </c>
      <c r="O3454" s="83">
        <f t="shared" si="2"/>
        <v>0.1999950921</v>
      </c>
      <c r="Q3454" s="83">
        <f t="shared" si="3"/>
        <v>0.9702619048</v>
      </c>
      <c r="R3454" s="83">
        <f t="shared" si="4"/>
        <v>0.1999950921</v>
      </c>
      <c r="S3454" s="83" t="b">
        <f t="shared" si="5"/>
        <v>0</v>
      </c>
      <c r="T3454" s="72"/>
      <c r="U3454" s="72"/>
      <c r="V3454" s="72"/>
      <c r="W3454" s="72"/>
      <c r="X3454" s="72"/>
      <c r="Y3454" s="72"/>
      <c r="Z3454" s="72"/>
      <c r="AA3454" s="72"/>
      <c r="AB3454" s="72"/>
      <c r="AC3454" s="72"/>
      <c r="AD3454" s="72"/>
      <c r="AE3454" s="72"/>
      <c r="AF3454" s="72"/>
      <c r="AG3454" s="72"/>
      <c r="AH3454" s="72"/>
      <c r="AI3454" s="72"/>
      <c r="AJ3454" s="72"/>
      <c r="AK3454" s="72"/>
    </row>
    <row r="3455" ht="14.25" customHeight="1">
      <c r="A3455" s="78">
        <v>3452.0</v>
      </c>
      <c r="C3455" s="78" t="str">
        <f>VLOOKUP(G3455,[1]Macrodata_CCF!$A$3:$D$55,4,FALSE)</f>
        <v>#ERROR!</v>
      </c>
      <c r="E3455" s="79" t="str">
        <f>VLOOKUP(G3455,[1]Macrodata_CCF!$A$3:$B$55,2,FALSE)</f>
        <v>#ERROR!</v>
      </c>
      <c r="F3455" s="78">
        <v>0.0</v>
      </c>
      <c r="G3455" s="80">
        <v>16.0</v>
      </c>
      <c r="H3455" s="81">
        <v>0.0</v>
      </c>
      <c r="I3455" s="81">
        <v>880000.0</v>
      </c>
      <c r="J3455" s="81">
        <v>0.0</v>
      </c>
      <c r="K3455" s="81">
        <v>880000.0</v>
      </c>
      <c r="L3455" s="82">
        <v>0.0</v>
      </c>
      <c r="N3455" s="83">
        <f t="shared" si="1"/>
        <v>0</v>
      </c>
      <c r="O3455" s="83">
        <f t="shared" si="2"/>
        <v>0</v>
      </c>
      <c r="Q3455" s="83">
        <f t="shared" si="3"/>
        <v>1</v>
      </c>
      <c r="R3455" s="83">
        <f t="shared" si="4"/>
        <v>0</v>
      </c>
      <c r="S3455" s="83" t="b">
        <f t="shared" si="5"/>
        <v>0</v>
      </c>
      <c r="T3455" s="72"/>
      <c r="U3455" s="72"/>
      <c r="V3455" s="72"/>
      <c r="W3455" s="72"/>
      <c r="X3455" s="72"/>
      <c r="Y3455" s="72"/>
      <c r="Z3455" s="72"/>
      <c r="AA3455" s="72"/>
      <c r="AB3455" s="72"/>
      <c r="AC3455" s="72"/>
      <c r="AD3455" s="72"/>
      <c r="AE3455" s="72"/>
      <c r="AF3455" s="72"/>
      <c r="AG3455" s="72"/>
      <c r="AH3455" s="72"/>
      <c r="AI3455" s="72"/>
      <c r="AJ3455" s="72"/>
      <c r="AK3455" s="72"/>
    </row>
    <row r="3456" ht="14.25" customHeight="1">
      <c r="A3456" s="78">
        <v>3453.0</v>
      </c>
      <c r="C3456" s="78" t="str">
        <f>VLOOKUP(G3456,[1]Macrodata_CCF!$A$3:$D$55,4,FALSE)</f>
        <v>#ERROR!</v>
      </c>
      <c r="E3456" s="79" t="str">
        <f>VLOOKUP(G3456,[1]Macrodata_CCF!$A$3:$B$55,2,FALSE)</f>
        <v>#ERROR!</v>
      </c>
      <c r="F3456" s="78">
        <v>0.0</v>
      </c>
      <c r="G3456" s="80">
        <v>17.0</v>
      </c>
      <c r="H3456" s="81">
        <v>26140.0</v>
      </c>
      <c r="I3456" s="81">
        <v>80000.0</v>
      </c>
      <c r="J3456" s="81">
        <v>35295.0</v>
      </c>
      <c r="K3456" s="81">
        <v>80000.0</v>
      </c>
      <c r="L3456" s="82">
        <v>0.1699777200148533</v>
      </c>
      <c r="N3456" s="83">
        <f t="shared" si="1"/>
        <v>0.16997772</v>
      </c>
      <c r="O3456" s="83">
        <f t="shared" si="2"/>
        <v>0.16997772</v>
      </c>
      <c r="Q3456" s="83">
        <f t="shared" si="3"/>
        <v>0.67325</v>
      </c>
      <c r="R3456" s="83">
        <f t="shared" si="4"/>
        <v>0.16997772</v>
      </c>
      <c r="S3456" s="83" t="b">
        <f t="shared" si="5"/>
        <v>0</v>
      </c>
      <c r="T3456" s="72"/>
      <c r="U3456" s="72"/>
      <c r="V3456" s="72"/>
      <c r="W3456" s="72"/>
      <c r="X3456" s="72"/>
      <c r="Y3456" s="72"/>
      <c r="Z3456" s="72"/>
      <c r="AA3456" s="72"/>
      <c r="AB3456" s="72"/>
      <c r="AC3456" s="72"/>
      <c r="AD3456" s="72"/>
      <c r="AE3456" s="72"/>
      <c r="AF3456" s="72"/>
      <c r="AG3456" s="72"/>
      <c r="AH3456" s="72"/>
      <c r="AI3456" s="72"/>
      <c r="AJ3456" s="72"/>
      <c r="AK3456" s="72"/>
    </row>
    <row r="3457" ht="14.25" customHeight="1">
      <c r="A3457" s="78">
        <v>3454.0</v>
      </c>
      <c r="C3457" s="78" t="str">
        <f>VLOOKUP(G3457,[1]Macrodata_CCF!$A$3:$D$55,4,FALSE)</f>
        <v>#ERROR!</v>
      </c>
      <c r="E3457" s="79" t="str">
        <f>VLOOKUP(G3457,[1]Macrodata_CCF!$A$3:$B$55,2,FALSE)</f>
        <v>#ERROR!</v>
      </c>
      <c r="F3457" s="78">
        <v>0.0</v>
      </c>
      <c r="G3457" s="80">
        <v>18.0</v>
      </c>
      <c r="H3457" s="81">
        <v>218425.0</v>
      </c>
      <c r="I3457" s="81">
        <v>890000.0</v>
      </c>
      <c r="J3457" s="81">
        <v>332595.0</v>
      </c>
      <c r="K3457" s="81">
        <v>890000.0</v>
      </c>
      <c r="L3457" s="82">
        <v>0.170003350333172</v>
      </c>
      <c r="N3457" s="83">
        <f t="shared" si="1"/>
        <v>0.1700033503</v>
      </c>
      <c r="O3457" s="83">
        <f t="shared" si="2"/>
        <v>0.1700033503</v>
      </c>
      <c r="Q3457" s="83">
        <f t="shared" si="3"/>
        <v>0.7545786517</v>
      </c>
      <c r="R3457" s="83">
        <f t="shared" si="4"/>
        <v>0.1700033503</v>
      </c>
      <c r="S3457" s="83" t="b">
        <f t="shared" si="5"/>
        <v>0</v>
      </c>
      <c r="T3457" s="72"/>
      <c r="U3457" s="72"/>
      <c r="V3457" s="72"/>
      <c r="W3457" s="72"/>
      <c r="X3457" s="72"/>
      <c r="Y3457" s="72"/>
      <c r="Z3457" s="72"/>
      <c r="AA3457" s="72"/>
      <c r="AB3457" s="72"/>
      <c r="AC3457" s="72"/>
      <c r="AD3457" s="72"/>
      <c r="AE3457" s="72"/>
      <c r="AF3457" s="72"/>
      <c r="AG3457" s="72"/>
      <c r="AH3457" s="72"/>
      <c r="AI3457" s="72"/>
      <c r="AJ3457" s="72"/>
      <c r="AK3457" s="72"/>
    </row>
    <row r="3458" ht="14.25" customHeight="1">
      <c r="A3458" s="78">
        <v>3455.0</v>
      </c>
      <c r="C3458" s="78" t="str">
        <f>VLOOKUP(G3458,[1]Macrodata_CCF!$A$3:$D$55,4,FALSE)</f>
        <v>#ERROR!</v>
      </c>
      <c r="E3458" s="79" t="str">
        <f>VLOOKUP(G3458,[1]Macrodata_CCF!$A$3:$B$55,2,FALSE)</f>
        <v>#ERROR!</v>
      </c>
      <c r="F3458" s="78">
        <v>0.0</v>
      </c>
      <c r="G3458" s="80">
        <v>13.0</v>
      </c>
      <c r="H3458" s="81">
        <v>147170.0</v>
      </c>
      <c r="I3458" s="81">
        <v>250000.0</v>
      </c>
      <c r="J3458" s="81">
        <v>161565.0</v>
      </c>
      <c r="K3458" s="81">
        <v>250000.0</v>
      </c>
      <c r="L3458" s="82">
        <v>0.139988330253817</v>
      </c>
      <c r="N3458" s="83">
        <f t="shared" si="1"/>
        <v>0.1399883303</v>
      </c>
      <c r="O3458" s="83">
        <f t="shared" si="2"/>
        <v>0.1399883303</v>
      </c>
      <c r="Q3458" s="83">
        <f t="shared" si="3"/>
        <v>0.41132</v>
      </c>
      <c r="R3458" s="83">
        <f t="shared" si="4"/>
        <v>0.1399883303</v>
      </c>
      <c r="S3458" s="83" t="b">
        <f t="shared" si="5"/>
        <v>0</v>
      </c>
      <c r="T3458" s="72"/>
      <c r="U3458" s="72"/>
      <c r="V3458" s="72"/>
      <c r="W3458" s="72"/>
      <c r="X3458" s="72"/>
      <c r="Y3458" s="72"/>
      <c r="Z3458" s="72"/>
      <c r="AA3458" s="72"/>
      <c r="AB3458" s="72"/>
      <c r="AC3458" s="72"/>
      <c r="AD3458" s="72"/>
      <c r="AE3458" s="72"/>
      <c r="AF3458" s="72"/>
      <c r="AG3458" s="72"/>
      <c r="AH3458" s="72"/>
      <c r="AI3458" s="72"/>
      <c r="AJ3458" s="72"/>
      <c r="AK3458" s="72"/>
    </row>
    <row r="3459" ht="14.25" customHeight="1">
      <c r="A3459" s="78">
        <v>3456.0</v>
      </c>
      <c r="C3459" s="78" t="str">
        <f>VLOOKUP(G3459,[1]Macrodata_CCF!$A$3:$D$55,4,FALSE)</f>
        <v>#ERROR!</v>
      </c>
      <c r="E3459" s="79" t="str">
        <f>VLOOKUP(G3459,[1]Macrodata_CCF!$A$3:$B$55,2,FALSE)</f>
        <v>#ERROR!</v>
      </c>
      <c r="F3459" s="78">
        <v>0.0</v>
      </c>
      <c r="G3459" s="80">
        <v>5.0</v>
      </c>
      <c r="H3459" s="81">
        <v>0.0</v>
      </c>
      <c r="I3459" s="81">
        <v>510000.0</v>
      </c>
      <c r="J3459" s="81">
        <v>520200.0</v>
      </c>
      <c r="K3459" s="81">
        <v>510000.0</v>
      </c>
      <c r="L3459" s="82">
        <v>1.02</v>
      </c>
      <c r="N3459" s="83">
        <f t="shared" si="1"/>
        <v>1.02</v>
      </c>
      <c r="O3459" s="83">
        <f t="shared" si="2"/>
        <v>1</v>
      </c>
      <c r="Q3459" s="83">
        <f t="shared" si="3"/>
        <v>1</v>
      </c>
      <c r="R3459" s="83">
        <f t="shared" si="4"/>
        <v>1.02</v>
      </c>
      <c r="S3459" s="83" t="b">
        <f t="shared" si="5"/>
        <v>0</v>
      </c>
      <c r="T3459" s="72"/>
      <c r="U3459" s="72"/>
      <c r="V3459" s="72"/>
      <c r="W3459" s="72"/>
      <c r="X3459" s="72"/>
      <c r="Y3459" s="72"/>
      <c r="Z3459" s="72"/>
      <c r="AA3459" s="72"/>
      <c r="AB3459" s="72"/>
      <c r="AC3459" s="72"/>
      <c r="AD3459" s="72"/>
      <c r="AE3459" s="72"/>
      <c r="AF3459" s="72"/>
      <c r="AG3459" s="72"/>
      <c r="AH3459" s="72"/>
      <c r="AI3459" s="72"/>
      <c r="AJ3459" s="72"/>
      <c r="AK3459" s="72"/>
    </row>
    <row r="3460" ht="14.25" customHeight="1">
      <c r="A3460" s="78">
        <v>3457.0</v>
      </c>
      <c r="C3460" s="78" t="str">
        <f>VLOOKUP(G3460,[1]Macrodata_CCF!$A$3:$D$55,4,FALSE)</f>
        <v>#ERROR!</v>
      </c>
      <c r="E3460" s="79" t="str">
        <f>VLOOKUP(G3460,[1]Macrodata_CCF!$A$3:$B$55,2,FALSE)</f>
        <v>#ERROR!</v>
      </c>
      <c r="F3460" s="78">
        <v>0.0</v>
      </c>
      <c r="G3460" s="80">
        <v>43.0</v>
      </c>
      <c r="H3460" s="81">
        <v>25025.0</v>
      </c>
      <c r="I3460" s="81">
        <v>90000.0</v>
      </c>
      <c r="J3460" s="81">
        <v>23725.0</v>
      </c>
      <c r="K3460" s="81">
        <v>90000.0</v>
      </c>
      <c r="L3460" s="82">
        <v>-0.02000769526741054</v>
      </c>
      <c r="N3460" s="83">
        <f t="shared" si="1"/>
        <v>-0.02000769527</v>
      </c>
      <c r="O3460" s="83">
        <f t="shared" si="2"/>
        <v>0</v>
      </c>
      <c r="Q3460" s="83">
        <f t="shared" si="3"/>
        <v>0.7219444444</v>
      </c>
      <c r="R3460" s="83">
        <f t="shared" si="4"/>
        <v>-0.02000769527</v>
      </c>
      <c r="S3460" s="83" t="b">
        <f t="shared" si="5"/>
        <v>0</v>
      </c>
      <c r="T3460" s="72"/>
      <c r="U3460" s="72"/>
      <c r="V3460" s="72"/>
      <c r="W3460" s="72"/>
      <c r="X3460" s="72"/>
      <c r="Y3460" s="72"/>
      <c r="Z3460" s="72"/>
      <c r="AA3460" s="72"/>
      <c r="AB3460" s="72"/>
      <c r="AC3460" s="72"/>
      <c r="AD3460" s="72"/>
      <c r="AE3460" s="72"/>
      <c r="AF3460" s="72"/>
      <c r="AG3460" s="72"/>
      <c r="AH3460" s="72"/>
      <c r="AI3460" s="72"/>
      <c r="AJ3460" s="72"/>
      <c r="AK3460" s="72"/>
    </row>
    <row r="3461" ht="14.25" customHeight="1">
      <c r="A3461" s="78">
        <v>3458.0</v>
      </c>
      <c r="C3461" s="78" t="str">
        <f>VLOOKUP(G3461,[1]Macrodata_CCF!$A$3:$D$55,4,FALSE)</f>
        <v>#ERROR!</v>
      </c>
      <c r="E3461" s="79" t="str">
        <f>VLOOKUP(G3461,[1]Macrodata_CCF!$A$3:$B$55,2,FALSE)</f>
        <v>#ERROR!</v>
      </c>
      <c r="F3461" s="78">
        <v>1.0</v>
      </c>
      <c r="G3461" s="80">
        <v>49.0</v>
      </c>
      <c r="H3461" s="81">
        <v>230055.0</v>
      </c>
      <c r="I3461" s="81">
        <v>350000.0</v>
      </c>
      <c r="J3461" s="81">
        <v>286430.0</v>
      </c>
      <c r="K3461" s="81">
        <v>560000.0</v>
      </c>
      <c r="L3461" s="82">
        <v>0.4700070865813498</v>
      </c>
      <c r="N3461" s="83">
        <f t="shared" si="1"/>
        <v>0.4700070866</v>
      </c>
      <c r="O3461" s="83">
        <f t="shared" si="2"/>
        <v>0.4700070866</v>
      </c>
      <c r="Q3461" s="83">
        <f t="shared" si="3"/>
        <v>0.3427</v>
      </c>
      <c r="R3461" s="83">
        <f t="shared" si="4"/>
        <v>0.4700070866</v>
      </c>
      <c r="S3461" s="83" t="b">
        <f t="shared" si="5"/>
        <v>0</v>
      </c>
      <c r="T3461" s="72"/>
      <c r="U3461" s="72"/>
      <c r="V3461" s="72"/>
      <c r="W3461" s="72"/>
      <c r="X3461" s="72"/>
      <c r="Y3461" s="72"/>
      <c r="Z3461" s="72"/>
      <c r="AA3461" s="72"/>
      <c r="AB3461" s="72"/>
      <c r="AC3461" s="72"/>
      <c r="AD3461" s="72"/>
      <c r="AE3461" s="72"/>
      <c r="AF3461" s="72"/>
      <c r="AG3461" s="72"/>
      <c r="AH3461" s="72"/>
      <c r="AI3461" s="72"/>
      <c r="AJ3461" s="72"/>
      <c r="AK3461" s="72"/>
    </row>
    <row r="3462" ht="14.25" customHeight="1">
      <c r="A3462" s="78">
        <v>3459.0</v>
      </c>
      <c r="C3462" s="78" t="str">
        <f>VLOOKUP(G3462,[1]Macrodata_CCF!$A$3:$D$55,4,FALSE)</f>
        <v>#ERROR!</v>
      </c>
      <c r="E3462" s="79" t="str">
        <f>VLOOKUP(G3462,[1]Macrodata_CCF!$A$3:$B$55,2,FALSE)</f>
        <v>#ERROR!</v>
      </c>
      <c r="F3462" s="78">
        <v>0.0</v>
      </c>
      <c r="G3462" s="80">
        <v>32.0</v>
      </c>
      <c r="H3462" s="81">
        <v>646730.0</v>
      </c>
      <c r="I3462" s="81">
        <v>790000.0</v>
      </c>
      <c r="J3462" s="81">
        <v>669655.0</v>
      </c>
      <c r="K3462" s="81">
        <v>1501000.0</v>
      </c>
      <c r="L3462" s="82">
        <v>0.1600125636909332</v>
      </c>
      <c r="N3462" s="83">
        <f t="shared" si="1"/>
        <v>0.1600125637</v>
      </c>
      <c r="O3462" s="83">
        <f t="shared" si="2"/>
        <v>0.1600125637</v>
      </c>
      <c r="Q3462" s="83">
        <f t="shared" si="3"/>
        <v>0.1813544304</v>
      </c>
      <c r="R3462" s="83">
        <f t="shared" si="4"/>
        <v>0.1600125637</v>
      </c>
      <c r="S3462" s="83" t="b">
        <f t="shared" si="5"/>
        <v>0</v>
      </c>
      <c r="T3462" s="72"/>
      <c r="U3462" s="72"/>
      <c r="V3462" s="72"/>
      <c r="W3462" s="72"/>
      <c r="X3462" s="72"/>
      <c r="Y3462" s="72"/>
      <c r="Z3462" s="72"/>
      <c r="AA3462" s="72"/>
      <c r="AB3462" s="72"/>
      <c r="AC3462" s="72"/>
      <c r="AD3462" s="72"/>
      <c r="AE3462" s="72"/>
      <c r="AF3462" s="72"/>
      <c r="AG3462" s="72"/>
      <c r="AH3462" s="72"/>
      <c r="AI3462" s="72"/>
      <c r="AJ3462" s="72"/>
      <c r="AK3462" s="72"/>
    </row>
    <row r="3463" ht="14.25" customHeight="1">
      <c r="A3463" s="78">
        <v>3460.0</v>
      </c>
      <c r="C3463" s="78" t="str">
        <f>VLOOKUP(G3463,[1]Macrodata_CCF!$A$3:$D$55,4,FALSE)</f>
        <v>#ERROR!</v>
      </c>
      <c r="E3463" s="79" t="str">
        <f>VLOOKUP(G3463,[1]Macrodata_CCF!$A$3:$B$55,2,FALSE)</f>
        <v>#ERROR!</v>
      </c>
      <c r="F3463" s="78">
        <v>0.0</v>
      </c>
      <c r="G3463" s="80">
        <v>8.0</v>
      </c>
      <c r="H3463" s="81">
        <v>122885.0</v>
      </c>
      <c r="I3463" s="81">
        <v>630000.0</v>
      </c>
      <c r="J3463" s="81">
        <v>239520.0</v>
      </c>
      <c r="K3463" s="81">
        <v>819000.0</v>
      </c>
      <c r="L3463" s="82">
        <v>0.2299971406880096</v>
      </c>
      <c r="N3463" s="83">
        <f t="shared" si="1"/>
        <v>0.2299971407</v>
      </c>
      <c r="O3463" s="83">
        <f t="shared" si="2"/>
        <v>0.2299971407</v>
      </c>
      <c r="Q3463" s="83">
        <f t="shared" si="3"/>
        <v>0.8049444444</v>
      </c>
      <c r="R3463" s="83">
        <f t="shared" si="4"/>
        <v>0.2299971407</v>
      </c>
      <c r="S3463" s="83" t="b">
        <f t="shared" si="5"/>
        <v>0</v>
      </c>
      <c r="T3463" s="72"/>
      <c r="U3463" s="72"/>
      <c r="V3463" s="72"/>
      <c r="W3463" s="72"/>
      <c r="X3463" s="72"/>
      <c r="Y3463" s="72"/>
      <c r="Z3463" s="72"/>
      <c r="AA3463" s="72"/>
      <c r="AB3463" s="72"/>
      <c r="AC3463" s="72"/>
      <c r="AD3463" s="72"/>
      <c r="AE3463" s="72"/>
      <c r="AF3463" s="72"/>
      <c r="AG3463" s="72"/>
      <c r="AH3463" s="72"/>
      <c r="AI3463" s="72"/>
      <c r="AJ3463" s="72"/>
      <c r="AK3463" s="72"/>
    </row>
    <row r="3464" ht="14.25" customHeight="1">
      <c r="A3464" s="78">
        <v>3461.0</v>
      </c>
      <c r="C3464" s="78" t="str">
        <f>VLOOKUP(G3464,[1]Macrodata_CCF!$A$3:$D$55,4,FALSE)</f>
        <v>#ERROR!</v>
      </c>
      <c r="E3464" s="79" t="str">
        <f>VLOOKUP(G3464,[1]Macrodata_CCF!$A$3:$B$55,2,FALSE)</f>
        <v>#ERROR!</v>
      </c>
      <c r="F3464" s="78">
        <v>0.0</v>
      </c>
      <c r="G3464" s="80">
        <v>33.0</v>
      </c>
      <c r="H3464" s="81">
        <v>193070.0</v>
      </c>
      <c r="I3464" s="81">
        <v>380000.0</v>
      </c>
      <c r="J3464" s="81">
        <v>136990.0</v>
      </c>
      <c r="K3464" s="81">
        <v>380000.0</v>
      </c>
      <c r="L3464" s="82">
        <v>-0.3000053495961055</v>
      </c>
      <c r="N3464" s="83">
        <f t="shared" si="1"/>
        <v>-0.3000053496</v>
      </c>
      <c r="O3464" s="83">
        <f t="shared" si="2"/>
        <v>0</v>
      </c>
      <c r="Q3464" s="83">
        <f t="shared" si="3"/>
        <v>0.4919210526</v>
      </c>
      <c r="R3464" s="83">
        <f t="shared" si="4"/>
        <v>-0.3000053496</v>
      </c>
      <c r="S3464" s="83" t="b">
        <f t="shared" si="5"/>
        <v>0</v>
      </c>
      <c r="T3464" s="72"/>
      <c r="U3464" s="72"/>
      <c r="V3464" s="72"/>
      <c r="W3464" s="72"/>
      <c r="X3464" s="72"/>
      <c r="Y3464" s="72"/>
      <c r="Z3464" s="72"/>
      <c r="AA3464" s="72"/>
      <c r="AB3464" s="72"/>
      <c r="AC3464" s="72"/>
      <c r="AD3464" s="72"/>
      <c r="AE3464" s="72"/>
      <c r="AF3464" s="72"/>
      <c r="AG3464" s="72"/>
      <c r="AH3464" s="72"/>
      <c r="AI3464" s="72"/>
      <c r="AJ3464" s="72"/>
      <c r="AK3464" s="72"/>
    </row>
    <row r="3465" ht="14.25" customHeight="1">
      <c r="A3465" s="78">
        <v>3462.0</v>
      </c>
      <c r="C3465" s="78" t="str">
        <f>VLOOKUP(G3465,[1]Macrodata_CCF!$A$3:$D$55,4,FALSE)</f>
        <v>#ERROR!</v>
      </c>
      <c r="E3465" s="79" t="str">
        <f>VLOOKUP(G3465,[1]Macrodata_CCF!$A$3:$B$55,2,FALSE)</f>
        <v>#ERROR!</v>
      </c>
      <c r="F3465" s="78">
        <v>0.0</v>
      </c>
      <c r="G3465" s="80">
        <v>49.0</v>
      </c>
      <c r="H3465" s="81">
        <v>352425.0</v>
      </c>
      <c r="I3465" s="81">
        <v>980000.0</v>
      </c>
      <c r="J3465" s="81">
        <v>427735.0</v>
      </c>
      <c r="K3465" s="81">
        <v>1960000.0</v>
      </c>
      <c r="L3465" s="82">
        <v>0.1200015934350476</v>
      </c>
      <c r="N3465" s="83">
        <f t="shared" si="1"/>
        <v>0.1200015934</v>
      </c>
      <c r="O3465" s="83">
        <f t="shared" si="2"/>
        <v>0.1200015934</v>
      </c>
      <c r="Q3465" s="83">
        <f t="shared" si="3"/>
        <v>0.6403826531</v>
      </c>
      <c r="R3465" s="83">
        <f t="shared" si="4"/>
        <v>0.1200015934</v>
      </c>
      <c r="S3465" s="83" t="b">
        <f t="shared" si="5"/>
        <v>0</v>
      </c>
      <c r="T3465" s="72"/>
      <c r="U3465" s="72"/>
      <c r="V3465" s="72"/>
      <c r="W3465" s="72"/>
      <c r="X3465" s="72"/>
      <c r="Y3465" s="72"/>
      <c r="Z3465" s="72"/>
      <c r="AA3465" s="72"/>
      <c r="AB3465" s="72"/>
      <c r="AC3465" s="72"/>
      <c r="AD3465" s="72"/>
      <c r="AE3465" s="72"/>
      <c r="AF3465" s="72"/>
      <c r="AG3465" s="72"/>
      <c r="AH3465" s="72"/>
      <c r="AI3465" s="72"/>
      <c r="AJ3465" s="72"/>
      <c r="AK3465" s="72"/>
    </row>
    <row r="3466" ht="14.25" customHeight="1">
      <c r="A3466" s="78">
        <v>3463.0</v>
      </c>
      <c r="C3466" s="78" t="str">
        <f>VLOOKUP(G3466,[1]Macrodata_CCF!$A$3:$D$55,4,FALSE)</f>
        <v>#ERROR!</v>
      </c>
      <c r="E3466" s="79" t="str">
        <f>VLOOKUP(G3466,[1]Macrodata_CCF!$A$3:$B$55,2,FALSE)</f>
        <v>#ERROR!</v>
      </c>
      <c r="F3466" s="78">
        <v>0.0</v>
      </c>
      <c r="G3466" s="80">
        <v>39.0</v>
      </c>
      <c r="H3466" s="81">
        <v>172220.0</v>
      </c>
      <c r="I3466" s="81">
        <v>790000.0</v>
      </c>
      <c r="J3466" s="81">
        <v>227820.0</v>
      </c>
      <c r="K3466" s="81">
        <v>790000.0</v>
      </c>
      <c r="L3466" s="82">
        <v>0.08999967626015734</v>
      </c>
      <c r="N3466" s="83">
        <f t="shared" si="1"/>
        <v>0.08999967626</v>
      </c>
      <c r="O3466" s="83">
        <f t="shared" si="2"/>
        <v>0.08999967626</v>
      </c>
      <c r="Q3466" s="83">
        <f t="shared" si="3"/>
        <v>0.782</v>
      </c>
      <c r="R3466" s="83">
        <f t="shared" si="4"/>
        <v>0.08999967626</v>
      </c>
      <c r="S3466" s="83" t="b">
        <f t="shared" si="5"/>
        <v>0</v>
      </c>
      <c r="T3466" s="72"/>
      <c r="U3466" s="72"/>
      <c r="V3466" s="72"/>
      <c r="W3466" s="72"/>
      <c r="X3466" s="72"/>
      <c r="Y3466" s="72"/>
      <c r="Z3466" s="72"/>
      <c r="AA3466" s="72"/>
      <c r="AB3466" s="72"/>
      <c r="AC3466" s="72"/>
      <c r="AD3466" s="72"/>
      <c r="AE3466" s="72"/>
      <c r="AF3466" s="72"/>
      <c r="AG3466" s="72"/>
      <c r="AH3466" s="72"/>
      <c r="AI3466" s="72"/>
      <c r="AJ3466" s="72"/>
      <c r="AK3466" s="72"/>
    </row>
    <row r="3467" ht="14.25" customHeight="1">
      <c r="A3467" s="78">
        <v>3464.0</v>
      </c>
      <c r="C3467" s="78" t="str">
        <f>VLOOKUP(G3467,[1]Macrodata_CCF!$A$3:$D$55,4,FALSE)</f>
        <v>#ERROR!</v>
      </c>
      <c r="E3467" s="79" t="str">
        <f>VLOOKUP(G3467,[1]Macrodata_CCF!$A$3:$B$55,2,FALSE)</f>
        <v>#ERROR!</v>
      </c>
      <c r="F3467" s="78">
        <v>0.0</v>
      </c>
      <c r="G3467" s="80">
        <v>28.0</v>
      </c>
      <c r="H3467" s="81">
        <v>235475.0</v>
      </c>
      <c r="I3467" s="81">
        <v>300000.0</v>
      </c>
      <c r="J3467" s="81">
        <v>247090.0</v>
      </c>
      <c r="K3467" s="81">
        <v>300000.0</v>
      </c>
      <c r="L3467" s="82">
        <v>0.1800077489345215</v>
      </c>
      <c r="N3467" s="83">
        <f t="shared" si="1"/>
        <v>0.1800077489</v>
      </c>
      <c r="O3467" s="83">
        <f t="shared" si="2"/>
        <v>0.1800077489</v>
      </c>
      <c r="Q3467" s="83">
        <f t="shared" si="3"/>
        <v>0.2150833333</v>
      </c>
      <c r="R3467" s="83">
        <f t="shared" si="4"/>
        <v>0.1800077489</v>
      </c>
      <c r="S3467" s="83" t="b">
        <f t="shared" si="5"/>
        <v>0</v>
      </c>
      <c r="T3467" s="72"/>
      <c r="U3467" s="72"/>
      <c r="V3467" s="72"/>
      <c r="W3467" s="72"/>
      <c r="X3467" s="72"/>
      <c r="Y3467" s="72"/>
      <c r="Z3467" s="72"/>
      <c r="AA3467" s="72"/>
      <c r="AB3467" s="72"/>
      <c r="AC3467" s="72"/>
      <c r="AD3467" s="72"/>
      <c r="AE3467" s="72"/>
      <c r="AF3467" s="72"/>
      <c r="AG3467" s="72"/>
      <c r="AH3467" s="72"/>
      <c r="AI3467" s="72"/>
      <c r="AJ3467" s="72"/>
      <c r="AK3467" s="72"/>
    </row>
    <row r="3468" ht="14.25" customHeight="1">
      <c r="A3468" s="78">
        <v>3465.0</v>
      </c>
      <c r="C3468" s="78" t="str">
        <f>VLOOKUP(G3468,[1]Macrodata_CCF!$A$3:$D$55,4,FALSE)</f>
        <v>#ERROR!</v>
      </c>
      <c r="E3468" s="79" t="str">
        <f>VLOOKUP(G3468,[1]Macrodata_CCF!$A$3:$B$55,2,FALSE)</f>
        <v>#ERROR!</v>
      </c>
      <c r="F3468" s="78">
        <v>0.0</v>
      </c>
      <c r="G3468" s="80">
        <v>40.0</v>
      </c>
      <c r="H3468" s="81">
        <v>13625.0</v>
      </c>
      <c r="I3468" s="81">
        <v>490000.0</v>
      </c>
      <c r="J3468" s="81">
        <v>499800.0</v>
      </c>
      <c r="K3468" s="81">
        <v>490000.0</v>
      </c>
      <c r="L3468" s="82">
        <v>1.020572028339019</v>
      </c>
      <c r="N3468" s="83">
        <f t="shared" si="1"/>
        <v>1.020572028</v>
      </c>
      <c r="O3468" s="83">
        <f t="shared" si="2"/>
        <v>1</v>
      </c>
      <c r="Q3468" s="83">
        <f t="shared" si="3"/>
        <v>0.9721938776</v>
      </c>
      <c r="R3468" s="83">
        <f t="shared" si="4"/>
        <v>1.020572028</v>
      </c>
      <c r="S3468" s="83" t="b">
        <f t="shared" si="5"/>
        <v>0</v>
      </c>
      <c r="T3468" s="72"/>
      <c r="U3468" s="72"/>
      <c r="V3468" s="72"/>
      <c r="W3468" s="72"/>
      <c r="X3468" s="72"/>
      <c r="Y3468" s="72"/>
      <c r="Z3468" s="72"/>
      <c r="AA3468" s="72"/>
      <c r="AB3468" s="72"/>
      <c r="AC3468" s="72"/>
      <c r="AD3468" s="72"/>
      <c r="AE3468" s="72"/>
      <c r="AF3468" s="72"/>
      <c r="AG3468" s="72"/>
      <c r="AH3468" s="72"/>
      <c r="AI3468" s="72"/>
      <c r="AJ3468" s="72"/>
      <c r="AK3468" s="72"/>
    </row>
    <row r="3469" ht="14.25" customHeight="1">
      <c r="A3469" s="78">
        <v>3466.0</v>
      </c>
      <c r="C3469" s="78" t="str">
        <f>VLOOKUP(G3469,[1]Macrodata_CCF!$A$3:$D$55,4,FALSE)</f>
        <v>#ERROR!</v>
      </c>
      <c r="E3469" s="79" t="str">
        <f>VLOOKUP(G3469,[1]Macrodata_CCF!$A$3:$B$55,2,FALSE)</f>
        <v>#ERROR!</v>
      </c>
      <c r="F3469" s="78">
        <v>0.0</v>
      </c>
      <c r="G3469" s="80">
        <v>9.0</v>
      </c>
      <c r="H3469" s="81">
        <v>38365.0</v>
      </c>
      <c r="I3469" s="81">
        <v>410000.0</v>
      </c>
      <c r="J3469" s="81">
        <v>418200.0</v>
      </c>
      <c r="K3469" s="81">
        <v>410000.0</v>
      </c>
      <c r="L3469" s="82">
        <v>1.022064660217687</v>
      </c>
      <c r="N3469" s="83">
        <f t="shared" si="1"/>
        <v>1.02206466</v>
      </c>
      <c r="O3469" s="83">
        <f t="shared" si="2"/>
        <v>1</v>
      </c>
      <c r="Q3469" s="83">
        <f t="shared" si="3"/>
        <v>0.9064268293</v>
      </c>
      <c r="R3469" s="83">
        <f t="shared" si="4"/>
        <v>1.02206466</v>
      </c>
      <c r="S3469" s="83" t="b">
        <f t="shared" si="5"/>
        <v>0</v>
      </c>
      <c r="T3469" s="72"/>
      <c r="U3469" s="72"/>
      <c r="V3469" s="72"/>
      <c r="W3469" s="72"/>
      <c r="X3469" s="72"/>
      <c r="Y3469" s="72"/>
      <c r="Z3469" s="72"/>
      <c r="AA3469" s="72"/>
      <c r="AB3469" s="72"/>
      <c r="AC3469" s="72"/>
      <c r="AD3469" s="72"/>
      <c r="AE3469" s="72"/>
      <c r="AF3469" s="72"/>
      <c r="AG3469" s="72"/>
      <c r="AH3469" s="72"/>
      <c r="AI3469" s="72"/>
      <c r="AJ3469" s="72"/>
      <c r="AK3469" s="72"/>
    </row>
    <row r="3470" ht="14.25" customHeight="1">
      <c r="A3470" s="78">
        <v>3467.0</v>
      </c>
      <c r="C3470" s="78" t="str">
        <f>VLOOKUP(G3470,[1]Macrodata_CCF!$A$3:$D$55,4,FALSE)</f>
        <v>#ERROR!</v>
      </c>
      <c r="E3470" s="79" t="str">
        <f>VLOOKUP(G3470,[1]Macrodata_CCF!$A$3:$B$55,2,FALSE)</f>
        <v>#ERROR!</v>
      </c>
      <c r="F3470" s="78">
        <v>0.0</v>
      </c>
      <c r="G3470" s="80">
        <v>21.0</v>
      </c>
      <c r="H3470" s="81">
        <v>250720.0</v>
      </c>
      <c r="I3470" s="81">
        <v>500000.0</v>
      </c>
      <c r="J3470" s="81">
        <v>295590.0</v>
      </c>
      <c r="K3470" s="81">
        <v>500000.0</v>
      </c>
      <c r="L3470" s="82">
        <v>0.1799983953786906</v>
      </c>
      <c r="N3470" s="83">
        <f t="shared" si="1"/>
        <v>0.1799983954</v>
      </c>
      <c r="O3470" s="83">
        <f t="shared" si="2"/>
        <v>0.1799983954</v>
      </c>
      <c r="Q3470" s="83">
        <f t="shared" si="3"/>
        <v>0.49856</v>
      </c>
      <c r="R3470" s="83">
        <f t="shared" si="4"/>
        <v>0.1799983954</v>
      </c>
      <c r="S3470" s="83" t="b">
        <f t="shared" si="5"/>
        <v>0</v>
      </c>
      <c r="T3470" s="72"/>
      <c r="U3470" s="72"/>
      <c r="V3470" s="72"/>
      <c r="W3470" s="72"/>
      <c r="X3470" s="72"/>
      <c r="Y3470" s="72"/>
      <c r="Z3470" s="72"/>
      <c r="AA3470" s="72"/>
      <c r="AB3470" s="72"/>
      <c r="AC3470" s="72"/>
      <c r="AD3470" s="72"/>
      <c r="AE3470" s="72"/>
      <c r="AF3470" s="72"/>
      <c r="AG3470" s="72"/>
      <c r="AH3470" s="72"/>
      <c r="AI3470" s="72"/>
      <c r="AJ3470" s="72"/>
      <c r="AK3470" s="72"/>
    </row>
    <row r="3471" ht="14.25" customHeight="1">
      <c r="A3471" s="78">
        <v>3468.0</v>
      </c>
      <c r="C3471" s="78" t="str">
        <f>VLOOKUP(G3471,[1]Macrodata_CCF!$A$3:$D$55,4,FALSE)</f>
        <v>#ERROR!</v>
      </c>
      <c r="E3471" s="79" t="str">
        <f>VLOOKUP(G3471,[1]Macrodata_CCF!$A$3:$B$55,2,FALSE)</f>
        <v>#ERROR!</v>
      </c>
      <c r="F3471" s="78">
        <v>0.0</v>
      </c>
      <c r="G3471" s="80">
        <v>39.0</v>
      </c>
      <c r="H3471" s="81">
        <v>478180.0</v>
      </c>
      <c r="I3471" s="81">
        <v>930000.0</v>
      </c>
      <c r="J3471" s="81">
        <v>509805.0</v>
      </c>
      <c r="K3471" s="81">
        <v>930000.0</v>
      </c>
      <c r="L3471" s="82">
        <v>0.0699946881501483</v>
      </c>
      <c r="N3471" s="83">
        <f t="shared" si="1"/>
        <v>0.06999468815</v>
      </c>
      <c r="O3471" s="83">
        <f t="shared" si="2"/>
        <v>0.06999468815</v>
      </c>
      <c r="Q3471" s="83">
        <f t="shared" si="3"/>
        <v>0.485827957</v>
      </c>
      <c r="R3471" s="83">
        <f t="shared" si="4"/>
        <v>0.06999468815</v>
      </c>
      <c r="S3471" s="83" t="b">
        <f t="shared" si="5"/>
        <v>0</v>
      </c>
      <c r="T3471" s="72"/>
      <c r="U3471" s="72"/>
      <c r="V3471" s="72"/>
      <c r="W3471" s="72"/>
      <c r="X3471" s="72"/>
      <c r="Y3471" s="72"/>
      <c r="Z3471" s="72"/>
      <c r="AA3471" s="72"/>
      <c r="AB3471" s="72"/>
      <c r="AC3471" s="72"/>
      <c r="AD3471" s="72"/>
      <c r="AE3471" s="72"/>
      <c r="AF3471" s="72"/>
      <c r="AG3471" s="72"/>
      <c r="AH3471" s="72"/>
      <c r="AI3471" s="72"/>
      <c r="AJ3471" s="72"/>
      <c r="AK3471" s="72"/>
    </row>
    <row r="3472" ht="14.25" customHeight="1">
      <c r="A3472" s="78">
        <v>3469.0</v>
      </c>
      <c r="C3472" s="78" t="str">
        <f>VLOOKUP(G3472,[1]Macrodata_CCF!$A$3:$D$55,4,FALSE)</f>
        <v>#ERROR!</v>
      </c>
      <c r="E3472" s="79" t="str">
        <f>VLOOKUP(G3472,[1]Macrodata_CCF!$A$3:$B$55,2,FALSE)</f>
        <v>#ERROR!</v>
      </c>
      <c r="F3472" s="78">
        <v>1.0</v>
      </c>
      <c r="G3472" s="80">
        <v>16.0</v>
      </c>
      <c r="H3472" s="81">
        <v>170925.0</v>
      </c>
      <c r="I3472" s="81">
        <v>630000.0</v>
      </c>
      <c r="J3472" s="81">
        <v>354555.0</v>
      </c>
      <c r="K3472" s="81">
        <v>630000.0</v>
      </c>
      <c r="L3472" s="82">
        <v>0.4</v>
      </c>
      <c r="N3472" s="83">
        <f t="shared" si="1"/>
        <v>0.4</v>
      </c>
      <c r="O3472" s="83">
        <f t="shared" si="2"/>
        <v>0.4</v>
      </c>
      <c r="Q3472" s="83">
        <f t="shared" si="3"/>
        <v>0.7286904762</v>
      </c>
      <c r="R3472" s="83">
        <f t="shared" si="4"/>
        <v>0.4</v>
      </c>
      <c r="S3472" s="83" t="b">
        <f t="shared" si="5"/>
        <v>0</v>
      </c>
      <c r="T3472" s="72"/>
      <c r="U3472" s="72"/>
      <c r="V3472" s="72"/>
      <c r="W3472" s="72"/>
      <c r="X3472" s="72"/>
      <c r="Y3472" s="72"/>
      <c r="Z3472" s="72"/>
      <c r="AA3472" s="72"/>
      <c r="AB3472" s="72"/>
      <c r="AC3472" s="72"/>
      <c r="AD3472" s="72"/>
      <c r="AE3472" s="72"/>
      <c r="AF3472" s="72"/>
      <c r="AG3472" s="72"/>
      <c r="AH3472" s="72"/>
      <c r="AI3472" s="72"/>
      <c r="AJ3472" s="72"/>
      <c r="AK3472" s="72"/>
    </row>
    <row r="3473" ht="14.25" customHeight="1">
      <c r="A3473" s="78">
        <v>3470.0</v>
      </c>
      <c r="C3473" s="78" t="str">
        <f>VLOOKUP(G3473,[1]Macrodata_CCF!$A$3:$D$55,4,FALSE)</f>
        <v>#ERROR!</v>
      </c>
      <c r="E3473" s="79" t="str">
        <f>VLOOKUP(G3473,[1]Macrodata_CCF!$A$3:$B$55,2,FALSE)</f>
        <v>#ERROR!</v>
      </c>
      <c r="F3473" s="78">
        <v>0.0</v>
      </c>
      <c r="G3473" s="80">
        <v>30.0</v>
      </c>
      <c r="H3473" s="81">
        <v>355205.0</v>
      </c>
      <c r="I3473" s="81">
        <v>360000.0</v>
      </c>
      <c r="J3473" s="81">
        <v>355925.0</v>
      </c>
      <c r="K3473" s="81">
        <v>360000.0</v>
      </c>
      <c r="L3473" s="82">
        <v>0.1501564129301356</v>
      </c>
      <c r="N3473" s="83">
        <f t="shared" si="1"/>
        <v>0.1501564129</v>
      </c>
      <c r="O3473" s="83">
        <f t="shared" si="2"/>
        <v>0.1501564129</v>
      </c>
      <c r="Q3473" s="83">
        <f t="shared" si="3"/>
        <v>0.01331944444</v>
      </c>
      <c r="R3473" s="83">
        <f t="shared" si="4"/>
        <v>0.002</v>
      </c>
      <c r="S3473" s="83" t="b">
        <f t="shared" si="5"/>
        <v>0</v>
      </c>
      <c r="T3473" s="72"/>
      <c r="U3473" s="72"/>
      <c r="V3473" s="72"/>
      <c r="W3473" s="72"/>
      <c r="X3473" s="72"/>
      <c r="Y3473" s="72"/>
      <c r="Z3473" s="72"/>
      <c r="AA3473" s="72"/>
      <c r="AB3473" s="72"/>
      <c r="AC3473" s="72"/>
      <c r="AD3473" s="72"/>
      <c r="AE3473" s="72"/>
      <c r="AF3473" s="72"/>
      <c r="AG3473" s="72"/>
      <c r="AH3473" s="72"/>
      <c r="AI3473" s="72"/>
      <c r="AJ3473" s="72"/>
      <c r="AK3473" s="72"/>
    </row>
    <row r="3474" ht="14.25" customHeight="1">
      <c r="A3474" s="78">
        <v>3471.0</v>
      </c>
      <c r="C3474" s="78" t="str">
        <f>VLOOKUP(G3474,[1]Macrodata_CCF!$A$3:$D$55,4,FALSE)</f>
        <v>#ERROR!</v>
      </c>
      <c r="E3474" s="79" t="str">
        <f>VLOOKUP(G3474,[1]Macrodata_CCF!$A$3:$B$55,2,FALSE)</f>
        <v>#ERROR!</v>
      </c>
      <c r="F3474" s="78">
        <v>0.0</v>
      </c>
      <c r="G3474" s="80">
        <v>19.0</v>
      </c>
      <c r="H3474" s="81">
        <v>0.0</v>
      </c>
      <c r="I3474" s="81">
        <v>650000.0</v>
      </c>
      <c r="J3474" s="81">
        <v>123500.0</v>
      </c>
      <c r="K3474" s="81">
        <v>1170000.0</v>
      </c>
      <c r="L3474" s="82">
        <v>0.19</v>
      </c>
      <c r="N3474" s="83">
        <f t="shared" si="1"/>
        <v>0.19</v>
      </c>
      <c r="O3474" s="83">
        <f t="shared" si="2"/>
        <v>0.19</v>
      </c>
      <c r="Q3474" s="83">
        <f t="shared" si="3"/>
        <v>1</v>
      </c>
      <c r="R3474" s="83">
        <f t="shared" si="4"/>
        <v>0.19</v>
      </c>
      <c r="S3474" s="83" t="b">
        <f t="shared" si="5"/>
        <v>0</v>
      </c>
      <c r="T3474" s="72"/>
      <c r="U3474" s="72"/>
      <c r="V3474" s="72"/>
      <c r="W3474" s="72"/>
      <c r="X3474" s="72"/>
      <c r="Y3474" s="72"/>
      <c r="Z3474" s="72"/>
      <c r="AA3474" s="72"/>
      <c r="AB3474" s="72"/>
      <c r="AC3474" s="72"/>
      <c r="AD3474" s="72"/>
      <c r="AE3474" s="72"/>
      <c r="AF3474" s="72"/>
      <c r="AG3474" s="72"/>
      <c r="AH3474" s="72"/>
      <c r="AI3474" s="72"/>
      <c r="AJ3474" s="72"/>
      <c r="AK3474" s="72"/>
    </row>
    <row r="3475" ht="14.25" customHeight="1">
      <c r="A3475" s="78">
        <v>3472.0</v>
      </c>
      <c r="C3475" s="78" t="str">
        <f>VLOOKUP(G3475,[1]Macrodata_CCF!$A$3:$D$55,4,FALSE)</f>
        <v>#ERROR!</v>
      </c>
      <c r="E3475" s="79" t="str">
        <f>VLOOKUP(G3475,[1]Macrodata_CCF!$A$3:$B$55,2,FALSE)</f>
        <v>#ERROR!</v>
      </c>
      <c r="F3475" s="78">
        <v>0.0</v>
      </c>
      <c r="G3475" s="80">
        <v>21.0</v>
      </c>
      <c r="H3475" s="81">
        <v>272780.0</v>
      </c>
      <c r="I3475" s="81">
        <v>520000.0</v>
      </c>
      <c r="J3475" s="81">
        <v>314805.0</v>
      </c>
      <c r="K3475" s="81">
        <v>780000.0</v>
      </c>
      <c r="L3475" s="82">
        <v>0.169990292047569</v>
      </c>
      <c r="N3475" s="83">
        <f t="shared" si="1"/>
        <v>0.169990292</v>
      </c>
      <c r="O3475" s="83">
        <f t="shared" si="2"/>
        <v>0.169990292</v>
      </c>
      <c r="Q3475" s="83">
        <f t="shared" si="3"/>
        <v>0.4754230769</v>
      </c>
      <c r="R3475" s="83">
        <f t="shared" si="4"/>
        <v>0.169990292</v>
      </c>
      <c r="S3475" s="83" t="b">
        <f t="shared" si="5"/>
        <v>0</v>
      </c>
      <c r="T3475" s="72"/>
      <c r="U3475" s="72"/>
      <c r="V3475" s="72"/>
      <c r="W3475" s="72"/>
      <c r="X3475" s="72"/>
      <c r="Y3475" s="72"/>
      <c r="Z3475" s="72"/>
      <c r="AA3475" s="72"/>
      <c r="AB3475" s="72"/>
      <c r="AC3475" s="72"/>
      <c r="AD3475" s="72"/>
      <c r="AE3475" s="72"/>
      <c r="AF3475" s="72"/>
      <c r="AG3475" s="72"/>
      <c r="AH3475" s="72"/>
      <c r="AI3475" s="72"/>
      <c r="AJ3475" s="72"/>
      <c r="AK3475" s="72"/>
    </row>
    <row r="3476" ht="14.25" customHeight="1">
      <c r="A3476" s="78">
        <v>3473.0</v>
      </c>
      <c r="C3476" s="78" t="str">
        <f>VLOOKUP(G3476,[1]Macrodata_CCF!$A$3:$D$55,4,FALSE)</f>
        <v>#ERROR!</v>
      </c>
      <c r="E3476" s="79" t="str">
        <f>VLOOKUP(G3476,[1]Macrodata_CCF!$A$3:$B$55,2,FALSE)</f>
        <v>#ERROR!</v>
      </c>
      <c r="F3476" s="78">
        <v>0.0</v>
      </c>
      <c r="G3476" s="80">
        <v>18.0</v>
      </c>
      <c r="H3476" s="81">
        <v>150600.0</v>
      </c>
      <c r="I3476" s="81">
        <v>760000.0</v>
      </c>
      <c r="J3476" s="81">
        <v>260290.0</v>
      </c>
      <c r="K3476" s="81">
        <v>760000.0</v>
      </c>
      <c r="L3476" s="82">
        <v>0.1799967180833607</v>
      </c>
      <c r="N3476" s="83">
        <f t="shared" si="1"/>
        <v>0.1799967181</v>
      </c>
      <c r="O3476" s="83">
        <f t="shared" si="2"/>
        <v>0.1799967181</v>
      </c>
      <c r="Q3476" s="83">
        <f t="shared" si="3"/>
        <v>0.8018421053</v>
      </c>
      <c r="R3476" s="83">
        <f t="shared" si="4"/>
        <v>0.1799967181</v>
      </c>
      <c r="S3476" s="83" t="b">
        <f t="shared" si="5"/>
        <v>0</v>
      </c>
      <c r="T3476" s="72"/>
      <c r="U3476" s="72"/>
      <c r="V3476" s="72"/>
      <c r="W3476" s="72"/>
      <c r="X3476" s="72"/>
      <c r="Y3476" s="72"/>
      <c r="Z3476" s="72"/>
      <c r="AA3476" s="72"/>
      <c r="AB3476" s="72"/>
      <c r="AC3476" s="72"/>
      <c r="AD3476" s="72"/>
      <c r="AE3476" s="72"/>
      <c r="AF3476" s="72"/>
      <c r="AG3476" s="72"/>
      <c r="AH3476" s="72"/>
      <c r="AI3476" s="72"/>
      <c r="AJ3476" s="72"/>
      <c r="AK3476" s="72"/>
    </row>
    <row r="3477" ht="14.25" customHeight="1">
      <c r="A3477" s="78">
        <v>3474.0</v>
      </c>
      <c r="C3477" s="78" t="str">
        <f>VLOOKUP(G3477,[1]Macrodata_CCF!$A$3:$D$55,4,FALSE)</f>
        <v>#ERROR!</v>
      </c>
      <c r="E3477" s="79" t="str">
        <f>VLOOKUP(G3477,[1]Macrodata_CCF!$A$3:$B$55,2,FALSE)</f>
        <v>#ERROR!</v>
      </c>
      <c r="F3477" s="78">
        <v>0.0</v>
      </c>
      <c r="G3477" s="80">
        <v>10.0</v>
      </c>
      <c r="H3477" s="81">
        <v>109090.0</v>
      </c>
      <c r="I3477" s="81">
        <v>140000.0</v>
      </c>
      <c r="J3477" s="81">
        <v>116200.0</v>
      </c>
      <c r="K3477" s="81">
        <v>140000.0</v>
      </c>
      <c r="L3477" s="82">
        <v>0.2300226463927532</v>
      </c>
      <c r="N3477" s="83">
        <f t="shared" si="1"/>
        <v>0.2300226464</v>
      </c>
      <c r="O3477" s="83">
        <f t="shared" si="2"/>
        <v>0.2300226464</v>
      </c>
      <c r="Q3477" s="83">
        <f t="shared" si="3"/>
        <v>0.2207857143</v>
      </c>
      <c r="R3477" s="83">
        <f t="shared" si="4"/>
        <v>0.2300226464</v>
      </c>
      <c r="S3477" s="83" t="b">
        <f t="shared" si="5"/>
        <v>0</v>
      </c>
      <c r="T3477" s="72"/>
      <c r="U3477" s="72"/>
      <c r="V3477" s="72"/>
      <c r="W3477" s="72"/>
      <c r="X3477" s="72"/>
      <c r="Y3477" s="72"/>
      <c r="Z3477" s="72"/>
      <c r="AA3477" s="72"/>
      <c r="AB3477" s="72"/>
      <c r="AC3477" s="72"/>
      <c r="AD3477" s="72"/>
      <c r="AE3477" s="72"/>
      <c r="AF3477" s="72"/>
      <c r="AG3477" s="72"/>
      <c r="AH3477" s="72"/>
      <c r="AI3477" s="72"/>
      <c r="AJ3477" s="72"/>
      <c r="AK3477" s="72"/>
    </row>
    <row r="3478" ht="14.25" customHeight="1">
      <c r="A3478" s="78">
        <v>3475.0</v>
      </c>
      <c r="C3478" s="78" t="str">
        <f>VLOOKUP(G3478,[1]Macrodata_CCF!$A$3:$D$55,4,FALSE)</f>
        <v>#ERROR!</v>
      </c>
      <c r="E3478" s="79" t="str">
        <f>VLOOKUP(G3478,[1]Macrodata_CCF!$A$3:$B$55,2,FALSE)</f>
        <v>#ERROR!</v>
      </c>
      <c r="F3478" s="78">
        <v>0.0</v>
      </c>
      <c r="G3478" s="80">
        <v>14.0</v>
      </c>
      <c r="H3478" s="81">
        <v>0.0</v>
      </c>
      <c r="I3478" s="81">
        <v>120000.0</v>
      </c>
      <c r="J3478" s="81">
        <v>21600.0</v>
      </c>
      <c r="K3478" s="81">
        <v>120000.0</v>
      </c>
      <c r="L3478" s="82">
        <v>0.18</v>
      </c>
      <c r="N3478" s="83">
        <f t="shared" si="1"/>
        <v>0.18</v>
      </c>
      <c r="O3478" s="83">
        <f t="shared" si="2"/>
        <v>0.18</v>
      </c>
      <c r="Q3478" s="83">
        <f t="shared" si="3"/>
        <v>1</v>
      </c>
      <c r="R3478" s="83">
        <f t="shared" si="4"/>
        <v>0.18</v>
      </c>
      <c r="S3478" s="83" t="b">
        <f t="shared" si="5"/>
        <v>0</v>
      </c>
      <c r="T3478" s="72"/>
      <c r="U3478" s="72"/>
      <c r="V3478" s="72"/>
      <c r="W3478" s="72"/>
      <c r="X3478" s="72"/>
      <c r="Y3478" s="72"/>
      <c r="Z3478" s="72"/>
      <c r="AA3478" s="72"/>
      <c r="AB3478" s="72"/>
      <c r="AC3478" s="72"/>
      <c r="AD3478" s="72"/>
      <c r="AE3478" s="72"/>
      <c r="AF3478" s="72"/>
      <c r="AG3478" s="72"/>
      <c r="AH3478" s="72"/>
      <c r="AI3478" s="72"/>
      <c r="AJ3478" s="72"/>
      <c r="AK3478" s="72"/>
    </row>
    <row r="3479" ht="14.25" customHeight="1">
      <c r="A3479" s="78">
        <v>3476.0</v>
      </c>
      <c r="C3479" s="78" t="str">
        <f>VLOOKUP(G3479,[1]Macrodata_CCF!$A$3:$D$55,4,FALSE)</f>
        <v>#ERROR!</v>
      </c>
      <c r="E3479" s="79" t="str">
        <f>VLOOKUP(G3479,[1]Macrodata_CCF!$A$3:$B$55,2,FALSE)</f>
        <v>#ERROR!</v>
      </c>
      <c r="F3479" s="78">
        <v>0.0</v>
      </c>
      <c r="G3479" s="80">
        <v>15.0</v>
      </c>
      <c r="H3479" s="81">
        <v>127645.0</v>
      </c>
      <c r="I3479" s="81">
        <v>700000.0</v>
      </c>
      <c r="J3479" s="81">
        <v>213500.0</v>
      </c>
      <c r="K3479" s="81">
        <v>700000.0</v>
      </c>
      <c r="L3479" s="82">
        <v>0.1500030575429585</v>
      </c>
      <c r="N3479" s="83">
        <f t="shared" si="1"/>
        <v>0.1500030575</v>
      </c>
      <c r="O3479" s="83">
        <f t="shared" si="2"/>
        <v>0.1500030575</v>
      </c>
      <c r="Q3479" s="83">
        <f t="shared" si="3"/>
        <v>0.81765</v>
      </c>
      <c r="R3479" s="83">
        <f t="shared" si="4"/>
        <v>0.1500030575</v>
      </c>
      <c r="S3479" s="83" t="b">
        <f t="shared" si="5"/>
        <v>0</v>
      </c>
      <c r="T3479" s="72"/>
      <c r="U3479" s="72"/>
      <c r="V3479" s="72"/>
      <c r="W3479" s="72"/>
      <c r="X3479" s="72"/>
      <c r="Y3479" s="72"/>
      <c r="Z3479" s="72"/>
      <c r="AA3479" s="72"/>
      <c r="AB3479" s="72"/>
      <c r="AC3479" s="72"/>
      <c r="AD3479" s="72"/>
      <c r="AE3479" s="72"/>
      <c r="AF3479" s="72"/>
      <c r="AG3479" s="72"/>
      <c r="AH3479" s="72"/>
      <c r="AI3479" s="72"/>
      <c r="AJ3479" s="72"/>
      <c r="AK3479" s="72"/>
    </row>
    <row r="3480" ht="14.25" customHeight="1">
      <c r="A3480" s="78">
        <v>3477.0</v>
      </c>
      <c r="C3480" s="78" t="str">
        <f>VLOOKUP(G3480,[1]Macrodata_CCF!$A$3:$D$55,4,FALSE)</f>
        <v>#ERROR!</v>
      </c>
      <c r="E3480" s="79" t="str">
        <f>VLOOKUP(G3480,[1]Macrodata_CCF!$A$3:$B$55,2,FALSE)</f>
        <v>#ERROR!</v>
      </c>
      <c r="F3480" s="78">
        <v>0.0</v>
      </c>
      <c r="G3480" s="80">
        <v>24.0</v>
      </c>
      <c r="H3480" s="81">
        <v>375550.0</v>
      </c>
      <c r="I3480" s="81">
        <v>460000.0</v>
      </c>
      <c r="J3480" s="81">
        <v>347680.0</v>
      </c>
      <c r="K3480" s="81">
        <v>460000.0</v>
      </c>
      <c r="L3480" s="82">
        <v>-0.3300177619893428</v>
      </c>
      <c r="N3480" s="83">
        <f t="shared" si="1"/>
        <v>-0.330017762</v>
      </c>
      <c r="O3480" s="83">
        <f t="shared" si="2"/>
        <v>0</v>
      </c>
      <c r="Q3480" s="83">
        <f t="shared" si="3"/>
        <v>0.1835869565</v>
      </c>
      <c r="R3480" s="83">
        <f t="shared" si="4"/>
        <v>-0.330017762</v>
      </c>
      <c r="S3480" s="83" t="b">
        <f t="shared" si="5"/>
        <v>0</v>
      </c>
      <c r="T3480" s="72"/>
      <c r="U3480" s="72"/>
      <c r="V3480" s="72"/>
      <c r="W3480" s="72"/>
      <c r="X3480" s="72"/>
      <c r="Y3480" s="72"/>
      <c r="Z3480" s="72"/>
      <c r="AA3480" s="72"/>
      <c r="AB3480" s="72"/>
      <c r="AC3480" s="72"/>
      <c r="AD3480" s="72"/>
      <c r="AE3480" s="72"/>
      <c r="AF3480" s="72"/>
      <c r="AG3480" s="72"/>
      <c r="AH3480" s="72"/>
      <c r="AI3480" s="72"/>
      <c r="AJ3480" s="72"/>
      <c r="AK3480" s="72"/>
    </row>
    <row r="3481" ht="14.25" customHeight="1">
      <c r="A3481" s="78">
        <v>3478.0</v>
      </c>
      <c r="C3481" s="78" t="str">
        <f>VLOOKUP(G3481,[1]Macrodata_CCF!$A$3:$D$55,4,FALSE)</f>
        <v>#ERROR!</v>
      </c>
      <c r="E3481" s="79" t="str">
        <f>VLOOKUP(G3481,[1]Macrodata_CCF!$A$3:$B$55,2,FALSE)</f>
        <v>#ERROR!</v>
      </c>
      <c r="F3481" s="78">
        <v>1.0</v>
      </c>
      <c r="G3481" s="80">
        <v>3.0</v>
      </c>
      <c r="H3481" s="81">
        <v>527875.0</v>
      </c>
      <c r="I3481" s="81">
        <v>880000.0</v>
      </c>
      <c r="J3481" s="81">
        <v>732110.0</v>
      </c>
      <c r="K3481" s="81">
        <v>1408000.0</v>
      </c>
      <c r="L3481" s="82">
        <v>0.5800070997515087</v>
      </c>
      <c r="N3481" s="83">
        <f t="shared" si="1"/>
        <v>0.5800070998</v>
      </c>
      <c r="O3481" s="83">
        <f t="shared" si="2"/>
        <v>0.5800070998</v>
      </c>
      <c r="Q3481" s="83">
        <f t="shared" si="3"/>
        <v>0.4001420455</v>
      </c>
      <c r="R3481" s="83">
        <f t="shared" si="4"/>
        <v>0.5800070998</v>
      </c>
      <c r="S3481" s="83" t="b">
        <f t="shared" si="5"/>
        <v>0</v>
      </c>
      <c r="T3481" s="72"/>
      <c r="U3481" s="72"/>
      <c r="V3481" s="72"/>
      <c r="W3481" s="72"/>
      <c r="X3481" s="72"/>
      <c r="Y3481" s="72"/>
      <c r="Z3481" s="72"/>
      <c r="AA3481" s="72"/>
      <c r="AB3481" s="72"/>
      <c r="AC3481" s="72"/>
      <c r="AD3481" s="72"/>
      <c r="AE3481" s="72"/>
      <c r="AF3481" s="72"/>
      <c r="AG3481" s="72"/>
      <c r="AH3481" s="72"/>
      <c r="AI3481" s="72"/>
      <c r="AJ3481" s="72"/>
      <c r="AK3481" s="72"/>
    </row>
    <row r="3482" ht="14.25" customHeight="1">
      <c r="A3482" s="78">
        <v>3479.0</v>
      </c>
      <c r="C3482" s="78" t="str">
        <f>VLOOKUP(G3482,[1]Macrodata_CCF!$A$3:$D$55,4,FALSE)</f>
        <v>#ERROR!</v>
      </c>
      <c r="E3482" s="79" t="str">
        <f>VLOOKUP(G3482,[1]Macrodata_CCF!$A$3:$B$55,2,FALSE)</f>
        <v>#ERROR!</v>
      </c>
      <c r="F3482" s="78">
        <v>0.0</v>
      </c>
      <c r="G3482" s="80">
        <v>22.0</v>
      </c>
      <c r="H3482" s="81">
        <v>0.0</v>
      </c>
      <c r="I3482" s="81">
        <v>750000.0</v>
      </c>
      <c r="J3482" s="81">
        <v>105000.0</v>
      </c>
      <c r="K3482" s="81">
        <v>1050000.0</v>
      </c>
      <c r="L3482" s="82">
        <v>0.14</v>
      </c>
      <c r="N3482" s="83">
        <f t="shared" si="1"/>
        <v>0.14</v>
      </c>
      <c r="O3482" s="83">
        <f t="shared" si="2"/>
        <v>0.14</v>
      </c>
      <c r="Q3482" s="83">
        <f t="shared" si="3"/>
        <v>1</v>
      </c>
      <c r="R3482" s="83">
        <f t="shared" si="4"/>
        <v>0.14</v>
      </c>
      <c r="S3482" s="83" t="b">
        <f t="shared" si="5"/>
        <v>0</v>
      </c>
      <c r="T3482" s="72"/>
      <c r="U3482" s="72"/>
      <c r="V3482" s="72"/>
      <c r="W3482" s="72"/>
      <c r="X3482" s="72"/>
      <c r="Y3482" s="72"/>
      <c r="Z3482" s="72"/>
      <c r="AA3482" s="72"/>
      <c r="AB3482" s="72"/>
      <c r="AC3482" s="72"/>
      <c r="AD3482" s="72"/>
      <c r="AE3482" s="72"/>
      <c r="AF3482" s="72"/>
      <c r="AG3482" s="72"/>
      <c r="AH3482" s="72"/>
      <c r="AI3482" s="72"/>
      <c r="AJ3482" s="72"/>
      <c r="AK3482" s="72"/>
    </row>
    <row r="3483" ht="14.25" customHeight="1">
      <c r="A3483" s="78">
        <v>3480.0</v>
      </c>
      <c r="C3483" s="78" t="str">
        <f>VLOOKUP(G3483,[1]Macrodata_CCF!$A$3:$D$55,4,FALSE)</f>
        <v>#ERROR!</v>
      </c>
      <c r="E3483" s="79" t="str">
        <f>VLOOKUP(G3483,[1]Macrodata_CCF!$A$3:$B$55,2,FALSE)</f>
        <v>#ERROR!</v>
      </c>
      <c r="F3483" s="78">
        <v>1.0</v>
      </c>
      <c r="G3483" s="80">
        <v>16.0</v>
      </c>
      <c r="H3483" s="81">
        <v>10915.0</v>
      </c>
      <c r="I3483" s="81">
        <v>420000.0</v>
      </c>
      <c r="J3483" s="81">
        <v>178640.0</v>
      </c>
      <c r="K3483" s="81">
        <v>420000.0</v>
      </c>
      <c r="L3483" s="82">
        <v>0.410000366671963</v>
      </c>
      <c r="N3483" s="83">
        <f t="shared" si="1"/>
        <v>0.4100003667</v>
      </c>
      <c r="O3483" s="83">
        <f t="shared" si="2"/>
        <v>0.4100003667</v>
      </c>
      <c r="Q3483" s="83">
        <f t="shared" si="3"/>
        <v>0.9740119048</v>
      </c>
      <c r="R3483" s="83">
        <f t="shared" si="4"/>
        <v>0.4100003667</v>
      </c>
      <c r="S3483" s="83" t="b">
        <f t="shared" si="5"/>
        <v>0</v>
      </c>
      <c r="T3483" s="72"/>
      <c r="U3483" s="72"/>
      <c r="V3483" s="72"/>
      <c r="W3483" s="72"/>
      <c r="X3483" s="72"/>
      <c r="Y3483" s="72"/>
      <c r="Z3483" s="72"/>
      <c r="AA3483" s="72"/>
      <c r="AB3483" s="72"/>
      <c r="AC3483" s="72"/>
      <c r="AD3483" s="72"/>
      <c r="AE3483" s="72"/>
      <c r="AF3483" s="72"/>
      <c r="AG3483" s="72"/>
      <c r="AH3483" s="72"/>
      <c r="AI3483" s="72"/>
      <c r="AJ3483" s="72"/>
      <c r="AK3483" s="72"/>
    </row>
    <row r="3484" ht="14.25" customHeight="1">
      <c r="A3484" s="78">
        <v>3481.0</v>
      </c>
      <c r="C3484" s="78" t="str">
        <f>VLOOKUP(G3484,[1]Macrodata_CCF!$A$3:$D$55,4,FALSE)</f>
        <v>#ERROR!</v>
      </c>
      <c r="E3484" s="79" t="str">
        <f>VLOOKUP(G3484,[1]Macrodata_CCF!$A$3:$B$55,2,FALSE)</f>
        <v>#ERROR!</v>
      </c>
      <c r="F3484" s="78">
        <v>0.0</v>
      </c>
      <c r="G3484" s="80">
        <v>23.0</v>
      </c>
      <c r="H3484" s="81">
        <v>0.0</v>
      </c>
      <c r="I3484" s="81">
        <v>600000.0</v>
      </c>
      <c r="J3484" s="81">
        <v>120000.0</v>
      </c>
      <c r="K3484" s="81">
        <v>960000.0</v>
      </c>
      <c r="L3484" s="82">
        <v>0.2</v>
      </c>
      <c r="N3484" s="83">
        <f t="shared" si="1"/>
        <v>0.2</v>
      </c>
      <c r="O3484" s="83">
        <f t="shared" si="2"/>
        <v>0.2</v>
      </c>
      <c r="Q3484" s="83">
        <f t="shared" si="3"/>
        <v>1</v>
      </c>
      <c r="R3484" s="83">
        <f t="shared" si="4"/>
        <v>0.2</v>
      </c>
      <c r="S3484" s="83" t="b">
        <f t="shared" si="5"/>
        <v>0</v>
      </c>
      <c r="T3484" s="72"/>
      <c r="U3484" s="72"/>
      <c r="V3484" s="72"/>
      <c r="W3484" s="72"/>
      <c r="X3484" s="72"/>
      <c r="Y3484" s="72"/>
      <c r="Z3484" s="72"/>
      <c r="AA3484" s="72"/>
      <c r="AB3484" s="72"/>
      <c r="AC3484" s="72"/>
      <c r="AD3484" s="72"/>
      <c r="AE3484" s="72"/>
      <c r="AF3484" s="72"/>
      <c r="AG3484" s="72"/>
      <c r="AH3484" s="72"/>
      <c r="AI3484" s="72"/>
      <c r="AJ3484" s="72"/>
      <c r="AK3484" s="72"/>
    </row>
    <row r="3485" ht="14.25" customHeight="1">
      <c r="A3485" s="78">
        <v>3482.0</v>
      </c>
      <c r="C3485" s="78" t="str">
        <f>VLOOKUP(G3485,[1]Macrodata_CCF!$A$3:$D$55,4,FALSE)</f>
        <v>#ERROR!</v>
      </c>
      <c r="E3485" s="79" t="str">
        <f>VLOOKUP(G3485,[1]Macrodata_CCF!$A$3:$B$55,2,FALSE)</f>
        <v>#ERROR!</v>
      </c>
      <c r="F3485" s="78">
        <v>1.0</v>
      </c>
      <c r="G3485" s="80">
        <v>25.0</v>
      </c>
      <c r="H3485" s="81">
        <v>363325.0</v>
      </c>
      <c r="I3485" s="81">
        <v>500000.0</v>
      </c>
      <c r="J3485" s="81">
        <v>300455.0</v>
      </c>
      <c r="K3485" s="81">
        <v>500000.0</v>
      </c>
      <c r="L3485" s="82">
        <v>-0.4599963416864825</v>
      </c>
      <c r="N3485" s="83">
        <f t="shared" si="1"/>
        <v>-0.4599963417</v>
      </c>
      <c r="O3485" s="83">
        <f t="shared" si="2"/>
        <v>0</v>
      </c>
      <c r="Q3485" s="83">
        <f t="shared" si="3"/>
        <v>0.27335</v>
      </c>
      <c r="R3485" s="83">
        <f t="shared" si="4"/>
        <v>-0.4599963417</v>
      </c>
      <c r="S3485" s="83" t="b">
        <f t="shared" si="5"/>
        <v>0</v>
      </c>
      <c r="T3485" s="72"/>
      <c r="U3485" s="72"/>
      <c r="V3485" s="72"/>
      <c r="W3485" s="72"/>
      <c r="X3485" s="72"/>
      <c r="Y3485" s="72"/>
      <c r="Z3485" s="72"/>
      <c r="AA3485" s="72"/>
      <c r="AB3485" s="72"/>
      <c r="AC3485" s="72"/>
      <c r="AD3485" s="72"/>
      <c r="AE3485" s="72"/>
      <c r="AF3485" s="72"/>
      <c r="AG3485" s="72"/>
      <c r="AH3485" s="72"/>
      <c r="AI3485" s="72"/>
      <c r="AJ3485" s="72"/>
      <c r="AK3485" s="72"/>
    </row>
    <row r="3486" ht="14.25" customHeight="1">
      <c r="A3486" s="78">
        <v>3483.0</v>
      </c>
      <c r="C3486" s="78" t="str">
        <f>VLOOKUP(G3486,[1]Macrodata_CCF!$A$3:$D$55,4,FALSE)</f>
        <v>#ERROR!</v>
      </c>
      <c r="E3486" s="79" t="str">
        <f>VLOOKUP(G3486,[1]Macrodata_CCF!$A$3:$B$55,2,FALSE)</f>
        <v>#ERROR!</v>
      </c>
      <c r="F3486" s="78">
        <v>0.0</v>
      </c>
      <c r="G3486" s="80">
        <v>24.0</v>
      </c>
      <c r="H3486" s="81">
        <v>809000.0</v>
      </c>
      <c r="I3486" s="81">
        <v>930000.0</v>
      </c>
      <c r="J3486" s="81">
        <v>829570.0</v>
      </c>
      <c r="K3486" s="81">
        <v>930000.0</v>
      </c>
      <c r="L3486" s="82">
        <v>0.17</v>
      </c>
      <c r="N3486" s="83">
        <f t="shared" si="1"/>
        <v>0.17</v>
      </c>
      <c r="O3486" s="83">
        <f t="shared" si="2"/>
        <v>0.17</v>
      </c>
      <c r="Q3486" s="83">
        <f t="shared" si="3"/>
        <v>0.1301075269</v>
      </c>
      <c r="R3486" s="83">
        <f t="shared" si="4"/>
        <v>0.17</v>
      </c>
      <c r="S3486" s="83" t="b">
        <f t="shared" si="5"/>
        <v>0</v>
      </c>
      <c r="T3486" s="72"/>
      <c r="U3486" s="72"/>
      <c r="V3486" s="72"/>
      <c r="W3486" s="72"/>
      <c r="X3486" s="72"/>
      <c r="Y3486" s="72"/>
      <c r="Z3486" s="72"/>
      <c r="AA3486" s="72"/>
      <c r="AB3486" s="72"/>
      <c r="AC3486" s="72"/>
      <c r="AD3486" s="72"/>
      <c r="AE3486" s="72"/>
      <c r="AF3486" s="72"/>
      <c r="AG3486" s="72"/>
      <c r="AH3486" s="72"/>
      <c r="AI3486" s="72"/>
      <c r="AJ3486" s="72"/>
      <c r="AK3486" s="72"/>
    </row>
    <row r="3487" ht="14.25" customHeight="1">
      <c r="A3487" s="78">
        <v>3484.0</v>
      </c>
      <c r="C3487" s="78" t="str">
        <f>VLOOKUP(G3487,[1]Macrodata_CCF!$A$3:$D$55,4,FALSE)</f>
        <v>#ERROR!</v>
      </c>
      <c r="E3487" s="79" t="str">
        <f>VLOOKUP(G3487,[1]Macrodata_CCF!$A$3:$B$55,2,FALSE)</f>
        <v>#ERROR!</v>
      </c>
      <c r="F3487" s="78">
        <v>0.0</v>
      </c>
      <c r="G3487" s="80">
        <v>2.0</v>
      </c>
      <c r="H3487" s="81">
        <v>170595.0</v>
      </c>
      <c r="I3487" s="81">
        <v>770000.0</v>
      </c>
      <c r="J3487" s="81">
        <v>92670.0</v>
      </c>
      <c r="K3487" s="81">
        <v>770000.0</v>
      </c>
      <c r="L3487" s="82">
        <v>-0.1300039205545499</v>
      </c>
      <c r="N3487" s="83">
        <f t="shared" si="1"/>
        <v>-0.1300039206</v>
      </c>
      <c r="O3487" s="83">
        <f t="shared" si="2"/>
        <v>0</v>
      </c>
      <c r="Q3487" s="83">
        <f t="shared" si="3"/>
        <v>0.7784480519</v>
      </c>
      <c r="R3487" s="83">
        <f t="shared" si="4"/>
        <v>-0.1300039206</v>
      </c>
      <c r="S3487" s="83" t="b">
        <f t="shared" si="5"/>
        <v>0</v>
      </c>
      <c r="T3487" s="72"/>
      <c r="U3487" s="72"/>
      <c r="V3487" s="72"/>
      <c r="W3487" s="72"/>
      <c r="X3487" s="72"/>
      <c r="Y3487" s="72"/>
      <c r="Z3487" s="72"/>
      <c r="AA3487" s="72"/>
      <c r="AB3487" s="72"/>
      <c r="AC3487" s="72"/>
      <c r="AD3487" s="72"/>
      <c r="AE3487" s="72"/>
      <c r="AF3487" s="72"/>
      <c r="AG3487" s="72"/>
      <c r="AH3487" s="72"/>
      <c r="AI3487" s="72"/>
      <c r="AJ3487" s="72"/>
      <c r="AK3487" s="72"/>
    </row>
    <row r="3488" ht="14.25" customHeight="1">
      <c r="A3488" s="78">
        <v>3485.0</v>
      </c>
      <c r="C3488" s="78" t="str">
        <f>VLOOKUP(G3488,[1]Macrodata_CCF!$A$3:$D$55,4,FALSE)</f>
        <v>#ERROR!</v>
      </c>
      <c r="E3488" s="79" t="str">
        <f>VLOOKUP(G3488,[1]Macrodata_CCF!$A$3:$B$55,2,FALSE)</f>
        <v>#ERROR!</v>
      </c>
      <c r="F3488" s="78">
        <v>0.0</v>
      </c>
      <c r="G3488" s="80">
        <v>24.0</v>
      </c>
      <c r="H3488" s="81">
        <v>516300.0</v>
      </c>
      <c r="I3488" s="81">
        <v>770000.0</v>
      </c>
      <c r="J3488" s="81">
        <v>554355.0</v>
      </c>
      <c r="K3488" s="81">
        <v>1463000.0</v>
      </c>
      <c r="L3488" s="82">
        <v>0.15</v>
      </c>
      <c r="N3488" s="83">
        <f t="shared" si="1"/>
        <v>0.15</v>
      </c>
      <c r="O3488" s="83">
        <f t="shared" si="2"/>
        <v>0.15</v>
      </c>
      <c r="Q3488" s="83">
        <f t="shared" si="3"/>
        <v>0.3294805195</v>
      </c>
      <c r="R3488" s="83">
        <f t="shared" si="4"/>
        <v>0.15</v>
      </c>
      <c r="S3488" s="83" t="b">
        <f t="shared" si="5"/>
        <v>0</v>
      </c>
      <c r="T3488" s="72"/>
      <c r="U3488" s="72"/>
      <c r="V3488" s="72"/>
      <c r="W3488" s="72"/>
      <c r="X3488" s="72"/>
      <c r="Y3488" s="72"/>
      <c r="Z3488" s="72"/>
      <c r="AA3488" s="72"/>
      <c r="AB3488" s="72"/>
      <c r="AC3488" s="72"/>
      <c r="AD3488" s="72"/>
      <c r="AE3488" s="72"/>
      <c r="AF3488" s="72"/>
      <c r="AG3488" s="72"/>
      <c r="AH3488" s="72"/>
      <c r="AI3488" s="72"/>
      <c r="AJ3488" s="72"/>
      <c r="AK3488" s="72"/>
    </row>
    <row r="3489" ht="14.25" customHeight="1">
      <c r="A3489" s="78">
        <v>3486.0</v>
      </c>
      <c r="C3489" s="78" t="str">
        <f>VLOOKUP(G3489,[1]Macrodata_CCF!$A$3:$D$55,4,FALSE)</f>
        <v>#ERROR!</v>
      </c>
      <c r="E3489" s="79" t="str">
        <f>VLOOKUP(G3489,[1]Macrodata_CCF!$A$3:$B$55,2,FALSE)</f>
        <v>#ERROR!</v>
      </c>
      <c r="F3489" s="78">
        <v>0.0</v>
      </c>
      <c r="G3489" s="80">
        <v>29.0</v>
      </c>
      <c r="H3489" s="81">
        <v>360195.0</v>
      </c>
      <c r="I3489" s="81">
        <v>580000.0</v>
      </c>
      <c r="J3489" s="81">
        <v>404155.0</v>
      </c>
      <c r="K3489" s="81">
        <v>928000.0</v>
      </c>
      <c r="L3489" s="82">
        <v>0.1999954505129547</v>
      </c>
      <c r="N3489" s="83">
        <f t="shared" si="1"/>
        <v>0.1999954505</v>
      </c>
      <c r="O3489" s="83">
        <f t="shared" si="2"/>
        <v>0.1999954505</v>
      </c>
      <c r="Q3489" s="83">
        <f t="shared" si="3"/>
        <v>0.3789741379</v>
      </c>
      <c r="R3489" s="83">
        <f t="shared" si="4"/>
        <v>0.1999954505</v>
      </c>
      <c r="S3489" s="83" t="b">
        <f t="shared" si="5"/>
        <v>0</v>
      </c>
      <c r="T3489" s="72"/>
      <c r="U3489" s="72"/>
      <c r="V3489" s="72"/>
      <c r="W3489" s="72"/>
      <c r="X3489" s="72"/>
      <c r="Y3489" s="72"/>
      <c r="Z3489" s="72"/>
      <c r="AA3489" s="72"/>
      <c r="AB3489" s="72"/>
      <c r="AC3489" s="72"/>
      <c r="AD3489" s="72"/>
      <c r="AE3489" s="72"/>
      <c r="AF3489" s="72"/>
      <c r="AG3489" s="72"/>
      <c r="AH3489" s="72"/>
      <c r="AI3489" s="72"/>
      <c r="AJ3489" s="72"/>
      <c r="AK3489" s="72"/>
    </row>
    <row r="3490" ht="14.25" customHeight="1">
      <c r="A3490" s="78">
        <v>3487.0</v>
      </c>
      <c r="C3490" s="78" t="str">
        <f>VLOOKUP(G3490,[1]Macrodata_CCF!$A$3:$D$55,4,FALSE)</f>
        <v>#ERROR!</v>
      </c>
      <c r="E3490" s="79" t="str">
        <f>VLOOKUP(G3490,[1]Macrodata_CCF!$A$3:$B$55,2,FALSE)</f>
        <v>#ERROR!</v>
      </c>
      <c r="F3490" s="78">
        <v>0.0</v>
      </c>
      <c r="G3490" s="80">
        <v>25.0</v>
      </c>
      <c r="H3490" s="81">
        <v>716465.0</v>
      </c>
      <c r="I3490" s="81">
        <v>1000000.0</v>
      </c>
      <c r="J3490" s="81">
        <v>764665.0</v>
      </c>
      <c r="K3490" s="81">
        <v>1900000.0</v>
      </c>
      <c r="L3490" s="82">
        <v>0.1699966494436313</v>
      </c>
      <c r="N3490" s="83">
        <f t="shared" si="1"/>
        <v>0.1699966494</v>
      </c>
      <c r="O3490" s="83">
        <f t="shared" si="2"/>
        <v>0.1699966494</v>
      </c>
      <c r="Q3490" s="83">
        <f t="shared" si="3"/>
        <v>0.283535</v>
      </c>
      <c r="R3490" s="83">
        <f t="shared" si="4"/>
        <v>0.1699966494</v>
      </c>
      <c r="S3490" s="83" t="b">
        <f t="shared" si="5"/>
        <v>0</v>
      </c>
      <c r="T3490" s="72"/>
      <c r="U3490" s="72"/>
      <c r="V3490" s="72"/>
      <c r="W3490" s="72"/>
      <c r="X3490" s="72"/>
      <c r="Y3490" s="72"/>
      <c r="Z3490" s="72"/>
      <c r="AA3490" s="72"/>
      <c r="AB3490" s="72"/>
      <c r="AC3490" s="72"/>
      <c r="AD3490" s="72"/>
      <c r="AE3490" s="72"/>
      <c r="AF3490" s="72"/>
      <c r="AG3490" s="72"/>
      <c r="AH3490" s="72"/>
      <c r="AI3490" s="72"/>
      <c r="AJ3490" s="72"/>
      <c r="AK3490" s="72"/>
    </row>
    <row r="3491" ht="14.25" customHeight="1">
      <c r="A3491" s="78">
        <v>3488.0</v>
      </c>
      <c r="C3491" s="78" t="str">
        <f>VLOOKUP(G3491,[1]Macrodata_CCF!$A$3:$D$55,4,FALSE)</f>
        <v>#ERROR!</v>
      </c>
      <c r="E3491" s="79" t="str">
        <f>VLOOKUP(G3491,[1]Macrodata_CCF!$A$3:$B$55,2,FALSE)</f>
        <v>#ERROR!</v>
      </c>
      <c r="F3491" s="78">
        <v>0.0</v>
      </c>
      <c r="G3491" s="80">
        <v>8.0</v>
      </c>
      <c r="H3491" s="81">
        <v>605000.0</v>
      </c>
      <c r="I3491" s="81">
        <v>610000.0</v>
      </c>
      <c r="J3491" s="81">
        <v>606150.0</v>
      </c>
      <c r="K3491" s="81">
        <v>610000.0</v>
      </c>
      <c r="L3491" s="82">
        <v>0.23</v>
      </c>
      <c r="N3491" s="83">
        <f t="shared" si="1"/>
        <v>0.23</v>
      </c>
      <c r="O3491" s="83">
        <f t="shared" si="2"/>
        <v>0.23</v>
      </c>
      <c r="Q3491" s="83">
        <f t="shared" si="3"/>
        <v>0.008196721311</v>
      </c>
      <c r="R3491" s="83">
        <f t="shared" si="4"/>
        <v>0.001885245902</v>
      </c>
      <c r="S3491" s="83" t="b">
        <f t="shared" si="5"/>
        <v>0</v>
      </c>
      <c r="T3491" s="72"/>
      <c r="U3491" s="72"/>
      <c r="V3491" s="72"/>
      <c r="W3491" s="72"/>
      <c r="X3491" s="72"/>
      <c r="Y3491" s="72"/>
      <c r="Z3491" s="72"/>
      <c r="AA3491" s="72"/>
      <c r="AB3491" s="72"/>
      <c r="AC3491" s="72"/>
      <c r="AD3491" s="72"/>
      <c r="AE3491" s="72"/>
      <c r="AF3491" s="72"/>
      <c r="AG3491" s="72"/>
      <c r="AH3491" s="72"/>
      <c r="AI3491" s="72"/>
      <c r="AJ3491" s="72"/>
      <c r="AK3491" s="72"/>
    </row>
    <row r="3492" ht="14.25" customHeight="1">
      <c r="A3492" s="78">
        <v>3489.0</v>
      </c>
      <c r="C3492" s="78" t="str">
        <f>VLOOKUP(G3492,[1]Macrodata_CCF!$A$3:$D$55,4,FALSE)</f>
        <v>#ERROR!</v>
      </c>
      <c r="E3492" s="79" t="str">
        <f>VLOOKUP(G3492,[1]Macrodata_CCF!$A$3:$B$55,2,FALSE)</f>
        <v>#ERROR!</v>
      </c>
      <c r="F3492" s="78">
        <v>0.0</v>
      </c>
      <c r="G3492" s="80">
        <v>27.0</v>
      </c>
      <c r="H3492" s="81">
        <v>368135.0</v>
      </c>
      <c r="I3492" s="81">
        <v>400000.0</v>
      </c>
      <c r="J3492" s="81">
        <v>373550.0</v>
      </c>
      <c r="K3492" s="81">
        <v>400000.0</v>
      </c>
      <c r="L3492" s="82">
        <v>0.1699356660913228</v>
      </c>
      <c r="N3492" s="83">
        <f t="shared" si="1"/>
        <v>0.1699356661</v>
      </c>
      <c r="O3492" s="83">
        <f t="shared" si="2"/>
        <v>0.1699356661</v>
      </c>
      <c r="Q3492" s="83">
        <f t="shared" si="3"/>
        <v>0.0796625</v>
      </c>
      <c r="R3492" s="83">
        <f t="shared" si="4"/>
        <v>0.0135375</v>
      </c>
      <c r="S3492" s="83" t="b">
        <f t="shared" si="5"/>
        <v>0</v>
      </c>
      <c r="T3492" s="72"/>
      <c r="U3492" s="72"/>
      <c r="V3492" s="72"/>
      <c r="W3492" s="72"/>
      <c r="X3492" s="72"/>
      <c r="Y3492" s="72"/>
      <c r="Z3492" s="72"/>
      <c r="AA3492" s="72"/>
      <c r="AB3492" s="72"/>
      <c r="AC3492" s="72"/>
      <c r="AD3492" s="72"/>
      <c r="AE3492" s="72"/>
      <c r="AF3492" s="72"/>
      <c r="AG3492" s="72"/>
      <c r="AH3492" s="72"/>
      <c r="AI3492" s="72"/>
      <c r="AJ3492" s="72"/>
      <c r="AK3492" s="72"/>
    </row>
    <row r="3493" ht="14.25" customHeight="1">
      <c r="A3493" s="78">
        <v>3490.0</v>
      </c>
      <c r="C3493" s="78" t="str">
        <f>VLOOKUP(G3493,[1]Macrodata_CCF!$A$3:$D$55,4,FALSE)</f>
        <v>#ERROR!</v>
      </c>
      <c r="E3493" s="79" t="str">
        <f>VLOOKUP(G3493,[1]Macrodata_CCF!$A$3:$B$55,2,FALSE)</f>
        <v>#ERROR!</v>
      </c>
      <c r="F3493" s="78">
        <v>0.0</v>
      </c>
      <c r="G3493" s="80">
        <v>18.0</v>
      </c>
      <c r="H3493" s="81">
        <v>211870.0</v>
      </c>
      <c r="I3493" s="81">
        <v>300000.0</v>
      </c>
      <c r="J3493" s="81">
        <v>225090.0</v>
      </c>
      <c r="K3493" s="81">
        <v>300000.0</v>
      </c>
      <c r="L3493" s="82">
        <v>0.1500056734369681</v>
      </c>
      <c r="N3493" s="83">
        <f t="shared" si="1"/>
        <v>0.1500056734</v>
      </c>
      <c r="O3493" s="83">
        <f t="shared" si="2"/>
        <v>0.1500056734</v>
      </c>
      <c r="Q3493" s="83">
        <f t="shared" si="3"/>
        <v>0.2937666667</v>
      </c>
      <c r="R3493" s="83">
        <f t="shared" si="4"/>
        <v>0.1500056734</v>
      </c>
      <c r="S3493" s="83" t="b">
        <f t="shared" si="5"/>
        <v>0</v>
      </c>
      <c r="T3493" s="72"/>
      <c r="U3493" s="72"/>
      <c r="V3493" s="72"/>
      <c r="W3493" s="72"/>
      <c r="X3493" s="72"/>
      <c r="Y3493" s="72"/>
      <c r="Z3493" s="72"/>
      <c r="AA3493" s="72"/>
      <c r="AB3493" s="72"/>
      <c r="AC3493" s="72"/>
      <c r="AD3493" s="72"/>
      <c r="AE3493" s="72"/>
      <c r="AF3493" s="72"/>
      <c r="AG3493" s="72"/>
      <c r="AH3493" s="72"/>
      <c r="AI3493" s="72"/>
      <c r="AJ3493" s="72"/>
      <c r="AK3493" s="72"/>
    </row>
    <row r="3494" ht="14.25" customHeight="1">
      <c r="A3494" s="78">
        <v>3491.0</v>
      </c>
      <c r="C3494" s="78" t="str">
        <f>VLOOKUP(G3494,[1]Macrodata_CCF!$A$3:$D$55,4,FALSE)</f>
        <v>#ERROR!</v>
      </c>
      <c r="E3494" s="79" t="str">
        <f>VLOOKUP(G3494,[1]Macrodata_CCF!$A$3:$B$55,2,FALSE)</f>
        <v>#ERROR!</v>
      </c>
      <c r="F3494" s="78">
        <v>1.0</v>
      </c>
      <c r="G3494" s="80">
        <v>28.0</v>
      </c>
      <c r="H3494" s="81">
        <v>245455.0</v>
      </c>
      <c r="I3494" s="81">
        <v>420000.0</v>
      </c>
      <c r="J3494" s="81">
        <v>196580.0</v>
      </c>
      <c r="K3494" s="81">
        <v>420000.0</v>
      </c>
      <c r="L3494" s="82">
        <v>-0.2800137500358074</v>
      </c>
      <c r="N3494" s="83">
        <f t="shared" si="1"/>
        <v>-0.28001375</v>
      </c>
      <c r="O3494" s="83">
        <f t="shared" si="2"/>
        <v>0</v>
      </c>
      <c r="Q3494" s="83">
        <f t="shared" si="3"/>
        <v>0.4155833333</v>
      </c>
      <c r="R3494" s="83">
        <f t="shared" si="4"/>
        <v>-0.28001375</v>
      </c>
      <c r="S3494" s="83" t="b">
        <f t="shared" si="5"/>
        <v>0</v>
      </c>
      <c r="T3494" s="72"/>
      <c r="U3494" s="72"/>
      <c r="V3494" s="72"/>
      <c r="W3494" s="72"/>
      <c r="X3494" s="72"/>
      <c r="Y3494" s="72"/>
      <c r="Z3494" s="72"/>
      <c r="AA3494" s="72"/>
      <c r="AB3494" s="72"/>
      <c r="AC3494" s="72"/>
      <c r="AD3494" s="72"/>
      <c r="AE3494" s="72"/>
      <c r="AF3494" s="72"/>
      <c r="AG3494" s="72"/>
      <c r="AH3494" s="72"/>
      <c r="AI3494" s="72"/>
      <c r="AJ3494" s="72"/>
      <c r="AK3494" s="72"/>
    </row>
    <row r="3495" ht="14.25" customHeight="1">
      <c r="A3495" s="78">
        <v>3492.0</v>
      </c>
      <c r="C3495" s="78" t="str">
        <f>VLOOKUP(G3495,[1]Macrodata_CCF!$A$3:$D$55,4,FALSE)</f>
        <v>#ERROR!</v>
      </c>
      <c r="E3495" s="79" t="str">
        <f>VLOOKUP(G3495,[1]Macrodata_CCF!$A$3:$B$55,2,FALSE)</f>
        <v>#ERROR!</v>
      </c>
      <c r="F3495" s="78">
        <v>0.0</v>
      </c>
      <c r="G3495" s="80">
        <v>34.0</v>
      </c>
      <c r="H3495" s="81">
        <v>0.0</v>
      </c>
      <c r="I3495" s="81">
        <v>440000.0</v>
      </c>
      <c r="J3495" s="81">
        <v>57200.0</v>
      </c>
      <c r="K3495" s="81">
        <v>704000.0</v>
      </c>
      <c r="L3495" s="82">
        <v>0.13</v>
      </c>
      <c r="N3495" s="83">
        <f t="shared" si="1"/>
        <v>0.13</v>
      </c>
      <c r="O3495" s="83">
        <f t="shared" si="2"/>
        <v>0.13</v>
      </c>
      <c r="Q3495" s="83">
        <f t="shared" si="3"/>
        <v>1</v>
      </c>
      <c r="R3495" s="83">
        <f t="shared" si="4"/>
        <v>0.13</v>
      </c>
      <c r="S3495" s="83" t="b">
        <f t="shared" si="5"/>
        <v>0</v>
      </c>
      <c r="T3495" s="72"/>
      <c r="U3495" s="72"/>
      <c r="V3495" s="72"/>
      <c r="W3495" s="72"/>
      <c r="X3495" s="72"/>
      <c r="Y3495" s="72"/>
      <c r="Z3495" s="72"/>
      <c r="AA3495" s="72"/>
      <c r="AB3495" s="72"/>
      <c r="AC3495" s="72"/>
      <c r="AD3495" s="72"/>
      <c r="AE3495" s="72"/>
      <c r="AF3495" s="72"/>
      <c r="AG3495" s="72"/>
      <c r="AH3495" s="72"/>
      <c r="AI3495" s="72"/>
      <c r="AJ3495" s="72"/>
      <c r="AK3495" s="72"/>
    </row>
    <row r="3496" ht="14.25" customHeight="1">
      <c r="A3496" s="78">
        <v>3493.0</v>
      </c>
      <c r="C3496" s="78" t="str">
        <f>VLOOKUP(G3496,[1]Macrodata_CCF!$A$3:$D$55,4,FALSE)</f>
        <v>#ERROR!</v>
      </c>
      <c r="E3496" s="79" t="str">
        <f>VLOOKUP(G3496,[1]Macrodata_CCF!$A$3:$B$55,2,FALSE)</f>
        <v>#ERROR!</v>
      </c>
      <c r="F3496" s="78">
        <v>0.0</v>
      </c>
      <c r="G3496" s="80">
        <v>27.0</v>
      </c>
      <c r="H3496" s="81">
        <v>9215.0</v>
      </c>
      <c r="I3496" s="81">
        <v>10000.0</v>
      </c>
      <c r="J3496" s="81">
        <v>9355.0</v>
      </c>
      <c r="K3496" s="81">
        <v>14000.0</v>
      </c>
      <c r="L3496" s="82">
        <v>0.178343949044586</v>
      </c>
      <c r="N3496" s="83">
        <f t="shared" si="1"/>
        <v>0.178343949</v>
      </c>
      <c r="O3496" s="83">
        <f t="shared" si="2"/>
        <v>0.178343949</v>
      </c>
      <c r="Q3496" s="83">
        <f t="shared" si="3"/>
        <v>0.0785</v>
      </c>
      <c r="R3496" s="83">
        <f t="shared" si="4"/>
        <v>0.014</v>
      </c>
      <c r="S3496" s="83" t="b">
        <f t="shared" si="5"/>
        <v>0</v>
      </c>
      <c r="T3496" s="72"/>
      <c r="U3496" s="72"/>
      <c r="V3496" s="72"/>
      <c r="W3496" s="72"/>
      <c r="X3496" s="72"/>
      <c r="Y3496" s="72"/>
      <c r="Z3496" s="72"/>
      <c r="AA3496" s="72"/>
      <c r="AB3496" s="72"/>
      <c r="AC3496" s="72"/>
      <c r="AD3496" s="72"/>
      <c r="AE3496" s="72"/>
      <c r="AF3496" s="72"/>
      <c r="AG3496" s="72"/>
      <c r="AH3496" s="72"/>
      <c r="AI3496" s="72"/>
      <c r="AJ3496" s="72"/>
      <c r="AK3496" s="72"/>
    </row>
    <row r="3497" ht="14.25" customHeight="1">
      <c r="A3497" s="78">
        <v>3494.0</v>
      </c>
      <c r="C3497" s="78" t="str">
        <f>VLOOKUP(G3497,[1]Macrodata_CCF!$A$3:$D$55,4,FALSE)</f>
        <v>#ERROR!</v>
      </c>
      <c r="E3497" s="79" t="str">
        <f>VLOOKUP(G3497,[1]Macrodata_CCF!$A$3:$B$55,2,FALSE)</f>
        <v>#ERROR!</v>
      </c>
      <c r="F3497" s="78">
        <v>0.0</v>
      </c>
      <c r="G3497" s="80">
        <v>18.0</v>
      </c>
      <c r="H3497" s="81">
        <v>495475.0</v>
      </c>
      <c r="I3497" s="81">
        <v>790000.0</v>
      </c>
      <c r="J3497" s="81">
        <v>548490.0</v>
      </c>
      <c r="K3497" s="81">
        <v>790000.0</v>
      </c>
      <c r="L3497" s="82">
        <v>0.1800016976487565</v>
      </c>
      <c r="N3497" s="83">
        <f t="shared" si="1"/>
        <v>0.1800016976</v>
      </c>
      <c r="O3497" s="83">
        <f t="shared" si="2"/>
        <v>0.1800016976</v>
      </c>
      <c r="Q3497" s="83">
        <f t="shared" si="3"/>
        <v>0.3728164557</v>
      </c>
      <c r="R3497" s="83">
        <f t="shared" si="4"/>
        <v>0.1800016976</v>
      </c>
      <c r="S3497" s="83" t="b">
        <f t="shared" si="5"/>
        <v>0</v>
      </c>
      <c r="T3497" s="72"/>
      <c r="U3497" s="72"/>
      <c r="V3497" s="72"/>
      <c r="W3497" s="72"/>
      <c r="X3497" s="72"/>
      <c r="Y3497" s="72"/>
      <c r="Z3497" s="72"/>
      <c r="AA3497" s="72"/>
      <c r="AB3497" s="72"/>
      <c r="AC3497" s="72"/>
      <c r="AD3497" s="72"/>
      <c r="AE3497" s="72"/>
      <c r="AF3497" s="72"/>
      <c r="AG3497" s="72"/>
      <c r="AH3497" s="72"/>
      <c r="AI3497" s="72"/>
      <c r="AJ3497" s="72"/>
      <c r="AK3497" s="72"/>
    </row>
    <row r="3498" ht="14.25" customHeight="1">
      <c r="A3498" s="78">
        <v>3495.0</v>
      </c>
      <c r="C3498" s="78" t="str">
        <f>VLOOKUP(G3498,[1]Macrodata_CCF!$A$3:$D$55,4,FALSE)</f>
        <v>#ERROR!</v>
      </c>
      <c r="E3498" s="79" t="str">
        <f>VLOOKUP(G3498,[1]Macrodata_CCF!$A$3:$B$55,2,FALSE)</f>
        <v>#ERROR!</v>
      </c>
      <c r="F3498" s="78">
        <v>0.0</v>
      </c>
      <c r="G3498" s="80">
        <v>46.0</v>
      </c>
      <c r="H3498" s="81">
        <v>29745.0</v>
      </c>
      <c r="I3498" s="81">
        <v>50000.0</v>
      </c>
      <c r="J3498" s="81">
        <v>33795.0</v>
      </c>
      <c r="K3498" s="81">
        <v>50000.0</v>
      </c>
      <c r="L3498" s="82">
        <v>0.1999506294742039</v>
      </c>
      <c r="N3498" s="83">
        <f t="shared" si="1"/>
        <v>0.1999506295</v>
      </c>
      <c r="O3498" s="83">
        <f t="shared" si="2"/>
        <v>0.1999506295</v>
      </c>
      <c r="Q3498" s="83">
        <f t="shared" si="3"/>
        <v>0.4051</v>
      </c>
      <c r="R3498" s="83">
        <f t="shared" si="4"/>
        <v>0.1999506295</v>
      </c>
      <c r="S3498" s="83" t="b">
        <f t="shared" si="5"/>
        <v>0</v>
      </c>
      <c r="T3498" s="72"/>
      <c r="U3498" s="72"/>
      <c r="V3498" s="72"/>
      <c r="W3498" s="72"/>
      <c r="X3498" s="72"/>
      <c r="Y3498" s="72"/>
      <c r="Z3498" s="72"/>
      <c r="AA3498" s="72"/>
      <c r="AB3498" s="72"/>
      <c r="AC3498" s="72"/>
      <c r="AD3498" s="72"/>
      <c r="AE3498" s="72"/>
      <c r="AF3498" s="72"/>
      <c r="AG3498" s="72"/>
      <c r="AH3498" s="72"/>
      <c r="AI3498" s="72"/>
      <c r="AJ3498" s="72"/>
      <c r="AK3498" s="72"/>
    </row>
    <row r="3499" ht="14.25" customHeight="1">
      <c r="A3499" s="78">
        <v>3496.0</v>
      </c>
      <c r="C3499" s="78" t="str">
        <f>VLOOKUP(G3499,[1]Macrodata_CCF!$A$3:$D$55,4,FALSE)</f>
        <v>#ERROR!</v>
      </c>
      <c r="E3499" s="79" t="str">
        <f>VLOOKUP(G3499,[1]Macrodata_CCF!$A$3:$B$55,2,FALSE)</f>
        <v>#ERROR!</v>
      </c>
      <c r="F3499" s="78">
        <v>0.0</v>
      </c>
      <c r="G3499" s="80">
        <v>34.0</v>
      </c>
      <c r="H3499" s="81">
        <v>20945.0</v>
      </c>
      <c r="I3499" s="81">
        <v>170000.0</v>
      </c>
      <c r="J3499" s="81">
        <v>32870.0</v>
      </c>
      <c r="K3499" s="81">
        <v>272000.0</v>
      </c>
      <c r="L3499" s="82">
        <v>0.08000402535976653</v>
      </c>
      <c r="N3499" s="83">
        <f t="shared" si="1"/>
        <v>0.08000402536</v>
      </c>
      <c r="O3499" s="83">
        <f t="shared" si="2"/>
        <v>0.08000402536</v>
      </c>
      <c r="Q3499" s="83">
        <f t="shared" si="3"/>
        <v>0.8767941176</v>
      </c>
      <c r="R3499" s="83">
        <f t="shared" si="4"/>
        <v>0.08000402536</v>
      </c>
      <c r="S3499" s="83" t="b">
        <f t="shared" si="5"/>
        <v>0</v>
      </c>
      <c r="T3499" s="72"/>
      <c r="U3499" s="72"/>
      <c r="V3499" s="72"/>
      <c r="W3499" s="72"/>
      <c r="X3499" s="72"/>
      <c r="Y3499" s="72"/>
      <c r="Z3499" s="72"/>
      <c r="AA3499" s="72"/>
      <c r="AB3499" s="72"/>
      <c r="AC3499" s="72"/>
      <c r="AD3499" s="72"/>
      <c r="AE3499" s="72"/>
      <c r="AF3499" s="72"/>
      <c r="AG3499" s="72"/>
      <c r="AH3499" s="72"/>
      <c r="AI3499" s="72"/>
      <c r="AJ3499" s="72"/>
      <c r="AK3499" s="72"/>
    </row>
    <row r="3500" ht="14.25" customHeight="1">
      <c r="A3500" s="78">
        <v>3497.0</v>
      </c>
      <c r="C3500" s="78" t="str">
        <f>VLOOKUP(G3500,[1]Macrodata_CCF!$A$3:$D$55,4,FALSE)</f>
        <v>#ERROR!</v>
      </c>
      <c r="E3500" s="79" t="str">
        <f>VLOOKUP(G3500,[1]Macrodata_CCF!$A$3:$B$55,2,FALSE)</f>
        <v>#ERROR!</v>
      </c>
      <c r="F3500" s="78">
        <v>0.0</v>
      </c>
      <c r="G3500" s="80">
        <v>31.0</v>
      </c>
      <c r="H3500" s="81">
        <v>111415.0</v>
      </c>
      <c r="I3500" s="81">
        <v>250000.0</v>
      </c>
      <c r="J3500" s="81">
        <v>100330.0</v>
      </c>
      <c r="K3500" s="81">
        <v>325000.0</v>
      </c>
      <c r="L3500" s="82">
        <v>-0.07998701158133997</v>
      </c>
      <c r="N3500" s="83">
        <f t="shared" si="1"/>
        <v>-0.07998701158</v>
      </c>
      <c r="O3500" s="83">
        <f t="shared" si="2"/>
        <v>0</v>
      </c>
      <c r="Q3500" s="83">
        <f t="shared" si="3"/>
        <v>0.55434</v>
      </c>
      <c r="R3500" s="83">
        <f t="shared" si="4"/>
        <v>-0.07998701158</v>
      </c>
      <c r="S3500" s="83" t="b">
        <f t="shared" si="5"/>
        <v>0</v>
      </c>
      <c r="T3500" s="72"/>
      <c r="U3500" s="72"/>
      <c r="V3500" s="72"/>
      <c r="W3500" s="72"/>
      <c r="X3500" s="72"/>
      <c r="Y3500" s="72"/>
      <c r="Z3500" s="72"/>
      <c r="AA3500" s="72"/>
      <c r="AB3500" s="72"/>
      <c r="AC3500" s="72"/>
      <c r="AD3500" s="72"/>
      <c r="AE3500" s="72"/>
      <c r="AF3500" s="72"/>
      <c r="AG3500" s="72"/>
      <c r="AH3500" s="72"/>
      <c r="AI3500" s="72"/>
      <c r="AJ3500" s="72"/>
      <c r="AK3500" s="72"/>
    </row>
    <row r="3501" ht="14.25" customHeight="1">
      <c r="A3501" s="78">
        <v>3498.0</v>
      </c>
      <c r="C3501" s="78" t="str">
        <f>VLOOKUP(G3501,[1]Macrodata_CCF!$A$3:$D$55,4,FALSE)</f>
        <v>#ERROR!</v>
      </c>
      <c r="E3501" s="79" t="str">
        <f>VLOOKUP(G3501,[1]Macrodata_CCF!$A$3:$B$55,2,FALSE)</f>
        <v>#ERROR!</v>
      </c>
      <c r="F3501" s="78">
        <v>0.0</v>
      </c>
      <c r="G3501" s="80">
        <v>38.0</v>
      </c>
      <c r="H3501" s="81">
        <v>603360.0</v>
      </c>
      <c r="I3501" s="81">
        <v>870000.0</v>
      </c>
      <c r="J3501" s="81">
        <v>619360.0</v>
      </c>
      <c r="K3501" s="81">
        <v>870000.0</v>
      </c>
      <c r="L3501" s="82">
        <v>0.06000600060006001</v>
      </c>
      <c r="N3501" s="83">
        <f t="shared" si="1"/>
        <v>0.0600060006</v>
      </c>
      <c r="O3501" s="83">
        <f t="shared" si="2"/>
        <v>0.0600060006</v>
      </c>
      <c r="Q3501" s="83">
        <f t="shared" si="3"/>
        <v>0.3064827586</v>
      </c>
      <c r="R3501" s="83">
        <f t="shared" si="4"/>
        <v>0.0600060006</v>
      </c>
      <c r="S3501" s="83" t="b">
        <f t="shared" si="5"/>
        <v>0</v>
      </c>
      <c r="T3501" s="72"/>
      <c r="U3501" s="72"/>
      <c r="V3501" s="72"/>
      <c r="W3501" s="72"/>
      <c r="X3501" s="72"/>
      <c r="Y3501" s="72"/>
      <c r="Z3501" s="72"/>
      <c r="AA3501" s="72"/>
      <c r="AB3501" s="72"/>
      <c r="AC3501" s="72"/>
      <c r="AD3501" s="72"/>
      <c r="AE3501" s="72"/>
      <c r="AF3501" s="72"/>
      <c r="AG3501" s="72"/>
      <c r="AH3501" s="72"/>
      <c r="AI3501" s="72"/>
      <c r="AJ3501" s="72"/>
      <c r="AK3501" s="72"/>
    </row>
    <row r="3502" ht="14.25" customHeight="1">
      <c r="A3502" s="78">
        <v>3499.0</v>
      </c>
      <c r="C3502" s="78" t="str">
        <f>VLOOKUP(G3502,[1]Macrodata_CCF!$A$3:$D$55,4,FALSE)</f>
        <v>#ERROR!</v>
      </c>
      <c r="E3502" s="79" t="str">
        <f>VLOOKUP(G3502,[1]Macrodata_CCF!$A$3:$B$55,2,FALSE)</f>
        <v>#ERROR!</v>
      </c>
      <c r="F3502" s="78">
        <v>0.0</v>
      </c>
      <c r="G3502" s="80">
        <v>51.0</v>
      </c>
      <c r="H3502" s="81">
        <v>322115.0</v>
      </c>
      <c r="I3502" s="81">
        <v>560000.0</v>
      </c>
      <c r="J3502" s="81">
        <v>341145.0</v>
      </c>
      <c r="K3502" s="81">
        <v>560000.0</v>
      </c>
      <c r="L3502" s="82">
        <v>0.07999663703049793</v>
      </c>
      <c r="N3502" s="83">
        <f t="shared" si="1"/>
        <v>0.07999663703</v>
      </c>
      <c r="O3502" s="83">
        <f t="shared" si="2"/>
        <v>0.07999663703</v>
      </c>
      <c r="Q3502" s="83">
        <f t="shared" si="3"/>
        <v>0.4247946429</v>
      </c>
      <c r="R3502" s="83">
        <f t="shared" si="4"/>
        <v>0.07999663703</v>
      </c>
      <c r="S3502" s="83" t="b">
        <f t="shared" si="5"/>
        <v>0</v>
      </c>
      <c r="T3502" s="72"/>
      <c r="U3502" s="72"/>
      <c r="V3502" s="72"/>
      <c r="W3502" s="72"/>
      <c r="X3502" s="72"/>
      <c r="Y3502" s="72"/>
      <c r="Z3502" s="72"/>
      <c r="AA3502" s="72"/>
      <c r="AB3502" s="72"/>
      <c r="AC3502" s="72"/>
      <c r="AD3502" s="72"/>
      <c r="AE3502" s="72"/>
      <c r="AF3502" s="72"/>
      <c r="AG3502" s="72"/>
      <c r="AH3502" s="72"/>
      <c r="AI3502" s="72"/>
      <c r="AJ3502" s="72"/>
      <c r="AK3502" s="72"/>
    </row>
    <row r="3503" ht="14.25" customHeight="1">
      <c r="A3503" s="78">
        <v>3500.0</v>
      </c>
      <c r="C3503" s="78" t="str">
        <f>VLOOKUP(G3503,[1]Macrodata_CCF!$A$3:$D$55,4,FALSE)</f>
        <v>#ERROR!</v>
      </c>
      <c r="E3503" s="79" t="str">
        <f>VLOOKUP(G3503,[1]Macrodata_CCF!$A$3:$B$55,2,FALSE)</f>
        <v>#ERROR!</v>
      </c>
      <c r="F3503" s="78">
        <v>0.0</v>
      </c>
      <c r="G3503" s="80">
        <v>9.0</v>
      </c>
      <c r="H3503" s="81">
        <v>153145.0</v>
      </c>
      <c r="I3503" s="81">
        <v>400000.0</v>
      </c>
      <c r="J3503" s="81">
        <v>204985.0</v>
      </c>
      <c r="K3503" s="81">
        <v>760000.0</v>
      </c>
      <c r="L3503" s="82">
        <v>0.2100018229324907</v>
      </c>
      <c r="N3503" s="83">
        <f t="shared" si="1"/>
        <v>0.2100018229</v>
      </c>
      <c r="O3503" s="83">
        <f t="shared" si="2"/>
        <v>0.2100018229</v>
      </c>
      <c r="Q3503" s="83">
        <f t="shared" si="3"/>
        <v>0.6171375</v>
      </c>
      <c r="R3503" s="83">
        <f t="shared" si="4"/>
        <v>0.2100018229</v>
      </c>
      <c r="S3503" s="83" t="b">
        <f t="shared" si="5"/>
        <v>0</v>
      </c>
      <c r="T3503" s="72"/>
      <c r="U3503" s="72"/>
      <c r="V3503" s="72"/>
      <c r="W3503" s="72"/>
      <c r="X3503" s="72"/>
      <c r="Y3503" s="72"/>
      <c r="Z3503" s="72"/>
      <c r="AA3503" s="72"/>
      <c r="AB3503" s="72"/>
      <c r="AC3503" s="72"/>
      <c r="AD3503" s="72"/>
      <c r="AE3503" s="72"/>
      <c r="AF3503" s="72"/>
      <c r="AG3503" s="72"/>
      <c r="AH3503" s="72"/>
      <c r="AI3503" s="72"/>
      <c r="AJ3503" s="72"/>
      <c r="AK3503" s="72"/>
    </row>
    <row r="3504" ht="14.25" customHeight="1">
      <c r="A3504" s="78">
        <v>3501.0</v>
      </c>
      <c r="C3504" s="78" t="str">
        <f>VLOOKUP(G3504,[1]Macrodata_CCF!$A$3:$D$55,4,FALSE)</f>
        <v>#ERROR!</v>
      </c>
      <c r="E3504" s="79" t="str">
        <f>VLOOKUP(G3504,[1]Macrodata_CCF!$A$3:$B$55,2,FALSE)</f>
        <v>#ERROR!</v>
      </c>
      <c r="F3504" s="78">
        <v>0.0</v>
      </c>
      <c r="G3504" s="80">
        <v>23.0</v>
      </c>
      <c r="H3504" s="81">
        <v>0.0</v>
      </c>
      <c r="I3504" s="81">
        <v>10000.0</v>
      </c>
      <c r="J3504" s="81">
        <v>1500.0</v>
      </c>
      <c r="K3504" s="81">
        <v>10000.0</v>
      </c>
      <c r="L3504" s="82">
        <v>0.15</v>
      </c>
      <c r="N3504" s="83">
        <f t="shared" si="1"/>
        <v>0.15</v>
      </c>
      <c r="O3504" s="83">
        <f t="shared" si="2"/>
        <v>0.15</v>
      </c>
      <c r="Q3504" s="83">
        <f t="shared" si="3"/>
        <v>1</v>
      </c>
      <c r="R3504" s="83">
        <f t="shared" si="4"/>
        <v>0.15</v>
      </c>
      <c r="S3504" s="83" t="b">
        <f t="shared" si="5"/>
        <v>0</v>
      </c>
      <c r="T3504" s="72"/>
      <c r="U3504" s="72"/>
      <c r="V3504" s="72"/>
      <c r="W3504" s="72"/>
      <c r="X3504" s="72"/>
      <c r="Y3504" s="72"/>
      <c r="Z3504" s="72"/>
      <c r="AA3504" s="72"/>
      <c r="AB3504" s="72"/>
      <c r="AC3504" s="72"/>
      <c r="AD3504" s="72"/>
      <c r="AE3504" s="72"/>
      <c r="AF3504" s="72"/>
      <c r="AG3504" s="72"/>
      <c r="AH3504" s="72"/>
      <c r="AI3504" s="72"/>
      <c r="AJ3504" s="72"/>
      <c r="AK3504" s="72"/>
    </row>
    <row r="3505" ht="14.25" customHeight="1">
      <c r="A3505" s="78">
        <v>3502.0</v>
      </c>
      <c r="C3505" s="78" t="str">
        <f>VLOOKUP(G3505,[1]Macrodata_CCF!$A$3:$D$55,4,FALSE)</f>
        <v>#ERROR!</v>
      </c>
      <c r="E3505" s="79" t="str">
        <f>VLOOKUP(G3505,[1]Macrodata_CCF!$A$3:$B$55,2,FALSE)</f>
        <v>#ERROR!</v>
      </c>
      <c r="F3505" s="78">
        <v>0.0</v>
      </c>
      <c r="G3505" s="80">
        <v>7.0</v>
      </c>
      <c r="H3505" s="81">
        <v>69910.0</v>
      </c>
      <c r="I3505" s="81">
        <v>490000.0</v>
      </c>
      <c r="J3505" s="81">
        <v>221140.0</v>
      </c>
      <c r="K3505" s="81">
        <v>490000.0</v>
      </c>
      <c r="L3505" s="82">
        <v>0.3599942869385132</v>
      </c>
      <c r="N3505" s="83">
        <f t="shared" si="1"/>
        <v>0.3599942869</v>
      </c>
      <c r="O3505" s="83">
        <f t="shared" si="2"/>
        <v>0.3599942869</v>
      </c>
      <c r="Q3505" s="83">
        <f t="shared" si="3"/>
        <v>0.8573265306</v>
      </c>
      <c r="R3505" s="83">
        <f t="shared" si="4"/>
        <v>0.3599942869</v>
      </c>
      <c r="S3505" s="83" t="b">
        <f t="shared" si="5"/>
        <v>0</v>
      </c>
      <c r="T3505" s="72"/>
      <c r="U3505" s="72"/>
      <c r="V3505" s="72"/>
      <c r="W3505" s="72"/>
      <c r="X3505" s="72"/>
      <c r="Y3505" s="72"/>
      <c r="Z3505" s="72"/>
      <c r="AA3505" s="72"/>
      <c r="AB3505" s="72"/>
      <c r="AC3505" s="72"/>
      <c r="AD3505" s="72"/>
      <c r="AE3505" s="72"/>
      <c r="AF3505" s="72"/>
      <c r="AG3505" s="72"/>
      <c r="AH3505" s="72"/>
      <c r="AI3505" s="72"/>
      <c r="AJ3505" s="72"/>
      <c r="AK3505" s="72"/>
    </row>
    <row r="3506" ht="14.25" customHeight="1">
      <c r="A3506" s="78">
        <v>3503.0</v>
      </c>
      <c r="C3506" s="78" t="str">
        <f>VLOOKUP(G3506,[1]Macrodata_CCF!$A$3:$D$55,4,FALSE)</f>
        <v>#ERROR!</v>
      </c>
      <c r="E3506" s="79" t="str">
        <f>VLOOKUP(G3506,[1]Macrodata_CCF!$A$3:$B$55,2,FALSE)</f>
        <v>#ERROR!</v>
      </c>
      <c r="F3506" s="78">
        <v>0.0</v>
      </c>
      <c r="G3506" s="80">
        <v>15.0</v>
      </c>
      <c r="H3506" s="81">
        <v>381865.0</v>
      </c>
      <c r="I3506" s="81">
        <v>390000.0</v>
      </c>
      <c r="J3506" s="81">
        <v>383005.0</v>
      </c>
      <c r="K3506" s="81">
        <v>390000.0</v>
      </c>
      <c r="L3506" s="82">
        <v>0.1401352181929932</v>
      </c>
      <c r="N3506" s="83">
        <f t="shared" si="1"/>
        <v>0.1401352182</v>
      </c>
      <c r="O3506" s="83">
        <f t="shared" si="2"/>
        <v>0.1401352182</v>
      </c>
      <c r="Q3506" s="83">
        <f t="shared" si="3"/>
        <v>0.02085897436</v>
      </c>
      <c r="R3506" s="83">
        <f t="shared" si="4"/>
        <v>0.002923076923</v>
      </c>
      <c r="S3506" s="83" t="b">
        <f t="shared" si="5"/>
        <v>0</v>
      </c>
      <c r="T3506" s="72"/>
      <c r="U3506" s="72"/>
      <c r="V3506" s="72"/>
      <c r="W3506" s="72"/>
      <c r="X3506" s="72"/>
      <c r="Y3506" s="72"/>
      <c r="Z3506" s="72"/>
      <c r="AA3506" s="72"/>
      <c r="AB3506" s="72"/>
      <c r="AC3506" s="72"/>
      <c r="AD3506" s="72"/>
      <c r="AE3506" s="72"/>
      <c r="AF3506" s="72"/>
      <c r="AG3506" s="72"/>
      <c r="AH3506" s="72"/>
      <c r="AI3506" s="72"/>
      <c r="AJ3506" s="72"/>
      <c r="AK3506" s="72"/>
    </row>
    <row r="3507" ht="14.25" customHeight="1">
      <c r="A3507" s="78">
        <v>3504.0</v>
      </c>
      <c r="C3507" s="78" t="str">
        <f>VLOOKUP(G3507,[1]Macrodata_CCF!$A$3:$D$55,4,FALSE)</f>
        <v>#ERROR!</v>
      </c>
      <c r="E3507" s="79" t="str">
        <f>VLOOKUP(G3507,[1]Macrodata_CCF!$A$3:$B$55,2,FALSE)</f>
        <v>#ERROR!</v>
      </c>
      <c r="F3507" s="78">
        <v>0.0</v>
      </c>
      <c r="G3507" s="80">
        <v>1.0</v>
      </c>
      <c r="H3507" s="81">
        <v>63965.0</v>
      </c>
      <c r="I3507" s="81">
        <v>100000.0</v>
      </c>
      <c r="J3507" s="81">
        <v>76940.0</v>
      </c>
      <c r="K3507" s="81">
        <v>130000.0</v>
      </c>
      <c r="L3507" s="82">
        <v>0.3600666019148051</v>
      </c>
      <c r="N3507" s="83">
        <f t="shared" si="1"/>
        <v>0.3600666019</v>
      </c>
      <c r="O3507" s="83">
        <f t="shared" si="2"/>
        <v>0.3600666019</v>
      </c>
      <c r="Q3507" s="83">
        <f t="shared" si="3"/>
        <v>0.36035</v>
      </c>
      <c r="R3507" s="83">
        <f t="shared" si="4"/>
        <v>0.3600666019</v>
      </c>
      <c r="S3507" s="83" t="b">
        <f t="shared" si="5"/>
        <v>0</v>
      </c>
      <c r="T3507" s="72"/>
      <c r="U3507" s="72"/>
      <c r="V3507" s="72"/>
      <c r="W3507" s="72"/>
      <c r="X3507" s="72"/>
      <c r="Y3507" s="72"/>
      <c r="Z3507" s="72"/>
      <c r="AA3507" s="72"/>
      <c r="AB3507" s="72"/>
      <c r="AC3507" s="72"/>
      <c r="AD3507" s="72"/>
      <c r="AE3507" s="72"/>
      <c r="AF3507" s="72"/>
      <c r="AG3507" s="72"/>
      <c r="AH3507" s="72"/>
      <c r="AI3507" s="72"/>
      <c r="AJ3507" s="72"/>
      <c r="AK3507" s="72"/>
    </row>
    <row r="3508" ht="14.25" customHeight="1">
      <c r="A3508" s="78">
        <v>3505.0</v>
      </c>
      <c r="C3508" s="78" t="str">
        <f>VLOOKUP(G3508,[1]Macrodata_CCF!$A$3:$D$55,4,FALSE)</f>
        <v>#ERROR!</v>
      </c>
      <c r="E3508" s="79" t="str">
        <f>VLOOKUP(G3508,[1]Macrodata_CCF!$A$3:$B$55,2,FALSE)</f>
        <v>#ERROR!</v>
      </c>
      <c r="F3508" s="78">
        <v>0.0</v>
      </c>
      <c r="G3508" s="80">
        <v>51.0</v>
      </c>
      <c r="H3508" s="81">
        <v>165475.0</v>
      </c>
      <c r="I3508" s="81">
        <v>810000.0</v>
      </c>
      <c r="J3508" s="81">
        <v>0.0</v>
      </c>
      <c r="K3508" s="81">
        <v>810000.0</v>
      </c>
      <c r="L3508" s="82">
        <v>-0.2567394592917265</v>
      </c>
      <c r="N3508" s="83">
        <f t="shared" si="1"/>
        <v>-0.2567394593</v>
      </c>
      <c r="O3508" s="83">
        <f t="shared" si="2"/>
        <v>0</v>
      </c>
      <c r="Q3508" s="83">
        <f t="shared" si="3"/>
        <v>0.7957098765</v>
      </c>
      <c r="R3508" s="83">
        <f t="shared" si="4"/>
        <v>-0.2567394593</v>
      </c>
      <c r="S3508" s="83" t="b">
        <f t="shared" si="5"/>
        <v>0</v>
      </c>
      <c r="T3508" s="72"/>
      <c r="U3508" s="72"/>
      <c r="V3508" s="72"/>
      <c r="W3508" s="72"/>
      <c r="X3508" s="72"/>
      <c r="Y3508" s="72"/>
      <c r="Z3508" s="72"/>
      <c r="AA3508" s="72"/>
      <c r="AB3508" s="72"/>
      <c r="AC3508" s="72"/>
      <c r="AD3508" s="72"/>
      <c r="AE3508" s="72"/>
      <c r="AF3508" s="72"/>
      <c r="AG3508" s="72"/>
      <c r="AH3508" s="72"/>
      <c r="AI3508" s="72"/>
      <c r="AJ3508" s="72"/>
      <c r="AK3508" s="72"/>
    </row>
    <row r="3509" ht="14.25" customHeight="1">
      <c r="A3509" s="78">
        <v>3506.0</v>
      </c>
      <c r="C3509" s="78" t="str">
        <f>VLOOKUP(G3509,[1]Macrodata_CCF!$A$3:$D$55,4,FALSE)</f>
        <v>#ERROR!</v>
      </c>
      <c r="E3509" s="79" t="str">
        <f>VLOOKUP(G3509,[1]Macrodata_CCF!$A$3:$B$55,2,FALSE)</f>
        <v>#ERROR!</v>
      </c>
      <c r="F3509" s="78">
        <v>0.0</v>
      </c>
      <c r="G3509" s="80">
        <v>35.0</v>
      </c>
      <c r="H3509" s="81">
        <v>46945.0</v>
      </c>
      <c r="I3509" s="81">
        <v>240000.0</v>
      </c>
      <c r="J3509" s="81">
        <v>56600.0</v>
      </c>
      <c r="K3509" s="81">
        <v>240000.0</v>
      </c>
      <c r="L3509" s="82">
        <v>0.05001165470979772</v>
      </c>
      <c r="N3509" s="83">
        <f t="shared" si="1"/>
        <v>0.05001165471</v>
      </c>
      <c r="O3509" s="83">
        <f t="shared" si="2"/>
        <v>0.05001165471</v>
      </c>
      <c r="Q3509" s="83">
        <f t="shared" si="3"/>
        <v>0.8043958333</v>
      </c>
      <c r="R3509" s="83">
        <f t="shared" si="4"/>
        <v>0.05001165471</v>
      </c>
      <c r="S3509" s="83" t="b">
        <f t="shared" si="5"/>
        <v>0</v>
      </c>
      <c r="T3509" s="72"/>
      <c r="U3509" s="72"/>
      <c r="V3509" s="72"/>
      <c r="W3509" s="72"/>
      <c r="X3509" s="72"/>
      <c r="Y3509" s="72"/>
      <c r="Z3509" s="72"/>
      <c r="AA3509" s="72"/>
      <c r="AB3509" s="72"/>
      <c r="AC3509" s="72"/>
      <c r="AD3509" s="72"/>
      <c r="AE3509" s="72"/>
      <c r="AF3509" s="72"/>
      <c r="AG3509" s="72"/>
      <c r="AH3509" s="72"/>
      <c r="AI3509" s="72"/>
      <c r="AJ3509" s="72"/>
      <c r="AK3509" s="72"/>
    </row>
    <row r="3510" ht="14.25" customHeight="1">
      <c r="A3510" s="78">
        <v>3507.0</v>
      </c>
      <c r="C3510" s="78" t="str">
        <f>VLOOKUP(G3510,[1]Macrodata_CCF!$A$3:$D$55,4,FALSE)</f>
        <v>#ERROR!</v>
      </c>
      <c r="E3510" s="79" t="str">
        <f>VLOOKUP(G3510,[1]Macrodata_CCF!$A$3:$B$55,2,FALSE)</f>
        <v>#ERROR!</v>
      </c>
      <c r="F3510" s="78">
        <v>0.0</v>
      </c>
      <c r="G3510" s="80">
        <v>25.0</v>
      </c>
      <c r="H3510" s="81">
        <v>238885.0</v>
      </c>
      <c r="I3510" s="81">
        <v>320000.0</v>
      </c>
      <c r="J3510" s="81">
        <v>326400.0</v>
      </c>
      <c r="K3510" s="81">
        <v>320000.0</v>
      </c>
      <c r="L3510" s="82">
        <v>1.078900326696665</v>
      </c>
      <c r="N3510" s="83">
        <f t="shared" si="1"/>
        <v>1.078900327</v>
      </c>
      <c r="O3510" s="83">
        <f t="shared" si="2"/>
        <v>1</v>
      </c>
      <c r="Q3510" s="83">
        <f t="shared" si="3"/>
        <v>0.253484375</v>
      </c>
      <c r="R3510" s="83">
        <f t="shared" si="4"/>
        <v>1.078900327</v>
      </c>
      <c r="S3510" s="83" t="b">
        <f t="shared" si="5"/>
        <v>0</v>
      </c>
      <c r="T3510" s="72"/>
      <c r="U3510" s="72"/>
      <c r="V3510" s="72"/>
      <c r="W3510" s="72"/>
      <c r="X3510" s="72"/>
      <c r="Y3510" s="72"/>
      <c r="Z3510" s="72"/>
      <c r="AA3510" s="72"/>
      <c r="AB3510" s="72"/>
      <c r="AC3510" s="72"/>
      <c r="AD3510" s="72"/>
      <c r="AE3510" s="72"/>
      <c r="AF3510" s="72"/>
      <c r="AG3510" s="72"/>
      <c r="AH3510" s="72"/>
      <c r="AI3510" s="72"/>
      <c r="AJ3510" s="72"/>
      <c r="AK3510" s="72"/>
    </row>
    <row r="3511" ht="14.25" customHeight="1">
      <c r="A3511" s="78">
        <v>3508.0</v>
      </c>
      <c r="C3511" s="78" t="str">
        <f>VLOOKUP(G3511,[1]Macrodata_CCF!$A$3:$D$55,4,FALSE)</f>
        <v>#ERROR!</v>
      </c>
      <c r="E3511" s="79" t="str">
        <f>VLOOKUP(G3511,[1]Macrodata_CCF!$A$3:$B$55,2,FALSE)</f>
        <v>#ERROR!</v>
      </c>
      <c r="F3511" s="78">
        <v>0.0</v>
      </c>
      <c r="G3511" s="80">
        <v>34.0</v>
      </c>
      <c r="H3511" s="81">
        <v>716440.0</v>
      </c>
      <c r="I3511" s="81">
        <v>900000.0</v>
      </c>
      <c r="J3511" s="81">
        <v>723780.0</v>
      </c>
      <c r="K3511" s="81">
        <v>900000.0</v>
      </c>
      <c r="L3511" s="82">
        <v>0.03998692525604707</v>
      </c>
      <c r="N3511" s="83">
        <f t="shared" si="1"/>
        <v>0.03998692526</v>
      </c>
      <c r="O3511" s="83">
        <f t="shared" si="2"/>
        <v>0.03998692526</v>
      </c>
      <c r="Q3511" s="83">
        <f t="shared" si="3"/>
        <v>0.2039555556</v>
      </c>
      <c r="R3511" s="83">
        <f t="shared" si="4"/>
        <v>0.03998692526</v>
      </c>
      <c r="S3511" s="83" t="b">
        <f t="shared" si="5"/>
        <v>0</v>
      </c>
      <c r="T3511" s="72"/>
      <c r="U3511" s="72"/>
      <c r="V3511" s="72"/>
      <c r="W3511" s="72"/>
      <c r="X3511" s="72"/>
      <c r="Y3511" s="72"/>
      <c r="Z3511" s="72"/>
      <c r="AA3511" s="72"/>
      <c r="AB3511" s="72"/>
      <c r="AC3511" s="72"/>
      <c r="AD3511" s="72"/>
      <c r="AE3511" s="72"/>
      <c r="AF3511" s="72"/>
      <c r="AG3511" s="72"/>
      <c r="AH3511" s="72"/>
      <c r="AI3511" s="72"/>
      <c r="AJ3511" s="72"/>
      <c r="AK3511" s="72"/>
    </row>
    <row r="3512" ht="14.25" customHeight="1">
      <c r="A3512" s="78">
        <v>3509.0</v>
      </c>
      <c r="C3512" s="78" t="str">
        <f>VLOOKUP(G3512,[1]Macrodata_CCF!$A$3:$D$55,4,FALSE)</f>
        <v>#ERROR!</v>
      </c>
      <c r="E3512" s="79" t="str">
        <f>VLOOKUP(G3512,[1]Macrodata_CCF!$A$3:$B$55,2,FALSE)</f>
        <v>#ERROR!</v>
      </c>
      <c r="F3512" s="78">
        <v>0.0</v>
      </c>
      <c r="G3512" s="80">
        <v>26.0</v>
      </c>
      <c r="H3512" s="81">
        <v>46840.0</v>
      </c>
      <c r="I3512" s="81">
        <v>750000.0</v>
      </c>
      <c r="J3512" s="81">
        <v>152315.0</v>
      </c>
      <c r="K3512" s="81">
        <v>750000.0</v>
      </c>
      <c r="L3512" s="82">
        <v>0.1500014221514307</v>
      </c>
      <c r="N3512" s="83">
        <f t="shared" si="1"/>
        <v>0.1500014222</v>
      </c>
      <c r="O3512" s="83">
        <f t="shared" si="2"/>
        <v>0.1500014222</v>
      </c>
      <c r="Q3512" s="83">
        <f t="shared" si="3"/>
        <v>0.9375466667</v>
      </c>
      <c r="R3512" s="83">
        <f t="shared" si="4"/>
        <v>0.1500014222</v>
      </c>
      <c r="S3512" s="83" t="b">
        <f t="shared" si="5"/>
        <v>0</v>
      </c>
      <c r="T3512" s="72"/>
      <c r="U3512" s="72"/>
      <c r="V3512" s="72"/>
      <c r="W3512" s="72"/>
      <c r="X3512" s="72"/>
      <c r="Y3512" s="72"/>
      <c r="Z3512" s="72"/>
      <c r="AA3512" s="72"/>
      <c r="AB3512" s="72"/>
      <c r="AC3512" s="72"/>
      <c r="AD3512" s="72"/>
      <c r="AE3512" s="72"/>
      <c r="AF3512" s="72"/>
      <c r="AG3512" s="72"/>
      <c r="AH3512" s="72"/>
      <c r="AI3512" s="72"/>
      <c r="AJ3512" s="72"/>
      <c r="AK3512" s="72"/>
    </row>
    <row r="3513" ht="14.25" customHeight="1">
      <c r="A3513" s="78">
        <v>3510.0</v>
      </c>
      <c r="C3513" s="78" t="str">
        <f>VLOOKUP(G3513,[1]Macrodata_CCF!$A$3:$D$55,4,FALSE)</f>
        <v>#ERROR!</v>
      </c>
      <c r="E3513" s="79" t="str">
        <f>VLOOKUP(G3513,[1]Macrodata_CCF!$A$3:$B$55,2,FALSE)</f>
        <v>#ERROR!</v>
      </c>
      <c r="F3513" s="78">
        <v>0.0</v>
      </c>
      <c r="G3513" s="80">
        <v>31.0</v>
      </c>
      <c r="H3513" s="81">
        <v>251395.0</v>
      </c>
      <c r="I3513" s="81">
        <v>350000.0</v>
      </c>
      <c r="J3513" s="81">
        <v>265200.0</v>
      </c>
      <c r="K3513" s="81">
        <v>350000.0</v>
      </c>
      <c r="L3513" s="82">
        <v>0.1400030424420668</v>
      </c>
      <c r="N3513" s="83">
        <f t="shared" si="1"/>
        <v>0.1400030424</v>
      </c>
      <c r="O3513" s="83">
        <f t="shared" si="2"/>
        <v>0.1400030424</v>
      </c>
      <c r="Q3513" s="83">
        <f t="shared" si="3"/>
        <v>0.2817285714</v>
      </c>
      <c r="R3513" s="83">
        <f t="shared" si="4"/>
        <v>0.1400030424</v>
      </c>
      <c r="S3513" s="83" t="b">
        <f t="shared" si="5"/>
        <v>0</v>
      </c>
      <c r="T3513" s="72"/>
      <c r="U3513" s="72"/>
      <c r="V3513" s="72"/>
      <c r="W3513" s="72"/>
      <c r="X3513" s="72"/>
      <c r="Y3513" s="72"/>
      <c r="Z3513" s="72"/>
      <c r="AA3513" s="72"/>
      <c r="AB3513" s="72"/>
      <c r="AC3513" s="72"/>
      <c r="AD3513" s="72"/>
      <c r="AE3513" s="72"/>
      <c r="AF3513" s="72"/>
      <c r="AG3513" s="72"/>
      <c r="AH3513" s="72"/>
      <c r="AI3513" s="72"/>
      <c r="AJ3513" s="72"/>
      <c r="AK3513" s="72"/>
    </row>
    <row r="3514" ht="14.25" customHeight="1">
      <c r="A3514" s="78">
        <v>3511.0</v>
      </c>
      <c r="C3514" s="78" t="str">
        <f>VLOOKUP(G3514,[1]Macrodata_CCF!$A$3:$D$55,4,FALSE)</f>
        <v>#ERROR!</v>
      </c>
      <c r="E3514" s="79" t="str">
        <f>VLOOKUP(G3514,[1]Macrodata_CCF!$A$3:$B$55,2,FALSE)</f>
        <v>#ERROR!</v>
      </c>
      <c r="F3514" s="78">
        <v>0.0</v>
      </c>
      <c r="G3514" s="80">
        <v>4.0</v>
      </c>
      <c r="H3514" s="81">
        <v>317590.0</v>
      </c>
      <c r="I3514" s="81">
        <v>530000.0</v>
      </c>
      <c r="J3514" s="81">
        <v>215635.0</v>
      </c>
      <c r="K3514" s="81">
        <v>530000.0</v>
      </c>
      <c r="L3514" s="82">
        <v>-0.4799915258227014</v>
      </c>
      <c r="N3514" s="83">
        <f t="shared" si="1"/>
        <v>-0.4799915258</v>
      </c>
      <c r="O3514" s="83">
        <f t="shared" si="2"/>
        <v>0</v>
      </c>
      <c r="Q3514" s="83">
        <f t="shared" si="3"/>
        <v>0.4007735849</v>
      </c>
      <c r="R3514" s="83">
        <f t="shared" si="4"/>
        <v>-0.4799915258</v>
      </c>
      <c r="S3514" s="83" t="b">
        <f t="shared" si="5"/>
        <v>0</v>
      </c>
      <c r="T3514" s="72"/>
      <c r="U3514" s="72"/>
      <c r="V3514" s="72"/>
      <c r="W3514" s="72"/>
      <c r="X3514" s="72"/>
      <c r="Y3514" s="72"/>
      <c r="Z3514" s="72"/>
      <c r="AA3514" s="72"/>
      <c r="AB3514" s="72"/>
      <c r="AC3514" s="72"/>
      <c r="AD3514" s="72"/>
      <c r="AE3514" s="72"/>
      <c r="AF3514" s="72"/>
      <c r="AG3514" s="72"/>
      <c r="AH3514" s="72"/>
      <c r="AI3514" s="72"/>
      <c r="AJ3514" s="72"/>
      <c r="AK3514" s="72"/>
    </row>
    <row r="3515" ht="14.25" customHeight="1">
      <c r="A3515" s="78">
        <v>3512.0</v>
      </c>
      <c r="C3515" s="78" t="str">
        <f>VLOOKUP(G3515,[1]Macrodata_CCF!$A$3:$D$55,4,FALSE)</f>
        <v>#ERROR!</v>
      </c>
      <c r="E3515" s="79" t="str">
        <f>VLOOKUP(G3515,[1]Macrodata_CCF!$A$3:$B$55,2,FALSE)</f>
        <v>#ERROR!</v>
      </c>
      <c r="F3515" s="78">
        <v>0.0</v>
      </c>
      <c r="G3515" s="80">
        <v>51.0</v>
      </c>
      <c r="H3515" s="81">
        <v>83460.0</v>
      </c>
      <c r="I3515" s="81">
        <v>220000.0</v>
      </c>
      <c r="J3515" s="81">
        <v>91650.0</v>
      </c>
      <c r="K3515" s="81">
        <v>220000.0</v>
      </c>
      <c r="L3515" s="82">
        <v>0.05998242273326498</v>
      </c>
      <c r="N3515" s="83">
        <f t="shared" si="1"/>
        <v>0.05998242273</v>
      </c>
      <c r="O3515" s="83">
        <f t="shared" si="2"/>
        <v>0.05998242273</v>
      </c>
      <c r="Q3515" s="83">
        <f t="shared" si="3"/>
        <v>0.6206363636</v>
      </c>
      <c r="R3515" s="83">
        <f t="shared" si="4"/>
        <v>0.05998242273</v>
      </c>
      <c r="S3515" s="83" t="b">
        <f t="shared" si="5"/>
        <v>0</v>
      </c>
      <c r="T3515" s="72"/>
      <c r="U3515" s="72"/>
      <c r="V3515" s="72"/>
      <c r="W3515" s="72"/>
      <c r="X3515" s="72"/>
      <c r="Y3515" s="72"/>
      <c r="Z3515" s="72"/>
      <c r="AA3515" s="72"/>
      <c r="AB3515" s="72"/>
      <c r="AC3515" s="72"/>
      <c r="AD3515" s="72"/>
      <c r="AE3515" s="72"/>
      <c r="AF3515" s="72"/>
      <c r="AG3515" s="72"/>
      <c r="AH3515" s="72"/>
      <c r="AI3515" s="72"/>
      <c r="AJ3515" s="72"/>
      <c r="AK3515" s="72"/>
    </row>
    <row r="3516" ht="14.25" customHeight="1">
      <c r="A3516" s="78">
        <v>3513.0</v>
      </c>
      <c r="C3516" s="78" t="str">
        <f>VLOOKUP(G3516,[1]Macrodata_CCF!$A$3:$D$55,4,FALSE)</f>
        <v>#ERROR!</v>
      </c>
      <c r="E3516" s="79" t="str">
        <f>VLOOKUP(G3516,[1]Macrodata_CCF!$A$3:$B$55,2,FALSE)</f>
        <v>#ERROR!</v>
      </c>
      <c r="F3516" s="78">
        <v>0.0</v>
      </c>
      <c r="G3516" s="80">
        <v>11.0</v>
      </c>
      <c r="H3516" s="81">
        <v>531940.0</v>
      </c>
      <c r="I3516" s="81">
        <v>760000.0</v>
      </c>
      <c r="J3516" s="81">
        <v>568430.0</v>
      </c>
      <c r="K3516" s="81">
        <v>760000.0</v>
      </c>
      <c r="L3516" s="82">
        <v>0.1600017539244059</v>
      </c>
      <c r="N3516" s="83">
        <f t="shared" si="1"/>
        <v>0.1600017539</v>
      </c>
      <c r="O3516" s="83">
        <f t="shared" si="2"/>
        <v>0.1600017539</v>
      </c>
      <c r="Q3516" s="83">
        <f t="shared" si="3"/>
        <v>0.3000789474</v>
      </c>
      <c r="R3516" s="83">
        <f t="shared" si="4"/>
        <v>0.1600017539</v>
      </c>
      <c r="S3516" s="83" t="b">
        <f t="shared" si="5"/>
        <v>0</v>
      </c>
      <c r="T3516" s="72"/>
      <c r="U3516" s="72"/>
      <c r="V3516" s="72"/>
      <c r="W3516" s="72"/>
      <c r="X3516" s="72"/>
      <c r="Y3516" s="72"/>
      <c r="Z3516" s="72"/>
      <c r="AA3516" s="72"/>
      <c r="AB3516" s="72"/>
      <c r="AC3516" s="72"/>
      <c r="AD3516" s="72"/>
      <c r="AE3516" s="72"/>
      <c r="AF3516" s="72"/>
      <c r="AG3516" s="72"/>
      <c r="AH3516" s="72"/>
      <c r="AI3516" s="72"/>
      <c r="AJ3516" s="72"/>
      <c r="AK3516" s="72"/>
    </row>
    <row r="3517" ht="14.25" customHeight="1">
      <c r="A3517" s="78">
        <v>3514.0</v>
      </c>
      <c r="C3517" s="78" t="str">
        <f>VLOOKUP(G3517,[1]Macrodata_CCF!$A$3:$D$55,4,FALSE)</f>
        <v>#ERROR!</v>
      </c>
      <c r="E3517" s="79" t="str">
        <f>VLOOKUP(G3517,[1]Macrodata_CCF!$A$3:$B$55,2,FALSE)</f>
        <v>#ERROR!</v>
      </c>
      <c r="F3517" s="78">
        <v>0.0</v>
      </c>
      <c r="G3517" s="80">
        <v>18.0</v>
      </c>
      <c r="H3517" s="81">
        <v>0.0</v>
      </c>
      <c r="I3517" s="81">
        <v>810000.0</v>
      </c>
      <c r="J3517" s="81">
        <v>162000.0</v>
      </c>
      <c r="K3517" s="81">
        <v>810000.0</v>
      </c>
      <c r="L3517" s="82">
        <v>0.2</v>
      </c>
      <c r="N3517" s="83">
        <f t="shared" si="1"/>
        <v>0.2</v>
      </c>
      <c r="O3517" s="83">
        <f t="shared" si="2"/>
        <v>0.2</v>
      </c>
      <c r="Q3517" s="83">
        <f t="shared" si="3"/>
        <v>1</v>
      </c>
      <c r="R3517" s="83">
        <f t="shared" si="4"/>
        <v>0.2</v>
      </c>
      <c r="S3517" s="83" t="b">
        <f t="shared" si="5"/>
        <v>0</v>
      </c>
      <c r="T3517" s="72"/>
      <c r="U3517" s="72"/>
      <c r="V3517" s="72"/>
      <c r="W3517" s="72"/>
      <c r="X3517" s="72"/>
      <c r="Y3517" s="72"/>
      <c r="Z3517" s="72"/>
      <c r="AA3517" s="72"/>
      <c r="AB3517" s="72"/>
      <c r="AC3517" s="72"/>
      <c r="AD3517" s="72"/>
      <c r="AE3517" s="72"/>
      <c r="AF3517" s="72"/>
      <c r="AG3517" s="72"/>
      <c r="AH3517" s="72"/>
      <c r="AI3517" s="72"/>
      <c r="AJ3517" s="72"/>
      <c r="AK3517" s="72"/>
    </row>
    <row r="3518" ht="14.25" customHeight="1">
      <c r="A3518" s="78">
        <v>3515.0</v>
      </c>
      <c r="C3518" s="78" t="str">
        <f>VLOOKUP(G3518,[1]Macrodata_CCF!$A$3:$D$55,4,FALSE)</f>
        <v>#ERROR!</v>
      </c>
      <c r="E3518" s="79" t="str">
        <f>VLOOKUP(G3518,[1]Macrodata_CCF!$A$3:$B$55,2,FALSE)</f>
        <v>#ERROR!</v>
      </c>
      <c r="F3518" s="78">
        <v>0.0</v>
      </c>
      <c r="G3518" s="80">
        <v>3.0</v>
      </c>
      <c r="H3518" s="81">
        <v>153290.0</v>
      </c>
      <c r="I3518" s="81">
        <v>360000.0</v>
      </c>
      <c r="J3518" s="81">
        <v>223570.0</v>
      </c>
      <c r="K3518" s="81">
        <v>360000.0</v>
      </c>
      <c r="L3518" s="82">
        <v>0.3399932272265493</v>
      </c>
      <c r="N3518" s="83">
        <f t="shared" si="1"/>
        <v>0.3399932272</v>
      </c>
      <c r="O3518" s="83">
        <f t="shared" si="2"/>
        <v>0.3399932272</v>
      </c>
      <c r="Q3518" s="83">
        <f t="shared" si="3"/>
        <v>0.5741944444</v>
      </c>
      <c r="R3518" s="83">
        <f t="shared" si="4"/>
        <v>0.3399932272</v>
      </c>
      <c r="S3518" s="83" t="b">
        <f t="shared" si="5"/>
        <v>0</v>
      </c>
      <c r="T3518" s="72"/>
      <c r="U3518" s="72"/>
      <c r="V3518" s="72"/>
      <c r="W3518" s="72"/>
      <c r="X3518" s="72"/>
      <c r="Y3518" s="72"/>
      <c r="Z3518" s="72"/>
      <c r="AA3518" s="72"/>
      <c r="AB3518" s="72"/>
      <c r="AC3518" s="72"/>
      <c r="AD3518" s="72"/>
      <c r="AE3518" s="72"/>
      <c r="AF3518" s="72"/>
      <c r="AG3518" s="72"/>
      <c r="AH3518" s="72"/>
      <c r="AI3518" s="72"/>
      <c r="AJ3518" s="72"/>
      <c r="AK3518" s="72"/>
    </row>
    <row r="3519" ht="14.25" customHeight="1">
      <c r="A3519" s="78">
        <v>3516.0</v>
      </c>
      <c r="C3519" s="78" t="str">
        <f>VLOOKUP(G3519,[1]Macrodata_CCF!$A$3:$D$55,4,FALSE)</f>
        <v>#ERROR!</v>
      </c>
      <c r="E3519" s="79" t="str">
        <f>VLOOKUP(G3519,[1]Macrodata_CCF!$A$3:$B$55,2,FALSE)</f>
        <v>#ERROR!</v>
      </c>
      <c r="F3519" s="78">
        <v>0.0</v>
      </c>
      <c r="G3519" s="80">
        <v>25.0</v>
      </c>
      <c r="H3519" s="81">
        <v>0.0</v>
      </c>
      <c r="I3519" s="81">
        <v>280000.0</v>
      </c>
      <c r="J3519" s="81">
        <v>44800.0</v>
      </c>
      <c r="K3519" s="81">
        <v>280000.0</v>
      </c>
      <c r="L3519" s="82">
        <v>0.16</v>
      </c>
      <c r="N3519" s="83">
        <f t="shared" si="1"/>
        <v>0.16</v>
      </c>
      <c r="O3519" s="83">
        <f t="shared" si="2"/>
        <v>0.16</v>
      </c>
      <c r="Q3519" s="83">
        <f t="shared" si="3"/>
        <v>1</v>
      </c>
      <c r="R3519" s="83">
        <f t="shared" si="4"/>
        <v>0.16</v>
      </c>
      <c r="S3519" s="83" t="b">
        <f t="shared" si="5"/>
        <v>0</v>
      </c>
      <c r="T3519" s="72"/>
      <c r="U3519" s="72"/>
      <c r="V3519" s="72"/>
      <c r="W3519" s="72"/>
      <c r="X3519" s="72"/>
      <c r="Y3519" s="72"/>
      <c r="Z3519" s="72"/>
      <c r="AA3519" s="72"/>
      <c r="AB3519" s="72"/>
      <c r="AC3519" s="72"/>
      <c r="AD3519" s="72"/>
      <c r="AE3519" s="72"/>
      <c r="AF3519" s="72"/>
      <c r="AG3519" s="72"/>
      <c r="AH3519" s="72"/>
      <c r="AI3519" s="72"/>
      <c r="AJ3519" s="72"/>
      <c r="AK3519" s="72"/>
    </row>
    <row r="3520" ht="14.25" customHeight="1">
      <c r="A3520" s="78">
        <v>3517.0</v>
      </c>
      <c r="C3520" s="78" t="str">
        <f>VLOOKUP(G3520,[1]Macrodata_CCF!$A$3:$D$55,4,FALSE)</f>
        <v>#ERROR!</v>
      </c>
      <c r="E3520" s="79" t="str">
        <f>VLOOKUP(G3520,[1]Macrodata_CCF!$A$3:$B$55,2,FALSE)</f>
        <v>#ERROR!</v>
      </c>
      <c r="F3520" s="78">
        <v>0.0</v>
      </c>
      <c r="G3520" s="80">
        <v>44.0</v>
      </c>
      <c r="H3520" s="81">
        <v>396105.0</v>
      </c>
      <c r="I3520" s="81">
        <v>680000.0</v>
      </c>
      <c r="J3520" s="81">
        <v>450045.0</v>
      </c>
      <c r="K3520" s="81">
        <v>1156000.0</v>
      </c>
      <c r="L3520" s="82">
        <v>0.1899998238785466</v>
      </c>
      <c r="N3520" s="83">
        <f t="shared" si="1"/>
        <v>0.1899998239</v>
      </c>
      <c r="O3520" s="83">
        <f t="shared" si="2"/>
        <v>0.1899998239</v>
      </c>
      <c r="Q3520" s="83">
        <f t="shared" si="3"/>
        <v>0.4174926471</v>
      </c>
      <c r="R3520" s="83">
        <f t="shared" si="4"/>
        <v>0.1899998239</v>
      </c>
      <c r="S3520" s="83" t="b">
        <f t="shared" si="5"/>
        <v>0</v>
      </c>
      <c r="T3520" s="72"/>
      <c r="U3520" s="72"/>
      <c r="V3520" s="72"/>
      <c r="W3520" s="72"/>
      <c r="X3520" s="72"/>
      <c r="Y3520" s="72"/>
      <c r="Z3520" s="72"/>
      <c r="AA3520" s="72"/>
      <c r="AB3520" s="72"/>
      <c r="AC3520" s="72"/>
      <c r="AD3520" s="72"/>
      <c r="AE3520" s="72"/>
      <c r="AF3520" s="72"/>
      <c r="AG3520" s="72"/>
      <c r="AH3520" s="72"/>
      <c r="AI3520" s="72"/>
      <c r="AJ3520" s="72"/>
      <c r="AK3520" s="72"/>
    </row>
    <row r="3521" ht="14.25" customHeight="1">
      <c r="A3521" s="78">
        <v>3518.0</v>
      </c>
      <c r="C3521" s="78" t="str">
        <f>VLOOKUP(G3521,[1]Macrodata_CCF!$A$3:$D$55,4,FALSE)</f>
        <v>#ERROR!</v>
      </c>
      <c r="E3521" s="79" t="str">
        <f>VLOOKUP(G3521,[1]Macrodata_CCF!$A$3:$B$55,2,FALSE)</f>
        <v>#ERROR!</v>
      </c>
      <c r="F3521" s="78">
        <v>0.0</v>
      </c>
      <c r="G3521" s="80">
        <v>42.0</v>
      </c>
      <c r="H3521" s="81">
        <v>814265.0</v>
      </c>
      <c r="I3521" s="81">
        <v>860000.0</v>
      </c>
      <c r="J3521" s="81">
        <v>827070.0</v>
      </c>
      <c r="K3521" s="81">
        <v>860000.0</v>
      </c>
      <c r="L3521" s="82">
        <v>0.279982507926096</v>
      </c>
      <c r="N3521" s="83">
        <f t="shared" si="1"/>
        <v>0.2799825079</v>
      </c>
      <c r="O3521" s="83">
        <f t="shared" si="2"/>
        <v>0.2799825079</v>
      </c>
      <c r="Q3521" s="83">
        <f t="shared" si="3"/>
        <v>0.05318023256</v>
      </c>
      <c r="R3521" s="83">
        <f t="shared" si="4"/>
        <v>0.01488953488</v>
      </c>
      <c r="S3521" s="83" t="b">
        <f t="shared" si="5"/>
        <v>0</v>
      </c>
      <c r="T3521" s="72"/>
      <c r="U3521" s="72"/>
      <c r="V3521" s="72"/>
      <c r="W3521" s="72"/>
      <c r="X3521" s="72"/>
      <c r="Y3521" s="72"/>
      <c r="Z3521" s="72"/>
      <c r="AA3521" s="72"/>
      <c r="AB3521" s="72"/>
      <c r="AC3521" s="72"/>
      <c r="AD3521" s="72"/>
      <c r="AE3521" s="72"/>
      <c r="AF3521" s="72"/>
      <c r="AG3521" s="72"/>
      <c r="AH3521" s="72"/>
      <c r="AI3521" s="72"/>
      <c r="AJ3521" s="72"/>
      <c r="AK3521" s="72"/>
    </row>
    <row r="3522" ht="14.25" customHeight="1">
      <c r="A3522" s="78">
        <v>3519.0</v>
      </c>
      <c r="C3522" s="78" t="str">
        <f>VLOOKUP(G3522,[1]Macrodata_CCF!$A$3:$D$55,4,FALSE)</f>
        <v>#ERROR!</v>
      </c>
      <c r="E3522" s="79" t="str">
        <f>VLOOKUP(G3522,[1]Macrodata_CCF!$A$3:$B$55,2,FALSE)</f>
        <v>#ERROR!</v>
      </c>
      <c r="F3522" s="78">
        <v>0.0</v>
      </c>
      <c r="G3522" s="80">
        <v>1.0</v>
      </c>
      <c r="H3522" s="81">
        <v>144215.0</v>
      </c>
      <c r="I3522" s="81">
        <v>240000.0</v>
      </c>
      <c r="J3522" s="81">
        <v>168160.0</v>
      </c>
      <c r="K3522" s="81">
        <v>240000.0</v>
      </c>
      <c r="L3522" s="82">
        <v>0.2499869499399697</v>
      </c>
      <c r="N3522" s="83">
        <f t="shared" si="1"/>
        <v>0.2499869499</v>
      </c>
      <c r="O3522" s="83">
        <f t="shared" si="2"/>
        <v>0.2499869499</v>
      </c>
      <c r="Q3522" s="83">
        <f t="shared" si="3"/>
        <v>0.3991041667</v>
      </c>
      <c r="R3522" s="83">
        <f t="shared" si="4"/>
        <v>0.2499869499</v>
      </c>
      <c r="S3522" s="83" t="b">
        <f t="shared" si="5"/>
        <v>0</v>
      </c>
      <c r="T3522" s="72"/>
      <c r="U3522" s="72"/>
      <c r="V3522" s="72"/>
      <c r="W3522" s="72"/>
      <c r="X3522" s="72"/>
      <c r="Y3522" s="72"/>
      <c r="Z3522" s="72"/>
      <c r="AA3522" s="72"/>
      <c r="AB3522" s="72"/>
      <c r="AC3522" s="72"/>
      <c r="AD3522" s="72"/>
      <c r="AE3522" s="72"/>
      <c r="AF3522" s="72"/>
      <c r="AG3522" s="72"/>
      <c r="AH3522" s="72"/>
      <c r="AI3522" s="72"/>
      <c r="AJ3522" s="72"/>
      <c r="AK3522" s="72"/>
    </row>
    <row r="3523" ht="14.25" customHeight="1">
      <c r="A3523" s="78">
        <v>3520.0</v>
      </c>
      <c r="C3523" s="78" t="str">
        <f>VLOOKUP(G3523,[1]Macrodata_CCF!$A$3:$D$55,4,FALSE)</f>
        <v>#ERROR!</v>
      </c>
      <c r="E3523" s="79" t="str">
        <f>VLOOKUP(G3523,[1]Macrodata_CCF!$A$3:$B$55,2,FALSE)</f>
        <v>#ERROR!</v>
      </c>
      <c r="F3523" s="78">
        <v>0.0</v>
      </c>
      <c r="G3523" s="80">
        <v>34.0</v>
      </c>
      <c r="H3523" s="81">
        <v>8830.0</v>
      </c>
      <c r="I3523" s="81">
        <v>290000.0</v>
      </c>
      <c r="J3523" s="81">
        <v>0.0</v>
      </c>
      <c r="K3523" s="81">
        <v>290000.0</v>
      </c>
      <c r="L3523" s="82">
        <v>-0.03140448838780809</v>
      </c>
      <c r="N3523" s="83">
        <f t="shared" si="1"/>
        <v>-0.03140448839</v>
      </c>
      <c r="O3523" s="83">
        <f t="shared" si="2"/>
        <v>0</v>
      </c>
      <c r="Q3523" s="83">
        <f t="shared" si="3"/>
        <v>0.9695517241</v>
      </c>
      <c r="R3523" s="83">
        <f t="shared" si="4"/>
        <v>-0.03140448839</v>
      </c>
      <c r="S3523" s="83" t="b">
        <f t="shared" si="5"/>
        <v>0</v>
      </c>
      <c r="T3523" s="72"/>
      <c r="U3523" s="72"/>
      <c r="V3523" s="72"/>
      <c r="W3523" s="72"/>
      <c r="X3523" s="72"/>
      <c r="Y3523" s="72"/>
      <c r="Z3523" s="72"/>
      <c r="AA3523" s="72"/>
      <c r="AB3523" s="72"/>
      <c r="AC3523" s="72"/>
      <c r="AD3523" s="72"/>
      <c r="AE3523" s="72"/>
      <c r="AF3523" s="72"/>
      <c r="AG3523" s="72"/>
      <c r="AH3523" s="72"/>
      <c r="AI3523" s="72"/>
      <c r="AJ3523" s="72"/>
      <c r="AK3523" s="72"/>
    </row>
    <row r="3524" ht="14.25" customHeight="1">
      <c r="A3524" s="78">
        <v>3521.0</v>
      </c>
      <c r="C3524" s="78" t="str">
        <f>VLOOKUP(G3524,[1]Macrodata_CCF!$A$3:$D$55,4,FALSE)</f>
        <v>#ERROR!</v>
      </c>
      <c r="E3524" s="79" t="str">
        <f>VLOOKUP(G3524,[1]Macrodata_CCF!$A$3:$B$55,2,FALSE)</f>
        <v>#ERROR!</v>
      </c>
      <c r="F3524" s="78">
        <v>0.0</v>
      </c>
      <c r="G3524" s="80">
        <v>6.0</v>
      </c>
      <c r="H3524" s="81">
        <v>164140.0</v>
      </c>
      <c r="I3524" s="81">
        <v>920000.0</v>
      </c>
      <c r="J3524" s="81">
        <v>436250.0</v>
      </c>
      <c r="K3524" s="81">
        <v>920000.0</v>
      </c>
      <c r="L3524" s="82">
        <v>0.3600005291985288</v>
      </c>
      <c r="N3524" s="83">
        <f t="shared" si="1"/>
        <v>0.3600005292</v>
      </c>
      <c r="O3524" s="83">
        <f t="shared" si="2"/>
        <v>0.3600005292</v>
      </c>
      <c r="Q3524" s="83">
        <f t="shared" si="3"/>
        <v>0.8215869565</v>
      </c>
      <c r="R3524" s="83">
        <f t="shared" si="4"/>
        <v>0.3600005292</v>
      </c>
      <c r="S3524" s="83" t="b">
        <f t="shared" si="5"/>
        <v>0</v>
      </c>
      <c r="T3524" s="72"/>
      <c r="U3524" s="72"/>
      <c r="V3524" s="72"/>
      <c r="W3524" s="72"/>
      <c r="X3524" s="72"/>
      <c r="Y3524" s="72"/>
      <c r="Z3524" s="72"/>
      <c r="AA3524" s="72"/>
      <c r="AB3524" s="72"/>
      <c r="AC3524" s="72"/>
      <c r="AD3524" s="72"/>
      <c r="AE3524" s="72"/>
      <c r="AF3524" s="72"/>
      <c r="AG3524" s="72"/>
      <c r="AH3524" s="72"/>
      <c r="AI3524" s="72"/>
      <c r="AJ3524" s="72"/>
      <c r="AK3524" s="72"/>
    </row>
    <row r="3525" ht="14.25" customHeight="1">
      <c r="A3525" s="78">
        <v>3522.0</v>
      </c>
      <c r="C3525" s="78" t="str">
        <f>VLOOKUP(G3525,[1]Macrodata_CCF!$A$3:$D$55,4,FALSE)</f>
        <v>#ERROR!</v>
      </c>
      <c r="E3525" s="79" t="str">
        <f>VLOOKUP(G3525,[1]Macrodata_CCF!$A$3:$B$55,2,FALSE)</f>
        <v>#ERROR!</v>
      </c>
      <c r="F3525" s="78">
        <v>0.0</v>
      </c>
      <c r="G3525" s="80">
        <v>16.0</v>
      </c>
      <c r="H3525" s="81">
        <v>0.0</v>
      </c>
      <c r="I3525" s="81">
        <v>780000.0</v>
      </c>
      <c r="J3525" s="81">
        <v>132600.0</v>
      </c>
      <c r="K3525" s="81">
        <v>780000.0</v>
      </c>
      <c r="L3525" s="82">
        <v>0.17</v>
      </c>
      <c r="N3525" s="83">
        <f t="shared" si="1"/>
        <v>0.17</v>
      </c>
      <c r="O3525" s="83">
        <f t="shared" si="2"/>
        <v>0.17</v>
      </c>
      <c r="Q3525" s="83">
        <f t="shared" si="3"/>
        <v>1</v>
      </c>
      <c r="R3525" s="83">
        <f t="shared" si="4"/>
        <v>0.17</v>
      </c>
      <c r="S3525" s="83" t="b">
        <f t="shared" si="5"/>
        <v>0</v>
      </c>
      <c r="T3525" s="72"/>
      <c r="U3525" s="72"/>
      <c r="V3525" s="72"/>
      <c r="W3525" s="72"/>
      <c r="X3525" s="72"/>
      <c r="Y3525" s="72"/>
      <c r="Z3525" s="72"/>
      <c r="AA3525" s="72"/>
      <c r="AB3525" s="72"/>
      <c r="AC3525" s="72"/>
      <c r="AD3525" s="72"/>
      <c r="AE3525" s="72"/>
      <c r="AF3525" s="72"/>
      <c r="AG3525" s="72"/>
      <c r="AH3525" s="72"/>
      <c r="AI3525" s="72"/>
      <c r="AJ3525" s="72"/>
      <c r="AK3525" s="72"/>
    </row>
    <row r="3526" ht="14.25" customHeight="1">
      <c r="A3526" s="78">
        <v>3523.0</v>
      </c>
      <c r="C3526" s="78" t="str">
        <f>VLOOKUP(G3526,[1]Macrodata_CCF!$A$3:$D$55,4,FALSE)</f>
        <v>#ERROR!</v>
      </c>
      <c r="E3526" s="79" t="str">
        <f>VLOOKUP(G3526,[1]Macrodata_CCF!$A$3:$B$55,2,FALSE)</f>
        <v>#ERROR!</v>
      </c>
      <c r="F3526" s="78">
        <v>0.0</v>
      </c>
      <c r="G3526" s="80">
        <v>17.0</v>
      </c>
      <c r="H3526" s="81">
        <v>414325.0</v>
      </c>
      <c r="I3526" s="81">
        <v>420000.0</v>
      </c>
      <c r="J3526" s="81">
        <v>415460.0</v>
      </c>
      <c r="K3526" s="81">
        <v>420000.0</v>
      </c>
      <c r="L3526" s="82">
        <v>0.2</v>
      </c>
      <c r="N3526" s="83">
        <f t="shared" si="1"/>
        <v>0.2</v>
      </c>
      <c r="O3526" s="83">
        <f t="shared" si="2"/>
        <v>0.2</v>
      </c>
      <c r="Q3526" s="83">
        <f t="shared" si="3"/>
        <v>0.01351190476</v>
      </c>
      <c r="R3526" s="83">
        <f t="shared" si="4"/>
        <v>0.002702380952</v>
      </c>
      <c r="S3526" s="83" t="b">
        <f t="shared" si="5"/>
        <v>0</v>
      </c>
      <c r="T3526" s="72"/>
      <c r="U3526" s="72"/>
      <c r="V3526" s="72"/>
      <c r="W3526" s="72"/>
      <c r="X3526" s="72"/>
      <c r="Y3526" s="72"/>
      <c r="Z3526" s="72"/>
      <c r="AA3526" s="72"/>
      <c r="AB3526" s="72"/>
      <c r="AC3526" s="72"/>
      <c r="AD3526" s="72"/>
      <c r="AE3526" s="72"/>
      <c r="AF3526" s="72"/>
      <c r="AG3526" s="72"/>
      <c r="AH3526" s="72"/>
      <c r="AI3526" s="72"/>
      <c r="AJ3526" s="72"/>
      <c r="AK3526" s="72"/>
    </row>
    <row r="3527" ht="14.25" customHeight="1">
      <c r="A3527" s="78">
        <v>3524.0</v>
      </c>
      <c r="C3527" s="78" t="str">
        <f>VLOOKUP(G3527,[1]Macrodata_CCF!$A$3:$D$55,4,FALSE)</f>
        <v>#ERROR!</v>
      </c>
      <c r="E3527" s="79" t="str">
        <f>VLOOKUP(G3527,[1]Macrodata_CCF!$A$3:$B$55,2,FALSE)</f>
        <v>#ERROR!</v>
      </c>
      <c r="F3527" s="78">
        <v>0.0</v>
      </c>
      <c r="G3527" s="80">
        <v>21.0</v>
      </c>
      <c r="H3527" s="81">
        <v>218655.0</v>
      </c>
      <c r="I3527" s="81">
        <v>310000.0</v>
      </c>
      <c r="J3527" s="81">
        <v>236010.0</v>
      </c>
      <c r="K3527" s="81">
        <v>310000.0</v>
      </c>
      <c r="L3527" s="82">
        <v>0.1899939788713121</v>
      </c>
      <c r="N3527" s="83">
        <f t="shared" si="1"/>
        <v>0.1899939789</v>
      </c>
      <c r="O3527" s="83">
        <f t="shared" si="2"/>
        <v>0.1899939789</v>
      </c>
      <c r="Q3527" s="83">
        <f t="shared" si="3"/>
        <v>0.2946612903</v>
      </c>
      <c r="R3527" s="83">
        <f t="shared" si="4"/>
        <v>0.1899939789</v>
      </c>
      <c r="S3527" s="83" t="b">
        <f t="shared" si="5"/>
        <v>0</v>
      </c>
      <c r="T3527" s="72"/>
      <c r="U3527" s="72"/>
      <c r="V3527" s="72"/>
      <c r="W3527" s="72"/>
      <c r="X3527" s="72"/>
      <c r="Y3527" s="72"/>
      <c r="Z3527" s="72"/>
      <c r="AA3527" s="72"/>
      <c r="AB3527" s="72"/>
      <c r="AC3527" s="72"/>
      <c r="AD3527" s="72"/>
      <c r="AE3527" s="72"/>
      <c r="AF3527" s="72"/>
      <c r="AG3527" s="72"/>
      <c r="AH3527" s="72"/>
      <c r="AI3527" s="72"/>
      <c r="AJ3527" s="72"/>
      <c r="AK3527" s="72"/>
    </row>
    <row r="3528" ht="14.25" customHeight="1">
      <c r="A3528" s="78">
        <v>3525.0</v>
      </c>
      <c r="C3528" s="78" t="str">
        <f>VLOOKUP(G3528,[1]Macrodata_CCF!$A$3:$D$55,4,FALSE)</f>
        <v>#ERROR!</v>
      </c>
      <c r="E3528" s="79" t="str">
        <f>VLOOKUP(G3528,[1]Macrodata_CCF!$A$3:$B$55,2,FALSE)</f>
        <v>#ERROR!</v>
      </c>
      <c r="F3528" s="78">
        <v>0.0</v>
      </c>
      <c r="G3528" s="80">
        <v>51.0</v>
      </c>
      <c r="H3528" s="81">
        <v>39345.0</v>
      </c>
      <c r="I3528" s="81">
        <v>120000.0</v>
      </c>
      <c r="J3528" s="81">
        <v>45795.0</v>
      </c>
      <c r="K3528" s="81">
        <v>120000.0</v>
      </c>
      <c r="L3528" s="82">
        <v>0.0799702436302771</v>
      </c>
      <c r="N3528" s="83">
        <f t="shared" si="1"/>
        <v>0.07997024363</v>
      </c>
      <c r="O3528" s="83">
        <f t="shared" si="2"/>
        <v>0.07997024363</v>
      </c>
      <c r="Q3528" s="83">
        <f t="shared" si="3"/>
        <v>0.672125</v>
      </c>
      <c r="R3528" s="83">
        <f t="shared" si="4"/>
        <v>0.07997024363</v>
      </c>
      <c r="S3528" s="83" t="b">
        <f t="shared" si="5"/>
        <v>0</v>
      </c>
      <c r="T3528" s="72"/>
      <c r="U3528" s="72"/>
      <c r="V3528" s="72"/>
      <c r="W3528" s="72"/>
      <c r="X3528" s="72"/>
      <c r="Y3528" s="72"/>
      <c r="Z3528" s="72"/>
      <c r="AA3528" s="72"/>
      <c r="AB3528" s="72"/>
      <c r="AC3528" s="72"/>
      <c r="AD3528" s="72"/>
      <c r="AE3528" s="72"/>
      <c r="AF3528" s="72"/>
      <c r="AG3528" s="72"/>
      <c r="AH3528" s="72"/>
      <c r="AI3528" s="72"/>
      <c r="AJ3528" s="72"/>
      <c r="AK3528" s="72"/>
    </row>
    <row r="3529" ht="14.25" customHeight="1">
      <c r="A3529" s="78">
        <v>3526.0</v>
      </c>
      <c r="C3529" s="78" t="str">
        <f>VLOOKUP(G3529,[1]Macrodata_CCF!$A$3:$D$55,4,FALSE)</f>
        <v>#ERROR!</v>
      </c>
      <c r="E3529" s="79" t="str">
        <f>VLOOKUP(G3529,[1]Macrodata_CCF!$A$3:$B$55,2,FALSE)</f>
        <v>#ERROR!</v>
      </c>
      <c r="F3529" s="78">
        <v>0.0</v>
      </c>
      <c r="G3529" s="80">
        <v>49.0</v>
      </c>
      <c r="H3529" s="81">
        <v>194010.0</v>
      </c>
      <c r="I3529" s="81">
        <v>360000.0</v>
      </c>
      <c r="J3529" s="81">
        <v>205630.0</v>
      </c>
      <c r="K3529" s="81">
        <v>360000.0</v>
      </c>
      <c r="L3529" s="82">
        <v>0.07000421712151335</v>
      </c>
      <c r="N3529" s="83">
        <f t="shared" si="1"/>
        <v>0.07000421712</v>
      </c>
      <c r="O3529" s="83">
        <f t="shared" si="2"/>
        <v>0.07000421712</v>
      </c>
      <c r="Q3529" s="83">
        <f t="shared" si="3"/>
        <v>0.4610833333</v>
      </c>
      <c r="R3529" s="83">
        <f t="shared" si="4"/>
        <v>0.07000421712</v>
      </c>
      <c r="S3529" s="83" t="b">
        <f t="shared" si="5"/>
        <v>0</v>
      </c>
      <c r="T3529" s="72"/>
      <c r="U3529" s="72"/>
      <c r="V3529" s="72"/>
      <c r="W3529" s="72"/>
      <c r="X3529" s="72"/>
      <c r="Y3529" s="72"/>
      <c r="Z3529" s="72"/>
      <c r="AA3529" s="72"/>
      <c r="AB3529" s="72"/>
      <c r="AC3529" s="72"/>
      <c r="AD3529" s="72"/>
      <c r="AE3529" s="72"/>
      <c r="AF3529" s="72"/>
      <c r="AG3529" s="72"/>
      <c r="AH3529" s="72"/>
      <c r="AI3529" s="72"/>
      <c r="AJ3529" s="72"/>
      <c r="AK3529" s="72"/>
    </row>
    <row r="3530" ht="14.25" customHeight="1">
      <c r="A3530" s="78">
        <v>3527.0</v>
      </c>
      <c r="C3530" s="78" t="str">
        <f>VLOOKUP(G3530,[1]Macrodata_CCF!$A$3:$D$55,4,FALSE)</f>
        <v>#ERROR!</v>
      </c>
      <c r="E3530" s="79" t="str">
        <f>VLOOKUP(G3530,[1]Macrodata_CCF!$A$3:$B$55,2,FALSE)</f>
        <v>#ERROR!</v>
      </c>
      <c r="F3530" s="78">
        <v>0.0</v>
      </c>
      <c r="G3530" s="80">
        <v>6.0</v>
      </c>
      <c r="H3530" s="81">
        <v>93830.0</v>
      </c>
      <c r="I3530" s="81">
        <v>970000.0</v>
      </c>
      <c r="J3530" s="81">
        <v>989400.0</v>
      </c>
      <c r="K3530" s="81">
        <v>970000.0</v>
      </c>
      <c r="L3530" s="82">
        <v>1.022141821792574</v>
      </c>
      <c r="N3530" s="83">
        <f t="shared" si="1"/>
        <v>1.022141822</v>
      </c>
      <c r="O3530" s="83">
        <f t="shared" si="2"/>
        <v>1</v>
      </c>
      <c r="Q3530" s="83">
        <f t="shared" si="3"/>
        <v>0.9032680412</v>
      </c>
      <c r="R3530" s="83">
        <f t="shared" si="4"/>
        <v>1.022141822</v>
      </c>
      <c r="S3530" s="83" t="b">
        <f t="shared" si="5"/>
        <v>0</v>
      </c>
      <c r="T3530" s="72"/>
      <c r="U3530" s="72"/>
      <c r="V3530" s="72"/>
      <c r="W3530" s="72"/>
      <c r="X3530" s="72"/>
      <c r="Y3530" s="72"/>
      <c r="Z3530" s="72"/>
      <c r="AA3530" s="72"/>
      <c r="AB3530" s="72"/>
      <c r="AC3530" s="72"/>
      <c r="AD3530" s="72"/>
      <c r="AE3530" s="72"/>
      <c r="AF3530" s="72"/>
      <c r="AG3530" s="72"/>
      <c r="AH3530" s="72"/>
      <c r="AI3530" s="72"/>
      <c r="AJ3530" s="72"/>
      <c r="AK3530" s="72"/>
    </row>
    <row r="3531" ht="14.25" customHeight="1">
      <c r="A3531" s="78">
        <v>3528.0</v>
      </c>
      <c r="C3531" s="78" t="str">
        <f>VLOOKUP(G3531,[1]Macrodata_CCF!$A$3:$D$55,4,FALSE)</f>
        <v>#ERROR!</v>
      </c>
      <c r="E3531" s="79" t="str">
        <f>VLOOKUP(G3531,[1]Macrodata_CCF!$A$3:$B$55,2,FALSE)</f>
        <v>#ERROR!</v>
      </c>
      <c r="F3531" s="78">
        <v>0.0</v>
      </c>
      <c r="G3531" s="80">
        <v>4.0</v>
      </c>
      <c r="H3531" s="81">
        <v>0.0</v>
      </c>
      <c r="I3531" s="81">
        <v>370000.0</v>
      </c>
      <c r="J3531" s="81">
        <v>377400.0</v>
      </c>
      <c r="K3531" s="81">
        <v>370000.0</v>
      </c>
      <c r="L3531" s="82">
        <v>1.02</v>
      </c>
      <c r="N3531" s="83">
        <f t="shared" si="1"/>
        <v>1.02</v>
      </c>
      <c r="O3531" s="83">
        <f t="shared" si="2"/>
        <v>1</v>
      </c>
      <c r="Q3531" s="83">
        <f t="shared" si="3"/>
        <v>1</v>
      </c>
      <c r="R3531" s="83">
        <f t="shared" si="4"/>
        <v>1.02</v>
      </c>
      <c r="S3531" s="83" t="b">
        <f t="shared" si="5"/>
        <v>0</v>
      </c>
      <c r="T3531" s="72"/>
      <c r="U3531" s="72"/>
      <c r="V3531" s="72"/>
      <c r="W3531" s="72"/>
      <c r="X3531" s="72"/>
      <c r="Y3531" s="72"/>
      <c r="Z3531" s="72"/>
      <c r="AA3531" s="72"/>
      <c r="AB3531" s="72"/>
      <c r="AC3531" s="72"/>
      <c r="AD3531" s="72"/>
      <c r="AE3531" s="72"/>
      <c r="AF3531" s="72"/>
      <c r="AG3531" s="72"/>
      <c r="AH3531" s="72"/>
      <c r="AI3531" s="72"/>
      <c r="AJ3531" s="72"/>
      <c r="AK3531" s="72"/>
    </row>
    <row r="3532" ht="14.25" customHeight="1">
      <c r="A3532" s="78">
        <v>3529.0</v>
      </c>
      <c r="C3532" s="78" t="str">
        <f>VLOOKUP(G3532,[1]Macrodata_CCF!$A$3:$D$55,4,FALSE)</f>
        <v>#ERROR!</v>
      </c>
      <c r="E3532" s="79" t="str">
        <f>VLOOKUP(G3532,[1]Macrodata_CCF!$A$3:$B$55,2,FALSE)</f>
        <v>#ERROR!</v>
      </c>
      <c r="F3532" s="78">
        <v>0.0</v>
      </c>
      <c r="G3532" s="80">
        <v>29.0</v>
      </c>
      <c r="H3532" s="81">
        <v>375220.0</v>
      </c>
      <c r="I3532" s="81">
        <v>580000.0</v>
      </c>
      <c r="J3532" s="81">
        <v>414130.0</v>
      </c>
      <c r="K3532" s="81">
        <v>580000.0</v>
      </c>
      <c r="L3532" s="82">
        <v>0.1900087899208907</v>
      </c>
      <c r="N3532" s="83">
        <f t="shared" si="1"/>
        <v>0.1900087899</v>
      </c>
      <c r="O3532" s="83">
        <f t="shared" si="2"/>
        <v>0.1900087899</v>
      </c>
      <c r="Q3532" s="83">
        <f t="shared" si="3"/>
        <v>0.3530689655</v>
      </c>
      <c r="R3532" s="83">
        <f t="shared" si="4"/>
        <v>0.1900087899</v>
      </c>
      <c r="S3532" s="83" t="b">
        <f t="shared" si="5"/>
        <v>0</v>
      </c>
      <c r="T3532" s="72"/>
      <c r="U3532" s="72"/>
      <c r="V3532" s="72"/>
      <c r="W3532" s="72"/>
      <c r="X3532" s="72"/>
      <c r="Y3532" s="72"/>
      <c r="Z3532" s="72"/>
      <c r="AA3532" s="72"/>
      <c r="AB3532" s="72"/>
      <c r="AC3532" s="72"/>
      <c r="AD3532" s="72"/>
      <c r="AE3532" s="72"/>
      <c r="AF3532" s="72"/>
      <c r="AG3532" s="72"/>
      <c r="AH3532" s="72"/>
      <c r="AI3532" s="72"/>
      <c r="AJ3532" s="72"/>
      <c r="AK3532" s="72"/>
    </row>
    <row r="3533" ht="14.25" customHeight="1">
      <c r="A3533" s="78">
        <v>3530.0</v>
      </c>
      <c r="C3533" s="78" t="str">
        <f>VLOOKUP(G3533,[1]Macrodata_CCF!$A$3:$D$55,4,FALSE)</f>
        <v>#ERROR!</v>
      </c>
      <c r="E3533" s="79" t="str">
        <f>VLOOKUP(G3533,[1]Macrodata_CCF!$A$3:$B$55,2,FALSE)</f>
        <v>#ERROR!</v>
      </c>
      <c r="F3533" s="78">
        <v>0.0</v>
      </c>
      <c r="G3533" s="80">
        <v>34.0</v>
      </c>
      <c r="H3533" s="81">
        <v>484880.0</v>
      </c>
      <c r="I3533" s="81">
        <v>670000.0</v>
      </c>
      <c r="J3533" s="81">
        <v>507095.0</v>
      </c>
      <c r="K3533" s="81">
        <v>670000.0</v>
      </c>
      <c r="L3533" s="82">
        <v>0.1200032411408816</v>
      </c>
      <c r="N3533" s="83">
        <f t="shared" si="1"/>
        <v>0.1200032411</v>
      </c>
      <c r="O3533" s="83">
        <f t="shared" si="2"/>
        <v>0.1200032411</v>
      </c>
      <c r="Q3533" s="83">
        <f t="shared" si="3"/>
        <v>0.2762985075</v>
      </c>
      <c r="R3533" s="83">
        <f t="shared" si="4"/>
        <v>0.1200032411</v>
      </c>
      <c r="S3533" s="83" t="b">
        <f t="shared" si="5"/>
        <v>0</v>
      </c>
      <c r="T3533" s="72"/>
      <c r="U3533" s="72"/>
      <c r="V3533" s="72"/>
      <c r="W3533" s="72"/>
      <c r="X3533" s="72"/>
      <c r="Y3533" s="72"/>
      <c r="Z3533" s="72"/>
      <c r="AA3533" s="72"/>
      <c r="AB3533" s="72"/>
      <c r="AC3533" s="72"/>
      <c r="AD3533" s="72"/>
      <c r="AE3533" s="72"/>
      <c r="AF3533" s="72"/>
      <c r="AG3533" s="72"/>
      <c r="AH3533" s="72"/>
      <c r="AI3533" s="72"/>
      <c r="AJ3533" s="72"/>
      <c r="AK3533" s="72"/>
    </row>
    <row r="3534" ht="14.25" customHeight="1">
      <c r="A3534" s="78">
        <v>3531.0</v>
      </c>
      <c r="C3534" s="78" t="str">
        <f>VLOOKUP(G3534,[1]Macrodata_CCF!$A$3:$D$55,4,FALSE)</f>
        <v>#ERROR!</v>
      </c>
      <c r="E3534" s="79" t="str">
        <f>VLOOKUP(G3534,[1]Macrodata_CCF!$A$3:$B$55,2,FALSE)</f>
        <v>#ERROR!</v>
      </c>
      <c r="F3534" s="78">
        <v>0.0</v>
      </c>
      <c r="G3534" s="80">
        <v>2.0</v>
      </c>
      <c r="H3534" s="81">
        <v>618415.0</v>
      </c>
      <c r="I3534" s="81">
        <v>770000.0</v>
      </c>
      <c r="J3534" s="81">
        <v>785400.0</v>
      </c>
      <c r="K3534" s="81">
        <v>770000.0</v>
      </c>
      <c r="L3534" s="82">
        <v>1.101593165550681</v>
      </c>
      <c r="N3534" s="83">
        <f t="shared" si="1"/>
        <v>1.101593166</v>
      </c>
      <c r="O3534" s="83">
        <f t="shared" si="2"/>
        <v>1</v>
      </c>
      <c r="Q3534" s="83">
        <f t="shared" si="3"/>
        <v>0.1968636364</v>
      </c>
      <c r="R3534" s="83">
        <f t="shared" si="4"/>
        <v>1.101593166</v>
      </c>
      <c r="S3534" s="83" t="b">
        <f t="shared" si="5"/>
        <v>0</v>
      </c>
      <c r="T3534" s="72"/>
      <c r="U3534" s="72"/>
      <c r="V3534" s="72"/>
      <c r="W3534" s="72"/>
      <c r="X3534" s="72"/>
      <c r="Y3534" s="72"/>
      <c r="Z3534" s="72"/>
      <c r="AA3534" s="72"/>
      <c r="AB3534" s="72"/>
      <c r="AC3534" s="72"/>
      <c r="AD3534" s="72"/>
      <c r="AE3534" s="72"/>
      <c r="AF3534" s="72"/>
      <c r="AG3534" s="72"/>
      <c r="AH3534" s="72"/>
      <c r="AI3534" s="72"/>
      <c r="AJ3534" s="72"/>
      <c r="AK3534" s="72"/>
    </row>
    <row r="3535" ht="14.25" customHeight="1">
      <c r="A3535" s="78">
        <v>3532.0</v>
      </c>
      <c r="C3535" s="78" t="str">
        <f>VLOOKUP(G3535,[1]Macrodata_CCF!$A$3:$D$55,4,FALSE)</f>
        <v>#ERROR!</v>
      </c>
      <c r="E3535" s="79" t="str">
        <f>VLOOKUP(G3535,[1]Macrodata_CCF!$A$3:$B$55,2,FALSE)</f>
        <v>#ERROR!</v>
      </c>
      <c r="F3535" s="78">
        <v>0.0</v>
      </c>
      <c r="G3535" s="80">
        <v>8.0</v>
      </c>
      <c r="H3535" s="81">
        <v>0.0</v>
      </c>
      <c r="I3535" s="81">
        <v>290000.0</v>
      </c>
      <c r="J3535" s="81">
        <v>81200.0</v>
      </c>
      <c r="K3535" s="81">
        <v>290000.0</v>
      </c>
      <c r="L3535" s="82">
        <v>0.28</v>
      </c>
      <c r="N3535" s="83">
        <f t="shared" si="1"/>
        <v>0.28</v>
      </c>
      <c r="O3535" s="83">
        <f t="shared" si="2"/>
        <v>0.28</v>
      </c>
      <c r="Q3535" s="83">
        <f t="shared" si="3"/>
        <v>1</v>
      </c>
      <c r="R3535" s="83">
        <f t="shared" si="4"/>
        <v>0.28</v>
      </c>
      <c r="S3535" s="83" t="b">
        <f t="shared" si="5"/>
        <v>0</v>
      </c>
      <c r="T3535" s="72"/>
      <c r="U3535" s="72"/>
      <c r="V3535" s="72"/>
      <c r="W3535" s="72"/>
      <c r="X3535" s="72"/>
      <c r="Y3535" s="72"/>
      <c r="Z3535" s="72"/>
      <c r="AA3535" s="72"/>
      <c r="AB3535" s="72"/>
      <c r="AC3535" s="72"/>
      <c r="AD3535" s="72"/>
      <c r="AE3535" s="72"/>
      <c r="AF3535" s="72"/>
      <c r="AG3535" s="72"/>
      <c r="AH3535" s="72"/>
      <c r="AI3535" s="72"/>
      <c r="AJ3535" s="72"/>
      <c r="AK3535" s="72"/>
    </row>
    <row r="3536" ht="14.25" customHeight="1">
      <c r="A3536" s="78">
        <v>3533.0</v>
      </c>
      <c r="C3536" s="78" t="str">
        <f>VLOOKUP(G3536,[1]Macrodata_CCF!$A$3:$D$55,4,FALSE)</f>
        <v>#ERROR!</v>
      </c>
      <c r="E3536" s="79" t="str">
        <f>VLOOKUP(G3536,[1]Macrodata_CCF!$A$3:$B$55,2,FALSE)</f>
        <v>#ERROR!</v>
      </c>
      <c r="F3536" s="78">
        <v>0.0</v>
      </c>
      <c r="G3536" s="80">
        <v>24.0</v>
      </c>
      <c r="H3536" s="81">
        <v>159665.0</v>
      </c>
      <c r="I3536" s="81">
        <v>620000.0</v>
      </c>
      <c r="J3536" s="81">
        <v>228715.0</v>
      </c>
      <c r="K3536" s="81">
        <v>620000.0</v>
      </c>
      <c r="L3536" s="82">
        <v>0.1499994569172451</v>
      </c>
      <c r="N3536" s="83">
        <f t="shared" si="1"/>
        <v>0.1499994569</v>
      </c>
      <c r="O3536" s="83">
        <f t="shared" si="2"/>
        <v>0.1499994569</v>
      </c>
      <c r="Q3536" s="83">
        <f t="shared" si="3"/>
        <v>0.7424758065</v>
      </c>
      <c r="R3536" s="83">
        <f t="shared" si="4"/>
        <v>0.1499994569</v>
      </c>
      <c r="S3536" s="83" t="b">
        <f t="shared" si="5"/>
        <v>0</v>
      </c>
      <c r="T3536" s="72"/>
      <c r="U3536" s="72"/>
      <c r="V3536" s="72"/>
      <c r="W3536" s="72"/>
      <c r="X3536" s="72"/>
      <c r="Y3536" s="72"/>
      <c r="Z3536" s="72"/>
      <c r="AA3536" s="72"/>
      <c r="AB3536" s="72"/>
      <c r="AC3536" s="72"/>
      <c r="AD3536" s="72"/>
      <c r="AE3536" s="72"/>
      <c r="AF3536" s="72"/>
      <c r="AG3536" s="72"/>
      <c r="AH3536" s="72"/>
      <c r="AI3536" s="72"/>
      <c r="AJ3536" s="72"/>
      <c r="AK3536" s="72"/>
    </row>
    <row r="3537" ht="14.25" customHeight="1">
      <c r="A3537" s="78">
        <v>3534.0</v>
      </c>
      <c r="C3537" s="78" t="str">
        <f>VLOOKUP(G3537,[1]Macrodata_CCF!$A$3:$D$55,4,FALSE)</f>
        <v>#ERROR!</v>
      </c>
      <c r="E3537" s="79" t="str">
        <f>VLOOKUP(G3537,[1]Macrodata_CCF!$A$3:$B$55,2,FALSE)</f>
        <v>#ERROR!</v>
      </c>
      <c r="F3537" s="78">
        <v>0.0</v>
      </c>
      <c r="G3537" s="80">
        <v>48.0</v>
      </c>
      <c r="H3537" s="81">
        <v>532630.0</v>
      </c>
      <c r="I3537" s="81">
        <v>560000.0</v>
      </c>
      <c r="J3537" s="81">
        <v>537010.0</v>
      </c>
      <c r="K3537" s="81">
        <v>560000.0</v>
      </c>
      <c r="L3537" s="82">
        <v>0.1600292290829375</v>
      </c>
      <c r="N3537" s="83">
        <f t="shared" si="1"/>
        <v>0.1600292291</v>
      </c>
      <c r="O3537" s="83">
        <f t="shared" si="2"/>
        <v>0.1600292291</v>
      </c>
      <c r="Q3537" s="83">
        <f t="shared" si="3"/>
        <v>0.048875</v>
      </c>
      <c r="R3537" s="83">
        <f t="shared" si="4"/>
        <v>0.007821428571</v>
      </c>
      <c r="S3537" s="83" t="b">
        <f t="shared" si="5"/>
        <v>0</v>
      </c>
      <c r="T3537" s="72"/>
      <c r="U3537" s="72"/>
      <c r="V3537" s="72"/>
      <c r="W3537" s="72"/>
      <c r="X3537" s="72"/>
      <c r="Y3537" s="72"/>
      <c r="Z3537" s="72"/>
      <c r="AA3537" s="72"/>
      <c r="AB3537" s="72"/>
      <c r="AC3537" s="72"/>
      <c r="AD3537" s="72"/>
      <c r="AE3537" s="72"/>
      <c r="AF3537" s="72"/>
      <c r="AG3537" s="72"/>
      <c r="AH3537" s="72"/>
      <c r="AI3537" s="72"/>
      <c r="AJ3537" s="72"/>
      <c r="AK3537" s="72"/>
    </row>
    <row r="3538" ht="14.25" customHeight="1">
      <c r="A3538" s="78">
        <v>3535.0</v>
      </c>
      <c r="C3538" s="78" t="str">
        <f>VLOOKUP(G3538,[1]Macrodata_CCF!$A$3:$D$55,4,FALSE)</f>
        <v>#ERROR!</v>
      </c>
      <c r="E3538" s="79" t="str">
        <f>VLOOKUP(G3538,[1]Macrodata_CCF!$A$3:$B$55,2,FALSE)</f>
        <v>#ERROR!</v>
      </c>
      <c r="F3538" s="78">
        <v>0.0</v>
      </c>
      <c r="G3538" s="80">
        <v>36.0</v>
      </c>
      <c r="H3538" s="81">
        <v>0.0</v>
      </c>
      <c r="I3538" s="81">
        <v>350000.0</v>
      </c>
      <c r="J3538" s="81">
        <v>56000.0</v>
      </c>
      <c r="K3538" s="81">
        <v>350000.0</v>
      </c>
      <c r="L3538" s="82">
        <v>0.16</v>
      </c>
      <c r="N3538" s="83">
        <f t="shared" si="1"/>
        <v>0.16</v>
      </c>
      <c r="O3538" s="83">
        <f t="shared" si="2"/>
        <v>0.16</v>
      </c>
      <c r="Q3538" s="83">
        <f t="shared" si="3"/>
        <v>1</v>
      </c>
      <c r="R3538" s="83">
        <f t="shared" si="4"/>
        <v>0.16</v>
      </c>
      <c r="S3538" s="83" t="b">
        <f t="shared" si="5"/>
        <v>0</v>
      </c>
      <c r="T3538" s="72"/>
      <c r="U3538" s="72"/>
      <c r="V3538" s="72"/>
      <c r="W3538" s="72"/>
      <c r="X3538" s="72"/>
      <c r="Y3538" s="72"/>
      <c r="Z3538" s="72"/>
      <c r="AA3538" s="72"/>
      <c r="AB3538" s="72"/>
      <c r="AC3538" s="72"/>
      <c r="AD3538" s="72"/>
      <c r="AE3538" s="72"/>
      <c r="AF3538" s="72"/>
      <c r="AG3538" s="72"/>
      <c r="AH3538" s="72"/>
      <c r="AI3538" s="72"/>
      <c r="AJ3538" s="72"/>
      <c r="AK3538" s="72"/>
    </row>
    <row r="3539" ht="14.25" customHeight="1">
      <c r="A3539" s="78">
        <v>3536.0</v>
      </c>
      <c r="C3539" s="78" t="str">
        <f>VLOOKUP(G3539,[1]Macrodata_CCF!$A$3:$D$55,4,FALSE)</f>
        <v>#ERROR!</v>
      </c>
      <c r="E3539" s="79" t="str">
        <f>VLOOKUP(G3539,[1]Macrodata_CCF!$A$3:$B$55,2,FALSE)</f>
        <v>#ERROR!</v>
      </c>
      <c r="F3539" s="78">
        <v>0.0</v>
      </c>
      <c r="G3539" s="80">
        <v>7.0</v>
      </c>
      <c r="H3539" s="81">
        <v>137615.0</v>
      </c>
      <c r="I3539" s="81">
        <v>870000.0</v>
      </c>
      <c r="J3539" s="81">
        <v>386625.0</v>
      </c>
      <c r="K3539" s="81">
        <v>870000.0</v>
      </c>
      <c r="L3539" s="82">
        <v>0.3399987711381309</v>
      </c>
      <c r="N3539" s="83">
        <f t="shared" si="1"/>
        <v>0.3399987711</v>
      </c>
      <c r="O3539" s="83">
        <f t="shared" si="2"/>
        <v>0.3399987711</v>
      </c>
      <c r="Q3539" s="83">
        <f t="shared" si="3"/>
        <v>0.8418218391</v>
      </c>
      <c r="R3539" s="83">
        <f t="shared" si="4"/>
        <v>0.3399987711</v>
      </c>
      <c r="S3539" s="83" t="b">
        <f t="shared" si="5"/>
        <v>0</v>
      </c>
      <c r="T3539" s="72"/>
      <c r="U3539" s="72"/>
      <c r="V3539" s="72"/>
      <c r="W3539" s="72"/>
      <c r="X3539" s="72"/>
      <c r="Y3539" s="72"/>
      <c r="Z3539" s="72"/>
      <c r="AA3539" s="72"/>
      <c r="AB3539" s="72"/>
      <c r="AC3539" s="72"/>
      <c r="AD3539" s="72"/>
      <c r="AE3539" s="72"/>
      <c r="AF3539" s="72"/>
      <c r="AG3539" s="72"/>
      <c r="AH3539" s="72"/>
      <c r="AI3539" s="72"/>
      <c r="AJ3539" s="72"/>
      <c r="AK3539" s="72"/>
    </row>
    <row r="3540" ht="14.25" customHeight="1">
      <c r="A3540" s="78">
        <v>3537.0</v>
      </c>
      <c r="C3540" s="78" t="str">
        <f>VLOOKUP(G3540,[1]Macrodata_CCF!$A$3:$D$55,4,FALSE)</f>
        <v>#ERROR!</v>
      </c>
      <c r="E3540" s="79" t="str">
        <f>VLOOKUP(G3540,[1]Macrodata_CCF!$A$3:$B$55,2,FALSE)</f>
        <v>#ERROR!</v>
      </c>
      <c r="F3540" s="78">
        <v>0.0</v>
      </c>
      <c r="G3540" s="80">
        <v>23.0</v>
      </c>
      <c r="H3540" s="81">
        <v>839875.0</v>
      </c>
      <c r="I3540" s="81">
        <v>860000.0</v>
      </c>
      <c r="J3540" s="81">
        <v>877200.0</v>
      </c>
      <c r="K3540" s="81">
        <v>860000.0</v>
      </c>
      <c r="L3540" s="82">
        <v>1.854658385093168</v>
      </c>
      <c r="N3540" s="83">
        <f t="shared" si="1"/>
        <v>1.854658385</v>
      </c>
      <c r="O3540" s="83">
        <f t="shared" si="2"/>
        <v>1</v>
      </c>
      <c r="Q3540" s="83">
        <f t="shared" si="3"/>
        <v>0.02340116279</v>
      </c>
      <c r="R3540" s="83">
        <f t="shared" si="4"/>
        <v>0.04340116279</v>
      </c>
      <c r="S3540" s="83" t="b">
        <f t="shared" si="5"/>
        <v>1</v>
      </c>
      <c r="T3540" s="72"/>
      <c r="U3540" s="72"/>
      <c r="V3540" s="72"/>
      <c r="W3540" s="72"/>
      <c r="X3540" s="72"/>
      <c r="Y3540" s="72"/>
      <c r="Z3540" s="72"/>
      <c r="AA3540" s="72"/>
      <c r="AB3540" s="72"/>
      <c r="AC3540" s="72"/>
      <c r="AD3540" s="72"/>
      <c r="AE3540" s="72"/>
      <c r="AF3540" s="72"/>
      <c r="AG3540" s="72"/>
      <c r="AH3540" s="72"/>
      <c r="AI3540" s="72"/>
      <c r="AJ3540" s="72"/>
      <c r="AK3540" s="72"/>
    </row>
    <row r="3541" ht="14.25" customHeight="1">
      <c r="A3541" s="78">
        <v>3538.0</v>
      </c>
      <c r="C3541" s="78" t="str">
        <f>VLOOKUP(G3541,[1]Macrodata_CCF!$A$3:$D$55,4,FALSE)</f>
        <v>#ERROR!</v>
      </c>
      <c r="E3541" s="79" t="str">
        <f>VLOOKUP(G3541,[1]Macrodata_CCF!$A$3:$B$55,2,FALSE)</f>
        <v>#ERROR!</v>
      </c>
      <c r="F3541" s="78">
        <v>0.0</v>
      </c>
      <c r="G3541" s="80">
        <v>30.0</v>
      </c>
      <c r="H3541" s="81">
        <v>0.0</v>
      </c>
      <c r="I3541" s="81">
        <v>430000.0</v>
      </c>
      <c r="J3541" s="81">
        <v>86000.0</v>
      </c>
      <c r="K3541" s="81">
        <v>430000.0</v>
      </c>
      <c r="L3541" s="82">
        <v>0.2</v>
      </c>
      <c r="N3541" s="83">
        <f t="shared" si="1"/>
        <v>0.2</v>
      </c>
      <c r="O3541" s="83">
        <f t="shared" si="2"/>
        <v>0.2</v>
      </c>
      <c r="Q3541" s="83">
        <f t="shared" si="3"/>
        <v>1</v>
      </c>
      <c r="R3541" s="83">
        <f t="shared" si="4"/>
        <v>0.2</v>
      </c>
      <c r="S3541" s="83" t="b">
        <f t="shared" si="5"/>
        <v>0</v>
      </c>
      <c r="T3541" s="72"/>
      <c r="U3541" s="72"/>
      <c r="V3541" s="72"/>
      <c r="W3541" s="72"/>
      <c r="X3541" s="72"/>
      <c r="Y3541" s="72"/>
      <c r="Z3541" s="72"/>
      <c r="AA3541" s="72"/>
      <c r="AB3541" s="72"/>
      <c r="AC3541" s="72"/>
      <c r="AD3541" s="72"/>
      <c r="AE3541" s="72"/>
      <c r="AF3541" s="72"/>
      <c r="AG3541" s="72"/>
      <c r="AH3541" s="72"/>
      <c r="AI3541" s="72"/>
      <c r="AJ3541" s="72"/>
      <c r="AK3541" s="72"/>
    </row>
    <row r="3542" ht="14.25" customHeight="1">
      <c r="A3542" s="78">
        <v>3539.0</v>
      </c>
      <c r="C3542" s="78" t="str">
        <f>VLOOKUP(G3542,[1]Macrodata_CCF!$A$3:$D$55,4,FALSE)</f>
        <v>#ERROR!</v>
      </c>
      <c r="E3542" s="79" t="str">
        <f>VLOOKUP(G3542,[1]Macrodata_CCF!$A$3:$B$55,2,FALSE)</f>
        <v>#ERROR!</v>
      </c>
      <c r="F3542" s="78">
        <v>0.0</v>
      </c>
      <c r="G3542" s="80">
        <v>43.0</v>
      </c>
      <c r="H3542" s="81">
        <v>463435.0</v>
      </c>
      <c r="I3542" s="81">
        <v>710000.0</v>
      </c>
      <c r="J3542" s="81">
        <v>502885.0</v>
      </c>
      <c r="K3542" s="81">
        <v>710000.0</v>
      </c>
      <c r="L3542" s="82">
        <v>0.1599983777097317</v>
      </c>
      <c r="N3542" s="83">
        <f t="shared" si="1"/>
        <v>0.1599983777</v>
      </c>
      <c r="O3542" s="83">
        <f t="shared" si="2"/>
        <v>0.1599983777</v>
      </c>
      <c r="Q3542" s="83">
        <f t="shared" si="3"/>
        <v>0.3472746479</v>
      </c>
      <c r="R3542" s="83">
        <f t="shared" si="4"/>
        <v>0.1599983777</v>
      </c>
      <c r="S3542" s="83" t="b">
        <f t="shared" si="5"/>
        <v>0</v>
      </c>
      <c r="T3542" s="72"/>
      <c r="U3542" s="72"/>
      <c r="V3542" s="72"/>
      <c r="W3542" s="72"/>
      <c r="X3542" s="72"/>
      <c r="Y3542" s="72"/>
      <c r="Z3542" s="72"/>
      <c r="AA3542" s="72"/>
      <c r="AB3542" s="72"/>
      <c r="AC3542" s="72"/>
      <c r="AD3542" s="72"/>
      <c r="AE3542" s="72"/>
      <c r="AF3542" s="72"/>
      <c r="AG3542" s="72"/>
      <c r="AH3542" s="72"/>
      <c r="AI3542" s="72"/>
      <c r="AJ3542" s="72"/>
      <c r="AK3542" s="72"/>
    </row>
    <row r="3543" ht="14.25" customHeight="1">
      <c r="A3543" s="78">
        <v>3540.0</v>
      </c>
      <c r="C3543" s="78" t="str">
        <f>VLOOKUP(G3543,[1]Macrodata_CCF!$A$3:$D$55,4,FALSE)</f>
        <v>#ERROR!</v>
      </c>
      <c r="E3543" s="79" t="str">
        <f>VLOOKUP(G3543,[1]Macrodata_CCF!$A$3:$B$55,2,FALSE)</f>
        <v>#ERROR!</v>
      </c>
      <c r="F3543" s="78">
        <v>0.0</v>
      </c>
      <c r="G3543" s="80">
        <v>24.0</v>
      </c>
      <c r="H3543" s="81">
        <v>590750.0</v>
      </c>
      <c r="I3543" s="81">
        <v>660000.0</v>
      </c>
      <c r="J3543" s="81">
        <v>603215.0</v>
      </c>
      <c r="K3543" s="81">
        <v>660000.0</v>
      </c>
      <c r="L3543" s="82">
        <v>0.18</v>
      </c>
      <c r="N3543" s="83">
        <f t="shared" si="1"/>
        <v>0.18</v>
      </c>
      <c r="O3543" s="83">
        <f t="shared" si="2"/>
        <v>0.18</v>
      </c>
      <c r="Q3543" s="83">
        <f t="shared" si="3"/>
        <v>0.1049242424</v>
      </c>
      <c r="R3543" s="83">
        <f t="shared" si="4"/>
        <v>0.18</v>
      </c>
      <c r="S3543" s="83" t="b">
        <f t="shared" si="5"/>
        <v>0</v>
      </c>
      <c r="T3543" s="72"/>
      <c r="U3543" s="72"/>
      <c r="V3543" s="72"/>
      <c r="W3543" s="72"/>
      <c r="X3543" s="72"/>
      <c r="Y3543" s="72"/>
      <c r="Z3543" s="72"/>
      <c r="AA3543" s="72"/>
      <c r="AB3543" s="72"/>
      <c r="AC3543" s="72"/>
      <c r="AD3543" s="72"/>
      <c r="AE3543" s="72"/>
      <c r="AF3543" s="72"/>
      <c r="AG3543" s="72"/>
      <c r="AH3543" s="72"/>
      <c r="AI3543" s="72"/>
      <c r="AJ3543" s="72"/>
      <c r="AK3543" s="72"/>
    </row>
    <row r="3544" ht="14.25" customHeight="1">
      <c r="A3544" s="78">
        <v>3541.0</v>
      </c>
      <c r="C3544" s="78" t="str">
        <f>VLOOKUP(G3544,[1]Macrodata_CCF!$A$3:$D$55,4,FALSE)</f>
        <v>#ERROR!</v>
      </c>
      <c r="E3544" s="79" t="str">
        <f>VLOOKUP(G3544,[1]Macrodata_CCF!$A$3:$B$55,2,FALSE)</f>
        <v>#ERROR!</v>
      </c>
      <c r="F3544" s="78">
        <v>0.0</v>
      </c>
      <c r="G3544" s="80">
        <v>13.0</v>
      </c>
      <c r="H3544" s="81">
        <v>547670.0</v>
      </c>
      <c r="I3544" s="81">
        <v>560000.0</v>
      </c>
      <c r="J3544" s="81">
        <v>549765.0</v>
      </c>
      <c r="K3544" s="81">
        <v>784000.0</v>
      </c>
      <c r="L3544" s="82">
        <v>0.1699107866991079</v>
      </c>
      <c r="N3544" s="83">
        <f t="shared" si="1"/>
        <v>0.1699107867</v>
      </c>
      <c r="O3544" s="83">
        <f t="shared" si="2"/>
        <v>0.1699107867</v>
      </c>
      <c r="Q3544" s="83">
        <f t="shared" si="3"/>
        <v>0.02201785714</v>
      </c>
      <c r="R3544" s="83">
        <f t="shared" si="4"/>
        <v>0.003741071429</v>
      </c>
      <c r="S3544" s="83" t="b">
        <f t="shared" si="5"/>
        <v>0</v>
      </c>
      <c r="T3544" s="72"/>
      <c r="U3544" s="72"/>
      <c r="V3544" s="72"/>
      <c r="W3544" s="72"/>
      <c r="X3544" s="72"/>
      <c r="Y3544" s="72"/>
      <c r="Z3544" s="72"/>
      <c r="AA3544" s="72"/>
      <c r="AB3544" s="72"/>
      <c r="AC3544" s="72"/>
      <c r="AD3544" s="72"/>
      <c r="AE3544" s="72"/>
      <c r="AF3544" s="72"/>
      <c r="AG3544" s="72"/>
      <c r="AH3544" s="72"/>
      <c r="AI3544" s="72"/>
      <c r="AJ3544" s="72"/>
      <c r="AK3544" s="72"/>
    </row>
    <row r="3545" ht="14.25" customHeight="1">
      <c r="A3545" s="78">
        <v>3542.0</v>
      </c>
      <c r="C3545" s="78" t="str">
        <f>VLOOKUP(G3545,[1]Macrodata_CCF!$A$3:$D$55,4,FALSE)</f>
        <v>#ERROR!</v>
      </c>
      <c r="E3545" s="79" t="str">
        <f>VLOOKUP(G3545,[1]Macrodata_CCF!$A$3:$B$55,2,FALSE)</f>
        <v>#ERROR!</v>
      </c>
      <c r="F3545" s="78">
        <v>0.0</v>
      </c>
      <c r="G3545" s="80">
        <v>39.0</v>
      </c>
      <c r="H3545" s="81">
        <v>0.0</v>
      </c>
      <c r="I3545" s="81">
        <v>890000.0</v>
      </c>
      <c r="J3545" s="81">
        <v>0.0</v>
      </c>
      <c r="K3545" s="81">
        <v>890000.0</v>
      </c>
      <c r="L3545" s="82">
        <v>0.0</v>
      </c>
      <c r="N3545" s="83">
        <f t="shared" si="1"/>
        <v>0</v>
      </c>
      <c r="O3545" s="83">
        <f t="shared" si="2"/>
        <v>0</v>
      </c>
      <c r="Q3545" s="83">
        <f t="shared" si="3"/>
        <v>1</v>
      </c>
      <c r="R3545" s="83">
        <f t="shared" si="4"/>
        <v>0</v>
      </c>
      <c r="S3545" s="83" t="b">
        <f t="shared" si="5"/>
        <v>0</v>
      </c>
      <c r="T3545" s="72"/>
      <c r="U3545" s="72"/>
      <c r="V3545" s="72"/>
      <c r="W3545" s="72"/>
      <c r="X3545" s="72"/>
      <c r="Y3545" s="72"/>
      <c r="Z3545" s="72"/>
      <c r="AA3545" s="72"/>
      <c r="AB3545" s="72"/>
      <c r="AC3545" s="72"/>
      <c r="AD3545" s="72"/>
      <c r="AE3545" s="72"/>
      <c r="AF3545" s="72"/>
      <c r="AG3545" s="72"/>
      <c r="AH3545" s="72"/>
      <c r="AI3545" s="72"/>
      <c r="AJ3545" s="72"/>
      <c r="AK3545" s="72"/>
    </row>
    <row r="3546" ht="14.25" customHeight="1">
      <c r="A3546" s="78">
        <v>3543.0</v>
      </c>
      <c r="C3546" s="78" t="str">
        <f>VLOOKUP(G3546,[1]Macrodata_CCF!$A$3:$D$55,4,FALSE)</f>
        <v>#ERROR!</v>
      </c>
      <c r="E3546" s="79" t="str">
        <f>VLOOKUP(G3546,[1]Macrodata_CCF!$A$3:$B$55,2,FALSE)</f>
        <v>#ERROR!</v>
      </c>
      <c r="F3546" s="78">
        <v>0.0</v>
      </c>
      <c r="G3546" s="80">
        <v>8.0</v>
      </c>
      <c r="H3546" s="81">
        <v>196875.0</v>
      </c>
      <c r="I3546" s="81">
        <v>570000.0</v>
      </c>
      <c r="J3546" s="81">
        <v>342395.0</v>
      </c>
      <c r="K3546" s="81">
        <v>570000.0</v>
      </c>
      <c r="L3546" s="82">
        <v>0.3900033500837521</v>
      </c>
      <c r="N3546" s="83">
        <f t="shared" si="1"/>
        <v>0.3900033501</v>
      </c>
      <c r="O3546" s="83">
        <f t="shared" si="2"/>
        <v>0.3900033501</v>
      </c>
      <c r="Q3546" s="83">
        <f t="shared" si="3"/>
        <v>0.6546052632</v>
      </c>
      <c r="R3546" s="83">
        <f t="shared" si="4"/>
        <v>0.3900033501</v>
      </c>
      <c r="S3546" s="83" t="b">
        <f t="shared" si="5"/>
        <v>0</v>
      </c>
      <c r="T3546" s="72"/>
      <c r="U3546" s="72"/>
      <c r="V3546" s="72"/>
      <c r="W3546" s="72"/>
      <c r="X3546" s="72"/>
      <c r="Y3546" s="72"/>
      <c r="Z3546" s="72"/>
      <c r="AA3546" s="72"/>
      <c r="AB3546" s="72"/>
      <c r="AC3546" s="72"/>
      <c r="AD3546" s="72"/>
      <c r="AE3546" s="72"/>
      <c r="AF3546" s="72"/>
      <c r="AG3546" s="72"/>
      <c r="AH3546" s="72"/>
      <c r="AI3546" s="72"/>
      <c r="AJ3546" s="72"/>
      <c r="AK3546" s="72"/>
    </row>
    <row r="3547" ht="14.25" customHeight="1">
      <c r="A3547" s="78">
        <v>3544.0</v>
      </c>
      <c r="C3547" s="78" t="str">
        <f>VLOOKUP(G3547,[1]Macrodata_CCF!$A$3:$D$55,4,FALSE)</f>
        <v>#ERROR!</v>
      </c>
      <c r="E3547" s="79" t="str">
        <f>VLOOKUP(G3547,[1]Macrodata_CCF!$A$3:$B$55,2,FALSE)</f>
        <v>#ERROR!</v>
      </c>
      <c r="F3547" s="78">
        <v>0.0</v>
      </c>
      <c r="G3547" s="80">
        <v>49.0</v>
      </c>
      <c r="H3547" s="81">
        <v>187340.0</v>
      </c>
      <c r="I3547" s="81">
        <v>200000.0</v>
      </c>
      <c r="J3547" s="81">
        <v>189110.0</v>
      </c>
      <c r="K3547" s="81">
        <v>200000.0</v>
      </c>
      <c r="L3547" s="82">
        <v>0.1398104265402844</v>
      </c>
      <c r="N3547" s="83">
        <f t="shared" si="1"/>
        <v>0.1398104265</v>
      </c>
      <c r="O3547" s="83">
        <f t="shared" si="2"/>
        <v>0.1398104265</v>
      </c>
      <c r="Q3547" s="83">
        <f t="shared" si="3"/>
        <v>0.0633</v>
      </c>
      <c r="R3547" s="83">
        <f t="shared" si="4"/>
        <v>0.00885</v>
      </c>
      <c r="S3547" s="83" t="b">
        <f t="shared" si="5"/>
        <v>0</v>
      </c>
      <c r="T3547" s="72"/>
      <c r="U3547" s="72"/>
      <c r="V3547" s="72"/>
      <c r="W3547" s="72"/>
      <c r="X3547" s="72"/>
      <c r="Y3547" s="72"/>
      <c r="Z3547" s="72"/>
      <c r="AA3547" s="72"/>
      <c r="AB3547" s="72"/>
      <c r="AC3547" s="72"/>
      <c r="AD3547" s="72"/>
      <c r="AE3547" s="72"/>
      <c r="AF3547" s="72"/>
      <c r="AG3547" s="72"/>
      <c r="AH3547" s="72"/>
      <c r="AI3547" s="72"/>
      <c r="AJ3547" s="72"/>
      <c r="AK3547" s="72"/>
    </row>
    <row r="3548" ht="14.25" customHeight="1">
      <c r="A3548" s="78">
        <v>3545.0</v>
      </c>
      <c r="C3548" s="78" t="str">
        <f>VLOOKUP(G3548,[1]Macrodata_CCF!$A$3:$D$55,4,FALSE)</f>
        <v>#ERROR!</v>
      </c>
      <c r="E3548" s="79" t="str">
        <f>VLOOKUP(G3548,[1]Macrodata_CCF!$A$3:$B$55,2,FALSE)</f>
        <v>#ERROR!</v>
      </c>
      <c r="F3548" s="78">
        <v>0.0</v>
      </c>
      <c r="G3548" s="80">
        <v>47.0</v>
      </c>
      <c r="H3548" s="81">
        <v>11575.0</v>
      </c>
      <c r="I3548" s="81">
        <v>70000.0</v>
      </c>
      <c r="J3548" s="81">
        <v>21505.0</v>
      </c>
      <c r="K3548" s="81">
        <v>70000.0</v>
      </c>
      <c r="L3548" s="82">
        <v>0.1699614890885751</v>
      </c>
      <c r="N3548" s="83">
        <f t="shared" si="1"/>
        <v>0.1699614891</v>
      </c>
      <c r="O3548" s="83">
        <f t="shared" si="2"/>
        <v>0.1699614891</v>
      </c>
      <c r="Q3548" s="83">
        <f t="shared" si="3"/>
        <v>0.8346428571</v>
      </c>
      <c r="R3548" s="83">
        <f t="shared" si="4"/>
        <v>0.1699614891</v>
      </c>
      <c r="S3548" s="83" t="b">
        <f t="shared" si="5"/>
        <v>0</v>
      </c>
      <c r="T3548" s="72"/>
      <c r="U3548" s="72"/>
      <c r="V3548" s="72"/>
      <c r="W3548" s="72"/>
      <c r="X3548" s="72"/>
      <c r="Y3548" s="72"/>
      <c r="Z3548" s="72"/>
      <c r="AA3548" s="72"/>
      <c r="AB3548" s="72"/>
      <c r="AC3548" s="72"/>
      <c r="AD3548" s="72"/>
      <c r="AE3548" s="72"/>
      <c r="AF3548" s="72"/>
      <c r="AG3548" s="72"/>
      <c r="AH3548" s="72"/>
      <c r="AI3548" s="72"/>
      <c r="AJ3548" s="72"/>
      <c r="AK3548" s="72"/>
    </row>
    <row r="3549" ht="14.25" customHeight="1">
      <c r="A3549" s="78">
        <v>3546.0</v>
      </c>
      <c r="C3549" s="78" t="str">
        <f>VLOOKUP(G3549,[1]Macrodata_CCF!$A$3:$D$55,4,FALSE)</f>
        <v>#ERROR!</v>
      </c>
      <c r="E3549" s="79" t="str">
        <f>VLOOKUP(G3549,[1]Macrodata_CCF!$A$3:$B$55,2,FALSE)</f>
        <v>#ERROR!</v>
      </c>
      <c r="F3549" s="78">
        <v>0.0</v>
      </c>
      <c r="G3549" s="80">
        <v>32.0</v>
      </c>
      <c r="H3549" s="81">
        <v>704645.0</v>
      </c>
      <c r="I3549" s="81">
        <v>930000.0</v>
      </c>
      <c r="J3549" s="81">
        <v>749715.0</v>
      </c>
      <c r="K3549" s="81">
        <v>930000.0</v>
      </c>
      <c r="L3549" s="82">
        <v>0.1999955625568547</v>
      </c>
      <c r="N3549" s="83">
        <f t="shared" si="1"/>
        <v>0.1999955626</v>
      </c>
      <c r="O3549" s="83">
        <f t="shared" si="2"/>
        <v>0.1999955626</v>
      </c>
      <c r="Q3549" s="83">
        <f t="shared" si="3"/>
        <v>0.2423172043</v>
      </c>
      <c r="R3549" s="83">
        <f t="shared" si="4"/>
        <v>0.1999955626</v>
      </c>
      <c r="S3549" s="83" t="b">
        <f t="shared" si="5"/>
        <v>0</v>
      </c>
      <c r="T3549" s="72"/>
      <c r="U3549" s="72"/>
      <c r="V3549" s="72"/>
      <c r="W3549" s="72"/>
      <c r="X3549" s="72"/>
      <c r="Y3549" s="72"/>
      <c r="Z3549" s="72"/>
      <c r="AA3549" s="72"/>
      <c r="AB3549" s="72"/>
      <c r="AC3549" s="72"/>
      <c r="AD3549" s="72"/>
      <c r="AE3549" s="72"/>
      <c r="AF3549" s="72"/>
      <c r="AG3549" s="72"/>
      <c r="AH3549" s="72"/>
      <c r="AI3549" s="72"/>
      <c r="AJ3549" s="72"/>
      <c r="AK3549" s="72"/>
    </row>
    <row r="3550" ht="14.25" customHeight="1">
      <c r="A3550" s="78">
        <v>3547.0</v>
      </c>
      <c r="C3550" s="78" t="str">
        <f>VLOOKUP(G3550,[1]Macrodata_CCF!$A$3:$D$55,4,FALSE)</f>
        <v>#ERROR!</v>
      </c>
      <c r="E3550" s="79" t="str">
        <f>VLOOKUP(G3550,[1]Macrodata_CCF!$A$3:$B$55,2,FALSE)</f>
        <v>#ERROR!</v>
      </c>
      <c r="F3550" s="78">
        <v>0.0</v>
      </c>
      <c r="G3550" s="80">
        <v>3.0</v>
      </c>
      <c r="H3550" s="81">
        <v>0.0</v>
      </c>
      <c r="I3550" s="81">
        <v>340000.0</v>
      </c>
      <c r="J3550" s="81">
        <v>108800.0</v>
      </c>
      <c r="K3550" s="81">
        <v>340000.0</v>
      </c>
      <c r="L3550" s="82">
        <v>0.32</v>
      </c>
      <c r="N3550" s="83">
        <f t="shared" si="1"/>
        <v>0.32</v>
      </c>
      <c r="O3550" s="83">
        <f t="shared" si="2"/>
        <v>0.32</v>
      </c>
      <c r="Q3550" s="83">
        <f t="shared" si="3"/>
        <v>1</v>
      </c>
      <c r="R3550" s="83">
        <f t="shared" si="4"/>
        <v>0.32</v>
      </c>
      <c r="S3550" s="83" t="b">
        <f t="shared" si="5"/>
        <v>0</v>
      </c>
      <c r="T3550" s="72"/>
      <c r="U3550" s="72"/>
      <c r="V3550" s="72"/>
      <c r="W3550" s="72"/>
      <c r="X3550" s="72"/>
      <c r="Y3550" s="72"/>
      <c r="Z3550" s="72"/>
      <c r="AA3550" s="72"/>
      <c r="AB3550" s="72"/>
      <c r="AC3550" s="72"/>
      <c r="AD3550" s="72"/>
      <c r="AE3550" s="72"/>
      <c r="AF3550" s="72"/>
      <c r="AG3550" s="72"/>
      <c r="AH3550" s="72"/>
      <c r="AI3550" s="72"/>
      <c r="AJ3550" s="72"/>
      <c r="AK3550" s="72"/>
    </row>
    <row r="3551" ht="14.25" customHeight="1">
      <c r="A3551" s="78">
        <v>3548.0</v>
      </c>
      <c r="C3551" s="78" t="str">
        <f>VLOOKUP(G3551,[1]Macrodata_CCF!$A$3:$D$55,4,FALSE)</f>
        <v>#ERROR!</v>
      </c>
      <c r="E3551" s="79" t="str">
        <f>VLOOKUP(G3551,[1]Macrodata_CCF!$A$3:$B$55,2,FALSE)</f>
        <v>#ERROR!</v>
      </c>
      <c r="F3551" s="78">
        <v>0.0</v>
      </c>
      <c r="G3551" s="80">
        <v>9.0</v>
      </c>
      <c r="H3551" s="81">
        <v>59360.0</v>
      </c>
      <c r="I3551" s="81">
        <v>470000.0</v>
      </c>
      <c r="J3551" s="81">
        <v>219510.0</v>
      </c>
      <c r="K3551" s="81">
        <v>470000.0</v>
      </c>
      <c r="L3551" s="82">
        <v>0.3900009740892266</v>
      </c>
      <c r="N3551" s="83">
        <f t="shared" si="1"/>
        <v>0.3900009741</v>
      </c>
      <c r="O3551" s="83">
        <f t="shared" si="2"/>
        <v>0.3900009741</v>
      </c>
      <c r="Q3551" s="83">
        <f t="shared" si="3"/>
        <v>0.8737021277</v>
      </c>
      <c r="R3551" s="83">
        <f t="shared" si="4"/>
        <v>0.3900009741</v>
      </c>
      <c r="S3551" s="83" t="b">
        <f t="shared" si="5"/>
        <v>0</v>
      </c>
      <c r="T3551" s="72"/>
      <c r="U3551" s="72"/>
      <c r="V3551" s="72"/>
      <c r="W3551" s="72"/>
      <c r="X3551" s="72"/>
      <c r="Y3551" s="72"/>
      <c r="Z3551" s="72"/>
      <c r="AA3551" s="72"/>
      <c r="AB3551" s="72"/>
      <c r="AC3551" s="72"/>
      <c r="AD3551" s="72"/>
      <c r="AE3551" s="72"/>
      <c r="AF3551" s="72"/>
      <c r="AG3551" s="72"/>
      <c r="AH3551" s="72"/>
      <c r="AI3551" s="72"/>
      <c r="AJ3551" s="72"/>
      <c r="AK3551" s="72"/>
    </row>
    <row r="3552" ht="14.25" customHeight="1">
      <c r="A3552" s="78">
        <v>3549.0</v>
      </c>
      <c r="C3552" s="78" t="str">
        <f>VLOOKUP(G3552,[1]Macrodata_CCF!$A$3:$D$55,4,FALSE)</f>
        <v>#ERROR!</v>
      </c>
      <c r="E3552" s="79" t="str">
        <f>VLOOKUP(G3552,[1]Macrodata_CCF!$A$3:$B$55,2,FALSE)</f>
        <v>#ERROR!</v>
      </c>
      <c r="F3552" s="78">
        <v>0.0</v>
      </c>
      <c r="G3552" s="80">
        <v>3.0</v>
      </c>
      <c r="H3552" s="81">
        <v>786365.0</v>
      </c>
      <c r="I3552" s="81">
        <v>1000000.0</v>
      </c>
      <c r="J3552" s="81">
        <v>835500.0</v>
      </c>
      <c r="K3552" s="81">
        <v>1000000.0</v>
      </c>
      <c r="L3552" s="82">
        <v>0.2299950850750111</v>
      </c>
      <c r="N3552" s="83">
        <f t="shared" si="1"/>
        <v>0.2299950851</v>
      </c>
      <c r="O3552" s="83">
        <f t="shared" si="2"/>
        <v>0.2299950851</v>
      </c>
      <c r="Q3552" s="83">
        <f t="shared" si="3"/>
        <v>0.213635</v>
      </c>
      <c r="R3552" s="83">
        <f t="shared" si="4"/>
        <v>0.2299950851</v>
      </c>
      <c r="S3552" s="83" t="b">
        <f t="shared" si="5"/>
        <v>0</v>
      </c>
      <c r="T3552" s="72"/>
      <c r="U3552" s="72"/>
      <c r="V3552" s="72"/>
      <c r="W3552" s="72"/>
      <c r="X3552" s="72"/>
      <c r="Y3552" s="72"/>
      <c r="Z3552" s="72"/>
      <c r="AA3552" s="72"/>
      <c r="AB3552" s="72"/>
      <c r="AC3552" s="72"/>
      <c r="AD3552" s="72"/>
      <c r="AE3552" s="72"/>
      <c r="AF3552" s="72"/>
      <c r="AG3552" s="72"/>
      <c r="AH3552" s="72"/>
      <c r="AI3552" s="72"/>
      <c r="AJ3552" s="72"/>
      <c r="AK3552" s="72"/>
    </row>
    <row r="3553" ht="14.25" customHeight="1">
      <c r="A3553" s="78">
        <v>3550.0</v>
      </c>
      <c r="C3553" s="78" t="str">
        <f>VLOOKUP(G3553,[1]Macrodata_CCF!$A$3:$D$55,4,FALSE)</f>
        <v>#ERROR!</v>
      </c>
      <c r="E3553" s="79" t="str">
        <f>VLOOKUP(G3553,[1]Macrodata_CCF!$A$3:$B$55,2,FALSE)</f>
        <v>#ERROR!</v>
      </c>
      <c r="F3553" s="78">
        <v>0.0</v>
      </c>
      <c r="G3553" s="80">
        <v>19.0</v>
      </c>
      <c r="H3553" s="81">
        <v>0.0</v>
      </c>
      <c r="I3553" s="81">
        <v>630000.0</v>
      </c>
      <c r="J3553" s="81">
        <v>94500.0</v>
      </c>
      <c r="K3553" s="81">
        <v>630000.0</v>
      </c>
      <c r="L3553" s="82">
        <v>0.15</v>
      </c>
      <c r="N3553" s="83">
        <f t="shared" si="1"/>
        <v>0.15</v>
      </c>
      <c r="O3553" s="83">
        <f t="shared" si="2"/>
        <v>0.15</v>
      </c>
      <c r="Q3553" s="83">
        <f t="shared" si="3"/>
        <v>1</v>
      </c>
      <c r="R3553" s="83">
        <f t="shared" si="4"/>
        <v>0.15</v>
      </c>
      <c r="S3553" s="83" t="b">
        <f t="shared" si="5"/>
        <v>0</v>
      </c>
      <c r="T3553" s="72"/>
      <c r="U3553" s="72"/>
      <c r="V3553" s="72"/>
      <c r="W3553" s="72"/>
      <c r="X3553" s="72"/>
      <c r="Y3553" s="72"/>
      <c r="Z3553" s="72"/>
      <c r="AA3553" s="72"/>
      <c r="AB3553" s="72"/>
      <c r="AC3553" s="72"/>
      <c r="AD3553" s="72"/>
      <c r="AE3553" s="72"/>
      <c r="AF3553" s="72"/>
      <c r="AG3553" s="72"/>
      <c r="AH3553" s="72"/>
      <c r="AI3553" s="72"/>
      <c r="AJ3553" s="72"/>
      <c r="AK3553" s="72"/>
    </row>
    <row r="3554" ht="14.25" customHeight="1">
      <c r="A3554" s="78">
        <v>3551.0</v>
      </c>
      <c r="C3554" s="78" t="str">
        <f>VLOOKUP(G3554,[1]Macrodata_CCF!$A$3:$D$55,4,FALSE)</f>
        <v>#ERROR!</v>
      </c>
      <c r="E3554" s="79" t="str">
        <f>VLOOKUP(G3554,[1]Macrodata_CCF!$A$3:$B$55,2,FALSE)</f>
        <v>#ERROR!</v>
      </c>
      <c r="F3554" s="78">
        <v>0.0</v>
      </c>
      <c r="G3554" s="80">
        <v>25.0</v>
      </c>
      <c r="H3554" s="81">
        <v>273795.0</v>
      </c>
      <c r="I3554" s="81">
        <v>490000.0</v>
      </c>
      <c r="J3554" s="81">
        <v>187315.0</v>
      </c>
      <c r="K3554" s="81">
        <v>882000.0</v>
      </c>
      <c r="L3554" s="82">
        <v>-0.3999907495201314</v>
      </c>
      <c r="N3554" s="83">
        <f t="shared" si="1"/>
        <v>-0.3999907495</v>
      </c>
      <c r="O3554" s="83">
        <f t="shared" si="2"/>
        <v>0</v>
      </c>
      <c r="Q3554" s="83">
        <f t="shared" si="3"/>
        <v>0.4412346939</v>
      </c>
      <c r="R3554" s="83">
        <f t="shared" si="4"/>
        <v>-0.3999907495</v>
      </c>
      <c r="S3554" s="83" t="b">
        <f t="shared" si="5"/>
        <v>0</v>
      </c>
      <c r="T3554" s="72"/>
      <c r="U3554" s="72"/>
      <c r="V3554" s="72"/>
      <c r="W3554" s="72"/>
      <c r="X3554" s="72"/>
      <c r="Y3554" s="72"/>
      <c r="Z3554" s="72"/>
      <c r="AA3554" s="72"/>
      <c r="AB3554" s="72"/>
      <c r="AC3554" s="72"/>
      <c r="AD3554" s="72"/>
      <c r="AE3554" s="72"/>
      <c r="AF3554" s="72"/>
      <c r="AG3554" s="72"/>
      <c r="AH3554" s="72"/>
      <c r="AI3554" s="72"/>
      <c r="AJ3554" s="72"/>
      <c r="AK3554" s="72"/>
    </row>
    <row r="3555" ht="14.25" customHeight="1">
      <c r="A3555" s="78">
        <v>3552.0</v>
      </c>
      <c r="C3555" s="78" t="str">
        <f>VLOOKUP(G3555,[1]Macrodata_CCF!$A$3:$D$55,4,FALSE)</f>
        <v>#ERROR!</v>
      </c>
      <c r="E3555" s="79" t="str">
        <f>VLOOKUP(G3555,[1]Macrodata_CCF!$A$3:$B$55,2,FALSE)</f>
        <v>#ERROR!</v>
      </c>
      <c r="F3555" s="78">
        <v>0.0</v>
      </c>
      <c r="G3555" s="80">
        <v>3.0</v>
      </c>
      <c r="H3555" s="81">
        <v>128375.0</v>
      </c>
      <c r="I3555" s="81">
        <v>910000.0</v>
      </c>
      <c r="J3555" s="81">
        <v>355045.0</v>
      </c>
      <c r="K3555" s="81">
        <v>910000.0</v>
      </c>
      <c r="L3555" s="82">
        <v>0.2899984007676316</v>
      </c>
      <c r="N3555" s="83">
        <f t="shared" si="1"/>
        <v>0.2899984008</v>
      </c>
      <c r="O3555" s="83">
        <f t="shared" si="2"/>
        <v>0.2899984008</v>
      </c>
      <c r="Q3555" s="83">
        <f t="shared" si="3"/>
        <v>0.8589285714</v>
      </c>
      <c r="R3555" s="83">
        <f t="shared" si="4"/>
        <v>0.2899984008</v>
      </c>
      <c r="S3555" s="83" t="b">
        <f t="shared" si="5"/>
        <v>0</v>
      </c>
      <c r="T3555" s="72"/>
      <c r="U3555" s="72"/>
      <c r="V3555" s="72"/>
      <c r="W3555" s="72"/>
      <c r="X3555" s="72"/>
      <c r="Y3555" s="72"/>
      <c r="Z3555" s="72"/>
      <c r="AA3555" s="72"/>
      <c r="AB3555" s="72"/>
      <c r="AC3555" s="72"/>
      <c r="AD3555" s="72"/>
      <c r="AE3555" s="72"/>
      <c r="AF3555" s="72"/>
      <c r="AG3555" s="72"/>
      <c r="AH3555" s="72"/>
      <c r="AI3555" s="72"/>
      <c r="AJ3555" s="72"/>
      <c r="AK3555" s="72"/>
    </row>
    <row r="3556" ht="14.25" customHeight="1">
      <c r="A3556" s="78">
        <v>3553.0</v>
      </c>
      <c r="C3556" s="78" t="str">
        <f>VLOOKUP(G3556,[1]Macrodata_CCF!$A$3:$D$55,4,FALSE)</f>
        <v>#ERROR!</v>
      </c>
      <c r="E3556" s="79" t="str">
        <f>VLOOKUP(G3556,[1]Macrodata_CCF!$A$3:$B$55,2,FALSE)</f>
        <v>#ERROR!</v>
      </c>
      <c r="F3556" s="78">
        <v>0.0</v>
      </c>
      <c r="G3556" s="80">
        <v>15.0</v>
      </c>
      <c r="H3556" s="81">
        <v>129740.0</v>
      </c>
      <c r="I3556" s="81">
        <v>310000.0</v>
      </c>
      <c r="J3556" s="81">
        <v>97295.0</v>
      </c>
      <c r="K3556" s="81">
        <v>310000.0</v>
      </c>
      <c r="L3556" s="82">
        <v>-0.1799900144236103</v>
      </c>
      <c r="N3556" s="83">
        <f t="shared" si="1"/>
        <v>-0.1799900144</v>
      </c>
      <c r="O3556" s="83">
        <f t="shared" si="2"/>
        <v>0</v>
      </c>
      <c r="Q3556" s="83">
        <f t="shared" si="3"/>
        <v>0.581483871</v>
      </c>
      <c r="R3556" s="83">
        <f t="shared" si="4"/>
        <v>-0.1799900144</v>
      </c>
      <c r="S3556" s="83" t="b">
        <f t="shared" si="5"/>
        <v>0</v>
      </c>
      <c r="T3556" s="72"/>
      <c r="U3556" s="72"/>
      <c r="V3556" s="72"/>
      <c r="W3556" s="72"/>
      <c r="X3556" s="72"/>
      <c r="Y3556" s="72"/>
      <c r="Z3556" s="72"/>
      <c r="AA3556" s="72"/>
      <c r="AB3556" s="72"/>
      <c r="AC3556" s="72"/>
      <c r="AD3556" s="72"/>
      <c r="AE3556" s="72"/>
      <c r="AF3556" s="72"/>
      <c r="AG3556" s="72"/>
      <c r="AH3556" s="72"/>
      <c r="AI3556" s="72"/>
      <c r="AJ3556" s="72"/>
      <c r="AK3556" s="72"/>
    </row>
    <row r="3557" ht="14.25" customHeight="1">
      <c r="A3557" s="78">
        <v>3554.0</v>
      </c>
      <c r="C3557" s="78" t="str">
        <f>VLOOKUP(G3557,[1]Macrodata_CCF!$A$3:$D$55,4,FALSE)</f>
        <v>#ERROR!</v>
      </c>
      <c r="E3557" s="79" t="str">
        <f>VLOOKUP(G3557,[1]Macrodata_CCF!$A$3:$B$55,2,FALSE)</f>
        <v>#ERROR!</v>
      </c>
      <c r="F3557" s="78">
        <v>0.0</v>
      </c>
      <c r="G3557" s="80">
        <v>17.0</v>
      </c>
      <c r="H3557" s="81">
        <v>203135.0</v>
      </c>
      <c r="I3557" s="81">
        <v>600000.0</v>
      </c>
      <c r="J3557" s="81">
        <v>270600.0</v>
      </c>
      <c r="K3557" s="81">
        <v>600000.0</v>
      </c>
      <c r="L3557" s="82">
        <v>0.1699948345155154</v>
      </c>
      <c r="N3557" s="83">
        <f t="shared" si="1"/>
        <v>0.1699948345</v>
      </c>
      <c r="O3557" s="83">
        <f t="shared" si="2"/>
        <v>0.1699948345</v>
      </c>
      <c r="Q3557" s="83">
        <f t="shared" si="3"/>
        <v>0.6614416667</v>
      </c>
      <c r="R3557" s="83">
        <f t="shared" si="4"/>
        <v>0.1699948345</v>
      </c>
      <c r="S3557" s="83" t="b">
        <f t="shared" si="5"/>
        <v>0</v>
      </c>
      <c r="T3557" s="72"/>
      <c r="U3557" s="72"/>
      <c r="V3557" s="72"/>
      <c r="W3557" s="72"/>
      <c r="X3557" s="72"/>
      <c r="Y3557" s="72"/>
      <c r="Z3557" s="72"/>
      <c r="AA3557" s="72"/>
      <c r="AB3557" s="72"/>
      <c r="AC3557" s="72"/>
      <c r="AD3557" s="72"/>
      <c r="AE3557" s="72"/>
      <c r="AF3557" s="72"/>
      <c r="AG3557" s="72"/>
      <c r="AH3557" s="72"/>
      <c r="AI3557" s="72"/>
      <c r="AJ3557" s="72"/>
      <c r="AK3557" s="72"/>
    </row>
    <row r="3558" ht="14.25" customHeight="1">
      <c r="A3558" s="78">
        <v>3555.0</v>
      </c>
      <c r="C3558" s="78" t="str">
        <f>VLOOKUP(G3558,[1]Macrodata_CCF!$A$3:$D$55,4,FALSE)</f>
        <v>#ERROR!</v>
      </c>
      <c r="E3558" s="79" t="str">
        <f>VLOOKUP(G3558,[1]Macrodata_CCF!$A$3:$B$55,2,FALSE)</f>
        <v>#ERROR!</v>
      </c>
      <c r="F3558" s="78">
        <v>0.0</v>
      </c>
      <c r="G3558" s="80">
        <v>48.0</v>
      </c>
      <c r="H3558" s="81">
        <v>0.0</v>
      </c>
      <c r="I3558" s="81">
        <v>520000.0</v>
      </c>
      <c r="J3558" s="81">
        <v>88400.0</v>
      </c>
      <c r="K3558" s="81">
        <v>520000.0</v>
      </c>
      <c r="L3558" s="82">
        <v>0.17</v>
      </c>
      <c r="N3558" s="83">
        <f t="shared" si="1"/>
        <v>0.17</v>
      </c>
      <c r="O3558" s="83">
        <f t="shared" si="2"/>
        <v>0.17</v>
      </c>
      <c r="Q3558" s="83">
        <f t="shared" si="3"/>
        <v>1</v>
      </c>
      <c r="R3558" s="83">
        <f t="shared" si="4"/>
        <v>0.17</v>
      </c>
      <c r="S3558" s="83" t="b">
        <f t="shared" si="5"/>
        <v>0</v>
      </c>
      <c r="T3558" s="72"/>
      <c r="U3558" s="72"/>
      <c r="V3558" s="72"/>
      <c r="W3558" s="72"/>
      <c r="X3558" s="72"/>
      <c r="Y3558" s="72"/>
      <c r="Z3558" s="72"/>
      <c r="AA3558" s="72"/>
      <c r="AB3558" s="72"/>
      <c r="AC3558" s="72"/>
      <c r="AD3558" s="72"/>
      <c r="AE3558" s="72"/>
      <c r="AF3558" s="72"/>
      <c r="AG3558" s="72"/>
      <c r="AH3558" s="72"/>
      <c r="AI3558" s="72"/>
      <c r="AJ3558" s="72"/>
      <c r="AK3558" s="72"/>
    </row>
    <row r="3559" ht="14.25" customHeight="1">
      <c r="A3559" s="78">
        <v>3556.0</v>
      </c>
      <c r="C3559" s="78" t="str">
        <f>VLOOKUP(G3559,[1]Macrodata_CCF!$A$3:$D$55,4,FALSE)</f>
        <v>#ERROR!</v>
      </c>
      <c r="E3559" s="79" t="str">
        <f>VLOOKUP(G3559,[1]Macrodata_CCF!$A$3:$B$55,2,FALSE)</f>
        <v>#ERROR!</v>
      </c>
      <c r="F3559" s="78">
        <v>0.0</v>
      </c>
      <c r="G3559" s="80">
        <v>8.0</v>
      </c>
      <c r="H3559" s="81">
        <v>366700.0</v>
      </c>
      <c r="I3559" s="81">
        <v>460000.0</v>
      </c>
      <c r="J3559" s="81">
        <v>404020.0</v>
      </c>
      <c r="K3559" s="81">
        <v>644000.0</v>
      </c>
      <c r="L3559" s="82">
        <v>0.4</v>
      </c>
      <c r="N3559" s="83">
        <f t="shared" si="1"/>
        <v>0.4</v>
      </c>
      <c r="O3559" s="83">
        <f t="shared" si="2"/>
        <v>0.4</v>
      </c>
      <c r="Q3559" s="83">
        <f t="shared" si="3"/>
        <v>0.202826087</v>
      </c>
      <c r="R3559" s="83">
        <f t="shared" si="4"/>
        <v>0.4</v>
      </c>
      <c r="S3559" s="83" t="b">
        <f t="shared" si="5"/>
        <v>0</v>
      </c>
      <c r="T3559" s="72"/>
      <c r="U3559" s="72"/>
      <c r="V3559" s="72"/>
      <c r="W3559" s="72"/>
      <c r="X3559" s="72"/>
      <c r="Y3559" s="72"/>
      <c r="Z3559" s="72"/>
      <c r="AA3559" s="72"/>
      <c r="AB3559" s="72"/>
      <c r="AC3559" s="72"/>
      <c r="AD3559" s="72"/>
      <c r="AE3559" s="72"/>
      <c r="AF3559" s="72"/>
      <c r="AG3559" s="72"/>
      <c r="AH3559" s="72"/>
      <c r="AI3559" s="72"/>
      <c r="AJ3559" s="72"/>
      <c r="AK3559" s="72"/>
    </row>
    <row r="3560" ht="14.25" customHeight="1">
      <c r="A3560" s="78">
        <v>3557.0</v>
      </c>
      <c r="C3560" s="78" t="str">
        <f>VLOOKUP(G3560,[1]Macrodata_CCF!$A$3:$D$55,4,FALSE)</f>
        <v>#ERROR!</v>
      </c>
      <c r="E3560" s="79" t="str">
        <f>VLOOKUP(G3560,[1]Macrodata_CCF!$A$3:$B$55,2,FALSE)</f>
        <v>#ERROR!</v>
      </c>
      <c r="F3560" s="78">
        <v>0.0</v>
      </c>
      <c r="G3560" s="80">
        <v>34.0</v>
      </c>
      <c r="H3560" s="81">
        <v>101460.0</v>
      </c>
      <c r="I3560" s="81">
        <v>790000.0</v>
      </c>
      <c r="J3560" s="81">
        <v>122115.0</v>
      </c>
      <c r="K3560" s="81">
        <v>790000.0</v>
      </c>
      <c r="L3560" s="82">
        <v>0.02999825718186307</v>
      </c>
      <c r="N3560" s="83">
        <f t="shared" si="1"/>
        <v>0.02999825718</v>
      </c>
      <c r="O3560" s="83">
        <f t="shared" si="2"/>
        <v>0.02999825718</v>
      </c>
      <c r="Q3560" s="83">
        <f t="shared" si="3"/>
        <v>0.8715696203</v>
      </c>
      <c r="R3560" s="83">
        <f t="shared" si="4"/>
        <v>0.02999825718</v>
      </c>
      <c r="S3560" s="83" t="b">
        <f t="shared" si="5"/>
        <v>0</v>
      </c>
      <c r="T3560" s="72"/>
      <c r="U3560" s="72"/>
      <c r="V3560" s="72"/>
      <c r="W3560" s="72"/>
      <c r="X3560" s="72"/>
      <c r="Y3560" s="72"/>
      <c r="Z3560" s="72"/>
      <c r="AA3560" s="72"/>
      <c r="AB3560" s="72"/>
      <c r="AC3560" s="72"/>
      <c r="AD3560" s="72"/>
      <c r="AE3560" s="72"/>
      <c r="AF3560" s="72"/>
      <c r="AG3560" s="72"/>
      <c r="AH3560" s="72"/>
      <c r="AI3560" s="72"/>
      <c r="AJ3560" s="72"/>
      <c r="AK3560" s="72"/>
    </row>
    <row r="3561" ht="14.25" customHeight="1">
      <c r="A3561" s="78">
        <v>3558.0</v>
      </c>
      <c r="C3561" s="78" t="str">
        <f>VLOOKUP(G3561,[1]Macrodata_CCF!$A$3:$D$55,4,FALSE)</f>
        <v>#ERROR!</v>
      </c>
      <c r="E3561" s="79" t="str">
        <f>VLOOKUP(G3561,[1]Macrodata_CCF!$A$3:$B$55,2,FALSE)</f>
        <v>#ERROR!</v>
      </c>
      <c r="F3561" s="78">
        <v>0.0</v>
      </c>
      <c r="G3561" s="80">
        <v>51.0</v>
      </c>
      <c r="H3561" s="81">
        <v>55310.0</v>
      </c>
      <c r="I3561" s="81">
        <v>170000.0</v>
      </c>
      <c r="J3561" s="81">
        <v>66780.0</v>
      </c>
      <c r="K3561" s="81">
        <v>170000.0</v>
      </c>
      <c r="L3561" s="82">
        <v>0.1000087191559857</v>
      </c>
      <c r="N3561" s="83">
        <f t="shared" si="1"/>
        <v>0.1000087192</v>
      </c>
      <c r="O3561" s="83">
        <f t="shared" si="2"/>
        <v>0.1000087192</v>
      </c>
      <c r="Q3561" s="83">
        <f t="shared" si="3"/>
        <v>0.6746470588</v>
      </c>
      <c r="R3561" s="83">
        <f t="shared" si="4"/>
        <v>0.1000087192</v>
      </c>
      <c r="S3561" s="83" t="b">
        <f t="shared" si="5"/>
        <v>0</v>
      </c>
      <c r="T3561" s="72"/>
      <c r="U3561" s="72"/>
      <c r="V3561" s="72"/>
      <c r="W3561" s="72"/>
      <c r="X3561" s="72"/>
      <c r="Y3561" s="72"/>
      <c r="Z3561" s="72"/>
      <c r="AA3561" s="72"/>
      <c r="AB3561" s="72"/>
      <c r="AC3561" s="72"/>
      <c r="AD3561" s="72"/>
      <c r="AE3561" s="72"/>
      <c r="AF3561" s="72"/>
      <c r="AG3561" s="72"/>
      <c r="AH3561" s="72"/>
      <c r="AI3561" s="72"/>
      <c r="AJ3561" s="72"/>
      <c r="AK3561" s="72"/>
    </row>
    <row r="3562" ht="14.25" customHeight="1">
      <c r="A3562" s="78">
        <v>3559.0</v>
      </c>
      <c r="C3562" s="78" t="str">
        <f>VLOOKUP(G3562,[1]Macrodata_CCF!$A$3:$D$55,4,FALSE)</f>
        <v>#ERROR!</v>
      </c>
      <c r="E3562" s="79" t="str">
        <f>VLOOKUP(G3562,[1]Macrodata_CCF!$A$3:$B$55,2,FALSE)</f>
        <v>#ERROR!</v>
      </c>
      <c r="F3562" s="78">
        <v>0.0</v>
      </c>
      <c r="G3562" s="80">
        <v>14.0</v>
      </c>
      <c r="H3562" s="81">
        <v>9165.0</v>
      </c>
      <c r="I3562" s="81">
        <v>30000.0</v>
      </c>
      <c r="J3562" s="81">
        <v>13330.0</v>
      </c>
      <c r="K3562" s="81">
        <v>30000.0</v>
      </c>
      <c r="L3562" s="82">
        <v>0.1999040076793857</v>
      </c>
      <c r="N3562" s="83">
        <f t="shared" si="1"/>
        <v>0.1999040077</v>
      </c>
      <c r="O3562" s="83">
        <f t="shared" si="2"/>
        <v>0.1999040077</v>
      </c>
      <c r="Q3562" s="83">
        <f t="shared" si="3"/>
        <v>0.6945</v>
      </c>
      <c r="R3562" s="83">
        <f t="shared" si="4"/>
        <v>0.1999040077</v>
      </c>
      <c r="S3562" s="83" t="b">
        <f t="shared" si="5"/>
        <v>0</v>
      </c>
      <c r="T3562" s="72"/>
      <c r="U3562" s="72"/>
      <c r="V3562" s="72"/>
      <c r="W3562" s="72"/>
      <c r="X3562" s="72"/>
      <c r="Y3562" s="72"/>
      <c r="Z3562" s="72"/>
      <c r="AA3562" s="72"/>
      <c r="AB3562" s="72"/>
      <c r="AC3562" s="72"/>
      <c r="AD3562" s="72"/>
      <c r="AE3562" s="72"/>
      <c r="AF3562" s="72"/>
      <c r="AG3562" s="72"/>
      <c r="AH3562" s="72"/>
      <c r="AI3562" s="72"/>
      <c r="AJ3562" s="72"/>
      <c r="AK3562" s="72"/>
    </row>
    <row r="3563" ht="14.25" customHeight="1">
      <c r="A3563" s="78">
        <v>3560.0</v>
      </c>
      <c r="C3563" s="78" t="str">
        <f>VLOOKUP(G3563,[1]Macrodata_CCF!$A$3:$D$55,4,FALSE)</f>
        <v>#ERROR!</v>
      </c>
      <c r="E3563" s="79" t="str">
        <f>VLOOKUP(G3563,[1]Macrodata_CCF!$A$3:$B$55,2,FALSE)</f>
        <v>#ERROR!</v>
      </c>
      <c r="F3563" s="78">
        <v>0.0</v>
      </c>
      <c r="G3563" s="80">
        <v>30.0</v>
      </c>
      <c r="H3563" s="81">
        <v>595400.0</v>
      </c>
      <c r="I3563" s="81">
        <v>870000.0</v>
      </c>
      <c r="J3563" s="81">
        <v>887400.0</v>
      </c>
      <c r="K3563" s="81">
        <v>870000.0</v>
      </c>
      <c r="L3563" s="82">
        <v>1.063364894391843</v>
      </c>
      <c r="N3563" s="83">
        <f t="shared" si="1"/>
        <v>1.063364894</v>
      </c>
      <c r="O3563" s="83">
        <f t="shared" si="2"/>
        <v>1</v>
      </c>
      <c r="Q3563" s="83">
        <f t="shared" si="3"/>
        <v>0.3156321839</v>
      </c>
      <c r="R3563" s="83">
        <f t="shared" si="4"/>
        <v>1.063364894</v>
      </c>
      <c r="S3563" s="83" t="b">
        <f t="shared" si="5"/>
        <v>0</v>
      </c>
      <c r="T3563" s="72"/>
      <c r="U3563" s="72"/>
      <c r="V3563" s="72"/>
      <c r="W3563" s="72"/>
      <c r="X3563" s="72"/>
      <c r="Y3563" s="72"/>
      <c r="Z3563" s="72"/>
      <c r="AA3563" s="72"/>
      <c r="AB3563" s="72"/>
      <c r="AC3563" s="72"/>
      <c r="AD3563" s="72"/>
      <c r="AE3563" s="72"/>
      <c r="AF3563" s="72"/>
      <c r="AG3563" s="72"/>
      <c r="AH3563" s="72"/>
      <c r="AI3563" s="72"/>
      <c r="AJ3563" s="72"/>
      <c r="AK3563" s="72"/>
    </row>
    <row r="3564" ht="14.25" customHeight="1">
      <c r="A3564" s="78">
        <v>3561.0</v>
      </c>
      <c r="C3564" s="78" t="str">
        <f>VLOOKUP(G3564,[1]Macrodata_CCF!$A$3:$D$55,4,FALSE)</f>
        <v>#ERROR!</v>
      </c>
      <c r="E3564" s="79" t="str">
        <f>VLOOKUP(G3564,[1]Macrodata_CCF!$A$3:$B$55,2,FALSE)</f>
        <v>#ERROR!</v>
      </c>
      <c r="F3564" s="78">
        <v>0.0</v>
      </c>
      <c r="G3564" s="80">
        <v>4.0</v>
      </c>
      <c r="H3564" s="81">
        <v>0.0</v>
      </c>
      <c r="I3564" s="81">
        <v>330000.0</v>
      </c>
      <c r="J3564" s="81">
        <v>112200.0</v>
      </c>
      <c r="K3564" s="81">
        <v>330000.0</v>
      </c>
      <c r="L3564" s="82">
        <v>0.34</v>
      </c>
      <c r="N3564" s="83">
        <f t="shared" si="1"/>
        <v>0.34</v>
      </c>
      <c r="O3564" s="83">
        <f t="shared" si="2"/>
        <v>0.34</v>
      </c>
      <c r="Q3564" s="83">
        <f t="shared" si="3"/>
        <v>1</v>
      </c>
      <c r="R3564" s="83">
        <f t="shared" si="4"/>
        <v>0.34</v>
      </c>
      <c r="S3564" s="83" t="b">
        <f t="shared" si="5"/>
        <v>0</v>
      </c>
      <c r="T3564" s="72"/>
      <c r="U3564" s="72"/>
      <c r="V3564" s="72"/>
      <c r="W3564" s="72"/>
      <c r="X3564" s="72"/>
      <c r="Y3564" s="72"/>
      <c r="Z3564" s="72"/>
      <c r="AA3564" s="72"/>
      <c r="AB3564" s="72"/>
      <c r="AC3564" s="72"/>
      <c r="AD3564" s="72"/>
      <c r="AE3564" s="72"/>
      <c r="AF3564" s="72"/>
      <c r="AG3564" s="72"/>
      <c r="AH3564" s="72"/>
      <c r="AI3564" s="72"/>
      <c r="AJ3564" s="72"/>
      <c r="AK3564" s="72"/>
    </row>
    <row r="3565" ht="14.25" customHeight="1">
      <c r="A3565" s="78">
        <v>3562.0</v>
      </c>
      <c r="C3565" s="78" t="str">
        <f>VLOOKUP(G3565,[1]Macrodata_CCF!$A$3:$D$55,4,FALSE)</f>
        <v>#ERROR!</v>
      </c>
      <c r="E3565" s="79" t="str">
        <f>VLOOKUP(G3565,[1]Macrodata_CCF!$A$3:$B$55,2,FALSE)</f>
        <v>#ERROR!</v>
      </c>
      <c r="F3565" s="78">
        <v>1.0</v>
      </c>
      <c r="G3565" s="80">
        <v>14.0</v>
      </c>
      <c r="H3565" s="81">
        <v>716440.0</v>
      </c>
      <c r="I3565" s="81">
        <v>780000.0</v>
      </c>
      <c r="J3565" s="81">
        <v>710720.0</v>
      </c>
      <c r="K3565" s="81">
        <v>1170000.0</v>
      </c>
      <c r="L3565" s="82">
        <v>-0.08999370673379484</v>
      </c>
      <c r="N3565" s="83">
        <f t="shared" si="1"/>
        <v>-0.08999370673</v>
      </c>
      <c r="O3565" s="83">
        <f t="shared" si="2"/>
        <v>0</v>
      </c>
      <c r="Q3565" s="83">
        <f t="shared" si="3"/>
        <v>0.08148717949</v>
      </c>
      <c r="R3565" s="83">
        <f t="shared" si="4"/>
        <v>-0.007333333333</v>
      </c>
      <c r="S3565" s="83" t="b">
        <f t="shared" si="5"/>
        <v>0</v>
      </c>
      <c r="T3565" s="72"/>
      <c r="U3565" s="72"/>
      <c r="V3565" s="72"/>
      <c r="W3565" s="72"/>
      <c r="X3565" s="72"/>
      <c r="Y3565" s="72"/>
      <c r="Z3565" s="72"/>
      <c r="AA3565" s="72"/>
      <c r="AB3565" s="72"/>
      <c r="AC3565" s="72"/>
      <c r="AD3565" s="72"/>
      <c r="AE3565" s="72"/>
      <c r="AF3565" s="72"/>
      <c r="AG3565" s="72"/>
      <c r="AH3565" s="72"/>
      <c r="AI3565" s="72"/>
      <c r="AJ3565" s="72"/>
      <c r="AK3565" s="72"/>
    </row>
    <row r="3566" ht="14.25" customHeight="1">
      <c r="A3566" s="78">
        <v>3563.0</v>
      </c>
      <c r="C3566" s="78" t="str">
        <f>VLOOKUP(G3566,[1]Macrodata_CCF!$A$3:$D$55,4,FALSE)</f>
        <v>#ERROR!</v>
      </c>
      <c r="E3566" s="79" t="str">
        <f>VLOOKUP(G3566,[1]Macrodata_CCF!$A$3:$B$55,2,FALSE)</f>
        <v>#ERROR!</v>
      </c>
      <c r="F3566" s="78">
        <v>0.0</v>
      </c>
      <c r="G3566" s="80">
        <v>40.0</v>
      </c>
      <c r="H3566" s="81">
        <v>225955.0</v>
      </c>
      <c r="I3566" s="81">
        <v>570000.0</v>
      </c>
      <c r="J3566" s="81">
        <v>1162800.0</v>
      </c>
      <c r="K3566" s="81">
        <v>1140000.0</v>
      </c>
      <c r="L3566" s="82">
        <v>2.72303041753259</v>
      </c>
      <c r="N3566" s="83">
        <f t="shared" si="1"/>
        <v>2.723030418</v>
      </c>
      <c r="O3566" s="83">
        <f t="shared" si="2"/>
        <v>1</v>
      </c>
      <c r="Q3566" s="83">
        <f t="shared" si="3"/>
        <v>0.6035877193</v>
      </c>
      <c r="R3566" s="83">
        <f t="shared" si="4"/>
        <v>2.723030418</v>
      </c>
      <c r="S3566" s="83" t="b">
        <f t="shared" si="5"/>
        <v>0</v>
      </c>
      <c r="T3566" s="72"/>
      <c r="U3566" s="72"/>
      <c r="V3566" s="72"/>
      <c r="W3566" s="72"/>
      <c r="X3566" s="72"/>
      <c r="Y3566" s="72"/>
      <c r="Z3566" s="72"/>
      <c r="AA3566" s="72"/>
      <c r="AB3566" s="72"/>
      <c r="AC3566" s="72"/>
      <c r="AD3566" s="72"/>
      <c r="AE3566" s="72"/>
      <c r="AF3566" s="72"/>
      <c r="AG3566" s="72"/>
      <c r="AH3566" s="72"/>
      <c r="AI3566" s="72"/>
      <c r="AJ3566" s="72"/>
      <c r="AK3566" s="72"/>
    </row>
    <row r="3567" ht="14.25" customHeight="1">
      <c r="A3567" s="78">
        <v>3564.0</v>
      </c>
      <c r="C3567" s="78" t="str">
        <f>VLOOKUP(G3567,[1]Macrodata_CCF!$A$3:$D$55,4,FALSE)</f>
        <v>#ERROR!</v>
      </c>
      <c r="E3567" s="79" t="str">
        <f>VLOOKUP(G3567,[1]Macrodata_CCF!$A$3:$B$55,2,FALSE)</f>
        <v>#ERROR!</v>
      </c>
      <c r="F3567" s="78">
        <v>0.0</v>
      </c>
      <c r="G3567" s="80">
        <v>37.0</v>
      </c>
      <c r="H3567" s="81">
        <v>195190.0</v>
      </c>
      <c r="I3567" s="81">
        <v>210000.0</v>
      </c>
      <c r="J3567" s="81">
        <v>197265.0</v>
      </c>
      <c r="K3567" s="81">
        <v>210000.0</v>
      </c>
      <c r="L3567" s="82">
        <v>0.1401080351114112</v>
      </c>
      <c r="N3567" s="83">
        <f t="shared" si="1"/>
        <v>0.1401080351</v>
      </c>
      <c r="O3567" s="83">
        <f t="shared" si="2"/>
        <v>0.1401080351</v>
      </c>
      <c r="Q3567" s="83">
        <f t="shared" si="3"/>
        <v>0.07052380952</v>
      </c>
      <c r="R3567" s="83">
        <f t="shared" si="4"/>
        <v>0.009880952381</v>
      </c>
      <c r="S3567" s="83" t="b">
        <f t="shared" si="5"/>
        <v>0</v>
      </c>
      <c r="T3567" s="72"/>
      <c r="U3567" s="72"/>
      <c r="V3567" s="72"/>
      <c r="W3567" s="72"/>
      <c r="X3567" s="72"/>
      <c r="Y3567" s="72"/>
      <c r="Z3567" s="72"/>
      <c r="AA3567" s="72"/>
      <c r="AB3567" s="72"/>
      <c r="AC3567" s="72"/>
      <c r="AD3567" s="72"/>
      <c r="AE3567" s="72"/>
      <c r="AF3567" s="72"/>
      <c r="AG3567" s="72"/>
      <c r="AH3567" s="72"/>
      <c r="AI3567" s="72"/>
      <c r="AJ3567" s="72"/>
      <c r="AK3567" s="72"/>
    </row>
    <row r="3568" ht="14.25" customHeight="1">
      <c r="A3568" s="78">
        <v>3565.0</v>
      </c>
      <c r="C3568" s="78" t="str">
        <f>VLOOKUP(G3568,[1]Macrodata_CCF!$A$3:$D$55,4,FALSE)</f>
        <v>#ERROR!</v>
      </c>
      <c r="E3568" s="79" t="str">
        <f>VLOOKUP(G3568,[1]Macrodata_CCF!$A$3:$B$55,2,FALSE)</f>
        <v>#ERROR!</v>
      </c>
      <c r="F3568" s="78">
        <v>1.0</v>
      </c>
      <c r="G3568" s="80">
        <v>44.0</v>
      </c>
      <c r="H3568" s="81">
        <v>479970.0</v>
      </c>
      <c r="I3568" s="81">
        <v>850000.0</v>
      </c>
      <c r="J3568" s="81">
        <v>468870.0</v>
      </c>
      <c r="K3568" s="81">
        <v>1360000.0</v>
      </c>
      <c r="L3568" s="82">
        <v>-0.02999756776477583</v>
      </c>
      <c r="N3568" s="83">
        <f t="shared" si="1"/>
        <v>-0.02999756776</v>
      </c>
      <c r="O3568" s="83">
        <f t="shared" si="2"/>
        <v>0</v>
      </c>
      <c r="Q3568" s="83">
        <f t="shared" si="3"/>
        <v>0.4353294118</v>
      </c>
      <c r="R3568" s="83">
        <f t="shared" si="4"/>
        <v>-0.02999756776</v>
      </c>
      <c r="S3568" s="83" t="b">
        <f t="shared" si="5"/>
        <v>0</v>
      </c>
      <c r="T3568" s="72"/>
      <c r="U3568" s="72"/>
      <c r="V3568" s="72"/>
      <c r="W3568" s="72"/>
      <c r="X3568" s="72"/>
      <c r="Y3568" s="72"/>
      <c r="Z3568" s="72"/>
      <c r="AA3568" s="72"/>
      <c r="AB3568" s="72"/>
      <c r="AC3568" s="72"/>
      <c r="AD3568" s="72"/>
      <c r="AE3568" s="72"/>
      <c r="AF3568" s="72"/>
      <c r="AG3568" s="72"/>
      <c r="AH3568" s="72"/>
      <c r="AI3568" s="72"/>
      <c r="AJ3568" s="72"/>
      <c r="AK3568" s="72"/>
    </row>
    <row r="3569" ht="14.25" customHeight="1">
      <c r="A3569" s="78">
        <v>3566.0</v>
      </c>
      <c r="C3569" s="78" t="str">
        <f>VLOOKUP(G3569,[1]Macrodata_CCF!$A$3:$D$55,4,FALSE)</f>
        <v>#ERROR!</v>
      </c>
      <c r="E3569" s="79" t="str">
        <f>VLOOKUP(G3569,[1]Macrodata_CCF!$A$3:$B$55,2,FALSE)</f>
        <v>#ERROR!</v>
      </c>
      <c r="F3569" s="78">
        <v>0.0</v>
      </c>
      <c r="G3569" s="80">
        <v>52.0</v>
      </c>
      <c r="H3569" s="81">
        <v>86085.0</v>
      </c>
      <c r="I3569" s="81">
        <v>170000.0</v>
      </c>
      <c r="J3569" s="81">
        <v>97835.0</v>
      </c>
      <c r="K3569" s="81">
        <v>170000.0</v>
      </c>
      <c r="L3569" s="82">
        <v>0.1400226419591253</v>
      </c>
      <c r="N3569" s="83">
        <f t="shared" si="1"/>
        <v>0.140022642</v>
      </c>
      <c r="O3569" s="83">
        <f t="shared" si="2"/>
        <v>0.140022642</v>
      </c>
      <c r="Q3569" s="83">
        <f t="shared" si="3"/>
        <v>0.4936176471</v>
      </c>
      <c r="R3569" s="83">
        <f t="shared" si="4"/>
        <v>0.140022642</v>
      </c>
      <c r="S3569" s="83" t="b">
        <f t="shared" si="5"/>
        <v>0</v>
      </c>
      <c r="T3569" s="72"/>
      <c r="U3569" s="72"/>
      <c r="V3569" s="72"/>
      <c r="W3569" s="72"/>
      <c r="X3569" s="72"/>
      <c r="Y3569" s="72"/>
      <c r="Z3569" s="72"/>
      <c r="AA3569" s="72"/>
      <c r="AB3569" s="72"/>
      <c r="AC3569" s="72"/>
      <c r="AD3569" s="72"/>
      <c r="AE3569" s="72"/>
      <c r="AF3569" s="72"/>
      <c r="AG3569" s="72"/>
      <c r="AH3569" s="72"/>
      <c r="AI3569" s="72"/>
      <c r="AJ3569" s="72"/>
      <c r="AK3569" s="72"/>
    </row>
    <row r="3570" ht="14.25" customHeight="1">
      <c r="A3570" s="78">
        <v>3567.0</v>
      </c>
      <c r="C3570" s="78" t="str">
        <f>VLOOKUP(G3570,[1]Macrodata_CCF!$A$3:$D$55,4,FALSE)</f>
        <v>#ERROR!</v>
      </c>
      <c r="E3570" s="79" t="str">
        <f>VLOOKUP(G3570,[1]Macrodata_CCF!$A$3:$B$55,2,FALSE)</f>
        <v>#ERROR!</v>
      </c>
      <c r="F3570" s="78">
        <v>1.0</v>
      </c>
      <c r="G3570" s="80">
        <v>42.0</v>
      </c>
      <c r="H3570" s="81">
        <v>117570.0</v>
      </c>
      <c r="I3570" s="81">
        <v>140000.0</v>
      </c>
      <c r="J3570" s="81">
        <v>129235.0</v>
      </c>
      <c r="K3570" s="81">
        <v>140000.0</v>
      </c>
      <c r="L3570" s="82">
        <v>0.5200624164065983</v>
      </c>
      <c r="N3570" s="83">
        <f t="shared" si="1"/>
        <v>0.5200624164</v>
      </c>
      <c r="O3570" s="83">
        <f t="shared" si="2"/>
        <v>0.5200624164</v>
      </c>
      <c r="Q3570" s="83">
        <f t="shared" si="3"/>
        <v>0.1602142857</v>
      </c>
      <c r="R3570" s="83">
        <f t="shared" si="4"/>
        <v>0.5200624164</v>
      </c>
      <c r="S3570" s="83" t="b">
        <f t="shared" si="5"/>
        <v>0</v>
      </c>
      <c r="T3570" s="72"/>
      <c r="U3570" s="72"/>
      <c r="V3570" s="72"/>
      <c r="W3570" s="72"/>
      <c r="X3570" s="72"/>
      <c r="Y3570" s="72"/>
      <c r="Z3570" s="72"/>
      <c r="AA3570" s="72"/>
      <c r="AB3570" s="72"/>
      <c r="AC3570" s="72"/>
      <c r="AD3570" s="72"/>
      <c r="AE3570" s="72"/>
      <c r="AF3570" s="72"/>
      <c r="AG3570" s="72"/>
      <c r="AH3570" s="72"/>
      <c r="AI3570" s="72"/>
      <c r="AJ3570" s="72"/>
      <c r="AK3570" s="72"/>
    </row>
    <row r="3571" ht="14.25" customHeight="1">
      <c r="A3571" s="78">
        <v>3568.0</v>
      </c>
      <c r="C3571" s="78" t="str">
        <f>VLOOKUP(G3571,[1]Macrodata_CCF!$A$3:$D$55,4,FALSE)</f>
        <v>#ERROR!</v>
      </c>
      <c r="E3571" s="79" t="str">
        <f>VLOOKUP(G3571,[1]Macrodata_CCF!$A$3:$B$55,2,FALSE)</f>
        <v>#ERROR!</v>
      </c>
      <c r="F3571" s="78">
        <v>0.0</v>
      </c>
      <c r="G3571" s="80">
        <v>20.0</v>
      </c>
      <c r="H3571" s="81">
        <v>333995.0</v>
      </c>
      <c r="I3571" s="81">
        <v>570000.0</v>
      </c>
      <c r="J3571" s="81">
        <v>376475.0</v>
      </c>
      <c r="K3571" s="81">
        <v>1026000.0</v>
      </c>
      <c r="L3571" s="82">
        <v>0.179996186521472</v>
      </c>
      <c r="N3571" s="83">
        <f t="shared" si="1"/>
        <v>0.1799961865</v>
      </c>
      <c r="O3571" s="83">
        <f t="shared" si="2"/>
        <v>0.1799961865</v>
      </c>
      <c r="Q3571" s="83">
        <f t="shared" si="3"/>
        <v>0.4140438596</v>
      </c>
      <c r="R3571" s="83">
        <f t="shared" si="4"/>
        <v>0.1799961865</v>
      </c>
      <c r="S3571" s="83" t="b">
        <f t="shared" si="5"/>
        <v>0</v>
      </c>
      <c r="T3571" s="72"/>
      <c r="U3571" s="72"/>
      <c r="V3571" s="72"/>
      <c r="W3571" s="72"/>
      <c r="X3571" s="72"/>
      <c r="Y3571" s="72"/>
      <c r="Z3571" s="72"/>
      <c r="AA3571" s="72"/>
      <c r="AB3571" s="72"/>
      <c r="AC3571" s="72"/>
      <c r="AD3571" s="72"/>
      <c r="AE3571" s="72"/>
      <c r="AF3571" s="72"/>
      <c r="AG3571" s="72"/>
      <c r="AH3571" s="72"/>
      <c r="AI3571" s="72"/>
      <c r="AJ3571" s="72"/>
      <c r="AK3571" s="72"/>
    </row>
    <row r="3572" ht="14.25" customHeight="1">
      <c r="A3572" s="78">
        <v>3569.0</v>
      </c>
      <c r="C3572" s="78" t="str">
        <f>VLOOKUP(G3572,[1]Macrodata_CCF!$A$3:$D$55,4,FALSE)</f>
        <v>#ERROR!</v>
      </c>
      <c r="E3572" s="79" t="str">
        <f>VLOOKUP(G3572,[1]Macrodata_CCF!$A$3:$B$55,2,FALSE)</f>
        <v>#ERROR!</v>
      </c>
      <c r="F3572" s="78">
        <v>0.0</v>
      </c>
      <c r="G3572" s="80">
        <v>22.0</v>
      </c>
      <c r="H3572" s="81">
        <v>168880.0</v>
      </c>
      <c r="I3572" s="81">
        <v>170000.0</v>
      </c>
      <c r="J3572" s="81">
        <v>169105.0</v>
      </c>
      <c r="K3572" s="81">
        <v>170000.0</v>
      </c>
      <c r="L3572" s="82">
        <v>0.2008928571428572</v>
      </c>
      <c r="N3572" s="83">
        <f t="shared" si="1"/>
        <v>0.2008928571</v>
      </c>
      <c r="O3572" s="83">
        <f t="shared" si="2"/>
        <v>0.2008928571</v>
      </c>
      <c r="Q3572" s="83">
        <f t="shared" si="3"/>
        <v>0.006588235294</v>
      </c>
      <c r="R3572" s="83">
        <f t="shared" si="4"/>
        <v>0.001323529412</v>
      </c>
      <c r="S3572" s="83" t="b">
        <f t="shared" si="5"/>
        <v>0</v>
      </c>
      <c r="T3572" s="72"/>
      <c r="U3572" s="72"/>
      <c r="V3572" s="72"/>
      <c r="W3572" s="72"/>
      <c r="X3572" s="72"/>
      <c r="Y3572" s="72"/>
      <c r="Z3572" s="72"/>
      <c r="AA3572" s="72"/>
      <c r="AB3572" s="72"/>
      <c r="AC3572" s="72"/>
      <c r="AD3572" s="72"/>
      <c r="AE3572" s="72"/>
      <c r="AF3572" s="72"/>
      <c r="AG3572" s="72"/>
      <c r="AH3572" s="72"/>
      <c r="AI3572" s="72"/>
      <c r="AJ3572" s="72"/>
      <c r="AK3572" s="72"/>
    </row>
    <row r="3573" ht="14.25" customHeight="1">
      <c r="A3573" s="78">
        <v>3570.0</v>
      </c>
      <c r="C3573" s="78" t="str">
        <f>VLOOKUP(G3573,[1]Macrodata_CCF!$A$3:$D$55,4,FALSE)</f>
        <v>#ERROR!</v>
      </c>
      <c r="E3573" s="79" t="str">
        <f>VLOOKUP(G3573,[1]Macrodata_CCF!$A$3:$B$55,2,FALSE)</f>
        <v>#ERROR!</v>
      </c>
      <c r="F3573" s="78">
        <v>0.0</v>
      </c>
      <c r="G3573" s="80">
        <v>12.0</v>
      </c>
      <c r="H3573" s="81">
        <v>35235.0</v>
      </c>
      <c r="I3573" s="81">
        <v>310000.0</v>
      </c>
      <c r="J3573" s="81">
        <v>136900.0</v>
      </c>
      <c r="K3573" s="81">
        <v>310000.0</v>
      </c>
      <c r="L3573" s="82">
        <v>0.3700070969737776</v>
      </c>
      <c r="N3573" s="83">
        <f t="shared" si="1"/>
        <v>0.370007097</v>
      </c>
      <c r="O3573" s="83">
        <f t="shared" si="2"/>
        <v>0.370007097</v>
      </c>
      <c r="Q3573" s="83">
        <f t="shared" si="3"/>
        <v>0.8863387097</v>
      </c>
      <c r="R3573" s="83">
        <f t="shared" si="4"/>
        <v>0.370007097</v>
      </c>
      <c r="S3573" s="83" t="b">
        <f t="shared" si="5"/>
        <v>0</v>
      </c>
      <c r="T3573" s="72"/>
      <c r="U3573" s="72"/>
      <c r="V3573" s="72"/>
      <c r="W3573" s="72"/>
      <c r="X3573" s="72"/>
      <c r="Y3573" s="72"/>
      <c r="Z3573" s="72"/>
      <c r="AA3573" s="72"/>
      <c r="AB3573" s="72"/>
      <c r="AC3573" s="72"/>
      <c r="AD3573" s="72"/>
      <c r="AE3573" s="72"/>
      <c r="AF3573" s="72"/>
      <c r="AG3573" s="72"/>
      <c r="AH3573" s="72"/>
      <c r="AI3573" s="72"/>
      <c r="AJ3573" s="72"/>
      <c r="AK3573" s="72"/>
    </row>
    <row r="3574" ht="14.25" customHeight="1">
      <c r="A3574" s="78">
        <v>3571.0</v>
      </c>
      <c r="C3574" s="78" t="str">
        <f>VLOOKUP(G3574,[1]Macrodata_CCF!$A$3:$D$55,4,FALSE)</f>
        <v>#ERROR!</v>
      </c>
      <c r="E3574" s="79" t="str">
        <f>VLOOKUP(G3574,[1]Macrodata_CCF!$A$3:$B$55,2,FALSE)</f>
        <v>#ERROR!</v>
      </c>
      <c r="F3574" s="78">
        <v>0.0</v>
      </c>
      <c r="G3574" s="80">
        <v>12.0</v>
      </c>
      <c r="H3574" s="81">
        <v>247230.0</v>
      </c>
      <c r="I3574" s="81">
        <v>560000.0</v>
      </c>
      <c r="J3574" s="81">
        <v>366085.0</v>
      </c>
      <c r="K3574" s="81">
        <v>560000.0</v>
      </c>
      <c r="L3574" s="82">
        <v>0.3800076733702081</v>
      </c>
      <c r="N3574" s="83">
        <f t="shared" si="1"/>
        <v>0.3800076734</v>
      </c>
      <c r="O3574" s="83">
        <f t="shared" si="2"/>
        <v>0.3800076734</v>
      </c>
      <c r="Q3574" s="83">
        <f t="shared" si="3"/>
        <v>0.5585178571</v>
      </c>
      <c r="R3574" s="83">
        <f t="shared" si="4"/>
        <v>0.3800076734</v>
      </c>
      <c r="S3574" s="83" t="b">
        <f t="shared" si="5"/>
        <v>0</v>
      </c>
      <c r="T3574" s="72"/>
      <c r="U3574" s="72"/>
      <c r="V3574" s="72"/>
      <c r="W3574" s="72"/>
      <c r="X3574" s="72"/>
      <c r="Y3574" s="72"/>
      <c r="Z3574" s="72"/>
      <c r="AA3574" s="72"/>
      <c r="AB3574" s="72"/>
      <c r="AC3574" s="72"/>
      <c r="AD3574" s="72"/>
      <c r="AE3574" s="72"/>
      <c r="AF3574" s="72"/>
      <c r="AG3574" s="72"/>
      <c r="AH3574" s="72"/>
      <c r="AI3574" s="72"/>
      <c r="AJ3574" s="72"/>
      <c r="AK3574" s="72"/>
    </row>
    <row r="3575" ht="14.25" customHeight="1">
      <c r="A3575" s="78">
        <v>3572.0</v>
      </c>
      <c r="C3575" s="78" t="str">
        <f>VLOOKUP(G3575,[1]Macrodata_CCF!$A$3:$D$55,4,FALSE)</f>
        <v>#ERROR!</v>
      </c>
      <c r="E3575" s="79" t="str">
        <f>VLOOKUP(G3575,[1]Macrodata_CCF!$A$3:$B$55,2,FALSE)</f>
        <v>#ERROR!</v>
      </c>
      <c r="F3575" s="78">
        <v>0.0</v>
      </c>
      <c r="G3575" s="80">
        <v>41.0</v>
      </c>
      <c r="H3575" s="81">
        <v>349160.0</v>
      </c>
      <c r="I3575" s="81">
        <v>730000.0</v>
      </c>
      <c r="J3575" s="81">
        <v>467220.0</v>
      </c>
      <c r="K3575" s="81">
        <v>730000.0</v>
      </c>
      <c r="L3575" s="82">
        <v>0.3099989496901586</v>
      </c>
      <c r="N3575" s="83">
        <f t="shared" si="1"/>
        <v>0.3099989497</v>
      </c>
      <c r="O3575" s="83">
        <f t="shared" si="2"/>
        <v>0.3099989497</v>
      </c>
      <c r="Q3575" s="83">
        <f t="shared" si="3"/>
        <v>0.5216986301</v>
      </c>
      <c r="R3575" s="83">
        <f t="shared" si="4"/>
        <v>0.3099989497</v>
      </c>
      <c r="S3575" s="83" t="b">
        <f t="shared" si="5"/>
        <v>0</v>
      </c>
      <c r="T3575" s="72"/>
      <c r="U3575" s="72"/>
      <c r="V3575" s="72"/>
      <c r="W3575" s="72"/>
      <c r="X3575" s="72"/>
      <c r="Y3575" s="72"/>
      <c r="Z3575" s="72"/>
      <c r="AA3575" s="72"/>
      <c r="AB3575" s="72"/>
      <c r="AC3575" s="72"/>
      <c r="AD3575" s="72"/>
      <c r="AE3575" s="72"/>
      <c r="AF3575" s="72"/>
      <c r="AG3575" s="72"/>
      <c r="AH3575" s="72"/>
      <c r="AI3575" s="72"/>
      <c r="AJ3575" s="72"/>
      <c r="AK3575" s="72"/>
    </row>
    <row r="3576" ht="14.25" customHeight="1">
      <c r="A3576" s="78">
        <v>3573.0</v>
      </c>
      <c r="C3576" s="78" t="str">
        <f>VLOOKUP(G3576,[1]Macrodata_CCF!$A$3:$D$55,4,FALSE)</f>
        <v>#ERROR!</v>
      </c>
      <c r="E3576" s="79" t="str">
        <f>VLOOKUP(G3576,[1]Macrodata_CCF!$A$3:$B$55,2,FALSE)</f>
        <v>#ERROR!</v>
      </c>
      <c r="F3576" s="78">
        <v>0.0</v>
      </c>
      <c r="G3576" s="80">
        <v>19.0</v>
      </c>
      <c r="H3576" s="81">
        <v>172795.0</v>
      </c>
      <c r="I3576" s="81">
        <v>480000.0</v>
      </c>
      <c r="J3576" s="81">
        <v>225020.0</v>
      </c>
      <c r="K3576" s="81">
        <v>480000.0</v>
      </c>
      <c r="L3576" s="82">
        <v>0.1700004882733028</v>
      </c>
      <c r="N3576" s="83">
        <f t="shared" si="1"/>
        <v>0.1700004883</v>
      </c>
      <c r="O3576" s="83">
        <f t="shared" si="2"/>
        <v>0.1700004883</v>
      </c>
      <c r="Q3576" s="83">
        <f t="shared" si="3"/>
        <v>0.6400104167</v>
      </c>
      <c r="R3576" s="83">
        <f t="shared" si="4"/>
        <v>0.1700004883</v>
      </c>
      <c r="S3576" s="83" t="b">
        <f t="shared" si="5"/>
        <v>0</v>
      </c>
      <c r="T3576" s="72"/>
      <c r="U3576" s="72"/>
      <c r="V3576" s="72"/>
      <c r="W3576" s="72"/>
      <c r="X3576" s="72"/>
      <c r="Y3576" s="72"/>
      <c r="Z3576" s="72"/>
      <c r="AA3576" s="72"/>
      <c r="AB3576" s="72"/>
      <c r="AC3576" s="72"/>
      <c r="AD3576" s="72"/>
      <c r="AE3576" s="72"/>
      <c r="AF3576" s="72"/>
      <c r="AG3576" s="72"/>
      <c r="AH3576" s="72"/>
      <c r="AI3576" s="72"/>
      <c r="AJ3576" s="72"/>
      <c r="AK3576" s="72"/>
    </row>
    <row r="3577" ht="14.25" customHeight="1">
      <c r="A3577" s="78">
        <v>3574.0</v>
      </c>
      <c r="C3577" s="78" t="str">
        <f>VLOOKUP(G3577,[1]Macrodata_CCF!$A$3:$D$55,4,FALSE)</f>
        <v>#ERROR!</v>
      </c>
      <c r="E3577" s="79" t="str">
        <f>VLOOKUP(G3577,[1]Macrodata_CCF!$A$3:$B$55,2,FALSE)</f>
        <v>#ERROR!</v>
      </c>
      <c r="F3577" s="78">
        <v>1.0</v>
      </c>
      <c r="G3577" s="80">
        <v>30.0</v>
      </c>
      <c r="H3577" s="81">
        <v>58265.0</v>
      </c>
      <c r="I3577" s="81">
        <v>250000.0</v>
      </c>
      <c r="J3577" s="81">
        <v>148380.0</v>
      </c>
      <c r="K3577" s="81">
        <v>325000.0</v>
      </c>
      <c r="L3577" s="82">
        <v>0.4699976530106658</v>
      </c>
      <c r="N3577" s="83">
        <f t="shared" si="1"/>
        <v>0.469997653</v>
      </c>
      <c r="O3577" s="83">
        <f t="shared" si="2"/>
        <v>0.469997653</v>
      </c>
      <c r="Q3577" s="83">
        <f t="shared" si="3"/>
        <v>0.76694</v>
      </c>
      <c r="R3577" s="83">
        <f t="shared" si="4"/>
        <v>0.469997653</v>
      </c>
      <c r="S3577" s="83" t="b">
        <f t="shared" si="5"/>
        <v>0</v>
      </c>
      <c r="T3577" s="72"/>
      <c r="U3577" s="72"/>
      <c r="V3577" s="72"/>
      <c r="W3577" s="72"/>
      <c r="X3577" s="72"/>
      <c r="Y3577" s="72"/>
      <c r="Z3577" s="72"/>
      <c r="AA3577" s="72"/>
      <c r="AB3577" s="72"/>
      <c r="AC3577" s="72"/>
      <c r="AD3577" s="72"/>
      <c r="AE3577" s="72"/>
      <c r="AF3577" s="72"/>
      <c r="AG3577" s="72"/>
      <c r="AH3577" s="72"/>
      <c r="AI3577" s="72"/>
      <c r="AJ3577" s="72"/>
      <c r="AK3577" s="72"/>
    </row>
    <row r="3578" ht="14.25" customHeight="1">
      <c r="A3578" s="78">
        <v>3575.0</v>
      </c>
      <c r="C3578" s="78" t="str">
        <f>VLOOKUP(G3578,[1]Macrodata_CCF!$A$3:$D$55,4,FALSE)</f>
        <v>#ERROR!</v>
      </c>
      <c r="E3578" s="79" t="str">
        <f>VLOOKUP(G3578,[1]Macrodata_CCF!$A$3:$B$55,2,FALSE)</f>
        <v>#ERROR!</v>
      </c>
      <c r="F3578" s="78">
        <v>1.0</v>
      </c>
      <c r="G3578" s="80">
        <v>19.0</v>
      </c>
      <c r="H3578" s="81">
        <v>0.0</v>
      </c>
      <c r="I3578" s="81">
        <v>450000.0</v>
      </c>
      <c r="J3578" s="81">
        <v>243000.0</v>
      </c>
      <c r="K3578" s="81">
        <v>450000.0</v>
      </c>
      <c r="L3578" s="82">
        <v>0.54</v>
      </c>
      <c r="N3578" s="83">
        <f t="shared" si="1"/>
        <v>0.54</v>
      </c>
      <c r="O3578" s="83">
        <f t="shared" si="2"/>
        <v>0.54</v>
      </c>
      <c r="Q3578" s="83">
        <f t="shared" si="3"/>
        <v>1</v>
      </c>
      <c r="R3578" s="83">
        <f t="shared" si="4"/>
        <v>0.54</v>
      </c>
      <c r="S3578" s="83" t="b">
        <f t="shared" si="5"/>
        <v>0</v>
      </c>
      <c r="T3578" s="72"/>
      <c r="U3578" s="72"/>
      <c r="V3578" s="72"/>
      <c r="W3578" s="72"/>
      <c r="X3578" s="72"/>
      <c r="Y3578" s="72"/>
      <c r="Z3578" s="72"/>
      <c r="AA3578" s="72"/>
      <c r="AB3578" s="72"/>
      <c r="AC3578" s="72"/>
      <c r="AD3578" s="72"/>
      <c r="AE3578" s="72"/>
      <c r="AF3578" s="72"/>
      <c r="AG3578" s="72"/>
      <c r="AH3578" s="72"/>
      <c r="AI3578" s="72"/>
      <c r="AJ3578" s="72"/>
      <c r="AK3578" s="72"/>
    </row>
    <row r="3579" ht="14.25" customHeight="1">
      <c r="A3579" s="78">
        <v>3576.0</v>
      </c>
      <c r="C3579" s="78" t="str">
        <f>VLOOKUP(G3579,[1]Macrodata_CCF!$A$3:$D$55,4,FALSE)</f>
        <v>#ERROR!</v>
      </c>
      <c r="E3579" s="79" t="str">
        <f>VLOOKUP(G3579,[1]Macrodata_CCF!$A$3:$B$55,2,FALSE)</f>
        <v>#ERROR!</v>
      </c>
      <c r="F3579" s="78">
        <v>0.0</v>
      </c>
      <c r="G3579" s="80">
        <v>30.0</v>
      </c>
      <c r="H3579" s="81">
        <v>0.0</v>
      </c>
      <c r="I3579" s="81">
        <v>290000.0</v>
      </c>
      <c r="J3579" s="81">
        <v>49300.0</v>
      </c>
      <c r="K3579" s="81">
        <v>290000.0</v>
      </c>
      <c r="L3579" s="82">
        <v>0.17</v>
      </c>
      <c r="N3579" s="83">
        <f t="shared" si="1"/>
        <v>0.17</v>
      </c>
      <c r="O3579" s="83">
        <f t="shared" si="2"/>
        <v>0.17</v>
      </c>
      <c r="Q3579" s="83">
        <f t="shared" si="3"/>
        <v>1</v>
      </c>
      <c r="R3579" s="83">
        <f t="shared" si="4"/>
        <v>0.17</v>
      </c>
      <c r="S3579" s="83" t="b">
        <f t="shared" si="5"/>
        <v>0</v>
      </c>
      <c r="T3579" s="72"/>
      <c r="U3579" s="72"/>
      <c r="V3579" s="72"/>
      <c r="W3579" s="72"/>
      <c r="X3579" s="72"/>
      <c r="Y3579" s="72"/>
      <c r="Z3579" s="72"/>
      <c r="AA3579" s="72"/>
      <c r="AB3579" s="72"/>
      <c r="AC3579" s="72"/>
      <c r="AD3579" s="72"/>
      <c r="AE3579" s="72"/>
      <c r="AF3579" s="72"/>
      <c r="AG3579" s="72"/>
      <c r="AH3579" s="72"/>
      <c r="AI3579" s="72"/>
      <c r="AJ3579" s="72"/>
      <c r="AK3579" s="72"/>
    </row>
    <row r="3580" ht="14.25" customHeight="1">
      <c r="A3580" s="78">
        <v>3577.0</v>
      </c>
      <c r="C3580" s="78" t="str">
        <f>VLOOKUP(G3580,[1]Macrodata_CCF!$A$3:$D$55,4,FALSE)</f>
        <v>#ERROR!</v>
      </c>
      <c r="E3580" s="79" t="str">
        <f>VLOOKUP(G3580,[1]Macrodata_CCF!$A$3:$B$55,2,FALSE)</f>
        <v>#ERROR!</v>
      </c>
      <c r="F3580" s="78">
        <v>0.0</v>
      </c>
      <c r="G3580" s="80">
        <v>42.0</v>
      </c>
      <c r="H3580" s="81">
        <v>683885.0</v>
      </c>
      <c r="I3580" s="81">
        <v>830000.0</v>
      </c>
      <c r="J3580" s="81">
        <v>727720.0</v>
      </c>
      <c r="K3580" s="81">
        <v>1494000.0</v>
      </c>
      <c r="L3580" s="82">
        <v>0.3000034219621531</v>
      </c>
      <c r="N3580" s="83">
        <f t="shared" si="1"/>
        <v>0.300003422</v>
      </c>
      <c r="O3580" s="83">
        <f t="shared" si="2"/>
        <v>0.300003422</v>
      </c>
      <c r="Q3580" s="83">
        <f t="shared" si="3"/>
        <v>0.1760421687</v>
      </c>
      <c r="R3580" s="83">
        <f t="shared" si="4"/>
        <v>0.300003422</v>
      </c>
      <c r="S3580" s="83" t="b">
        <f t="shared" si="5"/>
        <v>0</v>
      </c>
      <c r="T3580" s="72"/>
      <c r="U3580" s="72"/>
      <c r="V3580" s="72"/>
      <c r="W3580" s="72"/>
      <c r="X3580" s="72"/>
      <c r="Y3580" s="72"/>
      <c r="Z3580" s="72"/>
      <c r="AA3580" s="72"/>
      <c r="AB3580" s="72"/>
      <c r="AC3580" s="72"/>
      <c r="AD3580" s="72"/>
      <c r="AE3580" s="72"/>
      <c r="AF3580" s="72"/>
      <c r="AG3580" s="72"/>
      <c r="AH3580" s="72"/>
      <c r="AI3580" s="72"/>
      <c r="AJ3580" s="72"/>
      <c r="AK3580" s="72"/>
    </row>
    <row r="3581" ht="14.25" customHeight="1">
      <c r="A3581" s="78">
        <v>3578.0</v>
      </c>
      <c r="C3581" s="78" t="str">
        <f>VLOOKUP(G3581,[1]Macrodata_CCF!$A$3:$D$55,4,FALSE)</f>
        <v>#ERROR!</v>
      </c>
      <c r="E3581" s="79" t="str">
        <f>VLOOKUP(G3581,[1]Macrodata_CCF!$A$3:$B$55,2,FALSE)</f>
        <v>#ERROR!</v>
      </c>
      <c r="F3581" s="78">
        <v>0.0</v>
      </c>
      <c r="G3581" s="80">
        <v>28.0</v>
      </c>
      <c r="H3581" s="81">
        <v>473310.0</v>
      </c>
      <c r="I3581" s="81">
        <v>940000.0</v>
      </c>
      <c r="J3581" s="81">
        <v>566650.0</v>
      </c>
      <c r="K3581" s="81">
        <v>940000.0</v>
      </c>
      <c r="L3581" s="82">
        <v>0.2000042855000107</v>
      </c>
      <c r="N3581" s="83">
        <f t="shared" si="1"/>
        <v>0.2000042855</v>
      </c>
      <c r="O3581" s="83">
        <f t="shared" si="2"/>
        <v>0.2000042855</v>
      </c>
      <c r="Q3581" s="83">
        <f t="shared" si="3"/>
        <v>0.4964787234</v>
      </c>
      <c r="R3581" s="83">
        <f t="shared" si="4"/>
        <v>0.2000042855</v>
      </c>
      <c r="S3581" s="83" t="b">
        <f t="shared" si="5"/>
        <v>0</v>
      </c>
      <c r="T3581" s="72"/>
      <c r="U3581" s="72"/>
      <c r="V3581" s="72"/>
      <c r="W3581" s="72"/>
      <c r="X3581" s="72"/>
      <c r="Y3581" s="72"/>
      <c r="Z3581" s="72"/>
      <c r="AA3581" s="72"/>
      <c r="AB3581" s="72"/>
      <c r="AC3581" s="72"/>
      <c r="AD3581" s="72"/>
      <c r="AE3581" s="72"/>
      <c r="AF3581" s="72"/>
      <c r="AG3581" s="72"/>
      <c r="AH3581" s="72"/>
      <c r="AI3581" s="72"/>
      <c r="AJ3581" s="72"/>
      <c r="AK3581" s="72"/>
    </row>
    <row r="3582" ht="14.25" customHeight="1">
      <c r="A3582" s="78">
        <v>3579.0</v>
      </c>
      <c r="C3582" s="78" t="str">
        <f>VLOOKUP(G3582,[1]Macrodata_CCF!$A$3:$D$55,4,FALSE)</f>
        <v>#ERROR!</v>
      </c>
      <c r="E3582" s="79" t="str">
        <f>VLOOKUP(G3582,[1]Macrodata_CCF!$A$3:$B$55,2,FALSE)</f>
        <v>#ERROR!</v>
      </c>
      <c r="F3582" s="78">
        <v>0.0</v>
      </c>
      <c r="G3582" s="80">
        <v>45.0</v>
      </c>
      <c r="H3582" s="81">
        <v>0.0</v>
      </c>
      <c r="I3582" s="81">
        <v>270000.0</v>
      </c>
      <c r="J3582" s="81">
        <v>37800.0</v>
      </c>
      <c r="K3582" s="81">
        <v>270000.0</v>
      </c>
      <c r="L3582" s="82">
        <v>0.14</v>
      </c>
      <c r="N3582" s="83">
        <f t="shared" si="1"/>
        <v>0.14</v>
      </c>
      <c r="O3582" s="83">
        <f t="shared" si="2"/>
        <v>0.14</v>
      </c>
      <c r="Q3582" s="83">
        <f t="shared" si="3"/>
        <v>1</v>
      </c>
      <c r="R3582" s="83">
        <f t="shared" si="4"/>
        <v>0.14</v>
      </c>
      <c r="S3582" s="83" t="b">
        <f t="shared" si="5"/>
        <v>0</v>
      </c>
      <c r="T3582" s="72"/>
      <c r="U3582" s="72"/>
      <c r="V3582" s="72"/>
      <c r="W3582" s="72"/>
      <c r="X3582" s="72"/>
      <c r="Y3582" s="72"/>
      <c r="Z3582" s="72"/>
      <c r="AA3582" s="72"/>
      <c r="AB3582" s="72"/>
      <c r="AC3582" s="72"/>
      <c r="AD3582" s="72"/>
      <c r="AE3582" s="72"/>
      <c r="AF3582" s="72"/>
      <c r="AG3582" s="72"/>
      <c r="AH3582" s="72"/>
      <c r="AI3582" s="72"/>
      <c r="AJ3582" s="72"/>
      <c r="AK3582" s="72"/>
    </row>
    <row r="3583" ht="14.25" customHeight="1">
      <c r="A3583" s="78">
        <v>3580.0</v>
      </c>
      <c r="C3583" s="78" t="str">
        <f>VLOOKUP(G3583,[1]Macrodata_CCF!$A$3:$D$55,4,FALSE)</f>
        <v>#ERROR!</v>
      </c>
      <c r="E3583" s="79" t="str">
        <f>VLOOKUP(G3583,[1]Macrodata_CCF!$A$3:$B$55,2,FALSE)</f>
        <v>#ERROR!</v>
      </c>
      <c r="F3583" s="78">
        <v>0.0</v>
      </c>
      <c r="G3583" s="80">
        <v>31.0</v>
      </c>
      <c r="H3583" s="81">
        <v>95895.0</v>
      </c>
      <c r="I3583" s="81">
        <v>710000.0</v>
      </c>
      <c r="J3583" s="81">
        <v>181870.0</v>
      </c>
      <c r="K3583" s="81">
        <v>710000.0</v>
      </c>
      <c r="L3583" s="82">
        <v>0.1400004885158076</v>
      </c>
      <c r="N3583" s="83">
        <f t="shared" si="1"/>
        <v>0.1400004885</v>
      </c>
      <c r="O3583" s="83">
        <f t="shared" si="2"/>
        <v>0.1400004885</v>
      </c>
      <c r="Q3583" s="83">
        <f t="shared" si="3"/>
        <v>0.8649366197</v>
      </c>
      <c r="R3583" s="83">
        <f t="shared" si="4"/>
        <v>0.1400004885</v>
      </c>
      <c r="S3583" s="83" t="b">
        <f t="shared" si="5"/>
        <v>0</v>
      </c>
      <c r="T3583" s="72"/>
      <c r="U3583" s="72"/>
      <c r="V3583" s="72"/>
      <c r="W3583" s="72"/>
      <c r="X3583" s="72"/>
      <c r="Y3583" s="72"/>
      <c r="Z3583" s="72"/>
      <c r="AA3583" s="72"/>
      <c r="AB3583" s="72"/>
      <c r="AC3583" s="72"/>
      <c r="AD3583" s="72"/>
      <c r="AE3583" s="72"/>
      <c r="AF3583" s="72"/>
      <c r="AG3583" s="72"/>
      <c r="AH3583" s="72"/>
      <c r="AI3583" s="72"/>
      <c r="AJ3583" s="72"/>
      <c r="AK3583" s="72"/>
    </row>
    <row r="3584" ht="14.25" customHeight="1">
      <c r="A3584" s="78">
        <v>3581.0</v>
      </c>
      <c r="C3584" s="78" t="str">
        <f>VLOOKUP(G3584,[1]Macrodata_CCF!$A$3:$D$55,4,FALSE)</f>
        <v>#ERROR!</v>
      </c>
      <c r="E3584" s="79" t="str">
        <f>VLOOKUP(G3584,[1]Macrodata_CCF!$A$3:$B$55,2,FALSE)</f>
        <v>#ERROR!</v>
      </c>
      <c r="F3584" s="78">
        <v>0.0</v>
      </c>
      <c r="G3584" s="80">
        <v>8.0</v>
      </c>
      <c r="H3584" s="81">
        <v>1535.0</v>
      </c>
      <c r="I3584" s="81">
        <v>40000.0</v>
      </c>
      <c r="J3584" s="81">
        <v>40800.0</v>
      </c>
      <c r="K3584" s="81">
        <v>40000.0</v>
      </c>
      <c r="L3584" s="82">
        <v>1.020798128168465</v>
      </c>
      <c r="N3584" s="83">
        <f t="shared" si="1"/>
        <v>1.020798128</v>
      </c>
      <c r="O3584" s="83">
        <f t="shared" si="2"/>
        <v>1</v>
      </c>
      <c r="Q3584" s="83">
        <f t="shared" si="3"/>
        <v>0.961625</v>
      </c>
      <c r="R3584" s="83">
        <f t="shared" si="4"/>
        <v>1.020798128</v>
      </c>
      <c r="S3584" s="83" t="b">
        <f t="shared" si="5"/>
        <v>0</v>
      </c>
      <c r="T3584" s="72"/>
      <c r="U3584" s="72"/>
      <c r="V3584" s="72"/>
      <c r="W3584" s="72"/>
      <c r="X3584" s="72"/>
      <c r="Y3584" s="72"/>
      <c r="Z3584" s="72"/>
      <c r="AA3584" s="72"/>
      <c r="AB3584" s="72"/>
      <c r="AC3584" s="72"/>
      <c r="AD3584" s="72"/>
      <c r="AE3584" s="72"/>
      <c r="AF3584" s="72"/>
      <c r="AG3584" s="72"/>
      <c r="AH3584" s="72"/>
      <c r="AI3584" s="72"/>
      <c r="AJ3584" s="72"/>
      <c r="AK3584" s="72"/>
    </row>
    <row r="3585" ht="14.25" customHeight="1">
      <c r="A3585" s="78">
        <v>3582.0</v>
      </c>
      <c r="C3585" s="78" t="str">
        <f>VLOOKUP(G3585,[1]Macrodata_CCF!$A$3:$D$55,4,FALSE)</f>
        <v>#ERROR!</v>
      </c>
      <c r="E3585" s="79" t="str">
        <f>VLOOKUP(G3585,[1]Macrodata_CCF!$A$3:$B$55,2,FALSE)</f>
        <v>#ERROR!</v>
      </c>
      <c r="F3585" s="78">
        <v>0.0</v>
      </c>
      <c r="G3585" s="80">
        <v>25.0</v>
      </c>
      <c r="H3585" s="81">
        <v>20540.0</v>
      </c>
      <c r="I3585" s="81">
        <v>110000.0</v>
      </c>
      <c r="J3585" s="81">
        <v>0.0</v>
      </c>
      <c r="K3585" s="81">
        <v>110000.0</v>
      </c>
      <c r="L3585" s="82">
        <v>-0.2295998211491169</v>
      </c>
      <c r="N3585" s="83">
        <f t="shared" si="1"/>
        <v>-0.2295998211</v>
      </c>
      <c r="O3585" s="83">
        <f t="shared" si="2"/>
        <v>0</v>
      </c>
      <c r="Q3585" s="83">
        <f t="shared" si="3"/>
        <v>0.8132727273</v>
      </c>
      <c r="R3585" s="83">
        <f t="shared" si="4"/>
        <v>-0.2295998211</v>
      </c>
      <c r="S3585" s="83" t="b">
        <f t="shared" si="5"/>
        <v>0</v>
      </c>
      <c r="T3585" s="72"/>
      <c r="U3585" s="72"/>
      <c r="V3585" s="72"/>
      <c r="W3585" s="72"/>
      <c r="X3585" s="72"/>
      <c r="Y3585" s="72"/>
      <c r="Z3585" s="72"/>
      <c r="AA3585" s="72"/>
      <c r="AB3585" s="72"/>
      <c r="AC3585" s="72"/>
      <c r="AD3585" s="72"/>
      <c r="AE3585" s="72"/>
      <c r="AF3585" s="72"/>
      <c r="AG3585" s="72"/>
      <c r="AH3585" s="72"/>
      <c r="AI3585" s="72"/>
      <c r="AJ3585" s="72"/>
      <c r="AK3585" s="72"/>
    </row>
    <row r="3586" ht="14.25" customHeight="1">
      <c r="A3586" s="78">
        <v>3583.0</v>
      </c>
      <c r="C3586" s="78" t="str">
        <f>VLOOKUP(G3586,[1]Macrodata_CCF!$A$3:$D$55,4,FALSE)</f>
        <v>#ERROR!</v>
      </c>
      <c r="E3586" s="79" t="str">
        <f>VLOOKUP(G3586,[1]Macrodata_CCF!$A$3:$B$55,2,FALSE)</f>
        <v>#ERROR!</v>
      </c>
      <c r="F3586" s="78">
        <v>0.0</v>
      </c>
      <c r="G3586" s="80">
        <v>22.0</v>
      </c>
      <c r="H3586" s="81">
        <v>80915.0</v>
      </c>
      <c r="I3586" s="81">
        <v>610000.0</v>
      </c>
      <c r="J3586" s="81">
        <v>622200.0</v>
      </c>
      <c r="K3586" s="81">
        <v>610000.0</v>
      </c>
      <c r="L3586" s="82">
        <v>1.023058676772163</v>
      </c>
      <c r="N3586" s="83">
        <f t="shared" si="1"/>
        <v>1.023058677</v>
      </c>
      <c r="O3586" s="83">
        <f t="shared" si="2"/>
        <v>1</v>
      </c>
      <c r="Q3586" s="83">
        <f t="shared" si="3"/>
        <v>0.867352459</v>
      </c>
      <c r="R3586" s="83">
        <f t="shared" si="4"/>
        <v>1.023058677</v>
      </c>
      <c r="S3586" s="83" t="b">
        <f t="shared" si="5"/>
        <v>0</v>
      </c>
      <c r="T3586" s="72"/>
      <c r="U3586" s="72"/>
      <c r="V3586" s="72"/>
      <c r="W3586" s="72"/>
      <c r="X3586" s="72"/>
      <c r="Y3586" s="72"/>
      <c r="Z3586" s="72"/>
      <c r="AA3586" s="72"/>
      <c r="AB3586" s="72"/>
      <c r="AC3586" s="72"/>
      <c r="AD3586" s="72"/>
      <c r="AE3586" s="72"/>
      <c r="AF3586" s="72"/>
      <c r="AG3586" s="72"/>
      <c r="AH3586" s="72"/>
      <c r="AI3586" s="72"/>
      <c r="AJ3586" s="72"/>
      <c r="AK3586" s="72"/>
    </row>
    <row r="3587" ht="14.25" customHeight="1">
      <c r="A3587" s="78">
        <v>3584.0</v>
      </c>
      <c r="C3587" s="78" t="str">
        <f>VLOOKUP(G3587,[1]Macrodata_CCF!$A$3:$D$55,4,FALSE)</f>
        <v>#ERROR!</v>
      </c>
      <c r="E3587" s="79" t="str">
        <f>VLOOKUP(G3587,[1]Macrodata_CCF!$A$3:$B$55,2,FALSE)</f>
        <v>#ERROR!</v>
      </c>
      <c r="F3587" s="78">
        <v>0.0</v>
      </c>
      <c r="G3587" s="80">
        <v>15.0</v>
      </c>
      <c r="H3587" s="81">
        <v>0.0</v>
      </c>
      <c r="I3587" s="81">
        <v>850000.0</v>
      </c>
      <c r="J3587" s="81">
        <v>161500.0</v>
      </c>
      <c r="K3587" s="81">
        <v>850000.0</v>
      </c>
      <c r="L3587" s="82">
        <v>0.19</v>
      </c>
      <c r="N3587" s="83">
        <f t="shared" si="1"/>
        <v>0.19</v>
      </c>
      <c r="O3587" s="83">
        <f t="shared" si="2"/>
        <v>0.19</v>
      </c>
      <c r="Q3587" s="83">
        <f t="shared" si="3"/>
        <v>1</v>
      </c>
      <c r="R3587" s="83">
        <f t="shared" si="4"/>
        <v>0.19</v>
      </c>
      <c r="S3587" s="83" t="b">
        <f t="shared" si="5"/>
        <v>0</v>
      </c>
      <c r="T3587" s="72"/>
      <c r="U3587" s="72"/>
      <c r="V3587" s="72"/>
      <c r="W3587" s="72"/>
      <c r="X3587" s="72"/>
      <c r="Y3587" s="72"/>
      <c r="Z3587" s="72"/>
      <c r="AA3587" s="72"/>
      <c r="AB3587" s="72"/>
      <c r="AC3587" s="72"/>
      <c r="AD3587" s="72"/>
      <c r="AE3587" s="72"/>
      <c r="AF3587" s="72"/>
      <c r="AG3587" s="72"/>
      <c r="AH3587" s="72"/>
      <c r="AI3587" s="72"/>
      <c r="AJ3587" s="72"/>
      <c r="AK3587" s="72"/>
    </row>
    <row r="3588" ht="14.25" customHeight="1">
      <c r="A3588" s="78">
        <v>3585.0</v>
      </c>
      <c r="C3588" s="78" t="str">
        <f>VLOOKUP(G3588,[1]Macrodata_CCF!$A$3:$D$55,4,FALSE)</f>
        <v>#ERROR!</v>
      </c>
      <c r="E3588" s="79" t="str">
        <f>VLOOKUP(G3588,[1]Macrodata_CCF!$A$3:$B$55,2,FALSE)</f>
        <v>#ERROR!</v>
      </c>
      <c r="F3588" s="78">
        <v>0.0</v>
      </c>
      <c r="G3588" s="80">
        <v>49.0</v>
      </c>
      <c r="H3588" s="81">
        <v>0.0</v>
      </c>
      <c r="I3588" s="81">
        <v>270000.0</v>
      </c>
      <c r="J3588" s="81">
        <v>16200.0</v>
      </c>
      <c r="K3588" s="81">
        <v>270000.0</v>
      </c>
      <c r="L3588" s="82">
        <v>0.06</v>
      </c>
      <c r="N3588" s="83">
        <f t="shared" si="1"/>
        <v>0.06</v>
      </c>
      <c r="O3588" s="83">
        <f t="shared" si="2"/>
        <v>0.06</v>
      </c>
      <c r="Q3588" s="83">
        <f t="shared" si="3"/>
        <v>1</v>
      </c>
      <c r="R3588" s="83">
        <f t="shared" si="4"/>
        <v>0.06</v>
      </c>
      <c r="S3588" s="83" t="b">
        <f t="shared" si="5"/>
        <v>0</v>
      </c>
      <c r="T3588" s="72"/>
      <c r="U3588" s="72"/>
      <c r="V3588" s="72"/>
      <c r="W3588" s="72"/>
      <c r="X3588" s="72"/>
      <c r="Y3588" s="72"/>
      <c r="Z3588" s="72"/>
      <c r="AA3588" s="72"/>
      <c r="AB3588" s="72"/>
      <c r="AC3588" s="72"/>
      <c r="AD3588" s="72"/>
      <c r="AE3588" s="72"/>
      <c r="AF3588" s="72"/>
      <c r="AG3588" s="72"/>
      <c r="AH3588" s="72"/>
      <c r="AI3588" s="72"/>
      <c r="AJ3588" s="72"/>
      <c r="AK3588" s="72"/>
    </row>
    <row r="3589" ht="14.25" customHeight="1">
      <c r="A3589" s="78">
        <v>3586.0</v>
      </c>
      <c r="C3589" s="78" t="str">
        <f>VLOOKUP(G3589,[1]Macrodata_CCF!$A$3:$D$55,4,FALSE)</f>
        <v>#ERROR!</v>
      </c>
      <c r="E3589" s="79" t="str">
        <f>VLOOKUP(G3589,[1]Macrodata_CCF!$A$3:$B$55,2,FALSE)</f>
        <v>#ERROR!</v>
      </c>
      <c r="F3589" s="78">
        <v>0.0</v>
      </c>
      <c r="G3589" s="80">
        <v>41.0</v>
      </c>
      <c r="H3589" s="81">
        <v>450120.0</v>
      </c>
      <c r="I3589" s="81">
        <v>520000.0</v>
      </c>
      <c r="J3589" s="81">
        <v>476675.0</v>
      </c>
      <c r="K3589" s="81">
        <v>520000.0</v>
      </c>
      <c r="L3589" s="82">
        <v>0.3800085861476817</v>
      </c>
      <c r="N3589" s="83">
        <f t="shared" si="1"/>
        <v>0.3800085861</v>
      </c>
      <c r="O3589" s="83">
        <f t="shared" si="2"/>
        <v>0.3800085861</v>
      </c>
      <c r="Q3589" s="83">
        <f t="shared" si="3"/>
        <v>0.1343846154</v>
      </c>
      <c r="R3589" s="83">
        <f t="shared" si="4"/>
        <v>0.3800085861</v>
      </c>
      <c r="S3589" s="83" t="b">
        <f t="shared" si="5"/>
        <v>0</v>
      </c>
      <c r="T3589" s="72"/>
      <c r="U3589" s="72"/>
      <c r="V3589" s="72"/>
      <c r="W3589" s="72"/>
      <c r="X3589" s="72"/>
      <c r="Y3589" s="72"/>
      <c r="Z3589" s="72"/>
      <c r="AA3589" s="72"/>
      <c r="AB3589" s="72"/>
      <c r="AC3589" s="72"/>
      <c r="AD3589" s="72"/>
      <c r="AE3589" s="72"/>
      <c r="AF3589" s="72"/>
      <c r="AG3589" s="72"/>
      <c r="AH3589" s="72"/>
      <c r="AI3589" s="72"/>
      <c r="AJ3589" s="72"/>
      <c r="AK3589" s="72"/>
    </row>
    <row r="3590" ht="14.25" customHeight="1">
      <c r="A3590" s="78">
        <v>3587.0</v>
      </c>
      <c r="C3590" s="78" t="str">
        <f>VLOOKUP(G3590,[1]Macrodata_CCF!$A$3:$D$55,4,FALSE)</f>
        <v>#ERROR!</v>
      </c>
      <c r="E3590" s="79" t="str">
        <f>VLOOKUP(G3590,[1]Macrodata_CCF!$A$3:$B$55,2,FALSE)</f>
        <v>#ERROR!</v>
      </c>
      <c r="F3590" s="78">
        <v>0.0</v>
      </c>
      <c r="G3590" s="80">
        <v>12.0</v>
      </c>
      <c r="H3590" s="81">
        <v>291635.0</v>
      </c>
      <c r="I3590" s="81">
        <v>780000.0</v>
      </c>
      <c r="J3590" s="81">
        <v>399075.0</v>
      </c>
      <c r="K3590" s="81">
        <v>1092000.0</v>
      </c>
      <c r="L3590" s="82">
        <v>0.2199993857053638</v>
      </c>
      <c r="N3590" s="83">
        <f t="shared" si="1"/>
        <v>0.2199993857</v>
      </c>
      <c r="O3590" s="83">
        <f t="shared" si="2"/>
        <v>0.2199993857</v>
      </c>
      <c r="Q3590" s="83">
        <f t="shared" si="3"/>
        <v>0.6261089744</v>
      </c>
      <c r="R3590" s="83">
        <f t="shared" si="4"/>
        <v>0.2199993857</v>
      </c>
      <c r="S3590" s="83" t="b">
        <f t="shared" si="5"/>
        <v>0</v>
      </c>
      <c r="T3590" s="72"/>
      <c r="U3590" s="72"/>
      <c r="V3590" s="72"/>
      <c r="W3590" s="72"/>
      <c r="X3590" s="72"/>
      <c r="Y3590" s="72"/>
      <c r="Z3590" s="72"/>
      <c r="AA3590" s="72"/>
      <c r="AB3590" s="72"/>
      <c r="AC3590" s="72"/>
      <c r="AD3590" s="72"/>
      <c r="AE3590" s="72"/>
      <c r="AF3590" s="72"/>
      <c r="AG3590" s="72"/>
      <c r="AH3590" s="72"/>
      <c r="AI3590" s="72"/>
      <c r="AJ3590" s="72"/>
      <c r="AK3590" s="72"/>
    </row>
    <row r="3591" ht="14.25" customHeight="1">
      <c r="A3591" s="78">
        <v>3588.0</v>
      </c>
      <c r="C3591" s="78" t="str">
        <f>VLOOKUP(G3591,[1]Macrodata_CCF!$A$3:$D$55,4,FALSE)</f>
        <v>#ERROR!</v>
      </c>
      <c r="E3591" s="79" t="str">
        <f>VLOOKUP(G3591,[1]Macrodata_CCF!$A$3:$B$55,2,FALSE)</f>
        <v>#ERROR!</v>
      </c>
      <c r="F3591" s="78">
        <v>0.0</v>
      </c>
      <c r="G3591" s="80">
        <v>17.0</v>
      </c>
      <c r="H3591" s="81">
        <v>0.0</v>
      </c>
      <c r="I3591" s="81">
        <v>720000.0</v>
      </c>
      <c r="J3591" s="81">
        <v>129600.0</v>
      </c>
      <c r="K3591" s="81">
        <v>720000.0</v>
      </c>
      <c r="L3591" s="82">
        <v>0.18</v>
      </c>
      <c r="N3591" s="83">
        <f t="shared" si="1"/>
        <v>0.18</v>
      </c>
      <c r="O3591" s="83">
        <f t="shared" si="2"/>
        <v>0.18</v>
      </c>
      <c r="Q3591" s="83">
        <f t="shared" si="3"/>
        <v>1</v>
      </c>
      <c r="R3591" s="83">
        <f t="shared" si="4"/>
        <v>0.18</v>
      </c>
      <c r="S3591" s="83" t="b">
        <f t="shared" si="5"/>
        <v>0</v>
      </c>
      <c r="T3591" s="72"/>
      <c r="U3591" s="72"/>
      <c r="V3591" s="72"/>
      <c r="W3591" s="72"/>
      <c r="X3591" s="72"/>
      <c r="Y3591" s="72"/>
      <c r="Z3591" s="72"/>
      <c r="AA3591" s="72"/>
      <c r="AB3591" s="72"/>
      <c r="AC3591" s="72"/>
      <c r="AD3591" s="72"/>
      <c r="AE3591" s="72"/>
      <c r="AF3591" s="72"/>
      <c r="AG3591" s="72"/>
      <c r="AH3591" s="72"/>
      <c r="AI3591" s="72"/>
      <c r="AJ3591" s="72"/>
      <c r="AK3591" s="72"/>
    </row>
    <row r="3592" ht="14.25" customHeight="1">
      <c r="A3592" s="78">
        <v>3589.0</v>
      </c>
      <c r="C3592" s="78" t="str">
        <f>VLOOKUP(G3592,[1]Macrodata_CCF!$A$3:$D$55,4,FALSE)</f>
        <v>#ERROR!</v>
      </c>
      <c r="E3592" s="79" t="str">
        <f>VLOOKUP(G3592,[1]Macrodata_CCF!$A$3:$B$55,2,FALSE)</f>
        <v>#ERROR!</v>
      </c>
      <c r="F3592" s="78">
        <v>0.0</v>
      </c>
      <c r="G3592" s="80">
        <v>14.0</v>
      </c>
      <c r="H3592" s="81">
        <v>0.0</v>
      </c>
      <c r="I3592" s="81">
        <v>330000.0</v>
      </c>
      <c r="J3592" s="81">
        <v>46200.0</v>
      </c>
      <c r="K3592" s="81">
        <v>660000.0</v>
      </c>
      <c r="L3592" s="82">
        <v>0.14</v>
      </c>
      <c r="N3592" s="83">
        <f t="shared" si="1"/>
        <v>0.14</v>
      </c>
      <c r="O3592" s="83">
        <f t="shared" si="2"/>
        <v>0.14</v>
      </c>
      <c r="Q3592" s="83">
        <f t="shared" si="3"/>
        <v>1</v>
      </c>
      <c r="R3592" s="83">
        <f t="shared" si="4"/>
        <v>0.14</v>
      </c>
      <c r="S3592" s="83" t="b">
        <f t="shared" si="5"/>
        <v>0</v>
      </c>
      <c r="T3592" s="72"/>
      <c r="U3592" s="72"/>
      <c r="V3592" s="72"/>
      <c r="W3592" s="72"/>
      <c r="X3592" s="72"/>
      <c r="Y3592" s="72"/>
      <c r="Z3592" s="72"/>
      <c r="AA3592" s="72"/>
      <c r="AB3592" s="72"/>
      <c r="AC3592" s="72"/>
      <c r="AD3592" s="72"/>
      <c r="AE3592" s="72"/>
      <c r="AF3592" s="72"/>
      <c r="AG3592" s="72"/>
      <c r="AH3592" s="72"/>
      <c r="AI3592" s="72"/>
      <c r="AJ3592" s="72"/>
      <c r="AK3592" s="72"/>
    </row>
    <row r="3593" ht="14.25" customHeight="1">
      <c r="A3593" s="78">
        <v>3590.0</v>
      </c>
      <c r="C3593" s="78" t="str">
        <f>VLOOKUP(G3593,[1]Macrodata_CCF!$A$3:$D$55,4,FALSE)</f>
        <v>#ERROR!</v>
      </c>
      <c r="E3593" s="79" t="str">
        <f>VLOOKUP(G3593,[1]Macrodata_CCF!$A$3:$B$55,2,FALSE)</f>
        <v>#ERROR!</v>
      </c>
      <c r="F3593" s="78">
        <v>0.0</v>
      </c>
      <c r="G3593" s="80">
        <v>39.0</v>
      </c>
      <c r="H3593" s="81">
        <v>18850.0</v>
      </c>
      <c r="I3593" s="81">
        <v>160000.0</v>
      </c>
      <c r="J3593" s="81">
        <v>27320.0</v>
      </c>
      <c r="K3593" s="81">
        <v>160000.0</v>
      </c>
      <c r="L3593" s="82">
        <v>0.06000708466170741</v>
      </c>
      <c r="N3593" s="83">
        <f t="shared" si="1"/>
        <v>0.06000708466</v>
      </c>
      <c r="O3593" s="83">
        <f t="shared" si="2"/>
        <v>0.06000708466</v>
      </c>
      <c r="Q3593" s="83">
        <f t="shared" si="3"/>
        <v>0.8821875</v>
      </c>
      <c r="R3593" s="83">
        <f t="shared" si="4"/>
        <v>0.06000708466</v>
      </c>
      <c r="S3593" s="83" t="b">
        <f t="shared" si="5"/>
        <v>0</v>
      </c>
      <c r="T3593" s="72"/>
      <c r="U3593" s="72"/>
      <c r="V3593" s="72"/>
      <c r="W3593" s="72"/>
      <c r="X3593" s="72"/>
      <c r="Y3593" s="72"/>
      <c r="Z3593" s="72"/>
      <c r="AA3593" s="72"/>
      <c r="AB3593" s="72"/>
      <c r="AC3593" s="72"/>
      <c r="AD3593" s="72"/>
      <c r="AE3593" s="72"/>
      <c r="AF3593" s="72"/>
      <c r="AG3593" s="72"/>
      <c r="AH3593" s="72"/>
      <c r="AI3593" s="72"/>
      <c r="AJ3593" s="72"/>
      <c r="AK3593" s="72"/>
    </row>
    <row r="3594" ht="14.25" customHeight="1">
      <c r="A3594" s="78">
        <v>3591.0</v>
      </c>
      <c r="C3594" s="78" t="str">
        <f>VLOOKUP(G3594,[1]Macrodata_CCF!$A$3:$D$55,4,FALSE)</f>
        <v>#ERROR!</v>
      </c>
      <c r="E3594" s="79" t="str">
        <f>VLOOKUP(G3594,[1]Macrodata_CCF!$A$3:$B$55,2,FALSE)</f>
        <v>#ERROR!</v>
      </c>
      <c r="F3594" s="78">
        <v>0.0</v>
      </c>
      <c r="G3594" s="80">
        <v>1.0</v>
      </c>
      <c r="H3594" s="81">
        <v>219210.0</v>
      </c>
      <c r="I3594" s="81">
        <v>530000.0</v>
      </c>
      <c r="J3594" s="81">
        <v>281370.0</v>
      </c>
      <c r="K3594" s="81">
        <v>530000.0</v>
      </c>
      <c r="L3594" s="82">
        <v>0.2000064352134882</v>
      </c>
      <c r="N3594" s="83">
        <f t="shared" si="1"/>
        <v>0.2000064352</v>
      </c>
      <c r="O3594" s="83">
        <f t="shared" si="2"/>
        <v>0.2000064352</v>
      </c>
      <c r="Q3594" s="83">
        <f t="shared" si="3"/>
        <v>0.5863962264</v>
      </c>
      <c r="R3594" s="83">
        <f t="shared" si="4"/>
        <v>0.2000064352</v>
      </c>
      <c r="S3594" s="83" t="b">
        <f t="shared" si="5"/>
        <v>0</v>
      </c>
      <c r="T3594" s="72"/>
      <c r="U3594" s="72"/>
      <c r="V3594" s="72"/>
      <c r="W3594" s="72"/>
      <c r="X3594" s="72"/>
      <c r="Y3594" s="72"/>
      <c r="Z3594" s="72"/>
      <c r="AA3594" s="72"/>
      <c r="AB3594" s="72"/>
      <c r="AC3594" s="72"/>
      <c r="AD3594" s="72"/>
      <c r="AE3594" s="72"/>
      <c r="AF3594" s="72"/>
      <c r="AG3594" s="72"/>
      <c r="AH3594" s="72"/>
      <c r="AI3594" s="72"/>
      <c r="AJ3594" s="72"/>
      <c r="AK3594" s="72"/>
    </row>
    <row r="3595" ht="14.25" customHeight="1">
      <c r="A3595" s="78">
        <v>3592.0</v>
      </c>
      <c r="C3595" s="78" t="str">
        <f>VLOOKUP(G3595,[1]Macrodata_CCF!$A$3:$D$55,4,FALSE)</f>
        <v>#ERROR!</v>
      </c>
      <c r="E3595" s="79" t="str">
        <f>VLOOKUP(G3595,[1]Macrodata_CCF!$A$3:$B$55,2,FALSE)</f>
        <v>#ERROR!</v>
      </c>
      <c r="F3595" s="78">
        <v>0.0</v>
      </c>
      <c r="G3595" s="80">
        <v>17.0</v>
      </c>
      <c r="H3595" s="81">
        <v>267080.0</v>
      </c>
      <c r="I3595" s="81">
        <v>610000.0</v>
      </c>
      <c r="J3595" s="81">
        <v>335665.0</v>
      </c>
      <c r="K3595" s="81">
        <v>610000.0</v>
      </c>
      <c r="L3595" s="82">
        <v>0.2000029161320425</v>
      </c>
      <c r="N3595" s="83">
        <f t="shared" si="1"/>
        <v>0.2000029161</v>
      </c>
      <c r="O3595" s="83">
        <f t="shared" si="2"/>
        <v>0.2000029161</v>
      </c>
      <c r="Q3595" s="83">
        <f t="shared" si="3"/>
        <v>0.5621639344</v>
      </c>
      <c r="R3595" s="83">
        <f t="shared" si="4"/>
        <v>0.2000029161</v>
      </c>
      <c r="S3595" s="83" t="b">
        <f t="shared" si="5"/>
        <v>0</v>
      </c>
      <c r="T3595" s="72"/>
      <c r="U3595" s="72"/>
      <c r="V3595" s="72"/>
      <c r="W3595" s="72"/>
      <c r="X3595" s="72"/>
      <c r="Y3595" s="72"/>
      <c r="Z3595" s="72"/>
      <c r="AA3595" s="72"/>
      <c r="AB3595" s="72"/>
      <c r="AC3595" s="72"/>
      <c r="AD3595" s="72"/>
      <c r="AE3595" s="72"/>
      <c r="AF3595" s="72"/>
      <c r="AG3595" s="72"/>
      <c r="AH3595" s="72"/>
      <c r="AI3595" s="72"/>
      <c r="AJ3595" s="72"/>
      <c r="AK3595" s="72"/>
    </row>
    <row r="3596" ht="14.25" customHeight="1">
      <c r="A3596" s="78">
        <v>3593.0</v>
      </c>
      <c r="C3596" s="78" t="str">
        <f>VLOOKUP(G3596,[1]Macrodata_CCF!$A$3:$D$55,4,FALSE)</f>
        <v>#ERROR!</v>
      </c>
      <c r="E3596" s="79" t="str">
        <f>VLOOKUP(G3596,[1]Macrodata_CCF!$A$3:$B$55,2,FALSE)</f>
        <v>#ERROR!</v>
      </c>
      <c r="F3596" s="78">
        <v>0.0</v>
      </c>
      <c r="G3596" s="80">
        <v>19.0</v>
      </c>
      <c r="H3596" s="81">
        <v>77440.0</v>
      </c>
      <c r="I3596" s="81">
        <v>150000.0</v>
      </c>
      <c r="J3596" s="81">
        <v>88325.0</v>
      </c>
      <c r="K3596" s="81">
        <v>150000.0</v>
      </c>
      <c r="L3596" s="82">
        <v>0.1500137816979052</v>
      </c>
      <c r="N3596" s="83">
        <f t="shared" si="1"/>
        <v>0.1500137817</v>
      </c>
      <c r="O3596" s="83">
        <f t="shared" si="2"/>
        <v>0.1500137817</v>
      </c>
      <c r="Q3596" s="83">
        <f t="shared" si="3"/>
        <v>0.4837333333</v>
      </c>
      <c r="R3596" s="83">
        <f t="shared" si="4"/>
        <v>0.1500137817</v>
      </c>
      <c r="S3596" s="83" t="b">
        <f t="shared" si="5"/>
        <v>0</v>
      </c>
      <c r="T3596" s="72"/>
      <c r="U3596" s="72"/>
      <c r="V3596" s="72"/>
      <c r="W3596" s="72"/>
      <c r="X3596" s="72"/>
      <c r="Y3596" s="72"/>
      <c r="Z3596" s="72"/>
      <c r="AA3596" s="72"/>
      <c r="AB3596" s="72"/>
      <c r="AC3596" s="72"/>
      <c r="AD3596" s="72"/>
      <c r="AE3596" s="72"/>
      <c r="AF3596" s="72"/>
      <c r="AG3596" s="72"/>
      <c r="AH3596" s="72"/>
      <c r="AI3596" s="72"/>
      <c r="AJ3596" s="72"/>
      <c r="AK3596" s="72"/>
    </row>
    <row r="3597" ht="14.25" customHeight="1">
      <c r="A3597" s="78">
        <v>3594.0</v>
      </c>
      <c r="C3597" s="78" t="str">
        <f>VLOOKUP(G3597,[1]Macrodata_CCF!$A$3:$D$55,4,FALSE)</f>
        <v>#ERROR!</v>
      </c>
      <c r="E3597" s="79" t="str">
        <f>VLOOKUP(G3597,[1]Macrodata_CCF!$A$3:$B$55,2,FALSE)</f>
        <v>#ERROR!</v>
      </c>
      <c r="F3597" s="78">
        <v>0.0</v>
      </c>
      <c r="G3597" s="80">
        <v>12.0</v>
      </c>
      <c r="H3597" s="81">
        <v>0.0</v>
      </c>
      <c r="I3597" s="81">
        <v>90000.0</v>
      </c>
      <c r="J3597" s="81">
        <v>24300.0</v>
      </c>
      <c r="K3597" s="81">
        <v>162000.0</v>
      </c>
      <c r="L3597" s="82">
        <v>0.27</v>
      </c>
      <c r="N3597" s="83">
        <f t="shared" si="1"/>
        <v>0.27</v>
      </c>
      <c r="O3597" s="83">
        <f t="shared" si="2"/>
        <v>0.27</v>
      </c>
      <c r="Q3597" s="83">
        <f t="shared" si="3"/>
        <v>1</v>
      </c>
      <c r="R3597" s="83">
        <f t="shared" si="4"/>
        <v>0.27</v>
      </c>
      <c r="S3597" s="83" t="b">
        <f t="shared" si="5"/>
        <v>0</v>
      </c>
      <c r="T3597" s="72"/>
      <c r="U3597" s="72"/>
      <c r="V3597" s="72"/>
      <c r="W3597" s="72"/>
      <c r="X3597" s="72"/>
      <c r="Y3597" s="72"/>
      <c r="Z3597" s="72"/>
      <c r="AA3597" s="72"/>
      <c r="AB3597" s="72"/>
      <c r="AC3597" s="72"/>
      <c r="AD3597" s="72"/>
      <c r="AE3597" s="72"/>
      <c r="AF3597" s="72"/>
      <c r="AG3597" s="72"/>
      <c r="AH3597" s="72"/>
      <c r="AI3597" s="72"/>
      <c r="AJ3597" s="72"/>
      <c r="AK3597" s="72"/>
    </row>
    <row r="3598" ht="14.25" customHeight="1">
      <c r="A3598" s="78">
        <v>3595.0</v>
      </c>
      <c r="C3598" s="78" t="str">
        <f>VLOOKUP(G3598,[1]Macrodata_CCF!$A$3:$D$55,4,FALSE)</f>
        <v>#ERROR!</v>
      </c>
      <c r="E3598" s="79" t="str">
        <f>VLOOKUP(G3598,[1]Macrodata_CCF!$A$3:$B$55,2,FALSE)</f>
        <v>#ERROR!</v>
      </c>
      <c r="F3598" s="78">
        <v>0.0</v>
      </c>
      <c r="G3598" s="80">
        <v>30.0</v>
      </c>
      <c r="H3598" s="81">
        <v>173185.0</v>
      </c>
      <c r="I3598" s="81">
        <v>390000.0</v>
      </c>
      <c r="J3598" s="81">
        <v>212210.0</v>
      </c>
      <c r="K3598" s="81">
        <v>390000.0</v>
      </c>
      <c r="L3598" s="82">
        <v>0.1799921592140765</v>
      </c>
      <c r="N3598" s="83">
        <f t="shared" si="1"/>
        <v>0.1799921592</v>
      </c>
      <c r="O3598" s="83">
        <f t="shared" si="2"/>
        <v>0.1799921592</v>
      </c>
      <c r="Q3598" s="83">
        <f t="shared" si="3"/>
        <v>0.5559358974</v>
      </c>
      <c r="R3598" s="83">
        <f t="shared" si="4"/>
        <v>0.1799921592</v>
      </c>
      <c r="S3598" s="83" t="b">
        <f t="shared" si="5"/>
        <v>0</v>
      </c>
      <c r="T3598" s="72"/>
      <c r="U3598" s="72"/>
      <c r="V3598" s="72"/>
      <c r="W3598" s="72"/>
      <c r="X3598" s="72"/>
      <c r="Y3598" s="72"/>
      <c r="Z3598" s="72"/>
      <c r="AA3598" s="72"/>
      <c r="AB3598" s="72"/>
      <c r="AC3598" s="72"/>
      <c r="AD3598" s="72"/>
      <c r="AE3598" s="72"/>
      <c r="AF3598" s="72"/>
      <c r="AG3598" s="72"/>
      <c r="AH3598" s="72"/>
      <c r="AI3598" s="72"/>
      <c r="AJ3598" s="72"/>
      <c r="AK3598" s="72"/>
    </row>
    <row r="3599" ht="14.25" customHeight="1">
      <c r="A3599" s="78">
        <v>3596.0</v>
      </c>
      <c r="C3599" s="78" t="str">
        <f>VLOOKUP(G3599,[1]Macrodata_CCF!$A$3:$D$55,4,FALSE)</f>
        <v>#ERROR!</v>
      </c>
      <c r="E3599" s="79" t="str">
        <f>VLOOKUP(G3599,[1]Macrodata_CCF!$A$3:$B$55,2,FALSE)</f>
        <v>#ERROR!</v>
      </c>
      <c r="F3599" s="78">
        <v>1.0</v>
      </c>
      <c r="G3599" s="80">
        <v>50.0</v>
      </c>
      <c r="H3599" s="81">
        <v>877555.0</v>
      </c>
      <c r="I3599" s="81">
        <v>910000.0</v>
      </c>
      <c r="J3599" s="81">
        <v>892480.0</v>
      </c>
      <c r="K3599" s="81">
        <v>910000.0</v>
      </c>
      <c r="L3599" s="82">
        <v>0.4600092464170134</v>
      </c>
      <c r="N3599" s="83">
        <f t="shared" si="1"/>
        <v>0.4600092464</v>
      </c>
      <c r="O3599" s="83">
        <f t="shared" si="2"/>
        <v>0.4600092464</v>
      </c>
      <c r="Q3599" s="83">
        <f t="shared" si="3"/>
        <v>0.03565384615</v>
      </c>
      <c r="R3599" s="83">
        <f t="shared" si="4"/>
        <v>0.0164010989</v>
      </c>
      <c r="S3599" s="83" t="b">
        <f t="shared" si="5"/>
        <v>0</v>
      </c>
      <c r="T3599" s="72"/>
      <c r="U3599" s="72"/>
      <c r="V3599" s="72"/>
      <c r="W3599" s="72"/>
      <c r="X3599" s="72"/>
      <c r="Y3599" s="72"/>
      <c r="Z3599" s="72"/>
      <c r="AA3599" s="72"/>
      <c r="AB3599" s="72"/>
      <c r="AC3599" s="72"/>
      <c r="AD3599" s="72"/>
      <c r="AE3599" s="72"/>
      <c r="AF3599" s="72"/>
      <c r="AG3599" s="72"/>
      <c r="AH3599" s="72"/>
      <c r="AI3599" s="72"/>
      <c r="AJ3599" s="72"/>
      <c r="AK3599" s="72"/>
    </row>
    <row r="3600" ht="14.25" customHeight="1">
      <c r="A3600" s="78">
        <v>3597.0</v>
      </c>
      <c r="C3600" s="78" t="str">
        <f>VLOOKUP(G3600,[1]Macrodata_CCF!$A$3:$D$55,4,FALSE)</f>
        <v>#ERROR!</v>
      </c>
      <c r="E3600" s="79" t="str">
        <f>VLOOKUP(G3600,[1]Macrodata_CCF!$A$3:$B$55,2,FALSE)</f>
        <v>#ERROR!</v>
      </c>
      <c r="F3600" s="78">
        <v>0.0</v>
      </c>
      <c r="G3600" s="80">
        <v>34.0</v>
      </c>
      <c r="H3600" s="81">
        <v>0.0</v>
      </c>
      <c r="I3600" s="81">
        <v>510000.0</v>
      </c>
      <c r="J3600" s="81">
        <v>0.0</v>
      </c>
      <c r="K3600" s="81">
        <v>510000.0</v>
      </c>
      <c r="L3600" s="82">
        <v>0.0</v>
      </c>
      <c r="N3600" s="83">
        <f t="shared" si="1"/>
        <v>0</v>
      </c>
      <c r="O3600" s="83">
        <f t="shared" si="2"/>
        <v>0</v>
      </c>
      <c r="Q3600" s="83">
        <f t="shared" si="3"/>
        <v>1</v>
      </c>
      <c r="R3600" s="83">
        <f t="shared" si="4"/>
        <v>0</v>
      </c>
      <c r="S3600" s="83" t="b">
        <f t="shared" si="5"/>
        <v>0</v>
      </c>
      <c r="T3600" s="72"/>
      <c r="U3600" s="72"/>
      <c r="V3600" s="72"/>
      <c r="W3600" s="72"/>
      <c r="X3600" s="72"/>
      <c r="Y3600" s="72"/>
      <c r="Z3600" s="72"/>
      <c r="AA3600" s="72"/>
      <c r="AB3600" s="72"/>
      <c r="AC3600" s="72"/>
      <c r="AD3600" s="72"/>
      <c r="AE3600" s="72"/>
      <c r="AF3600" s="72"/>
      <c r="AG3600" s="72"/>
      <c r="AH3600" s="72"/>
      <c r="AI3600" s="72"/>
      <c r="AJ3600" s="72"/>
      <c r="AK3600" s="72"/>
    </row>
    <row r="3601" ht="14.25" customHeight="1">
      <c r="A3601" s="78">
        <v>3598.0</v>
      </c>
      <c r="C3601" s="78" t="str">
        <f>VLOOKUP(G3601,[1]Macrodata_CCF!$A$3:$D$55,4,FALSE)</f>
        <v>#ERROR!</v>
      </c>
      <c r="E3601" s="79" t="str">
        <f>VLOOKUP(G3601,[1]Macrodata_CCF!$A$3:$B$55,2,FALSE)</f>
        <v>#ERROR!</v>
      </c>
      <c r="F3601" s="78">
        <v>0.0</v>
      </c>
      <c r="G3601" s="80">
        <v>29.0</v>
      </c>
      <c r="H3601" s="81">
        <v>0.0</v>
      </c>
      <c r="I3601" s="81">
        <v>200000.0</v>
      </c>
      <c r="J3601" s="81">
        <v>36000.0</v>
      </c>
      <c r="K3601" s="81">
        <v>200000.0</v>
      </c>
      <c r="L3601" s="82">
        <v>0.18</v>
      </c>
      <c r="N3601" s="83">
        <f t="shared" si="1"/>
        <v>0.18</v>
      </c>
      <c r="O3601" s="83">
        <f t="shared" si="2"/>
        <v>0.18</v>
      </c>
      <c r="Q3601" s="83">
        <f t="shared" si="3"/>
        <v>1</v>
      </c>
      <c r="R3601" s="83">
        <f t="shared" si="4"/>
        <v>0.18</v>
      </c>
      <c r="S3601" s="83" t="b">
        <f t="shared" si="5"/>
        <v>0</v>
      </c>
      <c r="T3601" s="72"/>
      <c r="U3601" s="72"/>
      <c r="V3601" s="72"/>
      <c r="W3601" s="72"/>
      <c r="X3601" s="72"/>
      <c r="Y3601" s="72"/>
      <c r="Z3601" s="72"/>
      <c r="AA3601" s="72"/>
      <c r="AB3601" s="72"/>
      <c r="AC3601" s="72"/>
      <c r="AD3601" s="72"/>
      <c r="AE3601" s="72"/>
      <c r="AF3601" s="72"/>
      <c r="AG3601" s="72"/>
      <c r="AH3601" s="72"/>
      <c r="AI3601" s="72"/>
      <c r="AJ3601" s="72"/>
      <c r="AK3601" s="72"/>
    </row>
    <row r="3602" ht="14.25" customHeight="1">
      <c r="A3602" s="78">
        <v>3599.0</v>
      </c>
      <c r="C3602" s="78" t="str">
        <f>VLOOKUP(G3602,[1]Macrodata_CCF!$A$3:$D$55,4,FALSE)</f>
        <v>#ERROR!</v>
      </c>
      <c r="E3602" s="79" t="str">
        <f>VLOOKUP(G3602,[1]Macrodata_CCF!$A$3:$B$55,2,FALSE)</f>
        <v>#ERROR!</v>
      </c>
      <c r="F3602" s="78">
        <v>0.0</v>
      </c>
      <c r="G3602" s="80">
        <v>34.0</v>
      </c>
      <c r="H3602" s="81">
        <v>143880.0</v>
      </c>
      <c r="I3602" s="81">
        <v>290000.0</v>
      </c>
      <c r="J3602" s="81">
        <v>155570.0</v>
      </c>
      <c r="K3602" s="81">
        <v>290000.0</v>
      </c>
      <c r="L3602" s="82">
        <v>0.08000273747604708</v>
      </c>
      <c r="N3602" s="83">
        <f t="shared" si="1"/>
        <v>0.08000273748</v>
      </c>
      <c r="O3602" s="83">
        <f t="shared" si="2"/>
        <v>0.08000273748</v>
      </c>
      <c r="Q3602" s="83">
        <f t="shared" si="3"/>
        <v>0.503862069</v>
      </c>
      <c r="R3602" s="83">
        <f t="shared" si="4"/>
        <v>0.08000273748</v>
      </c>
      <c r="S3602" s="83" t="b">
        <f t="shared" si="5"/>
        <v>0</v>
      </c>
      <c r="T3602" s="72"/>
      <c r="U3602" s="72"/>
      <c r="V3602" s="72"/>
      <c r="W3602" s="72"/>
      <c r="X3602" s="72"/>
      <c r="Y3602" s="72"/>
      <c r="Z3602" s="72"/>
      <c r="AA3602" s="72"/>
      <c r="AB3602" s="72"/>
      <c r="AC3602" s="72"/>
      <c r="AD3602" s="72"/>
      <c r="AE3602" s="72"/>
      <c r="AF3602" s="72"/>
      <c r="AG3602" s="72"/>
      <c r="AH3602" s="72"/>
      <c r="AI3602" s="72"/>
      <c r="AJ3602" s="72"/>
      <c r="AK3602" s="72"/>
    </row>
    <row r="3603" ht="14.25" customHeight="1">
      <c r="A3603" s="78">
        <v>3600.0</v>
      </c>
      <c r="C3603" s="78" t="str">
        <f>VLOOKUP(G3603,[1]Macrodata_CCF!$A$3:$D$55,4,FALSE)</f>
        <v>#ERROR!</v>
      </c>
      <c r="E3603" s="79" t="str">
        <f>VLOOKUP(G3603,[1]Macrodata_CCF!$A$3:$B$55,2,FALSE)</f>
        <v>#ERROR!</v>
      </c>
      <c r="F3603" s="78">
        <v>0.0</v>
      </c>
      <c r="G3603" s="80">
        <v>31.0</v>
      </c>
      <c r="H3603" s="81">
        <v>0.0</v>
      </c>
      <c r="I3603" s="81">
        <v>880000.0</v>
      </c>
      <c r="J3603" s="81">
        <v>158400.0</v>
      </c>
      <c r="K3603" s="81">
        <v>880000.0</v>
      </c>
      <c r="L3603" s="82">
        <v>0.18</v>
      </c>
      <c r="N3603" s="83">
        <f t="shared" si="1"/>
        <v>0.18</v>
      </c>
      <c r="O3603" s="83">
        <f t="shared" si="2"/>
        <v>0.18</v>
      </c>
      <c r="Q3603" s="83">
        <f t="shared" si="3"/>
        <v>1</v>
      </c>
      <c r="R3603" s="83">
        <f t="shared" si="4"/>
        <v>0.18</v>
      </c>
      <c r="S3603" s="83" t="b">
        <f t="shared" si="5"/>
        <v>0</v>
      </c>
      <c r="T3603" s="72"/>
      <c r="U3603" s="72"/>
      <c r="V3603" s="72"/>
      <c r="W3603" s="72"/>
      <c r="X3603" s="72"/>
      <c r="Y3603" s="72"/>
      <c r="Z3603" s="72"/>
      <c r="AA3603" s="72"/>
      <c r="AB3603" s="72"/>
      <c r="AC3603" s="72"/>
      <c r="AD3603" s="72"/>
      <c r="AE3603" s="72"/>
      <c r="AF3603" s="72"/>
      <c r="AG3603" s="72"/>
      <c r="AH3603" s="72"/>
      <c r="AI3603" s="72"/>
      <c r="AJ3603" s="72"/>
      <c r="AK3603" s="72"/>
    </row>
    <row r="3604" ht="14.25" customHeight="1">
      <c r="A3604" s="78">
        <v>3601.0</v>
      </c>
      <c r="C3604" s="78" t="str">
        <f>VLOOKUP(G3604,[1]Macrodata_CCF!$A$3:$D$55,4,FALSE)</f>
        <v>#ERROR!</v>
      </c>
      <c r="E3604" s="79" t="str">
        <f>VLOOKUP(G3604,[1]Macrodata_CCF!$A$3:$B$55,2,FALSE)</f>
        <v>#ERROR!</v>
      </c>
      <c r="F3604" s="78">
        <v>0.0</v>
      </c>
      <c r="G3604" s="80">
        <v>50.0</v>
      </c>
      <c r="H3604" s="81">
        <v>198365.0</v>
      </c>
      <c r="I3604" s="81">
        <v>280000.0</v>
      </c>
      <c r="J3604" s="81">
        <v>200815.0</v>
      </c>
      <c r="K3604" s="81">
        <v>280000.0</v>
      </c>
      <c r="L3604" s="82">
        <v>0.03001163716543149</v>
      </c>
      <c r="N3604" s="83">
        <f t="shared" si="1"/>
        <v>0.03001163717</v>
      </c>
      <c r="O3604" s="83">
        <f t="shared" si="2"/>
        <v>0.03001163717</v>
      </c>
      <c r="Q3604" s="83">
        <f t="shared" si="3"/>
        <v>0.2915535714</v>
      </c>
      <c r="R3604" s="83">
        <f t="shared" si="4"/>
        <v>0.03001163717</v>
      </c>
      <c r="S3604" s="83" t="b">
        <f t="shared" si="5"/>
        <v>0</v>
      </c>
      <c r="T3604" s="72"/>
      <c r="U3604" s="72"/>
      <c r="V3604" s="72"/>
      <c r="W3604" s="72"/>
      <c r="X3604" s="72"/>
      <c r="Y3604" s="72"/>
      <c r="Z3604" s="72"/>
      <c r="AA3604" s="72"/>
      <c r="AB3604" s="72"/>
      <c r="AC3604" s="72"/>
      <c r="AD3604" s="72"/>
      <c r="AE3604" s="72"/>
      <c r="AF3604" s="72"/>
      <c r="AG3604" s="72"/>
      <c r="AH3604" s="72"/>
      <c r="AI3604" s="72"/>
      <c r="AJ3604" s="72"/>
      <c r="AK3604" s="72"/>
    </row>
    <row r="3605" ht="14.25" customHeight="1">
      <c r="A3605" s="78">
        <v>3602.0</v>
      </c>
      <c r="C3605" s="78" t="str">
        <f>VLOOKUP(G3605,[1]Macrodata_CCF!$A$3:$D$55,4,FALSE)</f>
        <v>#ERROR!</v>
      </c>
      <c r="E3605" s="79" t="str">
        <f>VLOOKUP(G3605,[1]Macrodata_CCF!$A$3:$B$55,2,FALSE)</f>
        <v>#ERROR!</v>
      </c>
      <c r="F3605" s="78">
        <v>0.0</v>
      </c>
      <c r="G3605" s="80">
        <v>9.0</v>
      </c>
      <c r="H3605" s="81">
        <v>597475.0</v>
      </c>
      <c r="I3605" s="81">
        <v>710000.0</v>
      </c>
      <c r="J3605" s="81">
        <v>641360.0</v>
      </c>
      <c r="K3605" s="81">
        <v>710000.0</v>
      </c>
      <c r="L3605" s="82">
        <v>0.3900022217285048</v>
      </c>
      <c r="N3605" s="83">
        <f t="shared" si="1"/>
        <v>0.3900022217</v>
      </c>
      <c r="O3605" s="83">
        <f t="shared" si="2"/>
        <v>0.3900022217</v>
      </c>
      <c r="Q3605" s="83">
        <f t="shared" si="3"/>
        <v>0.1584859155</v>
      </c>
      <c r="R3605" s="83">
        <f t="shared" si="4"/>
        <v>0.3900022217</v>
      </c>
      <c r="S3605" s="83" t="b">
        <f t="shared" si="5"/>
        <v>0</v>
      </c>
      <c r="T3605" s="72"/>
      <c r="U3605" s="72"/>
      <c r="V3605" s="72"/>
      <c r="W3605" s="72"/>
      <c r="X3605" s="72"/>
      <c r="Y3605" s="72"/>
      <c r="Z3605" s="72"/>
      <c r="AA3605" s="72"/>
      <c r="AB3605" s="72"/>
      <c r="AC3605" s="72"/>
      <c r="AD3605" s="72"/>
      <c r="AE3605" s="72"/>
      <c r="AF3605" s="72"/>
      <c r="AG3605" s="72"/>
      <c r="AH3605" s="72"/>
      <c r="AI3605" s="72"/>
      <c r="AJ3605" s="72"/>
      <c r="AK3605" s="72"/>
    </row>
    <row r="3606" ht="14.25" customHeight="1">
      <c r="A3606" s="78">
        <v>3603.0</v>
      </c>
      <c r="C3606" s="78" t="str">
        <f>VLOOKUP(G3606,[1]Macrodata_CCF!$A$3:$D$55,4,FALSE)</f>
        <v>#ERROR!</v>
      </c>
      <c r="E3606" s="79" t="str">
        <f>VLOOKUP(G3606,[1]Macrodata_CCF!$A$3:$B$55,2,FALSE)</f>
        <v>#ERROR!</v>
      </c>
      <c r="F3606" s="78">
        <v>0.0</v>
      </c>
      <c r="G3606" s="80">
        <v>10.0</v>
      </c>
      <c r="H3606" s="81">
        <v>38515.0</v>
      </c>
      <c r="I3606" s="81">
        <v>340000.0</v>
      </c>
      <c r="J3606" s="81">
        <v>141020.0</v>
      </c>
      <c r="K3606" s="81">
        <v>340000.0</v>
      </c>
      <c r="L3606" s="82">
        <v>0.3400003316914606</v>
      </c>
      <c r="N3606" s="83">
        <f t="shared" si="1"/>
        <v>0.3400003317</v>
      </c>
      <c r="O3606" s="83">
        <f t="shared" si="2"/>
        <v>0.3400003317</v>
      </c>
      <c r="Q3606" s="83">
        <f t="shared" si="3"/>
        <v>0.8867205882</v>
      </c>
      <c r="R3606" s="83">
        <f t="shared" si="4"/>
        <v>0.3400003317</v>
      </c>
      <c r="S3606" s="83" t="b">
        <f t="shared" si="5"/>
        <v>0</v>
      </c>
      <c r="T3606" s="72"/>
      <c r="U3606" s="72"/>
      <c r="V3606" s="72"/>
      <c r="W3606" s="72"/>
      <c r="X3606" s="72"/>
      <c r="Y3606" s="72"/>
      <c r="Z3606" s="72"/>
      <c r="AA3606" s="72"/>
      <c r="AB3606" s="72"/>
      <c r="AC3606" s="72"/>
      <c r="AD3606" s="72"/>
      <c r="AE3606" s="72"/>
      <c r="AF3606" s="72"/>
      <c r="AG3606" s="72"/>
      <c r="AH3606" s="72"/>
      <c r="AI3606" s="72"/>
      <c r="AJ3606" s="72"/>
      <c r="AK3606" s="72"/>
    </row>
    <row r="3607" ht="14.25" customHeight="1">
      <c r="A3607" s="78">
        <v>3604.0</v>
      </c>
      <c r="C3607" s="78" t="str">
        <f>VLOOKUP(G3607,[1]Macrodata_CCF!$A$3:$D$55,4,FALSE)</f>
        <v>#ERROR!</v>
      </c>
      <c r="E3607" s="79" t="str">
        <f>VLOOKUP(G3607,[1]Macrodata_CCF!$A$3:$B$55,2,FALSE)</f>
        <v>#ERROR!</v>
      </c>
      <c r="F3607" s="78">
        <v>0.0</v>
      </c>
      <c r="G3607" s="80">
        <v>7.0</v>
      </c>
      <c r="H3607" s="81">
        <v>143845.0</v>
      </c>
      <c r="I3607" s="81">
        <v>170000.0</v>
      </c>
      <c r="J3607" s="81">
        <v>153785.0</v>
      </c>
      <c r="K3607" s="81">
        <v>170000.0</v>
      </c>
      <c r="L3607" s="82">
        <v>0.3800420569680749</v>
      </c>
      <c r="N3607" s="83">
        <f t="shared" si="1"/>
        <v>0.380042057</v>
      </c>
      <c r="O3607" s="83">
        <f t="shared" si="2"/>
        <v>0.380042057</v>
      </c>
      <c r="Q3607" s="83">
        <f t="shared" si="3"/>
        <v>0.1538529412</v>
      </c>
      <c r="R3607" s="83">
        <f t="shared" si="4"/>
        <v>0.380042057</v>
      </c>
      <c r="S3607" s="83" t="b">
        <f t="shared" si="5"/>
        <v>0</v>
      </c>
      <c r="T3607" s="72"/>
      <c r="U3607" s="72"/>
      <c r="V3607" s="72"/>
      <c r="W3607" s="72"/>
      <c r="X3607" s="72"/>
      <c r="Y3607" s="72"/>
      <c r="Z3607" s="72"/>
      <c r="AA3607" s="72"/>
      <c r="AB3607" s="72"/>
      <c r="AC3607" s="72"/>
      <c r="AD3607" s="72"/>
      <c r="AE3607" s="72"/>
      <c r="AF3607" s="72"/>
      <c r="AG3607" s="72"/>
      <c r="AH3607" s="72"/>
      <c r="AI3607" s="72"/>
      <c r="AJ3607" s="72"/>
      <c r="AK3607" s="72"/>
    </row>
    <row r="3608" ht="14.25" customHeight="1">
      <c r="A3608" s="78">
        <v>3605.0</v>
      </c>
      <c r="C3608" s="78" t="str">
        <f>VLOOKUP(G3608,[1]Macrodata_CCF!$A$3:$D$55,4,FALSE)</f>
        <v>#ERROR!</v>
      </c>
      <c r="E3608" s="79" t="str">
        <f>VLOOKUP(G3608,[1]Macrodata_CCF!$A$3:$B$55,2,FALSE)</f>
        <v>#ERROR!</v>
      </c>
      <c r="F3608" s="78">
        <v>0.0</v>
      </c>
      <c r="G3608" s="80">
        <v>14.0</v>
      </c>
      <c r="H3608" s="81">
        <v>780745.0</v>
      </c>
      <c r="I3608" s="81">
        <v>920000.0</v>
      </c>
      <c r="J3608" s="81">
        <v>805810.0</v>
      </c>
      <c r="K3608" s="81">
        <v>920000.0</v>
      </c>
      <c r="L3608" s="82">
        <v>0.1799935370363721</v>
      </c>
      <c r="N3608" s="83">
        <f t="shared" si="1"/>
        <v>0.179993537</v>
      </c>
      <c r="O3608" s="83">
        <f t="shared" si="2"/>
        <v>0.179993537</v>
      </c>
      <c r="Q3608" s="83">
        <f t="shared" si="3"/>
        <v>0.1513641304</v>
      </c>
      <c r="R3608" s="83">
        <f t="shared" si="4"/>
        <v>0.179993537</v>
      </c>
      <c r="S3608" s="83" t="b">
        <f t="shared" si="5"/>
        <v>0</v>
      </c>
      <c r="T3608" s="72"/>
      <c r="U3608" s="72"/>
      <c r="V3608" s="72"/>
      <c r="W3608" s="72"/>
      <c r="X3608" s="72"/>
      <c r="Y3608" s="72"/>
      <c r="Z3608" s="72"/>
      <c r="AA3608" s="72"/>
      <c r="AB3608" s="72"/>
      <c r="AC3608" s="72"/>
      <c r="AD3608" s="72"/>
      <c r="AE3608" s="72"/>
      <c r="AF3608" s="72"/>
      <c r="AG3608" s="72"/>
      <c r="AH3608" s="72"/>
      <c r="AI3608" s="72"/>
      <c r="AJ3608" s="72"/>
      <c r="AK3608" s="72"/>
    </row>
    <row r="3609" ht="14.25" customHeight="1">
      <c r="A3609" s="78">
        <v>3606.0</v>
      </c>
      <c r="C3609" s="78" t="str">
        <f>VLOOKUP(G3609,[1]Macrodata_CCF!$A$3:$D$55,4,FALSE)</f>
        <v>#ERROR!</v>
      </c>
      <c r="E3609" s="79" t="str">
        <f>VLOOKUP(G3609,[1]Macrodata_CCF!$A$3:$B$55,2,FALSE)</f>
        <v>#ERROR!</v>
      </c>
      <c r="F3609" s="78">
        <v>0.0</v>
      </c>
      <c r="G3609" s="80">
        <v>26.0</v>
      </c>
      <c r="H3609" s="81">
        <v>773360.0</v>
      </c>
      <c r="I3609" s="81">
        <v>810000.0</v>
      </c>
      <c r="J3609" s="81">
        <v>779220.0</v>
      </c>
      <c r="K3609" s="81">
        <v>1215000.0</v>
      </c>
      <c r="L3609" s="82">
        <v>0.1599344978165939</v>
      </c>
      <c r="N3609" s="83">
        <f t="shared" si="1"/>
        <v>0.1599344978</v>
      </c>
      <c r="O3609" s="83">
        <f t="shared" si="2"/>
        <v>0.1599344978</v>
      </c>
      <c r="Q3609" s="83">
        <f t="shared" si="3"/>
        <v>0.0452345679</v>
      </c>
      <c r="R3609" s="83">
        <f t="shared" si="4"/>
        <v>0.007234567901</v>
      </c>
      <c r="S3609" s="83" t="b">
        <f t="shared" si="5"/>
        <v>0</v>
      </c>
      <c r="T3609" s="72"/>
      <c r="U3609" s="72"/>
      <c r="V3609" s="72"/>
      <c r="W3609" s="72"/>
      <c r="X3609" s="72"/>
      <c r="Y3609" s="72"/>
      <c r="Z3609" s="72"/>
      <c r="AA3609" s="72"/>
      <c r="AB3609" s="72"/>
      <c r="AC3609" s="72"/>
      <c r="AD3609" s="72"/>
      <c r="AE3609" s="72"/>
      <c r="AF3609" s="72"/>
      <c r="AG3609" s="72"/>
      <c r="AH3609" s="72"/>
      <c r="AI3609" s="72"/>
      <c r="AJ3609" s="72"/>
      <c r="AK3609" s="72"/>
    </row>
    <row r="3610" ht="14.25" customHeight="1">
      <c r="A3610" s="78">
        <v>3607.0</v>
      </c>
      <c r="C3610" s="78" t="str">
        <f>VLOOKUP(G3610,[1]Macrodata_CCF!$A$3:$D$55,4,FALSE)</f>
        <v>#ERROR!</v>
      </c>
      <c r="E3610" s="79" t="str">
        <f>VLOOKUP(G3610,[1]Macrodata_CCF!$A$3:$B$55,2,FALSE)</f>
        <v>#ERROR!</v>
      </c>
      <c r="F3610" s="78">
        <v>1.0</v>
      </c>
      <c r="G3610" s="80">
        <v>7.0</v>
      </c>
      <c r="H3610" s="81">
        <v>164960.0</v>
      </c>
      <c r="I3610" s="81">
        <v>530000.0</v>
      </c>
      <c r="J3610" s="81">
        <v>318275.0</v>
      </c>
      <c r="K3610" s="81">
        <v>530000.0</v>
      </c>
      <c r="L3610" s="82">
        <v>0.4199950690335306</v>
      </c>
      <c r="N3610" s="83">
        <f t="shared" si="1"/>
        <v>0.419995069</v>
      </c>
      <c r="O3610" s="83">
        <f t="shared" si="2"/>
        <v>0.419995069</v>
      </c>
      <c r="Q3610" s="83">
        <f t="shared" si="3"/>
        <v>0.688754717</v>
      </c>
      <c r="R3610" s="83">
        <f t="shared" si="4"/>
        <v>0.419995069</v>
      </c>
      <c r="S3610" s="83" t="b">
        <f t="shared" si="5"/>
        <v>0</v>
      </c>
      <c r="T3610" s="72"/>
      <c r="U3610" s="72"/>
      <c r="V3610" s="72"/>
      <c r="W3610" s="72"/>
      <c r="X3610" s="72"/>
      <c r="Y3610" s="72"/>
      <c r="Z3610" s="72"/>
      <c r="AA3610" s="72"/>
      <c r="AB3610" s="72"/>
      <c r="AC3610" s="72"/>
      <c r="AD3610" s="72"/>
      <c r="AE3610" s="72"/>
      <c r="AF3610" s="72"/>
      <c r="AG3610" s="72"/>
      <c r="AH3610" s="72"/>
      <c r="AI3610" s="72"/>
      <c r="AJ3610" s="72"/>
      <c r="AK3610" s="72"/>
    </row>
    <row r="3611" ht="14.25" customHeight="1">
      <c r="A3611" s="78">
        <v>3608.0</v>
      </c>
      <c r="C3611" s="78" t="str">
        <f>VLOOKUP(G3611,[1]Macrodata_CCF!$A$3:$D$55,4,FALSE)</f>
        <v>#ERROR!</v>
      </c>
      <c r="E3611" s="79" t="str">
        <f>VLOOKUP(G3611,[1]Macrodata_CCF!$A$3:$B$55,2,FALSE)</f>
        <v>#ERROR!</v>
      </c>
      <c r="F3611" s="78">
        <v>0.0</v>
      </c>
      <c r="G3611" s="80">
        <v>1.0</v>
      </c>
      <c r="H3611" s="81">
        <v>38520.0</v>
      </c>
      <c r="I3611" s="81">
        <v>280000.0</v>
      </c>
      <c r="J3611" s="81">
        <v>94060.0</v>
      </c>
      <c r="K3611" s="81">
        <v>280000.0</v>
      </c>
      <c r="L3611" s="82">
        <v>0.2299983435481199</v>
      </c>
      <c r="N3611" s="83">
        <f t="shared" si="1"/>
        <v>0.2299983435</v>
      </c>
      <c r="O3611" s="83">
        <f t="shared" si="2"/>
        <v>0.2299983435</v>
      </c>
      <c r="Q3611" s="83">
        <f t="shared" si="3"/>
        <v>0.8624285714</v>
      </c>
      <c r="R3611" s="83">
        <f t="shared" si="4"/>
        <v>0.2299983435</v>
      </c>
      <c r="S3611" s="83" t="b">
        <f t="shared" si="5"/>
        <v>0</v>
      </c>
      <c r="T3611" s="72"/>
      <c r="U3611" s="72"/>
      <c r="V3611" s="72"/>
      <c r="W3611" s="72"/>
      <c r="X3611" s="72"/>
      <c r="Y3611" s="72"/>
      <c r="Z3611" s="72"/>
      <c r="AA3611" s="72"/>
      <c r="AB3611" s="72"/>
      <c r="AC3611" s="72"/>
      <c r="AD3611" s="72"/>
      <c r="AE3611" s="72"/>
      <c r="AF3611" s="72"/>
      <c r="AG3611" s="72"/>
      <c r="AH3611" s="72"/>
      <c r="AI3611" s="72"/>
      <c r="AJ3611" s="72"/>
      <c r="AK3611" s="72"/>
    </row>
    <row r="3612" ht="14.25" customHeight="1">
      <c r="A3612" s="78">
        <v>3609.0</v>
      </c>
      <c r="C3612" s="78" t="str">
        <f>VLOOKUP(G3612,[1]Macrodata_CCF!$A$3:$D$55,4,FALSE)</f>
        <v>#ERROR!</v>
      </c>
      <c r="E3612" s="79" t="str">
        <f>VLOOKUP(G3612,[1]Macrodata_CCF!$A$3:$B$55,2,FALSE)</f>
        <v>#ERROR!</v>
      </c>
      <c r="F3612" s="78">
        <v>0.0</v>
      </c>
      <c r="G3612" s="80">
        <v>32.0</v>
      </c>
      <c r="H3612" s="81">
        <v>0.0</v>
      </c>
      <c r="I3612" s="81">
        <v>960000.0</v>
      </c>
      <c r="J3612" s="81">
        <v>192000.0</v>
      </c>
      <c r="K3612" s="81">
        <v>960000.0</v>
      </c>
      <c r="L3612" s="82">
        <v>0.2</v>
      </c>
      <c r="N3612" s="83">
        <f t="shared" si="1"/>
        <v>0.2</v>
      </c>
      <c r="O3612" s="83">
        <f t="shared" si="2"/>
        <v>0.2</v>
      </c>
      <c r="Q3612" s="83">
        <f t="shared" si="3"/>
        <v>1</v>
      </c>
      <c r="R3612" s="83">
        <f t="shared" si="4"/>
        <v>0.2</v>
      </c>
      <c r="S3612" s="83" t="b">
        <f t="shared" si="5"/>
        <v>0</v>
      </c>
      <c r="T3612" s="72"/>
      <c r="U3612" s="72"/>
      <c r="V3612" s="72"/>
      <c r="W3612" s="72"/>
      <c r="X3612" s="72"/>
      <c r="Y3612" s="72"/>
      <c r="Z3612" s="72"/>
      <c r="AA3612" s="72"/>
      <c r="AB3612" s="72"/>
      <c r="AC3612" s="72"/>
      <c r="AD3612" s="72"/>
      <c r="AE3612" s="72"/>
      <c r="AF3612" s="72"/>
      <c r="AG3612" s="72"/>
      <c r="AH3612" s="72"/>
      <c r="AI3612" s="72"/>
      <c r="AJ3612" s="72"/>
      <c r="AK3612" s="72"/>
    </row>
    <row r="3613" ht="14.25" customHeight="1">
      <c r="A3613" s="78">
        <v>3610.0</v>
      </c>
      <c r="C3613" s="78" t="str">
        <f>VLOOKUP(G3613,[1]Macrodata_CCF!$A$3:$D$55,4,FALSE)</f>
        <v>#ERROR!</v>
      </c>
      <c r="E3613" s="79" t="str">
        <f>VLOOKUP(G3613,[1]Macrodata_CCF!$A$3:$B$55,2,FALSE)</f>
        <v>#ERROR!</v>
      </c>
      <c r="F3613" s="78">
        <v>0.0</v>
      </c>
      <c r="G3613" s="80">
        <v>30.0</v>
      </c>
      <c r="H3613" s="81">
        <v>79550.0</v>
      </c>
      <c r="I3613" s="81">
        <v>710000.0</v>
      </c>
      <c r="J3613" s="81">
        <v>22810.0</v>
      </c>
      <c r="K3613" s="81">
        <v>710000.0</v>
      </c>
      <c r="L3613" s="82">
        <v>-0.08999920691569514</v>
      </c>
      <c r="N3613" s="83">
        <f t="shared" si="1"/>
        <v>-0.08999920692</v>
      </c>
      <c r="O3613" s="83">
        <f t="shared" si="2"/>
        <v>0</v>
      </c>
      <c r="Q3613" s="83">
        <f t="shared" si="3"/>
        <v>0.8879577465</v>
      </c>
      <c r="R3613" s="83">
        <f t="shared" si="4"/>
        <v>-0.08999920692</v>
      </c>
      <c r="S3613" s="83" t="b">
        <f t="shared" si="5"/>
        <v>0</v>
      </c>
      <c r="T3613" s="72"/>
      <c r="U3613" s="72"/>
      <c r="V3613" s="72"/>
      <c r="W3613" s="72"/>
      <c r="X3613" s="72"/>
      <c r="Y3613" s="72"/>
      <c r="Z3613" s="72"/>
      <c r="AA3613" s="72"/>
      <c r="AB3613" s="72"/>
      <c r="AC3613" s="72"/>
      <c r="AD3613" s="72"/>
      <c r="AE3613" s="72"/>
      <c r="AF3613" s="72"/>
      <c r="AG3613" s="72"/>
      <c r="AH3613" s="72"/>
      <c r="AI3613" s="72"/>
      <c r="AJ3613" s="72"/>
      <c r="AK3613" s="72"/>
    </row>
    <row r="3614" ht="14.25" customHeight="1">
      <c r="A3614" s="78">
        <v>3611.0</v>
      </c>
      <c r="C3614" s="78" t="str">
        <f>VLOOKUP(G3614,[1]Macrodata_CCF!$A$3:$D$55,4,FALSE)</f>
        <v>#ERROR!</v>
      </c>
      <c r="E3614" s="79" t="str">
        <f>VLOOKUP(G3614,[1]Macrodata_CCF!$A$3:$B$55,2,FALSE)</f>
        <v>#ERROR!</v>
      </c>
      <c r="F3614" s="78">
        <v>0.0</v>
      </c>
      <c r="G3614" s="80">
        <v>7.0</v>
      </c>
      <c r="H3614" s="81">
        <v>318155.0</v>
      </c>
      <c r="I3614" s="81">
        <v>450000.0</v>
      </c>
      <c r="J3614" s="81">
        <v>355070.0</v>
      </c>
      <c r="K3614" s="81">
        <v>450000.0</v>
      </c>
      <c r="L3614" s="82">
        <v>0.2799878645379044</v>
      </c>
      <c r="N3614" s="83">
        <f t="shared" si="1"/>
        <v>0.2799878645</v>
      </c>
      <c r="O3614" s="83">
        <f t="shared" si="2"/>
        <v>0.2799878645</v>
      </c>
      <c r="Q3614" s="83">
        <f t="shared" si="3"/>
        <v>0.2929888889</v>
      </c>
      <c r="R3614" s="83">
        <f t="shared" si="4"/>
        <v>0.2799878645</v>
      </c>
      <c r="S3614" s="83" t="b">
        <f t="shared" si="5"/>
        <v>0</v>
      </c>
      <c r="T3614" s="72"/>
      <c r="U3614" s="72"/>
      <c r="V3614" s="72"/>
      <c r="W3614" s="72"/>
      <c r="X3614" s="72"/>
      <c r="Y3614" s="72"/>
      <c r="Z3614" s="72"/>
      <c r="AA3614" s="72"/>
      <c r="AB3614" s="72"/>
      <c r="AC3614" s="72"/>
      <c r="AD3614" s="72"/>
      <c r="AE3614" s="72"/>
      <c r="AF3614" s="72"/>
      <c r="AG3614" s="72"/>
      <c r="AH3614" s="72"/>
      <c r="AI3614" s="72"/>
      <c r="AJ3614" s="72"/>
      <c r="AK3614" s="72"/>
    </row>
    <row r="3615" ht="14.25" customHeight="1">
      <c r="A3615" s="78">
        <v>3612.0</v>
      </c>
      <c r="C3615" s="78" t="str">
        <f>VLOOKUP(G3615,[1]Macrodata_CCF!$A$3:$D$55,4,FALSE)</f>
        <v>#ERROR!</v>
      </c>
      <c r="E3615" s="79" t="str">
        <f>VLOOKUP(G3615,[1]Macrodata_CCF!$A$3:$B$55,2,FALSE)</f>
        <v>#ERROR!</v>
      </c>
      <c r="F3615" s="78">
        <v>1.0</v>
      </c>
      <c r="G3615" s="80">
        <v>19.0</v>
      </c>
      <c r="H3615" s="81">
        <v>0.0</v>
      </c>
      <c r="I3615" s="81">
        <v>550000.0</v>
      </c>
      <c r="J3615" s="81">
        <v>308000.0</v>
      </c>
      <c r="K3615" s="81">
        <v>550000.0</v>
      </c>
      <c r="L3615" s="82">
        <v>0.56</v>
      </c>
      <c r="N3615" s="83">
        <f t="shared" si="1"/>
        <v>0.56</v>
      </c>
      <c r="O3615" s="83">
        <f t="shared" si="2"/>
        <v>0.56</v>
      </c>
      <c r="Q3615" s="83">
        <f t="shared" si="3"/>
        <v>1</v>
      </c>
      <c r="R3615" s="83">
        <f t="shared" si="4"/>
        <v>0.56</v>
      </c>
      <c r="S3615" s="83" t="b">
        <f t="shared" si="5"/>
        <v>0</v>
      </c>
      <c r="T3615" s="72"/>
      <c r="U3615" s="72"/>
      <c r="V3615" s="72"/>
      <c r="W3615" s="72"/>
      <c r="X3615" s="72"/>
      <c r="Y3615" s="72"/>
      <c r="Z3615" s="72"/>
      <c r="AA3615" s="72"/>
      <c r="AB3615" s="72"/>
      <c r="AC3615" s="72"/>
      <c r="AD3615" s="72"/>
      <c r="AE3615" s="72"/>
      <c r="AF3615" s="72"/>
      <c r="AG3615" s="72"/>
      <c r="AH3615" s="72"/>
      <c r="AI3615" s="72"/>
      <c r="AJ3615" s="72"/>
      <c r="AK3615" s="72"/>
    </row>
    <row r="3616" ht="14.25" customHeight="1">
      <c r="A3616" s="78">
        <v>3613.0</v>
      </c>
      <c r="C3616" s="78" t="str">
        <f>VLOOKUP(G3616,[1]Macrodata_CCF!$A$3:$D$55,4,FALSE)</f>
        <v>#ERROR!</v>
      </c>
      <c r="E3616" s="79" t="str">
        <f>VLOOKUP(G3616,[1]Macrodata_CCF!$A$3:$B$55,2,FALSE)</f>
        <v>#ERROR!</v>
      </c>
      <c r="F3616" s="78">
        <v>1.0</v>
      </c>
      <c r="G3616" s="80">
        <v>43.0</v>
      </c>
      <c r="H3616" s="81">
        <v>328085.0</v>
      </c>
      <c r="I3616" s="81">
        <v>460000.0</v>
      </c>
      <c r="J3616" s="81">
        <v>392725.0</v>
      </c>
      <c r="K3616" s="81">
        <v>460000.0</v>
      </c>
      <c r="L3616" s="82">
        <v>0.490012508054429</v>
      </c>
      <c r="N3616" s="83">
        <f t="shared" si="1"/>
        <v>0.4900125081</v>
      </c>
      <c r="O3616" s="83">
        <f t="shared" si="2"/>
        <v>0.4900125081</v>
      </c>
      <c r="Q3616" s="83">
        <f t="shared" si="3"/>
        <v>0.2867717391</v>
      </c>
      <c r="R3616" s="83">
        <f t="shared" si="4"/>
        <v>0.4900125081</v>
      </c>
      <c r="S3616" s="83" t="b">
        <f t="shared" si="5"/>
        <v>0</v>
      </c>
      <c r="T3616" s="72"/>
      <c r="U3616" s="72"/>
      <c r="V3616" s="72"/>
      <c r="W3616" s="72"/>
      <c r="X3616" s="72"/>
      <c r="Y3616" s="72"/>
      <c r="Z3616" s="72"/>
      <c r="AA3616" s="72"/>
      <c r="AB3616" s="72"/>
      <c r="AC3616" s="72"/>
      <c r="AD3616" s="72"/>
      <c r="AE3616" s="72"/>
      <c r="AF3616" s="72"/>
      <c r="AG3616" s="72"/>
      <c r="AH3616" s="72"/>
      <c r="AI3616" s="72"/>
      <c r="AJ3616" s="72"/>
      <c r="AK3616" s="72"/>
    </row>
    <row r="3617" ht="14.25" customHeight="1">
      <c r="A3617" s="78">
        <v>3614.0</v>
      </c>
      <c r="C3617" s="78" t="str">
        <f>VLOOKUP(G3617,[1]Macrodata_CCF!$A$3:$D$55,4,FALSE)</f>
        <v>#ERROR!</v>
      </c>
      <c r="E3617" s="79" t="str">
        <f>VLOOKUP(G3617,[1]Macrodata_CCF!$A$3:$B$55,2,FALSE)</f>
        <v>#ERROR!</v>
      </c>
      <c r="F3617" s="78">
        <v>0.0</v>
      </c>
      <c r="G3617" s="80">
        <v>1.0</v>
      </c>
      <c r="H3617" s="81">
        <v>0.0</v>
      </c>
      <c r="I3617" s="81">
        <v>110000.0</v>
      </c>
      <c r="J3617" s="81">
        <v>38500.0</v>
      </c>
      <c r="K3617" s="81">
        <v>110000.0</v>
      </c>
      <c r="L3617" s="82">
        <v>0.35</v>
      </c>
      <c r="N3617" s="83">
        <f t="shared" si="1"/>
        <v>0.35</v>
      </c>
      <c r="O3617" s="83">
        <f t="shared" si="2"/>
        <v>0.35</v>
      </c>
      <c r="Q3617" s="83">
        <f t="shared" si="3"/>
        <v>1</v>
      </c>
      <c r="R3617" s="83">
        <f t="shared" si="4"/>
        <v>0.35</v>
      </c>
      <c r="S3617" s="83" t="b">
        <f t="shared" si="5"/>
        <v>0</v>
      </c>
      <c r="T3617" s="72"/>
      <c r="U3617" s="72"/>
      <c r="V3617" s="72"/>
      <c r="W3617" s="72"/>
      <c r="X3617" s="72"/>
      <c r="Y3617" s="72"/>
      <c r="Z3617" s="72"/>
      <c r="AA3617" s="72"/>
      <c r="AB3617" s="72"/>
      <c r="AC3617" s="72"/>
      <c r="AD3617" s="72"/>
      <c r="AE3617" s="72"/>
      <c r="AF3617" s="72"/>
      <c r="AG3617" s="72"/>
      <c r="AH3617" s="72"/>
      <c r="AI3617" s="72"/>
      <c r="AJ3617" s="72"/>
      <c r="AK3617" s="72"/>
    </row>
    <row r="3618" ht="14.25" customHeight="1">
      <c r="A3618" s="78">
        <v>3615.0</v>
      </c>
      <c r="C3618" s="78" t="str">
        <f>VLOOKUP(G3618,[1]Macrodata_CCF!$A$3:$D$55,4,FALSE)</f>
        <v>#ERROR!</v>
      </c>
      <c r="E3618" s="79" t="str">
        <f>VLOOKUP(G3618,[1]Macrodata_CCF!$A$3:$B$55,2,FALSE)</f>
        <v>#ERROR!</v>
      </c>
      <c r="F3618" s="78">
        <v>1.0</v>
      </c>
      <c r="G3618" s="80">
        <v>11.0</v>
      </c>
      <c r="H3618" s="81">
        <v>26375.0</v>
      </c>
      <c r="I3618" s="81">
        <v>670000.0</v>
      </c>
      <c r="J3618" s="81">
        <v>335315.0</v>
      </c>
      <c r="K3618" s="81">
        <v>670000.0</v>
      </c>
      <c r="L3618" s="82">
        <v>0.48</v>
      </c>
      <c r="N3618" s="83">
        <f t="shared" si="1"/>
        <v>0.48</v>
      </c>
      <c r="O3618" s="83">
        <f t="shared" si="2"/>
        <v>0.48</v>
      </c>
      <c r="Q3618" s="83">
        <f t="shared" si="3"/>
        <v>0.9606343284</v>
      </c>
      <c r="R3618" s="83">
        <f t="shared" si="4"/>
        <v>0.48</v>
      </c>
      <c r="S3618" s="83" t="b">
        <f t="shared" si="5"/>
        <v>0</v>
      </c>
      <c r="T3618" s="72"/>
      <c r="U3618" s="72"/>
      <c r="V3618" s="72"/>
      <c r="W3618" s="72"/>
      <c r="X3618" s="72"/>
      <c r="Y3618" s="72"/>
      <c r="Z3618" s="72"/>
      <c r="AA3618" s="72"/>
      <c r="AB3618" s="72"/>
      <c r="AC3618" s="72"/>
      <c r="AD3618" s="72"/>
      <c r="AE3618" s="72"/>
      <c r="AF3618" s="72"/>
      <c r="AG3618" s="72"/>
      <c r="AH3618" s="72"/>
      <c r="AI3618" s="72"/>
      <c r="AJ3618" s="72"/>
      <c r="AK3618" s="72"/>
    </row>
    <row r="3619" ht="14.25" customHeight="1">
      <c r="A3619" s="78">
        <v>3616.0</v>
      </c>
      <c r="C3619" s="78" t="str">
        <f>VLOOKUP(G3619,[1]Macrodata_CCF!$A$3:$D$55,4,FALSE)</f>
        <v>#ERROR!</v>
      </c>
      <c r="E3619" s="79" t="str">
        <f>VLOOKUP(G3619,[1]Macrodata_CCF!$A$3:$B$55,2,FALSE)</f>
        <v>#ERROR!</v>
      </c>
      <c r="F3619" s="78">
        <v>0.0</v>
      </c>
      <c r="G3619" s="80">
        <v>1.0</v>
      </c>
      <c r="H3619" s="81">
        <v>0.0</v>
      </c>
      <c r="I3619" s="81">
        <v>590000.0</v>
      </c>
      <c r="J3619" s="81">
        <v>135700.0</v>
      </c>
      <c r="K3619" s="81">
        <v>590000.0</v>
      </c>
      <c r="L3619" s="82">
        <v>0.23</v>
      </c>
      <c r="N3619" s="83">
        <f t="shared" si="1"/>
        <v>0.23</v>
      </c>
      <c r="O3619" s="83">
        <f t="shared" si="2"/>
        <v>0.23</v>
      </c>
      <c r="Q3619" s="83">
        <f t="shared" si="3"/>
        <v>1</v>
      </c>
      <c r="R3619" s="83">
        <f t="shared" si="4"/>
        <v>0.23</v>
      </c>
      <c r="S3619" s="83" t="b">
        <f t="shared" si="5"/>
        <v>0</v>
      </c>
      <c r="T3619" s="72"/>
      <c r="U3619" s="72"/>
      <c r="V3619" s="72"/>
      <c r="W3619" s="72"/>
      <c r="X3619" s="72"/>
      <c r="Y3619" s="72"/>
      <c r="Z3619" s="72"/>
      <c r="AA3619" s="72"/>
      <c r="AB3619" s="72"/>
      <c r="AC3619" s="72"/>
      <c r="AD3619" s="72"/>
      <c r="AE3619" s="72"/>
      <c r="AF3619" s="72"/>
      <c r="AG3619" s="72"/>
      <c r="AH3619" s="72"/>
      <c r="AI3619" s="72"/>
      <c r="AJ3619" s="72"/>
      <c r="AK3619" s="72"/>
    </row>
    <row r="3620" ht="14.25" customHeight="1">
      <c r="A3620" s="78">
        <v>3617.0</v>
      </c>
      <c r="C3620" s="78" t="str">
        <f>VLOOKUP(G3620,[1]Macrodata_CCF!$A$3:$D$55,4,FALSE)</f>
        <v>#ERROR!</v>
      </c>
      <c r="E3620" s="79" t="str">
        <f>VLOOKUP(G3620,[1]Macrodata_CCF!$A$3:$B$55,2,FALSE)</f>
        <v>#ERROR!</v>
      </c>
      <c r="F3620" s="78">
        <v>0.0</v>
      </c>
      <c r="G3620" s="80">
        <v>53.0</v>
      </c>
      <c r="H3620" s="81">
        <v>0.0</v>
      </c>
      <c r="I3620" s="81">
        <v>960000.0</v>
      </c>
      <c r="J3620" s="81">
        <v>0.0</v>
      </c>
      <c r="K3620" s="81">
        <v>960000.0</v>
      </c>
      <c r="L3620" s="82">
        <v>0.0</v>
      </c>
      <c r="N3620" s="83">
        <f t="shared" si="1"/>
        <v>0</v>
      </c>
      <c r="O3620" s="83">
        <f t="shared" si="2"/>
        <v>0</v>
      </c>
      <c r="Q3620" s="83">
        <f t="shared" si="3"/>
        <v>1</v>
      </c>
      <c r="R3620" s="83">
        <f t="shared" si="4"/>
        <v>0</v>
      </c>
      <c r="S3620" s="83" t="b">
        <f t="shared" si="5"/>
        <v>0</v>
      </c>
      <c r="T3620" s="72"/>
      <c r="U3620" s="72"/>
      <c r="V3620" s="72"/>
      <c r="W3620" s="72"/>
      <c r="X3620" s="72"/>
      <c r="Y3620" s="72"/>
      <c r="Z3620" s="72"/>
      <c r="AA3620" s="72"/>
      <c r="AB3620" s="72"/>
      <c r="AC3620" s="72"/>
      <c r="AD3620" s="72"/>
      <c r="AE3620" s="72"/>
      <c r="AF3620" s="72"/>
      <c r="AG3620" s="72"/>
      <c r="AH3620" s="72"/>
      <c r="AI3620" s="72"/>
      <c r="AJ3620" s="72"/>
      <c r="AK3620" s="72"/>
    </row>
    <row r="3621" ht="14.25" customHeight="1">
      <c r="A3621" s="78">
        <v>3618.0</v>
      </c>
      <c r="C3621" s="78" t="str">
        <f>VLOOKUP(G3621,[1]Macrodata_CCF!$A$3:$D$55,4,FALSE)</f>
        <v>#ERROR!</v>
      </c>
      <c r="E3621" s="79" t="str">
        <f>VLOOKUP(G3621,[1]Macrodata_CCF!$A$3:$B$55,2,FALSE)</f>
        <v>#ERROR!</v>
      </c>
      <c r="F3621" s="78">
        <v>0.0</v>
      </c>
      <c r="G3621" s="80">
        <v>26.0</v>
      </c>
      <c r="H3621" s="81">
        <v>28070.0</v>
      </c>
      <c r="I3621" s="81">
        <v>50000.0</v>
      </c>
      <c r="J3621" s="81">
        <v>32455.0</v>
      </c>
      <c r="K3621" s="81">
        <v>50000.0</v>
      </c>
      <c r="L3621" s="82">
        <v>0.1999544003647971</v>
      </c>
      <c r="N3621" s="83">
        <f t="shared" si="1"/>
        <v>0.1999544004</v>
      </c>
      <c r="O3621" s="83">
        <f t="shared" si="2"/>
        <v>0.1999544004</v>
      </c>
      <c r="Q3621" s="83">
        <f t="shared" si="3"/>
        <v>0.4386</v>
      </c>
      <c r="R3621" s="83">
        <f t="shared" si="4"/>
        <v>0.1999544004</v>
      </c>
      <c r="S3621" s="83" t="b">
        <f t="shared" si="5"/>
        <v>0</v>
      </c>
      <c r="T3621" s="72"/>
      <c r="U3621" s="72"/>
      <c r="V3621" s="72"/>
      <c r="W3621" s="72"/>
      <c r="X3621" s="72"/>
      <c r="Y3621" s="72"/>
      <c r="Z3621" s="72"/>
      <c r="AA3621" s="72"/>
      <c r="AB3621" s="72"/>
      <c r="AC3621" s="72"/>
      <c r="AD3621" s="72"/>
      <c r="AE3621" s="72"/>
      <c r="AF3621" s="72"/>
      <c r="AG3621" s="72"/>
      <c r="AH3621" s="72"/>
      <c r="AI3621" s="72"/>
      <c r="AJ3621" s="72"/>
      <c r="AK3621" s="72"/>
    </row>
    <row r="3622" ht="14.25" customHeight="1">
      <c r="A3622" s="78">
        <v>3619.0</v>
      </c>
      <c r="C3622" s="78" t="str">
        <f>VLOOKUP(G3622,[1]Macrodata_CCF!$A$3:$D$55,4,FALSE)</f>
        <v>#ERROR!</v>
      </c>
      <c r="E3622" s="79" t="str">
        <f>VLOOKUP(G3622,[1]Macrodata_CCF!$A$3:$B$55,2,FALSE)</f>
        <v>#ERROR!</v>
      </c>
      <c r="F3622" s="78">
        <v>1.0</v>
      </c>
      <c r="G3622" s="80">
        <v>51.0</v>
      </c>
      <c r="H3622" s="81">
        <v>51335.0</v>
      </c>
      <c r="I3622" s="81">
        <v>180000.0</v>
      </c>
      <c r="J3622" s="81">
        <v>109235.0</v>
      </c>
      <c r="K3622" s="81">
        <v>288000.0</v>
      </c>
      <c r="L3622" s="82">
        <v>0.4500058290910504</v>
      </c>
      <c r="N3622" s="83">
        <f t="shared" si="1"/>
        <v>0.4500058291</v>
      </c>
      <c r="O3622" s="83">
        <f t="shared" si="2"/>
        <v>0.4500058291</v>
      </c>
      <c r="Q3622" s="83">
        <f t="shared" si="3"/>
        <v>0.7148055556</v>
      </c>
      <c r="R3622" s="83">
        <f t="shared" si="4"/>
        <v>0.4500058291</v>
      </c>
      <c r="S3622" s="83" t="b">
        <f t="shared" si="5"/>
        <v>0</v>
      </c>
      <c r="T3622" s="72"/>
      <c r="U3622" s="72"/>
      <c r="V3622" s="72"/>
      <c r="W3622" s="72"/>
      <c r="X3622" s="72"/>
      <c r="Y3622" s="72"/>
      <c r="Z3622" s="72"/>
      <c r="AA3622" s="72"/>
      <c r="AB3622" s="72"/>
      <c r="AC3622" s="72"/>
      <c r="AD3622" s="72"/>
      <c r="AE3622" s="72"/>
      <c r="AF3622" s="72"/>
      <c r="AG3622" s="72"/>
      <c r="AH3622" s="72"/>
      <c r="AI3622" s="72"/>
      <c r="AJ3622" s="72"/>
      <c r="AK3622" s="72"/>
    </row>
    <row r="3623" ht="14.25" customHeight="1">
      <c r="A3623" s="78">
        <v>3620.0</v>
      </c>
      <c r="C3623" s="78" t="str">
        <f>VLOOKUP(G3623,[1]Macrodata_CCF!$A$3:$D$55,4,FALSE)</f>
        <v>#ERROR!</v>
      </c>
      <c r="E3623" s="79" t="str">
        <f>VLOOKUP(G3623,[1]Macrodata_CCF!$A$3:$B$55,2,FALSE)</f>
        <v>#ERROR!</v>
      </c>
      <c r="F3623" s="78">
        <v>0.0</v>
      </c>
      <c r="G3623" s="80">
        <v>6.0</v>
      </c>
      <c r="H3623" s="81">
        <v>391460.0</v>
      </c>
      <c r="I3623" s="81">
        <v>450000.0</v>
      </c>
      <c r="J3623" s="81">
        <v>390875.0</v>
      </c>
      <c r="K3623" s="81">
        <v>450000.0</v>
      </c>
      <c r="L3623" s="82">
        <v>-0.009993167065254526</v>
      </c>
      <c r="N3623" s="83">
        <f t="shared" si="1"/>
        <v>-0.009993167065</v>
      </c>
      <c r="O3623" s="83">
        <f t="shared" si="2"/>
        <v>0</v>
      </c>
      <c r="Q3623" s="83">
        <f t="shared" si="3"/>
        <v>0.1300888889</v>
      </c>
      <c r="R3623" s="83">
        <f t="shared" si="4"/>
        <v>-0.009993167065</v>
      </c>
      <c r="S3623" s="83" t="b">
        <f t="shared" si="5"/>
        <v>0</v>
      </c>
      <c r="T3623" s="72"/>
      <c r="U3623" s="72"/>
      <c r="V3623" s="72"/>
      <c r="W3623" s="72"/>
      <c r="X3623" s="72"/>
      <c r="Y3623" s="72"/>
      <c r="Z3623" s="72"/>
      <c r="AA3623" s="72"/>
      <c r="AB3623" s="72"/>
      <c r="AC3623" s="72"/>
      <c r="AD3623" s="72"/>
      <c r="AE3623" s="72"/>
      <c r="AF3623" s="72"/>
      <c r="AG3623" s="72"/>
      <c r="AH3623" s="72"/>
      <c r="AI3623" s="72"/>
      <c r="AJ3623" s="72"/>
      <c r="AK3623" s="72"/>
    </row>
    <row r="3624" ht="14.25" customHeight="1">
      <c r="A3624" s="78">
        <v>3621.0</v>
      </c>
      <c r="C3624" s="78" t="str">
        <f>VLOOKUP(G3624,[1]Macrodata_CCF!$A$3:$D$55,4,FALSE)</f>
        <v>#ERROR!</v>
      </c>
      <c r="E3624" s="79" t="str">
        <f>VLOOKUP(G3624,[1]Macrodata_CCF!$A$3:$B$55,2,FALSE)</f>
        <v>#ERROR!</v>
      </c>
      <c r="F3624" s="78">
        <v>1.0</v>
      </c>
      <c r="G3624" s="80">
        <v>12.0</v>
      </c>
      <c r="H3624" s="81">
        <v>0.0</v>
      </c>
      <c r="I3624" s="81">
        <v>750000.0</v>
      </c>
      <c r="J3624" s="81">
        <v>375000.0</v>
      </c>
      <c r="K3624" s="81">
        <v>750000.0</v>
      </c>
      <c r="L3624" s="82">
        <v>0.5</v>
      </c>
      <c r="N3624" s="83">
        <f t="shared" si="1"/>
        <v>0.5</v>
      </c>
      <c r="O3624" s="83">
        <f t="shared" si="2"/>
        <v>0.5</v>
      </c>
      <c r="Q3624" s="83">
        <f t="shared" si="3"/>
        <v>1</v>
      </c>
      <c r="R3624" s="83">
        <f t="shared" si="4"/>
        <v>0.5</v>
      </c>
      <c r="S3624" s="83" t="b">
        <f t="shared" si="5"/>
        <v>0</v>
      </c>
      <c r="T3624" s="72"/>
      <c r="U3624" s="72"/>
      <c r="V3624" s="72"/>
      <c r="W3624" s="72"/>
      <c r="X3624" s="72"/>
      <c r="Y3624" s="72"/>
      <c r="Z3624" s="72"/>
      <c r="AA3624" s="72"/>
      <c r="AB3624" s="72"/>
      <c r="AC3624" s="72"/>
      <c r="AD3624" s="72"/>
      <c r="AE3624" s="72"/>
      <c r="AF3624" s="72"/>
      <c r="AG3624" s="72"/>
      <c r="AH3624" s="72"/>
      <c r="AI3624" s="72"/>
      <c r="AJ3624" s="72"/>
      <c r="AK3624" s="72"/>
    </row>
    <row r="3625" ht="14.25" customHeight="1">
      <c r="A3625" s="78">
        <v>3622.0</v>
      </c>
      <c r="C3625" s="78" t="str">
        <f>VLOOKUP(G3625,[1]Macrodata_CCF!$A$3:$D$55,4,FALSE)</f>
        <v>#ERROR!</v>
      </c>
      <c r="E3625" s="79" t="str">
        <f>VLOOKUP(G3625,[1]Macrodata_CCF!$A$3:$B$55,2,FALSE)</f>
        <v>#ERROR!</v>
      </c>
      <c r="F3625" s="78">
        <v>0.0</v>
      </c>
      <c r="G3625" s="80">
        <v>39.0</v>
      </c>
      <c r="H3625" s="81">
        <v>16290.0</v>
      </c>
      <c r="I3625" s="81">
        <v>30000.0</v>
      </c>
      <c r="J3625" s="81">
        <v>17935.0</v>
      </c>
      <c r="K3625" s="81">
        <v>30000.0</v>
      </c>
      <c r="L3625" s="82">
        <v>0.1199854121079504</v>
      </c>
      <c r="N3625" s="83">
        <f t="shared" si="1"/>
        <v>0.1199854121</v>
      </c>
      <c r="O3625" s="83">
        <f t="shared" si="2"/>
        <v>0.1199854121</v>
      </c>
      <c r="Q3625" s="83">
        <f t="shared" si="3"/>
        <v>0.457</v>
      </c>
      <c r="R3625" s="83">
        <f t="shared" si="4"/>
        <v>0.1199854121</v>
      </c>
      <c r="S3625" s="83" t="b">
        <f t="shared" si="5"/>
        <v>0</v>
      </c>
      <c r="T3625" s="72"/>
      <c r="U3625" s="72"/>
      <c r="V3625" s="72"/>
      <c r="W3625" s="72"/>
      <c r="X3625" s="72"/>
      <c r="Y3625" s="72"/>
      <c r="Z3625" s="72"/>
      <c r="AA3625" s="72"/>
      <c r="AB3625" s="72"/>
      <c r="AC3625" s="72"/>
      <c r="AD3625" s="72"/>
      <c r="AE3625" s="72"/>
      <c r="AF3625" s="72"/>
      <c r="AG3625" s="72"/>
      <c r="AH3625" s="72"/>
      <c r="AI3625" s="72"/>
      <c r="AJ3625" s="72"/>
      <c r="AK3625" s="72"/>
    </row>
    <row r="3626" ht="14.25" customHeight="1">
      <c r="A3626" s="78">
        <v>3623.0</v>
      </c>
      <c r="C3626" s="78" t="str">
        <f>VLOOKUP(G3626,[1]Macrodata_CCF!$A$3:$D$55,4,FALSE)</f>
        <v>#ERROR!</v>
      </c>
      <c r="E3626" s="79" t="str">
        <f>VLOOKUP(G3626,[1]Macrodata_CCF!$A$3:$B$55,2,FALSE)</f>
        <v>#ERROR!</v>
      </c>
      <c r="F3626" s="78">
        <v>0.0</v>
      </c>
      <c r="G3626" s="80">
        <v>21.0</v>
      </c>
      <c r="H3626" s="81">
        <v>0.0</v>
      </c>
      <c r="I3626" s="81">
        <v>130000.0</v>
      </c>
      <c r="J3626" s="81">
        <v>0.0</v>
      </c>
      <c r="K3626" s="81">
        <v>221000.0</v>
      </c>
      <c r="L3626" s="82">
        <v>0.0</v>
      </c>
      <c r="N3626" s="83">
        <f t="shared" si="1"/>
        <v>0</v>
      </c>
      <c r="O3626" s="83">
        <f t="shared" si="2"/>
        <v>0</v>
      </c>
      <c r="Q3626" s="83">
        <f t="shared" si="3"/>
        <v>1</v>
      </c>
      <c r="R3626" s="83">
        <f t="shared" si="4"/>
        <v>0</v>
      </c>
      <c r="S3626" s="83" t="b">
        <f t="shared" si="5"/>
        <v>0</v>
      </c>
      <c r="T3626" s="72"/>
      <c r="U3626" s="72"/>
      <c r="V3626" s="72"/>
      <c r="W3626" s="72"/>
      <c r="X3626" s="72"/>
      <c r="Y3626" s="72"/>
      <c r="Z3626" s="72"/>
      <c r="AA3626" s="72"/>
      <c r="AB3626" s="72"/>
      <c r="AC3626" s="72"/>
      <c r="AD3626" s="72"/>
      <c r="AE3626" s="72"/>
      <c r="AF3626" s="72"/>
      <c r="AG3626" s="72"/>
      <c r="AH3626" s="72"/>
      <c r="AI3626" s="72"/>
      <c r="AJ3626" s="72"/>
      <c r="AK3626" s="72"/>
    </row>
    <row r="3627" ht="14.25" customHeight="1">
      <c r="A3627" s="78">
        <v>3624.0</v>
      </c>
      <c r="C3627" s="78" t="str">
        <f>VLOOKUP(G3627,[1]Macrodata_CCF!$A$3:$D$55,4,FALSE)</f>
        <v>#ERROR!</v>
      </c>
      <c r="E3627" s="79" t="str">
        <f>VLOOKUP(G3627,[1]Macrodata_CCF!$A$3:$B$55,2,FALSE)</f>
        <v>#ERROR!</v>
      </c>
      <c r="F3627" s="78">
        <v>0.0</v>
      </c>
      <c r="G3627" s="80">
        <v>45.0</v>
      </c>
      <c r="H3627" s="81">
        <v>388440.0</v>
      </c>
      <c r="I3627" s="81">
        <v>640000.0</v>
      </c>
      <c r="J3627" s="81">
        <v>423660.0</v>
      </c>
      <c r="K3627" s="81">
        <v>1024000.0</v>
      </c>
      <c r="L3627" s="82">
        <v>0.1400063603116553</v>
      </c>
      <c r="N3627" s="83">
        <f t="shared" si="1"/>
        <v>0.1400063603</v>
      </c>
      <c r="O3627" s="83">
        <f t="shared" si="2"/>
        <v>0.1400063603</v>
      </c>
      <c r="Q3627" s="83">
        <f t="shared" si="3"/>
        <v>0.3930625</v>
      </c>
      <c r="R3627" s="83">
        <f t="shared" si="4"/>
        <v>0.1400063603</v>
      </c>
      <c r="S3627" s="83" t="b">
        <f t="shared" si="5"/>
        <v>0</v>
      </c>
      <c r="T3627" s="72"/>
      <c r="U3627" s="72"/>
      <c r="V3627" s="72"/>
      <c r="W3627" s="72"/>
      <c r="X3627" s="72"/>
      <c r="Y3627" s="72"/>
      <c r="Z3627" s="72"/>
      <c r="AA3627" s="72"/>
      <c r="AB3627" s="72"/>
      <c r="AC3627" s="72"/>
      <c r="AD3627" s="72"/>
      <c r="AE3627" s="72"/>
      <c r="AF3627" s="72"/>
      <c r="AG3627" s="72"/>
      <c r="AH3627" s="72"/>
      <c r="AI3627" s="72"/>
      <c r="AJ3627" s="72"/>
      <c r="AK3627" s="72"/>
    </row>
    <row r="3628" ht="14.25" customHeight="1">
      <c r="A3628" s="78">
        <v>3625.0</v>
      </c>
      <c r="C3628" s="78" t="str">
        <f>VLOOKUP(G3628,[1]Macrodata_CCF!$A$3:$D$55,4,FALSE)</f>
        <v>#ERROR!</v>
      </c>
      <c r="E3628" s="79" t="str">
        <f>VLOOKUP(G3628,[1]Macrodata_CCF!$A$3:$B$55,2,FALSE)</f>
        <v>#ERROR!</v>
      </c>
      <c r="F3628" s="78">
        <v>0.0</v>
      </c>
      <c r="G3628" s="80">
        <v>16.0</v>
      </c>
      <c r="H3628" s="81">
        <v>27255.0</v>
      </c>
      <c r="I3628" s="81">
        <v>130000.0</v>
      </c>
      <c r="J3628" s="81">
        <v>41640.0</v>
      </c>
      <c r="K3628" s="81">
        <v>130000.0</v>
      </c>
      <c r="L3628" s="82">
        <v>0.1400068129836002</v>
      </c>
      <c r="N3628" s="83">
        <f t="shared" si="1"/>
        <v>0.140006813</v>
      </c>
      <c r="O3628" s="83">
        <f t="shared" si="2"/>
        <v>0.140006813</v>
      </c>
      <c r="Q3628" s="83">
        <f t="shared" si="3"/>
        <v>0.7903461538</v>
      </c>
      <c r="R3628" s="83">
        <f t="shared" si="4"/>
        <v>0.140006813</v>
      </c>
      <c r="S3628" s="83" t="b">
        <f t="shared" si="5"/>
        <v>0</v>
      </c>
      <c r="T3628" s="72"/>
      <c r="U3628" s="72"/>
      <c r="V3628" s="72"/>
      <c r="W3628" s="72"/>
      <c r="X3628" s="72"/>
      <c r="Y3628" s="72"/>
      <c r="Z3628" s="72"/>
      <c r="AA3628" s="72"/>
      <c r="AB3628" s="72"/>
      <c r="AC3628" s="72"/>
      <c r="AD3628" s="72"/>
      <c r="AE3628" s="72"/>
      <c r="AF3628" s="72"/>
      <c r="AG3628" s="72"/>
      <c r="AH3628" s="72"/>
      <c r="AI3628" s="72"/>
      <c r="AJ3628" s="72"/>
      <c r="AK3628" s="72"/>
    </row>
    <row r="3629" ht="14.25" customHeight="1">
      <c r="A3629" s="78">
        <v>3626.0</v>
      </c>
      <c r="C3629" s="78" t="str">
        <f>VLOOKUP(G3629,[1]Macrodata_CCF!$A$3:$D$55,4,FALSE)</f>
        <v>#ERROR!</v>
      </c>
      <c r="E3629" s="79" t="str">
        <f>VLOOKUP(G3629,[1]Macrodata_CCF!$A$3:$B$55,2,FALSE)</f>
        <v>#ERROR!</v>
      </c>
      <c r="F3629" s="78">
        <v>0.0</v>
      </c>
      <c r="G3629" s="80">
        <v>48.0</v>
      </c>
      <c r="H3629" s="81">
        <v>0.0</v>
      </c>
      <c r="I3629" s="81">
        <v>680000.0</v>
      </c>
      <c r="J3629" s="81">
        <v>102000.0</v>
      </c>
      <c r="K3629" s="81">
        <v>680000.0</v>
      </c>
      <c r="L3629" s="82">
        <v>0.15</v>
      </c>
      <c r="N3629" s="83">
        <f t="shared" si="1"/>
        <v>0.15</v>
      </c>
      <c r="O3629" s="83">
        <f t="shared" si="2"/>
        <v>0.15</v>
      </c>
      <c r="Q3629" s="83">
        <f t="shared" si="3"/>
        <v>1</v>
      </c>
      <c r="R3629" s="83">
        <f t="shared" si="4"/>
        <v>0.15</v>
      </c>
      <c r="S3629" s="83" t="b">
        <f t="shared" si="5"/>
        <v>0</v>
      </c>
      <c r="T3629" s="72"/>
      <c r="U3629" s="72"/>
      <c r="V3629" s="72"/>
      <c r="W3629" s="72"/>
      <c r="X3629" s="72"/>
      <c r="Y3629" s="72"/>
      <c r="Z3629" s="72"/>
      <c r="AA3629" s="72"/>
      <c r="AB3629" s="72"/>
      <c r="AC3629" s="72"/>
      <c r="AD3629" s="72"/>
      <c r="AE3629" s="72"/>
      <c r="AF3629" s="72"/>
      <c r="AG3629" s="72"/>
      <c r="AH3629" s="72"/>
      <c r="AI3629" s="72"/>
      <c r="AJ3629" s="72"/>
      <c r="AK3629" s="72"/>
    </row>
    <row r="3630" ht="14.25" customHeight="1">
      <c r="A3630" s="78">
        <v>3627.0</v>
      </c>
      <c r="C3630" s="78" t="str">
        <f>VLOOKUP(G3630,[1]Macrodata_CCF!$A$3:$D$55,4,FALSE)</f>
        <v>#ERROR!</v>
      </c>
      <c r="E3630" s="79" t="str">
        <f>VLOOKUP(G3630,[1]Macrodata_CCF!$A$3:$B$55,2,FALSE)</f>
        <v>#ERROR!</v>
      </c>
      <c r="F3630" s="78">
        <v>1.0</v>
      </c>
      <c r="G3630" s="80">
        <v>46.0</v>
      </c>
      <c r="H3630" s="81">
        <v>0.0</v>
      </c>
      <c r="I3630" s="81">
        <v>390000.0</v>
      </c>
      <c r="J3630" s="81">
        <v>156000.0</v>
      </c>
      <c r="K3630" s="81">
        <v>390000.0</v>
      </c>
      <c r="L3630" s="82">
        <v>0.4</v>
      </c>
      <c r="N3630" s="83">
        <f t="shared" si="1"/>
        <v>0.4</v>
      </c>
      <c r="O3630" s="83">
        <f t="shared" si="2"/>
        <v>0.4</v>
      </c>
      <c r="Q3630" s="83">
        <f t="shared" si="3"/>
        <v>1</v>
      </c>
      <c r="R3630" s="83">
        <f t="shared" si="4"/>
        <v>0.4</v>
      </c>
      <c r="S3630" s="83" t="b">
        <f t="shared" si="5"/>
        <v>0</v>
      </c>
      <c r="T3630" s="72"/>
      <c r="U3630" s="72"/>
      <c r="V3630" s="72"/>
      <c r="W3630" s="72"/>
      <c r="X3630" s="72"/>
      <c r="Y3630" s="72"/>
      <c r="Z3630" s="72"/>
      <c r="AA3630" s="72"/>
      <c r="AB3630" s="72"/>
      <c r="AC3630" s="72"/>
      <c r="AD3630" s="72"/>
      <c r="AE3630" s="72"/>
      <c r="AF3630" s="72"/>
      <c r="AG3630" s="72"/>
      <c r="AH3630" s="72"/>
      <c r="AI3630" s="72"/>
      <c r="AJ3630" s="72"/>
      <c r="AK3630" s="72"/>
    </row>
    <row r="3631" ht="14.25" customHeight="1">
      <c r="A3631" s="78">
        <v>3628.0</v>
      </c>
      <c r="C3631" s="78" t="str">
        <f>VLOOKUP(G3631,[1]Macrodata_CCF!$A$3:$D$55,4,FALSE)</f>
        <v>#ERROR!</v>
      </c>
      <c r="E3631" s="79" t="str">
        <f>VLOOKUP(G3631,[1]Macrodata_CCF!$A$3:$B$55,2,FALSE)</f>
        <v>#ERROR!</v>
      </c>
      <c r="F3631" s="78">
        <v>0.0</v>
      </c>
      <c r="G3631" s="80">
        <v>53.0</v>
      </c>
      <c r="H3631" s="81">
        <v>0.0</v>
      </c>
      <c r="I3631" s="81">
        <v>970000.0</v>
      </c>
      <c r="J3631" s="81">
        <v>19400.0</v>
      </c>
      <c r="K3631" s="81">
        <v>970000.0</v>
      </c>
      <c r="L3631" s="82">
        <v>0.02</v>
      </c>
      <c r="N3631" s="83">
        <f t="shared" si="1"/>
        <v>0.02</v>
      </c>
      <c r="O3631" s="83">
        <f t="shared" si="2"/>
        <v>0.02</v>
      </c>
      <c r="Q3631" s="83">
        <f t="shared" si="3"/>
        <v>1</v>
      </c>
      <c r="R3631" s="83">
        <f t="shared" si="4"/>
        <v>0.02</v>
      </c>
      <c r="S3631" s="83" t="b">
        <f t="shared" si="5"/>
        <v>0</v>
      </c>
      <c r="T3631" s="72"/>
      <c r="U3631" s="72"/>
      <c r="V3631" s="72"/>
      <c r="W3631" s="72"/>
      <c r="X3631" s="72"/>
      <c r="Y3631" s="72"/>
      <c r="Z3631" s="72"/>
      <c r="AA3631" s="72"/>
      <c r="AB3631" s="72"/>
      <c r="AC3631" s="72"/>
      <c r="AD3631" s="72"/>
      <c r="AE3631" s="72"/>
      <c r="AF3631" s="72"/>
      <c r="AG3631" s="72"/>
      <c r="AH3631" s="72"/>
      <c r="AI3631" s="72"/>
      <c r="AJ3631" s="72"/>
      <c r="AK3631" s="72"/>
    </row>
    <row r="3632" ht="14.25" customHeight="1">
      <c r="A3632" s="78">
        <v>3629.0</v>
      </c>
      <c r="C3632" s="78" t="str">
        <f>VLOOKUP(G3632,[1]Macrodata_CCF!$A$3:$D$55,4,FALSE)</f>
        <v>#ERROR!</v>
      </c>
      <c r="E3632" s="79" t="str">
        <f>VLOOKUP(G3632,[1]Macrodata_CCF!$A$3:$B$55,2,FALSE)</f>
        <v>#ERROR!</v>
      </c>
      <c r="F3632" s="78">
        <v>0.0</v>
      </c>
      <c r="G3632" s="80">
        <v>45.0</v>
      </c>
      <c r="H3632" s="81">
        <v>117990.0</v>
      </c>
      <c r="I3632" s="81">
        <v>820000.0</v>
      </c>
      <c r="J3632" s="81">
        <v>223290.0</v>
      </c>
      <c r="K3632" s="81">
        <v>1230000.0</v>
      </c>
      <c r="L3632" s="82">
        <v>0.1499978632783009</v>
      </c>
      <c r="N3632" s="83">
        <f t="shared" si="1"/>
        <v>0.1499978633</v>
      </c>
      <c r="O3632" s="83">
        <f t="shared" si="2"/>
        <v>0.1499978633</v>
      </c>
      <c r="Q3632" s="83">
        <f t="shared" si="3"/>
        <v>0.8561097561</v>
      </c>
      <c r="R3632" s="83">
        <f t="shared" si="4"/>
        <v>0.1499978633</v>
      </c>
      <c r="S3632" s="83" t="b">
        <f t="shared" si="5"/>
        <v>0</v>
      </c>
      <c r="T3632" s="72"/>
      <c r="U3632" s="72"/>
      <c r="V3632" s="72"/>
      <c r="W3632" s="72"/>
      <c r="X3632" s="72"/>
      <c r="Y3632" s="72"/>
      <c r="Z3632" s="72"/>
      <c r="AA3632" s="72"/>
      <c r="AB3632" s="72"/>
      <c r="AC3632" s="72"/>
      <c r="AD3632" s="72"/>
      <c r="AE3632" s="72"/>
      <c r="AF3632" s="72"/>
      <c r="AG3632" s="72"/>
      <c r="AH3632" s="72"/>
      <c r="AI3632" s="72"/>
      <c r="AJ3632" s="72"/>
      <c r="AK3632" s="72"/>
    </row>
    <row r="3633" ht="14.25" customHeight="1">
      <c r="A3633" s="78">
        <v>3630.0</v>
      </c>
      <c r="C3633" s="78" t="str">
        <f>VLOOKUP(G3633,[1]Macrodata_CCF!$A$3:$D$55,4,FALSE)</f>
        <v>#ERROR!</v>
      </c>
      <c r="E3633" s="79" t="str">
        <f>VLOOKUP(G3633,[1]Macrodata_CCF!$A$3:$B$55,2,FALSE)</f>
        <v>#ERROR!</v>
      </c>
      <c r="F3633" s="78">
        <v>0.0</v>
      </c>
      <c r="G3633" s="80">
        <v>42.0</v>
      </c>
      <c r="H3633" s="81">
        <v>7645.0</v>
      </c>
      <c r="I3633" s="81">
        <v>20000.0</v>
      </c>
      <c r="J3633" s="81">
        <v>4310.0</v>
      </c>
      <c r="K3633" s="81">
        <v>20000.0</v>
      </c>
      <c r="L3633" s="82">
        <v>-0.2699312019425334</v>
      </c>
      <c r="N3633" s="83">
        <f t="shared" si="1"/>
        <v>-0.2699312019</v>
      </c>
      <c r="O3633" s="83">
        <f t="shared" si="2"/>
        <v>0</v>
      </c>
      <c r="Q3633" s="83">
        <f t="shared" si="3"/>
        <v>0.61775</v>
      </c>
      <c r="R3633" s="83">
        <f t="shared" si="4"/>
        <v>-0.2699312019</v>
      </c>
      <c r="S3633" s="83" t="b">
        <f t="shared" si="5"/>
        <v>0</v>
      </c>
      <c r="T3633" s="72"/>
      <c r="U3633" s="72"/>
      <c r="V3633" s="72"/>
      <c r="W3633" s="72"/>
      <c r="X3633" s="72"/>
      <c r="Y3633" s="72"/>
      <c r="Z3633" s="72"/>
      <c r="AA3633" s="72"/>
      <c r="AB3633" s="72"/>
      <c r="AC3633" s="72"/>
      <c r="AD3633" s="72"/>
      <c r="AE3633" s="72"/>
      <c r="AF3633" s="72"/>
      <c r="AG3633" s="72"/>
      <c r="AH3633" s="72"/>
      <c r="AI3633" s="72"/>
      <c r="AJ3633" s="72"/>
      <c r="AK3633" s="72"/>
    </row>
    <row r="3634" ht="14.25" customHeight="1">
      <c r="A3634" s="78">
        <v>3631.0</v>
      </c>
      <c r="C3634" s="78" t="str">
        <f>VLOOKUP(G3634,[1]Macrodata_CCF!$A$3:$D$55,4,FALSE)</f>
        <v>#ERROR!</v>
      </c>
      <c r="E3634" s="79" t="str">
        <f>VLOOKUP(G3634,[1]Macrodata_CCF!$A$3:$B$55,2,FALSE)</f>
        <v>#ERROR!</v>
      </c>
      <c r="F3634" s="78">
        <v>0.0</v>
      </c>
      <c r="G3634" s="80">
        <v>20.0</v>
      </c>
      <c r="H3634" s="81">
        <v>179205.0</v>
      </c>
      <c r="I3634" s="81">
        <v>770000.0</v>
      </c>
      <c r="J3634" s="81">
        <v>291455.0</v>
      </c>
      <c r="K3634" s="81">
        <v>770000.0</v>
      </c>
      <c r="L3634" s="82">
        <v>0.189998222733774</v>
      </c>
      <c r="N3634" s="83">
        <f t="shared" si="1"/>
        <v>0.1899982227</v>
      </c>
      <c r="O3634" s="83">
        <f t="shared" si="2"/>
        <v>0.1899982227</v>
      </c>
      <c r="Q3634" s="83">
        <f t="shared" si="3"/>
        <v>0.7672662338</v>
      </c>
      <c r="R3634" s="83">
        <f t="shared" si="4"/>
        <v>0.1899982227</v>
      </c>
      <c r="S3634" s="83" t="b">
        <f t="shared" si="5"/>
        <v>0</v>
      </c>
      <c r="T3634" s="72"/>
      <c r="U3634" s="72"/>
      <c r="V3634" s="72"/>
      <c r="W3634" s="72"/>
      <c r="X3634" s="72"/>
      <c r="Y3634" s="72"/>
      <c r="Z3634" s="72"/>
      <c r="AA3634" s="72"/>
      <c r="AB3634" s="72"/>
      <c r="AC3634" s="72"/>
      <c r="AD3634" s="72"/>
      <c r="AE3634" s="72"/>
      <c r="AF3634" s="72"/>
      <c r="AG3634" s="72"/>
      <c r="AH3634" s="72"/>
      <c r="AI3634" s="72"/>
      <c r="AJ3634" s="72"/>
      <c r="AK3634" s="72"/>
    </row>
    <row r="3635" ht="14.25" customHeight="1">
      <c r="A3635" s="78">
        <v>3632.0</v>
      </c>
      <c r="C3635" s="78" t="str">
        <f>VLOOKUP(G3635,[1]Macrodata_CCF!$A$3:$D$55,4,FALSE)</f>
        <v>#ERROR!</v>
      </c>
      <c r="E3635" s="79" t="str">
        <f>VLOOKUP(G3635,[1]Macrodata_CCF!$A$3:$B$55,2,FALSE)</f>
        <v>#ERROR!</v>
      </c>
      <c r="F3635" s="78">
        <v>0.0</v>
      </c>
      <c r="G3635" s="80">
        <v>41.0</v>
      </c>
      <c r="H3635" s="81">
        <v>0.0</v>
      </c>
      <c r="I3635" s="81">
        <v>740000.0</v>
      </c>
      <c r="J3635" s="81">
        <v>244200.0</v>
      </c>
      <c r="K3635" s="81">
        <v>740000.0</v>
      </c>
      <c r="L3635" s="82">
        <v>0.33</v>
      </c>
      <c r="N3635" s="83">
        <f t="shared" si="1"/>
        <v>0.33</v>
      </c>
      <c r="O3635" s="83">
        <f t="shared" si="2"/>
        <v>0.33</v>
      </c>
      <c r="Q3635" s="83">
        <f t="shared" si="3"/>
        <v>1</v>
      </c>
      <c r="R3635" s="83">
        <f t="shared" si="4"/>
        <v>0.33</v>
      </c>
      <c r="S3635" s="83" t="b">
        <f t="shared" si="5"/>
        <v>0</v>
      </c>
      <c r="T3635" s="72"/>
      <c r="U3635" s="72"/>
      <c r="V3635" s="72"/>
      <c r="W3635" s="72"/>
      <c r="X3635" s="72"/>
      <c r="Y3635" s="72"/>
      <c r="Z3635" s="72"/>
      <c r="AA3635" s="72"/>
      <c r="AB3635" s="72"/>
      <c r="AC3635" s="72"/>
      <c r="AD3635" s="72"/>
      <c r="AE3635" s="72"/>
      <c r="AF3635" s="72"/>
      <c r="AG3635" s="72"/>
      <c r="AH3635" s="72"/>
      <c r="AI3635" s="72"/>
      <c r="AJ3635" s="72"/>
      <c r="AK3635" s="72"/>
    </row>
    <row r="3636" ht="14.25" customHeight="1">
      <c r="A3636" s="78">
        <v>3633.0</v>
      </c>
      <c r="C3636" s="78" t="str">
        <f>VLOOKUP(G3636,[1]Macrodata_CCF!$A$3:$D$55,4,FALSE)</f>
        <v>#ERROR!</v>
      </c>
      <c r="E3636" s="79" t="str">
        <f>VLOOKUP(G3636,[1]Macrodata_CCF!$A$3:$B$55,2,FALSE)</f>
        <v>#ERROR!</v>
      </c>
      <c r="F3636" s="78">
        <v>0.0</v>
      </c>
      <c r="G3636" s="80">
        <v>18.0</v>
      </c>
      <c r="H3636" s="81">
        <v>14650.0</v>
      </c>
      <c r="I3636" s="81">
        <v>50000.0</v>
      </c>
      <c r="J3636" s="81">
        <v>86700.0</v>
      </c>
      <c r="K3636" s="81">
        <v>85000.0</v>
      </c>
      <c r="L3636" s="82">
        <v>2.038189533239038</v>
      </c>
      <c r="N3636" s="83">
        <f t="shared" si="1"/>
        <v>2.038189533</v>
      </c>
      <c r="O3636" s="83">
        <f t="shared" si="2"/>
        <v>1</v>
      </c>
      <c r="Q3636" s="83">
        <f t="shared" si="3"/>
        <v>0.707</v>
      </c>
      <c r="R3636" s="83">
        <f t="shared" si="4"/>
        <v>2.038189533</v>
      </c>
      <c r="S3636" s="83" t="b">
        <f t="shared" si="5"/>
        <v>0</v>
      </c>
      <c r="T3636" s="72"/>
      <c r="U3636" s="72"/>
      <c r="V3636" s="72"/>
      <c r="W3636" s="72"/>
      <c r="X3636" s="72"/>
      <c r="Y3636" s="72"/>
      <c r="Z3636" s="72"/>
      <c r="AA3636" s="72"/>
      <c r="AB3636" s="72"/>
      <c r="AC3636" s="72"/>
      <c r="AD3636" s="72"/>
      <c r="AE3636" s="72"/>
      <c r="AF3636" s="72"/>
      <c r="AG3636" s="72"/>
      <c r="AH3636" s="72"/>
      <c r="AI3636" s="72"/>
      <c r="AJ3636" s="72"/>
      <c r="AK3636" s="72"/>
    </row>
    <row r="3637" ht="14.25" customHeight="1">
      <c r="A3637" s="78">
        <v>3634.0</v>
      </c>
      <c r="C3637" s="78" t="str">
        <f>VLOOKUP(G3637,[1]Macrodata_CCF!$A$3:$D$55,4,FALSE)</f>
        <v>#ERROR!</v>
      </c>
      <c r="E3637" s="79" t="str">
        <f>VLOOKUP(G3637,[1]Macrodata_CCF!$A$3:$B$55,2,FALSE)</f>
        <v>#ERROR!</v>
      </c>
      <c r="F3637" s="78">
        <v>0.0</v>
      </c>
      <c r="G3637" s="80">
        <v>49.0</v>
      </c>
      <c r="H3637" s="81">
        <v>40115.0</v>
      </c>
      <c r="I3637" s="81">
        <v>50000.0</v>
      </c>
      <c r="J3637" s="81">
        <v>40710.0</v>
      </c>
      <c r="K3637" s="81">
        <v>50000.0</v>
      </c>
      <c r="L3637" s="82">
        <v>0.06019221041982802</v>
      </c>
      <c r="N3637" s="83">
        <f t="shared" si="1"/>
        <v>0.06019221042</v>
      </c>
      <c r="O3637" s="83">
        <f t="shared" si="2"/>
        <v>0.06019221042</v>
      </c>
      <c r="Q3637" s="83">
        <f t="shared" si="3"/>
        <v>0.1977</v>
      </c>
      <c r="R3637" s="83">
        <f t="shared" si="4"/>
        <v>0.06019221042</v>
      </c>
      <c r="S3637" s="83" t="b">
        <f t="shared" si="5"/>
        <v>0</v>
      </c>
      <c r="T3637" s="72"/>
      <c r="U3637" s="72"/>
      <c r="V3637" s="72"/>
      <c r="W3637" s="72"/>
      <c r="X3637" s="72"/>
      <c r="Y3637" s="72"/>
      <c r="Z3637" s="72"/>
      <c r="AA3637" s="72"/>
      <c r="AB3637" s="72"/>
      <c r="AC3637" s="72"/>
      <c r="AD3637" s="72"/>
      <c r="AE3637" s="72"/>
      <c r="AF3637" s="72"/>
      <c r="AG3637" s="72"/>
      <c r="AH3637" s="72"/>
      <c r="AI3637" s="72"/>
      <c r="AJ3637" s="72"/>
      <c r="AK3637" s="72"/>
    </row>
    <row r="3638" ht="14.25" customHeight="1">
      <c r="A3638" s="78">
        <v>3635.0</v>
      </c>
      <c r="C3638" s="78" t="str">
        <f>VLOOKUP(G3638,[1]Macrodata_CCF!$A$3:$D$55,4,FALSE)</f>
        <v>#ERROR!</v>
      </c>
      <c r="E3638" s="79" t="str">
        <f>VLOOKUP(G3638,[1]Macrodata_CCF!$A$3:$B$55,2,FALSE)</f>
        <v>#ERROR!</v>
      </c>
      <c r="F3638" s="78">
        <v>0.0</v>
      </c>
      <c r="G3638" s="80">
        <v>27.0</v>
      </c>
      <c r="H3638" s="81">
        <v>7645.0</v>
      </c>
      <c r="I3638" s="81">
        <v>30000.0</v>
      </c>
      <c r="J3638" s="81">
        <v>11670.0</v>
      </c>
      <c r="K3638" s="81">
        <v>30000.0</v>
      </c>
      <c r="L3638" s="82">
        <v>0.1800492059941848</v>
      </c>
      <c r="N3638" s="83">
        <f t="shared" si="1"/>
        <v>0.180049206</v>
      </c>
      <c r="O3638" s="83">
        <f t="shared" si="2"/>
        <v>0.180049206</v>
      </c>
      <c r="Q3638" s="83">
        <f t="shared" si="3"/>
        <v>0.7451666667</v>
      </c>
      <c r="R3638" s="83">
        <f t="shared" si="4"/>
        <v>0.180049206</v>
      </c>
      <c r="S3638" s="83" t="b">
        <f t="shared" si="5"/>
        <v>0</v>
      </c>
      <c r="T3638" s="72"/>
      <c r="U3638" s="72"/>
      <c r="V3638" s="72"/>
      <c r="W3638" s="72"/>
      <c r="X3638" s="72"/>
      <c r="Y3638" s="72"/>
      <c r="Z3638" s="72"/>
      <c r="AA3638" s="72"/>
      <c r="AB3638" s="72"/>
      <c r="AC3638" s="72"/>
      <c r="AD3638" s="72"/>
      <c r="AE3638" s="72"/>
      <c r="AF3638" s="72"/>
      <c r="AG3638" s="72"/>
      <c r="AH3638" s="72"/>
      <c r="AI3638" s="72"/>
      <c r="AJ3638" s="72"/>
      <c r="AK3638" s="72"/>
    </row>
    <row r="3639" ht="14.25" customHeight="1">
      <c r="A3639" s="78">
        <v>3636.0</v>
      </c>
      <c r="C3639" s="78" t="str">
        <f>VLOOKUP(G3639,[1]Macrodata_CCF!$A$3:$D$55,4,FALSE)</f>
        <v>#ERROR!</v>
      </c>
      <c r="E3639" s="79" t="str">
        <f>VLOOKUP(G3639,[1]Macrodata_CCF!$A$3:$B$55,2,FALSE)</f>
        <v>#ERROR!</v>
      </c>
      <c r="F3639" s="78">
        <v>0.0</v>
      </c>
      <c r="G3639" s="80">
        <v>24.0</v>
      </c>
      <c r="H3639" s="81">
        <v>126225.0</v>
      </c>
      <c r="I3639" s="81">
        <v>360000.0</v>
      </c>
      <c r="J3639" s="81">
        <v>165965.0</v>
      </c>
      <c r="K3639" s="81">
        <v>360000.0</v>
      </c>
      <c r="L3639" s="82">
        <v>0.1699925141696075</v>
      </c>
      <c r="N3639" s="83">
        <f t="shared" si="1"/>
        <v>0.1699925142</v>
      </c>
      <c r="O3639" s="83">
        <f t="shared" si="2"/>
        <v>0.1699925142</v>
      </c>
      <c r="Q3639" s="83">
        <f t="shared" si="3"/>
        <v>0.649375</v>
      </c>
      <c r="R3639" s="83">
        <f t="shared" si="4"/>
        <v>0.1699925142</v>
      </c>
      <c r="S3639" s="83" t="b">
        <f t="shared" si="5"/>
        <v>0</v>
      </c>
      <c r="T3639" s="72"/>
      <c r="U3639" s="72"/>
      <c r="V3639" s="72"/>
      <c r="W3639" s="72"/>
      <c r="X3639" s="72"/>
      <c r="Y3639" s="72"/>
      <c r="Z3639" s="72"/>
      <c r="AA3639" s="72"/>
      <c r="AB3639" s="72"/>
      <c r="AC3639" s="72"/>
      <c r="AD3639" s="72"/>
      <c r="AE3639" s="72"/>
      <c r="AF3639" s="72"/>
      <c r="AG3639" s="72"/>
      <c r="AH3639" s="72"/>
      <c r="AI3639" s="72"/>
      <c r="AJ3639" s="72"/>
      <c r="AK3639" s="72"/>
    </row>
    <row r="3640" ht="14.25" customHeight="1">
      <c r="A3640" s="78">
        <v>3637.0</v>
      </c>
      <c r="C3640" s="78" t="str">
        <f>VLOOKUP(G3640,[1]Macrodata_CCF!$A$3:$D$55,4,FALSE)</f>
        <v>#ERROR!</v>
      </c>
      <c r="E3640" s="79" t="str">
        <f>VLOOKUP(G3640,[1]Macrodata_CCF!$A$3:$B$55,2,FALSE)</f>
        <v>#ERROR!</v>
      </c>
      <c r="F3640" s="78">
        <v>0.0</v>
      </c>
      <c r="G3640" s="80">
        <v>13.0</v>
      </c>
      <c r="H3640" s="81">
        <v>657035.0</v>
      </c>
      <c r="I3640" s="81">
        <v>670000.0</v>
      </c>
      <c r="J3640" s="81">
        <v>659500.0</v>
      </c>
      <c r="K3640" s="81">
        <v>670000.0</v>
      </c>
      <c r="L3640" s="82">
        <v>0.1901272657153876</v>
      </c>
      <c r="N3640" s="83">
        <f t="shared" si="1"/>
        <v>0.1901272657</v>
      </c>
      <c r="O3640" s="83">
        <f t="shared" si="2"/>
        <v>0.1901272657</v>
      </c>
      <c r="Q3640" s="83">
        <f t="shared" si="3"/>
        <v>0.01935074627</v>
      </c>
      <c r="R3640" s="83">
        <f t="shared" si="4"/>
        <v>0.003679104478</v>
      </c>
      <c r="S3640" s="83" t="b">
        <f t="shared" si="5"/>
        <v>0</v>
      </c>
      <c r="T3640" s="72"/>
      <c r="U3640" s="72"/>
      <c r="V3640" s="72"/>
      <c r="W3640" s="72"/>
      <c r="X3640" s="72"/>
      <c r="Y3640" s="72"/>
      <c r="Z3640" s="72"/>
      <c r="AA3640" s="72"/>
      <c r="AB3640" s="72"/>
      <c r="AC3640" s="72"/>
      <c r="AD3640" s="72"/>
      <c r="AE3640" s="72"/>
      <c r="AF3640" s="72"/>
      <c r="AG3640" s="72"/>
      <c r="AH3640" s="72"/>
      <c r="AI3640" s="72"/>
      <c r="AJ3640" s="72"/>
      <c r="AK3640" s="72"/>
    </row>
    <row r="3641" ht="14.25" customHeight="1">
      <c r="A3641" s="78">
        <v>3638.0</v>
      </c>
      <c r="C3641" s="78" t="str">
        <f>VLOOKUP(G3641,[1]Macrodata_CCF!$A$3:$D$55,4,FALSE)</f>
        <v>#ERROR!</v>
      </c>
      <c r="E3641" s="79" t="str">
        <f>VLOOKUP(G3641,[1]Macrodata_CCF!$A$3:$B$55,2,FALSE)</f>
        <v>#ERROR!</v>
      </c>
      <c r="F3641" s="78">
        <v>0.0</v>
      </c>
      <c r="G3641" s="80">
        <v>17.0</v>
      </c>
      <c r="H3641" s="81">
        <v>200415.0</v>
      </c>
      <c r="I3641" s="81">
        <v>340000.0</v>
      </c>
      <c r="J3641" s="81">
        <v>221355.0</v>
      </c>
      <c r="K3641" s="81">
        <v>340000.0</v>
      </c>
      <c r="L3641" s="82">
        <v>0.1500161192105169</v>
      </c>
      <c r="N3641" s="83">
        <f t="shared" si="1"/>
        <v>0.1500161192</v>
      </c>
      <c r="O3641" s="83">
        <f t="shared" si="2"/>
        <v>0.1500161192</v>
      </c>
      <c r="Q3641" s="83">
        <f t="shared" si="3"/>
        <v>0.4105441176</v>
      </c>
      <c r="R3641" s="83">
        <f t="shared" si="4"/>
        <v>0.1500161192</v>
      </c>
      <c r="S3641" s="83" t="b">
        <f t="shared" si="5"/>
        <v>0</v>
      </c>
      <c r="T3641" s="72"/>
      <c r="U3641" s="72"/>
      <c r="V3641" s="72"/>
      <c r="W3641" s="72"/>
      <c r="X3641" s="72"/>
      <c r="Y3641" s="72"/>
      <c r="Z3641" s="72"/>
      <c r="AA3641" s="72"/>
      <c r="AB3641" s="72"/>
      <c r="AC3641" s="72"/>
      <c r="AD3641" s="72"/>
      <c r="AE3641" s="72"/>
      <c r="AF3641" s="72"/>
      <c r="AG3641" s="72"/>
      <c r="AH3641" s="72"/>
      <c r="AI3641" s="72"/>
      <c r="AJ3641" s="72"/>
      <c r="AK3641" s="72"/>
    </row>
    <row r="3642" ht="14.25" customHeight="1">
      <c r="A3642" s="78">
        <v>3639.0</v>
      </c>
      <c r="C3642" s="78" t="str">
        <f>VLOOKUP(G3642,[1]Macrodata_CCF!$A$3:$D$55,4,FALSE)</f>
        <v>#ERROR!</v>
      </c>
      <c r="E3642" s="79" t="str">
        <f>VLOOKUP(G3642,[1]Macrodata_CCF!$A$3:$B$55,2,FALSE)</f>
        <v>#ERROR!</v>
      </c>
      <c r="F3642" s="78">
        <v>0.0</v>
      </c>
      <c r="G3642" s="80">
        <v>14.0</v>
      </c>
      <c r="H3642" s="81">
        <v>0.0</v>
      </c>
      <c r="I3642" s="81">
        <v>700000.0</v>
      </c>
      <c r="J3642" s="81">
        <v>105000.0</v>
      </c>
      <c r="K3642" s="81">
        <v>700000.0</v>
      </c>
      <c r="L3642" s="82">
        <v>0.15</v>
      </c>
      <c r="N3642" s="83">
        <f t="shared" si="1"/>
        <v>0.15</v>
      </c>
      <c r="O3642" s="83">
        <f t="shared" si="2"/>
        <v>0.15</v>
      </c>
      <c r="Q3642" s="83">
        <f t="shared" si="3"/>
        <v>1</v>
      </c>
      <c r="R3642" s="83">
        <f t="shared" si="4"/>
        <v>0.15</v>
      </c>
      <c r="S3642" s="83" t="b">
        <f t="shared" si="5"/>
        <v>0</v>
      </c>
      <c r="T3642" s="72"/>
      <c r="U3642" s="72"/>
      <c r="V3642" s="72"/>
      <c r="W3642" s="72"/>
      <c r="X3642" s="72"/>
      <c r="Y3642" s="72"/>
      <c r="Z3642" s="72"/>
      <c r="AA3642" s="72"/>
      <c r="AB3642" s="72"/>
      <c r="AC3642" s="72"/>
      <c r="AD3642" s="72"/>
      <c r="AE3642" s="72"/>
      <c r="AF3642" s="72"/>
      <c r="AG3642" s="72"/>
      <c r="AH3642" s="72"/>
      <c r="AI3642" s="72"/>
      <c r="AJ3642" s="72"/>
      <c r="AK3642" s="72"/>
    </row>
    <row r="3643" ht="14.25" customHeight="1">
      <c r="A3643" s="78">
        <v>3640.0</v>
      </c>
      <c r="C3643" s="78" t="str">
        <f>VLOOKUP(G3643,[1]Macrodata_CCF!$A$3:$D$55,4,FALSE)</f>
        <v>#ERROR!</v>
      </c>
      <c r="E3643" s="79" t="str">
        <f>VLOOKUP(G3643,[1]Macrodata_CCF!$A$3:$B$55,2,FALSE)</f>
        <v>#ERROR!</v>
      </c>
      <c r="F3643" s="78">
        <v>0.0</v>
      </c>
      <c r="G3643" s="80">
        <v>23.0</v>
      </c>
      <c r="H3643" s="81">
        <v>0.0</v>
      </c>
      <c r="I3643" s="81">
        <v>780000.0</v>
      </c>
      <c r="J3643" s="81">
        <v>140400.0</v>
      </c>
      <c r="K3643" s="81">
        <v>1092000.0</v>
      </c>
      <c r="L3643" s="82">
        <v>0.18</v>
      </c>
      <c r="N3643" s="83">
        <f t="shared" si="1"/>
        <v>0.18</v>
      </c>
      <c r="O3643" s="83">
        <f t="shared" si="2"/>
        <v>0.18</v>
      </c>
      <c r="Q3643" s="83">
        <f t="shared" si="3"/>
        <v>1</v>
      </c>
      <c r="R3643" s="83">
        <f t="shared" si="4"/>
        <v>0.18</v>
      </c>
      <c r="S3643" s="83" t="b">
        <f t="shared" si="5"/>
        <v>0</v>
      </c>
      <c r="T3643" s="72"/>
      <c r="U3643" s="72"/>
      <c r="V3643" s="72"/>
      <c r="W3643" s="72"/>
      <c r="X3643" s="72"/>
      <c r="Y3643" s="72"/>
      <c r="Z3643" s="72"/>
      <c r="AA3643" s="72"/>
      <c r="AB3643" s="72"/>
      <c r="AC3643" s="72"/>
      <c r="AD3643" s="72"/>
      <c r="AE3643" s="72"/>
      <c r="AF3643" s="72"/>
      <c r="AG3643" s="72"/>
      <c r="AH3643" s="72"/>
      <c r="AI3643" s="72"/>
      <c r="AJ3643" s="72"/>
      <c r="AK3643" s="72"/>
    </row>
    <row r="3644" ht="14.25" customHeight="1">
      <c r="A3644" s="78">
        <v>3641.0</v>
      </c>
      <c r="C3644" s="78" t="str">
        <f>VLOOKUP(G3644,[1]Macrodata_CCF!$A$3:$D$55,4,FALSE)</f>
        <v>#ERROR!</v>
      </c>
      <c r="E3644" s="79" t="str">
        <f>VLOOKUP(G3644,[1]Macrodata_CCF!$A$3:$B$55,2,FALSE)</f>
        <v>#ERROR!</v>
      </c>
      <c r="F3644" s="78">
        <v>0.0</v>
      </c>
      <c r="G3644" s="80">
        <v>15.0</v>
      </c>
      <c r="H3644" s="81">
        <v>290855.0</v>
      </c>
      <c r="I3644" s="81">
        <v>390000.0</v>
      </c>
      <c r="J3644" s="81">
        <v>309695.0</v>
      </c>
      <c r="K3644" s="81">
        <v>390000.0</v>
      </c>
      <c r="L3644" s="82">
        <v>0.1900247112814565</v>
      </c>
      <c r="N3644" s="83">
        <f t="shared" si="1"/>
        <v>0.1900247113</v>
      </c>
      <c r="O3644" s="83">
        <f t="shared" si="2"/>
        <v>0.1900247113</v>
      </c>
      <c r="Q3644" s="83">
        <f t="shared" si="3"/>
        <v>0.2542179487</v>
      </c>
      <c r="R3644" s="83">
        <f t="shared" si="4"/>
        <v>0.1900247113</v>
      </c>
      <c r="S3644" s="83" t="b">
        <f t="shared" si="5"/>
        <v>0</v>
      </c>
      <c r="T3644" s="72"/>
      <c r="U3644" s="72"/>
      <c r="V3644" s="72"/>
      <c r="W3644" s="72"/>
      <c r="X3644" s="72"/>
      <c r="Y3644" s="72"/>
      <c r="Z3644" s="72"/>
      <c r="AA3644" s="72"/>
      <c r="AB3644" s="72"/>
      <c r="AC3644" s="72"/>
      <c r="AD3644" s="72"/>
      <c r="AE3644" s="72"/>
      <c r="AF3644" s="72"/>
      <c r="AG3644" s="72"/>
      <c r="AH3644" s="72"/>
      <c r="AI3644" s="72"/>
      <c r="AJ3644" s="72"/>
      <c r="AK3644" s="72"/>
    </row>
    <row r="3645" ht="14.25" customHeight="1">
      <c r="A3645" s="78">
        <v>3642.0</v>
      </c>
      <c r="C3645" s="78" t="str">
        <f>VLOOKUP(G3645,[1]Macrodata_CCF!$A$3:$D$55,4,FALSE)</f>
        <v>#ERROR!</v>
      </c>
      <c r="E3645" s="79" t="str">
        <f>VLOOKUP(G3645,[1]Macrodata_CCF!$A$3:$B$55,2,FALSE)</f>
        <v>#ERROR!</v>
      </c>
      <c r="F3645" s="78">
        <v>0.0</v>
      </c>
      <c r="G3645" s="80">
        <v>39.0</v>
      </c>
      <c r="H3645" s="81">
        <v>49050.0</v>
      </c>
      <c r="I3645" s="81">
        <v>270000.0</v>
      </c>
      <c r="J3645" s="81">
        <v>55680.0</v>
      </c>
      <c r="K3645" s="81">
        <v>270000.0</v>
      </c>
      <c r="L3645" s="82">
        <v>0.03000678886625933</v>
      </c>
      <c r="N3645" s="83">
        <f t="shared" si="1"/>
        <v>0.03000678887</v>
      </c>
      <c r="O3645" s="83">
        <f t="shared" si="2"/>
        <v>0.03000678887</v>
      </c>
      <c r="Q3645" s="83">
        <f t="shared" si="3"/>
        <v>0.8183333333</v>
      </c>
      <c r="R3645" s="83">
        <f t="shared" si="4"/>
        <v>0.03000678887</v>
      </c>
      <c r="S3645" s="83" t="b">
        <f t="shared" si="5"/>
        <v>0</v>
      </c>
      <c r="T3645" s="72"/>
      <c r="U3645" s="72"/>
      <c r="V3645" s="72"/>
      <c r="W3645" s="72"/>
      <c r="X3645" s="72"/>
      <c r="Y3645" s="72"/>
      <c r="Z3645" s="72"/>
      <c r="AA3645" s="72"/>
      <c r="AB3645" s="72"/>
      <c r="AC3645" s="72"/>
      <c r="AD3645" s="72"/>
      <c r="AE3645" s="72"/>
      <c r="AF3645" s="72"/>
      <c r="AG3645" s="72"/>
      <c r="AH3645" s="72"/>
      <c r="AI3645" s="72"/>
      <c r="AJ3645" s="72"/>
      <c r="AK3645" s="72"/>
    </row>
    <row r="3646" ht="14.25" customHeight="1">
      <c r="A3646" s="78">
        <v>3643.0</v>
      </c>
      <c r="C3646" s="78" t="str">
        <f>VLOOKUP(G3646,[1]Macrodata_CCF!$A$3:$D$55,4,FALSE)</f>
        <v>#ERROR!</v>
      </c>
      <c r="E3646" s="79" t="str">
        <f>VLOOKUP(G3646,[1]Macrodata_CCF!$A$3:$B$55,2,FALSE)</f>
        <v>#ERROR!</v>
      </c>
      <c r="F3646" s="78">
        <v>0.0</v>
      </c>
      <c r="G3646" s="80">
        <v>27.0</v>
      </c>
      <c r="H3646" s="81">
        <v>7290.0</v>
      </c>
      <c r="I3646" s="81">
        <v>140000.0</v>
      </c>
      <c r="J3646" s="81">
        <v>32505.0</v>
      </c>
      <c r="K3646" s="81">
        <v>140000.0</v>
      </c>
      <c r="L3646" s="82">
        <v>0.1900007535227187</v>
      </c>
      <c r="N3646" s="83">
        <f t="shared" si="1"/>
        <v>0.1900007535</v>
      </c>
      <c r="O3646" s="83">
        <f t="shared" si="2"/>
        <v>0.1900007535</v>
      </c>
      <c r="Q3646" s="83">
        <f t="shared" si="3"/>
        <v>0.9479285714</v>
      </c>
      <c r="R3646" s="83">
        <f t="shared" si="4"/>
        <v>0.1900007535</v>
      </c>
      <c r="S3646" s="83" t="b">
        <f t="shared" si="5"/>
        <v>0</v>
      </c>
      <c r="T3646" s="72"/>
      <c r="U3646" s="72"/>
      <c r="V3646" s="72"/>
      <c r="W3646" s="72"/>
      <c r="X3646" s="72"/>
      <c r="Y3646" s="72"/>
      <c r="Z3646" s="72"/>
      <c r="AA3646" s="72"/>
      <c r="AB3646" s="72"/>
      <c r="AC3646" s="72"/>
      <c r="AD3646" s="72"/>
      <c r="AE3646" s="72"/>
      <c r="AF3646" s="72"/>
      <c r="AG3646" s="72"/>
      <c r="AH3646" s="72"/>
      <c r="AI3646" s="72"/>
      <c r="AJ3646" s="72"/>
      <c r="AK3646" s="72"/>
    </row>
    <row r="3647" ht="14.25" customHeight="1">
      <c r="A3647" s="78">
        <v>3644.0</v>
      </c>
      <c r="C3647" s="78" t="str">
        <f>VLOOKUP(G3647,[1]Macrodata_CCF!$A$3:$D$55,4,FALSE)</f>
        <v>#ERROR!</v>
      </c>
      <c r="E3647" s="79" t="str">
        <f>VLOOKUP(G3647,[1]Macrodata_CCF!$A$3:$B$55,2,FALSE)</f>
        <v>#ERROR!</v>
      </c>
      <c r="F3647" s="78">
        <v>0.0</v>
      </c>
      <c r="G3647" s="80">
        <v>18.0</v>
      </c>
      <c r="H3647" s="81">
        <v>0.0</v>
      </c>
      <c r="I3647" s="81">
        <v>300000.0</v>
      </c>
      <c r="J3647" s="81">
        <v>45000.0</v>
      </c>
      <c r="K3647" s="81">
        <v>300000.0</v>
      </c>
      <c r="L3647" s="82">
        <v>0.15</v>
      </c>
      <c r="N3647" s="83">
        <f t="shared" si="1"/>
        <v>0.15</v>
      </c>
      <c r="O3647" s="83">
        <f t="shared" si="2"/>
        <v>0.15</v>
      </c>
      <c r="Q3647" s="83">
        <f t="shared" si="3"/>
        <v>1</v>
      </c>
      <c r="R3647" s="83">
        <f t="shared" si="4"/>
        <v>0.15</v>
      </c>
      <c r="S3647" s="83" t="b">
        <f t="shared" si="5"/>
        <v>0</v>
      </c>
      <c r="T3647" s="72"/>
      <c r="U3647" s="72"/>
      <c r="V3647" s="72"/>
      <c r="W3647" s="72"/>
      <c r="X3647" s="72"/>
      <c r="Y3647" s="72"/>
      <c r="Z3647" s="72"/>
      <c r="AA3647" s="72"/>
      <c r="AB3647" s="72"/>
      <c r="AC3647" s="72"/>
      <c r="AD3647" s="72"/>
      <c r="AE3647" s="72"/>
      <c r="AF3647" s="72"/>
      <c r="AG3647" s="72"/>
      <c r="AH3647" s="72"/>
      <c r="AI3647" s="72"/>
      <c r="AJ3647" s="72"/>
      <c r="AK3647" s="72"/>
    </row>
    <row r="3648" ht="14.25" customHeight="1">
      <c r="A3648" s="78">
        <v>3645.0</v>
      </c>
      <c r="C3648" s="78" t="str">
        <f>VLOOKUP(G3648,[1]Macrodata_CCF!$A$3:$D$55,4,FALSE)</f>
        <v>#ERROR!</v>
      </c>
      <c r="E3648" s="79" t="str">
        <f>VLOOKUP(G3648,[1]Macrodata_CCF!$A$3:$B$55,2,FALSE)</f>
        <v>#ERROR!</v>
      </c>
      <c r="F3648" s="78">
        <v>0.0</v>
      </c>
      <c r="G3648" s="80">
        <v>14.0</v>
      </c>
      <c r="H3648" s="81">
        <v>46575.0</v>
      </c>
      <c r="I3648" s="81">
        <v>1000000.0</v>
      </c>
      <c r="J3648" s="81">
        <v>227725.0</v>
      </c>
      <c r="K3648" s="81">
        <v>1000000.0</v>
      </c>
      <c r="L3648" s="82">
        <v>0.1899992133623515</v>
      </c>
      <c r="N3648" s="83">
        <f t="shared" si="1"/>
        <v>0.1899992134</v>
      </c>
      <c r="O3648" s="83">
        <f t="shared" si="2"/>
        <v>0.1899992134</v>
      </c>
      <c r="Q3648" s="83">
        <f t="shared" si="3"/>
        <v>0.953425</v>
      </c>
      <c r="R3648" s="83">
        <f t="shared" si="4"/>
        <v>0.1899992134</v>
      </c>
      <c r="S3648" s="83" t="b">
        <f t="shared" si="5"/>
        <v>0</v>
      </c>
      <c r="T3648" s="72"/>
      <c r="U3648" s="72"/>
      <c r="V3648" s="72"/>
      <c r="W3648" s="72"/>
      <c r="X3648" s="72"/>
      <c r="Y3648" s="72"/>
      <c r="Z3648" s="72"/>
      <c r="AA3648" s="72"/>
      <c r="AB3648" s="72"/>
      <c r="AC3648" s="72"/>
      <c r="AD3648" s="72"/>
      <c r="AE3648" s="72"/>
      <c r="AF3648" s="72"/>
      <c r="AG3648" s="72"/>
      <c r="AH3648" s="72"/>
      <c r="AI3648" s="72"/>
      <c r="AJ3648" s="72"/>
      <c r="AK3648" s="72"/>
    </row>
    <row r="3649" ht="14.25" customHeight="1">
      <c r="A3649" s="78">
        <v>3646.0</v>
      </c>
      <c r="C3649" s="78" t="str">
        <f>VLOOKUP(G3649,[1]Macrodata_CCF!$A$3:$D$55,4,FALSE)</f>
        <v>#ERROR!</v>
      </c>
      <c r="E3649" s="79" t="str">
        <f>VLOOKUP(G3649,[1]Macrodata_CCF!$A$3:$B$55,2,FALSE)</f>
        <v>#ERROR!</v>
      </c>
      <c r="F3649" s="78">
        <v>0.0</v>
      </c>
      <c r="G3649" s="80">
        <v>18.0</v>
      </c>
      <c r="H3649" s="81">
        <v>566595.0</v>
      </c>
      <c r="I3649" s="81">
        <v>630000.0</v>
      </c>
      <c r="J3649" s="81">
        <v>578010.0</v>
      </c>
      <c r="K3649" s="81">
        <v>882000.0</v>
      </c>
      <c r="L3649" s="82">
        <v>0.180033120416371</v>
      </c>
      <c r="N3649" s="83">
        <f t="shared" si="1"/>
        <v>0.1800331204</v>
      </c>
      <c r="O3649" s="83">
        <f t="shared" si="2"/>
        <v>0.1800331204</v>
      </c>
      <c r="Q3649" s="83">
        <f t="shared" si="3"/>
        <v>0.1006428571</v>
      </c>
      <c r="R3649" s="83">
        <f t="shared" si="4"/>
        <v>0.1800331204</v>
      </c>
      <c r="S3649" s="83" t="b">
        <f t="shared" si="5"/>
        <v>0</v>
      </c>
      <c r="T3649" s="72"/>
      <c r="U3649" s="72"/>
      <c r="V3649" s="72"/>
      <c r="W3649" s="72"/>
      <c r="X3649" s="72"/>
      <c r="Y3649" s="72"/>
      <c r="Z3649" s="72"/>
      <c r="AA3649" s="72"/>
      <c r="AB3649" s="72"/>
      <c r="AC3649" s="72"/>
      <c r="AD3649" s="72"/>
      <c r="AE3649" s="72"/>
      <c r="AF3649" s="72"/>
      <c r="AG3649" s="72"/>
      <c r="AH3649" s="72"/>
      <c r="AI3649" s="72"/>
      <c r="AJ3649" s="72"/>
      <c r="AK3649" s="72"/>
    </row>
    <row r="3650" ht="14.25" customHeight="1">
      <c r="A3650" s="78">
        <v>3647.0</v>
      </c>
      <c r="C3650" s="78" t="str">
        <f>VLOOKUP(G3650,[1]Macrodata_CCF!$A$3:$D$55,4,FALSE)</f>
        <v>#ERROR!</v>
      </c>
      <c r="E3650" s="79" t="str">
        <f>VLOOKUP(G3650,[1]Macrodata_CCF!$A$3:$B$55,2,FALSE)</f>
        <v>#ERROR!</v>
      </c>
      <c r="F3650" s="78">
        <v>0.0</v>
      </c>
      <c r="G3650" s="80">
        <v>7.0</v>
      </c>
      <c r="H3650" s="81">
        <v>836160.0</v>
      </c>
      <c r="I3650" s="81">
        <v>840000.0</v>
      </c>
      <c r="J3650" s="81">
        <v>834430.0</v>
      </c>
      <c r="K3650" s="81">
        <v>1176000.0</v>
      </c>
      <c r="L3650" s="82">
        <v>-0.4505208333333333</v>
      </c>
      <c r="N3650" s="83">
        <f t="shared" si="1"/>
        <v>-0.4505208333</v>
      </c>
      <c r="O3650" s="83">
        <f t="shared" si="2"/>
        <v>0</v>
      </c>
      <c r="Q3650" s="83">
        <f t="shared" si="3"/>
        <v>0.004571428571</v>
      </c>
      <c r="R3650" s="83">
        <f t="shared" si="4"/>
        <v>-0.00205952381</v>
      </c>
      <c r="S3650" s="83" t="b">
        <f t="shared" si="5"/>
        <v>0</v>
      </c>
      <c r="T3650" s="72"/>
      <c r="U3650" s="72"/>
      <c r="V3650" s="72"/>
      <c r="W3650" s="72"/>
      <c r="X3650" s="72"/>
      <c r="Y3650" s="72"/>
      <c r="Z3650" s="72"/>
      <c r="AA3650" s="72"/>
      <c r="AB3650" s="72"/>
      <c r="AC3650" s="72"/>
      <c r="AD3650" s="72"/>
      <c r="AE3650" s="72"/>
      <c r="AF3650" s="72"/>
      <c r="AG3650" s="72"/>
      <c r="AH3650" s="72"/>
      <c r="AI3650" s="72"/>
      <c r="AJ3650" s="72"/>
      <c r="AK3650" s="72"/>
    </row>
    <row r="3651" ht="14.25" customHeight="1">
      <c r="A3651" s="78">
        <v>3648.0</v>
      </c>
      <c r="C3651" s="78" t="str">
        <f>VLOOKUP(G3651,[1]Macrodata_CCF!$A$3:$D$55,4,FALSE)</f>
        <v>#ERROR!</v>
      </c>
      <c r="E3651" s="79" t="str">
        <f>VLOOKUP(G3651,[1]Macrodata_CCF!$A$3:$B$55,2,FALSE)</f>
        <v>#ERROR!</v>
      </c>
      <c r="F3651" s="78">
        <v>0.0</v>
      </c>
      <c r="G3651" s="80">
        <v>3.0</v>
      </c>
      <c r="H3651" s="81">
        <v>148185.0</v>
      </c>
      <c r="I3651" s="81">
        <v>550000.0</v>
      </c>
      <c r="J3651" s="81">
        <v>284800.0</v>
      </c>
      <c r="K3651" s="81">
        <v>550000.0</v>
      </c>
      <c r="L3651" s="82">
        <v>0.3399947737142715</v>
      </c>
      <c r="N3651" s="83">
        <f t="shared" si="1"/>
        <v>0.3399947737</v>
      </c>
      <c r="O3651" s="83">
        <f t="shared" si="2"/>
        <v>0.3399947737</v>
      </c>
      <c r="Q3651" s="83">
        <f t="shared" si="3"/>
        <v>0.7305727273</v>
      </c>
      <c r="R3651" s="83">
        <f t="shared" si="4"/>
        <v>0.3399947737</v>
      </c>
      <c r="S3651" s="83" t="b">
        <f t="shared" si="5"/>
        <v>0</v>
      </c>
      <c r="T3651" s="72"/>
      <c r="U3651" s="72"/>
      <c r="V3651" s="72"/>
      <c r="W3651" s="72"/>
      <c r="X3651" s="72"/>
      <c r="Y3651" s="72"/>
      <c r="Z3651" s="72"/>
      <c r="AA3651" s="72"/>
      <c r="AB3651" s="72"/>
      <c r="AC3651" s="72"/>
      <c r="AD3651" s="72"/>
      <c r="AE3651" s="72"/>
      <c r="AF3651" s="72"/>
      <c r="AG3651" s="72"/>
      <c r="AH3651" s="72"/>
      <c r="AI3651" s="72"/>
      <c r="AJ3651" s="72"/>
      <c r="AK3651" s="72"/>
    </row>
    <row r="3652" ht="14.25" customHeight="1">
      <c r="A3652" s="78">
        <v>3649.0</v>
      </c>
      <c r="C3652" s="78" t="str">
        <f>VLOOKUP(G3652,[1]Macrodata_CCF!$A$3:$D$55,4,FALSE)</f>
        <v>#ERROR!</v>
      </c>
      <c r="E3652" s="79" t="str">
        <f>VLOOKUP(G3652,[1]Macrodata_CCF!$A$3:$B$55,2,FALSE)</f>
        <v>#ERROR!</v>
      </c>
      <c r="F3652" s="78">
        <v>0.0</v>
      </c>
      <c r="G3652" s="80">
        <v>41.0</v>
      </c>
      <c r="H3652" s="81">
        <v>20020.0</v>
      </c>
      <c r="I3652" s="81">
        <v>180000.0</v>
      </c>
      <c r="J3652" s="81">
        <v>55215.0</v>
      </c>
      <c r="K3652" s="81">
        <v>180000.0</v>
      </c>
      <c r="L3652" s="82">
        <v>0.2199962495311914</v>
      </c>
      <c r="N3652" s="83">
        <f t="shared" si="1"/>
        <v>0.2199962495</v>
      </c>
      <c r="O3652" s="83">
        <f t="shared" si="2"/>
        <v>0.2199962495</v>
      </c>
      <c r="Q3652" s="83">
        <f t="shared" si="3"/>
        <v>0.8887777778</v>
      </c>
      <c r="R3652" s="83">
        <f t="shared" si="4"/>
        <v>0.2199962495</v>
      </c>
      <c r="S3652" s="83" t="b">
        <f t="shared" si="5"/>
        <v>0</v>
      </c>
      <c r="T3652" s="72"/>
      <c r="U3652" s="72"/>
      <c r="V3652" s="72"/>
      <c r="W3652" s="72"/>
      <c r="X3652" s="72"/>
      <c r="Y3652" s="72"/>
      <c r="Z3652" s="72"/>
      <c r="AA3652" s="72"/>
      <c r="AB3652" s="72"/>
      <c r="AC3652" s="72"/>
      <c r="AD3652" s="72"/>
      <c r="AE3652" s="72"/>
      <c r="AF3652" s="72"/>
      <c r="AG3652" s="72"/>
      <c r="AH3652" s="72"/>
      <c r="AI3652" s="72"/>
      <c r="AJ3652" s="72"/>
      <c r="AK3652" s="72"/>
    </row>
    <row r="3653" ht="14.25" customHeight="1">
      <c r="A3653" s="78">
        <v>3650.0</v>
      </c>
      <c r="C3653" s="78" t="str">
        <f>VLOOKUP(G3653,[1]Macrodata_CCF!$A$3:$D$55,4,FALSE)</f>
        <v>#ERROR!</v>
      </c>
      <c r="E3653" s="79" t="str">
        <f>VLOOKUP(G3653,[1]Macrodata_CCF!$A$3:$B$55,2,FALSE)</f>
        <v>#ERROR!</v>
      </c>
      <c r="F3653" s="78">
        <v>1.0</v>
      </c>
      <c r="G3653" s="80">
        <v>46.0</v>
      </c>
      <c r="H3653" s="81">
        <v>0.0</v>
      </c>
      <c r="I3653" s="81">
        <v>270000.0</v>
      </c>
      <c r="J3653" s="81">
        <v>135000.0</v>
      </c>
      <c r="K3653" s="81">
        <v>432000.0</v>
      </c>
      <c r="L3653" s="82">
        <v>0.5</v>
      </c>
      <c r="N3653" s="83">
        <f t="shared" si="1"/>
        <v>0.5</v>
      </c>
      <c r="O3653" s="83">
        <f t="shared" si="2"/>
        <v>0.5</v>
      </c>
      <c r="Q3653" s="83">
        <f t="shared" si="3"/>
        <v>1</v>
      </c>
      <c r="R3653" s="83">
        <f t="shared" si="4"/>
        <v>0.5</v>
      </c>
      <c r="S3653" s="83" t="b">
        <f t="shared" si="5"/>
        <v>0</v>
      </c>
      <c r="T3653" s="72"/>
      <c r="U3653" s="72"/>
      <c r="V3653" s="72"/>
      <c r="W3653" s="72"/>
      <c r="X3653" s="72"/>
      <c r="Y3653" s="72"/>
      <c r="Z3653" s="72"/>
      <c r="AA3653" s="72"/>
      <c r="AB3653" s="72"/>
      <c r="AC3653" s="72"/>
      <c r="AD3653" s="72"/>
      <c r="AE3653" s="72"/>
      <c r="AF3653" s="72"/>
      <c r="AG3653" s="72"/>
      <c r="AH3653" s="72"/>
      <c r="AI3653" s="72"/>
      <c r="AJ3653" s="72"/>
      <c r="AK3653" s="72"/>
    </row>
    <row r="3654" ht="14.25" customHeight="1">
      <c r="A3654" s="78">
        <v>3651.0</v>
      </c>
      <c r="C3654" s="78" t="str">
        <f>VLOOKUP(G3654,[1]Macrodata_CCF!$A$3:$D$55,4,FALSE)</f>
        <v>#ERROR!</v>
      </c>
      <c r="E3654" s="79" t="str">
        <f>VLOOKUP(G3654,[1]Macrodata_CCF!$A$3:$B$55,2,FALSE)</f>
        <v>#ERROR!</v>
      </c>
      <c r="F3654" s="78">
        <v>0.0</v>
      </c>
      <c r="G3654" s="80">
        <v>6.0</v>
      </c>
      <c r="H3654" s="81">
        <v>182655.0</v>
      </c>
      <c r="I3654" s="81">
        <v>490000.0</v>
      </c>
      <c r="J3654" s="81">
        <v>173435.0</v>
      </c>
      <c r="K3654" s="81">
        <v>490000.0</v>
      </c>
      <c r="L3654" s="82">
        <v>-0.02999886121459597</v>
      </c>
      <c r="N3654" s="83">
        <f t="shared" si="1"/>
        <v>-0.02999886121</v>
      </c>
      <c r="O3654" s="83">
        <f t="shared" si="2"/>
        <v>0</v>
      </c>
      <c r="Q3654" s="83">
        <f t="shared" si="3"/>
        <v>0.6272346939</v>
      </c>
      <c r="R3654" s="83">
        <f t="shared" si="4"/>
        <v>-0.02999886121</v>
      </c>
      <c r="S3654" s="83" t="b">
        <f t="shared" si="5"/>
        <v>0</v>
      </c>
      <c r="T3654" s="72"/>
      <c r="U3654" s="72"/>
      <c r="V3654" s="72"/>
      <c r="W3654" s="72"/>
      <c r="X3654" s="72"/>
      <c r="Y3654" s="72"/>
      <c r="Z3654" s="72"/>
      <c r="AA3654" s="72"/>
      <c r="AB3654" s="72"/>
      <c r="AC3654" s="72"/>
      <c r="AD3654" s="72"/>
      <c r="AE3654" s="72"/>
      <c r="AF3654" s="72"/>
      <c r="AG3654" s="72"/>
      <c r="AH3654" s="72"/>
      <c r="AI3654" s="72"/>
      <c r="AJ3654" s="72"/>
      <c r="AK3654" s="72"/>
    </row>
    <row r="3655" ht="14.25" customHeight="1">
      <c r="A3655" s="78">
        <v>3652.0</v>
      </c>
      <c r="C3655" s="78" t="str">
        <f>VLOOKUP(G3655,[1]Macrodata_CCF!$A$3:$D$55,4,FALSE)</f>
        <v>#ERROR!</v>
      </c>
      <c r="E3655" s="79" t="str">
        <f>VLOOKUP(G3655,[1]Macrodata_CCF!$A$3:$B$55,2,FALSE)</f>
        <v>#ERROR!</v>
      </c>
      <c r="F3655" s="78">
        <v>0.0</v>
      </c>
      <c r="G3655" s="80">
        <v>12.0</v>
      </c>
      <c r="H3655" s="81">
        <v>431550.0</v>
      </c>
      <c r="I3655" s="81">
        <v>760000.0</v>
      </c>
      <c r="J3655" s="81">
        <v>530085.0</v>
      </c>
      <c r="K3655" s="81">
        <v>760000.0</v>
      </c>
      <c r="L3655" s="82">
        <v>0.3</v>
      </c>
      <c r="N3655" s="83">
        <f t="shared" si="1"/>
        <v>0.3</v>
      </c>
      <c r="O3655" s="83">
        <f t="shared" si="2"/>
        <v>0.3</v>
      </c>
      <c r="Q3655" s="83">
        <f t="shared" si="3"/>
        <v>0.4321710526</v>
      </c>
      <c r="R3655" s="83">
        <f t="shared" si="4"/>
        <v>0.3</v>
      </c>
      <c r="S3655" s="83" t="b">
        <f t="shared" si="5"/>
        <v>0</v>
      </c>
      <c r="T3655" s="72"/>
      <c r="U3655" s="72"/>
      <c r="V3655" s="72"/>
      <c r="W3655" s="72"/>
      <c r="X3655" s="72"/>
      <c r="Y3655" s="72"/>
      <c r="Z3655" s="72"/>
      <c r="AA3655" s="72"/>
      <c r="AB3655" s="72"/>
      <c r="AC3655" s="72"/>
      <c r="AD3655" s="72"/>
      <c r="AE3655" s="72"/>
      <c r="AF3655" s="72"/>
      <c r="AG3655" s="72"/>
      <c r="AH3655" s="72"/>
      <c r="AI3655" s="72"/>
      <c r="AJ3655" s="72"/>
      <c r="AK3655" s="72"/>
    </row>
    <row r="3656" ht="14.25" customHeight="1">
      <c r="A3656" s="78">
        <v>3653.0</v>
      </c>
      <c r="C3656" s="78" t="str">
        <f>VLOOKUP(G3656,[1]Macrodata_CCF!$A$3:$D$55,4,FALSE)</f>
        <v>#ERROR!</v>
      </c>
      <c r="E3656" s="79" t="str">
        <f>VLOOKUP(G3656,[1]Macrodata_CCF!$A$3:$B$55,2,FALSE)</f>
        <v>#ERROR!</v>
      </c>
      <c r="F3656" s="78">
        <v>0.0</v>
      </c>
      <c r="G3656" s="80">
        <v>48.0</v>
      </c>
      <c r="H3656" s="81">
        <v>563125.0</v>
      </c>
      <c r="I3656" s="81">
        <v>740000.0</v>
      </c>
      <c r="J3656" s="81">
        <v>596730.0</v>
      </c>
      <c r="K3656" s="81">
        <v>740000.0</v>
      </c>
      <c r="L3656" s="82">
        <v>0.1899929328621908</v>
      </c>
      <c r="N3656" s="83">
        <f t="shared" si="1"/>
        <v>0.1899929329</v>
      </c>
      <c r="O3656" s="83">
        <f t="shared" si="2"/>
        <v>0.1899929329</v>
      </c>
      <c r="Q3656" s="83">
        <f t="shared" si="3"/>
        <v>0.2390202703</v>
      </c>
      <c r="R3656" s="83">
        <f t="shared" si="4"/>
        <v>0.1899929329</v>
      </c>
      <c r="S3656" s="83" t="b">
        <f t="shared" si="5"/>
        <v>0</v>
      </c>
      <c r="T3656" s="72"/>
      <c r="U3656" s="72"/>
      <c r="V3656" s="72"/>
      <c r="W3656" s="72"/>
      <c r="X3656" s="72"/>
      <c r="Y3656" s="72"/>
      <c r="Z3656" s="72"/>
      <c r="AA3656" s="72"/>
      <c r="AB3656" s="72"/>
      <c r="AC3656" s="72"/>
      <c r="AD3656" s="72"/>
      <c r="AE3656" s="72"/>
      <c r="AF3656" s="72"/>
      <c r="AG3656" s="72"/>
      <c r="AH3656" s="72"/>
      <c r="AI3656" s="72"/>
      <c r="AJ3656" s="72"/>
      <c r="AK3656" s="72"/>
    </row>
    <row r="3657" ht="14.25" customHeight="1">
      <c r="A3657" s="78">
        <v>3654.0</v>
      </c>
      <c r="C3657" s="78" t="str">
        <f>VLOOKUP(G3657,[1]Macrodata_CCF!$A$3:$D$55,4,FALSE)</f>
        <v>#ERROR!</v>
      </c>
      <c r="E3657" s="79" t="str">
        <f>VLOOKUP(G3657,[1]Macrodata_CCF!$A$3:$B$55,2,FALSE)</f>
        <v>#ERROR!</v>
      </c>
      <c r="F3657" s="78">
        <v>0.0</v>
      </c>
      <c r="G3657" s="80">
        <v>7.0</v>
      </c>
      <c r="H3657" s="81">
        <v>259805.0</v>
      </c>
      <c r="I3657" s="81">
        <v>440000.0</v>
      </c>
      <c r="J3657" s="81">
        <v>308460.0</v>
      </c>
      <c r="K3657" s="81">
        <v>440000.0</v>
      </c>
      <c r="L3657" s="82">
        <v>0.2700130414273426</v>
      </c>
      <c r="N3657" s="83">
        <f t="shared" si="1"/>
        <v>0.2700130414</v>
      </c>
      <c r="O3657" s="83">
        <f t="shared" si="2"/>
        <v>0.2700130414</v>
      </c>
      <c r="Q3657" s="83">
        <f t="shared" si="3"/>
        <v>0.4095340909</v>
      </c>
      <c r="R3657" s="83">
        <f t="shared" si="4"/>
        <v>0.2700130414</v>
      </c>
      <c r="S3657" s="83" t="b">
        <f t="shared" si="5"/>
        <v>0</v>
      </c>
      <c r="T3657" s="72"/>
      <c r="U3657" s="72"/>
      <c r="V3657" s="72"/>
      <c r="W3657" s="72"/>
      <c r="X3657" s="72"/>
      <c r="Y3657" s="72"/>
      <c r="Z3657" s="72"/>
      <c r="AA3657" s="72"/>
      <c r="AB3657" s="72"/>
      <c r="AC3657" s="72"/>
      <c r="AD3657" s="72"/>
      <c r="AE3657" s="72"/>
      <c r="AF3657" s="72"/>
      <c r="AG3657" s="72"/>
      <c r="AH3657" s="72"/>
      <c r="AI3657" s="72"/>
      <c r="AJ3657" s="72"/>
      <c r="AK3657" s="72"/>
    </row>
    <row r="3658" ht="14.25" customHeight="1">
      <c r="A3658" s="78">
        <v>3655.0</v>
      </c>
      <c r="C3658" s="78" t="str">
        <f>VLOOKUP(G3658,[1]Macrodata_CCF!$A$3:$D$55,4,FALSE)</f>
        <v>#ERROR!</v>
      </c>
      <c r="E3658" s="79" t="str">
        <f>VLOOKUP(G3658,[1]Macrodata_CCF!$A$3:$B$55,2,FALSE)</f>
        <v>#ERROR!</v>
      </c>
      <c r="F3658" s="78">
        <v>0.0</v>
      </c>
      <c r="G3658" s="80">
        <v>39.0</v>
      </c>
      <c r="H3658" s="81">
        <v>275915.0</v>
      </c>
      <c r="I3658" s="81">
        <v>960000.0</v>
      </c>
      <c r="J3658" s="81">
        <v>330640.0</v>
      </c>
      <c r="K3658" s="81">
        <v>1728000.0</v>
      </c>
      <c r="L3658" s="82">
        <v>0.0799973687480357</v>
      </c>
      <c r="N3658" s="83">
        <f t="shared" si="1"/>
        <v>0.07999736875</v>
      </c>
      <c r="O3658" s="83">
        <f t="shared" si="2"/>
        <v>0.07999736875</v>
      </c>
      <c r="Q3658" s="83">
        <f t="shared" si="3"/>
        <v>0.7125885417</v>
      </c>
      <c r="R3658" s="83">
        <f t="shared" si="4"/>
        <v>0.07999736875</v>
      </c>
      <c r="S3658" s="83" t="b">
        <f t="shared" si="5"/>
        <v>0</v>
      </c>
      <c r="T3658" s="72"/>
      <c r="U3658" s="72"/>
      <c r="V3658" s="72"/>
      <c r="W3658" s="72"/>
      <c r="X3658" s="72"/>
      <c r="Y3658" s="72"/>
      <c r="Z3658" s="72"/>
      <c r="AA3658" s="72"/>
      <c r="AB3658" s="72"/>
      <c r="AC3658" s="72"/>
      <c r="AD3658" s="72"/>
      <c r="AE3658" s="72"/>
      <c r="AF3658" s="72"/>
      <c r="AG3658" s="72"/>
      <c r="AH3658" s="72"/>
      <c r="AI3658" s="72"/>
      <c r="AJ3658" s="72"/>
      <c r="AK3658" s="72"/>
    </row>
    <row r="3659" ht="14.25" customHeight="1">
      <c r="A3659" s="78">
        <v>3656.0</v>
      </c>
      <c r="C3659" s="78" t="str">
        <f>VLOOKUP(G3659,[1]Macrodata_CCF!$A$3:$D$55,4,FALSE)</f>
        <v>#ERROR!</v>
      </c>
      <c r="E3659" s="79" t="str">
        <f>VLOOKUP(G3659,[1]Macrodata_CCF!$A$3:$B$55,2,FALSE)</f>
        <v>#ERROR!</v>
      </c>
      <c r="F3659" s="78">
        <v>0.0</v>
      </c>
      <c r="G3659" s="80">
        <v>36.0</v>
      </c>
      <c r="H3659" s="81">
        <v>58860.0</v>
      </c>
      <c r="I3659" s="81">
        <v>510000.0</v>
      </c>
      <c r="J3659" s="81">
        <v>122020.0</v>
      </c>
      <c r="K3659" s="81">
        <v>510000.0</v>
      </c>
      <c r="L3659" s="82">
        <v>0.1400008866427273</v>
      </c>
      <c r="N3659" s="83">
        <f t="shared" si="1"/>
        <v>0.1400008866</v>
      </c>
      <c r="O3659" s="83">
        <f t="shared" si="2"/>
        <v>0.1400008866</v>
      </c>
      <c r="Q3659" s="83">
        <f t="shared" si="3"/>
        <v>0.8845882353</v>
      </c>
      <c r="R3659" s="83">
        <f t="shared" si="4"/>
        <v>0.1400008866</v>
      </c>
      <c r="S3659" s="83" t="b">
        <f t="shared" si="5"/>
        <v>0</v>
      </c>
      <c r="T3659" s="72"/>
      <c r="U3659" s="72"/>
      <c r="V3659" s="72"/>
      <c r="W3659" s="72"/>
      <c r="X3659" s="72"/>
      <c r="Y3659" s="72"/>
      <c r="Z3659" s="72"/>
      <c r="AA3659" s="72"/>
      <c r="AB3659" s="72"/>
      <c r="AC3659" s="72"/>
      <c r="AD3659" s="72"/>
      <c r="AE3659" s="72"/>
      <c r="AF3659" s="72"/>
      <c r="AG3659" s="72"/>
      <c r="AH3659" s="72"/>
      <c r="AI3659" s="72"/>
      <c r="AJ3659" s="72"/>
      <c r="AK3659" s="72"/>
    </row>
    <row r="3660" ht="14.25" customHeight="1">
      <c r="A3660" s="78">
        <v>3657.0</v>
      </c>
      <c r="C3660" s="78" t="str">
        <f>VLOOKUP(G3660,[1]Macrodata_CCF!$A$3:$D$55,4,FALSE)</f>
        <v>#ERROR!</v>
      </c>
      <c r="E3660" s="79" t="str">
        <f>VLOOKUP(G3660,[1]Macrodata_CCF!$A$3:$B$55,2,FALSE)</f>
        <v>#ERROR!</v>
      </c>
      <c r="F3660" s="78">
        <v>0.0</v>
      </c>
      <c r="G3660" s="80">
        <v>22.0</v>
      </c>
      <c r="H3660" s="81">
        <v>78450.0</v>
      </c>
      <c r="I3660" s="81">
        <v>90000.0</v>
      </c>
      <c r="J3660" s="81">
        <v>80530.0</v>
      </c>
      <c r="K3660" s="81">
        <v>90000.0</v>
      </c>
      <c r="L3660" s="82">
        <v>0.1800865800865801</v>
      </c>
      <c r="N3660" s="83">
        <f t="shared" si="1"/>
        <v>0.1800865801</v>
      </c>
      <c r="O3660" s="83">
        <f t="shared" si="2"/>
        <v>0.1800865801</v>
      </c>
      <c r="Q3660" s="83">
        <f t="shared" si="3"/>
        <v>0.1283333333</v>
      </c>
      <c r="R3660" s="83">
        <f t="shared" si="4"/>
        <v>0.1800865801</v>
      </c>
      <c r="S3660" s="83" t="b">
        <f t="shared" si="5"/>
        <v>0</v>
      </c>
      <c r="T3660" s="72"/>
      <c r="U3660" s="72"/>
      <c r="V3660" s="72"/>
      <c r="W3660" s="72"/>
      <c r="X3660" s="72"/>
      <c r="Y3660" s="72"/>
      <c r="Z3660" s="72"/>
      <c r="AA3660" s="72"/>
      <c r="AB3660" s="72"/>
      <c r="AC3660" s="72"/>
      <c r="AD3660" s="72"/>
      <c r="AE3660" s="72"/>
      <c r="AF3660" s="72"/>
      <c r="AG3660" s="72"/>
      <c r="AH3660" s="72"/>
      <c r="AI3660" s="72"/>
      <c r="AJ3660" s="72"/>
      <c r="AK3660" s="72"/>
    </row>
    <row r="3661" ht="14.25" customHeight="1">
      <c r="A3661" s="78">
        <v>3658.0</v>
      </c>
      <c r="C3661" s="78" t="str">
        <f>VLOOKUP(G3661,[1]Macrodata_CCF!$A$3:$D$55,4,FALSE)</f>
        <v>#ERROR!</v>
      </c>
      <c r="E3661" s="79" t="str">
        <f>VLOOKUP(G3661,[1]Macrodata_CCF!$A$3:$B$55,2,FALSE)</f>
        <v>#ERROR!</v>
      </c>
      <c r="F3661" s="78">
        <v>0.0</v>
      </c>
      <c r="G3661" s="80">
        <v>4.0</v>
      </c>
      <c r="H3661" s="81">
        <v>127150.0</v>
      </c>
      <c r="I3661" s="81">
        <v>920000.0</v>
      </c>
      <c r="J3661" s="81">
        <v>349150.0</v>
      </c>
      <c r="K3661" s="81">
        <v>920000.0</v>
      </c>
      <c r="L3661" s="82">
        <v>0.2800025225452482</v>
      </c>
      <c r="N3661" s="83">
        <f t="shared" si="1"/>
        <v>0.2800025225</v>
      </c>
      <c r="O3661" s="83">
        <f t="shared" si="2"/>
        <v>0.2800025225</v>
      </c>
      <c r="Q3661" s="83">
        <f t="shared" si="3"/>
        <v>0.8617934783</v>
      </c>
      <c r="R3661" s="83">
        <f t="shared" si="4"/>
        <v>0.2800025225</v>
      </c>
      <c r="S3661" s="83" t="b">
        <f t="shared" si="5"/>
        <v>0</v>
      </c>
      <c r="T3661" s="72"/>
      <c r="U3661" s="72"/>
      <c r="V3661" s="72"/>
      <c r="W3661" s="72"/>
      <c r="X3661" s="72"/>
      <c r="Y3661" s="72"/>
      <c r="Z3661" s="72"/>
      <c r="AA3661" s="72"/>
      <c r="AB3661" s="72"/>
      <c r="AC3661" s="72"/>
      <c r="AD3661" s="72"/>
      <c r="AE3661" s="72"/>
      <c r="AF3661" s="72"/>
      <c r="AG3661" s="72"/>
      <c r="AH3661" s="72"/>
      <c r="AI3661" s="72"/>
      <c r="AJ3661" s="72"/>
      <c r="AK3661" s="72"/>
    </row>
    <row r="3662" ht="14.25" customHeight="1">
      <c r="A3662" s="78">
        <v>3659.0</v>
      </c>
      <c r="C3662" s="78" t="str">
        <f>VLOOKUP(G3662,[1]Macrodata_CCF!$A$3:$D$55,4,FALSE)</f>
        <v>#ERROR!</v>
      </c>
      <c r="E3662" s="79" t="str">
        <f>VLOOKUP(G3662,[1]Macrodata_CCF!$A$3:$B$55,2,FALSE)</f>
        <v>#ERROR!</v>
      </c>
      <c r="F3662" s="78">
        <v>0.0</v>
      </c>
      <c r="G3662" s="80">
        <v>26.0</v>
      </c>
      <c r="H3662" s="81">
        <v>0.0</v>
      </c>
      <c r="I3662" s="81">
        <v>930000.0</v>
      </c>
      <c r="J3662" s="81">
        <v>167400.0</v>
      </c>
      <c r="K3662" s="81">
        <v>930000.0</v>
      </c>
      <c r="L3662" s="82">
        <v>0.18</v>
      </c>
      <c r="N3662" s="83">
        <f t="shared" si="1"/>
        <v>0.18</v>
      </c>
      <c r="O3662" s="83">
        <f t="shared" si="2"/>
        <v>0.18</v>
      </c>
      <c r="Q3662" s="83">
        <f t="shared" si="3"/>
        <v>1</v>
      </c>
      <c r="R3662" s="83">
        <f t="shared" si="4"/>
        <v>0.18</v>
      </c>
      <c r="S3662" s="83" t="b">
        <f t="shared" si="5"/>
        <v>0</v>
      </c>
      <c r="T3662" s="72"/>
      <c r="U3662" s="72"/>
      <c r="V3662" s="72"/>
      <c r="W3662" s="72"/>
      <c r="X3662" s="72"/>
      <c r="Y3662" s="72"/>
      <c r="Z3662" s="72"/>
      <c r="AA3662" s="72"/>
      <c r="AB3662" s="72"/>
      <c r="AC3662" s="72"/>
      <c r="AD3662" s="72"/>
      <c r="AE3662" s="72"/>
      <c r="AF3662" s="72"/>
      <c r="AG3662" s="72"/>
      <c r="AH3662" s="72"/>
      <c r="AI3662" s="72"/>
      <c r="AJ3662" s="72"/>
      <c r="AK3662" s="72"/>
    </row>
    <row r="3663" ht="14.25" customHeight="1">
      <c r="A3663" s="78">
        <v>3660.0</v>
      </c>
      <c r="C3663" s="78" t="str">
        <f>VLOOKUP(G3663,[1]Macrodata_CCF!$A$3:$D$55,4,FALSE)</f>
        <v>#ERROR!</v>
      </c>
      <c r="E3663" s="79" t="str">
        <f>VLOOKUP(G3663,[1]Macrodata_CCF!$A$3:$B$55,2,FALSE)</f>
        <v>#ERROR!</v>
      </c>
      <c r="F3663" s="78">
        <v>0.0</v>
      </c>
      <c r="G3663" s="80">
        <v>16.0</v>
      </c>
      <c r="H3663" s="81">
        <v>0.0</v>
      </c>
      <c r="I3663" s="81">
        <v>810000.0</v>
      </c>
      <c r="J3663" s="81">
        <v>162000.0</v>
      </c>
      <c r="K3663" s="81">
        <v>1296000.0</v>
      </c>
      <c r="L3663" s="82">
        <v>0.2</v>
      </c>
      <c r="N3663" s="83">
        <f t="shared" si="1"/>
        <v>0.2</v>
      </c>
      <c r="O3663" s="83">
        <f t="shared" si="2"/>
        <v>0.2</v>
      </c>
      <c r="Q3663" s="83">
        <f t="shared" si="3"/>
        <v>1</v>
      </c>
      <c r="R3663" s="83">
        <f t="shared" si="4"/>
        <v>0.2</v>
      </c>
      <c r="S3663" s="83" t="b">
        <f t="shared" si="5"/>
        <v>0</v>
      </c>
      <c r="T3663" s="72"/>
      <c r="U3663" s="72"/>
      <c r="V3663" s="72"/>
      <c r="W3663" s="72"/>
      <c r="X3663" s="72"/>
      <c r="Y3663" s="72"/>
      <c r="Z3663" s="72"/>
      <c r="AA3663" s="72"/>
      <c r="AB3663" s="72"/>
      <c r="AC3663" s="72"/>
      <c r="AD3663" s="72"/>
      <c r="AE3663" s="72"/>
      <c r="AF3663" s="72"/>
      <c r="AG3663" s="72"/>
      <c r="AH3663" s="72"/>
      <c r="AI3663" s="72"/>
      <c r="AJ3663" s="72"/>
      <c r="AK3663" s="72"/>
    </row>
    <row r="3664" ht="14.25" customHeight="1">
      <c r="A3664" s="78">
        <v>3661.0</v>
      </c>
      <c r="C3664" s="78" t="str">
        <f>VLOOKUP(G3664,[1]Macrodata_CCF!$A$3:$D$55,4,FALSE)</f>
        <v>#ERROR!</v>
      </c>
      <c r="E3664" s="79" t="str">
        <f>VLOOKUP(G3664,[1]Macrodata_CCF!$A$3:$B$55,2,FALSE)</f>
        <v>#ERROR!</v>
      </c>
      <c r="F3664" s="78">
        <v>0.0</v>
      </c>
      <c r="G3664" s="80">
        <v>3.0</v>
      </c>
      <c r="H3664" s="81">
        <v>9810.0</v>
      </c>
      <c r="I3664" s="81">
        <v>20000.0</v>
      </c>
      <c r="J3664" s="81">
        <v>12050.0</v>
      </c>
      <c r="K3664" s="81">
        <v>20000.0</v>
      </c>
      <c r="L3664" s="82">
        <v>0.2198233562315996</v>
      </c>
      <c r="N3664" s="83">
        <f t="shared" si="1"/>
        <v>0.2198233562</v>
      </c>
      <c r="O3664" s="83">
        <f t="shared" si="2"/>
        <v>0.2198233562</v>
      </c>
      <c r="Q3664" s="83">
        <f t="shared" si="3"/>
        <v>0.5095</v>
      </c>
      <c r="R3664" s="83">
        <f t="shared" si="4"/>
        <v>0.2198233562</v>
      </c>
      <c r="S3664" s="83" t="b">
        <f t="shared" si="5"/>
        <v>0</v>
      </c>
      <c r="T3664" s="72"/>
      <c r="U3664" s="72"/>
      <c r="V3664" s="72"/>
      <c r="W3664" s="72"/>
      <c r="X3664" s="72"/>
      <c r="Y3664" s="72"/>
      <c r="Z3664" s="72"/>
      <c r="AA3664" s="72"/>
      <c r="AB3664" s="72"/>
      <c r="AC3664" s="72"/>
      <c r="AD3664" s="72"/>
      <c r="AE3664" s="72"/>
      <c r="AF3664" s="72"/>
      <c r="AG3664" s="72"/>
      <c r="AH3664" s="72"/>
      <c r="AI3664" s="72"/>
      <c r="AJ3664" s="72"/>
      <c r="AK3664" s="72"/>
    </row>
    <row r="3665" ht="14.25" customHeight="1">
      <c r="A3665" s="78">
        <v>3662.0</v>
      </c>
      <c r="C3665" s="78" t="str">
        <f>VLOOKUP(G3665,[1]Macrodata_CCF!$A$3:$D$55,4,FALSE)</f>
        <v>#ERROR!</v>
      </c>
      <c r="E3665" s="79" t="str">
        <f>VLOOKUP(G3665,[1]Macrodata_CCF!$A$3:$B$55,2,FALSE)</f>
        <v>#ERROR!</v>
      </c>
      <c r="F3665" s="78">
        <v>0.0</v>
      </c>
      <c r="G3665" s="80">
        <v>37.0</v>
      </c>
      <c r="H3665" s="81">
        <v>0.0</v>
      </c>
      <c r="I3665" s="81">
        <v>680000.0</v>
      </c>
      <c r="J3665" s="81">
        <v>74800.0</v>
      </c>
      <c r="K3665" s="81">
        <v>680000.0</v>
      </c>
      <c r="L3665" s="82">
        <v>0.11</v>
      </c>
      <c r="N3665" s="83">
        <f t="shared" si="1"/>
        <v>0.11</v>
      </c>
      <c r="O3665" s="83">
        <f t="shared" si="2"/>
        <v>0.11</v>
      </c>
      <c r="Q3665" s="83">
        <f t="shared" si="3"/>
        <v>1</v>
      </c>
      <c r="R3665" s="83">
        <f t="shared" si="4"/>
        <v>0.11</v>
      </c>
      <c r="S3665" s="83" t="b">
        <f t="shared" si="5"/>
        <v>0</v>
      </c>
      <c r="T3665" s="72"/>
      <c r="U3665" s="72"/>
      <c r="V3665" s="72"/>
      <c r="W3665" s="72"/>
      <c r="X3665" s="72"/>
      <c r="Y3665" s="72"/>
      <c r="Z3665" s="72"/>
      <c r="AA3665" s="72"/>
      <c r="AB3665" s="72"/>
      <c r="AC3665" s="72"/>
      <c r="AD3665" s="72"/>
      <c r="AE3665" s="72"/>
      <c r="AF3665" s="72"/>
      <c r="AG3665" s="72"/>
      <c r="AH3665" s="72"/>
      <c r="AI3665" s="72"/>
      <c r="AJ3665" s="72"/>
      <c r="AK3665" s="72"/>
    </row>
    <row r="3666" ht="14.25" customHeight="1">
      <c r="A3666" s="78">
        <v>3663.0</v>
      </c>
      <c r="C3666" s="78" t="str">
        <f>VLOOKUP(G3666,[1]Macrodata_CCF!$A$3:$D$55,4,FALSE)</f>
        <v>#ERROR!</v>
      </c>
      <c r="E3666" s="79" t="str">
        <f>VLOOKUP(G3666,[1]Macrodata_CCF!$A$3:$B$55,2,FALSE)</f>
        <v>#ERROR!</v>
      </c>
      <c r="F3666" s="78">
        <v>0.0</v>
      </c>
      <c r="G3666" s="80">
        <v>11.0</v>
      </c>
      <c r="H3666" s="81">
        <v>261775.0</v>
      </c>
      <c r="I3666" s="81">
        <v>710000.0</v>
      </c>
      <c r="J3666" s="81">
        <v>351420.0</v>
      </c>
      <c r="K3666" s="81">
        <v>710000.0</v>
      </c>
      <c r="L3666" s="82">
        <v>0.2</v>
      </c>
      <c r="N3666" s="83">
        <f t="shared" si="1"/>
        <v>0.2</v>
      </c>
      <c r="O3666" s="83">
        <f t="shared" si="2"/>
        <v>0.2</v>
      </c>
      <c r="Q3666" s="83">
        <f t="shared" si="3"/>
        <v>0.6313028169</v>
      </c>
      <c r="R3666" s="83">
        <f t="shared" si="4"/>
        <v>0.2</v>
      </c>
      <c r="S3666" s="83" t="b">
        <f t="shared" si="5"/>
        <v>0</v>
      </c>
      <c r="T3666" s="72"/>
      <c r="U3666" s="72"/>
      <c r="V3666" s="72"/>
      <c r="W3666" s="72"/>
      <c r="X3666" s="72"/>
      <c r="Y3666" s="72"/>
      <c r="Z3666" s="72"/>
      <c r="AA3666" s="72"/>
      <c r="AB3666" s="72"/>
      <c r="AC3666" s="72"/>
      <c r="AD3666" s="72"/>
      <c r="AE3666" s="72"/>
      <c r="AF3666" s="72"/>
      <c r="AG3666" s="72"/>
      <c r="AH3666" s="72"/>
      <c r="AI3666" s="72"/>
      <c r="AJ3666" s="72"/>
      <c r="AK3666" s="72"/>
    </row>
    <row r="3667" ht="14.25" customHeight="1">
      <c r="A3667" s="78">
        <v>3664.0</v>
      </c>
      <c r="C3667" s="78" t="str">
        <f>VLOOKUP(G3667,[1]Macrodata_CCF!$A$3:$D$55,4,FALSE)</f>
        <v>#ERROR!</v>
      </c>
      <c r="E3667" s="79" t="str">
        <f>VLOOKUP(G3667,[1]Macrodata_CCF!$A$3:$B$55,2,FALSE)</f>
        <v>#ERROR!</v>
      </c>
      <c r="F3667" s="78">
        <v>0.0</v>
      </c>
      <c r="G3667" s="80">
        <v>49.0</v>
      </c>
      <c r="H3667" s="81">
        <v>2000.0</v>
      </c>
      <c r="I3667" s="81">
        <v>20000.0</v>
      </c>
      <c r="J3667" s="81">
        <v>20400.0</v>
      </c>
      <c r="K3667" s="81">
        <v>20000.0</v>
      </c>
      <c r="L3667" s="82">
        <v>1.022222222222222</v>
      </c>
      <c r="N3667" s="83">
        <f t="shared" si="1"/>
        <v>1.022222222</v>
      </c>
      <c r="O3667" s="83">
        <f t="shared" si="2"/>
        <v>1</v>
      </c>
      <c r="Q3667" s="83">
        <f t="shared" si="3"/>
        <v>0.9</v>
      </c>
      <c r="R3667" s="83">
        <f t="shared" si="4"/>
        <v>1.022222222</v>
      </c>
      <c r="S3667" s="83" t="b">
        <f t="shared" si="5"/>
        <v>0</v>
      </c>
      <c r="T3667" s="72"/>
      <c r="U3667" s="72"/>
      <c r="V3667" s="72"/>
      <c r="W3667" s="72"/>
      <c r="X3667" s="72"/>
      <c r="Y3667" s="72"/>
      <c r="Z3667" s="72"/>
      <c r="AA3667" s="72"/>
      <c r="AB3667" s="72"/>
      <c r="AC3667" s="72"/>
      <c r="AD3667" s="72"/>
      <c r="AE3667" s="72"/>
      <c r="AF3667" s="72"/>
      <c r="AG3667" s="72"/>
      <c r="AH3667" s="72"/>
      <c r="AI3667" s="72"/>
      <c r="AJ3667" s="72"/>
      <c r="AK3667" s="72"/>
    </row>
    <row r="3668" ht="14.25" customHeight="1">
      <c r="A3668" s="78">
        <v>3665.0</v>
      </c>
      <c r="C3668" s="78" t="str">
        <f>VLOOKUP(G3668,[1]Macrodata_CCF!$A$3:$D$55,4,FALSE)</f>
        <v>#ERROR!</v>
      </c>
      <c r="E3668" s="79" t="str">
        <f>VLOOKUP(G3668,[1]Macrodata_CCF!$A$3:$B$55,2,FALSE)</f>
        <v>#ERROR!</v>
      </c>
      <c r="F3668" s="78">
        <v>0.0</v>
      </c>
      <c r="G3668" s="80">
        <v>51.0</v>
      </c>
      <c r="H3668" s="81">
        <v>698140.0</v>
      </c>
      <c r="I3668" s="81">
        <v>950000.0</v>
      </c>
      <c r="J3668" s="81">
        <v>725845.0</v>
      </c>
      <c r="K3668" s="81">
        <v>1710000.0</v>
      </c>
      <c r="L3668" s="82">
        <v>0.1100015881839117</v>
      </c>
      <c r="N3668" s="83">
        <f t="shared" si="1"/>
        <v>0.1100015882</v>
      </c>
      <c r="O3668" s="83">
        <f t="shared" si="2"/>
        <v>0.1100015882</v>
      </c>
      <c r="Q3668" s="83">
        <f t="shared" si="3"/>
        <v>0.2651157895</v>
      </c>
      <c r="R3668" s="83">
        <f t="shared" si="4"/>
        <v>0.1100015882</v>
      </c>
      <c r="S3668" s="83" t="b">
        <f t="shared" si="5"/>
        <v>0</v>
      </c>
      <c r="T3668" s="72"/>
      <c r="U3668" s="72"/>
      <c r="V3668" s="72"/>
      <c r="W3668" s="72"/>
      <c r="X3668" s="72"/>
      <c r="Y3668" s="72"/>
      <c r="Z3668" s="72"/>
      <c r="AA3668" s="72"/>
      <c r="AB3668" s="72"/>
      <c r="AC3668" s="72"/>
      <c r="AD3668" s="72"/>
      <c r="AE3668" s="72"/>
      <c r="AF3668" s="72"/>
      <c r="AG3668" s="72"/>
      <c r="AH3668" s="72"/>
      <c r="AI3668" s="72"/>
      <c r="AJ3668" s="72"/>
      <c r="AK3668" s="72"/>
    </row>
    <row r="3669" ht="14.25" customHeight="1">
      <c r="A3669" s="78">
        <v>3666.0</v>
      </c>
      <c r="C3669" s="78" t="str">
        <f>VLOOKUP(G3669,[1]Macrodata_CCF!$A$3:$D$55,4,FALSE)</f>
        <v>#ERROR!</v>
      </c>
      <c r="E3669" s="79" t="str">
        <f>VLOOKUP(G3669,[1]Macrodata_CCF!$A$3:$B$55,2,FALSE)</f>
        <v>#ERROR!</v>
      </c>
      <c r="F3669" s="78">
        <v>0.0</v>
      </c>
      <c r="G3669" s="80">
        <v>32.0</v>
      </c>
      <c r="H3669" s="81">
        <v>257950.0</v>
      </c>
      <c r="I3669" s="81">
        <v>280000.0</v>
      </c>
      <c r="J3669" s="81">
        <v>262360.0</v>
      </c>
      <c r="K3669" s="81">
        <v>280000.0</v>
      </c>
      <c r="L3669" s="82">
        <v>0.2</v>
      </c>
      <c r="N3669" s="83">
        <f t="shared" si="1"/>
        <v>0.2</v>
      </c>
      <c r="O3669" s="83">
        <f t="shared" si="2"/>
        <v>0.2</v>
      </c>
      <c r="Q3669" s="83">
        <f t="shared" si="3"/>
        <v>0.07875</v>
      </c>
      <c r="R3669" s="83">
        <f t="shared" si="4"/>
        <v>0.01575</v>
      </c>
      <c r="S3669" s="83" t="b">
        <f t="shared" si="5"/>
        <v>0</v>
      </c>
      <c r="T3669" s="72"/>
      <c r="U3669" s="72"/>
      <c r="V3669" s="72"/>
      <c r="W3669" s="72"/>
      <c r="X3669" s="72"/>
      <c r="Y3669" s="72"/>
      <c r="Z3669" s="72"/>
      <c r="AA3669" s="72"/>
      <c r="AB3669" s="72"/>
      <c r="AC3669" s="72"/>
      <c r="AD3669" s="72"/>
      <c r="AE3669" s="72"/>
      <c r="AF3669" s="72"/>
      <c r="AG3669" s="72"/>
      <c r="AH3669" s="72"/>
      <c r="AI3669" s="72"/>
      <c r="AJ3669" s="72"/>
      <c r="AK3669" s="72"/>
    </row>
    <row r="3670" ht="14.25" customHeight="1">
      <c r="A3670" s="78">
        <v>3667.0</v>
      </c>
      <c r="C3670" s="78" t="str">
        <f>VLOOKUP(G3670,[1]Macrodata_CCF!$A$3:$D$55,4,FALSE)</f>
        <v>#ERROR!</v>
      </c>
      <c r="E3670" s="79" t="str">
        <f>VLOOKUP(G3670,[1]Macrodata_CCF!$A$3:$B$55,2,FALSE)</f>
        <v>#ERROR!</v>
      </c>
      <c r="F3670" s="78">
        <v>0.0</v>
      </c>
      <c r="G3670" s="80">
        <v>48.0</v>
      </c>
      <c r="H3670" s="81">
        <v>67710.0</v>
      </c>
      <c r="I3670" s="81">
        <v>370000.0</v>
      </c>
      <c r="J3670" s="81">
        <v>128170.0</v>
      </c>
      <c r="K3670" s="81">
        <v>370000.0</v>
      </c>
      <c r="L3670" s="82">
        <v>0.2000066161632869</v>
      </c>
      <c r="N3670" s="83">
        <f t="shared" si="1"/>
        <v>0.2000066162</v>
      </c>
      <c r="O3670" s="83">
        <f t="shared" si="2"/>
        <v>0.2000066162</v>
      </c>
      <c r="Q3670" s="83">
        <f t="shared" si="3"/>
        <v>0.817</v>
      </c>
      <c r="R3670" s="83">
        <f t="shared" si="4"/>
        <v>0.2000066162</v>
      </c>
      <c r="S3670" s="83" t="b">
        <f t="shared" si="5"/>
        <v>0</v>
      </c>
      <c r="T3670" s="72"/>
      <c r="U3670" s="72"/>
      <c r="V3670" s="72"/>
      <c r="W3670" s="72"/>
      <c r="X3670" s="72"/>
      <c r="Y3670" s="72"/>
      <c r="Z3670" s="72"/>
      <c r="AA3670" s="72"/>
      <c r="AB3670" s="72"/>
      <c r="AC3670" s="72"/>
      <c r="AD3670" s="72"/>
      <c r="AE3670" s="72"/>
      <c r="AF3670" s="72"/>
      <c r="AG3670" s="72"/>
      <c r="AH3670" s="72"/>
      <c r="AI3670" s="72"/>
      <c r="AJ3670" s="72"/>
      <c r="AK3670" s="72"/>
    </row>
    <row r="3671" ht="14.25" customHeight="1">
      <c r="A3671" s="78">
        <v>3668.0</v>
      </c>
      <c r="C3671" s="78" t="str">
        <f>VLOOKUP(G3671,[1]Macrodata_CCF!$A$3:$D$55,4,FALSE)</f>
        <v>#ERROR!</v>
      </c>
      <c r="E3671" s="79" t="str">
        <f>VLOOKUP(G3671,[1]Macrodata_CCF!$A$3:$B$55,2,FALSE)</f>
        <v>#ERROR!</v>
      </c>
      <c r="F3671" s="78">
        <v>0.0</v>
      </c>
      <c r="G3671" s="80">
        <v>52.0</v>
      </c>
      <c r="H3671" s="81">
        <v>8145.0</v>
      </c>
      <c r="I3671" s="81">
        <v>300000.0</v>
      </c>
      <c r="J3671" s="81">
        <v>19820.0</v>
      </c>
      <c r="K3671" s="81">
        <v>300000.0</v>
      </c>
      <c r="L3671" s="82">
        <v>0.04000274108718371</v>
      </c>
      <c r="N3671" s="83">
        <f t="shared" si="1"/>
        <v>0.04000274109</v>
      </c>
      <c r="O3671" s="83">
        <f t="shared" si="2"/>
        <v>0.04000274109</v>
      </c>
      <c r="Q3671" s="83">
        <f t="shared" si="3"/>
        <v>0.97285</v>
      </c>
      <c r="R3671" s="83">
        <f t="shared" si="4"/>
        <v>0.04000274109</v>
      </c>
      <c r="S3671" s="83" t="b">
        <f t="shared" si="5"/>
        <v>0</v>
      </c>
      <c r="T3671" s="72"/>
      <c r="U3671" s="72"/>
      <c r="V3671" s="72"/>
      <c r="W3671" s="72"/>
      <c r="X3671" s="72"/>
      <c r="Y3671" s="72"/>
      <c r="Z3671" s="72"/>
      <c r="AA3671" s="72"/>
      <c r="AB3671" s="72"/>
      <c r="AC3671" s="72"/>
      <c r="AD3671" s="72"/>
      <c r="AE3671" s="72"/>
      <c r="AF3671" s="72"/>
      <c r="AG3671" s="72"/>
      <c r="AH3671" s="72"/>
      <c r="AI3671" s="72"/>
      <c r="AJ3671" s="72"/>
      <c r="AK3671" s="72"/>
    </row>
    <row r="3672" ht="14.25" customHeight="1">
      <c r="A3672" s="78">
        <v>3669.0</v>
      </c>
      <c r="C3672" s="78" t="str">
        <f>VLOOKUP(G3672,[1]Macrodata_CCF!$A$3:$D$55,4,FALSE)</f>
        <v>#ERROR!</v>
      </c>
      <c r="E3672" s="79" t="str">
        <f>VLOOKUP(G3672,[1]Macrodata_CCF!$A$3:$B$55,2,FALSE)</f>
        <v>#ERROR!</v>
      </c>
      <c r="F3672" s="78">
        <v>1.0</v>
      </c>
      <c r="G3672" s="80">
        <v>9.0</v>
      </c>
      <c r="H3672" s="81">
        <v>49500.0</v>
      </c>
      <c r="I3672" s="81">
        <v>720000.0</v>
      </c>
      <c r="J3672" s="81">
        <v>734400.0</v>
      </c>
      <c r="K3672" s="81">
        <v>720000.0</v>
      </c>
      <c r="L3672" s="82">
        <v>1.021476510067114</v>
      </c>
      <c r="N3672" s="83">
        <f t="shared" si="1"/>
        <v>1.02147651</v>
      </c>
      <c r="O3672" s="83">
        <f t="shared" si="2"/>
        <v>1</v>
      </c>
      <c r="Q3672" s="83">
        <f t="shared" si="3"/>
        <v>0.93125</v>
      </c>
      <c r="R3672" s="83">
        <f t="shared" si="4"/>
        <v>1.02147651</v>
      </c>
      <c r="S3672" s="83" t="b">
        <f t="shared" si="5"/>
        <v>0</v>
      </c>
      <c r="T3672" s="72"/>
      <c r="U3672" s="72"/>
      <c r="V3672" s="72"/>
      <c r="W3672" s="72"/>
      <c r="X3672" s="72"/>
      <c r="Y3672" s="72"/>
      <c r="Z3672" s="72"/>
      <c r="AA3672" s="72"/>
      <c r="AB3672" s="72"/>
      <c r="AC3672" s="72"/>
      <c r="AD3672" s="72"/>
      <c r="AE3672" s="72"/>
      <c r="AF3672" s="72"/>
      <c r="AG3672" s="72"/>
      <c r="AH3672" s="72"/>
      <c r="AI3672" s="72"/>
      <c r="AJ3672" s="72"/>
      <c r="AK3672" s="72"/>
    </row>
    <row r="3673" ht="14.25" customHeight="1">
      <c r="A3673" s="78">
        <v>3670.0</v>
      </c>
      <c r="C3673" s="78" t="str">
        <f>VLOOKUP(G3673,[1]Macrodata_CCF!$A$3:$D$55,4,FALSE)</f>
        <v>#ERROR!</v>
      </c>
      <c r="E3673" s="79" t="str">
        <f>VLOOKUP(G3673,[1]Macrodata_CCF!$A$3:$B$55,2,FALSE)</f>
        <v>#ERROR!</v>
      </c>
      <c r="F3673" s="78">
        <v>0.0</v>
      </c>
      <c r="G3673" s="80">
        <v>10.0</v>
      </c>
      <c r="H3673" s="81">
        <v>103810.0</v>
      </c>
      <c r="I3673" s="81">
        <v>110000.0</v>
      </c>
      <c r="J3673" s="81">
        <v>105855.0</v>
      </c>
      <c r="K3673" s="81">
        <v>176000.0</v>
      </c>
      <c r="L3673" s="82">
        <v>0.3303715670436188</v>
      </c>
      <c r="N3673" s="83">
        <f t="shared" si="1"/>
        <v>0.330371567</v>
      </c>
      <c r="O3673" s="83">
        <f t="shared" si="2"/>
        <v>0.330371567</v>
      </c>
      <c r="Q3673" s="83">
        <f t="shared" si="3"/>
        <v>0.05627272727</v>
      </c>
      <c r="R3673" s="83">
        <f t="shared" si="4"/>
        <v>0.01859090909</v>
      </c>
      <c r="S3673" s="83" t="b">
        <f t="shared" si="5"/>
        <v>0</v>
      </c>
      <c r="T3673" s="72"/>
      <c r="U3673" s="72"/>
      <c r="V3673" s="72"/>
      <c r="W3673" s="72"/>
      <c r="X3673" s="72"/>
      <c r="Y3673" s="72"/>
      <c r="Z3673" s="72"/>
      <c r="AA3673" s="72"/>
      <c r="AB3673" s="72"/>
      <c r="AC3673" s="72"/>
      <c r="AD3673" s="72"/>
      <c r="AE3673" s="72"/>
      <c r="AF3673" s="72"/>
      <c r="AG3673" s="72"/>
      <c r="AH3673" s="72"/>
      <c r="AI3673" s="72"/>
      <c r="AJ3673" s="72"/>
      <c r="AK3673" s="72"/>
    </row>
    <row r="3674" ht="14.25" customHeight="1">
      <c r="A3674" s="78">
        <v>3671.0</v>
      </c>
      <c r="C3674" s="78" t="str">
        <f>VLOOKUP(G3674,[1]Macrodata_CCF!$A$3:$D$55,4,FALSE)</f>
        <v>#ERROR!</v>
      </c>
      <c r="E3674" s="79" t="str">
        <f>VLOOKUP(G3674,[1]Macrodata_CCF!$A$3:$B$55,2,FALSE)</f>
        <v>#ERROR!</v>
      </c>
      <c r="F3674" s="78">
        <v>0.0</v>
      </c>
      <c r="G3674" s="80">
        <v>25.0</v>
      </c>
      <c r="H3674" s="81">
        <v>722915.0</v>
      </c>
      <c r="I3674" s="81">
        <v>900000.0</v>
      </c>
      <c r="J3674" s="81">
        <v>751250.0</v>
      </c>
      <c r="K3674" s="81">
        <v>1350000.0</v>
      </c>
      <c r="L3674" s="82">
        <v>0.1600079058079453</v>
      </c>
      <c r="N3674" s="83">
        <f t="shared" si="1"/>
        <v>0.1600079058</v>
      </c>
      <c r="O3674" s="83">
        <f t="shared" si="2"/>
        <v>0.1600079058</v>
      </c>
      <c r="Q3674" s="83">
        <f t="shared" si="3"/>
        <v>0.1967611111</v>
      </c>
      <c r="R3674" s="83">
        <f t="shared" si="4"/>
        <v>0.1600079058</v>
      </c>
      <c r="S3674" s="83" t="b">
        <f t="shared" si="5"/>
        <v>0</v>
      </c>
      <c r="T3674" s="72"/>
      <c r="U3674" s="72"/>
      <c r="V3674" s="72"/>
      <c r="W3674" s="72"/>
      <c r="X3674" s="72"/>
      <c r="Y3674" s="72"/>
      <c r="Z3674" s="72"/>
      <c r="AA3674" s="72"/>
      <c r="AB3674" s="72"/>
      <c r="AC3674" s="72"/>
      <c r="AD3674" s="72"/>
      <c r="AE3674" s="72"/>
      <c r="AF3674" s="72"/>
      <c r="AG3674" s="72"/>
      <c r="AH3674" s="72"/>
      <c r="AI3674" s="72"/>
      <c r="AJ3674" s="72"/>
      <c r="AK3674" s="72"/>
    </row>
    <row r="3675" ht="14.25" customHeight="1">
      <c r="A3675" s="78">
        <v>3672.0</v>
      </c>
      <c r="C3675" s="78" t="str">
        <f>VLOOKUP(G3675,[1]Macrodata_CCF!$A$3:$D$55,4,FALSE)</f>
        <v>#ERROR!</v>
      </c>
      <c r="E3675" s="79" t="str">
        <f>VLOOKUP(G3675,[1]Macrodata_CCF!$A$3:$B$55,2,FALSE)</f>
        <v>#ERROR!</v>
      </c>
      <c r="F3675" s="78">
        <v>0.0</v>
      </c>
      <c r="G3675" s="80">
        <v>46.0</v>
      </c>
      <c r="H3675" s="81">
        <v>48230.0</v>
      </c>
      <c r="I3675" s="81">
        <v>240000.0</v>
      </c>
      <c r="J3675" s="81">
        <v>78915.0</v>
      </c>
      <c r="K3675" s="81">
        <v>240000.0</v>
      </c>
      <c r="L3675" s="82">
        <v>0.160009386243938</v>
      </c>
      <c r="N3675" s="83">
        <f t="shared" si="1"/>
        <v>0.1600093862</v>
      </c>
      <c r="O3675" s="83">
        <f t="shared" si="2"/>
        <v>0.1600093862</v>
      </c>
      <c r="Q3675" s="83">
        <f t="shared" si="3"/>
        <v>0.7990416667</v>
      </c>
      <c r="R3675" s="83">
        <f t="shared" si="4"/>
        <v>0.1600093862</v>
      </c>
      <c r="S3675" s="83" t="b">
        <f t="shared" si="5"/>
        <v>0</v>
      </c>
      <c r="T3675" s="72"/>
      <c r="U3675" s="72"/>
      <c r="V3675" s="72"/>
      <c r="W3675" s="72"/>
      <c r="X3675" s="72"/>
      <c r="Y3675" s="72"/>
      <c r="Z3675" s="72"/>
      <c r="AA3675" s="72"/>
      <c r="AB3675" s="72"/>
      <c r="AC3675" s="72"/>
      <c r="AD3675" s="72"/>
      <c r="AE3675" s="72"/>
      <c r="AF3675" s="72"/>
      <c r="AG3675" s="72"/>
      <c r="AH3675" s="72"/>
      <c r="AI3675" s="72"/>
      <c r="AJ3675" s="72"/>
      <c r="AK3675" s="72"/>
    </row>
    <row r="3676" ht="14.25" customHeight="1">
      <c r="A3676" s="78">
        <v>3673.0</v>
      </c>
      <c r="C3676" s="78" t="str">
        <f>VLOOKUP(G3676,[1]Macrodata_CCF!$A$3:$D$55,4,FALSE)</f>
        <v>#ERROR!</v>
      </c>
      <c r="E3676" s="79" t="str">
        <f>VLOOKUP(G3676,[1]Macrodata_CCF!$A$3:$B$55,2,FALSE)</f>
        <v>#ERROR!</v>
      </c>
      <c r="F3676" s="78">
        <v>0.0</v>
      </c>
      <c r="G3676" s="80">
        <v>5.0</v>
      </c>
      <c r="H3676" s="81">
        <v>44530.0</v>
      </c>
      <c r="I3676" s="81">
        <v>100000.0</v>
      </c>
      <c r="J3676" s="81">
        <v>58950.0</v>
      </c>
      <c r="K3676" s="81">
        <v>100000.0</v>
      </c>
      <c r="L3676" s="82">
        <v>0.2599603389219398</v>
      </c>
      <c r="N3676" s="83">
        <f t="shared" si="1"/>
        <v>0.2599603389</v>
      </c>
      <c r="O3676" s="83">
        <f t="shared" si="2"/>
        <v>0.2599603389</v>
      </c>
      <c r="Q3676" s="83">
        <f t="shared" si="3"/>
        <v>0.5547</v>
      </c>
      <c r="R3676" s="83">
        <f t="shared" si="4"/>
        <v>0.2599603389</v>
      </c>
      <c r="S3676" s="83" t="b">
        <f t="shared" si="5"/>
        <v>0</v>
      </c>
      <c r="T3676" s="72"/>
      <c r="U3676" s="72"/>
      <c r="V3676" s="72"/>
      <c r="W3676" s="72"/>
      <c r="X3676" s="72"/>
      <c r="Y3676" s="72"/>
      <c r="Z3676" s="72"/>
      <c r="AA3676" s="72"/>
      <c r="AB3676" s="72"/>
      <c r="AC3676" s="72"/>
      <c r="AD3676" s="72"/>
      <c r="AE3676" s="72"/>
      <c r="AF3676" s="72"/>
      <c r="AG3676" s="72"/>
      <c r="AH3676" s="72"/>
      <c r="AI3676" s="72"/>
      <c r="AJ3676" s="72"/>
      <c r="AK3676" s="72"/>
    </row>
    <row r="3677" ht="14.25" customHeight="1">
      <c r="A3677" s="78">
        <v>3674.0</v>
      </c>
      <c r="C3677" s="78" t="str">
        <f>VLOOKUP(G3677,[1]Macrodata_CCF!$A$3:$D$55,4,FALSE)</f>
        <v>#ERROR!</v>
      </c>
      <c r="E3677" s="79" t="str">
        <f>VLOOKUP(G3677,[1]Macrodata_CCF!$A$3:$B$55,2,FALSE)</f>
        <v>#ERROR!</v>
      </c>
      <c r="F3677" s="78">
        <v>0.0</v>
      </c>
      <c r="G3677" s="80">
        <v>31.0</v>
      </c>
      <c r="H3677" s="81">
        <v>0.0</v>
      </c>
      <c r="I3677" s="81">
        <v>310000.0</v>
      </c>
      <c r="J3677" s="81">
        <v>43400.0</v>
      </c>
      <c r="K3677" s="81">
        <v>496000.0</v>
      </c>
      <c r="L3677" s="82">
        <v>0.14</v>
      </c>
      <c r="N3677" s="83">
        <f t="shared" si="1"/>
        <v>0.14</v>
      </c>
      <c r="O3677" s="83">
        <f t="shared" si="2"/>
        <v>0.14</v>
      </c>
      <c r="Q3677" s="83">
        <f t="shared" si="3"/>
        <v>1</v>
      </c>
      <c r="R3677" s="83">
        <f t="shared" si="4"/>
        <v>0.14</v>
      </c>
      <c r="S3677" s="83" t="b">
        <f t="shared" si="5"/>
        <v>0</v>
      </c>
      <c r="T3677" s="72"/>
      <c r="U3677" s="72"/>
      <c r="V3677" s="72"/>
      <c r="W3677" s="72"/>
      <c r="X3677" s="72"/>
      <c r="Y3677" s="72"/>
      <c r="Z3677" s="72"/>
      <c r="AA3677" s="72"/>
      <c r="AB3677" s="72"/>
      <c r="AC3677" s="72"/>
      <c r="AD3677" s="72"/>
      <c r="AE3677" s="72"/>
      <c r="AF3677" s="72"/>
      <c r="AG3677" s="72"/>
      <c r="AH3677" s="72"/>
      <c r="AI3677" s="72"/>
      <c r="AJ3677" s="72"/>
      <c r="AK3677" s="72"/>
    </row>
    <row r="3678" ht="14.25" customHeight="1">
      <c r="A3678" s="78">
        <v>3675.0</v>
      </c>
      <c r="C3678" s="78" t="str">
        <f>VLOOKUP(G3678,[1]Macrodata_CCF!$A$3:$D$55,4,FALSE)</f>
        <v>#ERROR!</v>
      </c>
      <c r="E3678" s="79" t="str">
        <f>VLOOKUP(G3678,[1]Macrodata_CCF!$A$3:$B$55,2,FALSE)</f>
        <v>#ERROR!</v>
      </c>
      <c r="F3678" s="78">
        <v>0.0</v>
      </c>
      <c r="G3678" s="80">
        <v>42.0</v>
      </c>
      <c r="H3678" s="81">
        <v>103290.0</v>
      </c>
      <c r="I3678" s="81">
        <v>190000.0</v>
      </c>
      <c r="J3678" s="81">
        <v>133640.0</v>
      </c>
      <c r="K3678" s="81">
        <v>190000.0</v>
      </c>
      <c r="L3678" s="82">
        <v>0.3500172990427863</v>
      </c>
      <c r="N3678" s="83">
        <f t="shared" si="1"/>
        <v>0.350017299</v>
      </c>
      <c r="O3678" s="83">
        <f t="shared" si="2"/>
        <v>0.350017299</v>
      </c>
      <c r="Q3678" s="83">
        <f t="shared" si="3"/>
        <v>0.4563684211</v>
      </c>
      <c r="R3678" s="83">
        <f t="shared" si="4"/>
        <v>0.350017299</v>
      </c>
      <c r="S3678" s="83" t="b">
        <f t="shared" si="5"/>
        <v>0</v>
      </c>
      <c r="T3678" s="72"/>
      <c r="U3678" s="72"/>
      <c r="V3678" s="72"/>
      <c r="W3678" s="72"/>
      <c r="X3678" s="72"/>
      <c r="Y3678" s="72"/>
      <c r="Z3678" s="72"/>
      <c r="AA3678" s="72"/>
      <c r="AB3678" s="72"/>
      <c r="AC3678" s="72"/>
      <c r="AD3678" s="72"/>
      <c r="AE3678" s="72"/>
      <c r="AF3678" s="72"/>
      <c r="AG3678" s="72"/>
      <c r="AH3678" s="72"/>
      <c r="AI3678" s="72"/>
      <c r="AJ3678" s="72"/>
      <c r="AK3678" s="72"/>
    </row>
    <row r="3679" ht="14.25" customHeight="1">
      <c r="A3679" s="78">
        <v>3676.0</v>
      </c>
      <c r="C3679" s="78" t="str">
        <f>VLOOKUP(G3679,[1]Macrodata_CCF!$A$3:$D$55,4,FALSE)</f>
        <v>#ERROR!</v>
      </c>
      <c r="E3679" s="79" t="str">
        <f>VLOOKUP(G3679,[1]Macrodata_CCF!$A$3:$B$55,2,FALSE)</f>
        <v>#ERROR!</v>
      </c>
      <c r="F3679" s="78">
        <v>1.0</v>
      </c>
      <c r="G3679" s="80">
        <v>46.0</v>
      </c>
      <c r="H3679" s="81">
        <v>666160.0</v>
      </c>
      <c r="I3679" s="81">
        <v>790000.0</v>
      </c>
      <c r="J3679" s="81">
        <v>805800.0</v>
      </c>
      <c r="K3679" s="81">
        <v>790000.0</v>
      </c>
      <c r="L3679" s="82">
        <v>1.127583979328165</v>
      </c>
      <c r="N3679" s="83">
        <f t="shared" si="1"/>
        <v>1.127583979</v>
      </c>
      <c r="O3679" s="83">
        <f t="shared" si="2"/>
        <v>1</v>
      </c>
      <c r="Q3679" s="83">
        <f t="shared" si="3"/>
        <v>0.1567594937</v>
      </c>
      <c r="R3679" s="83">
        <f t="shared" si="4"/>
        <v>1.127583979</v>
      </c>
      <c r="S3679" s="83" t="b">
        <f t="shared" si="5"/>
        <v>0</v>
      </c>
      <c r="T3679" s="72"/>
      <c r="U3679" s="72"/>
      <c r="V3679" s="72"/>
      <c r="W3679" s="72"/>
      <c r="X3679" s="72"/>
      <c r="Y3679" s="72"/>
      <c r="Z3679" s="72"/>
      <c r="AA3679" s="72"/>
      <c r="AB3679" s="72"/>
      <c r="AC3679" s="72"/>
      <c r="AD3679" s="72"/>
      <c r="AE3679" s="72"/>
      <c r="AF3679" s="72"/>
      <c r="AG3679" s="72"/>
      <c r="AH3679" s="72"/>
      <c r="AI3679" s="72"/>
      <c r="AJ3679" s="72"/>
      <c r="AK3679" s="72"/>
    </row>
    <row r="3680" ht="14.25" customHeight="1">
      <c r="A3680" s="78">
        <v>3677.0</v>
      </c>
      <c r="C3680" s="78" t="str">
        <f>VLOOKUP(G3680,[1]Macrodata_CCF!$A$3:$D$55,4,FALSE)</f>
        <v>#ERROR!</v>
      </c>
      <c r="E3680" s="79" t="str">
        <f>VLOOKUP(G3680,[1]Macrodata_CCF!$A$3:$B$55,2,FALSE)</f>
        <v>#ERROR!</v>
      </c>
      <c r="F3680" s="78">
        <v>0.0</v>
      </c>
      <c r="G3680" s="80">
        <v>23.0</v>
      </c>
      <c r="H3680" s="81">
        <v>191585.0</v>
      </c>
      <c r="I3680" s="81">
        <v>220000.0</v>
      </c>
      <c r="J3680" s="81">
        <v>196130.0</v>
      </c>
      <c r="K3680" s="81">
        <v>220000.0</v>
      </c>
      <c r="L3680" s="82">
        <v>0.1599507302481084</v>
      </c>
      <c r="N3680" s="83">
        <f t="shared" si="1"/>
        <v>0.1599507302</v>
      </c>
      <c r="O3680" s="83">
        <f t="shared" si="2"/>
        <v>0.1599507302</v>
      </c>
      <c r="Q3680" s="83">
        <f t="shared" si="3"/>
        <v>0.1291590909</v>
      </c>
      <c r="R3680" s="83">
        <f t="shared" si="4"/>
        <v>0.1599507302</v>
      </c>
      <c r="S3680" s="83" t="b">
        <f t="shared" si="5"/>
        <v>0</v>
      </c>
      <c r="T3680" s="72"/>
      <c r="U3680" s="72"/>
      <c r="V3680" s="72"/>
      <c r="W3680" s="72"/>
      <c r="X3680" s="72"/>
      <c r="Y3680" s="72"/>
      <c r="Z3680" s="72"/>
      <c r="AA3680" s="72"/>
      <c r="AB3680" s="72"/>
      <c r="AC3680" s="72"/>
      <c r="AD3680" s="72"/>
      <c r="AE3680" s="72"/>
      <c r="AF3680" s="72"/>
      <c r="AG3680" s="72"/>
      <c r="AH3680" s="72"/>
      <c r="AI3680" s="72"/>
      <c r="AJ3680" s="72"/>
      <c r="AK3680" s="72"/>
    </row>
    <row r="3681" ht="14.25" customHeight="1">
      <c r="A3681" s="78">
        <v>3678.0</v>
      </c>
      <c r="C3681" s="78" t="str">
        <f>VLOOKUP(G3681,[1]Macrodata_CCF!$A$3:$D$55,4,FALSE)</f>
        <v>#ERROR!</v>
      </c>
      <c r="E3681" s="79" t="str">
        <f>VLOOKUP(G3681,[1]Macrodata_CCF!$A$3:$B$55,2,FALSE)</f>
        <v>#ERROR!</v>
      </c>
      <c r="F3681" s="78">
        <v>0.0</v>
      </c>
      <c r="G3681" s="80">
        <v>49.0</v>
      </c>
      <c r="H3681" s="81">
        <v>16680.0</v>
      </c>
      <c r="I3681" s="81">
        <v>330000.0</v>
      </c>
      <c r="J3681" s="81">
        <v>38610.0</v>
      </c>
      <c r="K3681" s="81">
        <v>330000.0</v>
      </c>
      <c r="L3681" s="82">
        <v>0.0699923400995787</v>
      </c>
      <c r="N3681" s="83">
        <f t="shared" si="1"/>
        <v>0.0699923401</v>
      </c>
      <c r="O3681" s="83">
        <f t="shared" si="2"/>
        <v>0.0699923401</v>
      </c>
      <c r="Q3681" s="83">
        <f t="shared" si="3"/>
        <v>0.9494545455</v>
      </c>
      <c r="R3681" s="83">
        <f t="shared" si="4"/>
        <v>0.0699923401</v>
      </c>
      <c r="S3681" s="83" t="b">
        <f t="shared" si="5"/>
        <v>0</v>
      </c>
      <c r="T3681" s="72"/>
      <c r="U3681" s="72"/>
      <c r="V3681" s="72"/>
      <c r="W3681" s="72"/>
      <c r="X3681" s="72"/>
      <c r="Y3681" s="72"/>
      <c r="Z3681" s="72"/>
      <c r="AA3681" s="72"/>
      <c r="AB3681" s="72"/>
      <c r="AC3681" s="72"/>
      <c r="AD3681" s="72"/>
      <c r="AE3681" s="72"/>
      <c r="AF3681" s="72"/>
      <c r="AG3681" s="72"/>
      <c r="AH3681" s="72"/>
      <c r="AI3681" s="72"/>
      <c r="AJ3681" s="72"/>
      <c r="AK3681" s="72"/>
    </row>
    <row r="3682" ht="14.25" customHeight="1">
      <c r="A3682" s="78">
        <v>3679.0</v>
      </c>
      <c r="C3682" s="78" t="str">
        <f>VLOOKUP(G3682,[1]Macrodata_CCF!$A$3:$D$55,4,FALSE)</f>
        <v>#ERROR!</v>
      </c>
      <c r="E3682" s="79" t="str">
        <f>VLOOKUP(G3682,[1]Macrodata_CCF!$A$3:$B$55,2,FALSE)</f>
        <v>#ERROR!</v>
      </c>
      <c r="F3682" s="78">
        <v>0.0</v>
      </c>
      <c r="G3682" s="80">
        <v>52.0</v>
      </c>
      <c r="H3682" s="81">
        <v>558755.0</v>
      </c>
      <c r="I3682" s="81">
        <v>800000.0</v>
      </c>
      <c r="J3682" s="81">
        <v>590115.0</v>
      </c>
      <c r="K3682" s="81">
        <v>800000.0</v>
      </c>
      <c r="L3682" s="82">
        <v>0.1299923314472839</v>
      </c>
      <c r="N3682" s="83">
        <f t="shared" si="1"/>
        <v>0.1299923314</v>
      </c>
      <c r="O3682" s="83">
        <f t="shared" si="2"/>
        <v>0.1299923314</v>
      </c>
      <c r="Q3682" s="83">
        <f t="shared" si="3"/>
        <v>0.30155625</v>
      </c>
      <c r="R3682" s="83">
        <f t="shared" si="4"/>
        <v>0.1299923314</v>
      </c>
      <c r="S3682" s="83" t="b">
        <f t="shared" si="5"/>
        <v>0</v>
      </c>
      <c r="T3682" s="72"/>
      <c r="U3682" s="72"/>
      <c r="V3682" s="72"/>
      <c r="W3682" s="72"/>
      <c r="X3682" s="72"/>
      <c r="Y3682" s="72"/>
      <c r="Z3682" s="72"/>
      <c r="AA3682" s="72"/>
      <c r="AB3682" s="72"/>
      <c r="AC3682" s="72"/>
      <c r="AD3682" s="72"/>
      <c r="AE3682" s="72"/>
      <c r="AF3682" s="72"/>
      <c r="AG3682" s="72"/>
      <c r="AH3682" s="72"/>
      <c r="AI3682" s="72"/>
      <c r="AJ3682" s="72"/>
      <c r="AK3682" s="72"/>
    </row>
    <row r="3683" ht="14.25" customHeight="1">
      <c r="A3683" s="78">
        <v>3680.0</v>
      </c>
      <c r="C3683" s="78" t="str">
        <f>VLOOKUP(G3683,[1]Macrodata_CCF!$A$3:$D$55,4,FALSE)</f>
        <v>#ERROR!</v>
      </c>
      <c r="E3683" s="79" t="str">
        <f>VLOOKUP(G3683,[1]Macrodata_CCF!$A$3:$B$55,2,FALSE)</f>
        <v>#ERROR!</v>
      </c>
      <c r="F3683" s="78">
        <v>0.0</v>
      </c>
      <c r="G3683" s="80">
        <v>26.0</v>
      </c>
      <c r="H3683" s="81">
        <v>25345.0</v>
      </c>
      <c r="I3683" s="81">
        <v>110000.0</v>
      </c>
      <c r="J3683" s="81">
        <v>42275.0</v>
      </c>
      <c r="K3683" s="81">
        <v>110000.0</v>
      </c>
      <c r="L3683" s="82">
        <v>0.1999881873486504</v>
      </c>
      <c r="N3683" s="83">
        <f t="shared" si="1"/>
        <v>0.1999881873</v>
      </c>
      <c r="O3683" s="83">
        <f t="shared" si="2"/>
        <v>0.1999881873</v>
      </c>
      <c r="Q3683" s="83">
        <f t="shared" si="3"/>
        <v>0.7695909091</v>
      </c>
      <c r="R3683" s="83">
        <f t="shared" si="4"/>
        <v>0.1999881873</v>
      </c>
      <c r="S3683" s="83" t="b">
        <f t="shared" si="5"/>
        <v>0</v>
      </c>
      <c r="T3683" s="72"/>
      <c r="U3683" s="72"/>
      <c r="V3683" s="72"/>
      <c r="W3683" s="72"/>
      <c r="X3683" s="72"/>
      <c r="Y3683" s="72"/>
      <c r="Z3683" s="72"/>
      <c r="AA3683" s="72"/>
      <c r="AB3683" s="72"/>
      <c r="AC3683" s="72"/>
      <c r="AD3683" s="72"/>
      <c r="AE3683" s="72"/>
      <c r="AF3683" s="72"/>
      <c r="AG3683" s="72"/>
      <c r="AH3683" s="72"/>
      <c r="AI3683" s="72"/>
      <c r="AJ3683" s="72"/>
      <c r="AK3683" s="72"/>
    </row>
    <row r="3684" ht="14.25" customHeight="1">
      <c r="A3684" s="78">
        <v>3681.0</v>
      </c>
      <c r="C3684" s="78" t="str">
        <f>VLOOKUP(G3684,[1]Macrodata_CCF!$A$3:$D$55,4,FALSE)</f>
        <v>#ERROR!</v>
      </c>
      <c r="E3684" s="79" t="str">
        <f>VLOOKUP(G3684,[1]Macrodata_CCF!$A$3:$B$55,2,FALSE)</f>
        <v>#ERROR!</v>
      </c>
      <c r="F3684" s="78">
        <v>0.0</v>
      </c>
      <c r="G3684" s="80">
        <v>37.0</v>
      </c>
      <c r="H3684" s="81">
        <v>78730.0</v>
      </c>
      <c r="I3684" s="81">
        <v>700000.0</v>
      </c>
      <c r="J3684" s="81">
        <v>165710.0</v>
      </c>
      <c r="K3684" s="81">
        <v>700000.0</v>
      </c>
      <c r="L3684" s="82">
        <v>0.1400035411334846</v>
      </c>
      <c r="N3684" s="83">
        <f t="shared" si="1"/>
        <v>0.1400035411</v>
      </c>
      <c r="O3684" s="83">
        <f t="shared" si="2"/>
        <v>0.1400035411</v>
      </c>
      <c r="Q3684" s="83">
        <f t="shared" si="3"/>
        <v>0.8875285714</v>
      </c>
      <c r="R3684" s="83">
        <f t="shared" si="4"/>
        <v>0.1400035411</v>
      </c>
      <c r="S3684" s="83" t="b">
        <f t="shared" si="5"/>
        <v>0</v>
      </c>
      <c r="T3684" s="72"/>
      <c r="U3684" s="72"/>
      <c r="V3684" s="72"/>
      <c r="W3684" s="72"/>
      <c r="X3684" s="72"/>
      <c r="Y3684" s="72"/>
      <c r="Z3684" s="72"/>
      <c r="AA3684" s="72"/>
      <c r="AB3684" s="72"/>
      <c r="AC3684" s="72"/>
      <c r="AD3684" s="72"/>
      <c r="AE3684" s="72"/>
      <c r="AF3684" s="72"/>
      <c r="AG3684" s="72"/>
      <c r="AH3684" s="72"/>
      <c r="AI3684" s="72"/>
      <c r="AJ3684" s="72"/>
      <c r="AK3684" s="72"/>
    </row>
    <row r="3685" ht="14.25" customHeight="1">
      <c r="A3685" s="78">
        <v>3682.0</v>
      </c>
      <c r="C3685" s="78" t="str">
        <f>VLOOKUP(G3685,[1]Macrodata_CCF!$A$3:$D$55,4,FALSE)</f>
        <v>#ERROR!</v>
      </c>
      <c r="E3685" s="79" t="str">
        <f>VLOOKUP(G3685,[1]Macrodata_CCF!$A$3:$B$55,2,FALSE)</f>
        <v>#ERROR!</v>
      </c>
      <c r="F3685" s="78">
        <v>0.0</v>
      </c>
      <c r="G3685" s="80">
        <v>32.0</v>
      </c>
      <c r="H3685" s="81">
        <v>161960.0</v>
      </c>
      <c r="I3685" s="81">
        <v>350000.0</v>
      </c>
      <c r="J3685" s="81">
        <v>188285.0</v>
      </c>
      <c r="K3685" s="81">
        <v>665000.0</v>
      </c>
      <c r="L3685" s="82">
        <v>0.1399968091895341</v>
      </c>
      <c r="N3685" s="83">
        <f t="shared" si="1"/>
        <v>0.1399968092</v>
      </c>
      <c r="O3685" s="83">
        <f t="shared" si="2"/>
        <v>0.1399968092</v>
      </c>
      <c r="Q3685" s="83">
        <f t="shared" si="3"/>
        <v>0.5372571429</v>
      </c>
      <c r="R3685" s="83">
        <f t="shared" si="4"/>
        <v>0.1399968092</v>
      </c>
      <c r="S3685" s="83" t="b">
        <f t="shared" si="5"/>
        <v>0</v>
      </c>
      <c r="T3685" s="72"/>
      <c r="U3685" s="72"/>
      <c r="V3685" s="72"/>
      <c r="W3685" s="72"/>
      <c r="X3685" s="72"/>
      <c r="Y3685" s="72"/>
      <c r="Z3685" s="72"/>
      <c r="AA3685" s="72"/>
      <c r="AB3685" s="72"/>
      <c r="AC3685" s="72"/>
      <c r="AD3685" s="72"/>
      <c r="AE3685" s="72"/>
      <c r="AF3685" s="72"/>
      <c r="AG3685" s="72"/>
      <c r="AH3685" s="72"/>
      <c r="AI3685" s="72"/>
      <c r="AJ3685" s="72"/>
      <c r="AK3685" s="72"/>
    </row>
    <row r="3686" ht="14.25" customHeight="1">
      <c r="A3686" s="78">
        <v>3683.0</v>
      </c>
      <c r="C3686" s="78" t="str">
        <f>VLOOKUP(G3686,[1]Macrodata_CCF!$A$3:$D$55,4,FALSE)</f>
        <v>#ERROR!</v>
      </c>
      <c r="E3686" s="79" t="str">
        <f>VLOOKUP(G3686,[1]Macrodata_CCF!$A$3:$B$55,2,FALSE)</f>
        <v>#ERROR!</v>
      </c>
      <c r="F3686" s="78">
        <v>1.0</v>
      </c>
      <c r="G3686" s="80">
        <v>39.0</v>
      </c>
      <c r="H3686" s="81">
        <v>189360.0</v>
      </c>
      <c r="I3686" s="81">
        <v>210000.0</v>
      </c>
      <c r="J3686" s="81">
        <v>197615.0</v>
      </c>
      <c r="K3686" s="81">
        <v>210000.0</v>
      </c>
      <c r="L3686" s="82">
        <v>0.3999515503875969</v>
      </c>
      <c r="N3686" s="83">
        <f t="shared" si="1"/>
        <v>0.3999515504</v>
      </c>
      <c r="O3686" s="83">
        <f t="shared" si="2"/>
        <v>0.3999515504</v>
      </c>
      <c r="Q3686" s="83">
        <f t="shared" si="3"/>
        <v>0.09828571429</v>
      </c>
      <c r="R3686" s="83">
        <f t="shared" si="4"/>
        <v>0.03930952381</v>
      </c>
      <c r="S3686" s="83" t="b">
        <f t="shared" si="5"/>
        <v>0</v>
      </c>
      <c r="T3686" s="72"/>
      <c r="U3686" s="72"/>
      <c r="V3686" s="72"/>
      <c r="W3686" s="72"/>
      <c r="X3686" s="72"/>
      <c r="Y3686" s="72"/>
      <c r="Z3686" s="72"/>
      <c r="AA3686" s="72"/>
      <c r="AB3686" s="72"/>
      <c r="AC3686" s="72"/>
      <c r="AD3686" s="72"/>
      <c r="AE3686" s="72"/>
      <c r="AF3686" s="72"/>
      <c r="AG3686" s="72"/>
      <c r="AH3686" s="72"/>
      <c r="AI3686" s="72"/>
      <c r="AJ3686" s="72"/>
      <c r="AK3686" s="72"/>
    </row>
    <row r="3687" ht="14.25" customHeight="1">
      <c r="A3687" s="78">
        <v>3684.0</v>
      </c>
      <c r="C3687" s="78" t="str">
        <f>VLOOKUP(G3687,[1]Macrodata_CCF!$A$3:$D$55,4,FALSE)</f>
        <v>#ERROR!</v>
      </c>
      <c r="E3687" s="79" t="str">
        <f>VLOOKUP(G3687,[1]Macrodata_CCF!$A$3:$B$55,2,FALSE)</f>
        <v>#ERROR!</v>
      </c>
      <c r="F3687" s="78">
        <v>0.0</v>
      </c>
      <c r="G3687" s="80">
        <v>8.0</v>
      </c>
      <c r="H3687" s="81">
        <v>0.0</v>
      </c>
      <c r="I3687" s="81">
        <v>560000.0</v>
      </c>
      <c r="J3687" s="81">
        <v>173600.0</v>
      </c>
      <c r="K3687" s="81">
        <v>560000.0</v>
      </c>
      <c r="L3687" s="82">
        <v>0.31</v>
      </c>
      <c r="N3687" s="83">
        <f t="shared" si="1"/>
        <v>0.31</v>
      </c>
      <c r="O3687" s="83">
        <f t="shared" si="2"/>
        <v>0.31</v>
      </c>
      <c r="Q3687" s="83">
        <f t="shared" si="3"/>
        <v>1</v>
      </c>
      <c r="R3687" s="83">
        <f t="shared" si="4"/>
        <v>0.31</v>
      </c>
      <c r="S3687" s="83" t="b">
        <f t="shared" si="5"/>
        <v>0</v>
      </c>
      <c r="T3687" s="72"/>
      <c r="U3687" s="72"/>
      <c r="V3687" s="72"/>
      <c r="W3687" s="72"/>
      <c r="X3687" s="72"/>
      <c r="Y3687" s="72"/>
      <c r="Z3687" s="72"/>
      <c r="AA3687" s="72"/>
      <c r="AB3687" s="72"/>
      <c r="AC3687" s="72"/>
      <c r="AD3687" s="72"/>
      <c r="AE3687" s="72"/>
      <c r="AF3687" s="72"/>
      <c r="AG3687" s="72"/>
      <c r="AH3687" s="72"/>
      <c r="AI3687" s="72"/>
      <c r="AJ3687" s="72"/>
      <c r="AK3687" s="72"/>
    </row>
    <row r="3688" ht="14.25" customHeight="1">
      <c r="A3688" s="78">
        <v>3685.0</v>
      </c>
      <c r="C3688" s="78" t="str">
        <f>VLOOKUP(G3688,[1]Macrodata_CCF!$A$3:$D$55,4,FALSE)</f>
        <v>#ERROR!</v>
      </c>
      <c r="E3688" s="79" t="str">
        <f>VLOOKUP(G3688,[1]Macrodata_CCF!$A$3:$B$55,2,FALSE)</f>
        <v>#ERROR!</v>
      </c>
      <c r="F3688" s="78">
        <v>0.0</v>
      </c>
      <c r="G3688" s="80">
        <v>31.0</v>
      </c>
      <c r="H3688" s="81">
        <v>255575.0</v>
      </c>
      <c r="I3688" s="81">
        <v>760000.0</v>
      </c>
      <c r="J3688" s="81">
        <v>346370.0</v>
      </c>
      <c r="K3688" s="81">
        <v>760000.0</v>
      </c>
      <c r="L3688" s="82">
        <v>0.1799970263170937</v>
      </c>
      <c r="N3688" s="83">
        <f t="shared" si="1"/>
        <v>0.1799970263</v>
      </c>
      <c r="O3688" s="83">
        <f t="shared" si="2"/>
        <v>0.1799970263</v>
      </c>
      <c r="Q3688" s="83">
        <f t="shared" si="3"/>
        <v>0.6637171053</v>
      </c>
      <c r="R3688" s="83">
        <f t="shared" si="4"/>
        <v>0.1799970263</v>
      </c>
      <c r="S3688" s="83" t="b">
        <f t="shared" si="5"/>
        <v>0</v>
      </c>
      <c r="T3688" s="72"/>
      <c r="U3688" s="72"/>
      <c r="V3688" s="72"/>
      <c r="W3688" s="72"/>
      <c r="X3688" s="72"/>
      <c r="Y3688" s="72"/>
      <c r="Z3688" s="72"/>
      <c r="AA3688" s="72"/>
      <c r="AB3688" s="72"/>
      <c r="AC3688" s="72"/>
      <c r="AD3688" s="72"/>
      <c r="AE3688" s="72"/>
      <c r="AF3688" s="72"/>
      <c r="AG3688" s="72"/>
      <c r="AH3688" s="72"/>
      <c r="AI3688" s="72"/>
      <c r="AJ3688" s="72"/>
      <c r="AK3688" s="72"/>
    </row>
    <row r="3689" ht="14.25" customHeight="1">
      <c r="A3689" s="78">
        <v>3686.0</v>
      </c>
      <c r="C3689" s="78" t="str">
        <f>VLOOKUP(G3689,[1]Macrodata_CCF!$A$3:$D$55,4,FALSE)</f>
        <v>#ERROR!</v>
      </c>
      <c r="E3689" s="79" t="str">
        <f>VLOOKUP(G3689,[1]Macrodata_CCF!$A$3:$B$55,2,FALSE)</f>
        <v>#ERROR!</v>
      </c>
      <c r="F3689" s="78">
        <v>0.0</v>
      </c>
      <c r="G3689" s="80">
        <v>29.0</v>
      </c>
      <c r="H3689" s="81">
        <v>207835.0</v>
      </c>
      <c r="I3689" s="81">
        <v>640000.0</v>
      </c>
      <c r="J3689" s="81">
        <v>173260.0</v>
      </c>
      <c r="K3689" s="81">
        <v>640000.0</v>
      </c>
      <c r="L3689" s="82">
        <v>-0.08000416507583909</v>
      </c>
      <c r="N3689" s="83">
        <f t="shared" si="1"/>
        <v>-0.08000416508</v>
      </c>
      <c r="O3689" s="83">
        <f t="shared" si="2"/>
        <v>0</v>
      </c>
      <c r="Q3689" s="83">
        <f t="shared" si="3"/>
        <v>0.6752578125</v>
      </c>
      <c r="R3689" s="83">
        <f t="shared" si="4"/>
        <v>-0.08000416508</v>
      </c>
      <c r="S3689" s="83" t="b">
        <f t="shared" si="5"/>
        <v>0</v>
      </c>
      <c r="T3689" s="72"/>
      <c r="U3689" s="72"/>
      <c r="V3689" s="72"/>
      <c r="W3689" s="72"/>
      <c r="X3689" s="72"/>
      <c r="Y3689" s="72"/>
      <c r="Z3689" s="72"/>
      <c r="AA3689" s="72"/>
      <c r="AB3689" s="72"/>
      <c r="AC3689" s="72"/>
      <c r="AD3689" s="72"/>
      <c r="AE3689" s="72"/>
      <c r="AF3689" s="72"/>
      <c r="AG3689" s="72"/>
      <c r="AH3689" s="72"/>
      <c r="AI3689" s="72"/>
      <c r="AJ3689" s="72"/>
      <c r="AK3689" s="72"/>
    </row>
    <row r="3690" ht="14.25" customHeight="1">
      <c r="A3690" s="78">
        <v>3687.0</v>
      </c>
      <c r="C3690" s="78" t="str">
        <f>VLOOKUP(G3690,[1]Macrodata_CCF!$A$3:$D$55,4,FALSE)</f>
        <v>#ERROR!</v>
      </c>
      <c r="E3690" s="79" t="str">
        <f>VLOOKUP(G3690,[1]Macrodata_CCF!$A$3:$B$55,2,FALSE)</f>
        <v>#ERROR!</v>
      </c>
      <c r="F3690" s="78">
        <v>0.0</v>
      </c>
      <c r="G3690" s="80">
        <v>36.0</v>
      </c>
      <c r="H3690" s="81">
        <v>29695.0</v>
      </c>
      <c r="I3690" s="81">
        <v>550000.0</v>
      </c>
      <c r="J3690" s="81">
        <v>0.0</v>
      </c>
      <c r="K3690" s="81">
        <v>550000.0</v>
      </c>
      <c r="L3690" s="82">
        <v>-0.05707229413517072</v>
      </c>
      <c r="N3690" s="83">
        <f t="shared" si="1"/>
        <v>-0.05707229414</v>
      </c>
      <c r="O3690" s="83">
        <f t="shared" si="2"/>
        <v>0</v>
      </c>
      <c r="Q3690" s="83">
        <f t="shared" si="3"/>
        <v>0.9460090909</v>
      </c>
      <c r="R3690" s="83">
        <f t="shared" si="4"/>
        <v>-0.05707229414</v>
      </c>
      <c r="S3690" s="83" t="b">
        <f t="shared" si="5"/>
        <v>0</v>
      </c>
      <c r="T3690" s="72"/>
      <c r="U3690" s="72"/>
      <c r="V3690" s="72"/>
      <c r="W3690" s="72"/>
      <c r="X3690" s="72"/>
      <c r="Y3690" s="72"/>
      <c r="Z3690" s="72"/>
      <c r="AA3690" s="72"/>
      <c r="AB3690" s="72"/>
      <c r="AC3690" s="72"/>
      <c r="AD3690" s="72"/>
      <c r="AE3690" s="72"/>
      <c r="AF3690" s="72"/>
      <c r="AG3690" s="72"/>
      <c r="AH3690" s="72"/>
      <c r="AI3690" s="72"/>
      <c r="AJ3690" s="72"/>
      <c r="AK3690" s="72"/>
    </row>
    <row r="3691" ht="14.25" customHeight="1">
      <c r="A3691" s="78">
        <v>3688.0</v>
      </c>
      <c r="C3691" s="78" t="str">
        <f>VLOOKUP(G3691,[1]Macrodata_CCF!$A$3:$D$55,4,FALSE)</f>
        <v>#ERROR!</v>
      </c>
      <c r="E3691" s="79" t="str">
        <f>VLOOKUP(G3691,[1]Macrodata_CCF!$A$3:$B$55,2,FALSE)</f>
        <v>#ERROR!</v>
      </c>
      <c r="F3691" s="78">
        <v>0.0</v>
      </c>
      <c r="G3691" s="80">
        <v>44.0</v>
      </c>
      <c r="H3691" s="81">
        <v>0.0</v>
      </c>
      <c r="I3691" s="81">
        <v>800000.0</v>
      </c>
      <c r="J3691" s="81">
        <v>160000.0</v>
      </c>
      <c r="K3691" s="81">
        <v>1360000.0</v>
      </c>
      <c r="L3691" s="82">
        <v>0.2</v>
      </c>
      <c r="N3691" s="83">
        <f t="shared" si="1"/>
        <v>0.2</v>
      </c>
      <c r="O3691" s="83">
        <f t="shared" si="2"/>
        <v>0.2</v>
      </c>
      <c r="Q3691" s="83">
        <f t="shared" si="3"/>
        <v>1</v>
      </c>
      <c r="R3691" s="83">
        <f t="shared" si="4"/>
        <v>0.2</v>
      </c>
      <c r="S3691" s="83" t="b">
        <f t="shared" si="5"/>
        <v>0</v>
      </c>
      <c r="T3691" s="72"/>
      <c r="U3691" s="72"/>
      <c r="V3691" s="72"/>
      <c r="W3691" s="72"/>
      <c r="X3691" s="72"/>
      <c r="Y3691" s="72"/>
      <c r="Z3691" s="72"/>
      <c r="AA3691" s="72"/>
      <c r="AB3691" s="72"/>
      <c r="AC3691" s="72"/>
      <c r="AD3691" s="72"/>
      <c r="AE3691" s="72"/>
      <c r="AF3691" s="72"/>
      <c r="AG3691" s="72"/>
      <c r="AH3691" s="72"/>
      <c r="AI3691" s="72"/>
      <c r="AJ3691" s="72"/>
      <c r="AK3691" s="72"/>
    </row>
    <row r="3692" ht="14.25" customHeight="1">
      <c r="A3692" s="78">
        <v>3689.0</v>
      </c>
      <c r="C3692" s="78" t="str">
        <f>VLOOKUP(G3692,[1]Macrodata_CCF!$A$3:$D$55,4,FALSE)</f>
        <v>#ERROR!</v>
      </c>
      <c r="E3692" s="79" t="str">
        <f>VLOOKUP(G3692,[1]Macrodata_CCF!$A$3:$B$55,2,FALSE)</f>
        <v>#ERROR!</v>
      </c>
      <c r="F3692" s="78">
        <v>0.0</v>
      </c>
      <c r="G3692" s="80">
        <v>41.0</v>
      </c>
      <c r="H3692" s="81">
        <v>421450.0</v>
      </c>
      <c r="I3692" s="81">
        <v>710000.0</v>
      </c>
      <c r="J3692" s="81">
        <v>516670.0</v>
      </c>
      <c r="K3692" s="81">
        <v>710000.0</v>
      </c>
      <c r="L3692" s="82">
        <v>0.3299948015941778</v>
      </c>
      <c r="N3692" s="83">
        <f t="shared" si="1"/>
        <v>0.3299948016</v>
      </c>
      <c r="O3692" s="83">
        <f t="shared" si="2"/>
        <v>0.3299948016</v>
      </c>
      <c r="Q3692" s="83">
        <f t="shared" si="3"/>
        <v>0.4064084507</v>
      </c>
      <c r="R3692" s="83">
        <f t="shared" si="4"/>
        <v>0.3299948016</v>
      </c>
      <c r="S3692" s="83" t="b">
        <f t="shared" si="5"/>
        <v>0</v>
      </c>
      <c r="T3692" s="72"/>
      <c r="U3692" s="72"/>
      <c r="V3692" s="72"/>
      <c r="W3692" s="72"/>
      <c r="X3692" s="72"/>
      <c r="Y3692" s="72"/>
      <c r="Z3692" s="72"/>
      <c r="AA3692" s="72"/>
      <c r="AB3692" s="72"/>
      <c r="AC3692" s="72"/>
      <c r="AD3692" s="72"/>
      <c r="AE3692" s="72"/>
      <c r="AF3692" s="72"/>
      <c r="AG3692" s="72"/>
      <c r="AH3692" s="72"/>
      <c r="AI3692" s="72"/>
      <c r="AJ3692" s="72"/>
      <c r="AK3692" s="72"/>
    </row>
    <row r="3693" ht="14.25" customHeight="1">
      <c r="A3693" s="78">
        <v>3690.0</v>
      </c>
      <c r="C3693" s="78" t="str">
        <f>VLOOKUP(G3693,[1]Macrodata_CCF!$A$3:$D$55,4,FALSE)</f>
        <v>#ERROR!</v>
      </c>
      <c r="E3693" s="79" t="str">
        <f>VLOOKUP(G3693,[1]Macrodata_CCF!$A$3:$B$55,2,FALSE)</f>
        <v>#ERROR!</v>
      </c>
      <c r="F3693" s="78">
        <v>0.0</v>
      </c>
      <c r="G3693" s="80">
        <v>9.0</v>
      </c>
      <c r="H3693" s="81">
        <v>77070.0</v>
      </c>
      <c r="I3693" s="81">
        <v>120000.0</v>
      </c>
      <c r="J3693" s="81">
        <v>90810.0</v>
      </c>
      <c r="K3693" s="81">
        <v>204000.0</v>
      </c>
      <c r="L3693" s="82">
        <v>0.3200559049615653</v>
      </c>
      <c r="N3693" s="83">
        <f t="shared" si="1"/>
        <v>0.320055905</v>
      </c>
      <c r="O3693" s="83">
        <f t="shared" si="2"/>
        <v>0.320055905</v>
      </c>
      <c r="Q3693" s="83">
        <f t="shared" si="3"/>
        <v>0.35775</v>
      </c>
      <c r="R3693" s="83">
        <f t="shared" si="4"/>
        <v>0.320055905</v>
      </c>
      <c r="S3693" s="83" t="b">
        <f t="shared" si="5"/>
        <v>0</v>
      </c>
      <c r="T3693" s="72"/>
      <c r="U3693" s="72"/>
      <c r="V3693" s="72"/>
      <c r="W3693" s="72"/>
      <c r="X3693" s="72"/>
      <c r="Y3693" s="72"/>
      <c r="Z3693" s="72"/>
      <c r="AA3693" s="72"/>
      <c r="AB3693" s="72"/>
      <c r="AC3693" s="72"/>
      <c r="AD3693" s="72"/>
      <c r="AE3693" s="72"/>
      <c r="AF3693" s="72"/>
      <c r="AG3693" s="72"/>
      <c r="AH3693" s="72"/>
      <c r="AI3693" s="72"/>
      <c r="AJ3693" s="72"/>
      <c r="AK3693" s="72"/>
    </row>
    <row r="3694" ht="14.25" customHeight="1">
      <c r="A3694" s="78">
        <v>3691.0</v>
      </c>
      <c r="C3694" s="78" t="str">
        <f>VLOOKUP(G3694,[1]Macrodata_CCF!$A$3:$D$55,4,FALSE)</f>
        <v>#ERROR!</v>
      </c>
      <c r="E3694" s="79" t="str">
        <f>VLOOKUP(G3694,[1]Macrodata_CCF!$A$3:$B$55,2,FALSE)</f>
        <v>#ERROR!</v>
      </c>
      <c r="F3694" s="78">
        <v>0.0</v>
      </c>
      <c r="G3694" s="80">
        <v>14.0</v>
      </c>
      <c r="H3694" s="81">
        <v>76000.0</v>
      </c>
      <c r="I3694" s="81">
        <v>170000.0</v>
      </c>
      <c r="J3694" s="81">
        <v>90100.0</v>
      </c>
      <c r="K3694" s="81">
        <v>170000.0</v>
      </c>
      <c r="L3694" s="82">
        <v>0.15</v>
      </c>
      <c r="N3694" s="83">
        <f t="shared" si="1"/>
        <v>0.15</v>
      </c>
      <c r="O3694" s="83">
        <f t="shared" si="2"/>
        <v>0.15</v>
      </c>
      <c r="Q3694" s="83">
        <f t="shared" si="3"/>
        <v>0.5529411765</v>
      </c>
      <c r="R3694" s="83">
        <f t="shared" si="4"/>
        <v>0.15</v>
      </c>
      <c r="S3694" s="83" t="b">
        <f t="shared" si="5"/>
        <v>0</v>
      </c>
      <c r="T3694" s="72"/>
      <c r="U3694" s="72"/>
      <c r="V3694" s="72"/>
      <c r="W3694" s="72"/>
      <c r="X3694" s="72"/>
      <c r="Y3694" s="72"/>
      <c r="Z3694" s="72"/>
      <c r="AA3694" s="72"/>
      <c r="AB3694" s="72"/>
      <c r="AC3694" s="72"/>
      <c r="AD3694" s="72"/>
      <c r="AE3694" s="72"/>
      <c r="AF3694" s="72"/>
      <c r="AG3694" s="72"/>
      <c r="AH3694" s="72"/>
      <c r="AI3694" s="72"/>
      <c r="AJ3694" s="72"/>
      <c r="AK3694" s="72"/>
    </row>
    <row r="3695" ht="14.25" customHeight="1">
      <c r="A3695" s="78">
        <v>3692.0</v>
      </c>
      <c r="C3695" s="78" t="str">
        <f>VLOOKUP(G3695,[1]Macrodata_CCF!$A$3:$D$55,4,FALSE)</f>
        <v>#ERROR!</v>
      </c>
      <c r="E3695" s="79" t="str">
        <f>VLOOKUP(G3695,[1]Macrodata_CCF!$A$3:$B$55,2,FALSE)</f>
        <v>#ERROR!</v>
      </c>
      <c r="F3695" s="78">
        <v>0.0</v>
      </c>
      <c r="G3695" s="80">
        <v>36.0</v>
      </c>
      <c r="H3695" s="81">
        <v>680640.0</v>
      </c>
      <c r="I3695" s="81">
        <v>880000.0</v>
      </c>
      <c r="J3695" s="81">
        <v>714530.0</v>
      </c>
      <c r="K3695" s="81">
        <v>880000.0</v>
      </c>
      <c r="L3695" s="82">
        <v>0.1699939807383627</v>
      </c>
      <c r="N3695" s="83">
        <f t="shared" si="1"/>
        <v>0.1699939807</v>
      </c>
      <c r="O3695" s="83">
        <f t="shared" si="2"/>
        <v>0.1699939807</v>
      </c>
      <c r="Q3695" s="83">
        <f t="shared" si="3"/>
        <v>0.2265454545</v>
      </c>
      <c r="R3695" s="83">
        <f t="shared" si="4"/>
        <v>0.1699939807</v>
      </c>
      <c r="S3695" s="83" t="b">
        <f t="shared" si="5"/>
        <v>0</v>
      </c>
      <c r="T3695" s="72"/>
      <c r="U3695" s="72"/>
      <c r="V3695" s="72"/>
      <c r="W3695" s="72"/>
      <c r="X3695" s="72"/>
      <c r="Y3695" s="72"/>
      <c r="Z3695" s="72"/>
      <c r="AA3695" s="72"/>
      <c r="AB3695" s="72"/>
      <c r="AC3695" s="72"/>
      <c r="AD3695" s="72"/>
      <c r="AE3695" s="72"/>
      <c r="AF3695" s="72"/>
      <c r="AG3695" s="72"/>
      <c r="AH3695" s="72"/>
      <c r="AI3695" s="72"/>
      <c r="AJ3695" s="72"/>
      <c r="AK3695" s="72"/>
    </row>
    <row r="3696" ht="14.25" customHeight="1">
      <c r="A3696" s="78">
        <v>3693.0</v>
      </c>
      <c r="C3696" s="78" t="str">
        <f>VLOOKUP(G3696,[1]Macrodata_CCF!$A$3:$D$55,4,FALSE)</f>
        <v>#ERROR!</v>
      </c>
      <c r="E3696" s="79" t="str">
        <f>VLOOKUP(G3696,[1]Macrodata_CCF!$A$3:$B$55,2,FALSE)</f>
        <v>#ERROR!</v>
      </c>
      <c r="F3696" s="78">
        <v>0.0</v>
      </c>
      <c r="G3696" s="80">
        <v>52.0</v>
      </c>
      <c r="H3696" s="81">
        <v>48125.0</v>
      </c>
      <c r="I3696" s="81">
        <v>390000.0</v>
      </c>
      <c r="J3696" s="81">
        <v>65220.0</v>
      </c>
      <c r="K3696" s="81">
        <v>390000.0</v>
      </c>
      <c r="L3696" s="82">
        <v>0.0500036563071298</v>
      </c>
      <c r="N3696" s="83">
        <f t="shared" si="1"/>
        <v>0.05000365631</v>
      </c>
      <c r="O3696" s="83">
        <f t="shared" si="2"/>
        <v>0.05000365631</v>
      </c>
      <c r="Q3696" s="83">
        <f t="shared" si="3"/>
        <v>0.8766025641</v>
      </c>
      <c r="R3696" s="83">
        <f t="shared" si="4"/>
        <v>0.05000365631</v>
      </c>
      <c r="S3696" s="83" t="b">
        <f t="shared" si="5"/>
        <v>0</v>
      </c>
      <c r="T3696" s="72"/>
      <c r="U3696" s="72"/>
      <c r="V3696" s="72"/>
      <c r="W3696" s="72"/>
      <c r="X3696" s="72"/>
      <c r="Y3696" s="72"/>
      <c r="Z3696" s="72"/>
      <c r="AA3696" s="72"/>
      <c r="AB3696" s="72"/>
      <c r="AC3696" s="72"/>
      <c r="AD3696" s="72"/>
      <c r="AE3696" s="72"/>
      <c r="AF3696" s="72"/>
      <c r="AG3696" s="72"/>
      <c r="AH3696" s="72"/>
      <c r="AI3696" s="72"/>
      <c r="AJ3696" s="72"/>
      <c r="AK3696" s="72"/>
    </row>
    <row r="3697" ht="14.25" customHeight="1">
      <c r="A3697" s="78">
        <v>3694.0</v>
      </c>
      <c r="C3697" s="78" t="str">
        <f>VLOOKUP(G3697,[1]Macrodata_CCF!$A$3:$D$55,4,FALSE)</f>
        <v>#ERROR!</v>
      </c>
      <c r="E3697" s="79" t="str">
        <f>VLOOKUP(G3697,[1]Macrodata_CCF!$A$3:$B$55,2,FALSE)</f>
        <v>#ERROR!</v>
      </c>
      <c r="F3697" s="78">
        <v>0.0</v>
      </c>
      <c r="G3697" s="80">
        <v>50.0</v>
      </c>
      <c r="H3697" s="81">
        <v>210415.0</v>
      </c>
      <c r="I3697" s="81">
        <v>470000.0</v>
      </c>
      <c r="J3697" s="81">
        <v>241565.0</v>
      </c>
      <c r="K3697" s="81">
        <v>470000.0</v>
      </c>
      <c r="L3697" s="82">
        <v>0.1199992295394572</v>
      </c>
      <c r="N3697" s="83">
        <f t="shared" si="1"/>
        <v>0.1199992295</v>
      </c>
      <c r="O3697" s="83">
        <f t="shared" si="2"/>
        <v>0.1199992295</v>
      </c>
      <c r="Q3697" s="83">
        <f t="shared" si="3"/>
        <v>0.5523085106</v>
      </c>
      <c r="R3697" s="83">
        <f t="shared" si="4"/>
        <v>0.1199992295</v>
      </c>
      <c r="S3697" s="83" t="b">
        <f t="shared" si="5"/>
        <v>0</v>
      </c>
      <c r="T3697" s="72"/>
      <c r="U3697" s="72"/>
      <c r="V3697" s="72"/>
      <c r="W3697" s="72"/>
      <c r="X3697" s="72"/>
      <c r="Y3697" s="72"/>
      <c r="Z3697" s="72"/>
      <c r="AA3697" s="72"/>
      <c r="AB3697" s="72"/>
      <c r="AC3697" s="72"/>
      <c r="AD3697" s="72"/>
      <c r="AE3697" s="72"/>
      <c r="AF3697" s="72"/>
      <c r="AG3697" s="72"/>
      <c r="AH3697" s="72"/>
      <c r="AI3697" s="72"/>
      <c r="AJ3697" s="72"/>
      <c r="AK3697" s="72"/>
    </row>
    <row r="3698" ht="14.25" customHeight="1">
      <c r="A3698" s="78">
        <v>3695.0</v>
      </c>
      <c r="C3698" s="78" t="str">
        <f>VLOOKUP(G3698,[1]Macrodata_CCF!$A$3:$D$55,4,FALSE)</f>
        <v>#ERROR!</v>
      </c>
      <c r="E3698" s="79" t="str">
        <f>VLOOKUP(G3698,[1]Macrodata_CCF!$A$3:$B$55,2,FALSE)</f>
        <v>#ERROR!</v>
      </c>
      <c r="F3698" s="78">
        <v>0.0</v>
      </c>
      <c r="G3698" s="80">
        <v>40.0</v>
      </c>
      <c r="H3698" s="81">
        <v>590220.0</v>
      </c>
      <c r="I3698" s="81">
        <v>810000.0</v>
      </c>
      <c r="J3698" s="81">
        <v>607800.0</v>
      </c>
      <c r="K3698" s="81">
        <v>1215000.0</v>
      </c>
      <c r="L3698" s="82">
        <v>0.07998907998907999</v>
      </c>
      <c r="N3698" s="83">
        <f t="shared" si="1"/>
        <v>0.07998907999</v>
      </c>
      <c r="O3698" s="83">
        <f t="shared" si="2"/>
        <v>0.07998907999</v>
      </c>
      <c r="Q3698" s="83">
        <f t="shared" si="3"/>
        <v>0.2713333333</v>
      </c>
      <c r="R3698" s="83">
        <f t="shared" si="4"/>
        <v>0.07998907999</v>
      </c>
      <c r="S3698" s="83" t="b">
        <f t="shared" si="5"/>
        <v>0</v>
      </c>
      <c r="T3698" s="72"/>
      <c r="U3698" s="72"/>
      <c r="V3698" s="72"/>
      <c r="W3698" s="72"/>
      <c r="X3698" s="72"/>
      <c r="Y3698" s="72"/>
      <c r="Z3698" s="72"/>
      <c r="AA3698" s="72"/>
      <c r="AB3698" s="72"/>
      <c r="AC3698" s="72"/>
      <c r="AD3698" s="72"/>
      <c r="AE3698" s="72"/>
      <c r="AF3698" s="72"/>
      <c r="AG3698" s="72"/>
      <c r="AH3698" s="72"/>
      <c r="AI3698" s="72"/>
      <c r="AJ3698" s="72"/>
      <c r="AK3698" s="72"/>
    </row>
    <row r="3699" ht="14.25" customHeight="1">
      <c r="A3699" s="78">
        <v>3696.0</v>
      </c>
      <c r="C3699" s="78" t="str">
        <f>VLOOKUP(G3699,[1]Macrodata_CCF!$A$3:$D$55,4,FALSE)</f>
        <v>#ERROR!</v>
      </c>
      <c r="E3699" s="79" t="str">
        <f>VLOOKUP(G3699,[1]Macrodata_CCF!$A$3:$B$55,2,FALSE)</f>
        <v>#ERROR!</v>
      </c>
      <c r="F3699" s="78">
        <v>0.0</v>
      </c>
      <c r="G3699" s="80">
        <v>53.0</v>
      </c>
      <c r="H3699" s="81">
        <v>384330.0</v>
      </c>
      <c r="I3699" s="81">
        <v>840000.0</v>
      </c>
      <c r="J3699" s="81">
        <v>402555.0</v>
      </c>
      <c r="K3699" s="81">
        <v>1512000.0</v>
      </c>
      <c r="L3699" s="82">
        <v>0.03999604977286194</v>
      </c>
      <c r="N3699" s="83">
        <f t="shared" si="1"/>
        <v>0.03999604977</v>
      </c>
      <c r="O3699" s="83">
        <f t="shared" si="2"/>
        <v>0.03999604977</v>
      </c>
      <c r="Q3699" s="83">
        <f t="shared" si="3"/>
        <v>0.5424642857</v>
      </c>
      <c r="R3699" s="83">
        <f t="shared" si="4"/>
        <v>0.03999604977</v>
      </c>
      <c r="S3699" s="83" t="b">
        <f t="shared" si="5"/>
        <v>0</v>
      </c>
      <c r="T3699" s="72"/>
      <c r="U3699" s="72"/>
      <c r="V3699" s="72"/>
      <c r="W3699" s="72"/>
      <c r="X3699" s="72"/>
      <c r="Y3699" s="72"/>
      <c r="Z3699" s="72"/>
      <c r="AA3699" s="72"/>
      <c r="AB3699" s="72"/>
      <c r="AC3699" s="72"/>
      <c r="AD3699" s="72"/>
      <c r="AE3699" s="72"/>
      <c r="AF3699" s="72"/>
      <c r="AG3699" s="72"/>
      <c r="AH3699" s="72"/>
      <c r="AI3699" s="72"/>
      <c r="AJ3699" s="72"/>
      <c r="AK3699" s="72"/>
    </row>
    <row r="3700" ht="14.25" customHeight="1">
      <c r="A3700" s="78">
        <v>3697.0</v>
      </c>
      <c r="C3700" s="78" t="str">
        <f>VLOOKUP(G3700,[1]Macrodata_CCF!$A$3:$D$55,4,FALSE)</f>
        <v>#ERROR!</v>
      </c>
      <c r="E3700" s="79" t="str">
        <f>VLOOKUP(G3700,[1]Macrodata_CCF!$A$3:$B$55,2,FALSE)</f>
        <v>#ERROR!</v>
      </c>
      <c r="F3700" s="78">
        <v>0.0</v>
      </c>
      <c r="G3700" s="80">
        <v>29.0</v>
      </c>
      <c r="H3700" s="81">
        <v>228455.0</v>
      </c>
      <c r="I3700" s="81">
        <v>810000.0</v>
      </c>
      <c r="J3700" s="81">
        <v>333135.0</v>
      </c>
      <c r="K3700" s="81">
        <v>810000.0</v>
      </c>
      <c r="L3700" s="82">
        <v>0.1800032671590333</v>
      </c>
      <c r="N3700" s="83">
        <f t="shared" si="1"/>
        <v>0.1800032672</v>
      </c>
      <c r="O3700" s="83">
        <f t="shared" si="2"/>
        <v>0.1800032672</v>
      </c>
      <c r="Q3700" s="83">
        <f t="shared" si="3"/>
        <v>0.7179567901</v>
      </c>
      <c r="R3700" s="83">
        <f t="shared" si="4"/>
        <v>0.1800032672</v>
      </c>
      <c r="S3700" s="83" t="b">
        <f t="shared" si="5"/>
        <v>0</v>
      </c>
      <c r="T3700" s="72"/>
      <c r="U3700" s="72"/>
      <c r="V3700" s="72"/>
      <c r="W3700" s="72"/>
      <c r="X3700" s="72"/>
      <c r="Y3700" s="72"/>
      <c r="Z3700" s="72"/>
      <c r="AA3700" s="72"/>
      <c r="AB3700" s="72"/>
      <c r="AC3700" s="72"/>
      <c r="AD3700" s="72"/>
      <c r="AE3700" s="72"/>
      <c r="AF3700" s="72"/>
      <c r="AG3700" s="72"/>
      <c r="AH3700" s="72"/>
      <c r="AI3700" s="72"/>
      <c r="AJ3700" s="72"/>
      <c r="AK3700" s="72"/>
    </row>
    <row r="3701" ht="14.25" customHeight="1">
      <c r="A3701" s="78">
        <v>3698.0</v>
      </c>
      <c r="C3701" s="78" t="str">
        <f>VLOOKUP(G3701,[1]Macrodata_CCF!$A$3:$D$55,4,FALSE)</f>
        <v>#ERROR!</v>
      </c>
      <c r="E3701" s="79" t="str">
        <f>VLOOKUP(G3701,[1]Macrodata_CCF!$A$3:$B$55,2,FALSE)</f>
        <v>#ERROR!</v>
      </c>
      <c r="F3701" s="78">
        <v>0.0</v>
      </c>
      <c r="G3701" s="80">
        <v>25.0</v>
      </c>
      <c r="H3701" s="81">
        <v>41430.0</v>
      </c>
      <c r="I3701" s="81">
        <v>730000.0</v>
      </c>
      <c r="J3701" s="81">
        <v>165375.0</v>
      </c>
      <c r="K3701" s="81">
        <v>730000.0</v>
      </c>
      <c r="L3701" s="82">
        <v>0.1800034854844097</v>
      </c>
      <c r="N3701" s="83">
        <f t="shared" si="1"/>
        <v>0.1800034855</v>
      </c>
      <c r="O3701" s="83">
        <f t="shared" si="2"/>
        <v>0.1800034855</v>
      </c>
      <c r="Q3701" s="83">
        <f t="shared" si="3"/>
        <v>0.9432465753</v>
      </c>
      <c r="R3701" s="83">
        <f t="shared" si="4"/>
        <v>0.1800034855</v>
      </c>
      <c r="S3701" s="83" t="b">
        <f t="shared" si="5"/>
        <v>0</v>
      </c>
      <c r="T3701" s="72"/>
      <c r="U3701" s="72"/>
      <c r="V3701" s="72"/>
      <c r="W3701" s="72"/>
      <c r="X3701" s="72"/>
      <c r="Y3701" s="72"/>
      <c r="Z3701" s="72"/>
      <c r="AA3701" s="72"/>
      <c r="AB3701" s="72"/>
      <c r="AC3701" s="72"/>
      <c r="AD3701" s="72"/>
      <c r="AE3701" s="72"/>
      <c r="AF3701" s="72"/>
      <c r="AG3701" s="72"/>
      <c r="AH3701" s="72"/>
      <c r="AI3701" s="72"/>
      <c r="AJ3701" s="72"/>
      <c r="AK3701" s="72"/>
    </row>
    <row r="3702" ht="14.25" customHeight="1">
      <c r="A3702" s="78">
        <v>3699.0</v>
      </c>
      <c r="C3702" s="78" t="str">
        <f>VLOOKUP(G3702,[1]Macrodata_CCF!$A$3:$D$55,4,FALSE)</f>
        <v>#ERROR!</v>
      </c>
      <c r="E3702" s="79" t="str">
        <f>VLOOKUP(G3702,[1]Macrodata_CCF!$A$3:$B$55,2,FALSE)</f>
        <v>#ERROR!</v>
      </c>
      <c r="F3702" s="78">
        <v>0.0</v>
      </c>
      <c r="G3702" s="80">
        <v>20.0</v>
      </c>
      <c r="H3702" s="81">
        <v>775895.0</v>
      </c>
      <c r="I3702" s="81">
        <v>940000.0</v>
      </c>
      <c r="J3702" s="81">
        <v>798870.0</v>
      </c>
      <c r="K3702" s="81">
        <v>940000.0</v>
      </c>
      <c r="L3702" s="82">
        <v>0.1400018280978642</v>
      </c>
      <c r="N3702" s="83">
        <f t="shared" si="1"/>
        <v>0.1400018281</v>
      </c>
      <c r="O3702" s="83">
        <f t="shared" si="2"/>
        <v>0.1400018281</v>
      </c>
      <c r="Q3702" s="83">
        <f t="shared" si="3"/>
        <v>0.1745797872</v>
      </c>
      <c r="R3702" s="83">
        <f t="shared" si="4"/>
        <v>0.1400018281</v>
      </c>
      <c r="S3702" s="83" t="b">
        <f t="shared" si="5"/>
        <v>0</v>
      </c>
      <c r="T3702" s="72"/>
      <c r="U3702" s="72"/>
      <c r="V3702" s="72"/>
      <c r="W3702" s="72"/>
      <c r="X3702" s="72"/>
      <c r="Y3702" s="72"/>
      <c r="Z3702" s="72"/>
      <c r="AA3702" s="72"/>
      <c r="AB3702" s="72"/>
      <c r="AC3702" s="72"/>
      <c r="AD3702" s="72"/>
      <c r="AE3702" s="72"/>
      <c r="AF3702" s="72"/>
      <c r="AG3702" s="72"/>
      <c r="AH3702" s="72"/>
      <c r="AI3702" s="72"/>
      <c r="AJ3702" s="72"/>
      <c r="AK3702" s="72"/>
    </row>
    <row r="3703" ht="14.25" customHeight="1">
      <c r="A3703" s="78">
        <v>3700.0</v>
      </c>
      <c r="C3703" s="78" t="str">
        <f>VLOOKUP(G3703,[1]Macrodata_CCF!$A$3:$D$55,4,FALSE)</f>
        <v>#ERROR!</v>
      </c>
      <c r="E3703" s="79" t="str">
        <f>VLOOKUP(G3703,[1]Macrodata_CCF!$A$3:$B$55,2,FALSE)</f>
        <v>#ERROR!</v>
      </c>
      <c r="F3703" s="78">
        <v>0.0</v>
      </c>
      <c r="G3703" s="80">
        <v>45.0</v>
      </c>
      <c r="H3703" s="81">
        <v>621010.0</v>
      </c>
      <c r="I3703" s="81">
        <v>780000.0</v>
      </c>
      <c r="J3703" s="81">
        <v>578085.0</v>
      </c>
      <c r="K3703" s="81">
        <v>780000.0</v>
      </c>
      <c r="L3703" s="82">
        <v>-0.2699855336813636</v>
      </c>
      <c r="N3703" s="83">
        <f t="shared" si="1"/>
        <v>-0.2699855337</v>
      </c>
      <c r="O3703" s="83">
        <f t="shared" si="2"/>
        <v>0</v>
      </c>
      <c r="Q3703" s="83">
        <f t="shared" si="3"/>
        <v>0.2038333333</v>
      </c>
      <c r="R3703" s="83">
        <f t="shared" si="4"/>
        <v>-0.2699855337</v>
      </c>
      <c r="S3703" s="83" t="b">
        <f t="shared" si="5"/>
        <v>0</v>
      </c>
      <c r="T3703" s="72"/>
      <c r="U3703" s="72"/>
      <c r="V3703" s="72"/>
      <c r="W3703" s="72"/>
      <c r="X3703" s="72"/>
      <c r="Y3703" s="72"/>
      <c r="Z3703" s="72"/>
      <c r="AA3703" s="72"/>
      <c r="AB3703" s="72"/>
      <c r="AC3703" s="72"/>
      <c r="AD3703" s="72"/>
      <c r="AE3703" s="72"/>
      <c r="AF3703" s="72"/>
      <c r="AG3703" s="72"/>
      <c r="AH3703" s="72"/>
      <c r="AI3703" s="72"/>
      <c r="AJ3703" s="72"/>
      <c r="AK3703" s="72"/>
    </row>
    <row r="3704" ht="14.25" customHeight="1">
      <c r="A3704" s="78">
        <v>3701.0</v>
      </c>
      <c r="C3704" s="78" t="str">
        <f>VLOOKUP(G3704,[1]Macrodata_CCF!$A$3:$D$55,4,FALSE)</f>
        <v>#ERROR!</v>
      </c>
      <c r="E3704" s="79" t="str">
        <f>VLOOKUP(G3704,[1]Macrodata_CCF!$A$3:$B$55,2,FALSE)</f>
        <v>#ERROR!</v>
      </c>
      <c r="F3704" s="78">
        <v>0.0</v>
      </c>
      <c r="G3704" s="80">
        <v>37.0</v>
      </c>
      <c r="H3704" s="81">
        <v>542595.0</v>
      </c>
      <c r="I3704" s="81">
        <v>810000.0</v>
      </c>
      <c r="J3704" s="81">
        <v>577360.0</v>
      </c>
      <c r="K3704" s="81">
        <v>810000.0</v>
      </c>
      <c r="L3704" s="82">
        <v>0.1300087881677605</v>
      </c>
      <c r="N3704" s="83">
        <f t="shared" si="1"/>
        <v>0.1300087882</v>
      </c>
      <c r="O3704" s="83">
        <f t="shared" si="2"/>
        <v>0.1300087882</v>
      </c>
      <c r="Q3704" s="83">
        <f t="shared" si="3"/>
        <v>0.3301296296</v>
      </c>
      <c r="R3704" s="83">
        <f t="shared" si="4"/>
        <v>0.1300087882</v>
      </c>
      <c r="S3704" s="83" t="b">
        <f t="shared" si="5"/>
        <v>0</v>
      </c>
      <c r="T3704" s="72"/>
      <c r="U3704" s="72"/>
      <c r="V3704" s="72"/>
      <c r="W3704" s="72"/>
      <c r="X3704" s="72"/>
      <c r="Y3704" s="72"/>
      <c r="Z3704" s="72"/>
      <c r="AA3704" s="72"/>
      <c r="AB3704" s="72"/>
      <c r="AC3704" s="72"/>
      <c r="AD3704" s="72"/>
      <c r="AE3704" s="72"/>
      <c r="AF3704" s="72"/>
      <c r="AG3704" s="72"/>
      <c r="AH3704" s="72"/>
      <c r="AI3704" s="72"/>
      <c r="AJ3704" s="72"/>
      <c r="AK3704" s="72"/>
    </row>
    <row r="3705" ht="14.25" customHeight="1">
      <c r="A3705" s="78">
        <v>3702.0</v>
      </c>
      <c r="C3705" s="78" t="str">
        <f>VLOOKUP(G3705,[1]Macrodata_CCF!$A$3:$D$55,4,FALSE)</f>
        <v>#ERROR!</v>
      </c>
      <c r="E3705" s="79" t="str">
        <f>VLOOKUP(G3705,[1]Macrodata_CCF!$A$3:$B$55,2,FALSE)</f>
        <v>#ERROR!</v>
      </c>
      <c r="F3705" s="78">
        <v>0.0</v>
      </c>
      <c r="G3705" s="80">
        <v>43.0</v>
      </c>
      <c r="H3705" s="81">
        <v>748185.0</v>
      </c>
      <c r="I3705" s="81">
        <v>860000.0</v>
      </c>
      <c r="J3705" s="81">
        <v>764955.0</v>
      </c>
      <c r="K3705" s="81">
        <v>1118000.0</v>
      </c>
      <c r="L3705" s="82">
        <v>0.1499798774761884</v>
      </c>
      <c r="N3705" s="83">
        <f t="shared" si="1"/>
        <v>0.1499798775</v>
      </c>
      <c r="O3705" s="83">
        <f t="shared" si="2"/>
        <v>0.1499798775</v>
      </c>
      <c r="Q3705" s="83">
        <f t="shared" si="3"/>
        <v>0.1300174419</v>
      </c>
      <c r="R3705" s="83">
        <f t="shared" si="4"/>
        <v>0.1499798775</v>
      </c>
      <c r="S3705" s="83" t="b">
        <f t="shared" si="5"/>
        <v>0</v>
      </c>
      <c r="T3705" s="72"/>
      <c r="U3705" s="72"/>
      <c r="V3705" s="72"/>
      <c r="W3705" s="72"/>
      <c r="X3705" s="72"/>
      <c r="Y3705" s="72"/>
      <c r="Z3705" s="72"/>
      <c r="AA3705" s="72"/>
      <c r="AB3705" s="72"/>
      <c r="AC3705" s="72"/>
      <c r="AD3705" s="72"/>
      <c r="AE3705" s="72"/>
      <c r="AF3705" s="72"/>
      <c r="AG3705" s="72"/>
      <c r="AH3705" s="72"/>
      <c r="AI3705" s="72"/>
      <c r="AJ3705" s="72"/>
      <c r="AK3705" s="72"/>
    </row>
    <row r="3706" ht="14.25" customHeight="1">
      <c r="A3706" s="78">
        <v>3703.0</v>
      </c>
      <c r="C3706" s="78" t="str">
        <f>VLOOKUP(G3706,[1]Macrodata_CCF!$A$3:$D$55,4,FALSE)</f>
        <v>#ERROR!</v>
      </c>
      <c r="E3706" s="79" t="str">
        <f>VLOOKUP(G3706,[1]Macrodata_CCF!$A$3:$B$55,2,FALSE)</f>
        <v>#ERROR!</v>
      </c>
      <c r="F3706" s="78">
        <v>0.0</v>
      </c>
      <c r="G3706" s="80">
        <v>37.0</v>
      </c>
      <c r="H3706" s="81">
        <v>115070.0</v>
      </c>
      <c r="I3706" s="81">
        <v>400000.0</v>
      </c>
      <c r="J3706" s="81">
        <v>120770.0</v>
      </c>
      <c r="K3706" s="81">
        <v>400000.0</v>
      </c>
      <c r="L3706" s="82">
        <v>0.02000491348752325</v>
      </c>
      <c r="N3706" s="83">
        <f t="shared" si="1"/>
        <v>0.02000491349</v>
      </c>
      <c r="O3706" s="83">
        <f t="shared" si="2"/>
        <v>0.02000491349</v>
      </c>
      <c r="Q3706" s="83">
        <f t="shared" si="3"/>
        <v>0.712325</v>
      </c>
      <c r="R3706" s="83">
        <f t="shared" si="4"/>
        <v>0.02000491349</v>
      </c>
      <c r="S3706" s="83" t="b">
        <f t="shared" si="5"/>
        <v>0</v>
      </c>
      <c r="T3706" s="72"/>
      <c r="U3706" s="72"/>
      <c r="V3706" s="72"/>
      <c r="W3706" s="72"/>
      <c r="X3706" s="72"/>
      <c r="Y3706" s="72"/>
      <c r="Z3706" s="72"/>
      <c r="AA3706" s="72"/>
      <c r="AB3706" s="72"/>
      <c r="AC3706" s="72"/>
      <c r="AD3706" s="72"/>
      <c r="AE3706" s="72"/>
      <c r="AF3706" s="72"/>
      <c r="AG3706" s="72"/>
      <c r="AH3706" s="72"/>
      <c r="AI3706" s="72"/>
      <c r="AJ3706" s="72"/>
      <c r="AK3706" s="72"/>
    </row>
    <row r="3707" ht="14.25" customHeight="1">
      <c r="A3707" s="78">
        <v>3704.0</v>
      </c>
      <c r="C3707" s="78" t="str">
        <f>VLOOKUP(G3707,[1]Macrodata_CCF!$A$3:$D$55,4,FALSE)</f>
        <v>#ERROR!</v>
      </c>
      <c r="E3707" s="79" t="str">
        <f>VLOOKUP(G3707,[1]Macrodata_CCF!$A$3:$B$55,2,FALSE)</f>
        <v>#ERROR!</v>
      </c>
      <c r="F3707" s="78">
        <v>0.0</v>
      </c>
      <c r="G3707" s="80">
        <v>47.0</v>
      </c>
      <c r="H3707" s="81">
        <v>624555.0</v>
      </c>
      <c r="I3707" s="81">
        <v>650000.0</v>
      </c>
      <c r="J3707" s="81">
        <v>628115.0</v>
      </c>
      <c r="K3707" s="81">
        <v>650000.0</v>
      </c>
      <c r="L3707" s="82">
        <v>0.1399096089605031</v>
      </c>
      <c r="N3707" s="83">
        <f t="shared" si="1"/>
        <v>0.139909609</v>
      </c>
      <c r="O3707" s="83">
        <f t="shared" si="2"/>
        <v>0.139909609</v>
      </c>
      <c r="Q3707" s="83">
        <f t="shared" si="3"/>
        <v>0.03914615385</v>
      </c>
      <c r="R3707" s="83">
        <f t="shared" si="4"/>
        <v>0.005476923077</v>
      </c>
      <c r="S3707" s="83" t="b">
        <f t="shared" si="5"/>
        <v>0</v>
      </c>
      <c r="T3707" s="72"/>
      <c r="U3707" s="72"/>
      <c r="V3707" s="72"/>
      <c r="W3707" s="72"/>
      <c r="X3707" s="72"/>
      <c r="Y3707" s="72"/>
      <c r="Z3707" s="72"/>
      <c r="AA3707" s="72"/>
      <c r="AB3707" s="72"/>
      <c r="AC3707" s="72"/>
      <c r="AD3707" s="72"/>
      <c r="AE3707" s="72"/>
      <c r="AF3707" s="72"/>
      <c r="AG3707" s="72"/>
      <c r="AH3707" s="72"/>
      <c r="AI3707" s="72"/>
      <c r="AJ3707" s="72"/>
      <c r="AK3707" s="72"/>
    </row>
    <row r="3708" ht="14.25" customHeight="1">
      <c r="A3708" s="78">
        <v>3705.0</v>
      </c>
      <c r="C3708" s="78" t="str">
        <f>VLOOKUP(G3708,[1]Macrodata_CCF!$A$3:$D$55,4,FALSE)</f>
        <v>#ERROR!</v>
      </c>
      <c r="E3708" s="79" t="str">
        <f>VLOOKUP(G3708,[1]Macrodata_CCF!$A$3:$B$55,2,FALSE)</f>
        <v>#ERROR!</v>
      </c>
      <c r="F3708" s="78">
        <v>0.0</v>
      </c>
      <c r="G3708" s="80">
        <v>20.0</v>
      </c>
      <c r="H3708" s="81">
        <v>0.0</v>
      </c>
      <c r="I3708" s="81">
        <v>400000.0</v>
      </c>
      <c r="J3708" s="81">
        <v>60000.0</v>
      </c>
      <c r="K3708" s="81">
        <v>400000.0</v>
      </c>
      <c r="L3708" s="82">
        <v>0.15</v>
      </c>
      <c r="N3708" s="83">
        <f t="shared" si="1"/>
        <v>0.15</v>
      </c>
      <c r="O3708" s="83">
        <f t="shared" si="2"/>
        <v>0.15</v>
      </c>
      <c r="Q3708" s="83">
        <f t="shared" si="3"/>
        <v>1</v>
      </c>
      <c r="R3708" s="83">
        <f t="shared" si="4"/>
        <v>0.15</v>
      </c>
      <c r="S3708" s="83" t="b">
        <f t="shared" si="5"/>
        <v>0</v>
      </c>
      <c r="T3708" s="72"/>
      <c r="U3708" s="72"/>
      <c r="V3708" s="72"/>
      <c r="W3708" s="72"/>
      <c r="X3708" s="72"/>
      <c r="Y3708" s="72"/>
      <c r="Z3708" s="72"/>
      <c r="AA3708" s="72"/>
      <c r="AB3708" s="72"/>
      <c r="AC3708" s="72"/>
      <c r="AD3708" s="72"/>
      <c r="AE3708" s="72"/>
      <c r="AF3708" s="72"/>
      <c r="AG3708" s="72"/>
      <c r="AH3708" s="72"/>
      <c r="AI3708" s="72"/>
      <c r="AJ3708" s="72"/>
      <c r="AK3708" s="72"/>
    </row>
    <row r="3709" ht="14.25" customHeight="1">
      <c r="A3709" s="78">
        <v>3706.0</v>
      </c>
      <c r="C3709" s="78" t="str">
        <f>VLOOKUP(G3709,[1]Macrodata_CCF!$A$3:$D$55,4,FALSE)</f>
        <v>#ERROR!</v>
      </c>
      <c r="E3709" s="79" t="str">
        <f>VLOOKUP(G3709,[1]Macrodata_CCF!$A$3:$B$55,2,FALSE)</f>
        <v>#ERROR!</v>
      </c>
      <c r="F3709" s="78">
        <v>0.0</v>
      </c>
      <c r="G3709" s="80">
        <v>26.0</v>
      </c>
      <c r="H3709" s="81">
        <v>32785.0</v>
      </c>
      <c r="I3709" s="81">
        <v>600000.0</v>
      </c>
      <c r="J3709" s="81">
        <v>612000.0</v>
      </c>
      <c r="K3709" s="81">
        <v>600000.0</v>
      </c>
      <c r="L3709" s="82">
        <v>1.02115599904798</v>
      </c>
      <c r="N3709" s="83">
        <f t="shared" si="1"/>
        <v>1.021155999</v>
      </c>
      <c r="O3709" s="83">
        <f t="shared" si="2"/>
        <v>1</v>
      </c>
      <c r="Q3709" s="83">
        <f t="shared" si="3"/>
        <v>0.9453583333</v>
      </c>
      <c r="R3709" s="83">
        <f t="shared" si="4"/>
        <v>1.021155999</v>
      </c>
      <c r="S3709" s="83" t="b">
        <f t="shared" si="5"/>
        <v>0</v>
      </c>
      <c r="T3709" s="72"/>
      <c r="U3709" s="72"/>
      <c r="V3709" s="72"/>
      <c r="W3709" s="72"/>
      <c r="X3709" s="72"/>
      <c r="Y3709" s="72"/>
      <c r="Z3709" s="72"/>
      <c r="AA3709" s="72"/>
      <c r="AB3709" s="72"/>
      <c r="AC3709" s="72"/>
      <c r="AD3709" s="72"/>
      <c r="AE3709" s="72"/>
      <c r="AF3709" s="72"/>
      <c r="AG3709" s="72"/>
      <c r="AH3709" s="72"/>
      <c r="AI3709" s="72"/>
      <c r="AJ3709" s="72"/>
      <c r="AK3709" s="72"/>
    </row>
    <row r="3710" ht="14.25" customHeight="1">
      <c r="A3710" s="78">
        <v>3707.0</v>
      </c>
      <c r="C3710" s="78" t="str">
        <f>VLOOKUP(G3710,[1]Macrodata_CCF!$A$3:$D$55,4,FALSE)</f>
        <v>#ERROR!</v>
      </c>
      <c r="E3710" s="79" t="str">
        <f>VLOOKUP(G3710,[1]Macrodata_CCF!$A$3:$B$55,2,FALSE)</f>
        <v>#ERROR!</v>
      </c>
      <c r="F3710" s="78">
        <v>0.0</v>
      </c>
      <c r="G3710" s="80">
        <v>24.0</v>
      </c>
      <c r="H3710" s="81">
        <v>0.0</v>
      </c>
      <c r="I3710" s="81">
        <v>210000.0</v>
      </c>
      <c r="J3710" s="81">
        <v>39900.0</v>
      </c>
      <c r="K3710" s="81">
        <v>210000.0</v>
      </c>
      <c r="L3710" s="82">
        <v>0.19</v>
      </c>
      <c r="N3710" s="83">
        <f t="shared" si="1"/>
        <v>0.19</v>
      </c>
      <c r="O3710" s="83">
        <f t="shared" si="2"/>
        <v>0.19</v>
      </c>
      <c r="Q3710" s="83">
        <f t="shared" si="3"/>
        <v>1</v>
      </c>
      <c r="R3710" s="83">
        <f t="shared" si="4"/>
        <v>0.19</v>
      </c>
      <c r="S3710" s="83" t="b">
        <f t="shared" si="5"/>
        <v>0</v>
      </c>
      <c r="T3710" s="72"/>
      <c r="U3710" s="72"/>
      <c r="V3710" s="72"/>
      <c r="W3710" s="72"/>
      <c r="X3710" s="72"/>
      <c r="Y3710" s="72"/>
      <c r="Z3710" s="72"/>
      <c r="AA3710" s="72"/>
      <c r="AB3710" s="72"/>
      <c r="AC3710" s="72"/>
      <c r="AD3710" s="72"/>
      <c r="AE3710" s="72"/>
      <c r="AF3710" s="72"/>
      <c r="AG3710" s="72"/>
      <c r="AH3710" s="72"/>
      <c r="AI3710" s="72"/>
      <c r="AJ3710" s="72"/>
      <c r="AK3710" s="72"/>
    </row>
    <row r="3711" ht="14.25" customHeight="1">
      <c r="A3711" s="78">
        <v>3708.0</v>
      </c>
      <c r="C3711" s="78" t="str">
        <f>VLOOKUP(G3711,[1]Macrodata_CCF!$A$3:$D$55,4,FALSE)</f>
        <v>#ERROR!</v>
      </c>
      <c r="E3711" s="79" t="str">
        <f>VLOOKUP(G3711,[1]Macrodata_CCF!$A$3:$B$55,2,FALSE)</f>
        <v>#ERROR!</v>
      </c>
      <c r="F3711" s="78">
        <v>0.0</v>
      </c>
      <c r="G3711" s="80">
        <v>51.0</v>
      </c>
      <c r="H3711" s="81">
        <v>0.0</v>
      </c>
      <c r="I3711" s="81">
        <v>80000.0</v>
      </c>
      <c r="J3711" s="81">
        <v>7200.0</v>
      </c>
      <c r="K3711" s="81">
        <v>80000.0</v>
      </c>
      <c r="L3711" s="82">
        <v>0.09</v>
      </c>
      <c r="N3711" s="83">
        <f t="shared" si="1"/>
        <v>0.09</v>
      </c>
      <c r="O3711" s="83">
        <f t="shared" si="2"/>
        <v>0.09</v>
      </c>
      <c r="Q3711" s="83">
        <f t="shared" si="3"/>
        <v>1</v>
      </c>
      <c r="R3711" s="83">
        <f t="shared" si="4"/>
        <v>0.09</v>
      </c>
      <c r="S3711" s="83" t="b">
        <f t="shared" si="5"/>
        <v>0</v>
      </c>
      <c r="T3711" s="72"/>
      <c r="U3711" s="72"/>
      <c r="V3711" s="72"/>
      <c r="W3711" s="72"/>
      <c r="X3711" s="72"/>
      <c r="Y3711" s="72"/>
      <c r="Z3711" s="72"/>
      <c r="AA3711" s="72"/>
      <c r="AB3711" s="72"/>
      <c r="AC3711" s="72"/>
      <c r="AD3711" s="72"/>
      <c r="AE3711" s="72"/>
      <c r="AF3711" s="72"/>
      <c r="AG3711" s="72"/>
      <c r="AH3711" s="72"/>
      <c r="AI3711" s="72"/>
      <c r="AJ3711" s="72"/>
      <c r="AK3711" s="72"/>
    </row>
    <row r="3712" ht="14.25" customHeight="1">
      <c r="A3712" s="78">
        <v>3709.0</v>
      </c>
      <c r="C3712" s="78" t="str">
        <f>VLOOKUP(G3712,[1]Macrodata_CCF!$A$3:$D$55,4,FALSE)</f>
        <v>#ERROR!</v>
      </c>
      <c r="E3712" s="79" t="str">
        <f>VLOOKUP(G3712,[1]Macrodata_CCF!$A$3:$B$55,2,FALSE)</f>
        <v>#ERROR!</v>
      </c>
      <c r="F3712" s="78">
        <v>1.0</v>
      </c>
      <c r="G3712" s="80">
        <v>12.0</v>
      </c>
      <c r="H3712" s="81">
        <v>0.0</v>
      </c>
      <c r="I3712" s="81">
        <v>580000.0</v>
      </c>
      <c r="J3712" s="81">
        <v>319000.0</v>
      </c>
      <c r="K3712" s="81">
        <v>580000.0</v>
      </c>
      <c r="L3712" s="82">
        <v>0.55</v>
      </c>
      <c r="N3712" s="83">
        <f t="shared" si="1"/>
        <v>0.55</v>
      </c>
      <c r="O3712" s="83">
        <f t="shared" si="2"/>
        <v>0.55</v>
      </c>
      <c r="Q3712" s="83">
        <f t="shared" si="3"/>
        <v>1</v>
      </c>
      <c r="R3712" s="83">
        <f t="shared" si="4"/>
        <v>0.55</v>
      </c>
      <c r="S3712" s="83" t="b">
        <f t="shared" si="5"/>
        <v>0</v>
      </c>
      <c r="T3712" s="72"/>
      <c r="U3712" s="72"/>
      <c r="V3712" s="72"/>
      <c r="W3712" s="72"/>
      <c r="X3712" s="72"/>
      <c r="Y3712" s="72"/>
      <c r="Z3712" s="72"/>
      <c r="AA3712" s="72"/>
      <c r="AB3712" s="72"/>
      <c r="AC3712" s="72"/>
      <c r="AD3712" s="72"/>
      <c r="AE3712" s="72"/>
      <c r="AF3712" s="72"/>
      <c r="AG3712" s="72"/>
      <c r="AH3712" s="72"/>
      <c r="AI3712" s="72"/>
      <c r="AJ3712" s="72"/>
      <c r="AK3712" s="72"/>
    </row>
    <row r="3713" ht="14.25" customHeight="1">
      <c r="A3713" s="78">
        <v>3710.0</v>
      </c>
      <c r="C3713" s="78" t="str">
        <f>VLOOKUP(G3713,[1]Macrodata_CCF!$A$3:$D$55,4,FALSE)</f>
        <v>#ERROR!</v>
      </c>
      <c r="E3713" s="79" t="str">
        <f>VLOOKUP(G3713,[1]Macrodata_CCF!$A$3:$B$55,2,FALSE)</f>
        <v>#ERROR!</v>
      </c>
      <c r="F3713" s="78">
        <v>0.0</v>
      </c>
      <c r="G3713" s="80">
        <v>52.0</v>
      </c>
      <c r="H3713" s="81">
        <v>164080.0</v>
      </c>
      <c r="I3713" s="81">
        <v>420000.0</v>
      </c>
      <c r="J3713" s="81">
        <v>153845.0</v>
      </c>
      <c r="K3713" s="81">
        <v>420000.0</v>
      </c>
      <c r="L3713" s="82">
        <v>-0.03999296655204752</v>
      </c>
      <c r="N3713" s="83">
        <f t="shared" si="1"/>
        <v>-0.03999296655</v>
      </c>
      <c r="O3713" s="83">
        <f t="shared" si="2"/>
        <v>0</v>
      </c>
      <c r="Q3713" s="83">
        <f t="shared" si="3"/>
        <v>0.6093333333</v>
      </c>
      <c r="R3713" s="83">
        <f t="shared" si="4"/>
        <v>-0.03999296655</v>
      </c>
      <c r="S3713" s="83" t="b">
        <f t="shared" si="5"/>
        <v>0</v>
      </c>
      <c r="T3713" s="72"/>
      <c r="U3713" s="72"/>
      <c r="V3713" s="72"/>
      <c r="W3713" s="72"/>
      <c r="X3713" s="72"/>
      <c r="Y3713" s="72"/>
      <c r="Z3713" s="72"/>
      <c r="AA3713" s="72"/>
      <c r="AB3713" s="72"/>
      <c r="AC3713" s="72"/>
      <c r="AD3713" s="72"/>
      <c r="AE3713" s="72"/>
      <c r="AF3713" s="72"/>
      <c r="AG3713" s="72"/>
      <c r="AH3713" s="72"/>
      <c r="AI3713" s="72"/>
      <c r="AJ3713" s="72"/>
      <c r="AK3713" s="72"/>
    </row>
    <row r="3714" ht="14.25" customHeight="1">
      <c r="A3714" s="78">
        <v>3711.0</v>
      </c>
      <c r="C3714" s="78" t="str">
        <f>VLOOKUP(G3714,[1]Macrodata_CCF!$A$3:$D$55,4,FALSE)</f>
        <v>#ERROR!</v>
      </c>
      <c r="E3714" s="79" t="str">
        <f>VLOOKUP(G3714,[1]Macrodata_CCF!$A$3:$B$55,2,FALSE)</f>
        <v>#ERROR!</v>
      </c>
      <c r="F3714" s="78">
        <v>0.0</v>
      </c>
      <c r="G3714" s="80">
        <v>28.0</v>
      </c>
      <c r="H3714" s="81">
        <v>277935.0</v>
      </c>
      <c r="I3714" s="81">
        <v>610000.0</v>
      </c>
      <c r="J3714" s="81">
        <v>341025.0</v>
      </c>
      <c r="K3714" s="81">
        <v>610000.0</v>
      </c>
      <c r="L3714" s="82">
        <v>0.1899929230722901</v>
      </c>
      <c r="N3714" s="83">
        <f t="shared" si="1"/>
        <v>0.1899929231</v>
      </c>
      <c r="O3714" s="83">
        <f t="shared" si="2"/>
        <v>0.1899929231</v>
      </c>
      <c r="Q3714" s="83">
        <f t="shared" si="3"/>
        <v>0.5443688525</v>
      </c>
      <c r="R3714" s="83">
        <f t="shared" si="4"/>
        <v>0.1899929231</v>
      </c>
      <c r="S3714" s="83" t="b">
        <f t="shared" si="5"/>
        <v>0</v>
      </c>
      <c r="T3714" s="72"/>
      <c r="U3714" s="72"/>
      <c r="V3714" s="72"/>
      <c r="W3714" s="72"/>
      <c r="X3714" s="72"/>
      <c r="Y3714" s="72"/>
      <c r="Z3714" s="72"/>
      <c r="AA3714" s="72"/>
      <c r="AB3714" s="72"/>
      <c r="AC3714" s="72"/>
      <c r="AD3714" s="72"/>
      <c r="AE3714" s="72"/>
      <c r="AF3714" s="72"/>
      <c r="AG3714" s="72"/>
      <c r="AH3714" s="72"/>
      <c r="AI3714" s="72"/>
      <c r="AJ3714" s="72"/>
      <c r="AK3714" s="72"/>
    </row>
    <row r="3715" ht="14.25" customHeight="1">
      <c r="A3715" s="78">
        <v>3712.0</v>
      </c>
      <c r="C3715" s="78" t="str">
        <f>VLOOKUP(G3715,[1]Macrodata_CCF!$A$3:$D$55,4,FALSE)</f>
        <v>#ERROR!</v>
      </c>
      <c r="E3715" s="79" t="str">
        <f>VLOOKUP(G3715,[1]Macrodata_CCF!$A$3:$B$55,2,FALSE)</f>
        <v>#ERROR!</v>
      </c>
      <c r="F3715" s="78">
        <v>0.0</v>
      </c>
      <c r="G3715" s="80">
        <v>48.0</v>
      </c>
      <c r="H3715" s="81">
        <v>766590.0</v>
      </c>
      <c r="I3715" s="81">
        <v>770000.0</v>
      </c>
      <c r="J3715" s="81">
        <v>767100.0</v>
      </c>
      <c r="K3715" s="81">
        <v>1155000.0</v>
      </c>
      <c r="L3715" s="82">
        <v>0.1495601173020528</v>
      </c>
      <c r="N3715" s="83">
        <f t="shared" si="1"/>
        <v>0.1495601173</v>
      </c>
      <c r="O3715" s="83">
        <f t="shared" si="2"/>
        <v>0.1495601173</v>
      </c>
      <c r="Q3715" s="83">
        <f t="shared" si="3"/>
        <v>0.004428571429</v>
      </c>
      <c r="R3715" s="83">
        <f t="shared" si="4"/>
        <v>0.0006623376623</v>
      </c>
      <c r="S3715" s="83" t="b">
        <f t="shared" si="5"/>
        <v>0</v>
      </c>
      <c r="T3715" s="72"/>
      <c r="U3715" s="72"/>
      <c r="V3715" s="72"/>
      <c r="W3715" s="72"/>
      <c r="X3715" s="72"/>
      <c r="Y3715" s="72"/>
      <c r="Z3715" s="72"/>
      <c r="AA3715" s="72"/>
      <c r="AB3715" s="72"/>
      <c r="AC3715" s="72"/>
      <c r="AD3715" s="72"/>
      <c r="AE3715" s="72"/>
      <c r="AF3715" s="72"/>
      <c r="AG3715" s="72"/>
      <c r="AH3715" s="72"/>
      <c r="AI3715" s="72"/>
      <c r="AJ3715" s="72"/>
      <c r="AK3715" s="72"/>
    </row>
    <row r="3716" ht="14.25" customHeight="1">
      <c r="A3716" s="78">
        <v>3713.0</v>
      </c>
      <c r="C3716" s="78" t="str">
        <f>VLOOKUP(G3716,[1]Macrodata_CCF!$A$3:$D$55,4,FALSE)</f>
        <v>#ERROR!</v>
      </c>
      <c r="E3716" s="79" t="str">
        <f>VLOOKUP(G3716,[1]Macrodata_CCF!$A$3:$B$55,2,FALSE)</f>
        <v>#ERROR!</v>
      </c>
      <c r="F3716" s="78">
        <v>0.0</v>
      </c>
      <c r="G3716" s="80">
        <v>47.0</v>
      </c>
      <c r="H3716" s="81">
        <v>393780.0</v>
      </c>
      <c r="I3716" s="81">
        <v>610000.0</v>
      </c>
      <c r="J3716" s="81">
        <v>886760.0</v>
      </c>
      <c r="K3716" s="81">
        <v>976000.0</v>
      </c>
      <c r="L3716" s="82">
        <v>2.279992600129498</v>
      </c>
      <c r="N3716" s="83">
        <f t="shared" si="1"/>
        <v>2.2799926</v>
      </c>
      <c r="O3716" s="83">
        <f t="shared" si="2"/>
        <v>1</v>
      </c>
      <c r="Q3716" s="83">
        <f t="shared" si="3"/>
        <v>0.3544590164</v>
      </c>
      <c r="R3716" s="83">
        <f t="shared" si="4"/>
        <v>2.2799926</v>
      </c>
      <c r="S3716" s="83" t="b">
        <f t="shared" si="5"/>
        <v>0</v>
      </c>
      <c r="T3716" s="72"/>
      <c r="U3716" s="72"/>
      <c r="V3716" s="72"/>
      <c r="W3716" s="72"/>
      <c r="X3716" s="72"/>
      <c r="Y3716" s="72"/>
      <c r="Z3716" s="72"/>
      <c r="AA3716" s="72"/>
      <c r="AB3716" s="72"/>
      <c r="AC3716" s="72"/>
      <c r="AD3716" s="72"/>
      <c r="AE3716" s="72"/>
      <c r="AF3716" s="72"/>
      <c r="AG3716" s="72"/>
      <c r="AH3716" s="72"/>
      <c r="AI3716" s="72"/>
      <c r="AJ3716" s="72"/>
      <c r="AK3716" s="72"/>
    </row>
    <row r="3717" ht="14.25" customHeight="1">
      <c r="A3717" s="78">
        <v>3714.0</v>
      </c>
      <c r="C3717" s="78" t="str">
        <f>VLOOKUP(G3717,[1]Macrodata_CCF!$A$3:$D$55,4,FALSE)</f>
        <v>#ERROR!</v>
      </c>
      <c r="E3717" s="79" t="str">
        <f>VLOOKUP(G3717,[1]Macrodata_CCF!$A$3:$B$55,2,FALSE)</f>
        <v>#ERROR!</v>
      </c>
      <c r="F3717" s="78">
        <v>1.0</v>
      </c>
      <c r="G3717" s="80">
        <v>9.0</v>
      </c>
      <c r="H3717" s="81">
        <v>728335.0</v>
      </c>
      <c r="I3717" s="81">
        <v>870000.0</v>
      </c>
      <c r="J3717" s="81">
        <v>785000.0</v>
      </c>
      <c r="K3717" s="81">
        <v>870000.0</v>
      </c>
      <c r="L3717" s="82">
        <v>0.3999929410934246</v>
      </c>
      <c r="N3717" s="83">
        <f t="shared" si="1"/>
        <v>0.3999929411</v>
      </c>
      <c r="O3717" s="83">
        <f t="shared" si="2"/>
        <v>0.3999929411</v>
      </c>
      <c r="Q3717" s="83">
        <f t="shared" si="3"/>
        <v>0.1628333333</v>
      </c>
      <c r="R3717" s="83">
        <f t="shared" si="4"/>
        <v>0.3999929411</v>
      </c>
      <c r="S3717" s="83" t="b">
        <f t="shared" si="5"/>
        <v>0</v>
      </c>
      <c r="T3717" s="72"/>
      <c r="U3717" s="72"/>
      <c r="V3717" s="72"/>
      <c r="W3717" s="72"/>
      <c r="X3717" s="72"/>
      <c r="Y3717" s="72"/>
      <c r="Z3717" s="72"/>
      <c r="AA3717" s="72"/>
      <c r="AB3717" s="72"/>
      <c r="AC3717" s="72"/>
      <c r="AD3717" s="72"/>
      <c r="AE3717" s="72"/>
      <c r="AF3717" s="72"/>
      <c r="AG3717" s="72"/>
      <c r="AH3717" s="72"/>
      <c r="AI3717" s="72"/>
      <c r="AJ3717" s="72"/>
      <c r="AK3717" s="72"/>
    </row>
    <row r="3718" ht="14.25" customHeight="1">
      <c r="A3718" s="78">
        <v>3715.0</v>
      </c>
      <c r="C3718" s="78" t="str">
        <f>VLOOKUP(G3718,[1]Macrodata_CCF!$A$3:$D$55,4,FALSE)</f>
        <v>#ERROR!</v>
      </c>
      <c r="E3718" s="79" t="str">
        <f>VLOOKUP(G3718,[1]Macrodata_CCF!$A$3:$B$55,2,FALSE)</f>
        <v>#ERROR!</v>
      </c>
      <c r="F3718" s="78">
        <v>0.0</v>
      </c>
      <c r="G3718" s="80">
        <v>26.0</v>
      </c>
      <c r="H3718" s="81">
        <v>18435.0</v>
      </c>
      <c r="I3718" s="81">
        <v>560000.0</v>
      </c>
      <c r="J3718" s="81">
        <v>110500.0</v>
      </c>
      <c r="K3718" s="81">
        <v>560000.0</v>
      </c>
      <c r="L3718" s="82">
        <v>0.1699980611745589</v>
      </c>
      <c r="N3718" s="83">
        <f t="shared" si="1"/>
        <v>0.1699980612</v>
      </c>
      <c r="O3718" s="83">
        <f t="shared" si="2"/>
        <v>0.1699980612</v>
      </c>
      <c r="Q3718" s="83">
        <f t="shared" si="3"/>
        <v>0.9670803571</v>
      </c>
      <c r="R3718" s="83">
        <f t="shared" si="4"/>
        <v>0.1699980612</v>
      </c>
      <c r="S3718" s="83" t="b">
        <f t="shared" si="5"/>
        <v>0</v>
      </c>
      <c r="T3718" s="72"/>
      <c r="U3718" s="72"/>
      <c r="V3718" s="72"/>
      <c r="W3718" s="72"/>
      <c r="X3718" s="72"/>
      <c r="Y3718" s="72"/>
      <c r="Z3718" s="72"/>
      <c r="AA3718" s="72"/>
      <c r="AB3718" s="72"/>
      <c r="AC3718" s="72"/>
      <c r="AD3718" s="72"/>
      <c r="AE3718" s="72"/>
      <c r="AF3718" s="72"/>
      <c r="AG3718" s="72"/>
      <c r="AH3718" s="72"/>
      <c r="AI3718" s="72"/>
      <c r="AJ3718" s="72"/>
      <c r="AK3718" s="72"/>
    </row>
    <row r="3719" ht="14.25" customHeight="1">
      <c r="A3719" s="78">
        <v>3716.0</v>
      </c>
      <c r="C3719" s="78" t="str">
        <f>VLOOKUP(G3719,[1]Macrodata_CCF!$A$3:$D$55,4,FALSE)</f>
        <v>#ERROR!</v>
      </c>
      <c r="E3719" s="79" t="str">
        <f>VLOOKUP(G3719,[1]Macrodata_CCF!$A$3:$B$55,2,FALSE)</f>
        <v>#ERROR!</v>
      </c>
      <c r="F3719" s="78">
        <v>1.0</v>
      </c>
      <c r="G3719" s="80">
        <v>38.0</v>
      </c>
      <c r="H3719" s="81">
        <v>68355.0</v>
      </c>
      <c r="I3719" s="81">
        <v>150000.0</v>
      </c>
      <c r="J3719" s="81">
        <v>114895.0</v>
      </c>
      <c r="K3719" s="81">
        <v>285000.0</v>
      </c>
      <c r="L3719" s="82">
        <v>0.570028783146549</v>
      </c>
      <c r="N3719" s="83">
        <f t="shared" si="1"/>
        <v>0.5700287831</v>
      </c>
      <c r="O3719" s="83">
        <f t="shared" si="2"/>
        <v>0.5700287831</v>
      </c>
      <c r="Q3719" s="83">
        <f t="shared" si="3"/>
        <v>0.5443</v>
      </c>
      <c r="R3719" s="83">
        <f t="shared" si="4"/>
        <v>0.5700287831</v>
      </c>
      <c r="S3719" s="83" t="b">
        <f t="shared" si="5"/>
        <v>0</v>
      </c>
      <c r="T3719" s="72"/>
      <c r="U3719" s="72"/>
      <c r="V3719" s="72"/>
      <c r="W3719" s="72"/>
      <c r="X3719" s="72"/>
      <c r="Y3719" s="72"/>
      <c r="Z3719" s="72"/>
      <c r="AA3719" s="72"/>
      <c r="AB3719" s="72"/>
      <c r="AC3719" s="72"/>
      <c r="AD3719" s="72"/>
      <c r="AE3719" s="72"/>
      <c r="AF3719" s="72"/>
      <c r="AG3719" s="72"/>
      <c r="AH3719" s="72"/>
      <c r="AI3719" s="72"/>
      <c r="AJ3719" s="72"/>
      <c r="AK3719" s="72"/>
    </row>
    <row r="3720" ht="14.25" customHeight="1">
      <c r="A3720" s="78">
        <v>3717.0</v>
      </c>
      <c r="C3720" s="78" t="str">
        <f>VLOOKUP(G3720,[1]Macrodata_CCF!$A$3:$D$55,4,FALSE)</f>
        <v>#ERROR!</v>
      </c>
      <c r="E3720" s="79" t="str">
        <f>VLOOKUP(G3720,[1]Macrodata_CCF!$A$3:$B$55,2,FALSE)</f>
        <v>#ERROR!</v>
      </c>
      <c r="F3720" s="78">
        <v>0.0</v>
      </c>
      <c r="G3720" s="80">
        <v>15.0</v>
      </c>
      <c r="H3720" s="81">
        <v>0.0</v>
      </c>
      <c r="I3720" s="81">
        <v>650000.0</v>
      </c>
      <c r="J3720" s="81">
        <v>123500.0</v>
      </c>
      <c r="K3720" s="81">
        <v>1235000.0</v>
      </c>
      <c r="L3720" s="82">
        <v>0.19</v>
      </c>
      <c r="N3720" s="83">
        <f t="shared" si="1"/>
        <v>0.19</v>
      </c>
      <c r="O3720" s="83">
        <f t="shared" si="2"/>
        <v>0.19</v>
      </c>
      <c r="Q3720" s="83">
        <f t="shared" si="3"/>
        <v>1</v>
      </c>
      <c r="R3720" s="83">
        <f t="shared" si="4"/>
        <v>0.19</v>
      </c>
      <c r="S3720" s="83" t="b">
        <f t="shared" si="5"/>
        <v>0</v>
      </c>
      <c r="T3720" s="72"/>
      <c r="U3720" s="72"/>
      <c r="V3720" s="72"/>
      <c r="W3720" s="72"/>
      <c r="X3720" s="72"/>
      <c r="Y3720" s="72"/>
      <c r="Z3720" s="72"/>
      <c r="AA3720" s="72"/>
      <c r="AB3720" s="72"/>
      <c r="AC3720" s="72"/>
      <c r="AD3720" s="72"/>
      <c r="AE3720" s="72"/>
      <c r="AF3720" s="72"/>
      <c r="AG3720" s="72"/>
      <c r="AH3720" s="72"/>
      <c r="AI3720" s="72"/>
      <c r="AJ3720" s="72"/>
      <c r="AK3720" s="72"/>
    </row>
    <row r="3721" ht="14.25" customHeight="1">
      <c r="A3721" s="78">
        <v>3718.0</v>
      </c>
      <c r="C3721" s="78" t="str">
        <f>VLOOKUP(G3721,[1]Macrodata_CCF!$A$3:$D$55,4,FALSE)</f>
        <v>#ERROR!</v>
      </c>
      <c r="E3721" s="79" t="str">
        <f>VLOOKUP(G3721,[1]Macrodata_CCF!$A$3:$B$55,2,FALSE)</f>
        <v>#ERROR!</v>
      </c>
      <c r="F3721" s="78">
        <v>0.0</v>
      </c>
      <c r="G3721" s="80">
        <v>2.0</v>
      </c>
      <c r="H3721" s="81">
        <v>64165.0</v>
      </c>
      <c r="I3721" s="81">
        <v>320000.0</v>
      </c>
      <c r="J3721" s="81">
        <v>0.0</v>
      </c>
      <c r="K3721" s="81">
        <v>320000.0</v>
      </c>
      <c r="L3721" s="82">
        <v>-0.2508061836730706</v>
      </c>
      <c r="N3721" s="83">
        <f t="shared" si="1"/>
        <v>-0.2508061837</v>
      </c>
      <c r="O3721" s="83">
        <f t="shared" si="2"/>
        <v>0</v>
      </c>
      <c r="Q3721" s="83">
        <f t="shared" si="3"/>
        <v>0.799484375</v>
      </c>
      <c r="R3721" s="83">
        <f t="shared" si="4"/>
        <v>-0.2508061837</v>
      </c>
      <c r="S3721" s="83" t="b">
        <f t="shared" si="5"/>
        <v>0</v>
      </c>
      <c r="T3721" s="72"/>
      <c r="U3721" s="72"/>
      <c r="V3721" s="72"/>
      <c r="W3721" s="72"/>
      <c r="X3721" s="72"/>
      <c r="Y3721" s="72"/>
      <c r="Z3721" s="72"/>
      <c r="AA3721" s="72"/>
      <c r="AB3721" s="72"/>
      <c r="AC3721" s="72"/>
      <c r="AD3721" s="72"/>
      <c r="AE3721" s="72"/>
      <c r="AF3721" s="72"/>
      <c r="AG3721" s="72"/>
      <c r="AH3721" s="72"/>
      <c r="AI3721" s="72"/>
      <c r="AJ3721" s="72"/>
      <c r="AK3721" s="72"/>
    </row>
    <row r="3722" ht="14.25" customHeight="1">
      <c r="A3722" s="78">
        <v>3719.0</v>
      </c>
      <c r="C3722" s="78" t="str">
        <f>VLOOKUP(G3722,[1]Macrodata_CCF!$A$3:$D$55,4,FALSE)</f>
        <v>#ERROR!</v>
      </c>
      <c r="E3722" s="79" t="str">
        <f>VLOOKUP(G3722,[1]Macrodata_CCF!$A$3:$B$55,2,FALSE)</f>
        <v>#ERROR!</v>
      </c>
      <c r="F3722" s="78">
        <v>0.0</v>
      </c>
      <c r="G3722" s="80">
        <v>13.0</v>
      </c>
      <c r="H3722" s="81">
        <v>350060.0</v>
      </c>
      <c r="I3722" s="81">
        <v>380000.0</v>
      </c>
      <c r="J3722" s="81">
        <v>355150.0</v>
      </c>
      <c r="K3722" s="81">
        <v>608000.0</v>
      </c>
      <c r="L3722" s="82">
        <v>0.1700066800267201</v>
      </c>
      <c r="N3722" s="83">
        <f t="shared" si="1"/>
        <v>0.17000668</v>
      </c>
      <c r="O3722" s="83">
        <f t="shared" si="2"/>
        <v>0.17000668</v>
      </c>
      <c r="Q3722" s="83">
        <f t="shared" si="3"/>
        <v>0.07878947368</v>
      </c>
      <c r="R3722" s="83">
        <f t="shared" si="4"/>
        <v>0.01339473684</v>
      </c>
      <c r="S3722" s="83" t="b">
        <f t="shared" si="5"/>
        <v>0</v>
      </c>
      <c r="T3722" s="72"/>
      <c r="U3722" s="72"/>
      <c r="V3722" s="72"/>
      <c r="W3722" s="72"/>
      <c r="X3722" s="72"/>
      <c r="Y3722" s="72"/>
      <c r="Z3722" s="72"/>
      <c r="AA3722" s="72"/>
      <c r="AB3722" s="72"/>
      <c r="AC3722" s="72"/>
      <c r="AD3722" s="72"/>
      <c r="AE3722" s="72"/>
      <c r="AF3722" s="72"/>
      <c r="AG3722" s="72"/>
      <c r="AH3722" s="72"/>
      <c r="AI3722" s="72"/>
      <c r="AJ3722" s="72"/>
      <c r="AK3722" s="72"/>
    </row>
    <row r="3723" ht="14.25" customHeight="1">
      <c r="A3723" s="78">
        <v>3720.0</v>
      </c>
      <c r="C3723" s="78" t="str">
        <f>VLOOKUP(G3723,[1]Macrodata_CCF!$A$3:$D$55,4,FALSE)</f>
        <v>#ERROR!</v>
      </c>
      <c r="E3723" s="79" t="str">
        <f>VLOOKUP(G3723,[1]Macrodata_CCF!$A$3:$B$55,2,FALSE)</f>
        <v>#ERROR!</v>
      </c>
      <c r="F3723" s="78">
        <v>0.0</v>
      </c>
      <c r="G3723" s="80">
        <v>18.0</v>
      </c>
      <c r="H3723" s="81">
        <v>293170.0</v>
      </c>
      <c r="I3723" s="81">
        <v>960000.0</v>
      </c>
      <c r="J3723" s="81">
        <v>419870.0</v>
      </c>
      <c r="K3723" s="81">
        <v>1440000.0</v>
      </c>
      <c r="L3723" s="82">
        <v>0.190003449154957</v>
      </c>
      <c r="N3723" s="83">
        <f t="shared" si="1"/>
        <v>0.1900034492</v>
      </c>
      <c r="O3723" s="83">
        <f t="shared" si="2"/>
        <v>0.1900034492</v>
      </c>
      <c r="Q3723" s="83">
        <f t="shared" si="3"/>
        <v>0.6946145833</v>
      </c>
      <c r="R3723" s="83">
        <f t="shared" si="4"/>
        <v>0.1900034492</v>
      </c>
      <c r="S3723" s="83" t="b">
        <f t="shared" si="5"/>
        <v>0</v>
      </c>
      <c r="T3723" s="72"/>
      <c r="U3723" s="72"/>
      <c r="V3723" s="72"/>
      <c r="W3723" s="72"/>
      <c r="X3723" s="72"/>
      <c r="Y3723" s="72"/>
      <c r="Z3723" s="72"/>
      <c r="AA3723" s="72"/>
      <c r="AB3723" s="72"/>
      <c r="AC3723" s="72"/>
      <c r="AD3723" s="72"/>
      <c r="AE3723" s="72"/>
      <c r="AF3723" s="72"/>
      <c r="AG3723" s="72"/>
      <c r="AH3723" s="72"/>
      <c r="AI3723" s="72"/>
      <c r="AJ3723" s="72"/>
      <c r="AK3723" s="72"/>
    </row>
    <row r="3724" ht="14.25" customHeight="1">
      <c r="A3724" s="78">
        <v>3721.0</v>
      </c>
      <c r="C3724" s="78" t="str">
        <f>VLOOKUP(G3724,[1]Macrodata_CCF!$A$3:$D$55,4,FALSE)</f>
        <v>#ERROR!</v>
      </c>
      <c r="E3724" s="79" t="str">
        <f>VLOOKUP(G3724,[1]Macrodata_CCF!$A$3:$B$55,2,FALSE)</f>
        <v>#ERROR!</v>
      </c>
      <c r="F3724" s="78">
        <v>0.0</v>
      </c>
      <c r="G3724" s="80">
        <v>1.0</v>
      </c>
      <c r="H3724" s="81">
        <v>0.0</v>
      </c>
      <c r="I3724" s="81">
        <v>230000.0</v>
      </c>
      <c r="J3724" s="81">
        <v>80500.0</v>
      </c>
      <c r="K3724" s="81">
        <v>230000.0</v>
      </c>
      <c r="L3724" s="82">
        <v>0.35</v>
      </c>
      <c r="N3724" s="83">
        <f t="shared" si="1"/>
        <v>0.35</v>
      </c>
      <c r="O3724" s="83">
        <f t="shared" si="2"/>
        <v>0.35</v>
      </c>
      <c r="Q3724" s="83">
        <f t="shared" si="3"/>
        <v>1</v>
      </c>
      <c r="R3724" s="83">
        <f t="shared" si="4"/>
        <v>0.35</v>
      </c>
      <c r="S3724" s="83" t="b">
        <f t="shared" si="5"/>
        <v>0</v>
      </c>
      <c r="T3724" s="72"/>
      <c r="U3724" s="72"/>
      <c r="V3724" s="72"/>
      <c r="W3724" s="72"/>
      <c r="X3724" s="72"/>
      <c r="Y3724" s="72"/>
      <c r="Z3724" s="72"/>
      <c r="AA3724" s="72"/>
      <c r="AB3724" s="72"/>
      <c r="AC3724" s="72"/>
      <c r="AD3724" s="72"/>
      <c r="AE3724" s="72"/>
      <c r="AF3724" s="72"/>
      <c r="AG3724" s="72"/>
      <c r="AH3724" s="72"/>
      <c r="AI3724" s="72"/>
      <c r="AJ3724" s="72"/>
      <c r="AK3724" s="72"/>
    </row>
    <row r="3725" ht="14.25" customHeight="1">
      <c r="A3725" s="78">
        <v>3722.0</v>
      </c>
      <c r="C3725" s="78" t="str">
        <f>VLOOKUP(G3725,[1]Macrodata_CCF!$A$3:$D$55,4,FALSE)</f>
        <v>#ERROR!</v>
      </c>
      <c r="E3725" s="79" t="str">
        <f>VLOOKUP(G3725,[1]Macrodata_CCF!$A$3:$B$55,2,FALSE)</f>
        <v>#ERROR!</v>
      </c>
      <c r="F3725" s="78">
        <v>0.0</v>
      </c>
      <c r="G3725" s="80">
        <v>2.0</v>
      </c>
      <c r="H3725" s="81">
        <v>579840.0</v>
      </c>
      <c r="I3725" s="81">
        <v>910000.0</v>
      </c>
      <c r="J3725" s="81">
        <v>682190.0</v>
      </c>
      <c r="K3725" s="81">
        <v>910000.0</v>
      </c>
      <c r="L3725" s="82">
        <v>0.3100012115338018</v>
      </c>
      <c r="N3725" s="83">
        <f t="shared" si="1"/>
        <v>0.3100012115</v>
      </c>
      <c r="O3725" s="83">
        <f t="shared" si="2"/>
        <v>0.3100012115</v>
      </c>
      <c r="Q3725" s="83">
        <f t="shared" si="3"/>
        <v>0.3628131868</v>
      </c>
      <c r="R3725" s="83">
        <f t="shared" si="4"/>
        <v>0.3100012115</v>
      </c>
      <c r="S3725" s="83" t="b">
        <f t="shared" si="5"/>
        <v>0</v>
      </c>
      <c r="T3725" s="72"/>
      <c r="U3725" s="72"/>
      <c r="V3725" s="72"/>
      <c r="W3725" s="72"/>
      <c r="X3725" s="72"/>
      <c r="Y3725" s="72"/>
      <c r="Z3725" s="72"/>
      <c r="AA3725" s="72"/>
      <c r="AB3725" s="72"/>
      <c r="AC3725" s="72"/>
      <c r="AD3725" s="72"/>
      <c r="AE3725" s="72"/>
      <c r="AF3725" s="72"/>
      <c r="AG3725" s="72"/>
      <c r="AH3725" s="72"/>
      <c r="AI3725" s="72"/>
      <c r="AJ3725" s="72"/>
      <c r="AK3725" s="72"/>
    </row>
    <row r="3726" ht="14.25" customHeight="1">
      <c r="A3726" s="78">
        <v>3723.0</v>
      </c>
      <c r="C3726" s="78" t="str">
        <f>VLOOKUP(G3726,[1]Macrodata_CCF!$A$3:$D$55,4,FALSE)</f>
        <v>#ERROR!</v>
      </c>
      <c r="E3726" s="79" t="str">
        <f>VLOOKUP(G3726,[1]Macrodata_CCF!$A$3:$B$55,2,FALSE)</f>
        <v>#ERROR!</v>
      </c>
      <c r="F3726" s="78">
        <v>0.0</v>
      </c>
      <c r="G3726" s="80">
        <v>31.0</v>
      </c>
      <c r="H3726" s="81">
        <v>0.0</v>
      </c>
      <c r="I3726" s="81">
        <v>100000.0</v>
      </c>
      <c r="J3726" s="81">
        <v>15000.0</v>
      </c>
      <c r="K3726" s="81">
        <v>190000.0</v>
      </c>
      <c r="L3726" s="82">
        <v>0.15</v>
      </c>
      <c r="N3726" s="83">
        <f t="shared" si="1"/>
        <v>0.15</v>
      </c>
      <c r="O3726" s="83">
        <f t="shared" si="2"/>
        <v>0.15</v>
      </c>
      <c r="Q3726" s="83">
        <f t="shared" si="3"/>
        <v>1</v>
      </c>
      <c r="R3726" s="83">
        <f t="shared" si="4"/>
        <v>0.15</v>
      </c>
      <c r="S3726" s="83" t="b">
        <f t="shared" si="5"/>
        <v>0</v>
      </c>
      <c r="T3726" s="72"/>
      <c r="U3726" s="72"/>
      <c r="V3726" s="72"/>
      <c r="W3726" s="72"/>
      <c r="X3726" s="72"/>
      <c r="Y3726" s="72"/>
      <c r="Z3726" s="72"/>
      <c r="AA3726" s="72"/>
      <c r="AB3726" s="72"/>
      <c r="AC3726" s="72"/>
      <c r="AD3726" s="72"/>
      <c r="AE3726" s="72"/>
      <c r="AF3726" s="72"/>
      <c r="AG3726" s="72"/>
      <c r="AH3726" s="72"/>
      <c r="AI3726" s="72"/>
      <c r="AJ3726" s="72"/>
      <c r="AK3726" s="72"/>
    </row>
    <row r="3727" ht="14.25" customHeight="1">
      <c r="A3727" s="78">
        <v>3724.0</v>
      </c>
      <c r="C3727" s="78" t="str">
        <f>VLOOKUP(G3727,[1]Macrodata_CCF!$A$3:$D$55,4,FALSE)</f>
        <v>#ERROR!</v>
      </c>
      <c r="E3727" s="79" t="str">
        <f>VLOOKUP(G3727,[1]Macrodata_CCF!$A$3:$B$55,2,FALSE)</f>
        <v>#ERROR!</v>
      </c>
      <c r="F3727" s="78">
        <v>0.0</v>
      </c>
      <c r="G3727" s="80">
        <v>20.0</v>
      </c>
      <c r="H3727" s="81">
        <v>463370.0</v>
      </c>
      <c r="I3727" s="81">
        <v>630000.0</v>
      </c>
      <c r="J3727" s="81">
        <v>491695.0</v>
      </c>
      <c r="K3727" s="81">
        <v>630000.0</v>
      </c>
      <c r="L3727" s="82">
        <v>0.16998739722739</v>
      </c>
      <c r="N3727" s="83">
        <f t="shared" si="1"/>
        <v>0.1699873972</v>
      </c>
      <c r="O3727" s="83">
        <f t="shared" si="2"/>
        <v>0.1699873972</v>
      </c>
      <c r="Q3727" s="83">
        <f t="shared" si="3"/>
        <v>0.2644920635</v>
      </c>
      <c r="R3727" s="83">
        <f t="shared" si="4"/>
        <v>0.1699873972</v>
      </c>
      <c r="S3727" s="83" t="b">
        <f t="shared" si="5"/>
        <v>0</v>
      </c>
      <c r="T3727" s="72"/>
      <c r="U3727" s="72"/>
      <c r="V3727" s="72"/>
      <c r="W3727" s="72"/>
      <c r="X3727" s="72"/>
      <c r="Y3727" s="72"/>
      <c r="Z3727" s="72"/>
      <c r="AA3727" s="72"/>
      <c r="AB3727" s="72"/>
      <c r="AC3727" s="72"/>
      <c r="AD3727" s="72"/>
      <c r="AE3727" s="72"/>
      <c r="AF3727" s="72"/>
      <c r="AG3727" s="72"/>
      <c r="AH3727" s="72"/>
      <c r="AI3727" s="72"/>
      <c r="AJ3727" s="72"/>
      <c r="AK3727" s="72"/>
    </row>
    <row r="3728" ht="14.25" customHeight="1">
      <c r="A3728" s="78">
        <v>3725.0</v>
      </c>
      <c r="C3728" s="78" t="str">
        <f>VLOOKUP(G3728,[1]Macrodata_CCF!$A$3:$D$55,4,FALSE)</f>
        <v>#ERROR!</v>
      </c>
      <c r="E3728" s="79" t="str">
        <f>VLOOKUP(G3728,[1]Macrodata_CCF!$A$3:$B$55,2,FALSE)</f>
        <v>#ERROR!</v>
      </c>
      <c r="F3728" s="78">
        <v>0.0</v>
      </c>
      <c r="G3728" s="80">
        <v>1.0</v>
      </c>
      <c r="H3728" s="81">
        <v>767150.0</v>
      </c>
      <c r="I3728" s="81">
        <v>990000.0</v>
      </c>
      <c r="J3728" s="81">
        <v>840690.0</v>
      </c>
      <c r="K3728" s="81">
        <v>990000.0</v>
      </c>
      <c r="L3728" s="82">
        <v>0.3299977563383442</v>
      </c>
      <c r="N3728" s="83">
        <f t="shared" si="1"/>
        <v>0.3299977563</v>
      </c>
      <c r="O3728" s="83">
        <f t="shared" si="2"/>
        <v>0.3299977563</v>
      </c>
      <c r="Q3728" s="83">
        <f t="shared" si="3"/>
        <v>0.2251010101</v>
      </c>
      <c r="R3728" s="83">
        <f t="shared" si="4"/>
        <v>0.3299977563</v>
      </c>
      <c r="S3728" s="83" t="b">
        <f t="shared" si="5"/>
        <v>0</v>
      </c>
      <c r="T3728" s="72"/>
      <c r="U3728" s="72"/>
      <c r="V3728" s="72"/>
      <c r="W3728" s="72"/>
      <c r="X3728" s="72"/>
      <c r="Y3728" s="72"/>
      <c r="Z3728" s="72"/>
      <c r="AA3728" s="72"/>
      <c r="AB3728" s="72"/>
      <c r="AC3728" s="72"/>
      <c r="AD3728" s="72"/>
      <c r="AE3728" s="72"/>
      <c r="AF3728" s="72"/>
      <c r="AG3728" s="72"/>
      <c r="AH3728" s="72"/>
      <c r="AI3728" s="72"/>
      <c r="AJ3728" s="72"/>
      <c r="AK3728" s="72"/>
    </row>
    <row r="3729" ht="14.25" customHeight="1">
      <c r="A3729" s="78">
        <v>3726.0</v>
      </c>
      <c r="C3729" s="78" t="str">
        <f>VLOOKUP(G3729,[1]Macrodata_CCF!$A$3:$D$55,4,FALSE)</f>
        <v>#ERROR!</v>
      </c>
      <c r="E3729" s="79" t="str">
        <f>VLOOKUP(G3729,[1]Macrodata_CCF!$A$3:$B$55,2,FALSE)</f>
        <v>#ERROR!</v>
      </c>
      <c r="F3729" s="78">
        <v>0.0</v>
      </c>
      <c r="G3729" s="80">
        <v>14.0</v>
      </c>
      <c r="H3729" s="81">
        <v>296295.0</v>
      </c>
      <c r="I3729" s="81">
        <v>410000.0</v>
      </c>
      <c r="J3729" s="81">
        <v>319035.0</v>
      </c>
      <c r="K3729" s="81">
        <v>410000.0</v>
      </c>
      <c r="L3729" s="82">
        <v>0.1999912053119915</v>
      </c>
      <c r="N3729" s="83">
        <f t="shared" si="1"/>
        <v>0.1999912053</v>
      </c>
      <c r="O3729" s="83">
        <f t="shared" si="2"/>
        <v>0.1999912053</v>
      </c>
      <c r="Q3729" s="83">
        <f t="shared" si="3"/>
        <v>0.2773292683</v>
      </c>
      <c r="R3729" s="83">
        <f t="shared" si="4"/>
        <v>0.1999912053</v>
      </c>
      <c r="S3729" s="83" t="b">
        <f t="shared" si="5"/>
        <v>0</v>
      </c>
      <c r="T3729" s="72"/>
      <c r="U3729" s="72"/>
      <c r="V3729" s="72"/>
      <c r="W3729" s="72"/>
      <c r="X3729" s="72"/>
      <c r="Y3729" s="72"/>
      <c r="Z3729" s="72"/>
      <c r="AA3729" s="72"/>
      <c r="AB3729" s="72"/>
      <c r="AC3729" s="72"/>
      <c r="AD3729" s="72"/>
      <c r="AE3729" s="72"/>
      <c r="AF3729" s="72"/>
      <c r="AG3729" s="72"/>
      <c r="AH3729" s="72"/>
      <c r="AI3729" s="72"/>
      <c r="AJ3729" s="72"/>
      <c r="AK3729" s="72"/>
    </row>
    <row r="3730" ht="14.25" customHeight="1">
      <c r="A3730" s="78">
        <v>3727.0</v>
      </c>
      <c r="C3730" s="78" t="str">
        <f>VLOOKUP(G3730,[1]Macrodata_CCF!$A$3:$D$55,4,FALSE)</f>
        <v>#ERROR!</v>
      </c>
      <c r="E3730" s="79" t="str">
        <f>VLOOKUP(G3730,[1]Macrodata_CCF!$A$3:$B$55,2,FALSE)</f>
        <v>#ERROR!</v>
      </c>
      <c r="F3730" s="78">
        <v>0.0</v>
      </c>
      <c r="G3730" s="80">
        <v>23.0</v>
      </c>
      <c r="H3730" s="81">
        <v>110925.0</v>
      </c>
      <c r="I3730" s="81">
        <v>550000.0</v>
      </c>
      <c r="J3730" s="81">
        <v>181175.0</v>
      </c>
      <c r="K3730" s="81">
        <v>550000.0</v>
      </c>
      <c r="L3730" s="82">
        <v>0.1599954449695382</v>
      </c>
      <c r="N3730" s="83">
        <f t="shared" si="1"/>
        <v>0.159995445</v>
      </c>
      <c r="O3730" s="83">
        <f t="shared" si="2"/>
        <v>0.159995445</v>
      </c>
      <c r="Q3730" s="83">
        <f t="shared" si="3"/>
        <v>0.7983181818</v>
      </c>
      <c r="R3730" s="83">
        <f t="shared" si="4"/>
        <v>0.159995445</v>
      </c>
      <c r="S3730" s="83" t="b">
        <f t="shared" si="5"/>
        <v>0</v>
      </c>
      <c r="T3730" s="72"/>
      <c r="U3730" s="72"/>
      <c r="V3730" s="72"/>
      <c r="W3730" s="72"/>
      <c r="X3730" s="72"/>
      <c r="Y3730" s="72"/>
      <c r="Z3730" s="72"/>
      <c r="AA3730" s="72"/>
      <c r="AB3730" s="72"/>
      <c r="AC3730" s="72"/>
      <c r="AD3730" s="72"/>
      <c r="AE3730" s="72"/>
      <c r="AF3730" s="72"/>
      <c r="AG3730" s="72"/>
      <c r="AH3730" s="72"/>
      <c r="AI3730" s="72"/>
      <c r="AJ3730" s="72"/>
      <c r="AK3730" s="72"/>
    </row>
    <row r="3731" ht="14.25" customHeight="1">
      <c r="A3731" s="78">
        <v>3728.0</v>
      </c>
      <c r="C3731" s="78" t="str">
        <f>VLOOKUP(G3731,[1]Macrodata_CCF!$A$3:$D$55,4,FALSE)</f>
        <v>#ERROR!</v>
      </c>
      <c r="E3731" s="79" t="str">
        <f>VLOOKUP(G3731,[1]Macrodata_CCF!$A$3:$B$55,2,FALSE)</f>
        <v>#ERROR!</v>
      </c>
      <c r="F3731" s="78">
        <v>0.0</v>
      </c>
      <c r="G3731" s="80">
        <v>47.0</v>
      </c>
      <c r="H3731" s="81">
        <v>195765.0</v>
      </c>
      <c r="I3731" s="81">
        <v>300000.0</v>
      </c>
      <c r="J3731" s="81">
        <v>212445.0</v>
      </c>
      <c r="K3731" s="81">
        <v>570000.0</v>
      </c>
      <c r="L3731" s="82">
        <v>0.1600230248956684</v>
      </c>
      <c r="N3731" s="83">
        <f t="shared" si="1"/>
        <v>0.1600230249</v>
      </c>
      <c r="O3731" s="83">
        <f t="shared" si="2"/>
        <v>0.1600230249</v>
      </c>
      <c r="Q3731" s="83">
        <f t="shared" si="3"/>
        <v>0.34745</v>
      </c>
      <c r="R3731" s="83">
        <f t="shared" si="4"/>
        <v>0.1600230249</v>
      </c>
      <c r="S3731" s="83" t="b">
        <f t="shared" si="5"/>
        <v>0</v>
      </c>
      <c r="T3731" s="72"/>
      <c r="U3731" s="72"/>
      <c r="V3731" s="72"/>
      <c r="W3731" s="72"/>
      <c r="X3731" s="72"/>
      <c r="Y3731" s="72"/>
      <c r="Z3731" s="72"/>
      <c r="AA3731" s="72"/>
      <c r="AB3731" s="72"/>
      <c r="AC3731" s="72"/>
      <c r="AD3731" s="72"/>
      <c r="AE3731" s="72"/>
      <c r="AF3731" s="72"/>
      <c r="AG3731" s="72"/>
      <c r="AH3731" s="72"/>
      <c r="AI3731" s="72"/>
      <c r="AJ3731" s="72"/>
      <c r="AK3731" s="72"/>
    </row>
    <row r="3732" ht="14.25" customHeight="1">
      <c r="A3732" s="78">
        <v>3729.0</v>
      </c>
      <c r="C3732" s="78" t="str">
        <f>VLOOKUP(G3732,[1]Macrodata_CCF!$A$3:$D$55,4,FALSE)</f>
        <v>#ERROR!</v>
      </c>
      <c r="E3732" s="79" t="str">
        <f>VLOOKUP(G3732,[1]Macrodata_CCF!$A$3:$B$55,2,FALSE)</f>
        <v>#ERROR!</v>
      </c>
      <c r="F3732" s="78">
        <v>0.0</v>
      </c>
      <c r="G3732" s="80">
        <v>51.0</v>
      </c>
      <c r="H3732" s="81">
        <v>0.0</v>
      </c>
      <c r="I3732" s="81">
        <v>170000.0</v>
      </c>
      <c r="J3732" s="81">
        <v>20400.0</v>
      </c>
      <c r="K3732" s="81">
        <v>170000.0</v>
      </c>
      <c r="L3732" s="82">
        <v>0.12</v>
      </c>
      <c r="N3732" s="83">
        <f t="shared" si="1"/>
        <v>0.12</v>
      </c>
      <c r="O3732" s="83">
        <f t="shared" si="2"/>
        <v>0.12</v>
      </c>
      <c r="Q3732" s="83">
        <f t="shared" si="3"/>
        <v>1</v>
      </c>
      <c r="R3732" s="83">
        <f t="shared" si="4"/>
        <v>0.12</v>
      </c>
      <c r="S3732" s="83" t="b">
        <f t="shared" si="5"/>
        <v>0</v>
      </c>
      <c r="T3732" s="72"/>
      <c r="U3732" s="72"/>
      <c r="V3732" s="72"/>
      <c r="W3732" s="72"/>
      <c r="X3732" s="72"/>
      <c r="Y3732" s="72"/>
      <c r="Z3732" s="72"/>
      <c r="AA3732" s="72"/>
      <c r="AB3732" s="72"/>
      <c r="AC3732" s="72"/>
      <c r="AD3732" s="72"/>
      <c r="AE3732" s="72"/>
      <c r="AF3732" s="72"/>
      <c r="AG3732" s="72"/>
      <c r="AH3732" s="72"/>
      <c r="AI3732" s="72"/>
      <c r="AJ3732" s="72"/>
      <c r="AK3732" s="72"/>
    </row>
    <row r="3733" ht="14.25" customHeight="1">
      <c r="A3733" s="78">
        <v>3730.0</v>
      </c>
      <c r="C3733" s="78" t="str">
        <f>VLOOKUP(G3733,[1]Macrodata_CCF!$A$3:$D$55,4,FALSE)</f>
        <v>#ERROR!</v>
      </c>
      <c r="E3733" s="79" t="str">
        <f>VLOOKUP(G3733,[1]Macrodata_CCF!$A$3:$B$55,2,FALSE)</f>
        <v>#ERROR!</v>
      </c>
      <c r="F3733" s="78">
        <v>0.0</v>
      </c>
      <c r="G3733" s="80">
        <v>6.0</v>
      </c>
      <c r="H3733" s="81">
        <v>466685.0</v>
      </c>
      <c r="I3733" s="81">
        <v>670000.0</v>
      </c>
      <c r="J3733" s="81">
        <v>683400.0</v>
      </c>
      <c r="K3733" s="81">
        <v>670000.0</v>
      </c>
      <c r="L3733" s="82">
        <v>1.065907581831149</v>
      </c>
      <c r="N3733" s="83">
        <f t="shared" si="1"/>
        <v>1.065907582</v>
      </c>
      <c r="O3733" s="83">
        <f t="shared" si="2"/>
        <v>1</v>
      </c>
      <c r="Q3733" s="83">
        <f t="shared" si="3"/>
        <v>0.3034552239</v>
      </c>
      <c r="R3733" s="83">
        <f t="shared" si="4"/>
        <v>1.065907582</v>
      </c>
      <c r="S3733" s="83" t="b">
        <f t="shared" si="5"/>
        <v>0</v>
      </c>
      <c r="T3733" s="72"/>
      <c r="U3733" s="72"/>
      <c r="V3733" s="72"/>
      <c r="W3733" s="72"/>
      <c r="X3733" s="72"/>
      <c r="Y3733" s="72"/>
      <c r="Z3733" s="72"/>
      <c r="AA3733" s="72"/>
      <c r="AB3733" s="72"/>
      <c r="AC3733" s="72"/>
      <c r="AD3733" s="72"/>
      <c r="AE3733" s="72"/>
      <c r="AF3733" s="72"/>
      <c r="AG3733" s="72"/>
      <c r="AH3733" s="72"/>
      <c r="AI3733" s="72"/>
      <c r="AJ3733" s="72"/>
      <c r="AK3733" s="72"/>
    </row>
    <row r="3734" ht="14.25" customHeight="1">
      <c r="A3734" s="78">
        <v>3731.0</v>
      </c>
      <c r="C3734" s="78" t="str">
        <f>VLOOKUP(G3734,[1]Macrodata_CCF!$A$3:$D$55,4,FALSE)</f>
        <v>#ERROR!</v>
      </c>
      <c r="E3734" s="79" t="str">
        <f>VLOOKUP(G3734,[1]Macrodata_CCF!$A$3:$B$55,2,FALSE)</f>
        <v>#ERROR!</v>
      </c>
      <c r="F3734" s="78">
        <v>0.0</v>
      </c>
      <c r="G3734" s="80">
        <v>13.0</v>
      </c>
      <c r="H3734" s="81">
        <v>24985.0</v>
      </c>
      <c r="I3734" s="81">
        <v>460000.0</v>
      </c>
      <c r="J3734" s="81">
        <v>107640.0</v>
      </c>
      <c r="K3734" s="81">
        <v>460000.0</v>
      </c>
      <c r="L3734" s="82">
        <v>0.1900049423583095</v>
      </c>
      <c r="N3734" s="83">
        <f t="shared" si="1"/>
        <v>0.1900049424</v>
      </c>
      <c r="O3734" s="83">
        <f t="shared" si="2"/>
        <v>0.1900049424</v>
      </c>
      <c r="Q3734" s="83">
        <f t="shared" si="3"/>
        <v>0.9456847826</v>
      </c>
      <c r="R3734" s="83">
        <f t="shared" si="4"/>
        <v>0.1900049424</v>
      </c>
      <c r="S3734" s="83" t="b">
        <f t="shared" si="5"/>
        <v>0</v>
      </c>
      <c r="T3734" s="72"/>
      <c r="U3734" s="72"/>
      <c r="V3734" s="72"/>
      <c r="W3734" s="72"/>
      <c r="X3734" s="72"/>
      <c r="Y3734" s="72"/>
      <c r="Z3734" s="72"/>
      <c r="AA3734" s="72"/>
      <c r="AB3734" s="72"/>
      <c r="AC3734" s="72"/>
      <c r="AD3734" s="72"/>
      <c r="AE3734" s="72"/>
      <c r="AF3734" s="72"/>
      <c r="AG3734" s="72"/>
      <c r="AH3734" s="72"/>
      <c r="AI3734" s="72"/>
      <c r="AJ3734" s="72"/>
      <c r="AK3734" s="72"/>
    </row>
    <row r="3735" ht="14.25" customHeight="1">
      <c r="A3735" s="78">
        <v>3732.0</v>
      </c>
      <c r="C3735" s="78" t="str">
        <f>VLOOKUP(G3735,[1]Macrodata_CCF!$A$3:$D$55,4,FALSE)</f>
        <v>#ERROR!</v>
      </c>
      <c r="E3735" s="79" t="str">
        <f>VLOOKUP(G3735,[1]Macrodata_CCF!$A$3:$B$55,2,FALSE)</f>
        <v>#ERROR!</v>
      </c>
      <c r="F3735" s="78">
        <v>0.0</v>
      </c>
      <c r="G3735" s="80">
        <v>20.0</v>
      </c>
      <c r="H3735" s="81">
        <v>0.0</v>
      </c>
      <c r="I3735" s="81">
        <v>400000.0</v>
      </c>
      <c r="J3735" s="81">
        <v>80000.0</v>
      </c>
      <c r="K3735" s="81">
        <v>720000.0</v>
      </c>
      <c r="L3735" s="82">
        <v>0.2</v>
      </c>
      <c r="N3735" s="83">
        <f t="shared" si="1"/>
        <v>0.2</v>
      </c>
      <c r="O3735" s="83">
        <f t="shared" si="2"/>
        <v>0.2</v>
      </c>
      <c r="Q3735" s="83">
        <f t="shared" si="3"/>
        <v>1</v>
      </c>
      <c r="R3735" s="83">
        <f t="shared" si="4"/>
        <v>0.2</v>
      </c>
      <c r="S3735" s="83" t="b">
        <f t="shared" si="5"/>
        <v>0</v>
      </c>
      <c r="T3735" s="72"/>
      <c r="U3735" s="72"/>
      <c r="V3735" s="72"/>
      <c r="W3735" s="72"/>
      <c r="X3735" s="72"/>
      <c r="Y3735" s="72"/>
      <c r="Z3735" s="72"/>
      <c r="AA3735" s="72"/>
      <c r="AB3735" s="72"/>
      <c r="AC3735" s="72"/>
      <c r="AD3735" s="72"/>
      <c r="AE3735" s="72"/>
      <c r="AF3735" s="72"/>
      <c r="AG3735" s="72"/>
      <c r="AH3735" s="72"/>
      <c r="AI3735" s="72"/>
      <c r="AJ3735" s="72"/>
      <c r="AK3735" s="72"/>
    </row>
    <row r="3736" ht="14.25" customHeight="1">
      <c r="A3736" s="78">
        <v>3733.0</v>
      </c>
      <c r="C3736" s="78" t="str">
        <f>VLOOKUP(G3736,[1]Macrodata_CCF!$A$3:$D$55,4,FALSE)</f>
        <v>#ERROR!</v>
      </c>
      <c r="E3736" s="79" t="str">
        <f>VLOOKUP(G3736,[1]Macrodata_CCF!$A$3:$B$55,2,FALSE)</f>
        <v>#ERROR!</v>
      </c>
      <c r="F3736" s="78">
        <v>0.0</v>
      </c>
      <c r="G3736" s="80">
        <v>36.0</v>
      </c>
      <c r="H3736" s="81">
        <v>346105.0</v>
      </c>
      <c r="I3736" s="81">
        <v>970000.0</v>
      </c>
      <c r="J3736" s="81">
        <v>458405.0</v>
      </c>
      <c r="K3736" s="81">
        <v>970000.0</v>
      </c>
      <c r="L3736" s="82">
        <v>0.1799982368828088</v>
      </c>
      <c r="N3736" s="83">
        <f t="shared" si="1"/>
        <v>0.1799982369</v>
      </c>
      <c r="O3736" s="83">
        <f t="shared" si="2"/>
        <v>0.1799982369</v>
      </c>
      <c r="Q3736" s="83">
        <f t="shared" si="3"/>
        <v>0.6431907216</v>
      </c>
      <c r="R3736" s="83">
        <f t="shared" si="4"/>
        <v>0.1799982369</v>
      </c>
      <c r="S3736" s="83" t="b">
        <f t="shared" si="5"/>
        <v>0</v>
      </c>
      <c r="T3736" s="72"/>
      <c r="U3736" s="72"/>
      <c r="V3736" s="72"/>
      <c r="W3736" s="72"/>
      <c r="X3736" s="72"/>
      <c r="Y3736" s="72"/>
      <c r="Z3736" s="72"/>
      <c r="AA3736" s="72"/>
      <c r="AB3736" s="72"/>
      <c r="AC3736" s="72"/>
      <c r="AD3736" s="72"/>
      <c r="AE3736" s="72"/>
      <c r="AF3736" s="72"/>
      <c r="AG3736" s="72"/>
      <c r="AH3736" s="72"/>
      <c r="AI3736" s="72"/>
      <c r="AJ3736" s="72"/>
      <c r="AK3736" s="72"/>
    </row>
    <row r="3737" ht="14.25" customHeight="1">
      <c r="A3737" s="78">
        <v>3734.0</v>
      </c>
      <c r="C3737" s="78" t="str">
        <f>VLOOKUP(G3737,[1]Macrodata_CCF!$A$3:$D$55,4,FALSE)</f>
        <v>#ERROR!</v>
      </c>
      <c r="E3737" s="79" t="str">
        <f>VLOOKUP(G3737,[1]Macrodata_CCF!$A$3:$B$55,2,FALSE)</f>
        <v>#ERROR!</v>
      </c>
      <c r="F3737" s="78">
        <v>0.0</v>
      </c>
      <c r="G3737" s="80">
        <v>12.0</v>
      </c>
      <c r="H3737" s="81">
        <v>75110.0</v>
      </c>
      <c r="I3737" s="81">
        <v>870000.0</v>
      </c>
      <c r="J3737" s="81">
        <v>313575.0</v>
      </c>
      <c r="K3737" s="81">
        <v>870000.0</v>
      </c>
      <c r="L3737" s="82">
        <v>0.2999974839285939</v>
      </c>
      <c r="N3737" s="83">
        <f t="shared" si="1"/>
        <v>0.2999974839</v>
      </c>
      <c r="O3737" s="83">
        <f t="shared" si="2"/>
        <v>0.2999974839</v>
      </c>
      <c r="Q3737" s="83">
        <f t="shared" si="3"/>
        <v>0.9136666667</v>
      </c>
      <c r="R3737" s="83">
        <f t="shared" si="4"/>
        <v>0.2999974839</v>
      </c>
      <c r="S3737" s="83" t="b">
        <f t="shared" si="5"/>
        <v>0</v>
      </c>
      <c r="T3737" s="72"/>
      <c r="U3737" s="72"/>
      <c r="V3737" s="72"/>
      <c r="W3737" s="72"/>
      <c r="X3737" s="72"/>
      <c r="Y3737" s="72"/>
      <c r="Z3737" s="72"/>
      <c r="AA3737" s="72"/>
      <c r="AB3737" s="72"/>
      <c r="AC3737" s="72"/>
      <c r="AD3737" s="72"/>
      <c r="AE3737" s="72"/>
      <c r="AF3737" s="72"/>
      <c r="AG3737" s="72"/>
      <c r="AH3737" s="72"/>
      <c r="AI3737" s="72"/>
      <c r="AJ3737" s="72"/>
      <c r="AK3737" s="72"/>
    </row>
    <row r="3738" ht="14.25" customHeight="1">
      <c r="A3738" s="78">
        <v>3735.0</v>
      </c>
      <c r="C3738" s="78" t="str">
        <f>VLOOKUP(G3738,[1]Macrodata_CCF!$A$3:$D$55,4,FALSE)</f>
        <v>#ERROR!</v>
      </c>
      <c r="E3738" s="79" t="str">
        <f>VLOOKUP(G3738,[1]Macrodata_CCF!$A$3:$B$55,2,FALSE)</f>
        <v>#ERROR!</v>
      </c>
      <c r="F3738" s="78">
        <v>0.0</v>
      </c>
      <c r="G3738" s="80">
        <v>38.0</v>
      </c>
      <c r="H3738" s="81">
        <v>802625.0</v>
      </c>
      <c r="I3738" s="81">
        <v>880000.0</v>
      </c>
      <c r="J3738" s="81">
        <v>813460.0</v>
      </c>
      <c r="K3738" s="81">
        <v>880000.0</v>
      </c>
      <c r="L3738" s="82">
        <v>0.140032310177706</v>
      </c>
      <c r="N3738" s="83">
        <f t="shared" si="1"/>
        <v>0.1400323102</v>
      </c>
      <c r="O3738" s="83">
        <f t="shared" si="2"/>
        <v>0.1400323102</v>
      </c>
      <c r="Q3738" s="83">
        <f t="shared" si="3"/>
        <v>0.08792613636</v>
      </c>
      <c r="R3738" s="83">
        <f t="shared" si="4"/>
        <v>0.0123125</v>
      </c>
      <c r="S3738" s="83" t="b">
        <f t="shared" si="5"/>
        <v>0</v>
      </c>
      <c r="T3738" s="72"/>
      <c r="U3738" s="72"/>
      <c r="V3738" s="72"/>
      <c r="W3738" s="72"/>
      <c r="X3738" s="72"/>
      <c r="Y3738" s="72"/>
      <c r="Z3738" s="72"/>
      <c r="AA3738" s="72"/>
      <c r="AB3738" s="72"/>
      <c r="AC3738" s="72"/>
      <c r="AD3738" s="72"/>
      <c r="AE3738" s="72"/>
      <c r="AF3738" s="72"/>
      <c r="AG3738" s="72"/>
      <c r="AH3738" s="72"/>
      <c r="AI3738" s="72"/>
      <c r="AJ3738" s="72"/>
      <c r="AK3738" s="72"/>
    </row>
    <row r="3739" ht="14.25" customHeight="1">
      <c r="A3739" s="78">
        <v>3736.0</v>
      </c>
      <c r="C3739" s="78" t="str">
        <f>VLOOKUP(G3739,[1]Macrodata_CCF!$A$3:$D$55,4,FALSE)</f>
        <v>#ERROR!</v>
      </c>
      <c r="E3739" s="79" t="str">
        <f>VLOOKUP(G3739,[1]Macrodata_CCF!$A$3:$B$55,2,FALSE)</f>
        <v>#ERROR!</v>
      </c>
      <c r="F3739" s="78">
        <v>0.0</v>
      </c>
      <c r="G3739" s="80">
        <v>8.0</v>
      </c>
      <c r="H3739" s="81">
        <v>332300.0</v>
      </c>
      <c r="I3739" s="81">
        <v>560000.0</v>
      </c>
      <c r="J3739" s="81">
        <v>411995.0</v>
      </c>
      <c r="K3739" s="81">
        <v>560000.0</v>
      </c>
      <c r="L3739" s="82">
        <v>0.35</v>
      </c>
      <c r="N3739" s="83">
        <f t="shared" si="1"/>
        <v>0.35</v>
      </c>
      <c r="O3739" s="83">
        <f t="shared" si="2"/>
        <v>0.35</v>
      </c>
      <c r="Q3739" s="83">
        <f t="shared" si="3"/>
        <v>0.4066071429</v>
      </c>
      <c r="R3739" s="83">
        <f t="shared" si="4"/>
        <v>0.35</v>
      </c>
      <c r="S3739" s="83" t="b">
        <f t="shared" si="5"/>
        <v>0</v>
      </c>
      <c r="T3739" s="72"/>
      <c r="U3739" s="72"/>
      <c r="V3739" s="72"/>
      <c r="W3739" s="72"/>
      <c r="X3739" s="72"/>
      <c r="Y3739" s="72"/>
      <c r="Z3739" s="72"/>
      <c r="AA3739" s="72"/>
      <c r="AB3739" s="72"/>
      <c r="AC3739" s="72"/>
      <c r="AD3739" s="72"/>
      <c r="AE3739" s="72"/>
      <c r="AF3739" s="72"/>
      <c r="AG3739" s="72"/>
      <c r="AH3739" s="72"/>
      <c r="AI3739" s="72"/>
      <c r="AJ3739" s="72"/>
      <c r="AK3739" s="72"/>
    </row>
    <row r="3740" ht="14.25" customHeight="1">
      <c r="A3740" s="78">
        <v>3737.0</v>
      </c>
      <c r="C3740" s="78" t="str">
        <f>VLOOKUP(G3740,[1]Macrodata_CCF!$A$3:$D$55,4,FALSE)</f>
        <v>#ERROR!</v>
      </c>
      <c r="E3740" s="79" t="str">
        <f>VLOOKUP(G3740,[1]Macrodata_CCF!$A$3:$B$55,2,FALSE)</f>
        <v>#ERROR!</v>
      </c>
      <c r="F3740" s="78">
        <v>0.0</v>
      </c>
      <c r="G3740" s="80">
        <v>25.0</v>
      </c>
      <c r="H3740" s="81">
        <v>0.0</v>
      </c>
      <c r="I3740" s="81">
        <v>980000.0</v>
      </c>
      <c r="J3740" s="81">
        <v>186200.0</v>
      </c>
      <c r="K3740" s="81">
        <v>1666000.0</v>
      </c>
      <c r="L3740" s="82">
        <v>0.19</v>
      </c>
      <c r="N3740" s="83">
        <f t="shared" si="1"/>
        <v>0.19</v>
      </c>
      <c r="O3740" s="83">
        <f t="shared" si="2"/>
        <v>0.19</v>
      </c>
      <c r="Q3740" s="83">
        <f t="shared" si="3"/>
        <v>1</v>
      </c>
      <c r="R3740" s="83">
        <f t="shared" si="4"/>
        <v>0.19</v>
      </c>
      <c r="S3740" s="83" t="b">
        <f t="shared" si="5"/>
        <v>0</v>
      </c>
      <c r="T3740" s="72"/>
      <c r="U3740" s="72"/>
      <c r="V3740" s="72"/>
      <c r="W3740" s="72"/>
      <c r="X3740" s="72"/>
      <c r="Y3740" s="72"/>
      <c r="Z3740" s="72"/>
      <c r="AA3740" s="72"/>
      <c r="AB3740" s="72"/>
      <c r="AC3740" s="72"/>
      <c r="AD3740" s="72"/>
      <c r="AE3740" s="72"/>
      <c r="AF3740" s="72"/>
      <c r="AG3740" s="72"/>
      <c r="AH3740" s="72"/>
      <c r="AI3740" s="72"/>
      <c r="AJ3740" s="72"/>
      <c r="AK3740" s="72"/>
    </row>
    <row r="3741" ht="14.25" customHeight="1">
      <c r="A3741" s="78">
        <v>3738.0</v>
      </c>
      <c r="C3741" s="78" t="str">
        <f>VLOOKUP(G3741,[1]Macrodata_CCF!$A$3:$D$55,4,FALSE)</f>
        <v>#ERROR!</v>
      </c>
      <c r="E3741" s="79" t="str">
        <f>VLOOKUP(G3741,[1]Macrodata_CCF!$A$3:$B$55,2,FALSE)</f>
        <v>#ERROR!</v>
      </c>
      <c r="F3741" s="78">
        <v>0.0</v>
      </c>
      <c r="G3741" s="80">
        <v>45.0</v>
      </c>
      <c r="H3741" s="81">
        <v>138600.0</v>
      </c>
      <c r="I3741" s="81">
        <v>300000.0</v>
      </c>
      <c r="J3741" s="81">
        <v>167650.0</v>
      </c>
      <c r="K3741" s="81">
        <v>300000.0</v>
      </c>
      <c r="L3741" s="82">
        <v>0.1799876084262701</v>
      </c>
      <c r="N3741" s="83">
        <f t="shared" si="1"/>
        <v>0.1799876084</v>
      </c>
      <c r="O3741" s="83">
        <f t="shared" si="2"/>
        <v>0.1799876084</v>
      </c>
      <c r="Q3741" s="83">
        <f t="shared" si="3"/>
        <v>0.538</v>
      </c>
      <c r="R3741" s="83">
        <f t="shared" si="4"/>
        <v>0.1799876084</v>
      </c>
      <c r="S3741" s="83" t="b">
        <f t="shared" si="5"/>
        <v>0</v>
      </c>
      <c r="T3741" s="72"/>
      <c r="U3741" s="72"/>
      <c r="V3741" s="72"/>
      <c r="W3741" s="72"/>
      <c r="X3741" s="72"/>
      <c r="Y3741" s="72"/>
      <c r="Z3741" s="72"/>
      <c r="AA3741" s="72"/>
      <c r="AB3741" s="72"/>
      <c r="AC3741" s="72"/>
      <c r="AD3741" s="72"/>
      <c r="AE3741" s="72"/>
      <c r="AF3741" s="72"/>
      <c r="AG3741" s="72"/>
      <c r="AH3741" s="72"/>
      <c r="AI3741" s="72"/>
      <c r="AJ3741" s="72"/>
      <c r="AK3741" s="72"/>
    </row>
    <row r="3742" ht="14.25" customHeight="1">
      <c r="A3742" s="78">
        <v>3739.0</v>
      </c>
      <c r="C3742" s="78" t="str">
        <f>VLOOKUP(G3742,[1]Macrodata_CCF!$A$3:$D$55,4,FALSE)</f>
        <v>#ERROR!</v>
      </c>
      <c r="E3742" s="79" t="str">
        <f>VLOOKUP(G3742,[1]Macrodata_CCF!$A$3:$B$55,2,FALSE)</f>
        <v>#ERROR!</v>
      </c>
      <c r="F3742" s="78">
        <v>1.0</v>
      </c>
      <c r="G3742" s="80">
        <v>3.0</v>
      </c>
      <c r="H3742" s="81">
        <v>228295.0</v>
      </c>
      <c r="I3742" s="81">
        <v>600000.0</v>
      </c>
      <c r="J3742" s="81">
        <v>436450.0</v>
      </c>
      <c r="K3742" s="81">
        <v>900000.0</v>
      </c>
      <c r="L3742" s="82">
        <v>0.5600005380610968</v>
      </c>
      <c r="N3742" s="83">
        <f t="shared" si="1"/>
        <v>0.5600005381</v>
      </c>
      <c r="O3742" s="83">
        <f t="shared" si="2"/>
        <v>0.5600005381</v>
      </c>
      <c r="Q3742" s="83">
        <f t="shared" si="3"/>
        <v>0.6195083333</v>
      </c>
      <c r="R3742" s="83">
        <f t="shared" si="4"/>
        <v>0.5600005381</v>
      </c>
      <c r="S3742" s="83" t="b">
        <f t="shared" si="5"/>
        <v>0</v>
      </c>
      <c r="T3742" s="72"/>
      <c r="U3742" s="72"/>
      <c r="V3742" s="72"/>
      <c r="W3742" s="72"/>
      <c r="X3742" s="72"/>
      <c r="Y3742" s="72"/>
      <c r="Z3742" s="72"/>
      <c r="AA3742" s="72"/>
      <c r="AB3742" s="72"/>
      <c r="AC3742" s="72"/>
      <c r="AD3742" s="72"/>
      <c r="AE3742" s="72"/>
      <c r="AF3742" s="72"/>
      <c r="AG3742" s="72"/>
      <c r="AH3742" s="72"/>
      <c r="AI3742" s="72"/>
      <c r="AJ3742" s="72"/>
      <c r="AK3742" s="72"/>
    </row>
    <row r="3743" ht="14.25" customHeight="1">
      <c r="A3743" s="78">
        <v>3740.0</v>
      </c>
      <c r="C3743" s="78" t="str">
        <f>VLOOKUP(G3743,[1]Macrodata_CCF!$A$3:$D$55,4,FALSE)</f>
        <v>#ERROR!</v>
      </c>
      <c r="E3743" s="79" t="str">
        <f>VLOOKUP(G3743,[1]Macrodata_CCF!$A$3:$B$55,2,FALSE)</f>
        <v>#ERROR!</v>
      </c>
      <c r="F3743" s="78">
        <v>0.0</v>
      </c>
      <c r="G3743" s="80">
        <v>24.0</v>
      </c>
      <c r="H3743" s="81">
        <v>198015.0</v>
      </c>
      <c r="I3743" s="81">
        <v>290000.0</v>
      </c>
      <c r="J3743" s="81">
        <v>212735.0</v>
      </c>
      <c r="K3743" s="81">
        <v>522000.0</v>
      </c>
      <c r="L3743" s="82">
        <v>0.1600260912105234</v>
      </c>
      <c r="N3743" s="83">
        <f t="shared" si="1"/>
        <v>0.1600260912</v>
      </c>
      <c r="O3743" s="83">
        <f t="shared" si="2"/>
        <v>0.1600260912</v>
      </c>
      <c r="Q3743" s="83">
        <f t="shared" si="3"/>
        <v>0.3171896552</v>
      </c>
      <c r="R3743" s="83">
        <f t="shared" si="4"/>
        <v>0.1600260912</v>
      </c>
      <c r="S3743" s="83" t="b">
        <f t="shared" si="5"/>
        <v>0</v>
      </c>
      <c r="T3743" s="72"/>
      <c r="U3743" s="72"/>
      <c r="V3743" s="72"/>
      <c r="W3743" s="72"/>
      <c r="X3743" s="72"/>
      <c r="Y3743" s="72"/>
      <c r="Z3743" s="72"/>
      <c r="AA3743" s="72"/>
      <c r="AB3743" s="72"/>
      <c r="AC3743" s="72"/>
      <c r="AD3743" s="72"/>
      <c r="AE3743" s="72"/>
      <c r="AF3743" s="72"/>
      <c r="AG3743" s="72"/>
      <c r="AH3743" s="72"/>
      <c r="AI3743" s="72"/>
      <c r="AJ3743" s="72"/>
      <c r="AK3743" s="72"/>
    </row>
    <row r="3744" ht="14.25" customHeight="1">
      <c r="A3744" s="78">
        <v>3741.0</v>
      </c>
      <c r="C3744" s="78" t="str">
        <f>VLOOKUP(G3744,[1]Macrodata_CCF!$A$3:$D$55,4,FALSE)</f>
        <v>#ERROR!</v>
      </c>
      <c r="E3744" s="79" t="str">
        <f>VLOOKUP(G3744,[1]Macrodata_CCF!$A$3:$B$55,2,FALSE)</f>
        <v>#ERROR!</v>
      </c>
      <c r="F3744" s="78">
        <v>0.0</v>
      </c>
      <c r="G3744" s="80">
        <v>45.0</v>
      </c>
      <c r="H3744" s="81">
        <v>488435.0</v>
      </c>
      <c r="I3744" s="81">
        <v>880000.0</v>
      </c>
      <c r="J3744" s="81">
        <v>551085.0</v>
      </c>
      <c r="K3744" s="81">
        <v>880000.0</v>
      </c>
      <c r="L3744" s="82">
        <v>0.1599989784582381</v>
      </c>
      <c r="N3744" s="83">
        <f t="shared" si="1"/>
        <v>0.1599989785</v>
      </c>
      <c r="O3744" s="83">
        <f t="shared" si="2"/>
        <v>0.1599989785</v>
      </c>
      <c r="Q3744" s="83">
        <f t="shared" si="3"/>
        <v>0.4449602273</v>
      </c>
      <c r="R3744" s="83">
        <f t="shared" si="4"/>
        <v>0.1599989785</v>
      </c>
      <c r="S3744" s="83" t="b">
        <f t="shared" si="5"/>
        <v>0</v>
      </c>
      <c r="T3744" s="72"/>
      <c r="U3744" s="72"/>
      <c r="V3744" s="72"/>
      <c r="W3744" s="72"/>
      <c r="X3744" s="72"/>
      <c r="Y3744" s="72"/>
      <c r="Z3744" s="72"/>
      <c r="AA3744" s="72"/>
      <c r="AB3744" s="72"/>
      <c r="AC3744" s="72"/>
      <c r="AD3744" s="72"/>
      <c r="AE3744" s="72"/>
      <c r="AF3744" s="72"/>
      <c r="AG3744" s="72"/>
      <c r="AH3744" s="72"/>
      <c r="AI3744" s="72"/>
      <c r="AJ3744" s="72"/>
      <c r="AK3744" s="72"/>
    </row>
    <row r="3745" ht="14.25" customHeight="1">
      <c r="A3745" s="78">
        <v>3742.0</v>
      </c>
      <c r="C3745" s="78" t="str">
        <f>VLOOKUP(G3745,[1]Macrodata_CCF!$A$3:$D$55,4,FALSE)</f>
        <v>#ERROR!</v>
      </c>
      <c r="E3745" s="79" t="str">
        <f>VLOOKUP(G3745,[1]Macrodata_CCF!$A$3:$B$55,2,FALSE)</f>
        <v>#ERROR!</v>
      </c>
      <c r="F3745" s="78">
        <v>0.0</v>
      </c>
      <c r="G3745" s="80">
        <v>47.0</v>
      </c>
      <c r="H3745" s="81">
        <v>483380.0</v>
      </c>
      <c r="I3745" s="81">
        <v>930000.0</v>
      </c>
      <c r="J3745" s="81">
        <v>545905.0</v>
      </c>
      <c r="K3745" s="81">
        <v>930000.0</v>
      </c>
      <c r="L3745" s="82">
        <v>0.1399959697281806</v>
      </c>
      <c r="N3745" s="83">
        <f t="shared" si="1"/>
        <v>0.1399959697</v>
      </c>
      <c r="O3745" s="83">
        <f t="shared" si="2"/>
        <v>0.1399959697</v>
      </c>
      <c r="Q3745" s="83">
        <f t="shared" si="3"/>
        <v>0.4802365591</v>
      </c>
      <c r="R3745" s="83">
        <f t="shared" si="4"/>
        <v>0.1399959697</v>
      </c>
      <c r="S3745" s="83" t="b">
        <f t="shared" si="5"/>
        <v>0</v>
      </c>
      <c r="T3745" s="72"/>
      <c r="U3745" s="72"/>
      <c r="V3745" s="72"/>
      <c r="W3745" s="72"/>
      <c r="X3745" s="72"/>
      <c r="Y3745" s="72"/>
      <c r="Z3745" s="72"/>
      <c r="AA3745" s="72"/>
      <c r="AB3745" s="72"/>
      <c r="AC3745" s="72"/>
      <c r="AD3745" s="72"/>
      <c r="AE3745" s="72"/>
      <c r="AF3745" s="72"/>
      <c r="AG3745" s="72"/>
      <c r="AH3745" s="72"/>
      <c r="AI3745" s="72"/>
      <c r="AJ3745" s="72"/>
      <c r="AK3745" s="72"/>
    </row>
    <row r="3746" ht="14.25" customHeight="1">
      <c r="A3746" s="78">
        <v>3743.0</v>
      </c>
      <c r="C3746" s="78" t="str">
        <f>VLOOKUP(G3746,[1]Macrodata_CCF!$A$3:$D$55,4,FALSE)</f>
        <v>#ERROR!</v>
      </c>
      <c r="E3746" s="79" t="str">
        <f>VLOOKUP(G3746,[1]Macrodata_CCF!$A$3:$B$55,2,FALSE)</f>
        <v>#ERROR!</v>
      </c>
      <c r="F3746" s="78">
        <v>0.0</v>
      </c>
      <c r="G3746" s="80">
        <v>50.0</v>
      </c>
      <c r="H3746" s="81">
        <v>0.0</v>
      </c>
      <c r="I3746" s="81">
        <v>160000.0</v>
      </c>
      <c r="J3746" s="81">
        <v>12800.0</v>
      </c>
      <c r="K3746" s="81">
        <v>304000.0</v>
      </c>
      <c r="L3746" s="82">
        <v>0.08</v>
      </c>
      <c r="N3746" s="83">
        <f t="shared" si="1"/>
        <v>0.08</v>
      </c>
      <c r="O3746" s="83">
        <f t="shared" si="2"/>
        <v>0.08</v>
      </c>
      <c r="Q3746" s="83">
        <f t="shared" si="3"/>
        <v>1</v>
      </c>
      <c r="R3746" s="83">
        <f t="shared" si="4"/>
        <v>0.08</v>
      </c>
      <c r="S3746" s="83" t="b">
        <f t="shared" si="5"/>
        <v>0</v>
      </c>
      <c r="T3746" s="72"/>
      <c r="U3746" s="72"/>
      <c r="V3746" s="72"/>
      <c r="W3746" s="72"/>
      <c r="X3746" s="72"/>
      <c r="Y3746" s="72"/>
      <c r="Z3746" s="72"/>
      <c r="AA3746" s="72"/>
      <c r="AB3746" s="72"/>
      <c r="AC3746" s="72"/>
      <c r="AD3746" s="72"/>
      <c r="AE3746" s="72"/>
      <c r="AF3746" s="72"/>
      <c r="AG3746" s="72"/>
      <c r="AH3746" s="72"/>
      <c r="AI3746" s="72"/>
      <c r="AJ3746" s="72"/>
      <c r="AK3746" s="72"/>
    </row>
    <row r="3747" ht="14.25" customHeight="1">
      <c r="A3747" s="78">
        <v>3744.0</v>
      </c>
      <c r="C3747" s="78" t="str">
        <f>VLOOKUP(G3747,[1]Macrodata_CCF!$A$3:$D$55,4,FALSE)</f>
        <v>#ERROR!</v>
      </c>
      <c r="E3747" s="79" t="str">
        <f>VLOOKUP(G3747,[1]Macrodata_CCF!$A$3:$B$55,2,FALSE)</f>
        <v>#ERROR!</v>
      </c>
      <c r="F3747" s="78">
        <v>0.0</v>
      </c>
      <c r="G3747" s="80">
        <v>36.0</v>
      </c>
      <c r="H3747" s="81">
        <v>127900.0</v>
      </c>
      <c r="I3747" s="81">
        <v>690000.0</v>
      </c>
      <c r="J3747" s="81">
        <v>223455.0</v>
      </c>
      <c r="K3747" s="81">
        <v>1242000.0</v>
      </c>
      <c r="L3747" s="82">
        <v>0.1699964419142501</v>
      </c>
      <c r="N3747" s="83">
        <f t="shared" si="1"/>
        <v>0.1699964419</v>
      </c>
      <c r="O3747" s="83">
        <f t="shared" si="2"/>
        <v>0.1699964419</v>
      </c>
      <c r="Q3747" s="83">
        <f t="shared" si="3"/>
        <v>0.8146376812</v>
      </c>
      <c r="R3747" s="83">
        <f t="shared" si="4"/>
        <v>0.1699964419</v>
      </c>
      <c r="S3747" s="83" t="b">
        <f t="shared" si="5"/>
        <v>0</v>
      </c>
      <c r="T3747" s="72"/>
      <c r="U3747" s="72"/>
      <c r="V3747" s="72"/>
      <c r="W3747" s="72"/>
      <c r="X3747" s="72"/>
      <c r="Y3747" s="72"/>
      <c r="Z3747" s="72"/>
      <c r="AA3747" s="72"/>
      <c r="AB3747" s="72"/>
      <c r="AC3747" s="72"/>
      <c r="AD3747" s="72"/>
      <c r="AE3747" s="72"/>
      <c r="AF3747" s="72"/>
      <c r="AG3747" s="72"/>
      <c r="AH3747" s="72"/>
      <c r="AI3747" s="72"/>
      <c r="AJ3747" s="72"/>
      <c r="AK3747" s="72"/>
    </row>
    <row r="3748" ht="14.25" customHeight="1">
      <c r="A3748" s="78">
        <v>3745.0</v>
      </c>
      <c r="C3748" s="78" t="str">
        <f>VLOOKUP(G3748,[1]Macrodata_CCF!$A$3:$D$55,4,FALSE)</f>
        <v>#ERROR!</v>
      </c>
      <c r="E3748" s="79" t="str">
        <f>VLOOKUP(G3748,[1]Macrodata_CCF!$A$3:$B$55,2,FALSE)</f>
        <v>#ERROR!</v>
      </c>
      <c r="F3748" s="78">
        <v>0.0</v>
      </c>
      <c r="G3748" s="80">
        <v>44.0</v>
      </c>
      <c r="H3748" s="81">
        <v>18260.0</v>
      </c>
      <c r="I3748" s="81">
        <v>50000.0</v>
      </c>
      <c r="J3748" s="81">
        <v>23655.0</v>
      </c>
      <c r="K3748" s="81">
        <v>80000.0</v>
      </c>
      <c r="L3748" s="82">
        <v>0.1699747952110901</v>
      </c>
      <c r="N3748" s="83">
        <f t="shared" si="1"/>
        <v>0.1699747952</v>
      </c>
      <c r="O3748" s="83">
        <f t="shared" si="2"/>
        <v>0.1699747952</v>
      </c>
      <c r="Q3748" s="83">
        <f t="shared" si="3"/>
        <v>0.6348</v>
      </c>
      <c r="R3748" s="83">
        <f t="shared" si="4"/>
        <v>0.1699747952</v>
      </c>
      <c r="S3748" s="83" t="b">
        <f t="shared" si="5"/>
        <v>0</v>
      </c>
      <c r="T3748" s="72"/>
      <c r="U3748" s="72"/>
      <c r="V3748" s="72"/>
      <c r="W3748" s="72"/>
      <c r="X3748" s="72"/>
      <c r="Y3748" s="72"/>
      <c r="Z3748" s="72"/>
      <c r="AA3748" s="72"/>
      <c r="AB3748" s="72"/>
      <c r="AC3748" s="72"/>
      <c r="AD3748" s="72"/>
      <c r="AE3748" s="72"/>
      <c r="AF3748" s="72"/>
      <c r="AG3748" s="72"/>
      <c r="AH3748" s="72"/>
      <c r="AI3748" s="72"/>
      <c r="AJ3748" s="72"/>
      <c r="AK3748" s="72"/>
    </row>
    <row r="3749" ht="14.25" customHeight="1">
      <c r="A3749" s="78">
        <v>3746.0</v>
      </c>
      <c r="C3749" s="78" t="str">
        <f>VLOOKUP(G3749,[1]Macrodata_CCF!$A$3:$D$55,4,FALSE)</f>
        <v>#ERROR!</v>
      </c>
      <c r="E3749" s="79" t="str">
        <f>VLOOKUP(G3749,[1]Macrodata_CCF!$A$3:$B$55,2,FALSE)</f>
        <v>#ERROR!</v>
      </c>
      <c r="F3749" s="78">
        <v>1.0</v>
      </c>
      <c r="G3749" s="80">
        <v>11.0</v>
      </c>
      <c r="H3749" s="81">
        <v>482640.0</v>
      </c>
      <c r="I3749" s="81">
        <v>600000.0</v>
      </c>
      <c r="J3749" s="81">
        <v>553055.0</v>
      </c>
      <c r="K3749" s="81">
        <v>600000.0</v>
      </c>
      <c r="L3749" s="82">
        <v>0.5999914792092707</v>
      </c>
      <c r="N3749" s="83">
        <f t="shared" si="1"/>
        <v>0.5999914792</v>
      </c>
      <c r="O3749" s="83">
        <f t="shared" si="2"/>
        <v>0.5999914792</v>
      </c>
      <c r="Q3749" s="83">
        <f t="shared" si="3"/>
        <v>0.1956</v>
      </c>
      <c r="R3749" s="83">
        <f t="shared" si="4"/>
        <v>0.5999914792</v>
      </c>
      <c r="S3749" s="83" t="b">
        <f t="shared" si="5"/>
        <v>0</v>
      </c>
      <c r="T3749" s="72"/>
      <c r="U3749" s="72"/>
      <c r="V3749" s="72"/>
      <c r="W3749" s="72"/>
      <c r="X3749" s="72"/>
      <c r="Y3749" s="72"/>
      <c r="Z3749" s="72"/>
      <c r="AA3749" s="72"/>
      <c r="AB3749" s="72"/>
      <c r="AC3749" s="72"/>
      <c r="AD3749" s="72"/>
      <c r="AE3749" s="72"/>
      <c r="AF3749" s="72"/>
      <c r="AG3749" s="72"/>
      <c r="AH3749" s="72"/>
      <c r="AI3749" s="72"/>
      <c r="AJ3749" s="72"/>
      <c r="AK3749" s="72"/>
    </row>
    <row r="3750" ht="14.25" customHeight="1">
      <c r="A3750" s="78">
        <v>3747.0</v>
      </c>
      <c r="C3750" s="78" t="str">
        <f>VLOOKUP(G3750,[1]Macrodata_CCF!$A$3:$D$55,4,FALSE)</f>
        <v>#ERROR!</v>
      </c>
      <c r="E3750" s="79" t="str">
        <f>VLOOKUP(G3750,[1]Macrodata_CCF!$A$3:$B$55,2,FALSE)</f>
        <v>#ERROR!</v>
      </c>
      <c r="F3750" s="78">
        <v>1.0</v>
      </c>
      <c r="G3750" s="80">
        <v>26.0</v>
      </c>
      <c r="H3750" s="81">
        <v>0.0</v>
      </c>
      <c r="I3750" s="81">
        <v>50000.0</v>
      </c>
      <c r="J3750" s="81">
        <v>25500.0</v>
      </c>
      <c r="K3750" s="81">
        <v>50000.0</v>
      </c>
      <c r="L3750" s="82">
        <v>0.51</v>
      </c>
      <c r="N3750" s="83">
        <f t="shared" si="1"/>
        <v>0.51</v>
      </c>
      <c r="O3750" s="83">
        <f t="shared" si="2"/>
        <v>0.51</v>
      </c>
      <c r="Q3750" s="83">
        <f t="shared" si="3"/>
        <v>1</v>
      </c>
      <c r="R3750" s="83">
        <f t="shared" si="4"/>
        <v>0.51</v>
      </c>
      <c r="S3750" s="83" t="b">
        <f t="shared" si="5"/>
        <v>0</v>
      </c>
      <c r="T3750" s="72"/>
      <c r="U3750" s="72"/>
      <c r="V3750" s="72"/>
      <c r="W3750" s="72"/>
      <c r="X3750" s="72"/>
      <c r="Y3750" s="72"/>
      <c r="Z3750" s="72"/>
      <c r="AA3750" s="72"/>
      <c r="AB3750" s="72"/>
      <c r="AC3750" s="72"/>
      <c r="AD3750" s="72"/>
      <c r="AE3750" s="72"/>
      <c r="AF3750" s="72"/>
      <c r="AG3750" s="72"/>
      <c r="AH3750" s="72"/>
      <c r="AI3750" s="72"/>
      <c r="AJ3750" s="72"/>
      <c r="AK3750" s="72"/>
    </row>
    <row r="3751" ht="14.25" customHeight="1">
      <c r="A3751" s="78">
        <v>3748.0</v>
      </c>
      <c r="C3751" s="78" t="str">
        <f>VLOOKUP(G3751,[1]Macrodata_CCF!$A$3:$D$55,4,FALSE)</f>
        <v>#ERROR!</v>
      </c>
      <c r="E3751" s="79" t="str">
        <f>VLOOKUP(G3751,[1]Macrodata_CCF!$A$3:$B$55,2,FALSE)</f>
        <v>#ERROR!</v>
      </c>
      <c r="F3751" s="78">
        <v>0.0</v>
      </c>
      <c r="G3751" s="80">
        <v>47.0</v>
      </c>
      <c r="H3751" s="81">
        <v>291505.0</v>
      </c>
      <c r="I3751" s="81">
        <v>690000.0</v>
      </c>
      <c r="J3751" s="81">
        <v>359250.0</v>
      </c>
      <c r="K3751" s="81">
        <v>1104000.0</v>
      </c>
      <c r="L3751" s="82">
        <v>0.1700021330255085</v>
      </c>
      <c r="N3751" s="83">
        <f t="shared" si="1"/>
        <v>0.170002133</v>
      </c>
      <c r="O3751" s="83">
        <f t="shared" si="2"/>
        <v>0.170002133</v>
      </c>
      <c r="Q3751" s="83">
        <f t="shared" si="3"/>
        <v>0.5775289855</v>
      </c>
      <c r="R3751" s="83">
        <f t="shared" si="4"/>
        <v>0.170002133</v>
      </c>
      <c r="S3751" s="83" t="b">
        <f t="shared" si="5"/>
        <v>0</v>
      </c>
      <c r="T3751" s="72"/>
      <c r="U3751" s="72"/>
      <c r="V3751" s="72"/>
      <c r="W3751" s="72"/>
      <c r="X3751" s="72"/>
      <c r="Y3751" s="72"/>
      <c r="Z3751" s="72"/>
      <c r="AA3751" s="72"/>
      <c r="AB3751" s="72"/>
      <c r="AC3751" s="72"/>
      <c r="AD3751" s="72"/>
      <c r="AE3751" s="72"/>
      <c r="AF3751" s="72"/>
      <c r="AG3751" s="72"/>
      <c r="AH3751" s="72"/>
      <c r="AI3751" s="72"/>
      <c r="AJ3751" s="72"/>
      <c r="AK3751" s="72"/>
    </row>
    <row r="3752" ht="14.25" customHeight="1">
      <c r="A3752" s="78">
        <v>3749.0</v>
      </c>
      <c r="C3752" s="78" t="str">
        <f>VLOOKUP(G3752,[1]Macrodata_CCF!$A$3:$D$55,4,FALSE)</f>
        <v>#ERROR!</v>
      </c>
      <c r="E3752" s="79" t="str">
        <f>VLOOKUP(G3752,[1]Macrodata_CCF!$A$3:$B$55,2,FALSE)</f>
        <v>#ERROR!</v>
      </c>
      <c r="F3752" s="78">
        <v>0.0</v>
      </c>
      <c r="G3752" s="80">
        <v>36.0</v>
      </c>
      <c r="H3752" s="81">
        <v>0.0</v>
      </c>
      <c r="I3752" s="81">
        <v>700000.0</v>
      </c>
      <c r="J3752" s="81">
        <v>98000.0</v>
      </c>
      <c r="K3752" s="81">
        <v>700000.0</v>
      </c>
      <c r="L3752" s="82">
        <v>0.14</v>
      </c>
      <c r="N3752" s="83">
        <f t="shared" si="1"/>
        <v>0.14</v>
      </c>
      <c r="O3752" s="83">
        <f t="shared" si="2"/>
        <v>0.14</v>
      </c>
      <c r="Q3752" s="83">
        <f t="shared" si="3"/>
        <v>1</v>
      </c>
      <c r="R3752" s="83">
        <f t="shared" si="4"/>
        <v>0.14</v>
      </c>
      <c r="S3752" s="83" t="b">
        <f t="shared" si="5"/>
        <v>0</v>
      </c>
      <c r="T3752" s="72"/>
      <c r="U3752" s="72"/>
      <c r="V3752" s="72"/>
      <c r="W3752" s="72"/>
      <c r="X3752" s="72"/>
      <c r="Y3752" s="72"/>
      <c r="Z3752" s="72"/>
      <c r="AA3752" s="72"/>
      <c r="AB3752" s="72"/>
      <c r="AC3752" s="72"/>
      <c r="AD3752" s="72"/>
      <c r="AE3752" s="72"/>
      <c r="AF3752" s="72"/>
      <c r="AG3752" s="72"/>
      <c r="AH3752" s="72"/>
      <c r="AI3752" s="72"/>
      <c r="AJ3752" s="72"/>
      <c r="AK3752" s="72"/>
    </row>
    <row r="3753" ht="14.25" customHeight="1">
      <c r="A3753" s="78">
        <v>3750.0</v>
      </c>
      <c r="C3753" s="78" t="str">
        <f>VLOOKUP(G3753,[1]Macrodata_CCF!$A$3:$D$55,4,FALSE)</f>
        <v>#ERROR!</v>
      </c>
      <c r="E3753" s="79" t="str">
        <f>VLOOKUP(G3753,[1]Macrodata_CCF!$A$3:$B$55,2,FALSE)</f>
        <v>#ERROR!</v>
      </c>
      <c r="F3753" s="78">
        <v>1.0</v>
      </c>
      <c r="G3753" s="80">
        <v>40.0</v>
      </c>
      <c r="H3753" s="81">
        <v>42765.0</v>
      </c>
      <c r="I3753" s="81">
        <v>270000.0</v>
      </c>
      <c r="J3753" s="81">
        <v>135930.0</v>
      </c>
      <c r="K3753" s="81">
        <v>270000.0</v>
      </c>
      <c r="L3753" s="82">
        <v>0.4099940590137963</v>
      </c>
      <c r="N3753" s="83">
        <f t="shared" si="1"/>
        <v>0.409994059</v>
      </c>
      <c r="O3753" s="83">
        <f t="shared" si="2"/>
        <v>0.409994059</v>
      </c>
      <c r="Q3753" s="83">
        <f t="shared" si="3"/>
        <v>0.8416111111</v>
      </c>
      <c r="R3753" s="83">
        <f t="shared" si="4"/>
        <v>0.409994059</v>
      </c>
      <c r="S3753" s="83" t="b">
        <f t="shared" si="5"/>
        <v>0</v>
      </c>
      <c r="T3753" s="72"/>
      <c r="U3753" s="72"/>
      <c r="V3753" s="72"/>
      <c r="W3753" s="72"/>
      <c r="X3753" s="72"/>
      <c r="Y3753" s="72"/>
      <c r="Z3753" s="72"/>
      <c r="AA3753" s="72"/>
      <c r="AB3753" s="72"/>
      <c r="AC3753" s="72"/>
      <c r="AD3753" s="72"/>
      <c r="AE3753" s="72"/>
      <c r="AF3753" s="72"/>
      <c r="AG3753" s="72"/>
      <c r="AH3753" s="72"/>
      <c r="AI3753" s="72"/>
      <c r="AJ3753" s="72"/>
      <c r="AK3753" s="72"/>
    </row>
    <row r="3754" ht="14.25" customHeight="1">
      <c r="A3754" s="78">
        <v>3751.0</v>
      </c>
      <c r="C3754" s="78" t="str">
        <f>VLOOKUP(G3754,[1]Macrodata_CCF!$A$3:$D$55,4,FALSE)</f>
        <v>#ERROR!</v>
      </c>
      <c r="E3754" s="79" t="str">
        <f>VLOOKUP(G3754,[1]Macrodata_CCF!$A$3:$B$55,2,FALSE)</f>
        <v>#ERROR!</v>
      </c>
      <c r="F3754" s="78">
        <v>0.0</v>
      </c>
      <c r="G3754" s="80">
        <v>5.0</v>
      </c>
      <c r="H3754" s="81">
        <v>57255.0</v>
      </c>
      <c r="I3754" s="81">
        <v>300000.0</v>
      </c>
      <c r="J3754" s="81">
        <v>122795.0</v>
      </c>
      <c r="K3754" s="81">
        <v>300000.0</v>
      </c>
      <c r="L3754" s="82">
        <v>0.2699952625182805</v>
      </c>
      <c r="N3754" s="83">
        <f t="shared" si="1"/>
        <v>0.2699952625</v>
      </c>
      <c r="O3754" s="83">
        <f t="shared" si="2"/>
        <v>0.2699952625</v>
      </c>
      <c r="Q3754" s="83">
        <f t="shared" si="3"/>
        <v>0.80915</v>
      </c>
      <c r="R3754" s="83">
        <f t="shared" si="4"/>
        <v>0.2699952625</v>
      </c>
      <c r="S3754" s="83" t="b">
        <f t="shared" si="5"/>
        <v>0</v>
      </c>
      <c r="T3754" s="72"/>
      <c r="U3754" s="72"/>
      <c r="V3754" s="72"/>
      <c r="W3754" s="72"/>
      <c r="X3754" s="72"/>
      <c r="Y3754" s="72"/>
      <c r="Z3754" s="72"/>
      <c r="AA3754" s="72"/>
      <c r="AB3754" s="72"/>
      <c r="AC3754" s="72"/>
      <c r="AD3754" s="72"/>
      <c r="AE3754" s="72"/>
      <c r="AF3754" s="72"/>
      <c r="AG3754" s="72"/>
      <c r="AH3754" s="72"/>
      <c r="AI3754" s="72"/>
      <c r="AJ3754" s="72"/>
      <c r="AK3754" s="72"/>
    </row>
    <row r="3755" ht="14.25" customHeight="1">
      <c r="A3755" s="78">
        <v>3752.0</v>
      </c>
      <c r="C3755" s="78" t="str">
        <f>VLOOKUP(G3755,[1]Macrodata_CCF!$A$3:$D$55,4,FALSE)</f>
        <v>#ERROR!</v>
      </c>
      <c r="E3755" s="79" t="str">
        <f>VLOOKUP(G3755,[1]Macrodata_CCF!$A$3:$B$55,2,FALSE)</f>
        <v>#ERROR!</v>
      </c>
      <c r="F3755" s="78">
        <v>0.0</v>
      </c>
      <c r="G3755" s="80">
        <v>43.0</v>
      </c>
      <c r="H3755" s="81">
        <v>782435.0</v>
      </c>
      <c r="I3755" s="81">
        <v>940000.0</v>
      </c>
      <c r="J3755" s="81">
        <v>812370.0</v>
      </c>
      <c r="K3755" s="81">
        <v>940000.0</v>
      </c>
      <c r="L3755" s="82">
        <v>0.1899850855202615</v>
      </c>
      <c r="N3755" s="83">
        <f t="shared" si="1"/>
        <v>0.1899850855</v>
      </c>
      <c r="O3755" s="83">
        <f t="shared" si="2"/>
        <v>0.1899850855</v>
      </c>
      <c r="Q3755" s="83">
        <f t="shared" si="3"/>
        <v>0.1676223404</v>
      </c>
      <c r="R3755" s="83">
        <f t="shared" si="4"/>
        <v>0.1899850855</v>
      </c>
      <c r="S3755" s="83" t="b">
        <f t="shared" si="5"/>
        <v>0</v>
      </c>
      <c r="T3755" s="72"/>
      <c r="U3755" s="72"/>
      <c r="V3755" s="72"/>
      <c r="W3755" s="72"/>
      <c r="X3755" s="72"/>
      <c r="Y3755" s="72"/>
      <c r="Z3755" s="72"/>
      <c r="AA3755" s="72"/>
      <c r="AB3755" s="72"/>
      <c r="AC3755" s="72"/>
      <c r="AD3755" s="72"/>
      <c r="AE3755" s="72"/>
      <c r="AF3755" s="72"/>
      <c r="AG3755" s="72"/>
      <c r="AH3755" s="72"/>
      <c r="AI3755" s="72"/>
      <c r="AJ3755" s="72"/>
      <c r="AK3755" s="72"/>
    </row>
    <row r="3756" ht="14.25" customHeight="1">
      <c r="A3756" s="78">
        <v>3753.0</v>
      </c>
      <c r="C3756" s="78" t="str">
        <f>VLOOKUP(G3756,[1]Macrodata_CCF!$A$3:$D$55,4,FALSE)</f>
        <v>#ERROR!</v>
      </c>
      <c r="E3756" s="79" t="str">
        <f>VLOOKUP(G3756,[1]Macrodata_CCF!$A$3:$B$55,2,FALSE)</f>
        <v>#ERROR!</v>
      </c>
      <c r="F3756" s="78">
        <v>0.0</v>
      </c>
      <c r="G3756" s="80">
        <v>47.0</v>
      </c>
      <c r="H3756" s="81">
        <v>0.0</v>
      </c>
      <c r="I3756" s="81">
        <v>860000.0</v>
      </c>
      <c r="J3756" s="81">
        <v>129000.0</v>
      </c>
      <c r="K3756" s="81">
        <v>860000.0</v>
      </c>
      <c r="L3756" s="82">
        <v>0.15</v>
      </c>
      <c r="N3756" s="83">
        <f t="shared" si="1"/>
        <v>0.15</v>
      </c>
      <c r="O3756" s="83">
        <f t="shared" si="2"/>
        <v>0.15</v>
      </c>
      <c r="Q3756" s="83">
        <f t="shared" si="3"/>
        <v>1</v>
      </c>
      <c r="R3756" s="83">
        <f t="shared" si="4"/>
        <v>0.15</v>
      </c>
      <c r="S3756" s="83" t="b">
        <f t="shared" si="5"/>
        <v>0</v>
      </c>
      <c r="T3756" s="72"/>
      <c r="U3756" s="72"/>
      <c r="V3756" s="72"/>
      <c r="W3756" s="72"/>
      <c r="X3756" s="72"/>
      <c r="Y3756" s="72"/>
      <c r="Z3756" s="72"/>
      <c r="AA3756" s="72"/>
      <c r="AB3756" s="72"/>
      <c r="AC3756" s="72"/>
      <c r="AD3756" s="72"/>
      <c r="AE3756" s="72"/>
      <c r="AF3756" s="72"/>
      <c r="AG3756" s="72"/>
      <c r="AH3756" s="72"/>
      <c r="AI3756" s="72"/>
      <c r="AJ3756" s="72"/>
      <c r="AK3756" s="72"/>
    </row>
    <row r="3757" ht="14.25" customHeight="1">
      <c r="A3757" s="78">
        <v>3754.0</v>
      </c>
      <c r="C3757" s="78" t="str">
        <f>VLOOKUP(G3757,[1]Macrodata_CCF!$A$3:$D$55,4,FALSE)</f>
        <v>#ERROR!</v>
      </c>
      <c r="E3757" s="79" t="str">
        <f>VLOOKUP(G3757,[1]Macrodata_CCF!$A$3:$B$55,2,FALSE)</f>
        <v>#ERROR!</v>
      </c>
      <c r="F3757" s="78">
        <v>0.0</v>
      </c>
      <c r="G3757" s="80">
        <v>50.0</v>
      </c>
      <c r="H3757" s="81">
        <v>0.0</v>
      </c>
      <c r="I3757" s="81">
        <v>200000.0</v>
      </c>
      <c r="J3757" s="81">
        <v>26000.0</v>
      </c>
      <c r="K3757" s="81">
        <v>200000.0</v>
      </c>
      <c r="L3757" s="82">
        <v>0.13</v>
      </c>
      <c r="N3757" s="83">
        <f t="shared" si="1"/>
        <v>0.13</v>
      </c>
      <c r="O3757" s="83">
        <f t="shared" si="2"/>
        <v>0.13</v>
      </c>
      <c r="Q3757" s="83">
        <f t="shared" si="3"/>
        <v>1</v>
      </c>
      <c r="R3757" s="83">
        <f t="shared" si="4"/>
        <v>0.13</v>
      </c>
      <c r="S3757" s="83" t="b">
        <f t="shared" si="5"/>
        <v>0</v>
      </c>
      <c r="T3757" s="72"/>
      <c r="U3757" s="72"/>
      <c r="V3757" s="72"/>
      <c r="W3757" s="72"/>
      <c r="X3757" s="72"/>
      <c r="Y3757" s="72"/>
      <c r="Z3757" s="72"/>
      <c r="AA3757" s="72"/>
      <c r="AB3757" s="72"/>
      <c r="AC3757" s="72"/>
      <c r="AD3757" s="72"/>
      <c r="AE3757" s="72"/>
      <c r="AF3757" s="72"/>
      <c r="AG3757" s="72"/>
      <c r="AH3757" s="72"/>
      <c r="AI3757" s="72"/>
      <c r="AJ3757" s="72"/>
      <c r="AK3757" s="72"/>
    </row>
    <row r="3758" ht="14.25" customHeight="1">
      <c r="A3758" s="78">
        <v>3755.0</v>
      </c>
      <c r="C3758" s="78" t="str">
        <f>VLOOKUP(G3758,[1]Macrodata_CCF!$A$3:$D$55,4,FALSE)</f>
        <v>#ERROR!</v>
      </c>
      <c r="E3758" s="79" t="str">
        <f>VLOOKUP(G3758,[1]Macrodata_CCF!$A$3:$B$55,2,FALSE)</f>
        <v>#ERROR!</v>
      </c>
      <c r="F3758" s="78">
        <v>0.0</v>
      </c>
      <c r="G3758" s="80">
        <v>52.0</v>
      </c>
      <c r="H3758" s="81">
        <v>563210.0</v>
      </c>
      <c r="I3758" s="81">
        <v>580000.0</v>
      </c>
      <c r="J3758" s="81">
        <v>564890.0</v>
      </c>
      <c r="K3758" s="81">
        <v>580000.0</v>
      </c>
      <c r="L3758" s="82">
        <v>0.1000595592614652</v>
      </c>
      <c r="N3758" s="83">
        <f t="shared" si="1"/>
        <v>0.1000595593</v>
      </c>
      <c r="O3758" s="83">
        <f t="shared" si="2"/>
        <v>0.1000595593</v>
      </c>
      <c r="Q3758" s="83">
        <f t="shared" si="3"/>
        <v>0.02894827586</v>
      </c>
      <c r="R3758" s="83">
        <f t="shared" si="4"/>
        <v>0.002896551724</v>
      </c>
      <c r="S3758" s="83" t="b">
        <f t="shared" si="5"/>
        <v>0</v>
      </c>
      <c r="T3758" s="72"/>
      <c r="U3758" s="72"/>
      <c r="V3758" s="72"/>
      <c r="W3758" s="72"/>
      <c r="X3758" s="72"/>
      <c r="Y3758" s="72"/>
      <c r="Z3758" s="72"/>
      <c r="AA3758" s="72"/>
      <c r="AB3758" s="72"/>
      <c r="AC3758" s="72"/>
      <c r="AD3758" s="72"/>
      <c r="AE3758" s="72"/>
      <c r="AF3758" s="72"/>
      <c r="AG3758" s="72"/>
      <c r="AH3758" s="72"/>
      <c r="AI3758" s="72"/>
      <c r="AJ3758" s="72"/>
      <c r="AK3758" s="72"/>
    </row>
    <row r="3759" ht="14.25" customHeight="1">
      <c r="A3759" s="78">
        <v>3756.0</v>
      </c>
      <c r="C3759" s="78" t="str">
        <f>VLOOKUP(G3759,[1]Macrodata_CCF!$A$3:$D$55,4,FALSE)</f>
        <v>#ERROR!</v>
      </c>
      <c r="E3759" s="79" t="str">
        <f>VLOOKUP(G3759,[1]Macrodata_CCF!$A$3:$B$55,2,FALSE)</f>
        <v>#ERROR!</v>
      </c>
      <c r="F3759" s="78">
        <v>1.0</v>
      </c>
      <c r="G3759" s="80">
        <v>14.0</v>
      </c>
      <c r="H3759" s="81">
        <v>145675.0</v>
      </c>
      <c r="I3759" s="81">
        <v>400000.0</v>
      </c>
      <c r="J3759" s="81">
        <v>277925.0</v>
      </c>
      <c r="K3759" s="81">
        <v>400000.0</v>
      </c>
      <c r="L3759" s="82">
        <v>0.5200039319768014</v>
      </c>
      <c r="N3759" s="83">
        <f t="shared" si="1"/>
        <v>0.520003932</v>
      </c>
      <c r="O3759" s="83">
        <f t="shared" si="2"/>
        <v>0.520003932</v>
      </c>
      <c r="Q3759" s="83">
        <f t="shared" si="3"/>
        <v>0.6358125</v>
      </c>
      <c r="R3759" s="83">
        <f t="shared" si="4"/>
        <v>0.520003932</v>
      </c>
      <c r="S3759" s="83" t="b">
        <f t="shared" si="5"/>
        <v>0</v>
      </c>
      <c r="T3759" s="72"/>
      <c r="U3759" s="72"/>
      <c r="V3759" s="72"/>
      <c r="W3759" s="72"/>
      <c r="X3759" s="72"/>
      <c r="Y3759" s="72"/>
      <c r="Z3759" s="72"/>
      <c r="AA3759" s="72"/>
      <c r="AB3759" s="72"/>
      <c r="AC3759" s="72"/>
      <c r="AD3759" s="72"/>
      <c r="AE3759" s="72"/>
      <c r="AF3759" s="72"/>
      <c r="AG3759" s="72"/>
      <c r="AH3759" s="72"/>
      <c r="AI3759" s="72"/>
      <c r="AJ3759" s="72"/>
      <c r="AK3759" s="72"/>
    </row>
    <row r="3760" ht="14.25" customHeight="1">
      <c r="A3760" s="78">
        <v>3757.0</v>
      </c>
      <c r="C3760" s="78" t="str">
        <f>VLOOKUP(G3760,[1]Macrodata_CCF!$A$3:$D$55,4,FALSE)</f>
        <v>#ERROR!</v>
      </c>
      <c r="E3760" s="79" t="str">
        <f>VLOOKUP(G3760,[1]Macrodata_CCF!$A$3:$B$55,2,FALSE)</f>
        <v>#ERROR!</v>
      </c>
      <c r="F3760" s="78">
        <v>0.0</v>
      </c>
      <c r="G3760" s="80">
        <v>28.0</v>
      </c>
      <c r="H3760" s="81">
        <v>0.0</v>
      </c>
      <c r="I3760" s="81">
        <v>650000.0</v>
      </c>
      <c r="J3760" s="81">
        <v>91000.0</v>
      </c>
      <c r="K3760" s="81">
        <v>650000.0</v>
      </c>
      <c r="L3760" s="82">
        <v>0.14</v>
      </c>
      <c r="N3760" s="83">
        <f t="shared" si="1"/>
        <v>0.14</v>
      </c>
      <c r="O3760" s="83">
        <f t="shared" si="2"/>
        <v>0.14</v>
      </c>
      <c r="Q3760" s="83">
        <f t="shared" si="3"/>
        <v>1</v>
      </c>
      <c r="R3760" s="83">
        <f t="shared" si="4"/>
        <v>0.14</v>
      </c>
      <c r="S3760" s="83" t="b">
        <f t="shared" si="5"/>
        <v>0</v>
      </c>
      <c r="T3760" s="72"/>
      <c r="U3760" s="72"/>
      <c r="V3760" s="72"/>
      <c r="W3760" s="72"/>
      <c r="X3760" s="72"/>
      <c r="Y3760" s="72"/>
      <c r="Z3760" s="72"/>
      <c r="AA3760" s="72"/>
      <c r="AB3760" s="72"/>
      <c r="AC3760" s="72"/>
      <c r="AD3760" s="72"/>
      <c r="AE3760" s="72"/>
      <c r="AF3760" s="72"/>
      <c r="AG3760" s="72"/>
      <c r="AH3760" s="72"/>
      <c r="AI3760" s="72"/>
      <c r="AJ3760" s="72"/>
      <c r="AK3760" s="72"/>
    </row>
    <row r="3761" ht="14.25" customHeight="1">
      <c r="A3761" s="78">
        <v>3758.0</v>
      </c>
      <c r="C3761" s="78" t="str">
        <f>VLOOKUP(G3761,[1]Macrodata_CCF!$A$3:$D$55,4,FALSE)</f>
        <v>#ERROR!</v>
      </c>
      <c r="E3761" s="79" t="str">
        <f>VLOOKUP(G3761,[1]Macrodata_CCF!$A$3:$B$55,2,FALSE)</f>
        <v>#ERROR!</v>
      </c>
      <c r="F3761" s="78">
        <v>0.0</v>
      </c>
      <c r="G3761" s="80">
        <v>51.0</v>
      </c>
      <c r="H3761" s="81">
        <v>824340.0</v>
      </c>
      <c r="I3761" s="81">
        <v>960000.0</v>
      </c>
      <c r="J3761" s="81">
        <v>829765.0</v>
      </c>
      <c r="K3761" s="81">
        <v>960000.0</v>
      </c>
      <c r="L3761" s="82">
        <v>0.03998968008255934</v>
      </c>
      <c r="N3761" s="83">
        <f t="shared" si="1"/>
        <v>0.03998968008</v>
      </c>
      <c r="O3761" s="83">
        <f t="shared" si="2"/>
        <v>0.03998968008</v>
      </c>
      <c r="Q3761" s="83">
        <f t="shared" si="3"/>
        <v>0.1413125</v>
      </c>
      <c r="R3761" s="83">
        <f t="shared" si="4"/>
        <v>0.03998968008</v>
      </c>
      <c r="S3761" s="83" t="b">
        <f t="shared" si="5"/>
        <v>0</v>
      </c>
      <c r="T3761" s="72"/>
      <c r="U3761" s="72"/>
      <c r="V3761" s="72"/>
      <c r="W3761" s="72"/>
      <c r="X3761" s="72"/>
      <c r="Y3761" s="72"/>
      <c r="Z3761" s="72"/>
      <c r="AA3761" s="72"/>
      <c r="AB3761" s="72"/>
      <c r="AC3761" s="72"/>
      <c r="AD3761" s="72"/>
      <c r="AE3761" s="72"/>
      <c r="AF3761" s="72"/>
      <c r="AG3761" s="72"/>
      <c r="AH3761" s="72"/>
      <c r="AI3761" s="72"/>
      <c r="AJ3761" s="72"/>
      <c r="AK3761" s="72"/>
    </row>
    <row r="3762" ht="14.25" customHeight="1">
      <c r="A3762" s="78">
        <v>3759.0</v>
      </c>
      <c r="C3762" s="78" t="str">
        <f>VLOOKUP(G3762,[1]Macrodata_CCF!$A$3:$D$55,4,FALSE)</f>
        <v>#ERROR!</v>
      </c>
      <c r="E3762" s="79" t="str">
        <f>VLOOKUP(G3762,[1]Macrodata_CCF!$A$3:$B$55,2,FALSE)</f>
        <v>#ERROR!</v>
      </c>
      <c r="F3762" s="78">
        <v>0.0</v>
      </c>
      <c r="G3762" s="80">
        <v>21.0</v>
      </c>
      <c r="H3762" s="81">
        <v>278125.0</v>
      </c>
      <c r="I3762" s="81">
        <v>460000.0</v>
      </c>
      <c r="J3762" s="81">
        <v>314500.0</v>
      </c>
      <c r="K3762" s="81">
        <v>460000.0</v>
      </c>
      <c r="L3762" s="82">
        <v>0.2</v>
      </c>
      <c r="N3762" s="83">
        <f t="shared" si="1"/>
        <v>0.2</v>
      </c>
      <c r="O3762" s="83">
        <f t="shared" si="2"/>
        <v>0.2</v>
      </c>
      <c r="Q3762" s="83">
        <f t="shared" si="3"/>
        <v>0.3953804348</v>
      </c>
      <c r="R3762" s="83">
        <f t="shared" si="4"/>
        <v>0.2</v>
      </c>
      <c r="S3762" s="83" t="b">
        <f t="shared" si="5"/>
        <v>0</v>
      </c>
      <c r="T3762" s="72"/>
      <c r="U3762" s="72"/>
      <c r="V3762" s="72"/>
      <c r="W3762" s="72"/>
      <c r="X3762" s="72"/>
      <c r="Y3762" s="72"/>
      <c r="Z3762" s="72"/>
      <c r="AA3762" s="72"/>
      <c r="AB3762" s="72"/>
      <c r="AC3762" s="72"/>
      <c r="AD3762" s="72"/>
      <c r="AE3762" s="72"/>
      <c r="AF3762" s="72"/>
      <c r="AG3762" s="72"/>
      <c r="AH3762" s="72"/>
      <c r="AI3762" s="72"/>
      <c r="AJ3762" s="72"/>
      <c r="AK3762" s="72"/>
    </row>
    <row r="3763" ht="14.25" customHeight="1">
      <c r="A3763" s="78">
        <v>3760.0</v>
      </c>
      <c r="C3763" s="78" t="str">
        <f>VLOOKUP(G3763,[1]Macrodata_CCF!$A$3:$D$55,4,FALSE)</f>
        <v>#ERROR!</v>
      </c>
      <c r="E3763" s="79" t="str">
        <f>VLOOKUP(G3763,[1]Macrodata_CCF!$A$3:$B$55,2,FALSE)</f>
        <v>#ERROR!</v>
      </c>
      <c r="F3763" s="78">
        <v>0.0</v>
      </c>
      <c r="G3763" s="80">
        <v>17.0</v>
      </c>
      <c r="H3763" s="81">
        <v>29390.0</v>
      </c>
      <c r="I3763" s="81">
        <v>60000.0</v>
      </c>
      <c r="J3763" s="81">
        <v>61200.0</v>
      </c>
      <c r="K3763" s="81">
        <v>60000.0</v>
      </c>
      <c r="L3763" s="82">
        <v>1.039202874877491</v>
      </c>
      <c r="N3763" s="83">
        <f t="shared" si="1"/>
        <v>1.039202875</v>
      </c>
      <c r="O3763" s="83">
        <f t="shared" si="2"/>
        <v>1</v>
      </c>
      <c r="Q3763" s="83">
        <f t="shared" si="3"/>
        <v>0.5101666667</v>
      </c>
      <c r="R3763" s="83">
        <f t="shared" si="4"/>
        <v>1.039202875</v>
      </c>
      <c r="S3763" s="83" t="b">
        <f t="shared" si="5"/>
        <v>0</v>
      </c>
      <c r="T3763" s="72"/>
      <c r="U3763" s="72"/>
      <c r="V3763" s="72"/>
      <c r="W3763" s="72"/>
      <c r="X3763" s="72"/>
      <c r="Y3763" s="72"/>
      <c r="Z3763" s="72"/>
      <c r="AA3763" s="72"/>
      <c r="AB3763" s="72"/>
      <c r="AC3763" s="72"/>
      <c r="AD3763" s="72"/>
      <c r="AE3763" s="72"/>
      <c r="AF3763" s="72"/>
      <c r="AG3763" s="72"/>
      <c r="AH3763" s="72"/>
      <c r="AI3763" s="72"/>
      <c r="AJ3763" s="72"/>
      <c r="AK3763" s="72"/>
    </row>
    <row r="3764" ht="14.25" customHeight="1">
      <c r="A3764" s="78">
        <v>3761.0</v>
      </c>
      <c r="C3764" s="78" t="str">
        <f>VLOOKUP(G3764,[1]Macrodata_CCF!$A$3:$D$55,4,FALSE)</f>
        <v>#ERROR!</v>
      </c>
      <c r="E3764" s="79" t="str">
        <f>VLOOKUP(G3764,[1]Macrodata_CCF!$A$3:$B$55,2,FALSE)</f>
        <v>#ERROR!</v>
      </c>
      <c r="F3764" s="78">
        <v>0.0</v>
      </c>
      <c r="G3764" s="80">
        <v>28.0</v>
      </c>
      <c r="H3764" s="81">
        <v>217610.0</v>
      </c>
      <c r="I3764" s="81">
        <v>470000.0</v>
      </c>
      <c r="J3764" s="81">
        <v>470000.0</v>
      </c>
      <c r="K3764" s="81">
        <v>470000.0</v>
      </c>
      <c r="L3764" s="82">
        <v>1.0</v>
      </c>
      <c r="N3764" s="83">
        <f t="shared" si="1"/>
        <v>1</v>
      </c>
      <c r="O3764" s="83">
        <f t="shared" si="2"/>
        <v>1</v>
      </c>
      <c r="Q3764" s="83">
        <f t="shared" si="3"/>
        <v>0.537</v>
      </c>
      <c r="R3764" s="83">
        <f t="shared" si="4"/>
        <v>1</v>
      </c>
      <c r="S3764" s="83" t="b">
        <f t="shared" si="5"/>
        <v>0</v>
      </c>
      <c r="T3764" s="72"/>
      <c r="U3764" s="72"/>
      <c r="V3764" s="72"/>
      <c r="W3764" s="72"/>
      <c r="X3764" s="72"/>
      <c r="Y3764" s="72"/>
      <c r="Z3764" s="72"/>
      <c r="AA3764" s="72"/>
      <c r="AB3764" s="72"/>
      <c r="AC3764" s="72"/>
      <c r="AD3764" s="72"/>
      <c r="AE3764" s="72"/>
      <c r="AF3764" s="72"/>
      <c r="AG3764" s="72"/>
      <c r="AH3764" s="72"/>
      <c r="AI3764" s="72"/>
      <c r="AJ3764" s="72"/>
      <c r="AK3764" s="72"/>
    </row>
    <row r="3765" ht="14.25" customHeight="1">
      <c r="A3765" s="78">
        <v>3762.0</v>
      </c>
      <c r="C3765" s="78" t="str">
        <f>VLOOKUP(G3765,[1]Macrodata_CCF!$A$3:$D$55,4,FALSE)</f>
        <v>#ERROR!</v>
      </c>
      <c r="E3765" s="79" t="str">
        <f>VLOOKUP(G3765,[1]Macrodata_CCF!$A$3:$B$55,2,FALSE)</f>
        <v>#ERROR!</v>
      </c>
      <c r="F3765" s="78">
        <v>0.0</v>
      </c>
      <c r="G3765" s="80">
        <v>43.0</v>
      </c>
      <c r="H3765" s="81">
        <v>2490.0</v>
      </c>
      <c r="I3765" s="81">
        <v>720000.0</v>
      </c>
      <c r="J3765" s="81">
        <v>131640.0</v>
      </c>
      <c r="K3765" s="81">
        <v>720000.0</v>
      </c>
      <c r="L3765" s="82">
        <v>0.1799974913241627</v>
      </c>
      <c r="N3765" s="83">
        <f t="shared" si="1"/>
        <v>0.1799974913</v>
      </c>
      <c r="O3765" s="83">
        <f t="shared" si="2"/>
        <v>0.1799974913</v>
      </c>
      <c r="Q3765" s="83">
        <f t="shared" si="3"/>
        <v>0.9965416667</v>
      </c>
      <c r="R3765" s="83">
        <f t="shared" si="4"/>
        <v>0.1799974913</v>
      </c>
      <c r="S3765" s="83" t="b">
        <f t="shared" si="5"/>
        <v>0</v>
      </c>
      <c r="T3765" s="72"/>
      <c r="U3765" s="72"/>
      <c r="V3765" s="72"/>
      <c r="W3765" s="72"/>
      <c r="X3765" s="72"/>
      <c r="Y3765" s="72"/>
      <c r="Z3765" s="72"/>
      <c r="AA3765" s="72"/>
      <c r="AB3765" s="72"/>
      <c r="AC3765" s="72"/>
      <c r="AD3765" s="72"/>
      <c r="AE3765" s="72"/>
      <c r="AF3765" s="72"/>
      <c r="AG3765" s="72"/>
      <c r="AH3765" s="72"/>
      <c r="AI3765" s="72"/>
      <c r="AJ3765" s="72"/>
      <c r="AK3765" s="72"/>
    </row>
    <row r="3766" ht="14.25" customHeight="1">
      <c r="A3766" s="78">
        <v>3763.0</v>
      </c>
      <c r="C3766" s="78" t="str">
        <f>VLOOKUP(G3766,[1]Macrodata_CCF!$A$3:$D$55,4,FALSE)</f>
        <v>#ERROR!</v>
      </c>
      <c r="E3766" s="79" t="str">
        <f>VLOOKUP(G3766,[1]Macrodata_CCF!$A$3:$B$55,2,FALSE)</f>
        <v>#ERROR!</v>
      </c>
      <c r="F3766" s="78">
        <v>0.0</v>
      </c>
      <c r="G3766" s="80">
        <v>25.0</v>
      </c>
      <c r="H3766" s="81">
        <v>131340.0</v>
      </c>
      <c r="I3766" s="81">
        <v>180000.0</v>
      </c>
      <c r="J3766" s="81">
        <v>138150.0</v>
      </c>
      <c r="K3766" s="81">
        <v>180000.0</v>
      </c>
      <c r="L3766" s="82">
        <v>0.1399506781750925</v>
      </c>
      <c r="N3766" s="83">
        <f t="shared" si="1"/>
        <v>0.1399506782</v>
      </c>
      <c r="O3766" s="83">
        <f t="shared" si="2"/>
        <v>0.1399506782</v>
      </c>
      <c r="Q3766" s="83">
        <f t="shared" si="3"/>
        <v>0.2703333333</v>
      </c>
      <c r="R3766" s="83">
        <f t="shared" si="4"/>
        <v>0.1399506782</v>
      </c>
      <c r="S3766" s="83" t="b">
        <f t="shared" si="5"/>
        <v>0</v>
      </c>
      <c r="T3766" s="72"/>
      <c r="U3766" s="72"/>
      <c r="V3766" s="72"/>
      <c r="W3766" s="72"/>
      <c r="X3766" s="72"/>
      <c r="Y3766" s="72"/>
      <c r="Z3766" s="72"/>
      <c r="AA3766" s="72"/>
      <c r="AB3766" s="72"/>
      <c r="AC3766" s="72"/>
      <c r="AD3766" s="72"/>
      <c r="AE3766" s="72"/>
      <c r="AF3766" s="72"/>
      <c r="AG3766" s="72"/>
      <c r="AH3766" s="72"/>
      <c r="AI3766" s="72"/>
      <c r="AJ3766" s="72"/>
      <c r="AK3766" s="72"/>
    </row>
    <row r="3767" ht="14.25" customHeight="1">
      <c r="A3767" s="78">
        <v>3764.0</v>
      </c>
      <c r="C3767" s="78" t="str">
        <f>VLOOKUP(G3767,[1]Macrodata_CCF!$A$3:$D$55,4,FALSE)</f>
        <v>#ERROR!</v>
      </c>
      <c r="E3767" s="79" t="str">
        <f>VLOOKUP(G3767,[1]Macrodata_CCF!$A$3:$B$55,2,FALSE)</f>
        <v>#ERROR!</v>
      </c>
      <c r="F3767" s="78">
        <v>0.0</v>
      </c>
      <c r="G3767" s="80">
        <v>33.0</v>
      </c>
      <c r="H3767" s="81">
        <v>362135.0</v>
      </c>
      <c r="I3767" s="81">
        <v>840000.0</v>
      </c>
      <c r="J3767" s="81">
        <v>161430.0</v>
      </c>
      <c r="K3767" s="81">
        <v>840000.0</v>
      </c>
      <c r="L3767" s="82">
        <v>-0.4200035574900861</v>
      </c>
      <c r="N3767" s="83">
        <f t="shared" si="1"/>
        <v>-0.4200035575</v>
      </c>
      <c r="O3767" s="83">
        <f t="shared" si="2"/>
        <v>0</v>
      </c>
      <c r="Q3767" s="83">
        <f t="shared" si="3"/>
        <v>0.5688869048</v>
      </c>
      <c r="R3767" s="83">
        <f t="shared" si="4"/>
        <v>-0.4200035575</v>
      </c>
      <c r="S3767" s="83" t="b">
        <f t="shared" si="5"/>
        <v>0</v>
      </c>
      <c r="T3767" s="72"/>
      <c r="U3767" s="72"/>
      <c r="V3767" s="72"/>
      <c r="W3767" s="72"/>
      <c r="X3767" s="72"/>
      <c r="Y3767" s="72"/>
      <c r="Z3767" s="72"/>
      <c r="AA3767" s="72"/>
      <c r="AB3767" s="72"/>
      <c r="AC3767" s="72"/>
      <c r="AD3767" s="72"/>
      <c r="AE3767" s="72"/>
      <c r="AF3767" s="72"/>
      <c r="AG3767" s="72"/>
      <c r="AH3767" s="72"/>
      <c r="AI3767" s="72"/>
      <c r="AJ3767" s="72"/>
      <c r="AK3767" s="72"/>
    </row>
    <row r="3768" ht="14.25" customHeight="1">
      <c r="A3768" s="78">
        <v>3765.0</v>
      </c>
      <c r="C3768" s="78" t="str">
        <f>VLOOKUP(G3768,[1]Macrodata_CCF!$A$3:$D$55,4,FALSE)</f>
        <v>#ERROR!</v>
      </c>
      <c r="E3768" s="79" t="str">
        <f>VLOOKUP(G3768,[1]Macrodata_CCF!$A$3:$B$55,2,FALSE)</f>
        <v>#ERROR!</v>
      </c>
      <c r="F3768" s="78">
        <v>0.0</v>
      </c>
      <c r="G3768" s="80">
        <v>5.0</v>
      </c>
      <c r="H3768" s="81">
        <v>55550.0</v>
      </c>
      <c r="I3768" s="81">
        <v>110000.0</v>
      </c>
      <c r="J3768" s="81">
        <v>66985.0</v>
      </c>
      <c r="K3768" s="81">
        <v>110000.0</v>
      </c>
      <c r="L3768" s="82">
        <v>0.2100091827364555</v>
      </c>
      <c r="N3768" s="83">
        <f t="shared" si="1"/>
        <v>0.2100091827</v>
      </c>
      <c r="O3768" s="83">
        <f t="shared" si="2"/>
        <v>0.2100091827</v>
      </c>
      <c r="Q3768" s="83">
        <f t="shared" si="3"/>
        <v>0.495</v>
      </c>
      <c r="R3768" s="83">
        <f t="shared" si="4"/>
        <v>0.2100091827</v>
      </c>
      <c r="S3768" s="83" t="b">
        <f t="shared" si="5"/>
        <v>0</v>
      </c>
      <c r="T3768" s="72"/>
      <c r="U3768" s="72"/>
      <c r="V3768" s="72"/>
      <c r="W3768" s="72"/>
      <c r="X3768" s="72"/>
      <c r="Y3768" s="72"/>
      <c r="Z3768" s="72"/>
      <c r="AA3768" s="72"/>
      <c r="AB3768" s="72"/>
      <c r="AC3768" s="72"/>
      <c r="AD3768" s="72"/>
      <c r="AE3768" s="72"/>
      <c r="AF3768" s="72"/>
      <c r="AG3768" s="72"/>
      <c r="AH3768" s="72"/>
      <c r="AI3768" s="72"/>
      <c r="AJ3768" s="72"/>
      <c r="AK3768" s="72"/>
    </row>
    <row r="3769" ht="14.25" customHeight="1">
      <c r="A3769" s="78">
        <v>3766.0</v>
      </c>
      <c r="C3769" s="78" t="str">
        <f>VLOOKUP(G3769,[1]Macrodata_CCF!$A$3:$D$55,4,FALSE)</f>
        <v>#ERROR!</v>
      </c>
      <c r="E3769" s="79" t="str">
        <f>VLOOKUP(G3769,[1]Macrodata_CCF!$A$3:$B$55,2,FALSE)</f>
        <v>#ERROR!</v>
      </c>
      <c r="F3769" s="78">
        <v>0.0</v>
      </c>
      <c r="G3769" s="80">
        <v>9.0</v>
      </c>
      <c r="H3769" s="81">
        <v>100700.0</v>
      </c>
      <c r="I3769" s="81">
        <v>260000.0</v>
      </c>
      <c r="J3769" s="81">
        <v>161235.0</v>
      </c>
      <c r="K3769" s="81">
        <v>494000.0</v>
      </c>
      <c r="L3769" s="82">
        <v>0.3800062774639046</v>
      </c>
      <c r="N3769" s="83">
        <f t="shared" si="1"/>
        <v>0.3800062775</v>
      </c>
      <c r="O3769" s="83">
        <f t="shared" si="2"/>
        <v>0.3800062775</v>
      </c>
      <c r="Q3769" s="83">
        <f t="shared" si="3"/>
        <v>0.6126923077</v>
      </c>
      <c r="R3769" s="83">
        <f t="shared" si="4"/>
        <v>0.3800062775</v>
      </c>
      <c r="S3769" s="83" t="b">
        <f t="shared" si="5"/>
        <v>0</v>
      </c>
      <c r="T3769" s="72"/>
      <c r="U3769" s="72"/>
      <c r="V3769" s="72"/>
      <c r="W3769" s="72"/>
      <c r="X3769" s="72"/>
      <c r="Y3769" s="72"/>
      <c r="Z3769" s="72"/>
      <c r="AA3769" s="72"/>
      <c r="AB3769" s="72"/>
      <c r="AC3769" s="72"/>
      <c r="AD3769" s="72"/>
      <c r="AE3769" s="72"/>
      <c r="AF3769" s="72"/>
      <c r="AG3769" s="72"/>
      <c r="AH3769" s="72"/>
      <c r="AI3769" s="72"/>
      <c r="AJ3769" s="72"/>
      <c r="AK3769" s="72"/>
    </row>
    <row r="3770" ht="14.25" customHeight="1">
      <c r="A3770" s="78">
        <v>3767.0</v>
      </c>
      <c r="C3770" s="78" t="str">
        <f>VLOOKUP(G3770,[1]Macrodata_CCF!$A$3:$D$55,4,FALSE)</f>
        <v>#ERROR!</v>
      </c>
      <c r="E3770" s="79" t="str">
        <f>VLOOKUP(G3770,[1]Macrodata_CCF!$A$3:$B$55,2,FALSE)</f>
        <v>#ERROR!</v>
      </c>
      <c r="F3770" s="78">
        <v>0.0</v>
      </c>
      <c r="G3770" s="80">
        <v>24.0</v>
      </c>
      <c r="H3770" s="81">
        <v>0.0</v>
      </c>
      <c r="I3770" s="81">
        <v>720000.0</v>
      </c>
      <c r="J3770" s="81">
        <v>108000.0</v>
      </c>
      <c r="K3770" s="81">
        <v>1008000.0</v>
      </c>
      <c r="L3770" s="82">
        <v>0.15</v>
      </c>
      <c r="N3770" s="83">
        <f t="shared" si="1"/>
        <v>0.15</v>
      </c>
      <c r="O3770" s="83">
        <f t="shared" si="2"/>
        <v>0.15</v>
      </c>
      <c r="Q3770" s="83">
        <f t="shared" si="3"/>
        <v>1</v>
      </c>
      <c r="R3770" s="83">
        <f t="shared" si="4"/>
        <v>0.15</v>
      </c>
      <c r="S3770" s="83" t="b">
        <f t="shared" si="5"/>
        <v>0</v>
      </c>
      <c r="T3770" s="72"/>
      <c r="U3770" s="72"/>
      <c r="V3770" s="72"/>
      <c r="W3770" s="72"/>
      <c r="X3770" s="72"/>
      <c r="Y3770" s="72"/>
      <c r="Z3770" s="72"/>
      <c r="AA3770" s="72"/>
      <c r="AB3770" s="72"/>
      <c r="AC3770" s="72"/>
      <c r="AD3770" s="72"/>
      <c r="AE3770" s="72"/>
      <c r="AF3770" s="72"/>
      <c r="AG3770" s="72"/>
      <c r="AH3770" s="72"/>
      <c r="AI3770" s="72"/>
      <c r="AJ3770" s="72"/>
      <c r="AK3770" s="72"/>
    </row>
    <row r="3771" ht="14.25" customHeight="1">
      <c r="A3771" s="78">
        <v>3768.0</v>
      </c>
      <c r="C3771" s="78" t="str">
        <f>VLOOKUP(G3771,[1]Macrodata_CCF!$A$3:$D$55,4,FALSE)</f>
        <v>#ERROR!</v>
      </c>
      <c r="E3771" s="79" t="str">
        <f>VLOOKUP(G3771,[1]Macrodata_CCF!$A$3:$B$55,2,FALSE)</f>
        <v>#ERROR!</v>
      </c>
      <c r="F3771" s="78">
        <v>0.0</v>
      </c>
      <c r="G3771" s="80">
        <v>3.0</v>
      </c>
      <c r="H3771" s="81">
        <v>0.0</v>
      </c>
      <c r="I3771" s="81">
        <v>330000.0</v>
      </c>
      <c r="J3771" s="81">
        <v>66000.0</v>
      </c>
      <c r="K3771" s="81">
        <v>330000.0</v>
      </c>
      <c r="L3771" s="82">
        <v>0.2</v>
      </c>
      <c r="N3771" s="83">
        <f t="shared" si="1"/>
        <v>0.2</v>
      </c>
      <c r="O3771" s="83">
        <f t="shared" si="2"/>
        <v>0.2</v>
      </c>
      <c r="Q3771" s="83">
        <f t="shared" si="3"/>
        <v>1</v>
      </c>
      <c r="R3771" s="83">
        <f t="shared" si="4"/>
        <v>0.2</v>
      </c>
      <c r="S3771" s="83" t="b">
        <f t="shared" si="5"/>
        <v>0</v>
      </c>
      <c r="T3771" s="72"/>
      <c r="U3771" s="72"/>
      <c r="V3771" s="72"/>
      <c r="W3771" s="72"/>
      <c r="X3771" s="72"/>
      <c r="Y3771" s="72"/>
      <c r="Z3771" s="72"/>
      <c r="AA3771" s="72"/>
      <c r="AB3771" s="72"/>
      <c r="AC3771" s="72"/>
      <c r="AD3771" s="72"/>
      <c r="AE3771" s="72"/>
      <c r="AF3771" s="72"/>
      <c r="AG3771" s="72"/>
      <c r="AH3771" s="72"/>
      <c r="AI3771" s="72"/>
      <c r="AJ3771" s="72"/>
      <c r="AK3771" s="72"/>
    </row>
    <row r="3772" ht="14.25" customHeight="1">
      <c r="A3772" s="78">
        <v>3769.0</v>
      </c>
      <c r="C3772" s="78" t="str">
        <f>VLOOKUP(G3772,[1]Macrodata_CCF!$A$3:$D$55,4,FALSE)</f>
        <v>#ERROR!</v>
      </c>
      <c r="E3772" s="79" t="str">
        <f>VLOOKUP(G3772,[1]Macrodata_CCF!$A$3:$B$55,2,FALSE)</f>
        <v>#ERROR!</v>
      </c>
      <c r="F3772" s="78">
        <v>0.0</v>
      </c>
      <c r="G3772" s="80">
        <v>8.0</v>
      </c>
      <c r="H3772" s="81">
        <v>306695.0</v>
      </c>
      <c r="I3772" s="81">
        <v>690000.0</v>
      </c>
      <c r="J3772" s="81">
        <v>387190.0</v>
      </c>
      <c r="K3772" s="81">
        <v>690000.0</v>
      </c>
      <c r="L3772" s="82">
        <v>0.2100024784440589</v>
      </c>
      <c r="N3772" s="83">
        <f t="shared" si="1"/>
        <v>0.2100024784</v>
      </c>
      <c r="O3772" s="83">
        <f t="shared" si="2"/>
        <v>0.2100024784</v>
      </c>
      <c r="Q3772" s="83">
        <f t="shared" si="3"/>
        <v>0.5555144928</v>
      </c>
      <c r="R3772" s="83">
        <f t="shared" si="4"/>
        <v>0.2100024784</v>
      </c>
      <c r="S3772" s="83" t="b">
        <f t="shared" si="5"/>
        <v>0</v>
      </c>
      <c r="T3772" s="72"/>
      <c r="U3772" s="72"/>
      <c r="V3772" s="72"/>
      <c r="W3772" s="72"/>
      <c r="X3772" s="72"/>
      <c r="Y3772" s="72"/>
      <c r="Z3772" s="72"/>
      <c r="AA3772" s="72"/>
      <c r="AB3772" s="72"/>
      <c r="AC3772" s="72"/>
      <c r="AD3772" s="72"/>
      <c r="AE3772" s="72"/>
      <c r="AF3772" s="72"/>
      <c r="AG3772" s="72"/>
      <c r="AH3772" s="72"/>
      <c r="AI3772" s="72"/>
      <c r="AJ3772" s="72"/>
      <c r="AK3772" s="72"/>
    </row>
    <row r="3773" ht="14.25" customHeight="1">
      <c r="A3773" s="78">
        <v>3770.0</v>
      </c>
      <c r="C3773" s="78" t="str">
        <f>VLOOKUP(G3773,[1]Macrodata_CCF!$A$3:$D$55,4,FALSE)</f>
        <v>#ERROR!</v>
      </c>
      <c r="E3773" s="79" t="str">
        <f>VLOOKUP(G3773,[1]Macrodata_CCF!$A$3:$B$55,2,FALSE)</f>
        <v>#ERROR!</v>
      </c>
      <c r="F3773" s="78">
        <v>0.0</v>
      </c>
      <c r="G3773" s="80">
        <v>22.0</v>
      </c>
      <c r="H3773" s="81">
        <v>284150.0</v>
      </c>
      <c r="I3773" s="81">
        <v>650000.0</v>
      </c>
      <c r="J3773" s="81">
        <v>342685.0</v>
      </c>
      <c r="K3773" s="81">
        <v>650000.0</v>
      </c>
      <c r="L3773" s="82">
        <v>0.1599972666393331</v>
      </c>
      <c r="N3773" s="83">
        <f t="shared" si="1"/>
        <v>0.1599972666</v>
      </c>
      <c r="O3773" s="83">
        <f t="shared" si="2"/>
        <v>0.1599972666</v>
      </c>
      <c r="Q3773" s="83">
        <f t="shared" si="3"/>
        <v>0.5628461538</v>
      </c>
      <c r="R3773" s="83">
        <f t="shared" si="4"/>
        <v>0.1599972666</v>
      </c>
      <c r="S3773" s="83" t="b">
        <f t="shared" si="5"/>
        <v>0</v>
      </c>
      <c r="T3773" s="72"/>
      <c r="U3773" s="72"/>
      <c r="V3773" s="72"/>
      <c r="W3773" s="72"/>
      <c r="X3773" s="72"/>
      <c r="Y3773" s="72"/>
      <c r="Z3773" s="72"/>
      <c r="AA3773" s="72"/>
      <c r="AB3773" s="72"/>
      <c r="AC3773" s="72"/>
      <c r="AD3773" s="72"/>
      <c r="AE3773" s="72"/>
      <c r="AF3773" s="72"/>
      <c r="AG3773" s="72"/>
      <c r="AH3773" s="72"/>
      <c r="AI3773" s="72"/>
      <c r="AJ3773" s="72"/>
      <c r="AK3773" s="72"/>
    </row>
    <row r="3774" ht="14.25" customHeight="1">
      <c r="A3774" s="78">
        <v>3771.0</v>
      </c>
      <c r="C3774" s="78" t="str">
        <f>VLOOKUP(G3774,[1]Macrodata_CCF!$A$3:$D$55,4,FALSE)</f>
        <v>#ERROR!</v>
      </c>
      <c r="E3774" s="79" t="str">
        <f>VLOOKUP(G3774,[1]Macrodata_CCF!$A$3:$B$55,2,FALSE)</f>
        <v>#ERROR!</v>
      </c>
      <c r="F3774" s="78">
        <v>1.0</v>
      </c>
      <c r="G3774" s="80">
        <v>40.0</v>
      </c>
      <c r="H3774" s="81">
        <v>552215.0</v>
      </c>
      <c r="I3774" s="81">
        <v>660000.0</v>
      </c>
      <c r="J3774" s="81">
        <v>609340.0</v>
      </c>
      <c r="K3774" s="81">
        <v>660000.0</v>
      </c>
      <c r="L3774" s="82">
        <v>0.5299902583847474</v>
      </c>
      <c r="N3774" s="83">
        <f t="shared" si="1"/>
        <v>0.5299902584</v>
      </c>
      <c r="O3774" s="83">
        <f t="shared" si="2"/>
        <v>0.5299902584</v>
      </c>
      <c r="Q3774" s="83">
        <f t="shared" si="3"/>
        <v>0.1633106061</v>
      </c>
      <c r="R3774" s="83">
        <f t="shared" si="4"/>
        <v>0.5299902584</v>
      </c>
      <c r="S3774" s="83" t="b">
        <f t="shared" si="5"/>
        <v>0</v>
      </c>
      <c r="T3774" s="72"/>
      <c r="U3774" s="72"/>
      <c r="V3774" s="72"/>
      <c r="W3774" s="72"/>
      <c r="X3774" s="72"/>
      <c r="Y3774" s="72"/>
      <c r="Z3774" s="72"/>
      <c r="AA3774" s="72"/>
      <c r="AB3774" s="72"/>
      <c r="AC3774" s="72"/>
      <c r="AD3774" s="72"/>
      <c r="AE3774" s="72"/>
      <c r="AF3774" s="72"/>
      <c r="AG3774" s="72"/>
      <c r="AH3774" s="72"/>
      <c r="AI3774" s="72"/>
      <c r="AJ3774" s="72"/>
      <c r="AK3774" s="72"/>
    </row>
    <row r="3775" ht="14.25" customHeight="1">
      <c r="A3775" s="78">
        <v>3772.0</v>
      </c>
      <c r="C3775" s="78" t="str">
        <f>VLOOKUP(G3775,[1]Macrodata_CCF!$A$3:$D$55,4,FALSE)</f>
        <v>#ERROR!</v>
      </c>
      <c r="E3775" s="79" t="str">
        <f>VLOOKUP(G3775,[1]Macrodata_CCF!$A$3:$B$55,2,FALSE)</f>
        <v>#ERROR!</v>
      </c>
      <c r="F3775" s="78">
        <v>1.0</v>
      </c>
      <c r="G3775" s="80">
        <v>38.0</v>
      </c>
      <c r="H3775" s="81">
        <v>239505.0</v>
      </c>
      <c r="I3775" s="81">
        <v>500000.0</v>
      </c>
      <c r="J3775" s="81">
        <v>359335.0</v>
      </c>
      <c r="K3775" s="81">
        <v>500000.0</v>
      </c>
      <c r="L3775" s="82">
        <v>0.4600088293441333</v>
      </c>
      <c r="N3775" s="83">
        <f t="shared" si="1"/>
        <v>0.4600088293</v>
      </c>
      <c r="O3775" s="83">
        <f t="shared" si="2"/>
        <v>0.4600088293</v>
      </c>
      <c r="Q3775" s="83">
        <f t="shared" si="3"/>
        <v>0.52099</v>
      </c>
      <c r="R3775" s="83">
        <f t="shared" si="4"/>
        <v>0.4600088293</v>
      </c>
      <c r="S3775" s="83" t="b">
        <f t="shared" si="5"/>
        <v>0</v>
      </c>
      <c r="T3775" s="72"/>
      <c r="U3775" s="72"/>
      <c r="V3775" s="72"/>
      <c r="W3775" s="72"/>
      <c r="X3775" s="72"/>
      <c r="Y3775" s="72"/>
      <c r="Z3775" s="72"/>
      <c r="AA3775" s="72"/>
      <c r="AB3775" s="72"/>
      <c r="AC3775" s="72"/>
      <c r="AD3775" s="72"/>
      <c r="AE3775" s="72"/>
      <c r="AF3775" s="72"/>
      <c r="AG3775" s="72"/>
      <c r="AH3775" s="72"/>
      <c r="AI3775" s="72"/>
      <c r="AJ3775" s="72"/>
      <c r="AK3775" s="72"/>
    </row>
    <row r="3776" ht="14.25" customHeight="1">
      <c r="A3776" s="78">
        <v>3773.0</v>
      </c>
      <c r="C3776" s="78" t="str">
        <f>VLOOKUP(G3776,[1]Macrodata_CCF!$A$3:$D$55,4,FALSE)</f>
        <v>#ERROR!</v>
      </c>
      <c r="E3776" s="79" t="str">
        <f>VLOOKUP(G3776,[1]Macrodata_CCF!$A$3:$B$55,2,FALSE)</f>
        <v>#ERROR!</v>
      </c>
      <c r="F3776" s="78">
        <v>0.0</v>
      </c>
      <c r="G3776" s="80">
        <v>17.0</v>
      </c>
      <c r="H3776" s="81">
        <v>330390.0</v>
      </c>
      <c r="I3776" s="81">
        <v>860000.0</v>
      </c>
      <c r="J3776" s="81">
        <v>139730.0</v>
      </c>
      <c r="K3776" s="81">
        <v>860000.0</v>
      </c>
      <c r="L3776" s="82">
        <v>-0.3600007552727479</v>
      </c>
      <c r="N3776" s="83">
        <f t="shared" si="1"/>
        <v>-0.3600007553</v>
      </c>
      <c r="O3776" s="83">
        <f t="shared" si="2"/>
        <v>0</v>
      </c>
      <c r="Q3776" s="83">
        <f t="shared" si="3"/>
        <v>0.6158255814</v>
      </c>
      <c r="R3776" s="83">
        <f t="shared" si="4"/>
        <v>-0.3600007553</v>
      </c>
      <c r="S3776" s="83" t="b">
        <f t="shared" si="5"/>
        <v>0</v>
      </c>
      <c r="T3776" s="72"/>
      <c r="U3776" s="72"/>
      <c r="V3776" s="72"/>
      <c r="W3776" s="72"/>
      <c r="X3776" s="72"/>
      <c r="Y3776" s="72"/>
      <c r="Z3776" s="72"/>
      <c r="AA3776" s="72"/>
      <c r="AB3776" s="72"/>
      <c r="AC3776" s="72"/>
      <c r="AD3776" s="72"/>
      <c r="AE3776" s="72"/>
      <c r="AF3776" s="72"/>
      <c r="AG3776" s="72"/>
      <c r="AH3776" s="72"/>
      <c r="AI3776" s="72"/>
      <c r="AJ3776" s="72"/>
      <c r="AK3776" s="72"/>
    </row>
    <row r="3777" ht="14.25" customHeight="1">
      <c r="A3777" s="78">
        <v>3774.0</v>
      </c>
      <c r="C3777" s="78" t="str">
        <f>VLOOKUP(G3777,[1]Macrodata_CCF!$A$3:$D$55,4,FALSE)</f>
        <v>#ERROR!</v>
      </c>
      <c r="E3777" s="79" t="str">
        <f>VLOOKUP(G3777,[1]Macrodata_CCF!$A$3:$B$55,2,FALSE)</f>
        <v>#ERROR!</v>
      </c>
      <c r="F3777" s="78">
        <v>0.0</v>
      </c>
      <c r="G3777" s="80">
        <v>8.0</v>
      </c>
      <c r="H3777" s="81">
        <v>0.0</v>
      </c>
      <c r="I3777" s="81">
        <v>200000.0</v>
      </c>
      <c r="J3777" s="81">
        <v>58000.0</v>
      </c>
      <c r="K3777" s="81">
        <v>200000.0</v>
      </c>
      <c r="L3777" s="82">
        <v>0.29</v>
      </c>
      <c r="N3777" s="83">
        <f t="shared" si="1"/>
        <v>0.29</v>
      </c>
      <c r="O3777" s="83">
        <f t="shared" si="2"/>
        <v>0.29</v>
      </c>
      <c r="Q3777" s="83">
        <f t="shared" si="3"/>
        <v>1</v>
      </c>
      <c r="R3777" s="83">
        <f t="shared" si="4"/>
        <v>0.29</v>
      </c>
      <c r="S3777" s="83" t="b">
        <f t="shared" si="5"/>
        <v>0</v>
      </c>
      <c r="T3777" s="72"/>
      <c r="U3777" s="72"/>
      <c r="V3777" s="72"/>
      <c r="W3777" s="72"/>
      <c r="X3777" s="72"/>
      <c r="Y3777" s="72"/>
      <c r="Z3777" s="72"/>
      <c r="AA3777" s="72"/>
      <c r="AB3777" s="72"/>
      <c r="AC3777" s="72"/>
      <c r="AD3777" s="72"/>
      <c r="AE3777" s="72"/>
      <c r="AF3777" s="72"/>
      <c r="AG3777" s="72"/>
      <c r="AH3777" s="72"/>
      <c r="AI3777" s="72"/>
      <c r="AJ3777" s="72"/>
      <c r="AK3777" s="72"/>
    </row>
    <row r="3778" ht="14.25" customHeight="1">
      <c r="A3778" s="78">
        <v>3775.0</v>
      </c>
      <c r="C3778" s="78" t="str">
        <f>VLOOKUP(G3778,[1]Macrodata_CCF!$A$3:$D$55,4,FALSE)</f>
        <v>#ERROR!</v>
      </c>
      <c r="E3778" s="79" t="str">
        <f>VLOOKUP(G3778,[1]Macrodata_CCF!$A$3:$B$55,2,FALSE)</f>
        <v>#ERROR!</v>
      </c>
      <c r="F3778" s="78">
        <v>1.0</v>
      </c>
      <c r="G3778" s="80">
        <v>39.0</v>
      </c>
      <c r="H3778" s="81">
        <v>277360.0</v>
      </c>
      <c r="I3778" s="81">
        <v>680000.0</v>
      </c>
      <c r="J3778" s="81">
        <v>486735.0</v>
      </c>
      <c r="K3778" s="81">
        <v>951999.9999999999</v>
      </c>
      <c r="L3778" s="82">
        <v>0.5200054639380092</v>
      </c>
      <c r="N3778" s="83">
        <f t="shared" si="1"/>
        <v>0.5200054639</v>
      </c>
      <c r="O3778" s="83">
        <f t="shared" si="2"/>
        <v>0.5200054639</v>
      </c>
      <c r="Q3778" s="83">
        <f t="shared" si="3"/>
        <v>0.5921176471</v>
      </c>
      <c r="R3778" s="83">
        <f t="shared" si="4"/>
        <v>0.5200054639</v>
      </c>
      <c r="S3778" s="83" t="b">
        <f t="shared" si="5"/>
        <v>0</v>
      </c>
      <c r="T3778" s="72"/>
      <c r="U3778" s="72"/>
      <c r="V3778" s="72"/>
      <c r="W3778" s="72"/>
      <c r="X3778" s="72"/>
      <c r="Y3778" s="72"/>
      <c r="Z3778" s="72"/>
      <c r="AA3778" s="72"/>
      <c r="AB3778" s="72"/>
      <c r="AC3778" s="72"/>
      <c r="AD3778" s="72"/>
      <c r="AE3778" s="72"/>
      <c r="AF3778" s="72"/>
      <c r="AG3778" s="72"/>
      <c r="AH3778" s="72"/>
      <c r="AI3778" s="72"/>
      <c r="AJ3778" s="72"/>
      <c r="AK3778" s="72"/>
    </row>
    <row r="3779" ht="14.25" customHeight="1">
      <c r="A3779" s="78">
        <v>3776.0</v>
      </c>
      <c r="C3779" s="78" t="str">
        <f>VLOOKUP(G3779,[1]Macrodata_CCF!$A$3:$D$55,4,FALSE)</f>
        <v>#ERROR!</v>
      </c>
      <c r="E3779" s="79" t="str">
        <f>VLOOKUP(G3779,[1]Macrodata_CCF!$A$3:$B$55,2,FALSE)</f>
        <v>#ERROR!</v>
      </c>
      <c r="F3779" s="78">
        <v>0.0</v>
      </c>
      <c r="G3779" s="80">
        <v>44.0</v>
      </c>
      <c r="H3779" s="81">
        <v>906590.0</v>
      </c>
      <c r="I3779" s="81">
        <v>950000.0</v>
      </c>
      <c r="J3779" s="81">
        <v>906155.0</v>
      </c>
      <c r="K3779" s="81">
        <v>950000.0</v>
      </c>
      <c r="L3779" s="82">
        <v>-0.01002073255010366</v>
      </c>
      <c r="N3779" s="83">
        <f t="shared" si="1"/>
        <v>-0.01002073255</v>
      </c>
      <c r="O3779" s="83">
        <f t="shared" si="2"/>
        <v>0</v>
      </c>
      <c r="Q3779" s="83">
        <f t="shared" si="3"/>
        <v>0.04569473684</v>
      </c>
      <c r="R3779" s="83">
        <f t="shared" si="4"/>
        <v>-0.0004578947368</v>
      </c>
      <c r="S3779" s="83" t="b">
        <f t="shared" si="5"/>
        <v>0</v>
      </c>
      <c r="T3779" s="72"/>
      <c r="U3779" s="72"/>
      <c r="V3779" s="72"/>
      <c r="W3779" s="72"/>
      <c r="X3779" s="72"/>
      <c r="Y3779" s="72"/>
      <c r="Z3779" s="72"/>
      <c r="AA3779" s="72"/>
      <c r="AB3779" s="72"/>
      <c r="AC3779" s="72"/>
      <c r="AD3779" s="72"/>
      <c r="AE3779" s="72"/>
      <c r="AF3779" s="72"/>
      <c r="AG3779" s="72"/>
      <c r="AH3779" s="72"/>
      <c r="AI3779" s="72"/>
      <c r="AJ3779" s="72"/>
      <c r="AK3779" s="72"/>
    </row>
    <row r="3780" ht="14.25" customHeight="1">
      <c r="A3780" s="78">
        <v>3777.0</v>
      </c>
      <c r="C3780" s="78" t="str">
        <f>VLOOKUP(G3780,[1]Macrodata_CCF!$A$3:$D$55,4,FALSE)</f>
        <v>#ERROR!</v>
      </c>
      <c r="E3780" s="79" t="str">
        <f>VLOOKUP(G3780,[1]Macrodata_CCF!$A$3:$B$55,2,FALSE)</f>
        <v>#ERROR!</v>
      </c>
      <c r="F3780" s="78">
        <v>0.0</v>
      </c>
      <c r="G3780" s="80">
        <v>6.0</v>
      </c>
      <c r="H3780" s="81">
        <v>4035.0</v>
      </c>
      <c r="I3780" s="81">
        <v>20000.0</v>
      </c>
      <c r="J3780" s="81">
        <v>10260.0</v>
      </c>
      <c r="K3780" s="81">
        <v>30000.0</v>
      </c>
      <c r="L3780" s="82">
        <v>0.3899154400250548</v>
      </c>
      <c r="N3780" s="83">
        <f t="shared" si="1"/>
        <v>0.38991544</v>
      </c>
      <c r="O3780" s="83">
        <f t="shared" si="2"/>
        <v>0.38991544</v>
      </c>
      <c r="Q3780" s="83">
        <f t="shared" si="3"/>
        <v>0.79825</v>
      </c>
      <c r="R3780" s="83">
        <f t="shared" si="4"/>
        <v>0.38991544</v>
      </c>
      <c r="S3780" s="83" t="b">
        <f t="shared" si="5"/>
        <v>0</v>
      </c>
      <c r="T3780" s="72"/>
      <c r="U3780" s="72"/>
      <c r="V3780" s="72"/>
      <c r="W3780" s="72"/>
      <c r="X3780" s="72"/>
      <c r="Y3780" s="72"/>
      <c r="Z3780" s="72"/>
      <c r="AA3780" s="72"/>
      <c r="AB3780" s="72"/>
      <c r="AC3780" s="72"/>
      <c r="AD3780" s="72"/>
      <c r="AE3780" s="72"/>
      <c r="AF3780" s="72"/>
      <c r="AG3780" s="72"/>
      <c r="AH3780" s="72"/>
      <c r="AI3780" s="72"/>
      <c r="AJ3780" s="72"/>
      <c r="AK3780" s="72"/>
    </row>
    <row r="3781" ht="14.25" customHeight="1">
      <c r="A3781" s="78">
        <v>3778.0</v>
      </c>
      <c r="C3781" s="78" t="str">
        <f>VLOOKUP(G3781,[1]Macrodata_CCF!$A$3:$D$55,4,FALSE)</f>
        <v>#ERROR!</v>
      </c>
      <c r="E3781" s="79" t="str">
        <f>VLOOKUP(G3781,[1]Macrodata_CCF!$A$3:$B$55,2,FALSE)</f>
        <v>#ERROR!</v>
      </c>
      <c r="F3781" s="78">
        <v>0.0</v>
      </c>
      <c r="G3781" s="80">
        <v>34.0</v>
      </c>
      <c r="H3781" s="81">
        <v>0.0</v>
      </c>
      <c r="I3781" s="81">
        <v>530000.0</v>
      </c>
      <c r="J3781" s="81">
        <v>756840.0</v>
      </c>
      <c r="K3781" s="81">
        <v>742000.0</v>
      </c>
      <c r="L3781" s="82">
        <v>1.428</v>
      </c>
      <c r="N3781" s="83">
        <f t="shared" si="1"/>
        <v>1.428</v>
      </c>
      <c r="O3781" s="83">
        <f t="shared" si="2"/>
        <v>1</v>
      </c>
      <c r="Q3781" s="83">
        <f t="shared" si="3"/>
        <v>1</v>
      </c>
      <c r="R3781" s="83">
        <f t="shared" si="4"/>
        <v>1.428</v>
      </c>
      <c r="S3781" s="83" t="b">
        <f t="shared" si="5"/>
        <v>0</v>
      </c>
      <c r="T3781" s="72"/>
      <c r="U3781" s="72"/>
      <c r="V3781" s="72"/>
      <c r="W3781" s="72"/>
      <c r="X3781" s="72"/>
      <c r="Y3781" s="72"/>
      <c r="Z3781" s="72"/>
      <c r="AA3781" s="72"/>
      <c r="AB3781" s="72"/>
      <c r="AC3781" s="72"/>
      <c r="AD3781" s="72"/>
      <c r="AE3781" s="72"/>
      <c r="AF3781" s="72"/>
      <c r="AG3781" s="72"/>
      <c r="AH3781" s="72"/>
      <c r="AI3781" s="72"/>
      <c r="AJ3781" s="72"/>
      <c r="AK3781" s="72"/>
    </row>
    <row r="3782" ht="14.25" customHeight="1">
      <c r="A3782" s="78">
        <v>3779.0</v>
      </c>
      <c r="C3782" s="78" t="str">
        <f>VLOOKUP(G3782,[1]Macrodata_CCF!$A$3:$D$55,4,FALSE)</f>
        <v>#ERROR!</v>
      </c>
      <c r="E3782" s="79" t="str">
        <f>VLOOKUP(G3782,[1]Macrodata_CCF!$A$3:$B$55,2,FALSE)</f>
        <v>#ERROR!</v>
      </c>
      <c r="F3782" s="78">
        <v>0.0</v>
      </c>
      <c r="G3782" s="80">
        <v>10.0</v>
      </c>
      <c r="H3782" s="81">
        <v>152170.0</v>
      </c>
      <c r="I3782" s="81">
        <v>200000.0</v>
      </c>
      <c r="J3782" s="81">
        <v>164130.0</v>
      </c>
      <c r="K3782" s="81">
        <v>320000.0</v>
      </c>
      <c r="L3782" s="82">
        <v>0.2500522684507631</v>
      </c>
      <c r="N3782" s="83">
        <f t="shared" si="1"/>
        <v>0.2500522685</v>
      </c>
      <c r="O3782" s="83">
        <f t="shared" si="2"/>
        <v>0.2500522685</v>
      </c>
      <c r="Q3782" s="83">
        <f t="shared" si="3"/>
        <v>0.23915</v>
      </c>
      <c r="R3782" s="83">
        <f t="shared" si="4"/>
        <v>0.2500522685</v>
      </c>
      <c r="S3782" s="83" t="b">
        <f t="shared" si="5"/>
        <v>0</v>
      </c>
      <c r="T3782" s="72"/>
      <c r="U3782" s="72"/>
      <c r="V3782" s="72"/>
      <c r="W3782" s="72"/>
      <c r="X3782" s="72"/>
      <c r="Y3782" s="72"/>
      <c r="Z3782" s="72"/>
      <c r="AA3782" s="72"/>
      <c r="AB3782" s="72"/>
      <c r="AC3782" s="72"/>
      <c r="AD3782" s="72"/>
      <c r="AE3782" s="72"/>
      <c r="AF3782" s="72"/>
      <c r="AG3782" s="72"/>
      <c r="AH3782" s="72"/>
      <c r="AI3782" s="72"/>
      <c r="AJ3782" s="72"/>
      <c r="AK3782" s="72"/>
    </row>
    <row r="3783" ht="14.25" customHeight="1">
      <c r="A3783" s="78">
        <v>3780.0</v>
      </c>
      <c r="C3783" s="78" t="str">
        <f>VLOOKUP(G3783,[1]Macrodata_CCF!$A$3:$D$55,4,FALSE)</f>
        <v>#ERROR!</v>
      </c>
      <c r="E3783" s="79" t="str">
        <f>VLOOKUP(G3783,[1]Macrodata_CCF!$A$3:$B$55,2,FALSE)</f>
        <v>#ERROR!</v>
      </c>
      <c r="F3783" s="78">
        <v>0.0</v>
      </c>
      <c r="G3783" s="80">
        <v>1.0</v>
      </c>
      <c r="H3783" s="81">
        <v>0.0</v>
      </c>
      <c r="I3783" s="81">
        <v>100000.0</v>
      </c>
      <c r="J3783" s="81">
        <v>40000.0</v>
      </c>
      <c r="K3783" s="81">
        <v>150000.0</v>
      </c>
      <c r="L3783" s="82">
        <v>0.4</v>
      </c>
      <c r="N3783" s="83">
        <f t="shared" si="1"/>
        <v>0.4</v>
      </c>
      <c r="O3783" s="83">
        <f t="shared" si="2"/>
        <v>0.4</v>
      </c>
      <c r="Q3783" s="83">
        <f t="shared" si="3"/>
        <v>1</v>
      </c>
      <c r="R3783" s="83">
        <f t="shared" si="4"/>
        <v>0.4</v>
      </c>
      <c r="S3783" s="83" t="b">
        <f t="shared" si="5"/>
        <v>0</v>
      </c>
      <c r="T3783" s="72"/>
      <c r="U3783" s="72"/>
      <c r="V3783" s="72"/>
      <c r="W3783" s="72"/>
      <c r="X3783" s="72"/>
      <c r="Y3783" s="72"/>
      <c r="Z3783" s="72"/>
      <c r="AA3783" s="72"/>
      <c r="AB3783" s="72"/>
      <c r="AC3783" s="72"/>
      <c r="AD3783" s="72"/>
      <c r="AE3783" s="72"/>
      <c r="AF3783" s="72"/>
      <c r="AG3783" s="72"/>
      <c r="AH3783" s="72"/>
      <c r="AI3783" s="72"/>
      <c r="AJ3783" s="72"/>
      <c r="AK3783" s="72"/>
    </row>
    <row r="3784" ht="14.25" customHeight="1">
      <c r="A3784" s="78">
        <v>3781.0</v>
      </c>
      <c r="C3784" s="78" t="str">
        <f>VLOOKUP(G3784,[1]Macrodata_CCF!$A$3:$D$55,4,FALSE)</f>
        <v>#ERROR!</v>
      </c>
      <c r="E3784" s="79" t="str">
        <f>VLOOKUP(G3784,[1]Macrodata_CCF!$A$3:$B$55,2,FALSE)</f>
        <v>#ERROR!</v>
      </c>
      <c r="F3784" s="78">
        <v>0.0</v>
      </c>
      <c r="G3784" s="80">
        <v>5.0</v>
      </c>
      <c r="H3784" s="81">
        <v>0.0</v>
      </c>
      <c r="I3784" s="81">
        <v>250000.0</v>
      </c>
      <c r="J3784" s="81">
        <v>57500.0</v>
      </c>
      <c r="K3784" s="81">
        <v>250000.0</v>
      </c>
      <c r="L3784" s="82">
        <v>0.23</v>
      </c>
      <c r="N3784" s="83">
        <f t="shared" si="1"/>
        <v>0.23</v>
      </c>
      <c r="O3784" s="83">
        <f t="shared" si="2"/>
        <v>0.23</v>
      </c>
      <c r="Q3784" s="83">
        <f t="shared" si="3"/>
        <v>1</v>
      </c>
      <c r="R3784" s="83">
        <f t="shared" si="4"/>
        <v>0.23</v>
      </c>
      <c r="S3784" s="83" t="b">
        <f t="shared" si="5"/>
        <v>0</v>
      </c>
      <c r="T3784" s="72"/>
      <c r="U3784" s="72"/>
      <c r="V3784" s="72"/>
      <c r="W3784" s="72"/>
      <c r="X3784" s="72"/>
      <c r="Y3784" s="72"/>
      <c r="Z3784" s="72"/>
      <c r="AA3784" s="72"/>
      <c r="AB3784" s="72"/>
      <c r="AC3784" s="72"/>
      <c r="AD3784" s="72"/>
      <c r="AE3784" s="72"/>
      <c r="AF3784" s="72"/>
      <c r="AG3784" s="72"/>
      <c r="AH3784" s="72"/>
      <c r="AI3784" s="72"/>
      <c r="AJ3784" s="72"/>
      <c r="AK3784" s="72"/>
    </row>
    <row r="3785" ht="14.25" customHeight="1">
      <c r="A3785" s="78">
        <v>3782.0</v>
      </c>
      <c r="C3785" s="78" t="str">
        <f>VLOOKUP(G3785,[1]Macrodata_CCF!$A$3:$D$55,4,FALSE)</f>
        <v>#ERROR!</v>
      </c>
      <c r="E3785" s="79" t="str">
        <f>VLOOKUP(G3785,[1]Macrodata_CCF!$A$3:$B$55,2,FALSE)</f>
        <v>#ERROR!</v>
      </c>
      <c r="F3785" s="78">
        <v>0.0</v>
      </c>
      <c r="G3785" s="80">
        <v>29.0</v>
      </c>
      <c r="H3785" s="81">
        <v>418775.0</v>
      </c>
      <c r="I3785" s="81">
        <v>980000.0</v>
      </c>
      <c r="J3785" s="81">
        <v>999600.0</v>
      </c>
      <c r="K3785" s="81">
        <v>980000.0</v>
      </c>
      <c r="L3785" s="82">
        <v>1.034923604614905</v>
      </c>
      <c r="N3785" s="83">
        <f t="shared" si="1"/>
        <v>1.034923605</v>
      </c>
      <c r="O3785" s="83">
        <f t="shared" si="2"/>
        <v>1</v>
      </c>
      <c r="Q3785" s="83">
        <f t="shared" si="3"/>
        <v>0.5726785714</v>
      </c>
      <c r="R3785" s="83">
        <f t="shared" si="4"/>
        <v>1.034923605</v>
      </c>
      <c r="S3785" s="83" t="b">
        <f t="shared" si="5"/>
        <v>0</v>
      </c>
      <c r="T3785" s="72"/>
      <c r="U3785" s="72"/>
      <c r="V3785" s="72"/>
      <c r="W3785" s="72"/>
      <c r="X3785" s="72"/>
      <c r="Y3785" s="72"/>
      <c r="Z3785" s="72"/>
      <c r="AA3785" s="72"/>
      <c r="AB3785" s="72"/>
      <c r="AC3785" s="72"/>
      <c r="AD3785" s="72"/>
      <c r="AE3785" s="72"/>
      <c r="AF3785" s="72"/>
      <c r="AG3785" s="72"/>
      <c r="AH3785" s="72"/>
      <c r="AI3785" s="72"/>
      <c r="AJ3785" s="72"/>
      <c r="AK3785" s="72"/>
    </row>
    <row r="3786" ht="14.25" customHeight="1">
      <c r="A3786" s="78">
        <v>3783.0</v>
      </c>
      <c r="C3786" s="78" t="str">
        <f>VLOOKUP(G3786,[1]Macrodata_CCF!$A$3:$D$55,4,FALSE)</f>
        <v>#ERROR!</v>
      </c>
      <c r="E3786" s="79" t="str">
        <f>VLOOKUP(G3786,[1]Macrodata_CCF!$A$3:$B$55,2,FALSE)</f>
        <v>#ERROR!</v>
      </c>
      <c r="F3786" s="78">
        <v>0.0</v>
      </c>
      <c r="G3786" s="80">
        <v>10.0</v>
      </c>
      <c r="H3786" s="81">
        <v>0.0</v>
      </c>
      <c r="I3786" s="81">
        <v>940000.0</v>
      </c>
      <c r="J3786" s="81">
        <v>347800.0</v>
      </c>
      <c r="K3786" s="81">
        <v>940000.0</v>
      </c>
      <c r="L3786" s="82">
        <v>0.37</v>
      </c>
      <c r="N3786" s="83">
        <f t="shared" si="1"/>
        <v>0.37</v>
      </c>
      <c r="O3786" s="83">
        <f t="shared" si="2"/>
        <v>0.37</v>
      </c>
      <c r="Q3786" s="83">
        <f t="shared" si="3"/>
        <v>1</v>
      </c>
      <c r="R3786" s="83">
        <f t="shared" si="4"/>
        <v>0.37</v>
      </c>
      <c r="S3786" s="83" t="b">
        <f t="shared" si="5"/>
        <v>0</v>
      </c>
      <c r="T3786" s="72"/>
      <c r="U3786" s="72"/>
      <c r="V3786" s="72"/>
      <c r="W3786" s="72"/>
      <c r="X3786" s="72"/>
      <c r="Y3786" s="72"/>
      <c r="Z3786" s="72"/>
      <c r="AA3786" s="72"/>
      <c r="AB3786" s="72"/>
      <c r="AC3786" s="72"/>
      <c r="AD3786" s="72"/>
      <c r="AE3786" s="72"/>
      <c r="AF3786" s="72"/>
      <c r="AG3786" s="72"/>
      <c r="AH3786" s="72"/>
      <c r="AI3786" s="72"/>
      <c r="AJ3786" s="72"/>
      <c r="AK3786" s="72"/>
    </row>
    <row r="3787" ht="14.25" customHeight="1">
      <c r="A3787" s="78">
        <v>3784.0</v>
      </c>
      <c r="C3787" s="78" t="str">
        <f>VLOOKUP(G3787,[1]Macrodata_CCF!$A$3:$D$55,4,FALSE)</f>
        <v>#ERROR!</v>
      </c>
      <c r="E3787" s="79" t="str">
        <f>VLOOKUP(G3787,[1]Macrodata_CCF!$A$3:$B$55,2,FALSE)</f>
        <v>#ERROR!</v>
      </c>
      <c r="F3787" s="78">
        <v>0.0</v>
      </c>
      <c r="G3787" s="80">
        <v>17.0</v>
      </c>
      <c r="H3787" s="81">
        <v>223305.0</v>
      </c>
      <c r="I3787" s="81">
        <v>380000.0</v>
      </c>
      <c r="J3787" s="81">
        <v>775200.0</v>
      </c>
      <c r="K3787" s="81">
        <v>760000.0</v>
      </c>
      <c r="L3787" s="82">
        <v>3.522097067551613</v>
      </c>
      <c r="N3787" s="83">
        <f t="shared" si="1"/>
        <v>3.522097068</v>
      </c>
      <c r="O3787" s="83">
        <f t="shared" si="2"/>
        <v>1</v>
      </c>
      <c r="Q3787" s="83">
        <f t="shared" si="3"/>
        <v>0.4123552632</v>
      </c>
      <c r="R3787" s="83">
        <f t="shared" si="4"/>
        <v>3.522097068</v>
      </c>
      <c r="S3787" s="83" t="b">
        <f t="shared" si="5"/>
        <v>0</v>
      </c>
      <c r="T3787" s="72"/>
      <c r="U3787" s="72"/>
      <c r="V3787" s="72"/>
      <c r="W3787" s="72"/>
      <c r="X3787" s="72"/>
      <c r="Y3787" s="72"/>
      <c r="Z3787" s="72"/>
      <c r="AA3787" s="72"/>
      <c r="AB3787" s="72"/>
      <c r="AC3787" s="72"/>
      <c r="AD3787" s="72"/>
      <c r="AE3787" s="72"/>
      <c r="AF3787" s="72"/>
      <c r="AG3787" s="72"/>
      <c r="AH3787" s="72"/>
      <c r="AI3787" s="72"/>
      <c r="AJ3787" s="72"/>
      <c r="AK3787" s="72"/>
    </row>
    <row r="3788" ht="14.25" customHeight="1">
      <c r="A3788" s="78">
        <v>3785.0</v>
      </c>
      <c r="C3788" s="78" t="str">
        <f>VLOOKUP(G3788,[1]Macrodata_CCF!$A$3:$D$55,4,FALSE)</f>
        <v>#ERROR!</v>
      </c>
      <c r="E3788" s="79" t="str">
        <f>VLOOKUP(G3788,[1]Macrodata_CCF!$A$3:$B$55,2,FALSE)</f>
        <v>#ERROR!</v>
      </c>
      <c r="F3788" s="78">
        <v>0.0</v>
      </c>
      <c r="G3788" s="80">
        <v>3.0</v>
      </c>
      <c r="H3788" s="81">
        <v>323800.0</v>
      </c>
      <c r="I3788" s="81">
        <v>430000.0</v>
      </c>
      <c r="J3788" s="81">
        <v>357785.0</v>
      </c>
      <c r="K3788" s="81">
        <v>774000.0</v>
      </c>
      <c r="L3788" s="82">
        <v>0.3200094161958569</v>
      </c>
      <c r="N3788" s="83">
        <f t="shared" si="1"/>
        <v>0.3200094162</v>
      </c>
      <c r="O3788" s="83">
        <f t="shared" si="2"/>
        <v>0.3200094162</v>
      </c>
      <c r="Q3788" s="83">
        <f t="shared" si="3"/>
        <v>0.2469767442</v>
      </c>
      <c r="R3788" s="83">
        <f t="shared" si="4"/>
        <v>0.3200094162</v>
      </c>
      <c r="S3788" s="83" t="b">
        <f t="shared" si="5"/>
        <v>0</v>
      </c>
      <c r="T3788" s="72"/>
      <c r="U3788" s="72"/>
      <c r="V3788" s="72"/>
      <c r="W3788" s="72"/>
      <c r="X3788" s="72"/>
      <c r="Y3788" s="72"/>
      <c r="Z3788" s="72"/>
      <c r="AA3788" s="72"/>
      <c r="AB3788" s="72"/>
      <c r="AC3788" s="72"/>
      <c r="AD3788" s="72"/>
      <c r="AE3788" s="72"/>
      <c r="AF3788" s="72"/>
      <c r="AG3788" s="72"/>
      <c r="AH3788" s="72"/>
      <c r="AI3788" s="72"/>
      <c r="AJ3788" s="72"/>
      <c r="AK3788" s="72"/>
    </row>
    <row r="3789" ht="14.25" customHeight="1">
      <c r="A3789" s="78">
        <v>3786.0</v>
      </c>
      <c r="C3789" s="78" t="str">
        <f>VLOOKUP(G3789,[1]Macrodata_CCF!$A$3:$D$55,4,FALSE)</f>
        <v>#ERROR!</v>
      </c>
      <c r="E3789" s="79" t="str">
        <f>VLOOKUP(G3789,[1]Macrodata_CCF!$A$3:$B$55,2,FALSE)</f>
        <v>#ERROR!</v>
      </c>
      <c r="F3789" s="78">
        <v>0.0</v>
      </c>
      <c r="G3789" s="80">
        <v>38.0</v>
      </c>
      <c r="H3789" s="81">
        <v>30850.0</v>
      </c>
      <c r="I3789" s="81">
        <v>40000.0</v>
      </c>
      <c r="J3789" s="81">
        <v>31215.0</v>
      </c>
      <c r="K3789" s="81">
        <v>72000.0</v>
      </c>
      <c r="L3789" s="82">
        <v>0.03989071038251366</v>
      </c>
      <c r="N3789" s="83">
        <f t="shared" si="1"/>
        <v>0.03989071038</v>
      </c>
      <c r="O3789" s="83">
        <f t="shared" si="2"/>
        <v>0.03989071038</v>
      </c>
      <c r="Q3789" s="83">
        <f t="shared" si="3"/>
        <v>0.22875</v>
      </c>
      <c r="R3789" s="83">
        <f t="shared" si="4"/>
        <v>0.03989071038</v>
      </c>
      <c r="S3789" s="83" t="b">
        <f t="shared" si="5"/>
        <v>0</v>
      </c>
      <c r="T3789" s="72"/>
      <c r="U3789" s="72"/>
      <c r="V3789" s="72"/>
      <c r="W3789" s="72"/>
      <c r="X3789" s="72"/>
      <c r="Y3789" s="72"/>
      <c r="Z3789" s="72"/>
      <c r="AA3789" s="72"/>
      <c r="AB3789" s="72"/>
      <c r="AC3789" s="72"/>
      <c r="AD3789" s="72"/>
      <c r="AE3789" s="72"/>
      <c r="AF3789" s="72"/>
      <c r="AG3789" s="72"/>
      <c r="AH3789" s="72"/>
      <c r="AI3789" s="72"/>
      <c r="AJ3789" s="72"/>
      <c r="AK3789" s="72"/>
    </row>
    <row r="3790" ht="14.25" customHeight="1">
      <c r="A3790" s="78">
        <v>3787.0</v>
      </c>
      <c r="C3790" s="78" t="str">
        <f>VLOOKUP(G3790,[1]Macrodata_CCF!$A$3:$D$55,4,FALSE)</f>
        <v>#ERROR!</v>
      </c>
      <c r="E3790" s="79" t="str">
        <f>VLOOKUP(G3790,[1]Macrodata_CCF!$A$3:$B$55,2,FALSE)</f>
        <v>#ERROR!</v>
      </c>
      <c r="F3790" s="78">
        <v>0.0</v>
      </c>
      <c r="G3790" s="80">
        <v>23.0</v>
      </c>
      <c r="H3790" s="81">
        <v>449980.0</v>
      </c>
      <c r="I3790" s="81">
        <v>920000.0</v>
      </c>
      <c r="J3790" s="81">
        <v>938400.0</v>
      </c>
      <c r="K3790" s="81">
        <v>920000.0</v>
      </c>
      <c r="L3790" s="82">
        <v>1.039147270328922</v>
      </c>
      <c r="N3790" s="83">
        <f t="shared" si="1"/>
        <v>1.03914727</v>
      </c>
      <c r="O3790" s="83">
        <f t="shared" si="2"/>
        <v>1</v>
      </c>
      <c r="Q3790" s="83">
        <f t="shared" si="3"/>
        <v>0.5108913043</v>
      </c>
      <c r="R3790" s="83">
        <f t="shared" si="4"/>
        <v>1.03914727</v>
      </c>
      <c r="S3790" s="83" t="b">
        <f t="shared" si="5"/>
        <v>0</v>
      </c>
      <c r="T3790" s="72"/>
      <c r="U3790" s="72"/>
      <c r="V3790" s="72"/>
      <c r="W3790" s="72"/>
      <c r="X3790" s="72"/>
      <c r="Y3790" s="72"/>
      <c r="Z3790" s="72"/>
      <c r="AA3790" s="72"/>
      <c r="AB3790" s="72"/>
      <c r="AC3790" s="72"/>
      <c r="AD3790" s="72"/>
      <c r="AE3790" s="72"/>
      <c r="AF3790" s="72"/>
      <c r="AG3790" s="72"/>
      <c r="AH3790" s="72"/>
      <c r="AI3790" s="72"/>
      <c r="AJ3790" s="72"/>
      <c r="AK3790" s="72"/>
    </row>
    <row r="3791" ht="14.25" customHeight="1">
      <c r="A3791" s="78">
        <v>3788.0</v>
      </c>
      <c r="C3791" s="78" t="str">
        <f>VLOOKUP(G3791,[1]Macrodata_CCF!$A$3:$D$55,4,FALSE)</f>
        <v>#ERROR!</v>
      </c>
      <c r="E3791" s="79" t="str">
        <f>VLOOKUP(G3791,[1]Macrodata_CCF!$A$3:$B$55,2,FALSE)</f>
        <v>#ERROR!</v>
      </c>
      <c r="F3791" s="78">
        <v>0.0</v>
      </c>
      <c r="G3791" s="80">
        <v>45.0</v>
      </c>
      <c r="H3791" s="81">
        <v>0.0</v>
      </c>
      <c r="I3791" s="81">
        <v>870000.0</v>
      </c>
      <c r="J3791" s="81">
        <v>174000.0</v>
      </c>
      <c r="K3791" s="81">
        <v>1653000.0</v>
      </c>
      <c r="L3791" s="82">
        <v>0.2</v>
      </c>
      <c r="N3791" s="83">
        <f t="shared" si="1"/>
        <v>0.2</v>
      </c>
      <c r="O3791" s="83">
        <f t="shared" si="2"/>
        <v>0.2</v>
      </c>
      <c r="Q3791" s="83">
        <f t="shared" si="3"/>
        <v>1</v>
      </c>
      <c r="R3791" s="83">
        <f t="shared" si="4"/>
        <v>0.2</v>
      </c>
      <c r="S3791" s="83" t="b">
        <f t="shared" si="5"/>
        <v>0</v>
      </c>
      <c r="T3791" s="72"/>
      <c r="U3791" s="72"/>
      <c r="V3791" s="72"/>
      <c r="W3791" s="72"/>
      <c r="X3791" s="72"/>
      <c r="Y3791" s="72"/>
      <c r="Z3791" s="72"/>
      <c r="AA3791" s="72"/>
      <c r="AB3791" s="72"/>
      <c r="AC3791" s="72"/>
      <c r="AD3791" s="72"/>
      <c r="AE3791" s="72"/>
      <c r="AF3791" s="72"/>
      <c r="AG3791" s="72"/>
      <c r="AH3791" s="72"/>
      <c r="AI3791" s="72"/>
      <c r="AJ3791" s="72"/>
      <c r="AK3791" s="72"/>
    </row>
    <row r="3792" ht="14.25" customHeight="1">
      <c r="A3792" s="78">
        <v>3789.0</v>
      </c>
      <c r="C3792" s="78" t="str">
        <f>VLOOKUP(G3792,[1]Macrodata_CCF!$A$3:$D$55,4,FALSE)</f>
        <v>#ERROR!</v>
      </c>
      <c r="E3792" s="79" t="str">
        <f>VLOOKUP(G3792,[1]Macrodata_CCF!$A$3:$B$55,2,FALSE)</f>
        <v>#ERROR!</v>
      </c>
      <c r="F3792" s="78">
        <v>0.0</v>
      </c>
      <c r="G3792" s="80">
        <v>30.0</v>
      </c>
      <c r="H3792" s="81">
        <v>6725.0</v>
      </c>
      <c r="I3792" s="81">
        <v>60000.0</v>
      </c>
      <c r="J3792" s="81">
        <v>15250.0</v>
      </c>
      <c r="K3792" s="81">
        <v>60000.0</v>
      </c>
      <c r="L3792" s="82">
        <v>0.1600187705302675</v>
      </c>
      <c r="N3792" s="83">
        <f t="shared" si="1"/>
        <v>0.1600187705</v>
      </c>
      <c r="O3792" s="83">
        <f t="shared" si="2"/>
        <v>0.1600187705</v>
      </c>
      <c r="Q3792" s="83">
        <f t="shared" si="3"/>
        <v>0.8879166667</v>
      </c>
      <c r="R3792" s="83">
        <f t="shared" si="4"/>
        <v>0.1600187705</v>
      </c>
      <c r="S3792" s="83" t="b">
        <f t="shared" si="5"/>
        <v>0</v>
      </c>
      <c r="T3792" s="72"/>
      <c r="U3792" s="72"/>
      <c r="V3792" s="72"/>
      <c r="W3792" s="72"/>
      <c r="X3792" s="72"/>
      <c r="Y3792" s="72"/>
      <c r="Z3792" s="72"/>
      <c r="AA3792" s="72"/>
      <c r="AB3792" s="72"/>
      <c r="AC3792" s="72"/>
      <c r="AD3792" s="72"/>
      <c r="AE3792" s="72"/>
      <c r="AF3792" s="72"/>
      <c r="AG3792" s="72"/>
      <c r="AH3792" s="72"/>
      <c r="AI3792" s="72"/>
      <c r="AJ3792" s="72"/>
      <c r="AK3792" s="72"/>
    </row>
    <row r="3793" ht="14.25" customHeight="1">
      <c r="A3793" s="78">
        <v>3790.0</v>
      </c>
      <c r="C3793" s="78" t="str">
        <f>VLOOKUP(G3793,[1]Macrodata_CCF!$A$3:$D$55,4,FALSE)</f>
        <v>#ERROR!</v>
      </c>
      <c r="E3793" s="79" t="str">
        <f>VLOOKUP(G3793,[1]Macrodata_CCF!$A$3:$B$55,2,FALSE)</f>
        <v>#ERROR!</v>
      </c>
      <c r="F3793" s="78">
        <v>0.0</v>
      </c>
      <c r="G3793" s="80">
        <v>5.0</v>
      </c>
      <c r="H3793" s="81">
        <v>511810.0</v>
      </c>
      <c r="I3793" s="81">
        <v>770000.0</v>
      </c>
      <c r="J3793" s="81">
        <v>785400.0</v>
      </c>
      <c r="K3793" s="81">
        <v>770000.0</v>
      </c>
      <c r="L3793" s="82">
        <v>1.059645997133894</v>
      </c>
      <c r="N3793" s="83">
        <f t="shared" si="1"/>
        <v>1.059645997</v>
      </c>
      <c r="O3793" s="83">
        <f t="shared" si="2"/>
        <v>1</v>
      </c>
      <c r="Q3793" s="83">
        <f t="shared" si="3"/>
        <v>0.3353116883</v>
      </c>
      <c r="R3793" s="83">
        <f t="shared" si="4"/>
        <v>1.059645997</v>
      </c>
      <c r="S3793" s="83" t="b">
        <f t="shared" si="5"/>
        <v>0</v>
      </c>
      <c r="T3793" s="72"/>
      <c r="U3793" s="72"/>
      <c r="V3793" s="72"/>
      <c r="W3793" s="72"/>
      <c r="X3793" s="72"/>
      <c r="Y3793" s="72"/>
      <c r="Z3793" s="72"/>
      <c r="AA3793" s="72"/>
      <c r="AB3793" s="72"/>
      <c r="AC3793" s="72"/>
      <c r="AD3793" s="72"/>
      <c r="AE3793" s="72"/>
      <c r="AF3793" s="72"/>
      <c r="AG3793" s="72"/>
      <c r="AH3793" s="72"/>
      <c r="AI3793" s="72"/>
      <c r="AJ3793" s="72"/>
      <c r="AK3793" s="72"/>
    </row>
    <row r="3794" ht="14.25" customHeight="1">
      <c r="A3794" s="78">
        <v>3791.0</v>
      </c>
      <c r="C3794" s="78" t="str">
        <f>VLOOKUP(G3794,[1]Macrodata_CCF!$A$3:$D$55,4,FALSE)</f>
        <v>#ERROR!</v>
      </c>
      <c r="E3794" s="79" t="str">
        <f>VLOOKUP(G3794,[1]Macrodata_CCF!$A$3:$B$55,2,FALSE)</f>
        <v>#ERROR!</v>
      </c>
      <c r="F3794" s="78">
        <v>0.0</v>
      </c>
      <c r="G3794" s="80">
        <v>43.0</v>
      </c>
      <c r="H3794" s="81">
        <v>275465.0</v>
      </c>
      <c r="I3794" s="81">
        <v>320000.0</v>
      </c>
      <c r="J3794" s="81">
        <v>271900.0</v>
      </c>
      <c r="K3794" s="81">
        <v>320000.0</v>
      </c>
      <c r="L3794" s="82">
        <v>-0.08004939934882677</v>
      </c>
      <c r="N3794" s="83">
        <f t="shared" si="1"/>
        <v>-0.08004939935</v>
      </c>
      <c r="O3794" s="83">
        <f t="shared" si="2"/>
        <v>0</v>
      </c>
      <c r="Q3794" s="83">
        <f t="shared" si="3"/>
        <v>0.139171875</v>
      </c>
      <c r="R3794" s="83">
        <f t="shared" si="4"/>
        <v>-0.08004939935</v>
      </c>
      <c r="S3794" s="83" t="b">
        <f t="shared" si="5"/>
        <v>0</v>
      </c>
      <c r="T3794" s="72"/>
      <c r="U3794" s="72"/>
      <c r="V3794" s="72"/>
      <c r="W3794" s="72"/>
      <c r="X3794" s="72"/>
      <c r="Y3794" s="72"/>
      <c r="Z3794" s="72"/>
      <c r="AA3794" s="72"/>
      <c r="AB3794" s="72"/>
      <c r="AC3794" s="72"/>
      <c r="AD3794" s="72"/>
      <c r="AE3794" s="72"/>
      <c r="AF3794" s="72"/>
      <c r="AG3794" s="72"/>
      <c r="AH3794" s="72"/>
      <c r="AI3794" s="72"/>
      <c r="AJ3794" s="72"/>
      <c r="AK3794" s="72"/>
    </row>
    <row r="3795" ht="14.25" customHeight="1">
      <c r="A3795" s="78">
        <v>3792.0</v>
      </c>
      <c r="C3795" s="78" t="str">
        <f>VLOOKUP(G3795,[1]Macrodata_CCF!$A$3:$D$55,4,FALSE)</f>
        <v>#ERROR!</v>
      </c>
      <c r="E3795" s="79" t="str">
        <f>VLOOKUP(G3795,[1]Macrodata_CCF!$A$3:$B$55,2,FALSE)</f>
        <v>#ERROR!</v>
      </c>
      <c r="F3795" s="78">
        <v>0.0</v>
      </c>
      <c r="G3795" s="80">
        <v>11.0</v>
      </c>
      <c r="H3795" s="81">
        <v>0.0</v>
      </c>
      <c r="I3795" s="81">
        <v>340000.0</v>
      </c>
      <c r="J3795" s="81">
        <v>61200.0</v>
      </c>
      <c r="K3795" s="81">
        <v>475999.9999999999</v>
      </c>
      <c r="L3795" s="82">
        <v>0.18</v>
      </c>
      <c r="N3795" s="83">
        <f t="shared" si="1"/>
        <v>0.18</v>
      </c>
      <c r="O3795" s="83">
        <f t="shared" si="2"/>
        <v>0.18</v>
      </c>
      <c r="Q3795" s="83">
        <f t="shared" si="3"/>
        <v>1</v>
      </c>
      <c r="R3795" s="83">
        <f t="shared" si="4"/>
        <v>0.18</v>
      </c>
      <c r="S3795" s="83" t="b">
        <f t="shared" si="5"/>
        <v>0</v>
      </c>
      <c r="T3795" s="72"/>
      <c r="U3795" s="72"/>
      <c r="V3795" s="72"/>
      <c r="W3795" s="72"/>
      <c r="X3795" s="72"/>
      <c r="Y3795" s="72"/>
      <c r="Z3795" s="72"/>
      <c r="AA3795" s="72"/>
      <c r="AB3795" s="72"/>
      <c r="AC3795" s="72"/>
      <c r="AD3795" s="72"/>
      <c r="AE3795" s="72"/>
      <c r="AF3795" s="72"/>
      <c r="AG3795" s="72"/>
      <c r="AH3795" s="72"/>
      <c r="AI3795" s="72"/>
      <c r="AJ3795" s="72"/>
      <c r="AK3795" s="72"/>
    </row>
    <row r="3796" ht="14.25" customHeight="1">
      <c r="A3796" s="78">
        <v>3793.0</v>
      </c>
      <c r="C3796" s="78" t="str">
        <f>VLOOKUP(G3796,[1]Macrodata_CCF!$A$3:$D$55,4,FALSE)</f>
        <v>#ERROR!</v>
      </c>
      <c r="E3796" s="79" t="str">
        <f>VLOOKUP(G3796,[1]Macrodata_CCF!$A$3:$B$55,2,FALSE)</f>
        <v>#ERROR!</v>
      </c>
      <c r="F3796" s="78">
        <v>0.0</v>
      </c>
      <c r="G3796" s="80">
        <v>39.0</v>
      </c>
      <c r="H3796" s="81">
        <v>388515.0</v>
      </c>
      <c r="I3796" s="81">
        <v>400000.0</v>
      </c>
      <c r="J3796" s="81">
        <v>389435.0</v>
      </c>
      <c r="K3796" s="81">
        <v>400000.0</v>
      </c>
      <c r="L3796" s="82">
        <v>0.08010448410970832</v>
      </c>
      <c r="N3796" s="83">
        <f t="shared" si="1"/>
        <v>0.08010448411</v>
      </c>
      <c r="O3796" s="83">
        <f t="shared" si="2"/>
        <v>0.08010448411</v>
      </c>
      <c r="Q3796" s="83">
        <f t="shared" si="3"/>
        <v>0.0287125</v>
      </c>
      <c r="R3796" s="83">
        <f t="shared" si="4"/>
        <v>0.0023</v>
      </c>
      <c r="S3796" s="83" t="b">
        <f t="shared" si="5"/>
        <v>0</v>
      </c>
      <c r="T3796" s="72"/>
      <c r="U3796" s="72"/>
      <c r="V3796" s="72"/>
      <c r="W3796" s="72"/>
      <c r="X3796" s="72"/>
      <c r="Y3796" s="72"/>
      <c r="Z3796" s="72"/>
      <c r="AA3796" s="72"/>
      <c r="AB3796" s="72"/>
      <c r="AC3796" s="72"/>
      <c r="AD3796" s="72"/>
      <c r="AE3796" s="72"/>
      <c r="AF3796" s="72"/>
      <c r="AG3796" s="72"/>
      <c r="AH3796" s="72"/>
      <c r="AI3796" s="72"/>
      <c r="AJ3796" s="72"/>
      <c r="AK3796" s="72"/>
    </row>
    <row r="3797" ht="14.25" customHeight="1">
      <c r="A3797" s="78">
        <v>3794.0</v>
      </c>
      <c r="C3797" s="78" t="str">
        <f>VLOOKUP(G3797,[1]Macrodata_CCF!$A$3:$D$55,4,FALSE)</f>
        <v>#ERROR!</v>
      </c>
      <c r="E3797" s="79" t="str">
        <f>VLOOKUP(G3797,[1]Macrodata_CCF!$A$3:$B$55,2,FALSE)</f>
        <v>#ERROR!</v>
      </c>
      <c r="F3797" s="78">
        <v>0.0</v>
      </c>
      <c r="G3797" s="80">
        <v>4.0</v>
      </c>
      <c r="H3797" s="81">
        <v>7130.0</v>
      </c>
      <c r="I3797" s="81">
        <v>100000.0</v>
      </c>
      <c r="J3797" s="81">
        <v>34990.0</v>
      </c>
      <c r="K3797" s="81">
        <v>100000.0</v>
      </c>
      <c r="L3797" s="82">
        <v>0.2999892322601486</v>
      </c>
      <c r="N3797" s="83">
        <f t="shared" si="1"/>
        <v>0.2999892323</v>
      </c>
      <c r="O3797" s="83">
        <f t="shared" si="2"/>
        <v>0.2999892323</v>
      </c>
      <c r="Q3797" s="83">
        <f t="shared" si="3"/>
        <v>0.9287</v>
      </c>
      <c r="R3797" s="83">
        <f t="shared" si="4"/>
        <v>0.2999892323</v>
      </c>
      <c r="S3797" s="83" t="b">
        <f t="shared" si="5"/>
        <v>0</v>
      </c>
      <c r="T3797" s="72"/>
      <c r="U3797" s="72"/>
      <c r="V3797" s="72"/>
      <c r="W3797" s="72"/>
      <c r="X3797" s="72"/>
      <c r="Y3797" s="72"/>
      <c r="Z3797" s="72"/>
      <c r="AA3797" s="72"/>
      <c r="AB3797" s="72"/>
      <c r="AC3797" s="72"/>
      <c r="AD3797" s="72"/>
      <c r="AE3797" s="72"/>
      <c r="AF3797" s="72"/>
      <c r="AG3797" s="72"/>
      <c r="AH3797" s="72"/>
      <c r="AI3797" s="72"/>
      <c r="AJ3797" s="72"/>
      <c r="AK3797" s="72"/>
    </row>
    <row r="3798" ht="14.25" customHeight="1">
      <c r="A3798" s="78">
        <v>3795.0</v>
      </c>
      <c r="C3798" s="78" t="str">
        <f>VLOOKUP(G3798,[1]Macrodata_CCF!$A$3:$D$55,4,FALSE)</f>
        <v>#ERROR!</v>
      </c>
      <c r="E3798" s="79" t="str">
        <f>VLOOKUP(G3798,[1]Macrodata_CCF!$A$3:$B$55,2,FALSE)</f>
        <v>#ERROR!</v>
      </c>
      <c r="F3798" s="78">
        <v>0.0</v>
      </c>
      <c r="G3798" s="80">
        <v>39.0</v>
      </c>
      <c r="H3798" s="81">
        <v>22515.0</v>
      </c>
      <c r="I3798" s="81">
        <v>160000.0</v>
      </c>
      <c r="J3798" s="81">
        <v>29390.0</v>
      </c>
      <c r="K3798" s="81">
        <v>160000.0</v>
      </c>
      <c r="L3798" s="82">
        <v>0.05000545514056079</v>
      </c>
      <c r="N3798" s="83">
        <f t="shared" si="1"/>
        <v>0.05000545514</v>
      </c>
      <c r="O3798" s="83">
        <f t="shared" si="2"/>
        <v>0.05000545514</v>
      </c>
      <c r="Q3798" s="83">
        <f t="shared" si="3"/>
        <v>0.85928125</v>
      </c>
      <c r="R3798" s="83">
        <f t="shared" si="4"/>
        <v>0.05000545514</v>
      </c>
      <c r="S3798" s="83" t="b">
        <f t="shared" si="5"/>
        <v>0</v>
      </c>
      <c r="T3798" s="72"/>
      <c r="U3798" s="72"/>
      <c r="V3798" s="72"/>
      <c r="W3798" s="72"/>
      <c r="X3798" s="72"/>
      <c r="Y3798" s="72"/>
      <c r="Z3798" s="72"/>
      <c r="AA3798" s="72"/>
      <c r="AB3798" s="72"/>
      <c r="AC3798" s="72"/>
      <c r="AD3798" s="72"/>
      <c r="AE3798" s="72"/>
      <c r="AF3798" s="72"/>
      <c r="AG3798" s="72"/>
      <c r="AH3798" s="72"/>
      <c r="AI3798" s="72"/>
      <c r="AJ3798" s="72"/>
      <c r="AK3798" s="72"/>
    </row>
    <row r="3799" ht="14.25" customHeight="1">
      <c r="A3799" s="78">
        <v>3796.0</v>
      </c>
      <c r="C3799" s="78" t="str">
        <f>VLOOKUP(G3799,[1]Macrodata_CCF!$A$3:$D$55,4,FALSE)</f>
        <v>#ERROR!</v>
      </c>
      <c r="E3799" s="79" t="str">
        <f>VLOOKUP(G3799,[1]Macrodata_CCF!$A$3:$B$55,2,FALSE)</f>
        <v>#ERROR!</v>
      </c>
      <c r="F3799" s="78">
        <v>0.0</v>
      </c>
      <c r="G3799" s="80">
        <v>34.0</v>
      </c>
      <c r="H3799" s="81">
        <v>364410.0</v>
      </c>
      <c r="I3799" s="81">
        <v>890000.0</v>
      </c>
      <c r="J3799" s="81">
        <v>380180.0</v>
      </c>
      <c r="K3799" s="81">
        <v>890000.0</v>
      </c>
      <c r="L3799" s="82">
        <v>0.03000437603455165</v>
      </c>
      <c r="N3799" s="83">
        <f t="shared" si="1"/>
        <v>0.03000437603</v>
      </c>
      <c r="O3799" s="83">
        <f t="shared" si="2"/>
        <v>0.03000437603</v>
      </c>
      <c r="Q3799" s="83">
        <f t="shared" si="3"/>
        <v>0.5905505618</v>
      </c>
      <c r="R3799" s="83">
        <f t="shared" si="4"/>
        <v>0.03000437603</v>
      </c>
      <c r="S3799" s="83" t="b">
        <f t="shared" si="5"/>
        <v>0</v>
      </c>
      <c r="T3799" s="72"/>
      <c r="U3799" s="72"/>
      <c r="V3799" s="72"/>
      <c r="W3799" s="72"/>
      <c r="X3799" s="72"/>
      <c r="Y3799" s="72"/>
      <c r="Z3799" s="72"/>
      <c r="AA3799" s="72"/>
      <c r="AB3799" s="72"/>
      <c r="AC3799" s="72"/>
      <c r="AD3799" s="72"/>
      <c r="AE3799" s="72"/>
      <c r="AF3799" s="72"/>
      <c r="AG3799" s="72"/>
      <c r="AH3799" s="72"/>
      <c r="AI3799" s="72"/>
      <c r="AJ3799" s="72"/>
      <c r="AK3799" s="72"/>
    </row>
    <row r="3800" ht="14.25" customHeight="1">
      <c r="A3800" s="78">
        <v>3797.0</v>
      </c>
      <c r="C3800" s="78" t="str">
        <f>VLOOKUP(G3800,[1]Macrodata_CCF!$A$3:$D$55,4,FALSE)</f>
        <v>#ERROR!</v>
      </c>
      <c r="E3800" s="79" t="str">
        <f>VLOOKUP(G3800,[1]Macrodata_CCF!$A$3:$B$55,2,FALSE)</f>
        <v>#ERROR!</v>
      </c>
      <c r="F3800" s="78">
        <v>0.0</v>
      </c>
      <c r="G3800" s="80">
        <v>25.0</v>
      </c>
      <c r="H3800" s="81">
        <v>100705.0</v>
      </c>
      <c r="I3800" s="81">
        <v>200000.0</v>
      </c>
      <c r="J3800" s="81">
        <v>114605.0</v>
      </c>
      <c r="K3800" s="81">
        <v>200000.0</v>
      </c>
      <c r="L3800" s="82">
        <v>0.1399869076992799</v>
      </c>
      <c r="N3800" s="83">
        <f t="shared" si="1"/>
        <v>0.1399869077</v>
      </c>
      <c r="O3800" s="83">
        <f t="shared" si="2"/>
        <v>0.1399869077</v>
      </c>
      <c r="Q3800" s="83">
        <f t="shared" si="3"/>
        <v>0.496475</v>
      </c>
      <c r="R3800" s="83">
        <f t="shared" si="4"/>
        <v>0.1399869077</v>
      </c>
      <c r="S3800" s="83" t="b">
        <f t="shared" si="5"/>
        <v>0</v>
      </c>
      <c r="T3800" s="72"/>
      <c r="U3800" s="72"/>
      <c r="V3800" s="72"/>
      <c r="W3800" s="72"/>
      <c r="X3800" s="72"/>
      <c r="Y3800" s="72"/>
      <c r="Z3800" s="72"/>
      <c r="AA3800" s="72"/>
      <c r="AB3800" s="72"/>
      <c r="AC3800" s="72"/>
      <c r="AD3800" s="72"/>
      <c r="AE3800" s="72"/>
      <c r="AF3800" s="72"/>
      <c r="AG3800" s="72"/>
      <c r="AH3800" s="72"/>
      <c r="AI3800" s="72"/>
      <c r="AJ3800" s="72"/>
      <c r="AK3800" s="72"/>
    </row>
    <row r="3801" ht="14.25" customHeight="1">
      <c r="A3801" s="78">
        <v>3798.0</v>
      </c>
      <c r="C3801" s="78" t="str">
        <f>VLOOKUP(G3801,[1]Macrodata_CCF!$A$3:$D$55,4,FALSE)</f>
        <v>#ERROR!</v>
      </c>
      <c r="E3801" s="79" t="str">
        <f>VLOOKUP(G3801,[1]Macrodata_CCF!$A$3:$B$55,2,FALSE)</f>
        <v>#ERROR!</v>
      </c>
      <c r="F3801" s="78">
        <v>0.0</v>
      </c>
      <c r="G3801" s="80">
        <v>14.0</v>
      </c>
      <c r="H3801" s="81">
        <v>0.0</v>
      </c>
      <c r="I3801" s="81">
        <v>740000.0</v>
      </c>
      <c r="J3801" s="81">
        <v>133200.0</v>
      </c>
      <c r="K3801" s="81">
        <v>740000.0</v>
      </c>
      <c r="L3801" s="82">
        <v>0.18</v>
      </c>
      <c r="N3801" s="83">
        <f t="shared" si="1"/>
        <v>0.18</v>
      </c>
      <c r="O3801" s="83">
        <f t="shared" si="2"/>
        <v>0.18</v>
      </c>
      <c r="Q3801" s="83">
        <f t="shared" si="3"/>
        <v>1</v>
      </c>
      <c r="R3801" s="83">
        <f t="shared" si="4"/>
        <v>0.18</v>
      </c>
      <c r="S3801" s="83" t="b">
        <f t="shared" si="5"/>
        <v>0</v>
      </c>
      <c r="T3801" s="72"/>
      <c r="U3801" s="72"/>
      <c r="V3801" s="72"/>
      <c r="W3801" s="72"/>
      <c r="X3801" s="72"/>
      <c r="Y3801" s="72"/>
      <c r="Z3801" s="72"/>
      <c r="AA3801" s="72"/>
      <c r="AB3801" s="72"/>
      <c r="AC3801" s="72"/>
      <c r="AD3801" s="72"/>
      <c r="AE3801" s="72"/>
      <c r="AF3801" s="72"/>
      <c r="AG3801" s="72"/>
      <c r="AH3801" s="72"/>
      <c r="AI3801" s="72"/>
      <c r="AJ3801" s="72"/>
      <c r="AK3801" s="72"/>
    </row>
    <row r="3802" ht="14.25" customHeight="1">
      <c r="A3802" s="78">
        <v>3799.0</v>
      </c>
      <c r="C3802" s="78" t="str">
        <f>VLOOKUP(G3802,[1]Macrodata_CCF!$A$3:$D$55,4,FALSE)</f>
        <v>#ERROR!</v>
      </c>
      <c r="E3802" s="79" t="str">
        <f>VLOOKUP(G3802,[1]Macrodata_CCF!$A$3:$B$55,2,FALSE)</f>
        <v>#ERROR!</v>
      </c>
      <c r="F3802" s="78">
        <v>0.0</v>
      </c>
      <c r="G3802" s="80">
        <v>25.0</v>
      </c>
      <c r="H3802" s="81">
        <v>27865.0</v>
      </c>
      <c r="I3802" s="81">
        <v>90000.0</v>
      </c>
      <c r="J3802" s="81">
        <v>39050.0</v>
      </c>
      <c r="K3802" s="81">
        <v>90000.0</v>
      </c>
      <c r="L3802" s="82">
        <v>0.1800112657922266</v>
      </c>
      <c r="N3802" s="83">
        <f t="shared" si="1"/>
        <v>0.1800112658</v>
      </c>
      <c r="O3802" s="83">
        <f t="shared" si="2"/>
        <v>0.1800112658</v>
      </c>
      <c r="Q3802" s="83">
        <f t="shared" si="3"/>
        <v>0.6903888889</v>
      </c>
      <c r="R3802" s="83">
        <f t="shared" si="4"/>
        <v>0.1800112658</v>
      </c>
      <c r="S3802" s="83" t="b">
        <f t="shared" si="5"/>
        <v>0</v>
      </c>
      <c r="T3802" s="72"/>
      <c r="U3802" s="72"/>
      <c r="V3802" s="72"/>
      <c r="W3802" s="72"/>
      <c r="X3802" s="72"/>
      <c r="Y3802" s="72"/>
      <c r="Z3802" s="72"/>
      <c r="AA3802" s="72"/>
      <c r="AB3802" s="72"/>
      <c r="AC3802" s="72"/>
      <c r="AD3802" s="72"/>
      <c r="AE3802" s="72"/>
      <c r="AF3802" s="72"/>
      <c r="AG3802" s="72"/>
      <c r="AH3802" s="72"/>
      <c r="AI3802" s="72"/>
      <c r="AJ3802" s="72"/>
      <c r="AK3802" s="72"/>
    </row>
    <row r="3803" ht="14.25" customHeight="1">
      <c r="A3803" s="78">
        <v>3800.0</v>
      </c>
      <c r="C3803" s="78" t="str">
        <f>VLOOKUP(G3803,[1]Macrodata_CCF!$A$3:$D$55,4,FALSE)</f>
        <v>#ERROR!</v>
      </c>
      <c r="E3803" s="79" t="str">
        <f>VLOOKUP(G3803,[1]Macrodata_CCF!$A$3:$B$55,2,FALSE)</f>
        <v>#ERROR!</v>
      </c>
      <c r="F3803" s="78">
        <v>0.0</v>
      </c>
      <c r="G3803" s="80">
        <v>36.0</v>
      </c>
      <c r="H3803" s="81">
        <v>177685.0</v>
      </c>
      <c r="I3803" s="81">
        <v>460000.0</v>
      </c>
      <c r="J3803" s="81">
        <v>231325.0</v>
      </c>
      <c r="K3803" s="81">
        <v>460000.0</v>
      </c>
      <c r="L3803" s="82">
        <v>0.1900005313213963</v>
      </c>
      <c r="N3803" s="83">
        <f t="shared" si="1"/>
        <v>0.1900005313</v>
      </c>
      <c r="O3803" s="83">
        <f t="shared" si="2"/>
        <v>0.1900005313</v>
      </c>
      <c r="Q3803" s="83">
        <f t="shared" si="3"/>
        <v>0.6137282609</v>
      </c>
      <c r="R3803" s="83">
        <f t="shared" si="4"/>
        <v>0.1900005313</v>
      </c>
      <c r="S3803" s="83" t="b">
        <f t="shared" si="5"/>
        <v>0</v>
      </c>
      <c r="T3803" s="72"/>
      <c r="U3803" s="72"/>
      <c r="V3803" s="72"/>
      <c r="W3803" s="72"/>
      <c r="X3803" s="72"/>
      <c r="Y3803" s="72"/>
      <c r="Z3803" s="72"/>
      <c r="AA3803" s="72"/>
      <c r="AB3803" s="72"/>
      <c r="AC3803" s="72"/>
      <c r="AD3803" s="72"/>
      <c r="AE3803" s="72"/>
      <c r="AF3803" s="72"/>
      <c r="AG3803" s="72"/>
      <c r="AH3803" s="72"/>
      <c r="AI3803" s="72"/>
      <c r="AJ3803" s="72"/>
      <c r="AK3803" s="72"/>
    </row>
    <row r="3804" ht="14.25" customHeight="1">
      <c r="A3804" s="78">
        <v>3801.0</v>
      </c>
      <c r="C3804" s="78" t="str">
        <f>VLOOKUP(G3804,[1]Macrodata_CCF!$A$3:$D$55,4,FALSE)</f>
        <v>#ERROR!</v>
      </c>
      <c r="E3804" s="79" t="str">
        <f>VLOOKUP(G3804,[1]Macrodata_CCF!$A$3:$B$55,2,FALSE)</f>
        <v>#ERROR!</v>
      </c>
      <c r="F3804" s="78">
        <v>0.0</v>
      </c>
      <c r="G3804" s="80">
        <v>24.0</v>
      </c>
      <c r="H3804" s="81">
        <v>34275.0</v>
      </c>
      <c r="I3804" s="81">
        <v>250000.0</v>
      </c>
      <c r="J3804" s="81">
        <v>68790.0</v>
      </c>
      <c r="K3804" s="81">
        <v>250000.0</v>
      </c>
      <c r="L3804" s="82">
        <v>0.1599953644686522</v>
      </c>
      <c r="N3804" s="83">
        <f t="shared" si="1"/>
        <v>0.1599953645</v>
      </c>
      <c r="O3804" s="83">
        <f t="shared" si="2"/>
        <v>0.1599953645</v>
      </c>
      <c r="Q3804" s="83">
        <f t="shared" si="3"/>
        <v>0.8629</v>
      </c>
      <c r="R3804" s="83">
        <f t="shared" si="4"/>
        <v>0.1599953645</v>
      </c>
      <c r="S3804" s="83" t="b">
        <f t="shared" si="5"/>
        <v>0</v>
      </c>
      <c r="T3804" s="72"/>
      <c r="U3804" s="72"/>
      <c r="V3804" s="72"/>
      <c r="W3804" s="72"/>
      <c r="X3804" s="72"/>
      <c r="Y3804" s="72"/>
      <c r="Z3804" s="72"/>
      <c r="AA3804" s="72"/>
      <c r="AB3804" s="72"/>
      <c r="AC3804" s="72"/>
      <c r="AD3804" s="72"/>
      <c r="AE3804" s="72"/>
      <c r="AF3804" s="72"/>
      <c r="AG3804" s="72"/>
      <c r="AH3804" s="72"/>
      <c r="AI3804" s="72"/>
      <c r="AJ3804" s="72"/>
      <c r="AK3804" s="72"/>
    </row>
    <row r="3805" ht="14.25" customHeight="1">
      <c r="A3805" s="78">
        <v>3802.0</v>
      </c>
      <c r="C3805" s="78" t="str">
        <f>VLOOKUP(G3805,[1]Macrodata_CCF!$A$3:$D$55,4,FALSE)</f>
        <v>#ERROR!</v>
      </c>
      <c r="E3805" s="79" t="str">
        <f>VLOOKUP(G3805,[1]Macrodata_CCF!$A$3:$B$55,2,FALSE)</f>
        <v>#ERROR!</v>
      </c>
      <c r="F3805" s="78">
        <v>0.0</v>
      </c>
      <c r="G3805" s="80">
        <v>41.0</v>
      </c>
      <c r="H3805" s="81">
        <v>0.0</v>
      </c>
      <c r="I3805" s="81">
        <v>540000.0</v>
      </c>
      <c r="J3805" s="81">
        <v>189000.0</v>
      </c>
      <c r="K3805" s="81">
        <v>540000.0</v>
      </c>
      <c r="L3805" s="82">
        <v>0.35</v>
      </c>
      <c r="N3805" s="83">
        <f t="shared" si="1"/>
        <v>0.35</v>
      </c>
      <c r="O3805" s="83">
        <f t="shared" si="2"/>
        <v>0.35</v>
      </c>
      <c r="Q3805" s="83">
        <f t="shared" si="3"/>
        <v>1</v>
      </c>
      <c r="R3805" s="83">
        <f t="shared" si="4"/>
        <v>0.35</v>
      </c>
      <c r="S3805" s="83" t="b">
        <f t="shared" si="5"/>
        <v>0</v>
      </c>
      <c r="T3805" s="72"/>
      <c r="U3805" s="72"/>
      <c r="V3805" s="72"/>
      <c r="W3805" s="72"/>
      <c r="X3805" s="72"/>
      <c r="Y3805" s="72"/>
      <c r="Z3805" s="72"/>
      <c r="AA3805" s="72"/>
      <c r="AB3805" s="72"/>
      <c r="AC3805" s="72"/>
      <c r="AD3805" s="72"/>
      <c r="AE3805" s="72"/>
      <c r="AF3805" s="72"/>
      <c r="AG3805" s="72"/>
      <c r="AH3805" s="72"/>
      <c r="AI3805" s="72"/>
      <c r="AJ3805" s="72"/>
      <c r="AK3805" s="72"/>
    </row>
    <row r="3806" ht="14.25" customHeight="1">
      <c r="A3806" s="78">
        <v>3803.0</v>
      </c>
      <c r="C3806" s="78" t="str">
        <f>VLOOKUP(G3806,[1]Macrodata_CCF!$A$3:$D$55,4,FALSE)</f>
        <v>#ERROR!</v>
      </c>
      <c r="E3806" s="79" t="str">
        <f>VLOOKUP(G3806,[1]Macrodata_CCF!$A$3:$B$55,2,FALSE)</f>
        <v>#ERROR!</v>
      </c>
      <c r="F3806" s="78">
        <v>0.0</v>
      </c>
      <c r="G3806" s="80">
        <v>28.0</v>
      </c>
      <c r="H3806" s="81">
        <v>14150.0</v>
      </c>
      <c r="I3806" s="81">
        <v>20000.0</v>
      </c>
      <c r="J3806" s="81">
        <v>15085.0</v>
      </c>
      <c r="K3806" s="81">
        <v>20000.0</v>
      </c>
      <c r="L3806" s="82">
        <v>0.1598290598290598</v>
      </c>
      <c r="N3806" s="83">
        <f t="shared" si="1"/>
        <v>0.1598290598</v>
      </c>
      <c r="O3806" s="83">
        <f t="shared" si="2"/>
        <v>0.1598290598</v>
      </c>
      <c r="Q3806" s="83">
        <f t="shared" si="3"/>
        <v>0.2925</v>
      </c>
      <c r="R3806" s="83">
        <f t="shared" si="4"/>
        <v>0.1598290598</v>
      </c>
      <c r="S3806" s="83" t="b">
        <f t="shared" si="5"/>
        <v>0</v>
      </c>
      <c r="T3806" s="72"/>
      <c r="U3806" s="72"/>
      <c r="V3806" s="72"/>
      <c r="W3806" s="72"/>
      <c r="X3806" s="72"/>
      <c r="Y3806" s="72"/>
      <c r="Z3806" s="72"/>
      <c r="AA3806" s="72"/>
      <c r="AB3806" s="72"/>
      <c r="AC3806" s="72"/>
      <c r="AD3806" s="72"/>
      <c r="AE3806" s="72"/>
      <c r="AF3806" s="72"/>
      <c r="AG3806" s="72"/>
      <c r="AH3806" s="72"/>
      <c r="AI3806" s="72"/>
      <c r="AJ3806" s="72"/>
      <c r="AK3806" s="72"/>
    </row>
    <row r="3807" ht="14.25" customHeight="1">
      <c r="A3807" s="78">
        <v>3804.0</v>
      </c>
      <c r="C3807" s="78" t="str">
        <f>VLOOKUP(G3807,[1]Macrodata_CCF!$A$3:$D$55,4,FALSE)</f>
        <v>#ERROR!</v>
      </c>
      <c r="E3807" s="79" t="str">
        <f>VLOOKUP(G3807,[1]Macrodata_CCF!$A$3:$B$55,2,FALSE)</f>
        <v>#ERROR!</v>
      </c>
      <c r="F3807" s="78">
        <v>0.0</v>
      </c>
      <c r="G3807" s="80">
        <v>50.0</v>
      </c>
      <c r="H3807" s="81">
        <v>437780.0</v>
      </c>
      <c r="I3807" s="81">
        <v>760000.0</v>
      </c>
      <c r="J3807" s="81">
        <v>482890.0</v>
      </c>
      <c r="K3807" s="81">
        <v>760000.0</v>
      </c>
      <c r="L3807" s="82">
        <v>0.1399975172242567</v>
      </c>
      <c r="N3807" s="83">
        <f t="shared" si="1"/>
        <v>0.1399975172</v>
      </c>
      <c r="O3807" s="83">
        <f t="shared" si="2"/>
        <v>0.1399975172</v>
      </c>
      <c r="Q3807" s="83">
        <f t="shared" si="3"/>
        <v>0.4239736842</v>
      </c>
      <c r="R3807" s="83">
        <f t="shared" si="4"/>
        <v>0.1399975172</v>
      </c>
      <c r="S3807" s="83" t="b">
        <f t="shared" si="5"/>
        <v>0</v>
      </c>
      <c r="T3807" s="72"/>
      <c r="U3807" s="72"/>
      <c r="V3807" s="72"/>
      <c r="W3807" s="72"/>
      <c r="X3807" s="72"/>
      <c r="Y3807" s="72"/>
      <c r="Z3807" s="72"/>
      <c r="AA3807" s="72"/>
      <c r="AB3807" s="72"/>
      <c r="AC3807" s="72"/>
      <c r="AD3807" s="72"/>
      <c r="AE3807" s="72"/>
      <c r="AF3807" s="72"/>
      <c r="AG3807" s="72"/>
      <c r="AH3807" s="72"/>
      <c r="AI3807" s="72"/>
      <c r="AJ3807" s="72"/>
      <c r="AK3807" s="72"/>
    </row>
    <row r="3808" ht="14.25" customHeight="1">
      <c r="A3808" s="78">
        <v>3805.0</v>
      </c>
      <c r="C3808" s="78" t="str">
        <f>VLOOKUP(G3808,[1]Macrodata_CCF!$A$3:$D$55,4,FALSE)</f>
        <v>#ERROR!</v>
      </c>
      <c r="E3808" s="79" t="str">
        <f>VLOOKUP(G3808,[1]Macrodata_CCF!$A$3:$B$55,2,FALSE)</f>
        <v>#ERROR!</v>
      </c>
      <c r="F3808" s="78">
        <v>0.0</v>
      </c>
      <c r="G3808" s="80">
        <v>53.0</v>
      </c>
      <c r="H3808" s="81">
        <v>6920.0</v>
      </c>
      <c r="I3808" s="81">
        <v>10000.0</v>
      </c>
      <c r="J3808" s="81">
        <v>5875.0</v>
      </c>
      <c r="K3808" s="81">
        <v>10000.0</v>
      </c>
      <c r="L3808" s="82">
        <v>-0.3392857142857143</v>
      </c>
      <c r="N3808" s="83">
        <f t="shared" si="1"/>
        <v>-0.3392857143</v>
      </c>
      <c r="O3808" s="83">
        <f t="shared" si="2"/>
        <v>0</v>
      </c>
      <c r="Q3808" s="83">
        <f t="shared" si="3"/>
        <v>0.308</v>
      </c>
      <c r="R3808" s="83">
        <f t="shared" si="4"/>
        <v>-0.3392857143</v>
      </c>
      <c r="S3808" s="83" t="b">
        <f t="shared" si="5"/>
        <v>0</v>
      </c>
      <c r="T3808" s="72"/>
      <c r="U3808" s="72"/>
      <c r="V3808" s="72"/>
      <c r="W3808" s="72"/>
      <c r="X3808" s="72"/>
      <c r="Y3808" s="72"/>
      <c r="Z3808" s="72"/>
      <c r="AA3808" s="72"/>
      <c r="AB3808" s="72"/>
      <c r="AC3808" s="72"/>
      <c r="AD3808" s="72"/>
      <c r="AE3808" s="72"/>
      <c r="AF3808" s="72"/>
      <c r="AG3808" s="72"/>
      <c r="AH3808" s="72"/>
      <c r="AI3808" s="72"/>
      <c r="AJ3808" s="72"/>
      <c r="AK3808" s="72"/>
    </row>
    <row r="3809" ht="14.25" customHeight="1">
      <c r="A3809" s="78">
        <v>3806.0</v>
      </c>
      <c r="C3809" s="78" t="str">
        <f>VLOOKUP(G3809,[1]Macrodata_CCF!$A$3:$D$55,4,FALSE)</f>
        <v>#ERROR!</v>
      </c>
      <c r="E3809" s="79" t="str">
        <f>VLOOKUP(G3809,[1]Macrodata_CCF!$A$3:$B$55,2,FALSE)</f>
        <v>#ERROR!</v>
      </c>
      <c r="F3809" s="78">
        <v>0.0</v>
      </c>
      <c r="G3809" s="80">
        <v>35.0</v>
      </c>
      <c r="H3809" s="81">
        <v>21500.0</v>
      </c>
      <c r="I3809" s="81">
        <v>320000.0</v>
      </c>
      <c r="J3809" s="81">
        <v>30455.0</v>
      </c>
      <c r="K3809" s="81">
        <v>320000.0</v>
      </c>
      <c r="L3809" s="82">
        <v>0.03</v>
      </c>
      <c r="N3809" s="83">
        <f t="shared" si="1"/>
        <v>0.03</v>
      </c>
      <c r="O3809" s="83">
        <f t="shared" si="2"/>
        <v>0.03</v>
      </c>
      <c r="Q3809" s="83">
        <f t="shared" si="3"/>
        <v>0.9328125</v>
      </c>
      <c r="R3809" s="83">
        <f t="shared" si="4"/>
        <v>0.03</v>
      </c>
      <c r="S3809" s="83" t="b">
        <f t="shared" si="5"/>
        <v>0</v>
      </c>
      <c r="T3809" s="72"/>
      <c r="U3809" s="72"/>
      <c r="V3809" s="72"/>
      <c r="W3809" s="72"/>
      <c r="X3809" s="72"/>
      <c r="Y3809" s="72"/>
      <c r="Z3809" s="72"/>
      <c r="AA3809" s="72"/>
      <c r="AB3809" s="72"/>
      <c r="AC3809" s="72"/>
      <c r="AD3809" s="72"/>
      <c r="AE3809" s="72"/>
      <c r="AF3809" s="72"/>
      <c r="AG3809" s="72"/>
      <c r="AH3809" s="72"/>
      <c r="AI3809" s="72"/>
      <c r="AJ3809" s="72"/>
      <c r="AK3809" s="72"/>
    </row>
    <row r="3810" ht="14.25" customHeight="1">
      <c r="A3810" s="78">
        <v>3807.0</v>
      </c>
      <c r="C3810" s="78" t="str">
        <f>VLOOKUP(G3810,[1]Macrodata_CCF!$A$3:$D$55,4,FALSE)</f>
        <v>#ERROR!</v>
      </c>
      <c r="E3810" s="79" t="str">
        <f>VLOOKUP(G3810,[1]Macrodata_CCF!$A$3:$B$55,2,FALSE)</f>
        <v>#ERROR!</v>
      </c>
      <c r="F3810" s="78">
        <v>0.0</v>
      </c>
      <c r="G3810" s="80">
        <v>27.0</v>
      </c>
      <c r="H3810" s="81">
        <v>99060.0</v>
      </c>
      <c r="I3810" s="81">
        <v>740000.0</v>
      </c>
      <c r="J3810" s="81">
        <v>0.0</v>
      </c>
      <c r="K3810" s="81">
        <v>740000.0</v>
      </c>
      <c r="L3810" s="82">
        <v>-0.1545542484475926</v>
      </c>
      <c r="N3810" s="83">
        <f t="shared" si="1"/>
        <v>-0.1545542484</v>
      </c>
      <c r="O3810" s="83">
        <f t="shared" si="2"/>
        <v>0</v>
      </c>
      <c r="Q3810" s="83">
        <f t="shared" si="3"/>
        <v>0.8661351351</v>
      </c>
      <c r="R3810" s="83">
        <f t="shared" si="4"/>
        <v>-0.1545542484</v>
      </c>
      <c r="S3810" s="83" t="b">
        <f t="shared" si="5"/>
        <v>0</v>
      </c>
      <c r="T3810" s="72"/>
      <c r="U3810" s="72"/>
      <c r="V3810" s="72"/>
      <c r="W3810" s="72"/>
      <c r="X3810" s="72"/>
      <c r="Y3810" s="72"/>
      <c r="Z3810" s="72"/>
      <c r="AA3810" s="72"/>
      <c r="AB3810" s="72"/>
      <c r="AC3810" s="72"/>
      <c r="AD3810" s="72"/>
      <c r="AE3810" s="72"/>
      <c r="AF3810" s="72"/>
      <c r="AG3810" s="72"/>
      <c r="AH3810" s="72"/>
      <c r="AI3810" s="72"/>
      <c r="AJ3810" s="72"/>
      <c r="AK3810" s="72"/>
    </row>
    <row r="3811" ht="14.25" customHeight="1">
      <c r="A3811" s="78">
        <v>3808.0</v>
      </c>
      <c r="C3811" s="78" t="str">
        <f>VLOOKUP(G3811,[1]Macrodata_CCF!$A$3:$D$55,4,FALSE)</f>
        <v>#ERROR!</v>
      </c>
      <c r="E3811" s="79" t="str">
        <f>VLOOKUP(G3811,[1]Macrodata_CCF!$A$3:$B$55,2,FALSE)</f>
        <v>#ERROR!</v>
      </c>
      <c r="F3811" s="78">
        <v>0.0</v>
      </c>
      <c r="G3811" s="80">
        <v>2.0</v>
      </c>
      <c r="H3811" s="81">
        <v>28405.0</v>
      </c>
      <c r="I3811" s="81">
        <v>180000.0</v>
      </c>
      <c r="J3811" s="81">
        <v>87525.0</v>
      </c>
      <c r="K3811" s="81">
        <v>180000.0</v>
      </c>
      <c r="L3811" s="82">
        <v>0.3899864771265543</v>
      </c>
      <c r="N3811" s="83">
        <f t="shared" si="1"/>
        <v>0.3899864771</v>
      </c>
      <c r="O3811" s="83">
        <f t="shared" si="2"/>
        <v>0.3899864771</v>
      </c>
      <c r="Q3811" s="83">
        <f t="shared" si="3"/>
        <v>0.8421944444</v>
      </c>
      <c r="R3811" s="83">
        <f t="shared" si="4"/>
        <v>0.3899864771</v>
      </c>
      <c r="S3811" s="83" t="b">
        <f t="shared" si="5"/>
        <v>0</v>
      </c>
      <c r="T3811" s="72"/>
      <c r="U3811" s="72"/>
      <c r="V3811" s="72"/>
      <c r="W3811" s="72"/>
      <c r="X3811" s="72"/>
      <c r="Y3811" s="72"/>
      <c r="Z3811" s="72"/>
      <c r="AA3811" s="72"/>
      <c r="AB3811" s="72"/>
      <c r="AC3811" s="72"/>
      <c r="AD3811" s="72"/>
      <c r="AE3811" s="72"/>
      <c r="AF3811" s="72"/>
      <c r="AG3811" s="72"/>
      <c r="AH3811" s="72"/>
      <c r="AI3811" s="72"/>
      <c r="AJ3811" s="72"/>
      <c r="AK3811" s="72"/>
    </row>
    <row r="3812" ht="14.25" customHeight="1">
      <c r="A3812" s="78">
        <v>3809.0</v>
      </c>
      <c r="C3812" s="78" t="str">
        <f>VLOOKUP(G3812,[1]Macrodata_CCF!$A$3:$D$55,4,FALSE)</f>
        <v>#ERROR!</v>
      </c>
      <c r="E3812" s="79" t="str">
        <f>VLOOKUP(G3812,[1]Macrodata_CCF!$A$3:$B$55,2,FALSE)</f>
        <v>#ERROR!</v>
      </c>
      <c r="F3812" s="78">
        <v>0.0</v>
      </c>
      <c r="G3812" s="80">
        <v>8.0</v>
      </c>
      <c r="H3812" s="81">
        <v>127140.0</v>
      </c>
      <c r="I3812" s="81">
        <v>140000.0</v>
      </c>
      <c r="J3812" s="81">
        <v>132025.0</v>
      </c>
      <c r="K3812" s="81">
        <v>280000.0</v>
      </c>
      <c r="L3812" s="82">
        <v>0.3798600311041991</v>
      </c>
      <c r="N3812" s="83">
        <f t="shared" si="1"/>
        <v>0.3798600311</v>
      </c>
      <c r="O3812" s="83">
        <f t="shared" si="2"/>
        <v>0.3798600311</v>
      </c>
      <c r="Q3812" s="83">
        <f t="shared" si="3"/>
        <v>0.09185714286</v>
      </c>
      <c r="R3812" s="83">
        <f t="shared" si="4"/>
        <v>0.03489285714</v>
      </c>
      <c r="S3812" s="83" t="b">
        <f t="shared" si="5"/>
        <v>0</v>
      </c>
      <c r="T3812" s="72"/>
      <c r="U3812" s="72"/>
      <c r="V3812" s="72"/>
      <c r="W3812" s="72"/>
      <c r="X3812" s="72"/>
      <c r="Y3812" s="72"/>
      <c r="Z3812" s="72"/>
      <c r="AA3812" s="72"/>
      <c r="AB3812" s="72"/>
      <c r="AC3812" s="72"/>
      <c r="AD3812" s="72"/>
      <c r="AE3812" s="72"/>
      <c r="AF3812" s="72"/>
      <c r="AG3812" s="72"/>
      <c r="AH3812" s="72"/>
      <c r="AI3812" s="72"/>
      <c r="AJ3812" s="72"/>
      <c r="AK3812" s="72"/>
    </row>
    <row r="3813" ht="14.25" customHeight="1">
      <c r="A3813" s="78">
        <v>3810.0</v>
      </c>
      <c r="C3813" s="78" t="str">
        <f>VLOOKUP(G3813,[1]Macrodata_CCF!$A$3:$D$55,4,FALSE)</f>
        <v>#ERROR!</v>
      </c>
      <c r="E3813" s="79" t="str">
        <f>VLOOKUP(G3813,[1]Macrodata_CCF!$A$3:$B$55,2,FALSE)</f>
        <v>#ERROR!</v>
      </c>
      <c r="F3813" s="78">
        <v>0.0</v>
      </c>
      <c r="G3813" s="80">
        <v>11.0</v>
      </c>
      <c r="H3813" s="81">
        <v>142650.0</v>
      </c>
      <c r="I3813" s="81">
        <v>970000.0</v>
      </c>
      <c r="J3813" s="81">
        <v>0.0</v>
      </c>
      <c r="K3813" s="81">
        <v>1552000.0</v>
      </c>
      <c r="L3813" s="82">
        <v>-0.1724179609596906</v>
      </c>
      <c r="N3813" s="83">
        <f t="shared" si="1"/>
        <v>-0.172417961</v>
      </c>
      <c r="O3813" s="83">
        <f t="shared" si="2"/>
        <v>0</v>
      </c>
      <c r="Q3813" s="83">
        <f t="shared" si="3"/>
        <v>0.8529381443</v>
      </c>
      <c r="R3813" s="83">
        <f t="shared" si="4"/>
        <v>-0.172417961</v>
      </c>
      <c r="S3813" s="83" t="b">
        <f t="shared" si="5"/>
        <v>0</v>
      </c>
      <c r="T3813" s="72"/>
      <c r="U3813" s="72"/>
      <c r="V3813" s="72"/>
      <c r="W3813" s="72"/>
      <c r="X3813" s="72"/>
      <c r="Y3813" s="72"/>
      <c r="Z3813" s="72"/>
      <c r="AA3813" s="72"/>
      <c r="AB3813" s="72"/>
      <c r="AC3813" s="72"/>
      <c r="AD3813" s="72"/>
      <c r="AE3813" s="72"/>
      <c r="AF3813" s="72"/>
      <c r="AG3813" s="72"/>
      <c r="AH3813" s="72"/>
      <c r="AI3813" s="72"/>
      <c r="AJ3813" s="72"/>
      <c r="AK3813" s="72"/>
    </row>
    <row r="3814" ht="14.25" customHeight="1">
      <c r="A3814" s="78">
        <v>3811.0</v>
      </c>
      <c r="C3814" s="78" t="str">
        <f>VLOOKUP(G3814,[1]Macrodata_CCF!$A$3:$D$55,4,FALSE)</f>
        <v>#ERROR!</v>
      </c>
      <c r="E3814" s="79" t="str">
        <f>VLOOKUP(G3814,[1]Macrodata_CCF!$A$3:$B$55,2,FALSE)</f>
        <v>#ERROR!</v>
      </c>
      <c r="F3814" s="78">
        <v>0.0</v>
      </c>
      <c r="G3814" s="80">
        <v>7.0</v>
      </c>
      <c r="H3814" s="81">
        <v>8900.0</v>
      </c>
      <c r="I3814" s="81">
        <v>20000.0</v>
      </c>
      <c r="J3814" s="81">
        <v>11785.0</v>
      </c>
      <c r="K3814" s="81">
        <v>20000.0</v>
      </c>
      <c r="L3814" s="82">
        <v>0.2599099099099099</v>
      </c>
      <c r="N3814" s="83">
        <f t="shared" si="1"/>
        <v>0.2599099099</v>
      </c>
      <c r="O3814" s="83">
        <f t="shared" si="2"/>
        <v>0.2599099099</v>
      </c>
      <c r="Q3814" s="83">
        <f t="shared" si="3"/>
        <v>0.555</v>
      </c>
      <c r="R3814" s="83">
        <f t="shared" si="4"/>
        <v>0.2599099099</v>
      </c>
      <c r="S3814" s="83" t="b">
        <f t="shared" si="5"/>
        <v>0</v>
      </c>
      <c r="T3814" s="72"/>
      <c r="U3814" s="72"/>
      <c r="V3814" s="72"/>
      <c r="W3814" s="72"/>
      <c r="X3814" s="72"/>
      <c r="Y3814" s="72"/>
      <c r="Z3814" s="72"/>
      <c r="AA3814" s="72"/>
      <c r="AB3814" s="72"/>
      <c r="AC3814" s="72"/>
      <c r="AD3814" s="72"/>
      <c r="AE3814" s="72"/>
      <c r="AF3814" s="72"/>
      <c r="AG3814" s="72"/>
      <c r="AH3814" s="72"/>
      <c r="AI3814" s="72"/>
      <c r="AJ3814" s="72"/>
      <c r="AK3814" s="72"/>
    </row>
    <row r="3815" ht="14.25" customHeight="1">
      <c r="A3815" s="78">
        <v>3812.0</v>
      </c>
      <c r="C3815" s="78" t="str">
        <f>VLOOKUP(G3815,[1]Macrodata_CCF!$A$3:$D$55,4,FALSE)</f>
        <v>#ERROR!</v>
      </c>
      <c r="E3815" s="79" t="str">
        <f>VLOOKUP(G3815,[1]Macrodata_CCF!$A$3:$B$55,2,FALSE)</f>
        <v>#ERROR!</v>
      </c>
      <c r="F3815" s="78">
        <v>0.0</v>
      </c>
      <c r="G3815" s="80">
        <v>21.0</v>
      </c>
      <c r="H3815" s="81">
        <v>167805.0</v>
      </c>
      <c r="I3815" s="81">
        <v>770000.0</v>
      </c>
      <c r="J3815" s="81">
        <v>288245.0</v>
      </c>
      <c r="K3815" s="81">
        <v>770000.0</v>
      </c>
      <c r="L3815" s="82">
        <v>0.2000016605916688</v>
      </c>
      <c r="N3815" s="83">
        <f t="shared" si="1"/>
        <v>0.2000016606</v>
      </c>
      <c r="O3815" s="83">
        <f t="shared" si="2"/>
        <v>0.2000016606</v>
      </c>
      <c r="Q3815" s="83">
        <f t="shared" si="3"/>
        <v>0.7820714286</v>
      </c>
      <c r="R3815" s="83">
        <f t="shared" si="4"/>
        <v>0.2000016606</v>
      </c>
      <c r="S3815" s="83" t="b">
        <f t="shared" si="5"/>
        <v>0</v>
      </c>
      <c r="T3815" s="72"/>
      <c r="U3815" s="72"/>
      <c r="V3815" s="72"/>
      <c r="W3815" s="72"/>
      <c r="X3815" s="72"/>
      <c r="Y3815" s="72"/>
      <c r="Z3815" s="72"/>
      <c r="AA3815" s="72"/>
      <c r="AB3815" s="72"/>
      <c r="AC3815" s="72"/>
      <c r="AD3815" s="72"/>
      <c r="AE3815" s="72"/>
      <c r="AF3815" s="72"/>
      <c r="AG3815" s="72"/>
      <c r="AH3815" s="72"/>
      <c r="AI3815" s="72"/>
      <c r="AJ3815" s="72"/>
      <c r="AK3815" s="72"/>
    </row>
    <row r="3816" ht="14.25" customHeight="1">
      <c r="A3816" s="78">
        <v>3813.0</v>
      </c>
      <c r="C3816" s="78" t="str">
        <f>VLOOKUP(G3816,[1]Macrodata_CCF!$A$3:$D$55,4,FALSE)</f>
        <v>#ERROR!</v>
      </c>
      <c r="E3816" s="79" t="str">
        <f>VLOOKUP(G3816,[1]Macrodata_CCF!$A$3:$B$55,2,FALSE)</f>
        <v>#ERROR!</v>
      </c>
      <c r="F3816" s="78">
        <v>0.0</v>
      </c>
      <c r="G3816" s="80">
        <v>35.0</v>
      </c>
      <c r="H3816" s="81">
        <v>0.0</v>
      </c>
      <c r="I3816" s="81">
        <v>270000.0</v>
      </c>
      <c r="J3816" s="81">
        <v>24300.0</v>
      </c>
      <c r="K3816" s="81">
        <v>270000.0</v>
      </c>
      <c r="L3816" s="82">
        <v>0.09</v>
      </c>
      <c r="N3816" s="83">
        <f t="shared" si="1"/>
        <v>0.09</v>
      </c>
      <c r="O3816" s="83">
        <f t="shared" si="2"/>
        <v>0.09</v>
      </c>
      <c r="Q3816" s="83">
        <f t="shared" si="3"/>
        <v>1</v>
      </c>
      <c r="R3816" s="83">
        <f t="shared" si="4"/>
        <v>0.09</v>
      </c>
      <c r="S3816" s="83" t="b">
        <f t="shared" si="5"/>
        <v>0</v>
      </c>
      <c r="T3816" s="72"/>
      <c r="U3816" s="72"/>
      <c r="V3816" s="72"/>
      <c r="W3816" s="72"/>
      <c r="X3816" s="72"/>
      <c r="Y3816" s="72"/>
      <c r="Z3816" s="72"/>
      <c r="AA3816" s="72"/>
      <c r="AB3816" s="72"/>
      <c r="AC3816" s="72"/>
      <c r="AD3816" s="72"/>
      <c r="AE3816" s="72"/>
      <c r="AF3816" s="72"/>
      <c r="AG3816" s="72"/>
      <c r="AH3816" s="72"/>
      <c r="AI3816" s="72"/>
      <c r="AJ3816" s="72"/>
      <c r="AK3816" s="72"/>
    </row>
    <row r="3817" ht="14.25" customHeight="1">
      <c r="A3817" s="78">
        <v>3814.0</v>
      </c>
      <c r="C3817" s="78" t="str">
        <f>VLOOKUP(G3817,[1]Macrodata_CCF!$A$3:$D$55,4,FALSE)</f>
        <v>#ERROR!</v>
      </c>
      <c r="E3817" s="79" t="str">
        <f>VLOOKUP(G3817,[1]Macrodata_CCF!$A$3:$B$55,2,FALSE)</f>
        <v>#ERROR!</v>
      </c>
      <c r="F3817" s="78">
        <v>1.0</v>
      </c>
      <c r="G3817" s="80">
        <v>30.0</v>
      </c>
      <c r="H3817" s="81">
        <v>106280.0</v>
      </c>
      <c r="I3817" s="81">
        <v>110000.0</v>
      </c>
      <c r="J3817" s="81">
        <v>107915.0</v>
      </c>
      <c r="K3817" s="81">
        <v>110000.0</v>
      </c>
      <c r="L3817" s="82">
        <v>0.4395161290322581</v>
      </c>
      <c r="N3817" s="83">
        <f t="shared" si="1"/>
        <v>0.439516129</v>
      </c>
      <c r="O3817" s="83">
        <f t="shared" si="2"/>
        <v>0.439516129</v>
      </c>
      <c r="Q3817" s="83">
        <f t="shared" si="3"/>
        <v>0.03381818182</v>
      </c>
      <c r="R3817" s="83">
        <f t="shared" si="4"/>
        <v>0.01486363636</v>
      </c>
      <c r="S3817" s="83" t="b">
        <f t="shared" si="5"/>
        <v>0</v>
      </c>
      <c r="T3817" s="72"/>
      <c r="U3817" s="72"/>
      <c r="V3817" s="72"/>
      <c r="W3817" s="72"/>
      <c r="X3817" s="72"/>
      <c r="Y3817" s="72"/>
      <c r="Z3817" s="72"/>
      <c r="AA3817" s="72"/>
      <c r="AB3817" s="72"/>
      <c r="AC3817" s="72"/>
      <c r="AD3817" s="72"/>
      <c r="AE3817" s="72"/>
      <c r="AF3817" s="72"/>
      <c r="AG3817" s="72"/>
      <c r="AH3817" s="72"/>
      <c r="AI3817" s="72"/>
      <c r="AJ3817" s="72"/>
      <c r="AK3817" s="72"/>
    </row>
    <row r="3818" ht="14.25" customHeight="1">
      <c r="A3818" s="78">
        <v>3815.0</v>
      </c>
      <c r="C3818" s="78" t="str">
        <f>VLOOKUP(G3818,[1]Macrodata_CCF!$A$3:$D$55,4,FALSE)</f>
        <v>#ERROR!</v>
      </c>
      <c r="E3818" s="79" t="str">
        <f>VLOOKUP(G3818,[1]Macrodata_CCF!$A$3:$B$55,2,FALSE)</f>
        <v>#ERROR!</v>
      </c>
      <c r="F3818" s="78">
        <v>0.0</v>
      </c>
      <c r="G3818" s="80">
        <v>26.0</v>
      </c>
      <c r="H3818" s="81">
        <v>614675.0</v>
      </c>
      <c r="I3818" s="81">
        <v>930000.0</v>
      </c>
      <c r="J3818" s="81">
        <v>668280.0</v>
      </c>
      <c r="K3818" s="81">
        <v>930000.0</v>
      </c>
      <c r="L3818" s="82">
        <v>0.1699992071672084</v>
      </c>
      <c r="N3818" s="83">
        <f t="shared" si="1"/>
        <v>0.1699992072</v>
      </c>
      <c r="O3818" s="83">
        <f t="shared" si="2"/>
        <v>0.1699992072</v>
      </c>
      <c r="Q3818" s="83">
        <f t="shared" si="3"/>
        <v>0.3390591398</v>
      </c>
      <c r="R3818" s="83">
        <f t="shared" si="4"/>
        <v>0.1699992072</v>
      </c>
      <c r="S3818" s="83" t="b">
        <f t="shared" si="5"/>
        <v>0</v>
      </c>
      <c r="T3818" s="72"/>
      <c r="U3818" s="72"/>
      <c r="V3818" s="72"/>
      <c r="W3818" s="72"/>
      <c r="X3818" s="72"/>
      <c r="Y3818" s="72"/>
      <c r="Z3818" s="72"/>
      <c r="AA3818" s="72"/>
      <c r="AB3818" s="72"/>
      <c r="AC3818" s="72"/>
      <c r="AD3818" s="72"/>
      <c r="AE3818" s="72"/>
      <c r="AF3818" s="72"/>
      <c r="AG3818" s="72"/>
      <c r="AH3818" s="72"/>
      <c r="AI3818" s="72"/>
      <c r="AJ3818" s="72"/>
      <c r="AK3818" s="72"/>
    </row>
    <row r="3819" ht="14.25" customHeight="1">
      <c r="A3819" s="78">
        <v>3816.0</v>
      </c>
      <c r="C3819" s="78" t="str">
        <f>VLOOKUP(G3819,[1]Macrodata_CCF!$A$3:$D$55,4,FALSE)</f>
        <v>#ERROR!</v>
      </c>
      <c r="E3819" s="79" t="str">
        <f>VLOOKUP(G3819,[1]Macrodata_CCF!$A$3:$B$55,2,FALSE)</f>
        <v>#ERROR!</v>
      </c>
      <c r="F3819" s="78">
        <v>0.0</v>
      </c>
      <c r="G3819" s="80">
        <v>11.0</v>
      </c>
      <c r="H3819" s="81">
        <v>0.0</v>
      </c>
      <c r="I3819" s="81">
        <v>80000.0</v>
      </c>
      <c r="J3819" s="81">
        <v>16000.0</v>
      </c>
      <c r="K3819" s="81">
        <v>80000.0</v>
      </c>
      <c r="L3819" s="82">
        <v>0.2</v>
      </c>
      <c r="N3819" s="83">
        <f t="shared" si="1"/>
        <v>0.2</v>
      </c>
      <c r="O3819" s="83">
        <f t="shared" si="2"/>
        <v>0.2</v>
      </c>
      <c r="Q3819" s="83">
        <f t="shared" si="3"/>
        <v>1</v>
      </c>
      <c r="R3819" s="83">
        <f t="shared" si="4"/>
        <v>0.2</v>
      </c>
      <c r="S3819" s="83" t="b">
        <f t="shared" si="5"/>
        <v>0</v>
      </c>
      <c r="T3819" s="72"/>
      <c r="U3819" s="72"/>
      <c r="V3819" s="72"/>
      <c r="W3819" s="72"/>
      <c r="X3819" s="72"/>
      <c r="Y3819" s="72"/>
      <c r="Z3819" s="72"/>
      <c r="AA3819" s="72"/>
      <c r="AB3819" s="72"/>
      <c r="AC3819" s="72"/>
      <c r="AD3819" s="72"/>
      <c r="AE3819" s="72"/>
      <c r="AF3819" s="72"/>
      <c r="AG3819" s="72"/>
      <c r="AH3819" s="72"/>
      <c r="AI3819" s="72"/>
      <c r="AJ3819" s="72"/>
      <c r="AK3819" s="72"/>
    </row>
    <row r="3820" ht="14.25" customHeight="1">
      <c r="A3820" s="78">
        <v>3817.0</v>
      </c>
      <c r="C3820" s="78" t="str">
        <f>VLOOKUP(G3820,[1]Macrodata_CCF!$A$3:$D$55,4,FALSE)</f>
        <v>#ERROR!</v>
      </c>
      <c r="E3820" s="79" t="str">
        <f>VLOOKUP(G3820,[1]Macrodata_CCF!$A$3:$B$55,2,FALSE)</f>
        <v>#ERROR!</v>
      </c>
      <c r="F3820" s="78">
        <v>0.0</v>
      </c>
      <c r="G3820" s="80">
        <v>48.0</v>
      </c>
      <c r="H3820" s="81">
        <v>141865.0</v>
      </c>
      <c r="I3820" s="81">
        <v>920000.0</v>
      </c>
      <c r="J3820" s="81">
        <v>274150.0</v>
      </c>
      <c r="K3820" s="81">
        <v>920000.0</v>
      </c>
      <c r="L3820" s="82">
        <v>0.1700026345042955</v>
      </c>
      <c r="N3820" s="83">
        <f t="shared" si="1"/>
        <v>0.1700026345</v>
      </c>
      <c r="O3820" s="83">
        <f t="shared" si="2"/>
        <v>0.1700026345</v>
      </c>
      <c r="Q3820" s="83">
        <f t="shared" si="3"/>
        <v>0.845798913</v>
      </c>
      <c r="R3820" s="83">
        <f t="shared" si="4"/>
        <v>0.1700026345</v>
      </c>
      <c r="S3820" s="83" t="b">
        <f t="shared" si="5"/>
        <v>0</v>
      </c>
      <c r="T3820" s="72"/>
      <c r="U3820" s="72"/>
      <c r="V3820" s="72"/>
      <c r="W3820" s="72"/>
      <c r="X3820" s="72"/>
      <c r="Y3820" s="72"/>
      <c r="Z3820" s="72"/>
      <c r="AA3820" s="72"/>
      <c r="AB3820" s="72"/>
      <c r="AC3820" s="72"/>
      <c r="AD3820" s="72"/>
      <c r="AE3820" s="72"/>
      <c r="AF3820" s="72"/>
      <c r="AG3820" s="72"/>
      <c r="AH3820" s="72"/>
      <c r="AI3820" s="72"/>
      <c r="AJ3820" s="72"/>
      <c r="AK3820" s="72"/>
    </row>
    <row r="3821" ht="14.25" customHeight="1">
      <c r="A3821" s="78">
        <v>3818.0</v>
      </c>
      <c r="C3821" s="78" t="str">
        <f>VLOOKUP(G3821,[1]Macrodata_CCF!$A$3:$D$55,4,FALSE)</f>
        <v>#ERROR!</v>
      </c>
      <c r="E3821" s="79" t="str">
        <f>VLOOKUP(G3821,[1]Macrodata_CCF!$A$3:$B$55,2,FALSE)</f>
        <v>#ERROR!</v>
      </c>
      <c r="F3821" s="78">
        <v>0.0</v>
      </c>
      <c r="G3821" s="80">
        <v>2.0</v>
      </c>
      <c r="H3821" s="81">
        <v>97165.0</v>
      </c>
      <c r="I3821" s="81">
        <v>690000.0</v>
      </c>
      <c r="J3821" s="81">
        <v>245375.0</v>
      </c>
      <c r="K3821" s="81">
        <v>690000.0</v>
      </c>
      <c r="L3821" s="82">
        <v>0.2500021085124866</v>
      </c>
      <c r="N3821" s="83">
        <f t="shared" si="1"/>
        <v>0.2500021085</v>
      </c>
      <c r="O3821" s="83">
        <f t="shared" si="2"/>
        <v>0.2500021085</v>
      </c>
      <c r="Q3821" s="83">
        <f t="shared" si="3"/>
        <v>0.8591811594</v>
      </c>
      <c r="R3821" s="83">
        <f t="shared" si="4"/>
        <v>0.2500021085</v>
      </c>
      <c r="S3821" s="83" t="b">
        <f t="shared" si="5"/>
        <v>0</v>
      </c>
      <c r="T3821" s="72"/>
      <c r="U3821" s="72"/>
      <c r="V3821" s="72"/>
      <c r="W3821" s="72"/>
      <c r="X3821" s="72"/>
      <c r="Y3821" s="72"/>
      <c r="Z3821" s="72"/>
      <c r="AA3821" s="72"/>
      <c r="AB3821" s="72"/>
      <c r="AC3821" s="72"/>
      <c r="AD3821" s="72"/>
      <c r="AE3821" s="72"/>
      <c r="AF3821" s="72"/>
      <c r="AG3821" s="72"/>
      <c r="AH3821" s="72"/>
      <c r="AI3821" s="72"/>
      <c r="AJ3821" s="72"/>
      <c r="AK3821" s="72"/>
    </row>
    <row r="3822" ht="14.25" customHeight="1">
      <c r="A3822" s="78">
        <v>3819.0</v>
      </c>
      <c r="C3822" s="78" t="str">
        <f>VLOOKUP(G3822,[1]Macrodata_CCF!$A$3:$D$55,4,FALSE)</f>
        <v>#ERROR!</v>
      </c>
      <c r="E3822" s="79" t="str">
        <f>VLOOKUP(G3822,[1]Macrodata_CCF!$A$3:$B$55,2,FALSE)</f>
        <v>#ERROR!</v>
      </c>
      <c r="F3822" s="78">
        <v>0.0</v>
      </c>
      <c r="G3822" s="80">
        <v>6.0</v>
      </c>
      <c r="H3822" s="81">
        <v>51790.0</v>
      </c>
      <c r="I3822" s="81">
        <v>230000.0</v>
      </c>
      <c r="J3822" s="81">
        <v>119510.0</v>
      </c>
      <c r="K3822" s="81">
        <v>230000.0</v>
      </c>
      <c r="L3822" s="82">
        <v>0.3800011222714775</v>
      </c>
      <c r="N3822" s="83">
        <f t="shared" si="1"/>
        <v>0.3800011223</v>
      </c>
      <c r="O3822" s="83">
        <f t="shared" si="2"/>
        <v>0.3800011223</v>
      </c>
      <c r="Q3822" s="83">
        <f t="shared" si="3"/>
        <v>0.774826087</v>
      </c>
      <c r="R3822" s="83">
        <f t="shared" si="4"/>
        <v>0.3800011223</v>
      </c>
      <c r="S3822" s="83" t="b">
        <f t="shared" si="5"/>
        <v>0</v>
      </c>
      <c r="T3822" s="72"/>
      <c r="U3822" s="72"/>
      <c r="V3822" s="72"/>
      <c r="W3822" s="72"/>
      <c r="X3822" s="72"/>
      <c r="Y3822" s="72"/>
      <c r="Z3822" s="72"/>
      <c r="AA3822" s="72"/>
      <c r="AB3822" s="72"/>
      <c r="AC3822" s="72"/>
      <c r="AD3822" s="72"/>
      <c r="AE3822" s="72"/>
      <c r="AF3822" s="72"/>
      <c r="AG3822" s="72"/>
      <c r="AH3822" s="72"/>
      <c r="AI3822" s="72"/>
      <c r="AJ3822" s="72"/>
      <c r="AK3822" s="72"/>
    </row>
    <row r="3823" ht="14.25" customHeight="1">
      <c r="A3823" s="78">
        <v>3820.0</v>
      </c>
      <c r="C3823" s="78" t="str">
        <f>VLOOKUP(G3823,[1]Macrodata_CCF!$A$3:$D$55,4,FALSE)</f>
        <v>#ERROR!</v>
      </c>
      <c r="E3823" s="79" t="str">
        <f>VLOOKUP(G3823,[1]Macrodata_CCF!$A$3:$B$55,2,FALSE)</f>
        <v>#ERROR!</v>
      </c>
      <c r="F3823" s="78">
        <v>0.0</v>
      </c>
      <c r="G3823" s="80">
        <v>37.0</v>
      </c>
      <c r="H3823" s="81">
        <v>116495.0</v>
      </c>
      <c r="I3823" s="81">
        <v>270000.0</v>
      </c>
      <c r="J3823" s="81">
        <v>124170.0</v>
      </c>
      <c r="K3823" s="81">
        <v>270000.0</v>
      </c>
      <c r="L3823" s="82">
        <v>0.04999837138855412</v>
      </c>
      <c r="N3823" s="83">
        <f t="shared" si="1"/>
        <v>0.04999837139</v>
      </c>
      <c r="O3823" s="83">
        <f t="shared" si="2"/>
        <v>0.04999837139</v>
      </c>
      <c r="Q3823" s="83">
        <f t="shared" si="3"/>
        <v>0.568537037</v>
      </c>
      <c r="R3823" s="83">
        <f t="shared" si="4"/>
        <v>0.04999837139</v>
      </c>
      <c r="S3823" s="83" t="b">
        <f t="shared" si="5"/>
        <v>0</v>
      </c>
      <c r="T3823" s="72"/>
      <c r="U3823" s="72"/>
      <c r="V3823" s="72"/>
      <c r="W3823" s="72"/>
      <c r="X3823" s="72"/>
      <c r="Y3823" s="72"/>
      <c r="Z3823" s="72"/>
      <c r="AA3823" s="72"/>
      <c r="AB3823" s="72"/>
      <c r="AC3823" s="72"/>
      <c r="AD3823" s="72"/>
      <c r="AE3823" s="72"/>
      <c r="AF3823" s="72"/>
      <c r="AG3823" s="72"/>
      <c r="AH3823" s="72"/>
      <c r="AI3823" s="72"/>
      <c r="AJ3823" s="72"/>
      <c r="AK3823" s="72"/>
    </row>
    <row r="3824" ht="14.25" customHeight="1">
      <c r="A3824" s="78">
        <v>3821.0</v>
      </c>
      <c r="C3824" s="78" t="str">
        <f>VLOOKUP(G3824,[1]Macrodata_CCF!$A$3:$D$55,4,FALSE)</f>
        <v>#ERROR!</v>
      </c>
      <c r="E3824" s="79" t="str">
        <f>VLOOKUP(G3824,[1]Macrodata_CCF!$A$3:$B$55,2,FALSE)</f>
        <v>#ERROR!</v>
      </c>
      <c r="F3824" s="78">
        <v>0.0</v>
      </c>
      <c r="G3824" s="80">
        <v>30.0</v>
      </c>
      <c r="H3824" s="81">
        <v>165355.0</v>
      </c>
      <c r="I3824" s="81">
        <v>370000.0</v>
      </c>
      <c r="J3824" s="81">
        <v>202190.0</v>
      </c>
      <c r="K3824" s="81">
        <v>555000.0</v>
      </c>
      <c r="L3824" s="82">
        <v>0.1799946248381343</v>
      </c>
      <c r="N3824" s="83">
        <f t="shared" si="1"/>
        <v>0.1799946248</v>
      </c>
      <c r="O3824" s="83">
        <f t="shared" si="2"/>
        <v>0.1799946248</v>
      </c>
      <c r="Q3824" s="83">
        <f t="shared" si="3"/>
        <v>0.5530945946</v>
      </c>
      <c r="R3824" s="83">
        <f t="shared" si="4"/>
        <v>0.1799946248</v>
      </c>
      <c r="S3824" s="83" t="b">
        <f t="shared" si="5"/>
        <v>0</v>
      </c>
      <c r="T3824" s="72"/>
      <c r="U3824" s="72"/>
      <c r="V3824" s="72"/>
      <c r="W3824" s="72"/>
      <c r="X3824" s="72"/>
      <c r="Y3824" s="72"/>
      <c r="Z3824" s="72"/>
      <c r="AA3824" s="72"/>
      <c r="AB3824" s="72"/>
      <c r="AC3824" s="72"/>
      <c r="AD3824" s="72"/>
      <c r="AE3824" s="72"/>
      <c r="AF3824" s="72"/>
      <c r="AG3824" s="72"/>
      <c r="AH3824" s="72"/>
      <c r="AI3824" s="72"/>
      <c r="AJ3824" s="72"/>
      <c r="AK3824" s="72"/>
    </row>
    <row r="3825" ht="14.25" customHeight="1">
      <c r="A3825" s="78">
        <v>3822.0</v>
      </c>
      <c r="C3825" s="78" t="str">
        <f>VLOOKUP(G3825,[1]Macrodata_CCF!$A$3:$D$55,4,FALSE)</f>
        <v>#ERROR!</v>
      </c>
      <c r="E3825" s="79" t="str">
        <f>VLOOKUP(G3825,[1]Macrodata_CCF!$A$3:$B$55,2,FALSE)</f>
        <v>#ERROR!</v>
      </c>
      <c r="F3825" s="78">
        <v>0.0</v>
      </c>
      <c r="G3825" s="80">
        <v>30.0</v>
      </c>
      <c r="H3825" s="81">
        <v>611855.0</v>
      </c>
      <c r="I3825" s="81">
        <v>980000.0</v>
      </c>
      <c r="J3825" s="81">
        <v>678120.0</v>
      </c>
      <c r="K3825" s="81">
        <v>980000.0</v>
      </c>
      <c r="L3825" s="82">
        <v>0.1799970120468837</v>
      </c>
      <c r="N3825" s="83">
        <f t="shared" si="1"/>
        <v>0.179997012</v>
      </c>
      <c r="O3825" s="83">
        <f t="shared" si="2"/>
        <v>0.179997012</v>
      </c>
      <c r="Q3825" s="83">
        <f t="shared" si="3"/>
        <v>0.3756581633</v>
      </c>
      <c r="R3825" s="83">
        <f t="shared" si="4"/>
        <v>0.179997012</v>
      </c>
      <c r="S3825" s="83" t="b">
        <f t="shared" si="5"/>
        <v>0</v>
      </c>
      <c r="T3825" s="72"/>
      <c r="U3825" s="72"/>
      <c r="V3825" s="72"/>
      <c r="W3825" s="72"/>
      <c r="X3825" s="72"/>
      <c r="Y3825" s="72"/>
      <c r="Z3825" s="72"/>
      <c r="AA3825" s="72"/>
      <c r="AB3825" s="72"/>
      <c r="AC3825" s="72"/>
      <c r="AD3825" s="72"/>
      <c r="AE3825" s="72"/>
      <c r="AF3825" s="72"/>
      <c r="AG3825" s="72"/>
      <c r="AH3825" s="72"/>
      <c r="AI3825" s="72"/>
      <c r="AJ3825" s="72"/>
      <c r="AK3825" s="72"/>
    </row>
    <row r="3826" ht="14.25" customHeight="1">
      <c r="A3826" s="78">
        <v>3823.0</v>
      </c>
      <c r="C3826" s="78" t="str">
        <f>VLOOKUP(G3826,[1]Macrodata_CCF!$A$3:$D$55,4,FALSE)</f>
        <v>#ERROR!</v>
      </c>
      <c r="E3826" s="79" t="str">
        <f>VLOOKUP(G3826,[1]Macrodata_CCF!$A$3:$B$55,2,FALSE)</f>
        <v>#ERROR!</v>
      </c>
      <c r="F3826" s="78">
        <v>0.0</v>
      </c>
      <c r="G3826" s="80">
        <v>15.0</v>
      </c>
      <c r="H3826" s="81">
        <v>636210.0</v>
      </c>
      <c r="I3826" s="81">
        <v>770000.0</v>
      </c>
      <c r="J3826" s="81">
        <v>658955.0</v>
      </c>
      <c r="K3826" s="81">
        <v>770000.0</v>
      </c>
      <c r="L3826" s="82">
        <v>0.1700052320801256</v>
      </c>
      <c r="N3826" s="83">
        <f t="shared" si="1"/>
        <v>0.1700052321</v>
      </c>
      <c r="O3826" s="83">
        <f t="shared" si="2"/>
        <v>0.1700052321</v>
      </c>
      <c r="Q3826" s="83">
        <f t="shared" si="3"/>
        <v>0.1737532468</v>
      </c>
      <c r="R3826" s="83">
        <f t="shared" si="4"/>
        <v>0.1700052321</v>
      </c>
      <c r="S3826" s="83" t="b">
        <f t="shared" si="5"/>
        <v>0</v>
      </c>
      <c r="T3826" s="72"/>
      <c r="U3826" s="72"/>
      <c r="V3826" s="72"/>
      <c r="W3826" s="72"/>
      <c r="X3826" s="72"/>
      <c r="Y3826" s="72"/>
      <c r="Z3826" s="72"/>
      <c r="AA3826" s="72"/>
      <c r="AB3826" s="72"/>
      <c r="AC3826" s="72"/>
      <c r="AD3826" s="72"/>
      <c r="AE3826" s="72"/>
      <c r="AF3826" s="72"/>
      <c r="AG3826" s="72"/>
      <c r="AH3826" s="72"/>
      <c r="AI3826" s="72"/>
      <c r="AJ3826" s="72"/>
      <c r="AK3826" s="72"/>
    </row>
    <row r="3827" ht="14.25" customHeight="1">
      <c r="A3827" s="78">
        <v>3824.0</v>
      </c>
      <c r="C3827" s="78" t="str">
        <f>VLOOKUP(G3827,[1]Macrodata_CCF!$A$3:$D$55,4,FALSE)</f>
        <v>#ERROR!</v>
      </c>
      <c r="E3827" s="79" t="str">
        <f>VLOOKUP(G3827,[1]Macrodata_CCF!$A$3:$B$55,2,FALSE)</f>
        <v>#ERROR!</v>
      </c>
      <c r="F3827" s="78">
        <v>1.0</v>
      </c>
      <c r="G3827" s="80">
        <v>39.0</v>
      </c>
      <c r="H3827" s="81">
        <v>89270.0</v>
      </c>
      <c r="I3827" s="81">
        <v>530000.0</v>
      </c>
      <c r="J3827" s="81">
        <v>540600.0</v>
      </c>
      <c r="K3827" s="81">
        <v>530000.0</v>
      </c>
      <c r="L3827" s="82">
        <v>1.024051006285027</v>
      </c>
      <c r="N3827" s="83">
        <f t="shared" si="1"/>
        <v>1.024051006</v>
      </c>
      <c r="O3827" s="83">
        <f t="shared" si="2"/>
        <v>1</v>
      </c>
      <c r="Q3827" s="83">
        <f t="shared" si="3"/>
        <v>0.8315660377</v>
      </c>
      <c r="R3827" s="83">
        <f t="shared" si="4"/>
        <v>1.024051006</v>
      </c>
      <c r="S3827" s="83" t="b">
        <f t="shared" si="5"/>
        <v>0</v>
      </c>
      <c r="T3827" s="72"/>
      <c r="U3827" s="72"/>
      <c r="V3827" s="72"/>
      <c r="W3827" s="72"/>
      <c r="X3827" s="72"/>
      <c r="Y3827" s="72"/>
      <c r="Z3827" s="72"/>
      <c r="AA3827" s="72"/>
      <c r="AB3827" s="72"/>
      <c r="AC3827" s="72"/>
      <c r="AD3827" s="72"/>
      <c r="AE3827" s="72"/>
      <c r="AF3827" s="72"/>
      <c r="AG3827" s="72"/>
      <c r="AH3827" s="72"/>
      <c r="AI3827" s="72"/>
      <c r="AJ3827" s="72"/>
      <c r="AK3827" s="72"/>
    </row>
    <row r="3828" ht="14.25" customHeight="1">
      <c r="A3828" s="78">
        <v>3825.0</v>
      </c>
      <c r="C3828" s="78" t="str">
        <f>VLOOKUP(G3828,[1]Macrodata_CCF!$A$3:$D$55,4,FALSE)</f>
        <v>#ERROR!</v>
      </c>
      <c r="E3828" s="79" t="str">
        <f>VLOOKUP(G3828,[1]Macrodata_CCF!$A$3:$B$55,2,FALSE)</f>
        <v>#ERROR!</v>
      </c>
      <c r="F3828" s="78">
        <v>0.0</v>
      </c>
      <c r="G3828" s="80">
        <v>24.0</v>
      </c>
      <c r="H3828" s="81">
        <v>130855.0</v>
      </c>
      <c r="I3828" s="81">
        <v>190000.0</v>
      </c>
      <c r="J3828" s="81">
        <v>193800.0</v>
      </c>
      <c r="K3828" s="81">
        <v>190000.0</v>
      </c>
      <c r="L3828" s="82">
        <v>1.064248879871502</v>
      </c>
      <c r="N3828" s="83">
        <f t="shared" si="1"/>
        <v>1.06424888</v>
      </c>
      <c r="O3828" s="83">
        <f t="shared" si="2"/>
        <v>1</v>
      </c>
      <c r="Q3828" s="83">
        <f t="shared" si="3"/>
        <v>0.3112894737</v>
      </c>
      <c r="R3828" s="83">
        <f t="shared" si="4"/>
        <v>1.06424888</v>
      </c>
      <c r="S3828" s="83" t="b">
        <f t="shared" si="5"/>
        <v>0</v>
      </c>
      <c r="T3828" s="72"/>
      <c r="U3828" s="72"/>
      <c r="V3828" s="72"/>
      <c r="W3828" s="72"/>
      <c r="X3828" s="72"/>
      <c r="Y3828" s="72"/>
      <c r="Z3828" s="72"/>
      <c r="AA3828" s="72"/>
      <c r="AB3828" s="72"/>
      <c r="AC3828" s="72"/>
      <c r="AD3828" s="72"/>
      <c r="AE3828" s="72"/>
      <c r="AF3828" s="72"/>
      <c r="AG3828" s="72"/>
      <c r="AH3828" s="72"/>
      <c r="AI3828" s="72"/>
      <c r="AJ3828" s="72"/>
      <c r="AK3828" s="72"/>
    </row>
    <row r="3829" ht="14.25" customHeight="1">
      <c r="A3829" s="78">
        <v>3826.0</v>
      </c>
      <c r="C3829" s="78" t="str">
        <f>VLOOKUP(G3829,[1]Macrodata_CCF!$A$3:$D$55,4,FALSE)</f>
        <v>#ERROR!</v>
      </c>
      <c r="E3829" s="79" t="str">
        <f>VLOOKUP(G3829,[1]Macrodata_CCF!$A$3:$B$55,2,FALSE)</f>
        <v>#ERROR!</v>
      </c>
      <c r="F3829" s="78">
        <v>0.0</v>
      </c>
      <c r="G3829" s="80">
        <v>35.0</v>
      </c>
      <c r="H3829" s="81">
        <v>238995.0</v>
      </c>
      <c r="I3829" s="81">
        <v>480000.0</v>
      </c>
      <c r="J3829" s="81">
        <v>253455.0</v>
      </c>
      <c r="K3829" s="81">
        <v>480000.0</v>
      </c>
      <c r="L3829" s="82">
        <v>0.05999875521254746</v>
      </c>
      <c r="N3829" s="83">
        <f t="shared" si="1"/>
        <v>0.05999875521</v>
      </c>
      <c r="O3829" s="83">
        <f t="shared" si="2"/>
        <v>0.05999875521</v>
      </c>
      <c r="Q3829" s="83">
        <f t="shared" si="3"/>
        <v>0.50209375</v>
      </c>
      <c r="R3829" s="83">
        <f t="shared" si="4"/>
        <v>0.05999875521</v>
      </c>
      <c r="S3829" s="83" t="b">
        <f t="shared" si="5"/>
        <v>0</v>
      </c>
      <c r="T3829" s="72"/>
      <c r="U3829" s="72"/>
      <c r="V3829" s="72"/>
      <c r="W3829" s="72"/>
      <c r="X3829" s="72"/>
      <c r="Y3829" s="72"/>
      <c r="Z3829" s="72"/>
      <c r="AA3829" s="72"/>
      <c r="AB3829" s="72"/>
      <c r="AC3829" s="72"/>
      <c r="AD3829" s="72"/>
      <c r="AE3829" s="72"/>
      <c r="AF3829" s="72"/>
      <c r="AG3829" s="72"/>
      <c r="AH3829" s="72"/>
      <c r="AI3829" s="72"/>
      <c r="AJ3829" s="72"/>
      <c r="AK3829" s="72"/>
    </row>
    <row r="3830" ht="14.25" customHeight="1">
      <c r="A3830" s="78">
        <v>3827.0</v>
      </c>
      <c r="C3830" s="78" t="str">
        <f>VLOOKUP(G3830,[1]Macrodata_CCF!$A$3:$D$55,4,FALSE)</f>
        <v>#ERROR!</v>
      </c>
      <c r="E3830" s="79" t="str">
        <f>VLOOKUP(G3830,[1]Macrodata_CCF!$A$3:$B$55,2,FALSE)</f>
        <v>#ERROR!</v>
      </c>
      <c r="F3830" s="78">
        <v>0.0</v>
      </c>
      <c r="G3830" s="80">
        <v>48.0</v>
      </c>
      <c r="H3830" s="81">
        <v>93290.0</v>
      </c>
      <c r="I3830" s="81">
        <v>970000.0</v>
      </c>
      <c r="J3830" s="81">
        <v>251100.0</v>
      </c>
      <c r="K3830" s="81">
        <v>970000.0</v>
      </c>
      <c r="L3830" s="82">
        <v>0.1800025093816655</v>
      </c>
      <c r="N3830" s="83">
        <f t="shared" si="1"/>
        <v>0.1800025094</v>
      </c>
      <c r="O3830" s="83">
        <f t="shared" si="2"/>
        <v>0.1800025094</v>
      </c>
      <c r="Q3830" s="83">
        <f t="shared" si="3"/>
        <v>0.9038247423</v>
      </c>
      <c r="R3830" s="83">
        <f t="shared" si="4"/>
        <v>0.1800025094</v>
      </c>
      <c r="S3830" s="83" t="b">
        <f t="shared" si="5"/>
        <v>0</v>
      </c>
      <c r="T3830" s="72"/>
      <c r="U3830" s="72"/>
      <c r="V3830" s="72"/>
      <c r="W3830" s="72"/>
      <c r="X3830" s="72"/>
      <c r="Y3830" s="72"/>
      <c r="Z3830" s="72"/>
      <c r="AA3830" s="72"/>
      <c r="AB3830" s="72"/>
      <c r="AC3830" s="72"/>
      <c r="AD3830" s="72"/>
      <c r="AE3830" s="72"/>
      <c r="AF3830" s="72"/>
      <c r="AG3830" s="72"/>
      <c r="AH3830" s="72"/>
      <c r="AI3830" s="72"/>
      <c r="AJ3830" s="72"/>
      <c r="AK3830" s="72"/>
    </row>
    <row r="3831" ht="14.25" customHeight="1">
      <c r="A3831" s="78">
        <v>3828.0</v>
      </c>
      <c r="C3831" s="78" t="str">
        <f>VLOOKUP(G3831,[1]Macrodata_CCF!$A$3:$D$55,4,FALSE)</f>
        <v>#ERROR!</v>
      </c>
      <c r="E3831" s="79" t="str">
        <f>VLOOKUP(G3831,[1]Macrodata_CCF!$A$3:$B$55,2,FALSE)</f>
        <v>#ERROR!</v>
      </c>
      <c r="F3831" s="78">
        <v>0.0</v>
      </c>
      <c r="G3831" s="80">
        <v>15.0</v>
      </c>
      <c r="H3831" s="81">
        <v>71150.0</v>
      </c>
      <c r="I3831" s="81">
        <v>90000.0</v>
      </c>
      <c r="J3831" s="81">
        <v>74355.0</v>
      </c>
      <c r="K3831" s="81">
        <v>90000.0</v>
      </c>
      <c r="L3831" s="82">
        <v>0.170026525198939</v>
      </c>
      <c r="N3831" s="83">
        <f t="shared" si="1"/>
        <v>0.1700265252</v>
      </c>
      <c r="O3831" s="83">
        <f t="shared" si="2"/>
        <v>0.1700265252</v>
      </c>
      <c r="Q3831" s="83">
        <f t="shared" si="3"/>
        <v>0.2094444444</v>
      </c>
      <c r="R3831" s="83">
        <f t="shared" si="4"/>
        <v>0.1700265252</v>
      </c>
      <c r="S3831" s="83" t="b">
        <f t="shared" si="5"/>
        <v>0</v>
      </c>
      <c r="T3831" s="72"/>
      <c r="U3831" s="72"/>
      <c r="V3831" s="72"/>
      <c r="W3831" s="72"/>
      <c r="X3831" s="72"/>
      <c r="Y3831" s="72"/>
      <c r="Z3831" s="72"/>
      <c r="AA3831" s="72"/>
      <c r="AB3831" s="72"/>
      <c r="AC3831" s="72"/>
      <c r="AD3831" s="72"/>
      <c r="AE3831" s="72"/>
      <c r="AF3831" s="72"/>
      <c r="AG3831" s="72"/>
      <c r="AH3831" s="72"/>
      <c r="AI3831" s="72"/>
      <c r="AJ3831" s="72"/>
      <c r="AK3831" s="72"/>
    </row>
    <row r="3832" ht="14.25" customHeight="1">
      <c r="A3832" s="78">
        <v>3829.0</v>
      </c>
      <c r="C3832" s="78" t="str">
        <f>VLOOKUP(G3832,[1]Macrodata_CCF!$A$3:$D$55,4,FALSE)</f>
        <v>#ERROR!</v>
      </c>
      <c r="E3832" s="79" t="str">
        <f>VLOOKUP(G3832,[1]Macrodata_CCF!$A$3:$B$55,2,FALSE)</f>
        <v>#ERROR!</v>
      </c>
      <c r="F3832" s="78">
        <v>0.0</v>
      </c>
      <c r="G3832" s="80">
        <v>16.0</v>
      </c>
      <c r="H3832" s="81">
        <v>152925.0</v>
      </c>
      <c r="I3832" s="81">
        <v>400000.0</v>
      </c>
      <c r="J3832" s="81">
        <v>187515.0</v>
      </c>
      <c r="K3832" s="81">
        <v>400000.0</v>
      </c>
      <c r="L3832" s="82">
        <v>0.1399979763229789</v>
      </c>
      <c r="N3832" s="83">
        <f t="shared" si="1"/>
        <v>0.1399979763</v>
      </c>
      <c r="O3832" s="83">
        <f t="shared" si="2"/>
        <v>0.1399979763</v>
      </c>
      <c r="Q3832" s="83">
        <f t="shared" si="3"/>
        <v>0.6176875</v>
      </c>
      <c r="R3832" s="83">
        <f t="shared" si="4"/>
        <v>0.1399979763</v>
      </c>
      <c r="S3832" s="83" t="b">
        <f t="shared" si="5"/>
        <v>0</v>
      </c>
      <c r="T3832" s="72"/>
      <c r="U3832" s="72"/>
      <c r="V3832" s="72"/>
      <c r="W3832" s="72"/>
      <c r="X3832" s="72"/>
      <c r="Y3832" s="72"/>
      <c r="Z3832" s="72"/>
      <c r="AA3832" s="72"/>
      <c r="AB3832" s="72"/>
      <c r="AC3832" s="72"/>
      <c r="AD3832" s="72"/>
      <c r="AE3832" s="72"/>
      <c r="AF3832" s="72"/>
      <c r="AG3832" s="72"/>
      <c r="AH3832" s="72"/>
      <c r="AI3832" s="72"/>
      <c r="AJ3832" s="72"/>
      <c r="AK3832" s="72"/>
    </row>
    <row r="3833" ht="14.25" customHeight="1">
      <c r="A3833" s="78">
        <v>3830.0</v>
      </c>
      <c r="C3833" s="78" t="str">
        <f>VLOOKUP(G3833,[1]Macrodata_CCF!$A$3:$D$55,4,FALSE)</f>
        <v>#ERROR!</v>
      </c>
      <c r="E3833" s="79" t="str">
        <f>VLOOKUP(G3833,[1]Macrodata_CCF!$A$3:$B$55,2,FALSE)</f>
        <v>#ERROR!</v>
      </c>
      <c r="F3833" s="78">
        <v>0.0</v>
      </c>
      <c r="G3833" s="80">
        <v>49.0</v>
      </c>
      <c r="H3833" s="81">
        <v>762070.0</v>
      </c>
      <c r="I3833" s="81">
        <v>790000.0</v>
      </c>
      <c r="J3833" s="81">
        <v>805800.0</v>
      </c>
      <c r="K3833" s="81">
        <v>790000.0</v>
      </c>
      <c r="L3833" s="82">
        <v>1.565699964196205</v>
      </c>
      <c r="N3833" s="83">
        <f t="shared" si="1"/>
        <v>1.565699964</v>
      </c>
      <c r="O3833" s="83">
        <f t="shared" si="2"/>
        <v>1</v>
      </c>
      <c r="Q3833" s="83">
        <f t="shared" si="3"/>
        <v>0.03535443038</v>
      </c>
      <c r="R3833" s="83">
        <f t="shared" si="4"/>
        <v>0.05535443038</v>
      </c>
      <c r="S3833" s="83" t="b">
        <f t="shared" si="5"/>
        <v>1</v>
      </c>
      <c r="T3833" s="72"/>
      <c r="U3833" s="72"/>
      <c r="V3833" s="72"/>
      <c r="W3833" s="72"/>
      <c r="X3833" s="72"/>
      <c r="Y3833" s="72"/>
      <c r="Z3833" s="72"/>
      <c r="AA3833" s="72"/>
      <c r="AB3833" s="72"/>
      <c r="AC3833" s="72"/>
      <c r="AD3833" s="72"/>
      <c r="AE3833" s="72"/>
      <c r="AF3833" s="72"/>
      <c r="AG3833" s="72"/>
      <c r="AH3833" s="72"/>
      <c r="AI3833" s="72"/>
      <c r="AJ3833" s="72"/>
      <c r="AK3833" s="72"/>
    </row>
    <row r="3834" ht="14.25" customHeight="1">
      <c r="A3834" s="78">
        <v>3831.0</v>
      </c>
      <c r="C3834" s="78" t="str">
        <f>VLOOKUP(G3834,[1]Macrodata_CCF!$A$3:$D$55,4,FALSE)</f>
        <v>#ERROR!</v>
      </c>
      <c r="E3834" s="79" t="str">
        <f>VLOOKUP(G3834,[1]Macrodata_CCF!$A$3:$B$55,2,FALSE)</f>
        <v>#ERROR!</v>
      </c>
      <c r="F3834" s="78">
        <v>0.0</v>
      </c>
      <c r="G3834" s="80">
        <v>40.0</v>
      </c>
      <c r="H3834" s="81">
        <v>681245.0</v>
      </c>
      <c r="I3834" s="81">
        <v>730000.0</v>
      </c>
      <c r="J3834" s="81">
        <v>683195.0</v>
      </c>
      <c r="K3834" s="81">
        <v>730000.0</v>
      </c>
      <c r="L3834" s="82">
        <v>0.03999589785663009</v>
      </c>
      <c r="N3834" s="83">
        <f t="shared" si="1"/>
        <v>0.03999589786</v>
      </c>
      <c r="O3834" s="83">
        <f t="shared" si="2"/>
        <v>0.03999589786</v>
      </c>
      <c r="Q3834" s="83">
        <f t="shared" si="3"/>
        <v>0.06678767123</v>
      </c>
      <c r="R3834" s="83">
        <f t="shared" si="4"/>
        <v>0.002671232877</v>
      </c>
      <c r="S3834" s="83" t="b">
        <f t="shared" si="5"/>
        <v>0</v>
      </c>
      <c r="T3834" s="72"/>
      <c r="U3834" s="72"/>
      <c r="V3834" s="72"/>
      <c r="W3834" s="72"/>
      <c r="X3834" s="72"/>
      <c r="Y3834" s="72"/>
      <c r="Z3834" s="72"/>
      <c r="AA3834" s="72"/>
      <c r="AB3834" s="72"/>
      <c r="AC3834" s="72"/>
      <c r="AD3834" s="72"/>
      <c r="AE3834" s="72"/>
      <c r="AF3834" s="72"/>
      <c r="AG3834" s="72"/>
      <c r="AH3834" s="72"/>
      <c r="AI3834" s="72"/>
      <c r="AJ3834" s="72"/>
      <c r="AK3834" s="72"/>
    </row>
    <row r="3835" ht="14.25" customHeight="1">
      <c r="A3835" s="78">
        <v>3832.0</v>
      </c>
      <c r="C3835" s="78" t="str">
        <f>VLOOKUP(G3835,[1]Macrodata_CCF!$A$3:$D$55,4,FALSE)</f>
        <v>#ERROR!</v>
      </c>
      <c r="E3835" s="79" t="str">
        <f>VLOOKUP(G3835,[1]Macrodata_CCF!$A$3:$B$55,2,FALSE)</f>
        <v>#ERROR!</v>
      </c>
      <c r="F3835" s="78">
        <v>0.0</v>
      </c>
      <c r="G3835" s="80">
        <v>20.0</v>
      </c>
      <c r="H3835" s="81">
        <v>22975.0</v>
      </c>
      <c r="I3835" s="81">
        <v>200000.0</v>
      </c>
      <c r="J3835" s="81">
        <v>54840.0</v>
      </c>
      <c r="K3835" s="81">
        <v>200000.0</v>
      </c>
      <c r="L3835" s="82">
        <v>0.180002824459822</v>
      </c>
      <c r="N3835" s="83">
        <f t="shared" si="1"/>
        <v>0.1800028245</v>
      </c>
      <c r="O3835" s="83">
        <f t="shared" si="2"/>
        <v>0.1800028245</v>
      </c>
      <c r="Q3835" s="83">
        <f t="shared" si="3"/>
        <v>0.885125</v>
      </c>
      <c r="R3835" s="83">
        <f t="shared" si="4"/>
        <v>0.1800028245</v>
      </c>
      <c r="S3835" s="83" t="b">
        <f t="shared" si="5"/>
        <v>0</v>
      </c>
      <c r="T3835" s="72"/>
      <c r="U3835" s="72"/>
      <c r="V3835" s="72"/>
      <c r="W3835" s="72"/>
      <c r="X3835" s="72"/>
      <c r="Y3835" s="72"/>
      <c r="Z3835" s="72"/>
      <c r="AA3835" s="72"/>
      <c r="AB3835" s="72"/>
      <c r="AC3835" s="72"/>
      <c r="AD3835" s="72"/>
      <c r="AE3835" s="72"/>
      <c r="AF3835" s="72"/>
      <c r="AG3835" s="72"/>
      <c r="AH3835" s="72"/>
      <c r="AI3835" s="72"/>
      <c r="AJ3835" s="72"/>
      <c r="AK3835" s="72"/>
    </row>
    <row r="3836" ht="14.25" customHeight="1">
      <c r="A3836" s="78">
        <v>3833.0</v>
      </c>
      <c r="C3836" s="78" t="str">
        <f>VLOOKUP(G3836,[1]Macrodata_CCF!$A$3:$D$55,4,FALSE)</f>
        <v>#ERROR!</v>
      </c>
      <c r="E3836" s="79" t="str">
        <f>VLOOKUP(G3836,[1]Macrodata_CCF!$A$3:$B$55,2,FALSE)</f>
        <v>#ERROR!</v>
      </c>
      <c r="F3836" s="78">
        <v>0.0</v>
      </c>
      <c r="G3836" s="80">
        <v>45.0</v>
      </c>
      <c r="H3836" s="81">
        <v>179875.0</v>
      </c>
      <c r="I3836" s="81">
        <v>230000.0</v>
      </c>
      <c r="J3836" s="81">
        <v>187395.0</v>
      </c>
      <c r="K3836" s="81">
        <v>230000.0</v>
      </c>
      <c r="L3836" s="82">
        <v>0.1500249376558603</v>
      </c>
      <c r="N3836" s="83">
        <f t="shared" si="1"/>
        <v>0.1500249377</v>
      </c>
      <c r="O3836" s="83">
        <f t="shared" si="2"/>
        <v>0.1500249377</v>
      </c>
      <c r="Q3836" s="83">
        <f t="shared" si="3"/>
        <v>0.2179347826</v>
      </c>
      <c r="R3836" s="83">
        <f t="shared" si="4"/>
        <v>0.1500249377</v>
      </c>
      <c r="S3836" s="83" t="b">
        <f t="shared" si="5"/>
        <v>0</v>
      </c>
      <c r="T3836" s="72"/>
      <c r="U3836" s="72"/>
      <c r="V3836" s="72"/>
      <c r="W3836" s="72"/>
      <c r="X3836" s="72"/>
      <c r="Y3836" s="72"/>
      <c r="Z3836" s="72"/>
      <c r="AA3836" s="72"/>
      <c r="AB3836" s="72"/>
      <c r="AC3836" s="72"/>
      <c r="AD3836" s="72"/>
      <c r="AE3836" s="72"/>
      <c r="AF3836" s="72"/>
      <c r="AG3836" s="72"/>
      <c r="AH3836" s="72"/>
      <c r="AI3836" s="72"/>
      <c r="AJ3836" s="72"/>
      <c r="AK3836" s="72"/>
    </row>
    <row r="3837" ht="14.25" customHeight="1">
      <c r="A3837" s="78">
        <v>3834.0</v>
      </c>
      <c r="C3837" s="78" t="str">
        <f>VLOOKUP(G3837,[1]Macrodata_CCF!$A$3:$D$55,4,FALSE)</f>
        <v>#ERROR!</v>
      </c>
      <c r="E3837" s="79" t="str">
        <f>VLOOKUP(G3837,[1]Macrodata_CCF!$A$3:$B$55,2,FALSE)</f>
        <v>#ERROR!</v>
      </c>
      <c r="F3837" s="78">
        <v>0.0</v>
      </c>
      <c r="G3837" s="80">
        <v>45.0</v>
      </c>
      <c r="H3837" s="81">
        <v>0.0</v>
      </c>
      <c r="I3837" s="81">
        <v>810000.0</v>
      </c>
      <c r="J3837" s="81">
        <v>121500.0</v>
      </c>
      <c r="K3837" s="81">
        <v>810000.0</v>
      </c>
      <c r="L3837" s="82">
        <v>0.15</v>
      </c>
      <c r="N3837" s="83">
        <f t="shared" si="1"/>
        <v>0.15</v>
      </c>
      <c r="O3837" s="83">
        <f t="shared" si="2"/>
        <v>0.15</v>
      </c>
      <c r="Q3837" s="83">
        <f t="shared" si="3"/>
        <v>1</v>
      </c>
      <c r="R3837" s="83">
        <f t="shared" si="4"/>
        <v>0.15</v>
      </c>
      <c r="S3837" s="83" t="b">
        <f t="shared" si="5"/>
        <v>0</v>
      </c>
      <c r="T3837" s="72"/>
      <c r="U3837" s="72"/>
      <c r="V3837" s="72"/>
      <c r="W3837" s="72"/>
      <c r="X3837" s="72"/>
      <c r="Y3837" s="72"/>
      <c r="Z3837" s="72"/>
      <c r="AA3837" s="72"/>
      <c r="AB3837" s="72"/>
      <c r="AC3837" s="72"/>
      <c r="AD3837" s="72"/>
      <c r="AE3837" s="72"/>
      <c r="AF3837" s="72"/>
      <c r="AG3837" s="72"/>
      <c r="AH3837" s="72"/>
      <c r="AI3837" s="72"/>
      <c r="AJ3837" s="72"/>
      <c r="AK3837" s="72"/>
    </row>
    <row r="3838" ht="14.25" customHeight="1">
      <c r="A3838" s="78">
        <v>3835.0</v>
      </c>
      <c r="C3838" s="78" t="str">
        <f>VLOOKUP(G3838,[1]Macrodata_CCF!$A$3:$D$55,4,FALSE)</f>
        <v>#ERROR!</v>
      </c>
      <c r="E3838" s="79" t="str">
        <f>VLOOKUP(G3838,[1]Macrodata_CCF!$A$3:$B$55,2,FALSE)</f>
        <v>#ERROR!</v>
      </c>
      <c r="F3838" s="78">
        <v>0.0</v>
      </c>
      <c r="G3838" s="80">
        <v>27.0</v>
      </c>
      <c r="H3838" s="81">
        <v>238820.0</v>
      </c>
      <c r="I3838" s="81">
        <v>570000.0</v>
      </c>
      <c r="J3838" s="81">
        <v>288495.0</v>
      </c>
      <c r="K3838" s="81">
        <v>1026000.0</v>
      </c>
      <c r="L3838" s="82">
        <v>0.1499939609879824</v>
      </c>
      <c r="N3838" s="83">
        <f t="shared" si="1"/>
        <v>0.149993961</v>
      </c>
      <c r="O3838" s="83">
        <f t="shared" si="2"/>
        <v>0.149993961</v>
      </c>
      <c r="Q3838" s="83">
        <f t="shared" si="3"/>
        <v>0.5810175439</v>
      </c>
      <c r="R3838" s="83">
        <f t="shared" si="4"/>
        <v>0.149993961</v>
      </c>
      <c r="S3838" s="83" t="b">
        <f t="shared" si="5"/>
        <v>0</v>
      </c>
      <c r="T3838" s="72"/>
      <c r="U3838" s="72"/>
      <c r="V3838" s="72"/>
      <c r="W3838" s="72"/>
      <c r="X3838" s="72"/>
      <c r="Y3838" s="72"/>
      <c r="Z3838" s="72"/>
      <c r="AA3838" s="72"/>
      <c r="AB3838" s="72"/>
      <c r="AC3838" s="72"/>
      <c r="AD3838" s="72"/>
      <c r="AE3838" s="72"/>
      <c r="AF3838" s="72"/>
      <c r="AG3838" s="72"/>
      <c r="AH3838" s="72"/>
      <c r="AI3838" s="72"/>
      <c r="AJ3838" s="72"/>
      <c r="AK3838" s="72"/>
    </row>
    <row r="3839" ht="14.25" customHeight="1">
      <c r="A3839" s="78">
        <v>3836.0</v>
      </c>
      <c r="C3839" s="78" t="str">
        <f>VLOOKUP(G3839,[1]Macrodata_CCF!$A$3:$D$55,4,FALSE)</f>
        <v>#ERROR!</v>
      </c>
      <c r="E3839" s="79" t="str">
        <f>VLOOKUP(G3839,[1]Macrodata_CCF!$A$3:$B$55,2,FALSE)</f>
        <v>#ERROR!</v>
      </c>
      <c r="F3839" s="78">
        <v>0.0</v>
      </c>
      <c r="G3839" s="80">
        <v>27.0</v>
      </c>
      <c r="H3839" s="81">
        <v>33455.0</v>
      </c>
      <c r="I3839" s="81">
        <v>230000.0</v>
      </c>
      <c r="J3839" s="81">
        <v>68835.0</v>
      </c>
      <c r="K3839" s="81">
        <v>230000.0</v>
      </c>
      <c r="L3839" s="82">
        <v>0.1800096669973797</v>
      </c>
      <c r="N3839" s="83">
        <f t="shared" si="1"/>
        <v>0.180009667</v>
      </c>
      <c r="O3839" s="83">
        <f t="shared" si="2"/>
        <v>0.180009667</v>
      </c>
      <c r="Q3839" s="83">
        <f t="shared" si="3"/>
        <v>0.8545434783</v>
      </c>
      <c r="R3839" s="83">
        <f t="shared" si="4"/>
        <v>0.180009667</v>
      </c>
      <c r="S3839" s="83" t="b">
        <f t="shared" si="5"/>
        <v>0</v>
      </c>
      <c r="T3839" s="72"/>
      <c r="U3839" s="72"/>
      <c r="V3839" s="72"/>
      <c r="W3839" s="72"/>
      <c r="X3839" s="72"/>
      <c r="Y3839" s="72"/>
      <c r="Z3839" s="72"/>
      <c r="AA3839" s="72"/>
      <c r="AB3839" s="72"/>
      <c r="AC3839" s="72"/>
      <c r="AD3839" s="72"/>
      <c r="AE3839" s="72"/>
      <c r="AF3839" s="72"/>
      <c r="AG3839" s="72"/>
      <c r="AH3839" s="72"/>
      <c r="AI3839" s="72"/>
      <c r="AJ3839" s="72"/>
      <c r="AK3839" s="72"/>
    </row>
    <row r="3840" ht="14.25" customHeight="1">
      <c r="A3840" s="78">
        <v>3837.0</v>
      </c>
      <c r="C3840" s="78" t="str">
        <f>VLOOKUP(G3840,[1]Macrodata_CCF!$A$3:$D$55,4,FALSE)</f>
        <v>#ERROR!</v>
      </c>
      <c r="E3840" s="79" t="str">
        <f>VLOOKUP(G3840,[1]Macrodata_CCF!$A$3:$B$55,2,FALSE)</f>
        <v>#ERROR!</v>
      </c>
      <c r="F3840" s="78">
        <v>0.0</v>
      </c>
      <c r="G3840" s="80">
        <v>37.0</v>
      </c>
      <c r="H3840" s="81">
        <v>229425.0</v>
      </c>
      <c r="I3840" s="81">
        <v>350000.0</v>
      </c>
      <c r="J3840" s="81">
        <v>237865.0</v>
      </c>
      <c r="K3840" s="81">
        <v>350000.0</v>
      </c>
      <c r="L3840" s="82">
        <v>0.06999792660170019</v>
      </c>
      <c r="N3840" s="83">
        <f t="shared" si="1"/>
        <v>0.0699979266</v>
      </c>
      <c r="O3840" s="83">
        <f t="shared" si="2"/>
        <v>0.0699979266</v>
      </c>
      <c r="Q3840" s="83">
        <f t="shared" si="3"/>
        <v>0.3445</v>
      </c>
      <c r="R3840" s="83">
        <f t="shared" si="4"/>
        <v>0.0699979266</v>
      </c>
      <c r="S3840" s="83" t="b">
        <f t="shared" si="5"/>
        <v>0</v>
      </c>
      <c r="T3840" s="72"/>
      <c r="U3840" s="72"/>
      <c r="V3840" s="72"/>
      <c r="W3840" s="72"/>
      <c r="X3840" s="72"/>
      <c r="Y3840" s="72"/>
      <c r="Z3840" s="72"/>
      <c r="AA3840" s="72"/>
      <c r="AB3840" s="72"/>
      <c r="AC3840" s="72"/>
      <c r="AD3840" s="72"/>
      <c r="AE3840" s="72"/>
      <c r="AF3840" s="72"/>
      <c r="AG3840" s="72"/>
      <c r="AH3840" s="72"/>
      <c r="AI3840" s="72"/>
      <c r="AJ3840" s="72"/>
      <c r="AK3840" s="72"/>
    </row>
    <row r="3841" ht="14.25" customHeight="1">
      <c r="A3841" s="78">
        <v>3838.0</v>
      </c>
      <c r="C3841" s="78" t="str">
        <f>VLOOKUP(G3841,[1]Macrodata_CCF!$A$3:$D$55,4,FALSE)</f>
        <v>#ERROR!</v>
      </c>
      <c r="E3841" s="79" t="str">
        <f>VLOOKUP(G3841,[1]Macrodata_CCF!$A$3:$B$55,2,FALSE)</f>
        <v>#ERROR!</v>
      </c>
      <c r="F3841" s="78">
        <v>0.0</v>
      </c>
      <c r="G3841" s="80">
        <v>41.0</v>
      </c>
      <c r="H3841" s="81">
        <v>105770.0</v>
      </c>
      <c r="I3841" s="81">
        <v>710000.0</v>
      </c>
      <c r="J3841" s="81">
        <v>226615.0</v>
      </c>
      <c r="K3841" s="81">
        <v>710000.0</v>
      </c>
      <c r="L3841" s="82">
        <v>0.1999983450010757</v>
      </c>
      <c r="N3841" s="83">
        <f t="shared" si="1"/>
        <v>0.199998345</v>
      </c>
      <c r="O3841" s="83">
        <f t="shared" si="2"/>
        <v>0.199998345</v>
      </c>
      <c r="Q3841" s="83">
        <f t="shared" si="3"/>
        <v>0.851028169</v>
      </c>
      <c r="R3841" s="83">
        <f t="shared" si="4"/>
        <v>0.199998345</v>
      </c>
      <c r="S3841" s="83" t="b">
        <f t="shared" si="5"/>
        <v>0</v>
      </c>
      <c r="T3841" s="72"/>
      <c r="U3841" s="72"/>
      <c r="V3841" s="72"/>
      <c r="W3841" s="72"/>
      <c r="X3841" s="72"/>
      <c r="Y3841" s="72"/>
      <c r="Z3841" s="72"/>
      <c r="AA3841" s="72"/>
      <c r="AB3841" s="72"/>
      <c r="AC3841" s="72"/>
      <c r="AD3841" s="72"/>
      <c r="AE3841" s="72"/>
      <c r="AF3841" s="72"/>
      <c r="AG3841" s="72"/>
      <c r="AH3841" s="72"/>
      <c r="AI3841" s="72"/>
      <c r="AJ3841" s="72"/>
      <c r="AK3841" s="72"/>
    </row>
    <row r="3842" ht="14.25" customHeight="1">
      <c r="A3842" s="78">
        <v>3839.0</v>
      </c>
      <c r="C3842" s="78" t="str">
        <f>VLOOKUP(G3842,[1]Macrodata_CCF!$A$3:$D$55,4,FALSE)</f>
        <v>#ERROR!</v>
      </c>
      <c r="E3842" s="79" t="str">
        <f>VLOOKUP(G3842,[1]Macrodata_CCF!$A$3:$B$55,2,FALSE)</f>
        <v>#ERROR!</v>
      </c>
      <c r="F3842" s="78">
        <v>0.0</v>
      </c>
      <c r="G3842" s="80">
        <v>35.0</v>
      </c>
      <c r="H3842" s="81">
        <v>109900.0</v>
      </c>
      <c r="I3842" s="81">
        <v>240000.0</v>
      </c>
      <c r="J3842" s="81">
        <v>115105.0</v>
      </c>
      <c r="K3842" s="81">
        <v>240000.0</v>
      </c>
      <c r="L3842" s="82">
        <v>0.0400076863950807</v>
      </c>
      <c r="N3842" s="83">
        <f t="shared" si="1"/>
        <v>0.0400076864</v>
      </c>
      <c r="O3842" s="83">
        <f t="shared" si="2"/>
        <v>0.0400076864</v>
      </c>
      <c r="Q3842" s="83">
        <f t="shared" si="3"/>
        <v>0.5420833333</v>
      </c>
      <c r="R3842" s="83">
        <f t="shared" si="4"/>
        <v>0.0400076864</v>
      </c>
      <c r="S3842" s="83" t="b">
        <f t="shared" si="5"/>
        <v>0</v>
      </c>
      <c r="T3842" s="72"/>
      <c r="U3842" s="72"/>
      <c r="V3842" s="72"/>
      <c r="W3842" s="72"/>
      <c r="X3842" s="72"/>
      <c r="Y3842" s="72"/>
      <c r="Z3842" s="72"/>
      <c r="AA3842" s="72"/>
      <c r="AB3842" s="72"/>
      <c r="AC3842" s="72"/>
      <c r="AD3842" s="72"/>
      <c r="AE3842" s="72"/>
      <c r="AF3842" s="72"/>
      <c r="AG3842" s="72"/>
      <c r="AH3842" s="72"/>
      <c r="AI3842" s="72"/>
      <c r="AJ3842" s="72"/>
      <c r="AK3842" s="72"/>
    </row>
    <row r="3843" ht="14.25" customHeight="1">
      <c r="A3843" s="78">
        <v>3840.0</v>
      </c>
      <c r="C3843" s="78" t="str">
        <f>VLOOKUP(G3843,[1]Macrodata_CCF!$A$3:$D$55,4,FALSE)</f>
        <v>#ERROR!</v>
      </c>
      <c r="E3843" s="79" t="str">
        <f>VLOOKUP(G3843,[1]Macrodata_CCF!$A$3:$B$55,2,FALSE)</f>
        <v>#ERROR!</v>
      </c>
      <c r="F3843" s="78">
        <v>0.0</v>
      </c>
      <c r="G3843" s="80">
        <v>29.0</v>
      </c>
      <c r="H3843" s="81">
        <v>27765.0</v>
      </c>
      <c r="I3843" s="81">
        <v>70000.0</v>
      </c>
      <c r="J3843" s="81">
        <v>34525.0</v>
      </c>
      <c r="K3843" s="81">
        <v>70000.0</v>
      </c>
      <c r="L3843" s="82">
        <v>0.1600568249082515</v>
      </c>
      <c r="N3843" s="83">
        <f t="shared" si="1"/>
        <v>0.1600568249</v>
      </c>
      <c r="O3843" s="83">
        <f t="shared" si="2"/>
        <v>0.1600568249</v>
      </c>
      <c r="Q3843" s="83">
        <f t="shared" si="3"/>
        <v>0.6033571429</v>
      </c>
      <c r="R3843" s="83">
        <f t="shared" si="4"/>
        <v>0.1600568249</v>
      </c>
      <c r="S3843" s="83" t="b">
        <f t="shared" si="5"/>
        <v>0</v>
      </c>
      <c r="T3843" s="72"/>
      <c r="U3843" s="72"/>
      <c r="V3843" s="72"/>
      <c r="W3843" s="72"/>
      <c r="X3843" s="72"/>
      <c r="Y3843" s="72"/>
      <c r="Z3843" s="72"/>
      <c r="AA3843" s="72"/>
      <c r="AB3843" s="72"/>
      <c r="AC3843" s="72"/>
      <c r="AD3843" s="72"/>
      <c r="AE3843" s="72"/>
      <c r="AF3843" s="72"/>
      <c r="AG3843" s="72"/>
      <c r="AH3843" s="72"/>
      <c r="AI3843" s="72"/>
      <c r="AJ3843" s="72"/>
      <c r="AK3843" s="72"/>
    </row>
    <row r="3844" ht="14.25" customHeight="1">
      <c r="A3844" s="78">
        <v>3841.0</v>
      </c>
      <c r="C3844" s="78" t="str">
        <f>VLOOKUP(G3844,[1]Macrodata_CCF!$A$3:$D$55,4,FALSE)</f>
        <v>#ERROR!</v>
      </c>
      <c r="E3844" s="79" t="str">
        <f>VLOOKUP(G3844,[1]Macrodata_CCF!$A$3:$B$55,2,FALSE)</f>
        <v>#ERROR!</v>
      </c>
      <c r="F3844" s="78">
        <v>0.0</v>
      </c>
      <c r="G3844" s="80">
        <v>8.0</v>
      </c>
      <c r="H3844" s="81">
        <v>599970.0</v>
      </c>
      <c r="I3844" s="81">
        <v>980000.0</v>
      </c>
      <c r="J3844" s="81">
        <v>999600.0</v>
      </c>
      <c r="K3844" s="81">
        <v>980000.0</v>
      </c>
      <c r="L3844" s="82">
        <v>1.05157487566771</v>
      </c>
      <c r="N3844" s="83">
        <f t="shared" si="1"/>
        <v>1.051574876</v>
      </c>
      <c r="O3844" s="83">
        <f t="shared" si="2"/>
        <v>1</v>
      </c>
      <c r="Q3844" s="83">
        <f t="shared" si="3"/>
        <v>0.3877857143</v>
      </c>
      <c r="R3844" s="83">
        <f t="shared" si="4"/>
        <v>1.051574876</v>
      </c>
      <c r="S3844" s="83" t="b">
        <f t="shared" si="5"/>
        <v>0</v>
      </c>
      <c r="T3844" s="72"/>
      <c r="U3844" s="72"/>
      <c r="V3844" s="72"/>
      <c r="W3844" s="72"/>
      <c r="X3844" s="72"/>
      <c r="Y3844" s="72"/>
      <c r="Z3844" s="72"/>
      <c r="AA3844" s="72"/>
      <c r="AB3844" s="72"/>
      <c r="AC3844" s="72"/>
      <c r="AD3844" s="72"/>
      <c r="AE3844" s="72"/>
      <c r="AF3844" s="72"/>
      <c r="AG3844" s="72"/>
      <c r="AH3844" s="72"/>
      <c r="AI3844" s="72"/>
      <c r="AJ3844" s="72"/>
      <c r="AK3844" s="72"/>
    </row>
    <row r="3845" ht="14.25" customHeight="1">
      <c r="A3845" s="78">
        <v>3842.0</v>
      </c>
      <c r="C3845" s="78" t="str">
        <f>VLOOKUP(G3845,[1]Macrodata_CCF!$A$3:$D$55,4,FALSE)</f>
        <v>#ERROR!</v>
      </c>
      <c r="E3845" s="79" t="str">
        <f>VLOOKUP(G3845,[1]Macrodata_CCF!$A$3:$B$55,2,FALSE)</f>
        <v>#ERROR!</v>
      </c>
      <c r="F3845" s="78">
        <v>1.0</v>
      </c>
      <c r="G3845" s="80">
        <v>50.0</v>
      </c>
      <c r="H3845" s="81">
        <v>49050.0</v>
      </c>
      <c r="I3845" s="81">
        <v>80000.0</v>
      </c>
      <c r="J3845" s="81">
        <v>61740.0</v>
      </c>
      <c r="K3845" s="81">
        <v>80000.0</v>
      </c>
      <c r="L3845" s="82">
        <v>0.410016155088853</v>
      </c>
      <c r="N3845" s="83">
        <f t="shared" si="1"/>
        <v>0.4100161551</v>
      </c>
      <c r="O3845" s="83">
        <f t="shared" si="2"/>
        <v>0.4100161551</v>
      </c>
      <c r="Q3845" s="83">
        <f t="shared" si="3"/>
        <v>0.386875</v>
      </c>
      <c r="R3845" s="83">
        <f t="shared" si="4"/>
        <v>0.4100161551</v>
      </c>
      <c r="S3845" s="83" t="b">
        <f t="shared" si="5"/>
        <v>0</v>
      </c>
      <c r="T3845" s="72"/>
      <c r="U3845" s="72"/>
      <c r="V3845" s="72"/>
      <c r="W3845" s="72"/>
      <c r="X3845" s="72"/>
      <c r="Y3845" s="72"/>
      <c r="Z3845" s="72"/>
      <c r="AA3845" s="72"/>
      <c r="AB3845" s="72"/>
      <c r="AC3845" s="72"/>
      <c r="AD3845" s="72"/>
      <c r="AE3845" s="72"/>
      <c r="AF3845" s="72"/>
      <c r="AG3845" s="72"/>
      <c r="AH3845" s="72"/>
      <c r="AI3845" s="72"/>
      <c r="AJ3845" s="72"/>
      <c r="AK3845" s="72"/>
    </row>
    <row r="3846" ht="14.25" customHeight="1">
      <c r="A3846" s="78">
        <v>3843.0</v>
      </c>
      <c r="C3846" s="78" t="str">
        <f>VLOOKUP(G3846,[1]Macrodata_CCF!$A$3:$D$55,4,FALSE)</f>
        <v>#ERROR!</v>
      </c>
      <c r="E3846" s="79" t="str">
        <f>VLOOKUP(G3846,[1]Macrodata_CCF!$A$3:$B$55,2,FALSE)</f>
        <v>#ERROR!</v>
      </c>
      <c r="F3846" s="78">
        <v>0.0</v>
      </c>
      <c r="G3846" s="80">
        <v>23.0</v>
      </c>
      <c r="H3846" s="81">
        <v>0.0</v>
      </c>
      <c r="I3846" s="81">
        <v>970000.0</v>
      </c>
      <c r="J3846" s="81">
        <v>989400.0</v>
      </c>
      <c r="K3846" s="81">
        <v>970000.0</v>
      </c>
      <c r="L3846" s="82">
        <v>1.02</v>
      </c>
      <c r="N3846" s="83">
        <f t="shared" si="1"/>
        <v>1.02</v>
      </c>
      <c r="O3846" s="83">
        <f t="shared" si="2"/>
        <v>1</v>
      </c>
      <c r="Q3846" s="83">
        <f t="shared" si="3"/>
        <v>1</v>
      </c>
      <c r="R3846" s="83">
        <f t="shared" si="4"/>
        <v>1.02</v>
      </c>
      <c r="S3846" s="83" t="b">
        <f t="shared" si="5"/>
        <v>0</v>
      </c>
      <c r="T3846" s="72"/>
      <c r="U3846" s="72"/>
      <c r="V3846" s="72"/>
      <c r="W3846" s="72"/>
      <c r="X3846" s="72"/>
      <c r="Y3846" s="72"/>
      <c r="Z3846" s="72"/>
      <c r="AA3846" s="72"/>
      <c r="AB3846" s="72"/>
      <c r="AC3846" s="72"/>
      <c r="AD3846" s="72"/>
      <c r="AE3846" s="72"/>
      <c r="AF3846" s="72"/>
      <c r="AG3846" s="72"/>
      <c r="AH3846" s="72"/>
      <c r="AI3846" s="72"/>
      <c r="AJ3846" s="72"/>
      <c r="AK3846" s="72"/>
    </row>
    <row r="3847" ht="14.25" customHeight="1">
      <c r="A3847" s="78">
        <v>3844.0</v>
      </c>
      <c r="C3847" s="78" t="str">
        <f>VLOOKUP(G3847,[1]Macrodata_CCF!$A$3:$D$55,4,FALSE)</f>
        <v>#ERROR!</v>
      </c>
      <c r="E3847" s="79" t="str">
        <f>VLOOKUP(G3847,[1]Macrodata_CCF!$A$3:$B$55,2,FALSE)</f>
        <v>#ERROR!</v>
      </c>
      <c r="F3847" s="78">
        <v>0.0</v>
      </c>
      <c r="G3847" s="80">
        <v>36.0</v>
      </c>
      <c r="H3847" s="81">
        <v>638055.0</v>
      </c>
      <c r="I3847" s="81">
        <v>660000.0</v>
      </c>
      <c r="J3847" s="81">
        <v>642005.0</v>
      </c>
      <c r="K3847" s="81">
        <v>660000.0</v>
      </c>
      <c r="L3847" s="82">
        <v>0.1799954431533379</v>
      </c>
      <c r="N3847" s="83">
        <f t="shared" si="1"/>
        <v>0.1799954432</v>
      </c>
      <c r="O3847" s="83">
        <f t="shared" si="2"/>
        <v>0.1799954432</v>
      </c>
      <c r="Q3847" s="83">
        <f t="shared" si="3"/>
        <v>0.03325</v>
      </c>
      <c r="R3847" s="83">
        <f t="shared" si="4"/>
        <v>0.005984848485</v>
      </c>
      <c r="S3847" s="83" t="b">
        <f t="shared" si="5"/>
        <v>0</v>
      </c>
      <c r="T3847" s="72"/>
      <c r="U3847" s="72"/>
      <c r="V3847" s="72"/>
      <c r="W3847" s="72"/>
      <c r="X3847" s="72"/>
      <c r="Y3847" s="72"/>
      <c r="Z3847" s="72"/>
      <c r="AA3847" s="72"/>
      <c r="AB3847" s="72"/>
      <c r="AC3847" s="72"/>
      <c r="AD3847" s="72"/>
      <c r="AE3847" s="72"/>
      <c r="AF3847" s="72"/>
      <c r="AG3847" s="72"/>
      <c r="AH3847" s="72"/>
      <c r="AI3847" s="72"/>
      <c r="AJ3847" s="72"/>
      <c r="AK3847" s="72"/>
    </row>
    <row r="3848" ht="14.25" customHeight="1">
      <c r="A3848" s="78">
        <v>3845.0</v>
      </c>
      <c r="C3848" s="78" t="str">
        <f>VLOOKUP(G3848,[1]Macrodata_CCF!$A$3:$D$55,4,FALSE)</f>
        <v>#ERROR!</v>
      </c>
      <c r="E3848" s="79" t="str">
        <f>VLOOKUP(G3848,[1]Macrodata_CCF!$A$3:$B$55,2,FALSE)</f>
        <v>#ERROR!</v>
      </c>
      <c r="F3848" s="78">
        <v>0.0</v>
      </c>
      <c r="G3848" s="80">
        <v>28.0</v>
      </c>
      <c r="H3848" s="81">
        <v>118445.0</v>
      </c>
      <c r="I3848" s="81">
        <v>710000.0</v>
      </c>
      <c r="J3848" s="81">
        <v>724200.0</v>
      </c>
      <c r="K3848" s="81">
        <v>710000.0</v>
      </c>
      <c r="L3848" s="82">
        <v>1.024004530432504</v>
      </c>
      <c r="N3848" s="83">
        <f t="shared" si="1"/>
        <v>1.02400453</v>
      </c>
      <c r="O3848" s="83">
        <f t="shared" si="2"/>
        <v>1</v>
      </c>
      <c r="Q3848" s="83">
        <f t="shared" si="3"/>
        <v>0.8331760563</v>
      </c>
      <c r="R3848" s="83">
        <f t="shared" si="4"/>
        <v>1.02400453</v>
      </c>
      <c r="S3848" s="83" t="b">
        <f t="shared" si="5"/>
        <v>0</v>
      </c>
      <c r="T3848" s="72"/>
      <c r="U3848" s="72"/>
      <c r="V3848" s="72"/>
      <c r="W3848" s="72"/>
      <c r="X3848" s="72"/>
      <c r="Y3848" s="72"/>
      <c r="Z3848" s="72"/>
      <c r="AA3848" s="72"/>
      <c r="AB3848" s="72"/>
      <c r="AC3848" s="72"/>
      <c r="AD3848" s="72"/>
      <c r="AE3848" s="72"/>
      <c r="AF3848" s="72"/>
      <c r="AG3848" s="72"/>
      <c r="AH3848" s="72"/>
      <c r="AI3848" s="72"/>
      <c r="AJ3848" s="72"/>
      <c r="AK3848" s="72"/>
    </row>
    <row r="3849" ht="14.25" customHeight="1">
      <c r="A3849" s="78">
        <v>3846.0</v>
      </c>
      <c r="C3849" s="78" t="str">
        <f>VLOOKUP(G3849,[1]Macrodata_CCF!$A$3:$D$55,4,FALSE)</f>
        <v>#ERROR!</v>
      </c>
      <c r="E3849" s="79" t="str">
        <f>VLOOKUP(G3849,[1]Macrodata_CCF!$A$3:$B$55,2,FALSE)</f>
        <v>#ERROR!</v>
      </c>
      <c r="F3849" s="78">
        <v>0.0</v>
      </c>
      <c r="G3849" s="80">
        <v>13.0</v>
      </c>
      <c r="H3849" s="81">
        <v>3920.0</v>
      </c>
      <c r="I3849" s="81">
        <v>100000.0</v>
      </c>
      <c r="J3849" s="81">
        <v>19295.0</v>
      </c>
      <c r="K3849" s="81">
        <v>100000.0</v>
      </c>
      <c r="L3849" s="82">
        <v>0.1600228975853455</v>
      </c>
      <c r="N3849" s="83">
        <f t="shared" si="1"/>
        <v>0.1600228976</v>
      </c>
      <c r="O3849" s="83">
        <f t="shared" si="2"/>
        <v>0.1600228976</v>
      </c>
      <c r="Q3849" s="83">
        <f t="shared" si="3"/>
        <v>0.9608</v>
      </c>
      <c r="R3849" s="83">
        <f t="shared" si="4"/>
        <v>0.1600228976</v>
      </c>
      <c r="S3849" s="83" t="b">
        <f t="shared" si="5"/>
        <v>0</v>
      </c>
      <c r="T3849" s="72"/>
      <c r="U3849" s="72"/>
      <c r="V3849" s="72"/>
      <c r="W3849" s="72"/>
      <c r="X3849" s="72"/>
      <c r="Y3849" s="72"/>
      <c r="Z3849" s="72"/>
      <c r="AA3849" s="72"/>
      <c r="AB3849" s="72"/>
      <c r="AC3849" s="72"/>
      <c r="AD3849" s="72"/>
      <c r="AE3849" s="72"/>
      <c r="AF3849" s="72"/>
      <c r="AG3849" s="72"/>
      <c r="AH3849" s="72"/>
      <c r="AI3849" s="72"/>
      <c r="AJ3849" s="72"/>
      <c r="AK3849" s="72"/>
    </row>
    <row r="3850" ht="14.25" customHeight="1">
      <c r="A3850" s="78">
        <v>3847.0</v>
      </c>
      <c r="C3850" s="78" t="str">
        <f>VLOOKUP(G3850,[1]Macrodata_CCF!$A$3:$D$55,4,FALSE)</f>
        <v>#ERROR!</v>
      </c>
      <c r="E3850" s="79" t="str">
        <f>VLOOKUP(G3850,[1]Macrodata_CCF!$A$3:$B$55,2,FALSE)</f>
        <v>#ERROR!</v>
      </c>
      <c r="F3850" s="78">
        <v>0.0</v>
      </c>
      <c r="G3850" s="80">
        <v>52.0</v>
      </c>
      <c r="H3850" s="81">
        <v>45160.0</v>
      </c>
      <c r="I3850" s="81">
        <v>730000.0</v>
      </c>
      <c r="J3850" s="81">
        <v>1265820.0</v>
      </c>
      <c r="K3850" s="81">
        <v>1241000.0</v>
      </c>
      <c r="L3850" s="82">
        <v>1.782401728870977</v>
      </c>
      <c r="N3850" s="83">
        <f t="shared" si="1"/>
        <v>1.782401729</v>
      </c>
      <c r="O3850" s="83">
        <f t="shared" si="2"/>
        <v>1</v>
      </c>
      <c r="Q3850" s="83">
        <f t="shared" si="3"/>
        <v>0.9381369863</v>
      </c>
      <c r="R3850" s="83">
        <f t="shared" si="4"/>
        <v>1.782401729</v>
      </c>
      <c r="S3850" s="83" t="b">
        <f t="shared" si="5"/>
        <v>0</v>
      </c>
      <c r="T3850" s="72"/>
      <c r="U3850" s="72"/>
      <c r="V3850" s="72"/>
      <c r="W3850" s="72"/>
      <c r="X3850" s="72"/>
      <c r="Y3850" s="72"/>
      <c r="Z3850" s="72"/>
      <c r="AA3850" s="72"/>
      <c r="AB3850" s="72"/>
      <c r="AC3850" s="72"/>
      <c r="AD3850" s="72"/>
      <c r="AE3850" s="72"/>
      <c r="AF3850" s="72"/>
      <c r="AG3850" s="72"/>
      <c r="AH3850" s="72"/>
      <c r="AI3850" s="72"/>
      <c r="AJ3850" s="72"/>
      <c r="AK3850" s="72"/>
    </row>
    <row r="3851" ht="14.25" customHeight="1">
      <c r="A3851" s="78">
        <v>3848.0</v>
      </c>
      <c r="C3851" s="78" t="str">
        <f>VLOOKUP(G3851,[1]Macrodata_CCF!$A$3:$D$55,4,FALSE)</f>
        <v>#ERROR!</v>
      </c>
      <c r="E3851" s="79" t="str">
        <f>VLOOKUP(G3851,[1]Macrodata_CCF!$A$3:$B$55,2,FALSE)</f>
        <v>#ERROR!</v>
      </c>
      <c r="F3851" s="78">
        <v>0.0</v>
      </c>
      <c r="G3851" s="80">
        <v>6.0</v>
      </c>
      <c r="H3851" s="81">
        <v>367050.0</v>
      </c>
      <c r="I3851" s="81">
        <v>430000.0</v>
      </c>
      <c r="J3851" s="81">
        <v>338095.0</v>
      </c>
      <c r="K3851" s="81">
        <v>430000.0</v>
      </c>
      <c r="L3851" s="82">
        <v>-0.4599682287529785</v>
      </c>
      <c r="N3851" s="83">
        <f t="shared" si="1"/>
        <v>-0.4599682288</v>
      </c>
      <c r="O3851" s="83">
        <f t="shared" si="2"/>
        <v>0</v>
      </c>
      <c r="Q3851" s="83">
        <f t="shared" si="3"/>
        <v>0.1463953488</v>
      </c>
      <c r="R3851" s="83">
        <f t="shared" si="4"/>
        <v>-0.4599682288</v>
      </c>
      <c r="S3851" s="83" t="b">
        <f t="shared" si="5"/>
        <v>0</v>
      </c>
      <c r="T3851" s="72"/>
      <c r="U3851" s="72"/>
      <c r="V3851" s="72"/>
      <c r="W3851" s="72"/>
      <c r="X3851" s="72"/>
      <c r="Y3851" s="72"/>
      <c r="Z3851" s="72"/>
      <c r="AA3851" s="72"/>
      <c r="AB3851" s="72"/>
      <c r="AC3851" s="72"/>
      <c r="AD3851" s="72"/>
      <c r="AE3851" s="72"/>
      <c r="AF3851" s="72"/>
      <c r="AG3851" s="72"/>
      <c r="AH3851" s="72"/>
      <c r="AI3851" s="72"/>
      <c r="AJ3851" s="72"/>
      <c r="AK3851" s="72"/>
    </row>
    <row r="3852" ht="14.25" customHeight="1">
      <c r="A3852" s="78">
        <v>3849.0</v>
      </c>
      <c r="C3852" s="78" t="str">
        <f>VLOOKUP(G3852,[1]Macrodata_CCF!$A$3:$D$55,4,FALSE)</f>
        <v>#ERROR!</v>
      </c>
      <c r="E3852" s="79" t="str">
        <f>VLOOKUP(G3852,[1]Macrodata_CCF!$A$3:$B$55,2,FALSE)</f>
        <v>#ERROR!</v>
      </c>
      <c r="F3852" s="78">
        <v>0.0</v>
      </c>
      <c r="G3852" s="80">
        <v>44.0</v>
      </c>
      <c r="H3852" s="81">
        <v>132170.0</v>
      </c>
      <c r="I3852" s="81">
        <v>160000.0</v>
      </c>
      <c r="J3852" s="81">
        <v>136900.0</v>
      </c>
      <c r="K3852" s="81">
        <v>304000.0</v>
      </c>
      <c r="L3852" s="82">
        <v>0.1699604743083004</v>
      </c>
      <c r="N3852" s="83">
        <f t="shared" si="1"/>
        <v>0.1699604743</v>
      </c>
      <c r="O3852" s="83">
        <f t="shared" si="2"/>
        <v>0.1699604743</v>
      </c>
      <c r="Q3852" s="83">
        <f t="shared" si="3"/>
        <v>0.1739375</v>
      </c>
      <c r="R3852" s="83">
        <f t="shared" si="4"/>
        <v>0.1699604743</v>
      </c>
      <c r="S3852" s="83" t="b">
        <f t="shared" si="5"/>
        <v>0</v>
      </c>
      <c r="T3852" s="72"/>
      <c r="U3852" s="72"/>
      <c r="V3852" s="72"/>
      <c r="W3852" s="72"/>
      <c r="X3852" s="72"/>
      <c r="Y3852" s="72"/>
      <c r="Z3852" s="72"/>
      <c r="AA3852" s="72"/>
      <c r="AB3852" s="72"/>
      <c r="AC3852" s="72"/>
      <c r="AD3852" s="72"/>
      <c r="AE3852" s="72"/>
      <c r="AF3852" s="72"/>
      <c r="AG3852" s="72"/>
      <c r="AH3852" s="72"/>
      <c r="AI3852" s="72"/>
      <c r="AJ3852" s="72"/>
      <c r="AK3852" s="72"/>
    </row>
    <row r="3853" ht="14.25" customHeight="1">
      <c r="A3853" s="78">
        <v>3850.0</v>
      </c>
      <c r="C3853" s="78" t="str">
        <f>VLOOKUP(G3853,[1]Macrodata_CCF!$A$3:$D$55,4,FALSE)</f>
        <v>#ERROR!</v>
      </c>
      <c r="E3853" s="79" t="str">
        <f>VLOOKUP(G3853,[1]Macrodata_CCF!$A$3:$B$55,2,FALSE)</f>
        <v>#ERROR!</v>
      </c>
      <c r="F3853" s="78">
        <v>0.0</v>
      </c>
      <c r="G3853" s="80">
        <v>10.0</v>
      </c>
      <c r="H3853" s="81">
        <v>628385.0</v>
      </c>
      <c r="I3853" s="81">
        <v>720000.0</v>
      </c>
      <c r="J3853" s="81">
        <v>651290.0</v>
      </c>
      <c r="K3853" s="81">
        <v>720000.0</v>
      </c>
      <c r="L3853" s="82">
        <v>0.2500136440539213</v>
      </c>
      <c r="N3853" s="83">
        <f t="shared" si="1"/>
        <v>0.2500136441</v>
      </c>
      <c r="O3853" s="83">
        <f t="shared" si="2"/>
        <v>0.2500136441</v>
      </c>
      <c r="Q3853" s="83">
        <f t="shared" si="3"/>
        <v>0.1272430556</v>
      </c>
      <c r="R3853" s="83">
        <f t="shared" si="4"/>
        <v>0.2500136441</v>
      </c>
      <c r="S3853" s="83" t="b">
        <f t="shared" si="5"/>
        <v>0</v>
      </c>
      <c r="T3853" s="72"/>
      <c r="U3853" s="72"/>
      <c r="V3853" s="72"/>
      <c r="W3853" s="72"/>
      <c r="X3853" s="72"/>
      <c r="Y3853" s="72"/>
      <c r="Z3853" s="72"/>
      <c r="AA3853" s="72"/>
      <c r="AB3853" s="72"/>
      <c r="AC3853" s="72"/>
      <c r="AD3853" s="72"/>
      <c r="AE3853" s="72"/>
      <c r="AF3853" s="72"/>
      <c r="AG3853" s="72"/>
      <c r="AH3853" s="72"/>
      <c r="AI3853" s="72"/>
      <c r="AJ3853" s="72"/>
      <c r="AK3853" s="72"/>
    </row>
    <row r="3854" ht="14.25" customHeight="1">
      <c r="A3854" s="78">
        <v>3851.0</v>
      </c>
      <c r="C3854" s="78" t="str">
        <f>VLOOKUP(G3854,[1]Macrodata_CCF!$A$3:$D$55,4,FALSE)</f>
        <v>#ERROR!</v>
      </c>
      <c r="E3854" s="79" t="str">
        <f>VLOOKUP(G3854,[1]Macrodata_CCF!$A$3:$B$55,2,FALSE)</f>
        <v>#ERROR!</v>
      </c>
      <c r="F3854" s="78">
        <v>0.0</v>
      </c>
      <c r="G3854" s="80">
        <v>34.0</v>
      </c>
      <c r="H3854" s="81">
        <v>0.0</v>
      </c>
      <c r="I3854" s="81">
        <v>570000.0</v>
      </c>
      <c r="J3854" s="81">
        <v>34200.0</v>
      </c>
      <c r="K3854" s="81">
        <v>570000.0</v>
      </c>
      <c r="L3854" s="82">
        <v>0.06</v>
      </c>
      <c r="N3854" s="83">
        <f t="shared" si="1"/>
        <v>0.06</v>
      </c>
      <c r="O3854" s="83">
        <f t="shared" si="2"/>
        <v>0.06</v>
      </c>
      <c r="Q3854" s="83">
        <f t="shared" si="3"/>
        <v>1</v>
      </c>
      <c r="R3854" s="83">
        <f t="shared" si="4"/>
        <v>0.06</v>
      </c>
      <c r="S3854" s="83" t="b">
        <f t="shared" si="5"/>
        <v>0</v>
      </c>
      <c r="T3854" s="72"/>
      <c r="U3854" s="72"/>
      <c r="V3854" s="72"/>
      <c r="W3854" s="72"/>
      <c r="X3854" s="72"/>
      <c r="Y3854" s="72"/>
      <c r="Z3854" s="72"/>
      <c r="AA3854" s="72"/>
      <c r="AB3854" s="72"/>
      <c r="AC3854" s="72"/>
      <c r="AD3854" s="72"/>
      <c r="AE3854" s="72"/>
      <c r="AF3854" s="72"/>
      <c r="AG3854" s="72"/>
      <c r="AH3854" s="72"/>
      <c r="AI3854" s="72"/>
      <c r="AJ3854" s="72"/>
      <c r="AK3854" s="72"/>
    </row>
    <row r="3855" ht="14.25" customHeight="1">
      <c r="A3855" s="78">
        <v>3852.0</v>
      </c>
      <c r="C3855" s="78" t="str">
        <f>VLOOKUP(G3855,[1]Macrodata_CCF!$A$3:$D$55,4,FALSE)</f>
        <v>#ERROR!</v>
      </c>
      <c r="E3855" s="79" t="str">
        <f>VLOOKUP(G3855,[1]Macrodata_CCF!$A$3:$B$55,2,FALSE)</f>
        <v>#ERROR!</v>
      </c>
      <c r="F3855" s="78">
        <v>0.0</v>
      </c>
      <c r="G3855" s="80">
        <v>2.0</v>
      </c>
      <c r="H3855" s="81">
        <v>260605.0</v>
      </c>
      <c r="I3855" s="81">
        <v>790000.0</v>
      </c>
      <c r="J3855" s="81">
        <v>440600.0</v>
      </c>
      <c r="K3855" s="81">
        <v>790000.0</v>
      </c>
      <c r="L3855" s="82">
        <v>0.3400013222640939</v>
      </c>
      <c r="N3855" s="83">
        <f t="shared" si="1"/>
        <v>0.3400013223</v>
      </c>
      <c r="O3855" s="83">
        <f t="shared" si="2"/>
        <v>0.3400013223</v>
      </c>
      <c r="Q3855" s="83">
        <f t="shared" si="3"/>
        <v>0.6701202532</v>
      </c>
      <c r="R3855" s="83">
        <f t="shared" si="4"/>
        <v>0.3400013223</v>
      </c>
      <c r="S3855" s="83" t="b">
        <f t="shared" si="5"/>
        <v>0</v>
      </c>
      <c r="T3855" s="72"/>
      <c r="U3855" s="72"/>
      <c r="V3855" s="72"/>
      <c r="W3855" s="72"/>
      <c r="X3855" s="72"/>
      <c r="Y3855" s="72"/>
      <c r="Z3855" s="72"/>
      <c r="AA3855" s="72"/>
      <c r="AB3855" s="72"/>
      <c r="AC3855" s="72"/>
      <c r="AD3855" s="72"/>
      <c r="AE3855" s="72"/>
      <c r="AF3855" s="72"/>
      <c r="AG3855" s="72"/>
      <c r="AH3855" s="72"/>
      <c r="AI3855" s="72"/>
      <c r="AJ3855" s="72"/>
      <c r="AK3855" s="72"/>
    </row>
    <row r="3856" ht="14.25" customHeight="1">
      <c r="A3856" s="78">
        <v>3853.0</v>
      </c>
      <c r="C3856" s="78" t="str">
        <f>VLOOKUP(G3856,[1]Macrodata_CCF!$A$3:$D$55,4,FALSE)</f>
        <v>#ERROR!</v>
      </c>
      <c r="E3856" s="79" t="str">
        <f>VLOOKUP(G3856,[1]Macrodata_CCF!$A$3:$B$55,2,FALSE)</f>
        <v>#ERROR!</v>
      </c>
      <c r="F3856" s="78">
        <v>0.0</v>
      </c>
      <c r="G3856" s="80">
        <v>52.0</v>
      </c>
      <c r="H3856" s="81">
        <v>190395.0</v>
      </c>
      <c r="I3856" s="81">
        <v>690000.0</v>
      </c>
      <c r="J3856" s="81">
        <v>235360.0</v>
      </c>
      <c r="K3856" s="81">
        <v>690000.0</v>
      </c>
      <c r="L3856" s="82">
        <v>0.09000110086968706</v>
      </c>
      <c r="N3856" s="83">
        <f t="shared" si="1"/>
        <v>0.09000110087</v>
      </c>
      <c r="O3856" s="83">
        <f t="shared" si="2"/>
        <v>0.09000110087</v>
      </c>
      <c r="Q3856" s="83">
        <f t="shared" si="3"/>
        <v>0.7240652174</v>
      </c>
      <c r="R3856" s="83">
        <f t="shared" si="4"/>
        <v>0.09000110087</v>
      </c>
      <c r="S3856" s="83" t="b">
        <f t="shared" si="5"/>
        <v>0</v>
      </c>
      <c r="T3856" s="72"/>
      <c r="U3856" s="72"/>
      <c r="V3856" s="72"/>
      <c r="W3856" s="72"/>
      <c r="X3856" s="72"/>
      <c r="Y3856" s="72"/>
      <c r="Z3856" s="72"/>
      <c r="AA3856" s="72"/>
      <c r="AB3856" s="72"/>
      <c r="AC3856" s="72"/>
      <c r="AD3856" s="72"/>
      <c r="AE3856" s="72"/>
      <c r="AF3856" s="72"/>
      <c r="AG3856" s="72"/>
      <c r="AH3856" s="72"/>
      <c r="AI3856" s="72"/>
      <c r="AJ3856" s="72"/>
      <c r="AK3856" s="72"/>
    </row>
    <row r="3857" ht="14.25" customHeight="1">
      <c r="A3857" s="78">
        <v>3854.0</v>
      </c>
      <c r="C3857" s="78" t="str">
        <f>VLOOKUP(G3857,[1]Macrodata_CCF!$A$3:$D$55,4,FALSE)</f>
        <v>#ERROR!</v>
      </c>
      <c r="E3857" s="79" t="str">
        <f>VLOOKUP(G3857,[1]Macrodata_CCF!$A$3:$B$55,2,FALSE)</f>
        <v>#ERROR!</v>
      </c>
      <c r="F3857" s="78">
        <v>0.0</v>
      </c>
      <c r="G3857" s="80">
        <v>12.0</v>
      </c>
      <c r="H3857" s="81">
        <v>73050.0</v>
      </c>
      <c r="I3857" s="81">
        <v>450000.0</v>
      </c>
      <c r="J3857" s="81">
        <v>0.0</v>
      </c>
      <c r="K3857" s="81">
        <v>450000.0</v>
      </c>
      <c r="L3857" s="82">
        <v>-0.1937922801432551</v>
      </c>
      <c r="N3857" s="83">
        <f t="shared" si="1"/>
        <v>-0.1937922801</v>
      </c>
      <c r="O3857" s="83">
        <f t="shared" si="2"/>
        <v>0</v>
      </c>
      <c r="Q3857" s="83">
        <f t="shared" si="3"/>
        <v>0.8376666667</v>
      </c>
      <c r="R3857" s="83">
        <f t="shared" si="4"/>
        <v>-0.1937922801</v>
      </c>
      <c r="S3857" s="83" t="b">
        <f t="shared" si="5"/>
        <v>0</v>
      </c>
      <c r="T3857" s="72"/>
      <c r="U3857" s="72"/>
      <c r="V3857" s="72"/>
      <c r="W3857" s="72"/>
      <c r="X3857" s="72"/>
      <c r="Y3857" s="72"/>
      <c r="Z3857" s="72"/>
      <c r="AA3857" s="72"/>
      <c r="AB3857" s="72"/>
      <c r="AC3857" s="72"/>
      <c r="AD3857" s="72"/>
      <c r="AE3857" s="72"/>
      <c r="AF3857" s="72"/>
      <c r="AG3857" s="72"/>
      <c r="AH3857" s="72"/>
      <c r="AI3857" s="72"/>
      <c r="AJ3857" s="72"/>
      <c r="AK3857" s="72"/>
    </row>
    <row r="3858" ht="14.25" customHeight="1">
      <c r="A3858" s="78">
        <v>3855.0</v>
      </c>
      <c r="C3858" s="78" t="str">
        <f>VLOOKUP(G3858,[1]Macrodata_CCF!$A$3:$D$55,4,FALSE)</f>
        <v>#ERROR!</v>
      </c>
      <c r="E3858" s="79" t="str">
        <f>VLOOKUP(G3858,[1]Macrodata_CCF!$A$3:$B$55,2,FALSE)</f>
        <v>#ERROR!</v>
      </c>
      <c r="F3858" s="78">
        <v>0.0</v>
      </c>
      <c r="G3858" s="80">
        <v>53.0</v>
      </c>
      <c r="H3858" s="81">
        <v>34595.0</v>
      </c>
      <c r="I3858" s="81">
        <v>280000.0</v>
      </c>
      <c r="J3858" s="81">
        <v>59135.0</v>
      </c>
      <c r="K3858" s="81">
        <v>280000.0</v>
      </c>
      <c r="L3858" s="82">
        <v>0.09999796255170025</v>
      </c>
      <c r="N3858" s="83">
        <f t="shared" si="1"/>
        <v>0.09999796255</v>
      </c>
      <c r="O3858" s="83">
        <f t="shared" si="2"/>
        <v>0.09999796255</v>
      </c>
      <c r="Q3858" s="83">
        <f t="shared" si="3"/>
        <v>0.8764464286</v>
      </c>
      <c r="R3858" s="83">
        <f t="shared" si="4"/>
        <v>0.09999796255</v>
      </c>
      <c r="S3858" s="83" t="b">
        <f t="shared" si="5"/>
        <v>0</v>
      </c>
      <c r="T3858" s="72"/>
      <c r="U3858" s="72"/>
      <c r="V3858" s="72"/>
      <c r="W3858" s="72"/>
      <c r="X3858" s="72"/>
      <c r="Y3858" s="72"/>
      <c r="Z3858" s="72"/>
      <c r="AA3858" s="72"/>
      <c r="AB3858" s="72"/>
      <c r="AC3858" s="72"/>
      <c r="AD3858" s="72"/>
      <c r="AE3858" s="72"/>
      <c r="AF3858" s="72"/>
      <c r="AG3858" s="72"/>
      <c r="AH3858" s="72"/>
      <c r="AI3858" s="72"/>
      <c r="AJ3858" s="72"/>
      <c r="AK3858" s="72"/>
    </row>
    <row r="3859" ht="14.25" customHeight="1">
      <c r="A3859" s="78">
        <v>3856.0</v>
      </c>
      <c r="C3859" s="78" t="str">
        <f>VLOOKUP(G3859,[1]Macrodata_CCF!$A$3:$D$55,4,FALSE)</f>
        <v>#ERROR!</v>
      </c>
      <c r="E3859" s="79" t="str">
        <f>VLOOKUP(G3859,[1]Macrodata_CCF!$A$3:$B$55,2,FALSE)</f>
        <v>#ERROR!</v>
      </c>
      <c r="F3859" s="78">
        <v>0.0</v>
      </c>
      <c r="G3859" s="80">
        <v>36.0</v>
      </c>
      <c r="H3859" s="81">
        <v>101080.0</v>
      </c>
      <c r="I3859" s="81">
        <v>150000.0</v>
      </c>
      <c r="J3859" s="81">
        <v>109395.0</v>
      </c>
      <c r="K3859" s="81">
        <v>150000.0</v>
      </c>
      <c r="L3859" s="82">
        <v>0.169971381847915</v>
      </c>
      <c r="N3859" s="83">
        <f t="shared" si="1"/>
        <v>0.1699713818</v>
      </c>
      <c r="O3859" s="83">
        <f t="shared" si="2"/>
        <v>0.1699713818</v>
      </c>
      <c r="Q3859" s="83">
        <f t="shared" si="3"/>
        <v>0.3261333333</v>
      </c>
      <c r="R3859" s="83">
        <f t="shared" si="4"/>
        <v>0.1699713818</v>
      </c>
      <c r="S3859" s="83" t="b">
        <f t="shared" si="5"/>
        <v>0</v>
      </c>
      <c r="T3859" s="72"/>
      <c r="U3859" s="72"/>
      <c r="V3859" s="72"/>
      <c r="W3859" s="72"/>
      <c r="X3859" s="72"/>
      <c r="Y3859" s="72"/>
      <c r="Z3859" s="72"/>
      <c r="AA3859" s="72"/>
      <c r="AB3859" s="72"/>
      <c r="AC3859" s="72"/>
      <c r="AD3859" s="72"/>
      <c r="AE3859" s="72"/>
      <c r="AF3859" s="72"/>
      <c r="AG3859" s="72"/>
      <c r="AH3859" s="72"/>
      <c r="AI3859" s="72"/>
      <c r="AJ3859" s="72"/>
      <c r="AK3859" s="72"/>
    </row>
    <row r="3860" ht="14.25" customHeight="1">
      <c r="A3860" s="78">
        <v>3857.0</v>
      </c>
      <c r="C3860" s="78" t="str">
        <f>VLOOKUP(G3860,[1]Macrodata_CCF!$A$3:$D$55,4,FALSE)</f>
        <v>#ERROR!</v>
      </c>
      <c r="E3860" s="79" t="str">
        <f>VLOOKUP(G3860,[1]Macrodata_CCF!$A$3:$B$55,2,FALSE)</f>
        <v>#ERROR!</v>
      </c>
      <c r="F3860" s="78">
        <v>0.0</v>
      </c>
      <c r="G3860" s="80">
        <v>39.0</v>
      </c>
      <c r="H3860" s="81">
        <v>638540.0</v>
      </c>
      <c r="I3860" s="81">
        <v>660000.0</v>
      </c>
      <c r="J3860" s="81">
        <v>640900.0</v>
      </c>
      <c r="K3860" s="81">
        <v>660000.0</v>
      </c>
      <c r="L3860" s="82">
        <v>0.1099720410065238</v>
      </c>
      <c r="N3860" s="83">
        <f t="shared" si="1"/>
        <v>0.109972041</v>
      </c>
      <c r="O3860" s="83">
        <f t="shared" si="2"/>
        <v>0.109972041</v>
      </c>
      <c r="Q3860" s="83">
        <f t="shared" si="3"/>
        <v>0.03251515152</v>
      </c>
      <c r="R3860" s="83">
        <f t="shared" si="4"/>
        <v>0.003575757576</v>
      </c>
      <c r="S3860" s="83" t="b">
        <f t="shared" si="5"/>
        <v>0</v>
      </c>
      <c r="T3860" s="72"/>
      <c r="U3860" s="72"/>
      <c r="V3860" s="72"/>
      <c r="W3860" s="72"/>
      <c r="X3860" s="72"/>
      <c r="Y3860" s="72"/>
      <c r="Z3860" s="72"/>
      <c r="AA3860" s="72"/>
      <c r="AB3860" s="72"/>
      <c r="AC3860" s="72"/>
      <c r="AD3860" s="72"/>
      <c r="AE3860" s="72"/>
      <c r="AF3860" s="72"/>
      <c r="AG3860" s="72"/>
      <c r="AH3860" s="72"/>
      <c r="AI3860" s="72"/>
      <c r="AJ3860" s="72"/>
      <c r="AK3860" s="72"/>
    </row>
    <row r="3861" ht="14.25" customHeight="1">
      <c r="A3861" s="78">
        <v>3858.0</v>
      </c>
      <c r="C3861" s="78" t="str">
        <f>VLOOKUP(G3861,[1]Macrodata_CCF!$A$3:$D$55,4,FALSE)</f>
        <v>#ERROR!</v>
      </c>
      <c r="E3861" s="79" t="str">
        <f>VLOOKUP(G3861,[1]Macrodata_CCF!$A$3:$B$55,2,FALSE)</f>
        <v>#ERROR!</v>
      </c>
      <c r="F3861" s="78">
        <v>0.0</v>
      </c>
      <c r="G3861" s="80">
        <v>37.0</v>
      </c>
      <c r="H3861" s="81">
        <v>174520.0</v>
      </c>
      <c r="I3861" s="81">
        <v>740000.0</v>
      </c>
      <c r="J3861" s="81">
        <v>253685.0</v>
      </c>
      <c r="K3861" s="81">
        <v>740000.0</v>
      </c>
      <c r="L3861" s="82">
        <v>0.1399961094998939</v>
      </c>
      <c r="N3861" s="83">
        <f t="shared" si="1"/>
        <v>0.1399961095</v>
      </c>
      <c r="O3861" s="83">
        <f t="shared" si="2"/>
        <v>0.1399961095</v>
      </c>
      <c r="Q3861" s="83">
        <f t="shared" si="3"/>
        <v>0.7641621622</v>
      </c>
      <c r="R3861" s="83">
        <f t="shared" si="4"/>
        <v>0.1399961095</v>
      </c>
      <c r="S3861" s="83" t="b">
        <f t="shared" si="5"/>
        <v>0</v>
      </c>
      <c r="T3861" s="72"/>
      <c r="U3861" s="72"/>
      <c r="V3861" s="72"/>
      <c r="W3861" s="72"/>
      <c r="X3861" s="72"/>
      <c r="Y3861" s="72"/>
      <c r="Z3861" s="72"/>
      <c r="AA3861" s="72"/>
      <c r="AB3861" s="72"/>
      <c r="AC3861" s="72"/>
      <c r="AD3861" s="72"/>
      <c r="AE3861" s="72"/>
      <c r="AF3861" s="72"/>
      <c r="AG3861" s="72"/>
      <c r="AH3861" s="72"/>
      <c r="AI3861" s="72"/>
      <c r="AJ3861" s="72"/>
      <c r="AK3861" s="72"/>
    </row>
    <row r="3862" ht="14.25" customHeight="1">
      <c r="A3862" s="78">
        <v>3859.0</v>
      </c>
      <c r="C3862" s="78" t="str">
        <f>VLOOKUP(G3862,[1]Macrodata_CCF!$A$3:$D$55,4,FALSE)</f>
        <v>#ERROR!</v>
      </c>
      <c r="E3862" s="79" t="str">
        <f>VLOOKUP(G3862,[1]Macrodata_CCF!$A$3:$B$55,2,FALSE)</f>
        <v>#ERROR!</v>
      </c>
      <c r="F3862" s="78">
        <v>1.0</v>
      </c>
      <c r="G3862" s="80">
        <v>9.0</v>
      </c>
      <c r="H3862" s="81">
        <v>374960.0</v>
      </c>
      <c r="I3862" s="81">
        <v>820000.0</v>
      </c>
      <c r="J3862" s="81">
        <v>174690.0</v>
      </c>
      <c r="K3862" s="81">
        <v>820000.0</v>
      </c>
      <c r="L3862" s="82">
        <v>-0.4500044939780694</v>
      </c>
      <c r="N3862" s="83">
        <f t="shared" si="1"/>
        <v>-0.450004494</v>
      </c>
      <c r="O3862" s="83">
        <f t="shared" si="2"/>
        <v>0</v>
      </c>
      <c r="Q3862" s="83">
        <f t="shared" si="3"/>
        <v>0.5427317073</v>
      </c>
      <c r="R3862" s="83">
        <f t="shared" si="4"/>
        <v>-0.450004494</v>
      </c>
      <c r="S3862" s="83" t="b">
        <f t="shared" si="5"/>
        <v>0</v>
      </c>
      <c r="T3862" s="72"/>
      <c r="U3862" s="72"/>
      <c r="V3862" s="72"/>
      <c r="W3862" s="72"/>
      <c r="X3862" s="72"/>
      <c r="Y3862" s="72"/>
      <c r="Z3862" s="72"/>
      <c r="AA3862" s="72"/>
      <c r="AB3862" s="72"/>
      <c r="AC3862" s="72"/>
      <c r="AD3862" s="72"/>
      <c r="AE3862" s="72"/>
      <c r="AF3862" s="72"/>
      <c r="AG3862" s="72"/>
      <c r="AH3862" s="72"/>
      <c r="AI3862" s="72"/>
      <c r="AJ3862" s="72"/>
      <c r="AK3862" s="72"/>
    </row>
    <row r="3863" ht="14.25" customHeight="1">
      <c r="A3863" s="78">
        <v>3860.0</v>
      </c>
      <c r="C3863" s="78" t="str">
        <f>VLOOKUP(G3863,[1]Macrodata_CCF!$A$3:$D$55,4,FALSE)</f>
        <v>#ERROR!</v>
      </c>
      <c r="E3863" s="79" t="str">
        <f>VLOOKUP(G3863,[1]Macrodata_CCF!$A$3:$B$55,2,FALSE)</f>
        <v>#ERROR!</v>
      </c>
      <c r="F3863" s="78">
        <v>0.0</v>
      </c>
      <c r="G3863" s="80">
        <v>49.0</v>
      </c>
      <c r="H3863" s="81">
        <v>63505.0</v>
      </c>
      <c r="I3863" s="81">
        <v>100000.0</v>
      </c>
      <c r="J3863" s="81">
        <v>64235.0</v>
      </c>
      <c r="K3863" s="81">
        <v>100000.0</v>
      </c>
      <c r="L3863" s="82">
        <v>0.02000274010138375</v>
      </c>
      <c r="N3863" s="83">
        <f t="shared" si="1"/>
        <v>0.0200027401</v>
      </c>
      <c r="O3863" s="83">
        <f t="shared" si="2"/>
        <v>0.0200027401</v>
      </c>
      <c r="Q3863" s="83">
        <f t="shared" si="3"/>
        <v>0.36495</v>
      </c>
      <c r="R3863" s="83">
        <f t="shared" si="4"/>
        <v>0.0200027401</v>
      </c>
      <c r="S3863" s="83" t="b">
        <f t="shared" si="5"/>
        <v>0</v>
      </c>
      <c r="T3863" s="72"/>
      <c r="U3863" s="72"/>
      <c r="V3863" s="72"/>
      <c r="W3863" s="72"/>
      <c r="X3863" s="72"/>
      <c r="Y3863" s="72"/>
      <c r="Z3863" s="72"/>
      <c r="AA3863" s="72"/>
      <c r="AB3863" s="72"/>
      <c r="AC3863" s="72"/>
      <c r="AD3863" s="72"/>
      <c r="AE3863" s="72"/>
      <c r="AF3863" s="72"/>
      <c r="AG3863" s="72"/>
      <c r="AH3863" s="72"/>
      <c r="AI3863" s="72"/>
      <c r="AJ3863" s="72"/>
      <c r="AK3863" s="72"/>
    </row>
    <row r="3864" ht="14.25" customHeight="1">
      <c r="A3864" s="78">
        <v>3861.0</v>
      </c>
      <c r="C3864" s="78" t="str">
        <f>VLOOKUP(G3864,[1]Macrodata_CCF!$A$3:$D$55,4,FALSE)</f>
        <v>#ERROR!</v>
      </c>
      <c r="E3864" s="79" t="str">
        <f>VLOOKUP(G3864,[1]Macrodata_CCF!$A$3:$B$55,2,FALSE)</f>
        <v>#ERROR!</v>
      </c>
      <c r="F3864" s="78">
        <v>1.0</v>
      </c>
      <c r="G3864" s="80">
        <v>48.0</v>
      </c>
      <c r="H3864" s="81">
        <v>31645.0</v>
      </c>
      <c r="I3864" s="81">
        <v>600000.0</v>
      </c>
      <c r="J3864" s="81">
        <v>344240.0</v>
      </c>
      <c r="K3864" s="81">
        <v>600000.0</v>
      </c>
      <c r="L3864" s="82">
        <v>0.5499995601340711</v>
      </c>
      <c r="N3864" s="83">
        <f t="shared" si="1"/>
        <v>0.5499995601</v>
      </c>
      <c r="O3864" s="83">
        <f t="shared" si="2"/>
        <v>0.5499995601</v>
      </c>
      <c r="Q3864" s="83">
        <f t="shared" si="3"/>
        <v>0.9472583333</v>
      </c>
      <c r="R3864" s="83">
        <f t="shared" si="4"/>
        <v>0.5499995601</v>
      </c>
      <c r="S3864" s="83" t="b">
        <f t="shared" si="5"/>
        <v>0</v>
      </c>
      <c r="T3864" s="72"/>
      <c r="U3864" s="72"/>
      <c r="V3864" s="72"/>
      <c r="W3864" s="72"/>
      <c r="X3864" s="72"/>
      <c r="Y3864" s="72"/>
      <c r="Z3864" s="72"/>
      <c r="AA3864" s="72"/>
      <c r="AB3864" s="72"/>
      <c r="AC3864" s="72"/>
      <c r="AD3864" s="72"/>
      <c r="AE3864" s="72"/>
      <c r="AF3864" s="72"/>
      <c r="AG3864" s="72"/>
      <c r="AH3864" s="72"/>
      <c r="AI3864" s="72"/>
      <c r="AJ3864" s="72"/>
      <c r="AK3864" s="72"/>
    </row>
    <row r="3865" ht="14.25" customHeight="1">
      <c r="A3865" s="78">
        <v>3862.0</v>
      </c>
      <c r="C3865" s="78" t="str">
        <f>VLOOKUP(G3865,[1]Macrodata_CCF!$A$3:$D$55,4,FALSE)</f>
        <v>#ERROR!</v>
      </c>
      <c r="E3865" s="79" t="str">
        <f>VLOOKUP(G3865,[1]Macrodata_CCF!$A$3:$B$55,2,FALSE)</f>
        <v>#ERROR!</v>
      </c>
      <c r="F3865" s="78">
        <v>0.0</v>
      </c>
      <c r="G3865" s="80">
        <v>23.0</v>
      </c>
      <c r="H3865" s="81">
        <v>46570.0</v>
      </c>
      <c r="I3865" s="81">
        <v>130000.0</v>
      </c>
      <c r="J3865" s="81">
        <v>58250.0</v>
      </c>
      <c r="K3865" s="81">
        <v>130000.0</v>
      </c>
      <c r="L3865" s="82">
        <v>0.1399976027807743</v>
      </c>
      <c r="N3865" s="83">
        <f t="shared" si="1"/>
        <v>0.1399976028</v>
      </c>
      <c r="O3865" s="83">
        <f t="shared" si="2"/>
        <v>0.1399976028</v>
      </c>
      <c r="Q3865" s="83">
        <f t="shared" si="3"/>
        <v>0.6417692308</v>
      </c>
      <c r="R3865" s="83">
        <f t="shared" si="4"/>
        <v>0.1399976028</v>
      </c>
      <c r="S3865" s="83" t="b">
        <f t="shared" si="5"/>
        <v>0</v>
      </c>
      <c r="T3865" s="72"/>
      <c r="U3865" s="72"/>
      <c r="V3865" s="72"/>
      <c r="W3865" s="72"/>
      <c r="X3865" s="72"/>
      <c r="Y3865" s="72"/>
      <c r="Z3865" s="72"/>
      <c r="AA3865" s="72"/>
      <c r="AB3865" s="72"/>
      <c r="AC3865" s="72"/>
      <c r="AD3865" s="72"/>
      <c r="AE3865" s="72"/>
      <c r="AF3865" s="72"/>
      <c r="AG3865" s="72"/>
      <c r="AH3865" s="72"/>
      <c r="AI3865" s="72"/>
      <c r="AJ3865" s="72"/>
      <c r="AK3865" s="72"/>
    </row>
    <row r="3866" ht="14.25" customHeight="1">
      <c r="A3866" s="78">
        <v>3863.0</v>
      </c>
      <c r="C3866" s="78" t="str">
        <f>VLOOKUP(G3866,[1]Macrodata_CCF!$A$3:$D$55,4,FALSE)</f>
        <v>#ERROR!</v>
      </c>
      <c r="E3866" s="79" t="str">
        <f>VLOOKUP(G3866,[1]Macrodata_CCF!$A$3:$B$55,2,FALSE)</f>
        <v>#ERROR!</v>
      </c>
      <c r="F3866" s="78">
        <v>0.0</v>
      </c>
      <c r="G3866" s="80">
        <v>11.0</v>
      </c>
      <c r="H3866" s="81">
        <v>12200.0</v>
      </c>
      <c r="I3866" s="81">
        <v>40000.0</v>
      </c>
      <c r="J3866" s="81">
        <v>16925.0</v>
      </c>
      <c r="K3866" s="81">
        <v>40000.0</v>
      </c>
      <c r="L3866" s="82">
        <v>0.1699640287769784</v>
      </c>
      <c r="N3866" s="83">
        <f t="shared" si="1"/>
        <v>0.1699640288</v>
      </c>
      <c r="O3866" s="83">
        <f t="shared" si="2"/>
        <v>0.1699640288</v>
      </c>
      <c r="Q3866" s="83">
        <f t="shared" si="3"/>
        <v>0.695</v>
      </c>
      <c r="R3866" s="83">
        <f t="shared" si="4"/>
        <v>0.1699640288</v>
      </c>
      <c r="S3866" s="83" t="b">
        <f t="shared" si="5"/>
        <v>0</v>
      </c>
      <c r="T3866" s="72"/>
      <c r="U3866" s="72"/>
      <c r="V3866" s="72"/>
      <c r="W3866" s="72"/>
      <c r="X3866" s="72"/>
      <c r="Y3866" s="72"/>
      <c r="Z3866" s="72"/>
      <c r="AA3866" s="72"/>
      <c r="AB3866" s="72"/>
      <c r="AC3866" s="72"/>
      <c r="AD3866" s="72"/>
      <c r="AE3866" s="72"/>
      <c r="AF3866" s="72"/>
      <c r="AG3866" s="72"/>
      <c r="AH3866" s="72"/>
      <c r="AI3866" s="72"/>
      <c r="AJ3866" s="72"/>
      <c r="AK3866" s="72"/>
    </row>
    <row r="3867" ht="14.25" customHeight="1">
      <c r="A3867" s="78">
        <v>3864.0</v>
      </c>
      <c r="C3867" s="78" t="str">
        <f>VLOOKUP(G3867,[1]Macrodata_CCF!$A$3:$D$55,4,FALSE)</f>
        <v>#ERROR!</v>
      </c>
      <c r="E3867" s="79" t="str">
        <f>VLOOKUP(G3867,[1]Macrodata_CCF!$A$3:$B$55,2,FALSE)</f>
        <v>#ERROR!</v>
      </c>
      <c r="F3867" s="78">
        <v>0.0</v>
      </c>
      <c r="G3867" s="80">
        <v>16.0</v>
      </c>
      <c r="H3867" s="81">
        <v>60225.0</v>
      </c>
      <c r="I3867" s="81">
        <v>170000.0</v>
      </c>
      <c r="J3867" s="81">
        <v>81080.0</v>
      </c>
      <c r="K3867" s="81">
        <v>170000.0</v>
      </c>
      <c r="L3867" s="82">
        <v>0.1899795035299476</v>
      </c>
      <c r="N3867" s="83">
        <f t="shared" si="1"/>
        <v>0.1899795035</v>
      </c>
      <c r="O3867" s="83">
        <f t="shared" si="2"/>
        <v>0.1899795035</v>
      </c>
      <c r="Q3867" s="83">
        <f t="shared" si="3"/>
        <v>0.6457352941</v>
      </c>
      <c r="R3867" s="83">
        <f t="shared" si="4"/>
        <v>0.1899795035</v>
      </c>
      <c r="S3867" s="83" t="b">
        <f t="shared" si="5"/>
        <v>0</v>
      </c>
      <c r="T3867" s="72"/>
      <c r="U3867" s="72"/>
      <c r="V3867" s="72"/>
      <c r="W3867" s="72"/>
      <c r="X3867" s="72"/>
      <c r="Y3867" s="72"/>
      <c r="Z3867" s="72"/>
      <c r="AA3867" s="72"/>
      <c r="AB3867" s="72"/>
      <c r="AC3867" s="72"/>
      <c r="AD3867" s="72"/>
      <c r="AE3867" s="72"/>
      <c r="AF3867" s="72"/>
      <c r="AG3867" s="72"/>
      <c r="AH3867" s="72"/>
      <c r="AI3867" s="72"/>
      <c r="AJ3867" s="72"/>
      <c r="AK3867" s="72"/>
    </row>
    <row r="3868" ht="14.25" customHeight="1">
      <c r="A3868" s="78">
        <v>3865.0</v>
      </c>
      <c r="C3868" s="78" t="str">
        <f>VLOOKUP(G3868,[1]Macrodata_CCF!$A$3:$D$55,4,FALSE)</f>
        <v>#ERROR!</v>
      </c>
      <c r="E3868" s="79" t="str">
        <f>VLOOKUP(G3868,[1]Macrodata_CCF!$A$3:$B$55,2,FALSE)</f>
        <v>#ERROR!</v>
      </c>
      <c r="F3868" s="78">
        <v>0.0</v>
      </c>
      <c r="G3868" s="80">
        <v>40.0</v>
      </c>
      <c r="H3868" s="81">
        <v>0.0</v>
      </c>
      <c r="I3868" s="81">
        <v>920000.0</v>
      </c>
      <c r="J3868" s="81">
        <v>82800.0</v>
      </c>
      <c r="K3868" s="81">
        <v>920000.0</v>
      </c>
      <c r="L3868" s="82">
        <v>0.09</v>
      </c>
      <c r="N3868" s="83">
        <f t="shared" si="1"/>
        <v>0.09</v>
      </c>
      <c r="O3868" s="83">
        <f t="shared" si="2"/>
        <v>0.09</v>
      </c>
      <c r="Q3868" s="83">
        <f t="shared" si="3"/>
        <v>1</v>
      </c>
      <c r="R3868" s="83">
        <f t="shared" si="4"/>
        <v>0.09</v>
      </c>
      <c r="S3868" s="83" t="b">
        <f t="shared" si="5"/>
        <v>0</v>
      </c>
      <c r="T3868" s="72"/>
      <c r="U3868" s="72"/>
      <c r="V3868" s="72"/>
      <c r="W3868" s="72"/>
      <c r="X3868" s="72"/>
      <c r="Y3868" s="72"/>
      <c r="Z3868" s="72"/>
      <c r="AA3868" s="72"/>
      <c r="AB3868" s="72"/>
      <c r="AC3868" s="72"/>
      <c r="AD3868" s="72"/>
      <c r="AE3868" s="72"/>
      <c r="AF3868" s="72"/>
      <c r="AG3868" s="72"/>
      <c r="AH3868" s="72"/>
      <c r="AI3868" s="72"/>
      <c r="AJ3868" s="72"/>
      <c r="AK3868" s="72"/>
    </row>
    <row r="3869" ht="14.25" customHeight="1">
      <c r="A3869" s="78">
        <v>3866.0</v>
      </c>
      <c r="C3869" s="78" t="str">
        <f>VLOOKUP(G3869,[1]Macrodata_CCF!$A$3:$D$55,4,FALSE)</f>
        <v>#ERROR!</v>
      </c>
      <c r="E3869" s="79" t="str">
        <f>VLOOKUP(G3869,[1]Macrodata_CCF!$A$3:$B$55,2,FALSE)</f>
        <v>#ERROR!</v>
      </c>
      <c r="F3869" s="78">
        <v>0.0</v>
      </c>
      <c r="G3869" s="80">
        <v>16.0</v>
      </c>
      <c r="H3869" s="81">
        <v>39520.0</v>
      </c>
      <c r="I3869" s="81">
        <v>340000.0</v>
      </c>
      <c r="J3869" s="81">
        <v>93605.0</v>
      </c>
      <c r="K3869" s="81">
        <v>340000.0</v>
      </c>
      <c r="L3869" s="82">
        <v>0.1799953407880724</v>
      </c>
      <c r="N3869" s="83">
        <f t="shared" si="1"/>
        <v>0.1799953408</v>
      </c>
      <c r="O3869" s="83">
        <f t="shared" si="2"/>
        <v>0.1799953408</v>
      </c>
      <c r="Q3869" s="83">
        <f t="shared" si="3"/>
        <v>0.8837647059</v>
      </c>
      <c r="R3869" s="83">
        <f t="shared" si="4"/>
        <v>0.1799953408</v>
      </c>
      <c r="S3869" s="83" t="b">
        <f t="shared" si="5"/>
        <v>0</v>
      </c>
      <c r="T3869" s="72"/>
      <c r="U3869" s="72"/>
      <c r="V3869" s="72"/>
      <c r="W3869" s="72"/>
      <c r="X3869" s="72"/>
      <c r="Y3869" s="72"/>
      <c r="Z3869" s="72"/>
      <c r="AA3869" s="72"/>
      <c r="AB3869" s="72"/>
      <c r="AC3869" s="72"/>
      <c r="AD3869" s="72"/>
      <c r="AE3869" s="72"/>
      <c r="AF3869" s="72"/>
      <c r="AG3869" s="72"/>
      <c r="AH3869" s="72"/>
      <c r="AI3869" s="72"/>
      <c r="AJ3869" s="72"/>
      <c r="AK3869" s="72"/>
    </row>
    <row r="3870" ht="14.25" customHeight="1">
      <c r="A3870" s="78">
        <v>3867.0</v>
      </c>
      <c r="C3870" s="78" t="str">
        <f>VLOOKUP(G3870,[1]Macrodata_CCF!$A$3:$D$55,4,FALSE)</f>
        <v>#ERROR!</v>
      </c>
      <c r="E3870" s="79" t="str">
        <f>VLOOKUP(G3870,[1]Macrodata_CCF!$A$3:$B$55,2,FALSE)</f>
        <v>#ERROR!</v>
      </c>
      <c r="F3870" s="78">
        <v>0.0</v>
      </c>
      <c r="G3870" s="80">
        <v>45.0</v>
      </c>
      <c r="H3870" s="81">
        <v>121040.0</v>
      </c>
      <c r="I3870" s="81">
        <v>200000.0</v>
      </c>
      <c r="J3870" s="81">
        <v>136040.0</v>
      </c>
      <c r="K3870" s="81">
        <v>200000.0</v>
      </c>
      <c r="L3870" s="82">
        <v>0.1899696048632219</v>
      </c>
      <c r="N3870" s="83">
        <f t="shared" si="1"/>
        <v>0.1899696049</v>
      </c>
      <c r="O3870" s="83">
        <f t="shared" si="2"/>
        <v>0.1899696049</v>
      </c>
      <c r="Q3870" s="83">
        <f t="shared" si="3"/>
        <v>0.3948</v>
      </c>
      <c r="R3870" s="83">
        <f t="shared" si="4"/>
        <v>0.1899696049</v>
      </c>
      <c r="S3870" s="83" t="b">
        <f t="shared" si="5"/>
        <v>0</v>
      </c>
      <c r="T3870" s="72"/>
      <c r="U3870" s="72"/>
      <c r="V3870" s="72"/>
      <c r="W3870" s="72"/>
      <c r="X3870" s="72"/>
      <c r="Y3870" s="72"/>
      <c r="Z3870" s="72"/>
      <c r="AA3870" s="72"/>
      <c r="AB3870" s="72"/>
      <c r="AC3870" s="72"/>
      <c r="AD3870" s="72"/>
      <c r="AE3870" s="72"/>
      <c r="AF3870" s="72"/>
      <c r="AG3870" s="72"/>
      <c r="AH3870" s="72"/>
      <c r="AI3870" s="72"/>
      <c r="AJ3870" s="72"/>
      <c r="AK3870" s="72"/>
    </row>
    <row r="3871" ht="14.25" customHeight="1">
      <c r="A3871" s="78">
        <v>3868.0</v>
      </c>
      <c r="C3871" s="78" t="str">
        <f>VLOOKUP(G3871,[1]Macrodata_CCF!$A$3:$D$55,4,FALSE)</f>
        <v>#ERROR!</v>
      </c>
      <c r="E3871" s="79" t="str">
        <f>VLOOKUP(G3871,[1]Macrodata_CCF!$A$3:$B$55,2,FALSE)</f>
        <v>#ERROR!</v>
      </c>
      <c r="F3871" s="78">
        <v>0.0</v>
      </c>
      <c r="G3871" s="80">
        <v>35.0</v>
      </c>
      <c r="H3871" s="81">
        <v>78615.0</v>
      </c>
      <c r="I3871" s="81">
        <v>80000.0</v>
      </c>
      <c r="J3871" s="81">
        <v>78450.0</v>
      </c>
      <c r="K3871" s="81">
        <v>80000.0</v>
      </c>
      <c r="L3871" s="82">
        <v>-0.1191335740072202</v>
      </c>
      <c r="N3871" s="83">
        <f t="shared" si="1"/>
        <v>-0.119133574</v>
      </c>
      <c r="O3871" s="83">
        <f t="shared" si="2"/>
        <v>0</v>
      </c>
      <c r="Q3871" s="83">
        <f t="shared" si="3"/>
        <v>0.0173125</v>
      </c>
      <c r="R3871" s="83">
        <f t="shared" si="4"/>
        <v>-0.0020625</v>
      </c>
      <c r="S3871" s="83" t="b">
        <f t="shared" si="5"/>
        <v>0</v>
      </c>
      <c r="T3871" s="72"/>
      <c r="U3871" s="72"/>
      <c r="V3871" s="72"/>
      <c r="W3871" s="72"/>
      <c r="X3871" s="72"/>
      <c r="Y3871" s="72"/>
      <c r="Z3871" s="72"/>
      <c r="AA3871" s="72"/>
      <c r="AB3871" s="72"/>
      <c r="AC3871" s="72"/>
      <c r="AD3871" s="72"/>
      <c r="AE3871" s="72"/>
      <c r="AF3871" s="72"/>
      <c r="AG3871" s="72"/>
      <c r="AH3871" s="72"/>
      <c r="AI3871" s="72"/>
      <c r="AJ3871" s="72"/>
      <c r="AK3871" s="72"/>
    </row>
    <row r="3872" ht="14.25" customHeight="1">
      <c r="A3872" s="78">
        <v>3869.0</v>
      </c>
      <c r="C3872" s="78" t="str">
        <f>VLOOKUP(G3872,[1]Macrodata_CCF!$A$3:$D$55,4,FALSE)</f>
        <v>#ERROR!</v>
      </c>
      <c r="E3872" s="79" t="str">
        <f>VLOOKUP(G3872,[1]Macrodata_CCF!$A$3:$B$55,2,FALSE)</f>
        <v>#ERROR!</v>
      </c>
      <c r="F3872" s="78">
        <v>1.0</v>
      </c>
      <c r="G3872" s="80">
        <v>45.0</v>
      </c>
      <c r="H3872" s="81">
        <v>117035.0</v>
      </c>
      <c r="I3872" s="81">
        <v>350000.0</v>
      </c>
      <c r="J3872" s="81">
        <v>212550.0</v>
      </c>
      <c r="K3872" s="81">
        <v>350000.0</v>
      </c>
      <c r="L3872" s="82">
        <v>0.4099972098813127</v>
      </c>
      <c r="N3872" s="83">
        <f t="shared" si="1"/>
        <v>0.4099972099</v>
      </c>
      <c r="O3872" s="83">
        <f t="shared" si="2"/>
        <v>0.4099972099</v>
      </c>
      <c r="Q3872" s="83">
        <f t="shared" si="3"/>
        <v>0.6656142857</v>
      </c>
      <c r="R3872" s="83">
        <f t="shared" si="4"/>
        <v>0.4099972099</v>
      </c>
      <c r="S3872" s="83" t="b">
        <f t="shared" si="5"/>
        <v>0</v>
      </c>
      <c r="T3872" s="72"/>
      <c r="U3872" s="72"/>
      <c r="V3872" s="72"/>
      <c r="W3872" s="72"/>
      <c r="X3872" s="72"/>
      <c r="Y3872" s="72"/>
      <c r="Z3872" s="72"/>
      <c r="AA3872" s="72"/>
      <c r="AB3872" s="72"/>
      <c r="AC3872" s="72"/>
      <c r="AD3872" s="72"/>
      <c r="AE3872" s="72"/>
      <c r="AF3872" s="72"/>
      <c r="AG3872" s="72"/>
      <c r="AH3872" s="72"/>
      <c r="AI3872" s="72"/>
      <c r="AJ3872" s="72"/>
      <c r="AK3872" s="72"/>
    </row>
    <row r="3873" ht="14.25" customHeight="1">
      <c r="A3873" s="78">
        <v>3870.0</v>
      </c>
      <c r="C3873" s="78" t="str">
        <f>VLOOKUP(G3873,[1]Macrodata_CCF!$A$3:$D$55,4,FALSE)</f>
        <v>#ERROR!</v>
      </c>
      <c r="E3873" s="79" t="str">
        <f>VLOOKUP(G3873,[1]Macrodata_CCF!$A$3:$B$55,2,FALSE)</f>
        <v>#ERROR!</v>
      </c>
      <c r="F3873" s="78">
        <v>0.0</v>
      </c>
      <c r="G3873" s="80">
        <v>52.0</v>
      </c>
      <c r="H3873" s="81">
        <v>103445.0</v>
      </c>
      <c r="I3873" s="81">
        <v>150000.0</v>
      </c>
      <c r="J3873" s="81">
        <v>104375.0</v>
      </c>
      <c r="K3873" s="81">
        <v>150000.0</v>
      </c>
      <c r="L3873" s="82">
        <v>0.01997637203307915</v>
      </c>
      <c r="N3873" s="83">
        <f t="shared" si="1"/>
        <v>0.01997637203</v>
      </c>
      <c r="O3873" s="83">
        <f t="shared" si="2"/>
        <v>0.01997637203</v>
      </c>
      <c r="Q3873" s="83">
        <f t="shared" si="3"/>
        <v>0.3103666667</v>
      </c>
      <c r="R3873" s="83">
        <f t="shared" si="4"/>
        <v>0.01997637203</v>
      </c>
      <c r="S3873" s="83" t="b">
        <f t="shared" si="5"/>
        <v>0</v>
      </c>
      <c r="T3873" s="72"/>
      <c r="U3873" s="72"/>
      <c r="V3873" s="72"/>
      <c r="W3873" s="72"/>
      <c r="X3873" s="72"/>
      <c r="Y3873" s="72"/>
      <c r="Z3873" s="72"/>
      <c r="AA3873" s="72"/>
      <c r="AB3873" s="72"/>
      <c r="AC3873" s="72"/>
      <c r="AD3873" s="72"/>
      <c r="AE3873" s="72"/>
      <c r="AF3873" s="72"/>
      <c r="AG3873" s="72"/>
      <c r="AH3873" s="72"/>
      <c r="AI3873" s="72"/>
      <c r="AJ3873" s="72"/>
      <c r="AK3873" s="72"/>
    </row>
    <row r="3874" ht="14.25" customHeight="1">
      <c r="A3874" s="78">
        <v>3871.0</v>
      </c>
      <c r="C3874" s="78" t="str">
        <f>VLOOKUP(G3874,[1]Macrodata_CCF!$A$3:$D$55,4,FALSE)</f>
        <v>#ERROR!</v>
      </c>
      <c r="E3874" s="79" t="str">
        <f>VLOOKUP(G3874,[1]Macrodata_CCF!$A$3:$B$55,2,FALSE)</f>
        <v>#ERROR!</v>
      </c>
      <c r="F3874" s="78">
        <v>0.0</v>
      </c>
      <c r="G3874" s="80">
        <v>17.0</v>
      </c>
      <c r="H3874" s="81">
        <v>233950.0</v>
      </c>
      <c r="I3874" s="81">
        <v>480000.0</v>
      </c>
      <c r="J3874" s="81">
        <v>270860.0</v>
      </c>
      <c r="K3874" s="81">
        <v>480000.0</v>
      </c>
      <c r="L3874" s="82">
        <v>0.1500101605364763</v>
      </c>
      <c r="N3874" s="83">
        <f t="shared" si="1"/>
        <v>0.1500101605</v>
      </c>
      <c r="O3874" s="83">
        <f t="shared" si="2"/>
        <v>0.1500101605</v>
      </c>
      <c r="Q3874" s="83">
        <f t="shared" si="3"/>
        <v>0.5126041667</v>
      </c>
      <c r="R3874" s="83">
        <f t="shared" si="4"/>
        <v>0.1500101605</v>
      </c>
      <c r="S3874" s="83" t="b">
        <f t="shared" si="5"/>
        <v>0</v>
      </c>
      <c r="T3874" s="72"/>
      <c r="U3874" s="72"/>
      <c r="V3874" s="72"/>
      <c r="W3874" s="72"/>
      <c r="X3874" s="72"/>
      <c r="Y3874" s="72"/>
      <c r="Z3874" s="72"/>
      <c r="AA3874" s="72"/>
      <c r="AB3874" s="72"/>
      <c r="AC3874" s="72"/>
      <c r="AD3874" s="72"/>
      <c r="AE3874" s="72"/>
      <c r="AF3874" s="72"/>
      <c r="AG3874" s="72"/>
      <c r="AH3874" s="72"/>
      <c r="AI3874" s="72"/>
      <c r="AJ3874" s="72"/>
      <c r="AK3874" s="72"/>
    </row>
    <row r="3875" ht="14.25" customHeight="1">
      <c r="A3875" s="78">
        <v>3872.0</v>
      </c>
      <c r="C3875" s="78" t="str">
        <f>VLOOKUP(G3875,[1]Macrodata_CCF!$A$3:$D$55,4,FALSE)</f>
        <v>#ERROR!</v>
      </c>
      <c r="E3875" s="79" t="str">
        <f>VLOOKUP(G3875,[1]Macrodata_CCF!$A$3:$B$55,2,FALSE)</f>
        <v>#ERROR!</v>
      </c>
      <c r="F3875" s="78">
        <v>0.0</v>
      </c>
      <c r="G3875" s="80">
        <v>53.0</v>
      </c>
      <c r="H3875" s="81">
        <v>185295.0</v>
      </c>
      <c r="I3875" s="81">
        <v>430000.0</v>
      </c>
      <c r="J3875" s="81">
        <v>438600.0</v>
      </c>
      <c r="K3875" s="81">
        <v>430000.0</v>
      </c>
      <c r="L3875" s="82">
        <v>1.035144357491674</v>
      </c>
      <c r="N3875" s="83">
        <f t="shared" si="1"/>
        <v>1.035144357</v>
      </c>
      <c r="O3875" s="83">
        <f t="shared" si="2"/>
        <v>1</v>
      </c>
      <c r="Q3875" s="83">
        <f t="shared" si="3"/>
        <v>0.5690813953</v>
      </c>
      <c r="R3875" s="83">
        <f t="shared" si="4"/>
        <v>1.035144357</v>
      </c>
      <c r="S3875" s="83" t="b">
        <f t="shared" si="5"/>
        <v>0</v>
      </c>
      <c r="T3875" s="72"/>
      <c r="U3875" s="72"/>
      <c r="V3875" s="72"/>
      <c r="W3875" s="72"/>
      <c r="X3875" s="72"/>
      <c r="Y3875" s="72"/>
      <c r="Z3875" s="72"/>
      <c r="AA3875" s="72"/>
      <c r="AB3875" s="72"/>
      <c r="AC3875" s="72"/>
      <c r="AD3875" s="72"/>
      <c r="AE3875" s="72"/>
      <c r="AF3875" s="72"/>
      <c r="AG3875" s="72"/>
      <c r="AH3875" s="72"/>
      <c r="AI3875" s="72"/>
      <c r="AJ3875" s="72"/>
      <c r="AK3875" s="72"/>
    </row>
    <row r="3876" ht="14.25" customHeight="1">
      <c r="A3876" s="78">
        <v>3873.0</v>
      </c>
      <c r="C3876" s="78" t="str">
        <f>VLOOKUP(G3876,[1]Macrodata_CCF!$A$3:$D$55,4,FALSE)</f>
        <v>#ERROR!</v>
      </c>
      <c r="E3876" s="79" t="str">
        <f>VLOOKUP(G3876,[1]Macrodata_CCF!$A$3:$B$55,2,FALSE)</f>
        <v>#ERROR!</v>
      </c>
      <c r="F3876" s="78">
        <v>0.0</v>
      </c>
      <c r="G3876" s="80">
        <v>38.0</v>
      </c>
      <c r="H3876" s="81">
        <v>148560.0</v>
      </c>
      <c r="I3876" s="81">
        <v>150000.0</v>
      </c>
      <c r="J3876" s="81">
        <v>148430.0</v>
      </c>
      <c r="K3876" s="81">
        <v>210000.0</v>
      </c>
      <c r="L3876" s="82">
        <v>-0.09027777777777778</v>
      </c>
      <c r="N3876" s="83">
        <f t="shared" si="1"/>
        <v>-0.09027777778</v>
      </c>
      <c r="O3876" s="83">
        <f t="shared" si="2"/>
        <v>0</v>
      </c>
      <c r="Q3876" s="83">
        <f t="shared" si="3"/>
        <v>0.0096</v>
      </c>
      <c r="R3876" s="83">
        <f t="shared" si="4"/>
        <v>-0.0008666666667</v>
      </c>
      <c r="S3876" s="83" t="b">
        <f t="shared" si="5"/>
        <v>0</v>
      </c>
      <c r="T3876" s="72"/>
      <c r="U3876" s="72"/>
      <c r="V3876" s="72"/>
      <c r="W3876" s="72"/>
      <c r="X3876" s="72"/>
      <c r="Y3876" s="72"/>
      <c r="Z3876" s="72"/>
      <c r="AA3876" s="72"/>
      <c r="AB3876" s="72"/>
      <c r="AC3876" s="72"/>
      <c r="AD3876" s="72"/>
      <c r="AE3876" s="72"/>
      <c r="AF3876" s="72"/>
      <c r="AG3876" s="72"/>
      <c r="AH3876" s="72"/>
      <c r="AI3876" s="72"/>
      <c r="AJ3876" s="72"/>
      <c r="AK3876" s="72"/>
    </row>
    <row r="3877" ht="14.25" customHeight="1">
      <c r="A3877" s="78">
        <v>3874.0</v>
      </c>
      <c r="C3877" s="78" t="str">
        <f>VLOOKUP(G3877,[1]Macrodata_CCF!$A$3:$D$55,4,FALSE)</f>
        <v>#ERROR!</v>
      </c>
      <c r="E3877" s="79" t="str">
        <f>VLOOKUP(G3877,[1]Macrodata_CCF!$A$3:$B$55,2,FALSE)</f>
        <v>#ERROR!</v>
      </c>
      <c r="F3877" s="78">
        <v>0.0</v>
      </c>
      <c r="G3877" s="80">
        <v>7.0</v>
      </c>
      <c r="H3877" s="81">
        <v>59920.0</v>
      </c>
      <c r="I3877" s="81">
        <v>110000.0</v>
      </c>
      <c r="J3877" s="81">
        <v>112200.0</v>
      </c>
      <c r="K3877" s="81">
        <v>110000.0</v>
      </c>
      <c r="L3877" s="82">
        <v>1.043929712460064</v>
      </c>
      <c r="N3877" s="83">
        <f t="shared" si="1"/>
        <v>1.043929712</v>
      </c>
      <c r="O3877" s="83">
        <f t="shared" si="2"/>
        <v>1</v>
      </c>
      <c r="Q3877" s="83">
        <f t="shared" si="3"/>
        <v>0.4552727273</v>
      </c>
      <c r="R3877" s="83">
        <f t="shared" si="4"/>
        <v>1.043929712</v>
      </c>
      <c r="S3877" s="83" t="b">
        <f t="shared" si="5"/>
        <v>0</v>
      </c>
      <c r="T3877" s="72"/>
      <c r="U3877" s="72"/>
      <c r="V3877" s="72"/>
      <c r="W3877" s="72"/>
      <c r="X3877" s="72"/>
      <c r="Y3877" s="72"/>
      <c r="Z3877" s="72"/>
      <c r="AA3877" s="72"/>
      <c r="AB3877" s="72"/>
      <c r="AC3877" s="72"/>
      <c r="AD3877" s="72"/>
      <c r="AE3877" s="72"/>
      <c r="AF3877" s="72"/>
      <c r="AG3877" s="72"/>
      <c r="AH3877" s="72"/>
      <c r="AI3877" s="72"/>
      <c r="AJ3877" s="72"/>
      <c r="AK3877" s="72"/>
    </row>
    <row r="3878" ht="14.25" customHeight="1">
      <c r="A3878" s="78">
        <v>3875.0</v>
      </c>
      <c r="C3878" s="78" t="str">
        <f>VLOOKUP(G3878,[1]Macrodata_CCF!$A$3:$D$55,4,FALSE)</f>
        <v>#ERROR!</v>
      </c>
      <c r="E3878" s="79" t="str">
        <f>VLOOKUP(G3878,[1]Macrodata_CCF!$A$3:$B$55,2,FALSE)</f>
        <v>#ERROR!</v>
      </c>
      <c r="F3878" s="78">
        <v>0.0</v>
      </c>
      <c r="G3878" s="80">
        <v>26.0</v>
      </c>
      <c r="H3878" s="81">
        <v>253695.0</v>
      </c>
      <c r="I3878" s="81">
        <v>560000.0</v>
      </c>
      <c r="J3878" s="81">
        <v>302705.0</v>
      </c>
      <c r="K3878" s="81">
        <v>560000.0</v>
      </c>
      <c r="L3878" s="82">
        <v>0.1600039176637665</v>
      </c>
      <c r="N3878" s="83">
        <f t="shared" si="1"/>
        <v>0.1600039177</v>
      </c>
      <c r="O3878" s="83">
        <f t="shared" si="2"/>
        <v>0.1600039177</v>
      </c>
      <c r="Q3878" s="83">
        <f t="shared" si="3"/>
        <v>0.5469732143</v>
      </c>
      <c r="R3878" s="83">
        <f t="shared" si="4"/>
        <v>0.1600039177</v>
      </c>
      <c r="S3878" s="83" t="b">
        <f t="shared" si="5"/>
        <v>0</v>
      </c>
      <c r="T3878" s="72"/>
      <c r="U3878" s="72"/>
      <c r="V3878" s="72"/>
      <c r="W3878" s="72"/>
      <c r="X3878" s="72"/>
      <c r="Y3878" s="72"/>
      <c r="Z3878" s="72"/>
      <c r="AA3878" s="72"/>
      <c r="AB3878" s="72"/>
      <c r="AC3878" s="72"/>
      <c r="AD3878" s="72"/>
      <c r="AE3878" s="72"/>
      <c r="AF3878" s="72"/>
      <c r="AG3878" s="72"/>
      <c r="AH3878" s="72"/>
      <c r="AI3878" s="72"/>
      <c r="AJ3878" s="72"/>
      <c r="AK3878" s="72"/>
    </row>
    <row r="3879" ht="14.25" customHeight="1">
      <c r="A3879" s="78">
        <v>3876.0</v>
      </c>
      <c r="C3879" s="78" t="str">
        <f>VLOOKUP(G3879,[1]Macrodata_CCF!$A$3:$D$55,4,FALSE)</f>
        <v>#ERROR!</v>
      </c>
      <c r="E3879" s="79" t="str">
        <f>VLOOKUP(G3879,[1]Macrodata_CCF!$A$3:$B$55,2,FALSE)</f>
        <v>#ERROR!</v>
      </c>
      <c r="F3879" s="78">
        <v>0.0</v>
      </c>
      <c r="G3879" s="80">
        <v>46.0</v>
      </c>
      <c r="H3879" s="81">
        <v>742925.0</v>
      </c>
      <c r="I3879" s="81">
        <v>880000.0</v>
      </c>
      <c r="J3879" s="81">
        <v>764855.0</v>
      </c>
      <c r="K3879" s="81">
        <v>880000.0</v>
      </c>
      <c r="L3879" s="82">
        <v>0.1599854094473828</v>
      </c>
      <c r="N3879" s="83">
        <f t="shared" si="1"/>
        <v>0.1599854094</v>
      </c>
      <c r="O3879" s="83">
        <f t="shared" si="2"/>
        <v>0.1599854094</v>
      </c>
      <c r="Q3879" s="83">
        <f t="shared" si="3"/>
        <v>0.1557670455</v>
      </c>
      <c r="R3879" s="83">
        <f t="shared" si="4"/>
        <v>0.1599854094</v>
      </c>
      <c r="S3879" s="83" t="b">
        <f t="shared" si="5"/>
        <v>0</v>
      </c>
      <c r="T3879" s="72"/>
      <c r="U3879" s="72"/>
      <c r="V3879" s="72"/>
      <c r="W3879" s="72"/>
      <c r="X3879" s="72"/>
      <c r="Y3879" s="72"/>
      <c r="Z3879" s="72"/>
      <c r="AA3879" s="72"/>
      <c r="AB3879" s="72"/>
      <c r="AC3879" s="72"/>
      <c r="AD3879" s="72"/>
      <c r="AE3879" s="72"/>
      <c r="AF3879" s="72"/>
      <c r="AG3879" s="72"/>
      <c r="AH3879" s="72"/>
      <c r="AI3879" s="72"/>
      <c r="AJ3879" s="72"/>
      <c r="AK3879" s="72"/>
    </row>
    <row r="3880" ht="14.25" customHeight="1">
      <c r="A3880" s="78">
        <v>3877.0</v>
      </c>
      <c r="C3880" s="78" t="str">
        <f>VLOOKUP(G3880,[1]Macrodata_CCF!$A$3:$D$55,4,FALSE)</f>
        <v>#ERROR!</v>
      </c>
      <c r="E3880" s="79" t="str">
        <f>VLOOKUP(G3880,[1]Macrodata_CCF!$A$3:$B$55,2,FALSE)</f>
        <v>#ERROR!</v>
      </c>
      <c r="F3880" s="78">
        <v>1.0</v>
      </c>
      <c r="G3880" s="80">
        <v>33.0</v>
      </c>
      <c r="H3880" s="81">
        <v>238915.0</v>
      </c>
      <c r="I3880" s="81">
        <v>940000.0</v>
      </c>
      <c r="J3880" s="81">
        <v>561415.0</v>
      </c>
      <c r="K3880" s="81">
        <v>940000.0</v>
      </c>
      <c r="L3880" s="82">
        <v>0.4600012837245127</v>
      </c>
      <c r="N3880" s="83">
        <f t="shared" si="1"/>
        <v>0.4600012837</v>
      </c>
      <c r="O3880" s="83">
        <f t="shared" si="2"/>
        <v>0.4600012837</v>
      </c>
      <c r="Q3880" s="83">
        <f t="shared" si="3"/>
        <v>0.7458351064</v>
      </c>
      <c r="R3880" s="83">
        <f t="shared" si="4"/>
        <v>0.4600012837</v>
      </c>
      <c r="S3880" s="83" t="b">
        <f t="shared" si="5"/>
        <v>0</v>
      </c>
      <c r="T3880" s="72"/>
      <c r="U3880" s="72"/>
      <c r="V3880" s="72"/>
      <c r="W3880" s="72"/>
      <c r="X3880" s="72"/>
      <c r="Y3880" s="72"/>
      <c r="Z3880" s="72"/>
      <c r="AA3880" s="72"/>
      <c r="AB3880" s="72"/>
      <c r="AC3880" s="72"/>
      <c r="AD3880" s="72"/>
      <c r="AE3880" s="72"/>
      <c r="AF3880" s="72"/>
      <c r="AG3880" s="72"/>
      <c r="AH3880" s="72"/>
      <c r="AI3880" s="72"/>
      <c r="AJ3880" s="72"/>
      <c r="AK3880" s="72"/>
    </row>
    <row r="3881" ht="14.25" customHeight="1">
      <c r="A3881" s="78">
        <v>3878.0</v>
      </c>
      <c r="C3881" s="78" t="str">
        <f>VLOOKUP(G3881,[1]Macrodata_CCF!$A$3:$D$55,4,FALSE)</f>
        <v>#ERROR!</v>
      </c>
      <c r="E3881" s="79" t="str">
        <f>VLOOKUP(G3881,[1]Macrodata_CCF!$A$3:$B$55,2,FALSE)</f>
        <v>#ERROR!</v>
      </c>
      <c r="F3881" s="78">
        <v>0.0</v>
      </c>
      <c r="G3881" s="80">
        <v>46.0</v>
      </c>
      <c r="H3881" s="81">
        <v>0.0</v>
      </c>
      <c r="I3881" s="81">
        <v>760000.0</v>
      </c>
      <c r="J3881" s="81">
        <v>136800.0</v>
      </c>
      <c r="K3881" s="81">
        <v>760000.0</v>
      </c>
      <c r="L3881" s="82">
        <v>0.18</v>
      </c>
      <c r="N3881" s="83">
        <f t="shared" si="1"/>
        <v>0.18</v>
      </c>
      <c r="O3881" s="83">
        <f t="shared" si="2"/>
        <v>0.18</v>
      </c>
      <c r="Q3881" s="83">
        <f t="shared" si="3"/>
        <v>1</v>
      </c>
      <c r="R3881" s="83">
        <f t="shared" si="4"/>
        <v>0.18</v>
      </c>
      <c r="S3881" s="83" t="b">
        <f t="shared" si="5"/>
        <v>0</v>
      </c>
      <c r="T3881" s="72"/>
      <c r="U3881" s="72"/>
      <c r="V3881" s="72"/>
      <c r="W3881" s="72"/>
      <c r="X3881" s="72"/>
      <c r="Y3881" s="72"/>
      <c r="Z3881" s="72"/>
      <c r="AA3881" s="72"/>
      <c r="AB3881" s="72"/>
      <c r="AC3881" s="72"/>
      <c r="AD3881" s="72"/>
      <c r="AE3881" s="72"/>
      <c r="AF3881" s="72"/>
      <c r="AG3881" s="72"/>
      <c r="AH3881" s="72"/>
      <c r="AI3881" s="72"/>
      <c r="AJ3881" s="72"/>
      <c r="AK3881" s="72"/>
    </row>
    <row r="3882" ht="14.25" customHeight="1">
      <c r="A3882" s="78">
        <v>3879.0</v>
      </c>
      <c r="C3882" s="78" t="str">
        <f>VLOOKUP(G3882,[1]Macrodata_CCF!$A$3:$D$55,4,FALSE)</f>
        <v>#ERROR!</v>
      </c>
      <c r="E3882" s="79" t="str">
        <f>VLOOKUP(G3882,[1]Macrodata_CCF!$A$3:$B$55,2,FALSE)</f>
        <v>#ERROR!</v>
      </c>
      <c r="F3882" s="78">
        <v>0.0</v>
      </c>
      <c r="G3882" s="80">
        <v>29.0</v>
      </c>
      <c r="H3882" s="81">
        <v>19625.0</v>
      </c>
      <c r="I3882" s="81">
        <v>40000.0</v>
      </c>
      <c r="J3882" s="81">
        <v>22480.0</v>
      </c>
      <c r="K3882" s="81">
        <v>40000.0</v>
      </c>
      <c r="L3882" s="82">
        <v>0.1401226993865031</v>
      </c>
      <c r="N3882" s="83">
        <f t="shared" si="1"/>
        <v>0.1401226994</v>
      </c>
      <c r="O3882" s="83">
        <f t="shared" si="2"/>
        <v>0.1401226994</v>
      </c>
      <c r="Q3882" s="83">
        <f t="shared" si="3"/>
        <v>0.509375</v>
      </c>
      <c r="R3882" s="83">
        <f t="shared" si="4"/>
        <v>0.1401226994</v>
      </c>
      <c r="S3882" s="83" t="b">
        <f t="shared" si="5"/>
        <v>0</v>
      </c>
      <c r="T3882" s="72"/>
      <c r="U3882" s="72"/>
      <c r="V3882" s="72"/>
      <c r="W3882" s="72"/>
      <c r="X3882" s="72"/>
      <c r="Y3882" s="72"/>
      <c r="Z3882" s="72"/>
      <c r="AA3882" s="72"/>
      <c r="AB3882" s="72"/>
      <c r="AC3882" s="72"/>
      <c r="AD3882" s="72"/>
      <c r="AE3882" s="72"/>
      <c r="AF3882" s="72"/>
      <c r="AG3882" s="72"/>
      <c r="AH3882" s="72"/>
      <c r="AI3882" s="72"/>
      <c r="AJ3882" s="72"/>
      <c r="AK3882" s="72"/>
    </row>
    <row r="3883" ht="14.25" customHeight="1">
      <c r="A3883" s="78">
        <v>3880.0</v>
      </c>
      <c r="C3883" s="78" t="str">
        <f>VLOOKUP(G3883,[1]Macrodata_CCF!$A$3:$D$55,4,FALSE)</f>
        <v>#ERROR!</v>
      </c>
      <c r="E3883" s="79" t="str">
        <f>VLOOKUP(G3883,[1]Macrodata_CCF!$A$3:$B$55,2,FALSE)</f>
        <v>#ERROR!</v>
      </c>
      <c r="F3883" s="78">
        <v>1.0</v>
      </c>
      <c r="G3883" s="80">
        <v>41.0</v>
      </c>
      <c r="H3883" s="81">
        <v>330970.0</v>
      </c>
      <c r="I3883" s="81">
        <v>700000.0</v>
      </c>
      <c r="J3883" s="81">
        <v>497035.0</v>
      </c>
      <c r="K3883" s="81">
        <v>979999.9999999999</v>
      </c>
      <c r="L3883" s="82">
        <v>0.4500040647101862</v>
      </c>
      <c r="N3883" s="83">
        <f t="shared" si="1"/>
        <v>0.4500040647</v>
      </c>
      <c r="O3883" s="83">
        <f t="shared" si="2"/>
        <v>0.4500040647</v>
      </c>
      <c r="Q3883" s="83">
        <f t="shared" si="3"/>
        <v>0.5271857143</v>
      </c>
      <c r="R3883" s="83">
        <f t="shared" si="4"/>
        <v>0.4500040647</v>
      </c>
      <c r="S3883" s="83" t="b">
        <f t="shared" si="5"/>
        <v>0</v>
      </c>
      <c r="T3883" s="72"/>
      <c r="U3883" s="72"/>
      <c r="V3883" s="72"/>
      <c r="W3883" s="72"/>
      <c r="X3883" s="72"/>
      <c r="Y3883" s="72"/>
      <c r="Z3883" s="72"/>
      <c r="AA3883" s="72"/>
      <c r="AB3883" s="72"/>
      <c r="AC3883" s="72"/>
      <c r="AD3883" s="72"/>
      <c r="AE3883" s="72"/>
      <c r="AF3883" s="72"/>
      <c r="AG3883" s="72"/>
      <c r="AH3883" s="72"/>
      <c r="AI3883" s="72"/>
      <c r="AJ3883" s="72"/>
      <c r="AK3883" s="72"/>
    </row>
    <row r="3884" ht="14.25" customHeight="1">
      <c r="A3884" s="78">
        <v>3881.0</v>
      </c>
      <c r="C3884" s="78" t="str">
        <f>VLOOKUP(G3884,[1]Macrodata_CCF!$A$3:$D$55,4,FALSE)</f>
        <v>#ERROR!</v>
      </c>
      <c r="E3884" s="79" t="str">
        <f>VLOOKUP(G3884,[1]Macrodata_CCF!$A$3:$B$55,2,FALSE)</f>
        <v>#ERROR!</v>
      </c>
      <c r="F3884" s="78">
        <v>0.0</v>
      </c>
      <c r="G3884" s="80">
        <v>48.0</v>
      </c>
      <c r="H3884" s="81">
        <v>0.0</v>
      </c>
      <c r="I3884" s="81">
        <v>870000.0</v>
      </c>
      <c r="J3884" s="81">
        <v>121800.0</v>
      </c>
      <c r="K3884" s="81">
        <v>870000.0</v>
      </c>
      <c r="L3884" s="82">
        <v>0.14</v>
      </c>
      <c r="N3884" s="83">
        <f t="shared" si="1"/>
        <v>0.14</v>
      </c>
      <c r="O3884" s="83">
        <f t="shared" si="2"/>
        <v>0.14</v>
      </c>
      <c r="Q3884" s="83">
        <f t="shared" si="3"/>
        <v>1</v>
      </c>
      <c r="R3884" s="83">
        <f t="shared" si="4"/>
        <v>0.14</v>
      </c>
      <c r="S3884" s="83" t="b">
        <f t="shared" si="5"/>
        <v>0</v>
      </c>
      <c r="T3884" s="72"/>
      <c r="U3884" s="72"/>
      <c r="V3884" s="72"/>
      <c r="W3884" s="72"/>
      <c r="X3884" s="72"/>
      <c r="Y3884" s="72"/>
      <c r="Z3884" s="72"/>
      <c r="AA3884" s="72"/>
      <c r="AB3884" s="72"/>
      <c r="AC3884" s="72"/>
      <c r="AD3884" s="72"/>
      <c r="AE3884" s="72"/>
      <c r="AF3884" s="72"/>
      <c r="AG3884" s="72"/>
      <c r="AH3884" s="72"/>
      <c r="AI3884" s="72"/>
      <c r="AJ3884" s="72"/>
      <c r="AK3884" s="72"/>
    </row>
    <row r="3885" ht="14.25" customHeight="1">
      <c r="A3885" s="78">
        <v>3882.0</v>
      </c>
      <c r="C3885" s="78" t="str">
        <f>VLOOKUP(G3885,[1]Macrodata_CCF!$A$3:$D$55,4,FALSE)</f>
        <v>#ERROR!</v>
      </c>
      <c r="E3885" s="79" t="str">
        <f>VLOOKUP(G3885,[1]Macrodata_CCF!$A$3:$B$55,2,FALSE)</f>
        <v>#ERROR!</v>
      </c>
      <c r="F3885" s="78">
        <v>0.0</v>
      </c>
      <c r="G3885" s="80">
        <v>52.0</v>
      </c>
      <c r="H3885" s="81">
        <v>0.0</v>
      </c>
      <c r="I3885" s="81">
        <v>390000.0</v>
      </c>
      <c r="J3885" s="81">
        <v>31200.0</v>
      </c>
      <c r="K3885" s="81">
        <v>546000.0</v>
      </c>
      <c r="L3885" s="82">
        <v>0.08</v>
      </c>
      <c r="N3885" s="83">
        <f t="shared" si="1"/>
        <v>0.08</v>
      </c>
      <c r="O3885" s="83">
        <f t="shared" si="2"/>
        <v>0.08</v>
      </c>
      <c r="Q3885" s="83">
        <f t="shared" si="3"/>
        <v>1</v>
      </c>
      <c r="R3885" s="83">
        <f t="shared" si="4"/>
        <v>0.08</v>
      </c>
      <c r="S3885" s="83" t="b">
        <f t="shared" si="5"/>
        <v>0</v>
      </c>
      <c r="T3885" s="72"/>
      <c r="U3885" s="72"/>
      <c r="V3885" s="72"/>
      <c r="W3885" s="72"/>
      <c r="X3885" s="72"/>
      <c r="Y3885" s="72"/>
      <c r="Z3885" s="72"/>
      <c r="AA3885" s="72"/>
      <c r="AB3885" s="72"/>
      <c r="AC3885" s="72"/>
      <c r="AD3885" s="72"/>
      <c r="AE3885" s="72"/>
      <c r="AF3885" s="72"/>
      <c r="AG3885" s="72"/>
      <c r="AH3885" s="72"/>
      <c r="AI3885" s="72"/>
      <c r="AJ3885" s="72"/>
      <c r="AK3885" s="72"/>
    </row>
    <row r="3886" ht="14.25" customHeight="1">
      <c r="A3886" s="78">
        <v>3883.0</v>
      </c>
      <c r="C3886" s="78" t="str">
        <f>VLOOKUP(G3886,[1]Macrodata_CCF!$A$3:$D$55,4,FALSE)</f>
        <v>#ERROR!</v>
      </c>
      <c r="E3886" s="79" t="str">
        <f>VLOOKUP(G3886,[1]Macrodata_CCF!$A$3:$B$55,2,FALSE)</f>
        <v>#ERROR!</v>
      </c>
      <c r="F3886" s="78">
        <v>0.0</v>
      </c>
      <c r="G3886" s="80">
        <v>7.0</v>
      </c>
      <c r="H3886" s="81">
        <v>78420.0</v>
      </c>
      <c r="I3886" s="81">
        <v>90000.0</v>
      </c>
      <c r="J3886" s="81">
        <v>82475.0</v>
      </c>
      <c r="K3886" s="81">
        <v>90000.0</v>
      </c>
      <c r="L3886" s="82">
        <v>0.3501727115716753</v>
      </c>
      <c r="N3886" s="83">
        <f t="shared" si="1"/>
        <v>0.3501727116</v>
      </c>
      <c r="O3886" s="83">
        <f t="shared" si="2"/>
        <v>0.3501727116</v>
      </c>
      <c r="Q3886" s="83">
        <f t="shared" si="3"/>
        <v>0.1286666667</v>
      </c>
      <c r="R3886" s="83">
        <f t="shared" si="4"/>
        <v>0.3501727116</v>
      </c>
      <c r="S3886" s="83" t="b">
        <f t="shared" si="5"/>
        <v>0</v>
      </c>
      <c r="T3886" s="72"/>
      <c r="U3886" s="72"/>
      <c r="V3886" s="72"/>
      <c r="W3886" s="72"/>
      <c r="X3886" s="72"/>
      <c r="Y3886" s="72"/>
      <c r="Z3886" s="72"/>
      <c r="AA3886" s="72"/>
      <c r="AB3886" s="72"/>
      <c r="AC3886" s="72"/>
      <c r="AD3886" s="72"/>
      <c r="AE3886" s="72"/>
      <c r="AF3886" s="72"/>
      <c r="AG3886" s="72"/>
      <c r="AH3886" s="72"/>
      <c r="AI3886" s="72"/>
      <c r="AJ3886" s="72"/>
      <c r="AK3886" s="72"/>
    </row>
    <row r="3887" ht="14.25" customHeight="1">
      <c r="A3887" s="78">
        <v>3884.0</v>
      </c>
      <c r="C3887" s="78" t="str">
        <f>VLOOKUP(G3887,[1]Macrodata_CCF!$A$3:$D$55,4,FALSE)</f>
        <v>#ERROR!</v>
      </c>
      <c r="E3887" s="79" t="str">
        <f>VLOOKUP(G3887,[1]Macrodata_CCF!$A$3:$B$55,2,FALSE)</f>
        <v>#ERROR!</v>
      </c>
      <c r="F3887" s="78">
        <v>0.0</v>
      </c>
      <c r="G3887" s="80">
        <v>15.0</v>
      </c>
      <c r="H3887" s="81">
        <v>106140.0</v>
      </c>
      <c r="I3887" s="81">
        <v>760000.0</v>
      </c>
      <c r="J3887" s="81">
        <v>223835.0</v>
      </c>
      <c r="K3887" s="81">
        <v>760000.0</v>
      </c>
      <c r="L3887" s="82">
        <v>0.1800003058758756</v>
      </c>
      <c r="N3887" s="83">
        <f t="shared" si="1"/>
        <v>0.1800003059</v>
      </c>
      <c r="O3887" s="83">
        <f t="shared" si="2"/>
        <v>0.1800003059</v>
      </c>
      <c r="Q3887" s="83">
        <f t="shared" si="3"/>
        <v>0.8603421053</v>
      </c>
      <c r="R3887" s="83">
        <f t="shared" si="4"/>
        <v>0.1800003059</v>
      </c>
      <c r="S3887" s="83" t="b">
        <f t="shared" si="5"/>
        <v>0</v>
      </c>
      <c r="T3887" s="72"/>
      <c r="U3887" s="72"/>
      <c r="V3887" s="72"/>
      <c r="W3887" s="72"/>
      <c r="X3887" s="72"/>
      <c r="Y3887" s="72"/>
      <c r="Z3887" s="72"/>
      <c r="AA3887" s="72"/>
      <c r="AB3887" s="72"/>
      <c r="AC3887" s="72"/>
      <c r="AD3887" s="72"/>
      <c r="AE3887" s="72"/>
      <c r="AF3887" s="72"/>
      <c r="AG3887" s="72"/>
      <c r="AH3887" s="72"/>
      <c r="AI3887" s="72"/>
      <c r="AJ3887" s="72"/>
      <c r="AK3887" s="72"/>
    </row>
    <row r="3888" ht="14.25" customHeight="1">
      <c r="A3888" s="78">
        <v>3885.0</v>
      </c>
      <c r="C3888" s="78" t="str">
        <f>VLOOKUP(G3888,[1]Macrodata_CCF!$A$3:$D$55,4,FALSE)</f>
        <v>#ERROR!</v>
      </c>
      <c r="E3888" s="79" t="str">
        <f>VLOOKUP(G3888,[1]Macrodata_CCF!$A$3:$B$55,2,FALSE)</f>
        <v>#ERROR!</v>
      </c>
      <c r="F3888" s="78">
        <v>0.0</v>
      </c>
      <c r="G3888" s="80">
        <v>13.0</v>
      </c>
      <c r="H3888" s="81">
        <v>6150.0</v>
      </c>
      <c r="I3888" s="81">
        <v>780000.0</v>
      </c>
      <c r="J3888" s="81">
        <v>160920.0</v>
      </c>
      <c r="K3888" s="81">
        <v>780000.0</v>
      </c>
      <c r="L3888" s="82">
        <v>0.2</v>
      </c>
      <c r="N3888" s="83">
        <f t="shared" si="1"/>
        <v>0.2</v>
      </c>
      <c r="O3888" s="83">
        <f t="shared" si="2"/>
        <v>0.2</v>
      </c>
      <c r="Q3888" s="83">
        <f t="shared" si="3"/>
        <v>0.9921153846</v>
      </c>
      <c r="R3888" s="83">
        <f t="shared" si="4"/>
        <v>0.2</v>
      </c>
      <c r="S3888" s="83" t="b">
        <f t="shared" si="5"/>
        <v>0</v>
      </c>
      <c r="T3888" s="72"/>
      <c r="U3888" s="72"/>
      <c r="V3888" s="72"/>
      <c r="W3888" s="72"/>
      <c r="X3888" s="72"/>
      <c r="Y3888" s="72"/>
      <c r="Z3888" s="72"/>
      <c r="AA3888" s="72"/>
      <c r="AB3888" s="72"/>
      <c r="AC3888" s="72"/>
      <c r="AD3888" s="72"/>
      <c r="AE3888" s="72"/>
      <c r="AF3888" s="72"/>
      <c r="AG3888" s="72"/>
      <c r="AH3888" s="72"/>
      <c r="AI3888" s="72"/>
      <c r="AJ3888" s="72"/>
      <c r="AK3888" s="72"/>
    </row>
    <row r="3889" ht="14.25" customHeight="1">
      <c r="A3889" s="78">
        <v>3886.0</v>
      </c>
      <c r="C3889" s="78" t="str">
        <f>VLOOKUP(G3889,[1]Macrodata_CCF!$A$3:$D$55,4,FALSE)</f>
        <v>#ERROR!</v>
      </c>
      <c r="E3889" s="79" t="str">
        <f>VLOOKUP(G3889,[1]Macrodata_CCF!$A$3:$B$55,2,FALSE)</f>
        <v>#ERROR!</v>
      </c>
      <c r="F3889" s="78">
        <v>1.0</v>
      </c>
      <c r="G3889" s="80">
        <v>41.0</v>
      </c>
      <c r="H3889" s="81">
        <v>436290.0</v>
      </c>
      <c r="I3889" s="81">
        <v>610000.0</v>
      </c>
      <c r="J3889" s="81">
        <v>349435.0</v>
      </c>
      <c r="K3889" s="81">
        <v>1037000.0</v>
      </c>
      <c r="L3889" s="82">
        <v>-0.5</v>
      </c>
      <c r="N3889" s="83">
        <f t="shared" si="1"/>
        <v>-0.5</v>
      </c>
      <c r="O3889" s="83">
        <f t="shared" si="2"/>
        <v>0</v>
      </c>
      <c r="Q3889" s="83">
        <f t="shared" si="3"/>
        <v>0.2847704918</v>
      </c>
      <c r="R3889" s="83">
        <f t="shared" si="4"/>
        <v>-0.5</v>
      </c>
      <c r="S3889" s="83" t="b">
        <f t="shared" si="5"/>
        <v>0</v>
      </c>
      <c r="T3889" s="72"/>
      <c r="U3889" s="72"/>
      <c r="V3889" s="72"/>
      <c r="W3889" s="72"/>
      <c r="X3889" s="72"/>
      <c r="Y3889" s="72"/>
      <c r="Z3889" s="72"/>
      <c r="AA3889" s="72"/>
      <c r="AB3889" s="72"/>
      <c r="AC3889" s="72"/>
      <c r="AD3889" s="72"/>
      <c r="AE3889" s="72"/>
      <c r="AF3889" s="72"/>
      <c r="AG3889" s="72"/>
      <c r="AH3889" s="72"/>
      <c r="AI3889" s="72"/>
      <c r="AJ3889" s="72"/>
      <c r="AK3889" s="72"/>
    </row>
    <row r="3890" ht="14.25" customHeight="1">
      <c r="A3890" s="78">
        <v>3887.0</v>
      </c>
      <c r="C3890" s="78" t="str">
        <f>VLOOKUP(G3890,[1]Macrodata_CCF!$A$3:$D$55,4,FALSE)</f>
        <v>#ERROR!</v>
      </c>
      <c r="E3890" s="79" t="str">
        <f>VLOOKUP(G3890,[1]Macrodata_CCF!$A$3:$B$55,2,FALSE)</f>
        <v>#ERROR!</v>
      </c>
      <c r="F3890" s="78">
        <v>0.0</v>
      </c>
      <c r="G3890" s="80">
        <v>49.0</v>
      </c>
      <c r="H3890" s="81">
        <v>465120.0</v>
      </c>
      <c r="I3890" s="81">
        <v>530000.0</v>
      </c>
      <c r="J3890" s="81">
        <v>469015.0</v>
      </c>
      <c r="K3890" s="81">
        <v>954000.0</v>
      </c>
      <c r="L3890" s="82">
        <v>0.06003390875462392</v>
      </c>
      <c r="N3890" s="83">
        <f t="shared" si="1"/>
        <v>0.06003390875</v>
      </c>
      <c r="O3890" s="83">
        <f t="shared" si="2"/>
        <v>0.06003390875</v>
      </c>
      <c r="Q3890" s="83">
        <f t="shared" si="3"/>
        <v>0.1224150943</v>
      </c>
      <c r="R3890" s="83">
        <f t="shared" si="4"/>
        <v>0.06003390875</v>
      </c>
      <c r="S3890" s="83" t="b">
        <f t="shared" si="5"/>
        <v>0</v>
      </c>
      <c r="T3890" s="72"/>
      <c r="U3890" s="72"/>
      <c r="V3890" s="72"/>
      <c r="W3890" s="72"/>
      <c r="X3890" s="72"/>
      <c r="Y3890" s="72"/>
      <c r="Z3890" s="72"/>
      <c r="AA3890" s="72"/>
      <c r="AB3890" s="72"/>
      <c r="AC3890" s="72"/>
      <c r="AD3890" s="72"/>
      <c r="AE3890" s="72"/>
      <c r="AF3890" s="72"/>
      <c r="AG3890" s="72"/>
      <c r="AH3890" s="72"/>
      <c r="AI3890" s="72"/>
      <c r="AJ3890" s="72"/>
      <c r="AK3890" s="72"/>
    </row>
    <row r="3891" ht="14.25" customHeight="1">
      <c r="A3891" s="78">
        <v>3888.0</v>
      </c>
      <c r="C3891" s="78" t="str">
        <f>VLOOKUP(G3891,[1]Macrodata_CCF!$A$3:$D$55,4,FALSE)</f>
        <v>#ERROR!</v>
      </c>
      <c r="E3891" s="79" t="str">
        <f>VLOOKUP(G3891,[1]Macrodata_CCF!$A$3:$B$55,2,FALSE)</f>
        <v>#ERROR!</v>
      </c>
      <c r="F3891" s="78">
        <v>0.0</v>
      </c>
      <c r="G3891" s="80">
        <v>7.0</v>
      </c>
      <c r="H3891" s="81">
        <v>551555.0</v>
      </c>
      <c r="I3891" s="81">
        <v>800000.0</v>
      </c>
      <c r="J3891" s="81">
        <v>608695.0</v>
      </c>
      <c r="K3891" s="81">
        <v>800000.0</v>
      </c>
      <c r="L3891" s="82">
        <v>0.2299905411660529</v>
      </c>
      <c r="N3891" s="83">
        <f t="shared" si="1"/>
        <v>0.2299905412</v>
      </c>
      <c r="O3891" s="83">
        <f t="shared" si="2"/>
        <v>0.2299905412</v>
      </c>
      <c r="Q3891" s="83">
        <f t="shared" si="3"/>
        <v>0.31055625</v>
      </c>
      <c r="R3891" s="83">
        <f t="shared" si="4"/>
        <v>0.2299905412</v>
      </c>
      <c r="S3891" s="83" t="b">
        <f t="shared" si="5"/>
        <v>0</v>
      </c>
      <c r="T3891" s="72"/>
      <c r="U3891" s="72"/>
      <c r="V3891" s="72"/>
      <c r="W3891" s="72"/>
      <c r="X3891" s="72"/>
      <c r="Y3891" s="72"/>
      <c r="Z3891" s="72"/>
      <c r="AA3891" s="72"/>
      <c r="AB3891" s="72"/>
      <c r="AC3891" s="72"/>
      <c r="AD3891" s="72"/>
      <c r="AE3891" s="72"/>
      <c r="AF3891" s="72"/>
      <c r="AG3891" s="72"/>
      <c r="AH3891" s="72"/>
      <c r="AI3891" s="72"/>
      <c r="AJ3891" s="72"/>
      <c r="AK3891" s="72"/>
    </row>
    <row r="3892" ht="14.25" customHeight="1">
      <c r="A3892" s="78">
        <v>3889.0</v>
      </c>
      <c r="C3892" s="78" t="str">
        <f>VLOOKUP(G3892,[1]Macrodata_CCF!$A$3:$D$55,4,FALSE)</f>
        <v>#ERROR!</v>
      </c>
      <c r="E3892" s="79" t="str">
        <f>VLOOKUP(G3892,[1]Macrodata_CCF!$A$3:$B$55,2,FALSE)</f>
        <v>#ERROR!</v>
      </c>
      <c r="F3892" s="78">
        <v>0.0</v>
      </c>
      <c r="G3892" s="80">
        <v>41.0</v>
      </c>
      <c r="H3892" s="81">
        <v>182320.0</v>
      </c>
      <c r="I3892" s="81">
        <v>980000.0</v>
      </c>
      <c r="J3892" s="81">
        <v>477460.0</v>
      </c>
      <c r="K3892" s="81">
        <v>980000.0</v>
      </c>
      <c r="L3892" s="82">
        <v>0.3699979941831311</v>
      </c>
      <c r="N3892" s="83">
        <f t="shared" si="1"/>
        <v>0.3699979942</v>
      </c>
      <c r="O3892" s="83">
        <f t="shared" si="2"/>
        <v>0.3699979942</v>
      </c>
      <c r="Q3892" s="83">
        <f t="shared" si="3"/>
        <v>0.8139591837</v>
      </c>
      <c r="R3892" s="83">
        <f t="shared" si="4"/>
        <v>0.3699979942</v>
      </c>
      <c r="S3892" s="83" t="b">
        <f t="shared" si="5"/>
        <v>0</v>
      </c>
      <c r="T3892" s="72"/>
      <c r="U3892" s="72"/>
      <c r="V3892" s="72"/>
      <c r="W3892" s="72"/>
      <c r="X3892" s="72"/>
      <c r="Y3892" s="72"/>
      <c r="Z3892" s="72"/>
      <c r="AA3892" s="72"/>
      <c r="AB3892" s="72"/>
      <c r="AC3892" s="72"/>
      <c r="AD3892" s="72"/>
      <c r="AE3892" s="72"/>
      <c r="AF3892" s="72"/>
      <c r="AG3892" s="72"/>
      <c r="AH3892" s="72"/>
      <c r="AI3892" s="72"/>
      <c r="AJ3892" s="72"/>
      <c r="AK3892" s="72"/>
    </row>
    <row r="3893" ht="14.25" customHeight="1">
      <c r="A3893" s="78">
        <v>3890.0</v>
      </c>
      <c r="C3893" s="78" t="str">
        <f>VLOOKUP(G3893,[1]Macrodata_CCF!$A$3:$D$55,4,FALSE)</f>
        <v>#ERROR!</v>
      </c>
      <c r="E3893" s="79" t="str">
        <f>VLOOKUP(G3893,[1]Macrodata_CCF!$A$3:$B$55,2,FALSE)</f>
        <v>#ERROR!</v>
      </c>
      <c r="F3893" s="78">
        <v>0.0</v>
      </c>
      <c r="G3893" s="80">
        <v>41.0</v>
      </c>
      <c r="H3893" s="81">
        <v>108365.0</v>
      </c>
      <c r="I3893" s="81">
        <v>280000.0</v>
      </c>
      <c r="J3893" s="81">
        <v>159855.0</v>
      </c>
      <c r="K3893" s="81">
        <v>476000.0</v>
      </c>
      <c r="L3893" s="82">
        <v>0.299997086841262</v>
      </c>
      <c r="N3893" s="83">
        <f t="shared" si="1"/>
        <v>0.2999970868</v>
      </c>
      <c r="O3893" s="83">
        <f t="shared" si="2"/>
        <v>0.2999970868</v>
      </c>
      <c r="Q3893" s="83">
        <f t="shared" si="3"/>
        <v>0.6129821429</v>
      </c>
      <c r="R3893" s="83">
        <f t="shared" si="4"/>
        <v>0.2999970868</v>
      </c>
      <c r="S3893" s="83" t="b">
        <f t="shared" si="5"/>
        <v>0</v>
      </c>
      <c r="T3893" s="72"/>
      <c r="U3893" s="72"/>
      <c r="V3893" s="72"/>
      <c r="W3893" s="72"/>
      <c r="X3893" s="72"/>
      <c r="Y3893" s="72"/>
      <c r="Z3893" s="72"/>
      <c r="AA3893" s="72"/>
      <c r="AB3893" s="72"/>
      <c r="AC3893" s="72"/>
      <c r="AD3893" s="72"/>
      <c r="AE3893" s="72"/>
      <c r="AF3893" s="72"/>
      <c r="AG3893" s="72"/>
      <c r="AH3893" s="72"/>
      <c r="AI3893" s="72"/>
      <c r="AJ3893" s="72"/>
      <c r="AK3893" s="72"/>
    </row>
    <row r="3894" ht="14.25" customHeight="1">
      <c r="A3894" s="78">
        <v>3891.0</v>
      </c>
      <c r="C3894" s="78" t="str">
        <f>VLOOKUP(G3894,[1]Macrodata_CCF!$A$3:$D$55,4,FALSE)</f>
        <v>#ERROR!</v>
      </c>
      <c r="E3894" s="79" t="str">
        <f>VLOOKUP(G3894,[1]Macrodata_CCF!$A$3:$B$55,2,FALSE)</f>
        <v>#ERROR!</v>
      </c>
      <c r="F3894" s="78">
        <v>0.0</v>
      </c>
      <c r="G3894" s="80">
        <v>9.0</v>
      </c>
      <c r="H3894" s="81">
        <v>263205.0</v>
      </c>
      <c r="I3894" s="81">
        <v>290000.0</v>
      </c>
      <c r="J3894" s="81">
        <v>262135.0</v>
      </c>
      <c r="K3894" s="81">
        <v>290000.0</v>
      </c>
      <c r="L3894" s="82">
        <v>-0.03993282328792686</v>
      </c>
      <c r="N3894" s="83">
        <f t="shared" si="1"/>
        <v>-0.03993282329</v>
      </c>
      <c r="O3894" s="83">
        <f t="shared" si="2"/>
        <v>0</v>
      </c>
      <c r="Q3894" s="83">
        <f t="shared" si="3"/>
        <v>0.09239655172</v>
      </c>
      <c r="R3894" s="83">
        <f t="shared" si="4"/>
        <v>-0.003689655172</v>
      </c>
      <c r="S3894" s="83" t="b">
        <f t="shared" si="5"/>
        <v>0</v>
      </c>
      <c r="T3894" s="72"/>
      <c r="U3894" s="72"/>
      <c r="V3894" s="72"/>
      <c r="W3894" s="72"/>
      <c r="X3894" s="72"/>
      <c r="Y3894" s="72"/>
      <c r="Z3894" s="72"/>
      <c r="AA3894" s="72"/>
      <c r="AB3894" s="72"/>
      <c r="AC3894" s="72"/>
      <c r="AD3894" s="72"/>
      <c r="AE3894" s="72"/>
      <c r="AF3894" s="72"/>
      <c r="AG3894" s="72"/>
      <c r="AH3894" s="72"/>
      <c r="AI3894" s="72"/>
      <c r="AJ3894" s="72"/>
      <c r="AK3894" s="72"/>
    </row>
    <row r="3895" ht="14.25" customHeight="1">
      <c r="A3895" s="78">
        <v>3892.0</v>
      </c>
      <c r="C3895" s="78" t="str">
        <f>VLOOKUP(G3895,[1]Macrodata_CCF!$A$3:$D$55,4,FALSE)</f>
        <v>#ERROR!</v>
      </c>
      <c r="E3895" s="79" t="str">
        <f>VLOOKUP(G3895,[1]Macrodata_CCF!$A$3:$B$55,2,FALSE)</f>
        <v>#ERROR!</v>
      </c>
      <c r="F3895" s="78">
        <v>0.0</v>
      </c>
      <c r="G3895" s="80">
        <v>1.0</v>
      </c>
      <c r="H3895" s="81">
        <v>136950.0</v>
      </c>
      <c r="I3895" s="81">
        <v>690000.0</v>
      </c>
      <c r="J3895" s="81">
        <v>324985.0</v>
      </c>
      <c r="K3895" s="81">
        <v>690000.0</v>
      </c>
      <c r="L3895" s="82">
        <v>0.3399963836904439</v>
      </c>
      <c r="N3895" s="83">
        <f t="shared" si="1"/>
        <v>0.3399963837</v>
      </c>
      <c r="O3895" s="83">
        <f t="shared" si="2"/>
        <v>0.3399963837</v>
      </c>
      <c r="Q3895" s="83">
        <f t="shared" si="3"/>
        <v>0.8015217391</v>
      </c>
      <c r="R3895" s="83">
        <f t="shared" si="4"/>
        <v>0.3399963837</v>
      </c>
      <c r="S3895" s="83" t="b">
        <f t="shared" si="5"/>
        <v>0</v>
      </c>
      <c r="T3895" s="72"/>
      <c r="U3895" s="72"/>
      <c r="V3895" s="72"/>
      <c r="W3895" s="72"/>
      <c r="X3895" s="72"/>
      <c r="Y3895" s="72"/>
      <c r="Z3895" s="72"/>
      <c r="AA3895" s="72"/>
      <c r="AB3895" s="72"/>
      <c r="AC3895" s="72"/>
      <c r="AD3895" s="72"/>
      <c r="AE3895" s="72"/>
      <c r="AF3895" s="72"/>
      <c r="AG3895" s="72"/>
      <c r="AH3895" s="72"/>
      <c r="AI3895" s="72"/>
      <c r="AJ3895" s="72"/>
      <c r="AK3895" s="72"/>
    </row>
    <row r="3896" ht="14.25" customHeight="1">
      <c r="A3896" s="78">
        <v>3893.0</v>
      </c>
      <c r="C3896" s="78" t="str">
        <f>VLOOKUP(G3896,[1]Macrodata_CCF!$A$3:$D$55,4,FALSE)</f>
        <v>#ERROR!</v>
      </c>
      <c r="E3896" s="79" t="str">
        <f>VLOOKUP(G3896,[1]Macrodata_CCF!$A$3:$B$55,2,FALSE)</f>
        <v>#ERROR!</v>
      </c>
      <c r="F3896" s="78">
        <v>1.0</v>
      </c>
      <c r="G3896" s="80">
        <v>19.0</v>
      </c>
      <c r="H3896" s="81">
        <v>0.0</v>
      </c>
      <c r="I3896" s="81">
        <v>500000.0</v>
      </c>
      <c r="J3896" s="81">
        <v>300000.0</v>
      </c>
      <c r="K3896" s="81">
        <v>500000.0</v>
      </c>
      <c r="L3896" s="82">
        <v>0.6</v>
      </c>
      <c r="N3896" s="83">
        <f t="shared" si="1"/>
        <v>0.6</v>
      </c>
      <c r="O3896" s="83">
        <f t="shared" si="2"/>
        <v>0.6</v>
      </c>
      <c r="Q3896" s="83">
        <f t="shared" si="3"/>
        <v>1</v>
      </c>
      <c r="R3896" s="83">
        <f t="shared" si="4"/>
        <v>0.6</v>
      </c>
      <c r="S3896" s="83" t="b">
        <f t="shared" si="5"/>
        <v>0</v>
      </c>
      <c r="T3896" s="72"/>
      <c r="U3896" s="72"/>
      <c r="V3896" s="72"/>
      <c r="W3896" s="72"/>
      <c r="X3896" s="72"/>
      <c r="Y3896" s="72"/>
      <c r="Z3896" s="72"/>
      <c r="AA3896" s="72"/>
      <c r="AB3896" s="72"/>
      <c r="AC3896" s="72"/>
      <c r="AD3896" s="72"/>
      <c r="AE3896" s="72"/>
      <c r="AF3896" s="72"/>
      <c r="AG3896" s="72"/>
      <c r="AH3896" s="72"/>
      <c r="AI3896" s="72"/>
      <c r="AJ3896" s="72"/>
      <c r="AK3896" s="72"/>
    </row>
    <row r="3897" ht="14.25" customHeight="1">
      <c r="A3897" s="78">
        <v>3894.0</v>
      </c>
      <c r="C3897" s="78" t="str">
        <f>VLOOKUP(G3897,[1]Macrodata_CCF!$A$3:$D$55,4,FALSE)</f>
        <v>#ERROR!</v>
      </c>
      <c r="E3897" s="79" t="str">
        <f>VLOOKUP(G3897,[1]Macrodata_CCF!$A$3:$B$55,2,FALSE)</f>
        <v>#ERROR!</v>
      </c>
      <c r="F3897" s="78">
        <v>1.0</v>
      </c>
      <c r="G3897" s="80">
        <v>10.0</v>
      </c>
      <c r="H3897" s="81">
        <v>82800.0</v>
      </c>
      <c r="I3897" s="81">
        <v>100000.0</v>
      </c>
      <c r="J3897" s="81">
        <v>91570.0</v>
      </c>
      <c r="K3897" s="81">
        <v>100000.0</v>
      </c>
      <c r="L3897" s="82">
        <v>0.5098837209302326</v>
      </c>
      <c r="N3897" s="83">
        <f t="shared" si="1"/>
        <v>0.5098837209</v>
      </c>
      <c r="O3897" s="83">
        <f t="shared" si="2"/>
        <v>0.5098837209</v>
      </c>
      <c r="Q3897" s="83">
        <f t="shared" si="3"/>
        <v>0.172</v>
      </c>
      <c r="R3897" s="83">
        <f t="shared" si="4"/>
        <v>0.5098837209</v>
      </c>
      <c r="S3897" s="83" t="b">
        <f t="shared" si="5"/>
        <v>0</v>
      </c>
      <c r="T3897" s="72"/>
      <c r="U3897" s="72"/>
      <c r="V3897" s="72"/>
      <c r="W3897" s="72"/>
      <c r="X3897" s="72"/>
      <c r="Y3897" s="72"/>
      <c r="Z3897" s="72"/>
      <c r="AA3897" s="72"/>
      <c r="AB3897" s="72"/>
      <c r="AC3897" s="72"/>
      <c r="AD3897" s="72"/>
      <c r="AE3897" s="72"/>
      <c r="AF3897" s="72"/>
      <c r="AG3897" s="72"/>
      <c r="AH3897" s="72"/>
      <c r="AI3897" s="72"/>
      <c r="AJ3897" s="72"/>
      <c r="AK3897" s="72"/>
    </row>
    <row r="3898" ht="14.25" customHeight="1">
      <c r="A3898" s="78">
        <v>3895.0</v>
      </c>
      <c r="C3898" s="78" t="str">
        <f>VLOOKUP(G3898,[1]Macrodata_CCF!$A$3:$D$55,4,FALSE)</f>
        <v>#ERROR!</v>
      </c>
      <c r="E3898" s="79" t="str">
        <f>VLOOKUP(G3898,[1]Macrodata_CCF!$A$3:$B$55,2,FALSE)</f>
        <v>#ERROR!</v>
      </c>
      <c r="F3898" s="78">
        <v>0.0</v>
      </c>
      <c r="G3898" s="80">
        <v>8.0</v>
      </c>
      <c r="H3898" s="81">
        <v>149715.0</v>
      </c>
      <c r="I3898" s="81">
        <v>670000.0</v>
      </c>
      <c r="J3898" s="81">
        <v>337020.0</v>
      </c>
      <c r="K3898" s="81">
        <v>670000.0</v>
      </c>
      <c r="L3898" s="82">
        <v>0.3600046128564152</v>
      </c>
      <c r="N3898" s="83">
        <f t="shared" si="1"/>
        <v>0.3600046129</v>
      </c>
      <c r="O3898" s="83">
        <f t="shared" si="2"/>
        <v>0.3600046129</v>
      </c>
      <c r="Q3898" s="83">
        <f t="shared" si="3"/>
        <v>0.7765447761</v>
      </c>
      <c r="R3898" s="83">
        <f t="shared" si="4"/>
        <v>0.3600046129</v>
      </c>
      <c r="S3898" s="83" t="b">
        <f t="shared" si="5"/>
        <v>0</v>
      </c>
      <c r="T3898" s="72"/>
      <c r="U3898" s="72"/>
      <c r="V3898" s="72"/>
      <c r="W3898" s="72"/>
      <c r="X3898" s="72"/>
      <c r="Y3898" s="72"/>
      <c r="Z3898" s="72"/>
      <c r="AA3898" s="72"/>
      <c r="AB3898" s="72"/>
      <c r="AC3898" s="72"/>
      <c r="AD3898" s="72"/>
      <c r="AE3898" s="72"/>
      <c r="AF3898" s="72"/>
      <c r="AG3898" s="72"/>
      <c r="AH3898" s="72"/>
      <c r="AI3898" s="72"/>
      <c r="AJ3898" s="72"/>
      <c r="AK3898" s="72"/>
    </row>
    <row r="3899" ht="14.25" customHeight="1">
      <c r="A3899" s="78">
        <v>3896.0</v>
      </c>
      <c r="C3899" s="78" t="str">
        <f>VLOOKUP(G3899,[1]Macrodata_CCF!$A$3:$D$55,4,FALSE)</f>
        <v>#ERROR!</v>
      </c>
      <c r="E3899" s="79" t="str">
        <f>VLOOKUP(G3899,[1]Macrodata_CCF!$A$3:$B$55,2,FALSE)</f>
        <v>#ERROR!</v>
      </c>
      <c r="F3899" s="78">
        <v>0.0</v>
      </c>
      <c r="G3899" s="80">
        <v>32.0</v>
      </c>
      <c r="H3899" s="81">
        <v>356865.0</v>
      </c>
      <c r="I3899" s="81">
        <v>490000.0</v>
      </c>
      <c r="J3899" s="81">
        <v>300950.0</v>
      </c>
      <c r="K3899" s="81">
        <v>931000.0</v>
      </c>
      <c r="L3899" s="82">
        <v>-0.4199872310061216</v>
      </c>
      <c r="N3899" s="83">
        <f t="shared" si="1"/>
        <v>-0.419987231</v>
      </c>
      <c r="O3899" s="83">
        <f t="shared" si="2"/>
        <v>0</v>
      </c>
      <c r="Q3899" s="83">
        <f t="shared" si="3"/>
        <v>0.2717040816</v>
      </c>
      <c r="R3899" s="83">
        <f t="shared" si="4"/>
        <v>-0.419987231</v>
      </c>
      <c r="S3899" s="83" t="b">
        <f t="shared" si="5"/>
        <v>0</v>
      </c>
      <c r="T3899" s="72"/>
      <c r="U3899" s="72"/>
      <c r="V3899" s="72"/>
      <c r="W3899" s="72"/>
      <c r="X3899" s="72"/>
      <c r="Y3899" s="72"/>
      <c r="Z3899" s="72"/>
      <c r="AA3899" s="72"/>
      <c r="AB3899" s="72"/>
      <c r="AC3899" s="72"/>
      <c r="AD3899" s="72"/>
      <c r="AE3899" s="72"/>
      <c r="AF3899" s="72"/>
      <c r="AG3899" s="72"/>
      <c r="AH3899" s="72"/>
      <c r="AI3899" s="72"/>
      <c r="AJ3899" s="72"/>
      <c r="AK3899" s="72"/>
    </row>
    <row r="3900" ht="14.25" customHeight="1">
      <c r="A3900" s="78">
        <v>3897.0</v>
      </c>
      <c r="C3900" s="78" t="str">
        <f>VLOOKUP(G3900,[1]Macrodata_CCF!$A$3:$D$55,4,FALSE)</f>
        <v>#ERROR!</v>
      </c>
      <c r="E3900" s="79" t="str">
        <f>VLOOKUP(G3900,[1]Macrodata_CCF!$A$3:$B$55,2,FALSE)</f>
        <v>#ERROR!</v>
      </c>
      <c r="F3900" s="78">
        <v>0.0</v>
      </c>
      <c r="G3900" s="80">
        <v>8.0</v>
      </c>
      <c r="H3900" s="81">
        <v>383915.0</v>
      </c>
      <c r="I3900" s="81">
        <v>930000.0</v>
      </c>
      <c r="J3900" s="81">
        <v>569585.0</v>
      </c>
      <c r="K3900" s="81">
        <v>930000.0</v>
      </c>
      <c r="L3900" s="82">
        <v>0.3400020143384272</v>
      </c>
      <c r="N3900" s="83">
        <f t="shared" si="1"/>
        <v>0.3400020143</v>
      </c>
      <c r="O3900" s="83">
        <f t="shared" si="2"/>
        <v>0.3400020143</v>
      </c>
      <c r="Q3900" s="83">
        <f t="shared" si="3"/>
        <v>0.587188172</v>
      </c>
      <c r="R3900" s="83">
        <f t="shared" si="4"/>
        <v>0.3400020143</v>
      </c>
      <c r="S3900" s="83" t="b">
        <f t="shared" si="5"/>
        <v>0</v>
      </c>
      <c r="T3900" s="72"/>
      <c r="U3900" s="72"/>
      <c r="V3900" s="72"/>
      <c r="W3900" s="72"/>
      <c r="X3900" s="72"/>
      <c r="Y3900" s="72"/>
      <c r="Z3900" s="72"/>
      <c r="AA3900" s="72"/>
      <c r="AB3900" s="72"/>
      <c r="AC3900" s="72"/>
      <c r="AD3900" s="72"/>
      <c r="AE3900" s="72"/>
      <c r="AF3900" s="72"/>
      <c r="AG3900" s="72"/>
      <c r="AH3900" s="72"/>
      <c r="AI3900" s="72"/>
      <c r="AJ3900" s="72"/>
      <c r="AK3900" s="72"/>
    </row>
    <row r="3901" ht="14.25" customHeight="1">
      <c r="A3901" s="78">
        <v>3898.0</v>
      </c>
      <c r="C3901" s="78" t="str">
        <f>VLOOKUP(G3901,[1]Macrodata_CCF!$A$3:$D$55,4,FALSE)</f>
        <v>#ERROR!</v>
      </c>
      <c r="E3901" s="79" t="str">
        <f>VLOOKUP(G3901,[1]Macrodata_CCF!$A$3:$B$55,2,FALSE)</f>
        <v>#ERROR!</v>
      </c>
      <c r="F3901" s="78">
        <v>0.0</v>
      </c>
      <c r="G3901" s="80">
        <v>7.0</v>
      </c>
      <c r="H3901" s="81">
        <v>690465.0</v>
      </c>
      <c r="I3901" s="81">
        <v>750000.0</v>
      </c>
      <c r="J3901" s="81">
        <v>705350.0</v>
      </c>
      <c r="K3901" s="81">
        <v>750000.0</v>
      </c>
      <c r="L3901" s="82">
        <v>0.2500209960527421</v>
      </c>
      <c r="N3901" s="83">
        <f t="shared" si="1"/>
        <v>0.2500209961</v>
      </c>
      <c r="O3901" s="83">
        <f t="shared" si="2"/>
        <v>0.2500209961</v>
      </c>
      <c r="Q3901" s="83">
        <f t="shared" si="3"/>
        <v>0.07938</v>
      </c>
      <c r="R3901" s="83">
        <f t="shared" si="4"/>
        <v>0.01984666667</v>
      </c>
      <c r="S3901" s="83" t="b">
        <f t="shared" si="5"/>
        <v>0</v>
      </c>
      <c r="T3901" s="72"/>
      <c r="U3901" s="72"/>
      <c r="V3901" s="72"/>
      <c r="W3901" s="72"/>
      <c r="X3901" s="72"/>
      <c r="Y3901" s="72"/>
      <c r="Z3901" s="72"/>
      <c r="AA3901" s="72"/>
      <c r="AB3901" s="72"/>
      <c r="AC3901" s="72"/>
      <c r="AD3901" s="72"/>
      <c r="AE3901" s="72"/>
      <c r="AF3901" s="72"/>
      <c r="AG3901" s="72"/>
      <c r="AH3901" s="72"/>
      <c r="AI3901" s="72"/>
      <c r="AJ3901" s="72"/>
      <c r="AK3901" s="72"/>
    </row>
    <row r="3902" ht="14.25" customHeight="1">
      <c r="A3902" s="78">
        <v>3899.0</v>
      </c>
      <c r="C3902" s="78" t="str">
        <f>VLOOKUP(G3902,[1]Macrodata_CCF!$A$3:$D$55,4,FALSE)</f>
        <v>#ERROR!</v>
      </c>
      <c r="E3902" s="79" t="str">
        <f>VLOOKUP(G3902,[1]Macrodata_CCF!$A$3:$B$55,2,FALSE)</f>
        <v>#ERROR!</v>
      </c>
      <c r="F3902" s="78">
        <v>0.0</v>
      </c>
      <c r="G3902" s="80">
        <v>24.0</v>
      </c>
      <c r="H3902" s="81">
        <v>650385.0</v>
      </c>
      <c r="I3902" s="81">
        <v>660000.0</v>
      </c>
      <c r="J3902" s="81">
        <v>651925.0</v>
      </c>
      <c r="K3902" s="81">
        <v>660000.0</v>
      </c>
      <c r="L3902" s="82">
        <v>0.1601664066562662</v>
      </c>
      <c r="N3902" s="83">
        <f t="shared" si="1"/>
        <v>0.1601664067</v>
      </c>
      <c r="O3902" s="83">
        <f t="shared" si="2"/>
        <v>0.1601664067</v>
      </c>
      <c r="Q3902" s="83">
        <f t="shared" si="3"/>
        <v>0.01456818182</v>
      </c>
      <c r="R3902" s="83">
        <f t="shared" si="4"/>
        <v>0.002333333333</v>
      </c>
      <c r="S3902" s="83" t="b">
        <f t="shared" si="5"/>
        <v>0</v>
      </c>
      <c r="T3902" s="72"/>
      <c r="U3902" s="72"/>
      <c r="V3902" s="72"/>
      <c r="W3902" s="72"/>
      <c r="X3902" s="72"/>
      <c r="Y3902" s="72"/>
      <c r="Z3902" s="72"/>
      <c r="AA3902" s="72"/>
      <c r="AB3902" s="72"/>
      <c r="AC3902" s="72"/>
      <c r="AD3902" s="72"/>
      <c r="AE3902" s="72"/>
      <c r="AF3902" s="72"/>
      <c r="AG3902" s="72"/>
      <c r="AH3902" s="72"/>
      <c r="AI3902" s="72"/>
      <c r="AJ3902" s="72"/>
      <c r="AK3902" s="72"/>
    </row>
    <row r="3903" ht="14.25" customHeight="1">
      <c r="A3903" s="78">
        <v>3900.0</v>
      </c>
      <c r="C3903" s="78" t="str">
        <f>VLOOKUP(G3903,[1]Macrodata_CCF!$A$3:$D$55,4,FALSE)</f>
        <v>#ERROR!</v>
      </c>
      <c r="E3903" s="79" t="str">
        <f>VLOOKUP(G3903,[1]Macrodata_CCF!$A$3:$B$55,2,FALSE)</f>
        <v>#ERROR!</v>
      </c>
      <c r="F3903" s="78">
        <v>0.0</v>
      </c>
      <c r="G3903" s="80">
        <v>24.0</v>
      </c>
      <c r="H3903" s="81">
        <v>171910.0</v>
      </c>
      <c r="I3903" s="81">
        <v>360000.0</v>
      </c>
      <c r="J3903" s="81">
        <v>87270.0</v>
      </c>
      <c r="K3903" s="81">
        <v>360000.0</v>
      </c>
      <c r="L3903" s="82">
        <v>-0.4499973416981232</v>
      </c>
      <c r="N3903" s="83">
        <f t="shared" si="1"/>
        <v>-0.4499973417</v>
      </c>
      <c r="O3903" s="83">
        <f t="shared" si="2"/>
        <v>0</v>
      </c>
      <c r="Q3903" s="83">
        <f t="shared" si="3"/>
        <v>0.5224722222</v>
      </c>
      <c r="R3903" s="83">
        <f t="shared" si="4"/>
        <v>-0.4499973417</v>
      </c>
      <c r="S3903" s="83" t="b">
        <f t="shared" si="5"/>
        <v>0</v>
      </c>
      <c r="T3903" s="72"/>
      <c r="U3903" s="72"/>
      <c r="V3903" s="72"/>
      <c r="W3903" s="72"/>
      <c r="X3903" s="72"/>
      <c r="Y3903" s="72"/>
      <c r="Z3903" s="72"/>
      <c r="AA3903" s="72"/>
      <c r="AB3903" s="72"/>
      <c r="AC3903" s="72"/>
      <c r="AD3903" s="72"/>
      <c r="AE3903" s="72"/>
      <c r="AF3903" s="72"/>
      <c r="AG3903" s="72"/>
      <c r="AH3903" s="72"/>
      <c r="AI3903" s="72"/>
      <c r="AJ3903" s="72"/>
      <c r="AK3903" s="72"/>
    </row>
    <row r="3904" ht="14.25" customHeight="1">
      <c r="A3904" s="78">
        <v>3901.0</v>
      </c>
      <c r="C3904" s="78" t="str">
        <f>VLOOKUP(G3904,[1]Macrodata_CCF!$A$3:$D$55,4,FALSE)</f>
        <v>#ERROR!</v>
      </c>
      <c r="E3904" s="79" t="str">
        <f>VLOOKUP(G3904,[1]Macrodata_CCF!$A$3:$B$55,2,FALSE)</f>
        <v>#ERROR!</v>
      </c>
      <c r="F3904" s="78">
        <v>0.0</v>
      </c>
      <c r="G3904" s="80">
        <v>6.0</v>
      </c>
      <c r="H3904" s="81">
        <v>662960.0</v>
      </c>
      <c r="I3904" s="81">
        <v>810000.0</v>
      </c>
      <c r="J3904" s="81">
        <v>720305.0</v>
      </c>
      <c r="K3904" s="81">
        <v>810000.0</v>
      </c>
      <c r="L3904" s="82">
        <v>0.3899959194776931</v>
      </c>
      <c r="N3904" s="83">
        <f t="shared" si="1"/>
        <v>0.3899959195</v>
      </c>
      <c r="O3904" s="83">
        <f t="shared" si="2"/>
        <v>0.3899959195</v>
      </c>
      <c r="Q3904" s="83">
        <f t="shared" si="3"/>
        <v>0.1815308642</v>
      </c>
      <c r="R3904" s="83">
        <f t="shared" si="4"/>
        <v>0.3899959195</v>
      </c>
      <c r="S3904" s="83" t="b">
        <f t="shared" si="5"/>
        <v>0</v>
      </c>
      <c r="T3904" s="72"/>
      <c r="U3904" s="72"/>
      <c r="V3904" s="72"/>
      <c r="W3904" s="72"/>
      <c r="X3904" s="72"/>
      <c r="Y3904" s="72"/>
      <c r="Z3904" s="72"/>
      <c r="AA3904" s="72"/>
      <c r="AB3904" s="72"/>
      <c r="AC3904" s="72"/>
      <c r="AD3904" s="72"/>
      <c r="AE3904" s="72"/>
      <c r="AF3904" s="72"/>
      <c r="AG3904" s="72"/>
      <c r="AH3904" s="72"/>
      <c r="AI3904" s="72"/>
      <c r="AJ3904" s="72"/>
      <c r="AK3904" s="72"/>
    </row>
    <row r="3905" ht="14.25" customHeight="1">
      <c r="A3905" s="78">
        <v>3902.0</v>
      </c>
      <c r="C3905" s="78" t="str">
        <f>VLOOKUP(G3905,[1]Macrodata_CCF!$A$3:$D$55,4,FALSE)</f>
        <v>#ERROR!</v>
      </c>
      <c r="E3905" s="79" t="str">
        <f>VLOOKUP(G3905,[1]Macrodata_CCF!$A$3:$B$55,2,FALSE)</f>
        <v>#ERROR!</v>
      </c>
      <c r="F3905" s="78">
        <v>0.0</v>
      </c>
      <c r="G3905" s="80">
        <v>43.0</v>
      </c>
      <c r="H3905" s="81">
        <v>0.0</v>
      </c>
      <c r="I3905" s="81">
        <v>650000.0</v>
      </c>
      <c r="J3905" s="81">
        <v>663000.0</v>
      </c>
      <c r="K3905" s="81">
        <v>650000.0</v>
      </c>
      <c r="L3905" s="82">
        <v>1.02</v>
      </c>
      <c r="N3905" s="83">
        <f t="shared" si="1"/>
        <v>1.02</v>
      </c>
      <c r="O3905" s="83">
        <f t="shared" si="2"/>
        <v>1</v>
      </c>
      <c r="Q3905" s="83">
        <f t="shared" si="3"/>
        <v>1</v>
      </c>
      <c r="R3905" s="83">
        <f t="shared" si="4"/>
        <v>1.02</v>
      </c>
      <c r="S3905" s="83" t="b">
        <f t="shared" si="5"/>
        <v>0</v>
      </c>
      <c r="T3905" s="72"/>
      <c r="U3905" s="72"/>
      <c r="V3905" s="72"/>
      <c r="W3905" s="72"/>
      <c r="X3905" s="72"/>
      <c r="Y3905" s="72"/>
      <c r="Z3905" s="72"/>
      <c r="AA3905" s="72"/>
      <c r="AB3905" s="72"/>
      <c r="AC3905" s="72"/>
      <c r="AD3905" s="72"/>
      <c r="AE3905" s="72"/>
      <c r="AF3905" s="72"/>
      <c r="AG3905" s="72"/>
      <c r="AH3905" s="72"/>
      <c r="AI3905" s="72"/>
      <c r="AJ3905" s="72"/>
      <c r="AK3905" s="72"/>
    </row>
    <row r="3906" ht="14.25" customHeight="1">
      <c r="A3906" s="78">
        <v>3903.0</v>
      </c>
      <c r="C3906" s="78" t="str">
        <f>VLOOKUP(G3906,[1]Macrodata_CCF!$A$3:$D$55,4,FALSE)</f>
        <v>#ERROR!</v>
      </c>
      <c r="E3906" s="79" t="str">
        <f>VLOOKUP(G3906,[1]Macrodata_CCF!$A$3:$B$55,2,FALSE)</f>
        <v>#ERROR!</v>
      </c>
      <c r="F3906" s="78">
        <v>0.0</v>
      </c>
      <c r="G3906" s="80">
        <v>5.0</v>
      </c>
      <c r="H3906" s="81">
        <v>58170.0</v>
      </c>
      <c r="I3906" s="81">
        <v>110000.0</v>
      </c>
      <c r="J3906" s="81">
        <v>72165.0</v>
      </c>
      <c r="K3906" s="81">
        <v>110000.0</v>
      </c>
      <c r="L3906" s="82">
        <v>0.270017364460737</v>
      </c>
      <c r="N3906" s="83">
        <f t="shared" si="1"/>
        <v>0.2700173645</v>
      </c>
      <c r="O3906" s="83">
        <f t="shared" si="2"/>
        <v>0.2700173645</v>
      </c>
      <c r="Q3906" s="83">
        <f t="shared" si="3"/>
        <v>0.4711818182</v>
      </c>
      <c r="R3906" s="83">
        <f t="shared" si="4"/>
        <v>0.2700173645</v>
      </c>
      <c r="S3906" s="83" t="b">
        <f t="shared" si="5"/>
        <v>0</v>
      </c>
      <c r="T3906" s="72"/>
      <c r="U3906" s="72"/>
      <c r="V3906" s="72"/>
      <c r="W3906" s="72"/>
      <c r="X3906" s="72"/>
      <c r="Y3906" s="72"/>
      <c r="Z3906" s="72"/>
      <c r="AA3906" s="72"/>
      <c r="AB3906" s="72"/>
      <c r="AC3906" s="72"/>
      <c r="AD3906" s="72"/>
      <c r="AE3906" s="72"/>
      <c r="AF3906" s="72"/>
      <c r="AG3906" s="72"/>
      <c r="AH3906" s="72"/>
      <c r="AI3906" s="72"/>
      <c r="AJ3906" s="72"/>
      <c r="AK3906" s="72"/>
    </row>
    <row r="3907" ht="14.25" customHeight="1">
      <c r="A3907" s="78">
        <v>3904.0</v>
      </c>
      <c r="C3907" s="78" t="str">
        <f>VLOOKUP(G3907,[1]Macrodata_CCF!$A$3:$D$55,4,FALSE)</f>
        <v>#ERROR!</v>
      </c>
      <c r="E3907" s="79" t="str">
        <f>VLOOKUP(G3907,[1]Macrodata_CCF!$A$3:$B$55,2,FALSE)</f>
        <v>#ERROR!</v>
      </c>
      <c r="F3907" s="78">
        <v>0.0</v>
      </c>
      <c r="G3907" s="80">
        <v>45.0</v>
      </c>
      <c r="H3907" s="81">
        <v>783435.0</v>
      </c>
      <c r="I3907" s="81">
        <v>890000.0</v>
      </c>
      <c r="J3907" s="81">
        <v>798355.0</v>
      </c>
      <c r="K3907" s="81">
        <v>890000.0</v>
      </c>
      <c r="L3907" s="82">
        <v>0.1400084455496645</v>
      </c>
      <c r="N3907" s="83">
        <f t="shared" si="1"/>
        <v>0.1400084455</v>
      </c>
      <c r="O3907" s="83">
        <f t="shared" si="2"/>
        <v>0.1400084455</v>
      </c>
      <c r="Q3907" s="83">
        <f t="shared" si="3"/>
        <v>0.1197359551</v>
      </c>
      <c r="R3907" s="83">
        <f t="shared" si="4"/>
        <v>0.1400084455</v>
      </c>
      <c r="S3907" s="83" t="b">
        <f t="shared" si="5"/>
        <v>0</v>
      </c>
      <c r="T3907" s="72"/>
      <c r="U3907" s="72"/>
      <c r="V3907" s="72"/>
      <c r="W3907" s="72"/>
      <c r="X3907" s="72"/>
      <c r="Y3907" s="72"/>
      <c r="Z3907" s="72"/>
      <c r="AA3907" s="72"/>
      <c r="AB3907" s="72"/>
      <c r="AC3907" s="72"/>
      <c r="AD3907" s="72"/>
      <c r="AE3907" s="72"/>
      <c r="AF3907" s="72"/>
      <c r="AG3907" s="72"/>
      <c r="AH3907" s="72"/>
      <c r="AI3907" s="72"/>
      <c r="AJ3907" s="72"/>
      <c r="AK3907" s="72"/>
    </row>
    <row r="3908" ht="14.25" customHeight="1">
      <c r="A3908" s="78">
        <v>3905.0</v>
      </c>
      <c r="C3908" s="78" t="str">
        <f>VLOOKUP(G3908,[1]Macrodata_CCF!$A$3:$D$55,4,FALSE)</f>
        <v>#ERROR!</v>
      </c>
      <c r="E3908" s="79" t="str">
        <f>VLOOKUP(G3908,[1]Macrodata_CCF!$A$3:$B$55,2,FALSE)</f>
        <v>#ERROR!</v>
      </c>
      <c r="F3908" s="78">
        <v>0.0</v>
      </c>
      <c r="G3908" s="80">
        <v>37.0</v>
      </c>
      <c r="H3908" s="81">
        <v>170285.0</v>
      </c>
      <c r="I3908" s="81">
        <v>330000.0</v>
      </c>
      <c r="J3908" s="81">
        <v>175075.0</v>
      </c>
      <c r="K3908" s="81">
        <v>330000.0</v>
      </c>
      <c r="L3908" s="82">
        <v>0.0299909213286166</v>
      </c>
      <c r="N3908" s="83">
        <f t="shared" si="1"/>
        <v>0.02999092133</v>
      </c>
      <c r="O3908" s="83">
        <f t="shared" si="2"/>
        <v>0.02999092133</v>
      </c>
      <c r="Q3908" s="83">
        <f t="shared" si="3"/>
        <v>0.4839848485</v>
      </c>
      <c r="R3908" s="83">
        <f t="shared" si="4"/>
        <v>0.02999092133</v>
      </c>
      <c r="S3908" s="83" t="b">
        <f t="shared" si="5"/>
        <v>0</v>
      </c>
      <c r="T3908" s="72"/>
      <c r="U3908" s="72"/>
      <c r="V3908" s="72"/>
      <c r="W3908" s="72"/>
      <c r="X3908" s="72"/>
      <c r="Y3908" s="72"/>
      <c r="Z3908" s="72"/>
      <c r="AA3908" s="72"/>
      <c r="AB3908" s="72"/>
      <c r="AC3908" s="72"/>
      <c r="AD3908" s="72"/>
      <c r="AE3908" s="72"/>
      <c r="AF3908" s="72"/>
      <c r="AG3908" s="72"/>
      <c r="AH3908" s="72"/>
      <c r="AI3908" s="72"/>
      <c r="AJ3908" s="72"/>
      <c r="AK3908" s="72"/>
    </row>
    <row r="3909" ht="14.25" customHeight="1">
      <c r="A3909" s="78">
        <v>3906.0</v>
      </c>
      <c r="C3909" s="78" t="str">
        <f>VLOOKUP(G3909,[1]Macrodata_CCF!$A$3:$D$55,4,FALSE)</f>
        <v>#ERROR!</v>
      </c>
      <c r="E3909" s="79" t="str">
        <f>VLOOKUP(G3909,[1]Macrodata_CCF!$A$3:$B$55,2,FALSE)</f>
        <v>#ERROR!</v>
      </c>
      <c r="F3909" s="78">
        <v>0.0</v>
      </c>
      <c r="G3909" s="80">
        <v>22.0</v>
      </c>
      <c r="H3909" s="81">
        <v>231780.0</v>
      </c>
      <c r="I3909" s="81">
        <v>530000.0</v>
      </c>
      <c r="J3909" s="81">
        <v>276515.0</v>
      </c>
      <c r="K3909" s="81">
        <v>530000.0</v>
      </c>
      <c r="L3909" s="82">
        <v>0.1500067064583194</v>
      </c>
      <c r="N3909" s="83">
        <f t="shared" si="1"/>
        <v>0.1500067065</v>
      </c>
      <c r="O3909" s="83">
        <f t="shared" si="2"/>
        <v>0.1500067065</v>
      </c>
      <c r="Q3909" s="83">
        <f t="shared" si="3"/>
        <v>0.5626792453</v>
      </c>
      <c r="R3909" s="83">
        <f t="shared" si="4"/>
        <v>0.1500067065</v>
      </c>
      <c r="S3909" s="83" t="b">
        <f t="shared" si="5"/>
        <v>0</v>
      </c>
      <c r="T3909" s="72"/>
      <c r="U3909" s="72"/>
      <c r="V3909" s="72"/>
      <c r="W3909" s="72"/>
      <c r="X3909" s="72"/>
      <c r="Y3909" s="72"/>
      <c r="Z3909" s="72"/>
      <c r="AA3909" s="72"/>
      <c r="AB3909" s="72"/>
      <c r="AC3909" s="72"/>
      <c r="AD3909" s="72"/>
      <c r="AE3909" s="72"/>
      <c r="AF3909" s="72"/>
      <c r="AG3909" s="72"/>
      <c r="AH3909" s="72"/>
      <c r="AI3909" s="72"/>
      <c r="AJ3909" s="72"/>
      <c r="AK3909" s="72"/>
    </row>
    <row r="3910" ht="14.25" customHeight="1">
      <c r="A3910" s="78">
        <v>3907.0</v>
      </c>
      <c r="C3910" s="78" t="str">
        <f>VLOOKUP(G3910,[1]Macrodata_CCF!$A$3:$D$55,4,FALSE)</f>
        <v>#ERROR!</v>
      </c>
      <c r="E3910" s="79" t="str">
        <f>VLOOKUP(G3910,[1]Macrodata_CCF!$A$3:$B$55,2,FALSE)</f>
        <v>#ERROR!</v>
      </c>
      <c r="F3910" s="78">
        <v>0.0</v>
      </c>
      <c r="G3910" s="80">
        <v>8.0</v>
      </c>
      <c r="H3910" s="81">
        <v>381760.0</v>
      </c>
      <c r="I3910" s="81">
        <v>460000.0</v>
      </c>
      <c r="J3910" s="81">
        <v>409925.0</v>
      </c>
      <c r="K3910" s="81">
        <v>874000.0</v>
      </c>
      <c r="L3910" s="82">
        <v>0.3599821063394683</v>
      </c>
      <c r="N3910" s="83">
        <f t="shared" si="1"/>
        <v>0.3599821063</v>
      </c>
      <c r="O3910" s="83">
        <f t="shared" si="2"/>
        <v>0.3599821063</v>
      </c>
      <c r="Q3910" s="83">
        <f t="shared" si="3"/>
        <v>0.1700869565</v>
      </c>
      <c r="R3910" s="83">
        <f t="shared" si="4"/>
        <v>0.3599821063</v>
      </c>
      <c r="S3910" s="83" t="b">
        <f t="shared" si="5"/>
        <v>0</v>
      </c>
      <c r="T3910" s="72"/>
      <c r="U3910" s="72"/>
      <c r="V3910" s="72"/>
      <c r="W3910" s="72"/>
      <c r="X3910" s="72"/>
      <c r="Y3910" s="72"/>
      <c r="Z3910" s="72"/>
      <c r="AA3910" s="72"/>
      <c r="AB3910" s="72"/>
      <c r="AC3910" s="72"/>
      <c r="AD3910" s="72"/>
      <c r="AE3910" s="72"/>
      <c r="AF3910" s="72"/>
      <c r="AG3910" s="72"/>
      <c r="AH3910" s="72"/>
      <c r="AI3910" s="72"/>
      <c r="AJ3910" s="72"/>
      <c r="AK3910" s="72"/>
    </row>
    <row r="3911" ht="14.25" customHeight="1">
      <c r="A3911" s="78">
        <v>3908.0</v>
      </c>
      <c r="C3911" s="78" t="str">
        <f>VLOOKUP(G3911,[1]Macrodata_CCF!$A$3:$D$55,4,FALSE)</f>
        <v>#ERROR!</v>
      </c>
      <c r="E3911" s="79" t="str">
        <f>VLOOKUP(G3911,[1]Macrodata_CCF!$A$3:$B$55,2,FALSE)</f>
        <v>#ERROR!</v>
      </c>
      <c r="F3911" s="78">
        <v>1.0</v>
      </c>
      <c r="G3911" s="80">
        <v>23.0</v>
      </c>
      <c r="H3911" s="81">
        <v>126695.0</v>
      </c>
      <c r="I3911" s="81">
        <v>330000.0</v>
      </c>
      <c r="J3911" s="81">
        <v>246645.0</v>
      </c>
      <c r="K3911" s="81">
        <v>330000.0</v>
      </c>
      <c r="L3911" s="82">
        <v>0.590000245935909</v>
      </c>
      <c r="N3911" s="83">
        <f t="shared" si="1"/>
        <v>0.5900002459</v>
      </c>
      <c r="O3911" s="83">
        <f t="shared" si="2"/>
        <v>0.5900002459</v>
      </c>
      <c r="Q3911" s="83">
        <f t="shared" si="3"/>
        <v>0.6160757576</v>
      </c>
      <c r="R3911" s="83">
        <f t="shared" si="4"/>
        <v>0.5900002459</v>
      </c>
      <c r="S3911" s="83" t="b">
        <f t="shared" si="5"/>
        <v>0</v>
      </c>
      <c r="T3911" s="72"/>
      <c r="U3911" s="72"/>
      <c r="V3911" s="72"/>
      <c r="W3911" s="72"/>
      <c r="X3911" s="72"/>
      <c r="Y3911" s="72"/>
      <c r="Z3911" s="72"/>
      <c r="AA3911" s="72"/>
      <c r="AB3911" s="72"/>
      <c r="AC3911" s="72"/>
      <c r="AD3911" s="72"/>
      <c r="AE3911" s="72"/>
      <c r="AF3911" s="72"/>
      <c r="AG3911" s="72"/>
      <c r="AH3911" s="72"/>
      <c r="AI3911" s="72"/>
      <c r="AJ3911" s="72"/>
      <c r="AK3911" s="72"/>
    </row>
    <row r="3912" ht="14.25" customHeight="1">
      <c r="A3912" s="78">
        <v>3909.0</v>
      </c>
      <c r="C3912" s="78" t="str">
        <f>VLOOKUP(G3912,[1]Macrodata_CCF!$A$3:$D$55,4,FALSE)</f>
        <v>#ERROR!</v>
      </c>
      <c r="E3912" s="79" t="str">
        <f>VLOOKUP(G3912,[1]Macrodata_CCF!$A$3:$B$55,2,FALSE)</f>
        <v>#ERROR!</v>
      </c>
      <c r="F3912" s="78">
        <v>0.0</v>
      </c>
      <c r="G3912" s="80">
        <v>35.0</v>
      </c>
      <c r="H3912" s="81">
        <v>293215.0</v>
      </c>
      <c r="I3912" s="81">
        <v>950000.0</v>
      </c>
      <c r="J3912" s="81">
        <v>312920.0</v>
      </c>
      <c r="K3912" s="81">
        <v>950000.0</v>
      </c>
      <c r="L3912" s="82">
        <v>0.03000220772398882</v>
      </c>
      <c r="N3912" s="83">
        <f t="shared" si="1"/>
        <v>0.03000220772</v>
      </c>
      <c r="O3912" s="83">
        <f t="shared" si="2"/>
        <v>0.03000220772</v>
      </c>
      <c r="Q3912" s="83">
        <f t="shared" si="3"/>
        <v>0.6913526316</v>
      </c>
      <c r="R3912" s="83">
        <f t="shared" si="4"/>
        <v>0.03000220772</v>
      </c>
      <c r="S3912" s="83" t="b">
        <f t="shared" si="5"/>
        <v>0</v>
      </c>
      <c r="T3912" s="72"/>
      <c r="U3912" s="72"/>
      <c r="V3912" s="72"/>
      <c r="W3912" s="72"/>
      <c r="X3912" s="72"/>
      <c r="Y3912" s="72"/>
      <c r="Z3912" s="72"/>
      <c r="AA3912" s="72"/>
      <c r="AB3912" s="72"/>
      <c r="AC3912" s="72"/>
      <c r="AD3912" s="72"/>
      <c r="AE3912" s="72"/>
      <c r="AF3912" s="72"/>
      <c r="AG3912" s="72"/>
      <c r="AH3912" s="72"/>
      <c r="AI3912" s="72"/>
      <c r="AJ3912" s="72"/>
      <c r="AK3912" s="72"/>
    </row>
    <row r="3913" ht="14.25" customHeight="1">
      <c r="A3913" s="78">
        <v>3910.0</v>
      </c>
      <c r="C3913" s="78" t="str">
        <f>VLOOKUP(G3913,[1]Macrodata_CCF!$A$3:$D$55,4,FALSE)</f>
        <v>#ERROR!</v>
      </c>
      <c r="E3913" s="79" t="str">
        <f>VLOOKUP(G3913,[1]Macrodata_CCF!$A$3:$B$55,2,FALSE)</f>
        <v>#ERROR!</v>
      </c>
      <c r="F3913" s="78">
        <v>0.0</v>
      </c>
      <c r="G3913" s="80">
        <v>36.0</v>
      </c>
      <c r="H3913" s="81">
        <v>261025.0</v>
      </c>
      <c r="I3913" s="81">
        <v>380000.0</v>
      </c>
      <c r="J3913" s="81">
        <v>387600.0</v>
      </c>
      <c r="K3913" s="81">
        <v>380000.0</v>
      </c>
      <c r="L3913" s="82">
        <v>1.063878966169363</v>
      </c>
      <c r="N3913" s="83">
        <f t="shared" si="1"/>
        <v>1.063878966</v>
      </c>
      <c r="O3913" s="83">
        <f t="shared" si="2"/>
        <v>1</v>
      </c>
      <c r="Q3913" s="83">
        <f t="shared" si="3"/>
        <v>0.3130921053</v>
      </c>
      <c r="R3913" s="83">
        <f t="shared" si="4"/>
        <v>1.063878966</v>
      </c>
      <c r="S3913" s="83" t="b">
        <f t="shared" si="5"/>
        <v>0</v>
      </c>
      <c r="T3913" s="72"/>
      <c r="U3913" s="72"/>
      <c r="V3913" s="72"/>
      <c r="W3913" s="72"/>
      <c r="X3913" s="72"/>
      <c r="Y3913" s="72"/>
      <c r="Z3913" s="72"/>
      <c r="AA3913" s="72"/>
      <c r="AB3913" s="72"/>
      <c r="AC3913" s="72"/>
      <c r="AD3913" s="72"/>
      <c r="AE3913" s="72"/>
      <c r="AF3913" s="72"/>
      <c r="AG3913" s="72"/>
      <c r="AH3913" s="72"/>
      <c r="AI3913" s="72"/>
      <c r="AJ3913" s="72"/>
      <c r="AK3913" s="72"/>
    </row>
    <row r="3914" ht="14.25" customHeight="1">
      <c r="A3914" s="78">
        <v>3911.0</v>
      </c>
      <c r="C3914" s="78" t="str">
        <f>VLOOKUP(G3914,[1]Macrodata_CCF!$A$3:$D$55,4,FALSE)</f>
        <v>#ERROR!</v>
      </c>
      <c r="E3914" s="79" t="str">
        <f>VLOOKUP(G3914,[1]Macrodata_CCF!$A$3:$B$55,2,FALSE)</f>
        <v>#ERROR!</v>
      </c>
      <c r="F3914" s="78">
        <v>0.0</v>
      </c>
      <c r="G3914" s="80">
        <v>23.0</v>
      </c>
      <c r="H3914" s="81">
        <v>1180.0</v>
      </c>
      <c r="I3914" s="81">
        <v>20000.0</v>
      </c>
      <c r="J3914" s="81">
        <v>4570.0</v>
      </c>
      <c r="K3914" s="81">
        <v>20000.0</v>
      </c>
      <c r="L3914" s="82">
        <v>0.1801275239107333</v>
      </c>
      <c r="N3914" s="83">
        <f t="shared" si="1"/>
        <v>0.1801275239</v>
      </c>
      <c r="O3914" s="83">
        <f t="shared" si="2"/>
        <v>0.1801275239</v>
      </c>
      <c r="Q3914" s="83">
        <f t="shared" si="3"/>
        <v>0.941</v>
      </c>
      <c r="R3914" s="83">
        <f t="shared" si="4"/>
        <v>0.1801275239</v>
      </c>
      <c r="S3914" s="83" t="b">
        <f t="shared" si="5"/>
        <v>0</v>
      </c>
      <c r="T3914" s="72"/>
      <c r="U3914" s="72"/>
      <c r="V3914" s="72"/>
      <c r="W3914" s="72"/>
      <c r="X3914" s="72"/>
      <c r="Y3914" s="72"/>
      <c r="Z3914" s="72"/>
      <c r="AA3914" s="72"/>
      <c r="AB3914" s="72"/>
      <c r="AC3914" s="72"/>
      <c r="AD3914" s="72"/>
      <c r="AE3914" s="72"/>
      <c r="AF3914" s="72"/>
      <c r="AG3914" s="72"/>
      <c r="AH3914" s="72"/>
      <c r="AI3914" s="72"/>
      <c r="AJ3914" s="72"/>
      <c r="AK3914" s="72"/>
    </row>
    <row r="3915" ht="14.25" customHeight="1">
      <c r="A3915" s="78">
        <v>3912.0</v>
      </c>
      <c r="C3915" s="78" t="str">
        <f>VLOOKUP(G3915,[1]Macrodata_CCF!$A$3:$D$55,4,FALSE)</f>
        <v>#ERROR!</v>
      </c>
      <c r="E3915" s="79" t="str">
        <f>VLOOKUP(G3915,[1]Macrodata_CCF!$A$3:$B$55,2,FALSE)</f>
        <v>#ERROR!</v>
      </c>
      <c r="F3915" s="78">
        <v>0.0</v>
      </c>
      <c r="G3915" s="80">
        <v>34.0</v>
      </c>
      <c r="H3915" s="81">
        <v>21025.0</v>
      </c>
      <c r="I3915" s="81">
        <v>390000.0</v>
      </c>
      <c r="J3915" s="81">
        <v>57925.0</v>
      </c>
      <c r="K3915" s="81">
        <v>390000.0</v>
      </c>
      <c r="L3915" s="82">
        <v>0.1000067755267972</v>
      </c>
      <c r="N3915" s="83">
        <f t="shared" si="1"/>
        <v>0.1000067755</v>
      </c>
      <c r="O3915" s="83">
        <f t="shared" si="2"/>
        <v>0.1000067755</v>
      </c>
      <c r="Q3915" s="83">
        <f t="shared" si="3"/>
        <v>0.9460897436</v>
      </c>
      <c r="R3915" s="83">
        <f t="shared" si="4"/>
        <v>0.1000067755</v>
      </c>
      <c r="S3915" s="83" t="b">
        <f t="shared" si="5"/>
        <v>0</v>
      </c>
      <c r="T3915" s="72"/>
      <c r="U3915" s="72"/>
      <c r="V3915" s="72"/>
      <c r="W3915" s="72"/>
      <c r="X3915" s="72"/>
      <c r="Y3915" s="72"/>
      <c r="Z3915" s="72"/>
      <c r="AA3915" s="72"/>
      <c r="AB3915" s="72"/>
      <c r="AC3915" s="72"/>
      <c r="AD3915" s="72"/>
      <c r="AE3915" s="72"/>
      <c r="AF3915" s="72"/>
      <c r="AG3915" s="72"/>
      <c r="AH3915" s="72"/>
      <c r="AI3915" s="72"/>
      <c r="AJ3915" s="72"/>
      <c r="AK3915" s="72"/>
    </row>
    <row r="3916" ht="14.25" customHeight="1">
      <c r="A3916" s="78">
        <v>3913.0</v>
      </c>
      <c r="C3916" s="78" t="str">
        <f>VLOOKUP(G3916,[1]Macrodata_CCF!$A$3:$D$55,4,FALSE)</f>
        <v>#ERROR!</v>
      </c>
      <c r="E3916" s="79" t="str">
        <f>VLOOKUP(G3916,[1]Macrodata_CCF!$A$3:$B$55,2,FALSE)</f>
        <v>#ERROR!</v>
      </c>
      <c r="F3916" s="78">
        <v>0.0</v>
      </c>
      <c r="G3916" s="80">
        <v>37.0</v>
      </c>
      <c r="H3916" s="81">
        <v>279025.0</v>
      </c>
      <c r="I3916" s="81">
        <v>880000.0</v>
      </c>
      <c r="J3916" s="81">
        <v>345130.0</v>
      </c>
      <c r="K3916" s="81">
        <v>880000.0</v>
      </c>
      <c r="L3916" s="82">
        <v>0.1099962560838637</v>
      </c>
      <c r="N3916" s="83">
        <f t="shared" si="1"/>
        <v>0.1099962561</v>
      </c>
      <c r="O3916" s="83">
        <f t="shared" si="2"/>
        <v>0.1099962561</v>
      </c>
      <c r="Q3916" s="83">
        <f t="shared" si="3"/>
        <v>0.6829261364</v>
      </c>
      <c r="R3916" s="83">
        <f t="shared" si="4"/>
        <v>0.1099962561</v>
      </c>
      <c r="S3916" s="83" t="b">
        <f t="shared" si="5"/>
        <v>0</v>
      </c>
      <c r="T3916" s="72"/>
      <c r="U3916" s="72"/>
      <c r="V3916" s="72"/>
      <c r="W3916" s="72"/>
      <c r="X3916" s="72"/>
      <c r="Y3916" s="72"/>
      <c r="Z3916" s="72"/>
      <c r="AA3916" s="72"/>
      <c r="AB3916" s="72"/>
      <c r="AC3916" s="72"/>
      <c r="AD3916" s="72"/>
      <c r="AE3916" s="72"/>
      <c r="AF3916" s="72"/>
      <c r="AG3916" s="72"/>
      <c r="AH3916" s="72"/>
      <c r="AI3916" s="72"/>
      <c r="AJ3916" s="72"/>
      <c r="AK3916" s="72"/>
    </row>
    <row r="3917" ht="14.25" customHeight="1">
      <c r="A3917" s="78">
        <v>3914.0</v>
      </c>
      <c r="C3917" s="78" t="str">
        <f>VLOOKUP(G3917,[1]Macrodata_CCF!$A$3:$D$55,4,FALSE)</f>
        <v>#ERROR!</v>
      </c>
      <c r="E3917" s="79" t="str">
        <f>VLOOKUP(G3917,[1]Macrodata_CCF!$A$3:$B$55,2,FALSE)</f>
        <v>#ERROR!</v>
      </c>
      <c r="F3917" s="78">
        <v>0.0</v>
      </c>
      <c r="G3917" s="80">
        <v>17.0</v>
      </c>
      <c r="H3917" s="81">
        <v>0.0</v>
      </c>
      <c r="I3917" s="81">
        <v>230000.0</v>
      </c>
      <c r="J3917" s="81">
        <v>234600.0</v>
      </c>
      <c r="K3917" s="81">
        <v>230000.0</v>
      </c>
      <c r="L3917" s="82">
        <v>1.02</v>
      </c>
      <c r="N3917" s="83">
        <f t="shared" si="1"/>
        <v>1.02</v>
      </c>
      <c r="O3917" s="83">
        <f t="shared" si="2"/>
        <v>1</v>
      </c>
      <c r="Q3917" s="83">
        <f t="shared" si="3"/>
        <v>1</v>
      </c>
      <c r="R3917" s="83">
        <f t="shared" si="4"/>
        <v>1.02</v>
      </c>
      <c r="S3917" s="83" t="b">
        <f t="shared" si="5"/>
        <v>0</v>
      </c>
      <c r="T3917" s="72"/>
      <c r="U3917" s="72"/>
      <c r="V3917" s="72"/>
      <c r="W3917" s="72"/>
      <c r="X3917" s="72"/>
      <c r="Y3917" s="72"/>
      <c r="Z3917" s="72"/>
      <c r="AA3917" s="72"/>
      <c r="AB3917" s="72"/>
      <c r="AC3917" s="72"/>
      <c r="AD3917" s="72"/>
      <c r="AE3917" s="72"/>
      <c r="AF3917" s="72"/>
      <c r="AG3917" s="72"/>
      <c r="AH3917" s="72"/>
      <c r="AI3917" s="72"/>
      <c r="AJ3917" s="72"/>
      <c r="AK3917" s="72"/>
    </row>
    <row r="3918" ht="14.25" customHeight="1">
      <c r="A3918" s="78">
        <v>3915.0</v>
      </c>
      <c r="C3918" s="78" t="str">
        <f>VLOOKUP(G3918,[1]Macrodata_CCF!$A$3:$D$55,4,FALSE)</f>
        <v>#ERROR!</v>
      </c>
      <c r="E3918" s="79" t="str">
        <f>VLOOKUP(G3918,[1]Macrodata_CCF!$A$3:$B$55,2,FALSE)</f>
        <v>#ERROR!</v>
      </c>
      <c r="F3918" s="78">
        <v>0.0</v>
      </c>
      <c r="G3918" s="80">
        <v>43.0</v>
      </c>
      <c r="H3918" s="81">
        <v>377250.0</v>
      </c>
      <c r="I3918" s="81">
        <v>470000.0</v>
      </c>
      <c r="J3918" s="81">
        <v>392090.0</v>
      </c>
      <c r="K3918" s="81">
        <v>470000.0</v>
      </c>
      <c r="L3918" s="82">
        <v>0.16</v>
      </c>
      <c r="N3918" s="83">
        <f t="shared" si="1"/>
        <v>0.16</v>
      </c>
      <c r="O3918" s="83">
        <f t="shared" si="2"/>
        <v>0.16</v>
      </c>
      <c r="Q3918" s="83">
        <f t="shared" si="3"/>
        <v>0.1973404255</v>
      </c>
      <c r="R3918" s="83">
        <f t="shared" si="4"/>
        <v>0.16</v>
      </c>
      <c r="S3918" s="83" t="b">
        <f t="shared" si="5"/>
        <v>0</v>
      </c>
      <c r="T3918" s="72"/>
      <c r="U3918" s="72"/>
      <c r="V3918" s="72"/>
      <c r="W3918" s="72"/>
      <c r="X3918" s="72"/>
      <c r="Y3918" s="72"/>
      <c r="Z3918" s="72"/>
      <c r="AA3918" s="72"/>
      <c r="AB3918" s="72"/>
      <c r="AC3918" s="72"/>
      <c r="AD3918" s="72"/>
      <c r="AE3918" s="72"/>
      <c r="AF3918" s="72"/>
      <c r="AG3918" s="72"/>
      <c r="AH3918" s="72"/>
      <c r="AI3918" s="72"/>
      <c r="AJ3918" s="72"/>
      <c r="AK3918" s="72"/>
    </row>
    <row r="3919" ht="14.25" customHeight="1">
      <c r="A3919" s="78">
        <v>3916.0</v>
      </c>
      <c r="C3919" s="78" t="str">
        <f>VLOOKUP(G3919,[1]Macrodata_CCF!$A$3:$D$55,4,FALSE)</f>
        <v>#ERROR!</v>
      </c>
      <c r="E3919" s="79" t="str">
        <f>VLOOKUP(G3919,[1]Macrodata_CCF!$A$3:$B$55,2,FALSE)</f>
        <v>#ERROR!</v>
      </c>
      <c r="F3919" s="78">
        <v>0.0</v>
      </c>
      <c r="G3919" s="80">
        <v>5.0</v>
      </c>
      <c r="H3919" s="81">
        <v>224405.0</v>
      </c>
      <c r="I3919" s="81">
        <v>390000.0</v>
      </c>
      <c r="J3919" s="81">
        <v>265805.0</v>
      </c>
      <c r="K3919" s="81">
        <v>741000.0</v>
      </c>
      <c r="L3919" s="82">
        <v>0.2500075485370935</v>
      </c>
      <c r="N3919" s="83">
        <f t="shared" si="1"/>
        <v>0.2500075485</v>
      </c>
      <c r="O3919" s="83">
        <f t="shared" si="2"/>
        <v>0.2500075485</v>
      </c>
      <c r="Q3919" s="83">
        <f t="shared" si="3"/>
        <v>0.4246025641</v>
      </c>
      <c r="R3919" s="83">
        <f t="shared" si="4"/>
        <v>0.2500075485</v>
      </c>
      <c r="S3919" s="83" t="b">
        <f t="shared" si="5"/>
        <v>0</v>
      </c>
      <c r="T3919" s="72"/>
      <c r="U3919" s="72"/>
      <c r="V3919" s="72"/>
      <c r="W3919" s="72"/>
      <c r="X3919" s="72"/>
      <c r="Y3919" s="72"/>
      <c r="Z3919" s="72"/>
      <c r="AA3919" s="72"/>
      <c r="AB3919" s="72"/>
      <c r="AC3919" s="72"/>
      <c r="AD3919" s="72"/>
      <c r="AE3919" s="72"/>
      <c r="AF3919" s="72"/>
      <c r="AG3919" s="72"/>
      <c r="AH3919" s="72"/>
      <c r="AI3919" s="72"/>
      <c r="AJ3919" s="72"/>
      <c r="AK3919" s="72"/>
    </row>
    <row r="3920" ht="14.25" customHeight="1">
      <c r="A3920" s="78">
        <v>3917.0</v>
      </c>
      <c r="C3920" s="78" t="str">
        <f>VLOOKUP(G3920,[1]Macrodata_CCF!$A$3:$D$55,4,FALSE)</f>
        <v>#ERROR!</v>
      </c>
      <c r="E3920" s="79" t="str">
        <f>VLOOKUP(G3920,[1]Macrodata_CCF!$A$3:$B$55,2,FALSE)</f>
        <v>#ERROR!</v>
      </c>
      <c r="F3920" s="78">
        <v>0.0</v>
      </c>
      <c r="G3920" s="80">
        <v>12.0</v>
      </c>
      <c r="H3920" s="81">
        <v>561385.0</v>
      </c>
      <c r="I3920" s="81">
        <v>760000.0</v>
      </c>
      <c r="J3920" s="81">
        <v>620970.0</v>
      </c>
      <c r="K3920" s="81">
        <v>760000.0</v>
      </c>
      <c r="L3920" s="82">
        <v>0.3000025174332251</v>
      </c>
      <c r="N3920" s="83">
        <f t="shared" si="1"/>
        <v>0.3000025174</v>
      </c>
      <c r="O3920" s="83">
        <f t="shared" si="2"/>
        <v>0.3000025174</v>
      </c>
      <c r="Q3920" s="83">
        <f t="shared" si="3"/>
        <v>0.2613355263</v>
      </c>
      <c r="R3920" s="83">
        <f t="shared" si="4"/>
        <v>0.3000025174</v>
      </c>
      <c r="S3920" s="83" t="b">
        <f t="shared" si="5"/>
        <v>0</v>
      </c>
      <c r="T3920" s="72"/>
      <c r="U3920" s="72"/>
      <c r="V3920" s="72"/>
      <c r="W3920" s="72"/>
      <c r="X3920" s="72"/>
      <c r="Y3920" s="72"/>
      <c r="Z3920" s="72"/>
      <c r="AA3920" s="72"/>
      <c r="AB3920" s="72"/>
      <c r="AC3920" s="72"/>
      <c r="AD3920" s="72"/>
      <c r="AE3920" s="72"/>
      <c r="AF3920" s="72"/>
      <c r="AG3920" s="72"/>
      <c r="AH3920" s="72"/>
      <c r="AI3920" s="72"/>
      <c r="AJ3920" s="72"/>
      <c r="AK3920" s="72"/>
    </row>
    <row r="3921" ht="14.25" customHeight="1">
      <c r="A3921" s="78">
        <v>3918.0</v>
      </c>
      <c r="C3921" s="78" t="str">
        <f>VLOOKUP(G3921,[1]Macrodata_CCF!$A$3:$D$55,4,FALSE)</f>
        <v>#ERROR!</v>
      </c>
      <c r="E3921" s="79" t="str">
        <f>VLOOKUP(G3921,[1]Macrodata_CCF!$A$3:$B$55,2,FALSE)</f>
        <v>#ERROR!</v>
      </c>
      <c r="F3921" s="78">
        <v>0.0</v>
      </c>
      <c r="G3921" s="80">
        <v>39.0</v>
      </c>
      <c r="H3921" s="81">
        <v>238415.0</v>
      </c>
      <c r="I3921" s="81">
        <v>680000.0</v>
      </c>
      <c r="J3921" s="81">
        <v>273740.0</v>
      </c>
      <c r="K3921" s="81">
        <v>680000.0</v>
      </c>
      <c r="L3921" s="82">
        <v>0.07999592377458474</v>
      </c>
      <c r="N3921" s="83">
        <f t="shared" si="1"/>
        <v>0.07999592377</v>
      </c>
      <c r="O3921" s="83">
        <f t="shared" si="2"/>
        <v>0.07999592377</v>
      </c>
      <c r="Q3921" s="83">
        <f t="shared" si="3"/>
        <v>0.6493897059</v>
      </c>
      <c r="R3921" s="83">
        <f t="shared" si="4"/>
        <v>0.07999592377</v>
      </c>
      <c r="S3921" s="83" t="b">
        <f t="shared" si="5"/>
        <v>0</v>
      </c>
      <c r="T3921" s="72"/>
      <c r="U3921" s="72"/>
      <c r="V3921" s="72"/>
      <c r="W3921" s="72"/>
      <c r="X3921" s="72"/>
      <c r="Y3921" s="72"/>
      <c r="Z3921" s="72"/>
      <c r="AA3921" s="72"/>
      <c r="AB3921" s="72"/>
      <c r="AC3921" s="72"/>
      <c r="AD3921" s="72"/>
      <c r="AE3921" s="72"/>
      <c r="AF3921" s="72"/>
      <c r="AG3921" s="72"/>
      <c r="AH3921" s="72"/>
      <c r="AI3921" s="72"/>
      <c r="AJ3921" s="72"/>
      <c r="AK3921" s="72"/>
    </row>
    <row r="3922" ht="14.25" customHeight="1">
      <c r="A3922" s="78">
        <v>3919.0</v>
      </c>
      <c r="C3922" s="78" t="str">
        <f>VLOOKUP(G3922,[1]Macrodata_CCF!$A$3:$D$55,4,FALSE)</f>
        <v>#ERROR!</v>
      </c>
      <c r="E3922" s="79" t="str">
        <f>VLOOKUP(G3922,[1]Macrodata_CCF!$A$3:$B$55,2,FALSE)</f>
        <v>#ERROR!</v>
      </c>
      <c r="F3922" s="78">
        <v>0.0</v>
      </c>
      <c r="G3922" s="80">
        <v>38.0</v>
      </c>
      <c r="H3922" s="81">
        <v>826170.0</v>
      </c>
      <c r="I3922" s="81">
        <v>880000.0</v>
      </c>
      <c r="J3922" s="81">
        <v>831555.0</v>
      </c>
      <c r="K3922" s="81">
        <v>880000.0</v>
      </c>
      <c r="L3922" s="82">
        <v>0.1000371540033439</v>
      </c>
      <c r="N3922" s="83">
        <f t="shared" si="1"/>
        <v>0.100037154</v>
      </c>
      <c r="O3922" s="83">
        <f t="shared" si="2"/>
        <v>0.100037154</v>
      </c>
      <c r="Q3922" s="83">
        <f t="shared" si="3"/>
        <v>0.06117045455</v>
      </c>
      <c r="R3922" s="83">
        <f t="shared" si="4"/>
        <v>0.006119318182</v>
      </c>
      <c r="S3922" s="83" t="b">
        <f t="shared" si="5"/>
        <v>0</v>
      </c>
      <c r="T3922" s="72"/>
      <c r="U3922" s="72"/>
      <c r="V3922" s="72"/>
      <c r="W3922" s="72"/>
      <c r="X3922" s="72"/>
      <c r="Y3922" s="72"/>
      <c r="Z3922" s="72"/>
      <c r="AA3922" s="72"/>
      <c r="AB3922" s="72"/>
      <c r="AC3922" s="72"/>
      <c r="AD3922" s="72"/>
      <c r="AE3922" s="72"/>
      <c r="AF3922" s="72"/>
      <c r="AG3922" s="72"/>
      <c r="AH3922" s="72"/>
      <c r="AI3922" s="72"/>
      <c r="AJ3922" s="72"/>
      <c r="AK3922" s="72"/>
    </row>
    <row r="3923" ht="14.25" customHeight="1">
      <c r="A3923" s="78">
        <v>3920.0</v>
      </c>
      <c r="C3923" s="78" t="str">
        <f>VLOOKUP(G3923,[1]Macrodata_CCF!$A$3:$D$55,4,FALSE)</f>
        <v>#ERROR!</v>
      </c>
      <c r="E3923" s="79" t="str">
        <f>VLOOKUP(G3923,[1]Macrodata_CCF!$A$3:$B$55,2,FALSE)</f>
        <v>#ERROR!</v>
      </c>
      <c r="F3923" s="78">
        <v>0.0</v>
      </c>
      <c r="G3923" s="80">
        <v>34.0</v>
      </c>
      <c r="H3923" s="81">
        <v>326065.0</v>
      </c>
      <c r="I3923" s="81">
        <v>480000.0</v>
      </c>
      <c r="J3923" s="81">
        <v>336840.0</v>
      </c>
      <c r="K3923" s="81">
        <v>480000.0</v>
      </c>
      <c r="L3923" s="82">
        <v>0.06999707668821256</v>
      </c>
      <c r="N3923" s="83">
        <f t="shared" si="1"/>
        <v>0.06999707669</v>
      </c>
      <c r="O3923" s="83">
        <f t="shared" si="2"/>
        <v>0.06999707669</v>
      </c>
      <c r="Q3923" s="83">
        <f t="shared" si="3"/>
        <v>0.3206979167</v>
      </c>
      <c r="R3923" s="83">
        <f t="shared" si="4"/>
        <v>0.06999707669</v>
      </c>
      <c r="S3923" s="83" t="b">
        <f t="shared" si="5"/>
        <v>0</v>
      </c>
      <c r="T3923" s="72"/>
      <c r="U3923" s="72"/>
      <c r="V3923" s="72"/>
      <c r="W3923" s="72"/>
      <c r="X3923" s="72"/>
      <c r="Y3923" s="72"/>
      <c r="Z3923" s="72"/>
      <c r="AA3923" s="72"/>
      <c r="AB3923" s="72"/>
      <c r="AC3923" s="72"/>
      <c r="AD3923" s="72"/>
      <c r="AE3923" s="72"/>
      <c r="AF3923" s="72"/>
      <c r="AG3923" s="72"/>
      <c r="AH3923" s="72"/>
      <c r="AI3923" s="72"/>
      <c r="AJ3923" s="72"/>
      <c r="AK3923" s="72"/>
    </row>
    <row r="3924" ht="14.25" customHeight="1">
      <c r="A3924" s="78">
        <v>3921.0</v>
      </c>
      <c r="C3924" s="78" t="str">
        <f>VLOOKUP(G3924,[1]Macrodata_CCF!$A$3:$D$55,4,FALSE)</f>
        <v>#ERROR!</v>
      </c>
      <c r="E3924" s="79" t="str">
        <f>VLOOKUP(G3924,[1]Macrodata_CCF!$A$3:$B$55,2,FALSE)</f>
        <v>#ERROR!</v>
      </c>
      <c r="F3924" s="78">
        <v>0.0</v>
      </c>
      <c r="G3924" s="80">
        <v>9.0</v>
      </c>
      <c r="H3924" s="81">
        <v>0.0</v>
      </c>
      <c r="I3924" s="81">
        <v>350000.0</v>
      </c>
      <c r="J3924" s="81">
        <v>0.0</v>
      </c>
      <c r="K3924" s="81">
        <v>665000.0</v>
      </c>
      <c r="L3924" s="82">
        <v>0.0</v>
      </c>
      <c r="N3924" s="83">
        <f t="shared" si="1"/>
        <v>0</v>
      </c>
      <c r="O3924" s="83">
        <f t="shared" si="2"/>
        <v>0</v>
      </c>
      <c r="Q3924" s="83">
        <f t="shared" si="3"/>
        <v>1</v>
      </c>
      <c r="R3924" s="83">
        <f t="shared" si="4"/>
        <v>0</v>
      </c>
      <c r="S3924" s="83" t="b">
        <f t="shared" si="5"/>
        <v>0</v>
      </c>
      <c r="T3924" s="72"/>
      <c r="U3924" s="72"/>
      <c r="V3924" s="72"/>
      <c r="W3924" s="72"/>
      <c r="X3924" s="72"/>
      <c r="Y3924" s="72"/>
      <c r="Z3924" s="72"/>
      <c r="AA3924" s="72"/>
      <c r="AB3924" s="72"/>
      <c r="AC3924" s="72"/>
      <c r="AD3924" s="72"/>
      <c r="AE3924" s="72"/>
      <c r="AF3924" s="72"/>
      <c r="AG3924" s="72"/>
      <c r="AH3924" s="72"/>
      <c r="AI3924" s="72"/>
      <c r="AJ3924" s="72"/>
      <c r="AK3924" s="72"/>
    </row>
    <row r="3925" ht="14.25" customHeight="1">
      <c r="A3925" s="78">
        <v>3922.0</v>
      </c>
      <c r="C3925" s="78" t="str">
        <f>VLOOKUP(G3925,[1]Macrodata_CCF!$A$3:$D$55,4,FALSE)</f>
        <v>#ERROR!</v>
      </c>
      <c r="E3925" s="79" t="str">
        <f>VLOOKUP(G3925,[1]Macrodata_CCF!$A$3:$B$55,2,FALSE)</f>
        <v>#ERROR!</v>
      </c>
      <c r="F3925" s="78">
        <v>0.0</v>
      </c>
      <c r="G3925" s="80">
        <v>6.0</v>
      </c>
      <c r="H3925" s="81">
        <v>142290.0</v>
      </c>
      <c r="I3925" s="81">
        <v>310000.0</v>
      </c>
      <c r="J3925" s="81">
        <v>105395.0</v>
      </c>
      <c r="K3925" s="81">
        <v>310000.0</v>
      </c>
      <c r="L3925" s="82">
        <v>-0.2199928447916046</v>
      </c>
      <c r="N3925" s="83">
        <f t="shared" si="1"/>
        <v>-0.2199928448</v>
      </c>
      <c r="O3925" s="83">
        <f t="shared" si="2"/>
        <v>0</v>
      </c>
      <c r="Q3925" s="83">
        <f t="shared" si="3"/>
        <v>0.541</v>
      </c>
      <c r="R3925" s="83">
        <f t="shared" si="4"/>
        <v>-0.2199928448</v>
      </c>
      <c r="S3925" s="83" t="b">
        <f t="shared" si="5"/>
        <v>0</v>
      </c>
      <c r="T3925" s="72"/>
      <c r="U3925" s="72"/>
      <c r="V3925" s="72"/>
      <c r="W3925" s="72"/>
      <c r="X3925" s="72"/>
      <c r="Y3925" s="72"/>
      <c r="Z3925" s="72"/>
      <c r="AA3925" s="72"/>
      <c r="AB3925" s="72"/>
      <c r="AC3925" s="72"/>
      <c r="AD3925" s="72"/>
      <c r="AE3925" s="72"/>
      <c r="AF3925" s="72"/>
      <c r="AG3925" s="72"/>
      <c r="AH3925" s="72"/>
      <c r="AI3925" s="72"/>
      <c r="AJ3925" s="72"/>
      <c r="AK3925" s="72"/>
    </row>
    <row r="3926" ht="14.25" customHeight="1">
      <c r="A3926" s="78">
        <v>3923.0</v>
      </c>
      <c r="C3926" s="78" t="str">
        <f>VLOOKUP(G3926,[1]Macrodata_CCF!$A$3:$D$55,4,FALSE)</f>
        <v>#ERROR!</v>
      </c>
      <c r="E3926" s="79" t="str">
        <f>VLOOKUP(G3926,[1]Macrodata_CCF!$A$3:$B$55,2,FALSE)</f>
        <v>#ERROR!</v>
      </c>
      <c r="F3926" s="78">
        <v>0.0</v>
      </c>
      <c r="G3926" s="80">
        <v>16.0</v>
      </c>
      <c r="H3926" s="81">
        <v>150220.0</v>
      </c>
      <c r="I3926" s="81">
        <v>660000.0</v>
      </c>
      <c r="J3926" s="81">
        <v>252175.0</v>
      </c>
      <c r="K3926" s="81">
        <v>660000.0</v>
      </c>
      <c r="L3926" s="82">
        <v>0.1999980383694927</v>
      </c>
      <c r="N3926" s="83">
        <f t="shared" si="1"/>
        <v>0.1999980384</v>
      </c>
      <c r="O3926" s="83">
        <f t="shared" si="2"/>
        <v>0.1999980384</v>
      </c>
      <c r="Q3926" s="83">
        <f t="shared" si="3"/>
        <v>0.7723939394</v>
      </c>
      <c r="R3926" s="83">
        <f t="shared" si="4"/>
        <v>0.1999980384</v>
      </c>
      <c r="S3926" s="83" t="b">
        <f t="shared" si="5"/>
        <v>0</v>
      </c>
      <c r="T3926" s="72"/>
      <c r="U3926" s="72"/>
      <c r="V3926" s="72"/>
      <c r="W3926" s="72"/>
      <c r="X3926" s="72"/>
      <c r="Y3926" s="72"/>
      <c r="Z3926" s="72"/>
      <c r="AA3926" s="72"/>
      <c r="AB3926" s="72"/>
      <c r="AC3926" s="72"/>
      <c r="AD3926" s="72"/>
      <c r="AE3926" s="72"/>
      <c r="AF3926" s="72"/>
      <c r="AG3926" s="72"/>
      <c r="AH3926" s="72"/>
      <c r="AI3926" s="72"/>
      <c r="AJ3926" s="72"/>
      <c r="AK3926" s="72"/>
    </row>
    <row r="3927" ht="14.25" customHeight="1">
      <c r="A3927" s="78">
        <v>3924.0</v>
      </c>
      <c r="C3927" s="78" t="str">
        <f>VLOOKUP(G3927,[1]Macrodata_CCF!$A$3:$D$55,4,FALSE)</f>
        <v>#ERROR!</v>
      </c>
      <c r="E3927" s="79" t="str">
        <f>VLOOKUP(G3927,[1]Macrodata_CCF!$A$3:$B$55,2,FALSE)</f>
        <v>#ERROR!</v>
      </c>
      <c r="F3927" s="78">
        <v>0.0</v>
      </c>
      <c r="G3927" s="80">
        <v>12.0</v>
      </c>
      <c r="H3927" s="81">
        <v>478950.0</v>
      </c>
      <c r="I3927" s="81">
        <v>800000.0</v>
      </c>
      <c r="J3927" s="81">
        <v>549580.0</v>
      </c>
      <c r="K3927" s="81">
        <v>800000.0</v>
      </c>
      <c r="L3927" s="82">
        <v>0.2199968852203707</v>
      </c>
      <c r="N3927" s="83">
        <f t="shared" si="1"/>
        <v>0.2199968852</v>
      </c>
      <c r="O3927" s="83">
        <f t="shared" si="2"/>
        <v>0.2199968852</v>
      </c>
      <c r="Q3927" s="83">
        <f t="shared" si="3"/>
        <v>0.4013125</v>
      </c>
      <c r="R3927" s="83">
        <f t="shared" si="4"/>
        <v>0.2199968852</v>
      </c>
      <c r="S3927" s="83" t="b">
        <f t="shared" si="5"/>
        <v>0</v>
      </c>
      <c r="T3927" s="72"/>
      <c r="U3927" s="72"/>
      <c r="V3927" s="72"/>
      <c r="W3927" s="72"/>
      <c r="X3927" s="72"/>
      <c r="Y3927" s="72"/>
      <c r="Z3927" s="72"/>
      <c r="AA3927" s="72"/>
      <c r="AB3927" s="72"/>
      <c r="AC3927" s="72"/>
      <c r="AD3927" s="72"/>
      <c r="AE3927" s="72"/>
      <c r="AF3927" s="72"/>
      <c r="AG3927" s="72"/>
      <c r="AH3927" s="72"/>
      <c r="AI3927" s="72"/>
      <c r="AJ3927" s="72"/>
      <c r="AK3927" s="72"/>
    </row>
    <row r="3928" ht="14.25" customHeight="1">
      <c r="A3928" s="78">
        <v>3925.0</v>
      </c>
      <c r="C3928" s="78" t="str">
        <f>VLOOKUP(G3928,[1]Macrodata_CCF!$A$3:$D$55,4,FALSE)</f>
        <v>#ERROR!</v>
      </c>
      <c r="E3928" s="79" t="str">
        <f>VLOOKUP(G3928,[1]Macrodata_CCF!$A$3:$B$55,2,FALSE)</f>
        <v>#ERROR!</v>
      </c>
      <c r="F3928" s="78">
        <v>0.0</v>
      </c>
      <c r="G3928" s="80">
        <v>37.0</v>
      </c>
      <c r="H3928" s="81">
        <v>92290.0</v>
      </c>
      <c r="I3928" s="81">
        <v>190000.0</v>
      </c>
      <c r="J3928" s="81">
        <v>104015.0</v>
      </c>
      <c r="K3928" s="81">
        <v>190000.0</v>
      </c>
      <c r="L3928" s="82">
        <v>0.1199979531265991</v>
      </c>
      <c r="N3928" s="83">
        <f t="shared" si="1"/>
        <v>0.1199979531</v>
      </c>
      <c r="O3928" s="83">
        <f t="shared" si="2"/>
        <v>0.1199979531</v>
      </c>
      <c r="Q3928" s="83">
        <f t="shared" si="3"/>
        <v>0.5142631579</v>
      </c>
      <c r="R3928" s="83">
        <f t="shared" si="4"/>
        <v>0.1199979531</v>
      </c>
      <c r="S3928" s="83" t="b">
        <f t="shared" si="5"/>
        <v>0</v>
      </c>
      <c r="T3928" s="72"/>
      <c r="U3928" s="72"/>
      <c r="V3928" s="72"/>
      <c r="W3928" s="72"/>
      <c r="X3928" s="72"/>
      <c r="Y3928" s="72"/>
      <c r="Z3928" s="72"/>
      <c r="AA3928" s="72"/>
      <c r="AB3928" s="72"/>
      <c r="AC3928" s="72"/>
      <c r="AD3928" s="72"/>
      <c r="AE3928" s="72"/>
      <c r="AF3928" s="72"/>
      <c r="AG3928" s="72"/>
      <c r="AH3928" s="72"/>
      <c r="AI3928" s="72"/>
      <c r="AJ3928" s="72"/>
      <c r="AK3928" s="72"/>
    </row>
    <row r="3929" ht="14.25" customHeight="1">
      <c r="A3929" s="78">
        <v>3926.0</v>
      </c>
      <c r="C3929" s="78" t="str">
        <f>VLOOKUP(G3929,[1]Macrodata_CCF!$A$3:$D$55,4,FALSE)</f>
        <v>#ERROR!</v>
      </c>
      <c r="E3929" s="79" t="str">
        <f>VLOOKUP(G3929,[1]Macrodata_CCF!$A$3:$B$55,2,FALSE)</f>
        <v>#ERROR!</v>
      </c>
      <c r="F3929" s="78">
        <v>0.0</v>
      </c>
      <c r="G3929" s="80">
        <v>42.0</v>
      </c>
      <c r="H3929" s="81">
        <v>0.0</v>
      </c>
      <c r="I3929" s="81">
        <v>670000.0</v>
      </c>
      <c r="J3929" s="81">
        <v>683400.0</v>
      </c>
      <c r="K3929" s="81">
        <v>670000.0</v>
      </c>
      <c r="L3929" s="82">
        <v>1.02</v>
      </c>
      <c r="N3929" s="83">
        <f t="shared" si="1"/>
        <v>1.02</v>
      </c>
      <c r="O3929" s="83">
        <f t="shared" si="2"/>
        <v>1</v>
      </c>
      <c r="Q3929" s="83">
        <f t="shared" si="3"/>
        <v>1</v>
      </c>
      <c r="R3929" s="83">
        <f t="shared" si="4"/>
        <v>1.02</v>
      </c>
      <c r="S3929" s="83" t="b">
        <f t="shared" si="5"/>
        <v>0</v>
      </c>
      <c r="T3929" s="72"/>
      <c r="U3929" s="72"/>
      <c r="V3929" s="72"/>
      <c r="W3929" s="72"/>
      <c r="X3929" s="72"/>
      <c r="Y3929" s="72"/>
      <c r="Z3929" s="72"/>
      <c r="AA3929" s="72"/>
      <c r="AB3929" s="72"/>
      <c r="AC3929" s="72"/>
      <c r="AD3929" s="72"/>
      <c r="AE3929" s="72"/>
      <c r="AF3929" s="72"/>
      <c r="AG3929" s="72"/>
      <c r="AH3929" s="72"/>
      <c r="AI3929" s="72"/>
      <c r="AJ3929" s="72"/>
      <c r="AK3929" s="72"/>
    </row>
    <row r="3930" ht="14.25" customHeight="1">
      <c r="A3930" s="78">
        <v>3927.0</v>
      </c>
      <c r="C3930" s="78" t="str">
        <f>VLOOKUP(G3930,[1]Macrodata_CCF!$A$3:$D$55,4,FALSE)</f>
        <v>#ERROR!</v>
      </c>
      <c r="E3930" s="79" t="str">
        <f>VLOOKUP(G3930,[1]Macrodata_CCF!$A$3:$B$55,2,FALSE)</f>
        <v>#ERROR!</v>
      </c>
      <c r="F3930" s="78">
        <v>0.0</v>
      </c>
      <c r="G3930" s="80">
        <v>28.0</v>
      </c>
      <c r="H3930" s="81">
        <v>161390.0</v>
      </c>
      <c r="I3930" s="81">
        <v>280000.0</v>
      </c>
      <c r="J3930" s="81">
        <v>135295.0</v>
      </c>
      <c r="K3930" s="81">
        <v>280000.0</v>
      </c>
      <c r="L3930" s="82">
        <v>-0.2200067447938622</v>
      </c>
      <c r="N3930" s="83">
        <f t="shared" si="1"/>
        <v>-0.2200067448</v>
      </c>
      <c r="O3930" s="83">
        <f t="shared" si="2"/>
        <v>0</v>
      </c>
      <c r="Q3930" s="83">
        <f t="shared" si="3"/>
        <v>0.4236071429</v>
      </c>
      <c r="R3930" s="83">
        <f t="shared" si="4"/>
        <v>-0.2200067448</v>
      </c>
      <c r="S3930" s="83" t="b">
        <f t="shared" si="5"/>
        <v>0</v>
      </c>
      <c r="T3930" s="72"/>
      <c r="U3930" s="72"/>
      <c r="V3930" s="72"/>
      <c r="W3930" s="72"/>
      <c r="X3930" s="72"/>
      <c r="Y3930" s="72"/>
      <c r="Z3930" s="72"/>
      <c r="AA3930" s="72"/>
      <c r="AB3930" s="72"/>
      <c r="AC3930" s="72"/>
      <c r="AD3930" s="72"/>
      <c r="AE3930" s="72"/>
      <c r="AF3930" s="72"/>
      <c r="AG3930" s="72"/>
      <c r="AH3930" s="72"/>
      <c r="AI3930" s="72"/>
      <c r="AJ3930" s="72"/>
      <c r="AK3930" s="72"/>
    </row>
    <row r="3931" ht="14.25" customHeight="1">
      <c r="A3931" s="78">
        <v>3928.0</v>
      </c>
      <c r="C3931" s="78" t="str">
        <f>VLOOKUP(G3931,[1]Macrodata_CCF!$A$3:$D$55,4,FALSE)</f>
        <v>#ERROR!</v>
      </c>
      <c r="E3931" s="79" t="str">
        <f>VLOOKUP(G3931,[1]Macrodata_CCF!$A$3:$B$55,2,FALSE)</f>
        <v>#ERROR!</v>
      </c>
      <c r="F3931" s="78">
        <v>0.0</v>
      </c>
      <c r="G3931" s="80">
        <v>36.0</v>
      </c>
      <c r="H3931" s="81">
        <v>0.0</v>
      </c>
      <c r="I3931" s="81">
        <v>870000.0</v>
      </c>
      <c r="J3931" s="81">
        <v>139200.0</v>
      </c>
      <c r="K3931" s="81">
        <v>870000.0</v>
      </c>
      <c r="L3931" s="82">
        <v>0.16</v>
      </c>
      <c r="N3931" s="83">
        <f t="shared" si="1"/>
        <v>0.16</v>
      </c>
      <c r="O3931" s="83">
        <f t="shared" si="2"/>
        <v>0.16</v>
      </c>
      <c r="Q3931" s="83">
        <f t="shared" si="3"/>
        <v>1</v>
      </c>
      <c r="R3931" s="83">
        <f t="shared" si="4"/>
        <v>0.16</v>
      </c>
      <c r="S3931" s="83" t="b">
        <f t="shared" si="5"/>
        <v>0</v>
      </c>
      <c r="T3931" s="72"/>
      <c r="U3931" s="72"/>
      <c r="V3931" s="72"/>
      <c r="W3931" s="72"/>
      <c r="X3931" s="72"/>
      <c r="Y3931" s="72"/>
      <c r="Z3931" s="72"/>
      <c r="AA3931" s="72"/>
      <c r="AB3931" s="72"/>
      <c r="AC3931" s="72"/>
      <c r="AD3931" s="72"/>
      <c r="AE3931" s="72"/>
      <c r="AF3931" s="72"/>
      <c r="AG3931" s="72"/>
      <c r="AH3931" s="72"/>
      <c r="AI3931" s="72"/>
      <c r="AJ3931" s="72"/>
      <c r="AK3931" s="72"/>
    </row>
    <row r="3932" ht="14.25" customHeight="1">
      <c r="A3932" s="78">
        <v>3929.0</v>
      </c>
      <c r="C3932" s="78" t="str">
        <f>VLOOKUP(G3932,[1]Macrodata_CCF!$A$3:$D$55,4,FALSE)</f>
        <v>#ERROR!</v>
      </c>
      <c r="E3932" s="79" t="str">
        <f>VLOOKUP(G3932,[1]Macrodata_CCF!$A$3:$B$55,2,FALSE)</f>
        <v>#ERROR!</v>
      </c>
      <c r="F3932" s="78">
        <v>0.0</v>
      </c>
      <c r="G3932" s="80">
        <v>26.0</v>
      </c>
      <c r="H3932" s="81">
        <v>661340.0</v>
      </c>
      <c r="I3932" s="81">
        <v>880000.0</v>
      </c>
      <c r="J3932" s="81">
        <v>698510.0</v>
      </c>
      <c r="K3932" s="81">
        <v>880000.0</v>
      </c>
      <c r="L3932" s="82">
        <v>0.1699899387176438</v>
      </c>
      <c r="N3932" s="83">
        <f t="shared" si="1"/>
        <v>0.1699899387</v>
      </c>
      <c r="O3932" s="83">
        <f t="shared" si="2"/>
        <v>0.1699899387</v>
      </c>
      <c r="Q3932" s="83">
        <f t="shared" si="3"/>
        <v>0.2484772727</v>
      </c>
      <c r="R3932" s="83">
        <f t="shared" si="4"/>
        <v>0.1699899387</v>
      </c>
      <c r="S3932" s="83" t="b">
        <f t="shared" si="5"/>
        <v>0</v>
      </c>
      <c r="T3932" s="72"/>
      <c r="U3932" s="72"/>
      <c r="V3932" s="72"/>
      <c r="W3932" s="72"/>
      <c r="X3932" s="72"/>
      <c r="Y3932" s="72"/>
      <c r="Z3932" s="72"/>
      <c r="AA3932" s="72"/>
      <c r="AB3932" s="72"/>
      <c r="AC3932" s="72"/>
      <c r="AD3932" s="72"/>
      <c r="AE3932" s="72"/>
      <c r="AF3932" s="72"/>
      <c r="AG3932" s="72"/>
      <c r="AH3932" s="72"/>
      <c r="AI3932" s="72"/>
      <c r="AJ3932" s="72"/>
      <c r="AK3932" s="72"/>
    </row>
    <row r="3933" ht="14.25" customHeight="1">
      <c r="A3933" s="78">
        <v>3930.0</v>
      </c>
      <c r="C3933" s="78" t="str">
        <f>VLOOKUP(G3933,[1]Macrodata_CCF!$A$3:$D$55,4,FALSE)</f>
        <v>#ERROR!</v>
      </c>
      <c r="E3933" s="79" t="str">
        <f>VLOOKUP(G3933,[1]Macrodata_CCF!$A$3:$B$55,2,FALSE)</f>
        <v>#ERROR!</v>
      </c>
      <c r="F3933" s="78">
        <v>0.0</v>
      </c>
      <c r="G3933" s="80">
        <v>16.0</v>
      </c>
      <c r="H3933" s="81">
        <v>207485.0</v>
      </c>
      <c r="I3933" s="81">
        <v>570000.0</v>
      </c>
      <c r="J3933" s="81">
        <v>581400.0</v>
      </c>
      <c r="K3933" s="81">
        <v>570000.0</v>
      </c>
      <c r="L3933" s="82">
        <v>1.031446974607947</v>
      </c>
      <c r="N3933" s="83">
        <f t="shared" si="1"/>
        <v>1.031446975</v>
      </c>
      <c r="O3933" s="83">
        <f t="shared" si="2"/>
        <v>1</v>
      </c>
      <c r="Q3933" s="83">
        <f t="shared" si="3"/>
        <v>0.6359912281</v>
      </c>
      <c r="R3933" s="83">
        <f t="shared" si="4"/>
        <v>1.031446975</v>
      </c>
      <c r="S3933" s="83" t="b">
        <f t="shared" si="5"/>
        <v>0</v>
      </c>
      <c r="T3933" s="72"/>
      <c r="U3933" s="72"/>
      <c r="V3933" s="72"/>
      <c r="W3933" s="72"/>
      <c r="X3933" s="72"/>
      <c r="Y3933" s="72"/>
      <c r="Z3933" s="72"/>
      <c r="AA3933" s="72"/>
      <c r="AB3933" s="72"/>
      <c r="AC3933" s="72"/>
      <c r="AD3933" s="72"/>
      <c r="AE3933" s="72"/>
      <c r="AF3933" s="72"/>
      <c r="AG3933" s="72"/>
      <c r="AH3933" s="72"/>
      <c r="AI3933" s="72"/>
      <c r="AJ3933" s="72"/>
      <c r="AK3933" s="72"/>
    </row>
    <row r="3934" ht="14.25" customHeight="1">
      <c r="A3934" s="78">
        <v>3931.0</v>
      </c>
      <c r="C3934" s="78" t="str">
        <f>VLOOKUP(G3934,[1]Macrodata_CCF!$A$3:$D$55,4,FALSE)</f>
        <v>#ERROR!</v>
      </c>
      <c r="E3934" s="79" t="str">
        <f>VLOOKUP(G3934,[1]Macrodata_CCF!$A$3:$B$55,2,FALSE)</f>
        <v>#ERROR!</v>
      </c>
      <c r="F3934" s="78">
        <v>1.0</v>
      </c>
      <c r="G3934" s="80">
        <v>43.0</v>
      </c>
      <c r="H3934" s="81">
        <v>108405.0</v>
      </c>
      <c r="I3934" s="81">
        <v>340000.0</v>
      </c>
      <c r="J3934" s="81">
        <v>245045.0</v>
      </c>
      <c r="K3934" s="81">
        <v>340000.0</v>
      </c>
      <c r="L3934" s="82">
        <v>0.5899954662233641</v>
      </c>
      <c r="N3934" s="83">
        <f t="shared" si="1"/>
        <v>0.5899954662</v>
      </c>
      <c r="O3934" s="83">
        <f t="shared" si="2"/>
        <v>0.5899954662</v>
      </c>
      <c r="Q3934" s="83">
        <f t="shared" si="3"/>
        <v>0.6811617647</v>
      </c>
      <c r="R3934" s="83">
        <f t="shared" si="4"/>
        <v>0.5899954662</v>
      </c>
      <c r="S3934" s="83" t="b">
        <f t="shared" si="5"/>
        <v>0</v>
      </c>
      <c r="T3934" s="72"/>
      <c r="U3934" s="72"/>
      <c r="V3934" s="72"/>
      <c r="W3934" s="72"/>
      <c r="X3934" s="72"/>
      <c r="Y3934" s="72"/>
      <c r="Z3934" s="72"/>
      <c r="AA3934" s="72"/>
      <c r="AB3934" s="72"/>
      <c r="AC3934" s="72"/>
      <c r="AD3934" s="72"/>
      <c r="AE3934" s="72"/>
      <c r="AF3934" s="72"/>
      <c r="AG3934" s="72"/>
      <c r="AH3934" s="72"/>
      <c r="AI3934" s="72"/>
      <c r="AJ3934" s="72"/>
      <c r="AK3934" s="72"/>
    </row>
    <row r="3935" ht="14.25" customHeight="1">
      <c r="A3935" s="78">
        <v>3932.0</v>
      </c>
      <c r="C3935" s="78" t="str">
        <f>VLOOKUP(G3935,[1]Macrodata_CCF!$A$3:$D$55,4,FALSE)</f>
        <v>#ERROR!</v>
      </c>
      <c r="E3935" s="79" t="str">
        <f>VLOOKUP(G3935,[1]Macrodata_CCF!$A$3:$B$55,2,FALSE)</f>
        <v>#ERROR!</v>
      </c>
      <c r="F3935" s="78">
        <v>0.0</v>
      </c>
      <c r="G3935" s="80">
        <v>45.0</v>
      </c>
      <c r="H3935" s="81">
        <v>57620.0</v>
      </c>
      <c r="I3935" s="81">
        <v>140000.0</v>
      </c>
      <c r="J3935" s="81">
        <v>72450.0</v>
      </c>
      <c r="K3935" s="81">
        <v>140000.0</v>
      </c>
      <c r="L3935" s="82">
        <v>0.1800194221898519</v>
      </c>
      <c r="N3935" s="83">
        <f t="shared" si="1"/>
        <v>0.1800194222</v>
      </c>
      <c r="O3935" s="83">
        <f t="shared" si="2"/>
        <v>0.1800194222</v>
      </c>
      <c r="Q3935" s="83">
        <f t="shared" si="3"/>
        <v>0.5884285714</v>
      </c>
      <c r="R3935" s="83">
        <f t="shared" si="4"/>
        <v>0.1800194222</v>
      </c>
      <c r="S3935" s="83" t="b">
        <f t="shared" si="5"/>
        <v>0</v>
      </c>
      <c r="T3935" s="72"/>
      <c r="U3935" s="72"/>
      <c r="V3935" s="72"/>
      <c r="W3935" s="72"/>
      <c r="X3935" s="72"/>
      <c r="Y3935" s="72"/>
      <c r="Z3935" s="72"/>
      <c r="AA3935" s="72"/>
      <c r="AB3935" s="72"/>
      <c r="AC3935" s="72"/>
      <c r="AD3935" s="72"/>
      <c r="AE3935" s="72"/>
      <c r="AF3935" s="72"/>
      <c r="AG3935" s="72"/>
      <c r="AH3935" s="72"/>
      <c r="AI3935" s="72"/>
      <c r="AJ3935" s="72"/>
      <c r="AK3935" s="72"/>
    </row>
    <row r="3936" ht="14.25" customHeight="1">
      <c r="A3936" s="78">
        <v>3933.0</v>
      </c>
      <c r="C3936" s="78" t="str">
        <f>VLOOKUP(G3936,[1]Macrodata_CCF!$A$3:$D$55,4,FALSE)</f>
        <v>#ERROR!</v>
      </c>
      <c r="E3936" s="79" t="str">
        <f>VLOOKUP(G3936,[1]Macrodata_CCF!$A$3:$B$55,2,FALSE)</f>
        <v>#ERROR!</v>
      </c>
      <c r="F3936" s="78">
        <v>0.0</v>
      </c>
      <c r="G3936" s="80">
        <v>15.0</v>
      </c>
      <c r="H3936" s="81">
        <v>3330.0</v>
      </c>
      <c r="I3936" s="81">
        <v>640000.0</v>
      </c>
      <c r="J3936" s="81">
        <v>130665.0</v>
      </c>
      <c r="K3936" s="81">
        <v>640000.0</v>
      </c>
      <c r="L3936" s="82">
        <v>0.2000015706724048</v>
      </c>
      <c r="N3936" s="83">
        <f t="shared" si="1"/>
        <v>0.2000015707</v>
      </c>
      <c r="O3936" s="83">
        <f t="shared" si="2"/>
        <v>0.2000015707</v>
      </c>
      <c r="Q3936" s="83">
        <f t="shared" si="3"/>
        <v>0.994796875</v>
      </c>
      <c r="R3936" s="83">
        <f t="shared" si="4"/>
        <v>0.2000015707</v>
      </c>
      <c r="S3936" s="83" t="b">
        <f t="shared" si="5"/>
        <v>0</v>
      </c>
      <c r="T3936" s="72"/>
      <c r="U3936" s="72"/>
      <c r="V3936" s="72"/>
      <c r="W3936" s="72"/>
      <c r="X3936" s="72"/>
      <c r="Y3936" s="72"/>
      <c r="Z3936" s="72"/>
      <c r="AA3936" s="72"/>
      <c r="AB3936" s="72"/>
      <c r="AC3936" s="72"/>
      <c r="AD3936" s="72"/>
      <c r="AE3936" s="72"/>
      <c r="AF3936" s="72"/>
      <c r="AG3936" s="72"/>
      <c r="AH3936" s="72"/>
      <c r="AI3936" s="72"/>
      <c r="AJ3936" s="72"/>
      <c r="AK3936" s="72"/>
    </row>
    <row r="3937" ht="14.25" customHeight="1">
      <c r="A3937" s="78">
        <v>3934.0</v>
      </c>
      <c r="C3937" s="78" t="str">
        <f>VLOOKUP(G3937,[1]Macrodata_CCF!$A$3:$D$55,4,FALSE)</f>
        <v>#ERROR!</v>
      </c>
      <c r="E3937" s="79" t="str">
        <f>VLOOKUP(G3937,[1]Macrodata_CCF!$A$3:$B$55,2,FALSE)</f>
        <v>#ERROR!</v>
      </c>
      <c r="F3937" s="78">
        <v>0.0</v>
      </c>
      <c r="G3937" s="80">
        <v>28.0</v>
      </c>
      <c r="H3937" s="81">
        <v>303755.0</v>
      </c>
      <c r="I3937" s="81">
        <v>770000.0</v>
      </c>
      <c r="J3937" s="81">
        <v>383015.0</v>
      </c>
      <c r="K3937" s="81">
        <v>770000.0</v>
      </c>
      <c r="L3937" s="82">
        <v>0.1699964610880546</v>
      </c>
      <c r="N3937" s="83">
        <f t="shared" si="1"/>
        <v>0.1699964611</v>
      </c>
      <c r="O3937" s="83">
        <f t="shared" si="2"/>
        <v>0.1699964611</v>
      </c>
      <c r="Q3937" s="83">
        <f t="shared" si="3"/>
        <v>0.605512987</v>
      </c>
      <c r="R3937" s="83">
        <f t="shared" si="4"/>
        <v>0.1699964611</v>
      </c>
      <c r="S3937" s="83" t="b">
        <f t="shared" si="5"/>
        <v>0</v>
      </c>
      <c r="T3937" s="72"/>
      <c r="U3937" s="72"/>
      <c r="V3937" s="72"/>
      <c r="W3937" s="72"/>
      <c r="X3937" s="72"/>
      <c r="Y3937" s="72"/>
      <c r="Z3937" s="72"/>
      <c r="AA3937" s="72"/>
      <c r="AB3937" s="72"/>
      <c r="AC3937" s="72"/>
      <c r="AD3937" s="72"/>
      <c r="AE3937" s="72"/>
      <c r="AF3937" s="72"/>
      <c r="AG3937" s="72"/>
      <c r="AH3937" s="72"/>
      <c r="AI3937" s="72"/>
      <c r="AJ3937" s="72"/>
      <c r="AK3937" s="72"/>
    </row>
    <row r="3938" ht="14.25" customHeight="1">
      <c r="A3938" s="78">
        <v>3935.0</v>
      </c>
      <c r="C3938" s="78" t="str">
        <f>VLOOKUP(G3938,[1]Macrodata_CCF!$A$3:$D$55,4,FALSE)</f>
        <v>#ERROR!</v>
      </c>
      <c r="E3938" s="79" t="str">
        <f>VLOOKUP(G3938,[1]Macrodata_CCF!$A$3:$B$55,2,FALSE)</f>
        <v>#ERROR!</v>
      </c>
      <c r="F3938" s="78">
        <v>1.0</v>
      </c>
      <c r="G3938" s="80">
        <v>32.0</v>
      </c>
      <c r="H3938" s="81">
        <v>116215.0</v>
      </c>
      <c r="I3938" s="81">
        <v>420000.0</v>
      </c>
      <c r="J3938" s="81">
        <v>243805.0</v>
      </c>
      <c r="K3938" s="81">
        <v>420000.0</v>
      </c>
      <c r="L3938" s="82">
        <v>0.4200009875405303</v>
      </c>
      <c r="N3938" s="83">
        <f t="shared" si="1"/>
        <v>0.4200009875</v>
      </c>
      <c r="O3938" s="83">
        <f t="shared" si="2"/>
        <v>0.4200009875</v>
      </c>
      <c r="Q3938" s="83">
        <f t="shared" si="3"/>
        <v>0.723297619</v>
      </c>
      <c r="R3938" s="83">
        <f t="shared" si="4"/>
        <v>0.4200009875</v>
      </c>
      <c r="S3938" s="83" t="b">
        <f t="shared" si="5"/>
        <v>0</v>
      </c>
      <c r="T3938" s="72"/>
      <c r="U3938" s="72"/>
      <c r="V3938" s="72"/>
      <c r="W3938" s="72"/>
      <c r="X3938" s="72"/>
      <c r="Y3938" s="72"/>
      <c r="Z3938" s="72"/>
      <c r="AA3938" s="72"/>
      <c r="AB3938" s="72"/>
      <c r="AC3938" s="72"/>
      <c r="AD3938" s="72"/>
      <c r="AE3938" s="72"/>
      <c r="AF3938" s="72"/>
      <c r="AG3938" s="72"/>
      <c r="AH3938" s="72"/>
      <c r="AI3938" s="72"/>
      <c r="AJ3938" s="72"/>
      <c r="AK3938" s="72"/>
    </row>
    <row r="3939" ht="14.25" customHeight="1">
      <c r="A3939" s="78">
        <v>3936.0</v>
      </c>
      <c r="C3939" s="78" t="str">
        <f>VLOOKUP(G3939,[1]Macrodata_CCF!$A$3:$D$55,4,FALSE)</f>
        <v>#ERROR!</v>
      </c>
      <c r="E3939" s="79" t="str">
        <f>VLOOKUP(G3939,[1]Macrodata_CCF!$A$3:$B$55,2,FALSE)</f>
        <v>#ERROR!</v>
      </c>
      <c r="F3939" s="78">
        <v>0.0</v>
      </c>
      <c r="G3939" s="80">
        <v>14.0</v>
      </c>
      <c r="H3939" s="81">
        <v>97775.0</v>
      </c>
      <c r="I3939" s="81">
        <v>480000.0</v>
      </c>
      <c r="J3939" s="81">
        <v>774315.0</v>
      </c>
      <c r="K3939" s="81">
        <v>816000.0</v>
      </c>
      <c r="L3939" s="82">
        <v>1.770004578455098</v>
      </c>
      <c r="N3939" s="83">
        <f t="shared" si="1"/>
        <v>1.770004578</v>
      </c>
      <c r="O3939" s="83">
        <f t="shared" si="2"/>
        <v>1</v>
      </c>
      <c r="Q3939" s="83">
        <f t="shared" si="3"/>
        <v>0.7963020833</v>
      </c>
      <c r="R3939" s="83">
        <f t="shared" si="4"/>
        <v>1.770004578</v>
      </c>
      <c r="S3939" s="83" t="b">
        <f t="shared" si="5"/>
        <v>0</v>
      </c>
      <c r="T3939" s="72"/>
      <c r="U3939" s="72"/>
      <c r="V3939" s="72"/>
      <c r="W3939" s="72"/>
      <c r="X3939" s="72"/>
      <c r="Y3939" s="72"/>
      <c r="Z3939" s="72"/>
      <c r="AA3939" s="72"/>
      <c r="AB3939" s="72"/>
      <c r="AC3939" s="72"/>
      <c r="AD3939" s="72"/>
      <c r="AE3939" s="72"/>
      <c r="AF3939" s="72"/>
      <c r="AG3939" s="72"/>
      <c r="AH3939" s="72"/>
      <c r="AI3939" s="72"/>
      <c r="AJ3939" s="72"/>
      <c r="AK3939" s="72"/>
    </row>
    <row r="3940" ht="14.25" customHeight="1">
      <c r="A3940" s="78">
        <v>3937.0</v>
      </c>
      <c r="C3940" s="78" t="str">
        <f>VLOOKUP(G3940,[1]Macrodata_CCF!$A$3:$D$55,4,FALSE)</f>
        <v>#ERROR!</v>
      </c>
      <c r="E3940" s="79" t="str">
        <f>VLOOKUP(G3940,[1]Macrodata_CCF!$A$3:$B$55,2,FALSE)</f>
        <v>#ERROR!</v>
      </c>
      <c r="F3940" s="78">
        <v>0.0</v>
      </c>
      <c r="G3940" s="80">
        <v>41.0</v>
      </c>
      <c r="H3940" s="81">
        <v>403440.0</v>
      </c>
      <c r="I3940" s="81">
        <v>850000.0</v>
      </c>
      <c r="J3940" s="81">
        <v>265005.0</v>
      </c>
      <c r="K3940" s="81">
        <v>850000.0</v>
      </c>
      <c r="L3940" s="82">
        <v>-0.3100031350770333</v>
      </c>
      <c r="N3940" s="83">
        <f t="shared" si="1"/>
        <v>-0.3100031351</v>
      </c>
      <c r="O3940" s="83">
        <f t="shared" si="2"/>
        <v>0</v>
      </c>
      <c r="Q3940" s="83">
        <f t="shared" si="3"/>
        <v>0.5253647059</v>
      </c>
      <c r="R3940" s="83">
        <f t="shared" si="4"/>
        <v>-0.3100031351</v>
      </c>
      <c r="S3940" s="83" t="b">
        <f t="shared" si="5"/>
        <v>0</v>
      </c>
      <c r="T3940" s="72"/>
      <c r="U3940" s="72"/>
      <c r="V3940" s="72"/>
      <c r="W3940" s="72"/>
      <c r="X3940" s="72"/>
      <c r="Y3940" s="72"/>
      <c r="Z3940" s="72"/>
      <c r="AA3940" s="72"/>
      <c r="AB3940" s="72"/>
      <c r="AC3940" s="72"/>
      <c r="AD3940" s="72"/>
      <c r="AE3940" s="72"/>
      <c r="AF3940" s="72"/>
      <c r="AG3940" s="72"/>
      <c r="AH3940" s="72"/>
      <c r="AI3940" s="72"/>
      <c r="AJ3940" s="72"/>
      <c r="AK3940" s="72"/>
    </row>
    <row r="3941" ht="14.25" customHeight="1">
      <c r="A3941" s="78">
        <v>3938.0</v>
      </c>
      <c r="C3941" s="78" t="str">
        <f>VLOOKUP(G3941,[1]Macrodata_CCF!$A$3:$D$55,4,FALSE)</f>
        <v>#ERROR!</v>
      </c>
      <c r="E3941" s="79" t="str">
        <f>VLOOKUP(G3941,[1]Macrodata_CCF!$A$3:$B$55,2,FALSE)</f>
        <v>#ERROR!</v>
      </c>
      <c r="F3941" s="78">
        <v>0.0</v>
      </c>
      <c r="G3941" s="80">
        <v>27.0</v>
      </c>
      <c r="H3941" s="81">
        <v>194660.0</v>
      </c>
      <c r="I3941" s="81">
        <v>300000.0</v>
      </c>
      <c r="J3941" s="81">
        <v>215730.0</v>
      </c>
      <c r="K3941" s="81">
        <v>450000.0</v>
      </c>
      <c r="L3941" s="82">
        <v>0.2000189861401177</v>
      </c>
      <c r="N3941" s="83">
        <f t="shared" si="1"/>
        <v>0.2000189861</v>
      </c>
      <c r="O3941" s="83">
        <f t="shared" si="2"/>
        <v>0.2000189861</v>
      </c>
      <c r="Q3941" s="83">
        <f t="shared" si="3"/>
        <v>0.3511333333</v>
      </c>
      <c r="R3941" s="83">
        <f t="shared" si="4"/>
        <v>0.2000189861</v>
      </c>
      <c r="S3941" s="83" t="b">
        <f t="shared" si="5"/>
        <v>0</v>
      </c>
      <c r="T3941" s="72"/>
      <c r="U3941" s="72"/>
      <c r="V3941" s="72"/>
      <c r="W3941" s="72"/>
      <c r="X3941" s="72"/>
      <c r="Y3941" s="72"/>
      <c r="Z3941" s="72"/>
      <c r="AA3941" s="72"/>
      <c r="AB3941" s="72"/>
      <c r="AC3941" s="72"/>
      <c r="AD3941" s="72"/>
      <c r="AE3941" s="72"/>
      <c r="AF3941" s="72"/>
      <c r="AG3941" s="72"/>
      <c r="AH3941" s="72"/>
      <c r="AI3941" s="72"/>
      <c r="AJ3941" s="72"/>
      <c r="AK3941" s="72"/>
    </row>
    <row r="3942" ht="14.25" customHeight="1">
      <c r="A3942" s="78">
        <v>3939.0</v>
      </c>
      <c r="C3942" s="78" t="str">
        <f>VLOOKUP(G3942,[1]Macrodata_CCF!$A$3:$D$55,4,FALSE)</f>
        <v>#ERROR!</v>
      </c>
      <c r="E3942" s="79" t="str">
        <f>VLOOKUP(G3942,[1]Macrodata_CCF!$A$3:$B$55,2,FALSE)</f>
        <v>#ERROR!</v>
      </c>
      <c r="F3942" s="78">
        <v>0.0</v>
      </c>
      <c r="G3942" s="80">
        <v>38.0</v>
      </c>
      <c r="H3942" s="81">
        <v>0.0</v>
      </c>
      <c r="I3942" s="81">
        <v>810000.0</v>
      </c>
      <c r="J3942" s="81">
        <v>40500.0</v>
      </c>
      <c r="K3942" s="81">
        <v>810000.0</v>
      </c>
      <c r="L3942" s="82">
        <v>0.05</v>
      </c>
      <c r="N3942" s="83">
        <f t="shared" si="1"/>
        <v>0.05</v>
      </c>
      <c r="O3942" s="83">
        <f t="shared" si="2"/>
        <v>0.05</v>
      </c>
      <c r="Q3942" s="83">
        <f t="shared" si="3"/>
        <v>1</v>
      </c>
      <c r="R3942" s="83">
        <f t="shared" si="4"/>
        <v>0.05</v>
      </c>
      <c r="S3942" s="83" t="b">
        <f t="shared" si="5"/>
        <v>0</v>
      </c>
      <c r="T3942" s="72"/>
      <c r="U3942" s="72"/>
      <c r="V3942" s="72"/>
      <c r="W3942" s="72"/>
      <c r="X3942" s="72"/>
      <c r="Y3942" s="72"/>
      <c r="Z3942" s="72"/>
      <c r="AA3942" s="72"/>
      <c r="AB3942" s="72"/>
      <c r="AC3942" s="72"/>
      <c r="AD3942" s="72"/>
      <c r="AE3942" s="72"/>
      <c r="AF3942" s="72"/>
      <c r="AG3942" s="72"/>
      <c r="AH3942" s="72"/>
      <c r="AI3942" s="72"/>
      <c r="AJ3942" s="72"/>
      <c r="AK3942" s="72"/>
    </row>
    <row r="3943" ht="14.25" customHeight="1">
      <c r="A3943" s="78">
        <v>3940.0</v>
      </c>
      <c r="C3943" s="78" t="str">
        <f>VLOOKUP(G3943,[1]Macrodata_CCF!$A$3:$D$55,4,FALSE)</f>
        <v>#ERROR!</v>
      </c>
      <c r="E3943" s="79" t="str">
        <f>VLOOKUP(G3943,[1]Macrodata_CCF!$A$3:$B$55,2,FALSE)</f>
        <v>#ERROR!</v>
      </c>
      <c r="F3943" s="78">
        <v>0.0</v>
      </c>
      <c r="G3943" s="80">
        <v>47.0</v>
      </c>
      <c r="H3943" s="81">
        <v>63810.0</v>
      </c>
      <c r="I3943" s="81">
        <v>180000.0</v>
      </c>
      <c r="J3943" s="81">
        <v>83560.0</v>
      </c>
      <c r="K3943" s="81">
        <v>180000.0</v>
      </c>
      <c r="L3943" s="82">
        <v>0.1699802048369051</v>
      </c>
      <c r="N3943" s="83">
        <f t="shared" si="1"/>
        <v>0.1699802048</v>
      </c>
      <c r="O3943" s="83">
        <f t="shared" si="2"/>
        <v>0.1699802048</v>
      </c>
      <c r="Q3943" s="83">
        <f t="shared" si="3"/>
        <v>0.6455</v>
      </c>
      <c r="R3943" s="83">
        <f t="shared" si="4"/>
        <v>0.1699802048</v>
      </c>
      <c r="S3943" s="83" t="b">
        <f t="shared" si="5"/>
        <v>0</v>
      </c>
      <c r="T3943" s="72"/>
      <c r="U3943" s="72"/>
      <c r="V3943" s="72"/>
      <c r="W3943" s="72"/>
      <c r="X3943" s="72"/>
      <c r="Y3943" s="72"/>
      <c r="Z3943" s="72"/>
      <c r="AA3943" s="72"/>
      <c r="AB3943" s="72"/>
      <c r="AC3943" s="72"/>
      <c r="AD3943" s="72"/>
      <c r="AE3943" s="72"/>
      <c r="AF3943" s="72"/>
      <c r="AG3943" s="72"/>
      <c r="AH3943" s="72"/>
      <c r="AI3943" s="72"/>
      <c r="AJ3943" s="72"/>
      <c r="AK3943" s="72"/>
    </row>
    <row r="3944" ht="14.25" customHeight="1">
      <c r="A3944" s="78">
        <v>3941.0</v>
      </c>
      <c r="C3944" s="78" t="str">
        <f>VLOOKUP(G3944,[1]Macrodata_CCF!$A$3:$D$55,4,FALSE)</f>
        <v>#ERROR!</v>
      </c>
      <c r="E3944" s="79" t="str">
        <f>VLOOKUP(G3944,[1]Macrodata_CCF!$A$3:$B$55,2,FALSE)</f>
        <v>#ERROR!</v>
      </c>
      <c r="F3944" s="78">
        <v>0.0</v>
      </c>
      <c r="G3944" s="80">
        <v>15.0</v>
      </c>
      <c r="H3944" s="81">
        <v>715200.0</v>
      </c>
      <c r="I3944" s="81">
        <v>720000.0</v>
      </c>
      <c r="J3944" s="81">
        <v>716015.0</v>
      </c>
      <c r="K3944" s="81">
        <v>720000.0</v>
      </c>
      <c r="L3944" s="82">
        <v>0.1697916666666667</v>
      </c>
      <c r="N3944" s="83">
        <f t="shared" si="1"/>
        <v>0.1697916667</v>
      </c>
      <c r="O3944" s="83">
        <f t="shared" si="2"/>
        <v>0.1697916667</v>
      </c>
      <c r="Q3944" s="83">
        <f t="shared" si="3"/>
        <v>0.006666666667</v>
      </c>
      <c r="R3944" s="83">
        <f t="shared" si="4"/>
        <v>0.001131944444</v>
      </c>
      <c r="S3944" s="83" t="b">
        <f t="shared" si="5"/>
        <v>0</v>
      </c>
      <c r="T3944" s="72"/>
      <c r="U3944" s="72"/>
      <c r="V3944" s="72"/>
      <c r="W3944" s="72"/>
      <c r="X3944" s="72"/>
      <c r="Y3944" s="72"/>
      <c r="Z3944" s="72"/>
      <c r="AA3944" s="72"/>
      <c r="AB3944" s="72"/>
      <c r="AC3944" s="72"/>
      <c r="AD3944" s="72"/>
      <c r="AE3944" s="72"/>
      <c r="AF3944" s="72"/>
      <c r="AG3944" s="72"/>
      <c r="AH3944" s="72"/>
      <c r="AI3944" s="72"/>
      <c r="AJ3944" s="72"/>
      <c r="AK3944" s="72"/>
    </row>
    <row r="3945" ht="14.25" customHeight="1">
      <c r="A3945" s="78">
        <v>3942.0</v>
      </c>
      <c r="C3945" s="78" t="str">
        <f>VLOOKUP(G3945,[1]Macrodata_CCF!$A$3:$D$55,4,FALSE)</f>
        <v>#ERROR!</v>
      </c>
      <c r="E3945" s="79" t="str">
        <f>VLOOKUP(G3945,[1]Macrodata_CCF!$A$3:$B$55,2,FALSE)</f>
        <v>#ERROR!</v>
      </c>
      <c r="F3945" s="78">
        <v>0.0</v>
      </c>
      <c r="G3945" s="80">
        <v>31.0</v>
      </c>
      <c r="H3945" s="81">
        <v>359490.0</v>
      </c>
      <c r="I3945" s="81">
        <v>940000.0</v>
      </c>
      <c r="J3945" s="81">
        <v>458175.0</v>
      </c>
      <c r="K3945" s="81">
        <v>940000.0</v>
      </c>
      <c r="L3945" s="82">
        <v>0.1699970715405419</v>
      </c>
      <c r="N3945" s="83">
        <f t="shared" si="1"/>
        <v>0.1699970715</v>
      </c>
      <c r="O3945" s="83">
        <f t="shared" si="2"/>
        <v>0.1699970715</v>
      </c>
      <c r="Q3945" s="83">
        <f t="shared" si="3"/>
        <v>0.6175638298</v>
      </c>
      <c r="R3945" s="83">
        <f t="shared" si="4"/>
        <v>0.1699970715</v>
      </c>
      <c r="S3945" s="83" t="b">
        <f t="shared" si="5"/>
        <v>0</v>
      </c>
      <c r="T3945" s="72"/>
      <c r="U3945" s="72"/>
      <c r="V3945" s="72"/>
      <c r="W3945" s="72"/>
      <c r="X3945" s="72"/>
      <c r="Y3945" s="72"/>
      <c r="Z3945" s="72"/>
      <c r="AA3945" s="72"/>
      <c r="AB3945" s="72"/>
      <c r="AC3945" s="72"/>
      <c r="AD3945" s="72"/>
      <c r="AE3945" s="72"/>
      <c r="AF3945" s="72"/>
      <c r="AG3945" s="72"/>
      <c r="AH3945" s="72"/>
      <c r="AI3945" s="72"/>
      <c r="AJ3945" s="72"/>
      <c r="AK3945" s="72"/>
    </row>
    <row r="3946" ht="14.25" customHeight="1">
      <c r="A3946" s="78">
        <v>3943.0</v>
      </c>
      <c r="C3946" s="78" t="str">
        <f>VLOOKUP(G3946,[1]Macrodata_CCF!$A$3:$D$55,4,FALSE)</f>
        <v>#ERROR!</v>
      </c>
      <c r="E3946" s="79" t="str">
        <f>VLOOKUP(G3946,[1]Macrodata_CCF!$A$3:$B$55,2,FALSE)</f>
        <v>#ERROR!</v>
      </c>
      <c r="F3946" s="78">
        <v>0.0</v>
      </c>
      <c r="G3946" s="80">
        <v>1.0</v>
      </c>
      <c r="H3946" s="81">
        <v>0.0</v>
      </c>
      <c r="I3946" s="81">
        <v>10000.0</v>
      </c>
      <c r="J3946" s="81">
        <v>3200.0</v>
      </c>
      <c r="K3946" s="81">
        <v>10000.0</v>
      </c>
      <c r="L3946" s="82">
        <v>0.32</v>
      </c>
      <c r="N3946" s="83">
        <f t="shared" si="1"/>
        <v>0.32</v>
      </c>
      <c r="O3946" s="83">
        <f t="shared" si="2"/>
        <v>0.32</v>
      </c>
      <c r="Q3946" s="83">
        <f t="shared" si="3"/>
        <v>1</v>
      </c>
      <c r="R3946" s="83">
        <f t="shared" si="4"/>
        <v>0.32</v>
      </c>
      <c r="S3946" s="83" t="b">
        <f t="shared" si="5"/>
        <v>0</v>
      </c>
      <c r="T3946" s="72"/>
      <c r="U3946" s="72"/>
      <c r="V3946" s="72"/>
      <c r="W3946" s="72"/>
      <c r="X3946" s="72"/>
      <c r="Y3946" s="72"/>
      <c r="Z3946" s="72"/>
      <c r="AA3946" s="72"/>
      <c r="AB3946" s="72"/>
      <c r="AC3946" s="72"/>
      <c r="AD3946" s="72"/>
      <c r="AE3946" s="72"/>
      <c r="AF3946" s="72"/>
      <c r="AG3946" s="72"/>
      <c r="AH3946" s="72"/>
      <c r="AI3946" s="72"/>
      <c r="AJ3946" s="72"/>
      <c r="AK3946" s="72"/>
    </row>
    <row r="3947" ht="14.25" customHeight="1">
      <c r="A3947" s="78">
        <v>3944.0</v>
      </c>
      <c r="C3947" s="78" t="str">
        <f>VLOOKUP(G3947,[1]Macrodata_CCF!$A$3:$D$55,4,FALSE)</f>
        <v>#ERROR!</v>
      </c>
      <c r="E3947" s="79" t="str">
        <f>VLOOKUP(G3947,[1]Macrodata_CCF!$A$3:$B$55,2,FALSE)</f>
        <v>#ERROR!</v>
      </c>
      <c r="F3947" s="78">
        <v>0.0</v>
      </c>
      <c r="G3947" s="80">
        <v>11.0</v>
      </c>
      <c r="H3947" s="81">
        <v>538520.0</v>
      </c>
      <c r="I3947" s="81">
        <v>740000.0</v>
      </c>
      <c r="J3947" s="81">
        <v>568740.0</v>
      </c>
      <c r="K3947" s="81">
        <v>740000.0</v>
      </c>
      <c r="L3947" s="82">
        <v>0.1499900734564225</v>
      </c>
      <c r="N3947" s="83">
        <f t="shared" si="1"/>
        <v>0.1499900735</v>
      </c>
      <c r="O3947" s="83">
        <f t="shared" si="2"/>
        <v>0.1499900735</v>
      </c>
      <c r="Q3947" s="83">
        <f t="shared" si="3"/>
        <v>0.2722702703</v>
      </c>
      <c r="R3947" s="83">
        <f t="shared" si="4"/>
        <v>0.1499900735</v>
      </c>
      <c r="S3947" s="83" t="b">
        <f t="shared" si="5"/>
        <v>0</v>
      </c>
      <c r="T3947" s="72"/>
      <c r="U3947" s="72"/>
      <c r="V3947" s="72"/>
      <c r="W3947" s="72"/>
      <c r="X3947" s="72"/>
      <c r="Y3947" s="72"/>
      <c r="Z3947" s="72"/>
      <c r="AA3947" s="72"/>
      <c r="AB3947" s="72"/>
      <c r="AC3947" s="72"/>
      <c r="AD3947" s="72"/>
      <c r="AE3947" s="72"/>
      <c r="AF3947" s="72"/>
      <c r="AG3947" s="72"/>
      <c r="AH3947" s="72"/>
      <c r="AI3947" s="72"/>
      <c r="AJ3947" s="72"/>
      <c r="AK3947" s="72"/>
    </row>
    <row r="3948" ht="14.25" customHeight="1">
      <c r="A3948" s="78">
        <v>3945.0</v>
      </c>
      <c r="C3948" s="78" t="str">
        <f>VLOOKUP(G3948,[1]Macrodata_CCF!$A$3:$D$55,4,FALSE)</f>
        <v>#ERROR!</v>
      </c>
      <c r="E3948" s="79" t="str">
        <f>VLOOKUP(G3948,[1]Macrodata_CCF!$A$3:$B$55,2,FALSE)</f>
        <v>#ERROR!</v>
      </c>
      <c r="F3948" s="78">
        <v>0.0</v>
      </c>
      <c r="G3948" s="80">
        <v>23.0</v>
      </c>
      <c r="H3948" s="81">
        <v>303505.0</v>
      </c>
      <c r="I3948" s="81">
        <v>480000.0</v>
      </c>
      <c r="J3948" s="81">
        <v>338805.0</v>
      </c>
      <c r="K3948" s="81">
        <v>480000.0</v>
      </c>
      <c r="L3948" s="82">
        <v>0.2000056658828862</v>
      </c>
      <c r="N3948" s="83">
        <f t="shared" si="1"/>
        <v>0.2000056659</v>
      </c>
      <c r="O3948" s="83">
        <f t="shared" si="2"/>
        <v>0.2000056659</v>
      </c>
      <c r="Q3948" s="83">
        <f t="shared" si="3"/>
        <v>0.3676979167</v>
      </c>
      <c r="R3948" s="83">
        <f t="shared" si="4"/>
        <v>0.2000056659</v>
      </c>
      <c r="S3948" s="83" t="b">
        <f t="shared" si="5"/>
        <v>0</v>
      </c>
      <c r="T3948" s="72"/>
      <c r="U3948" s="72"/>
      <c r="V3948" s="72"/>
      <c r="W3948" s="72"/>
      <c r="X3948" s="72"/>
      <c r="Y3948" s="72"/>
      <c r="Z3948" s="72"/>
      <c r="AA3948" s="72"/>
      <c r="AB3948" s="72"/>
      <c r="AC3948" s="72"/>
      <c r="AD3948" s="72"/>
      <c r="AE3948" s="72"/>
      <c r="AF3948" s="72"/>
      <c r="AG3948" s="72"/>
      <c r="AH3948" s="72"/>
      <c r="AI3948" s="72"/>
      <c r="AJ3948" s="72"/>
      <c r="AK3948" s="72"/>
    </row>
    <row r="3949" ht="14.25" customHeight="1">
      <c r="A3949" s="78">
        <v>3946.0</v>
      </c>
      <c r="C3949" s="78" t="str">
        <f>VLOOKUP(G3949,[1]Macrodata_CCF!$A$3:$D$55,4,FALSE)</f>
        <v>#ERROR!</v>
      </c>
      <c r="E3949" s="79" t="str">
        <f>VLOOKUP(G3949,[1]Macrodata_CCF!$A$3:$B$55,2,FALSE)</f>
        <v>#ERROR!</v>
      </c>
      <c r="F3949" s="78">
        <v>0.0</v>
      </c>
      <c r="G3949" s="80">
        <v>47.0</v>
      </c>
      <c r="H3949" s="81">
        <v>665275.0</v>
      </c>
      <c r="I3949" s="81">
        <v>780000.0</v>
      </c>
      <c r="J3949" s="81">
        <v>681335.0</v>
      </c>
      <c r="K3949" s="81">
        <v>1248000.0</v>
      </c>
      <c r="L3949" s="82">
        <v>0.1399869252560471</v>
      </c>
      <c r="N3949" s="83">
        <f t="shared" si="1"/>
        <v>0.1399869253</v>
      </c>
      <c r="O3949" s="83">
        <f t="shared" si="2"/>
        <v>0.1399869253</v>
      </c>
      <c r="Q3949" s="83">
        <f t="shared" si="3"/>
        <v>0.1470833333</v>
      </c>
      <c r="R3949" s="83">
        <f t="shared" si="4"/>
        <v>0.1399869253</v>
      </c>
      <c r="S3949" s="83" t="b">
        <f t="shared" si="5"/>
        <v>0</v>
      </c>
      <c r="T3949" s="72"/>
      <c r="U3949" s="72"/>
      <c r="V3949" s="72"/>
      <c r="W3949" s="72"/>
      <c r="X3949" s="72"/>
      <c r="Y3949" s="72"/>
      <c r="Z3949" s="72"/>
      <c r="AA3949" s="72"/>
      <c r="AB3949" s="72"/>
      <c r="AC3949" s="72"/>
      <c r="AD3949" s="72"/>
      <c r="AE3949" s="72"/>
      <c r="AF3949" s="72"/>
      <c r="AG3949" s="72"/>
      <c r="AH3949" s="72"/>
      <c r="AI3949" s="72"/>
      <c r="AJ3949" s="72"/>
      <c r="AK3949" s="72"/>
    </row>
    <row r="3950" ht="14.25" customHeight="1">
      <c r="A3950" s="78">
        <v>3947.0</v>
      </c>
      <c r="C3950" s="78" t="str">
        <f>VLOOKUP(G3950,[1]Macrodata_CCF!$A$3:$D$55,4,FALSE)</f>
        <v>#ERROR!</v>
      </c>
      <c r="E3950" s="79" t="str">
        <f>VLOOKUP(G3950,[1]Macrodata_CCF!$A$3:$B$55,2,FALSE)</f>
        <v>#ERROR!</v>
      </c>
      <c r="F3950" s="78">
        <v>0.0</v>
      </c>
      <c r="G3950" s="80">
        <v>42.0</v>
      </c>
      <c r="H3950" s="81">
        <v>607810.0</v>
      </c>
      <c r="I3950" s="81">
        <v>790000.0</v>
      </c>
      <c r="J3950" s="81">
        <v>671575.0</v>
      </c>
      <c r="K3950" s="81">
        <v>1027000.0</v>
      </c>
      <c r="L3950" s="82">
        <v>0.3499917668368187</v>
      </c>
      <c r="N3950" s="83">
        <f t="shared" si="1"/>
        <v>0.3499917668</v>
      </c>
      <c r="O3950" s="83">
        <f t="shared" si="2"/>
        <v>0.3499917668</v>
      </c>
      <c r="Q3950" s="83">
        <f t="shared" si="3"/>
        <v>0.2306202532</v>
      </c>
      <c r="R3950" s="83">
        <f t="shared" si="4"/>
        <v>0.3499917668</v>
      </c>
      <c r="S3950" s="83" t="b">
        <f t="shared" si="5"/>
        <v>0</v>
      </c>
      <c r="T3950" s="72"/>
      <c r="U3950" s="72"/>
      <c r="V3950" s="72"/>
      <c r="W3950" s="72"/>
      <c r="X3950" s="72"/>
      <c r="Y3950" s="72"/>
      <c r="Z3950" s="72"/>
      <c r="AA3950" s="72"/>
      <c r="AB3950" s="72"/>
      <c r="AC3950" s="72"/>
      <c r="AD3950" s="72"/>
      <c r="AE3950" s="72"/>
      <c r="AF3950" s="72"/>
      <c r="AG3950" s="72"/>
      <c r="AH3950" s="72"/>
      <c r="AI3950" s="72"/>
      <c r="AJ3950" s="72"/>
      <c r="AK3950" s="72"/>
    </row>
    <row r="3951" ht="14.25" customHeight="1">
      <c r="A3951" s="78">
        <v>3948.0</v>
      </c>
      <c r="C3951" s="78" t="str">
        <f>VLOOKUP(G3951,[1]Macrodata_CCF!$A$3:$D$55,4,FALSE)</f>
        <v>#ERROR!</v>
      </c>
      <c r="E3951" s="79" t="str">
        <f>VLOOKUP(G3951,[1]Macrodata_CCF!$A$3:$B$55,2,FALSE)</f>
        <v>#ERROR!</v>
      </c>
      <c r="F3951" s="78">
        <v>0.0</v>
      </c>
      <c r="G3951" s="80">
        <v>53.0</v>
      </c>
      <c r="H3951" s="81">
        <v>147730.0</v>
      </c>
      <c r="I3951" s="81">
        <v>470000.0</v>
      </c>
      <c r="J3951" s="81">
        <v>192850.0</v>
      </c>
      <c r="K3951" s="81">
        <v>470000.0</v>
      </c>
      <c r="L3951" s="82">
        <v>0.1400068265739907</v>
      </c>
      <c r="N3951" s="83">
        <f t="shared" si="1"/>
        <v>0.1400068266</v>
      </c>
      <c r="O3951" s="83">
        <f t="shared" si="2"/>
        <v>0.1400068266</v>
      </c>
      <c r="Q3951" s="83">
        <f t="shared" si="3"/>
        <v>0.6856808511</v>
      </c>
      <c r="R3951" s="83">
        <f t="shared" si="4"/>
        <v>0.1400068266</v>
      </c>
      <c r="S3951" s="83" t="b">
        <f t="shared" si="5"/>
        <v>0</v>
      </c>
      <c r="T3951" s="72"/>
      <c r="U3951" s="72"/>
      <c r="V3951" s="72"/>
      <c r="W3951" s="72"/>
      <c r="X3951" s="72"/>
      <c r="Y3951" s="72"/>
      <c r="Z3951" s="72"/>
      <c r="AA3951" s="72"/>
      <c r="AB3951" s="72"/>
      <c r="AC3951" s="72"/>
      <c r="AD3951" s="72"/>
      <c r="AE3951" s="72"/>
      <c r="AF3951" s="72"/>
      <c r="AG3951" s="72"/>
      <c r="AH3951" s="72"/>
      <c r="AI3951" s="72"/>
      <c r="AJ3951" s="72"/>
      <c r="AK3951" s="72"/>
    </row>
    <row r="3952" ht="14.25" customHeight="1">
      <c r="A3952" s="78">
        <v>3949.0</v>
      </c>
      <c r="C3952" s="78" t="str">
        <f>VLOOKUP(G3952,[1]Macrodata_CCF!$A$3:$D$55,4,FALSE)</f>
        <v>#ERROR!</v>
      </c>
      <c r="E3952" s="79" t="str">
        <f>VLOOKUP(G3952,[1]Macrodata_CCF!$A$3:$B$55,2,FALSE)</f>
        <v>#ERROR!</v>
      </c>
      <c r="F3952" s="78">
        <v>0.0</v>
      </c>
      <c r="G3952" s="80">
        <v>26.0</v>
      </c>
      <c r="H3952" s="81">
        <v>0.0</v>
      </c>
      <c r="I3952" s="81">
        <v>300000.0</v>
      </c>
      <c r="J3952" s="81">
        <v>57000.0</v>
      </c>
      <c r="K3952" s="81">
        <v>300000.0</v>
      </c>
      <c r="L3952" s="82">
        <v>0.19</v>
      </c>
      <c r="N3952" s="83">
        <f t="shared" si="1"/>
        <v>0.19</v>
      </c>
      <c r="O3952" s="83">
        <f t="shared" si="2"/>
        <v>0.19</v>
      </c>
      <c r="Q3952" s="83">
        <f t="shared" si="3"/>
        <v>1</v>
      </c>
      <c r="R3952" s="83">
        <f t="shared" si="4"/>
        <v>0.19</v>
      </c>
      <c r="S3952" s="83" t="b">
        <f t="shared" si="5"/>
        <v>0</v>
      </c>
      <c r="T3952" s="72"/>
      <c r="U3952" s="72"/>
      <c r="V3952" s="72"/>
      <c r="W3952" s="72"/>
      <c r="X3952" s="72"/>
      <c r="Y3952" s="72"/>
      <c r="Z3952" s="72"/>
      <c r="AA3952" s="72"/>
      <c r="AB3952" s="72"/>
      <c r="AC3952" s="72"/>
      <c r="AD3952" s="72"/>
      <c r="AE3952" s="72"/>
      <c r="AF3952" s="72"/>
      <c r="AG3952" s="72"/>
      <c r="AH3952" s="72"/>
      <c r="AI3952" s="72"/>
      <c r="AJ3952" s="72"/>
      <c r="AK3952" s="72"/>
    </row>
    <row r="3953" ht="14.25" customHeight="1">
      <c r="A3953" s="78">
        <v>3950.0</v>
      </c>
      <c r="C3953" s="78" t="str">
        <f>VLOOKUP(G3953,[1]Macrodata_CCF!$A$3:$D$55,4,FALSE)</f>
        <v>#ERROR!</v>
      </c>
      <c r="E3953" s="79" t="str">
        <f>VLOOKUP(G3953,[1]Macrodata_CCF!$A$3:$B$55,2,FALSE)</f>
        <v>#ERROR!</v>
      </c>
      <c r="F3953" s="78">
        <v>0.0</v>
      </c>
      <c r="G3953" s="80">
        <v>9.0</v>
      </c>
      <c r="H3953" s="81">
        <v>76565.0</v>
      </c>
      <c r="I3953" s="81">
        <v>130000.0</v>
      </c>
      <c r="J3953" s="81">
        <v>68015.0</v>
      </c>
      <c r="K3953" s="81">
        <v>130000.0</v>
      </c>
      <c r="L3953" s="82">
        <v>-0.1600074857303266</v>
      </c>
      <c r="N3953" s="83">
        <f t="shared" si="1"/>
        <v>-0.1600074857</v>
      </c>
      <c r="O3953" s="83">
        <f t="shared" si="2"/>
        <v>0</v>
      </c>
      <c r="Q3953" s="83">
        <f t="shared" si="3"/>
        <v>0.4110384615</v>
      </c>
      <c r="R3953" s="83">
        <f t="shared" si="4"/>
        <v>-0.1600074857</v>
      </c>
      <c r="S3953" s="83" t="b">
        <f t="shared" si="5"/>
        <v>0</v>
      </c>
      <c r="T3953" s="72"/>
      <c r="U3953" s="72"/>
      <c r="V3953" s="72"/>
      <c r="W3953" s="72"/>
      <c r="X3953" s="72"/>
      <c r="Y3953" s="72"/>
      <c r="Z3953" s="72"/>
      <c r="AA3953" s="72"/>
      <c r="AB3953" s="72"/>
      <c r="AC3953" s="72"/>
      <c r="AD3953" s="72"/>
      <c r="AE3953" s="72"/>
      <c r="AF3953" s="72"/>
      <c r="AG3953" s="72"/>
      <c r="AH3953" s="72"/>
      <c r="AI3953" s="72"/>
      <c r="AJ3953" s="72"/>
      <c r="AK3953" s="72"/>
    </row>
    <row r="3954" ht="14.25" customHeight="1">
      <c r="A3954" s="78">
        <v>3951.0</v>
      </c>
      <c r="C3954" s="78" t="str">
        <f>VLOOKUP(G3954,[1]Macrodata_CCF!$A$3:$D$55,4,FALSE)</f>
        <v>#ERROR!</v>
      </c>
      <c r="E3954" s="79" t="str">
        <f>VLOOKUP(G3954,[1]Macrodata_CCF!$A$3:$B$55,2,FALSE)</f>
        <v>#ERROR!</v>
      </c>
      <c r="F3954" s="78">
        <v>0.0</v>
      </c>
      <c r="G3954" s="80">
        <v>52.0</v>
      </c>
      <c r="H3954" s="81">
        <v>531160.0</v>
      </c>
      <c r="I3954" s="81">
        <v>770000.0</v>
      </c>
      <c r="J3954" s="81">
        <v>785400.0</v>
      </c>
      <c r="K3954" s="81">
        <v>770000.0</v>
      </c>
      <c r="L3954" s="82">
        <v>1.064478311840563</v>
      </c>
      <c r="N3954" s="83">
        <f t="shared" si="1"/>
        <v>1.064478312</v>
      </c>
      <c r="O3954" s="83">
        <f t="shared" si="2"/>
        <v>1</v>
      </c>
      <c r="Q3954" s="83">
        <f t="shared" si="3"/>
        <v>0.3101818182</v>
      </c>
      <c r="R3954" s="83">
        <f t="shared" si="4"/>
        <v>1.064478312</v>
      </c>
      <c r="S3954" s="83" t="b">
        <f t="shared" si="5"/>
        <v>0</v>
      </c>
      <c r="T3954" s="72"/>
      <c r="U3954" s="72"/>
      <c r="V3954" s="72"/>
      <c r="W3954" s="72"/>
      <c r="X3954" s="72"/>
      <c r="Y3954" s="72"/>
      <c r="Z3954" s="72"/>
      <c r="AA3954" s="72"/>
      <c r="AB3954" s="72"/>
      <c r="AC3954" s="72"/>
      <c r="AD3954" s="72"/>
      <c r="AE3954" s="72"/>
      <c r="AF3954" s="72"/>
      <c r="AG3954" s="72"/>
      <c r="AH3954" s="72"/>
      <c r="AI3954" s="72"/>
      <c r="AJ3954" s="72"/>
      <c r="AK3954" s="72"/>
    </row>
    <row r="3955" ht="14.25" customHeight="1">
      <c r="A3955" s="78">
        <v>3952.0</v>
      </c>
      <c r="C3955" s="78" t="str">
        <f>VLOOKUP(G3955,[1]Macrodata_CCF!$A$3:$D$55,4,FALSE)</f>
        <v>#ERROR!</v>
      </c>
      <c r="E3955" s="79" t="str">
        <f>VLOOKUP(G3955,[1]Macrodata_CCF!$A$3:$B$55,2,FALSE)</f>
        <v>#ERROR!</v>
      </c>
      <c r="F3955" s="78">
        <v>1.0</v>
      </c>
      <c r="G3955" s="80">
        <v>44.0</v>
      </c>
      <c r="H3955" s="81">
        <v>678270.0</v>
      </c>
      <c r="I3955" s="81">
        <v>750000.0</v>
      </c>
      <c r="J3955" s="81">
        <v>711265.0</v>
      </c>
      <c r="K3955" s="81">
        <v>750000.0</v>
      </c>
      <c r="L3955" s="82">
        <v>0.4599888470653841</v>
      </c>
      <c r="N3955" s="83">
        <f t="shared" si="1"/>
        <v>0.4599888471</v>
      </c>
      <c r="O3955" s="83">
        <f t="shared" si="2"/>
        <v>0.4599888471</v>
      </c>
      <c r="Q3955" s="83">
        <f t="shared" si="3"/>
        <v>0.09564</v>
      </c>
      <c r="R3955" s="83">
        <f t="shared" si="4"/>
        <v>0.04399333333</v>
      </c>
      <c r="S3955" s="83" t="b">
        <f t="shared" si="5"/>
        <v>0</v>
      </c>
      <c r="T3955" s="72"/>
      <c r="U3955" s="72"/>
      <c r="V3955" s="72"/>
      <c r="W3955" s="72"/>
      <c r="X3955" s="72"/>
      <c r="Y3955" s="72"/>
      <c r="Z3955" s="72"/>
      <c r="AA3955" s="72"/>
      <c r="AB3955" s="72"/>
      <c r="AC3955" s="72"/>
      <c r="AD3955" s="72"/>
      <c r="AE3955" s="72"/>
      <c r="AF3955" s="72"/>
      <c r="AG3955" s="72"/>
      <c r="AH3955" s="72"/>
      <c r="AI3955" s="72"/>
      <c r="AJ3955" s="72"/>
      <c r="AK3955" s="72"/>
    </row>
    <row r="3956" ht="14.25" customHeight="1">
      <c r="A3956" s="78">
        <v>3953.0</v>
      </c>
      <c r="C3956" s="78" t="str">
        <f>VLOOKUP(G3956,[1]Macrodata_CCF!$A$3:$D$55,4,FALSE)</f>
        <v>#ERROR!</v>
      </c>
      <c r="E3956" s="79" t="str">
        <f>VLOOKUP(G3956,[1]Macrodata_CCF!$A$3:$B$55,2,FALSE)</f>
        <v>#ERROR!</v>
      </c>
      <c r="F3956" s="78">
        <v>0.0</v>
      </c>
      <c r="G3956" s="80">
        <v>34.0</v>
      </c>
      <c r="H3956" s="81">
        <v>0.0</v>
      </c>
      <c r="I3956" s="81">
        <v>90000.0</v>
      </c>
      <c r="J3956" s="81">
        <v>12600.0</v>
      </c>
      <c r="K3956" s="81">
        <v>144000.0</v>
      </c>
      <c r="L3956" s="82">
        <v>0.14</v>
      </c>
      <c r="N3956" s="83">
        <f t="shared" si="1"/>
        <v>0.14</v>
      </c>
      <c r="O3956" s="83">
        <f t="shared" si="2"/>
        <v>0.14</v>
      </c>
      <c r="Q3956" s="83">
        <f t="shared" si="3"/>
        <v>1</v>
      </c>
      <c r="R3956" s="83">
        <f t="shared" si="4"/>
        <v>0.14</v>
      </c>
      <c r="S3956" s="83" t="b">
        <f t="shared" si="5"/>
        <v>0</v>
      </c>
      <c r="T3956" s="72"/>
      <c r="U3956" s="72"/>
      <c r="V3956" s="72"/>
      <c r="W3956" s="72"/>
      <c r="X3956" s="72"/>
      <c r="Y3956" s="72"/>
      <c r="Z3956" s="72"/>
      <c r="AA3956" s="72"/>
      <c r="AB3956" s="72"/>
      <c r="AC3956" s="72"/>
      <c r="AD3956" s="72"/>
      <c r="AE3956" s="72"/>
      <c r="AF3956" s="72"/>
      <c r="AG3956" s="72"/>
      <c r="AH3956" s="72"/>
      <c r="AI3956" s="72"/>
      <c r="AJ3956" s="72"/>
      <c r="AK3956" s="72"/>
    </row>
    <row r="3957" ht="14.25" customHeight="1">
      <c r="A3957" s="78">
        <v>3954.0</v>
      </c>
      <c r="C3957" s="78" t="str">
        <f>VLOOKUP(G3957,[1]Macrodata_CCF!$A$3:$D$55,4,FALSE)</f>
        <v>#ERROR!</v>
      </c>
      <c r="E3957" s="79" t="str">
        <f>VLOOKUP(G3957,[1]Macrodata_CCF!$A$3:$B$55,2,FALSE)</f>
        <v>#ERROR!</v>
      </c>
      <c r="F3957" s="78">
        <v>0.0</v>
      </c>
      <c r="G3957" s="80">
        <v>7.0</v>
      </c>
      <c r="H3957" s="81">
        <v>57910.0</v>
      </c>
      <c r="I3957" s="81">
        <v>100000.0</v>
      </c>
      <c r="J3957" s="81">
        <v>68435.0</v>
      </c>
      <c r="K3957" s="81">
        <v>100000.0</v>
      </c>
      <c r="L3957" s="82">
        <v>0.2500593965312426</v>
      </c>
      <c r="N3957" s="83">
        <f t="shared" si="1"/>
        <v>0.2500593965</v>
      </c>
      <c r="O3957" s="83">
        <f t="shared" si="2"/>
        <v>0.2500593965</v>
      </c>
      <c r="Q3957" s="83">
        <f t="shared" si="3"/>
        <v>0.4209</v>
      </c>
      <c r="R3957" s="83">
        <f t="shared" si="4"/>
        <v>0.2500593965</v>
      </c>
      <c r="S3957" s="83" t="b">
        <f t="shared" si="5"/>
        <v>0</v>
      </c>
      <c r="T3957" s="72"/>
      <c r="U3957" s="72"/>
      <c r="V3957" s="72"/>
      <c r="W3957" s="72"/>
      <c r="X3957" s="72"/>
      <c r="Y3957" s="72"/>
      <c r="Z3957" s="72"/>
      <c r="AA3957" s="72"/>
      <c r="AB3957" s="72"/>
      <c r="AC3957" s="72"/>
      <c r="AD3957" s="72"/>
      <c r="AE3957" s="72"/>
      <c r="AF3957" s="72"/>
      <c r="AG3957" s="72"/>
      <c r="AH3957" s="72"/>
      <c r="AI3957" s="72"/>
      <c r="AJ3957" s="72"/>
      <c r="AK3957" s="72"/>
    </row>
    <row r="3958" ht="14.25" customHeight="1">
      <c r="A3958" s="78">
        <v>3955.0</v>
      </c>
      <c r="C3958" s="78" t="str">
        <f>VLOOKUP(G3958,[1]Macrodata_CCF!$A$3:$D$55,4,FALSE)</f>
        <v>#ERROR!</v>
      </c>
      <c r="E3958" s="79" t="str">
        <f>VLOOKUP(G3958,[1]Macrodata_CCF!$A$3:$B$55,2,FALSE)</f>
        <v>#ERROR!</v>
      </c>
      <c r="F3958" s="78">
        <v>0.0</v>
      </c>
      <c r="G3958" s="80">
        <v>18.0</v>
      </c>
      <c r="H3958" s="81">
        <v>49115.0</v>
      </c>
      <c r="I3958" s="81">
        <v>630000.0</v>
      </c>
      <c r="J3958" s="81">
        <v>25880.0</v>
      </c>
      <c r="K3958" s="81">
        <v>630000.0</v>
      </c>
      <c r="L3958" s="82">
        <v>-0.03999931139554301</v>
      </c>
      <c r="N3958" s="83">
        <f t="shared" si="1"/>
        <v>-0.0399993114</v>
      </c>
      <c r="O3958" s="83">
        <f t="shared" si="2"/>
        <v>0</v>
      </c>
      <c r="Q3958" s="83">
        <f t="shared" si="3"/>
        <v>0.9220396825</v>
      </c>
      <c r="R3958" s="83">
        <f t="shared" si="4"/>
        <v>-0.0399993114</v>
      </c>
      <c r="S3958" s="83" t="b">
        <f t="shared" si="5"/>
        <v>0</v>
      </c>
      <c r="T3958" s="72"/>
      <c r="U3958" s="72"/>
      <c r="V3958" s="72"/>
      <c r="W3958" s="72"/>
      <c r="X3958" s="72"/>
      <c r="Y3958" s="72"/>
      <c r="Z3958" s="72"/>
      <c r="AA3958" s="72"/>
      <c r="AB3958" s="72"/>
      <c r="AC3958" s="72"/>
      <c r="AD3958" s="72"/>
      <c r="AE3958" s="72"/>
      <c r="AF3958" s="72"/>
      <c r="AG3958" s="72"/>
      <c r="AH3958" s="72"/>
      <c r="AI3958" s="72"/>
      <c r="AJ3958" s="72"/>
      <c r="AK3958" s="72"/>
    </row>
    <row r="3959" ht="14.25" customHeight="1">
      <c r="A3959" s="78">
        <v>3956.0</v>
      </c>
      <c r="C3959" s="78" t="str">
        <f>VLOOKUP(G3959,[1]Macrodata_CCF!$A$3:$D$55,4,FALSE)</f>
        <v>#ERROR!</v>
      </c>
      <c r="E3959" s="79" t="str">
        <f>VLOOKUP(G3959,[1]Macrodata_CCF!$A$3:$B$55,2,FALSE)</f>
        <v>#ERROR!</v>
      </c>
      <c r="F3959" s="78">
        <v>0.0</v>
      </c>
      <c r="G3959" s="80">
        <v>7.0</v>
      </c>
      <c r="H3959" s="81">
        <v>190685.0</v>
      </c>
      <c r="I3959" s="81">
        <v>220000.0</v>
      </c>
      <c r="J3959" s="81">
        <v>199480.0</v>
      </c>
      <c r="K3959" s="81">
        <v>220000.0</v>
      </c>
      <c r="L3959" s="82">
        <v>0.3000170561146171</v>
      </c>
      <c r="N3959" s="83">
        <f t="shared" si="1"/>
        <v>0.3000170561</v>
      </c>
      <c r="O3959" s="83">
        <f t="shared" si="2"/>
        <v>0.3000170561</v>
      </c>
      <c r="Q3959" s="83">
        <f t="shared" si="3"/>
        <v>0.13325</v>
      </c>
      <c r="R3959" s="83">
        <f t="shared" si="4"/>
        <v>0.3000170561</v>
      </c>
      <c r="S3959" s="83" t="b">
        <f t="shared" si="5"/>
        <v>0</v>
      </c>
      <c r="T3959" s="72"/>
      <c r="U3959" s="72"/>
      <c r="V3959" s="72"/>
      <c r="W3959" s="72"/>
      <c r="X3959" s="72"/>
      <c r="Y3959" s="72"/>
      <c r="Z3959" s="72"/>
      <c r="AA3959" s="72"/>
      <c r="AB3959" s="72"/>
      <c r="AC3959" s="72"/>
      <c r="AD3959" s="72"/>
      <c r="AE3959" s="72"/>
      <c r="AF3959" s="72"/>
      <c r="AG3959" s="72"/>
      <c r="AH3959" s="72"/>
      <c r="AI3959" s="72"/>
      <c r="AJ3959" s="72"/>
      <c r="AK3959" s="72"/>
    </row>
    <row r="3960" ht="14.25" customHeight="1">
      <c r="A3960" s="78">
        <v>3957.0</v>
      </c>
      <c r="C3960" s="78" t="str">
        <f>VLOOKUP(G3960,[1]Macrodata_CCF!$A$3:$D$55,4,FALSE)</f>
        <v>#ERROR!</v>
      </c>
      <c r="E3960" s="79" t="str">
        <f>VLOOKUP(G3960,[1]Macrodata_CCF!$A$3:$B$55,2,FALSE)</f>
        <v>#ERROR!</v>
      </c>
      <c r="F3960" s="78">
        <v>0.0</v>
      </c>
      <c r="G3960" s="80">
        <v>5.0</v>
      </c>
      <c r="H3960" s="81">
        <v>134150.0</v>
      </c>
      <c r="I3960" s="81">
        <v>200000.0</v>
      </c>
      <c r="J3960" s="81">
        <v>159830.0</v>
      </c>
      <c r="K3960" s="81">
        <v>200000.0</v>
      </c>
      <c r="L3960" s="82">
        <v>0.3899772209567198</v>
      </c>
      <c r="N3960" s="83">
        <f t="shared" si="1"/>
        <v>0.389977221</v>
      </c>
      <c r="O3960" s="83">
        <f t="shared" si="2"/>
        <v>0.389977221</v>
      </c>
      <c r="Q3960" s="83">
        <f t="shared" si="3"/>
        <v>0.32925</v>
      </c>
      <c r="R3960" s="83">
        <f t="shared" si="4"/>
        <v>0.389977221</v>
      </c>
      <c r="S3960" s="83" t="b">
        <f t="shared" si="5"/>
        <v>0</v>
      </c>
      <c r="T3960" s="72"/>
      <c r="U3960" s="72"/>
      <c r="V3960" s="72"/>
      <c r="W3960" s="72"/>
      <c r="X3960" s="72"/>
      <c r="Y3960" s="72"/>
      <c r="Z3960" s="72"/>
      <c r="AA3960" s="72"/>
      <c r="AB3960" s="72"/>
      <c r="AC3960" s="72"/>
      <c r="AD3960" s="72"/>
      <c r="AE3960" s="72"/>
      <c r="AF3960" s="72"/>
      <c r="AG3960" s="72"/>
      <c r="AH3960" s="72"/>
      <c r="AI3960" s="72"/>
      <c r="AJ3960" s="72"/>
      <c r="AK3960" s="72"/>
    </row>
    <row r="3961" ht="14.25" customHeight="1">
      <c r="A3961" s="78">
        <v>3958.0</v>
      </c>
      <c r="C3961" s="78" t="str">
        <f>VLOOKUP(G3961,[1]Macrodata_CCF!$A$3:$D$55,4,FALSE)</f>
        <v>#ERROR!</v>
      </c>
      <c r="E3961" s="79" t="str">
        <f>VLOOKUP(G3961,[1]Macrodata_CCF!$A$3:$B$55,2,FALSE)</f>
        <v>#ERROR!</v>
      </c>
      <c r="F3961" s="78">
        <v>0.0</v>
      </c>
      <c r="G3961" s="80">
        <v>19.0</v>
      </c>
      <c r="H3961" s="81">
        <v>0.0</v>
      </c>
      <c r="I3961" s="81">
        <v>50000.0</v>
      </c>
      <c r="J3961" s="81">
        <v>8000.0</v>
      </c>
      <c r="K3961" s="81">
        <v>50000.0</v>
      </c>
      <c r="L3961" s="82">
        <v>0.16</v>
      </c>
      <c r="N3961" s="83">
        <f t="shared" si="1"/>
        <v>0.16</v>
      </c>
      <c r="O3961" s="83">
        <f t="shared" si="2"/>
        <v>0.16</v>
      </c>
      <c r="Q3961" s="83">
        <f t="shared" si="3"/>
        <v>1</v>
      </c>
      <c r="R3961" s="83">
        <f t="shared" si="4"/>
        <v>0.16</v>
      </c>
      <c r="S3961" s="83" t="b">
        <f t="shared" si="5"/>
        <v>0</v>
      </c>
      <c r="T3961" s="72"/>
      <c r="U3961" s="72"/>
      <c r="V3961" s="72"/>
      <c r="W3961" s="72"/>
      <c r="X3961" s="72"/>
      <c r="Y3961" s="72"/>
      <c r="Z3961" s="72"/>
      <c r="AA3961" s="72"/>
      <c r="AB3961" s="72"/>
      <c r="AC3961" s="72"/>
      <c r="AD3961" s="72"/>
      <c r="AE3961" s="72"/>
      <c r="AF3961" s="72"/>
      <c r="AG3961" s="72"/>
      <c r="AH3961" s="72"/>
      <c r="AI3961" s="72"/>
      <c r="AJ3961" s="72"/>
      <c r="AK3961" s="72"/>
    </row>
    <row r="3962" ht="14.25" customHeight="1">
      <c r="A3962" s="78">
        <v>3959.0</v>
      </c>
      <c r="C3962" s="78" t="str">
        <f>VLOOKUP(G3962,[1]Macrodata_CCF!$A$3:$D$55,4,FALSE)</f>
        <v>#ERROR!</v>
      </c>
      <c r="E3962" s="79" t="str">
        <f>VLOOKUP(G3962,[1]Macrodata_CCF!$A$3:$B$55,2,FALSE)</f>
        <v>#ERROR!</v>
      </c>
      <c r="F3962" s="78">
        <v>1.0</v>
      </c>
      <c r="G3962" s="80">
        <v>5.0</v>
      </c>
      <c r="H3962" s="81">
        <v>223060.0</v>
      </c>
      <c r="I3962" s="81">
        <v>720000.0</v>
      </c>
      <c r="J3962" s="81">
        <v>734400.0</v>
      </c>
      <c r="K3962" s="81">
        <v>720000.0</v>
      </c>
      <c r="L3962" s="82">
        <v>1.028977341328933</v>
      </c>
      <c r="N3962" s="83">
        <f t="shared" si="1"/>
        <v>1.028977341</v>
      </c>
      <c r="O3962" s="83">
        <f t="shared" si="2"/>
        <v>1</v>
      </c>
      <c r="Q3962" s="83">
        <f t="shared" si="3"/>
        <v>0.6901944444</v>
      </c>
      <c r="R3962" s="83">
        <f t="shared" si="4"/>
        <v>1.028977341</v>
      </c>
      <c r="S3962" s="83" t="b">
        <f t="shared" si="5"/>
        <v>0</v>
      </c>
      <c r="T3962" s="72"/>
      <c r="U3962" s="72"/>
      <c r="V3962" s="72"/>
      <c r="W3962" s="72"/>
      <c r="X3962" s="72"/>
      <c r="Y3962" s="72"/>
      <c r="Z3962" s="72"/>
      <c r="AA3962" s="72"/>
      <c r="AB3962" s="72"/>
      <c r="AC3962" s="72"/>
      <c r="AD3962" s="72"/>
      <c r="AE3962" s="72"/>
      <c r="AF3962" s="72"/>
      <c r="AG3962" s="72"/>
      <c r="AH3962" s="72"/>
      <c r="AI3962" s="72"/>
      <c r="AJ3962" s="72"/>
      <c r="AK3962" s="72"/>
    </row>
    <row r="3963" ht="14.25" customHeight="1">
      <c r="A3963" s="78">
        <v>3960.0</v>
      </c>
      <c r="C3963" s="78" t="str">
        <f>VLOOKUP(G3963,[1]Macrodata_CCF!$A$3:$D$55,4,FALSE)</f>
        <v>#ERROR!</v>
      </c>
      <c r="E3963" s="79" t="str">
        <f>VLOOKUP(G3963,[1]Macrodata_CCF!$A$3:$B$55,2,FALSE)</f>
        <v>#ERROR!</v>
      </c>
      <c r="F3963" s="78">
        <v>0.0</v>
      </c>
      <c r="G3963" s="80">
        <v>3.0</v>
      </c>
      <c r="H3963" s="81">
        <v>55970.0</v>
      </c>
      <c r="I3963" s="81">
        <v>280000.0</v>
      </c>
      <c r="J3963" s="81">
        <v>118700.0</v>
      </c>
      <c r="K3963" s="81">
        <v>280000.0</v>
      </c>
      <c r="L3963" s="82">
        <v>0.2800071419006383</v>
      </c>
      <c r="N3963" s="83">
        <f t="shared" si="1"/>
        <v>0.2800071419</v>
      </c>
      <c r="O3963" s="83">
        <f t="shared" si="2"/>
        <v>0.2800071419</v>
      </c>
      <c r="Q3963" s="83">
        <f t="shared" si="3"/>
        <v>0.8001071429</v>
      </c>
      <c r="R3963" s="83">
        <f t="shared" si="4"/>
        <v>0.2800071419</v>
      </c>
      <c r="S3963" s="83" t="b">
        <f t="shared" si="5"/>
        <v>0</v>
      </c>
      <c r="T3963" s="72"/>
      <c r="U3963" s="72"/>
      <c r="V3963" s="72"/>
      <c r="W3963" s="72"/>
      <c r="X3963" s="72"/>
      <c r="Y3963" s="72"/>
      <c r="Z3963" s="72"/>
      <c r="AA3963" s="72"/>
      <c r="AB3963" s="72"/>
      <c r="AC3963" s="72"/>
      <c r="AD3963" s="72"/>
      <c r="AE3963" s="72"/>
      <c r="AF3963" s="72"/>
      <c r="AG3963" s="72"/>
      <c r="AH3963" s="72"/>
      <c r="AI3963" s="72"/>
      <c r="AJ3963" s="72"/>
      <c r="AK3963" s="72"/>
    </row>
    <row r="3964" ht="14.25" customHeight="1">
      <c r="A3964" s="78">
        <v>3961.0</v>
      </c>
      <c r="C3964" s="78" t="str">
        <f>VLOOKUP(G3964,[1]Macrodata_CCF!$A$3:$D$55,4,FALSE)</f>
        <v>#ERROR!</v>
      </c>
      <c r="E3964" s="79" t="str">
        <f>VLOOKUP(G3964,[1]Macrodata_CCF!$A$3:$B$55,2,FALSE)</f>
        <v>#ERROR!</v>
      </c>
      <c r="F3964" s="78">
        <v>0.0</v>
      </c>
      <c r="G3964" s="80">
        <v>27.0</v>
      </c>
      <c r="H3964" s="81">
        <v>290250.0</v>
      </c>
      <c r="I3964" s="81">
        <v>600000.0</v>
      </c>
      <c r="J3964" s="81">
        <v>346005.0</v>
      </c>
      <c r="K3964" s="81">
        <v>600000.0</v>
      </c>
      <c r="L3964" s="82">
        <v>0.18</v>
      </c>
      <c r="N3964" s="83">
        <f t="shared" si="1"/>
        <v>0.18</v>
      </c>
      <c r="O3964" s="83">
        <f t="shared" si="2"/>
        <v>0.18</v>
      </c>
      <c r="Q3964" s="83">
        <f t="shared" si="3"/>
        <v>0.51625</v>
      </c>
      <c r="R3964" s="83">
        <f t="shared" si="4"/>
        <v>0.18</v>
      </c>
      <c r="S3964" s="83" t="b">
        <f t="shared" si="5"/>
        <v>0</v>
      </c>
      <c r="T3964" s="72"/>
      <c r="U3964" s="72"/>
      <c r="V3964" s="72"/>
      <c r="W3964" s="72"/>
      <c r="X3964" s="72"/>
      <c r="Y3964" s="72"/>
      <c r="Z3964" s="72"/>
      <c r="AA3964" s="72"/>
      <c r="AB3964" s="72"/>
      <c r="AC3964" s="72"/>
      <c r="AD3964" s="72"/>
      <c r="AE3964" s="72"/>
      <c r="AF3964" s="72"/>
      <c r="AG3964" s="72"/>
      <c r="AH3964" s="72"/>
      <c r="AI3964" s="72"/>
      <c r="AJ3964" s="72"/>
      <c r="AK3964" s="72"/>
    </row>
    <row r="3965" ht="14.25" customHeight="1">
      <c r="A3965" s="78">
        <v>3962.0</v>
      </c>
      <c r="C3965" s="78" t="str">
        <f>VLOOKUP(G3965,[1]Macrodata_CCF!$A$3:$D$55,4,FALSE)</f>
        <v>#ERROR!</v>
      </c>
      <c r="E3965" s="79" t="str">
        <f>VLOOKUP(G3965,[1]Macrodata_CCF!$A$3:$B$55,2,FALSE)</f>
        <v>#ERROR!</v>
      </c>
      <c r="F3965" s="78">
        <v>0.0</v>
      </c>
      <c r="G3965" s="80">
        <v>3.0</v>
      </c>
      <c r="H3965" s="81">
        <v>0.0</v>
      </c>
      <c r="I3965" s="81">
        <v>230000.0</v>
      </c>
      <c r="J3965" s="81">
        <v>92000.0</v>
      </c>
      <c r="K3965" s="81">
        <v>230000.0</v>
      </c>
      <c r="L3965" s="82">
        <v>0.4</v>
      </c>
      <c r="N3965" s="83">
        <f t="shared" si="1"/>
        <v>0.4</v>
      </c>
      <c r="O3965" s="83">
        <f t="shared" si="2"/>
        <v>0.4</v>
      </c>
      <c r="Q3965" s="83">
        <f t="shared" si="3"/>
        <v>1</v>
      </c>
      <c r="R3965" s="83">
        <f t="shared" si="4"/>
        <v>0.4</v>
      </c>
      <c r="S3965" s="83" t="b">
        <f t="shared" si="5"/>
        <v>0</v>
      </c>
      <c r="T3965" s="72"/>
      <c r="U3965" s="72"/>
      <c r="V3965" s="72"/>
      <c r="W3965" s="72"/>
      <c r="X3965" s="72"/>
      <c r="Y3965" s="72"/>
      <c r="Z3965" s="72"/>
      <c r="AA3965" s="72"/>
      <c r="AB3965" s="72"/>
      <c r="AC3965" s="72"/>
      <c r="AD3965" s="72"/>
      <c r="AE3965" s="72"/>
      <c r="AF3965" s="72"/>
      <c r="AG3965" s="72"/>
      <c r="AH3965" s="72"/>
      <c r="AI3965" s="72"/>
      <c r="AJ3965" s="72"/>
      <c r="AK3965" s="72"/>
    </row>
    <row r="3966" ht="14.25" customHeight="1">
      <c r="A3966" s="78">
        <v>3963.0</v>
      </c>
      <c r="C3966" s="78" t="str">
        <f>VLOOKUP(G3966,[1]Macrodata_CCF!$A$3:$D$55,4,FALSE)</f>
        <v>#ERROR!</v>
      </c>
      <c r="E3966" s="79" t="str">
        <f>VLOOKUP(G3966,[1]Macrodata_CCF!$A$3:$B$55,2,FALSE)</f>
        <v>#ERROR!</v>
      </c>
      <c r="F3966" s="78">
        <v>0.0</v>
      </c>
      <c r="G3966" s="80">
        <v>28.0</v>
      </c>
      <c r="H3966" s="81">
        <v>0.0</v>
      </c>
      <c r="I3966" s="81">
        <v>890000.0</v>
      </c>
      <c r="J3966" s="81">
        <v>151300.0</v>
      </c>
      <c r="K3966" s="81">
        <v>890000.0</v>
      </c>
      <c r="L3966" s="82">
        <v>0.17</v>
      </c>
      <c r="N3966" s="83">
        <f t="shared" si="1"/>
        <v>0.17</v>
      </c>
      <c r="O3966" s="83">
        <f t="shared" si="2"/>
        <v>0.17</v>
      </c>
      <c r="Q3966" s="83">
        <f t="shared" si="3"/>
        <v>1</v>
      </c>
      <c r="R3966" s="83">
        <f t="shared" si="4"/>
        <v>0.17</v>
      </c>
      <c r="S3966" s="83" t="b">
        <f t="shared" si="5"/>
        <v>0</v>
      </c>
      <c r="T3966" s="72"/>
      <c r="U3966" s="72"/>
      <c r="V3966" s="72"/>
      <c r="W3966" s="72"/>
      <c r="X3966" s="72"/>
      <c r="Y3966" s="72"/>
      <c r="Z3966" s="72"/>
      <c r="AA3966" s="72"/>
      <c r="AB3966" s="72"/>
      <c r="AC3966" s="72"/>
      <c r="AD3966" s="72"/>
      <c r="AE3966" s="72"/>
      <c r="AF3966" s="72"/>
      <c r="AG3966" s="72"/>
      <c r="AH3966" s="72"/>
      <c r="AI3966" s="72"/>
      <c r="AJ3966" s="72"/>
      <c r="AK3966" s="72"/>
    </row>
    <row r="3967" ht="14.25" customHeight="1">
      <c r="A3967" s="78">
        <v>3964.0</v>
      </c>
      <c r="C3967" s="78" t="str">
        <f>VLOOKUP(G3967,[1]Macrodata_CCF!$A$3:$D$55,4,FALSE)</f>
        <v>#ERROR!</v>
      </c>
      <c r="E3967" s="79" t="str">
        <f>VLOOKUP(G3967,[1]Macrodata_CCF!$A$3:$B$55,2,FALSE)</f>
        <v>#ERROR!</v>
      </c>
      <c r="F3967" s="78">
        <v>0.0</v>
      </c>
      <c r="G3967" s="80">
        <v>49.0</v>
      </c>
      <c r="H3967" s="81">
        <v>194645.0</v>
      </c>
      <c r="I3967" s="81">
        <v>630000.0</v>
      </c>
      <c r="J3967" s="81">
        <v>203350.0</v>
      </c>
      <c r="K3967" s="81">
        <v>1134000.0</v>
      </c>
      <c r="L3967" s="82">
        <v>0.01999517635033479</v>
      </c>
      <c r="N3967" s="83">
        <f t="shared" si="1"/>
        <v>0.01999517635</v>
      </c>
      <c r="O3967" s="83">
        <f t="shared" si="2"/>
        <v>0.01999517635</v>
      </c>
      <c r="Q3967" s="83">
        <f t="shared" si="3"/>
        <v>0.6910396825</v>
      </c>
      <c r="R3967" s="83">
        <f t="shared" si="4"/>
        <v>0.01999517635</v>
      </c>
      <c r="S3967" s="83" t="b">
        <f t="shared" si="5"/>
        <v>0</v>
      </c>
      <c r="T3967" s="72"/>
      <c r="U3967" s="72"/>
      <c r="V3967" s="72"/>
      <c r="W3967" s="72"/>
      <c r="X3967" s="72"/>
      <c r="Y3967" s="72"/>
      <c r="Z3967" s="72"/>
      <c r="AA3967" s="72"/>
      <c r="AB3967" s="72"/>
      <c r="AC3967" s="72"/>
      <c r="AD3967" s="72"/>
      <c r="AE3967" s="72"/>
      <c r="AF3967" s="72"/>
      <c r="AG3967" s="72"/>
      <c r="AH3967" s="72"/>
      <c r="AI3967" s="72"/>
      <c r="AJ3967" s="72"/>
      <c r="AK3967" s="72"/>
    </row>
    <row r="3968" ht="14.25" customHeight="1">
      <c r="A3968" s="78">
        <v>3965.0</v>
      </c>
      <c r="C3968" s="78" t="str">
        <f>VLOOKUP(G3968,[1]Macrodata_CCF!$A$3:$D$55,4,FALSE)</f>
        <v>#ERROR!</v>
      </c>
      <c r="E3968" s="79" t="str">
        <f>VLOOKUP(G3968,[1]Macrodata_CCF!$A$3:$B$55,2,FALSE)</f>
        <v>#ERROR!</v>
      </c>
      <c r="F3968" s="78">
        <v>0.0</v>
      </c>
      <c r="G3968" s="80">
        <v>22.0</v>
      </c>
      <c r="H3968" s="81">
        <v>257530.0</v>
      </c>
      <c r="I3968" s="81">
        <v>490000.0</v>
      </c>
      <c r="J3968" s="81">
        <v>297050.0</v>
      </c>
      <c r="K3968" s="81">
        <v>490000.0</v>
      </c>
      <c r="L3968" s="82">
        <v>0.1700004301630318</v>
      </c>
      <c r="N3968" s="83">
        <f t="shared" si="1"/>
        <v>0.1700004302</v>
      </c>
      <c r="O3968" s="83">
        <f t="shared" si="2"/>
        <v>0.1700004302</v>
      </c>
      <c r="Q3968" s="83">
        <f t="shared" si="3"/>
        <v>0.4744285714</v>
      </c>
      <c r="R3968" s="83">
        <f t="shared" si="4"/>
        <v>0.1700004302</v>
      </c>
      <c r="S3968" s="83" t="b">
        <f t="shared" si="5"/>
        <v>0</v>
      </c>
      <c r="T3968" s="72"/>
      <c r="U3968" s="72"/>
      <c r="V3968" s="72"/>
      <c r="W3968" s="72"/>
      <c r="X3968" s="72"/>
      <c r="Y3968" s="72"/>
      <c r="Z3968" s="72"/>
      <c r="AA3968" s="72"/>
      <c r="AB3968" s="72"/>
      <c r="AC3968" s="72"/>
      <c r="AD3968" s="72"/>
      <c r="AE3968" s="72"/>
      <c r="AF3968" s="72"/>
      <c r="AG3968" s="72"/>
      <c r="AH3968" s="72"/>
      <c r="AI3968" s="72"/>
      <c r="AJ3968" s="72"/>
      <c r="AK3968" s="72"/>
    </row>
    <row r="3969" ht="14.25" customHeight="1">
      <c r="A3969" s="78">
        <v>3966.0</v>
      </c>
      <c r="C3969" s="78" t="str">
        <f>VLOOKUP(G3969,[1]Macrodata_CCF!$A$3:$D$55,4,FALSE)</f>
        <v>#ERROR!</v>
      </c>
      <c r="E3969" s="79" t="str">
        <f>VLOOKUP(G3969,[1]Macrodata_CCF!$A$3:$B$55,2,FALSE)</f>
        <v>#ERROR!</v>
      </c>
      <c r="F3969" s="78">
        <v>0.0</v>
      </c>
      <c r="G3969" s="80">
        <v>10.0</v>
      </c>
      <c r="H3969" s="81">
        <v>86190.0</v>
      </c>
      <c r="I3969" s="81">
        <v>660000.0</v>
      </c>
      <c r="J3969" s="81">
        <v>200950.0</v>
      </c>
      <c r="K3969" s="81">
        <v>1056000.0</v>
      </c>
      <c r="L3969" s="82">
        <v>0.1999965145257141</v>
      </c>
      <c r="N3969" s="83">
        <f t="shared" si="1"/>
        <v>0.1999965145</v>
      </c>
      <c r="O3969" s="83">
        <f t="shared" si="2"/>
        <v>0.1999965145</v>
      </c>
      <c r="Q3969" s="83">
        <f t="shared" si="3"/>
        <v>0.8694090909</v>
      </c>
      <c r="R3969" s="83">
        <f t="shared" si="4"/>
        <v>0.1999965145</v>
      </c>
      <c r="S3969" s="83" t="b">
        <f t="shared" si="5"/>
        <v>0</v>
      </c>
      <c r="T3969" s="72"/>
      <c r="U3969" s="72"/>
      <c r="V3969" s="72"/>
      <c r="W3969" s="72"/>
      <c r="X3969" s="72"/>
      <c r="Y3969" s="72"/>
      <c r="Z3969" s="72"/>
      <c r="AA3969" s="72"/>
      <c r="AB3969" s="72"/>
      <c r="AC3969" s="72"/>
      <c r="AD3969" s="72"/>
      <c r="AE3969" s="72"/>
      <c r="AF3969" s="72"/>
      <c r="AG3969" s="72"/>
      <c r="AH3969" s="72"/>
      <c r="AI3969" s="72"/>
      <c r="AJ3969" s="72"/>
      <c r="AK3969" s="72"/>
    </row>
    <row r="3970" ht="14.25" customHeight="1">
      <c r="A3970" s="78">
        <v>3967.0</v>
      </c>
      <c r="C3970" s="78" t="str">
        <f>VLOOKUP(G3970,[1]Macrodata_CCF!$A$3:$D$55,4,FALSE)</f>
        <v>#ERROR!</v>
      </c>
      <c r="E3970" s="79" t="str">
        <f>VLOOKUP(G3970,[1]Macrodata_CCF!$A$3:$B$55,2,FALSE)</f>
        <v>#ERROR!</v>
      </c>
      <c r="F3970" s="78">
        <v>0.0</v>
      </c>
      <c r="G3970" s="80">
        <v>12.0</v>
      </c>
      <c r="H3970" s="81">
        <v>777445.0</v>
      </c>
      <c r="I3970" s="81">
        <v>980000.0</v>
      </c>
      <c r="J3970" s="81">
        <v>838210.0</v>
      </c>
      <c r="K3970" s="81">
        <v>980000.0</v>
      </c>
      <c r="L3970" s="82">
        <v>0.2999925946039347</v>
      </c>
      <c r="N3970" s="83">
        <f t="shared" si="1"/>
        <v>0.2999925946</v>
      </c>
      <c r="O3970" s="83">
        <f t="shared" si="2"/>
        <v>0.2999925946</v>
      </c>
      <c r="Q3970" s="83">
        <f t="shared" si="3"/>
        <v>0.2066887755</v>
      </c>
      <c r="R3970" s="83">
        <f t="shared" si="4"/>
        <v>0.2999925946</v>
      </c>
      <c r="S3970" s="83" t="b">
        <f t="shared" si="5"/>
        <v>0</v>
      </c>
      <c r="T3970" s="72"/>
      <c r="U3970" s="72"/>
      <c r="V3970" s="72"/>
      <c r="W3970" s="72"/>
      <c r="X3970" s="72"/>
      <c r="Y3970" s="72"/>
      <c r="Z3970" s="72"/>
      <c r="AA3970" s="72"/>
      <c r="AB3970" s="72"/>
      <c r="AC3970" s="72"/>
      <c r="AD3970" s="72"/>
      <c r="AE3970" s="72"/>
      <c r="AF3970" s="72"/>
      <c r="AG3970" s="72"/>
      <c r="AH3970" s="72"/>
      <c r="AI3970" s="72"/>
      <c r="AJ3970" s="72"/>
      <c r="AK3970" s="72"/>
    </row>
    <row r="3971" ht="14.25" customHeight="1">
      <c r="A3971" s="78">
        <v>3968.0</v>
      </c>
      <c r="C3971" s="78" t="str">
        <f>VLOOKUP(G3971,[1]Macrodata_CCF!$A$3:$D$55,4,FALSE)</f>
        <v>#ERROR!</v>
      </c>
      <c r="E3971" s="79" t="str">
        <f>VLOOKUP(G3971,[1]Macrodata_CCF!$A$3:$B$55,2,FALSE)</f>
        <v>#ERROR!</v>
      </c>
      <c r="F3971" s="78">
        <v>0.0</v>
      </c>
      <c r="G3971" s="80">
        <v>40.0</v>
      </c>
      <c r="H3971" s="81">
        <v>134805.0</v>
      </c>
      <c r="I3971" s="81">
        <v>150000.0</v>
      </c>
      <c r="J3971" s="81">
        <v>127815.0</v>
      </c>
      <c r="K3971" s="81">
        <v>150000.0</v>
      </c>
      <c r="L3971" s="82">
        <v>-0.4600197433366239</v>
      </c>
      <c r="N3971" s="83">
        <f t="shared" si="1"/>
        <v>-0.4600197433</v>
      </c>
      <c r="O3971" s="83">
        <f t="shared" si="2"/>
        <v>0</v>
      </c>
      <c r="Q3971" s="83">
        <f t="shared" si="3"/>
        <v>0.1013</v>
      </c>
      <c r="R3971" s="83">
        <f t="shared" si="4"/>
        <v>-0.4600197433</v>
      </c>
      <c r="S3971" s="83" t="b">
        <f t="shared" si="5"/>
        <v>0</v>
      </c>
      <c r="T3971" s="72"/>
      <c r="U3971" s="72"/>
      <c r="V3971" s="72"/>
      <c r="W3971" s="72"/>
      <c r="X3971" s="72"/>
      <c r="Y3971" s="72"/>
      <c r="Z3971" s="72"/>
      <c r="AA3971" s="72"/>
      <c r="AB3971" s="72"/>
      <c r="AC3971" s="72"/>
      <c r="AD3971" s="72"/>
      <c r="AE3971" s="72"/>
      <c r="AF3971" s="72"/>
      <c r="AG3971" s="72"/>
      <c r="AH3971" s="72"/>
      <c r="AI3971" s="72"/>
      <c r="AJ3971" s="72"/>
      <c r="AK3971" s="72"/>
    </row>
    <row r="3972" ht="14.25" customHeight="1">
      <c r="A3972" s="78">
        <v>3969.0</v>
      </c>
      <c r="C3972" s="78" t="str">
        <f>VLOOKUP(G3972,[1]Macrodata_CCF!$A$3:$D$55,4,FALSE)</f>
        <v>#ERROR!</v>
      </c>
      <c r="E3972" s="79" t="str">
        <f>VLOOKUP(G3972,[1]Macrodata_CCF!$A$3:$B$55,2,FALSE)</f>
        <v>#ERROR!</v>
      </c>
      <c r="F3972" s="78">
        <v>0.0</v>
      </c>
      <c r="G3972" s="80">
        <v>48.0</v>
      </c>
      <c r="H3972" s="81">
        <v>68825.0</v>
      </c>
      <c r="I3972" s="81">
        <v>200000.0</v>
      </c>
      <c r="J3972" s="81">
        <v>89815.0</v>
      </c>
      <c r="K3972" s="81">
        <v>200000.0</v>
      </c>
      <c r="L3972" s="82">
        <v>0.1600152468076996</v>
      </c>
      <c r="N3972" s="83">
        <f t="shared" si="1"/>
        <v>0.1600152468</v>
      </c>
      <c r="O3972" s="83">
        <f t="shared" si="2"/>
        <v>0.1600152468</v>
      </c>
      <c r="Q3972" s="83">
        <f t="shared" si="3"/>
        <v>0.655875</v>
      </c>
      <c r="R3972" s="83">
        <f t="shared" si="4"/>
        <v>0.1600152468</v>
      </c>
      <c r="S3972" s="83" t="b">
        <f t="shared" si="5"/>
        <v>0</v>
      </c>
      <c r="T3972" s="72"/>
      <c r="U3972" s="72"/>
      <c r="V3972" s="72"/>
      <c r="W3972" s="72"/>
      <c r="X3972" s="72"/>
      <c r="Y3972" s="72"/>
      <c r="Z3972" s="72"/>
      <c r="AA3972" s="72"/>
      <c r="AB3972" s="72"/>
      <c r="AC3972" s="72"/>
      <c r="AD3972" s="72"/>
      <c r="AE3972" s="72"/>
      <c r="AF3972" s="72"/>
      <c r="AG3972" s="72"/>
      <c r="AH3972" s="72"/>
      <c r="AI3972" s="72"/>
      <c r="AJ3972" s="72"/>
      <c r="AK3972" s="72"/>
    </row>
    <row r="3973" ht="14.25" customHeight="1">
      <c r="A3973" s="78">
        <v>3970.0</v>
      </c>
      <c r="C3973" s="78" t="str">
        <f>VLOOKUP(G3973,[1]Macrodata_CCF!$A$3:$D$55,4,FALSE)</f>
        <v>#ERROR!</v>
      </c>
      <c r="E3973" s="79" t="str">
        <f>VLOOKUP(G3973,[1]Macrodata_CCF!$A$3:$B$55,2,FALSE)</f>
        <v>#ERROR!</v>
      </c>
      <c r="F3973" s="78">
        <v>0.0</v>
      </c>
      <c r="G3973" s="80">
        <v>41.0</v>
      </c>
      <c r="H3973" s="81">
        <v>421475.0</v>
      </c>
      <c r="I3973" s="81">
        <v>480000.0</v>
      </c>
      <c r="J3973" s="81">
        <v>489600.0</v>
      </c>
      <c r="K3973" s="81">
        <v>480000.0</v>
      </c>
      <c r="L3973" s="82">
        <v>1.16403246475865</v>
      </c>
      <c r="N3973" s="83">
        <f t="shared" si="1"/>
        <v>1.164032465</v>
      </c>
      <c r="O3973" s="83">
        <f t="shared" si="2"/>
        <v>1</v>
      </c>
      <c r="Q3973" s="83">
        <f t="shared" si="3"/>
        <v>0.1219270833</v>
      </c>
      <c r="R3973" s="83">
        <f t="shared" si="4"/>
        <v>1.164032465</v>
      </c>
      <c r="S3973" s="83" t="b">
        <f t="shared" si="5"/>
        <v>0</v>
      </c>
      <c r="T3973" s="72"/>
      <c r="U3973" s="72"/>
      <c r="V3973" s="72"/>
      <c r="W3973" s="72"/>
      <c r="X3973" s="72"/>
      <c r="Y3973" s="72"/>
      <c r="Z3973" s="72"/>
      <c r="AA3973" s="72"/>
      <c r="AB3973" s="72"/>
      <c r="AC3973" s="72"/>
      <c r="AD3973" s="72"/>
      <c r="AE3973" s="72"/>
      <c r="AF3973" s="72"/>
      <c r="AG3973" s="72"/>
      <c r="AH3973" s="72"/>
      <c r="AI3973" s="72"/>
      <c r="AJ3973" s="72"/>
      <c r="AK3973" s="72"/>
    </row>
    <row r="3974" ht="14.25" customHeight="1">
      <c r="A3974" s="78">
        <v>3971.0</v>
      </c>
      <c r="C3974" s="78" t="str">
        <f>VLOOKUP(G3974,[1]Macrodata_CCF!$A$3:$D$55,4,FALSE)</f>
        <v>#ERROR!</v>
      </c>
      <c r="E3974" s="79" t="str">
        <f>VLOOKUP(G3974,[1]Macrodata_CCF!$A$3:$B$55,2,FALSE)</f>
        <v>#ERROR!</v>
      </c>
      <c r="F3974" s="78">
        <v>1.0</v>
      </c>
      <c r="G3974" s="80">
        <v>24.0</v>
      </c>
      <c r="H3974" s="81">
        <v>93325.0</v>
      </c>
      <c r="I3974" s="81">
        <v>190000.0</v>
      </c>
      <c r="J3974" s="81">
        <v>133930.0</v>
      </c>
      <c r="K3974" s="81">
        <v>285000.0</v>
      </c>
      <c r="L3974" s="82">
        <v>0.4200155159038014</v>
      </c>
      <c r="N3974" s="83">
        <f t="shared" si="1"/>
        <v>0.4200155159</v>
      </c>
      <c r="O3974" s="83">
        <f t="shared" si="2"/>
        <v>0.4200155159</v>
      </c>
      <c r="Q3974" s="83">
        <f t="shared" si="3"/>
        <v>0.5088157895</v>
      </c>
      <c r="R3974" s="83">
        <f t="shared" si="4"/>
        <v>0.4200155159</v>
      </c>
      <c r="S3974" s="83" t="b">
        <f t="shared" si="5"/>
        <v>0</v>
      </c>
      <c r="T3974" s="72"/>
      <c r="U3974" s="72"/>
      <c r="V3974" s="72"/>
      <c r="W3974" s="72"/>
      <c r="X3974" s="72"/>
      <c r="Y3974" s="72"/>
      <c r="Z3974" s="72"/>
      <c r="AA3974" s="72"/>
      <c r="AB3974" s="72"/>
      <c r="AC3974" s="72"/>
      <c r="AD3974" s="72"/>
      <c r="AE3974" s="72"/>
      <c r="AF3974" s="72"/>
      <c r="AG3974" s="72"/>
      <c r="AH3974" s="72"/>
      <c r="AI3974" s="72"/>
      <c r="AJ3974" s="72"/>
      <c r="AK3974" s="72"/>
    </row>
    <row r="3975" ht="14.25" customHeight="1">
      <c r="A3975" s="78">
        <v>3972.0</v>
      </c>
      <c r="C3975" s="78" t="str">
        <f>VLOOKUP(G3975,[1]Macrodata_CCF!$A$3:$D$55,4,FALSE)</f>
        <v>#ERROR!</v>
      </c>
      <c r="E3975" s="79" t="str">
        <f>VLOOKUP(G3975,[1]Macrodata_CCF!$A$3:$B$55,2,FALSE)</f>
        <v>#ERROR!</v>
      </c>
      <c r="F3975" s="78">
        <v>0.0</v>
      </c>
      <c r="G3975" s="80">
        <v>39.0</v>
      </c>
      <c r="H3975" s="81">
        <v>0.0</v>
      </c>
      <c r="I3975" s="81">
        <v>340000.0</v>
      </c>
      <c r="J3975" s="81">
        <v>40800.0</v>
      </c>
      <c r="K3975" s="81">
        <v>340000.0</v>
      </c>
      <c r="L3975" s="82">
        <v>0.12</v>
      </c>
      <c r="N3975" s="83">
        <f t="shared" si="1"/>
        <v>0.12</v>
      </c>
      <c r="O3975" s="83">
        <f t="shared" si="2"/>
        <v>0.12</v>
      </c>
      <c r="Q3975" s="83">
        <f t="shared" si="3"/>
        <v>1</v>
      </c>
      <c r="R3975" s="83">
        <f t="shared" si="4"/>
        <v>0.12</v>
      </c>
      <c r="S3975" s="83" t="b">
        <f t="shared" si="5"/>
        <v>0</v>
      </c>
      <c r="T3975" s="72"/>
      <c r="U3975" s="72"/>
      <c r="V3975" s="72"/>
      <c r="W3975" s="72"/>
      <c r="X3975" s="72"/>
      <c r="Y3975" s="72"/>
      <c r="Z3975" s="72"/>
      <c r="AA3975" s="72"/>
      <c r="AB3975" s="72"/>
      <c r="AC3975" s="72"/>
      <c r="AD3975" s="72"/>
      <c r="AE3975" s="72"/>
      <c r="AF3975" s="72"/>
      <c r="AG3975" s="72"/>
      <c r="AH3975" s="72"/>
      <c r="AI3975" s="72"/>
      <c r="AJ3975" s="72"/>
      <c r="AK3975" s="72"/>
    </row>
    <row r="3976" ht="14.25" customHeight="1">
      <c r="A3976" s="78">
        <v>3973.0</v>
      </c>
      <c r="C3976" s="78" t="str">
        <f>VLOOKUP(G3976,[1]Macrodata_CCF!$A$3:$D$55,4,FALSE)</f>
        <v>#ERROR!</v>
      </c>
      <c r="E3976" s="79" t="str">
        <f>VLOOKUP(G3976,[1]Macrodata_CCF!$A$3:$B$55,2,FALSE)</f>
        <v>#ERROR!</v>
      </c>
      <c r="F3976" s="78">
        <v>0.0</v>
      </c>
      <c r="G3976" s="80">
        <v>13.0</v>
      </c>
      <c r="H3976" s="81">
        <v>32170.0</v>
      </c>
      <c r="I3976" s="81">
        <v>80000.0</v>
      </c>
      <c r="J3976" s="81">
        <v>41735.0</v>
      </c>
      <c r="K3976" s="81">
        <v>80000.0</v>
      </c>
      <c r="L3976" s="82">
        <v>0.1999790926196948</v>
      </c>
      <c r="N3976" s="83">
        <f t="shared" si="1"/>
        <v>0.1999790926</v>
      </c>
      <c r="O3976" s="83">
        <f t="shared" si="2"/>
        <v>0.1999790926</v>
      </c>
      <c r="Q3976" s="83">
        <f t="shared" si="3"/>
        <v>0.597875</v>
      </c>
      <c r="R3976" s="83">
        <f t="shared" si="4"/>
        <v>0.1999790926</v>
      </c>
      <c r="S3976" s="83" t="b">
        <f t="shared" si="5"/>
        <v>0</v>
      </c>
      <c r="T3976" s="72"/>
      <c r="U3976" s="72"/>
      <c r="V3976" s="72"/>
      <c r="W3976" s="72"/>
      <c r="X3976" s="72"/>
      <c r="Y3976" s="72"/>
      <c r="Z3976" s="72"/>
      <c r="AA3976" s="72"/>
      <c r="AB3976" s="72"/>
      <c r="AC3976" s="72"/>
      <c r="AD3976" s="72"/>
      <c r="AE3976" s="72"/>
      <c r="AF3976" s="72"/>
      <c r="AG3976" s="72"/>
      <c r="AH3976" s="72"/>
      <c r="AI3976" s="72"/>
      <c r="AJ3976" s="72"/>
      <c r="AK3976" s="72"/>
    </row>
    <row r="3977" ht="14.25" customHeight="1">
      <c r="A3977" s="78">
        <v>3974.0</v>
      </c>
      <c r="C3977" s="78" t="str">
        <f>VLOOKUP(G3977,[1]Macrodata_CCF!$A$3:$D$55,4,FALSE)</f>
        <v>#ERROR!</v>
      </c>
      <c r="E3977" s="79" t="str">
        <f>VLOOKUP(G3977,[1]Macrodata_CCF!$A$3:$B$55,2,FALSE)</f>
        <v>#ERROR!</v>
      </c>
      <c r="F3977" s="78">
        <v>0.0</v>
      </c>
      <c r="G3977" s="80">
        <v>49.0</v>
      </c>
      <c r="H3977" s="81">
        <v>21795.0</v>
      </c>
      <c r="I3977" s="81">
        <v>120000.0</v>
      </c>
      <c r="J3977" s="81">
        <v>24740.0</v>
      </c>
      <c r="K3977" s="81">
        <v>204000.0</v>
      </c>
      <c r="L3977" s="82">
        <v>0.02998828980194491</v>
      </c>
      <c r="N3977" s="83">
        <f t="shared" si="1"/>
        <v>0.0299882898</v>
      </c>
      <c r="O3977" s="83">
        <f t="shared" si="2"/>
        <v>0.0299882898</v>
      </c>
      <c r="Q3977" s="83">
        <f t="shared" si="3"/>
        <v>0.818375</v>
      </c>
      <c r="R3977" s="83">
        <f t="shared" si="4"/>
        <v>0.0299882898</v>
      </c>
      <c r="S3977" s="83" t="b">
        <f t="shared" si="5"/>
        <v>0</v>
      </c>
      <c r="T3977" s="72"/>
      <c r="U3977" s="72"/>
      <c r="V3977" s="72"/>
      <c r="W3977" s="72"/>
      <c r="X3977" s="72"/>
      <c r="Y3977" s="72"/>
      <c r="Z3977" s="72"/>
      <c r="AA3977" s="72"/>
      <c r="AB3977" s="72"/>
      <c r="AC3977" s="72"/>
      <c r="AD3977" s="72"/>
      <c r="AE3977" s="72"/>
      <c r="AF3977" s="72"/>
      <c r="AG3977" s="72"/>
      <c r="AH3977" s="72"/>
      <c r="AI3977" s="72"/>
      <c r="AJ3977" s="72"/>
      <c r="AK3977" s="72"/>
    </row>
    <row r="3978" ht="14.25" customHeight="1">
      <c r="A3978" s="78">
        <v>3975.0</v>
      </c>
      <c r="C3978" s="78" t="str">
        <f>VLOOKUP(G3978,[1]Macrodata_CCF!$A$3:$D$55,4,FALSE)</f>
        <v>#ERROR!</v>
      </c>
      <c r="E3978" s="79" t="str">
        <f>VLOOKUP(G3978,[1]Macrodata_CCF!$A$3:$B$55,2,FALSE)</f>
        <v>#ERROR!</v>
      </c>
      <c r="F3978" s="78">
        <v>1.0</v>
      </c>
      <c r="G3978" s="80">
        <v>21.0</v>
      </c>
      <c r="H3978" s="81">
        <v>0.0</v>
      </c>
      <c r="I3978" s="81">
        <v>170000.0</v>
      </c>
      <c r="J3978" s="81">
        <v>68000.0</v>
      </c>
      <c r="K3978" s="81">
        <v>170000.0</v>
      </c>
      <c r="L3978" s="82">
        <v>0.4</v>
      </c>
      <c r="N3978" s="83">
        <f t="shared" si="1"/>
        <v>0.4</v>
      </c>
      <c r="O3978" s="83">
        <f t="shared" si="2"/>
        <v>0.4</v>
      </c>
      <c r="Q3978" s="83">
        <f t="shared" si="3"/>
        <v>1</v>
      </c>
      <c r="R3978" s="83">
        <f t="shared" si="4"/>
        <v>0.4</v>
      </c>
      <c r="S3978" s="83" t="b">
        <f t="shared" si="5"/>
        <v>0</v>
      </c>
      <c r="T3978" s="72"/>
      <c r="U3978" s="72"/>
      <c r="V3978" s="72"/>
      <c r="W3978" s="72"/>
      <c r="X3978" s="72"/>
      <c r="Y3978" s="72"/>
      <c r="Z3978" s="72"/>
      <c r="AA3978" s="72"/>
      <c r="AB3978" s="72"/>
      <c r="AC3978" s="72"/>
      <c r="AD3978" s="72"/>
      <c r="AE3978" s="72"/>
      <c r="AF3978" s="72"/>
      <c r="AG3978" s="72"/>
      <c r="AH3978" s="72"/>
      <c r="AI3978" s="72"/>
      <c r="AJ3978" s="72"/>
      <c r="AK3978" s="72"/>
    </row>
    <row r="3979" ht="14.25" customHeight="1">
      <c r="A3979" s="78">
        <v>3976.0</v>
      </c>
      <c r="C3979" s="78" t="str">
        <f>VLOOKUP(G3979,[1]Macrodata_CCF!$A$3:$D$55,4,FALSE)</f>
        <v>#ERROR!</v>
      </c>
      <c r="E3979" s="79" t="str">
        <f>VLOOKUP(G3979,[1]Macrodata_CCF!$A$3:$B$55,2,FALSE)</f>
        <v>#ERROR!</v>
      </c>
      <c r="F3979" s="78">
        <v>0.0</v>
      </c>
      <c r="G3979" s="80">
        <v>51.0</v>
      </c>
      <c r="H3979" s="81">
        <v>441260.0</v>
      </c>
      <c r="I3979" s="81">
        <v>450000.0</v>
      </c>
      <c r="J3979" s="81">
        <v>441520.0</v>
      </c>
      <c r="K3979" s="81">
        <v>450000.0</v>
      </c>
      <c r="L3979" s="82">
        <v>0.02974828375286041</v>
      </c>
      <c r="N3979" s="83">
        <f t="shared" si="1"/>
        <v>0.02974828375</v>
      </c>
      <c r="O3979" s="83">
        <f t="shared" si="2"/>
        <v>0.02974828375</v>
      </c>
      <c r="Q3979" s="83">
        <f t="shared" si="3"/>
        <v>0.01942222222</v>
      </c>
      <c r="R3979" s="83">
        <f t="shared" si="4"/>
        <v>0.0005777777778</v>
      </c>
      <c r="S3979" s="83" t="b">
        <f t="shared" si="5"/>
        <v>0</v>
      </c>
      <c r="T3979" s="72"/>
      <c r="U3979" s="72"/>
      <c r="V3979" s="72"/>
      <c r="W3979" s="72"/>
      <c r="X3979" s="72"/>
      <c r="Y3979" s="72"/>
      <c r="Z3979" s="72"/>
      <c r="AA3979" s="72"/>
      <c r="AB3979" s="72"/>
      <c r="AC3979" s="72"/>
      <c r="AD3979" s="72"/>
      <c r="AE3979" s="72"/>
      <c r="AF3979" s="72"/>
      <c r="AG3979" s="72"/>
      <c r="AH3979" s="72"/>
      <c r="AI3979" s="72"/>
      <c r="AJ3979" s="72"/>
      <c r="AK3979" s="72"/>
    </row>
    <row r="3980" ht="14.25" customHeight="1">
      <c r="A3980" s="78">
        <v>3977.0</v>
      </c>
      <c r="C3980" s="78" t="str">
        <f>VLOOKUP(G3980,[1]Macrodata_CCF!$A$3:$D$55,4,FALSE)</f>
        <v>#ERROR!</v>
      </c>
      <c r="E3980" s="79" t="str">
        <f>VLOOKUP(G3980,[1]Macrodata_CCF!$A$3:$B$55,2,FALSE)</f>
        <v>#ERROR!</v>
      </c>
      <c r="F3980" s="78">
        <v>0.0</v>
      </c>
      <c r="G3980" s="80">
        <v>10.0</v>
      </c>
      <c r="H3980" s="81">
        <v>86945.0</v>
      </c>
      <c r="I3980" s="81">
        <v>280000.0</v>
      </c>
      <c r="J3980" s="81">
        <v>131350.0</v>
      </c>
      <c r="K3980" s="81">
        <v>280000.0</v>
      </c>
      <c r="L3980" s="82">
        <v>0.2300121726968999</v>
      </c>
      <c r="N3980" s="83">
        <f t="shared" si="1"/>
        <v>0.2300121727</v>
      </c>
      <c r="O3980" s="83">
        <f t="shared" si="2"/>
        <v>0.2300121727</v>
      </c>
      <c r="Q3980" s="83">
        <f t="shared" si="3"/>
        <v>0.6894821429</v>
      </c>
      <c r="R3980" s="83">
        <f t="shared" si="4"/>
        <v>0.2300121727</v>
      </c>
      <c r="S3980" s="83" t="b">
        <f t="shared" si="5"/>
        <v>0</v>
      </c>
      <c r="T3980" s="72"/>
      <c r="U3980" s="72"/>
      <c r="V3980" s="72"/>
      <c r="W3980" s="72"/>
      <c r="X3980" s="72"/>
      <c r="Y3980" s="72"/>
      <c r="Z3980" s="72"/>
      <c r="AA3980" s="72"/>
      <c r="AB3980" s="72"/>
      <c r="AC3980" s="72"/>
      <c r="AD3980" s="72"/>
      <c r="AE3980" s="72"/>
      <c r="AF3980" s="72"/>
      <c r="AG3980" s="72"/>
      <c r="AH3980" s="72"/>
      <c r="AI3980" s="72"/>
      <c r="AJ3980" s="72"/>
      <c r="AK3980" s="72"/>
    </row>
    <row r="3981" ht="14.25" customHeight="1">
      <c r="A3981" s="78">
        <v>3978.0</v>
      </c>
      <c r="C3981" s="78" t="str">
        <f>VLOOKUP(G3981,[1]Macrodata_CCF!$A$3:$D$55,4,FALSE)</f>
        <v>#ERROR!</v>
      </c>
      <c r="E3981" s="79" t="str">
        <f>VLOOKUP(G3981,[1]Macrodata_CCF!$A$3:$B$55,2,FALSE)</f>
        <v>#ERROR!</v>
      </c>
      <c r="F3981" s="78">
        <v>0.0</v>
      </c>
      <c r="G3981" s="80">
        <v>41.0</v>
      </c>
      <c r="H3981" s="81">
        <v>37295.0</v>
      </c>
      <c r="I3981" s="81">
        <v>60000.0</v>
      </c>
      <c r="J3981" s="81">
        <v>42970.0</v>
      </c>
      <c r="K3981" s="81">
        <v>120000.0</v>
      </c>
      <c r="L3981" s="82">
        <v>0.2499449460471262</v>
      </c>
      <c r="N3981" s="83">
        <f t="shared" si="1"/>
        <v>0.249944946</v>
      </c>
      <c r="O3981" s="83">
        <f t="shared" si="2"/>
        <v>0.249944946</v>
      </c>
      <c r="Q3981" s="83">
        <f t="shared" si="3"/>
        <v>0.3784166667</v>
      </c>
      <c r="R3981" s="83">
        <f t="shared" si="4"/>
        <v>0.249944946</v>
      </c>
      <c r="S3981" s="83" t="b">
        <f t="shared" si="5"/>
        <v>0</v>
      </c>
      <c r="T3981" s="72"/>
      <c r="U3981" s="72"/>
      <c r="V3981" s="72"/>
      <c r="W3981" s="72"/>
      <c r="X3981" s="72"/>
      <c r="Y3981" s="72"/>
      <c r="Z3981" s="72"/>
      <c r="AA3981" s="72"/>
      <c r="AB3981" s="72"/>
      <c r="AC3981" s="72"/>
      <c r="AD3981" s="72"/>
      <c r="AE3981" s="72"/>
      <c r="AF3981" s="72"/>
      <c r="AG3981" s="72"/>
      <c r="AH3981" s="72"/>
      <c r="AI3981" s="72"/>
      <c r="AJ3981" s="72"/>
      <c r="AK3981" s="72"/>
    </row>
    <row r="3982" ht="14.25" customHeight="1">
      <c r="A3982" s="78">
        <v>3979.0</v>
      </c>
      <c r="C3982" s="78" t="str">
        <f>VLOOKUP(G3982,[1]Macrodata_CCF!$A$3:$D$55,4,FALSE)</f>
        <v>#ERROR!</v>
      </c>
      <c r="E3982" s="79" t="str">
        <f>VLOOKUP(G3982,[1]Macrodata_CCF!$A$3:$B$55,2,FALSE)</f>
        <v>#ERROR!</v>
      </c>
      <c r="F3982" s="78">
        <v>0.0</v>
      </c>
      <c r="G3982" s="80">
        <v>50.0</v>
      </c>
      <c r="H3982" s="81">
        <v>19175.0</v>
      </c>
      <c r="I3982" s="81">
        <v>350000.0</v>
      </c>
      <c r="J3982" s="81">
        <v>35715.0</v>
      </c>
      <c r="K3982" s="81">
        <v>560000.0</v>
      </c>
      <c r="L3982" s="82">
        <v>0.04999622156729389</v>
      </c>
      <c r="N3982" s="83">
        <f t="shared" si="1"/>
        <v>0.04999622157</v>
      </c>
      <c r="O3982" s="83">
        <f t="shared" si="2"/>
        <v>0.04999622157</v>
      </c>
      <c r="Q3982" s="83">
        <f t="shared" si="3"/>
        <v>0.9452142857</v>
      </c>
      <c r="R3982" s="83">
        <f t="shared" si="4"/>
        <v>0.04999622157</v>
      </c>
      <c r="S3982" s="83" t="b">
        <f t="shared" si="5"/>
        <v>0</v>
      </c>
      <c r="T3982" s="72"/>
      <c r="U3982" s="72"/>
      <c r="V3982" s="72"/>
      <c r="W3982" s="72"/>
      <c r="X3982" s="72"/>
      <c r="Y3982" s="72"/>
      <c r="Z3982" s="72"/>
      <c r="AA3982" s="72"/>
      <c r="AB3982" s="72"/>
      <c r="AC3982" s="72"/>
      <c r="AD3982" s="72"/>
      <c r="AE3982" s="72"/>
      <c r="AF3982" s="72"/>
      <c r="AG3982" s="72"/>
      <c r="AH3982" s="72"/>
      <c r="AI3982" s="72"/>
      <c r="AJ3982" s="72"/>
      <c r="AK3982" s="72"/>
    </row>
    <row r="3983" ht="14.25" customHeight="1">
      <c r="A3983" s="78">
        <v>3980.0</v>
      </c>
      <c r="C3983" s="78" t="str">
        <f>VLOOKUP(G3983,[1]Macrodata_CCF!$A$3:$D$55,4,FALSE)</f>
        <v>#ERROR!</v>
      </c>
      <c r="E3983" s="79" t="str">
        <f>VLOOKUP(G3983,[1]Macrodata_CCF!$A$3:$B$55,2,FALSE)</f>
        <v>#ERROR!</v>
      </c>
      <c r="F3983" s="78">
        <v>0.0</v>
      </c>
      <c r="G3983" s="80">
        <v>46.0</v>
      </c>
      <c r="H3983" s="81">
        <v>474875.0</v>
      </c>
      <c r="I3983" s="81">
        <v>910000.0</v>
      </c>
      <c r="J3983" s="81">
        <v>318230.0</v>
      </c>
      <c r="K3983" s="81">
        <v>1365000.0</v>
      </c>
      <c r="L3983" s="82">
        <v>-0.36</v>
      </c>
      <c r="N3983" s="83">
        <f t="shared" si="1"/>
        <v>-0.36</v>
      </c>
      <c r="O3983" s="83">
        <f t="shared" si="2"/>
        <v>0</v>
      </c>
      <c r="Q3983" s="83">
        <f t="shared" si="3"/>
        <v>0.4781593407</v>
      </c>
      <c r="R3983" s="83">
        <f t="shared" si="4"/>
        <v>-0.36</v>
      </c>
      <c r="S3983" s="83" t="b">
        <f t="shared" si="5"/>
        <v>0</v>
      </c>
      <c r="T3983" s="72"/>
      <c r="U3983" s="72"/>
      <c r="V3983" s="72"/>
      <c r="W3983" s="72"/>
      <c r="X3983" s="72"/>
      <c r="Y3983" s="72"/>
      <c r="Z3983" s="72"/>
      <c r="AA3983" s="72"/>
      <c r="AB3983" s="72"/>
      <c r="AC3983" s="72"/>
      <c r="AD3983" s="72"/>
      <c r="AE3983" s="72"/>
      <c r="AF3983" s="72"/>
      <c r="AG3983" s="72"/>
      <c r="AH3983" s="72"/>
      <c r="AI3983" s="72"/>
      <c r="AJ3983" s="72"/>
      <c r="AK3983" s="72"/>
    </row>
    <row r="3984" ht="14.25" customHeight="1">
      <c r="A3984" s="78">
        <v>3981.0</v>
      </c>
      <c r="C3984" s="78" t="str">
        <f>VLOOKUP(G3984,[1]Macrodata_CCF!$A$3:$D$55,4,FALSE)</f>
        <v>#ERROR!</v>
      </c>
      <c r="E3984" s="79" t="str">
        <f>VLOOKUP(G3984,[1]Macrodata_CCF!$A$3:$B$55,2,FALSE)</f>
        <v>#ERROR!</v>
      </c>
      <c r="F3984" s="78">
        <v>0.0</v>
      </c>
      <c r="G3984" s="80">
        <v>18.0</v>
      </c>
      <c r="H3984" s="81">
        <v>97800.0</v>
      </c>
      <c r="I3984" s="81">
        <v>630000.0</v>
      </c>
      <c r="J3984" s="81">
        <v>193595.0</v>
      </c>
      <c r="K3984" s="81">
        <v>630000.0</v>
      </c>
      <c r="L3984" s="82">
        <v>0.1799981210071402</v>
      </c>
      <c r="N3984" s="83">
        <f t="shared" si="1"/>
        <v>0.179998121</v>
      </c>
      <c r="O3984" s="83">
        <f t="shared" si="2"/>
        <v>0.179998121</v>
      </c>
      <c r="Q3984" s="83">
        <f t="shared" si="3"/>
        <v>0.8447619048</v>
      </c>
      <c r="R3984" s="83">
        <f t="shared" si="4"/>
        <v>0.179998121</v>
      </c>
      <c r="S3984" s="83" t="b">
        <f t="shared" si="5"/>
        <v>0</v>
      </c>
      <c r="T3984" s="72"/>
      <c r="U3984" s="72"/>
      <c r="V3984" s="72"/>
      <c r="W3984" s="72"/>
      <c r="X3984" s="72"/>
      <c r="Y3984" s="72"/>
      <c r="Z3984" s="72"/>
      <c r="AA3984" s="72"/>
      <c r="AB3984" s="72"/>
      <c r="AC3984" s="72"/>
      <c r="AD3984" s="72"/>
      <c r="AE3984" s="72"/>
      <c r="AF3984" s="72"/>
      <c r="AG3984" s="72"/>
      <c r="AH3984" s="72"/>
      <c r="AI3984" s="72"/>
      <c r="AJ3984" s="72"/>
      <c r="AK3984" s="72"/>
    </row>
    <row r="3985" ht="14.25" customHeight="1">
      <c r="A3985" s="78">
        <v>3982.0</v>
      </c>
      <c r="C3985" s="78" t="str">
        <f>VLOOKUP(G3985,[1]Macrodata_CCF!$A$3:$D$55,4,FALSE)</f>
        <v>#ERROR!</v>
      </c>
      <c r="E3985" s="79" t="str">
        <f>VLOOKUP(G3985,[1]Macrodata_CCF!$A$3:$B$55,2,FALSE)</f>
        <v>#ERROR!</v>
      </c>
      <c r="F3985" s="78">
        <v>0.0</v>
      </c>
      <c r="G3985" s="80">
        <v>9.0</v>
      </c>
      <c r="H3985" s="81">
        <v>203435.0</v>
      </c>
      <c r="I3985" s="81">
        <v>630000.0</v>
      </c>
      <c r="J3985" s="81">
        <v>369795.0</v>
      </c>
      <c r="K3985" s="81">
        <v>630000.0</v>
      </c>
      <c r="L3985" s="82">
        <v>0.3899991794919883</v>
      </c>
      <c r="N3985" s="83">
        <f t="shared" si="1"/>
        <v>0.3899991795</v>
      </c>
      <c r="O3985" s="83">
        <f t="shared" si="2"/>
        <v>0.3899991795</v>
      </c>
      <c r="Q3985" s="83">
        <f t="shared" si="3"/>
        <v>0.6770873016</v>
      </c>
      <c r="R3985" s="83">
        <f t="shared" si="4"/>
        <v>0.3899991795</v>
      </c>
      <c r="S3985" s="83" t="b">
        <f t="shared" si="5"/>
        <v>0</v>
      </c>
      <c r="T3985" s="72"/>
      <c r="U3985" s="72"/>
      <c r="V3985" s="72"/>
      <c r="W3985" s="72"/>
      <c r="X3985" s="72"/>
      <c r="Y3985" s="72"/>
      <c r="Z3985" s="72"/>
      <c r="AA3985" s="72"/>
      <c r="AB3985" s="72"/>
      <c r="AC3985" s="72"/>
      <c r="AD3985" s="72"/>
      <c r="AE3985" s="72"/>
      <c r="AF3985" s="72"/>
      <c r="AG3985" s="72"/>
      <c r="AH3985" s="72"/>
      <c r="AI3985" s="72"/>
      <c r="AJ3985" s="72"/>
      <c r="AK3985" s="72"/>
    </row>
    <row r="3986" ht="14.25" customHeight="1">
      <c r="A3986" s="78">
        <v>3983.0</v>
      </c>
      <c r="C3986" s="78" t="str">
        <f>VLOOKUP(G3986,[1]Macrodata_CCF!$A$3:$D$55,4,FALSE)</f>
        <v>#ERROR!</v>
      </c>
      <c r="E3986" s="79" t="str">
        <f>VLOOKUP(G3986,[1]Macrodata_CCF!$A$3:$B$55,2,FALSE)</f>
        <v>#ERROR!</v>
      </c>
      <c r="F3986" s="78">
        <v>0.0</v>
      </c>
      <c r="G3986" s="80">
        <v>35.0</v>
      </c>
      <c r="H3986" s="81">
        <v>569120.0</v>
      </c>
      <c r="I3986" s="81">
        <v>740000.0</v>
      </c>
      <c r="J3986" s="81">
        <v>572540.0</v>
      </c>
      <c r="K3986" s="81">
        <v>740000.0</v>
      </c>
      <c r="L3986" s="82">
        <v>0.02001404494382023</v>
      </c>
      <c r="N3986" s="83">
        <f t="shared" si="1"/>
        <v>0.02001404494</v>
      </c>
      <c r="O3986" s="83">
        <f t="shared" si="2"/>
        <v>0.02001404494</v>
      </c>
      <c r="Q3986" s="83">
        <f t="shared" si="3"/>
        <v>0.2309189189</v>
      </c>
      <c r="R3986" s="83">
        <f t="shared" si="4"/>
        <v>0.02001404494</v>
      </c>
      <c r="S3986" s="83" t="b">
        <f t="shared" si="5"/>
        <v>0</v>
      </c>
      <c r="T3986" s="72"/>
      <c r="U3986" s="72"/>
      <c r="V3986" s="72"/>
      <c r="W3986" s="72"/>
      <c r="X3986" s="72"/>
      <c r="Y3986" s="72"/>
      <c r="Z3986" s="72"/>
      <c r="AA3986" s="72"/>
      <c r="AB3986" s="72"/>
      <c r="AC3986" s="72"/>
      <c r="AD3986" s="72"/>
      <c r="AE3986" s="72"/>
      <c r="AF3986" s="72"/>
      <c r="AG3986" s="72"/>
      <c r="AH3986" s="72"/>
      <c r="AI3986" s="72"/>
      <c r="AJ3986" s="72"/>
      <c r="AK3986" s="72"/>
    </row>
    <row r="3987" ht="14.25" customHeight="1">
      <c r="A3987" s="78">
        <v>3984.0</v>
      </c>
      <c r="C3987" s="78" t="str">
        <f>VLOOKUP(G3987,[1]Macrodata_CCF!$A$3:$D$55,4,FALSE)</f>
        <v>#ERROR!</v>
      </c>
      <c r="E3987" s="79" t="str">
        <f>VLOOKUP(G3987,[1]Macrodata_CCF!$A$3:$B$55,2,FALSE)</f>
        <v>#ERROR!</v>
      </c>
      <c r="F3987" s="78">
        <v>0.0</v>
      </c>
      <c r="G3987" s="80">
        <v>45.0</v>
      </c>
      <c r="H3987" s="81">
        <v>82485.0</v>
      </c>
      <c r="I3987" s="81">
        <v>490000.0</v>
      </c>
      <c r="J3987" s="81">
        <v>143610.0</v>
      </c>
      <c r="K3987" s="81">
        <v>490000.0</v>
      </c>
      <c r="L3987" s="82">
        <v>0.1499944787308443</v>
      </c>
      <c r="N3987" s="83">
        <f t="shared" si="1"/>
        <v>0.1499944787</v>
      </c>
      <c r="O3987" s="83">
        <f t="shared" si="2"/>
        <v>0.1499944787</v>
      </c>
      <c r="Q3987" s="83">
        <f t="shared" si="3"/>
        <v>0.8316632653</v>
      </c>
      <c r="R3987" s="83">
        <f t="shared" si="4"/>
        <v>0.1499944787</v>
      </c>
      <c r="S3987" s="83" t="b">
        <f t="shared" si="5"/>
        <v>0</v>
      </c>
      <c r="T3987" s="72"/>
      <c r="U3987" s="72"/>
      <c r="V3987" s="72"/>
      <c r="W3987" s="72"/>
      <c r="X3987" s="72"/>
      <c r="Y3987" s="72"/>
      <c r="Z3987" s="72"/>
      <c r="AA3987" s="72"/>
      <c r="AB3987" s="72"/>
      <c r="AC3987" s="72"/>
      <c r="AD3987" s="72"/>
      <c r="AE3987" s="72"/>
      <c r="AF3987" s="72"/>
      <c r="AG3987" s="72"/>
      <c r="AH3987" s="72"/>
      <c r="AI3987" s="72"/>
      <c r="AJ3987" s="72"/>
      <c r="AK3987" s="72"/>
    </row>
    <row r="3988" ht="14.25" customHeight="1">
      <c r="A3988" s="78">
        <v>3985.0</v>
      </c>
      <c r="C3988" s="78" t="str">
        <f>VLOOKUP(G3988,[1]Macrodata_CCF!$A$3:$D$55,4,FALSE)</f>
        <v>#ERROR!</v>
      </c>
      <c r="E3988" s="79" t="str">
        <f>VLOOKUP(G3988,[1]Macrodata_CCF!$A$3:$B$55,2,FALSE)</f>
        <v>#ERROR!</v>
      </c>
      <c r="F3988" s="78">
        <v>0.0</v>
      </c>
      <c r="G3988" s="80">
        <v>17.0</v>
      </c>
      <c r="H3988" s="81">
        <v>446705.0</v>
      </c>
      <c r="I3988" s="81">
        <v>450000.0</v>
      </c>
      <c r="J3988" s="81">
        <v>447330.0</v>
      </c>
      <c r="K3988" s="81">
        <v>450000.0</v>
      </c>
      <c r="L3988" s="82">
        <v>0.1896813353566009</v>
      </c>
      <c r="N3988" s="83">
        <f t="shared" si="1"/>
        <v>0.1896813354</v>
      </c>
      <c r="O3988" s="83">
        <f t="shared" si="2"/>
        <v>0.1896813354</v>
      </c>
      <c r="Q3988" s="83">
        <f t="shared" si="3"/>
        <v>0.007322222222</v>
      </c>
      <c r="R3988" s="83">
        <f t="shared" si="4"/>
        <v>0.001388888889</v>
      </c>
      <c r="S3988" s="83" t="b">
        <f t="shared" si="5"/>
        <v>0</v>
      </c>
      <c r="T3988" s="72"/>
      <c r="U3988" s="72"/>
      <c r="V3988" s="72"/>
      <c r="W3988" s="72"/>
      <c r="X3988" s="72"/>
      <c r="Y3988" s="72"/>
      <c r="Z3988" s="72"/>
      <c r="AA3988" s="72"/>
      <c r="AB3988" s="72"/>
      <c r="AC3988" s="72"/>
      <c r="AD3988" s="72"/>
      <c r="AE3988" s="72"/>
      <c r="AF3988" s="72"/>
      <c r="AG3988" s="72"/>
      <c r="AH3988" s="72"/>
      <c r="AI3988" s="72"/>
      <c r="AJ3988" s="72"/>
      <c r="AK3988" s="72"/>
    </row>
    <row r="3989" ht="14.25" customHeight="1">
      <c r="A3989" s="78">
        <v>3986.0</v>
      </c>
      <c r="C3989" s="78" t="str">
        <f>VLOOKUP(G3989,[1]Macrodata_CCF!$A$3:$D$55,4,FALSE)</f>
        <v>#ERROR!</v>
      </c>
      <c r="E3989" s="79" t="str">
        <f>VLOOKUP(G3989,[1]Macrodata_CCF!$A$3:$B$55,2,FALSE)</f>
        <v>#ERROR!</v>
      </c>
      <c r="F3989" s="78">
        <v>0.0</v>
      </c>
      <c r="G3989" s="80">
        <v>35.0</v>
      </c>
      <c r="H3989" s="81">
        <v>87615.0</v>
      </c>
      <c r="I3989" s="81">
        <v>90000.0</v>
      </c>
      <c r="J3989" s="81">
        <v>90380.0</v>
      </c>
      <c r="K3989" s="81">
        <v>162000.0</v>
      </c>
      <c r="L3989" s="82">
        <v>1.159329140461216</v>
      </c>
      <c r="N3989" s="83">
        <f t="shared" si="1"/>
        <v>1.15932914</v>
      </c>
      <c r="O3989" s="83">
        <f t="shared" si="2"/>
        <v>1</v>
      </c>
      <c r="Q3989" s="83">
        <f t="shared" si="3"/>
        <v>0.0265</v>
      </c>
      <c r="R3989" s="83">
        <f t="shared" si="4"/>
        <v>0.03072222222</v>
      </c>
      <c r="S3989" s="83" t="b">
        <f t="shared" si="5"/>
        <v>0</v>
      </c>
      <c r="T3989" s="72"/>
      <c r="U3989" s="72"/>
      <c r="V3989" s="72"/>
      <c r="W3989" s="72"/>
      <c r="X3989" s="72"/>
      <c r="Y3989" s="72"/>
      <c r="Z3989" s="72"/>
      <c r="AA3989" s="72"/>
      <c r="AB3989" s="72"/>
      <c r="AC3989" s="72"/>
      <c r="AD3989" s="72"/>
      <c r="AE3989" s="72"/>
      <c r="AF3989" s="72"/>
      <c r="AG3989" s="72"/>
      <c r="AH3989" s="72"/>
      <c r="AI3989" s="72"/>
      <c r="AJ3989" s="72"/>
      <c r="AK3989" s="72"/>
    </row>
    <row r="3990" ht="14.25" customHeight="1">
      <c r="A3990" s="78">
        <v>3987.0</v>
      </c>
      <c r="C3990" s="78" t="str">
        <f>VLOOKUP(G3990,[1]Macrodata_CCF!$A$3:$D$55,4,FALSE)</f>
        <v>#ERROR!</v>
      </c>
      <c r="E3990" s="79" t="str">
        <f>VLOOKUP(G3990,[1]Macrodata_CCF!$A$3:$B$55,2,FALSE)</f>
        <v>#ERROR!</v>
      </c>
      <c r="F3990" s="78">
        <v>0.0</v>
      </c>
      <c r="G3990" s="80">
        <v>43.0</v>
      </c>
      <c r="H3990" s="81">
        <v>111900.0</v>
      </c>
      <c r="I3990" s="81">
        <v>390000.0</v>
      </c>
      <c r="J3990" s="81">
        <v>161960.0</v>
      </c>
      <c r="K3990" s="81">
        <v>390000.0</v>
      </c>
      <c r="L3990" s="82">
        <v>0.1800071916576771</v>
      </c>
      <c r="N3990" s="83">
        <f t="shared" si="1"/>
        <v>0.1800071917</v>
      </c>
      <c r="O3990" s="83">
        <f t="shared" si="2"/>
        <v>0.1800071917</v>
      </c>
      <c r="Q3990" s="83">
        <f t="shared" si="3"/>
        <v>0.7130769231</v>
      </c>
      <c r="R3990" s="83">
        <f t="shared" si="4"/>
        <v>0.1800071917</v>
      </c>
      <c r="S3990" s="83" t="b">
        <f t="shared" si="5"/>
        <v>0</v>
      </c>
      <c r="T3990" s="72"/>
      <c r="U3990" s="72"/>
      <c r="V3990" s="72"/>
      <c r="W3990" s="72"/>
      <c r="X3990" s="72"/>
      <c r="Y3990" s="72"/>
      <c r="Z3990" s="72"/>
      <c r="AA3990" s="72"/>
      <c r="AB3990" s="72"/>
      <c r="AC3990" s="72"/>
      <c r="AD3990" s="72"/>
      <c r="AE3990" s="72"/>
      <c r="AF3990" s="72"/>
      <c r="AG3990" s="72"/>
      <c r="AH3990" s="72"/>
      <c r="AI3990" s="72"/>
      <c r="AJ3990" s="72"/>
      <c r="AK3990" s="72"/>
    </row>
    <row r="3991" ht="14.25" customHeight="1">
      <c r="A3991" s="78">
        <v>3988.0</v>
      </c>
      <c r="C3991" s="78" t="str">
        <f>VLOOKUP(G3991,[1]Macrodata_CCF!$A$3:$D$55,4,FALSE)</f>
        <v>#ERROR!</v>
      </c>
      <c r="E3991" s="79" t="str">
        <f>VLOOKUP(G3991,[1]Macrodata_CCF!$A$3:$B$55,2,FALSE)</f>
        <v>#ERROR!</v>
      </c>
      <c r="F3991" s="78">
        <v>0.0</v>
      </c>
      <c r="G3991" s="80">
        <v>43.0</v>
      </c>
      <c r="H3991" s="81">
        <v>785.0</v>
      </c>
      <c r="I3991" s="81">
        <v>200000.0</v>
      </c>
      <c r="J3991" s="81">
        <v>204000.0</v>
      </c>
      <c r="K3991" s="81">
        <v>200000.0</v>
      </c>
      <c r="L3991" s="82">
        <v>1.020078809326607</v>
      </c>
      <c r="N3991" s="83">
        <f t="shared" si="1"/>
        <v>1.020078809</v>
      </c>
      <c r="O3991" s="83">
        <f t="shared" si="2"/>
        <v>1</v>
      </c>
      <c r="Q3991" s="83">
        <f t="shared" si="3"/>
        <v>0.996075</v>
      </c>
      <c r="R3991" s="83">
        <f t="shared" si="4"/>
        <v>1.020078809</v>
      </c>
      <c r="S3991" s="83" t="b">
        <f t="shared" si="5"/>
        <v>0</v>
      </c>
      <c r="T3991" s="72"/>
      <c r="U3991" s="72"/>
      <c r="V3991" s="72"/>
      <c r="W3991" s="72"/>
      <c r="X3991" s="72"/>
      <c r="Y3991" s="72"/>
      <c r="Z3991" s="72"/>
      <c r="AA3991" s="72"/>
      <c r="AB3991" s="72"/>
      <c r="AC3991" s="72"/>
      <c r="AD3991" s="72"/>
      <c r="AE3991" s="72"/>
      <c r="AF3991" s="72"/>
      <c r="AG3991" s="72"/>
      <c r="AH3991" s="72"/>
      <c r="AI3991" s="72"/>
      <c r="AJ3991" s="72"/>
      <c r="AK3991" s="72"/>
    </row>
    <row r="3992" ht="14.25" customHeight="1">
      <c r="A3992" s="78">
        <v>3989.0</v>
      </c>
      <c r="C3992" s="78" t="str">
        <f>VLOOKUP(G3992,[1]Macrodata_CCF!$A$3:$D$55,4,FALSE)</f>
        <v>#ERROR!</v>
      </c>
      <c r="E3992" s="79" t="str">
        <f>VLOOKUP(G3992,[1]Macrodata_CCF!$A$3:$B$55,2,FALSE)</f>
        <v>#ERROR!</v>
      </c>
      <c r="F3992" s="78">
        <v>1.0</v>
      </c>
      <c r="G3992" s="80">
        <v>33.0</v>
      </c>
      <c r="H3992" s="81">
        <v>0.0</v>
      </c>
      <c r="I3992" s="81">
        <v>900000.0</v>
      </c>
      <c r="J3992" s="81">
        <v>495000.0</v>
      </c>
      <c r="K3992" s="81">
        <v>1350000.0</v>
      </c>
      <c r="L3992" s="82">
        <v>0.55</v>
      </c>
      <c r="N3992" s="83">
        <f t="shared" si="1"/>
        <v>0.55</v>
      </c>
      <c r="O3992" s="83">
        <f t="shared" si="2"/>
        <v>0.55</v>
      </c>
      <c r="Q3992" s="83">
        <f t="shared" si="3"/>
        <v>1</v>
      </c>
      <c r="R3992" s="83">
        <f t="shared" si="4"/>
        <v>0.55</v>
      </c>
      <c r="S3992" s="83" t="b">
        <f t="shared" si="5"/>
        <v>0</v>
      </c>
      <c r="T3992" s="72"/>
      <c r="U3992" s="72"/>
      <c r="V3992" s="72"/>
      <c r="W3992" s="72"/>
      <c r="X3992" s="72"/>
      <c r="Y3992" s="72"/>
      <c r="Z3992" s="72"/>
      <c r="AA3992" s="72"/>
      <c r="AB3992" s="72"/>
      <c r="AC3992" s="72"/>
      <c r="AD3992" s="72"/>
      <c r="AE3992" s="72"/>
      <c r="AF3992" s="72"/>
      <c r="AG3992" s="72"/>
      <c r="AH3992" s="72"/>
      <c r="AI3992" s="72"/>
      <c r="AJ3992" s="72"/>
      <c r="AK3992" s="72"/>
    </row>
    <row r="3993" ht="14.25" customHeight="1">
      <c r="A3993" s="78">
        <v>3990.0</v>
      </c>
      <c r="C3993" s="78" t="str">
        <f>VLOOKUP(G3993,[1]Macrodata_CCF!$A$3:$D$55,4,FALSE)</f>
        <v>#ERROR!</v>
      </c>
      <c r="E3993" s="79" t="str">
        <f>VLOOKUP(G3993,[1]Macrodata_CCF!$A$3:$B$55,2,FALSE)</f>
        <v>#ERROR!</v>
      </c>
      <c r="F3993" s="78">
        <v>1.0</v>
      </c>
      <c r="G3993" s="80">
        <v>23.0</v>
      </c>
      <c r="H3993" s="81">
        <v>833675.0</v>
      </c>
      <c r="I3993" s="81">
        <v>900000.0</v>
      </c>
      <c r="J3993" s="81">
        <v>869490.0</v>
      </c>
      <c r="K3993" s="81">
        <v>900000.0</v>
      </c>
      <c r="L3993" s="82">
        <v>0.5399924613644931</v>
      </c>
      <c r="N3993" s="83">
        <f t="shared" si="1"/>
        <v>0.5399924614</v>
      </c>
      <c r="O3993" s="83">
        <f t="shared" si="2"/>
        <v>0.5399924614</v>
      </c>
      <c r="Q3993" s="83">
        <f t="shared" si="3"/>
        <v>0.07369444444</v>
      </c>
      <c r="R3993" s="83">
        <f t="shared" si="4"/>
        <v>0.03979444444</v>
      </c>
      <c r="S3993" s="83" t="b">
        <f t="shared" si="5"/>
        <v>0</v>
      </c>
      <c r="T3993" s="72"/>
      <c r="U3993" s="72"/>
      <c r="V3993" s="72"/>
      <c r="W3993" s="72"/>
      <c r="X3993" s="72"/>
      <c r="Y3993" s="72"/>
      <c r="Z3993" s="72"/>
      <c r="AA3993" s="72"/>
      <c r="AB3993" s="72"/>
      <c r="AC3993" s="72"/>
      <c r="AD3993" s="72"/>
      <c r="AE3993" s="72"/>
      <c r="AF3993" s="72"/>
      <c r="AG3993" s="72"/>
      <c r="AH3993" s="72"/>
      <c r="AI3993" s="72"/>
      <c r="AJ3993" s="72"/>
      <c r="AK3993" s="72"/>
    </row>
    <row r="3994" ht="14.25" customHeight="1">
      <c r="A3994" s="78">
        <v>3991.0</v>
      </c>
      <c r="C3994" s="78" t="str">
        <f>VLOOKUP(G3994,[1]Macrodata_CCF!$A$3:$D$55,4,FALSE)</f>
        <v>#ERROR!</v>
      </c>
      <c r="E3994" s="79" t="str">
        <f>VLOOKUP(G3994,[1]Macrodata_CCF!$A$3:$B$55,2,FALSE)</f>
        <v>#ERROR!</v>
      </c>
      <c r="F3994" s="78">
        <v>0.0</v>
      </c>
      <c r="G3994" s="80">
        <v>18.0</v>
      </c>
      <c r="H3994" s="81">
        <v>761845.0</v>
      </c>
      <c r="I3994" s="81">
        <v>890000.0</v>
      </c>
      <c r="J3994" s="81">
        <v>907800.0</v>
      </c>
      <c r="K3994" s="81">
        <v>890000.0</v>
      </c>
      <c r="L3994" s="82">
        <v>1.138894307674301</v>
      </c>
      <c r="N3994" s="83">
        <f t="shared" si="1"/>
        <v>1.138894308</v>
      </c>
      <c r="O3994" s="83">
        <f t="shared" si="2"/>
        <v>1</v>
      </c>
      <c r="Q3994" s="83">
        <f t="shared" si="3"/>
        <v>0.143994382</v>
      </c>
      <c r="R3994" s="83">
        <f t="shared" si="4"/>
        <v>1.138894308</v>
      </c>
      <c r="S3994" s="83" t="b">
        <f t="shared" si="5"/>
        <v>0</v>
      </c>
      <c r="T3994" s="72"/>
      <c r="U3994" s="72"/>
      <c r="V3994" s="72"/>
      <c r="W3994" s="72"/>
      <c r="X3994" s="72"/>
      <c r="Y3994" s="72"/>
      <c r="Z3994" s="72"/>
      <c r="AA3994" s="72"/>
      <c r="AB3994" s="72"/>
      <c r="AC3994" s="72"/>
      <c r="AD3994" s="72"/>
      <c r="AE3994" s="72"/>
      <c r="AF3994" s="72"/>
      <c r="AG3994" s="72"/>
      <c r="AH3994" s="72"/>
      <c r="AI3994" s="72"/>
      <c r="AJ3994" s="72"/>
      <c r="AK3994" s="72"/>
    </row>
    <row r="3995" ht="14.25" customHeight="1">
      <c r="A3995" s="78">
        <v>3992.0</v>
      </c>
      <c r="C3995" s="78" t="str">
        <f>VLOOKUP(G3995,[1]Macrodata_CCF!$A$3:$D$55,4,FALSE)</f>
        <v>#ERROR!</v>
      </c>
      <c r="E3995" s="79" t="str">
        <f>VLOOKUP(G3995,[1]Macrodata_CCF!$A$3:$B$55,2,FALSE)</f>
        <v>#ERROR!</v>
      </c>
      <c r="F3995" s="78">
        <v>1.0</v>
      </c>
      <c r="G3995" s="80">
        <v>28.0</v>
      </c>
      <c r="H3995" s="81">
        <v>699915.0</v>
      </c>
      <c r="I3995" s="81">
        <v>980000.0</v>
      </c>
      <c r="J3995" s="81">
        <v>823150.0</v>
      </c>
      <c r="K3995" s="81">
        <v>980000.0</v>
      </c>
      <c r="L3995" s="82">
        <v>0.4399914311726797</v>
      </c>
      <c r="N3995" s="83">
        <f t="shared" si="1"/>
        <v>0.4399914312</v>
      </c>
      <c r="O3995" s="83">
        <f t="shared" si="2"/>
        <v>0.4399914312</v>
      </c>
      <c r="Q3995" s="83">
        <f t="shared" si="3"/>
        <v>0.2858010204</v>
      </c>
      <c r="R3995" s="83">
        <f t="shared" si="4"/>
        <v>0.4399914312</v>
      </c>
      <c r="S3995" s="83" t="b">
        <f t="shared" si="5"/>
        <v>0</v>
      </c>
      <c r="T3995" s="72"/>
      <c r="U3995" s="72"/>
      <c r="V3995" s="72"/>
      <c r="W3995" s="72"/>
      <c r="X3995" s="72"/>
      <c r="Y3995" s="72"/>
      <c r="Z3995" s="72"/>
      <c r="AA3995" s="72"/>
      <c r="AB3995" s="72"/>
      <c r="AC3995" s="72"/>
      <c r="AD3995" s="72"/>
      <c r="AE3995" s="72"/>
      <c r="AF3995" s="72"/>
      <c r="AG3995" s="72"/>
      <c r="AH3995" s="72"/>
      <c r="AI3995" s="72"/>
      <c r="AJ3995" s="72"/>
      <c r="AK3995" s="72"/>
    </row>
    <row r="3996" ht="14.25" customHeight="1">
      <c r="A3996" s="78">
        <v>3993.0</v>
      </c>
      <c r="C3996" s="78" t="str">
        <f>VLOOKUP(G3996,[1]Macrodata_CCF!$A$3:$D$55,4,FALSE)</f>
        <v>#ERROR!</v>
      </c>
      <c r="E3996" s="79" t="str">
        <f>VLOOKUP(G3996,[1]Macrodata_CCF!$A$3:$B$55,2,FALSE)</f>
        <v>#ERROR!</v>
      </c>
      <c r="F3996" s="78">
        <v>0.0</v>
      </c>
      <c r="G3996" s="80">
        <v>1.0</v>
      </c>
      <c r="H3996" s="81">
        <v>617970.0</v>
      </c>
      <c r="I3996" s="81">
        <v>880000.0</v>
      </c>
      <c r="J3996" s="81">
        <v>610110.0</v>
      </c>
      <c r="K3996" s="81">
        <v>880000.0</v>
      </c>
      <c r="L3996" s="82">
        <v>-0.02999656527878487</v>
      </c>
      <c r="N3996" s="83">
        <f t="shared" si="1"/>
        <v>-0.02999656528</v>
      </c>
      <c r="O3996" s="83">
        <f t="shared" si="2"/>
        <v>0</v>
      </c>
      <c r="Q3996" s="83">
        <f t="shared" si="3"/>
        <v>0.2977613636</v>
      </c>
      <c r="R3996" s="83">
        <f t="shared" si="4"/>
        <v>-0.02999656528</v>
      </c>
      <c r="S3996" s="83" t="b">
        <f t="shared" si="5"/>
        <v>0</v>
      </c>
      <c r="T3996" s="72"/>
      <c r="U3996" s="72"/>
      <c r="V3996" s="72"/>
      <c r="W3996" s="72"/>
      <c r="X3996" s="72"/>
      <c r="Y3996" s="72"/>
      <c r="Z3996" s="72"/>
      <c r="AA3996" s="72"/>
      <c r="AB3996" s="72"/>
      <c r="AC3996" s="72"/>
      <c r="AD3996" s="72"/>
      <c r="AE3996" s="72"/>
      <c r="AF3996" s="72"/>
      <c r="AG3996" s="72"/>
      <c r="AH3996" s="72"/>
      <c r="AI3996" s="72"/>
      <c r="AJ3996" s="72"/>
      <c r="AK3996" s="72"/>
    </row>
    <row r="3997" ht="14.25" customHeight="1">
      <c r="A3997" s="78">
        <v>3994.0</v>
      </c>
      <c r="C3997" s="78" t="str">
        <f>VLOOKUP(G3997,[1]Macrodata_CCF!$A$3:$D$55,4,FALSE)</f>
        <v>#ERROR!</v>
      </c>
      <c r="E3997" s="79" t="str">
        <f>VLOOKUP(G3997,[1]Macrodata_CCF!$A$3:$B$55,2,FALSE)</f>
        <v>#ERROR!</v>
      </c>
      <c r="F3997" s="78">
        <v>0.0</v>
      </c>
      <c r="G3997" s="80">
        <v>7.0</v>
      </c>
      <c r="H3997" s="81">
        <v>0.0</v>
      </c>
      <c r="I3997" s="81">
        <v>1000000.0</v>
      </c>
      <c r="J3997" s="81">
        <v>380000.0</v>
      </c>
      <c r="K3997" s="81">
        <v>1000000.0</v>
      </c>
      <c r="L3997" s="82">
        <v>0.38</v>
      </c>
      <c r="N3997" s="83">
        <f t="shared" si="1"/>
        <v>0.38</v>
      </c>
      <c r="O3997" s="83">
        <f t="shared" si="2"/>
        <v>0.38</v>
      </c>
      <c r="Q3997" s="83">
        <f t="shared" si="3"/>
        <v>1</v>
      </c>
      <c r="R3997" s="83">
        <f t="shared" si="4"/>
        <v>0.38</v>
      </c>
      <c r="S3997" s="83" t="b">
        <f t="shared" si="5"/>
        <v>0</v>
      </c>
      <c r="T3997" s="72"/>
      <c r="U3997" s="72"/>
      <c r="V3997" s="72"/>
      <c r="W3997" s="72"/>
      <c r="X3997" s="72"/>
      <c r="Y3997" s="72"/>
      <c r="Z3997" s="72"/>
      <c r="AA3997" s="72"/>
      <c r="AB3997" s="72"/>
      <c r="AC3997" s="72"/>
      <c r="AD3997" s="72"/>
      <c r="AE3997" s="72"/>
      <c r="AF3997" s="72"/>
      <c r="AG3997" s="72"/>
      <c r="AH3997" s="72"/>
      <c r="AI3997" s="72"/>
      <c r="AJ3997" s="72"/>
      <c r="AK3997" s="72"/>
    </row>
    <row r="3998" ht="14.25" customHeight="1">
      <c r="A3998" s="78">
        <v>3995.0</v>
      </c>
      <c r="C3998" s="78" t="str">
        <f>VLOOKUP(G3998,[1]Macrodata_CCF!$A$3:$D$55,4,FALSE)</f>
        <v>#ERROR!</v>
      </c>
      <c r="E3998" s="79" t="str">
        <f>VLOOKUP(G3998,[1]Macrodata_CCF!$A$3:$B$55,2,FALSE)</f>
        <v>#ERROR!</v>
      </c>
      <c r="F3998" s="78">
        <v>0.0</v>
      </c>
      <c r="G3998" s="80">
        <v>44.0</v>
      </c>
      <c r="H3998" s="81">
        <v>374175.0</v>
      </c>
      <c r="I3998" s="81">
        <v>580000.0</v>
      </c>
      <c r="J3998" s="81">
        <v>407105.0</v>
      </c>
      <c r="K3998" s="81">
        <v>580000.0</v>
      </c>
      <c r="L3998" s="82">
        <v>0.1599902830074092</v>
      </c>
      <c r="N3998" s="83">
        <f t="shared" si="1"/>
        <v>0.159990283</v>
      </c>
      <c r="O3998" s="83">
        <f t="shared" si="2"/>
        <v>0.159990283</v>
      </c>
      <c r="Q3998" s="83">
        <f t="shared" si="3"/>
        <v>0.3548706897</v>
      </c>
      <c r="R3998" s="83">
        <f t="shared" si="4"/>
        <v>0.159990283</v>
      </c>
      <c r="S3998" s="83" t="b">
        <f t="shared" si="5"/>
        <v>0</v>
      </c>
      <c r="T3998" s="72"/>
      <c r="U3998" s="72"/>
      <c r="V3998" s="72"/>
      <c r="W3998" s="72"/>
      <c r="X3998" s="72"/>
      <c r="Y3998" s="72"/>
      <c r="Z3998" s="72"/>
      <c r="AA3998" s="72"/>
      <c r="AB3998" s="72"/>
      <c r="AC3998" s="72"/>
      <c r="AD3998" s="72"/>
      <c r="AE3998" s="72"/>
      <c r="AF3998" s="72"/>
      <c r="AG3998" s="72"/>
      <c r="AH3998" s="72"/>
      <c r="AI3998" s="72"/>
      <c r="AJ3998" s="72"/>
      <c r="AK3998" s="72"/>
    </row>
    <row r="3999" ht="14.25" customHeight="1">
      <c r="A3999" s="78">
        <v>3996.0</v>
      </c>
      <c r="C3999" s="78" t="str">
        <f>VLOOKUP(G3999,[1]Macrodata_CCF!$A$3:$D$55,4,FALSE)</f>
        <v>#ERROR!</v>
      </c>
      <c r="E3999" s="79" t="str">
        <f>VLOOKUP(G3999,[1]Macrodata_CCF!$A$3:$B$55,2,FALSE)</f>
        <v>#ERROR!</v>
      </c>
      <c r="F3999" s="78">
        <v>0.0</v>
      </c>
      <c r="G3999" s="80">
        <v>45.0</v>
      </c>
      <c r="H3999" s="81">
        <v>492535.0</v>
      </c>
      <c r="I3999" s="81">
        <v>910000.0</v>
      </c>
      <c r="J3999" s="81">
        <v>555155.0</v>
      </c>
      <c r="K3999" s="81">
        <v>910000.0</v>
      </c>
      <c r="L3999" s="82">
        <v>0.1500005988525984</v>
      </c>
      <c r="N3999" s="83">
        <f t="shared" si="1"/>
        <v>0.1500005989</v>
      </c>
      <c r="O3999" s="83">
        <f t="shared" si="2"/>
        <v>0.1500005989</v>
      </c>
      <c r="Q3999" s="83">
        <f t="shared" si="3"/>
        <v>0.4587527473</v>
      </c>
      <c r="R3999" s="83">
        <f t="shared" si="4"/>
        <v>0.1500005989</v>
      </c>
      <c r="S3999" s="83" t="b">
        <f t="shared" si="5"/>
        <v>0</v>
      </c>
      <c r="T3999" s="72"/>
      <c r="U3999" s="72"/>
      <c r="V3999" s="72"/>
      <c r="W3999" s="72"/>
      <c r="X3999" s="72"/>
      <c r="Y3999" s="72"/>
      <c r="Z3999" s="72"/>
      <c r="AA3999" s="72"/>
      <c r="AB3999" s="72"/>
      <c r="AC3999" s="72"/>
      <c r="AD3999" s="72"/>
      <c r="AE3999" s="72"/>
      <c r="AF3999" s="72"/>
      <c r="AG3999" s="72"/>
      <c r="AH3999" s="72"/>
      <c r="AI3999" s="72"/>
      <c r="AJ3999" s="72"/>
      <c r="AK3999" s="72"/>
    </row>
    <row r="4000" ht="14.25" customHeight="1">
      <c r="A4000" s="78">
        <v>3997.0</v>
      </c>
      <c r="C4000" s="78" t="str">
        <f>VLOOKUP(G4000,[1]Macrodata_CCF!$A$3:$D$55,4,FALSE)</f>
        <v>#ERROR!</v>
      </c>
      <c r="E4000" s="79" t="str">
        <f>VLOOKUP(G4000,[1]Macrodata_CCF!$A$3:$B$55,2,FALSE)</f>
        <v>#ERROR!</v>
      </c>
      <c r="F4000" s="78">
        <v>0.0</v>
      </c>
      <c r="G4000" s="80">
        <v>25.0</v>
      </c>
      <c r="H4000" s="81">
        <v>97320.0</v>
      </c>
      <c r="I4000" s="81">
        <v>220000.0</v>
      </c>
      <c r="J4000" s="81">
        <v>119400.0</v>
      </c>
      <c r="K4000" s="81">
        <v>220000.0</v>
      </c>
      <c r="L4000" s="82">
        <v>0.1799804369090316</v>
      </c>
      <c r="N4000" s="83">
        <f t="shared" si="1"/>
        <v>0.1799804369</v>
      </c>
      <c r="O4000" s="83">
        <f t="shared" si="2"/>
        <v>0.1799804369</v>
      </c>
      <c r="Q4000" s="83">
        <f t="shared" si="3"/>
        <v>0.5576363636</v>
      </c>
      <c r="R4000" s="83">
        <f t="shared" si="4"/>
        <v>0.1799804369</v>
      </c>
      <c r="S4000" s="83" t="b">
        <f t="shared" si="5"/>
        <v>0</v>
      </c>
      <c r="T4000" s="72"/>
      <c r="U4000" s="72"/>
      <c r="V4000" s="72"/>
      <c r="W4000" s="72"/>
      <c r="X4000" s="72"/>
      <c r="Y4000" s="72"/>
      <c r="Z4000" s="72"/>
      <c r="AA4000" s="72"/>
      <c r="AB4000" s="72"/>
      <c r="AC4000" s="72"/>
      <c r="AD4000" s="72"/>
      <c r="AE4000" s="72"/>
      <c r="AF4000" s="72"/>
      <c r="AG4000" s="72"/>
      <c r="AH4000" s="72"/>
      <c r="AI4000" s="72"/>
      <c r="AJ4000" s="72"/>
      <c r="AK4000" s="72"/>
    </row>
    <row r="4001" ht="14.25" customHeight="1">
      <c r="A4001" s="78">
        <v>3998.0</v>
      </c>
      <c r="C4001" s="78" t="str">
        <f>VLOOKUP(G4001,[1]Macrodata_CCF!$A$3:$D$55,4,FALSE)</f>
        <v>#ERROR!</v>
      </c>
      <c r="E4001" s="79" t="str">
        <f>VLOOKUP(G4001,[1]Macrodata_CCF!$A$3:$B$55,2,FALSE)</f>
        <v>#ERROR!</v>
      </c>
      <c r="F4001" s="78">
        <v>0.0</v>
      </c>
      <c r="G4001" s="80">
        <v>16.0</v>
      </c>
      <c r="H4001" s="81">
        <v>462710.0</v>
      </c>
      <c r="I4001" s="81">
        <v>800000.0</v>
      </c>
      <c r="J4001" s="81">
        <v>516675.0</v>
      </c>
      <c r="K4001" s="81">
        <v>800000.0</v>
      </c>
      <c r="L4001" s="82">
        <v>0.1599958492691749</v>
      </c>
      <c r="N4001" s="83">
        <f t="shared" si="1"/>
        <v>0.1599958493</v>
      </c>
      <c r="O4001" s="83">
        <f t="shared" si="2"/>
        <v>0.1599958493</v>
      </c>
      <c r="Q4001" s="83">
        <f t="shared" si="3"/>
        <v>0.4216125</v>
      </c>
      <c r="R4001" s="83">
        <f t="shared" si="4"/>
        <v>0.1599958493</v>
      </c>
      <c r="S4001" s="83" t="b">
        <f t="shared" si="5"/>
        <v>0</v>
      </c>
      <c r="T4001" s="72"/>
      <c r="U4001" s="72"/>
      <c r="V4001" s="72"/>
      <c r="W4001" s="72"/>
      <c r="X4001" s="72"/>
      <c r="Y4001" s="72"/>
      <c r="Z4001" s="72"/>
      <c r="AA4001" s="72"/>
      <c r="AB4001" s="72"/>
      <c r="AC4001" s="72"/>
      <c r="AD4001" s="72"/>
      <c r="AE4001" s="72"/>
      <c r="AF4001" s="72"/>
      <c r="AG4001" s="72"/>
      <c r="AH4001" s="72"/>
      <c r="AI4001" s="72"/>
      <c r="AJ4001" s="72"/>
      <c r="AK4001" s="72"/>
    </row>
    <row r="4002" ht="14.25" customHeight="1">
      <c r="A4002" s="78">
        <v>3999.0</v>
      </c>
      <c r="C4002" s="78" t="str">
        <f>VLOOKUP(G4002,[1]Macrodata_CCF!$A$3:$D$55,4,FALSE)</f>
        <v>#ERROR!</v>
      </c>
      <c r="E4002" s="79" t="str">
        <f>VLOOKUP(G4002,[1]Macrodata_CCF!$A$3:$B$55,2,FALSE)</f>
        <v>#ERROR!</v>
      </c>
      <c r="F4002" s="78">
        <v>0.0</v>
      </c>
      <c r="G4002" s="80">
        <v>48.0</v>
      </c>
      <c r="H4002" s="81">
        <v>367525.0</v>
      </c>
      <c r="I4002" s="81">
        <v>980000.0</v>
      </c>
      <c r="J4002" s="81">
        <v>465520.0</v>
      </c>
      <c r="K4002" s="81">
        <v>1568000.0</v>
      </c>
      <c r="L4002" s="82">
        <v>0.1599983672802971</v>
      </c>
      <c r="N4002" s="83">
        <f t="shared" si="1"/>
        <v>0.1599983673</v>
      </c>
      <c r="O4002" s="83">
        <f t="shared" si="2"/>
        <v>0.1599983673</v>
      </c>
      <c r="Q4002" s="83">
        <f t="shared" si="3"/>
        <v>0.6249744898</v>
      </c>
      <c r="R4002" s="83">
        <f t="shared" si="4"/>
        <v>0.1599983673</v>
      </c>
      <c r="S4002" s="83" t="b">
        <f t="shared" si="5"/>
        <v>0</v>
      </c>
      <c r="T4002" s="72"/>
      <c r="U4002" s="72"/>
      <c r="V4002" s="72"/>
      <c r="W4002" s="72"/>
      <c r="X4002" s="72"/>
      <c r="Y4002" s="72"/>
      <c r="Z4002" s="72"/>
      <c r="AA4002" s="72"/>
      <c r="AB4002" s="72"/>
      <c r="AC4002" s="72"/>
      <c r="AD4002" s="72"/>
      <c r="AE4002" s="72"/>
      <c r="AF4002" s="72"/>
      <c r="AG4002" s="72"/>
      <c r="AH4002" s="72"/>
      <c r="AI4002" s="72"/>
      <c r="AJ4002" s="72"/>
      <c r="AK4002" s="72"/>
    </row>
    <row r="4003" ht="14.25" customHeight="1">
      <c r="A4003" s="78">
        <v>4000.0</v>
      </c>
      <c r="C4003" s="78" t="str">
        <f>VLOOKUP(G4003,[1]Macrodata_CCF!$A$3:$D$55,4,FALSE)</f>
        <v>#ERROR!</v>
      </c>
      <c r="E4003" s="79" t="str">
        <f>VLOOKUP(G4003,[1]Macrodata_CCF!$A$3:$B$55,2,FALSE)</f>
        <v>#ERROR!</v>
      </c>
      <c r="F4003" s="78">
        <v>0.0</v>
      </c>
      <c r="G4003" s="80">
        <v>36.0</v>
      </c>
      <c r="H4003" s="81">
        <v>398435.0</v>
      </c>
      <c r="I4003" s="81">
        <v>790000.0</v>
      </c>
      <c r="J4003" s="81">
        <v>457170.0</v>
      </c>
      <c r="K4003" s="81">
        <v>790000.0</v>
      </c>
      <c r="L4003" s="82">
        <v>0.1500006384636012</v>
      </c>
      <c r="N4003" s="83">
        <f t="shared" si="1"/>
        <v>0.1500006385</v>
      </c>
      <c r="O4003" s="83">
        <f t="shared" si="2"/>
        <v>0.1500006385</v>
      </c>
      <c r="Q4003" s="83">
        <f t="shared" si="3"/>
        <v>0.4956518987</v>
      </c>
      <c r="R4003" s="83">
        <f t="shared" si="4"/>
        <v>0.1500006385</v>
      </c>
      <c r="S4003" s="83" t="b">
        <f t="shared" si="5"/>
        <v>0</v>
      </c>
      <c r="T4003" s="72"/>
      <c r="U4003" s="72"/>
      <c r="V4003" s="72"/>
      <c r="W4003" s="72"/>
      <c r="X4003" s="72"/>
      <c r="Y4003" s="72"/>
      <c r="Z4003" s="72"/>
      <c r="AA4003" s="72"/>
      <c r="AB4003" s="72"/>
      <c r="AC4003" s="72"/>
      <c r="AD4003" s="72"/>
      <c r="AE4003" s="72"/>
      <c r="AF4003" s="72"/>
      <c r="AG4003" s="72"/>
      <c r="AH4003" s="72"/>
      <c r="AI4003" s="72"/>
      <c r="AJ4003" s="72"/>
      <c r="AK4003" s="72"/>
    </row>
    <row r="4004" ht="14.25" customHeight="1">
      <c r="A4004" s="78">
        <v>4001.0</v>
      </c>
      <c r="C4004" s="78" t="str">
        <f>VLOOKUP(G4004,[1]Macrodata_CCF!$A$3:$D$55,4,FALSE)</f>
        <v>#ERROR!</v>
      </c>
      <c r="E4004" s="79" t="str">
        <f>VLOOKUP(G4004,[1]Macrodata_CCF!$A$3:$B$55,2,FALSE)</f>
        <v>#ERROR!</v>
      </c>
      <c r="F4004" s="78">
        <v>1.0</v>
      </c>
      <c r="G4004" s="80">
        <v>38.0</v>
      </c>
      <c r="H4004" s="81">
        <v>704565.0</v>
      </c>
      <c r="I4004" s="81">
        <v>870000.0</v>
      </c>
      <c r="J4004" s="81">
        <v>775700.0</v>
      </c>
      <c r="K4004" s="81">
        <v>1305000.0</v>
      </c>
      <c r="L4004" s="82">
        <v>0.4299876084262702</v>
      </c>
      <c r="N4004" s="83">
        <f t="shared" si="1"/>
        <v>0.4299876084</v>
      </c>
      <c r="O4004" s="83">
        <f t="shared" si="2"/>
        <v>0.4299876084</v>
      </c>
      <c r="Q4004" s="83">
        <f t="shared" si="3"/>
        <v>0.1901551724</v>
      </c>
      <c r="R4004" s="83">
        <f t="shared" si="4"/>
        <v>0.4299876084</v>
      </c>
      <c r="S4004" s="83" t="b">
        <f t="shared" si="5"/>
        <v>0</v>
      </c>
      <c r="T4004" s="72"/>
      <c r="U4004" s="72"/>
      <c r="V4004" s="72"/>
      <c r="W4004" s="72"/>
      <c r="X4004" s="72"/>
      <c r="Y4004" s="72"/>
      <c r="Z4004" s="72"/>
      <c r="AA4004" s="72"/>
      <c r="AB4004" s="72"/>
      <c r="AC4004" s="72"/>
      <c r="AD4004" s="72"/>
      <c r="AE4004" s="72"/>
      <c r="AF4004" s="72"/>
      <c r="AG4004" s="72"/>
      <c r="AH4004" s="72"/>
      <c r="AI4004" s="72"/>
      <c r="AJ4004" s="72"/>
      <c r="AK4004" s="72"/>
    </row>
    <row r="4005" ht="14.25" customHeight="1">
      <c r="A4005" s="78">
        <v>4002.0</v>
      </c>
      <c r="C4005" s="78" t="str">
        <f>VLOOKUP(G4005,[1]Macrodata_CCF!$A$3:$D$55,4,FALSE)</f>
        <v>#ERROR!</v>
      </c>
      <c r="E4005" s="79" t="str">
        <f>VLOOKUP(G4005,[1]Macrodata_CCF!$A$3:$B$55,2,FALSE)</f>
        <v>#ERROR!</v>
      </c>
      <c r="F4005" s="78">
        <v>0.0</v>
      </c>
      <c r="G4005" s="80">
        <v>32.0</v>
      </c>
      <c r="H4005" s="81">
        <v>292980.0</v>
      </c>
      <c r="I4005" s="81">
        <v>320000.0</v>
      </c>
      <c r="J4005" s="81">
        <v>298115.0</v>
      </c>
      <c r="K4005" s="81">
        <v>544000.0</v>
      </c>
      <c r="L4005" s="82">
        <v>0.1900444115470022</v>
      </c>
      <c r="N4005" s="83">
        <f t="shared" si="1"/>
        <v>0.1900444115</v>
      </c>
      <c r="O4005" s="83">
        <f t="shared" si="2"/>
        <v>0.1900444115</v>
      </c>
      <c r="Q4005" s="83">
        <f t="shared" si="3"/>
        <v>0.0844375</v>
      </c>
      <c r="R4005" s="83">
        <f t="shared" si="4"/>
        <v>0.016046875</v>
      </c>
      <c r="S4005" s="83" t="b">
        <f t="shared" si="5"/>
        <v>0</v>
      </c>
      <c r="T4005" s="72"/>
      <c r="U4005" s="72"/>
      <c r="V4005" s="72"/>
      <c r="W4005" s="72"/>
      <c r="X4005" s="72"/>
      <c r="Y4005" s="72"/>
      <c r="Z4005" s="72"/>
      <c r="AA4005" s="72"/>
      <c r="AB4005" s="72"/>
      <c r="AC4005" s="72"/>
      <c r="AD4005" s="72"/>
      <c r="AE4005" s="72"/>
      <c r="AF4005" s="72"/>
      <c r="AG4005" s="72"/>
      <c r="AH4005" s="72"/>
      <c r="AI4005" s="72"/>
      <c r="AJ4005" s="72"/>
      <c r="AK4005" s="72"/>
    </row>
    <row r="4006" ht="14.25" customHeight="1">
      <c r="A4006" s="78">
        <v>4003.0</v>
      </c>
      <c r="C4006" s="78" t="str">
        <f>VLOOKUP(G4006,[1]Macrodata_CCF!$A$3:$D$55,4,FALSE)</f>
        <v>#ERROR!</v>
      </c>
      <c r="E4006" s="79" t="str">
        <f>VLOOKUP(G4006,[1]Macrodata_CCF!$A$3:$B$55,2,FALSE)</f>
        <v>#ERROR!</v>
      </c>
      <c r="F4006" s="78">
        <v>0.0</v>
      </c>
      <c r="G4006" s="80">
        <v>42.0</v>
      </c>
      <c r="H4006" s="81">
        <v>92635.0</v>
      </c>
      <c r="I4006" s="81">
        <v>100000.0</v>
      </c>
      <c r="J4006" s="81">
        <v>95505.0</v>
      </c>
      <c r="K4006" s="81">
        <v>100000.0</v>
      </c>
      <c r="L4006" s="82">
        <v>0.3896809232858113</v>
      </c>
      <c r="N4006" s="83">
        <f t="shared" si="1"/>
        <v>0.3896809233</v>
      </c>
      <c r="O4006" s="83">
        <f t="shared" si="2"/>
        <v>0.3896809233</v>
      </c>
      <c r="Q4006" s="83">
        <f t="shared" si="3"/>
        <v>0.07365</v>
      </c>
      <c r="R4006" s="83">
        <f t="shared" si="4"/>
        <v>0.0287</v>
      </c>
      <c r="S4006" s="83" t="b">
        <f t="shared" si="5"/>
        <v>0</v>
      </c>
      <c r="T4006" s="72"/>
      <c r="U4006" s="72"/>
      <c r="V4006" s="72"/>
      <c r="W4006" s="72"/>
      <c r="X4006" s="72"/>
      <c r="Y4006" s="72"/>
      <c r="Z4006" s="72"/>
      <c r="AA4006" s="72"/>
      <c r="AB4006" s="72"/>
      <c r="AC4006" s="72"/>
      <c r="AD4006" s="72"/>
      <c r="AE4006" s="72"/>
      <c r="AF4006" s="72"/>
      <c r="AG4006" s="72"/>
      <c r="AH4006" s="72"/>
      <c r="AI4006" s="72"/>
      <c r="AJ4006" s="72"/>
      <c r="AK4006" s="72"/>
    </row>
    <row r="4007" ht="14.25" customHeight="1">
      <c r="A4007" s="78">
        <v>4004.0</v>
      </c>
      <c r="C4007" s="78" t="str">
        <f>VLOOKUP(G4007,[1]Macrodata_CCF!$A$3:$D$55,4,FALSE)</f>
        <v>#ERROR!</v>
      </c>
      <c r="E4007" s="79" t="str">
        <f>VLOOKUP(G4007,[1]Macrodata_CCF!$A$3:$B$55,2,FALSE)</f>
        <v>#ERROR!</v>
      </c>
      <c r="F4007" s="78">
        <v>0.0</v>
      </c>
      <c r="G4007" s="80">
        <v>52.0</v>
      </c>
      <c r="H4007" s="81">
        <v>458015.0</v>
      </c>
      <c r="I4007" s="81">
        <v>690000.0</v>
      </c>
      <c r="J4007" s="81">
        <v>474255.0</v>
      </c>
      <c r="K4007" s="81">
        <v>1380000.0</v>
      </c>
      <c r="L4007" s="82">
        <v>0.07000452615470829</v>
      </c>
      <c r="N4007" s="83">
        <f t="shared" si="1"/>
        <v>0.07000452615</v>
      </c>
      <c r="O4007" s="83">
        <f t="shared" si="2"/>
        <v>0.07000452615</v>
      </c>
      <c r="Q4007" s="83">
        <f t="shared" si="3"/>
        <v>0.3362101449</v>
      </c>
      <c r="R4007" s="83">
        <f t="shared" si="4"/>
        <v>0.07000452615</v>
      </c>
      <c r="S4007" s="83" t="b">
        <f t="shared" si="5"/>
        <v>0</v>
      </c>
      <c r="T4007" s="72"/>
      <c r="U4007" s="72"/>
      <c r="V4007" s="72"/>
      <c r="W4007" s="72"/>
      <c r="X4007" s="72"/>
      <c r="Y4007" s="72"/>
      <c r="Z4007" s="72"/>
      <c r="AA4007" s="72"/>
      <c r="AB4007" s="72"/>
      <c r="AC4007" s="72"/>
      <c r="AD4007" s="72"/>
      <c r="AE4007" s="72"/>
      <c r="AF4007" s="72"/>
      <c r="AG4007" s="72"/>
      <c r="AH4007" s="72"/>
      <c r="AI4007" s="72"/>
      <c r="AJ4007" s="72"/>
      <c r="AK4007" s="72"/>
    </row>
    <row r="4008" ht="14.25" customHeight="1">
      <c r="A4008" s="78">
        <v>4005.0</v>
      </c>
      <c r="C4008" s="78" t="str">
        <f>VLOOKUP(G4008,[1]Macrodata_CCF!$A$3:$D$55,4,FALSE)</f>
        <v>#ERROR!</v>
      </c>
      <c r="E4008" s="79" t="str">
        <f>VLOOKUP(G4008,[1]Macrodata_CCF!$A$3:$B$55,2,FALSE)</f>
        <v>#ERROR!</v>
      </c>
      <c r="F4008" s="78">
        <v>0.0</v>
      </c>
      <c r="G4008" s="80">
        <v>21.0</v>
      </c>
      <c r="H4008" s="81">
        <v>120585.0</v>
      </c>
      <c r="I4008" s="81">
        <v>820000.0</v>
      </c>
      <c r="J4008" s="81">
        <v>253475.0</v>
      </c>
      <c r="K4008" s="81">
        <v>820000.0</v>
      </c>
      <c r="L4008" s="82">
        <v>0.1900016442312504</v>
      </c>
      <c r="N4008" s="83">
        <f t="shared" si="1"/>
        <v>0.1900016442</v>
      </c>
      <c r="O4008" s="83">
        <f t="shared" si="2"/>
        <v>0.1900016442</v>
      </c>
      <c r="Q4008" s="83">
        <f t="shared" si="3"/>
        <v>0.852945122</v>
      </c>
      <c r="R4008" s="83">
        <f t="shared" si="4"/>
        <v>0.1900016442</v>
      </c>
      <c r="S4008" s="83" t="b">
        <f t="shared" si="5"/>
        <v>0</v>
      </c>
      <c r="T4008" s="72"/>
      <c r="U4008" s="72"/>
      <c r="V4008" s="72"/>
      <c r="W4008" s="72"/>
      <c r="X4008" s="72"/>
      <c r="Y4008" s="72"/>
      <c r="Z4008" s="72"/>
      <c r="AA4008" s="72"/>
      <c r="AB4008" s="72"/>
      <c r="AC4008" s="72"/>
      <c r="AD4008" s="72"/>
      <c r="AE4008" s="72"/>
      <c r="AF4008" s="72"/>
      <c r="AG4008" s="72"/>
      <c r="AH4008" s="72"/>
      <c r="AI4008" s="72"/>
      <c r="AJ4008" s="72"/>
      <c r="AK4008" s="72"/>
    </row>
    <row r="4009" ht="14.25" customHeight="1">
      <c r="A4009" s="78">
        <v>4006.0</v>
      </c>
      <c r="C4009" s="78" t="str">
        <f>VLOOKUP(G4009,[1]Macrodata_CCF!$A$3:$D$55,4,FALSE)</f>
        <v>#ERROR!</v>
      </c>
      <c r="E4009" s="79" t="str">
        <f>VLOOKUP(G4009,[1]Macrodata_CCF!$A$3:$B$55,2,FALSE)</f>
        <v>#ERROR!</v>
      </c>
      <c r="F4009" s="78">
        <v>1.0</v>
      </c>
      <c r="G4009" s="80">
        <v>26.0</v>
      </c>
      <c r="H4009" s="81">
        <v>276445.0</v>
      </c>
      <c r="I4009" s="81">
        <v>520000.0</v>
      </c>
      <c r="J4009" s="81">
        <v>386045.0</v>
      </c>
      <c r="K4009" s="81">
        <v>520000.0</v>
      </c>
      <c r="L4009" s="82">
        <v>0.4500010264621954</v>
      </c>
      <c r="N4009" s="83">
        <f t="shared" si="1"/>
        <v>0.4500010265</v>
      </c>
      <c r="O4009" s="83">
        <f t="shared" si="2"/>
        <v>0.4500010265</v>
      </c>
      <c r="Q4009" s="83">
        <f t="shared" si="3"/>
        <v>0.468375</v>
      </c>
      <c r="R4009" s="83">
        <f t="shared" si="4"/>
        <v>0.4500010265</v>
      </c>
      <c r="S4009" s="83" t="b">
        <f t="shared" si="5"/>
        <v>0</v>
      </c>
      <c r="T4009" s="72"/>
      <c r="U4009" s="72"/>
      <c r="V4009" s="72"/>
      <c r="W4009" s="72"/>
      <c r="X4009" s="72"/>
      <c r="Y4009" s="72"/>
      <c r="Z4009" s="72"/>
      <c r="AA4009" s="72"/>
      <c r="AB4009" s="72"/>
      <c r="AC4009" s="72"/>
      <c r="AD4009" s="72"/>
      <c r="AE4009" s="72"/>
      <c r="AF4009" s="72"/>
      <c r="AG4009" s="72"/>
      <c r="AH4009" s="72"/>
      <c r="AI4009" s="72"/>
      <c r="AJ4009" s="72"/>
      <c r="AK4009" s="72"/>
    </row>
    <row r="4010" ht="14.25" customHeight="1">
      <c r="A4010" s="78">
        <v>4007.0</v>
      </c>
      <c r="C4010" s="78" t="str">
        <f>VLOOKUP(G4010,[1]Macrodata_CCF!$A$3:$D$55,4,FALSE)</f>
        <v>#ERROR!</v>
      </c>
      <c r="E4010" s="79" t="str">
        <f>VLOOKUP(G4010,[1]Macrodata_CCF!$A$3:$B$55,2,FALSE)</f>
        <v>#ERROR!</v>
      </c>
      <c r="F4010" s="78">
        <v>0.0</v>
      </c>
      <c r="G4010" s="80">
        <v>5.0</v>
      </c>
      <c r="H4010" s="81">
        <v>6860.0</v>
      </c>
      <c r="I4010" s="81">
        <v>220000.0</v>
      </c>
      <c r="J4010" s="81">
        <v>53750.0</v>
      </c>
      <c r="K4010" s="81">
        <v>220000.0</v>
      </c>
      <c r="L4010" s="82">
        <v>0.2199962465984799</v>
      </c>
      <c r="N4010" s="83">
        <f t="shared" si="1"/>
        <v>0.2199962466</v>
      </c>
      <c r="O4010" s="83">
        <f t="shared" si="2"/>
        <v>0.2199962466</v>
      </c>
      <c r="Q4010" s="83">
        <f t="shared" si="3"/>
        <v>0.9688181818</v>
      </c>
      <c r="R4010" s="83">
        <f t="shared" si="4"/>
        <v>0.2199962466</v>
      </c>
      <c r="S4010" s="83" t="b">
        <f t="shared" si="5"/>
        <v>0</v>
      </c>
      <c r="T4010" s="72"/>
      <c r="U4010" s="72"/>
      <c r="V4010" s="72"/>
      <c r="W4010" s="72"/>
      <c r="X4010" s="72"/>
      <c r="Y4010" s="72"/>
      <c r="Z4010" s="72"/>
      <c r="AA4010" s="72"/>
      <c r="AB4010" s="72"/>
      <c r="AC4010" s="72"/>
      <c r="AD4010" s="72"/>
      <c r="AE4010" s="72"/>
      <c r="AF4010" s="72"/>
      <c r="AG4010" s="72"/>
      <c r="AH4010" s="72"/>
      <c r="AI4010" s="72"/>
      <c r="AJ4010" s="72"/>
      <c r="AK4010" s="72"/>
    </row>
    <row r="4011" ht="14.25" customHeight="1">
      <c r="A4011" s="78">
        <v>4008.0</v>
      </c>
      <c r="C4011" s="78" t="str">
        <f>VLOOKUP(G4011,[1]Macrodata_CCF!$A$3:$D$55,4,FALSE)</f>
        <v>#ERROR!</v>
      </c>
      <c r="E4011" s="79" t="str">
        <f>VLOOKUP(G4011,[1]Macrodata_CCF!$A$3:$B$55,2,FALSE)</f>
        <v>#ERROR!</v>
      </c>
      <c r="F4011" s="78">
        <v>0.0</v>
      </c>
      <c r="G4011" s="80">
        <v>31.0</v>
      </c>
      <c r="H4011" s="81">
        <v>143240.0</v>
      </c>
      <c r="I4011" s="81">
        <v>710000.0</v>
      </c>
      <c r="J4011" s="81">
        <v>250925.0</v>
      </c>
      <c r="K4011" s="81">
        <v>710000.0</v>
      </c>
      <c r="L4011" s="82">
        <v>0.1900010586491637</v>
      </c>
      <c r="N4011" s="83">
        <f t="shared" si="1"/>
        <v>0.1900010586</v>
      </c>
      <c r="O4011" s="83">
        <f t="shared" si="2"/>
        <v>0.1900010586</v>
      </c>
      <c r="Q4011" s="83">
        <f t="shared" si="3"/>
        <v>0.7982535211</v>
      </c>
      <c r="R4011" s="83">
        <f t="shared" si="4"/>
        <v>0.1900010586</v>
      </c>
      <c r="S4011" s="83" t="b">
        <f t="shared" si="5"/>
        <v>0</v>
      </c>
      <c r="T4011" s="72"/>
      <c r="U4011" s="72"/>
      <c r="V4011" s="72"/>
      <c r="W4011" s="72"/>
      <c r="X4011" s="72"/>
      <c r="Y4011" s="72"/>
      <c r="Z4011" s="72"/>
      <c r="AA4011" s="72"/>
      <c r="AB4011" s="72"/>
      <c r="AC4011" s="72"/>
      <c r="AD4011" s="72"/>
      <c r="AE4011" s="72"/>
      <c r="AF4011" s="72"/>
      <c r="AG4011" s="72"/>
      <c r="AH4011" s="72"/>
      <c r="AI4011" s="72"/>
      <c r="AJ4011" s="72"/>
      <c r="AK4011" s="72"/>
    </row>
    <row r="4012" ht="14.25" customHeight="1">
      <c r="A4012" s="78">
        <v>4009.0</v>
      </c>
      <c r="C4012" s="78" t="str">
        <f>VLOOKUP(G4012,[1]Macrodata_CCF!$A$3:$D$55,4,FALSE)</f>
        <v>#ERROR!</v>
      </c>
      <c r="E4012" s="79" t="str">
        <f>VLOOKUP(G4012,[1]Macrodata_CCF!$A$3:$B$55,2,FALSE)</f>
        <v>#ERROR!</v>
      </c>
      <c r="F4012" s="78">
        <v>0.0</v>
      </c>
      <c r="G4012" s="80">
        <v>42.0</v>
      </c>
      <c r="H4012" s="81">
        <v>122695.0</v>
      </c>
      <c r="I4012" s="81">
        <v>410000.0</v>
      </c>
      <c r="J4012" s="81">
        <v>223250.0</v>
      </c>
      <c r="K4012" s="81">
        <v>410000.0</v>
      </c>
      <c r="L4012" s="82">
        <v>0.3499939089121317</v>
      </c>
      <c r="N4012" s="83">
        <f t="shared" si="1"/>
        <v>0.3499939089</v>
      </c>
      <c r="O4012" s="83">
        <f t="shared" si="2"/>
        <v>0.3499939089</v>
      </c>
      <c r="Q4012" s="83">
        <f t="shared" si="3"/>
        <v>0.7007439024</v>
      </c>
      <c r="R4012" s="83">
        <f t="shared" si="4"/>
        <v>0.3499939089</v>
      </c>
      <c r="S4012" s="83" t="b">
        <f t="shared" si="5"/>
        <v>0</v>
      </c>
      <c r="T4012" s="72"/>
      <c r="U4012" s="72"/>
      <c r="V4012" s="72"/>
      <c r="W4012" s="72"/>
      <c r="X4012" s="72"/>
      <c r="Y4012" s="72"/>
      <c r="Z4012" s="72"/>
      <c r="AA4012" s="72"/>
      <c r="AB4012" s="72"/>
      <c r="AC4012" s="72"/>
      <c r="AD4012" s="72"/>
      <c r="AE4012" s="72"/>
      <c r="AF4012" s="72"/>
      <c r="AG4012" s="72"/>
      <c r="AH4012" s="72"/>
      <c r="AI4012" s="72"/>
      <c r="AJ4012" s="72"/>
      <c r="AK4012" s="72"/>
    </row>
    <row r="4013" ht="14.25" customHeight="1">
      <c r="A4013" s="78">
        <v>4010.0</v>
      </c>
      <c r="C4013" s="78" t="str">
        <f>VLOOKUP(G4013,[1]Macrodata_CCF!$A$3:$D$55,4,FALSE)</f>
        <v>#ERROR!</v>
      </c>
      <c r="E4013" s="79" t="str">
        <f>VLOOKUP(G4013,[1]Macrodata_CCF!$A$3:$B$55,2,FALSE)</f>
        <v>#ERROR!</v>
      </c>
      <c r="F4013" s="78">
        <v>0.0</v>
      </c>
      <c r="G4013" s="80">
        <v>48.0</v>
      </c>
      <c r="H4013" s="81">
        <v>232330.0</v>
      </c>
      <c r="I4013" s="81">
        <v>500000.0</v>
      </c>
      <c r="J4013" s="81">
        <v>200210.0</v>
      </c>
      <c r="K4013" s="81">
        <v>500000.0</v>
      </c>
      <c r="L4013" s="82">
        <v>-0.119998505622595</v>
      </c>
      <c r="N4013" s="83">
        <f t="shared" si="1"/>
        <v>-0.1199985056</v>
      </c>
      <c r="O4013" s="83">
        <f t="shared" si="2"/>
        <v>0</v>
      </c>
      <c r="Q4013" s="83">
        <f t="shared" si="3"/>
        <v>0.53534</v>
      </c>
      <c r="R4013" s="83">
        <f t="shared" si="4"/>
        <v>-0.1199985056</v>
      </c>
      <c r="S4013" s="83" t="b">
        <f t="shared" si="5"/>
        <v>0</v>
      </c>
      <c r="T4013" s="72"/>
      <c r="U4013" s="72"/>
      <c r="V4013" s="72"/>
      <c r="W4013" s="72"/>
      <c r="X4013" s="72"/>
      <c r="Y4013" s="72"/>
      <c r="Z4013" s="72"/>
      <c r="AA4013" s="72"/>
      <c r="AB4013" s="72"/>
      <c r="AC4013" s="72"/>
      <c r="AD4013" s="72"/>
      <c r="AE4013" s="72"/>
      <c r="AF4013" s="72"/>
      <c r="AG4013" s="72"/>
      <c r="AH4013" s="72"/>
      <c r="AI4013" s="72"/>
      <c r="AJ4013" s="72"/>
      <c r="AK4013" s="72"/>
    </row>
    <row r="4014" ht="14.25" customHeight="1">
      <c r="A4014" s="78">
        <v>4011.0</v>
      </c>
      <c r="C4014" s="78" t="str">
        <f>VLOOKUP(G4014,[1]Macrodata_CCF!$A$3:$D$55,4,FALSE)</f>
        <v>#ERROR!</v>
      </c>
      <c r="E4014" s="79" t="str">
        <f>VLOOKUP(G4014,[1]Macrodata_CCF!$A$3:$B$55,2,FALSE)</f>
        <v>#ERROR!</v>
      </c>
      <c r="F4014" s="78">
        <v>0.0</v>
      </c>
      <c r="G4014" s="80">
        <v>39.0</v>
      </c>
      <c r="H4014" s="81">
        <v>274895.0</v>
      </c>
      <c r="I4014" s="81">
        <v>890000.0</v>
      </c>
      <c r="J4014" s="81">
        <v>361010.0</v>
      </c>
      <c r="K4014" s="81">
        <v>1335000.0</v>
      </c>
      <c r="L4014" s="82">
        <v>0.1400004877216085</v>
      </c>
      <c r="N4014" s="83">
        <f t="shared" si="1"/>
        <v>0.1400004877</v>
      </c>
      <c r="O4014" s="83">
        <f t="shared" si="2"/>
        <v>0.1400004877</v>
      </c>
      <c r="Q4014" s="83">
        <f t="shared" si="3"/>
        <v>0.6911292135</v>
      </c>
      <c r="R4014" s="83">
        <f t="shared" si="4"/>
        <v>0.1400004877</v>
      </c>
      <c r="S4014" s="83" t="b">
        <f t="shared" si="5"/>
        <v>0</v>
      </c>
      <c r="T4014" s="72"/>
      <c r="U4014" s="72"/>
      <c r="V4014" s="72"/>
      <c r="W4014" s="72"/>
      <c r="X4014" s="72"/>
      <c r="Y4014" s="72"/>
      <c r="Z4014" s="72"/>
      <c r="AA4014" s="72"/>
      <c r="AB4014" s="72"/>
      <c r="AC4014" s="72"/>
      <c r="AD4014" s="72"/>
      <c r="AE4014" s="72"/>
      <c r="AF4014" s="72"/>
      <c r="AG4014" s="72"/>
      <c r="AH4014" s="72"/>
      <c r="AI4014" s="72"/>
      <c r="AJ4014" s="72"/>
      <c r="AK4014" s="72"/>
    </row>
    <row r="4015" ht="14.25" customHeight="1">
      <c r="A4015" s="78">
        <v>4012.0</v>
      </c>
      <c r="C4015" s="78" t="str">
        <f>VLOOKUP(G4015,[1]Macrodata_CCF!$A$3:$D$55,4,FALSE)</f>
        <v>#ERROR!</v>
      </c>
      <c r="E4015" s="79" t="str">
        <f>VLOOKUP(G4015,[1]Macrodata_CCF!$A$3:$B$55,2,FALSE)</f>
        <v>#ERROR!</v>
      </c>
      <c r="F4015" s="78">
        <v>0.0</v>
      </c>
      <c r="G4015" s="80">
        <v>27.0</v>
      </c>
      <c r="H4015" s="81">
        <v>384490.0</v>
      </c>
      <c r="I4015" s="81">
        <v>490000.0</v>
      </c>
      <c r="J4015" s="81">
        <v>404535.0</v>
      </c>
      <c r="K4015" s="81">
        <v>490000.0</v>
      </c>
      <c r="L4015" s="82">
        <v>0.1899819922282248</v>
      </c>
      <c r="N4015" s="83">
        <f t="shared" si="1"/>
        <v>0.1899819922</v>
      </c>
      <c r="O4015" s="83">
        <f t="shared" si="2"/>
        <v>0.1899819922</v>
      </c>
      <c r="Q4015" s="83">
        <f t="shared" si="3"/>
        <v>0.2153265306</v>
      </c>
      <c r="R4015" s="83">
        <f t="shared" si="4"/>
        <v>0.1899819922</v>
      </c>
      <c r="S4015" s="83" t="b">
        <f t="shared" si="5"/>
        <v>0</v>
      </c>
      <c r="T4015" s="72"/>
      <c r="U4015" s="72"/>
      <c r="V4015" s="72"/>
      <c r="W4015" s="72"/>
      <c r="X4015" s="72"/>
      <c r="Y4015" s="72"/>
      <c r="Z4015" s="72"/>
      <c r="AA4015" s="72"/>
      <c r="AB4015" s="72"/>
      <c r="AC4015" s="72"/>
      <c r="AD4015" s="72"/>
      <c r="AE4015" s="72"/>
      <c r="AF4015" s="72"/>
      <c r="AG4015" s="72"/>
      <c r="AH4015" s="72"/>
      <c r="AI4015" s="72"/>
      <c r="AJ4015" s="72"/>
      <c r="AK4015" s="72"/>
    </row>
    <row r="4016" ht="14.25" customHeight="1">
      <c r="A4016" s="78">
        <v>4013.0</v>
      </c>
      <c r="C4016" s="78" t="str">
        <f>VLOOKUP(G4016,[1]Macrodata_CCF!$A$3:$D$55,4,FALSE)</f>
        <v>#ERROR!</v>
      </c>
      <c r="E4016" s="79" t="str">
        <f>VLOOKUP(G4016,[1]Macrodata_CCF!$A$3:$B$55,2,FALSE)</f>
        <v>#ERROR!</v>
      </c>
      <c r="F4016" s="78">
        <v>1.0</v>
      </c>
      <c r="G4016" s="80">
        <v>15.0</v>
      </c>
      <c r="H4016" s="81">
        <v>13650.0</v>
      </c>
      <c r="I4016" s="81">
        <v>180000.0</v>
      </c>
      <c r="J4016" s="81">
        <v>96825.0</v>
      </c>
      <c r="K4016" s="81">
        <v>180000.0</v>
      </c>
      <c r="L4016" s="82">
        <v>0.5</v>
      </c>
      <c r="N4016" s="83">
        <f t="shared" si="1"/>
        <v>0.5</v>
      </c>
      <c r="O4016" s="83">
        <f t="shared" si="2"/>
        <v>0.5</v>
      </c>
      <c r="Q4016" s="83">
        <f t="shared" si="3"/>
        <v>0.9241666667</v>
      </c>
      <c r="R4016" s="83">
        <f t="shared" si="4"/>
        <v>0.5</v>
      </c>
      <c r="S4016" s="83" t="b">
        <f t="shared" si="5"/>
        <v>0</v>
      </c>
      <c r="T4016" s="72"/>
      <c r="U4016" s="72"/>
      <c r="V4016" s="72"/>
      <c r="W4016" s="72"/>
      <c r="X4016" s="72"/>
      <c r="Y4016" s="72"/>
      <c r="Z4016" s="72"/>
      <c r="AA4016" s="72"/>
      <c r="AB4016" s="72"/>
      <c r="AC4016" s="72"/>
      <c r="AD4016" s="72"/>
      <c r="AE4016" s="72"/>
      <c r="AF4016" s="72"/>
      <c r="AG4016" s="72"/>
      <c r="AH4016" s="72"/>
      <c r="AI4016" s="72"/>
      <c r="AJ4016" s="72"/>
      <c r="AK4016" s="72"/>
    </row>
    <row r="4017" ht="14.25" customHeight="1">
      <c r="A4017" s="78">
        <v>4014.0</v>
      </c>
      <c r="C4017" s="78" t="str">
        <f>VLOOKUP(G4017,[1]Macrodata_CCF!$A$3:$D$55,4,FALSE)</f>
        <v>#ERROR!</v>
      </c>
      <c r="E4017" s="79" t="str">
        <f>VLOOKUP(G4017,[1]Macrodata_CCF!$A$3:$B$55,2,FALSE)</f>
        <v>#ERROR!</v>
      </c>
      <c r="F4017" s="78">
        <v>0.0</v>
      </c>
      <c r="G4017" s="80">
        <v>45.0</v>
      </c>
      <c r="H4017" s="81">
        <v>590280.0</v>
      </c>
      <c r="I4017" s="81">
        <v>680000.0</v>
      </c>
      <c r="J4017" s="81">
        <v>605530.0</v>
      </c>
      <c r="K4017" s="81">
        <v>680000.0</v>
      </c>
      <c r="L4017" s="82">
        <v>0.1699732501114579</v>
      </c>
      <c r="N4017" s="83">
        <f t="shared" si="1"/>
        <v>0.1699732501</v>
      </c>
      <c r="O4017" s="83">
        <f t="shared" si="2"/>
        <v>0.1699732501</v>
      </c>
      <c r="Q4017" s="83">
        <f t="shared" si="3"/>
        <v>0.1319411765</v>
      </c>
      <c r="R4017" s="83">
        <f t="shared" si="4"/>
        <v>0.1699732501</v>
      </c>
      <c r="S4017" s="83" t="b">
        <f t="shared" si="5"/>
        <v>0</v>
      </c>
      <c r="T4017" s="72"/>
      <c r="U4017" s="72"/>
      <c r="V4017" s="72"/>
      <c r="W4017" s="72"/>
      <c r="X4017" s="72"/>
      <c r="Y4017" s="72"/>
      <c r="Z4017" s="72"/>
      <c r="AA4017" s="72"/>
      <c r="AB4017" s="72"/>
      <c r="AC4017" s="72"/>
      <c r="AD4017" s="72"/>
      <c r="AE4017" s="72"/>
      <c r="AF4017" s="72"/>
      <c r="AG4017" s="72"/>
      <c r="AH4017" s="72"/>
      <c r="AI4017" s="72"/>
      <c r="AJ4017" s="72"/>
      <c r="AK4017" s="72"/>
    </row>
    <row r="4018" ht="14.25" customHeight="1">
      <c r="A4018" s="78">
        <v>4015.0</v>
      </c>
      <c r="C4018" s="78" t="str">
        <f>VLOOKUP(G4018,[1]Macrodata_CCF!$A$3:$D$55,4,FALSE)</f>
        <v>#ERROR!</v>
      </c>
      <c r="E4018" s="79" t="str">
        <f>VLOOKUP(G4018,[1]Macrodata_CCF!$A$3:$B$55,2,FALSE)</f>
        <v>#ERROR!</v>
      </c>
      <c r="F4018" s="78">
        <v>0.0</v>
      </c>
      <c r="G4018" s="80">
        <v>39.0</v>
      </c>
      <c r="H4018" s="81">
        <v>260405.0</v>
      </c>
      <c r="I4018" s="81">
        <v>610000.0</v>
      </c>
      <c r="J4018" s="81">
        <v>298860.0</v>
      </c>
      <c r="K4018" s="81">
        <v>915000.0</v>
      </c>
      <c r="L4018" s="82">
        <v>0.1099987127962356</v>
      </c>
      <c r="N4018" s="83">
        <f t="shared" si="1"/>
        <v>0.1099987128</v>
      </c>
      <c r="O4018" s="83">
        <f t="shared" si="2"/>
        <v>0.1099987128</v>
      </c>
      <c r="Q4018" s="83">
        <f t="shared" si="3"/>
        <v>0.5731065574</v>
      </c>
      <c r="R4018" s="83">
        <f t="shared" si="4"/>
        <v>0.1099987128</v>
      </c>
      <c r="S4018" s="83" t="b">
        <f t="shared" si="5"/>
        <v>0</v>
      </c>
      <c r="T4018" s="72"/>
      <c r="U4018" s="72"/>
      <c r="V4018" s="72"/>
      <c r="W4018" s="72"/>
      <c r="X4018" s="72"/>
      <c r="Y4018" s="72"/>
      <c r="Z4018" s="72"/>
      <c r="AA4018" s="72"/>
      <c r="AB4018" s="72"/>
      <c r="AC4018" s="72"/>
      <c r="AD4018" s="72"/>
      <c r="AE4018" s="72"/>
      <c r="AF4018" s="72"/>
      <c r="AG4018" s="72"/>
      <c r="AH4018" s="72"/>
      <c r="AI4018" s="72"/>
      <c r="AJ4018" s="72"/>
      <c r="AK4018" s="72"/>
    </row>
    <row r="4019" ht="14.25" customHeight="1">
      <c r="A4019" s="78">
        <v>4016.0</v>
      </c>
      <c r="C4019" s="78" t="str">
        <f>VLOOKUP(G4019,[1]Macrodata_CCF!$A$3:$D$55,4,FALSE)</f>
        <v>#ERROR!</v>
      </c>
      <c r="E4019" s="79" t="str">
        <f>VLOOKUP(G4019,[1]Macrodata_CCF!$A$3:$B$55,2,FALSE)</f>
        <v>#ERROR!</v>
      </c>
      <c r="F4019" s="78">
        <v>0.0</v>
      </c>
      <c r="G4019" s="80">
        <v>48.0</v>
      </c>
      <c r="H4019" s="81">
        <v>354040.0</v>
      </c>
      <c r="I4019" s="81">
        <v>510000.0</v>
      </c>
      <c r="J4019" s="81">
        <v>383670.0</v>
      </c>
      <c r="K4019" s="81">
        <v>510000.0</v>
      </c>
      <c r="L4019" s="82">
        <v>0.1899846114388305</v>
      </c>
      <c r="N4019" s="83">
        <f t="shared" si="1"/>
        <v>0.1899846114</v>
      </c>
      <c r="O4019" s="83">
        <f t="shared" si="2"/>
        <v>0.1899846114</v>
      </c>
      <c r="Q4019" s="83">
        <f t="shared" si="3"/>
        <v>0.3058039216</v>
      </c>
      <c r="R4019" s="83">
        <f t="shared" si="4"/>
        <v>0.1899846114</v>
      </c>
      <c r="S4019" s="83" t="b">
        <f t="shared" si="5"/>
        <v>0</v>
      </c>
      <c r="T4019" s="72"/>
      <c r="U4019" s="72"/>
      <c r="V4019" s="72"/>
      <c r="W4019" s="72"/>
      <c r="X4019" s="72"/>
      <c r="Y4019" s="72"/>
      <c r="Z4019" s="72"/>
      <c r="AA4019" s="72"/>
      <c r="AB4019" s="72"/>
      <c r="AC4019" s="72"/>
      <c r="AD4019" s="72"/>
      <c r="AE4019" s="72"/>
      <c r="AF4019" s="72"/>
      <c r="AG4019" s="72"/>
      <c r="AH4019" s="72"/>
      <c r="AI4019" s="72"/>
      <c r="AJ4019" s="72"/>
      <c r="AK4019" s="72"/>
    </row>
    <row r="4020" ht="14.25" customHeight="1">
      <c r="A4020" s="78">
        <v>4017.0</v>
      </c>
      <c r="C4020" s="78" t="str">
        <f>VLOOKUP(G4020,[1]Macrodata_CCF!$A$3:$D$55,4,FALSE)</f>
        <v>#ERROR!</v>
      </c>
      <c r="E4020" s="79" t="str">
        <f>VLOOKUP(G4020,[1]Macrodata_CCF!$A$3:$B$55,2,FALSE)</f>
        <v>#ERROR!</v>
      </c>
      <c r="F4020" s="78">
        <v>0.0</v>
      </c>
      <c r="G4020" s="80">
        <v>33.0</v>
      </c>
      <c r="H4020" s="81">
        <v>572455.0</v>
      </c>
      <c r="I4020" s="81">
        <v>890000.0</v>
      </c>
      <c r="J4020" s="81">
        <v>907800.0</v>
      </c>
      <c r="K4020" s="81">
        <v>890000.0</v>
      </c>
      <c r="L4020" s="82">
        <v>1.056055047316128</v>
      </c>
      <c r="N4020" s="83">
        <f t="shared" si="1"/>
        <v>1.056055047</v>
      </c>
      <c r="O4020" s="83">
        <f t="shared" si="2"/>
        <v>1</v>
      </c>
      <c r="Q4020" s="83">
        <f t="shared" si="3"/>
        <v>0.3567921348</v>
      </c>
      <c r="R4020" s="83">
        <f t="shared" si="4"/>
        <v>1.056055047</v>
      </c>
      <c r="S4020" s="83" t="b">
        <f t="shared" si="5"/>
        <v>0</v>
      </c>
      <c r="T4020" s="72"/>
      <c r="U4020" s="72"/>
      <c r="V4020" s="72"/>
      <c r="W4020" s="72"/>
      <c r="X4020" s="72"/>
      <c r="Y4020" s="72"/>
      <c r="Z4020" s="72"/>
      <c r="AA4020" s="72"/>
      <c r="AB4020" s="72"/>
      <c r="AC4020" s="72"/>
      <c r="AD4020" s="72"/>
      <c r="AE4020" s="72"/>
      <c r="AF4020" s="72"/>
      <c r="AG4020" s="72"/>
      <c r="AH4020" s="72"/>
      <c r="AI4020" s="72"/>
      <c r="AJ4020" s="72"/>
      <c r="AK4020" s="72"/>
    </row>
    <row r="4021" ht="14.25" customHeight="1">
      <c r="A4021" s="78">
        <v>4018.0</v>
      </c>
      <c r="C4021" s="78" t="str">
        <f>VLOOKUP(G4021,[1]Macrodata_CCF!$A$3:$D$55,4,FALSE)</f>
        <v>#ERROR!</v>
      </c>
      <c r="E4021" s="79" t="str">
        <f>VLOOKUP(G4021,[1]Macrodata_CCF!$A$3:$B$55,2,FALSE)</f>
        <v>#ERROR!</v>
      </c>
      <c r="F4021" s="78">
        <v>0.0</v>
      </c>
      <c r="G4021" s="80">
        <v>6.0</v>
      </c>
      <c r="H4021" s="81">
        <v>863775.0</v>
      </c>
      <c r="I4021" s="81">
        <v>980000.0</v>
      </c>
      <c r="J4021" s="81">
        <v>827745.0</v>
      </c>
      <c r="K4021" s="81">
        <v>980000.0</v>
      </c>
      <c r="L4021" s="82">
        <v>-0.3100021510002151</v>
      </c>
      <c r="N4021" s="83">
        <f t="shared" si="1"/>
        <v>-0.310002151</v>
      </c>
      <c r="O4021" s="83">
        <f t="shared" si="2"/>
        <v>0</v>
      </c>
      <c r="Q4021" s="83">
        <f t="shared" si="3"/>
        <v>0.1185969388</v>
      </c>
      <c r="R4021" s="83">
        <f t="shared" si="4"/>
        <v>-0.310002151</v>
      </c>
      <c r="S4021" s="83" t="b">
        <f t="shared" si="5"/>
        <v>0</v>
      </c>
      <c r="T4021" s="72"/>
      <c r="U4021" s="72"/>
      <c r="V4021" s="72"/>
      <c r="W4021" s="72"/>
      <c r="X4021" s="72"/>
      <c r="Y4021" s="72"/>
      <c r="Z4021" s="72"/>
      <c r="AA4021" s="72"/>
      <c r="AB4021" s="72"/>
      <c r="AC4021" s="72"/>
      <c r="AD4021" s="72"/>
      <c r="AE4021" s="72"/>
      <c r="AF4021" s="72"/>
      <c r="AG4021" s="72"/>
      <c r="AH4021" s="72"/>
      <c r="AI4021" s="72"/>
      <c r="AJ4021" s="72"/>
      <c r="AK4021" s="72"/>
    </row>
    <row r="4022" ht="14.25" customHeight="1">
      <c r="A4022" s="78">
        <v>4019.0</v>
      </c>
      <c r="C4022" s="78" t="str">
        <f>VLOOKUP(G4022,[1]Macrodata_CCF!$A$3:$D$55,4,FALSE)</f>
        <v>#ERROR!</v>
      </c>
      <c r="E4022" s="79" t="str">
        <f>VLOOKUP(G4022,[1]Macrodata_CCF!$A$3:$B$55,2,FALSE)</f>
        <v>#ERROR!</v>
      </c>
      <c r="F4022" s="78">
        <v>0.0</v>
      </c>
      <c r="G4022" s="80">
        <v>33.0</v>
      </c>
      <c r="H4022" s="81">
        <v>608230.0</v>
      </c>
      <c r="I4022" s="81">
        <v>700000.0</v>
      </c>
      <c r="J4022" s="81">
        <v>623830.0</v>
      </c>
      <c r="K4022" s="81">
        <v>700000.0</v>
      </c>
      <c r="L4022" s="82">
        <v>0.1699901928734881</v>
      </c>
      <c r="N4022" s="83">
        <f t="shared" si="1"/>
        <v>0.1699901929</v>
      </c>
      <c r="O4022" s="83">
        <f t="shared" si="2"/>
        <v>0.1699901929</v>
      </c>
      <c r="Q4022" s="83">
        <f t="shared" si="3"/>
        <v>0.1311</v>
      </c>
      <c r="R4022" s="83">
        <f t="shared" si="4"/>
        <v>0.1699901929</v>
      </c>
      <c r="S4022" s="83" t="b">
        <f t="shared" si="5"/>
        <v>0</v>
      </c>
      <c r="T4022" s="72"/>
      <c r="U4022" s="72"/>
      <c r="V4022" s="72"/>
      <c r="W4022" s="72"/>
      <c r="X4022" s="72"/>
      <c r="Y4022" s="72"/>
      <c r="Z4022" s="72"/>
      <c r="AA4022" s="72"/>
      <c r="AB4022" s="72"/>
      <c r="AC4022" s="72"/>
      <c r="AD4022" s="72"/>
      <c r="AE4022" s="72"/>
      <c r="AF4022" s="72"/>
      <c r="AG4022" s="72"/>
      <c r="AH4022" s="72"/>
      <c r="AI4022" s="72"/>
      <c r="AJ4022" s="72"/>
      <c r="AK4022" s="72"/>
    </row>
    <row r="4023" ht="14.25" customHeight="1">
      <c r="A4023" s="78">
        <v>4020.0</v>
      </c>
      <c r="C4023" s="78" t="str">
        <f>VLOOKUP(G4023,[1]Macrodata_CCF!$A$3:$D$55,4,FALSE)</f>
        <v>#ERROR!</v>
      </c>
      <c r="E4023" s="79" t="str">
        <f>VLOOKUP(G4023,[1]Macrodata_CCF!$A$3:$B$55,2,FALSE)</f>
        <v>#ERROR!</v>
      </c>
      <c r="F4023" s="78">
        <v>0.0</v>
      </c>
      <c r="G4023" s="80">
        <v>21.0</v>
      </c>
      <c r="H4023" s="81">
        <v>383165.0</v>
      </c>
      <c r="I4023" s="81">
        <v>740000.0</v>
      </c>
      <c r="J4023" s="81">
        <v>450965.0</v>
      </c>
      <c r="K4023" s="81">
        <v>740000.0</v>
      </c>
      <c r="L4023" s="82">
        <v>0.1900037832611711</v>
      </c>
      <c r="N4023" s="83">
        <f t="shared" si="1"/>
        <v>0.1900037833</v>
      </c>
      <c r="O4023" s="83">
        <f t="shared" si="2"/>
        <v>0.1900037833</v>
      </c>
      <c r="Q4023" s="83">
        <f t="shared" si="3"/>
        <v>0.4822094595</v>
      </c>
      <c r="R4023" s="83">
        <f t="shared" si="4"/>
        <v>0.1900037833</v>
      </c>
      <c r="S4023" s="83" t="b">
        <f t="shared" si="5"/>
        <v>0</v>
      </c>
      <c r="T4023" s="72"/>
      <c r="U4023" s="72"/>
      <c r="V4023" s="72"/>
      <c r="W4023" s="72"/>
      <c r="X4023" s="72"/>
      <c r="Y4023" s="72"/>
      <c r="Z4023" s="72"/>
      <c r="AA4023" s="72"/>
      <c r="AB4023" s="72"/>
      <c r="AC4023" s="72"/>
      <c r="AD4023" s="72"/>
      <c r="AE4023" s="72"/>
      <c r="AF4023" s="72"/>
      <c r="AG4023" s="72"/>
      <c r="AH4023" s="72"/>
      <c r="AI4023" s="72"/>
      <c r="AJ4023" s="72"/>
      <c r="AK4023" s="72"/>
    </row>
    <row r="4024" ht="14.25" customHeight="1">
      <c r="A4024" s="78">
        <v>4021.0</v>
      </c>
      <c r="C4024" s="78" t="str">
        <f>VLOOKUP(G4024,[1]Macrodata_CCF!$A$3:$D$55,4,FALSE)</f>
        <v>#ERROR!</v>
      </c>
      <c r="E4024" s="79" t="str">
        <f>VLOOKUP(G4024,[1]Macrodata_CCF!$A$3:$B$55,2,FALSE)</f>
        <v>#ERROR!</v>
      </c>
      <c r="F4024" s="78">
        <v>0.0</v>
      </c>
      <c r="G4024" s="80">
        <v>43.0</v>
      </c>
      <c r="H4024" s="81">
        <v>170850.0</v>
      </c>
      <c r="I4024" s="81">
        <v>670000.0</v>
      </c>
      <c r="J4024" s="81">
        <v>260695.0</v>
      </c>
      <c r="K4024" s="81">
        <v>670000.0</v>
      </c>
      <c r="L4024" s="82">
        <v>0.1799959931884203</v>
      </c>
      <c r="N4024" s="83">
        <f t="shared" si="1"/>
        <v>0.1799959932</v>
      </c>
      <c r="O4024" s="83">
        <f t="shared" si="2"/>
        <v>0.1799959932</v>
      </c>
      <c r="Q4024" s="83">
        <f t="shared" si="3"/>
        <v>0.745</v>
      </c>
      <c r="R4024" s="83">
        <f t="shared" si="4"/>
        <v>0.1799959932</v>
      </c>
      <c r="S4024" s="83" t="b">
        <f t="shared" si="5"/>
        <v>0</v>
      </c>
      <c r="T4024" s="72"/>
      <c r="U4024" s="72"/>
      <c r="V4024" s="72"/>
      <c r="W4024" s="72"/>
      <c r="X4024" s="72"/>
      <c r="Y4024" s="72"/>
      <c r="Z4024" s="72"/>
      <c r="AA4024" s="72"/>
      <c r="AB4024" s="72"/>
      <c r="AC4024" s="72"/>
      <c r="AD4024" s="72"/>
      <c r="AE4024" s="72"/>
      <c r="AF4024" s="72"/>
      <c r="AG4024" s="72"/>
      <c r="AH4024" s="72"/>
      <c r="AI4024" s="72"/>
      <c r="AJ4024" s="72"/>
      <c r="AK4024" s="72"/>
    </row>
    <row r="4025" ht="14.25" customHeight="1">
      <c r="A4025" s="78">
        <v>4022.0</v>
      </c>
      <c r="C4025" s="78" t="str">
        <f>VLOOKUP(G4025,[1]Macrodata_CCF!$A$3:$D$55,4,FALSE)</f>
        <v>#ERROR!</v>
      </c>
      <c r="E4025" s="79" t="str">
        <f>VLOOKUP(G4025,[1]Macrodata_CCF!$A$3:$B$55,2,FALSE)</f>
        <v>#ERROR!</v>
      </c>
      <c r="F4025" s="78">
        <v>0.0</v>
      </c>
      <c r="G4025" s="80">
        <v>48.0</v>
      </c>
      <c r="H4025" s="81">
        <v>170420.0</v>
      </c>
      <c r="I4025" s="81">
        <v>270000.0</v>
      </c>
      <c r="J4025" s="81">
        <v>184360.0</v>
      </c>
      <c r="K4025" s="81">
        <v>270000.0</v>
      </c>
      <c r="L4025" s="82">
        <v>0.1399879493874272</v>
      </c>
      <c r="N4025" s="83">
        <f t="shared" si="1"/>
        <v>0.1399879494</v>
      </c>
      <c r="O4025" s="83">
        <f t="shared" si="2"/>
        <v>0.1399879494</v>
      </c>
      <c r="Q4025" s="83">
        <f t="shared" si="3"/>
        <v>0.3688148148</v>
      </c>
      <c r="R4025" s="83">
        <f t="shared" si="4"/>
        <v>0.1399879494</v>
      </c>
      <c r="S4025" s="83" t="b">
        <f t="shared" si="5"/>
        <v>0</v>
      </c>
      <c r="T4025" s="72"/>
      <c r="U4025" s="72"/>
      <c r="V4025" s="72"/>
      <c r="W4025" s="72"/>
      <c r="X4025" s="72"/>
      <c r="Y4025" s="72"/>
      <c r="Z4025" s="72"/>
      <c r="AA4025" s="72"/>
      <c r="AB4025" s="72"/>
      <c r="AC4025" s="72"/>
      <c r="AD4025" s="72"/>
      <c r="AE4025" s="72"/>
      <c r="AF4025" s="72"/>
      <c r="AG4025" s="72"/>
      <c r="AH4025" s="72"/>
      <c r="AI4025" s="72"/>
      <c r="AJ4025" s="72"/>
      <c r="AK4025" s="72"/>
    </row>
    <row r="4026" ht="14.25" customHeight="1">
      <c r="A4026" s="78">
        <v>4023.0</v>
      </c>
      <c r="C4026" s="78" t="str">
        <f>VLOOKUP(G4026,[1]Macrodata_CCF!$A$3:$D$55,4,FALSE)</f>
        <v>#ERROR!</v>
      </c>
      <c r="E4026" s="79" t="str">
        <f>VLOOKUP(G4026,[1]Macrodata_CCF!$A$3:$B$55,2,FALSE)</f>
        <v>#ERROR!</v>
      </c>
      <c r="F4026" s="78">
        <v>0.0</v>
      </c>
      <c r="G4026" s="80">
        <v>14.0</v>
      </c>
      <c r="H4026" s="81">
        <v>764815.0</v>
      </c>
      <c r="I4026" s="81">
        <v>860000.0</v>
      </c>
      <c r="J4026" s="81">
        <v>877200.0</v>
      </c>
      <c r="K4026" s="81">
        <v>860000.0</v>
      </c>
      <c r="L4026" s="82">
        <v>1.18070074066292</v>
      </c>
      <c r="N4026" s="83">
        <f t="shared" si="1"/>
        <v>1.180700741</v>
      </c>
      <c r="O4026" s="83">
        <f t="shared" si="2"/>
        <v>1</v>
      </c>
      <c r="Q4026" s="83">
        <f t="shared" si="3"/>
        <v>0.1106802326</v>
      </c>
      <c r="R4026" s="83">
        <f t="shared" si="4"/>
        <v>1.180700741</v>
      </c>
      <c r="S4026" s="83" t="b">
        <f t="shared" si="5"/>
        <v>0</v>
      </c>
      <c r="T4026" s="72"/>
      <c r="U4026" s="72"/>
      <c r="V4026" s="72"/>
      <c r="W4026" s="72"/>
      <c r="X4026" s="72"/>
      <c r="Y4026" s="72"/>
      <c r="Z4026" s="72"/>
      <c r="AA4026" s="72"/>
      <c r="AB4026" s="72"/>
      <c r="AC4026" s="72"/>
      <c r="AD4026" s="72"/>
      <c r="AE4026" s="72"/>
      <c r="AF4026" s="72"/>
      <c r="AG4026" s="72"/>
      <c r="AH4026" s="72"/>
      <c r="AI4026" s="72"/>
      <c r="AJ4026" s="72"/>
      <c r="AK4026" s="72"/>
    </row>
    <row r="4027" ht="14.25" customHeight="1">
      <c r="A4027" s="78">
        <v>4024.0</v>
      </c>
      <c r="C4027" s="78" t="str">
        <f>VLOOKUP(G4027,[1]Macrodata_CCF!$A$3:$D$55,4,FALSE)</f>
        <v>#ERROR!</v>
      </c>
      <c r="E4027" s="79" t="str">
        <f>VLOOKUP(G4027,[1]Macrodata_CCF!$A$3:$B$55,2,FALSE)</f>
        <v>#ERROR!</v>
      </c>
      <c r="F4027" s="78">
        <v>1.0</v>
      </c>
      <c r="G4027" s="80">
        <v>22.0</v>
      </c>
      <c r="H4027" s="81">
        <v>272510.0</v>
      </c>
      <c r="I4027" s="81">
        <v>970000.0</v>
      </c>
      <c r="J4027" s="81">
        <v>607305.0</v>
      </c>
      <c r="K4027" s="81">
        <v>1261000.0</v>
      </c>
      <c r="L4027" s="82">
        <v>0.4799997132575378</v>
      </c>
      <c r="N4027" s="83">
        <f t="shared" si="1"/>
        <v>0.4799997133</v>
      </c>
      <c r="O4027" s="83">
        <f t="shared" si="2"/>
        <v>0.4799997133</v>
      </c>
      <c r="Q4027" s="83">
        <f t="shared" si="3"/>
        <v>0.7190618557</v>
      </c>
      <c r="R4027" s="83">
        <f t="shared" si="4"/>
        <v>0.4799997133</v>
      </c>
      <c r="S4027" s="83" t="b">
        <f t="shared" si="5"/>
        <v>0</v>
      </c>
      <c r="T4027" s="72"/>
      <c r="U4027" s="72"/>
      <c r="V4027" s="72"/>
      <c r="W4027" s="72"/>
      <c r="X4027" s="72"/>
      <c r="Y4027" s="72"/>
      <c r="Z4027" s="72"/>
      <c r="AA4027" s="72"/>
      <c r="AB4027" s="72"/>
      <c r="AC4027" s="72"/>
      <c r="AD4027" s="72"/>
      <c r="AE4027" s="72"/>
      <c r="AF4027" s="72"/>
      <c r="AG4027" s="72"/>
      <c r="AH4027" s="72"/>
      <c r="AI4027" s="72"/>
      <c r="AJ4027" s="72"/>
      <c r="AK4027" s="72"/>
    </row>
    <row r="4028" ht="14.25" customHeight="1">
      <c r="A4028" s="78">
        <v>4025.0</v>
      </c>
      <c r="C4028" s="78" t="str">
        <f>VLOOKUP(G4028,[1]Macrodata_CCF!$A$3:$D$55,4,FALSE)</f>
        <v>#ERROR!</v>
      </c>
      <c r="E4028" s="79" t="str">
        <f>VLOOKUP(G4028,[1]Macrodata_CCF!$A$3:$B$55,2,FALSE)</f>
        <v>#ERROR!</v>
      </c>
      <c r="F4028" s="78">
        <v>0.0</v>
      </c>
      <c r="G4028" s="80">
        <v>22.0</v>
      </c>
      <c r="H4028" s="81">
        <v>536980.0</v>
      </c>
      <c r="I4028" s="81">
        <v>730000.0</v>
      </c>
      <c r="J4028" s="81">
        <v>565935.0</v>
      </c>
      <c r="K4028" s="81">
        <v>730000.0</v>
      </c>
      <c r="L4028" s="82">
        <v>0.1500103616205574</v>
      </c>
      <c r="N4028" s="83">
        <f t="shared" si="1"/>
        <v>0.1500103616</v>
      </c>
      <c r="O4028" s="83">
        <f t="shared" si="2"/>
        <v>0.1500103616</v>
      </c>
      <c r="Q4028" s="83">
        <f t="shared" si="3"/>
        <v>0.2644109589</v>
      </c>
      <c r="R4028" s="83">
        <f t="shared" si="4"/>
        <v>0.1500103616</v>
      </c>
      <c r="S4028" s="83" t="b">
        <f t="shared" si="5"/>
        <v>0</v>
      </c>
      <c r="T4028" s="72"/>
      <c r="U4028" s="72"/>
      <c r="V4028" s="72"/>
      <c r="W4028" s="72"/>
      <c r="X4028" s="72"/>
      <c r="Y4028" s="72"/>
      <c r="Z4028" s="72"/>
      <c r="AA4028" s="72"/>
      <c r="AB4028" s="72"/>
      <c r="AC4028" s="72"/>
      <c r="AD4028" s="72"/>
      <c r="AE4028" s="72"/>
      <c r="AF4028" s="72"/>
      <c r="AG4028" s="72"/>
      <c r="AH4028" s="72"/>
      <c r="AI4028" s="72"/>
      <c r="AJ4028" s="72"/>
      <c r="AK4028" s="72"/>
    </row>
    <row r="4029" ht="14.25" customHeight="1">
      <c r="A4029" s="78">
        <v>4026.0</v>
      </c>
      <c r="C4029" s="78" t="str">
        <f>VLOOKUP(G4029,[1]Macrodata_CCF!$A$3:$D$55,4,FALSE)</f>
        <v>#ERROR!</v>
      </c>
      <c r="E4029" s="79" t="str">
        <f>VLOOKUP(G4029,[1]Macrodata_CCF!$A$3:$B$55,2,FALSE)</f>
        <v>#ERROR!</v>
      </c>
      <c r="F4029" s="78">
        <v>1.0</v>
      </c>
      <c r="G4029" s="80">
        <v>20.0</v>
      </c>
      <c r="H4029" s="81">
        <v>5215.0</v>
      </c>
      <c r="I4029" s="81">
        <v>40000.0</v>
      </c>
      <c r="J4029" s="81">
        <v>0.0</v>
      </c>
      <c r="K4029" s="81">
        <v>40000.0</v>
      </c>
      <c r="L4029" s="82">
        <v>-0.1499209429351732</v>
      </c>
      <c r="N4029" s="83">
        <f t="shared" si="1"/>
        <v>-0.1499209429</v>
      </c>
      <c r="O4029" s="83">
        <f t="shared" si="2"/>
        <v>0</v>
      </c>
      <c r="Q4029" s="83">
        <f t="shared" si="3"/>
        <v>0.869625</v>
      </c>
      <c r="R4029" s="83">
        <f t="shared" si="4"/>
        <v>-0.1499209429</v>
      </c>
      <c r="S4029" s="83" t="b">
        <f t="shared" si="5"/>
        <v>0</v>
      </c>
      <c r="T4029" s="72"/>
      <c r="U4029" s="72"/>
      <c r="V4029" s="72"/>
      <c r="W4029" s="72"/>
      <c r="X4029" s="72"/>
      <c r="Y4029" s="72"/>
      <c r="Z4029" s="72"/>
      <c r="AA4029" s="72"/>
      <c r="AB4029" s="72"/>
      <c r="AC4029" s="72"/>
      <c r="AD4029" s="72"/>
      <c r="AE4029" s="72"/>
      <c r="AF4029" s="72"/>
      <c r="AG4029" s="72"/>
      <c r="AH4029" s="72"/>
      <c r="AI4029" s="72"/>
      <c r="AJ4029" s="72"/>
      <c r="AK4029" s="72"/>
    </row>
    <row r="4030" ht="14.25" customHeight="1">
      <c r="A4030" s="78">
        <v>4027.0</v>
      </c>
      <c r="C4030" s="78" t="str">
        <f>VLOOKUP(G4030,[1]Macrodata_CCF!$A$3:$D$55,4,FALSE)</f>
        <v>#ERROR!</v>
      </c>
      <c r="E4030" s="79" t="str">
        <f>VLOOKUP(G4030,[1]Macrodata_CCF!$A$3:$B$55,2,FALSE)</f>
        <v>#ERROR!</v>
      </c>
      <c r="F4030" s="78">
        <v>0.0</v>
      </c>
      <c r="G4030" s="80">
        <v>16.0</v>
      </c>
      <c r="H4030" s="81">
        <v>308085.0</v>
      </c>
      <c r="I4030" s="81">
        <v>910000.0</v>
      </c>
      <c r="J4030" s="81">
        <v>410410.0</v>
      </c>
      <c r="K4030" s="81">
        <v>1547000.0</v>
      </c>
      <c r="L4030" s="82">
        <v>0.1699990862497197</v>
      </c>
      <c r="N4030" s="83">
        <f t="shared" si="1"/>
        <v>0.1699990862</v>
      </c>
      <c r="O4030" s="83">
        <f t="shared" si="2"/>
        <v>0.1699990862</v>
      </c>
      <c r="Q4030" s="83">
        <f t="shared" si="3"/>
        <v>0.6614450549</v>
      </c>
      <c r="R4030" s="83">
        <f t="shared" si="4"/>
        <v>0.1699990862</v>
      </c>
      <c r="S4030" s="83" t="b">
        <f t="shared" si="5"/>
        <v>0</v>
      </c>
      <c r="T4030" s="72"/>
      <c r="U4030" s="72"/>
      <c r="V4030" s="72"/>
      <c r="W4030" s="72"/>
      <c r="X4030" s="72"/>
      <c r="Y4030" s="72"/>
      <c r="Z4030" s="72"/>
      <c r="AA4030" s="72"/>
      <c r="AB4030" s="72"/>
      <c r="AC4030" s="72"/>
      <c r="AD4030" s="72"/>
      <c r="AE4030" s="72"/>
      <c r="AF4030" s="72"/>
      <c r="AG4030" s="72"/>
      <c r="AH4030" s="72"/>
      <c r="AI4030" s="72"/>
      <c r="AJ4030" s="72"/>
      <c r="AK4030" s="72"/>
    </row>
    <row r="4031" ht="14.25" customHeight="1">
      <c r="A4031" s="78">
        <v>4028.0</v>
      </c>
      <c r="C4031" s="78" t="str">
        <f>VLOOKUP(G4031,[1]Macrodata_CCF!$A$3:$D$55,4,FALSE)</f>
        <v>#ERROR!</v>
      </c>
      <c r="E4031" s="79" t="str">
        <f>VLOOKUP(G4031,[1]Macrodata_CCF!$A$3:$B$55,2,FALSE)</f>
        <v>#ERROR!</v>
      </c>
      <c r="F4031" s="78">
        <v>0.0</v>
      </c>
      <c r="G4031" s="80">
        <v>2.0</v>
      </c>
      <c r="H4031" s="81">
        <v>0.0</v>
      </c>
      <c r="I4031" s="81">
        <v>540000.0</v>
      </c>
      <c r="J4031" s="81">
        <v>156600.0</v>
      </c>
      <c r="K4031" s="81">
        <v>756000.0</v>
      </c>
      <c r="L4031" s="82">
        <v>0.29</v>
      </c>
      <c r="N4031" s="83">
        <f t="shared" si="1"/>
        <v>0.29</v>
      </c>
      <c r="O4031" s="83">
        <f t="shared" si="2"/>
        <v>0.29</v>
      </c>
      <c r="Q4031" s="83">
        <f t="shared" si="3"/>
        <v>1</v>
      </c>
      <c r="R4031" s="83">
        <f t="shared" si="4"/>
        <v>0.29</v>
      </c>
      <c r="S4031" s="83" t="b">
        <f t="shared" si="5"/>
        <v>0</v>
      </c>
      <c r="T4031" s="72"/>
      <c r="U4031" s="72"/>
      <c r="V4031" s="72"/>
      <c r="W4031" s="72"/>
      <c r="X4031" s="72"/>
      <c r="Y4031" s="72"/>
      <c r="Z4031" s="72"/>
      <c r="AA4031" s="72"/>
      <c r="AB4031" s="72"/>
      <c r="AC4031" s="72"/>
      <c r="AD4031" s="72"/>
      <c r="AE4031" s="72"/>
      <c r="AF4031" s="72"/>
      <c r="AG4031" s="72"/>
      <c r="AH4031" s="72"/>
      <c r="AI4031" s="72"/>
      <c r="AJ4031" s="72"/>
      <c r="AK4031" s="72"/>
    </row>
    <row r="4032" ht="14.25" customHeight="1">
      <c r="A4032" s="78">
        <v>4029.0</v>
      </c>
      <c r="C4032" s="78" t="str">
        <f>VLOOKUP(G4032,[1]Macrodata_CCF!$A$3:$D$55,4,FALSE)</f>
        <v>#ERROR!</v>
      </c>
      <c r="E4032" s="79" t="str">
        <f>VLOOKUP(G4032,[1]Macrodata_CCF!$A$3:$B$55,2,FALSE)</f>
        <v>#ERROR!</v>
      </c>
      <c r="F4032" s="78">
        <v>0.0</v>
      </c>
      <c r="G4032" s="80">
        <v>18.0</v>
      </c>
      <c r="H4032" s="81">
        <v>50780.0</v>
      </c>
      <c r="I4032" s="81">
        <v>170000.0</v>
      </c>
      <c r="J4032" s="81">
        <v>5475.0</v>
      </c>
      <c r="K4032" s="81">
        <v>255000.0</v>
      </c>
      <c r="L4032" s="82">
        <v>-0.3800117429961416</v>
      </c>
      <c r="N4032" s="83">
        <f t="shared" si="1"/>
        <v>-0.380011743</v>
      </c>
      <c r="O4032" s="83">
        <f t="shared" si="2"/>
        <v>0</v>
      </c>
      <c r="Q4032" s="83">
        <f t="shared" si="3"/>
        <v>0.7012941176</v>
      </c>
      <c r="R4032" s="83">
        <f t="shared" si="4"/>
        <v>-0.380011743</v>
      </c>
      <c r="S4032" s="83" t="b">
        <f t="shared" si="5"/>
        <v>0</v>
      </c>
      <c r="T4032" s="72"/>
      <c r="U4032" s="72"/>
      <c r="V4032" s="72"/>
      <c r="W4032" s="72"/>
      <c r="X4032" s="72"/>
      <c r="Y4032" s="72"/>
      <c r="Z4032" s="72"/>
      <c r="AA4032" s="72"/>
      <c r="AB4032" s="72"/>
      <c r="AC4032" s="72"/>
      <c r="AD4032" s="72"/>
      <c r="AE4032" s="72"/>
      <c r="AF4032" s="72"/>
      <c r="AG4032" s="72"/>
      <c r="AH4032" s="72"/>
      <c r="AI4032" s="72"/>
      <c r="AJ4032" s="72"/>
      <c r="AK4032" s="72"/>
    </row>
    <row r="4033" ht="14.25" customHeight="1">
      <c r="A4033" s="78">
        <v>4030.0</v>
      </c>
      <c r="C4033" s="78" t="str">
        <f>VLOOKUP(G4033,[1]Macrodata_CCF!$A$3:$D$55,4,FALSE)</f>
        <v>#ERROR!</v>
      </c>
      <c r="E4033" s="79" t="str">
        <f>VLOOKUP(G4033,[1]Macrodata_CCF!$A$3:$B$55,2,FALSE)</f>
        <v>#ERROR!</v>
      </c>
      <c r="F4033" s="78">
        <v>1.0</v>
      </c>
      <c r="G4033" s="80">
        <v>25.0</v>
      </c>
      <c r="H4033" s="81">
        <v>0.0</v>
      </c>
      <c r="I4033" s="81">
        <v>470000.0</v>
      </c>
      <c r="J4033" s="81">
        <v>479400.0</v>
      </c>
      <c r="K4033" s="81">
        <v>470000.0</v>
      </c>
      <c r="L4033" s="82">
        <v>1.02</v>
      </c>
      <c r="N4033" s="83">
        <f t="shared" si="1"/>
        <v>1.02</v>
      </c>
      <c r="O4033" s="83">
        <f t="shared" si="2"/>
        <v>1</v>
      </c>
      <c r="Q4033" s="83">
        <f t="shared" si="3"/>
        <v>1</v>
      </c>
      <c r="R4033" s="83">
        <f t="shared" si="4"/>
        <v>1.02</v>
      </c>
      <c r="S4033" s="83" t="b">
        <f t="shared" si="5"/>
        <v>0</v>
      </c>
      <c r="T4033" s="72"/>
      <c r="U4033" s="72"/>
      <c r="V4033" s="72"/>
      <c r="W4033" s="72"/>
      <c r="X4033" s="72"/>
      <c r="Y4033" s="72"/>
      <c r="Z4033" s="72"/>
      <c r="AA4033" s="72"/>
      <c r="AB4033" s="72"/>
      <c r="AC4033" s="72"/>
      <c r="AD4033" s="72"/>
      <c r="AE4033" s="72"/>
      <c r="AF4033" s="72"/>
      <c r="AG4033" s="72"/>
      <c r="AH4033" s="72"/>
      <c r="AI4033" s="72"/>
      <c r="AJ4033" s="72"/>
      <c r="AK4033" s="72"/>
    </row>
    <row r="4034" ht="14.25" customHeight="1">
      <c r="A4034" s="78">
        <v>4031.0</v>
      </c>
      <c r="C4034" s="78" t="str">
        <f>VLOOKUP(G4034,[1]Macrodata_CCF!$A$3:$D$55,4,FALSE)</f>
        <v>#ERROR!</v>
      </c>
      <c r="E4034" s="79" t="str">
        <f>VLOOKUP(G4034,[1]Macrodata_CCF!$A$3:$B$55,2,FALSE)</f>
        <v>#ERROR!</v>
      </c>
      <c r="F4034" s="78">
        <v>0.0</v>
      </c>
      <c r="G4034" s="80">
        <v>14.0</v>
      </c>
      <c r="H4034" s="81">
        <v>767840.0</v>
      </c>
      <c r="I4034" s="81">
        <v>810000.0</v>
      </c>
      <c r="J4034" s="81">
        <v>774585.0</v>
      </c>
      <c r="K4034" s="81">
        <v>810000.0</v>
      </c>
      <c r="L4034" s="82">
        <v>0.1599857685009488</v>
      </c>
      <c r="N4034" s="83">
        <f t="shared" si="1"/>
        <v>0.1599857685</v>
      </c>
      <c r="O4034" s="83">
        <f t="shared" si="2"/>
        <v>0.1599857685</v>
      </c>
      <c r="Q4034" s="83">
        <f t="shared" si="3"/>
        <v>0.05204938272</v>
      </c>
      <c r="R4034" s="83">
        <f t="shared" si="4"/>
        <v>0.008327160494</v>
      </c>
      <c r="S4034" s="83" t="b">
        <f t="shared" si="5"/>
        <v>0</v>
      </c>
      <c r="T4034" s="72"/>
      <c r="U4034" s="72"/>
      <c r="V4034" s="72"/>
      <c r="W4034" s="72"/>
      <c r="X4034" s="72"/>
      <c r="Y4034" s="72"/>
      <c r="Z4034" s="72"/>
      <c r="AA4034" s="72"/>
      <c r="AB4034" s="72"/>
      <c r="AC4034" s="72"/>
      <c r="AD4034" s="72"/>
      <c r="AE4034" s="72"/>
      <c r="AF4034" s="72"/>
      <c r="AG4034" s="72"/>
      <c r="AH4034" s="72"/>
      <c r="AI4034" s="72"/>
      <c r="AJ4034" s="72"/>
      <c r="AK4034" s="72"/>
    </row>
    <row r="4035" ht="14.25" customHeight="1">
      <c r="A4035" s="78">
        <v>4032.0</v>
      </c>
      <c r="C4035" s="78" t="str">
        <f>VLOOKUP(G4035,[1]Macrodata_CCF!$A$3:$D$55,4,FALSE)</f>
        <v>#ERROR!</v>
      </c>
      <c r="E4035" s="79" t="str">
        <f>VLOOKUP(G4035,[1]Macrodata_CCF!$A$3:$B$55,2,FALSE)</f>
        <v>#ERROR!</v>
      </c>
      <c r="F4035" s="78">
        <v>0.0</v>
      </c>
      <c r="G4035" s="80">
        <v>41.0</v>
      </c>
      <c r="H4035" s="81">
        <v>318530.0</v>
      </c>
      <c r="I4035" s="81">
        <v>840000.0</v>
      </c>
      <c r="J4035" s="81">
        <v>474970.0</v>
      </c>
      <c r="K4035" s="81">
        <v>840000.0</v>
      </c>
      <c r="L4035" s="82">
        <v>0.2999980823441425</v>
      </c>
      <c r="N4035" s="83">
        <f t="shared" si="1"/>
        <v>0.2999980823</v>
      </c>
      <c r="O4035" s="83">
        <f t="shared" si="2"/>
        <v>0.2999980823</v>
      </c>
      <c r="Q4035" s="83">
        <f t="shared" si="3"/>
        <v>0.620797619</v>
      </c>
      <c r="R4035" s="83">
        <f t="shared" si="4"/>
        <v>0.2999980823</v>
      </c>
      <c r="S4035" s="83" t="b">
        <f t="shared" si="5"/>
        <v>0</v>
      </c>
      <c r="T4035" s="72"/>
      <c r="U4035" s="72"/>
      <c r="V4035" s="72"/>
      <c r="W4035" s="72"/>
      <c r="X4035" s="72"/>
      <c r="Y4035" s="72"/>
      <c r="Z4035" s="72"/>
      <c r="AA4035" s="72"/>
      <c r="AB4035" s="72"/>
      <c r="AC4035" s="72"/>
      <c r="AD4035" s="72"/>
      <c r="AE4035" s="72"/>
      <c r="AF4035" s="72"/>
      <c r="AG4035" s="72"/>
      <c r="AH4035" s="72"/>
      <c r="AI4035" s="72"/>
      <c r="AJ4035" s="72"/>
      <c r="AK4035" s="72"/>
    </row>
    <row r="4036" ht="14.25" customHeight="1">
      <c r="A4036" s="78">
        <v>4033.0</v>
      </c>
      <c r="C4036" s="78" t="str">
        <f>VLOOKUP(G4036,[1]Macrodata_CCF!$A$3:$D$55,4,FALSE)</f>
        <v>#ERROR!</v>
      </c>
      <c r="E4036" s="79" t="str">
        <f>VLOOKUP(G4036,[1]Macrodata_CCF!$A$3:$B$55,2,FALSE)</f>
        <v>#ERROR!</v>
      </c>
      <c r="F4036" s="78">
        <v>0.0</v>
      </c>
      <c r="G4036" s="80">
        <v>1.0</v>
      </c>
      <c r="H4036" s="81">
        <v>327240.0</v>
      </c>
      <c r="I4036" s="81">
        <v>880000.0</v>
      </c>
      <c r="J4036" s="81">
        <v>465430.0</v>
      </c>
      <c r="K4036" s="81">
        <v>880000.0</v>
      </c>
      <c r="L4036" s="82">
        <v>0.25</v>
      </c>
      <c r="N4036" s="83">
        <f t="shared" si="1"/>
        <v>0.25</v>
      </c>
      <c r="O4036" s="83">
        <f t="shared" si="2"/>
        <v>0.25</v>
      </c>
      <c r="Q4036" s="83">
        <f t="shared" si="3"/>
        <v>0.6281363636</v>
      </c>
      <c r="R4036" s="83">
        <f t="shared" si="4"/>
        <v>0.25</v>
      </c>
      <c r="S4036" s="83" t="b">
        <f t="shared" si="5"/>
        <v>0</v>
      </c>
      <c r="T4036" s="72"/>
      <c r="U4036" s="72"/>
      <c r="V4036" s="72"/>
      <c r="W4036" s="72"/>
      <c r="X4036" s="72"/>
      <c r="Y4036" s="72"/>
      <c r="Z4036" s="72"/>
      <c r="AA4036" s="72"/>
      <c r="AB4036" s="72"/>
      <c r="AC4036" s="72"/>
      <c r="AD4036" s="72"/>
      <c r="AE4036" s="72"/>
      <c r="AF4036" s="72"/>
      <c r="AG4036" s="72"/>
      <c r="AH4036" s="72"/>
      <c r="AI4036" s="72"/>
      <c r="AJ4036" s="72"/>
      <c r="AK4036" s="72"/>
    </row>
    <row r="4037" ht="14.25" customHeight="1">
      <c r="A4037" s="78">
        <v>4034.0</v>
      </c>
      <c r="C4037" s="78" t="str">
        <f>VLOOKUP(G4037,[1]Macrodata_CCF!$A$3:$D$55,4,FALSE)</f>
        <v>#ERROR!</v>
      </c>
      <c r="E4037" s="79" t="str">
        <f>VLOOKUP(G4037,[1]Macrodata_CCF!$A$3:$B$55,2,FALSE)</f>
        <v>#ERROR!</v>
      </c>
      <c r="F4037" s="78">
        <v>0.0</v>
      </c>
      <c r="G4037" s="80">
        <v>33.0</v>
      </c>
      <c r="H4037" s="81">
        <v>723825.0</v>
      </c>
      <c r="I4037" s="81">
        <v>930000.0</v>
      </c>
      <c r="J4037" s="81">
        <v>752690.0</v>
      </c>
      <c r="K4037" s="81">
        <v>930000.0</v>
      </c>
      <c r="L4037" s="82">
        <v>0.1400024251242876</v>
      </c>
      <c r="N4037" s="83">
        <f t="shared" si="1"/>
        <v>0.1400024251</v>
      </c>
      <c r="O4037" s="83">
        <f t="shared" si="2"/>
        <v>0.1400024251</v>
      </c>
      <c r="Q4037" s="83">
        <f t="shared" si="3"/>
        <v>0.2216935484</v>
      </c>
      <c r="R4037" s="83">
        <f t="shared" si="4"/>
        <v>0.1400024251</v>
      </c>
      <c r="S4037" s="83" t="b">
        <f t="shared" si="5"/>
        <v>0</v>
      </c>
      <c r="T4037" s="72"/>
      <c r="U4037" s="72"/>
      <c r="V4037" s="72"/>
      <c r="W4037" s="72"/>
      <c r="X4037" s="72"/>
      <c r="Y4037" s="72"/>
      <c r="Z4037" s="72"/>
      <c r="AA4037" s="72"/>
      <c r="AB4037" s="72"/>
      <c r="AC4037" s="72"/>
      <c r="AD4037" s="72"/>
      <c r="AE4037" s="72"/>
      <c r="AF4037" s="72"/>
      <c r="AG4037" s="72"/>
      <c r="AH4037" s="72"/>
      <c r="AI4037" s="72"/>
      <c r="AJ4037" s="72"/>
      <c r="AK4037" s="72"/>
    </row>
    <row r="4038" ht="14.25" customHeight="1">
      <c r="A4038" s="78">
        <v>4035.0</v>
      </c>
      <c r="C4038" s="78" t="str">
        <f>VLOOKUP(G4038,[1]Macrodata_CCF!$A$3:$D$55,4,FALSE)</f>
        <v>#ERROR!</v>
      </c>
      <c r="E4038" s="79" t="str">
        <f>VLOOKUP(G4038,[1]Macrodata_CCF!$A$3:$B$55,2,FALSE)</f>
        <v>#ERROR!</v>
      </c>
      <c r="F4038" s="78">
        <v>0.0</v>
      </c>
      <c r="G4038" s="80">
        <v>37.0</v>
      </c>
      <c r="H4038" s="81">
        <v>194490.0</v>
      </c>
      <c r="I4038" s="81">
        <v>480000.0</v>
      </c>
      <c r="J4038" s="81">
        <v>200200.0</v>
      </c>
      <c r="K4038" s="81">
        <v>480000.0</v>
      </c>
      <c r="L4038" s="82">
        <v>0.01999929949914189</v>
      </c>
      <c r="N4038" s="83">
        <f t="shared" si="1"/>
        <v>0.0199992995</v>
      </c>
      <c r="O4038" s="83">
        <f t="shared" si="2"/>
        <v>0.0199992995</v>
      </c>
      <c r="Q4038" s="83">
        <f t="shared" si="3"/>
        <v>0.5948125</v>
      </c>
      <c r="R4038" s="83">
        <f t="shared" si="4"/>
        <v>0.0199992995</v>
      </c>
      <c r="S4038" s="83" t="b">
        <f t="shared" si="5"/>
        <v>0</v>
      </c>
      <c r="T4038" s="72"/>
      <c r="U4038" s="72"/>
      <c r="V4038" s="72"/>
      <c r="W4038" s="72"/>
      <c r="X4038" s="72"/>
      <c r="Y4038" s="72"/>
      <c r="Z4038" s="72"/>
      <c r="AA4038" s="72"/>
      <c r="AB4038" s="72"/>
      <c r="AC4038" s="72"/>
      <c r="AD4038" s="72"/>
      <c r="AE4038" s="72"/>
      <c r="AF4038" s="72"/>
      <c r="AG4038" s="72"/>
      <c r="AH4038" s="72"/>
      <c r="AI4038" s="72"/>
      <c r="AJ4038" s="72"/>
      <c r="AK4038" s="72"/>
    </row>
    <row r="4039" ht="14.25" customHeight="1">
      <c r="A4039" s="78">
        <v>4036.0</v>
      </c>
      <c r="C4039" s="78" t="str">
        <f>VLOOKUP(G4039,[1]Macrodata_CCF!$A$3:$D$55,4,FALSE)</f>
        <v>#ERROR!</v>
      </c>
      <c r="E4039" s="79" t="str">
        <f>VLOOKUP(G4039,[1]Macrodata_CCF!$A$3:$B$55,2,FALSE)</f>
        <v>#ERROR!</v>
      </c>
      <c r="F4039" s="78">
        <v>0.0</v>
      </c>
      <c r="G4039" s="80">
        <v>27.0</v>
      </c>
      <c r="H4039" s="81">
        <v>755815.0</v>
      </c>
      <c r="I4039" s="81">
        <v>950000.0</v>
      </c>
      <c r="J4039" s="81">
        <v>784945.0</v>
      </c>
      <c r="K4039" s="81">
        <v>950000.0</v>
      </c>
      <c r="L4039" s="82">
        <v>0.1500115868887916</v>
      </c>
      <c r="N4039" s="83">
        <f t="shared" si="1"/>
        <v>0.1500115869</v>
      </c>
      <c r="O4039" s="83">
        <f t="shared" si="2"/>
        <v>0.1500115869</v>
      </c>
      <c r="Q4039" s="83">
        <f t="shared" si="3"/>
        <v>0.2044052632</v>
      </c>
      <c r="R4039" s="83">
        <f t="shared" si="4"/>
        <v>0.1500115869</v>
      </c>
      <c r="S4039" s="83" t="b">
        <f t="shared" si="5"/>
        <v>0</v>
      </c>
      <c r="T4039" s="72"/>
      <c r="U4039" s="72"/>
      <c r="V4039" s="72"/>
      <c r="W4039" s="72"/>
      <c r="X4039" s="72"/>
      <c r="Y4039" s="72"/>
      <c r="Z4039" s="72"/>
      <c r="AA4039" s="72"/>
      <c r="AB4039" s="72"/>
      <c r="AC4039" s="72"/>
      <c r="AD4039" s="72"/>
      <c r="AE4039" s="72"/>
      <c r="AF4039" s="72"/>
      <c r="AG4039" s="72"/>
      <c r="AH4039" s="72"/>
      <c r="AI4039" s="72"/>
      <c r="AJ4039" s="72"/>
      <c r="AK4039" s="72"/>
    </row>
    <row r="4040" ht="14.25" customHeight="1">
      <c r="A4040" s="78">
        <v>4037.0</v>
      </c>
      <c r="C4040" s="78" t="str">
        <f>VLOOKUP(G4040,[1]Macrodata_CCF!$A$3:$D$55,4,FALSE)</f>
        <v>#ERROR!</v>
      </c>
      <c r="E4040" s="79" t="str">
        <f>VLOOKUP(G4040,[1]Macrodata_CCF!$A$3:$B$55,2,FALSE)</f>
        <v>#ERROR!</v>
      </c>
      <c r="F4040" s="78">
        <v>0.0</v>
      </c>
      <c r="G4040" s="80">
        <v>28.0</v>
      </c>
      <c r="H4040" s="81">
        <v>0.0</v>
      </c>
      <c r="I4040" s="81">
        <v>990000.0</v>
      </c>
      <c r="J4040" s="81">
        <v>1009800.0</v>
      </c>
      <c r="K4040" s="81">
        <v>990000.0</v>
      </c>
      <c r="L4040" s="82">
        <v>1.02</v>
      </c>
      <c r="N4040" s="83">
        <f t="shared" si="1"/>
        <v>1.02</v>
      </c>
      <c r="O4040" s="83">
        <f t="shared" si="2"/>
        <v>1</v>
      </c>
      <c r="Q4040" s="83">
        <f t="shared" si="3"/>
        <v>1</v>
      </c>
      <c r="R4040" s="83">
        <f t="shared" si="4"/>
        <v>1.02</v>
      </c>
      <c r="S4040" s="83" t="b">
        <f t="shared" si="5"/>
        <v>0</v>
      </c>
      <c r="T4040" s="72"/>
      <c r="U4040" s="72"/>
      <c r="V4040" s="72"/>
      <c r="W4040" s="72"/>
      <c r="X4040" s="72"/>
      <c r="Y4040" s="72"/>
      <c r="Z4040" s="72"/>
      <c r="AA4040" s="72"/>
      <c r="AB4040" s="72"/>
      <c r="AC4040" s="72"/>
      <c r="AD4040" s="72"/>
      <c r="AE4040" s="72"/>
      <c r="AF4040" s="72"/>
      <c r="AG4040" s="72"/>
      <c r="AH4040" s="72"/>
      <c r="AI4040" s="72"/>
      <c r="AJ4040" s="72"/>
      <c r="AK4040" s="72"/>
    </row>
    <row r="4041" ht="14.25" customHeight="1">
      <c r="A4041" s="78">
        <v>4038.0</v>
      </c>
      <c r="C4041" s="78" t="str">
        <f>VLOOKUP(G4041,[1]Macrodata_CCF!$A$3:$D$55,4,FALSE)</f>
        <v>#ERROR!</v>
      </c>
      <c r="E4041" s="79" t="str">
        <f>VLOOKUP(G4041,[1]Macrodata_CCF!$A$3:$B$55,2,FALSE)</f>
        <v>#ERROR!</v>
      </c>
      <c r="F4041" s="78">
        <v>0.0</v>
      </c>
      <c r="G4041" s="80">
        <v>10.0</v>
      </c>
      <c r="H4041" s="81">
        <v>274135.0</v>
      </c>
      <c r="I4041" s="81">
        <v>280000.0</v>
      </c>
      <c r="J4041" s="81">
        <v>275425.0</v>
      </c>
      <c r="K4041" s="81">
        <v>280000.0</v>
      </c>
      <c r="L4041" s="82">
        <v>0.2199488491048593</v>
      </c>
      <c r="N4041" s="83">
        <f t="shared" si="1"/>
        <v>0.2199488491</v>
      </c>
      <c r="O4041" s="83">
        <f t="shared" si="2"/>
        <v>0.2199488491</v>
      </c>
      <c r="Q4041" s="83">
        <f t="shared" si="3"/>
        <v>0.02094642857</v>
      </c>
      <c r="R4041" s="83">
        <f t="shared" si="4"/>
        <v>0.004607142857</v>
      </c>
      <c r="S4041" s="83" t="b">
        <f t="shared" si="5"/>
        <v>0</v>
      </c>
      <c r="T4041" s="72"/>
      <c r="U4041" s="72"/>
      <c r="V4041" s="72"/>
      <c r="W4041" s="72"/>
      <c r="X4041" s="72"/>
      <c r="Y4041" s="72"/>
      <c r="Z4041" s="72"/>
      <c r="AA4041" s="72"/>
      <c r="AB4041" s="72"/>
      <c r="AC4041" s="72"/>
      <c r="AD4041" s="72"/>
      <c r="AE4041" s="72"/>
      <c r="AF4041" s="72"/>
      <c r="AG4041" s="72"/>
      <c r="AH4041" s="72"/>
      <c r="AI4041" s="72"/>
      <c r="AJ4041" s="72"/>
      <c r="AK4041" s="72"/>
    </row>
    <row r="4042" ht="14.25" customHeight="1">
      <c r="A4042" s="78">
        <v>4039.0</v>
      </c>
      <c r="C4042" s="78" t="str">
        <f>VLOOKUP(G4042,[1]Macrodata_CCF!$A$3:$D$55,4,FALSE)</f>
        <v>#ERROR!</v>
      </c>
      <c r="E4042" s="79" t="str">
        <f>VLOOKUP(G4042,[1]Macrodata_CCF!$A$3:$B$55,2,FALSE)</f>
        <v>#ERROR!</v>
      </c>
      <c r="F4042" s="78">
        <v>0.0</v>
      </c>
      <c r="G4042" s="80">
        <v>48.0</v>
      </c>
      <c r="H4042" s="81">
        <v>378300.0</v>
      </c>
      <c r="I4042" s="81">
        <v>660000.0</v>
      </c>
      <c r="J4042" s="81">
        <v>429005.0</v>
      </c>
      <c r="K4042" s="81">
        <v>660000.0</v>
      </c>
      <c r="L4042" s="82">
        <v>0.1799964501242456</v>
      </c>
      <c r="N4042" s="83">
        <f t="shared" si="1"/>
        <v>0.1799964501</v>
      </c>
      <c r="O4042" s="83">
        <f t="shared" si="2"/>
        <v>0.1799964501</v>
      </c>
      <c r="Q4042" s="83">
        <f t="shared" si="3"/>
        <v>0.4268181818</v>
      </c>
      <c r="R4042" s="83">
        <f t="shared" si="4"/>
        <v>0.1799964501</v>
      </c>
      <c r="S4042" s="83" t="b">
        <f t="shared" si="5"/>
        <v>0</v>
      </c>
      <c r="T4042" s="72"/>
      <c r="U4042" s="72"/>
      <c r="V4042" s="72"/>
      <c r="W4042" s="72"/>
      <c r="X4042" s="72"/>
      <c r="Y4042" s="72"/>
      <c r="Z4042" s="72"/>
      <c r="AA4042" s="72"/>
      <c r="AB4042" s="72"/>
      <c r="AC4042" s="72"/>
      <c r="AD4042" s="72"/>
      <c r="AE4042" s="72"/>
      <c r="AF4042" s="72"/>
      <c r="AG4042" s="72"/>
      <c r="AH4042" s="72"/>
      <c r="AI4042" s="72"/>
      <c r="AJ4042" s="72"/>
      <c r="AK4042" s="72"/>
    </row>
    <row r="4043" ht="14.25" customHeight="1">
      <c r="A4043" s="78">
        <v>4040.0</v>
      </c>
      <c r="C4043" s="78" t="str">
        <f>VLOOKUP(G4043,[1]Macrodata_CCF!$A$3:$D$55,4,FALSE)</f>
        <v>#ERROR!</v>
      </c>
      <c r="E4043" s="79" t="str">
        <f>VLOOKUP(G4043,[1]Macrodata_CCF!$A$3:$B$55,2,FALSE)</f>
        <v>#ERROR!</v>
      </c>
      <c r="F4043" s="78">
        <v>0.0</v>
      </c>
      <c r="G4043" s="80">
        <v>28.0</v>
      </c>
      <c r="H4043" s="81">
        <v>0.0</v>
      </c>
      <c r="I4043" s="81">
        <v>790000.0</v>
      </c>
      <c r="J4043" s="81">
        <v>158000.0</v>
      </c>
      <c r="K4043" s="81">
        <v>790000.0</v>
      </c>
      <c r="L4043" s="82">
        <v>0.2</v>
      </c>
      <c r="N4043" s="83">
        <f t="shared" si="1"/>
        <v>0.2</v>
      </c>
      <c r="O4043" s="83">
        <f t="shared" si="2"/>
        <v>0.2</v>
      </c>
      <c r="Q4043" s="83">
        <f t="shared" si="3"/>
        <v>1</v>
      </c>
      <c r="R4043" s="83">
        <f t="shared" si="4"/>
        <v>0.2</v>
      </c>
      <c r="S4043" s="83" t="b">
        <f t="shared" si="5"/>
        <v>0</v>
      </c>
      <c r="T4043" s="72"/>
      <c r="U4043" s="72"/>
      <c r="V4043" s="72"/>
      <c r="W4043" s="72"/>
      <c r="X4043" s="72"/>
      <c r="Y4043" s="72"/>
      <c r="Z4043" s="72"/>
      <c r="AA4043" s="72"/>
      <c r="AB4043" s="72"/>
      <c r="AC4043" s="72"/>
      <c r="AD4043" s="72"/>
      <c r="AE4043" s="72"/>
      <c r="AF4043" s="72"/>
      <c r="AG4043" s="72"/>
      <c r="AH4043" s="72"/>
      <c r="AI4043" s="72"/>
      <c r="AJ4043" s="72"/>
      <c r="AK4043" s="72"/>
    </row>
    <row r="4044" ht="14.25" customHeight="1">
      <c r="A4044" s="78">
        <v>4041.0</v>
      </c>
      <c r="C4044" s="78" t="str">
        <f>VLOOKUP(G4044,[1]Macrodata_CCF!$A$3:$D$55,4,FALSE)</f>
        <v>#ERROR!</v>
      </c>
      <c r="E4044" s="79" t="str">
        <f>VLOOKUP(G4044,[1]Macrodata_CCF!$A$3:$B$55,2,FALSE)</f>
        <v>#ERROR!</v>
      </c>
      <c r="F4044" s="78">
        <v>0.0</v>
      </c>
      <c r="G4044" s="80">
        <v>53.0</v>
      </c>
      <c r="H4044" s="81">
        <v>112130.0</v>
      </c>
      <c r="I4044" s="81">
        <v>380000.0</v>
      </c>
      <c r="J4044" s="81">
        <v>125525.0</v>
      </c>
      <c r="K4044" s="81">
        <v>684000.0</v>
      </c>
      <c r="L4044" s="82">
        <v>0.0500055997312129</v>
      </c>
      <c r="N4044" s="83">
        <f t="shared" si="1"/>
        <v>0.05000559973</v>
      </c>
      <c r="O4044" s="83">
        <f t="shared" si="2"/>
        <v>0.05000559973</v>
      </c>
      <c r="Q4044" s="83">
        <f t="shared" si="3"/>
        <v>0.7049210526</v>
      </c>
      <c r="R4044" s="83">
        <f t="shared" si="4"/>
        <v>0.05000559973</v>
      </c>
      <c r="S4044" s="83" t="b">
        <f t="shared" si="5"/>
        <v>0</v>
      </c>
      <c r="T4044" s="72"/>
      <c r="U4044" s="72"/>
      <c r="V4044" s="72"/>
      <c r="W4044" s="72"/>
      <c r="X4044" s="72"/>
      <c r="Y4044" s="72"/>
      <c r="Z4044" s="72"/>
      <c r="AA4044" s="72"/>
      <c r="AB4044" s="72"/>
      <c r="AC4044" s="72"/>
      <c r="AD4044" s="72"/>
      <c r="AE4044" s="72"/>
      <c r="AF4044" s="72"/>
      <c r="AG4044" s="72"/>
      <c r="AH4044" s="72"/>
      <c r="AI4044" s="72"/>
      <c r="AJ4044" s="72"/>
      <c r="AK4044" s="72"/>
    </row>
    <row r="4045" ht="14.25" customHeight="1">
      <c r="A4045" s="78">
        <v>4042.0</v>
      </c>
      <c r="C4045" s="78" t="str">
        <f>VLOOKUP(G4045,[1]Macrodata_CCF!$A$3:$D$55,4,FALSE)</f>
        <v>#ERROR!</v>
      </c>
      <c r="E4045" s="79" t="str">
        <f>VLOOKUP(G4045,[1]Macrodata_CCF!$A$3:$B$55,2,FALSE)</f>
        <v>#ERROR!</v>
      </c>
      <c r="F4045" s="78">
        <v>1.0</v>
      </c>
      <c r="G4045" s="80">
        <v>42.0</v>
      </c>
      <c r="H4045" s="81">
        <v>0.0</v>
      </c>
      <c r="I4045" s="81">
        <v>110000.0</v>
      </c>
      <c r="J4045" s="81">
        <v>58300.0</v>
      </c>
      <c r="K4045" s="81">
        <v>110000.0</v>
      </c>
      <c r="L4045" s="82">
        <v>0.53</v>
      </c>
      <c r="N4045" s="83">
        <f t="shared" si="1"/>
        <v>0.53</v>
      </c>
      <c r="O4045" s="83">
        <f t="shared" si="2"/>
        <v>0.53</v>
      </c>
      <c r="Q4045" s="83">
        <f t="shared" si="3"/>
        <v>1</v>
      </c>
      <c r="R4045" s="83">
        <f t="shared" si="4"/>
        <v>0.53</v>
      </c>
      <c r="S4045" s="83" t="b">
        <f t="shared" si="5"/>
        <v>0</v>
      </c>
      <c r="T4045" s="72"/>
      <c r="U4045" s="72"/>
      <c r="V4045" s="72"/>
      <c r="W4045" s="72"/>
      <c r="X4045" s="72"/>
      <c r="Y4045" s="72"/>
      <c r="Z4045" s="72"/>
      <c r="AA4045" s="72"/>
      <c r="AB4045" s="72"/>
      <c r="AC4045" s="72"/>
      <c r="AD4045" s="72"/>
      <c r="AE4045" s="72"/>
      <c r="AF4045" s="72"/>
      <c r="AG4045" s="72"/>
      <c r="AH4045" s="72"/>
      <c r="AI4045" s="72"/>
      <c r="AJ4045" s="72"/>
      <c r="AK4045" s="72"/>
    </row>
    <row r="4046" ht="14.25" customHeight="1">
      <c r="A4046" s="78">
        <v>4043.0</v>
      </c>
      <c r="C4046" s="78" t="str">
        <f>VLOOKUP(G4046,[1]Macrodata_CCF!$A$3:$D$55,4,FALSE)</f>
        <v>#ERROR!</v>
      </c>
      <c r="E4046" s="79" t="str">
        <f>VLOOKUP(G4046,[1]Macrodata_CCF!$A$3:$B$55,2,FALSE)</f>
        <v>#ERROR!</v>
      </c>
      <c r="F4046" s="78">
        <v>0.0</v>
      </c>
      <c r="G4046" s="80">
        <v>48.0</v>
      </c>
      <c r="H4046" s="81">
        <v>344125.0</v>
      </c>
      <c r="I4046" s="81">
        <v>620000.0</v>
      </c>
      <c r="J4046" s="81">
        <v>632400.0</v>
      </c>
      <c r="K4046" s="81">
        <v>620000.0</v>
      </c>
      <c r="L4046" s="82">
        <v>1.044947893067512</v>
      </c>
      <c r="N4046" s="83">
        <f t="shared" si="1"/>
        <v>1.044947893</v>
      </c>
      <c r="O4046" s="83">
        <f t="shared" si="2"/>
        <v>1</v>
      </c>
      <c r="Q4046" s="83">
        <f t="shared" si="3"/>
        <v>0.4449596774</v>
      </c>
      <c r="R4046" s="83">
        <f t="shared" si="4"/>
        <v>1.044947893</v>
      </c>
      <c r="S4046" s="83" t="b">
        <f t="shared" si="5"/>
        <v>0</v>
      </c>
      <c r="T4046" s="72"/>
      <c r="U4046" s="72"/>
      <c r="V4046" s="72"/>
      <c r="W4046" s="72"/>
      <c r="X4046" s="72"/>
      <c r="Y4046" s="72"/>
      <c r="Z4046" s="72"/>
      <c r="AA4046" s="72"/>
      <c r="AB4046" s="72"/>
      <c r="AC4046" s="72"/>
      <c r="AD4046" s="72"/>
      <c r="AE4046" s="72"/>
      <c r="AF4046" s="72"/>
      <c r="AG4046" s="72"/>
      <c r="AH4046" s="72"/>
      <c r="AI4046" s="72"/>
      <c r="AJ4046" s="72"/>
      <c r="AK4046" s="72"/>
    </row>
    <row r="4047" ht="14.25" customHeight="1">
      <c r="A4047" s="78">
        <v>4044.0</v>
      </c>
      <c r="C4047" s="78" t="str">
        <f>VLOOKUP(G4047,[1]Macrodata_CCF!$A$3:$D$55,4,FALSE)</f>
        <v>#ERROR!</v>
      </c>
      <c r="E4047" s="79" t="str">
        <f>VLOOKUP(G4047,[1]Macrodata_CCF!$A$3:$B$55,2,FALSE)</f>
        <v>#ERROR!</v>
      </c>
      <c r="F4047" s="78">
        <v>0.0</v>
      </c>
      <c r="G4047" s="80">
        <v>40.0</v>
      </c>
      <c r="H4047" s="81">
        <v>0.0</v>
      </c>
      <c r="I4047" s="81">
        <v>750000.0</v>
      </c>
      <c r="J4047" s="81">
        <v>0.0</v>
      </c>
      <c r="K4047" s="81">
        <v>750000.0</v>
      </c>
      <c r="L4047" s="82">
        <v>0.0</v>
      </c>
      <c r="N4047" s="83">
        <f t="shared" si="1"/>
        <v>0</v>
      </c>
      <c r="O4047" s="83">
        <f t="shared" si="2"/>
        <v>0</v>
      </c>
      <c r="Q4047" s="83">
        <f t="shared" si="3"/>
        <v>1</v>
      </c>
      <c r="R4047" s="83">
        <f t="shared" si="4"/>
        <v>0</v>
      </c>
      <c r="S4047" s="83" t="b">
        <f t="shared" si="5"/>
        <v>0</v>
      </c>
      <c r="T4047" s="72"/>
      <c r="U4047" s="72"/>
      <c r="V4047" s="72"/>
      <c r="W4047" s="72"/>
      <c r="X4047" s="72"/>
      <c r="Y4047" s="72"/>
      <c r="Z4047" s="72"/>
      <c r="AA4047" s="72"/>
      <c r="AB4047" s="72"/>
      <c r="AC4047" s="72"/>
      <c r="AD4047" s="72"/>
      <c r="AE4047" s="72"/>
      <c r="AF4047" s="72"/>
      <c r="AG4047" s="72"/>
      <c r="AH4047" s="72"/>
      <c r="AI4047" s="72"/>
      <c r="AJ4047" s="72"/>
      <c r="AK4047" s="72"/>
    </row>
    <row r="4048" ht="14.25" customHeight="1">
      <c r="A4048" s="78">
        <v>4045.0</v>
      </c>
      <c r="C4048" s="78" t="str">
        <f>VLOOKUP(G4048,[1]Macrodata_CCF!$A$3:$D$55,4,FALSE)</f>
        <v>#ERROR!</v>
      </c>
      <c r="E4048" s="79" t="str">
        <f>VLOOKUP(G4048,[1]Macrodata_CCF!$A$3:$B$55,2,FALSE)</f>
        <v>#ERROR!</v>
      </c>
      <c r="F4048" s="78">
        <v>0.0</v>
      </c>
      <c r="G4048" s="80">
        <v>43.0</v>
      </c>
      <c r="H4048" s="81">
        <v>192290.0</v>
      </c>
      <c r="I4048" s="81">
        <v>800000.0</v>
      </c>
      <c r="J4048" s="81">
        <v>307755.0</v>
      </c>
      <c r="K4048" s="81">
        <v>800000.0</v>
      </c>
      <c r="L4048" s="82">
        <v>0.1900001645521713</v>
      </c>
      <c r="N4048" s="83">
        <f t="shared" si="1"/>
        <v>0.1900001646</v>
      </c>
      <c r="O4048" s="83">
        <f t="shared" si="2"/>
        <v>0.1900001646</v>
      </c>
      <c r="Q4048" s="83">
        <f t="shared" si="3"/>
        <v>0.7596375</v>
      </c>
      <c r="R4048" s="83">
        <f t="shared" si="4"/>
        <v>0.1900001646</v>
      </c>
      <c r="S4048" s="83" t="b">
        <f t="shared" si="5"/>
        <v>0</v>
      </c>
      <c r="T4048" s="72"/>
      <c r="U4048" s="72"/>
      <c r="V4048" s="72"/>
      <c r="W4048" s="72"/>
      <c r="X4048" s="72"/>
      <c r="Y4048" s="72"/>
      <c r="Z4048" s="72"/>
      <c r="AA4048" s="72"/>
      <c r="AB4048" s="72"/>
      <c r="AC4048" s="72"/>
      <c r="AD4048" s="72"/>
      <c r="AE4048" s="72"/>
      <c r="AF4048" s="72"/>
      <c r="AG4048" s="72"/>
      <c r="AH4048" s="72"/>
      <c r="AI4048" s="72"/>
      <c r="AJ4048" s="72"/>
      <c r="AK4048" s="72"/>
    </row>
    <row r="4049" ht="14.25" customHeight="1">
      <c r="A4049" s="78">
        <v>4046.0</v>
      </c>
      <c r="C4049" s="78" t="str">
        <f>VLOOKUP(G4049,[1]Macrodata_CCF!$A$3:$D$55,4,FALSE)</f>
        <v>#ERROR!</v>
      </c>
      <c r="E4049" s="79" t="str">
        <f>VLOOKUP(G4049,[1]Macrodata_CCF!$A$3:$B$55,2,FALSE)</f>
        <v>#ERROR!</v>
      </c>
      <c r="F4049" s="78">
        <v>1.0</v>
      </c>
      <c r="G4049" s="80">
        <v>5.0</v>
      </c>
      <c r="H4049" s="81">
        <v>63295.0</v>
      </c>
      <c r="I4049" s="81">
        <v>90000.0</v>
      </c>
      <c r="J4049" s="81">
        <v>74780.0</v>
      </c>
      <c r="K4049" s="81">
        <v>90000.0</v>
      </c>
      <c r="L4049" s="82">
        <v>0.4300692754165887</v>
      </c>
      <c r="N4049" s="83">
        <f t="shared" si="1"/>
        <v>0.4300692754</v>
      </c>
      <c r="O4049" s="83">
        <f t="shared" si="2"/>
        <v>0.4300692754</v>
      </c>
      <c r="Q4049" s="83">
        <f t="shared" si="3"/>
        <v>0.2967222222</v>
      </c>
      <c r="R4049" s="83">
        <f t="shared" si="4"/>
        <v>0.4300692754</v>
      </c>
      <c r="S4049" s="83" t="b">
        <f t="shared" si="5"/>
        <v>0</v>
      </c>
      <c r="T4049" s="72"/>
      <c r="U4049" s="72"/>
      <c r="V4049" s="72"/>
      <c r="W4049" s="72"/>
      <c r="X4049" s="72"/>
      <c r="Y4049" s="72"/>
      <c r="Z4049" s="72"/>
      <c r="AA4049" s="72"/>
      <c r="AB4049" s="72"/>
      <c r="AC4049" s="72"/>
      <c r="AD4049" s="72"/>
      <c r="AE4049" s="72"/>
      <c r="AF4049" s="72"/>
      <c r="AG4049" s="72"/>
      <c r="AH4049" s="72"/>
      <c r="AI4049" s="72"/>
      <c r="AJ4049" s="72"/>
      <c r="AK4049" s="72"/>
    </row>
    <row r="4050" ht="14.25" customHeight="1">
      <c r="A4050" s="78">
        <v>4047.0</v>
      </c>
      <c r="C4050" s="78" t="str">
        <f>VLOOKUP(G4050,[1]Macrodata_CCF!$A$3:$D$55,4,FALSE)</f>
        <v>#ERROR!</v>
      </c>
      <c r="E4050" s="79" t="str">
        <f>VLOOKUP(G4050,[1]Macrodata_CCF!$A$3:$B$55,2,FALSE)</f>
        <v>#ERROR!</v>
      </c>
      <c r="F4050" s="78">
        <v>0.0</v>
      </c>
      <c r="G4050" s="80">
        <v>1.0</v>
      </c>
      <c r="H4050" s="81">
        <v>0.0</v>
      </c>
      <c r="I4050" s="81">
        <v>40000.0</v>
      </c>
      <c r="J4050" s="81">
        <v>12000.0</v>
      </c>
      <c r="K4050" s="81">
        <v>40000.0</v>
      </c>
      <c r="L4050" s="82">
        <v>0.3</v>
      </c>
      <c r="N4050" s="83">
        <f t="shared" si="1"/>
        <v>0.3</v>
      </c>
      <c r="O4050" s="83">
        <f t="shared" si="2"/>
        <v>0.3</v>
      </c>
      <c r="Q4050" s="83">
        <f t="shared" si="3"/>
        <v>1</v>
      </c>
      <c r="R4050" s="83">
        <f t="shared" si="4"/>
        <v>0.3</v>
      </c>
      <c r="S4050" s="83" t="b">
        <f t="shared" si="5"/>
        <v>0</v>
      </c>
      <c r="T4050" s="72"/>
      <c r="U4050" s="72"/>
      <c r="V4050" s="72"/>
      <c r="W4050" s="72"/>
      <c r="X4050" s="72"/>
      <c r="Y4050" s="72"/>
      <c r="Z4050" s="72"/>
      <c r="AA4050" s="72"/>
      <c r="AB4050" s="72"/>
      <c r="AC4050" s="72"/>
      <c r="AD4050" s="72"/>
      <c r="AE4050" s="72"/>
      <c r="AF4050" s="72"/>
      <c r="AG4050" s="72"/>
      <c r="AH4050" s="72"/>
      <c r="AI4050" s="72"/>
      <c r="AJ4050" s="72"/>
      <c r="AK4050" s="72"/>
    </row>
    <row r="4051" ht="14.25" customHeight="1">
      <c r="A4051" s="78">
        <v>4048.0</v>
      </c>
      <c r="C4051" s="78" t="str">
        <f>VLOOKUP(G4051,[1]Macrodata_CCF!$A$3:$D$55,4,FALSE)</f>
        <v>#ERROR!</v>
      </c>
      <c r="E4051" s="79" t="str">
        <f>VLOOKUP(G4051,[1]Macrodata_CCF!$A$3:$B$55,2,FALSE)</f>
        <v>#ERROR!</v>
      </c>
      <c r="F4051" s="78">
        <v>0.0</v>
      </c>
      <c r="G4051" s="80">
        <v>44.0</v>
      </c>
      <c r="H4051" s="81">
        <v>350250.0</v>
      </c>
      <c r="I4051" s="81">
        <v>550000.0</v>
      </c>
      <c r="J4051" s="81">
        <v>384210.0</v>
      </c>
      <c r="K4051" s="81">
        <v>935000.0</v>
      </c>
      <c r="L4051" s="82">
        <v>0.1700125156445557</v>
      </c>
      <c r="N4051" s="83">
        <f t="shared" si="1"/>
        <v>0.1700125156</v>
      </c>
      <c r="O4051" s="83">
        <f t="shared" si="2"/>
        <v>0.1700125156</v>
      </c>
      <c r="Q4051" s="83">
        <f t="shared" si="3"/>
        <v>0.3631818182</v>
      </c>
      <c r="R4051" s="83">
        <f t="shared" si="4"/>
        <v>0.1700125156</v>
      </c>
      <c r="S4051" s="83" t="b">
        <f t="shared" si="5"/>
        <v>0</v>
      </c>
      <c r="T4051" s="72"/>
      <c r="U4051" s="72"/>
      <c r="V4051" s="72"/>
      <c r="W4051" s="72"/>
      <c r="X4051" s="72"/>
      <c r="Y4051" s="72"/>
      <c r="Z4051" s="72"/>
      <c r="AA4051" s="72"/>
      <c r="AB4051" s="72"/>
      <c r="AC4051" s="72"/>
      <c r="AD4051" s="72"/>
      <c r="AE4051" s="72"/>
      <c r="AF4051" s="72"/>
      <c r="AG4051" s="72"/>
      <c r="AH4051" s="72"/>
      <c r="AI4051" s="72"/>
      <c r="AJ4051" s="72"/>
      <c r="AK4051" s="72"/>
    </row>
    <row r="4052" ht="14.25" customHeight="1">
      <c r="A4052" s="78">
        <v>4049.0</v>
      </c>
      <c r="C4052" s="78" t="str">
        <f>VLOOKUP(G4052,[1]Macrodata_CCF!$A$3:$D$55,4,FALSE)</f>
        <v>#ERROR!</v>
      </c>
      <c r="E4052" s="79" t="str">
        <f>VLOOKUP(G4052,[1]Macrodata_CCF!$A$3:$B$55,2,FALSE)</f>
        <v>#ERROR!</v>
      </c>
      <c r="F4052" s="78">
        <v>0.0</v>
      </c>
      <c r="G4052" s="80">
        <v>51.0</v>
      </c>
      <c r="H4052" s="81">
        <v>83725.0</v>
      </c>
      <c r="I4052" s="81">
        <v>640000.0</v>
      </c>
      <c r="J4052" s="81">
        <v>0.0</v>
      </c>
      <c r="K4052" s="81">
        <v>640000.0</v>
      </c>
      <c r="L4052" s="82">
        <v>-0.1505100894341827</v>
      </c>
      <c r="N4052" s="83">
        <f t="shared" si="1"/>
        <v>-0.1505100894</v>
      </c>
      <c r="O4052" s="83">
        <f t="shared" si="2"/>
        <v>0</v>
      </c>
      <c r="Q4052" s="83">
        <f t="shared" si="3"/>
        <v>0.8691796875</v>
      </c>
      <c r="R4052" s="83">
        <f t="shared" si="4"/>
        <v>-0.1505100894</v>
      </c>
      <c r="S4052" s="83" t="b">
        <f t="shared" si="5"/>
        <v>0</v>
      </c>
      <c r="T4052" s="72"/>
      <c r="U4052" s="72"/>
      <c r="V4052" s="72"/>
      <c r="W4052" s="72"/>
      <c r="X4052" s="72"/>
      <c r="Y4052" s="72"/>
      <c r="Z4052" s="72"/>
      <c r="AA4052" s="72"/>
      <c r="AB4052" s="72"/>
      <c r="AC4052" s="72"/>
      <c r="AD4052" s="72"/>
      <c r="AE4052" s="72"/>
      <c r="AF4052" s="72"/>
      <c r="AG4052" s="72"/>
      <c r="AH4052" s="72"/>
      <c r="AI4052" s="72"/>
      <c r="AJ4052" s="72"/>
      <c r="AK4052" s="72"/>
    </row>
    <row r="4053" ht="14.25" customHeight="1">
      <c r="A4053" s="78">
        <v>4050.0</v>
      </c>
      <c r="C4053" s="78" t="str">
        <f>VLOOKUP(G4053,[1]Macrodata_CCF!$A$3:$D$55,4,FALSE)</f>
        <v>#ERROR!</v>
      </c>
      <c r="E4053" s="79" t="str">
        <f>VLOOKUP(G4053,[1]Macrodata_CCF!$A$3:$B$55,2,FALSE)</f>
        <v>#ERROR!</v>
      </c>
      <c r="F4053" s="78">
        <v>0.0</v>
      </c>
      <c r="G4053" s="80">
        <v>6.0</v>
      </c>
      <c r="H4053" s="81">
        <v>20745.0</v>
      </c>
      <c r="I4053" s="81">
        <v>170000.0</v>
      </c>
      <c r="J4053" s="81">
        <v>72985.0</v>
      </c>
      <c r="K4053" s="81">
        <v>170000.0</v>
      </c>
      <c r="L4053" s="82">
        <v>0.3500050249572879</v>
      </c>
      <c r="N4053" s="83">
        <f t="shared" si="1"/>
        <v>0.350005025</v>
      </c>
      <c r="O4053" s="83">
        <f t="shared" si="2"/>
        <v>0.350005025</v>
      </c>
      <c r="Q4053" s="83">
        <f t="shared" si="3"/>
        <v>0.8779705882</v>
      </c>
      <c r="R4053" s="83">
        <f t="shared" si="4"/>
        <v>0.350005025</v>
      </c>
      <c r="S4053" s="83" t="b">
        <f t="shared" si="5"/>
        <v>0</v>
      </c>
      <c r="T4053" s="72"/>
      <c r="U4053" s="72"/>
      <c r="V4053" s="72"/>
      <c r="W4053" s="72"/>
      <c r="X4053" s="72"/>
      <c r="Y4053" s="72"/>
      <c r="Z4053" s="72"/>
      <c r="AA4053" s="72"/>
      <c r="AB4053" s="72"/>
      <c r="AC4053" s="72"/>
      <c r="AD4053" s="72"/>
      <c r="AE4053" s="72"/>
      <c r="AF4053" s="72"/>
      <c r="AG4053" s="72"/>
      <c r="AH4053" s="72"/>
      <c r="AI4053" s="72"/>
      <c r="AJ4053" s="72"/>
      <c r="AK4053" s="72"/>
    </row>
    <row r="4054" ht="14.25" customHeight="1">
      <c r="A4054" s="78">
        <v>4051.0</v>
      </c>
      <c r="C4054" s="78" t="str">
        <f>VLOOKUP(G4054,[1]Macrodata_CCF!$A$3:$D$55,4,FALSE)</f>
        <v>#ERROR!</v>
      </c>
      <c r="E4054" s="79" t="str">
        <f>VLOOKUP(G4054,[1]Macrodata_CCF!$A$3:$B$55,2,FALSE)</f>
        <v>#ERROR!</v>
      </c>
      <c r="F4054" s="78">
        <v>0.0</v>
      </c>
      <c r="G4054" s="80">
        <v>9.0</v>
      </c>
      <c r="H4054" s="81">
        <v>71945.0</v>
      </c>
      <c r="I4054" s="81">
        <v>410000.0</v>
      </c>
      <c r="J4054" s="81">
        <v>193645.0</v>
      </c>
      <c r="K4054" s="81">
        <v>410000.0</v>
      </c>
      <c r="L4054" s="82">
        <v>0.3600005916197069</v>
      </c>
      <c r="N4054" s="83">
        <f t="shared" si="1"/>
        <v>0.3600005916</v>
      </c>
      <c r="O4054" s="83">
        <f t="shared" si="2"/>
        <v>0.3600005916</v>
      </c>
      <c r="Q4054" s="83">
        <f t="shared" si="3"/>
        <v>0.8245243902</v>
      </c>
      <c r="R4054" s="83">
        <f t="shared" si="4"/>
        <v>0.3600005916</v>
      </c>
      <c r="S4054" s="83" t="b">
        <f t="shared" si="5"/>
        <v>0</v>
      </c>
      <c r="T4054" s="72"/>
      <c r="U4054" s="72"/>
      <c r="V4054" s="72"/>
      <c r="W4054" s="72"/>
      <c r="X4054" s="72"/>
      <c r="Y4054" s="72"/>
      <c r="Z4054" s="72"/>
      <c r="AA4054" s="72"/>
      <c r="AB4054" s="72"/>
      <c r="AC4054" s="72"/>
      <c r="AD4054" s="72"/>
      <c r="AE4054" s="72"/>
      <c r="AF4054" s="72"/>
      <c r="AG4054" s="72"/>
      <c r="AH4054" s="72"/>
      <c r="AI4054" s="72"/>
      <c r="AJ4054" s="72"/>
      <c r="AK4054" s="72"/>
    </row>
    <row r="4055" ht="14.25" customHeight="1">
      <c r="A4055" s="78">
        <v>4052.0</v>
      </c>
      <c r="C4055" s="78" t="str">
        <f>VLOOKUP(G4055,[1]Macrodata_CCF!$A$3:$D$55,4,FALSE)</f>
        <v>#ERROR!</v>
      </c>
      <c r="E4055" s="79" t="str">
        <f>VLOOKUP(G4055,[1]Macrodata_CCF!$A$3:$B$55,2,FALSE)</f>
        <v>#ERROR!</v>
      </c>
      <c r="F4055" s="78">
        <v>0.0</v>
      </c>
      <c r="G4055" s="80">
        <v>44.0</v>
      </c>
      <c r="H4055" s="81">
        <v>563710.0</v>
      </c>
      <c r="I4055" s="81">
        <v>830000.0</v>
      </c>
      <c r="J4055" s="81">
        <v>614305.0</v>
      </c>
      <c r="K4055" s="81">
        <v>830000.0</v>
      </c>
      <c r="L4055" s="82">
        <v>0.1899996244695633</v>
      </c>
      <c r="N4055" s="83">
        <f t="shared" si="1"/>
        <v>0.1899996245</v>
      </c>
      <c r="O4055" s="83">
        <f t="shared" si="2"/>
        <v>0.1899996245</v>
      </c>
      <c r="Q4055" s="83">
        <f t="shared" si="3"/>
        <v>0.3208313253</v>
      </c>
      <c r="R4055" s="83">
        <f t="shared" si="4"/>
        <v>0.1899996245</v>
      </c>
      <c r="S4055" s="83" t="b">
        <f t="shared" si="5"/>
        <v>0</v>
      </c>
      <c r="T4055" s="72"/>
      <c r="U4055" s="72"/>
      <c r="V4055" s="72"/>
      <c r="W4055" s="72"/>
      <c r="X4055" s="72"/>
      <c r="Y4055" s="72"/>
      <c r="Z4055" s="72"/>
      <c r="AA4055" s="72"/>
      <c r="AB4055" s="72"/>
      <c r="AC4055" s="72"/>
      <c r="AD4055" s="72"/>
      <c r="AE4055" s="72"/>
      <c r="AF4055" s="72"/>
      <c r="AG4055" s="72"/>
      <c r="AH4055" s="72"/>
      <c r="AI4055" s="72"/>
      <c r="AJ4055" s="72"/>
      <c r="AK4055" s="72"/>
    </row>
    <row r="4056" ht="14.25" customHeight="1">
      <c r="A4056" s="78">
        <v>4053.0</v>
      </c>
      <c r="C4056" s="78" t="str">
        <f>VLOOKUP(G4056,[1]Macrodata_CCF!$A$3:$D$55,4,FALSE)</f>
        <v>#ERROR!</v>
      </c>
      <c r="E4056" s="79" t="str">
        <f>VLOOKUP(G4056,[1]Macrodata_CCF!$A$3:$B$55,2,FALSE)</f>
        <v>#ERROR!</v>
      </c>
      <c r="F4056" s="78">
        <v>0.0</v>
      </c>
      <c r="G4056" s="80">
        <v>53.0</v>
      </c>
      <c r="H4056" s="81">
        <v>62545.0</v>
      </c>
      <c r="I4056" s="81">
        <v>460000.0</v>
      </c>
      <c r="J4056" s="81">
        <v>90365.0</v>
      </c>
      <c r="K4056" s="81">
        <v>460000.0</v>
      </c>
      <c r="L4056" s="82">
        <v>0.06999534538501213</v>
      </c>
      <c r="N4056" s="83">
        <f t="shared" si="1"/>
        <v>0.06999534539</v>
      </c>
      <c r="O4056" s="83">
        <f t="shared" si="2"/>
        <v>0.06999534539</v>
      </c>
      <c r="Q4056" s="83">
        <f t="shared" si="3"/>
        <v>0.8640326087</v>
      </c>
      <c r="R4056" s="83">
        <f t="shared" si="4"/>
        <v>0.06999534539</v>
      </c>
      <c r="S4056" s="83" t="b">
        <f t="shared" si="5"/>
        <v>0</v>
      </c>
      <c r="T4056" s="72"/>
      <c r="U4056" s="72"/>
      <c r="V4056" s="72"/>
      <c r="W4056" s="72"/>
      <c r="X4056" s="72"/>
      <c r="Y4056" s="72"/>
      <c r="Z4056" s="72"/>
      <c r="AA4056" s="72"/>
      <c r="AB4056" s="72"/>
      <c r="AC4056" s="72"/>
      <c r="AD4056" s="72"/>
      <c r="AE4056" s="72"/>
      <c r="AF4056" s="72"/>
      <c r="AG4056" s="72"/>
      <c r="AH4056" s="72"/>
      <c r="AI4056" s="72"/>
      <c r="AJ4056" s="72"/>
      <c r="AK4056" s="72"/>
    </row>
    <row r="4057" ht="14.25" customHeight="1">
      <c r="A4057" s="78">
        <v>4054.0</v>
      </c>
      <c r="C4057" s="78" t="str">
        <f>VLOOKUP(G4057,[1]Macrodata_CCF!$A$3:$D$55,4,FALSE)</f>
        <v>#ERROR!</v>
      </c>
      <c r="E4057" s="79" t="str">
        <f>VLOOKUP(G4057,[1]Macrodata_CCF!$A$3:$B$55,2,FALSE)</f>
        <v>#ERROR!</v>
      </c>
      <c r="F4057" s="78">
        <v>0.0</v>
      </c>
      <c r="G4057" s="80">
        <v>48.0</v>
      </c>
      <c r="H4057" s="81">
        <v>0.0</v>
      </c>
      <c r="I4057" s="81">
        <v>380000.0</v>
      </c>
      <c r="J4057" s="81">
        <v>76000.0</v>
      </c>
      <c r="K4057" s="81">
        <v>380000.0</v>
      </c>
      <c r="L4057" s="82">
        <v>0.2</v>
      </c>
      <c r="N4057" s="83">
        <f t="shared" si="1"/>
        <v>0.2</v>
      </c>
      <c r="O4057" s="83">
        <f t="shared" si="2"/>
        <v>0.2</v>
      </c>
      <c r="Q4057" s="83">
        <f t="shared" si="3"/>
        <v>1</v>
      </c>
      <c r="R4057" s="83">
        <f t="shared" si="4"/>
        <v>0.2</v>
      </c>
      <c r="S4057" s="83" t="b">
        <f t="shared" si="5"/>
        <v>0</v>
      </c>
      <c r="T4057" s="72"/>
      <c r="U4057" s="72"/>
      <c r="V4057" s="72"/>
      <c r="W4057" s="72"/>
      <c r="X4057" s="72"/>
      <c r="Y4057" s="72"/>
      <c r="Z4057" s="72"/>
      <c r="AA4057" s="72"/>
      <c r="AB4057" s="72"/>
      <c r="AC4057" s="72"/>
      <c r="AD4057" s="72"/>
      <c r="AE4057" s="72"/>
      <c r="AF4057" s="72"/>
      <c r="AG4057" s="72"/>
      <c r="AH4057" s="72"/>
      <c r="AI4057" s="72"/>
      <c r="AJ4057" s="72"/>
      <c r="AK4057" s="72"/>
    </row>
    <row r="4058" ht="14.25" customHeight="1">
      <c r="A4058" s="78">
        <v>4055.0</v>
      </c>
      <c r="C4058" s="78" t="str">
        <f>VLOOKUP(G4058,[1]Macrodata_CCF!$A$3:$D$55,4,FALSE)</f>
        <v>#ERROR!</v>
      </c>
      <c r="E4058" s="79" t="str">
        <f>VLOOKUP(G4058,[1]Macrodata_CCF!$A$3:$B$55,2,FALSE)</f>
        <v>#ERROR!</v>
      </c>
      <c r="F4058" s="78">
        <v>0.0</v>
      </c>
      <c r="G4058" s="80">
        <v>15.0</v>
      </c>
      <c r="H4058" s="81">
        <v>81605.0</v>
      </c>
      <c r="I4058" s="81">
        <v>790000.0</v>
      </c>
      <c r="J4058" s="81">
        <v>223285.0</v>
      </c>
      <c r="K4058" s="81">
        <v>790000.0</v>
      </c>
      <c r="L4058" s="82">
        <v>0.20000141164181</v>
      </c>
      <c r="N4058" s="83">
        <f t="shared" si="1"/>
        <v>0.2000014116</v>
      </c>
      <c r="O4058" s="83">
        <f t="shared" si="2"/>
        <v>0.2000014116</v>
      </c>
      <c r="Q4058" s="83">
        <f t="shared" si="3"/>
        <v>0.8967025316</v>
      </c>
      <c r="R4058" s="83">
        <f t="shared" si="4"/>
        <v>0.2000014116</v>
      </c>
      <c r="S4058" s="83" t="b">
        <f t="shared" si="5"/>
        <v>0</v>
      </c>
      <c r="T4058" s="72"/>
      <c r="U4058" s="72"/>
      <c r="V4058" s="72"/>
      <c r="W4058" s="72"/>
      <c r="X4058" s="72"/>
      <c r="Y4058" s="72"/>
      <c r="Z4058" s="72"/>
      <c r="AA4058" s="72"/>
      <c r="AB4058" s="72"/>
      <c r="AC4058" s="72"/>
      <c r="AD4058" s="72"/>
      <c r="AE4058" s="72"/>
      <c r="AF4058" s="72"/>
      <c r="AG4058" s="72"/>
      <c r="AH4058" s="72"/>
      <c r="AI4058" s="72"/>
      <c r="AJ4058" s="72"/>
      <c r="AK4058" s="72"/>
    </row>
    <row r="4059" ht="14.25" customHeight="1">
      <c r="A4059" s="78">
        <v>4056.0</v>
      </c>
      <c r="C4059" s="78" t="str">
        <f>VLOOKUP(G4059,[1]Macrodata_CCF!$A$3:$D$55,4,FALSE)</f>
        <v>#ERROR!</v>
      </c>
      <c r="E4059" s="79" t="str">
        <f>VLOOKUP(G4059,[1]Macrodata_CCF!$A$3:$B$55,2,FALSE)</f>
        <v>#ERROR!</v>
      </c>
      <c r="F4059" s="78">
        <v>0.0</v>
      </c>
      <c r="G4059" s="80">
        <v>14.0</v>
      </c>
      <c r="H4059" s="81">
        <v>93550.0</v>
      </c>
      <c r="I4059" s="81">
        <v>570000.0</v>
      </c>
      <c r="J4059" s="81">
        <v>69730.0</v>
      </c>
      <c r="K4059" s="81">
        <v>570000.0</v>
      </c>
      <c r="L4059" s="82">
        <v>-0.04999475285969147</v>
      </c>
      <c r="N4059" s="83">
        <f t="shared" si="1"/>
        <v>-0.04999475286</v>
      </c>
      <c r="O4059" s="83">
        <f t="shared" si="2"/>
        <v>0</v>
      </c>
      <c r="Q4059" s="83">
        <f t="shared" si="3"/>
        <v>0.835877193</v>
      </c>
      <c r="R4059" s="83">
        <f t="shared" si="4"/>
        <v>-0.04999475286</v>
      </c>
      <c r="S4059" s="83" t="b">
        <f t="shared" si="5"/>
        <v>0</v>
      </c>
      <c r="T4059" s="72"/>
      <c r="U4059" s="72"/>
      <c r="V4059" s="72"/>
      <c r="W4059" s="72"/>
      <c r="X4059" s="72"/>
      <c r="Y4059" s="72"/>
      <c r="Z4059" s="72"/>
      <c r="AA4059" s="72"/>
      <c r="AB4059" s="72"/>
      <c r="AC4059" s="72"/>
      <c r="AD4059" s="72"/>
      <c r="AE4059" s="72"/>
      <c r="AF4059" s="72"/>
      <c r="AG4059" s="72"/>
      <c r="AH4059" s="72"/>
      <c r="AI4059" s="72"/>
      <c r="AJ4059" s="72"/>
      <c r="AK4059" s="72"/>
    </row>
    <row r="4060" ht="14.25" customHeight="1">
      <c r="A4060" s="78">
        <v>4057.0</v>
      </c>
      <c r="C4060" s="78" t="str">
        <f>VLOOKUP(G4060,[1]Macrodata_CCF!$A$3:$D$55,4,FALSE)</f>
        <v>#ERROR!</v>
      </c>
      <c r="E4060" s="79" t="str">
        <f>VLOOKUP(G4060,[1]Macrodata_CCF!$A$3:$B$55,2,FALSE)</f>
        <v>#ERROR!</v>
      </c>
      <c r="F4060" s="78">
        <v>0.0</v>
      </c>
      <c r="G4060" s="80">
        <v>30.0</v>
      </c>
      <c r="H4060" s="81">
        <v>153620.0</v>
      </c>
      <c r="I4060" s="81">
        <v>160000.0</v>
      </c>
      <c r="J4060" s="81">
        <v>154575.0</v>
      </c>
      <c r="K4060" s="81">
        <v>160000.0</v>
      </c>
      <c r="L4060" s="82">
        <v>0.1496865203761756</v>
      </c>
      <c r="N4060" s="83">
        <f t="shared" si="1"/>
        <v>0.1496865204</v>
      </c>
      <c r="O4060" s="83">
        <f t="shared" si="2"/>
        <v>0.1496865204</v>
      </c>
      <c r="Q4060" s="83">
        <f t="shared" si="3"/>
        <v>0.039875</v>
      </c>
      <c r="R4060" s="83">
        <f t="shared" si="4"/>
        <v>0.00596875</v>
      </c>
      <c r="S4060" s="83" t="b">
        <f t="shared" si="5"/>
        <v>0</v>
      </c>
      <c r="T4060" s="72"/>
      <c r="U4060" s="72"/>
      <c r="V4060" s="72"/>
      <c r="W4060" s="72"/>
      <c r="X4060" s="72"/>
      <c r="Y4060" s="72"/>
      <c r="Z4060" s="72"/>
      <c r="AA4060" s="72"/>
      <c r="AB4060" s="72"/>
      <c r="AC4060" s="72"/>
      <c r="AD4060" s="72"/>
      <c r="AE4060" s="72"/>
      <c r="AF4060" s="72"/>
      <c r="AG4060" s="72"/>
      <c r="AH4060" s="72"/>
      <c r="AI4060" s="72"/>
      <c r="AJ4060" s="72"/>
      <c r="AK4060" s="72"/>
    </row>
    <row r="4061" ht="14.25" customHeight="1">
      <c r="A4061" s="78">
        <v>4058.0</v>
      </c>
      <c r="C4061" s="78" t="str">
        <f>VLOOKUP(G4061,[1]Macrodata_CCF!$A$3:$D$55,4,FALSE)</f>
        <v>#ERROR!</v>
      </c>
      <c r="E4061" s="79" t="str">
        <f>VLOOKUP(G4061,[1]Macrodata_CCF!$A$3:$B$55,2,FALSE)</f>
        <v>#ERROR!</v>
      </c>
      <c r="F4061" s="78">
        <v>0.0</v>
      </c>
      <c r="G4061" s="80">
        <v>17.0</v>
      </c>
      <c r="H4061" s="81">
        <v>248125.0</v>
      </c>
      <c r="I4061" s="81">
        <v>420000.0</v>
      </c>
      <c r="J4061" s="81">
        <v>279065.0</v>
      </c>
      <c r="K4061" s="81">
        <v>588000.0</v>
      </c>
      <c r="L4061" s="82">
        <v>0.1800145454545455</v>
      </c>
      <c r="N4061" s="83">
        <f t="shared" si="1"/>
        <v>0.1800145455</v>
      </c>
      <c r="O4061" s="83">
        <f t="shared" si="2"/>
        <v>0.1800145455</v>
      </c>
      <c r="Q4061" s="83">
        <f t="shared" si="3"/>
        <v>0.4092261905</v>
      </c>
      <c r="R4061" s="83">
        <f t="shared" si="4"/>
        <v>0.1800145455</v>
      </c>
      <c r="S4061" s="83" t="b">
        <f t="shared" si="5"/>
        <v>0</v>
      </c>
      <c r="T4061" s="72"/>
      <c r="U4061" s="72"/>
      <c r="V4061" s="72"/>
      <c r="W4061" s="72"/>
      <c r="X4061" s="72"/>
      <c r="Y4061" s="72"/>
      <c r="Z4061" s="72"/>
      <c r="AA4061" s="72"/>
      <c r="AB4061" s="72"/>
      <c r="AC4061" s="72"/>
      <c r="AD4061" s="72"/>
      <c r="AE4061" s="72"/>
      <c r="AF4061" s="72"/>
      <c r="AG4061" s="72"/>
      <c r="AH4061" s="72"/>
      <c r="AI4061" s="72"/>
      <c r="AJ4061" s="72"/>
      <c r="AK4061" s="72"/>
    </row>
    <row r="4062" ht="14.25" customHeight="1">
      <c r="A4062" s="78">
        <v>4059.0</v>
      </c>
      <c r="C4062" s="78" t="str">
        <f>VLOOKUP(G4062,[1]Macrodata_CCF!$A$3:$D$55,4,FALSE)</f>
        <v>#ERROR!</v>
      </c>
      <c r="E4062" s="79" t="str">
        <f>VLOOKUP(G4062,[1]Macrodata_CCF!$A$3:$B$55,2,FALSE)</f>
        <v>#ERROR!</v>
      </c>
      <c r="F4062" s="78">
        <v>0.0</v>
      </c>
      <c r="G4062" s="80">
        <v>24.0</v>
      </c>
      <c r="H4062" s="81">
        <v>353770.0</v>
      </c>
      <c r="I4062" s="81">
        <v>820000.0</v>
      </c>
      <c r="J4062" s="81">
        <v>419040.0</v>
      </c>
      <c r="K4062" s="81">
        <v>820000.0</v>
      </c>
      <c r="L4062" s="82">
        <v>0.1399952812989297</v>
      </c>
      <c r="N4062" s="83">
        <f t="shared" si="1"/>
        <v>0.1399952813</v>
      </c>
      <c r="O4062" s="83">
        <f t="shared" si="2"/>
        <v>0.1399952813</v>
      </c>
      <c r="Q4062" s="83">
        <f t="shared" si="3"/>
        <v>0.5685731707</v>
      </c>
      <c r="R4062" s="83">
        <f t="shared" si="4"/>
        <v>0.1399952813</v>
      </c>
      <c r="S4062" s="83" t="b">
        <f t="shared" si="5"/>
        <v>0</v>
      </c>
      <c r="T4062" s="72"/>
      <c r="U4062" s="72"/>
      <c r="V4062" s="72"/>
      <c r="W4062" s="72"/>
      <c r="X4062" s="72"/>
      <c r="Y4062" s="72"/>
      <c r="Z4062" s="72"/>
      <c r="AA4062" s="72"/>
      <c r="AB4062" s="72"/>
      <c r="AC4062" s="72"/>
      <c r="AD4062" s="72"/>
      <c r="AE4062" s="72"/>
      <c r="AF4062" s="72"/>
      <c r="AG4062" s="72"/>
      <c r="AH4062" s="72"/>
      <c r="AI4062" s="72"/>
      <c r="AJ4062" s="72"/>
      <c r="AK4062" s="72"/>
    </row>
    <row r="4063" ht="14.25" customHeight="1">
      <c r="A4063" s="78">
        <v>4060.0</v>
      </c>
      <c r="C4063" s="78" t="str">
        <f>VLOOKUP(G4063,[1]Macrodata_CCF!$A$3:$D$55,4,FALSE)</f>
        <v>#ERROR!</v>
      </c>
      <c r="E4063" s="79" t="str">
        <f>VLOOKUP(G4063,[1]Macrodata_CCF!$A$3:$B$55,2,FALSE)</f>
        <v>#ERROR!</v>
      </c>
      <c r="F4063" s="78">
        <v>1.0</v>
      </c>
      <c r="G4063" s="80">
        <v>10.0</v>
      </c>
      <c r="H4063" s="81">
        <v>21715.0</v>
      </c>
      <c r="I4063" s="81">
        <v>170000.0</v>
      </c>
      <c r="J4063" s="81">
        <v>98825.0</v>
      </c>
      <c r="K4063" s="81">
        <v>323000.0</v>
      </c>
      <c r="L4063" s="82">
        <v>0.5200121387867958</v>
      </c>
      <c r="N4063" s="83">
        <f t="shared" si="1"/>
        <v>0.5200121388</v>
      </c>
      <c r="O4063" s="83">
        <f t="shared" si="2"/>
        <v>0.5200121388</v>
      </c>
      <c r="Q4063" s="83">
        <f t="shared" si="3"/>
        <v>0.8722647059</v>
      </c>
      <c r="R4063" s="83">
        <f t="shared" si="4"/>
        <v>0.5200121388</v>
      </c>
      <c r="S4063" s="83" t="b">
        <f t="shared" si="5"/>
        <v>0</v>
      </c>
      <c r="T4063" s="72"/>
      <c r="U4063" s="72"/>
      <c r="V4063" s="72"/>
      <c r="W4063" s="72"/>
      <c r="X4063" s="72"/>
      <c r="Y4063" s="72"/>
      <c r="Z4063" s="72"/>
      <c r="AA4063" s="72"/>
      <c r="AB4063" s="72"/>
      <c r="AC4063" s="72"/>
      <c r="AD4063" s="72"/>
      <c r="AE4063" s="72"/>
      <c r="AF4063" s="72"/>
      <c r="AG4063" s="72"/>
      <c r="AH4063" s="72"/>
      <c r="AI4063" s="72"/>
      <c r="AJ4063" s="72"/>
      <c r="AK4063" s="72"/>
    </row>
    <row r="4064" ht="14.25" customHeight="1">
      <c r="A4064" s="78">
        <v>4061.0</v>
      </c>
      <c r="C4064" s="78" t="str">
        <f>VLOOKUP(G4064,[1]Macrodata_CCF!$A$3:$D$55,4,FALSE)</f>
        <v>#ERROR!</v>
      </c>
      <c r="E4064" s="79" t="str">
        <f>VLOOKUP(G4064,[1]Macrodata_CCF!$A$3:$B$55,2,FALSE)</f>
        <v>#ERROR!</v>
      </c>
      <c r="F4064" s="78">
        <v>0.0</v>
      </c>
      <c r="G4064" s="80">
        <v>46.0</v>
      </c>
      <c r="H4064" s="81">
        <v>670290.0</v>
      </c>
      <c r="I4064" s="81">
        <v>920000.0</v>
      </c>
      <c r="J4064" s="81">
        <v>715240.0</v>
      </c>
      <c r="K4064" s="81">
        <v>920000.0</v>
      </c>
      <c r="L4064" s="82">
        <v>0.180008810219855</v>
      </c>
      <c r="N4064" s="83">
        <f t="shared" si="1"/>
        <v>0.1800088102</v>
      </c>
      <c r="O4064" s="83">
        <f t="shared" si="2"/>
        <v>0.1800088102</v>
      </c>
      <c r="Q4064" s="83">
        <f t="shared" si="3"/>
        <v>0.271423913</v>
      </c>
      <c r="R4064" s="83">
        <f t="shared" si="4"/>
        <v>0.1800088102</v>
      </c>
      <c r="S4064" s="83" t="b">
        <f t="shared" si="5"/>
        <v>0</v>
      </c>
      <c r="T4064" s="72"/>
      <c r="U4064" s="72"/>
      <c r="V4064" s="72"/>
      <c r="W4064" s="72"/>
      <c r="X4064" s="72"/>
      <c r="Y4064" s="72"/>
      <c r="Z4064" s="72"/>
      <c r="AA4064" s="72"/>
      <c r="AB4064" s="72"/>
      <c r="AC4064" s="72"/>
      <c r="AD4064" s="72"/>
      <c r="AE4064" s="72"/>
      <c r="AF4064" s="72"/>
      <c r="AG4064" s="72"/>
      <c r="AH4064" s="72"/>
      <c r="AI4064" s="72"/>
      <c r="AJ4064" s="72"/>
      <c r="AK4064" s="72"/>
    </row>
    <row r="4065" ht="14.25" customHeight="1">
      <c r="A4065" s="78">
        <v>4062.0</v>
      </c>
      <c r="C4065" s="78" t="str">
        <f>VLOOKUP(G4065,[1]Macrodata_CCF!$A$3:$D$55,4,FALSE)</f>
        <v>#ERROR!</v>
      </c>
      <c r="E4065" s="79" t="str">
        <f>VLOOKUP(G4065,[1]Macrodata_CCF!$A$3:$B$55,2,FALSE)</f>
        <v>#ERROR!</v>
      </c>
      <c r="F4065" s="78">
        <v>1.0</v>
      </c>
      <c r="G4065" s="80">
        <v>30.0</v>
      </c>
      <c r="H4065" s="81">
        <v>82250.0</v>
      </c>
      <c r="I4065" s="81">
        <v>220000.0</v>
      </c>
      <c r="J4065" s="81">
        <v>224400.0</v>
      </c>
      <c r="K4065" s="81">
        <v>220000.0</v>
      </c>
      <c r="L4065" s="82">
        <v>1.031941923774955</v>
      </c>
      <c r="N4065" s="83">
        <f t="shared" si="1"/>
        <v>1.031941924</v>
      </c>
      <c r="O4065" s="83">
        <f t="shared" si="2"/>
        <v>1</v>
      </c>
      <c r="Q4065" s="83">
        <f t="shared" si="3"/>
        <v>0.6261363636</v>
      </c>
      <c r="R4065" s="83">
        <f t="shared" si="4"/>
        <v>1.031941924</v>
      </c>
      <c r="S4065" s="83" t="b">
        <f t="shared" si="5"/>
        <v>0</v>
      </c>
      <c r="T4065" s="72"/>
      <c r="U4065" s="72"/>
      <c r="V4065" s="72"/>
      <c r="W4065" s="72"/>
      <c r="X4065" s="72"/>
      <c r="Y4065" s="72"/>
      <c r="Z4065" s="72"/>
      <c r="AA4065" s="72"/>
      <c r="AB4065" s="72"/>
      <c r="AC4065" s="72"/>
      <c r="AD4065" s="72"/>
      <c r="AE4065" s="72"/>
      <c r="AF4065" s="72"/>
      <c r="AG4065" s="72"/>
      <c r="AH4065" s="72"/>
      <c r="AI4065" s="72"/>
      <c r="AJ4065" s="72"/>
      <c r="AK4065" s="72"/>
    </row>
    <row r="4066" ht="14.25" customHeight="1">
      <c r="A4066" s="78">
        <v>4063.0</v>
      </c>
      <c r="C4066" s="78" t="str">
        <f>VLOOKUP(G4066,[1]Macrodata_CCF!$A$3:$D$55,4,FALSE)</f>
        <v>#ERROR!</v>
      </c>
      <c r="E4066" s="79" t="str">
        <f>VLOOKUP(G4066,[1]Macrodata_CCF!$A$3:$B$55,2,FALSE)</f>
        <v>#ERROR!</v>
      </c>
      <c r="F4066" s="78">
        <v>0.0</v>
      </c>
      <c r="G4066" s="80">
        <v>41.0</v>
      </c>
      <c r="H4066" s="81">
        <v>143980.0</v>
      </c>
      <c r="I4066" s="81">
        <v>210000.0</v>
      </c>
      <c r="J4066" s="81">
        <v>135395.0</v>
      </c>
      <c r="K4066" s="81">
        <v>210000.0</v>
      </c>
      <c r="L4066" s="82">
        <v>-0.130036352620418</v>
      </c>
      <c r="N4066" s="83">
        <f t="shared" si="1"/>
        <v>-0.1300363526</v>
      </c>
      <c r="O4066" s="83">
        <f t="shared" si="2"/>
        <v>0</v>
      </c>
      <c r="Q4066" s="83">
        <f t="shared" si="3"/>
        <v>0.3143809524</v>
      </c>
      <c r="R4066" s="83">
        <f t="shared" si="4"/>
        <v>-0.1300363526</v>
      </c>
      <c r="S4066" s="83" t="b">
        <f t="shared" si="5"/>
        <v>0</v>
      </c>
      <c r="T4066" s="72"/>
      <c r="U4066" s="72"/>
      <c r="V4066" s="72"/>
      <c r="W4066" s="72"/>
      <c r="X4066" s="72"/>
      <c r="Y4066" s="72"/>
      <c r="Z4066" s="72"/>
      <c r="AA4066" s="72"/>
      <c r="AB4066" s="72"/>
      <c r="AC4066" s="72"/>
      <c r="AD4066" s="72"/>
      <c r="AE4066" s="72"/>
      <c r="AF4066" s="72"/>
      <c r="AG4066" s="72"/>
      <c r="AH4066" s="72"/>
      <c r="AI4066" s="72"/>
      <c r="AJ4066" s="72"/>
      <c r="AK4066" s="72"/>
    </row>
    <row r="4067" ht="14.25" customHeight="1">
      <c r="A4067" s="78">
        <v>4064.0</v>
      </c>
      <c r="C4067" s="78" t="str">
        <f>VLOOKUP(G4067,[1]Macrodata_CCF!$A$3:$D$55,4,FALSE)</f>
        <v>#ERROR!</v>
      </c>
      <c r="E4067" s="79" t="str">
        <f>VLOOKUP(G4067,[1]Macrodata_CCF!$A$3:$B$55,2,FALSE)</f>
        <v>#ERROR!</v>
      </c>
      <c r="F4067" s="78">
        <v>0.0</v>
      </c>
      <c r="G4067" s="80">
        <v>28.0</v>
      </c>
      <c r="H4067" s="81">
        <v>263390.0</v>
      </c>
      <c r="I4067" s="81">
        <v>700000.0</v>
      </c>
      <c r="J4067" s="81">
        <v>324515.0</v>
      </c>
      <c r="K4067" s="81">
        <v>700000.0</v>
      </c>
      <c r="L4067" s="82">
        <v>0.139999083850576</v>
      </c>
      <c r="N4067" s="83">
        <f t="shared" si="1"/>
        <v>0.1399990839</v>
      </c>
      <c r="O4067" s="83">
        <f t="shared" si="2"/>
        <v>0.1399990839</v>
      </c>
      <c r="Q4067" s="83">
        <f t="shared" si="3"/>
        <v>0.6237285714</v>
      </c>
      <c r="R4067" s="83">
        <f t="shared" si="4"/>
        <v>0.1399990839</v>
      </c>
      <c r="S4067" s="83" t="b">
        <f t="shared" si="5"/>
        <v>0</v>
      </c>
      <c r="T4067" s="72"/>
      <c r="U4067" s="72"/>
      <c r="V4067" s="72"/>
      <c r="W4067" s="72"/>
      <c r="X4067" s="72"/>
      <c r="Y4067" s="72"/>
      <c r="Z4067" s="72"/>
      <c r="AA4067" s="72"/>
      <c r="AB4067" s="72"/>
      <c r="AC4067" s="72"/>
      <c r="AD4067" s="72"/>
      <c r="AE4067" s="72"/>
      <c r="AF4067" s="72"/>
      <c r="AG4067" s="72"/>
      <c r="AH4067" s="72"/>
      <c r="AI4067" s="72"/>
      <c r="AJ4067" s="72"/>
      <c r="AK4067" s="72"/>
    </row>
    <row r="4068" ht="14.25" customHeight="1">
      <c r="A4068" s="78">
        <v>4065.0</v>
      </c>
      <c r="C4068" s="78" t="str">
        <f>VLOOKUP(G4068,[1]Macrodata_CCF!$A$3:$D$55,4,FALSE)</f>
        <v>#ERROR!</v>
      </c>
      <c r="E4068" s="79" t="str">
        <f>VLOOKUP(G4068,[1]Macrodata_CCF!$A$3:$B$55,2,FALSE)</f>
        <v>#ERROR!</v>
      </c>
      <c r="F4068" s="78">
        <v>0.0</v>
      </c>
      <c r="G4068" s="80">
        <v>53.0</v>
      </c>
      <c r="H4068" s="81">
        <v>203555.0</v>
      </c>
      <c r="I4068" s="81">
        <v>210000.0</v>
      </c>
      <c r="J4068" s="81">
        <v>200720.0</v>
      </c>
      <c r="K4068" s="81">
        <v>210000.0</v>
      </c>
      <c r="L4068" s="82">
        <v>-0.4398758727695888</v>
      </c>
      <c r="N4068" s="83">
        <f t="shared" si="1"/>
        <v>-0.4398758728</v>
      </c>
      <c r="O4068" s="83">
        <f t="shared" si="2"/>
        <v>0</v>
      </c>
      <c r="Q4068" s="83">
        <f t="shared" si="3"/>
        <v>0.03069047619</v>
      </c>
      <c r="R4068" s="83">
        <f t="shared" si="4"/>
        <v>-0.0135</v>
      </c>
      <c r="S4068" s="83" t="b">
        <f t="shared" si="5"/>
        <v>0</v>
      </c>
      <c r="T4068" s="72"/>
      <c r="U4068" s="72"/>
      <c r="V4068" s="72"/>
      <c r="W4068" s="72"/>
      <c r="X4068" s="72"/>
      <c r="Y4068" s="72"/>
      <c r="Z4068" s="72"/>
      <c r="AA4068" s="72"/>
      <c r="AB4068" s="72"/>
      <c r="AC4068" s="72"/>
      <c r="AD4068" s="72"/>
      <c r="AE4068" s="72"/>
      <c r="AF4068" s="72"/>
      <c r="AG4068" s="72"/>
      <c r="AH4068" s="72"/>
      <c r="AI4068" s="72"/>
      <c r="AJ4068" s="72"/>
      <c r="AK4068" s="72"/>
    </row>
    <row r="4069" ht="14.25" customHeight="1">
      <c r="A4069" s="78">
        <v>4066.0</v>
      </c>
      <c r="C4069" s="78" t="str">
        <f>VLOOKUP(G4069,[1]Macrodata_CCF!$A$3:$D$55,4,FALSE)</f>
        <v>#ERROR!</v>
      </c>
      <c r="E4069" s="79" t="str">
        <f>VLOOKUP(G4069,[1]Macrodata_CCF!$A$3:$B$55,2,FALSE)</f>
        <v>#ERROR!</v>
      </c>
      <c r="F4069" s="78">
        <v>0.0</v>
      </c>
      <c r="G4069" s="80">
        <v>48.0</v>
      </c>
      <c r="H4069" s="81">
        <v>72955.0</v>
      </c>
      <c r="I4069" s="81">
        <v>170000.0</v>
      </c>
      <c r="J4069" s="81">
        <v>87510.0</v>
      </c>
      <c r="K4069" s="81">
        <v>170000.0</v>
      </c>
      <c r="L4069" s="82">
        <v>0.1499819671286517</v>
      </c>
      <c r="N4069" s="83">
        <f t="shared" si="1"/>
        <v>0.1499819671</v>
      </c>
      <c r="O4069" s="83">
        <f t="shared" si="2"/>
        <v>0.1499819671</v>
      </c>
      <c r="Q4069" s="83">
        <f t="shared" si="3"/>
        <v>0.5708529412</v>
      </c>
      <c r="R4069" s="83">
        <f t="shared" si="4"/>
        <v>0.1499819671</v>
      </c>
      <c r="S4069" s="83" t="b">
        <f t="shared" si="5"/>
        <v>0</v>
      </c>
      <c r="T4069" s="72"/>
      <c r="U4069" s="72"/>
      <c r="V4069" s="72"/>
      <c r="W4069" s="72"/>
      <c r="X4069" s="72"/>
      <c r="Y4069" s="72"/>
      <c r="Z4069" s="72"/>
      <c r="AA4069" s="72"/>
      <c r="AB4069" s="72"/>
      <c r="AC4069" s="72"/>
      <c r="AD4069" s="72"/>
      <c r="AE4069" s="72"/>
      <c r="AF4069" s="72"/>
      <c r="AG4069" s="72"/>
      <c r="AH4069" s="72"/>
      <c r="AI4069" s="72"/>
      <c r="AJ4069" s="72"/>
      <c r="AK4069" s="72"/>
    </row>
    <row r="4070" ht="14.25" customHeight="1">
      <c r="A4070" s="78">
        <v>4067.0</v>
      </c>
      <c r="C4070" s="78" t="str">
        <f>VLOOKUP(G4070,[1]Macrodata_CCF!$A$3:$D$55,4,FALSE)</f>
        <v>#ERROR!</v>
      </c>
      <c r="E4070" s="79" t="str">
        <f>VLOOKUP(G4070,[1]Macrodata_CCF!$A$3:$B$55,2,FALSE)</f>
        <v>#ERROR!</v>
      </c>
      <c r="F4070" s="78">
        <v>0.0</v>
      </c>
      <c r="G4070" s="80">
        <v>29.0</v>
      </c>
      <c r="H4070" s="81">
        <v>538505.0</v>
      </c>
      <c r="I4070" s="81">
        <v>970000.0</v>
      </c>
      <c r="J4070" s="81">
        <v>989400.0</v>
      </c>
      <c r="K4070" s="81">
        <v>970000.0</v>
      </c>
      <c r="L4070" s="82">
        <v>1.044959964773636</v>
      </c>
      <c r="N4070" s="83">
        <f t="shared" si="1"/>
        <v>1.044959965</v>
      </c>
      <c r="O4070" s="83">
        <f t="shared" si="2"/>
        <v>1</v>
      </c>
      <c r="Q4070" s="83">
        <f t="shared" si="3"/>
        <v>0.4448402062</v>
      </c>
      <c r="R4070" s="83">
        <f t="shared" si="4"/>
        <v>1.044959965</v>
      </c>
      <c r="S4070" s="83" t="b">
        <f t="shared" si="5"/>
        <v>0</v>
      </c>
      <c r="T4070" s="72"/>
      <c r="U4070" s="72"/>
      <c r="V4070" s="72"/>
      <c r="W4070" s="72"/>
      <c r="X4070" s="72"/>
      <c r="Y4070" s="72"/>
      <c r="Z4070" s="72"/>
      <c r="AA4070" s="72"/>
      <c r="AB4070" s="72"/>
      <c r="AC4070" s="72"/>
      <c r="AD4070" s="72"/>
      <c r="AE4070" s="72"/>
      <c r="AF4070" s="72"/>
      <c r="AG4070" s="72"/>
      <c r="AH4070" s="72"/>
      <c r="AI4070" s="72"/>
      <c r="AJ4070" s="72"/>
      <c r="AK4070" s="72"/>
    </row>
    <row r="4071" ht="14.25" customHeight="1">
      <c r="A4071" s="78">
        <v>4068.0</v>
      </c>
      <c r="C4071" s="78" t="str">
        <f>VLOOKUP(G4071,[1]Macrodata_CCF!$A$3:$D$55,4,FALSE)</f>
        <v>#ERROR!</v>
      </c>
      <c r="E4071" s="79" t="str">
        <f>VLOOKUP(G4071,[1]Macrodata_CCF!$A$3:$B$55,2,FALSE)</f>
        <v>#ERROR!</v>
      </c>
      <c r="F4071" s="78">
        <v>0.0</v>
      </c>
      <c r="G4071" s="80">
        <v>13.0</v>
      </c>
      <c r="H4071" s="81">
        <v>310315.0</v>
      </c>
      <c r="I4071" s="81">
        <v>510000.0</v>
      </c>
      <c r="J4071" s="81">
        <v>348255.0</v>
      </c>
      <c r="K4071" s="81">
        <v>816000.0</v>
      </c>
      <c r="L4071" s="82">
        <v>0.1899992488168866</v>
      </c>
      <c r="N4071" s="83">
        <f t="shared" si="1"/>
        <v>0.1899992488</v>
      </c>
      <c r="O4071" s="83">
        <f t="shared" si="2"/>
        <v>0.1899992488</v>
      </c>
      <c r="Q4071" s="83">
        <f t="shared" si="3"/>
        <v>0.3915392157</v>
      </c>
      <c r="R4071" s="83">
        <f t="shared" si="4"/>
        <v>0.1899992488</v>
      </c>
      <c r="S4071" s="83" t="b">
        <f t="shared" si="5"/>
        <v>0</v>
      </c>
      <c r="T4071" s="72"/>
      <c r="U4071" s="72"/>
      <c r="V4071" s="72"/>
      <c r="W4071" s="72"/>
      <c r="X4071" s="72"/>
      <c r="Y4071" s="72"/>
      <c r="Z4071" s="72"/>
      <c r="AA4071" s="72"/>
      <c r="AB4071" s="72"/>
      <c r="AC4071" s="72"/>
      <c r="AD4071" s="72"/>
      <c r="AE4071" s="72"/>
      <c r="AF4071" s="72"/>
      <c r="AG4071" s="72"/>
      <c r="AH4071" s="72"/>
      <c r="AI4071" s="72"/>
      <c r="AJ4071" s="72"/>
      <c r="AK4071" s="72"/>
    </row>
    <row r="4072" ht="14.25" customHeight="1">
      <c r="A4072" s="78">
        <v>4069.0</v>
      </c>
      <c r="C4072" s="78" t="str">
        <f>VLOOKUP(G4072,[1]Macrodata_CCF!$A$3:$D$55,4,FALSE)</f>
        <v>#ERROR!</v>
      </c>
      <c r="E4072" s="79" t="str">
        <f>VLOOKUP(G4072,[1]Macrodata_CCF!$A$3:$B$55,2,FALSE)</f>
        <v>#ERROR!</v>
      </c>
      <c r="F4072" s="78">
        <v>0.0</v>
      </c>
      <c r="G4072" s="80">
        <v>7.0</v>
      </c>
      <c r="H4072" s="81">
        <v>216740.0</v>
      </c>
      <c r="I4072" s="81">
        <v>590000.0</v>
      </c>
      <c r="J4072" s="81">
        <v>291390.0</v>
      </c>
      <c r="K4072" s="81">
        <v>767000.0</v>
      </c>
      <c r="L4072" s="82">
        <v>0.1999946418046402</v>
      </c>
      <c r="N4072" s="83">
        <f t="shared" si="1"/>
        <v>0.1999946418</v>
      </c>
      <c r="O4072" s="83">
        <f t="shared" si="2"/>
        <v>0.1999946418</v>
      </c>
      <c r="Q4072" s="83">
        <f t="shared" si="3"/>
        <v>0.6326440678</v>
      </c>
      <c r="R4072" s="83">
        <f t="shared" si="4"/>
        <v>0.1999946418</v>
      </c>
      <c r="S4072" s="83" t="b">
        <f t="shared" si="5"/>
        <v>0</v>
      </c>
      <c r="T4072" s="72"/>
      <c r="U4072" s="72"/>
      <c r="V4072" s="72"/>
      <c r="W4072" s="72"/>
      <c r="X4072" s="72"/>
      <c r="Y4072" s="72"/>
      <c r="Z4072" s="72"/>
      <c r="AA4072" s="72"/>
      <c r="AB4072" s="72"/>
      <c r="AC4072" s="72"/>
      <c r="AD4072" s="72"/>
      <c r="AE4072" s="72"/>
      <c r="AF4072" s="72"/>
      <c r="AG4072" s="72"/>
      <c r="AH4072" s="72"/>
      <c r="AI4072" s="72"/>
      <c r="AJ4072" s="72"/>
      <c r="AK4072" s="72"/>
    </row>
    <row r="4073" ht="14.25" customHeight="1">
      <c r="A4073" s="78">
        <v>4070.0</v>
      </c>
      <c r="C4073" s="78" t="str">
        <f>VLOOKUP(G4073,[1]Macrodata_CCF!$A$3:$D$55,4,FALSE)</f>
        <v>#ERROR!</v>
      </c>
      <c r="E4073" s="79" t="str">
        <f>VLOOKUP(G4073,[1]Macrodata_CCF!$A$3:$B$55,2,FALSE)</f>
        <v>#ERROR!</v>
      </c>
      <c r="F4073" s="78">
        <v>0.0</v>
      </c>
      <c r="G4073" s="80">
        <v>47.0</v>
      </c>
      <c r="H4073" s="81">
        <v>750005.0</v>
      </c>
      <c r="I4073" s="81">
        <v>820000.0</v>
      </c>
      <c r="J4073" s="81">
        <v>762605.0</v>
      </c>
      <c r="K4073" s="81">
        <v>820000.0</v>
      </c>
      <c r="L4073" s="82">
        <v>0.1800128580612901</v>
      </c>
      <c r="N4073" s="83">
        <f t="shared" si="1"/>
        <v>0.1800128581</v>
      </c>
      <c r="O4073" s="83">
        <f t="shared" si="2"/>
        <v>0.1800128581</v>
      </c>
      <c r="Q4073" s="83">
        <f t="shared" si="3"/>
        <v>0.0853597561</v>
      </c>
      <c r="R4073" s="83">
        <f t="shared" si="4"/>
        <v>0.01536585366</v>
      </c>
      <c r="S4073" s="83" t="b">
        <f t="shared" si="5"/>
        <v>0</v>
      </c>
      <c r="T4073" s="72"/>
      <c r="U4073" s="72"/>
      <c r="V4073" s="72"/>
      <c r="W4073" s="72"/>
      <c r="X4073" s="72"/>
      <c r="Y4073" s="72"/>
      <c r="Z4073" s="72"/>
      <c r="AA4073" s="72"/>
      <c r="AB4073" s="72"/>
      <c r="AC4073" s="72"/>
      <c r="AD4073" s="72"/>
      <c r="AE4073" s="72"/>
      <c r="AF4073" s="72"/>
      <c r="AG4073" s="72"/>
      <c r="AH4073" s="72"/>
      <c r="AI4073" s="72"/>
      <c r="AJ4073" s="72"/>
      <c r="AK4073" s="72"/>
    </row>
    <row r="4074" ht="14.25" customHeight="1">
      <c r="A4074" s="78">
        <v>4071.0</v>
      </c>
      <c r="C4074" s="78" t="str">
        <f>VLOOKUP(G4074,[1]Macrodata_CCF!$A$3:$D$55,4,FALSE)</f>
        <v>#ERROR!</v>
      </c>
      <c r="E4074" s="79" t="str">
        <f>VLOOKUP(G4074,[1]Macrodata_CCF!$A$3:$B$55,2,FALSE)</f>
        <v>#ERROR!</v>
      </c>
      <c r="F4074" s="78">
        <v>0.0</v>
      </c>
      <c r="G4074" s="80">
        <v>37.0</v>
      </c>
      <c r="H4074" s="81">
        <v>787585.0</v>
      </c>
      <c r="I4074" s="81">
        <v>860000.0</v>
      </c>
      <c r="J4074" s="81">
        <v>791930.0</v>
      </c>
      <c r="K4074" s="81">
        <v>860000.0</v>
      </c>
      <c r="L4074" s="82">
        <v>0.06000138092936546</v>
      </c>
      <c r="N4074" s="83">
        <f t="shared" si="1"/>
        <v>0.06000138093</v>
      </c>
      <c r="O4074" s="83">
        <f t="shared" si="2"/>
        <v>0.06000138093</v>
      </c>
      <c r="Q4074" s="83">
        <f t="shared" si="3"/>
        <v>0.08420348837</v>
      </c>
      <c r="R4074" s="83">
        <f t="shared" si="4"/>
        <v>0.005052325581</v>
      </c>
      <c r="S4074" s="83" t="b">
        <f t="shared" si="5"/>
        <v>0</v>
      </c>
      <c r="T4074" s="72"/>
      <c r="U4074" s="72"/>
      <c r="V4074" s="72"/>
      <c r="W4074" s="72"/>
      <c r="X4074" s="72"/>
      <c r="Y4074" s="72"/>
      <c r="Z4074" s="72"/>
      <c r="AA4074" s="72"/>
      <c r="AB4074" s="72"/>
      <c r="AC4074" s="72"/>
      <c r="AD4074" s="72"/>
      <c r="AE4074" s="72"/>
      <c r="AF4074" s="72"/>
      <c r="AG4074" s="72"/>
      <c r="AH4074" s="72"/>
      <c r="AI4074" s="72"/>
      <c r="AJ4074" s="72"/>
      <c r="AK4074" s="72"/>
    </row>
    <row r="4075" ht="14.25" customHeight="1">
      <c r="A4075" s="78">
        <v>4072.0</v>
      </c>
      <c r="C4075" s="78" t="str">
        <f>VLOOKUP(G4075,[1]Macrodata_CCF!$A$3:$D$55,4,FALSE)</f>
        <v>#ERROR!</v>
      </c>
      <c r="E4075" s="79" t="str">
        <f>VLOOKUP(G4075,[1]Macrodata_CCF!$A$3:$B$55,2,FALSE)</f>
        <v>#ERROR!</v>
      </c>
      <c r="F4075" s="78">
        <v>1.0</v>
      </c>
      <c r="G4075" s="80">
        <v>49.0</v>
      </c>
      <c r="H4075" s="81">
        <v>28110.0</v>
      </c>
      <c r="I4075" s="81">
        <v>60000.0</v>
      </c>
      <c r="J4075" s="81">
        <v>61200.0</v>
      </c>
      <c r="K4075" s="81">
        <v>60000.0</v>
      </c>
      <c r="L4075" s="82">
        <v>1.037629350893697</v>
      </c>
      <c r="N4075" s="83">
        <f t="shared" si="1"/>
        <v>1.037629351</v>
      </c>
      <c r="O4075" s="83">
        <f t="shared" si="2"/>
        <v>1</v>
      </c>
      <c r="Q4075" s="83">
        <f t="shared" si="3"/>
        <v>0.5315</v>
      </c>
      <c r="R4075" s="83">
        <f t="shared" si="4"/>
        <v>1.037629351</v>
      </c>
      <c r="S4075" s="83" t="b">
        <f t="shared" si="5"/>
        <v>0</v>
      </c>
      <c r="T4075" s="72"/>
      <c r="U4075" s="72"/>
      <c r="V4075" s="72"/>
      <c r="W4075" s="72"/>
      <c r="X4075" s="72"/>
      <c r="Y4075" s="72"/>
      <c r="Z4075" s="72"/>
      <c r="AA4075" s="72"/>
      <c r="AB4075" s="72"/>
      <c r="AC4075" s="72"/>
      <c r="AD4075" s="72"/>
      <c r="AE4075" s="72"/>
      <c r="AF4075" s="72"/>
      <c r="AG4075" s="72"/>
      <c r="AH4075" s="72"/>
      <c r="AI4075" s="72"/>
      <c r="AJ4075" s="72"/>
      <c r="AK4075" s="72"/>
    </row>
    <row r="4076" ht="14.25" customHeight="1">
      <c r="A4076" s="78">
        <v>4073.0</v>
      </c>
      <c r="C4076" s="78" t="str">
        <f>VLOOKUP(G4076,[1]Macrodata_CCF!$A$3:$D$55,4,FALSE)</f>
        <v>#ERROR!</v>
      </c>
      <c r="E4076" s="79" t="str">
        <f>VLOOKUP(G4076,[1]Macrodata_CCF!$A$3:$B$55,2,FALSE)</f>
        <v>#ERROR!</v>
      </c>
      <c r="F4076" s="78">
        <v>0.0</v>
      </c>
      <c r="G4076" s="80">
        <v>33.0</v>
      </c>
      <c r="H4076" s="81">
        <v>375915.0</v>
      </c>
      <c r="I4076" s="81">
        <v>780000.0</v>
      </c>
      <c r="J4076" s="81">
        <v>355710.0</v>
      </c>
      <c r="K4076" s="81">
        <v>780000.0</v>
      </c>
      <c r="L4076" s="82">
        <v>-0.05000185604513901</v>
      </c>
      <c r="N4076" s="83">
        <f t="shared" si="1"/>
        <v>-0.05000185605</v>
      </c>
      <c r="O4076" s="83">
        <f t="shared" si="2"/>
        <v>0</v>
      </c>
      <c r="Q4076" s="83">
        <f t="shared" si="3"/>
        <v>0.5180576923</v>
      </c>
      <c r="R4076" s="83">
        <f t="shared" si="4"/>
        <v>-0.05000185605</v>
      </c>
      <c r="S4076" s="83" t="b">
        <f t="shared" si="5"/>
        <v>0</v>
      </c>
      <c r="T4076" s="72"/>
      <c r="U4076" s="72"/>
      <c r="V4076" s="72"/>
      <c r="W4076" s="72"/>
      <c r="X4076" s="72"/>
      <c r="Y4076" s="72"/>
      <c r="Z4076" s="72"/>
      <c r="AA4076" s="72"/>
      <c r="AB4076" s="72"/>
      <c r="AC4076" s="72"/>
      <c r="AD4076" s="72"/>
      <c r="AE4076" s="72"/>
      <c r="AF4076" s="72"/>
      <c r="AG4076" s="72"/>
      <c r="AH4076" s="72"/>
      <c r="AI4076" s="72"/>
      <c r="AJ4076" s="72"/>
      <c r="AK4076" s="72"/>
    </row>
    <row r="4077" ht="14.25" customHeight="1">
      <c r="A4077" s="78">
        <v>4074.0</v>
      </c>
      <c r="C4077" s="78" t="str">
        <f>VLOOKUP(G4077,[1]Macrodata_CCF!$A$3:$D$55,4,FALSE)</f>
        <v>#ERROR!</v>
      </c>
      <c r="E4077" s="79" t="str">
        <f>VLOOKUP(G4077,[1]Macrodata_CCF!$A$3:$B$55,2,FALSE)</f>
        <v>#ERROR!</v>
      </c>
      <c r="F4077" s="78">
        <v>0.0</v>
      </c>
      <c r="G4077" s="80">
        <v>41.0</v>
      </c>
      <c r="H4077" s="81">
        <v>624950.0</v>
      </c>
      <c r="I4077" s="81">
        <v>910000.0</v>
      </c>
      <c r="J4077" s="81">
        <v>713315.0</v>
      </c>
      <c r="K4077" s="81">
        <v>910000.0</v>
      </c>
      <c r="L4077" s="82">
        <v>0.3099982459217681</v>
      </c>
      <c r="N4077" s="83">
        <f t="shared" si="1"/>
        <v>0.3099982459</v>
      </c>
      <c r="O4077" s="83">
        <f t="shared" si="2"/>
        <v>0.3099982459</v>
      </c>
      <c r="Q4077" s="83">
        <f t="shared" si="3"/>
        <v>0.3132417582</v>
      </c>
      <c r="R4077" s="83">
        <f t="shared" si="4"/>
        <v>0.3099982459</v>
      </c>
      <c r="S4077" s="83" t="b">
        <f t="shared" si="5"/>
        <v>0</v>
      </c>
      <c r="T4077" s="72"/>
      <c r="U4077" s="72"/>
      <c r="V4077" s="72"/>
      <c r="W4077" s="72"/>
      <c r="X4077" s="72"/>
      <c r="Y4077" s="72"/>
      <c r="Z4077" s="72"/>
      <c r="AA4077" s="72"/>
      <c r="AB4077" s="72"/>
      <c r="AC4077" s="72"/>
      <c r="AD4077" s="72"/>
      <c r="AE4077" s="72"/>
      <c r="AF4077" s="72"/>
      <c r="AG4077" s="72"/>
      <c r="AH4077" s="72"/>
      <c r="AI4077" s="72"/>
      <c r="AJ4077" s="72"/>
      <c r="AK4077" s="72"/>
    </row>
    <row r="4078" ht="14.25" customHeight="1">
      <c r="A4078" s="78">
        <v>4075.0</v>
      </c>
      <c r="C4078" s="78" t="str">
        <f>VLOOKUP(G4078,[1]Macrodata_CCF!$A$3:$D$55,4,FALSE)</f>
        <v>#ERROR!</v>
      </c>
      <c r="E4078" s="79" t="str">
        <f>VLOOKUP(G4078,[1]Macrodata_CCF!$A$3:$B$55,2,FALSE)</f>
        <v>#ERROR!</v>
      </c>
      <c r="F4078" s="78">
        <v>0.0</v>
      </c>
      <c r="G4078" s="80">
        <v>38.0</v>
      </c>
      <c r="H4078" s="81">
        <v>159455.0</v>
      </c>
      <c r="I4078" s="81">
        <v>250000.0</v>
      </c>
      <c r="J4078" s="81">
        <v>161265.0</v>
      </c>
      <c r="K4078" s="81">
        <v>375000.0</v>
      </c>
      <c r="L4078" s="82">
        <v>0.01999006019106522</v>
      </c>
      <c r="N4078" s="83">
        <f t="shared" si="1"/>
        <v>0.01999006019</v>
      </c>
      <c r="O4078" s="83">
        <f t="shared" si="2"/>
        <v>0.01999006019</v>
      </c>
      <c r="Q4078" s="83">
        <f t="shared" si="3"/>
        <v>0.36218</v>
      </c>
      <c r="R4078" s="83">
        <f t="shared" si="4"/>
        <v>0.01999006019</v>
      </c>
      <c r="S4078" s="83" t="b">
        <f t="shared" si="5"/>
        <v>0</v>
      </c>
      <c r="T4078" s="72"/>
      <c r="U4078" s="72"/>
      <c r="V4078" s="72"/>
      <c r="W4078" s="72"/>
      <c r="X4078" s="72"/>
      <c r="Y4078" s="72"/>
      <c r="Z4078" s="72"/>
      <c r="AA4078" s="72"/>
      <c r="AB4078" s="72"/>
      <c r="AC4078" s="72"/>
      <c r="AD4078" s="72"/>
      <c r="AE4078" s="72"/>
      <c r="AF4078" s="72"/>
      <c r="AG4078" s="72"/>
      <c r="AH4078" s="72"/>
      <c r="AI4078" s="72"/>
      <c r="AJ4078" s="72"/>
      <c r="AK4078" s="72"/>
    </row>
    <row r="4079" ht="14.25" customHeight="1">
      <c r="A4079" s="78">
        <v>4076.0</v>
      </c>
      <c r="C4079" s="78" t="str">
        <f>VLOOKUP(G4079,[1]Macrodata_CCF!$A$3:$D$55,4,FALSE)</f>
        <v>#ERROR!</v>
      </c>
      <c r="E4079" s="79" t="str">
        <f>VLOOKUP(G4079,[1]Macrodata_CCF!$A$3:$B$55,2,FALSE)</f>
        <v>#ERROR!</v>
      </c>
      <c r="F4079" s="78">
        <v>0.0</v>
      </c>
      <c r="G4079" s="80">
        <v>37.0</v>
      </c>
      <c r="H4079" s="81">
        <v>71555.0</v>
      </c>
      <c r="I4079" s="81">
        <v>880000.0</v>
      </c>
      <c r="J4079" s="81">
        <v>160485.0</v>
      </c>
      <c r="K4079" s="81">
        <v>1584000.0</v>
      </c>
      <c r="L4079" s="82">
        <v>0.1100012987896517</v>
      </c>
      <c r="N4079" s="83">
        <f t="shared" si="1"/>
        <v>0.1100012988</v>
      </c>
      <c r="O4079" s="83">
        <f t="shared" si="2"/>
        <v>0.1100012988</v>
      </c>
      <c r="Q4079" s="83">
        <f t="shared" si="3"/>
        <v>0.9186875</v>
      </c>
      <c r="R4079" s="83">
        <f t="shared" si="4"/>
        <v>0.1100012988</v>
      </c>
      <c r="S4079" s="83" t="b">
        <f t="shared" si="5"/>
        <v>0</v>
      </c>
      <c r="T4079" s="72"/>
      <c r="U4079" s="72"/>
      <c r="V4079" s="72"/>
      <c r="W4079" s="72"/>
      <c r="X4079" s="72"/>
      <c r="Y4079" s="72"/>
      <c r="Z4079" s="72"/>
      <c r="AA4079" s="72"/>
      <c r="AB4079" s="72"/>
      <c r="AC4079" s="72"/>
      <c r="AD4079" s="72"/>
      <c r="AE4079" s="72"/>
      <c r="AF4079" s="72"/>
      <c r="AG4079" s="72"/>
      <c r="AH4079" s="72"/>
      <c r="AI4079" s="72"/>
      <c r="AJ4079" s="72"/>
      <c r="AK4079" s="72"/>
    </row>
    <row r="4080" ht="14.25" customHeight="1">
      <c r="A4080" s="78">
        <v>4077.0</v>
      </c>
      <c r="C4080" s="78" t="str">
        <f>VLOOKUP(G4080,[1]Macrodata_CCF!$A$3:$D$55,4,FALSE)</f>
        <v>#ERROR!</v>
      </c>
      <c r="E4080" s="79" t="str">
        <f>VLOOKUP(G4080,[1]Macrodata_CCF!$A$3:$B$55,2,FALSE)</f>
        <v>#ERROR!</v>
      </c>
      <c r="F4080" s="78">
        <v>0.0</v>
      </c>
      <c r="G4080" s="80">
        <v>46.0</v>
      </c>
      <c r="H4080" s="81">
        <v>16475.0</v>
      </c>
      <c r="I4080" s="81">
        <v>170000.0</v>
      </c>
      <c r="J4080" s="81">
        <v>47180.0</v>
      </c>
      <c r="K4080" s="81">
        <v>170000.0</v>
      </c>
      <c r="L4080" s="82">
        <v>0.2</v>
      </c>
      <c r="N4080" s="83">
        <f t="shared" si="1"/>
        <v>0.2</v>
      </c>
      <c r="O4080" s="83">
        <f t="shared" si="2"/>
        <v>0.2</v>
      </c>
      <c r="Q4080" s="83">
        <f t="shared" si="3"/>
        <v>0.9030882353</v>
      </c>
      <c r="R4080" s="83">
        <f t="shared" si="4"/>
        <v>0.2</v>
      </c>
      <c r="S4080" s="83" t="b">
        <f t="shared" si="5"/>
        <v>0</v>
      </c>
      <c r="T4080" s="72"/>
      <c r="U4080" s="72"/>
      <c r="V4080" s="72"/>
      <c r="W4080" s="72"/>
      <c r="X4080" s="72"/>
      <c r="Y4080" s="72"/>
      <c r="Z4080" s="72"/>
      <c r="AA4080" s="72"/>
      <c r="AB4080" s="72"/>
      <c r="AC4080" s="72"/>
      <c r="AD4080" s="72"/>
      <c r="AE4080" s="72"/>
      <c r="AF4080" s="72"/>
      <c r="AG4080" s="72"/>
      <c r="AH4080" s="72"/>
      <c r="AI4080" s="72"/>
      <c r="AJ4080" s="72"/>
      <c r="AK4080" s="72"/>
    </row>
    <row r="4081" ht="14.25" customHeight="1">
      <c r="A4081" s="78">
        <v>4078.0</v>
      </c>
      <c r="C4081" s="78" t="str">
        <f>VLOOKUP(G4081,[1]Macrodata_CCF!$A$3:$D$55,4,FALSE)</f>
        <v>#ERROR!</v>
      </c>
      <c r="E4081" s="79" t="str">
        <f>VLOOKUP(G4081,[1]Macrodata_CCF!$A$3:$B$55,2,FALSE)</f>
        <v>#ERROR!</v>
      </c>
      <c r="F4081" s="78">
        <v>0.0</v>
      </c>
      <c r="G4081" s="80">
        <v>24.0</v>
      </c>
      <c r="H4081" s="81">
        <v>409860.0</v>
      </c>
      <c r="I4081" s="81">
        <v>760000.0</v>
      </c>
      <c r="J4081" s="81">
        <v>476385.0</v>
      </c>
      <c r="K4081" s="81">
        <v>1368000.0</v>
      </c>
      <c r="L4081" s="82">
        <v>0.1899954303992689</v>
      </c>
      <c r="N4081" s="83">
        <f t="shared" si="1"/>
        <v>0.1899954304</v>
      </c>
      <c r="O4081" s="83">
        <f t="shared" si="2"/>
        <v>0.1899954304</v>
      </c>
      <c r="Q4081" s="83">
        <f t="shared" si="3"/>
        <v>0.4607105263</v>
      </c>
      <c r="R4081" s="83">
        <f t="shared" si="4"/>
        <v>0.1899954304</v>
      </c>
      <c r="S4081" s="83" t="b">
        <f t="shared" si="5"/>
        <v>0</v>
      </c>
      <c r="T4081" s="72"/>
      <c r="U4081" s="72"/>
      <c r="V4081" s="72"/>
      <c r="W4081" s="72"/>
      <c r="X4081" s="72"/>
      <c r="Y4081" s="72"/>
      <c r="Z4081" s="72"/>
      <c r="AA4081" s="72"/>
      <c r="AB4081" s="72"/>
      <c r="AC4081" s="72"/>
      <c r="AD4081" s="72"/>
      <c r="AE4081" s="72"/>
      <c r="AF4081" s="72"/>
      <c r="AG4081" s="72"/>
      <c r="AH4081" s="72"/>
      <c r="AI4081" s="72"/>
      <c r="AJ4081" s="72"/>
      <c r="AK4081" s="72"/>
    </row>
    <row r="4082" ht="14.25" customHeight="1">
      <c r="A4082" s="78">
        <v>4079.0</v>
      </c>
      <c r="C4082" s="78" t="str">
        <f>VLOOKUP(G4082,[1]Macrodata_CCF!$A$3:$D$55,4,FALSE)</f>
        <v>#ERROR!</v>
      </c>
      <c r="E4082" s="79" t="str">
        <f>VLOOKUP(G4082,[1]Macrodata_CCF!$A$3:$B$55,2,FALSE)</f>
        <v>#ERROR!</v>
      </c>
      <c r="F4082" s="78">
        <v>0.0</v>
      </c>
      <c r="G4082" s="80">
        <v>31.0</v>
      </c>
      <c r="H4082" s="81">
        <v>120290.0</v>
      </c>
      <c r="I4082" s="81">
        <v>170000.0</v>
      </c>
      <c r="J4082" s="81">
        <v>127745.0</v>
      </c>
      <c r="K4082" s="81">
        <v>221000.0</v>
      </c>
      <c r="L4082" s="82">
        <v>0.1499698249849125</v>
      </c>
      <c r="N4082" s="83">
        <f t="shared" si="1"/>
        <v>0.149969825</v>
      </c>
      <c r="O4082" s="83">
        <f t="shared" si="2"/>
        <v>0.149969825</v>
      </c>
      <c r="Q4082" s="83">
        <f t="shared" si="3"/>
        <v>0.2924117647</v>
      </c>
      <c r="R4082" s="83">
        <f t="shared" si="4"/>
        <v>0.149969825</v>
      </c>
      <c r="S4082" s="83" t="b">
        <f t="shared" si="5"/>
        <v>0</v>
      </c>
      <c r="T4082" s="72"/>
      <c r="U4082" s="72"/>
      <c r="V4082" s="72"/>
      <c r="W4082" s="72"/>
      <c r="X4082" s="72"/>
      <c r="Y4082" s="72"/>
      <c r="Z4082" s="72"/>
      <c r="AA4082" s="72"/>
      <c r="AB4082" s="72"/>
      <c r="AC4082" s="72"/>
      <c r="AD4082" s="72"/>
      <c r="AE4082" s="72"/>
      <c r="AF4082" s="72"/>
      <c r="AG4082" s="72"/>
      <c r="AH4082" s="72"/>
      <c r="AI4082" s="72"/>
      <c r="AJ4082" s="72"/>
      <c r="AK4082" s="72"/>
    </row>
    <row r="4083" ht="14.25" customHeight="1">
      <c r="A4083" s="78">
        <v>4080.0</v>
      </c>
      <c r="C4083" s="78" t="str">
        <f>VLOOKUP(G4083,[1]Macrodata_CCF!$A$3:$D$55,4,FALSE)</f>
        <v>#ERROR!</v>
      </c>
      <c r="E4083" s="79" t="str">
        <f>VLOOKUP(G4083,[1]Macrodata_CCF!$A$3:$B$55,2,FALSE)</f>
        <v>#ERROR!</v>
      </c>
      <c r="F4083" s="78">
        <v>0.0</v>
      </c>
      <c r="G4083" s="80">
        <v>23.0</v>
      </c>
      <c r="H4083" s="81">
        <v>0.0</v>
      </c>
      <c r="I4083" s="81">
        <v>80000.0</v>
      </c>
      <c r="J4083" s="81">
        <v>13600.0</v>
      </c>
      <c r="K4083" s="81">
        <v>80000.0</v>
      </c>
      <c r="L4083" s="82">
        <v>0.17</v>
      </c>
      <c r="N4083" s="83">
        <f t="shared" si="1"/>
        <v>0.17</v>
      </c>
      <c r="O4083" s="83">
        <f t="shared" si="2"/>
        <v>0.17</v>
      </c>
      <c r="Q4083" s="83">
        <f t="shared" si="3"/>
        <v>1</v>
      </c>
      <c r="R4083" s="83">
        <f t="shared" si="4"/>
        <v>0.17</v>
      </c>
      <c r="S4083" s="83" t="b">
        <f t="shared" si="5"/>
        <v>0</v>
      </c>
      <c r="T4083" s="72"/>
      <c r="U4083" s="72"/>
      <c r="V4083" s="72"/>
      <c r="W4083" s="72"/>
      <c r="X4083" s="72"/>
      <c r="Y4083" s="72"/>
      <c r="Z4083" s="72"/>
      <c r="AA4083" s="72"/>
      <c r="AB4083" s="72"/>
      <c r="AC4083" s="72"/>
      <c r="AD4083" s="72"/>
      <c r="AE4083" s="72"/>
      <c r="AF4083" s="72"/>
      <c r="AG4083" s="72"/>
      <c r="AH4083" s="72"/>
      <c r="AI4083" s="72"/>
      <c r="AJ4083" s="72"/>
      <c r="AK4083" s="72"/>
    </row>
    <row r="4084" ht="14.25" customHeight="1">
      <c r="A4084" s="78">
        <v>4081.0</v>
      </c>
      <c r="C4084" s="78" t="str">
        <f>VLOOKUP(G4084,[1]Macrodata_CCF!$A$3:$D$55,4,FALSE)</f>
        <v>#ERROR!</v>
      </c>
      <c r="E4084" s="79" t="str">
        <f>VLOOKUP(G4084,[1]Macrodata_CCF!$A$3:$B$55,2,FALSE)</f>
        <v>#ERROR!</v>
      </c>
      <c r="F4084" s="78">
        <v>0.0</v>
      </c>
      <c r="G4084" s="80">
        <v>43.0</v>
      </c>
      <c r="H4084" s="81">
        <v>1195.0</v>
      </c>
      <c r="I4084" s="81">
        <v>10000.0</v>
      </c>
      <c r="J4084" s="81">
        <v>2780.0</v>
      </c>
      <c r="K4084" s="81">
        <v>10000.0</v>
      </c>
      <c r="L4084" s="82">
        <v>0.1800113571834185</v>
      </c>
      <c r="N4084" s="83">
        <f t="shared" si="1"/>
        <v>0.1800113572</v>
      </c>
      <c r="O4084" s="83">
        <f t="shared" si="2"/>
        <v>0.1800113572</v>
      </c>
      <c r="Q4084" s="83">
        <f t="shared" si="3"/>
        <v>0.8805</v>
      </c>
      <c r="R4084" s="83">
        <f t="shared" si="4"/>
        <v>0.1800113572</v>
      </c>
      <c r="S4084" s="83" t="b">
        <f t="shared" si="5"/>
        <v>0</v>
      </c>
      <c r="T4084" s="72"/>
      <c r="U4084" s="72"/>
      <c r="V4084" s="72"/>
      <c r="W4084" s="72"/>
      <c r="X4084" s="72"/>
      <c r="Y4084" s="72"/>
      <c r="Z4084" s="72"/>
      <c r="AA4084" s="72"/>
      <c r="AB4084" s="72"/>
      <c r="AC4084" s="72"/>
      <c r="AD4084" s="72"/>
      <c r="AE4084" s="72"/>
      <c r="AF4084" s="72"/>
      <c r="AG4084" s="72"/>
      <c r="AH4084" s="72"/>
      <c r="AI4084" s="72"/>
      <c r="AJ4084" s="72"/>
      <c r="AK4084" s="72"/>
    </row>
    <row r="4085" ht="14.25" customHeight="1">
      <c r="A4085" s="78">
        <v>4082.0</v>
      </c>
      <c r="C4085" s="78" t="str">
        <f>VLOOKUP(G4085,[1]Macrodata_CCF!$A$3:$D$55,4,FALSE)</f>
        <v>#ERROR!</v>
      </c>
      <c r="E4085" s="79" t="str">
        <f>VLOOKUP(G4085,[1]Macrodata_CCF!$A$3:$B$55,2,FALSE)</f>
        <v>#ERROR!</v>
      </c>
      <c r="F4085" s="78">
        <v>0.0</v>
      </c>
      <c r="G4085" s="80">
        <v>37.0</v>
      </c>
      <c r="H4085" s="81">
        <v>209220.0</v>
      </c>
      <c r="I4085" s="81">
        <v>620000.0</v>
      </c>
      <c r="J4085" s="81">
        <v>254405.0</v>
      </c>
      <c r="K4085" s="81">
        <v>1116000.0</v>
      </c>
      <c r="L4085" s="82">
        <v>0.1099980524855154</v>
      </c>
      <c r="N4085" s="83">
        <f t="shared" si="1"/>
        <v>0.1099980525</v>
      </c>
      <c r="O4085" s="83">
        <f t="shared" si="2"/>
        <v>0.1099980525</v>
      </c>
      <c r="Q4085" s="83">
        <f t="shared" si="3"/>
        <v>0.6625483871</v>
      </c>
      <c r="R4085" s="83">
        <f t="shared" si="4"/>
        <v>0.1099980525</v>
      </c>
      <c r="S4085" s="83" t="b">
        <f t="shared" si="5"/>
        <v>0</v>
      </c>
      <c r="T4085" s="72"/>
      <c r="U4085" s="72"/>
      <c r="V4085" s="72"/>
      <c r="W4085" s="72"/>
      <c r="X4085" s="72"/>
      <c r="Y4085" s="72"/>
      <c r="Z4085" s="72"/>
      <c r="AA4085" s="72"/>
      <c r="AB4085" s="72"/>
      <c r="AC4085" s="72"/>
      <c r="AD4085" s="72"/>
      <c r="AE4085" s="72"/>
      <c r="AF4085" s="72"/>
      <c r="AG4085" s="72"/>
      <c r="AH4085" s="72"/>
      <c r="AI4085" s="72"/>
      <c r="AJ4085" s="72"/>
      <c r="AK4085" s="72"/>
    </row>
    <row r="4086" ht="14.25" customHeight="1">
      <c r="A4086" s="78">
        <v>4083.0</v>
      </c>
      <c r="C4086" s="78" t="str">
        <f>VLOOKUP(G4086,[1]Macrodata_CCF!$A$3:$D$55,4,FALSE)</f>
        <v>#ERROR!</v>
      </c>
      <c r="E4086" s="79" t="str">
        <f>VLOOKUP(G4086,[1]Macrodata_CCF!$A$3:$B$55,2,FALSE)</f>
        <v>#ERROR!</v>
      </c>
      <c r="F4086" s="78">
        <v>0.0</v>
      </c>
      <c r="G4086" s="80">
        <v>30.0</v>
      </c>
      <c r="H4086" s="81">
        <v>65885.0</v>
      </c>
      <c r="I4086" s="81">
        <v>100000.0</v>
      </c>
      <c r="J4086" s="81">
        <v>72025.0</v>
      </c>
      <c r="K4086" s="81">
        <v>150000.0</v>
      </c>
      <c r="L4086" s="82">
        <v>0.1799794811666423</v>
      </c>
      <c r="N4086" s="83">
        <f t="shared" si="1"/>
        <v>0.1799794812</v>
      </c>
      <c r="O4086" s="83">
        <f t="shared" si="2"/>
        <v>0.1799794812</v>
      </c>
      <c r="Q4086" s="83">
        <f t="shared" si="3"/>
        <v>0.34115</v>
      </c>
      <c r="R4086" s="83">
        <f t="shared" si="4"/>
        <v>0.1799794812</v>
      </c>
      <c r="S4086" s="83" t="b">
        <f t="shared" si="5"/>
        <v>0</v>
      </c>
      <c r="T4086" s="72"/>
      <c r="U4086" s="72"/>
      <c r="V4086" s="72"/>
      <c r="W4086" s="72"/>
      <c r="X4086" s="72"/>
      <c r="Y4086" s="72"/>
      <c r="Z4086" s="72"/>
      <c r="AA4086" s="72"/>
      <c r="AB4086" s="72"/>
      <c r="AC4086" s="72"/>
      <c r="AD4086" s="72"/>
      <c r="AE4086" s="72"/>
      <c r="AF4086" s="72"/>
      <c r="AG4086" s="72"/>
      <c r="AH4086" s="72"/>
      <c r="AI4086" s="72"/>
      <c r="AJ4086" s="72"/>
      <c r="AK4086" s="72"/>
    </row>
    <row r="4087" ht="14.25" customHeight="1">
      <c r="A4087" s="78">
        <v>4084.0</v>
      </c>
      <c r="C4087" s="78" t="str">
        <f>VLOOKUP(G4087,[1]Macrodata_CCF!$A$3:$D$55,4,FALSE)</f>
        <v>#ERROR!</v>
      </c>
      <c r="E4087" s="79" t="str">
        <f>VLOOKUP(G4087,[1]Macrodata_CCF!$A$3:$B$55,2,FALSE)</f>
        <v>#ERROR!</v>
      </c>
      <c r="F4087" s="78">
        <v>0.0</v>
      </c>
      <c r="G4087" s="80">
        <v>26.0</v>
      </c>
      <c r="H4087" s="81">
        <v>220055.0</v>
      </c>
      <c r="I4087" s="81">
        <v>290000.0</v>
      </c>
      <c r="J4087" s="81">
        <v>231245.0</v>
      </c>
      <c r="K4087" s="81">
        <v>290000.0</v>
      </c>
      <c r="L4087" s="82">
        <v>0.159982843662878</v>
      </c>
      <c r="N4087" s="83">
        <f t="shared" si="1"/>
        <v>0.1599828437</v>
      </c>
      <c r="O4087" s="83">
        <f t="shared" si="2"/>
        <v>0.1599828437</v>
      </c>
      <c r="Q4087" s="83">
        <f t="shared" si="3"/>
        <v>0.2411896552</v>
      </c>
      <c r="R4087" s="83">
        <f t="shared" si="4"/>
        <v>0.1599828437</v>
      </c>
      <c r="S4087" s="83" t="b">
        <f t="shared" si="5"/>
        <v>0</v>
      </c>
      <c r="T4087" s="72"/>
      <c r="U4087" s="72"/>
      <c r="V4087" s="72"/>
      <c r="W4087" s="72"/>
      <c r="X4087" s="72"/>
      <c r="Y4087" s="72"/>
      <c r="Z4087" s="72"/>
      <c r="AA4087" s="72"/>
      <c r="AB4087" s="72"/>
      <c r="AC4087" s="72"/>
      <c r="AD4087" s="72"/>
      <c r="AE4087" s="72"/>
      <c r="AF4087" s="72"/>
      <c r="AG4087" s="72"/>
      <c r="AH4087" s="72"/>
      <c r="AI4087" s="72"/>
      <c r="AJ4087" s="72"/>
      <c r="AK4087" s="72"/>
    </row>
    <row r="4088" ht="14.25" customHeight="1">
      <c r="A4088" s="78">
        <v>4085.0</v>
      </c>
      <c r="C4088" s="78" t="str">
        <f>VLOOKUP(G4088,[1]Macrodata_CCF!$A$3:$D$55,4,FALSE)</f>
        <v>#ERROR!</v>
      </c>
      <c r="E4088" s="79" t="str">
        <f>VLOOKUP(G4088,[1]Macrodata_CCF!$A$3:$B$55,2,FALSE)</f>
        <v>#ERROR!</v>
      </c>
      <c r="F4088" s="78">
        <v>0.0</v>
      </c>
      <c r="G4088" s="80">
        <v>34.0</v>
      </c>
      <c r="H4088" s="81">
        <v>466995.0</v>
      </c>
      <c r="I4088" s="81">
        <v>940000.0</v>
      </c>
      <c r="J4088" s="81">
        <v>504835.0</v>
      </c>
      <c r="K4088" s="81">
        <v>1692000.0</v>
      </c>
      <c r="L4088" s="82">
        <v>0.07999915434297734</v>
      </c>
      <c r="N4088" s="83">
        <f t="shared" si="1"/>
        <v>0.07999915434</v>
      </c>
      <c r="O4088" s="83">
        <f t="shared" si="2"/>
        <v>0.07999915434</v>
      </c>
      <c r="Q4088" s="83">
        <f t="shared" si="3"/>
        <v>0.5031968085</v>
      </c>
      <c r="R4088" s="83">
        <f t="shared" si="4"/>
        <v>0.07999915434</v>
      </c>
      <c r="S4088" s="83" t="b">
        <f t="shared" si="5"/>
        <v>0</v>
      </c>
      <c r="T4088" s="72"/>
      <c r="U4088" s="72"/>
      <c r="V4088" s="72"/>
      <c r="W4088" s="72"/>
      <c r="X4088" s="72"/>
      <c r="Y4088" s="72"/>
      <c r="Z4088" s="72"/>
      <c r="AA4088" s="72"/>
      <c r="AB4088" s="72"/>
      <c r="AC4088" s="72"/>
      <c r="AD4088" s="72"/>
      <c r="AE4088" s="72"/>
      <c r="AF4088" s="72"/>
      <c r="AG4088" s="72"/>
      <c r="AH4088" s="72"/>
      <c r="AI4088" s="72"/>
      <c r="AJ4088" s="72"/>
      <c r="AK4088" s="72"/>
    </row>
    <row r="4089" ht="14.25" customHeight="1">
      <c r="A4089" s="78">
        <v>4086.0</v>
      </c>
      <c r="C4089" s="78" t="str">
        <f>VLOOKUP(G4089,[1]Macrodata_CCF!$A$3:$D$55,4,FALSE)</f>
        <v>#ERROR!</v>
      </c>
      <c r="E4089" s="79" t="str">
        <f>VLOOKUP(G4089,[1]Macrodata_CCF!$A$3:$B$55,2,FALSE)</f>
        <v>#ERROR!</v>
      </c>
      <c r="F4089" s="78">
        <v>0.0</v>
      </c>
      <c r="G4089" s="80">
        <v>37.0</v>
      </c>
      <c r="H4089" s="81">
        <v>553045.0</v>
      </c>
      <c r="I4089" s="81">
        <v>890000.0</v>
      </c>
      <c r="J4089" s="81">
        <v>559785.0</v>
      </c>
      <c r="K4089" s="81">
        <v>890000.0</v>
      </c>
      <c r="L4089" s="82">
        <v>0.02000267097980443</v>
      </c>
      <c r="N4089" s="83">
        <f t="shared" si="1"/>
        <v>0.02000267098</v>
      </c>
      <c r="O4089" s="83">
        <f t="shared" si="2"/>
        <v>0.02000267098</v>
      </c>
      <c r="Q4089" s="83">
        <f t="shared" si="3"/>
        <v>0.3786011236</v>
      </c>
      <c r="R4089" s="83">
        <f t="shared" si="4"/>
        <v>0.02000267098</v>
      </c>
      <c r="S4089" s="83" t="b">
        <f t="shared" si="5"/>
        <v>0</v>
      </c>
      <c r="T4089" s="72"/>
      <c r="U4089" s="72"/>
      <c r="V4089" s="72"/>
      <c r="W4089" s="72"/>
      <c r="X4089" s="72"/>
      <c r="Y4089" s="72"/>
      <c r="Z4089" s="72"/>
      <c r="AA4089" s="72"/>
      <c r="AB4089" s="72"/>
      <c r="AC4089" s="72"/>
      <c r="AD4089" s="72"/>
      <c r="AE4089" s="72"/>
      <c r="AF4089" s="72"/>
      <c r="AG4089" s="72"/>
      <c r="AH4089" s="72"/>
      <c r="AI4089" s="72"/>
      <c r="AJ4089" s="72"/>
      <c r="AK4089" s="72"/>
    </row>
    <row r="4090" ht="14.25" customHeight="1">
      <c r="A4090" s="78">
        <v>4087.0</v>
      </c>
      <c r="C4090" s="78" t="str">
        <f>VLOOKUP(G4090,[1]Macrodata_CCF!$A$3:$D$55,4,FALSE)</f>
        <v>#ERROR!</v>
      </c>
      <c r="E4090" s="79" t="str">
        <f>VLOOKUP(G4090,[1]Macrodata_CCF!$A$3:$B$55,2,FALSE)</f>
        <v>#ERROR!</v>
      </c>
      <c r="F4090" s="78">
        <v>0.0</v>
      </c>
      <c r="G4090" s="80">
        <v>50.0</v>
      </c>
      <c r="H4090" s="81">
        <v>0.0</v>
      </c>
      <c r="I4090" s="81">
        <v>210000.0</v>
      </c>
      <c r="J4090" s="81">
        <v>18900.0</v>
      </c>
      <c r="K4090" s="81">
        <v>315000.0</v>
      </c>
      <c r="L4090" s="82">
        <v>0.09</v>
      </c>
      <c r="N4090" s="83">
        <f t="shared" si="1"/>
        <v>0.09</v>
      </c>
      <c r="O4090" s="83">
        <f t="shared" si="2"/>
        <v>0.09</v>
      </c>
      <c r="Q4090" s="83">
        <f t="shared" si="3"/>
        <v>1</v>
      </c>
      <c r="R4090" s="83">
        <f t="shared" si="4"/>
        <v>0.09</v>
      </c>
      <c r="S4090" s="83" t="b">
        <f t="shared" si="5"/>
        <v>0</v>
      </c>
      <c r="T4090" s="72"/>
      <c r="U4090" s="72"/>
      <c r="V4090" s="72"/>
      <c r="W4090" s="72"/>
      <c r="X4090" s="72"/>
      <c r="Y4090" s="72"/>
      <c r="Z4090" s="72"/>
      <c r="AA4090" s="72"/>
      <c r="AB4090" s="72"/>
      <c r="AC4090" s="72"/>
      <c r="AD4090" s="72"/>
      <c r="AE4090" s="72"/>
      <c r="AF4090" s="72"/>
      <c r="AG4090" s="72"/>
      <c r="AH4090" s="72"/>
      <c r="AI4090" s="72"/>
      <c r="AJ4090" s="72"/>
      <c r="AK4090" s="72"/>
    </row>
    <row r="4091" ht="14.25" customHeight="1">
      <c r="A4091" s="78">
        <v>4088.0</v>
      </c>
      <c r="C4091" s="78" t="str">
        <f>VLOOKUP(G4091,[1]Macrodata_CCF!$A$3:$D$55,4,FALSE)</f>
        <v>#ERROR!</v>
      </c>
      <c r="E4091" s="79" t="str">
        <f>VLOOKUP(G4091,[1]Macrodata_CCF!$A$3:$B$55,2,FALSE)</f>
        <v>#ERROR!</v>
      </c>
      <c r="F4091" s="78">
        <v>0.0</v>
      </c>
      <c r="G4091" s="80">
        <v>30.0</v>
      </c>
      <c r="H4091" s="81">
        <v>591885.0</v>
      </c>
      <c r="I4091" s="81">
        <v>860000.0</v>
      </c>
      <c r="J4091" s="81">
        <v>516815.0</v>
      </c>
      <c r="K4091" s="81">
        <v>860000.0</v>
      </c>
      <c r="L4091" s="82">
        <v>-0.2799917945657647</v>
      </c>
      <c r="N4091" s="83">
        <f t="shared" si="1"/>
        <v>-0.2799917946</v>
      </c>
      <c r="O4091" s="83">
        <f t="shared" si="2"/>
        <v>0</v>
      </c>
      <c r="Q4091" s="83">
        <f t="shared" si="3"/>
        <v>0.3117616279</v>
      </c>
      <c r="R4091" s="83">
        <f t="shared" si="4"/>
        <v>-0.2799917946</v>
      </c>
      <c r="S4091" s="83" t="b">
        <f t="shared" si="5"/>
        <v>0</v>
      </c>
      <c r="T4091" s="72"/>
      <c r="U4091" s="72"/>
      <c r="V4091" s="72"/>
      <c r="W4091" s="72"/>
      <c r="X4091" s="72"/>
      <c r="Y4091" s="72"/>
      <c r="Z4091" s="72"/>
      <c r="AA4091" s="72"/>
      <c r="AB4091" s="72"/>
      <c r="AC4091" s="72"/>
      <c r="AD4091" s="72"/>
      <c r="AE4091" s="72"/>
      <c r="AF4091" s="72"/>
      <c r="AG4091" s="72"/>
      <c r="AH4091" s="72"/>
      <c r="AI4091" s="72"/>
      <c r="AJ4091" s="72"/>
      <c r="AK4091" s="72"/>
    </row>
    <row r="4092" ht="14.25" customHeight="1">
      <c r="A4092" s="78">
        <v>4089.0</v>
      </c>
      <c r="C4092" s="78" t="str">
        <f>VLOOKUP(G4092,[1]Macrodata_CCF!$A$3:$D$55,4,FALSE)</f>
        <v>#ERROR!</v>
      </c>
      <c r="E4092" s="79" t="str">
        <f>VLOOKUP(G4092,[1]Macrodata_CCF!$A$3:$B$55,2,FALSE)</f>
        <v>#ERROR!</v>
      </c>
      <c r="F4092" s="78">
        <v>0.0</v>
      </c>
      <c r="G4092" s="80">
        <v>33.0</v>
      </c>
      <c r="H4092" s="81">
        <v>651375.0</v>
      </c>
      <c r="I4092" s="81">
        <v>990000.0</v>
      </c>
      <c r="J4092" s="81">
        <v>708940.0</v>
      </c>
      <c r="K4092" s="81">
        <v>990000.0</v>
      </c>
      <c r="L4092" s="82">
        <v>0.1699963086009598</v>
      </c>
      <c r="N4092" s="83">
        <f t="shared" si="1"/>
        <v>0.1699963086</v>
      </c>
      <c r="O4092" s="83">
        <f t="shared" si="2"/>
        <v>0.1699963086</v>
      </c>
      <c r="Q4092" s="83">
        <f t="shared" si="3"/>
        <v>0.3420454545</v>
      </c>
      <c r="R4092" s="83">
        <f t="shared" si="4"/>
        <v>0.1699963086</v>
      </c>
      <c r="S4092" s="83" t="b">
        <f t="shared" si="5"/>
        <v>0</v>
      </c>
      <c r="T4092" s="72"/>
      <c r="U4092" s="72"/>
      <c r="V4092" s="72"/>
      <c r="W4092" s="72"/>
      <c r="X4092" s="72"/>
      <c r="Y4092" s="72"/>
      <c r="Z4092" s="72"/>
      <c r="AA4092" s="72"/>
      <c r="AB4092" s="72"/>
      <c r="AC4092" s="72"/>
      <c r="AD4092" s="72"/>
      <c r="AE4092" s="72"/>
      <c r="AF4092" s="72"/>
      <c r="AG4092" s="72"/>
      <c r="AH4092" s="72"/>
      <c r="AI4092" s="72"/>
      <c r="AJ4092" s="72"/>
      <c r="AK4092" s="72"/>
    </row>
    <row r="4093" ht="14.25" customHeight="1">
      <c r="A4093" s="78">
        <v>4090.0</v>
      </c>
      <c r="C4093" s="78" t="str">
        <f>VLOOKUP(G4093,[1]Macrodata_CCF!$A$3:$D$55,4,FALSE)</f>
        <v>#ERROR!</v>
      </c>
      <c r="E4093" s="79" t="str">
        <f>VLOOKUP(G4093,[1]Macrodata_CCF!$A$3:$B$55,2,FALSE)</f>
        <v>#ERROR!</v>
      </c>
      <c r="F4093" s="78">
        <v>0.0</v>
      </c>
      <c r="G4093" s="80">
        <v>2.0</v>
      </c>
      <c r="H4093" s="81">
        <v>34320.0</v>
      </c>
      <c r="I4093" s="81">
        <v>140000.0</v>
      </c>
      <c r="J4093" s="81">
        <v>64965.0</v>
      </c>
      <c r="K4093" s="81">
        <v>140000.0</v>
      </c>
      <c r="L4093" s="82">
        <v>0.2899791824375473</v>
      </c>
      <c r="N4093" s="83">
        <f t="shared" si="1"/>
        <v>0.2899791824</v>
      </c>
      <c r="O4093" s="83">
        <f t="shared" si="2"/>
        <v>0.2899791824</v>
      </c>
      <c r="Q4093" s="83">
        <f t="shared" si="3"/>
        <v>0.7548571429</v>
      </c>
      <c r="R4093" s="83">
        <f t="shared" si="4"/>
        <v>0.2899791824</v>
      </c>
      <c r="S4093" s="83" t="b">
        <f t="shared" si="5"/>
        <v>0</v>
      </c>
      <c r="T4093" s="72"/>
      <c r="U4093" s="72"/>
      <c r="V4093" s="72"/>
      <c r="W4093" s="72"/>
      <c r="X4093" s="72"/>
      <c r="Y4093" s="72"/>
      <c r="Z4093" s="72"/>
      <c r="AA4093" s="72"/>
      <c r="AB4093" s="72"/>
      <c r="AC4093" s="72"/>
      <c r="AD4093" s="72"/>
      <c r="AE4093" s="72"/>
      <c r="AF4093" s="72"/>
      <c r="AG4093" s="72"/>
      <c r="AH4093" s="72"/>
      <c r="AI4093" s="72"/>
      <c r="AJ4093" s="72"/>
      <c r="AK4093" s="72"/>
    </row>
    <row r="4094" ht="14.25" customHeight="1">
      <c r="A4094" s="78">
        <v>4091.0</v>
      </c>
      <c r="C4094" s="78" t="str">
        <f>VLOOKUP(G4094,[1]Macrodata_CCF!$A$3:$D$55,4,FALSE)</f>
        <v>#ERROR!</v>
      </c>
      <c r="E4094" s="79" t="str">
        <f>VLOOKUP(G4094,[1]Macrodata_CCF!$A$3:$B$55,2,FALSE)</f>
        <v>#ERROR!</v>
      </c>
      <c r="F4094" s="78">
        <v>0.0</v>
      </c>
      <c r="G4094" s="80">
        <v>36.0</v>
      </c>
      <c r="H4094" s="81">
        <v>11625.0</v>
      </c>
      <c r="I4094" s="81">
        <v>50000.0</v>
      </c>
      <c r="J4094" s="81">
        <v>8940.0</v>
      </c>
      <c r="K4094" s="81">
        <v>50000.0</v>
      </c>
      <c r="L4094" s="82">
        <v>-0.06996742671009772</v>
      </c>
      <c r="N4094" s="83">
        <f t="shared" si="1"/>
        <v>-0.06996742671</v>
      </c>
      <c r="O4094" s="83">
        <f t="shared" si="2"/>
        <v>0</v>
      </c>
      <c r="Q4094" s="83">
        <f t="shared" si="3"/>
        <v>0.7675</v>
      </c>
      <c r="R4094" s="83">
        <f t="shared" si="4"/>
        <v>-0.06996742671</v>
      </c>
      <c r="S4094" s="83" t="b">
        <f t="shared" si="5"/>
        <v>0</v>
      </c>
      <c r="T4094" s="72"/>
      <c r="U4094" s="72"/>
      <c r="V4094" s="72"/>
      <c r="W4094" s="72"/>
      <c r="X4094" s="72"/>
      <c r="Y4094" s="72"/>
      <c r="Z4094" s="72"/>
      <c r="AA4094" s="72"/>
      <c r="AB4094" s="72"/>
      <c r="AC4094" s="72"/>
      <c r="AD4094" s="72"/>
      <c r="AE4094" s="72"/>
      <c r="AF4094" s="72"/>
      <c r="AG4094" s="72"/>
      <c r="AH4094" s="72"/>
      <c r="AI4094" s="72"/>
      <c r="AJ4094" s="72"/>
      <c r="AK4094" s="72"/>
    </row>
    <row r="4095" ht="14.25" customHeight="1">
      <c r="A4095" s="78">
        <v>4092.0</v>
      </c>
      <c r="C4095" s="78" t="str">
        <f>VLOOKUP(G4095,[1]Macrodata_CCF!$A$3:$D$55,4,FALSE)</f>
        <v>#ERROR!</v>
      </c>
      <c r="E4095" s="79" t="str">
        <f>VLOOKUP(G4095,[1]Macrodata_CCF!$A$3:$B$55,2,FALSE)</f>
        <v>#ERROR!</v>
      </c>
      <c r="F4095" s="78">
        <v>0.0</v>
      </c>
      <c r="G4095" s="80">
        <v>29.0</v>
      </c>
      <c r="H4095" s="81">
        <v>158255.0</v>
      </c>
      <c r="I4095" s="81">
        <v>820000.0</v>
      </c>
      <c r="J4095" s="81">
        <v>257515.0</v>
      </c>
      <c r="K4095" s="81">
        <v>820000.0</v>
      </c>
      <c r="L4095" s="82">
        <v>0.1499973554768075</v>
      </c>
      <c r="N4095" s="83">
        <f t="shared" si="1"/>
        <v>0.1499973555</v>
      </c>
      <c r="O4095" s="83">
        <f t="shared" si="2"/>
        <v>0.1499973555</v>
      </c>
      <c r="Q4095" s="83">
        <f t="shared" si="3"/>
        <v>0.8070060976</v>
      </c>
      <c r="R4095" s="83">
        <f t="shared" si="4"/>
        <v>0.1499973555</v>
      </c>
      <c r="S4095" s="83" t="b">
        <f t="shared" si="5"/>
        <v>0</v>
      </c>
      <c r="T4095" s="72"/>
      <c r="U4095" s="72"/>
      <c r="V4095" s="72"/>
      <c r="W4095" s="72"/>
      <c r="X4095" s="72"/>
      <c r="Y4095" s="72"/>
      <c r="Z4095" s="72"/>
      <c r="AA4095" s="72"/>
      <c r="AB4095" s="72"/>
      <c r="AC4095" s="72"/>
      <c r="AD4095" s="72"/>
      <c r="AE4095" s="72"/>
      <c r="AF4095" s="72"/>
      <c r="AG4095" s="72"/>
      <c r="AH4095" s="72"/>
      <c r="AI4095" s="72"/>
      <c r="AJ4095" s="72"/>
      <c r="AK4095" s="72"/>
    </row>
    <row r="4096" ht="14.25" customHeight="1">
      <c r="A4096" s="78">
        <v>4093.0</v>
      </c>
      <c r="C4096" s="78" t="str">
        <f>VLOOKUP(G4096,[1]Macrodata_CCF!$A$3:$D$55,4,FALSE)</f>
        <v>#ERROR!</v>
      </c>
      <c r="E4096" s="79" t="str">
        <f>VLOOKUP(G4096,[1]Macrodata_CCF!$A$3:$B$55,2,FALSE)</f>
        <v>#ERROR!</v>
      </c>
      <c r="F4096" s="78">
        <v>0.0</v>
      </c>
      <c r="G4096" s="80">
        <v>28.0</v>
      </c>
      <c r="H4096" s="81">
        <v>28245.0</v>
      </c>
      <c r="I4096" s="81">
        <v>380000.0</v>
      </c>
      <c r="J4096" s="81">
        <v>0.0</v>
      </c>
      <c r="K4096" s="81">
        <v>380000.0</v>
      </c>
      <c r="L4096" s="82">
        <v>-0.08029736606444826</v>
      </c>
      <c r="N4096" s="83">
        <f t="shared" si="1"/>
        <v>-0.08029736606</v>
      </c>
      <c r="O4096" s="83">
        <f t="shared" si="2"/>
        <v>0</v>
      </c>
      <c r="Q4096" s="83">
        <f t="shared" si="3"/>
        <v>0.9256710526</v>
      </c>
      <c r="R4096" s="83">
        <f t="shared" si="4"/>
        <v>-0.08029736606</v>
      </c>
      <c r="S4096" s="83" t="b">
        <f t="shared" si="5"/>
        <v>0</v>
      </c>
      <c r="T4096" s="72"/>
      <c r="U4096" s="72"/>
      <c r="V4096" s="72"/>
      <c r="W4096" s="72"/>
      <c r="X4096" s="72"/>
      <c r="Y4096" s="72"/>
      <c r="Z4096" s="72"/>
      <c r="AA4096" s="72"/>
      <c r="AB4096" s="72"/>
      <c r="AC4096" s="72"/>
      <c r="AD4096" s="72"/>
      <c r="AE4096" s="72"/>
      <c r="AF4096" s="72"/>
      <c r="AG4096" s="72"/>
      <c r="AH4096" s="72"/>
      <c r="AI4096" s="72"/>
      <c r="AJ4096" s="72"/>
      <c r="AK4096" s="72"/>
    </row>
    <row r="4097" ht="14.25" customHeight="1">
      <c r="A4097" s="78">
        <v>4094.0</v>
      </c>
      <c r="C4097" s="78" t="str">
        <f>VLOOKUP(G4097,[1]Macrodata_CCF!$A$3:$D$55,4,FALSE)</f>
        <v>#ERROR!</v>
      </c>
      <c r="E4097" s="79" t="str">
        <f>VLOOKUP(G4097,[1]Macrodata_CCF!$A$3:$B$55,2,FALSE)</f>
        <v>#ERROR!</v>
      </c>
      <c r="F4097" s="78">
        <v>0.0</v>
      </c>
      <c r="G4097" s="80">
        <v>24.0</v>
      </c>
      <c r="H4097" s="81">
        <v>44355.0</v>
      </c>
      <c r="I4097" s="81">
        <v>80000.0</v>
      </c>
      <c r="J4097" s="81">
        <v>49700.0</v>
      </c>
      <c r="K4097" s="81">
        <v>80000.0</v>
      </c>
      <c r="L4097" s="82">
        <v>0.1499509047552251</v>
      </c>
      <c r="N4097" s="83">
        <f t="shared" si="1"/>
        <v>0.1499509048</v>
      </c>
      <c r="O4097" s="83">
        <f t="shared" si="2"/>
        <v>0.1499509048</v>
      </c>
      <c r="Q4097" s="83">
        <f t="shared" si="3"/>
        <v>0.4455625</v>
      </c>
      <c r="R4097" s="83">
        <f t="shared" si="4"/>
        <v>0.1499509048</v>
      </c>
      <c r="S4097" s="83" t="b">
        <f t="shared" si="5"/>
        <v>0</v>
      </c>
      <c r="T4097" s="72"/>
      <c r="U4097" s="72"/>
      <c r="V4097" s="72"/>
      <c r="W4097" s="72"/>
      <c r="X4097" s="72"/>
      <c r="Y4097" s="72"/>
      <c r="Z4097" s="72"/>
      <c r="AA4097" s="72"/>
      <c r="AB4097" s="72"/>
      <c r="AC4097" s="72"/>
      <c r="AD4097" s="72"/>
      <c r="AE4097" s="72"/>
      <c r="AF4097" s="72"/>
      <c r="AG4097" s="72"/>
      <c r="AH4097" s="72"/>
      <c r="AI4097" s="72"/>
      <c r="AJ4097" s="72"/>
      <c r="AK4097" s="72"/>
    </row>
    <row r="4098" ht="14.25" customHeight="1">
      <c r="A4098" s="78">
        <v>4095.0</v>
      </c>
      <c r="C4098" s="78" t="str">
        <f>VLOOKUP(G4098,[1]Macrodata_CCF!$A$3:$D$55,4,FALSE)</f>
        <v>#ERROR!</v>
      </c>
      <c r="E4098" s="79" t="str">
        <f>VLOOKUP(G4098,[1]Macrodata_CCF!$A$3:$B$55,2,FALSE)</f>
        <v>#ERROR!</v>
      </c>
      <c r="F4098" s="78">
        <v>0.0</v>
      </c>
      <c r="G4098" s="80">
        <v>45.0</v>
      </c>
      <c r="H4098" s="81">
        <v>507270.0</v>
      </c>
      <c r="I4098" s="81">
        <v>650000.0</v>
      </c>
      <c r="J4098" s="81">
        <v>531535.0</v>
      </c>
      <c r="K4098" s="81">
        <v>650000.0</v>
      </c>
      <c r="L4098" s="82">
        <v>0.1700063056119947</v>
      </c>
      <c r="N4098" s="83">
        <f t="shared" si="1"/>
        <v>0.1700063056</v>
      </c>
      <c r="O4098" s="83">
        <f t="shared" si="2"/>
        <v>0.1700063056</v>
      </c>
      <c r="Q4098" s="83">
        <f t="shared" si="3"/>
        <v>0.2195846154</v>
      </c>
      <c r="R4098" s="83">
        <f t="shared" si="4"/>
        <v>0.1700063056</v>
      </c>
      <c r="S4098" s="83" t="b">
        <f t="shared" si="5"/>
        <v>0</v>
      </c>
      <c r="T4098" s="72"/>
      <c r="U4098" s="72"/>
      <c r="V4098" s="72"/>
      <c r="W4098" s="72"/>
      <c r="X4098" s="72"/>
      <c r="Y4098" s="72"/>
      <c r="Z4098" s="72"/>
      <c r="AA4098" s="72"/>
      <c r="AB4098" s="72"/>
      <c r="AC4098" s="72"/>
      <c r="AD4098" s="72"/>
      <c r="AE4098" s="72"/>
      <c r="AF4098" s="72"/>
      <c r="AG4098" s="72"/>
      <c r="AH4098" s="72"/>
      <c r="AI4098" s="72"/>
      <c r="AJ4098" s="72"/>
      <c r="AK4098" s="72"/>
    </row>
    <row r="4099" ht="14.25" customHeight="1">
      <c r="A4099" s="78">
        <v>4096.0</v>
      </c>
      <c r="C4099" s="78" t="str">
        <f>VLOOKUP(G4099,[1]Macrodata_CCF!$A$3:$D$55,4,FALSE)</f>
        <v>#ERROR!</v>
      </c>
      <c r="E4099" s="79" t="str">
        <f>VLOOKUP(G4099,[1]Macrodata_CCF!$A$3:$B$55,2,FALSE)</f>
        <v>#ERROR!</v>
      </c>
      <c r="F4099" s="78">
        <v>0.0</v>
      </c>
      <c r="G4099" s="80">
        <v>40.0</v>
      </c>
      <c r="H4099" s="81">
        <v>160245.0</v>
      </c>
      <c r="I4099" s="81">
        <v>400000.0</v>
      </c>
      <c r="J4099" s="81">
        <v>153050.0</v>
      </c>
      <c r="K4099" s="81">
        <v>400000.0</v>
      </c>
      <c r="L4099" s="82">
        <v>-0.03000980167254072</v>
      </c>
      <c r="N4099" s="83">
        <f t="shared" si="1"/>
        <v>-0.03000980167</v>
      </c>
      <c r="O4099" s="83">
        <f t="shared" si="2"/>
        <v>0</v>
      </c>
      <c r="Q4099" s="83">
        <f t="shared" si="3"/>
        <v>0.5993875</v>
      </c>
      <c r="R4099" s="83">
        <f t="shared" si="4"/>
        <v>-0.03000980167</v>
      </c>
      <c r="S4099" s="83" t="b">
        <f t="shared" si="5"/>
        <v>0</v>
      </c>
      <c r="T4099" s="72"/>
      <c r="U4099" s="72"/>
      <c r="V4099" s="72"/>
      <c r="W4099" s="72"/>
      <c r="X4099" s="72"/>
      <c r="Y4099" s="72"/>
      <c r="Z4099" s="72"/>
      <c r="AA4099" s="72"/>
      <c r="AB4099" s="72"/>
      <c r="AC4099" s="72"/>
      <c r="AD4099" s="72"/>
      <c r="AE4099" s="72"/>
      <c r="AF4099" s="72"/>
      <c r="AG4099" s="72"/>
      <c r="AH4099" s="72"/>
      <c r="AI4099" s="72"/>
      <c r="AJ4099" s="72"/>
      <c r="AK4099" s="72"/>
    </row>
    <row r="4100" ht="14.25" customHeight="1">
      <c r="A4100" s="78">
        <v>4097.0</v>
      </c>
      <c r="C4100" s="78" t="str">
        <f>VLOOKUP(G4100,[1]Macrodata_CCF!$A$3:$D$55,4,FALSE)</f>
        <v>#ERROR!</v>
      </c>
      <c r="E4100" s="79" t="str">
        <f>VLOOKUP(G4100,[1]Macrodata_CCF!$A$3:$B$55,2,FALSE)</f>
        <v>#ERROR!</v>
      </c>
      <c r="F4100" s="78">
        <v>0.0</v>
      </c>
      <c r="G4100" s="80">
        <v>52.0</v>
      </c>
      <c r="H4100" s="81">
        <v>18215.0</v>
      </c>
      <c r="I4100" s="81">
        <v>120000.0</v>
      </c>
      <c r="J4100" s="81">
        <v>26360.0</v>
      </c>
      <c r="K4100" s="81">
        <v>120000.0</v>
      </c>
      <c r="L4100" s="82">
        <v>0.08002161418676622</v>
      </c>
      <c r="N4100" s="83">
        <f t="shared" si="1"/>
        <v>0.08002161419</v>
      </c>
      <c r="O4100" s="83">
        <f t="shared" si="2"/>
        <v>0.08002161419</v>
      </c>
      <c r="Q4100" s="83">
        <f t="shared" si="3"/>
        <v>0.8482083333</v>
      </c>
      <c r="R4100" s="83">
        <f t="shared" si="4"/>
        <v>0.08002161419</v>
      </c>
      <c r="S4100" s="83" t="b">
        <f t="shared" si="5"/>
        <v>0</v>
      </c>
      <c r="T4100" s="72"/>
      <c r="U4100" s="72"/>
      <c r="V4100" s="72"/>
      <c r="W4100" s="72"/>
      <c r="X4100" s="72"/>
      <c r="Y4100" s="72"/>
      <c r="Z4100" s="72"/>
      <c r="AA4100" s="72"/>
      <c r="AB4100" s="72"/>
      <c r="AC4100" s="72"/>
      <c r="AD4100" s="72"/>
      <c r="AE4100" s="72"/>
      <c r="AF4100" s="72"/>
      <c r="AG4100" s="72"/>
      <c r="AH4100" s="72"/>
      <c r="AI4100" s="72"/>
      <c r="AJ4100" s="72"/>
      <c r="AK4100" s="72"/>
    </row>
    <row r="4101" ht="14.25" customHeight="1">
      <c r="A4101" s="78">
        <v>4098.0</v>
      </c>
      <c r="C4101" s="78" t="str">
        <f>VLOOKUP(G4101,[1]Macrodata_CCF!$A$3:$D$55,4,FALSE)</f>
        <v>#ERROR!</v>
      </c>
      <c r="E4101" s="79" t="str">
        <f>VLOOKUP(G4101,[1]Macrodata_CCF!$A$3:$B$55,2,FALSE)</f>
        <v>#ERROR!</v>
      </c>
      <c r="F4101" s="78">
        <v>0.0</v>
      </c>
      <c r="G4101" s="80">
        <v>28.0</v>
      </c>
      <c r="H4101" s="81">
        <v>0.0</v>
      </c>
      <c r="I4101" s="81">
        <v>210000.0</v>
      </c>
      <c r="J4101" s="81">
        <v>35700.0</v>
      </c>
      <c r="K4101" s="81">
        <v>210000.0</v>
      </c>
      <c r="L4101" s="82">
        <v>0.17</v>
      </c>
      <c r="N4101" s="83">
        <f t="shared" si="1"/>
        <v>0.17</v>
      </c>
      <c r="O4101" s="83">
        <f t="shared" si="2"/>
        <v>0.17</v>
      </c>
      <c r="Q4101" s="83">
        <f t="shared" si="3"/>
        <v>1</v>
      </c>
      <c r="R4101" s="83">
        <f t="shared" si="4"/>
        <v>0.17</v>
      </c>
      <c r="S4101" s="83" t="b">
        <f t="shared" si="5"/>
        <v>0</v>
      </c>
      <c r="T4101" s="72"/>
      <c r="U4101" s="72"/>
      <c r="V4101" s="72"/>
      <c r="W4101" s="72"/>
      <c r="X4101" s="72"/>
      <c r="Y4101" s="72"/>
      <c r="Z4101" s="72"/>
      <c r="AA4101" s="72"/>
      <c r="AB4101" s="72"/>
      <c r="AC4101" s="72"/>
      <c r="AD4101" s="72"/>
      <c r="AE4101" s="72"/>
      <c r="AF4101" s="72"/>
      <c r="AG4101" s="72"/>
      <c r="AH4101" s="72"/>
      <c r="AI4101" s="72"/>
      <c r="AJ4101" s="72"/>
      <c r="AK4101" s="72"/>
    </row>
    <row r="4102" ht="14.25" customHeight="1">
      <c r="A4102" s="78">
        <v>4099.0</v>
      </c>
      <c r="C4102" s="78" t="str">
        <f>VLOOKUP(G4102,[1]Macrodata_CCF!$A$3:$D$55,4,FALSE)</f>
        <v>#ERROR!</v>
      </c>
      <c r="E4102" s="79" t="str">
        <f>VLOOKUP(G4102,[1]Macrodata_CCF!$A$3:$B$55,2,FALSE)</f>
        <v>#ERROR!</v>
      </c>
      <c r="F4102" s="78">
        <v>0.0</v>
      </c>
      <c r="G4102" s="80">
        <v>31.0</v>
      </c>
      <c r="H4102" s="81">
        <v>16555.0</v>
      </c>
      <c r="I4102" s="81">
        <v>170000.0</v>
      </c>
      <c r="J4102" s="81">
        <v>41105.0</v>
      </c>
      <c r="K4102" s="81">
        <v>170000.0</v>
      </c>
      <c r="L4102" s="82">
        <v>0.1599921796083287</v>
      </c>
      <c r="N4102" s="83">
        <f t="shared" si="1"/>
        <v>0.1599921796</v>
      </c>
      <c r="O4102" s="83">
        <f t="shared" si="2"/>
        <v>0.1599921796</v>
      </c>
      <c r="Q4102" s="83">
        <f t="shared" si="3"/>
        <v>0.9026176471</v>
      </c>
      <c r="R4102" s="83">
        <f t="shared" si="4"/>
        <v>0.1599921796</v>
      </c>
      <c r="S4102" s="83" t="b">
        <f t="shared" si="5"/>
        <v>0</v>
      </c>
      <c r="T4102" s="72"/>
      <c r="U4102" s="72"/>
      <c r="V4102" s="72"/>
      <c r="W4102" s="72"/>
      <c r="X4102" s="72"/>
      <c r="Y4102" s="72"/>
      <c r="Z4102" s="72"/>
      <c r="AA4102" s="72"/>
      <c r="AB4102" s="72"/>
      <c r="AC4102" s="72"/>
      <c r="AD4102" s="72"/>
      <c r="AE4102" s="72"/>
      <c r="AF4102" s="72"/>
      <c r="AG4102" s="72"/>
      <c r="AH4102" s="72"/>
      <c r="AI4102" s="72"/>
      <c r="AJ4102" s="72"/>
      <c r="AK4102" s="72"/>
    </row>
    <row r="4103" ht="14.25" customHeight="1">
      <c r="A4103" s="78">
        <v>4100.0</v>
      </c>
      <c r="C4103" s="78" t="str">
        <f>VLOOKUP(G4103,[1]Macrodata_CCF!$A$3:$D$55,4,FALSE)</f>
        <v>#ERROR!</v>
      </c>
      <c r="E4103" s="79" t="str">
        <f>VLOOKUP(G4103,[1]Macrodata_CCF!$A$3:$B$55,2,FALSE)</f>
        <v>#ERROR!</v>
      </c>
      <c r="F4103" s="78">
        <v>1.0</v>
      </c>
      <c r="G4103" s="80">
        <v>44.0</v>
      </c>
      <c r="H4103" s="81">
        <v>388910.0</v>
      </c>
      <c r="I4103" s="81">
        <v>730000.0</v>
      </c>
      <c r="J4103" s="81">
        <v>583330.0</v>
      </c>
      <c r="K4103" s="81">
        <v>730000.0</v>
      </c>
      <c r="L4103" s="82">
        <v>0.5699961886892022</v>
      </c>
      <c r="N4103" s="83">
        <f t="shared" si="1"/>
        <v>0.5699961887</v>
      </c>
      <c r="O4103" s="83">
        <f t="shared" si="2"/>
        <v>0.5699961887</v>
      </c>
      <c r="Q4103" s="83">
        <f t="shared" si="3"/>
        <v>0.4672465753</v>
      </c>
      <c r="R4103" s="83">
        <f t="shared" si="4"/>
        <v>0.5699961887</v>
      </c>
      <c r="S4103" s="83" t="b">
        <f t="shared" si="5"/>
        <v>0</v>
      </c>
      <c r="T4103" s="72"/>
      <c r="U4103" s="72"/>
      <c r="V4103" s="72"/>
      <c r="W4103" s="72"/>
      <c r="X4103" s="72"/>
      <c r="Y4103" s="72"/>
      <c r="Z4103" s="72"/>
      <c r="AA4103" s="72"/>
      <c r="AB4103" s="72"/>
      <c r="AC4103" s="72"/>
      <c r="AD4103" s="72"/>
      <c r="AE4103" s="72"/>
      <c r="AF4103" s="72"/>
      <c r="AG4103" s="72"/>
      <c r="AH4103" s="72"/>
      <c r="AI4103" s="72"/>
      <c r="AJ4103" s="72"/>
      <c r="AK4103" s="72"/>
    </row>
    <row r="4104" ht="14.25" customHeight="1">
      <c r="A4104" s="78">
        <v>4101.0</v>
      </c>
      <c r="C4104" s="78" t="str">
        <f>VLOOKUP(G4104,[1]Macrodata_CCF!$A$3:$D$55,4,FALSE)</f>
        <v>#ERROR!</v>
      </c>
      <c r="E4104" s="79" t="str">
        <f>VLOOKUP(G4104,[1]Macrodata_CCF!$A$3:$B$55,2,FALSE)</f>
        <v>#ERROR!</v>
      </c>
      <c r="F4104" s="78">
        <v>0.0</v>
      </c>
      <c r="G4104" s="80">
        <v>3.0</v>
      </c>
      <c r="H4104" s="81">
        <v>511710.0</v>
      </c>
      <c r="I4104" s="81">
        <v>840000.0</v>
      </c>
      <c r="J4104" s="81">
        <v>636460.0</v>
      </c>
      <c r="K4104" s="81">
        <v>840000.0</v>
      </c>
      <c r="L4104" s="82">
        <v>0.3799993907825398</v>
      </c>
      <c r="N4104" s="83">
        <f t="shared" si="1"/>
        <v>0.3799993908</v>
      </c>
      <c r="O4104" s="83">
        <f t="shared" si="2"/>
        <v>0.3799993908</v>
      </c>
      <c r="Q4104" s="83">
        <f t="shared" si="3"/>
        <v>0.3908214286</v>
      </c>
      <c r="R4104" s="83">
        <f t="shared" si="4"/>
        <v>0.3799993908</v>
      </c>
      <c r="S4104" s="83" t="b">
        <f t="shared" si="5"/>
        <v>0</v>
      </c>
      <c r="T4104" s="72"/>
      <c r="U4104" s="72"/>
      <c r="V4104" s="72"/>
      <c r="W4104" s="72"/>
      <c r="X4104" s="72"/>
      <c r="Y4104" s="72"/>
      <c r="Z4104" s="72"/>
      <c r="AA4104" s="72"/>
      <c r="AB4104" s="72"/>
      <c r="AC4104" s="72"/>
      <c r="AD4104" s="72"/>
      <c r="AE4104" s="72"/>
      <c r="AF4104" s="72"/>
      <c r="AG4104" s="72"/>
      <c r="AH4104" s="72"/>
      <c r="AI4104" s="72"/>
      <c r="AJ4104" s="72"/>
      <c r="AK4104" s="72"/>
    </row>
    <row r="4105" ht="14.25" customHeight="1">
      <c r="A4105" s="78">
        <v>4102.0</v>
      </c>
      <c r="C4105" s="78" t="str">
        <f>VLOOKUP(G4105,[1]Macrodata_CCF!$A$3:$D$55,4,FALSE)</f>
        <v>#ERROR!</v>
      </c>
      <c r="E4105" s="79" t="str">
        <f>VLOOKUP(G4105,[1]Macrodata_CCF!$A$3:$B$55,2,FALSE)</f>
        <v>#ERROR!</v>
      </c>
      <c r="F4105" s="78">
        <v>0.0</v>
      </c>
      <c r="G4105" s="80">
        <v>2.0</v>
      </c>
      <c r="H4105" s="81">
        <v>242025.0</v>
      </c>
      <c r="I4105" s="81">
        <v>390000.0</v>
      </c>
      <c r="J4105" s="81">
        <v>397800.0</v>
      </c>
      <c r="K4105" s="81">
        <v>390000.0</v>
      </c>
      <c r="L4105" s="82">
        <v>1.052711606690319</v>
      </c>
      <c r="N4105" s="83">
        <f t="shared" si="1"/>
        <v>1.052711607</v>
      </c>
      <c r="O4105" s="83">
        <f t="shared" si="2"/>
        <v>1</v>
      </c>
      <c r="Q4105" s="83">
        <f t="shared" si="3"/>
        <v>0.3794230769</v>
      </c>
      <c r="R4105" s="83">
        <f t="shared" si="4"/>
        <v>1.052711607</v>
      </c>
      <c r="S4105" s="83" t="b">
        <f t="shared" si="5"/>
        <v>0</v>
      </c>
      <c r="T4105" s="72"/>
      <c r="U4105" s="72"/>
      <c r="V4105" s="72"/>
      <c r="W4105" s="72"/>
      <c r="X4105" s="72"/>
      <c r="Y4105" s="72"/>
      <c r="Z4105" s="72"/>
      <c r="AA4105" s="72"/>
      <c r="AB4105" s="72"/>
      <c r="AC4105" s="72"/>
      <c r="AD4105" s="72"/>
      <c r="AE4105" s="72"/>
      <c r="AF4105" s="72"/>
      <c r="AG4105" s="72"/>
      <c r="AH4105" s="72"/>
      <c r="AI4105" s="72"/>
      <c r="AJ4105" s="72"/>
      <c r="AK4105" s="72"/>
    </row>
    <row r="4106" ht="14.25" customHeight="1">
      <c r="A4106" s="78">
        <v>4103.0</v>
      </c>
      <c r="C4106" s="78" t="str">
        <f>VLOOKUP(G4106,[1]Macrodata_CCF!$A$3:$D$55,4,FALSE)</f>
        <v>#ERROR!</v>
      </c>
      <c r="E4106" s="79" t="str">
        <f>VLOOKUP(G4106,[1]Macrodata_CCF!$A$3:$B$55,2,FALSE)</f>
        <v>#ERROR!</v>
      </c>
      <c r="F4106" s="78">
        <v>1.0</v>
      </c>
      <c r="G4106" s="80">
        <v>29.0</v>
      </c>
      <c r="H4106" s="81">
        <v>56030.0</v>
      </c>
      <c r="I4106" s="81">
        <v>70000.0</v>
      </c>
      <c r="J4106" s="81">
        <v>63015.0</v>
      </c>
      <c r="K4106" s="81">
        <v>70000.0</v>
      </c>
      <c r="L4106" s="82">
        <v>0.5</v>
      </c>
      <c r="N4106" s="83">
        <f t="shared" si="1"/>
        <v>0.5</v>
      </c>
      <c r="O4106" s="83">
        <f t="shared" si="2"/>
        <v>0.5</v>
      </c>
      <c r="Q4106" s="83">
        <f t="shared" si="3"/>
        <v>0.1995714286</v>
      </c>
      <c r="R4106" s="83">
        <f t="shared" si="4"/>
        <v>0.5</v>
      </c>
      <c r="S4106" s="83" t="b">
        <f t="shared" si="5"/>
        <v>0</v>
      </c>
      <c r="T4106" s="72"/>
      <c r="U4106" s="72"/>
      <c r="V4106" s="72"/>
      <c r="W4106" s="72"/>
      <c r="X4106" s="72"/>
      <c r="Y4106" s="72"/>
      <c r="Z4106" s="72"/>
      <c r="AA4106" s="72"/>
      <c r="AB4106" s="72"/>
      <c r="AC4106" s="72"/>
      <c r="AD4106" s="72"/>
      <c r="AE4106" s="72"/>
      <c r="AF4106" s="72"/>
      <c r="AG4106" s="72"/>
      <c r="AH4106" s="72"/>
      <c r="AI4106" s="72"/>
      <c r="AJ4106" s="72"/>
      <c r="AK4106" s="72"/>
    </row>
    <row r="4107" ht="14.25" customHeight="1">
      <c r="A4107" s="78">
        <v>4104.0</v>
      </c>
      <c r="C4107" s="78" t="str">
        <f>VLOOKUP(G4107,[1]Macrodata_CCF!$A$3:$D$55,4,FALSE)</f>
        <v>#ERROR!</v>
      </c>
      <c r="E4107" s="79" t="str">
        <f>VLOOKUP(G4107,[1]Macrodata_CCF!$A$3:$B$55,2,FALSE)</f>
        <v>#ERROR!</v>
      </c>
      <c r="F4107" s="78">
        <v>0.0</v>
      </c>
      <c r="G4107" s="80">
        <v>3.0</v>
      </c>
      <c r="H4107" s="81">
        <v>117740.0</v>
      </c>
      <c r="I4107" s="81">
        <v>160000.0</v>
      </c>
      <c r="J4107" s="81">
        <v>163200.0</v>
      </c>
      <c r="K4107" s="81">
        <v>160000.0</v>
      </c>
      <c r="L4107" s="82">
        <v>1.075721722669191</v>
      </c>
      <c r="N4107" s="83">
        <f t="shared" si="1"/>
        <v>1.075721723</v>
      </c>
      <c r="O4107" s="83">
        <f t="shared" si="2"/>
        <v>1</v>
      </c>
      <c r="Q4107" s="83">
        <f t="shared" si="3"/>
        <v>0.264125</v>
      </c>
      <c r="R4107" s="83">
        <f t="shared" si="4"/>
        <v>1.075721723</v>
      </c>
      <c r="S4107" s="83" t="b">
        <f t="shared" si="5"/>
        <v>0</v>
      </c>
      <c r="T4107" s="72"/>
      <c r="U4107" s="72"/>
      <c r="V4107" s="72"/>
      <c r="W4107" s="72"/>
      <c r="X4107" s="72"/>
      <c r="Y4107" s="72"/>
      <c r="Z4107" s="72"/>
      <c r="AA4107" s="72"/>
      <c r="AB4107" s="72"/>
      <c r="AC4107" s="72"/>
      <c r="AD4107" s="72"/>
      <c r="AE4107" s="72"/>
      <c r="AF4107" s="72"/>
      <c r="AG4107" s="72"/>
      <c r="AH4107" s="72"/>
      <c r="AI4107" s="72"/>
      <c r="AJ4107" s="72"/>
      <c r="AK4107" s="72"/>
    </row>
    <row r="4108" ht="14.25" customHeight="1">
      <c r="A4108" s="78">
        <v>4105.0</v>
      </c>
      <c r="C4108" s="78" t="str">
        <f>VLOOKUP(G4108,[1]Macrodata_CCF!$A$3:$D$55,4,FALSE)</f>
        <v>#ERROR!</v>
      </c>
      <c r="E4108" s="79" t="str">
        <f>VLOOKUP(G4108,[1]Macrodata_CCF!$A$3:$B$55,2,FALSE)</f>
        <v>#ERROR!</v>
      </c>
      <c r="F4108" s="78">
        <v>0.0</v>
      </c>
      <c r="G4108" s="80">
        <v>45.0</v>
      </c>
      <c r="H4108" s="81">
        <v>0.0</v>
      </c>
      <c r="I4108" s="81">
        <v>450000.0</v>
      </c>
      <c r="J4108" s="81">
        <v>90000.0</v>
      </c>
      <c r="K4108" s="81">
        <v>450000.0</v>
      </c>
      <c r="L4108" s="82">
        <v>0.2</v>
      </c>
      <c r="N4108" s="83">
        <f t="shared" si="1"/>
        <v>0.2</v>
      </c>
      <c r="O4108" s="83">
        <f t="shared" si="2"/>
        <v>0.2</v>
      </c>
      <c r="Q4108" s="83">
        <f t="shared" si="3"/>
        <v>1</v>
      </c>
      <c r="R4108" s="83">
        <f t="shared" si="4"/>
        <v>0.2</v>
      </c>
      <c r="S4108" s="83" t="b">
        <f t="shared" si="5"/>
        <v>0</v>
      </c>
      <c r="T4108" s="72"/>
      <c r="U4108" s="72"/>
      <c r="V4108" s="72"/>
      <c r="W4108" s="72"/>
      <c r="X4108" s="72"/>
      <c r="Y4108" s="72"/>
      <c r="Z4108" s="72"/>
      <c r="AA4108" s="72"/>
      <c r="AB4108" s="72"/>
      <c r="AC4108" s="72"/>
      <c r="AD4108" s="72"/>
      <c r="AE4108" s="72"/>
      <c r="AF4108" s="72"/>
      <c r="AG4108" s="72"/>
      <c r="AH4108" s="72"/>
      <c r="AI4108" s="72"/>
      <c r="AJ4108" s="72"/>
      <c r="AK4108" s="72"/>
    </row>
    <row r="4109" ht="14.25" customHeight="1">
      <c r="A4109" s="78">
        <v>4106.0</v>
      </c>
      <c r="C4109" s="78" t="str">
        <f>VLOOKUP(G4109,[1]Macrodata_CCF!$A$3:$D$55,4,FALSE)</f>
        <v>#ERROR!</v>
      </c>
      <c r="E4109" s="79" t="str">
        <f>VLOOKUP(G4109,[1]Macrodata_CCF!$A$3:$B$55,2,FALSE)</f>
        <v>#ERROR!</v>
      </c>
      <c r="F4109" s="78">
        <v>0.0</v>
      </c>
      <c r="G4109" s="80">
        <v>17.0</v>
      </c>
      <c r="H4109" s="81">
        <v>84265.0</v>
      </c>
      <c r="I4109" s="81">
        <v>530000.0</v>
      </c>
      <c r="J4109" s="81">
        <v>173410.0</v>
      </c>
      <c r="K4109" s="81">
        <v>530000.0</v>
      </c>
      <c r="L4109" s="82">
        <v>0.1999955130290419</v>
      </c>
      <c r="N4109" s="83">
        <f t="shared" si="1"/>
        <v>0.199995513</v>
      </c>
      <c r="O4109" s="83">
        <f t="shared" si="2"/>
        <v>0.199995513</v>
      </c>
      <c r="Q4109" s="83">
        <f t="shared" si="3"/>
        <v>0.841009434</v>
      </c>
      <c r="R4109" s="83">
        <f t="shared" si="4"/>
        <v>0.199995513</v>
      </c>
      <c r="S4109" s="83" t="b">
        <f t="shared" si="5"/>
        <v>0</v>
      </c>
      <c r="T4109" s="72"/>
      <c r="U4109" s="72"/>
      <c r="V4109" s="72"/>
      <c r="W4109" s="72"/>
      <c r="X4109" s="72"/>
      <c r="Y4109" s="72"/>
      <c r="Z4109" s="72"/>
      <c r="AA4109" s="72"/>
      <c r="AB4109" s="72"/>
      <c r="AC4109" s="72"/>
      <c r="AD4109" s="72"/>
      <c r="AE4109" s="72"/>
      <c r="AF4109" s="72"/>
      <c r="AG4109" s="72"/>
      <c r="AH4109" s="72"/>
      <c r="AI4109" s="72"/>
      <c r="AJ4109" s="72"/>
      <c r="AK4109" s="72"/>
    </row>
    <row r="4110" ht="14.25" customHeight="1">
      <c r="A4110" s="78">
        <v>4107.0</v>
      </c>
      <c r="C4110" s="78" t="str">
        <f>VLOOKUP(G4110,[1]Macrodata_CCF!$A$3:$D$55,4,FALSE)</f>
        <v>#ERROR!</v>
      </c>
      <c r="E4110" s="79" t="str">
        <f>VLOOKUP(G4110,[1]Macrodata_CCF!$A$3:$B$55,2,FALSE)</f>
        <v>#ERROR!</v>
      </c>
      <c r="F4110" s="78">
        <v>1.0</v>
      </c>
      <c r="G4110" s="80">
        <v>32.0</v>
      </c>
      <c r="H4110" s="81">
        <v>154935.0</v>
      </c>
      <c r="I4110" s="81">
        <v>220000.0</v>
      </c>
      <c r="J4110" s="81">
        <v>183565.0</v>
      </c>
      <c r="K4110" s="81">
        <v>220000.0</v>
      </c>
      <c r="L4110" s="82">
        <v>0.4400215169445938</v>
      </c>
      <c r="N4110" s="83">
        <f t="shared" si="1"/>
        <v>0.4400215169</v>
      </c>
      <c r="O4110" s="83">
        <f t="shared" si="2"/>
        <v>0.4400215169</v>
      </c>
      <c r="Q4110" s="83">
        <f t="shared" si="3"/>
        <v>0.29575</v>
      </c>
      <c r="R4110" s="83">
        <f t="shared" si="4"/>
        <v>0.4400215169</v>
      </c>
      <c r="S4110" s="83" t="b">
        <f t="shared" si="5"/>
        <v>0</v>
      </c>
      <c r="T4110" s="72"/>
      <c r="U4110" s="72"/>
      <c r="V4110" s="72"/>
      <c r="W4110" s="72"/>
      <c r="X4110" s="72"/>
      <c r="Y4110" s="72"/>
      <c r="Z4110" s="72"/>
      <c r="AA4110" s="72"/>
      <c r="AB4110" s="72"/>
      <c r="AC4110" s="72"/>
      <c r="AD4110" s="72"/>
      <c r="AE4110" s="72"/>
      <c r="AF4110" s="72"/>
      <c r="AG4110" s="72"/>
      <c r="AH4110" s="72"/>
      <c r="AI4110" s="72"/>
      <c r="AJ4110" s="72"/>
      <c r="AK4110" s="72"/>
    </row>
    <row r="4111" ht="14.25" customHeight="1">
      <c r="A4111" s="78">
        <v>4108.0</v>
      </c>
      <c r="C4111" s="78" t="str">
        <f>VLOOKUP(G4111,[1]Macrodata_CCF!$A$3:$D$55,4,FALSE)</f>
        <v>#ERROR!</v>
      </c>
      <c r="E4111" s="79" t="str">
        <f>VLOOKUP(G4111,[1]Macrodata_CCF!$A$3:$B$55,2,FALSE)</f>
        <v>#ERROR!</v>
      </c>
      <c r="F4111" s="78">
        <v>0.0</v>
      </c>
      <c r="G4111" s="80">
        <v>49.0</v>
      </c>
      <c r="H4111" s="81">
        <v>0.0</v>
      </c>
      <c r="I4111" s="81">
        <v>310000.0</v>
      </c>
      <c r="J4111" s="81">
        <v>18600.0</v>
      </c>
      <c r="K4111" s="81">
        <v>310000.0</v>
      </c>
      <c r="L4111" s="82">
        <v>0.06</v>
      </c>
      <c r="N4111" s="83">
        <f t="shared" si="1"/>
        <v>0.06</v>
      </c>
      <c r="O4111" s="83">
        <f t="shared" si="2"/>
        <v>0.06</v>
      </c>
      <c r="Q4111" s="83">
        <f t="shared" si="3"/>
        <v>1</v>
      </c>
      <c r="R4111" s="83">
        <f t="shared" si="4"/>
        <v>0.06</v>
      </c>
      <c r="S4111" s="83" t="b">
        <f t="shared" si="5"/>
        <v>0</v>
      </c>
      <c r="T4111" s="72"/>
      <c r="U4111" s="72"/>
      <c r="V4111" s="72"/>
      <c r="W4111" s="72"/>
      <c r="X4111" s="72"/>
      <c r="Y4111" s="72"/>
      <c r="Z4111" s="72"/>
      <c r="AA4111" s="72"/>
      <c r="AB4111" s="72"/>
      <c r="AC4111" s="72"/>
      <c r="AD4111" s="72"/>
      <c r="AE4111" s="72"/>
      <c r="AF4111" s="72"/>
      <c r="AG4111" s="72"/>
      <c r="AH4111" s="72"/>
      <c r="AI4111" s="72"/>
      <c r="AJ4111" s="72"/>
      <c r="AK4111" s="72"/>
    </row>
    <row r="4112" ht="14.25" customHeight="1">
      <c r="A4112" s="78">
        <v>4109.0</v>
      </c>
      <c r="C4112" s="78" t="str">
        <f>VLOOKUP(G4112,[1]Macrodata_CCF!$A$3:$D$55,4,FALSE)</f>
        <v>#ERROR!</v>
      </c>
      <c r="E4112" s="79" t="str">
        <f>VLOOKUP(G4112,[1]Macrodata_CCF!$A$3:$B$55,2,FALSE)</f>
        <v>#ERROR!</v>
      </c>
      <c r="F4112" s="78">
        <v>0.0</v>
      </c>
      <c r="G4112" s="80">
        <v>14.0</v>
      </c>
      <c r="H4112" s="81">
        <v>54240.0</v>
      </c>
      <c r="I4112" s="81">
        <v>260000.0</v>
      </c>
      <c r="J4112" s="81">
        <v>91275.0</v>
      </c>
      <c r="K4112" s="81">
        <v>260000.0</v>
      </c>
      <c r="L4112" s="82">
        <v>0.1799912519440124</v>
      </c>
      <c r="N4112" s="83">
        <f t="shared" si="1"/>
        <v>0.1799912519</v>
      </c>
      <c r="O4112" s="83">
        <f t="shared" si="2"/>
        <v>0.1799912519</v>
      </c>
      <c r="Q4112" s="83">
        <f t="shared" si="3"/>
        <v>0.7913846154</v>
      </c>
      <c r="R4112" s="83">
        <f t="shared" si="4"/>
        <v>0.1799912519</v>
      </c>
      <c r="S4112" s="83" t="b">
        <f t="shared" si="5"/>
        <v>0</v>
      </c>
      <c r="T4112" s="72"/>
      <c r="U4112" s="72"/>
      <c r="V4112" s="72"/>
      <c r="W4112" s="72"/>
      <c r="X4112" s="72"/>
      <c r="Y4112" s="72"/>
      <c r="Z4112" s="72"/>
      <c r="AA4112" s="72"/>
      <c r="AB4112" s="72"/>
      <c r="AC4112" s="72"/>
      <c r="AD4112" s="72"/>
      <c r="AE4112" s="72"/>
      <c r="AF4112" s="72"/>
      <c r="AG4112" s="72"/>
      <c r="AH4112" s="72"/>
      <c r="AI4112" s="72"/>
      <c r="AJ4112" s="72"/>
      <c r="AK4112" s="72"/>
    </row>
    <row r="4113" ht="14.25" customHeight="1">
      <c r="A4113" s="78">
        <v>4110.0</v>
      </c>
      <c r="C4113" s="78" t="str">
        <f>VLOOKUP(G4113,[1]Macrodata_CCF!$A$3:$D$55,4,FALSE)</f>
        <v>#ERROR!</v>
      </c>
      <c r="E4113" s="79" t="str">
        <f>VLOOKUP(G4113,[1]Macrodata_CCF!$A$3:$B$55,2,FALSE)</f>
        <v>#ERROR!</v>
      </c>
      <c r="F4113" s="78">
        <v>0.0</v>
      </c>
      <c r="G4113" s="80">
        <v>7.0</v>
      </c>
      <c r="H4113" s="81">
        <v>119055.0</v>
      </c>
      <c r="I4113" s="81">
        <v>160000.0</v>
      </c>
      <c r="J4113" s="81">
        <v>132975.0</v>
      </c>
      <c r="K4113" s="81">
        <v>160000.0</v>
      </c>
      <c r="L4113" s="82">
        <v>0.3399682500915863</v>
      </c>
      <c r="N4113" s="83">
        <f t="shared" si="1"/>
        <v>0.3399682501</v>
      </c>
      <c r="O4113" s="83">
        <f t="shared" si="2"/>
        <v>0.3399682501</v>
      </c>
      <c r="Q4113" s="83">
        <f t="shared" si="3"/>
        <v>0.25590625</v>
      </c>
      <c r="R4113" s="83">
        <f t="shared" si="4"/>
        <v>0.3399682501</v>
      </c>
      <c r="S4113" s="83" t="b">
        <f t="shared" si="5"/>
        <v>0</v>
      </c>
      <c r="T4113" s="72"/>
      <c r="U4113" s="72"/>
      <c r="V4113" s="72"/>
      <c r="W4113" s="72"/>
      <c r="X4113" s="72"/>
      <c r="Y4113" s="72"/>
      <c r="Z4113" s="72"/>
      <c r="AA4113" s="72"/>
      <c r="AB4113" s="72"/>
      <c r="AC4113" s="72"/>
      <c r="AD4113" s="72"/>
      <c r="AE4113" s="72"/>
      <c r="AF4113" s="72"/>
      <c r="AG4113" s="72"/>
      <c r="AH4113" s="72"/>
      <c r="AI4113" s="72"/>
      <c r="AJ4113" s="72"/>
      <c r="AK4113" s="72"/>
    </row>
    <row r="4114" ht="14.25" customHeight="1">
      <c r="A4114" s="78">
        <v>4111.0</v>
      </c>
      <c r="C4114" s="78" t="str">
        <f>VLOOKUP(G4114,[1]Macrodata_CCF!$A$3:$D$55,4,FALSE)</f>
        <v>#ERROR!</v>
      </c>
      <c r="E4114" s="79" t="str">
        <f>VLOOKUP(G4114,[1]Macrodata_CCF!$A$3:$B$55,2,FALSE)</f>
        <v>#ERROR!</v>
      </c>
      <c r="F4114" s="78">
        <v>0.0</v>
      </c>
      <c r="G4114" s="80">
        <v>30.0</v>
      </c>
      <c r="H4114" s="81">
        <v>456905.0</v>
      </c>
      <c r="I4114" s="81">
        <v>920000.0</v>
      </c>
      <c r="J4114" s="81">
        <v>531000.0</v>
      </c>
      <c r="K4114" s="81">
        <v>920000.0</v>
      </c>
      <c r="L4114" s="82">
        <v>0.1599995681231713</v>
      </c>
      <c r="N4114" s="83">
        <f t="shared" si="1"/>
        <v>0.1599995681</v>
      </c>
      <c r="O4114" s="83">
        <f t="shared" si="2"/>
        <v>0.1599995681</v>
      </c>
      <c r="Q4114" s="83">
        <f t="shared" si="3"/>
        <v>0.5033641304</v>
      </c>
      <c r="R4114" s="83">
        <f t="shared" si="4"/>
        <v>0.1599995681</v>
      </c>
      <c r="S4114" s="83" t="b">
        <f t="shared" si="5"/>
        <v>0</v>
      </c>
      <c r="T4114" s="72"/>
      <c r="U4114" s="72"/>
      <c r="V4114" s="72"/>
      <c r="W4114" s="72"/>
      <c r="X4114" s="72"/>
      <c r="Y4114" s="72"/>
      <c r="Z4114" s="72"/>
      <c r="AA4114" s="72"/>
      <c r="AB4114" s="72"/>
      <c r="AC4114" s="72"/>
      <c r="AD4114" s="72"/>
      <c r="AE4114" s="72"/>
      <c r="AF4114" s="72"/>
      <c r="AG4114" s="72"/>
      <c r="AH4114" s="72"/>
      <c r="AI4114" s="72"/>
      <c r="AJ4114" s="72"/>
      <c r="AK4114" s="72"/>
    </row>
    <row r="4115" ht="14.25" customHeight="1">
      <c r="A4115" s="78">
        <v>4112.0</v>
      </c>
      <c r="C4115" s="78" t="str">
        <f>VLOOKUP(G4115,[1]Macrodata_CCF!$A$3:$D$55,4,FALSE)</f>
        <v>#ERROR!</v>
      </c>
      <c r="E4115" s="79" t="str">
        <f>VLOOKUP(G4115,[1]Macrodata_CCF!$A$3:$B$55,2,FALSE)</f>
        <v>#ERROR!</v>
      </c>
      <c r="F4115" s="78">
        <v>0.0</v>
      </c>
      <c r="G4115" s="80">
        <v>12.0</v>
      </c>
      <c r="H4115" s="81">
        <v>39370.0</v>
      </c>
      <c r="I4115" s="81">
        <v>450000.0</v>
      </c>
      <c r="J4115" s="81">
        <v>0.0</v>
      </c>
      <c r="K4115" s="81">
        <v>450000.0</v>
      </c>
      <c r="L4115" s="82">
        <v>-0.09587706694591237</v>
      </c>
      <c r="N4115" s="83">
        <f t="shared" si="1"/>
        <v>-0.09587706695</v>
      </c>
      <c r="O4115" s="83">
        <f t="shared" si="2"/>
        <v>0</v>
      </c>
      <c r="Q4115" s="83">
        <f t="shared" si="3"/>
        <v>0.9125111111</v>
      </c>
      <c r="R4115" s="83">
        <f t="shared" si="4"/>
        <v>-0.09587706695</v>
      </c>
      <c r="S4115" s="83" t="b">
        <f t="shared" si="5"/>
        <v>0</v>
      </c>
      <c r="T4115" s="72"/>
      <c r="U4115" s="72"/>
      <c r="V4115" s="72"/>
      <c r="W4115" s="72"/>
      <c r="X4115" s="72"/>
      <c r="Y4115" s="72"/>
      <c r="Z4115" s="72"/>
      <c r="AA4115" s="72"/>
      <c r="AB4115" s="72"/>
      <c r="AC4115" s="72"/>
      <c r="AD4115" s="72"/>
      <c r="AE4115" s="72"/>
      <c r="AF4115" s="72"/>
      <c r="AG4115" s="72"/>
      <c r="AH4115" s="72"/>
      <c r="AI4115" s="72"/>
      <c r="AJ4115" s="72"/>
      <c r="AK4115" s="72"/>
    </row>
    <row r="4116" ht="14.25" customHeight="1">
      <c r="A4116" s="78">
        <v>4113.0</v>
      </c>
      <c r="C4116" s="78" t="str">
        <f>VLOOKUP(G4116,[1]Macrodata_CCF!$A$3:$D$55,4,FALSE)</f>
        <v>#ERROR!</v>
      </c>
      <c r="E4116" s="79" t="str">
        <f>VLOOKUP(G4116,[1]Macrodata_CCF!$A$3:$B$55,2,FALSE)</f>
        <v>#ERROR!</v>
      </c>
      <c r="F4116" s="78">
        <v>0.0</v>
      </c>
      <c r="G4116" s="80">
        <v>14.0</v>
      </c>
      <c r="H4116" s="81">
        <v>96055.0</v>
      </c>
      <c r="I4116" s="81">
        <v>120000.0</v>
      </c>
      <c r="J4116" s="81">
        <v>100365.0</v>
      </c>
      <c r="K4116" s="81">
        <v>156000.0</v>
      </c>
      <c r="L4116" s="82">
        <v>0.1799958237627897</v>
      </c>
      <c r="N4116" s="83">
        <f t="shared" si="1"/>
        <v>0.1799958238</v>
      </c>
      <c r="O4116" s="83">
        <f t="shared" si="2"/>
        <v>0.1799958238</v>
      </c>
      <c r="Q4116" s="83">
        <f t="shared" si="3"/>
        <v>0.1995416667</v>
      </c>
      <c r="R4116" s="83">
        <f t="shared" si="4"/>
        <v>0.1799958238</v>
      </c>
      <c r="S4116" s="83" t="b">
        <f t="shared" si="5"/>
        <v>0</v>
      </c>
      <c r="T4116" s="72"/>
      <c r="U4116" s="72"/>
      <c r="V4116" s="72"/>
      <c r="W4116" s="72"/>
      <c r="X4116" s="72"/>
      <c r="Y4116" s="72"/>
      <c r="Z4116" s="72"/>
      <c r="AA4116" s="72"/>
      <c r="AB4116" s="72"/>
      <c r="AC4116" s="72"/>
      <c r="AD4116" s="72"/>
      <c r="AE4116" s="72"/>
      <c r="AF4116" s="72"/>
      <c r="AG4116" s="72"/>
      <c r="AH4116" s="72"/>
      <c r="AI4116" s="72"/>
      <c r="AJ4116" s="72"/>
      <c r="AK4116" s="72"/>
    </row>
    <row r="4117" ht="14.25" customHeight="1">
      <c r="A4117" s="78">
        <v>4114.0</v>
      </c>
      <c r="C4117" s="78" t="str">
        <f>VLOOKUP(G4117,[1]Macrodata_CCF!$A$3:$D$55,4,FALSE)</f>
        <v>#ERROR!</v>
      </c>
      <c r="E4117" s="79" t="str">
        <f>VLOOKUP(G4117,[1]Macrodata_CCF!$A$3:$B$55,2,FALSE)</f>
        <v>#ERROR!</v>
      </c>
      <c r="F4117" s="78">
        <v>0.0</v>
      </c>
      <c r="G4117" s="80">
        <v>38.0</v>
      </c>
      <c r="H4117" s="81">
        <v>47395.0</v>
      </c>
      <c r="I4117" s="81">
        <v>200000.0</v>
      </c>
      <c r="J4117" s="81">
        <v>10770.0</v>
      </c>
      <c r="K4117" s="81">
        <v>200000.0</v>
      </c>
      <c r="L4117" s="82">
        <v>-0.2399986894269519</v>
      </c>
      <c r="N4117" s="83">
        <f t="shared" si="1"/>
        <v>-0.2399986894</v>
      </c>
      <c r="O4117" s="83">
        <f t="shared" si="2"/>
        <v>0</v>
      </c>
      <c r="Q4117" s="83">
        <f t="shared" si="3"/>
        <v>0.763025</v>
      </c>
      <c r="R4117" s="83">
        <f t="shared" si="4"/>
        <v>-0.2399986894</v>
      </c>
      <c r="S4117" s="83" t="b">
        <f t="shared" si="5"/>
        <v>0</v>
      </c>
      <c r="T4117" s="72"/>
      <c r="U4117" s="72"/>
      <c r="V4117" s="72"/>
      <c r="W4117" s="72"/>
      <c r="X4117" s="72"/>
      <c r="Y4117" s="72"/>
      <c r="Z4117" s="72"/>
      <c r="AA4117" s="72"/>
      <c r="AB4117" s="72"/>
      <c r="AC4117" s="72"/>
      <c r="AD4117" s="72"/>
      <c r="AE4117" s="72"/>
      <c r="AF4117" s="72"/>
      <c r="AG4117" s="72"/>
      <c r="AH4117" s="72"/>
      <c r="AI4117" s="72"/>
      <c r="AJ4117" s="72"/>
      <c r="AK4117" s="72"/>
    </row>
    <row r="4118" ht="14.25" customHeight="1">
      <c r="A4118" s="78">
        <v>4115.0</v>
      </c>
      <c r="C4118" s="78" t="str">
        <f>VLOOKUP(G4118,[1]Macrodata_CCF!$A$3:$D$55,4,FALSE)</f>
        <v>#ERROR!</v>
      </c>
      <c r="E4118" s="79" t="str">
        <f>VLOOKUP(G4118,[1]Macrodata_CCF!$A$3:$B$55,2,FALSE)</f>
        <v>#ERROR!</v>
      </c>
      <c r="F4118" s="78">
        <v>0.0</v>
      </c>
      <c r="G4118" s="80">
        <v>43.0</v>
      </c>
      <c r="H4118" s="81">
        <v>0.0</v>
      </c>
      <c r="I4118" s="81">
        <v>500000.0</v>
      </c>
      <c r="J4118" s="81">
        <v>95000.0</v>
      </c>
      <c r="K4118" s="81">
        <v>500000.0</v>
      </c>
      <c r="L4118" s="82">
        <v>0.19</v>
      </c>
      <c r="N4118" s="83">
        <f t="shared" si="1"/>
        <v>0.19</v>
      </c>
      <c r="O4118" s="83">
        <f t="shared" si="2"/>
        <v>0.19</v>
      </c>
      <c r="Q4118" s="83">
        <f t="shared" si="3"/>
        <v>1</v>
      </c>
      <c r="R4118" s="83">
        <f t="shared" si="4"/>
        <v>0.19</v>
      </c>
      <c r="S4118" s="83" t="b">
        <f t="shared" si="5"/>
        <v>0</v>
      </c>
      <c r="T4118" s="72"/>
      <c r="U4118" s="72"/>
      <c r="V4118" s="72"/>
      <c r="W4118" s="72"/>
      <c r="X4118" s="72"/>
      <c r="Y4118" s="72"/>
      <c r="Z4118" s="72"/>
      <c r="AA4118" s="72"/>
      <c r="AB4118" s="72"/>
      <c r="AC4118" s="72"/>
      <c r="AD4118" s="72"/>
      <c r="AE4118" s="72"/>
      <c r="AF4118" s="72"/>
      <c r="AG4118" s="72"/>
      <c r="AH4118" s="72"/>
      <c r="AI4118" s="72"/>
      <c r="AJ4118" s="72"/>
      <c r="AK4118" s="72"/>
    </row>
    <row r="4119" ht="14.25" customHeight="1">
      <c r="A4119" s="78">
        <v>4116.0</v>
      </c>
      <c r="C4119" s="78" t="str">
        <f>VLOOKUP(G4119,[1]Macrodata_CCF!$A$3:$D$55,4,FALSE)</f>
        <v>#ERROR!</v>
      </c>
      <c r="E4119" s="79" t="str">
        <f>VLOOKUP(G4119,[1]Macrodata_CCF!$A$3:$B$55,2,FALSE)</f>
        <v>#ERROR!</v>
      </c>
      <c r="F4119" s="78">
        <v>0.0</v>
      </c>
      <c r="G4119" s="80">
        <v>36.0</v>
      </c>
      <c r="H4119" s="81">
        <v>390680.0</v>
      </c>
      <c r="I4119" s="81">
        <v>480000.0</v>
      </c>
      <c r="J4119" s="81">
        <v>408545.0</v>
      </c>
      <c r="K4119" s="81">
        <v>480000.0</v>
      </c>
      <c r="L4119" s="82">
        <v>0.2000111957008509</v>
      </c>
      <c r="N4119" s="83">
        <f t="shared" si="1"/>
        <v>0.2000111957</v>
      </c>
      <c r="O4119" s="83">
        <f t="shared" si="2"/>
        <v>0.2000111957</v>
      </c>
      <c r="Q4119" s="83">
        <f t="shared" si="3"/>
        <v>0.1860833333</v>
      </c>
      <c r="R4119" s="83">
        <f t="shared" si="4"/>
        <v>0.2000111957</v>
      </c>
      <c r="S4119" s="83" t="b">
        <f t="shared" si="5"/>
        <v>0</v>
      </c>
      <c r="T4119" s="72"/>
      <c r="U4119" s="72"/>
      <c r="V4119" s="72"/>
      <c r="W4119" s="72"/>
      <c r="X4119" s="72"/>
      <c r="Y4119" s="72"/>
      <c r="Z4119" s="72"/>
      <c r="AA4119" s="72"/>
      <c r="AB4119" s="72"/>
      <c r="AC4119" s="72"/>
      <c r="AD4119" s="72"/>
      <c r="AE4119" s="72"/>
      <c r="AF4119" s="72"/>
      <c r="AG4119" s="72"/>
      <c r="AH4119" s="72"/>
      <c r="AI4119" s="72"/>
      <c r="AJ4119" s="72"/>
      <c r="AK4119" s="72"/>
    </row>
    <row r="4120" ht="14.25" customHeight="1">
      <c r="A4120" s="78">
        <v>4117.0</v>
      </c>
      <c r="C4120" s="78" t="str">
        <f>VLOOKUP(G4120,[1]Macrodata_CCF!$A$3:$D$55,4,FALSE)</f>
        <v>#ERROR!</v>
      </c>
      <c r="E4120" s="79" t="str">
        <f>VLOOKUP(G4120,[1]Macrodata_CCF!$A$3:$B$55,2,FALSE)</f>
        <v>#ERROR!</v>
      </c>
      <c r="F4120" s="78">
        <v>0.0</v>
      </c>
      <c r="G4120" s="80">
        <v>43.0</v>
      </c>
      <c r="H4120" s="81">
        <v>60660.0</v>
      </c>
      <c r="I4120" s="81">
        <v>290000.0</v>
      </c>
      <c r="J4120" s="81">
        <v>106530.0</v>
      </c>
      <c r="K4120" s="81">
        <v>290000.0</v>
      </c>
      <c r="L4120" s="82">
        <v>0.2000087206767245</v>
      </c>
      <c r="N4120" s="83">
        <f t="shared" si="1"/>
        <v>0.2000087207</v>
      </c>
      <c r="O4120" s="83">
        <f t="shared" si="2"/>
        <v>0.2000087207</v>
      </c>
      <c r="Q4120" s="83">
        <f t="shared" si="3"/>
        <v>0.7908275862</v>
      </c>
      <c r="R4120" s="83">
        <f t="shared" si="4"/>
        <v>0.2000087207</v>
      </c>
      <c r="S4120" s="83" t="b">
        <f t="shared" si="5"/>
        <v>0</v>
      </c>
      <c r="T4120" s="72"/>
      <c r="U4120" s="72"/>
      <c r="V4120" s="72"/>
      <c r="W4120" s="72"/>
      <c r="X4120" s="72"/>
      <c r="Y4120" s="72"/>
      <c r="Z4120" s="72"/>
      <c r="AA4120" s="72"/>
      <c r="AB4120" s="72"/>
      <c r="AC4120" s="72"/>
      <c r="AD4120" s="72"/>
      <c r="AE4120" s="72"/>
      <c r="AF4120" s="72"/>
      <c r="AG4120" s="72"/>
      <c r="AH4120" s="72"/>
      <c r="AI4120" s="72"/>
      <c r="AJ4120" s="72"/>
      <c r="AK4120" s="72"/>
    </row>
    <row r="4121" ht="14.25" customHeight="1">
      <c r="A4121" s="78">
        <v>4118.0</v>
      </c>
      <c r="C4121" s="78" t="str">
        <f>VLOOKUP(G4121,[1]Macrodata_CCF!$A$3:$D$55,4,FALSE)</f>
        <v>#ERROR!</v>
      </c>
      <c r="E4121" s="79" t="str">
        <f>VLOOKUP(G4121,[1]Macrodata_CCF!$A$3:$B$55,2,FALSE)</f>
        <v>#ERROR!</v>
      </c>
      <c r="F4121" s="78">
        <v>1.0</v>
      </c>
      <c r="G4121" s="80">
        <v>35.0</v>
      </c>
      <c r="H4121" s="81">
        <v>0.0</v>
      </c>
      <c r="I4121" s="81">
        <v>540000.0</v>
      </c>
      <c r="J4121" s="81">
        <v>264600.0</v>
      </c>
      <c r="K4121" s="81">
        <v>540000.0</v>
      </c>
      <c r="L4121" s="82">
        <v>0.49</v>
      </c>
      <c r="N4121" s="83">
        <f t="shared" si="1"/>
        <v>0.49</v>
      </c>
      <c r="O4121" s="83">
        <f t="shared" si="2"/>
        <v>0.49</v>
      </c>
      <c r="Q4121" s="83">
        <f t="shared" si="3"/>
        <v>1</v>
      </c>
      <c r="R4121" s="83">
        <f t="shared" si="4"/>
        <v>0.49</v>
      </c>
      <c r="S4121" s="83" t="b">
        <f t="shared" si="5"/>
        <v>0</v>
      </c>
      <c r="T4121" s="72"/>
      <c r="U4121" s="72"/>
      <c r="V4121" s="72"/>
      <c r="W4121" s="72"/>
      <c r="X4121" s="72"/>
      <c r="Y4121" s="72"/>
      <c r="Z4121" s="72"/>
      <c r="AA4121" s="72"/>
      <c r="AB4121" s="72"/>
      <c r="AC4121" s="72"/>
      <c r="AD4121" s="72"/>
      <c r="AE4121" s="72"/>
      <c r="AF4121" s="72"/>
      <c r="AG4121" s="72"/>
      <c r="AH4121" s="72"/>
      <c r="AI4121" s="72"/>
      <c r="AJ4121" s="72"/>
      <c r="AK4121" s="72"/>
    </row>
    <row r="4122" ht="14.25" customHeight="1">
      <c r="A4122" s="78">
        <v>4119.0</v>
      </c>
      <c r="C4122" s="78" t="str">
        <f>VLOOKUP(G4122,[1]Macrodata_CCF!$A$3:$D$55,4,FALSE)</f>
        <v>#ERROR!</v>
      </c>
      <c r="E4122" s="79" t="str">
        <f>VLOOKUP(G4122,[1]Macrodata_CCF!$A$3:$B$55,2,FALSE)</f>
        <v>#ERROR!</v>
      </c>
      <c r="F4122" s="78">
        <v>0.0</v>
      </c>
      <c r="G4122" s="80">
        <v>42.0</v>
      </c>
      <c r="H4122" s="81">
        <v>466705.0</v>
      </c>
      <c r="I4122" s="81">
        <v>810000.0</v>
      </c>
      <c r="J4122" s="81">
        <v>579990.0</v>
      </c>
      <c r="K4122" s="81">
        <v>810000.0</v>
      </c>
      <c r="L4122" s="82">
        <v>0.3299931545755109</v>
      </c>
      <c r="N4122" s="83">
        <f t="shared" si="1"/>
        <v>0.3299931546</v>
      </c>
      <c r="O4122" s="83">
        <f t="shared" si="2"/>
        <v>0.3299931546</v>
      </c>
      <c r="Q4122" s="83">
        <f t="shared" si="3"/>
        <v>0.4238209877</v>
      </c>
      <c r="R4122" s="83">
        <f t="shared" si="4"/>
        <v>0.3299931546</v>
      </c>
      <c r="S4122" s="83" t="b">
        <f t="shared" si="5"/>
        <v>0</v>
      </c>
      <c r="T4122" s="72"/>
      <c r="U4122" s="72"/>
      <c r="V4122" s="72"/>
      <c r="W4122" s="72"/>
      <c r="X4122" s="72"/>
      <c r="Y4122" s="72"/>
      <c r="Z4122" s="72"/>
      <c r="AA4122" s="72"/>
      <c r="AB4122" s="72"/>
      <c r="AC4122" s="72"/>
      <c r="AD4122" s="72"/>
      <c r="AE4122" s="72"/>
      <c r="AF4122" s="72"/>
      <c r="AG4122" s="72"/>
      <c r="AH4122" s="72"/>
      <c r="AI4122" s="72"/>
      <c r="AJ4122" s="72"/>
      <c r="AK4122" s="72"/>
    </row>
    <row r="4123" ht="14.25" customHeight="1">
      <c r="A4123" s="78">
        <v>4120.0</v>
      </c>
      <c r="C4123" s="78" t="str">
        <f>VLOOKUP(G4123,[1]Macrodata_CCF!$A$3:$D$55,4,FALSE)</f>
        <v>#ERROR!</v>
      </c>
      <c r="E4123" s="79" t="str">
        <f>VLOOKUP(G4123,[1]Macrodata_CCF!$A$3:$B$55,2,FALSE)</f>
        <v>#ERROR!</v>
      </c>
      <c r="F4123" s="78">
        <v>0.0</v>
      </c>
      <c r="G4123" s="80">
        <v>8.0</v>
      </c>
      <c r="H4123" s="81">
        <v>638945.0</v>
      </c>
      <c r="I4123" s="81">
        <v>870000.0</v>
      </c>
      <c r="J4123" s="81">
        <v>724435.0</v>
      </c>
      <c r="K4123" s="81">
        <v>870000.0</v>
      </c>
      <c r="L4123" s="82">
        <v>0.3699984852091494</v>
      </c>
      <c r="N4123" s="83">
        <f t="shared" si="1"/>
        <v>0.3699984852</v>
      </c>
      <c r="O4123" s="83">
        <f t="shared" si="2"/>
        <v>0.3699984852</v>
      </c>
      <c r="Q4123" s="83">
        <f t="shared" si="3"/>
        <v>0.2655804598</v>
      </c>
      <c r="R4123" s="83">
        <f t="shared" si="4"/>
        <v>0.3699984852</v>
      </c>
      <c r="S4123" s="83" t="b">
        <f t="shared" si="5"/>
        <v>0</v>
      </c>
      <c r="T4123" s="72"/>
      <c r="U4123" s="72"/>
      <c r="V4123" s="72"/>
      <c r="W4123" s="72"/>
      <c r="X4123" s="72"/>
      <c r="Y4123" s="72"/>
      <c r="Z4123" s="72"/>
      <c r="AA4123" s="72"/>
      <c r="AB4123" s="72"/>
      <c r="AC4123" s="72"/>
      <c r="AD4123" s="72"/>
      <c r="AE4123" s="72"/>
      <c r="AF4123" s="72"/>
      <c r="AG4123" s="72"/>
      <c r="AH4123" s="72"/>
      <c r="AI4123" s="72"/>
      <c r="AJ4123" s="72"/>
      <c r="AK4123" s="72"/>
    </row>
    <row r="4124" ht="14.25" customHeight="1">
      <c r="A4124" s="78">
        <v>4121.0</v>
      </c>
      <c r="C4124" s="78" t="str">
        <f>VLOOKUP(G4124,[1]Macrodata_CCF!$A$3:$D$55,4,FALSE)</f>
        <v>#ERROR!</v>
      </c>
      <c r="E4124" s="79" t="str">
        <f>VLOOKUP(G4124,[1]Macrodata_CCF!$A$3:$B$55,2,FALSE)</f>
        <v>#ERROR!</v>
      </c>
      <c r="F4124" s="78">
        <v>0.0</v>
      </c>
      <c r="G4124" s="80">
        <v>39.0</v>
      </c>
      <c r="H4124" s="81">
        <v>284425.0</v>
      </c>
      <c r="I4124" s="81">
        <v>570000.0</v>
      </c>
      <c r="J4124" s="81">
        <v>298705.0</v>
      </c>
      <c r="K4124" s="81">
        <v>741000.0</v>
      </c>
      <c r="L4124" s="82">
        <v>0.05000437713385275</v>
      </c>
      <c r="N4124" s="83">
        <f t="shared" si="1"/>
        <v>0.05000437713</v>
      </c>
      <c r="O4124" s="83">
        <f t="shared" si="2"/>
        <v>0.05000437713</v>
      </c>
      <c r="Q4124" s="83">
        <f t="shared" si="3"/>
        <v>0.5010087719</v>
      </c>
      <c r="R4124" s="83">
        <f t="shared" si="4"/>
        <v>0.05000437713</v>
      </c>
      <c r="S4124" s="83" t="b">
        <f t="shared" si="5"/>
        <v>0</v>
      </c>
      <c r="T4124" s="72"/>
      <c r="U4124" s="72"/>
      <c r="V4124" s="72"/>
      <c r="W4124" s="72"/>
      <c r="X4124" s="72"/>
      <c r="Y4124" s="72"/>
      <c r="Z4124" s="72"/>
      <c r="AA4124" s="72"/>
      <c r="AB4124" s="72"/>
      <c r="AC4124" s="72"/>
      <c r="AD4124" s="72"/>
      <c r="AE4124" s="72"/>
      <c r="AF4124" s="72"/>
      <c r="AG4124" s="72"/>
      <c r="AH4124" s="72"/>
      <c r="AI4124" s="72"/>
      <c r="AJ4124" s="72"/>
      <c r="AK4124" s="72"/>
    </row>
    <row r="4125" ht="14.25" customHeight="1">
      <c r="A4125" s="78">
        <v>4122.0</v>
      </c>
      <c r="C4125" s="78" t="str">
        <f>VLOOKUP(G4125,[1]Macrodata_CCF!$A$3:$D$55,4,FALSE)</f>
        <v>#ERROR!</v>
      </c>
      <c r="E4125" s="79" t="str">
        <f>VLOOKUP(G4125,[1]Macrodata_CCF!$A$3:$B$55,2,FALSE)</f>
        <v>#ERROR!</v>
      </c>
      <c r="F4125" s="78">
        <v>0.0</v>
      </c>
      <c r="G4125" s="80">
        <v>6.0</v>
      </c>
      <c r="H4125" s="81">
        <v>0.0</v>
      </c>
      <c r="I4125" s="81">
        <v>810000.0</v>
      </c>
      <c r="J4125" s="81">
        <v>162000.0</v>
      </c>
      <c r="K4125" s="81">
        <v>810000.0</v>
      </c>
      <c r="L4125" s="82">
        <v>0.2</v>
      </c>
      <c r="N4125" s="83">
        <f t="shared" si="1"/>
        <v>0.2</v>
      </c>
      <c r="O4125" s="83">
        <f t="shared" si="2"/>
        <v>0.2</v>
      </c>
      <c r="Q4125" s="83">
        <f t="shared" si="3"/>
        <v>1</v>
      </c>
      <c r="R4125" s="83">
        <f t="shared" si="4"/>
        <v>0.2</v>
      </c>
      <c r="S4125" s="83" t="b">
        <f t="shared" si="5"/>
        <v>0</v>
      </c>
      <c r="T4125" s="72"/>
      <c r="U4125" s="72"/>
      <c r="V4125" s="72"/>
      <c r="W4125" s="72"/>
      <c r="X4125" s="72"/>
      <c r="Y4125" s="72"/>
      <c r="Z4125" s="72"/>
      <c r="AA4125" s="72"/>
      <c r="AB4125" s="72"/>
      <c r="AC4125" s="72"/>
      <c r="AD4125" s="72"/>
      <c r="AE4125" s="72"/>
      <c r="AF4125" s="72"/>
      <c r="AG4125" s="72"/>
      <c r="AH4125" s="72"/>
      <c r="AI4125" s="72"/>
      <c r="AJ4125" s="72"/>
      <c r="AK4125" s="72"/>
    </row>
    <row r="4126" ht="14.25" customHeight="1">
      <c r="A4126" s="78">
        <v>4123.0</v>
      </c>
      <c r="C4126" s="78" t="str">
        <f>VLOOKUP(G4126,[1]Macrodata_CCF!$A$3:$D$55,4,FALSE)</f>
        <v>#ERROR!</v>
      </c>
      <c r="E4126" s="79" t="str">
        <f>VLOOKUP(G4126,[1]Macrodata_CCF!$A$3:$B$55,2,FALSE)</f>
        <v>#ERROR!</v>
      </c>
      <c r="F4126" s="78">
        <v>0.0</v>
      </c>
      <c r="G4126" s="80">
        <v>32.0</v>
      </c>
      <c r="H4126" s="81">
        <v>0.0</v>
      </c>
      <c r="I4126" s="81">
        <v>640000.0</v>
      </c>
      <c r="J4126" s="81">
        <v>89600.0</v>
      </c>
      <c r="K4126" s="81">
        <v>640000.0</v>
      </c>
      <c r="L4126" s="82">
        <v>0.14</v>
      </c>
      <c r="N4126" s="83">
        <f t="shared" si="1"/>
        <v>0.14</v>
      </c>
      <c r="O4126" s="83">
        <f t="shared" si="2"/>
        <v>0.14</v>
      </c>
      <c r="Q4126" s="83">
        <f t="shared" si="3"/>
        <v>1</v>
      </c>
      <c r="R4126" s="83">
        <f t="shared" si="4"/>
        <v>0.14</v>
      </c>
      <c r="S4126" s="83" t="b">
        <f t="shared" si="5"/>
        <v>0</v>
      </c>
      <c r="T4126" s="72"/>
      <c r="U4126" s="72"/>
      <c r="V4126" s="72"/>
      <c r="W4126" s="72"/>
      <c r="X4126" s="72"/>
      <c r="Y4126" s="72"/>
      <c r="Z4126" s="72"/>
      <c r="AA4126" s="72"/>
      <c r="AB4126" s="72"/>
      <c r="AC4126" s="72"/>
      <c r="AD4126" s="72"/>
      <c r="AE4126" s="72"/>
      <c r="AF4126" s="72"/>
      <c r="AG4126" s="72"/>
      <c r="AH4126" s="72"/>
      <c r="AI4126" s="72"/>
      <c r="AJ4126" s="72"/>
      <c r="AK4126" s="72"/>
    </row>
    <row r="4127" ht="14.25" customHeight="1">
      <c r="A4127" s="78">
        <v>4124.0</v>
      </c>
      <c r="C4127" s="78" t="str">
        <f>VLOOKUP(G4127,[1]Macrodata_CCF!$A$3:$D$55,4,FALSE)</f>
        <v>#ERROR!</v>
      </c>
      <c r="E4127" s="79" t="str">
        <f>VLOOKUP(G4127,[1]Macrodata_CCF!$A$3:$B$55,2,FALSE)</f>
        <v>#ERROR!</v>
      </c>
      <c r="F4127" s="78">
        <v>0.0</v>
      </c>
      <c r="G4127" s="80">
        <v>20.0</v>
      </c>
      <c r="H4127" s="81">
        <v>269785.0</v>
      </c>
      <c r="I4127" s="81">
        <v>430000.0</v>
      </c>
      <c r="J4127" s="81">
        <v>293815.0</v>
      </c>
      <c r="K4127" s="81">
        <v>430000.0</v>
      </c>
      <c r="L4127" s="82">
        <v>0.1499859563711263</v>
      </c>
      <c r="N4127" s="83">
        <f t="shared" si="1"/>
        <v>0.1499859564</v>
      </c>
      <c r="O4127" s="83">
        <f t="shared" si="2"/>
        <v>0.1499859564</v>
      </c>
      <c r="Q4127" s="83">
        <f t="shared" si="3"/>
        <v>0.3725930233</v>
      </c>
      <c r="R4127" s="83">
        <f t="shared" si="4"/>
        <v>0.1499859564</v>
      </c>
      <c r="S4127" s="83" t="b">
        <f t="shared" si="5"/>
        <v>0</v>
      </c>
      <c r="T4127" s="72"/>
      <c r="U4127" s="72"/>
      <c r="V4127" s="72"/>
      <c r="W4127" s="72"/>
      <c r="X4127" s="72"/>
      <c r="Y4127" s="72"/>
      <c r="Z4127" s="72"/>
      <c r="AA4127" s="72"/>
      <c r="AB4127" s="72"/>
      <c r="AC4127" s="72"/>
      <c r="AD4127" s="72"/>
      <c r="AE4127" s="72"/>
      <c r="AF4127" s="72"/>
      <c r="AG4127" s="72"/>
      <c r="AH4127" s="72"/>
      <c r="AI4127" s="72"/>
      <c r="AJ4127" s="72"/>
      <c r="AK4127" s="72"/>
    </row>
    <row r="4128" ht="14.25" customHeight="1">
      <c r="A4128" s="78">
        <v>4125.0</v>
      </c>
      <c r="C4128" s="78" t="str">
        <f>VLOOKUP(G4128,[1]Macrodata_CCF!$A$3:$D$55,4,FALSE)</f>
        <v>#ERROR!</v>
      </c>
      <c r="E4128" s="79" t="str">
        <f>VLOOKUP(G4128,[1]Macrodata_CCF!$A$3:$B$55,2,FALSE)</f>
        <v>#ERROR!</v>
      </c>
      <c r="F4128" s="78">
        <v>0.0</v>
      </c>
      <c r="G4128" s="80">
        <v>31.0</v>
      </c>
      <c r="H4128" s="81">
        <v>50390.0</v>
      </c>
      <c r="I4128" s="81">
        <v>390000.0</v>
      </c>
      <c r="J4128" s="81">
        <v>97935.0</v>
      </c>
      <c r="K4128" s="81">
        <v>390000.0</v>
      </c>
      <c r="L4128" s="82">
        <v>0.1399988221783811</v>
      </c>
      <c r="N4128" s="83">
        <f t="shared" si="1"/>
        <v>0.1399988222</v>
      </c>
      <c r="O4128" s="83">
        <f t="shared" si="2"/>
        <v>0.1399988222</v>
      </c>
      <c r="Q4128" s="83">
        <f t="shared" si="3"/>
        <v>0.8707948718</v>
      </c>
      <c r="R4128" s="83">
        <f t="shared" si="4"/>
        <v>0.1399988222</v>
      </c>
      <c r="S4128" s="83" t="b">
        <f t="shared" si="5"/>
        <v>0</v>
      </c>
      <c r="T4128" s="72"/>
      <c r="U4128" s="72"/>
      <c r="V4128" s="72"/>
      <c r="W4128" s="72"/>
      <c r="X4128" s="72"/>
      <c r="Y4128" s="72"/>
      <c r="Z4128" s="72"/>
      <c r="AA4128" s="72"/>
      <c r="AB4128" s="72"/>
      <c r="AC4128" s="72"/>
      <c r="AD4128" s="72"/>
      <c r="AE4128" s="72"/>
      <c r="AF4128" s="72"/>
      <c r="AG4128" s="72"/>
      <c r="AH4128" s="72"/>
      <c r="AI4128" s="72"/>
      <c r="AJ4128" s="72"/>
      <c r="AK4128" s="72"/>
    </row>
    <row r="4129" ht="14.25" customHeight="1">
      <c r="A4129" s="78">
        <v>4126.0</v>
      </c>
      <c r="C4129" s="78" t="str">
        <f>VLOOKUP(G4129,[1]Macrodata_CCF!$A$3:$D$55,4,FALSE)</f>
        <v>#ERROR!</v>
      </c>
      <c r="E4129" s="79" t="str">
        <f>VLOOKUP(G4129,[1]Macrodata_CCF!$A$3:$B$55,2,FALSE)</f>
        <v>#ERROR!</v>
      </c>
      <c r="F4129" s="78">
        <v>0.0</v>
      </c>
      <c r="G4129" s="80">
        <v>41.0</v>
      </c>
      <c r="H4129" s="81">
        <v>114635.0</v>
      </c>
      <c r="I4129" s="81">
        <v>460000.0</v>
      </c>
      <c r="J4129" s="81">
        <v>200975.0</v>
      </c>
      <c r="K4129" s="81">
        <v>460000.0</v>
      </c>
      <c r="L4129" s="82">
        <v>0.2499963806407714</v>
      </c>
      <c r="N4129" s="83">
        <f t="shared" si="1"/>
        <v>0.2499963806</v>
      </c>
      <c r="O4129" s="83">
        <f t="shared" si="2"/>
        <v>0.2499963806</v>
      </c>
      <c r="Q4129" s="83">
        <f t="shared" si="3"/>
        <v>0.7507934783</v>
      </c>
      <c r="R4129" s="83">
        <f t="shared" si="4"/>
        <v>0.2499963806</v>
      </c>
      <c r="S4129" s="83" t="b">
        <f t="shared" si="5"/>
        <v>0</v>
      </c>
      <c r="T4129" s="72"/>
      <c r="U4129" s="72"/>
      <c r="V4129" s="72"/>
      <c r="W4129" s="72"/>
      <c r="X4129" s="72"/>
      <c r="Y4129" s="72"/>
      <c r="Z4129" s="72"/>
      <c r="AA4129" s="72"/>
      <c r="AB4129" s="72"/>
      <c r="AC4129" s="72"/>
      <c r="AD4129" s="72"/>
      <c r="AE4129" s="72"/>
      <c r="AF4129" s="72"/>
      <c r="AG4129" s="72"/>
      <c r="AH4129" s="72"/>
      <c r="AI4129" s="72"/>
      <c r="AJ4129" s="72"/>
      <c r="AK4129" s="72"/>
    </row>
    <row r="4130" ht="14.25" customHeight="1">
      <c r="A4130" s="78">
        <v>4127.0</v>
      </c>
      <c r="C4130" s="78" t="str">
        <f>VLOOKUP(G4130,[1]Macrodata_CCF!$A$3:$D$55,4,FALSE)</f>
        <v>#ERROR!</v>
      </c>
      <c r="E4130" s="79" t="str">
        <f>VLOOKUP(G4130,[1]Macrodata_CCF!$A$3:$B$55,2,FALSE)</f>
        <v>#ERROR!</v>
      </c>
      <c r="F4130" s="78">
        <v>0.0</v>
      </c>
      <c r="G4130" s="80">
        <v>52.0</v>
      </c>
      <c r="H4130" s="81">
        <v>84315.0</v>
      </c>
      <c r="I4130" s="81">
        <v>240000.0</v>
      </c>
      <c r="J4130" s="81">
        <v>391680.0</v>
      </c>
      <c r="K4130" s="81">
        <v>384000.0</v>
      </c>
      <c r="L4130" s="82">
        <v>1.974274978321611</v>
      </c>
      <c r="N4130" s="83">
        <f t="shared" si="1"/>
        <v>1.974274978</v>
      </c>
      <c r="O4130" s="83">
        <f t="shared" si="2"/>
        <v>1</v>
      </c>
      <c r="Q4130" s="83">
        <f t="shared" si="3"/>
        <v>0.6486875</v>
      </c>
      <c r="R4130" s="83">
        <f t="shared" si="4"/>
        <v>1.974274978</v>
      </c>
      <c r="S4130" s="83" t="b">
        <f t="shared" si="5"/>
        <v>0</v>
      </c>
      <c r="T4130" s="72"/>
      <c r="U4130" s="72"/>
      <c r="V4130" s="72"/>
      <c r="W4130" s="72"/>
      <c r="X4130" s="72"/>
      <c r="Y4130" s="72"/>
      <c r="Z4130" s="72"/>
      <c r="AA4130" s="72"/>
      <c r="AB4130" s="72"/>
      <c r="AC4130" s="72"/>
      <c r="AD4130" s="72"/>
      <c r="AE4130" s="72"/>
      <c r="AF4130" s="72"/>
      <c r="AG4130" s="72"/>
      <c r="AH4130" s="72"/>
      <c r="AI4130" s="72"/>
      <c r="AJ4130" s="72"/>
      <c r="AK4130" s="72"/>
    </row>
    <row r="4131" ht="14.25" customHeight="1">
      <c r="A4131" s="78">
        <v>4128.0</v>
      </c>
      <c r="C4131" s="78" t="str">
        <f>VLOOKUP(G4131,[1]Macrodata_CCF!$A$3:$D$55,4,FALSE)</f>
        <v>#ERROR!</v>
      </c>
      <c r="E4131" s="79" t="str">
        <f>VLOOKUP(G4131,[1]Macrodata_CCF!$A$3:$B$55,2,FALSE)</f>
        <v>#ERROR!</v>
      </c>
      <c r="F4131" s="78">
        <v>0.0</v>
      </c>
      <c r="G4131" s="80">
        <v>51.0</v>
      </c>
      <c r="H4131" s="81">
        <v>5695.0</v>
      </c>
      <c r="I4131" s="81">
        <v>610000.0</v>
      </c>
      <c r="J4131" s="81">
        <v>0.0</v>
      </c>
      <c r="K4131" s="81">
        <v>610000.0</v>
      </c>
      <c r="L4131" s="82">
        <v>-0.009424049114271766</v>
      </c>
      <c r="N4131" s="83">
        <f t="shared" si="1"/>
        <v>-0.009424049114</v>
      </c>
      <c r="O4131" s="83">
        <f t="shared" si="2"/>
        <v>0</v>
      </c>
      <c r="Q4131" s="83">
        <f t="shared" si="3"/>
        <v>0.9906639344</v>
      </c>
      <c r="R4131" s="83">
        <f t="shared" si="4"/>
        <v>-0.009424049114</v>
      </c>
      <c r="S4131" s="83" t="b">
        <f t="shared" si="5"/>
        <v>0</v>
      </c>
      <c r="T4131" s="72"/>
      <c r="U4131" s="72"/>
      <c r="V4131" s="72"/>
      <c r="W4131" s="72"/>
      <c r="X4131" s="72"/>
      <c r="Y4131" s="72"/>
      <c r="Z4131" s="72"/>
      <c r="AA4131" s="72"/>
      <c r="AB4131" s="72"/>
      <c r="AC4131" s="72"/>
      <c r="AD4131" s="72"/>
      <c r="AE4131" s="72"/>
      <c r="AF4131" s="72"/>
      <c r="AG4131" s="72"/>
      <c r="AH4131" s="72"/>
      <c r="AI4131" s="72"/>
      <c r="AJ4131" s="72"/>
      <c r="AK4131" s="72"/>
    </row>
    <row r="4132" ht="14.25" customHeight="1">
      <c r="A4132" s="78">
        <v>4129.0</v>
      </c>
      <c r="C4132" s="78" t="str">
        <f>VLOOKUP(G4132,[1]Macrodata_CCF!$A$3:$D$55,4,FALSE)</f>
        <v>#ERROR!</v>
      </c>
      <c r="E4132" s="79" t="str">
        <f>VLOOKUP(G4132,[1]Macrodata_CCF!$A$3:$B$55,2,FALSE)</f>
        <v>#ERROR!</v>
      </c>
      <c r="F4132" s="78">
        <v>0.0</v>
      </c>
      <c r="G4132" s="80">
        <v>43.0</v>
      </c>
      <c r="H4132" s="81">
        <v>335940.0</v>
      </c>
      <c r="I4132" s="81">
        <v>460000.0</v>
      </c>
      <c r="J4132" s="81">
        <v>357030.0</v>
      </c>
      <c r="K4132" s="81">
        <v>460000.0</v>
      </c>
      <c r="L4132" s="82">
        <v>0.1699983878768338</v>
      </c>
      <c r="N4132" s="83">
        <f t="shared" si="1"/>
        <v>0.1699983879</v>
      </c>
      <c r="O4132" s="83">
        <f t="shared" si="2"/>
        <v>0.1699983879</v>
      </c>
      <c r="Q4132" s="83">
        <f t="shared" si="3"/>
        <v>0.2696956522</v>
      </c>
      <c r="R4132" s="83">
        <f t="shared" si="4"/>
        <v>0.1699983879</v>
      </c>
      <c r="S4132" s="83" t="b">
        <f t="shared" si="5"/>
        <v>0</v>
      </c>
      <c r="T4132" s="72"/>
      <c r="U4132" s="72"/>
      <c r="V4132" s="72"/>
      <c r="W4132" s="72"/>
      <c r="X4132" s="72"/>
      <c r="Y4132" s="72"/>
      <c r="Z4132" s="72"/>
      <c r="AA4132" s="72"/>
      <c r="AB4132" s="72"/>
      <c r="AC4132" s="72"/>
      <c r="AD4132" s="72"/>
      <c r="AE4132" s="72"/>
      <c r="AF4132" s="72"/>
      <c r="AG4132" s="72"/>
      <c r="AH4132" s="72"/>
      <c r="AI4132" s="72"/>
      <c r="AJ4132" s="72"/>
      <c r="AK4132" s="72"/>
    </row>
    <row r="4133" ht="14.25" customHeight="1">
      <c r="A4133" s="78">
        <v>4130.0</v>
      </c>
      <c r="C4133" s="78" t="str">
        <f>VLOOKUP(G4133,[1]Macrodata_CCF!$A$3:$D$55,4,FALSE)</f>
        <v>#ERROR!</v>
      </c>
      <c r="E4133" s="79" t="str">
        <f>VLOOKUP(G4133,[1]Macrodata_CCF!$A$3:$B$55,2,FALSE)</f>
        <v>#ERROR!</v>
      </c>
      <c r="F4133" s="78">
        <v>0.0</v>
      </c>
      <c r="G4133" s="80">
        <v>27.0</v>
      </c>
      <c r="H4133" s="81">
        <v>200830.0</v>
      </c>
      <c r="I4133" s="81">
        <v>340000.0</v>
      </c>
      <c r="J4133" s="81">
        <v>223095.0</v>
      </c>
      <c r="K4133" s="81">
        <v>340000.0</v>
      </c>
      <c r="L4133" s="82">
        <v>0.1599841919954013</v>
      </c>
      <c r="N4133" s="83">
        <f t="shared" si="1"/>
        <v>0.159984192</v>
      </c>
      <c r="O4133" s="83">
        <f t="shared" si="2"/>
        <v>0.159984192</v>
      </c>
      <c r="Q4133" s="83">
        <f t="shared" si="3"/>
        <v>0.4093235294</v>
      </c>
      <c r="R4133" s="83">
        <f t="shared" si="4"/>
        <v>0.159984192</v>
      </c>
      <c r="S4133" s="83" t="b">
        <f t="shared" si="5"/>
        <v>0</v>
      </c>
      <c r="T4133" s="72"/>
      <c r="U4133" s="72"/>
      <c r="V4133" s="72"/>
      <c r="W4133" s="72"/>
      <c r="X4133" s="72"/>
      <c r="Y4133" s="72"/>
      <c r="Z4133" s="72"/>
      <c r="AA4133" s="72"/>
      <c r="AB4133" s="72"/>
      <c r="AC4133" s="72"/>
      <c r="AD4133" s="72"/>
      <c r="AE4133" s="72"/>
      <c r="AF4133" s="72"/>
      <c r="AG4133" s="72"/>
      <c r="AH4133" s="72"/>
      <c r="AI4133" s="72"/>
      <c r="AJ4133" s="72"/>
      <c r="AK4133" s="72"/>
    </row>
    <row r="4134" ht="14.25" customHeight="1">
      <c r="A4134" s="78">
        <v>4131.0</v>
      </c>
      <c r="C4134" s="78" t="str">
        <f>VLOOKUP(G4134,[1]Macrodata_CCF!$A$3:$D$55,4,FALSE)</f>
        <v>#ERROR!</v>
      </c>
      <c r="E4134" s="79" t="str">
        <f>VLOOKUP(G4134,[1]Macrodata_CCF!$A$3:$B$55,2,FALSE)</f>
        <v>#ERROR!</v>
      </c>
      <c r="F4134" s="78">
        <v>0.0</v>
      </c>
      <c r="G4134" s="80">
        <v>17.0</v>
      </c>
      <c r="H4134" s="81">
        <v>0.0</v>
      </c>
      <c r="I4134" s="81">
        <v>500000.0</v>
      </c>
      <c r="J4134" s="81">
        <v>75000.0</v>
      </c>
      <c r="K4134" s="81">
        <v>900000.0</v>
      </c>
      <c r="L4134" s="82">
        <v>0.15</v>
      </c>
      <c r="N4134" s="83">
        <f t="shared" si="1"/>
        <v>0.15</v>
      </c>
      <c r="O4134" s="83">
        <f t="shared" si="2"/>
        <v>0.15</v>
      </c>
      <c r="Q4134" s="83">
        <f t="shared" si="3"/>
        <v>1</v>
      </c>
      <c r="R4134" s="83">
        <f t="shared" si="4"/>
        <v>0.15</v>
      </c>
      <c r="S4134" s="83" t="b">
        <f t="shared" si="5"/>
        <v>0</v>
      </c>
      <c r="T4134" s="72"/>
      <c r="U4134" s="72"/>
      <c r="V4134" s="72"/>
      <c r="W4134" s="72"/>
      <c r="X4134" s="72"/>
      <c r="Y4134" s="72"/>
      <c r="Z4134" s="72"/>
      <c r="AA4134" s="72"/>
      <c r="AB4134" s="72"/>
      <c r="AC4134" s="72"/>
      <c r="AD4134" s="72"/>
      <c r="AE4134" s="72"/>
      <c r="AF4134" s="72"/>
      <c r="AG4134" s="72"/>
      <c r="AH4134" s="72"/>
      <c r="AI4134" s="72"/>
      <c r="AJ4134" s="72"/>
      <c r="AK4134" s="72"/>
    </row>
    <row r="4135" ht="14.25" customHeight="1">
      <c r="A4135" s="78">
        <v>4132.0</v>
      </c>
      <c r="C4135" s="78" t="str">
        <f>VLOOKUP(G4135,[1]Macrodata_CCF!$A$3:$D$55,4,FALSE)</f>
        <v>#ERROR!</v>
      </c>
      <c r="E4135" s="79" t="str">
        <f>VLOOKUP(G4135,[1]Macrodata_CCF!$A$3:$B$55,2,FALSE)</f>
        <v>#ERROR!</v>
      </c>
      <c r="F4135" s="78">
        <v>0.0</v>
      </c>
      <c r="G4135" s="80">
        <v>26.0</v>
      </c>
      <c r="H4135" s="81">
        <v>40510.0</v>
      </c>
      <c r="I4135" s="81">
        <v>110000.0</v>
      </c>
      <c r="J4135" s="81">
        <v>54410.0</v>
      </c>
      <c r="K4135" s="81">
        <v>176000.0</v>
      </c>
      <c r="L4135" s="82">
        <v>0.2000287811195856</v>
      </c>
      <c r="N4135" s="83">
        <f t="shared" si="1"/>
        <v>0.2000287811</v>
      </c>
      <c r="O4135" s="83">
        <f t="shared" si="2"/>
        <v>0.2000287811</v>
      </c>
      <c r="Q4135" s="83">
        <f t="shared" si="3"/>
        <v>0.6317272727</v>
      </c>
      <c r="R4135" s="83">
        <f t="shared" si="4"/>
        <v>0.2000287811</v>
      </c>
      <c r="S4135" s="83" t="b">
        <f t="shared" si="5"/>
        <v>0</v>
      </c>
      <c r="T4135" s="72"/>
      <c r="U4135" s="72"/>
      <c r="V4135" s="72"/>
      <c r="W4135" s="72"/>
      <c r="X4135" s="72"/>
      <c r="Y4135" s="72"/>
      <c r="Z4135" s="72"/>
      <c r="AA4135" s="72"/>
      <c r="AB4135" s="72"/>
      <c r="AC4135" s="72"/>
      <c r="AD4135" s="72"/>
      <c r="AE4135" s="72"/>
      <c r="AF4135" s="72"/>
      <c r="AG4135" s="72"/>
      <c r="AH4135" s="72"/>
      <c r="AI4135" s="72"/>
      <c r="AJ4135" s="72"/>
      <c r="AK4135" s="72"/>
    </row>
    <row r="4136" ht="14.25" customHeight="1">
      <c r="A4136" s="78">
        <v>4133.0</v>
      </c>
      <c r="C4136" s="78" t="str">
        <f>VLOOKUP(G4136,[1]Macrodata_CCF!$A$3:$D$55,4,FALSE)</f>
        <v>#ERROR!</v>
      </c>
      <c r="E4136" s="79" t="str">
        <f>VLOOKUP(G4136,[1]Macrodata_CCF!$A$3:$B$55,2,FALSE)</f>
        <v>#ERROR!</v>
      </c>
      <c r="F4136" s="78">
        <v>1.0</v>
      </c>
      <c r="G4136" s="80">
        <v>39.0</v>
      </c>
      <c r="H4136" s="81">
        <v>636915.0</v>
      </c>
      <c r="I4136" s="81">
        <v>990000.0</v>
      </c>
      <c r="J4136" s="81">
        <v>806395.0</v>
      </c>
      <c r="K4136" s="81">
        <v>990000.0</v>
      </c>
      <c r="L4136" s="82">
        <v>0.4799977342566237</v>
      </c>
      <c r="N4136" s="83">
        <f t="shared" si="1"/>
        <v>0.4799977343</v>
      </c>
      <c r="O4136" s="83">
        <f t="shared" si="2"/>
        <v>0.4799977343</v>
      </c>
      <c r="Q4136" s="83">
        <f t="shared" si="3"/>
        <v>0.3566515152</v>
      </c>
      <c r="R4136" s="83">
        <f t="shared" si="4"/>
        <v>0.4799977343</v>
      </c>
      <c r="S4136" s="83" t="b">
        <f t="shared" si="5"/>
        <v>0</v>
      </c>
      <c r="T4136" s="72"/>
      <c r="U4136" s="72"/>
      <c r="V4136" s="72"/>
      <c r="W4136" s="72"/>
      <c r="X4136" s="72"/>
      <c r="Y4136" s="72"/>
      <c r="Z4136" s="72"/>
      <c r="AA4136" s="72"/>
      <c r="AB4136" s="72"/>
      <c r="AC4136" s="72"/>
      <c r="AD4136" s="72"/>
      <c r="AE4136" s="72"/>
      <c r="AF4136" s="72"/>
      <c r="AG4136" s="72"/>
      <c r="AH4136" s="72"/>
      <c r="AI4136" s="72"/>
      <c r="AJ4136" s="72"/>
      <c r="AK4136" s="72"/>
    </row>
    <row r="4137" ht="14.25" customHeight="1">
      <c r="A4137" s="78">
        <v>4134.0</v>
      </c>
      <c r="C4137" s="78" t="str">
        <f>VLOOKUP(G4137,[1]Macrodata_CCF!$A$3:$D$55,4,FALSE)</f>
        <v>#ERROR!</v>
      </c>
      <c r="E4137" s="79" t="str">
        <f>VLOOKUP(G4137,[1]Macrodata_CCF!$A$3:$B$55,2,FALSE)</f>
        <v>#ERROR!</v>
      </c>
      <c r="F4137" s="78">
        <v>1.0</v>
      </c>
      <c r="G4137" s="80">
        <v>17.0</v>
      </c>
      <c r="H4137" s="81">
        <v>40660.0</v>
      </c>
      <c r="I4137" s="81">
        <v>340000.0</v>
      </c>
      <c r="J4137" s="81">
        <v>0.0</v>
      </c>
      <c r="K4137" s="81">
        <v>340000.0</v>
      </c>
      <c r="L4137" s="82">
        <v>-0.1358321640943409</v>
      </c>
      <c r="N4137" s="83">
        <f t="shared" si="1"/>
        <v>-0.1358321641</v>
      </c>
      <c r="O4137" s="83">
        <f t="shared" si="2"/>
        <v>0</v>
      </c>
      <c r="Q4137" s="83">
        <f t="shared" si="3"/>
        <v>0.8804117647</v>
      </c>
      <c r="R4137" s="83">
        <f t="shared" si="4"/>
        <v>-0.1358321641</v>
      </c>
      <c r="S4137" s="83" t="b">
        <f t="shared" si="5"/>
        <v>0</v>
      </c>
      <c r="T4137" s="72"/>
      <c r="U4137" s="72"/>
      <c r="V4137" s="72"/>
      <c r="W4137" s="72"/>
      <c r="X4137" s="72"/>
      <c r="Y4137" s="72"/>
      <c r="Z4137" s="72"/>
      <c r="AA4137" s="72"/>
      <c r="AB4137" s="72"/>
      <c r="AC4137" s="72"/>
      <c r="AD4137" s="72"/>
      <c r="AE4137" s="72"/>
      <c r="AF4137" s="72"/>
      <c r="AG4137" s="72"/>
      <c r="AH4137" s="72"/>
      <c r="AI4137" s="72"/>
      <c r="AJ4137" s="72"/>
      <c r="AK4137" s="72"/>
    </row>
    <row r="4138" ht="14.25" customHeight="1">
      <c r="A4138" s="78">
        <v>4135.0</v>
      </c>
      <c r="C4138" s="78" t="str">
        <f>VLOOKUP(G4138,[1]Macrodata_CCF!$A$3:$D$55,4,FALSE)</f>
        <v>#ERROR!</v>
      </c>
      <c r="E4138" s="79" t="str">
        <f>VLOOKUP(G4138,[1]Macrodata_CCF!$A$3:$B$55,2,FALSE)</f>
        <v>#ERROR!</v>
      </c>
      <c r="F4138" s="78">
        <v>1.0</v>
      </c>
      <c r="G4138" s="80">
        <v>26.0</v>
      </c>
      <c r="H4138" s="81">
        <v>0.0</v>
      </c>
      <c r="I4138" s="81">
        <v>420000.0</v>
      </c>
      <c r="J4138" s="81">
        <v>428400.0</v>
      </c>
      <c r="K4138" s="81">
        <v>420000.0</v>
      </c>
      <c r="L4138" s="82">
        <v>1.02</v>
      </c>
      <c r="N4138" s="83">
        <f t="shared" si="1"/>
        <v>1.02</v>
      </c>
      <c r="O4138" s="83">
        <f t="shared" si="2"/>
        <v>1</v>
      </c>
      <c r="Q4138" s="83">
        <f t="shared" si="3"/>
        <v>1</v>
      </c>
      <c r="R4138" s="83">
        <f t="shared" si="4"/>
        <v>1.02</v>
      </c>
      <c r="S4138" s="83" t="b">
        <f t="shared" si="5"/>
        <v>0</v>
      </c>
      <c r="T4138" s="72"/>
      <c r="U4138" s="72"/>
      <c r="V4138" s="72"/>
      <c r="W4138" s="72"/>
      <c r="X4138" s="72"/>
      <c r="Y4138" s="72"/>
      <c r="Z4138" s="72"/>
      <c r="AA4138" s="72"/>
      <c r="AB4138" s="72"/>
      <c r="AC4138" s="72"/>
      <c r="AD4138" s="72"/>
      <c r="AE4138" s="72"/>
      <c r="AF4138" s="72"/>
      <c r="AG4138" s="72"/>
      <c r="AH4138" s="72"/>
      <c r="AI4138" s="72"/>
      <c r="AJ4138" s="72"/>
      <c r="AK4138" s="72"/>
    </row>
    <row r="4139" ht="14.25" customHeight="1">
      <c r="A4139" s="78">
        <v>4136.0</v>
      </c>
      <c r="C4139" s="78" t="str">
        <f>VLOOKUP(G4139,[1]Macrodata_CCF!$A$3:$D$55,4,FALSE)</f>
        <v>#ERROR!</v>
      </c>
      <c r="E4139" s="79" t="str">
        <f>VLOOKUP(G4139,[1]Macrodata_CCF!$A$3:$B$55,2,FALSE)</f>
        <v>#ERROR!</v>
      </c>
      <c r="F4139" s="78">
        <v>0.0</v>
      </c>
      <c r="G4139" s="80">
        <v>52.0</v>
      </c>
      <c r="H4139" s="81">
        <v>30240.0</v>
      </c>
      <c r="I4139" s="81">
        <v>210000.0</v>
      </c>
      <c r="J4139" s="81">
        <v>48215.0</v>
      </c>
      <c r="K4139" s="81">
        <v>210000.0</v>
      </c>
      <c r="L4139" s="82">
        <v>0.0999944370271473</v>
      </c>
      <c r="N4139" s="83">
        <f t="shared" si="1"/>
        <v>0.09999443703</v>
      </c>
      <c r="O4139" s="83">
        <f t="shared" si="2"/>
        <v>0.09999443703</v>
      </c>
      <c r="Q4139" s="83">
        <f t="shared" si="3"/>
        <v>0.856</v>
      </c>
      <c r="R4139" s="83">
        <f t="shared" si="4"/>
        <v>0.09999443703</v>
      </c>
      <c r="S4139" s="83" t="b">
        <f t="shared" si="5"/>
        <v>0</v>
      </c>
      <c r="T4139" s="72"/>
      <c r="U4139" s="72"/>
      <c r="V4139" s="72"/>
      <c r="W4139" s="72"/>
      <c r="X4139" s="72"/>
      <c r="Y4139" s="72"/>
      <c r="Z4139" s="72"/>
      <c r="AA4139" s="72"/>
      <c r="AB4139" s="72"/>
      <c r="AC4139" s="72"/>
      <c r="AD4139" s="72"/>
      <c r="AE4139" s="72"/>
      <c r="AF4139" s="72"/>
      <c r="AG4139" s="72"/>
      <c r="AH4139" s="72"/>
      <c r="AI4139" s="72"/>
      <c r="AJ4139" s="72"/>
      <c r="AK4139" s="72"/>
    </row>
    <row r="4140" ht="14.25" customHeight="1">
      <c r="A4140" s="78">
        <v>4137.0</v>
      </c>
      <c r="C4140" s="78" t="str">
        <f>VLOOKUP(G4140,[1]Macrodata_CCF!$A$3:$D$55,4,FALSE)</f>
        <v>#ERROR!</v>
      </c>
      <c r="E4140" s="79" t="str">
        <f>VLOOKUP(G4140,[1]Macrodata_CCF!$A$3:$B$55,2,FALSE)</f>
        <v>#ERROR!</v>
      </c>
      <c r="F4140" s="78">
        <v>0.0</v>
      </c>
      <c r="G4140" s="80">
        <v>43.0</v>
      </c>
      <c r="H4140" s="81">
        <v>633455.0</v>
      </c>
      <c r="I4140" s="81">
        <v>790000.0</v>
      </c>
      <c r="J4140" s="81">
        <v>656935.0</v>
      </c>
      <c r="K4140" s="81">
        <v>790000.0</v>
      </c>
      <c r="L4140" s="82">
        <v>0.1499888211057523</v>
      </c>
      <c r="N4140" s="83">
        <f t="shared" si="1"/>
        <v>0.1499888211</v>
      </c>
      <c r="O4140" s="83">
        <f t="shared" si="2"/>
        <v>0.1499888211</v>
      </c>
      <c r="Q4140" s="83">
        <f t="shared" si="3"/>
        <v>0.1981582278</v>
      </c>
      <c r="R4140" s="83">
        <f t="shared" si="4"/>
        <v>0.1499888211</v>
      </c>
      <c r="S4140" s="83" t="b">
        <f t="shared" si="5"/>
        <v>0</v>
      </c>
      <c r="T4140" s="72"/>
      <c r="U4140" s="72"/>
      <c r="V4140" s="72"/>
      <c r="W4140" s="72"/>
      <c r="X4140" s="72"/>
      <c r="Y4140" s="72"/>
      <c r="Z4140" s="72"/>
      <c r="AA4140" s="72"/>
      <c r="AB4140" s="72"/>
      <c r="AC4140" s="72"/>
      <c r="AD4140" s="72"/>
      <c r="AE4140" s="72"/>
      <c r="AF4140" s="72"/>
      <c r="AG4140" s="72"/>
      <c r="AH4140" s="72"/>
      <c r="AI4140" s="72"/>
      <c r="AJ4140" s="72"/>
      <c r="AK4140" s="72"/>
    </row>
    <row r="4141" ht="14.25" customHeight="1">
      <c r="A4141" s="78">
        <v>4138.0</v>
      </c>
      <c r="C4141" s="78" t="str">
        <f>VLOOKUP(G4141,[1]Macrodata_CCF!$A$3:$D$55,4,FALSE)</f>
        <v>#ERROR!</v>
      </c>
      <c r="E4141" s="79" t="str">
        <f>VLOOKUP(G4141,[1]Macrodata_CCF!$A$3:$B$55,2,FALSE)</f>
        <v>#ERROR!</v>
      </c>
      <c r="F4141" s="78">
        <v>0.0</v>
      </c>
      <c r="G4141" s="80">
        <v>42.0</v>
      </c>
      <c r="H4141" s="81">
        <v>47295.0</v>
      </c>
      <c r="I4141" s="81">
        <v>340000.0</v>
      </c>
      <c r="J4141" s="81">
        <v>158525.0</v>
      </c>
      <c r="K4141" s="81">
        <v>340000.0</v>
      </c>
      <c r="L4141" s="82">
        <v>0.3800071744589262</v>
      </c>
      <c r="N4141" s="83">
        <f t="shared" si="1"/>
        <v>0.3800071745</v>
      </c>
      <c r="O4141" s="83">
        <f t="shared" si="2"/>
        <v>0.3800071745</v>
      </c>
      <c r="Q4141" s="83">
        <f t="shared" si="3"/>
        <v>0.8608970588</v>
      </c>
      <c r="R4141" s="83">
        <f t="shared" si="4"/>
        <v>0.3800071745</v>
      </c>
      <c r="S4141" s="83" t="b">
        <f t="shared" si="5"/>
        <v>0</v>
      </c>
      <c r="T4141" s="72"/>
      <c r="U4141" s="72"/>
      <c r="V4141" s="72"/>
      <c r="W4141" s="72"/>
      <c r="X4141" s="72"/>
      <c r="Y4141" s="72"/>
      <c r="Z4141" s="72"/>
      <c r="AA4141" s="72"/>
      <c r="AB4141" s="72"/>
      <c r="AC4141" s="72"/>
      <c r="AD4141" s="72"/>
      <c r="AE4141" s="72"/>
      <c r="AF4141" s="72"/>
      <c r="AG4141" s="72"/>
      <c r="AH4141" s="72"/>
      <c r="AI4141" s="72"/>
      <c r="AJ4141" s="72"/>
      <c r="AK4141" s="72"/>
    </row>
    <row r="4142" ht="14.25" customHeight="1">
      <c r="A4142" s="78">
        <v>4139.0</v>
      </c>
      <c r="C4142" s="78" t="str">
        <f>VLOOKUP(G4142,[1]Macrodata_CCF!$A$3:$D$55,4,FALSE)</f>
        <v>#ERROR!</v>
      </c>
      <c r="E4142" s="79" t="str">
        <f>VLOOKUP(G4142,[1]Macrodata_CCF!$A$3:$B$55,2,FALSE)</f>
        <v>#ERROR!</v>
      </c>
      <c r="F4142" s="78">
        <v>0.0</v>
      </c>
      <c r="G4142" s="80">
        <v>47.0</v>
      </c>
      <c r="H4142" s="81">
        <v>185660.0</v>
      </c>
      <c r="I4142" s="81">
        <v>690000.0</v>
      </c>
      <c r="J4142" s="81">
        <v>256270.0</v>
      </c>
      <c r="K4142" s="81">
        <v>690000.0</v>
      </c>
      <c r="L4142" s="82">
        <v>0.1400047586945315</v>
      </c>
      <c r="N4142" s="83">
        <f t="shared" si="1"/>
        <v>0.1400047587</v>
      </c>
      <c r="O4142" s="83">
        <f t="shared" si="2"/>
        <v>0.1400047587</v>
      </c>
      <c r="Q4142" s="83">
        <f t="shared" si="3"/>
        <v>0.7309275362</v>
      </c>
      <c r="R4142" s="83">
        <f t="shared" si="4"/>
        <v>0.1400047587</v>
      </c>
      <c r="S4142" s="83" t="b">
        <f t="shared" si="5"/>
        <v>0</v>
      </c>
      <c r="T4142" s="72"/>
      <c r="U4142" s="72"/>
      <c r="V4142" s="72"/>
      <c r="W4142" s="72"/>
      <c r="X4142" s="72"/>
      <c r="Y4142" s="72"/>
      <c r="Z4142" s="72"/>
      <c r="AA4142" s="72"/>
      <c r="AB4142" s="72"/>
      <c r="AC4142" s="72"/>
      <c r="AD4142" s="72"/>
      <c r="AE4142" s="72"/>
      <c r="AF4142" s="72"/>
      <c r="AG4142" s="72"/>
      <c r="AH4142" s="72"/>
      <c r="AI4142" s="72"/>
      <c r="AJ4142" s="72"/>
      <c r="AK4142" s="72"/>
    </row>
    <row r="4143" ht="14.25" customHeight="1">
      <c r="A4143" s="78">
        <v>4140.0</v>
      </c>
      <c r="C4143" s="78" t="str">
        <f>VLOOKUP(G4143,[1]Macrodata_CCF!$A$3:$D$55,4,FALSE)</f>
        <v>#ERROR!</v>
      </c>
      <c r="E4143" s="79" t="str">
        <f>VLOOKUP(G4143,[1]Macrodata_CCF!$A$3:$B$55,2,FALSE)</f>
        <v>#ERROR!</v>
      </c>
      <c r="F4143" s="78">
        <v>0.0</v>
      </c>
      <c r="G4143" s="80">
        <v>47.0</v>
      </c>
      <c r="H4143" s="81">
        <v>639880.0</v>
      </c>
      <c r="I4143" s="81">
        <v>680000.0</v>
      </c>
      <c r="J4143" s="81">
        <v>645900.0</v>
      </c>
      <c r="K4143" s="81">
        <v>1020000.0</v>
      </c>
      <c r="L4143" s="82">
        <v>0.150049850448654</v>
      </c>
      <c r="N4143" s="83">
        <f t="shared" si="1"/>
        <v>0.1500498504</v>
      </c>
      <c r="O4143" s="83">
        <f t="shared" si="2"/>
        <v>0.1500498504</v>
      </c>
      <c r="Q4143" s="83">
        <f t="shared" si="3"/>
        <v>0.059</v>
      </c>
      <c r="R4143" s="83">
        <f t="shared" si="4"/>
        <v>0.008852941176</v>
      </c>
      <c r="S4143" s="83" t="b">
        <f t="shared" si="5"/>
        <v>0</v>
      </c>
      <c r="T4143" s="72"/>
      <c r="U4143" s="72"/>
      <c r="V4143" s="72"/>
      <c r="W4143" s="72"/>
      <c r="X4143" s="72"/>
      <c r="Y4143" s="72"/>
      <c r="Z4143" s="72"/>
      <c r="AA4143" s="72"/>
      <c r="AB4143" s="72"/>
      <c r="AC4143" s="72"/>
      <c r="AD4143" s="72"/>
      <c r="AE4143" s="72"/>
      <c r="AF4143" s="72"/>
      <c r="AG4143" s="72"/>
      <c r="AH4143" s="72"/>
      <c r="AI4143" s="72"/>
      <c r="AJ4143" s="72"/>
      <c r="AK4143" s="72"/>
    </row>
    <row r="4144" ht="14.25" customHeight="1">
      <c r="A4144" s="78">
        <v>4141.0</v>
      </c>
      <c r="C4144" s="78" t="str">
        <f>VLOOKUP(G4144,[1]Macrodata_CCF!$A$3:$D$55,4,FALSE)</f>
        <v>#ERROR!</v>
      </c>
      <c r="E4144" s="79" t="str">
        <f>VLOOKUP(G4144,[1]Macrodata_CCF!$A$3:$B$55,2,FALSE)</f>
        <v>#ERROR!</v>
      </c>
      <c r="F4144" s="78">
        <v>0.0</v>
      </c>
      <c r="G4144" s="80">
        <v>32.0</v>
      </c>
      <c r="H4144" s="81">
        <v>207175.0</v>
      </c>
      <c r="I4144" s="81">
        <v>360000.0</v>
      </c>
      <c r="J4144" s="81">
        <v>231625.0</v>
      </c>
      <c r="K4144" s="81">
        <v>576000.0</v>
      </c>
      <c r="L4144" s="82">
        <v>0.1599869131359398</v>
      </c>
      <c r="N4144" s="83">
        <f t="shared" si="1"/>
        <v>0.1599869131</v>
      </c>
      <c r="O4144" s="83">
        <f t="shared" si="2"/>
        <v>0.1599869131</v>
      </c>
      <c r="Q4144" s="83">
        <f t="shared" si="3"/>
        <v>0.4245138889</v>
      </c>
      <c r="R4144" s="83">
        <f t="shared" si="4"/>
        <v>0.1599869131</v>
      </c>
      <c r="S4144" s="83" t="b">
        <f t="shared" si="5"/>
        <v>0</v>
      </c>
      <c r="T4144" s="72"/>
      <c r="U4144" s="72"/>
      <c r="V4144" s="72"/>
      <c r="W4144" s="72"/>
      <c r="X4144" s="72"/>
      <c r="Y4144" s="72"/>
      <c r="Z4144" s="72"/>
      <c r="AA4144" s="72"/>
      <c r="AB4144" s="72"/>
      <c r="AC4144" s="72"/>
      <c r="AD4144" s="72"/>
      <c r="AE4144" s="72"/>
      <c r="AF4144" s="72"/>
      <c r="AG4144" s="72"/>
      <c r="AH4144" s="72"/>
      <c r="AI4144" s="72"/>
      <c r="AJ4144" s="72"/>
      <c r="AK4144" s="72"/>
    </row>
    <row r="4145" ht="14.25" customHeight="1">
      <c r="A4145" s="78">
        <v>4142.0</v>
      </c>
      <c r="C4145" s="78" t="str">
        <f>VLOOKUP(G4145,[1]Macrodata_CCF!$A$3:$D$55,4,FALSE)</f>
        <v>#ERROR!</v>
      </c>
      <c r="E4145" s="79" t="str">
        <f>VLOOKUP(G4145,[1]Macrodata_CCF!$A$3:$B$55,2,FALSE)</f>
        <v>#ERROR!</v>
      </c>
      <c r="F4145" s="78">
        <v>0.0</v>
      </c>
      <c r="G4145" s="80">
        <v>47.0</v>
      </c>
      <c r="H4145" s="81">
        <v>108405.0</v>
      </c>
      <c r="I4145" s="81">
        <v>210000.0</v>
      </c>
      <c r="J4145" s="81">
        <v>128725.0</v>
      </c>
      <c r="K4145" s="81">
        <v>210000.0</v>
      </c>
      <c r="L4145" s="82">
        <v>0.2000098430040848</v>
      </c>
      <c r="N4145" s="83">
        <f t="shared" si="1"/>
        <v>0.200009843</v>
      </c>
      <c r="O4145" s="83">
        <f t="shared" si="2"/>
        <v>0.200009843</v>
      </c>
      <c r="Q4145" s="83">
        <f t="shared" si="3"/>
        <v>0.4837857143</v>
      </c>
      <c r="R4145" s="83">
        <f t="shared" si="4"/>
        <v>0.200009843</v>
      </c>
      <c r="S4145" s="83" t="b">
        <f t="shared" si="5"/>
        <v>0</v>
      </c>
      <c r="T4145" s="72"/>
      <c r="U4145" s="72"/>
      <c r="V4145" s="72"/>
      <c r="W4145" s="72"/>
      <c r="X4145" s="72"/>
      <c r="Y4145" s="72"/>
      <c r="Z4145" s="72"/>
      <c r="AA4145" s="72"/>
      <c r="AB4145" s="72"/>
      <c r="AC4145" s="72"/>
      <c r="AD4145" s="72"/>
      <c r="AE4145" s="72"/>
      <c r="AF4145" s="72"/>
      <c r="AG4145" s="72"/>
      <c r="AH4145" s="72"/>
      <c r="AI4145" s="72"/>
      <c r="AJ4145" s="72"/>
      <c r="AK4145" s="72"/>
    </row>
    <row r="4146" ht="14.25" customHeight="1">
      <c r="A4146" s="78">
        <v>4143.0</v>
      </c>
      <c r="C4146" s="78" t="str">
        <f>VLOOKUP(G4146,[1]Macrodata_CCF!$A$3:$D$55,4,FALSE)</f>
        <v>#ERROR!</v>
      </c>
      <c r="E4146" s="79" t="str">
        <f>VLOOKUP(G4146,[1]Macrodata_CCF!$A$3:$B$55,2,FALSE)</f>
        <v>#ERROR!</v>
      </c>
      <c r="F4146" s="78">
        <v>0.0</v>
      </c>
      <c r="G4146" s="80">
        <v>23.0</v>
      </c>
      <c r="H4146" s="81">
        <v>393310.0</v>
      </c>
      <c r="I4146" s="81">
        <v>470000.0</v>
      </c>
      <c r="J4146" s="81">
        <v>407115.0</v>
      </c>
      <c r="K4146" s="81">
        <v>470000.0</v>
      </c>
      <c r="L4146" s="82">
        <v>0.1800104316077716</v>
      </c>
      <c r="N4146" s="83">
        <f t="shared" si="1"/>
        <v>0.1800104316</v>
      </c>
      <c r="O4146" s="83">
        <f t="shared" si="2"/>
        <v>0.1800104316</v>
      </c>
      <c r="Q4146" s="83">
        <f t="shared" si="3"/>
        <v>0.1631702128</v>
      </c>
      <c r="R4146" s="83">
        <f t="shared" si="4"/>
        <v>0.1800104316</v>
      </c>
      <c r="S4146" s="83" t="b">
        <f t="shared" si="5"/>
        <v>0</v>
      </c>
      <c r="T4146" s="72"/>
      <c r="U4146" s="72"/>
      <c r="V4146" s="72"/>
      <c r="W4146" s="72"/>
      <c r="X4146" s="72"/>
      <c r="Y4146" s="72"/>
      <c r="Z4146" s="72"/>
      <c r="AA4146" s="72"/>
      <c r="AB4146" s="72"/>
      <c r="AC4146" s="72"/>
      <c r="AD4146" s="72"/>
      <c r="AE4146" s="72"/>
      <c r="AF4146" s="72"/>
      <c r="AG4146" s="72"/>
      <c r="AH4146" s="72"/>
      <c r="AI4146" s="72"/>
      <c r="AJ4146" s="72"/>
      <c r="AK4146" s="72"/>
    </row>
    <row r="4147" ht="14.25" customHeight="1">
      <c r="A4147" s="78">
        <v>4144.0</v>
      </c>
      <c r="C4147" s="78" t="str">
        <f>VLOOKUP(G4147,[1]Macrodata_CCF!$A$3:$D$55,4,FALSE)</f>
        <v>#ERROR!</v>
      </c>
      <c r="E4147" s="79" t="str">
        <f>VLOOKUP(G4147,[1]Macrodata_CCF!$A$3:$B$55,2,FALSE)</f>
        <v>#ERROR!</v>
      </c>
      <c r="F4147" s="78">
        <v>0.0</v>
      </c>
      <c r="G4147" s="80">
        <v>25.0</v>
      </c>
      <c r="H4147" s="81">
        <v>276095.0</v>
      </c>
      <c r="I4147" s="81">
        <v>790000.0</v>
      </c>
      <c r="J4147" s="81">
        <v>363460.0</v>
      </c>
      <c r="K4147" s="81">
        <v>1343000.0</v>
      </c>
      <c r="L4147" s="82">
        <v>0.1700022377676808</v>
      </c>
      <c r="N4147" s="83">
        <f t="shared" si="1"/>
        <v>0.1700022378</v>
      </c>
      <c r="O4147" s="83">
        <f t="shared" si="2"/>
        <v>0.1700022378</v>
      </c>
      <c r="Q4147" s="83">
        <f t="shared" si="3"/>
        <v>0.6505126582</v>
      </c>
      <c r="R4147" s="83">
        <f t="shared" si="4"/>
        <v>0.1700022378</v>
      </c>
      <c r="S4147" s="83" t="b">
        <f t="shared" si="5"/>
        <v>0</v>
      </c>
      <c r="T4147" s="72"/>
      <c r="U4147" s="72"/>
      <c r="V4147" s="72"/>
      <c r="W4147" s="72"/>
      <c r="X4147" s="72"/>
      <c r="Y4147" s="72"/>
      <c r="Z4147" s="72"/>
      <c r="AA4147" s="72"/>
      <c r="AB4147" s="72"/>
      <c r="AC4147" s="72"/>
      <c r="AD4147" s="72"/>
      <c r="AE4147" s="72"/>
      <c r="AF4147" s="72"/>
      <c r="AG4147" s="72"/>
      <c r="AH4147" s="72"/>
      <c r="AI4147" s="72"/>
      <c r="AJ4147" s="72"/>
      <c r="AK4147" s="72"/>
    </row>
    <row r="4148" ht="14.25" customHeight="1">
      <c r="A4148" s="78">
        <v>4145.0</v>
      </c>
      <c r="C4148" s="78" t="str">
        <f>VLOOKUP(G4148,[1]Macrodata_CCF!$A$3:$D$55,4,FALSE)</f>
        <v>#ERROR!</v>
      </c>
      <c r="E4148" s="79" t="str">
        <f>VLOOKUP(G4148,[1]Macrodata_CCF!$A$3:$B$55,2,FALSE)</f>
        <v>#ERROR!</v>
      </c>
      <c r="F4148" s="78">
        <v>0.0</v>
      </c>
      <c r="G4148" s="80">
        <v>49.0</v>
      </c>
      <c r="H4148" s="81">
        <v>202500.0</v>
      </c>
      <c r="I4148" s="81">
        <v>730000.0</v>
      </c>
      <c r="J4148" s="81">
        <v>0.0</v>
      </c>
      <c r="K4148" s="81">
        <v>730000.0</v>
      </c>
      <c r="L4148" s="82">
        <v>-0.3838862559241706</v>
      </c>
      <c r="N4148" s="83">
        <f t="shared" si="1"/>
        <v>-0.3838862559</v>
      </c>
      <c r="O4148" s="83">
        <f t="shared" si="2"/>
        <v>0</v>
      </c>
      <c r="Q4148" s="83">
        <f t="shared" si="3"/>
        <v>0.7226027397</v>
      </c>
      <c r="R4148" s="83">
        <f t="shared" si="4"/>
        <v>-0.3838862559</v>
      </c>
      <c r="S4148" s="83" t="b">
        <f t="shared" si="5"/>
        <v>0</v>
      </c>
      <c r="T4148" s="72"/>
      <c r="U4148" s="72"/>
      <c r="V4148" s="72"/>
      <c r="W4148" s="72"/>
      <c r="X4148" s="72"/>
      <c r="Y4148" s="72"/>
      <c r="Z4148" s="72"/>
      <c r="AA4148" s="72"/>
      <c r="AB4148" s="72"/>
      <c r="AC4148" s="72"/>
      <c r="AD4148" s="72"/>
      <c r="AE4148" s="72"/>
      <c r="AF4148" s="72"/>
      <c r="AG4148" s="72"/>
      <c r="AH4148" s="72"/>
      <c r="AI4148" s="72"/>
      <c r="AJ4148" s="72"/>
      <c r="AK4148" s="72"/>
    </row>
    <row r="4149" ht="14.25" customHeight="1">
      <c r="A4149" s="78">
        <v>4146.0</v>
      </c>
      <c r="C4149" s="78" t="str">
        <f>VLOOKUP(G4149,[1]Macrodata_CCF!$A$3:$D$55,4,FALSE)</f>
        <v>#ERROR!</v>
      </c>
      <c r="E4149" s="79" t="str">
        <f>VLOOKUP(G4149,[1]Macrodata_CCF!$A$3:$B$55,2,FALSE)</f>
        <v>#ERROR!</v>
      </c>
      <c r="F4149" s="78">
        <v>0.0</v>
      </c>
      <c r="G4149" s="80">
        <v>32.0</v>
      </c>
      <c r="H4149" s="81">
        <v>146300.0</v>
      </c>
      <c r="I4149" s="81">
        <v>450000.0</v>
      </c>
      <c r="J4149" s="81">
        <v>88595.0</v>
      </c>
      <c r="K4149" s="81">
        <v>450000.0</v>
      </c>
      <c r="L4149" s="82">
        <v>-0.190006585446164</v>
      </c>
      <c r="N4149" s="83">
        <f t="shared" si="1"/>
        <v>-0.1900065854</v>
      </c>
      <c r="O4149" s="83">
        <f t="shared" si="2"/>
        <v>0</v>
      </c>
      <c r="Q4149" s="83">
        <f t="shared" si="3"/>
        <v>0.6748888889</v>
      </c>
      <c r="R4149" s="83">
        <f t="shared" si="4"/>
        <v>-0.1900065854</v>
      </c>
      <c r="S4149" s="83" t="b">
        <f t="shared" si="5"/>
        <v>0</v>
      </c>
      <c r="T4149" s="72"/>
      <c r="U4149" s="72"/>
      <c r="V4149" s="72"/>
      <c r="W4149" s="72"/>
      <c r="X4149" s="72"/>
      <c r="Y4149" s="72"/>
      <c r="Z4149" s="72"/>
      <c r="AA4149" s="72"/>
      <c r="AB4149" s="72"/>
      <c r="AC4149" s="72"/>
      <c r="AD4149" s="72"/>
      <c r="AE4149" s="72"/>
      <c r="AF4149" s="72"/>
      <c r="AG4149" s="72"/>
      <c r="AH4149" s="72"/>
      <c r="AI4149" s="72"/>
      <c r="AJ4149" s="72"/>
      <c r="AK4149" s="72"/>
    </row>
    <row r="4150" ht="14.25" customHeight="1">
      <c r="A4150" s="78">
        <v>4147.0</v>
      </c>
      <c r="C4150" s="78" t="str">
        <f>VLOOKUP(G4150,[1]Macrodata_CCF!$A$3:$D$55,4,FALSE)</f>
        <v>#ERROR!</v>
      </c>
      <c r="E4150" s="79" t="str">
        <f>VLOOKUP(G4150,[1]Macrodata_CCF!$A$3:$B$55,2,FALSE)</f>
        <v>#ERROR!</v>
      </c>
      <c r="F4150" s="78">
        <v>0.0</v>
      </c>
      <c r="G4150" s="80">
        <v>38.0</v>
      </c>
      <c r="H4150" s="81">
        <v>47145.0</v>
      </c>
      <c r="I4150" s="81">
        <v>110000.0</v>
      </c>
      <c r="J4150" s="81">
        <v>16975.0</v>
      </c>
      <c r="K4150" s="81">
        <v>110000.0</v>
      </c>
      <c r="L4150" s="82">
        <v>-0.4799936361466868</v>
      </c>
      <c r="N4150" s="83">
        <f t="shared" si="1"/>
        <v>-0.4799936361</v>
      </c>
      <c r="O4150" s="83">
        <f t="shared" si="2"/>
        <v>0</v>
      </c>
      <c r="Q4150" s="83">
        <f t="shared" si="3"/>
        <v>0.5714090909</v>
      </c>
      <c r="R4150" s="83">
        <f t="shared" si="4"/>
        <v>-0.4799936361</v>
      </c>
      <c r="S4150" s="83" t="b">
        <f t="shared" si="5"/>
        <v>0</v>
      </c>
      <c r="T4150" s="72"/>
      <c r="U4150" s="72"/>
      <c r="V4150" s="72"/>
      <c r="W4150" s="72"/>
      <c r="X4150" s="72"/>
      <c r="Y4150" s="72"/>
      <c r="Z4150" s="72"/>
      <c r="AA4150" s="72"/>
      <c r="AB4150" s="72"/>
      <c r="AC4150" s="72"/>
      <c r="AD4150" s="72"/>
      <c r="AE4150" s="72"/>
      <c r="AF4150" s="72"/>
      <c r="AG4150" s="72"/>
      <c r="AH4150" s="72"/>
      <c r="AI4150" s="72"/>
      <c r="AJ4150" s="72"/>
      <c r="AK4150" s="72"/>
    </row>
    <row r="4151" ht="14.25" customHeight="1">
      <c r="A4151" s="78">
        <v>4148.0</v>
      </c>
      <c r="C4151" s="78" t="str">
        <f>VLOOKUP(G4151,[1]Macrodata_CCF!$A$3:$D$55,4,FALSE)</f>
        <v>#ERROR!</v>
      </c>
      <c r="E4151" s="79" t="str">
        <f>VLOOKUP(G4151,[1]Macrodata_CCF!$A$3:$B$55,2,FALSE)</f>
        <v>#ERROR!</v>
      </c>
      <c r="F4151" s="78">
        <v>0.0</v>
      </c>
      <c r="G4151" s="80">
        <v>37.0</v>
      </c>
      <c r="H4151" s="81">
        <v>0.0</v>
      </c>
      <c r="I4151" s="81">
        <v>490000.0</v>
      </c>
      <c r="J4151" s="81">
        <v>0.0</v>
      </c>
      <c r="K4151" s="81">
        <v>490000.0</v>
      </c>
      <c r="L4151" s="82">
        <v>0.0</v>
      </c>
      <c r="N4151" s="83">
        <f t="shared" si="1"/>
        <v>0</v>
      </c>
      <c r="O4151" s="83">
        <f t="shared" si="2"/>
        <v>0</v>
      </c>
      <c r="Q4151" s="83">
        <f t="shared" si="3"/>
        <v>1</v>
      </c>
      <c r="R4151" s="83">
        <f t="shared" si="4"/>
        <v>0</v>
      </c>
      <c r="S4151" s="83" t="b">
        <f t="shared" si="5"/>
        <v>0</v>
      </c>
      <c r="T4151" s="72"/>
      <c r="U4151" s="72"/>
      <c r="V4151" s="72"/>
      <c r="W4151" s="72"/>
      <c r="X4151" s="72"/>
      <c r="Y4151" s="72"/>
      <c r="Z4151" s="72"/>
      <c r="AA4151" s="72"/>
      <c r="AB4151" s="72"/>
      <c r="AC4151" s="72"/>
      <c r="AD4151" s="72"/>
      <c r="AE4151" s="72"/>
      <c r="AF4151" s="72"/>
      <c r="AG4151" s="72"/>
      <c r="AH4151" s="72"/>
      <c r="AI4151" s="72"/>
      <c r="AJ4151" s="72"/>
      <c r="AK4151" s="72"/>
    </row>
    <row r="4152" ht="14.25" customHeight="1">
      <c r="A4152" s="78">
        <v>4149.0</v>
      </c>
      <c r="C4152" s="78" t="str">
        <f>VLOOKUP(G4152,[1]Macrodata_CCF!$A$3:$D$55,4,FALSE)</f>
        <v>#ERROR!</v>
      </c>
      <c r="E4152" s="79" t="str">
        <f>VLOOKUP(G4152,[1]Macrodata_CCF!$A$3:$B$55,2,FALSE)</f>
        <v>#ERROR!</v>
      </c>
      <c r="F4152" s="78">
        <v>0.0</v>
      </c>
      <c r="G4152" s="80">
        <v>13.0</v>
      </c>
      <c r="H4152" s="81">
        <v>47635.0</v>
      </c>
      <c r="I4152" s="81">
        <v>840000.0</v>
      </c>
      <c r="J4152" s="81">
        <v>190260.0</v>
      </c>
      <c r="K4152" s="81">
        <v>840000.0</v>
      </c>
      <c r="L4152" s="82">
        <v>0.179999116568753</v>
      </c>
      <c r="N4152" s="83">
        <f t="shared" si="1"/>
        <v>0.1799991166</v>
      </c>
      <c r="O4152" s="83">
        <f t="shared" si="2"/>
        <v>0.1799991166</v>
      </c>
      <c r="Q4152" s="83">
        <f t="shared" si="3"/>
        <v>0.9432916667</v>
      </c>
      <c r="R4152" s="83">
        <f t="shared" si="4"/>
        <v>0.1799991166</v>
      </c>
      <c r="S4152" s="83" t="b">
        <f t="shared" si="5"/>
        <v>0</v>
      </c>
      <c r="T4152" s="72"/>
      <c r="U4152" s="72"/>
      <c r="V4152" s="72"/>
      <c r="W4152" s="72"/>
      <c r="X4152" s="72"/>
      <c r="Y4152" s="72"/>
      <c r="Z4152" s="72"/>
      <c r="AA4152" s="72"/>
      <c r="AB4152" s="72"/>
      <c r="AC4152" s="72"/>
      <c r="AD4152" s="72"/>
      <c r="AE4152" s="72"/>
      <c r="AF4152" s="72"/>
      <c r="AG4152" s="72"/>
      <c r="AH4152" s="72"/>
      <c r="AI4152" s="72"/>
      <c r="AJ4152" s="72"/>
      <c r="AK4152" s="72"/>
    </row>
    <row r="4153" ht="14.25" customHeight="1">
      <c r="A4153" s="78">
        <v>4150.0</v>
      </c>
      <c r="C4153" s="78" t="str">
        <f>VLOOKUP(G4153,[1]Macrodata_CCF!$A$3:$D$55,4,FALSE)</f>
        <v>#ERROR!</v>
      </c>
      <c r="E4153" s="79" t="str">
        <f>VLOOKUP(G4153,[1]Macrodata_CCF!$A$3:$B$55,2,FALSE)</f>
        <v>#ERROR!</v>
      </c>
      <c r="F4153" s="78">
        <v>0.0</v>
      </c>
      <c r="G4153" s="80">
        <v>39.0</v>
      </c>
      <c r="H4153" s="81">
        <v>82410.0</v>
      </c>
      <c r="I4153" s="81">
        <v>500000.0</v>
      </c>
      <c r="J4153" s="81">
        <v>111640.0</v>
      </c>
      <c r="K4153" s="81">
        <v>500000.0</v>
      </c>
      <c r="L4153" s="82">
        <v>0.06999688689863263</v>
      </c>
      <c r="N4153" s="83">
        <f t="shared" si="1"/>
        <v>0.0699968869</v>
      </c>
      <c r="O4153" s="83">
        <f t="shared" si="2"/>
        <v>0.0699968869</v>
      </c>
      <c r="Q4153" s="83">
        <f t="shared" si="3"/>
        <v>0.83518</v>
      </c>
      <c r="R4153" s="83">
        <f t="shared" si="4"/>
        <v>0.0699968869</v>
      </c>
      <c r="S4153" s="83" t="b">
        <f t="shared" si="5"/>
        <v>0</v>
      </c>
      <c r="T4153" s="72"/>
      <c r="U4153" s="72"/>
      <c r="V4153" s="72"/>
      <c r="W4153" s="72"/>
      <c r="X4153" s="72"/>
      <c r="Y4153" s="72"/>
      <c r="Z4153" s="72"/>
      <c r="AA4153" s="72"/>
      <c r="AB4153" s="72"/>
      <c r="AC4153" s="72"/>
      <c r="AD4153" s="72"/>
      <c r="AE4153" s="72"/>
      <c r="AF4153" s="72"/>
      <c r="AG4153" s="72"/>
      <c r="AH4153" s="72"/>
      <c r="AI4153" s="72"/>
      <c r="AJ4153" s="72"/>
      <c r="AK4153" s="72"/>
    </row>
    <row r="4154" ht="14.25" customHeight="1">
      <c r="A4154" s="78">
        <v>4151.0</v>
      </c>
      <c r="C4154" s="78" t="str">
        <f>VLOOKUP(G4154,[1]Macrodata_CCF!$A$3:$D$55,4,FALSE)</f>
        <v>#ERROR!</v>
      </c>
      <c r="E4154" s="79" t="str">
        <f>VLOOKUP(G4154,[1]Macrodata_CCF!$A$3:$B$55,2,FALSE)</f>
        <v>#ERROR!</v>
      </c>
      <c r="F4154" s="78">
        <v>1.0</v>
      </c>
      <c r="G4154" s="80">
        <v>49.0</v>
      </c>
      <c r="H4154" s="81">
        <v>257190.0</v>
      </c>
      <c r="I4154" s="81">
        <v>290000.0</v>
      </c>
      <c r="J4154" s="81">
        <v>276220.0</v>
      </c>
      <c r="K4154" s="81">
        <v>290000.0</v>
      </c>
      <c r="L4154" s="82">
        <v>0.5800060957025297</v>
      </c>
      <c r="N4154" s="83">
        <f t="shared" si="1"/>
        <v>0.5800060957</v>
      </c>
      <c r="O4154" s="83">
        <f t="shared" si="2"/>
        <v>0.5800060957</v>
      </c>
      <c r="Q4154" s="83">
        <f t="shared" si="3"/>
        <v>0.113137931</v>
      </c>
      <c r="R4154" s="83">
        <f t="shared" si="4"/>
        <v>0.5800060957</v>
      </c>
      <c r="S4154" s="83" t="b">
        <f t="shared" si="5"/>
        <v>0</v>
      </c>
      <c r="T4154" s="72"/>
      <c r="U4154" s="72"/>
      <c r="V4154" s="72"/>
      <c r="W4154" s="72"/>
      <c r="X4154" s="72"/>
      <c r="Y4154" s="72"/>
      <c r="Z4154" s="72"/>
      <c r="AA4154" s="72"/>
      <c r="AB4154" s="72"/>
      <c r="AC4154" s="72"/>
      <c r="AD4154" s="72"/>
      <c r="AE4154" s="72"/>
      <c r="AF4154" s="72"/>
      <c r="AG4154" s="72"/>
      <c r="AH4154" s="72"/>
      <c r="AI4154" s="72"/>
      <c r="AJ4154" s="72"/>
      <c r="AK4154" s="72"/>
    </row>
    <row r="4155" ht="14.25" customHeight="1">
      <c r="A4155" s="78">
        <v>4152.0</v>
      </c>
      <c r="C4155" s="78" t="str">
        <f>VLOOKUP(G4155,[1]Macrodata_CCF!$A$3:$D$55,4,FALSE)</f>
        <v>#ERROR!</v>
      </c>
      <c r="E4155" s="79" t="str">
        <f>VLOOKUP(G4155,[1]Macrodata_CCF!$A$3:$B$55,2,FALSE)</f>
        <v>#ERROR!</v>
      </c>
      <c r="F4155" s="78">
        <v>0.0</v>
      </c>
      <c r="G4155" s="80">
        <v>27.0</v>
      </c>
      <c r="H4155" s="81">
        <v>618530.0</v>
      </c>
      <c r="I4155" s="81">
        <v>840000.0</v>
      </c>
      <c r="J4155" s="81">
        <v>651750.0</v>
      </c>
      <c r="K4155" s="81">
        <v>840000.0</v>
      </c>
      <c r="L4155" s="82">
        <v>0.1499977423578814</v>
      </c>
      <c r="N4155" s="83">
        <f t="shared" si="1"/>
        <v>0.1499977424</v>
      </c>
      <c r="O4155" s="83">
        <f t="shared" si="2"/>
        <v>0.1499977424</v>
      </c>
      <c r="Q4155" s="83">
        <f t="shared" si="3"/>
        <v>0.2636547619</v>
      </c>
      <c r="R4155" s="83">
        <f t="shared" si="4"/>
        <v>0.1499977424</v>
      </c>
      <c r="S4155" s="83" t="b">
        <f t="shared" si="5"/>
        <v>0</v>
      </c>
      <c r="T4155" s="72"/>
      <c r="U4155" s="72"/>
      <c r="V4155" s="72"/>
      <c r="W4155" s="72"/>
      <c r="X4155" s="72"/>
      <c r="Y4155" s="72"/>
      <c r="Z4155" s="72"/>
      <c r="AA4155" s="72"/>
      <c r="AB4155" s="72"/>
      <c r="AC4155" s="72"/>
      <c r="AD4155" s="72"/>
      <c r="AE4155" s="72"/>
      <c r="AF4155" s="72"/>
      <c r="AG4155" s="72"/>
      <c r="AH4155" s="72"/>
      <c r="AI4155" s="72"/>
      <c r="AJ4155" s="72"/>
      <c r="AK4155" s="72"/>
    </row>
    <row r="4156" ht="14.25" customHeight="1">
      <c r="A4156" s="78">
        <v>4153.0</v>
      </c>
      <c r="C4156" s="78" t="str">
        <f>VLOOKUP(G4156,[1]Macrodata_CCF!$A$3:$D$55,4,FALSE)</f>
        <v>#ERROR!</v>
      </c>
      <c r="E4156" s="79" t="str">
        <f>VLOOKUP(G4156,[1]Macrodata_CCF!$A$3:$B$55,2,FALSE)</f>
        <v>#ERROR!</v>
      </c>
      <c r="F4156" s="78">
        <v>0.0</v>
      </c>
      <c r="G4156" s="80">
        <v>46.0</v>
      </c>
      <c r="H4156" s="81">
        <v>228835.0</v>
      </c>
      <c r="I4156" s="81">
        <v>500000.0</v>
      </c>
      <c r="J4156" s="81">
        <v>272220.0</v>
      </c>
      <c r="K4156" s="81">
        <v>500000.0</v>
      </c>
      <c r="L4156" s="82">
        <v>0.1599948370918076</v>
      </c>
      <c r="N4156" s="83">
        <f t="shared" si="1"/>
        <v>0.1599948371</v>
      </c>
      <c r="O4156" s="83">
        <f t="shared" si="2"/>
        <v>0.1599948371</v>
      </c>
      <c r="Q4156" s="83">
        <f t="shared" si="3"/>
        <v>0.54233</v>
      </c>
      <c r="R4156" s="83">
        <f t="shared" si="4"/>
        <v>0.1599948371</v>
      </c>
      <c r="S4156" s="83" t="b">
        <f t="shared" si="5"/>
        <v>0</v>
      </c>
      <c r="T4156" s="72"/>
      <c r="U4156" s="72"/>
      <c r="V4156" s="72"/>
      <c r="W4156" s="72"/>
      <c r="X4156" s="72"/>
      <c r="Y4156" s="72"/>
      <c r="Z4156" s="72"/>
      <c r="AA4156" s="72"/>
      <c r="AB4156" s="72"/>
      <c r="AC4156" s="72"/>
      <c r="AD4156" s="72"/>
      <c r="AE4156" s="72"/>
      <c r="AF4156" s="72"/>
      <c r="AG4156" s="72"/>
      <c r="AH4156" s="72"/>
      <c r="AI4156" s="72"/>
      <c r="AJ4156" s="72"/>
      <c r="AK4156" s="72"/>
    </row>
    <row r="4157" ht="14.25" customHeight="1">
      <c r="A4157" s="78">
        <v>4154.0</v>
      </c>
      <c r="C4157" s="78" t="str">
        <f>VLOOKUP(G4157,[1]Macrodata_CCF!$A$3:$D$55,4,FALSE)</f>
        <v>#ERROR!</v>
      </c>
      <c r="E4157" s="79" t="str">
        <f>VLOOKUP(G4157,[1]Macrodata_CCF!$A$3:$B$55,2,FALSE)</f>
        <v>#ERROR!</v>
      </c>
      <c r="F4157" s="78">
        <v>0.0</v>
      </c>
      <c r="G4157" s="80">
        <v>31.0</v>
      </c>
      <c r="H4157" s="81">
        <v>612365.0</v>
      </c>
      <c r="I4157" s="81">
        <v>620000.0</v>
      </c>
      <c r="J4157" s="81">
        <v>613665.0</v>
      </c>
      <c r="K4157" s="81">
        <v>620000.0</v>
      </c>
      <c r="L4157" s="82">
        <v>0.1702685003274394</v>
      </c>
      <c r="N4157" s="83">
        <f t="shared" si="1"/>
        <v>0.1702685003</v>
      </c>
      <c r="O4157" s="83">
        <f t="shared" si="2"/>
        <v>0.1702685003</v>
      </c>
      <c r="Q4157" s="83">
        <f t="shared" si="3"/>
        <v>0.01231451613</v>
      </c>
      <c r="R4157" s="83">
        <f t="shared" si="4"/>
        <v>0.002096774194</v>
      </c>
      <c r="S4157" s="83" t="b">
        <f t="shared" si="5"/>
        <v>0</v>
      </c>
      <c r="T4157" s="72"/>
      <c r="U4157" s="72"/>
      <c r="V4157" s="72"/>
      <c r="W4157" s="72"/>
      <c r="X4157" s="72"/>
      <c r="Y4157" s="72"/>
      <c r="Z4157" s="72"/>
      <c r="AA4157" s="72"/>
      <c r="AB4157" s="72"/>
      <c r="AC4157" s="72"/>
      <c r="AD4157" s="72"/>
      <c r="AE4157" s="72"/>
      <c r="AF4157" s="72"/>
      <c r="AG4157" s="72"/>
      <c r="AH4157" s="72"/>
      <c r="AI4157" s="72"/>
      <c r="AJ4157" s="72"/>
      <c r="AK4157" s="72"/>
    </row>
    <row r="4158" ht="14.25" customHeight="1">
      <c r="A4158" s="78">
        <v>4155.0</v>
      </c>
      <c r="C4158" s="78" t="str">
        <f>VLOOKUP(G4158,[1]Macrodata_CCF!$A$3:$D$55,4,FALSE)</f>
        <v>#ERROR!</v>
      </c>
      <c r="E4158" s="79" t="str">
        <f>VLOOKUP(G4158,[1]Macrodata_CCF!$A$3:$B$55,2,FALSE)</f>
        <v>#ERROR!</v>
      </c>
      <c r="F4158" s="78">
        <v>0.0</v>
      </c>
      <c r="G4158" s="80">
        <v>51.0</v>
      </c>
      <c r="H4158" s="81">
        <v>33165.0</v>
      </c>
      <c r="I4158" s="81">
        <v>120000.0</v>
      </c>
      <c r="J4158" s="81">
        <v>36640.0</v>
      </c>
      <c r="K4158" s="81">
        <v>120000.0</v>
      </c>
      <c r="L4158" s="82">
        <v>0.0400184257499856</v>
      </c>
      <c r="N4158" s="83">
        <f t="shared" si="1"/>
        <v>0.04001842575</v>
      </c>
      <c r="O4158" s="83">
        <f t="shared" si="2"/>
        <v>0.04001842575</v>
      </c>
      <c r="Q4158" s="83">
        <f t="shared" si="3"/>
        <v>0.723625</v>
      </c>
      <c r="R4158" s="83">
        <f t="shared" si="4"/>
        <v>0.04001842575</v>
      </c>
      <c r="S4158" s="83" t="b">
        <f t="shared" si="5"/>
        <v>0</v>
      </c>
      <c r="T4158" s="72"/>
      <c r="U4158" s="72"/>
      <c r="V4158" s="72"/>
      <c r="W4158" s="72"/>
      <c r="X4158" s="72"/>
      <c r="Y4158" s="72"/>
      <c r="Z4158" s="72"/>
      <c r="AA4158" s="72"/>
      <c r="AB4158" s="72"/>
      <c r="AC4158" s="72"/>
      <c r="AD4158" s="72"/>
      <c r="AE4158" s="72"/>
      <c r="AF4158" s="72"/>
      <c r="AG4158" s="72"/>
      <c r="AH4158" s="72"/>
      <c r="AI4158" s="72"/>
      <c r="AJ4158" s="72"/>
      <c r="AK4158" s="72"/>
    </row>
    <row r="4159" ht="14.25" customHeight="1">
      <c r="A4159" s="78">
        <v>4156.0</v>
      </c>
      <c r="C4159" s="78" t="str">
        <f>VLOOKUP(G4159,[1]Macrodata_CCF!$A$3:$D$55,4,FALSE)</f>
        <v>#ERROR!</v>
      </c>
      <c r="E4159" s="79" t="str">
        <f>VLOOKUP(G4159,[1]Macrodata_CCF!$A$3:$B$55,2,FALSE)</f>
        <v>#ERROR!</v>
      </c>
      <c r="F4159" s="78">
        <v>0.0</v>
      </c>
      <c r="G4159" s="80">
        <v>5.0</v>
      </c>
      <c r="H4159" s="81">
        <v>364670.0</v>
      </c>
      <c r="I4159" s="81">
        <v>830000.0</v>
      </c>
      <c r="J4159" s="81">
        <v>518230.0</v>
      </c>
      <c r="K4159" s="81">
        <v>830000.0</v>
      </c>
      <c r="L4159" s="82">
        <v>0.3300023639137816</v>
      </c>
      <c r="N4159" s="83">
        <f t="shared" si="1"/>
        <v>0.3300023639</v>
      </c>
      <c r="O4159" s="83">
        <f t="shared" si="2"/>
        <v>0.3300023639</v>
      </c>
      <c r="Q4159" s="83">
        <f t="shared" si="3"/>
        <v>0.5606385542</v>
      </c>
      <c r="R4159" s="83">
        <f t="shared" si="4"/>
        <v>0.3300023639</v>
      </c>
      <c r="S4159" s="83" t="b">
        <f t="shared" si="5"/>
        <v>0</v>
      </c>
      <c r="T4159" s="72"/>
      <c r="U4159" s="72"/>
      <c r="V4159" s="72"/>
      <c r="W4159" s="72"/>
      <c r="X4159" s="72"/>
      <c r="Y4159" s="72"/>
      <c r="Z4159" s="72"/>
      <c r="AA4159" s="72"/>
      <c r="AB4159" s="72"/>
      <c r="AC4159" s="72"/>
      <c r="AD4159" s="72"/>
      <c r="AE4159" s="72"/>
      <c r="AF4159" s="72"/>
      <c r="AG4159" s="72"/>
      <c r="AH4159" s="72"/>
      <c r="AI4159" s="72"/>
      <c r="AJ4159" s="72"/>
      <c r="AK4159" s="72"/>
    </row>
    <row r="4160" ht="14.25" customHeight="1">
      <c r="A4160" s="78">
        <v>4157.0</v>
      </c>
      <c r="C4160" s="78" t="str">
        <f>VLOOKUP(G4160,[1]Macrodata_CCF!$A$3:$D$55,4,FALSE)</f>
        <v>#ERROR!</v>
      </c>
      <c r="E4160" s="79" t="str">
        <f>VLOOKUP(G4160,[1]Macrodata_CCF!$A$3:$B$55,2,FALSE)</f>
        <v>#ERROR!</v>
      </c>
      <c r="F4160" s="78">
        <v>0.0</v>
      </c>
      <c r="G4160" s="80">
        <v>43.0</v>
      </c>
      <c r="H4160" s="81">
        <v>631380.0</v>
      </c>
      <c r="I4160" s="81">
        <v>750000.0</v>
      </c>
      <c r="J4160" s="81">
        <v>653920.0</v>
      </c>
      <c r="K4160" s="81">
        <v>750000.0</v>
      </c>
      <c r="L4160" s="82">
        <v>0.1900185466194571</v>
      </c>
      <c r="N4160" s="83">
        <f t="shared" si="1"/>
        <v>0.1900185466</v>
      </c>
      <c r="O4160" s="83">
        <f t="shared" si="2"/>
        <v>0.1900185466</v>
      </c>
      <c r="Q4160" s="83">
        <f t="shared" si="3"/>
        <v>0.15816</v>
      </c>
      <c r="R4160" s="83">
        <f t="shared" si="4"/>
        <v>0.1900185466</v>
      </c>
      <c r="S4160" s="83" t="b">
        <f t="shared" si="5"/>
        <v>0</v>
      </c>
      <c r="T4160" s="72"/>
      <c r="U4160" s="72"/>
      <c r="V4160" s="72"/>
      <c r="W4160" s="72"/>
      <c r="X4160" s="72"/>
      <c r="Y4160" s="72"/>
      <c r="Z4160" s="72"/>
      <c r="AA4160" s="72"/>
      <c r="AB4160" s="72"/>
      <c r="AC4160" s="72"/>
      <c r="AD4160" s="72"/>
      <c r="AE4160" s="72"/>
      <c r="AF4160" s="72"/>
      <c r="AG4160" s="72"/>
      <c r="AH4160" s="72"/>
      <c r="AI4160" s="72"/>
      <c r="AJ4160" s="72"/>
      <c r="AK4160" s="72"/>
    </row>
    <row r="4161" ht="14.25" customHeight="1">
      <c r="A4161" s="78">
        <v>4158.0</v>
      </c>
      <c r="C4161" s="78" t="str">
        <f>VLOOKUP(G4161,[1]Macrodata_CCF!$A$3:$D$55,4,FALSE)</f>
        <v>#ERROR!</v>
      </c>
      <c r="E4161" s="79" t="str">
        <f>VLOOKUP(G4161,[1]Macrodata_CCF!$A$3:$B$55,2,FALSE)</f>
        <v>#ERROR!</v>
      </c>
      <c r="F4161" s="78">
        <v>0.0</v>
      </c>
      <c r="G4161" s="80">
        <v>52.0</v>
      </c>
      <c r="H4161" s="81">
        <v>0.0</v>
      </c>
      <c r="I4161" s="81">
        <v>130000.0</v>
      </c>
      <c r="J4161" s="81">
        <v>18200.0</v>
      </c>
      <c r="K4161" s="81">
        <v>221000.0</v>
      </c>
      <c r="L4161" s="82">
        <v>0.14</v>
      </c>
      <c r="N4161" s="83">
        <f t="shared" si="1"/>
        <v>0.14</v>
      </c>
      <c r="O4161" s="83">
        <f t="shared" si="2"/>
        <v>0.14</v>
      </c>
      <c r="Q4161" s="83">
        <f t="shared" si="3"/>
        <v>1</v>
      </c>
      <c r="R4161" s="83">
        <f t="shared" si="4"/>
        <v>0.14</v>
      </c>
      <c r="S4161" s="83" t="b">
        <f t="shared" si="5"/>
        <v>0</v>
      </c>
      <c r="T4161" s="72"/>
      <c r="U4161" s="72"/>
      <c r="V4161" s="72"/>
      <c r="W4161" s="72"/>
      <c r="X4161" s="72"/>
      <c r="Y4161" s="72"/>
      <c r="Z4161" s="72"/>
      <c r="AA4161" s="72"/>
      <c r="AB4161" s="72"/>
      <c r="AC4161" s="72"/>
      <c r="AD4161" s="72"/>
      <c r="AE4161" s="72"/>
      <c r="AF4161" s="72"/>
      <c r="AG4161" s="72"/>
      <c r="AH4161" s="72"/>
      <c r="AI4161" s="72"/>
      <c r="AJ4161" s="72"/>
      <c r="AK4161" s="72"/>
    </row>
    <row r="4162" ht="14.25" customHeight="1">
      <c r="A4162" s="78">
        <v>4159.0</v>
      </c>
      <c r="C4162" s="78" t="str">
        <f>VLOOKUP(G4162,[1]Macrodata_CCF!$A$3:$D$55,4,FALSE)</f>
        <v>#ERROR!</v>
      </c>
      <c r="E4162" s="79" t="str">
        <f>VLOOKUP(G4162,[1]Macrodata_CCF!$A$3:$B$55,2,FALSE)</f>
        <v>#ERROR!</v>
      </c>
      <c r="F4162" s="78">
        <v>0.0</v>
      </c>
      <c r="G4162" s="80">
        <v>11.0</v>
      </c>
      <c r="H4162" s="81">
        <v>228610.0</v>
      </c>
      <c r="I4162" s="81">
        <v>420000.0</v>
      </c>
      <c r="J4162" s="81">
        <v>264975.0</v>
      </c>
      <c r="K4162" s="81">
        <v>672000.0</v>
      </c>
      <c r="L4162" s="82">
        <v>0.1900047024400439</v>
      </c>
      <c r="N4162" s="83">
        <f t="shared" si="1"/>
        <v>0.1900047024</v>
      </c>
      <c r="O4162" s="83">
        <f t="shared" si="2"/>
        <v>0.1900047024</v>
      </c>
      <c r="Q4162" s="83">
        <f t="shared" si="3"/>
        <v>0.4556904762</v>
      </c>
      <c r="R4162" s="83">
        <f t="shared" si="4"/>
        <v>0.1900047024</v>
      </c>
      <c r="S4162" s="83" t="b">
        <f t="shared" si="5"/>
        <v>0</v>
      </c>
      <c r="T4162" s="72"/>
      <c r="U4162" s="72"/>
      <c r="V4162" s="72"/>
      <c r="W4162" s="72"/>
      <c r="X4162" s="72"/>
      <c r="Y4162" s="72"/>
      <c r="Z4162" s="72"/>
      <c r="AA4162" s="72"/>
      <c r="AB4162" s="72"/>
      <c r="AC4162" s="72"/>
      <c r="AD4162" s="72"/>
      <c r="AE4162" s="72"/>
      <c r="AF4162" s="72"/>
      <c r="AG4162" s="72"/>
      <c r="AH4162" s="72"/>
      <c r="AI4162" s="72"/>
      <c r="AJ4162" s="72"/>
      <c r="AK4162" s="72"/>
    </row>
    <row r="4163" ht="14.25" customHeight="1">
      <c r="A4163" s="78">
        <v>4160.0</v>
      </c>
      <c r="C4163" s="78" t="str">
        <f>VLOOKUP(G4163,[1]Macrodata_CCF!$A$3:$D$55,4,FALSE)</f>
        <v>#ERROR!</v>
      </c>
      <c r="E4163" s="79" t="str">
        <f>VLOOKUP(G4163,[1]Macrodata_CCF!$A$3:$B$55,2,FALSE)</f>
        <v>#ERROR!</v>
      </c>
      <c r="F4163" s="78">
        <v>0.0</v>
      </c>
      <c r="G4163" s="80">
        <v>26.0</v>
      </c>
      <c r="H4163" s="81">
        <v>228505.0</v>
      </c>
      <c r="I4163" s="81">
        <v>630000.0</v>
      </c>
      <c r="J4163" s="81">
        <v>136160.0</v>
      </c>
      <c r="K4163" s="81">
        <v>630000.0</v>
      </c>
      <c r="L4163" s="82">
        <v>-0.2300028642946986</v>
      </c>
      <c r="N4163" s="83">
        <f t="shared" si="1"/>
        <v>-0.2300028643</v>
      </c>
      <c r="O4163" s="83">
        <f t="shared" si="2"/>
        <v>0</v>
      </c>
      <c r="Q4163" s="83">
        <f t="shared" si="3"/>
        <v>0.6372936508</v>
      </c>
      <c r="R4163" s="83">
        <f t="shared" si="4"/>
        <v>-0.2300028643</v>
      </c>
      <c r="S4163" s="83" t="b">
        <f t="shared" si="5"/>
        <v>0</v>
      </c>
      <c r="T4163" s="72"/>
      <c r="U4163" s="72"/>
      <c r="V4163" s="72"/>
      <c r="W4163" s="72"/>
      <c r="X4163" s="72"/>
      <c r="Y4163" s="72"/>
      <c r="Z4163" s="72"/>
      <c r="AA4163" s="72"/>
      <c r="AB4163" s="72"/>
      <c r="AC4163" s="72"/>
      <c r="AD4163" s="72"/>
      <c r="AE4163" s="72"/>
      <c r="AF4163" s="72"/>
      <c r="AG4163" s="72"/>
      <c r="AH4163" s="72"/>
      <c r="AI4163" s="72"/>
      <c r="AJ4163" s="72"/>
      <c r="AK4163" s="72"/>
    </row>
    <row r="4164" ht="14.25" customHeight="1">
      <c r="A4164" s="78">
        <v>4161.0</v>
      </c>
      <c r="C4164" s="78" t="str">
        <f>VLOOKUP(G4164,[1]Macrodata_CCF!$A$3:$D$55,4,FALSE)</f>
        <v>#ERROR!</v>
      </c>
      <c r="E4164" s="79" t="str">
        <f>VLOOKUP(G4164,[1]Macrodata_CCF!$A$3:$B$55,2,FALSE)</f>
        <v>#ERROR!</v>
      </c>
      <c r="F4164" s="78">
        <v>0.0</v>
      </c>
      <c r="G4164" s="80">
        <v>42.0</v>
      </c>
      <c r="H4164" s="81">
        <v>31025.0</v>
      </c>
      <c r="I4164" s="81">
        <v>600000.0</v>
      </c>
      <c r="J4164" s="81">
        <v>144820.0</v>
      </c>
      <c r="K4164" s="81">
        <v>600000.0</v>
      </c>
      <c r="L4164" s="82">
        <v>0.2</v>
      </c>
      <c r="N4164" s="83">
        <f t="shared" si="1"/>
        <v>0.2</v>
      </c>
      <c r="O4164" s="83">
        <f t="shared" si="2"/>
        <v>0.2</v>
      </c>
      <c r="Q4164" s="83">
        <f t="shared" si="3"/>
        <v>0.9482916667</v>
      </c>
      <c r="R4164" s="83">
        <f t="shared" si="4"/>
        <v>0.2</v>
      </c>
      <c r="S4164" s="83" t="b">
        <f t="shared" si="5"/>
        <v>0</v>
      </c>
      <c r="T4164" s="72"/>
      <c r="U4164" s="72"/>
      <c r="V4164" s="72"/>
      <c r="W4164" s="72"/>
      <c r="X4164" s="72"/>
      <c r="Y4164" s="72"/>
      <c r="Z4164" s="72"/>
      <c r="AA4164" s="72"/>
      <c r="AB4164" s="72"/>
      <c r="AC4164" s="72"/>
      <c r="AD4164" s="72"/>
      <c r="AE4164" s="72"/>
      <c r="AF4164" s="72"/>
      <c r="AG4164" s="72"/>
      <c r="AH4164" s="72"/>
      <c r="AI4164" s="72"/>
      <c r="AJ4164" s="72"/>
      <c r="AK4164" s="72"/>
    </row>
    <row r="4165" ht="14.25" customHeight="1">
      <c r="A4165" s="78">
        <v>4162.0</v>
      </c>
      <c r="C4165" s="78" t="str">
        <f>VLOOKUP(G4165,[1]Macrodata_CCF!$A$3:$D$55,4,FALSE)</f>
        <v>#ERROR!</v>
      </c>
      <c r="E4165" s="79" t="str">
        <f>VLOOKUP(G4165,[1]Macrodata_CCF!$A$3:$B$55,2,FALSE)</f>
        <v>#ERROR!</v>
      </c>
      <c r="F4165" s="78">
        <v>1.0</v>
      </c>
      <c r="G4165" s="80">
        <v>46.0</v>
      </c>
      <c r="H4165" s="81">
        <v>667095.0</v>
      </c>
      <c r="I4165" s="81">
        <v>800000.0</v>
      </c>
      <c r="J4165" s="81">
        <v>726900.0</v>
      </c>
      <c r="K4165" s="81">
        <v>800000.0</v>
      </c>
      <c r="L4165" s="82">
        <v>0.4499830706143486</v>
      </c>
      <c r="N4165" s="83">
        <f t="shared" si="1"/>
        <v>0.4499830706</v>
      </c>
      <c r="O4165" s="83">
        <f t="shared" si="2"/>
        <v>0.4499830706</v>
      </c>
      <c r="Q4165" s="83">
        <f t="shared" si="3"/>
        <v>0.16613125</v>
      </c>
      <c r="R4165" s="83">
        <f t="shared" si="4"/>
        <v>0.4499830706</v>
      </c>
      <c r="S4165" s="83" t="b">
        <f t="shared" si="5"/>
        <v>0</v>
      </c>
      <c r="T4165" s="72"/>
      <c r="U4165" s="72"/>
      <c r="V4165" s="72"/>
      <c r="W4165" s="72"/>
      <c r="X4165" s="72"/>
      <c r="Y4165" s="72"/>
      <c r="Z4165" s="72"/>
      <c r="AA4165" s="72"/>
      <c r="AB4165" s="72"/>
      <c r="AC4165" s="72"/>
      <c r="AD4165" s="72"/>
      <c r="AE4165" s="72"/>
      <c r="AF4165" s="72"/>
      <c r="AG4165" s="72"/>
      <c r="AH4165" s="72"/>
      <c r="AI4165" s="72"/>
      <c r="AJ4165" s="72"/>
      <c r="AK4165" s="72"/>
    </row>
    <row r="4166" ht="14.25" customHeight="1">
      <c r="A4166" s="78">
        <v>4163.0</v>
      </c>
      <c r="C4166" s="78" t="str">
        <f>VLOOKUP(G4166,[1]Macrodata_CCF!$A$3:$D$55,4,FALSE)</f>
        <v>#ERROR!</v>
      </c>
      <c r="E4166" s="79" t="str">
        <f>VLOOKUP(G4166,[1]Macrodata_CCF!$A$3:$B$55,2,FALSE)</f>
        <v>#ERROR!</v>
      </c>
      <c r="F4166" s="78">
        <v>0.0</v>
      </c>
      <c r="G4166" s="80">
        <v>51.0</v>
      </c>
      <c r="H4166" s="81">
        <v>119555.0</v>
      </c>
      <c r="I4166" s="81">
        <v>380000.0</v>
      </c>
      <c r="J4166" s="81">
        <v>153415.0</v>
      </c>
      <c r="K4166" s="81">
        <v>380000.0</v>
      </c>
      <c r="L4166" s="82">
        <v>0.1300082551018449</v>
      </c>
      <c r="N4166" s="83">
        <f t="shared" si="1"/>
        <v>0.1300082551</v>
      </c>
      <c r="O4166" s="83">
        <f t="shared" si="2"/>
        <v>0.1300082551</v>
      </c>
      <c r="Q4166" s="83">
        <f t="shared" si="3"/>
        <v>0.6853815789</v>
      </c>
      <c r="R4166" s="83">
        <f t="shared" si="4"/>
        <v>0.1300082551</v>
      </c>
      <c r="S4166" s="83" t="b">
        <f t="shared" si="5"/>
        <v>0</v>
      </c>
      <c r="T4166" s="72"/>
      <c r="U4166" s="72"/>
      <c r="V4166" s="72"/>
      <c r="W4166" s="72"/>
      <c r="X4166" s="72"/>
      <c r="Y4166" s="72"/>
      <c r="Z4166" s="72"/>
      <c r="AA4166" s="72"/>
      <c r="AB4166" s="72"/>
      <c r="AC4166" s="72"/>
      <c r="AD4166" s="72"/>
      <c r="AE4166" s="72"/>
      <c r="AF4166" s="72"/>
      <c r="AG4166" s="72"/>
      <c r="AH4166" s="72"/>
      <c r="AI4166" s="72"/>
      <c r="AJ4166" s="72"/>
      <c r="AK4166" s="72"/>
    </row>
    <row r="4167" ht="14.25" customHeight="1">
      <c r="A4167" s="78">
        <v>4164.0</v>
      </c>
      <c r="C4167" s="78" t="str">
        <f>VLOOKUP(G4167,[1]Macrodata_CCF!$A$3:$D$55,4,FALSE)</f>
        <v>#ERROR!</v>
      </c>
      <c r="E4167" s="79" t="str">
        <f>VLOOKUP(G4167,[1]Macrodata_CCF!$A$3:$B$55,2,FALSE)</f>
        <v>#ERROR!</v>
      </c>
      <c r="F4167" s="78">
        <v>0.0</v>
      </c>
      <c r="G4167" s="80">
        <v>34.0</v>
      </c>
      <c r="H4167" s="81">
        <v>356035.0</v>
      </c>
      <c r="I4167" s="81">
        <v>490000.0</v>
      </c>
      <c r="J4167" s="81">
        <v>370770.0</v>
      </c>
      <c r="K4167" s="81">
        <v>490000.0</v>
      </c>
      <c r="L4167" s="82">
        <v>0.1099914156682716</v>
      </c>
      <c r="N4167" s="83">
        <f t="shared" si="1"/>
        <v>0.1099914157</v>
      </c>
      <c r="O4167" s="83">
        <f t="shared" si="2"/>
        <v>0.1099914157</v>
      </c>
      <c r="Q4167" s="83">
        <f t="shared" si="3"/>
        <v>0.2733979592</v>
      </c>
      <c r="R4167" s="83">
        <f t="shared" si="4"/>
        <v>0.1099914157</v>
      </c>
      <c r="S4167" s="83" t="b">
        <f t="shared" si="5"/>
        <v>0</v>
      </c>
      <c r="T4167" s="72"/>
      <c r="U4167" s="72"/>
      <c r="V4167" s="72"/>
      <c r="W4167" s="72"/>
      <c r="X4167" s="72"/>
      <c r="Y4167" s="72"/>
      <c r="Z4167" s="72"/>
      <c r="AA4167" s="72"/>
      <c r="AB4167" s="72"/>
      <c r="AC4167" s="72"/>
      <c r="AD4167" s="72"/>
      <c r="AE4167" s="72"/>
      <c r="AF4167" s="72"/>
      <c r="AG4167" s="72"/>
      <c r="AH4167" s="72"/>
      <c r="AI4167" s="72"/>
      <c r="AJ4167" s="72"/>
      <c r="AK4167" s="72"/>
    </row>
    <row r="4168" ht="14.25" customHeight="1">
      <c r="A4168" s="78">
        <v>4165.0</v>
      </c>
      <c r="C4168" s="78" t="str">
        <f>VLOOKUP(G4168,[1]Macrodata_CCF!$A$3:$D$55,4,FALSE)</f>
        <v>#ERROR!</v>
      </c>
      <c r="E4168" s="79" t="str">
        <f>VLOOKUP(G4168,[1]Macrodata_CCF!$A$3:$B$55,2,FALSE)</f>
        <v>#ERROR!</v>
      </c>
      <c r="F4168" s="78">
        <v>0.0</v>
      </c>
      <c r="G4168" s="80">
        <v>53.0</v>
      </c>
      <c r="H4168" s="81">
        <v>328265.0</v>
      </c>
      <c r="I4168" s="81">
        <v>940000.0</v>
      </c>
      <c r="J4168" s="81">
        <v>395555.0</v>
      </c>
      <c r="K4168" s="81">
        <v>940000.0</v>
      </c>
      <c r="L4168" s="82">
        <v>0.1099986105094526</v>
      </c>
      <c r="N4168" s="83">
        <f t="shared" si="1"/>
        <v>0.1099986105</v>
      </c>
      <c r="O4168" s="83">
        <f t="shared" si="2"/>
        <v>0.1099986105</v>
      </c>
      <c r="Q4168" s="83">
        <f t="shared" si="3"/>
        <v>0.6507819149</v>
      </c>
      <c r="R4168" s="83">
        <f t="shared" si="4"/>
        <v>0.1099986105</v>
      </c>
      <c r="S4168" s="83" t="b">
        <f t="shared" si="5"/>
        <v>0</v>
      </c>
      <c r="T4168" s="72"/>
      <c r="U4168" s="72"/>
      <c r="V4168" s="72"/>
      <c r="W4168" s="72"/>
      <c r="X4168" s="72"/>
      <c r="Y4168" s="72"/>
      <c r="Z4168" s="72"/>
      <c r="AA4168" s="72"/>
      <c r="AB4168" s="72"/>
      <c r="AC4168" s="72"/>
      <c r="AD4168" s="72"/>
      <c r="AE4168" s="72"/>
      <c r="AF4168" s="72"/>
      <c r="AG4168" s="72"/>
      <c r="AH4168" s="72"/>
      <c r="AI4168" s="72"/>
      <c r="AJ4168" s="72"/>
      <c r="AK4168" s="72"/>
    </row>
    <row r="4169" ht="14.25" customHeight="1">
      <c r="A4169" s="78">
        <v>4166.0</v>
      </c>
      <c r="C4169" s="78" t="str">
        <f>VLOOKUP(G4169,[1]Macrodata_CCF!$A$3:$D$55,4,FALSE)</f>
        <v>#ERROR!</v>
      </c>
      <c r="E4169" s="79" t="str">
        <f>VLOOKUP(G4169,[1]Macrodata_CCF!$A$3:$B$55,2,FALSE)</f>
        <v>#ERROR!</v>
      </c>
      <c r="F4169" s="78">
        <v>0.0</v>
      </c>
      <c r="G4169" s="80">
        <v>50.0</v>
      </c>
      <c r="H4169" s="81">
        <v>162530.0</v>
      </c>
      <c r="I4169" s="81">
        <v>970000.0</v>
      </c>
      <c r="J4169" s="81">
        <v>267500.0</v>
      </c>
      <c r="K4169" s="81">
        <v>970000.0</v>
      </c>
      <c r="L4169" s="82">
        <v>0.1299986377202868</v>
      </c>
      <c r="N4169" s="83">
        <f t="shared" si="1"/>
        <v>0.1299986377</v>
      </c>
      <c r="O4169" s="83">
        <f t="shared" si="2"/>
        <v>0.1299986377</v>
      </c>
      <c r="Q4169" s="83">
        <f t="shared" si="3"/>
        <v>0.832443299</v>
      </c>
      <c r="R4169" s="83">
        <f t="shared" si="4"/>
        <v>0.1299986377</v>
      </c>
      <c r="S4169" s="83" t="b">
        <f t="shared" si="5"/>
        <v>0</v>
      </c>
      <c r="T4169" s="72"/>
      <c r="U4169" s="72"/>
      <c r="V4169" s="72"/>
      <c r="W4169" s="72"/>
      <c r="X4169" s="72"/>
      <c r="Y4169" s="72"/>
      <c r="Z4169" s="72"/>
      <c r="AA4169" s="72"/>
      <c r="AB4169" s="72"/>
      <c r="AC4169" s="72"/>
      <c r="AD4169" s="72"/>
      <c r="AE4169" s="72"/>
      <c r="AF4169" s="72"/>
      <c r="AG4169" s="72"/>
      <c r="AH4169" s="72"/>
      <c r="AI4169" s="72"/>
      <c r="AJ4169" s="72"/>
      <c r="AK4169" s="72"/>
    </row>
    <row r="4170" ht="14.25" customHeight="1">
      <c r="A4170" s="78">
        <v>4167.0</v>
      </c>
      <c r="C4170" s="78" t="str">
        <f>VLOOKUP(G4170,[1]Macrodata_CCF!$A$3:$D$55,4,FALSE)</f>
        <v>#ERROR!</v>
      </c>
      <c r="E4170" s="79" t="str">
        <f>VLOOKUP(G4170,[1]Macrodata_CCF!$A$3:$B$55,2,FALSE)</f>
        <v>#ERROR!</v>
      </c>
      <c r="F4170" s="78">
        <v>0.0</v>
      </c>
      <c r="G4170" s="80">
        <v>43.0</v>
      </c>
      <c r="H4170" s="81">
        <v>145365.0</v>
      </c>
      <c r="I4170" s="81">
        <v>400000.0</v>
      </c>
      <c r="J4170" s="81">
        <v>186105.0</v>
      </c>
      <c r="K4170" s="81">
        <v>400000.0</v>
      </c>
      <c r="L4170" s="82">
        <v>0.1599937164961612</v>
      </c>
      <c r="N4170" s="83">
        <f t="shared" si="1"/>
        <v>0.1599937165</v>
      </c>
      <c r="O4170" s="83">
        <f t="shared" si="2"/>
        <v>0.1599937165</v>
      </c>
      <c r="Q4170" s="83">
        <f t="shared" si="3"/>
        <v>0.6365875</v>
      </c>
      <c r="R4170" s="83">
        <f t="shared" si="4"/>
        <v>0.1599937165</v>
      </c>
      <c r="S4170" s="83" t="b">
        <f t="shared" si="5"/>
        <v>0</v>
      </c>
      <c r="T4170" s="72"/>
      <c r="U4170" s="72"/>
      <c r="V4170" s="72"/>
      <c r="W4170" s="72"/>
      <c r="X4170" s="72"/>
      <c r="Y4170" s="72"/>
      <c r="Z4170" s="72"/>
      <c r="AA4170" s="72"/>
      <c r="AB4170" s="72"/>
      <c r="AC4170" s="72"/>
      <c r="AD4170" s="72"/>
      <c r="AE4170" s="72"/>
      <c r="AF4170" s="72"/>
      <c r="AG4170" s="72"/>
      <c r="AH4170" s="72"/>
      <c r="AI4170" s="72"/>
      <c r="AJ4170" s="72"/>
      <c r="AK4170" s="72"/>
    </row>
    <row r="4171" ht="14.25" customHeight="1">
      <c r="A4171" s="78">
        <v>4168.0</v>
      </c>
      <c r="C4171" s="78" t="str">
        <f>VLOOKUP(G4171,[1]Macrodata_CCF!$A$3:$D$55,4,FALSE)</f>
        <v>#ERROR!</v>
      </c>
      <c r="E4171" s="79" t="str">
        <f>VLOOKUP(G4171,[1]Macrodata_CCF!$A$3:$B$55,2,FALSE)</f>
        <v>#ERROR!</v>
      </c>
      <c r="F4171" s="78">
        <v>0.0</v>
      </c>
      <c r="G4171" s="80">
        <v>12.0</v>
      </c>
      <c r="H4171" s="81">
        <v>551385.0</v>
      </c>
      <c r="I4171" s="81">
        <v>640000.0</v>
      </c>
      <c r="J4171" s="81">
        <v>584175.0</v>
      </c>
      <c r="K4171" s="81">
        <v>640000.0</v>
      </c>
      <c r="L4171" s="82">
        <v>0.3700276476894431</v>
      </c>
      <c r="N4171" s="83">
        <f t="shared" si="1"/>
        <v>0.3700276477</v>
      </c>
      <c r="O4171" s="83">
        <f t="shared" si="2"/>
        <v>0.3700276477</v>
      </c>
      <c r="Q4171" s="83">
        <f t="shared" si="3"/>
        <v>0.1384609375</v>
      </c>
      <c r="R4171" s="83">
        <f t="shared" si="4"/>
        <v>0.3700276477</v>
      </c>
      <c r="S4171" s="83" t="b">
        <f t="shared" si="5"/>
        <v>0</v>
      </c>
      <c r="T4171" s="72"/>
      <c r="U4171" s="72"/>
      <c r="V4171" s="72"/>
      <c r="W4171" s="72"/>
      <c r="X4171" s="72"/>
      <c r="Y4171" s="72"/>
      <c r="Z4171" s="72"/>
      <c r="AA4171" s="72"/>
      <c r="AB4171" s="72"/>
      <c r="AC4171" s="72"/>
      <c r="AD4171" s="72"/>
      <c r="AE4171" s="72"/>
      <c r="AF4171" s="72"/>
      <c r="AG4171" s="72"/>
      <c r="AH4171" s="72"/>
      <c r="AI4171" s="72"/>
      <c r="AJ4171" s="72"/>
      <c r="AK4171" s="72"/>
    </row>
    <row r="4172" ht="14.25" customHeight="1">
      <c r="A4172" s="78">
        <v>4169.0</v>
      </c>
      <c r="C4172" s="78" t="str">
        <f>VLOOKUP(G4172,[1]Macrodata_CCF!$A$3:$D$55,4,FALSE)</f>
        <v>#ERROR!</v>
      </c>
      <c r="E4172" s="79" t="str">
        <f>VLOOKUP(G4172,[1]Macrodata_CCF!$A$3:$B$55,2,FALSE)</f>
        <v>#ERROR!</v>
      </c>
      <c r="F4172" s="78">
        <v>0.0</v>
      </c>
      <c r="G4172" s="80">
        <v>19.0</v>
      </c>
      <c r="H4172" s="81">
        <v>96120.0</v>
      </c>
      <c r="I4172" s="81">
        <v>220000.0</v>
      </c>
      <c r="J4172" s="81">
        <v>114700.0</v>
      </c>
      <c r="K4172" s="81">
        <v>220000.0</v>
      </c>
      <c r="L4172" s="82">
        <v>0.1499838553438812</v>
      </c>
      <c r="N4172" s="83">
        <f t="shared" si="1"/>
        <v>0.1499838553</v>
      </c>
      <c r="O4172" s="83">
        <f t="shared" si="2"/>
        <v>0.1499838553</v>
      </c>
      <c r="Q4172" s="83">
        <f t="shared" si="3"/>
        <v>0.5630909091</v>
      </c>
      <c r="R4172" s="83">
        <f t="shared" si="4"/>
        <v>0.1499838553</v>
      </c>
      <c r="S4172" s="83" t="b">
        <f t="shared" si="5"/>
        <v>0</v>
      </c>
      <c r="T4172" s="72"/>
      <c r="U4172" s="72"/>
      <c r="V4172" s="72"/>
      <c r="W4172" s="72"/>
      <c r="X4172" s="72"/>
      <c r="Y4172" s="72"/>
      <c r="Z4172" s="72"/>
      <c r="AA4172" s="72"/>
      <c r="AB4172" s="72"/>
      <c r="AC4172" s="72"/>
      <c r="AD4172" s="72"/>
      <c r="AE4172" s="72"/>
      <c r="AF4172" s="72"/>
      <c r="AG4172" s="72"/>
      <c r="AH4172" s="72"/>
      <c r="AI4172" s="72"/>
      <c r="AJ4172" s="72"/>
      <c r="AK4172" s="72"/>
    </row>
    <row r="4173" ht="14.25" customHeight="1">
      <c r="A4173" s="78">
        <v>4170.0</v>
      </c>
      <c r="C4173" s="78" t="str">
        <f>VLOOKUP(G4173,[1]Macrodata_CCF!$A$3:$D$55,4,FALSE)</f>
        <v>#ERROR!</v>
      </c>
      <c r="E4173" s="79" t="str">
        <f>VLOOKUP(G4173,[1]Macrodata_CCF!$A$3:$B$55,2,FALSE)</f>
        <v>#ERROR!</v>
      </c>
      <c r="F4173" s="78">
        <v>0.0</v>
      </c>
      <c r="G4173" s="80">
        <v>19.0</v>
      </c>
      <c r="H4173" s="81">
        <v>457630.0</v>
      </c>
      <c r="I4173" s="81">
        <v>510000.0</v>
      </c>
      <c r="J4173" s="81">
        <v>467055.0</v>
      </c>
      <c r="K4173" s="81">
        <v>510000.0</v>
      </c>
      <c r="L4173" s="82">
        <v>0.179969448157342</v>
      </c>
      <c r="N4173" s="83">
        <f t="shared" si="1"/>
        <v>0.1799694482</v>
      </c>
      <c r="O4173" s="83">
        <f t="shared" si="2"/>
        <v>0.1799694482</v>
      </c>
      <c r="Q4173" s="83">
        <f t="shared" si="3"/>
        <v>0.1026862745</v>
      </c>
      <c r="R4173" s="83">
        <f t="shared" si="4"/>
        <v>0.1799694482</v>
      </c>
      <c r="S4173" s="83" t="b">
        <f t="shared" si="5"/>
        <v>0</v>
      </c>
      <c r="T4173" s="72"/>
      <c r="U4173" s="72"/>
      <c r="V4173" s="72"/>
      <c r="W4173" s="72"/>
      <c r="X4173" s="72"/>
      <c r="Y4173" s="72"/>
      <c r="Z4173" s="72"/>
      <c r="AA4173" s="72"/>
      <c r="AB4173" s="72"/>
      <c r="AC4173" s="72"/>
      <c r="AD4173" s="72"/>
      <c r="AE4173" s="72"/>
      <c r="AF4173" s="72"/>
      <c r="AG4173" s="72"/>
      <c r="AH4173" s="72"/>
      <c r="AI4173" s="72"/>
      <c r="AJ4173" s="72"/>
      <c r="AK4173" s="72"/>
    </row>
    <row r="4174" ht="14.25" customHeight="1">
      <c r="A4174" s="78">
        <v>4171.0</v>
      </c>
      <c r="C4174" s="78" t="str">
        <f>VLOOKUP(G4174,[1]Macrodata_CCF!$A$3:$D$55,4,FALSE)</f>
        <v>#ERROR!</v>
      </c>
      <c r="E4174" s="79" t="str">
        <f>VLOOKUP(G4174,[1]Macrodata_CCF!$A$3:$B$55,2,FALSE)</f>
        <v>#ERROR!</v>
      </c>
      <c r="F4174" s="78">
        <v>0.0</v>
      </c>
      <c r="G4174" s="80">
        <v>46.0</v>
      </c>
      <c r="H4174" s="81">
        <v>294865.0</v>
      </c>
      <c r="I4174" s="81">
        <v>870000.0</v>
      </c>
      <c r="J4174" s="81">
        <v>392640.0</v>
      </c>
      <c r="K4174" s="81">
        <v>870000.0</v>
      </c>
      <c r="L4174" s="82">
        <v>0.1700035643805367</v>
      </c>
      <c r="N4174" s="83">
        <f t="shared" si="1"/>
        <v>0.1700035644</v>
      </c>
      <c r="O4174" s="83">
        <f t="shared" si="2"/>
        <v>0.1700035644</v>
      </c>
      <c r="Q4174" s="83">
        <f t="shared" si="3"/>
        <v>0.6610747126</v>
      </c>
      <c r="R4174" s="83">
        <f t="shared" si="4"/>
        <v>0.1700035644</v>
      </c>
      <c r="S4174" s="83" t="b">
        <f t="shared" si="5"/>
        <v>0</v>
      </c>
      <c r="T4174" s="72"/>
      <c r="U4174" s="72"/>
      <c r="V4174" s="72"/>
      <c r="W4174" s="72"/>
      <c r="X4174" s="72"/>
      <c r="Y4174" s="72"/>
      <c r="Z4174" s="72"/>
      <c r="AA4174" s="72"/>
      <c r="AB4174" s="72"/>
      <c r="AC4174" s="72"/>
      <c r="AD4174" s="72"/>
      <c r="AE4174" s="72"/>
      <c r="AF4174" s="72"/>
      <c r="AG4174" s="72"/>
      <c r="AH4174" s="72"/>
      <c r="AI4174" s="72"/>
      <c r="AJ4174" s="72"/>
      <c r="AK4174" s="72"/>
    </row>
    <row r="4175" ht="14.25" customHeight="1">
      <c r="A4175" s="78">
        <v>4172.0</v>
      </c>
      <c r="C4175" s="78" t="str">
        <f>VLOOKUP(G4175,[1]Macrodata_CCF!$A$3:$D$55,4,FALSE)</f>
        <v>#ERROR!</v>
      </c>
      <c r="E4175" s="79" t="str">
        <f>VLOOKUP(G4175,[1]Macrodata_CCF!$A$3:$B$55,2,FALSE)</f>
        <v>#ERROR!</v>
      </c>
      <c r="F4175" s="78">
        <v>1.0</v>
      </c>
      <c r="G4175" s="80">
        <v>47.0</v>
      </c>
      <c r="H4175" s="81">
        <v>220415.0</v>
      </c>
      <c r="I4175" s="81">
        <v>550000.0</v>
      </c>
      <c r="J4175" s="81">
        <v>368730.0</v>
      </c>
      <c r="K4175" s="81">
        <v>550000.0</v>
      </c>
      <c r="L4175" s="82">
        <v>0.4500053097076627</v>
      </c>
      <c r="N4175" s="83">
        <f t="shared" si="1"/>
        <v>0.4500053097</v>
      </c>
      <c r="O4175" s="83">
        <f t="shared" si="2"/>
        <v>0.4500053097</v>
      </c>
      <c r="Q4175" s="83">
        <f t="shared" si="3"/>
        <v>0.5992454545</v>
      </c>
      <c r="R4175" s="83">
        <f t="shared" si="4"/>
        <v>0.4500053097</v>
      </c>
      <c r="S4175" s="83" t="b">
        <f t="shared" si="5"/>
        <v>0</v>
      </c>
      <c r="T4175" s="72"/>
      <c r="U4175" s="72"/>
      <c r="V4175" s="72"/>
      <c r="W4175" s="72"/>
      <c r="X4175" s="72"/>
      <c r="Y4175" s="72"/>
      <c r="Z4175" s="72"/>
      <c r="AA4175" s="72"/>
      <c r="AB4175" s="72"/>
      <c r="AC4175" s="72"/>
      <c r="AD4175" s="72"/>
      <c r="AE4175" s="72"/>
      <c r="AF4175" s="72"/>
      <c r="AG4175" s="72"/>
      <c r="AH4175" s="72"/>
      <c r="AI4175" s="72"/>
      <c r="AJ4175" s="72"/>
      <c r="AK4175" s="72"/>
    </row>
    <row r="4176" ht="14.25" customHeight="1">
      <c r="A4176" s="78">
        <v>4173.0</v>
      </c>
      <c r="C4176" s="78" t="str">
        <f>VLOOKUP(G4176,[1]Macrodata_CCF!$A$3:$D$55,4,FALSE)</f>
        <v>#ERROR!</v>
      </c>
      <c r="E4176" s="79" t="str">
        <f>VLOOKUP(G4176,[1]Macrodata_CCF!$A$3:$B$55,2,FALSE)</f>
        <v>#ERROR!</v>
      </c>
      <c r="F4176" s="78">
        <v>0.0</v>
      </c>
      <c r="G4176" s="80">
        <v>20.0</v>
      </c>
      <c r="H4176" s="81">
        <v>180290.0</v>
      </c>
      <c r="I4176" s="81">
        <v>300000.0</v>
      </c>
      <c r="J4176" s="81">
        <v>199445.0</v>
      </c>
      <c r="K4176" s="81">
        <v>300000.0</v>
      </c>
      <c r="L4176" s="82">
        <v>0.1600116949294128</v>
      </c>
      <c r="N4176" s="83">
        <f t="shared" si="1"/>
        <v>0.1600116949</v>
      </c>
      <c r="O4176" s="83">
        <f t="shared" si="2"/>
        <v>0.1600116949</v>
      </c>
      <c r="Q4176" s="83">
        <f t="shared" si="3"/>
        <v>0.3990333333</v>
      </c>
      <c r="R4176" s="83">
        <f t="shared" si="4"/>
        <v>0.1600116949</v>
      </c>
      <c r="S4176" s="83" t="b">
        <f t="shared" si="5"/>
        <v>0</v>
      </c>
      <c r="T4176" s="72"/>
      <c r="U4176" s="72"/>
      <c r="V4176" s="72"/>
      <c r="W4176" s="72"/>
      <c r="X4176" s="72"/>
      <c r="Y4176" s="72"/>
      <c r="Z4176" s="72"/>
      <c r="AA4176" s="72"/>
      <c r="AB4176" s="72"/>
      <c r="AC4176" s="72"/>
      <c r="AD4176" s="72"/>
      <c r="AE4176" s="72"/>
      <c r="AF4176" s="72"/>
      <c r="AG4176" s="72"/>
      <c r="AH4176" s="72"/>
      <c r="AI4176" s="72"/>
      <c r="AJ4176" s="72"/>
      <c r="AK4176" s="72"/>
    </row>
    <row r="4177" ht="14.25" customHeight="1">
      <c r="A4177" s="78">
        <v>4174.0</v>
      </c>
      <c r="C4177" s="78" t="str">
        <f>VLOOKUP(G4177,[1]Macrodata_CCF!$A$3:$D$55,4,FALSE)</f>
        <v>#ERROR!</v>
      </c>
      <c r="E4177" s="79" t="str">
        <f>VLOOKUP(G4177,[1]Macrodata_CCF!$A$3:$B$55,2,FALSE)</f>
        <v>#ERROR!</v>
      </c>
      <c r="F4177" s="78">
        <v>0.0</v>
      </c>
      <c r="G4177" s="80">
        <v>31.0</v>
      </c>
      <c r="H4177" s="81">
        <v>61485.0</v>
      </c>
      <c r="I4177" s="81">
        <v>490000.0</v>
      </c>
      <c r="J4177" s="81">
        <v>125760.0</v>
      </c>
      <c r="K4177" s="81">
        <v>490000.0</v>
      </c>
      <c r="L4177" s="82">
        <v>0.149994749308659</v>
      </c>
      <c r="N4177" s="83">
        <f t="shared" si="1"/>
        <v>0.1499947493</v>
      </c>
      <c r="O4177" s="83">
        <f t="shared" si="2"/>
        <v>0.1499947493</v>
      </c>
      <c r="Q4177" s="83">
        <f t="shared" si="3"/>
        <v>0.8745204082</v>
      </c>
      <c r="R4177" s="83">
        <f t="shared" si="4"/>
        <v>0.1499947493</v>
      </c>
      <c r="S4177" s="83" t="b">
        <f t="shared" si="5"/>
        <v>0</v>
      </c>
      <c r="T4177" s="72"/>
      <c r="U4177" s="72"/>
      <c r="V4177" s="72"/>
      <c r="W4177" s="72"/>
      <c r="X4177" s="72"/>
      <c r="Y4177" s="72"/>
      <c r="Z4177" s="72"/>
      <c r="AA4177" s="72"/>
      <c r="AB4177" s="72"/>
      <c r="AC4177" s="72"/>
      <c r="AD4177" s="72"/>
      <c r="AE4177" s="72"/>
      <c r="AF4177" s="72"/>
      <c r="AG4177" s="72"/>
      <c r="AH4177" s="72"/>
      <c r="AI4177" s="72"/>
      <c r="AJ4177" s="72"/>
      <c r="AK4177" s="72"/>
    </row>
    <row r="4178" ht="14.25" customHeight="1">
      <c r="A4178" s="78">
        <v>4175.0</v>
      </c>
      <c r="C4178" s="78" t="str">
        <f>VLOOKUP(G4178,[1]Macrodata_CCF!$A$3:$D$55,4,FALSE)</f>
        <v>#ERROR!</v>
      </c>
      <c r="E4178" s="79" t="str">
        <f>VLOOKUP(G4178,[1]Macrodata_CCF!$A$3:$B$55,2,FALSE)</f>
        <v>#ERROR!</v>
      </c>
      <c r="F4178" s="78">
        <v>0.0</v>
      </c>
      <c r="G4178" s="80">
        <v>9.0</v>
      </c>
      <c r="H4178" s="81">
        <v>343345.0</v>
      </c>
      <c r="I4178" s="81">
        <v>370000.0</v>
      </c>
      <c r="J4178" s="81">
        <v>351340.0</v>
      </c>
      <c r="K4178" s="81">
        <v>370000.0</v>
      </c>
      <c r="L4178" s="82">
        <v>0.2999437253798537</v>
      </c>
      <c r="N4178" s="83">
        <f t="shared" si="1"/>
        <v>0.2999437254</v>
      </c>
      <c r="O4178" s="83">
        <f t="shared" si="2"/>
        <v>0.2999437254</v>
      </c>
      <c r="Q4178" s="83">
        <f t="shared" si="3"/>
        <v>0.07204054054</v>
      </c>
      <c r="R4178" s="83">
        <f t="shared" si="4"/>
        <v>0.02160810811</v>
      </c>
      <c r="S4178" s="83" t="b">
        <f t="shared" si="5"/>
        <v>0</v>
      </c>
      <c r="T4178" s="72"/>
      <c r="U4178" s="72"/>
      <c r="V4178" s="72"/>
      <c r="W4178" s="72"/>
      <c r="X4178" s="72"/>
      <c r="Y4178" s="72"/>
      <c r="Z4178" s="72"/>
      <c r="AA4178" s="72"/>
      <c r="AB4178" s="72"/>
      <c r="AC4178" s="72"/>
      <c r="AD4178" s="72"/>
      <c r="AE4178" s="72"/>
      <c r="AF4178" s="72"/>
      <c r="AG4178" s="72"/>
      <c r="AH4178" s="72"/>
      <c r="AI4178" s="72"/>
      <c r="AJ4178" s="72"/>
      <c r="AK4178" s="72"/>
    </row>
    <row r="4179" ht="14.25" customHeight="1">
      <c r="A4179" s="78">
        <v>4176.0</v>
      </c>
      <c r="C4179" s="78" t="str">
        <f>VLOOKUP(G4179,[1]Macrodata_CCF!$A$3:$D$55,4,FALSE)</f>
        <v>#ERROR!</v>
      </c>
      <c r="E4179" s="79" t="str">
        <f>VLOOKUP(G4179,[1]Macrodata_CCF!$A$3:$B$55,2,FALSE)</f>
        <v>#ERROR!</v>
      </c>
      <c r="F4179" s="78">
        <v>0.0</v>
      </c>
      <c r="G4179" s="80">
        <v>14.0</v>
      </c>
      <c r="H4179" s="81">
        <v>624550.0</v>
      </c>
      <c r="I4179" s="81">
        <v>940000.0</v>
      </c>
      <c r="J4179" s="81">
        <v>668715.0</v>
      </c>
      <c r="K4179" s="81">
        <v>1598000.0</v>
      </c>
      <c r="L4179" s="82">
        <v>0.1400063401489935</v>
      </c>
      <c r="N4179" s="83">
        <f t="shared" si="1"/>
        <v>0.1400063401</v>
      </c>
      <c r="O4179" s="83">
        <f t="shared" si="2"/>
        <v>0.1400063401</v>
      </c>
      <c r="Q4179" s="83">
        <f t="shared" si="3"/>
        <v>0.3355851064</v>
      </c>
      <c r="R4179" s="83">
        <f t="shared" si="4"/>
        <v>0.1400063401</v>
      </c>
      <c r="S4179" s="83" t="b">
        <f t="shared" si="5"/>
        <v>0</v>
      </c>
      <c r="T4179" s="72"/>
      <c r="U4179" s="72"/>
      <c r="V4179" s="72"/>
      <c r="W4179" s="72"/>
      <c r="X4179" s="72"/>
      <c r="Y4179" s="72"/>
      <c r="Z4179" s="72"/>
      <c r="AA4179" s="72"/>
      <c r="AB4179" s="72"/>
      <c r="AC4179" s="72"/>
      <c r="AD4179" s="72"/>
      <c r="AE4179" s="72"/>
      <c r="AF4179" s="72"/>
      <c r="AG4179" s="72"/>
      <c r="AH4179" s="72"/>
      <c r="AI4179" s="72"/>
      <c r="AJ4179" s="72"/>
      <c r="AK4179" s="72"/>
    </row>
    <row r="4180" ht="14.25" customHeight="1">
      <c r="A4180" s="78">
        <v>4177.0</v>
      </c>
      <c r="C4180" s="78" t="str">
        <f>VLOOKUP(G4180,[1]Macrodata_CCF!$A$3:$D$55,4,FALSE)</f>
        <v>#ERROR!</v>
      </c>
      <c r="E4180" s="79" t="str">
        <f>VLOOKUP(G4180,[1]Macrodata_CCF!$A$3:$B$55,2,FALSE)</f>
        <v>#ERROR!</v>
      </c>
      <c r="F4180" s="78">
        <v>0.0</v>
      </c>
      <c r="G4180" s="80">
        <v>44.0</v>
      </c>
      <c r="H4180" s="81">
        <v>170805.0</v>
      </c>
      <c r="I4180" s="81">
        <v>410000.0</v>
      </c>
      <c r="J4180" s="81">
        <v>216250.0</v>
      </c>
      <c r="K4180" s="81">
        <v>410000.0</v>
      </c>
      <c r="L4180" s="82">
        <v>0.1899914295867388</v>
      </c>
      <c r="N4180" s="83">
        <f t="shared" si="1"/>
        <v>0.1899914296</v>
      </c>
      <c r="O4180" s="83">
        <f t="shared" si="2"/>
        <v>0.1899914296</v>
      </c>
      <c r="Q4180" s="83">
        <f t="shared" si="3"/>
        <v>0.583402439</v>
      </c>
      <c r="R4180" s="83">
        <f t="shared" si="4"/>
        <v>0.1899914296</v>
      </c>
      <c r="S4180" s="83" t="b">
        <f t="shared" si="5"/>
        <v>0</v>
      </c>
      <c r="T4180" s="72"/>
      <c r="U4180" s="72"/>
      <c r="V4180" s="72"/>
      <c r="W4180" s="72"/>
      <c r="X4180" s="72"/>
      <c r="Y4180" s="72"/>
      <c r="Z4180" s="72"/>
      <c r="AA4180" s="72"/>
      <c r="AB4180" s="72"/>
      <c r="AC4180" s="72"/>
      <c r="AD4180" s="72"/>
      <c r="AE4180" s="72"/>
      <c r="AF4180" s="72"/>
      <c r="AG4180" s="72"/>
      <c r="AH4180" s="72"/>
      <c r="AI4180" s="72"/>
      <c r="AJ4180" s="72"/>
      <c r="AK4180" s="72"/>
    </row>
    <row r="4181" ht="14.25" customHeight="1">
      <c r="A4181" s="78">
        <v>4178.0</v>
      </c>
      <c r="C4181" s="78" t="str">
        <f>VLOOKUP(G4181,[1]Macrodata_CCF!$A$3:$D$55,4,FALSE)</f>
        <v>#ERROR!</v>
      </c>
      <c r="E4181" s="79" t="str">
        <f>VLOOKUP(G4181,[1]Macrodata_CCF!$A$3:$B$55,2,FALSE)</f>
        <v>#ERROR!</v>
      </c>
      <c r="F4181" s="78">
        <v>0.0</v>
      </c>
      <c r="G4181" s="80">
        <v>25.0</v>
      </c>
      <c r="H4181" s="81">
        <v>0.0</v>
      </c>
      <c r="I4181" s="81">
        <v>100000.0</v>
      </c>
      <c r="J4181" s="81">
        <v>20000.0</v>
      </c>
      <c r="K4181" s="81">
        <v>160000.0</v>
      </c>
      <c r="L4181" s="82">
        <v>0.2</v>
      </c>
      <c r="N4181" s="83">
        <f t="shared" si="1"/>
        <v>0.2</v>
      </c>
      <c r="O4181" s="83">
        <f t="shared" si="2"/>
        <v>0.2</v>
      </c>
      <c r="Q4181" s="83">
        <f t="shared" si="3"/>
        <v>1</v>
      </c>
      <c r="R4181" s="83">
        <f t="shared" si="4"/>
        <v>0.2</v>
      </c>
      <c r="S4181" s="83" t="b">
        <f t="shared" si="5"/>
        <v>0</v>
      </c>
      <c r="T4181" s="72"/>
      <c r="U4181" s="72"/>
      <c r="V4181" s="72"/>
      <c r="W4181" s="72"/>
      <c r="X4181" s="72"/>
      <c r="Y4181" s="72"/>
      <c r="Z4181" s="72"/>
      <c r="AA4181" s="72"/>
      <c r="AB4181" s="72"/>
      <c r="AC4181" s="72"/>
      <c r="AD4181" s="72"/>
      <c r="AE4181" s="72"/>
      <c r="AF4181" s="72"/>
      <c r="AG4181" s="72"/>
      <c r="AH4181" s="72"/>
      <c r="AI4181" s="72"/>
      <c r="AJ4181" s="72"/>
      <c r="AK4181" s="72"/>
    </row>
    <row r="4182" ht="14.25" customHeight="1">
      <c r="A4182" s="78">
        <v>4179.0</v>
      </c>
      <c r="C4182" s="78" t="str">
        <f>VLOOKUP(G4182,[1]Macrodata_CCF!$A$3:$D$55,4,FALSE)</f>
        <v>#ERROR!</v>
      </c>
      <c r="E4182" s="79" t="str">
        <f>VLOOKUP(G4182,[1]Macrodata_CCF!$A$3:$B$55,2,FALSE)</f>
        <v>#ERROR!</v>
      </c>
      <c r="F4182" s="78">
        <v>0.0</v>
      </c>
      <c r="G4182" s="80">
        <v>35.0</v>
      </c>
      <c r="H4182" s="81">
        <v>68015.0</v>
      </c>
      <c r="I4182" s="81">
        <v>290000.0</v>
      </c>
      <c r="J4182" s="81">
        <v>85775.0</v>
      </c>
      <c r="K4182" s="81">
        <v>290000.0</v>
      </c>
      <c r="L4182" s="82">
        <v>0.08000540577066018</v>
      </c>
      <c r="N4182" s="83">
        <f t="shared" si="1"/>
        <v>0.08000540577</v>
      </c>
      <c r="O4182" s="83">
        <f t="shared" si="2"/>
        <v>0.08000540577</v>
      </c>
      <c r="Q4182" s="83">
        <f t="shared" si="3"/>
        <v>0.7654655172</v>
      </c>
      <c r="R4182" s="83">
        <f t="shared" si="4"/>
        <v>0.08000540577</v>
      </c>
      <c r="S4182" s="83" t="b">
        <f t="shared" si="5"/>
        <v>0</v>
      </c>
      <c r="T4182" s="72"/>
      <c r="U4182" s="72"/>
      <c r="V4182" s="72"/>
      <c r="W4182" s="72"/>
      <c r="X4182" s="72"/>
      <c r="Y4182" s="72"/>
      <c r="Z4182" s="72"/>
      <c r="AA4182" s="72"/>
      <c r="AB4182" s="72"/>
      <c r="AC4182" s="72"/>
      <c r="AD4182" s="72"/>
      <c r="AE4182" s="72"/>
      <c r="AF4182" s="72"/>
      <c r="AG4182" s="72"/>
      <c r="AH4182" s="72"/>
      <c r="AI4182" s="72"/>
      <c r="AJ4182" s="72"/>
      <c r="AK4182" s="72"/>
    </row>
    <row r="4183" ht="14.25" customHeight="1">
      <c r="A4183" s="78">
        <v>4180.0</v>
      </c>
      <c r="C4183" s="78" t="str">
        <f>VLOOKUP(G4183,[1]Macrodata_CCF!$A$3:$D$55,4,FALSE)</f>
        <v>#ERROR!</v>
      </c>
      <c r="E4183" s="79" t="str">
        <f>VLOOKUP(G4183,[1]Macrodata_CCF!$A$3:$B$55,2,FALSE)</f>
        <v>#ERROR!</v>
      </c>
      <c r="F4183" s="78">
        <v>0.0</v>
      </c>
      <c r="G4183" s="80">
        <v>33.0</v>
      </c>
      <c r="H4183" s="81">
        <v>85585.0</v>
      </c>
      <c r="I4183" s="81">
        <v>90000.0</v>
      </c>
      <c r="J4183" s="81">
        <v>86425.0</v>
      </c>
      <c r="K4183" s="81">
        <v>90000.0</v>
      </c>
      <c r="L4183" s="82">
        <v>0.1902604756511891</v>
      </c>
      <c r="N4183" s="83">
        <f t="shared" si="1"/>
        <v>0.1902604757</v>
      </c>
      <c r="O4183" s="83">
        <f t="shared" si="2"/>
        <v>0.1902604757</v>
      </c>
      <c r="Q4183" s="83">
        <f t="shared" si="3"/>
        <v>0.04905555556</v>
      </c>
      <c r="R4183" s="83">
        <f t="shared" si="4"/>
        <v>0.009333333333</v>
      </c>
      <c r="S4183" s="83" t="b">
        <f t="shared" si="5"/>
        <v>0</v>
      </c>
      <c r="T4183" s="72"/>
      <c r="U4183" s="72"/>
      <c r="V4183" s="72"/>
      <c r="W4183" s="72"/>
      <c r="X4183" s="72"/>
      <c r="Y4183" s="72"/>
      <c r="Z4183" s="72"/>
      <c r="AA4183" s="72"/>
      <c r="AB4183" s="72"/>
      <c r="AC4183" s="72"/>
      <c r="AD4183" s="72"/>
      <c r="AE4183" s="72"/>
      <c r="AF4183" s="72"/>
      <c r="AG4183" s="72"/>
      <c r="AH4183" s="72"/>
      <c r="AI4183" s="72"/>
      <c r="AJ4183" s="72"/>
      <c r="AK4183" s="72"/>
    </row>
    <row r="4184" ht="14.25" customHeight="1">
      <c r="A4184" s="78">
        <v>4181.0</v>
      </c>
      <c r="C4184" s="78" t="str">
        <f>VLOOKUP(G4184,[1]Macrodata_CCF!$A$3:$D$55,4,FALSE)</f>
        <v>#ERROR!</v>
      </c>
      <c r="E4184" s="79" t="str">
        <f>VLOOKUP(G4184,[1]Macrodata_CCF!$A$3:$B$55,2,FALSE)</f>
        <v>#ERROR!</v>
      </c>
      <c r="F4184" s="78">
        <v>0.0</v>
      </c>
      <c r="G4184" s="80">
        <v>12.0</v>
      </c>
      <c r="H4184" s="81">
        <v>297250.0</v>
      </c>
      <c r="I4184" s="81">
        <v>780000.0</v>
      </c>
      <c r="J4184" s="81">
        <v>408285.0</v>
      </c>
      <c r="K4184" s="81">
        <v>780000.0</v>
      </c>
      <c r="L4184" s="82">
        <v>0.2300051786639047</v>
      </c>
      <c r="N4184" s="83">
        <f t="shared" si="1"/>
        <v>0.2300051787</v>
      </c>
      <c r="O4184" s="83">
        <f t="shared" si="2"/>
        <v>0.2300051787</v>
      </c>
      <c r="Q4184" s="83">
        <f t="shared" si="3"/>
        <v>0.6189102564</v>
      </c>
      <c r="R4184" s="83">
        <f t="shared" si="4"/>
        <v>0.2300051787</v>
      </c>
      <c r="S4184" s="83" t="b">
        <f t="shared" si="5"/>
        <v>0</v>
      </c>
      <c r="T4184" s="72"/>
      <c r="U4184" s="72"/>
      <c r="V4184" s="72"/>
      <c r="W4184" s="72"/>
      <c r="X4184" s="72"/>
      <c r="Y4184" s="72"/>
      <c r="Z4184" s="72"/>
      <c r="AA4184" s="72"/>
      <c r="AB4184" s="72"/>
      <c r="AC4184" s="72"/>
      <c r="AD4184" s="72"/>
      <c r="AE4184" s="72"/>
      <c r="AF4184" s="72"/>
      <c r="AG4184" s="72"/>
      <c r="AH4184" s="72"/>
      <c r="AI4184" s="72"/>
      <c r="AJ4184" s="72"/>
      <c r="AK4184" s="72"/>
    </row>
    <row r="4185" ht="14.25" customHeight="1">
      <c r="A4185" s="78">
        <v>4182.0</v>
      </c>
      <c r="C4185" s="78" t="str">
        <f>VLOOKUP(G4185,[1]Macrodata_CCF!$A$3:$D$55,4,FALSE)</f>
        <v>#ERROR!</v>
      </c>
      <c r="E4185" s="79" t="str">
        <f>VLOOKUP(G4185,[1]Macrodata_CCF!$A$3:$B$55,2,FALSE)</f>
        <v>#ERROR!</v>
      </c>
      <c r="F4185" s="78">
        <v>0.0</v>
      </c>
      <c r="G4185" s="80">
        <v>7.0</v>
      </c>
      <c r="H4185" s="81">
        <v>108055.0</v>
      </c>
      <c r="I4185" s="81">
        <v>220000.0</v>
      </c>
      <c r="J4185" s="81">
        <v>133800.0</v>
      </c>
      <c r="K4185" s="81">
        <v>308000.0</v>
      </c>
      <c r="L4185" s="82">
        <v>0.2299790075483496</v>
      </c>
      <c r="N4185" s="83">
        <f t="shared" si="1"/>
        <v>0.2299790075</v>
      </c>
      <c r="O4185" s="83">
        <f t="shared" si="2"/>
        <v>0.2299790075</v>
      </c>
      <c r="Q4185" s="83">
        <f t="shared" si="3"/>
        <v>0.5088409091</v>
      </c>
      <c r="R4185" s="83">
        <f t="shared" si="4"/>
        <v>0.2299790075</v>
      </c>
      <c r="S4185" s="83" t="b">
        <f t="shared" si="5"/>
        <v>0</v>
      </c>
      <c r="T4185" s="72"/>
      <c r="U4185" s="72"/>
      <c r="V4185" s="72"/>
      <c r="W4185" s="72"/>
      <c r="X4185" s="72"/>
      <c r="Y4185" s="72"/>
      <c r="Z4185" s="72"/>
      <c r="AA4185" s="72"/>
      <c r="AB4185" s="72"/>
      <c r="AC4185" s="72"/>
      <c r="AD4185" s="72"/>
      <c r="AE4185" s="72"/>
      <c r="AF4185" s="72"/>
      <c r="AG4185" s="72"/>
      <c r="AH4185" s="72"/>
      <c r="AI4185" s="72"/>
      <c r="AJ4185" s="72"/>
      <c r="AK4185" s="72"/>
    </row>
    <row r="4186" ht="14.25" customHeight="1">
      <c r="A4186" s="78">
        <v>4183.0</v>
      </c>
      <c r="C4186" s="78" t="str">
        <f>VLOOKUP(G4186,[1]Macrodata_CCF!$A$3:$D$55,4,FALSE)</f>
        <v>#ERROR!</v>
      </c>
      <c r="E4186" s="79" t="str">
        <f>VLOOKUP(G4186,[1]Macrodata_CCF!$A$3:$B$55,2,FALSE)</f>
        <v>#ERROR!</v>
      </c>
      <c r="F4186" s="78">
        <v>0.0</v>
      </c>
      <c r="G4186" s="80">
        <v>4.0</v>
      </c>
      <c r="H4186" s="81">
        <v>476180.0</v>
      </c>
      <c r="I4186" s="81">
        <v>620000.0</v>
      </c>
      <c r="J4186" s="81">
        <v>713485.0</v>
      </c>
      <c r="K4186" s="81">
        <v>1178000.0</v>
      </c>
      <c r="L4186" s="82">
        <v>1.650013906271729</v>
      </c>
      <c r="N4186" s="83">
        <f t="shared" si="1"/>
        <v>1.650013906</v>
      </c>
      <c r="O4186" s="83">
        <f t="shared" si="2"/>
        <v>1</v>
      </c>
      <c r="Q4186" s="83">
        <f t="shared" si="3"/>
        <v>0.2319677419</v>
      </c>
      <c r="R4186" s="83">
        <f t="shared" si="4"/>
        <v>1.650013906</v>
      </c>
      <c r="S4186" s="83" t="b">
        <f t="shared" si="5"/>
        <v>0</v>
      </c>
      <c r="T4186" s="72"/>
      <c r="U4186" s="72"/>
      <c r="V4186" s="72"/>
      <c r="W4186" s="72"/>
      <c r="X4186" s="72"/>
      <c r="Y4186" s="72"/>
      <c r="Z4186" s="72"/>
      <c r="AA4186" s="72"/>
      <c r="AB4186" s="72"/>
      <c r="AC4186" s="72"/>
      <c r="AD4186" s="72"/>
      <c r="AE4186" s="72"/>
      <c r="AF4186" s="72"/>
      <c r="AG4186" s="72"/>
      <c r="AH4186" s="72"/>
      <c r="AI4186" s="72"/>
      <c r="AJ4186" s="72"/>
      <c r="AK4186" s="72"/>
    </row>
    <row r="4187" ht="14.25" customHeight="1">
      <c r="A4187" s="78">
        <v>4184.0</v>
      </c>
      <c r="C4187" s="78" t="str">
        <f>VLOOKUP(G4187,[1]Macrodata_CCF!$A$3:$D$55,4,FALSE)</f>
        <v>#ERROR!</v>
      </c>
      <c r="E4187" s="79" t="str">
        <f>VLOOKUP(G4187,[1]Macrodata_CCF!$A$3:$B$55,2,FALSE)</f>
        <v>#ERROR!</v>
      </c>
      <c r="F4187" s="78">
        <v>0.0</v>
      </c>
      <c r="G4187" s="80">
        <v>19.0</v>
      </c>
      <c r="H4187" s="81">
        <v>0.0</v>
      </c>
      <c r="I4187" s="81">
        <v>620000.0</v>
      </c>
      <c r="J4187" s="81">
        <v>124000.0</v>
      </c>
      <c r="K4187" s="81">
        <v>620000.0</v>
      </c>
      <c r="L4187" s="82">
        <v>0.2</v>
      </c>
      <c r="N4187" s="83">
        <f t="shared" si="1"/>
        <v>0.2</v>
      </c>
      <c r="O4187" s="83">
        <f t="shared" si="2"/>
        <v>0.2</v>
      </c>
      <c r="Q4187" s="83">
        <f t="shared" si="3"/>
        <v>1</v>
      </c>
      <c r="R4187" s="83">
        <f t="shared" si="4"/>
        <v>0.2</v>
      </c>
      <c r="S4187" s="83" t="b">
        <f t="shared" si="5"/>
        <v>0</v>
      </c>
      <c r="T4187" s="72"/>
      <c r="U4187" s="72"/>
      <c r="V4187" s="72"/>
      <c r="W4187" s="72"/>
      <c r="X4187" s="72"/>
      <c r="Y4187" s="72"/>
      <c r="Z4187" s="72"/>
      <c r="AA4187" s="72"/>
      <c r="AB4187" s="72"/>
      <c r="AC4187" s="72"/>
      <c r="AD4187" s="72"/>
      <c r="AE4187" s="72"/>
      <c r="AF4187" s="72"/>
      <c r="AG4187" s="72"/>
      <c r="AH4187" s="72"/>
      <c r="AI4187" s="72"/>
      <c r="AJ4187" s="72"/>
      <c r="AK4187" s="72"/>
    </row>
    <row r="4188" ht="14.25" customHeight="1">
      <c r="A4188" s="78">
        <v>4185.0</v>
      </c>
      <c r="C4188" s="78" t="str">
        <f>VLOOKUP(G4188,[1]Macrodata_CCF!$A$3:$D$55,4,FALSE)</f>
        <v>#ERROR!</v>
      </c>
      <c r="E4188" s="79" t="str">
        <f>VLOOKUP(G4188,[1]Macrodata_CCF!$A$3:$B$55,2,FALSE)</f>
        <v>#ERROR!</v>
      </c>
      <c r="F4188" s="78">
        <v>1.0</v>
      </c>
      <c r="G4188" s="80">
        <v>51.0</v>
      </c>
      <c r="H4188" s="81">
        <v>30385.0</v>
      </c>
      <c r="I4188" s="81">
        <v>710000.0</v>
      </c>
      <c r="J4188" s="81">
        <v>390580.0</v>
      </c>
      <c r="K4188" s="81">
        <v>710000.0</v>
      </c>
      <c r="L4188" s="82">
        <v>0.5299986021497466</v>
      </c>
      <c r="N4188" s="83">
        <f t="shared" si="1"/>
        <v>0.5299986021</v>
      </c>
      <c r="O4188" s="83">
        <f t="shared" si="2"/>
        <v>0.5299986021</v>
      </c>
      <c r="Q4188" s="83">
        <f t="shared" si="3"/>
        <v>0.9572042254</v>
      </c>
      <c r="R4188" s="83">
        <f t="shared" si="4"/>
        <v>0.5299986021</v>
      </c>
      <c r="S4188" s="83" t="b">
        <f t="shared" si="5"/>
        <v>0</v>
      </c>
      <c r="T4188" s="72"/>
      <c r="U4188" s="72"/>
      <c r="V4188" s="72"/>
      <c r="W4188" s="72"/>
      <c r="X4188" s="72"/>
      <c r="Y4188" s="72"/>
      <c r="Z4188" s="72"/>
      <c r="AA4188" s="72"/>
      <c r="AB4188" s="72"/>
      <c r="AC4188" s="72"/>
      <c r="AD4188" s="72"/>
      <c r="AE4188" s="72"/>
      <c r="AF4188" s="72"/>
      <c r="AG4188" s="72"/>
      <c r="AH4188" s="72"/>
      <c r="AI4188" s="72"/>
      <c r="AJ4188" s="72"/>
      <c r="AK4188" s="72"/>
    </row>
    <row r="4189" ht="14.25" customHeight="1">
      <c r="A4189" s="78">
        <v>4186.0</v>
      </c>
      <c r="C4189" s="78" t="str">
        <f>VLOOKUP(G4189,[1]Macrodata_CCF!$A$3:$D$55,4,FALSE)</f>
        <v>#ERROR!</v>
      </c>
      <c r="E4189" s="79" t="str">
        <f>VLOOKUP(G4189,[1]Macrodata_CCF!$A$3:$B$55,2,FALSE)</f>
        <v>#ERROR!</v>
      </c>
      <c r="F4189" s="78">
        <v>0.0</v>
      </c>
      <c r="G4189" s="80">
        <v>36.0</v>
      </c>
      <c r="H4189" s="81">
        <v>627750.0</v>
      </c>
      <c r="I4189" s="81">
        <v>790000.0</v>
      </c>
      <c r="J4189" s="81">
        <v>660200.0</v>
      </c>
      <c r="K4189" s="81">
        <v>790000.0</v>
      </c>
      <c r="L4189" s="82">
        <v>0.2</v>
      </c>
      <c r="N4189" s="83">
        <f t="shared" si="1"/>
        <v>0.2</v>
      </c>
      <c r="O4189" s="83">
        <f t="shared" si="2"/>
        <v>0.2</v>
      </c>
      <c r="Q4189" s="83">
        <f t="shared" si="3"/>
        <v>0.2053797468</v>
      </c>
      <c r="R4189" s="83">
        <f t="shared" si="4"/>
        <v>0.2</v>
      </c>
      <c r="S4189" s="83" t="b">
        <f t="shared" si="5"/>
        <v>0</v>
      </c>
      <c r="T4189" s="72"/>
      <c r="U4189" s="72"/>
      <c r="V4189" s="72"/>
      <c r="W4189" s="72"/>
      <c r="X4189" s="72"/>
      <c r="Y4189" s="72"/>
      <c r="Z4189" s="72"/>
      <c r="AA4189" s="72"/>
      <c r="AB4189" s="72"/>
      <c r="AC4189" s="72"/>
      <c r="AD4189" s="72"/>
      <c r="AE4189" s="72"/>
      <c r="AF4189" s="72"/>
      <c r="AG4189" s="72"/>
      <c r="AH4189" s="72"/>
      <c r="AI4189" s="72"/>
      <c r="AJ4189" s="72"/>
      <c r="AK4189" s="72"/>
    </row>
    <row r="4190" ht="14.25" customHeight="1">
      <c r="A4190" s="78">
        <v>4187.0</v>
      </c>
      <c r="C4190" s="78" t="str">
        <f>VLOOKUP(G4190,[1]Macrodata_CCF!$A$3:$D$55,4,FALSE)</f>
        <v>#ERROR!</v>
      </c>
      <c r="E4190" s="79" t="str">
        <f>VLOOKUP(G4190,[1]Macrodata_CCF!$A$3:$B$55,2,FALSE)</f>
        <v>#ERROR!</v>
      </c>
      <c r="F4190" s="78">
        <v>0.0</v>
      </c>
      <c r="G4190" s="80">
        <v>3.0</v>
      </c>
      <c r="H4190" s="81">
        <v>5225.0</v>
      </c>
      <c r="I4190" s="81">
        <v>690000.0</v>
      </c>
      <c r="J4190" s="81">
        <v>183265.0</v>
      </c>
      <c r="K4190" s="81">
        <v>1035000.0</v>
      </c>
      <c r="L4190" s="82">
        <v>0.2599978094994707</v>
      </c>
      <c r="N4190" s="83">
        <f t="shared" si="1"/>
        <v>0.2599978095</v>
      </c>
      <c r="O4190" s="83">
        <f t="shared" si="2"/>
        <v>0.2599978095</v>
      </c>
      <c r="Q4190" s="83">
        <f t="shared" si="3"/>
        <v>0.9924275362</v>
      </c>
      <c r="R4190" s="83">
        <f t="shared" si="4"/>
        <v>0.2599978095</v>
      </c>
      <c r="S4190" s="83" t="b">
        <f t="shared" si="5"/>
        <v>0</v>
      </c>
      <c r="T4190" s="72"/>
      <c r="U4190" s="72"/>
      <c r="V4190" s="72"/>
      <c r="W4190" s="72"/>
      <c r="X4190" s="72"/>
      <c r="Y4190" s="72"/>
      <c r="Z4190" s="72"/>
      <c r="AA4190" s="72"/>
      <c r="AB4190" s="72"/>
      <c r="AC4190" s="72"/>
      <c r="AD4190" s="72"/>
      <c r="AE4190" s="72"/>
      <c r="AF4190" s="72"/>
      <c r="AG4190" s="72"/>
      <c r="AH4190" s="72"/>
      <c r="AI4190" s="72"/>
      <c r="AJ4190" s="72"/>
      <c r="AK4190" s="72"/>
    </row>
    <row r="4191" ht="14.25" customHeight="1">
      <c r="A4191" s="78">
        <v>4188.0</v>
      </c>
      <c r="C4191" s="78" t="str">
        <f>VLOOKUP(G4191,[1]Macrodata_CCF!$A$3:$D$55,4,FALSE)</f>
        <v>#ERROR!</v>
      </c>
      <c r="E4191" s="79" t="str">
        <f>VLOOKUP(G4191,[1]Macrodata_CCF!$A$3:$B$55,2,FALSE)</f>
        <v>#ERROR!</v>
      </c>
      <c r="F4191" s="78">
        <v>0.0</v>
      </c>
      <c r="G4191" s="80">
        <v>36.0</v>
      </c>
      <c r="H4191" s="81">
        <v>259615.0</v>
      </c>
      <c r="I4191" s="81">
        <v>260000.0</v>
      </c>
      <c r="J4191" s="81">
        <v>259675.0</v>
      </c>
      <c r="K4191" s="81">
        <v>260000.0</v>
      </c>
      <c r="L4191" s="82">
        <v>0.1558441558441558</v>
      </c>
      <c r="N4191" s="83">
        <f t="shared" si="1"/>
        <v>0.1558441558</v>
      </c>
      <c r="O4191" s="83">
        <f t="shared" si="2"/>
        <v>0.1558441558</v>
      </c>
      <c r="Q4191" s="83">
        <f t="shared" si="3"/>
        <v>0.001480769231</v>
      </c>
      <c r="R4191" s="83">
        <f t="shared" si="4"/>
        <v>0.0002307692308</v>
      </c>
      <c r="S4191" s="83" t="b">
        <f t="shared" si="5"/>
        <v>0</v>
      </c>
      <c r="T4191" s="72"/>
      <c r="U4191" s="72"/>
      <c r="V4191" s="72"/>
      <c r="W4191" s="72"/>
      <c r="X4191" s="72"/>
      <c r="Y4191" s="72"/>
      <c r="Z4191" s="72"/>
      <c r="AA4191" s="72"/>
      <c r="AB4191" s="72"/>
      <c r="AC4191" s="72"/>
      <c r="AD4191" s="72"/>
      <c r="AE4191" s="72"/>
      <c r="AF4191" s="72"/>
      <c r="AG4191" s="72"/>
      <c r="AH4191" s="72"/>
      <c r="AI4191" s="72"/>
      <c r="AJ4191" s="72"/>
      <c r="AK4191" s="72"/>
    </row>
    <row r="4192" ht="14.25" customHeight="1">
      <c r="A4192" s="78">
        <v>4189.0</v>
      </c>
      <c r="C4192" s="78" t="str">
        <f>VLOOKUP(G4192,[1]Macrodata_CCF!$A$3:$D$55,4,FALSE)</f>
        <v>#ERROR!</v>
      </c>
      <c r="E4192" s="79" t="str">
        <f>VLOOKUP(G4192,[1]Macrodata_CCF!$A$3:$B$55,2,FALSE)</f>
        <v>#ERROR!</v>
      </c>
      <c r="F4192" s="78">
        <v>0.0</v>
      </c>
      <c r="G4192" s="80">
        <v>15.0</v>
      </c>
      <c r="H4192" s="81">
        <v>140310.0</v>
      </c>
      <c r="I4192" s="81">
        <v>610000.0</v>
      </c>
      <c r="J4192" s="81">
        <v>220155.0</v>
      </c>
      <c r="K4192" s="81">
        <v>610000.0</v>
      </c>
      <c r="L4192" s="82">
        <v>0.1699951031531436</v>
      </c>
      <c r="N4192" s="83">
        <f t="shared" si="1"/>
        <v>0.1699951032</v>
      </c>
      <c r="O4192" s="83">
        <f t="shared" si="2"/>
        <v>0.1699951032</v>
      </c>
      <c r="Q4192" s="83">
        <f t="shared" si="3"/>
        <v>0.7699836066</v>
      </c>
      <c r="R4192" s="83">
        <f t="shared" si="4"/>
        <v>0.1699951032</v>
      </c>
      <c r="S4192" s="83" t="b">
        <f t="shared" si="5"/>
        <v>0</v>
      </c>
      <c r="T4192" s="72"/>
      <c r="U4192" s="72"/>
      <c r="V4192" s="72"/>
      <c r="W4192" s="72"/>
      <c r="X4192" s="72"/>
      <c r="Y4192" s="72"/>
      <c r="Z4192" s="72"/>
      <c r="AA4192" s="72"/>
      <c r="AB4192" s="72"/>
      <c r="AC4192" s="72"/>
      <c r="AD4192" s="72"/>
      <c r="AE4192" s="72"/>
      <c r="AF4192" s="72"/>
      <c r="AG4192" s="72"/>
      <c r="AH4192" s="72"/>
      <c r="AI4192" s="72"/>
      <c r="AJ4192" s="72"/>
      <c r="AK4192" s="72"/>
    </row>
    <row r="4193" ht="14.25" customHeight="1">
      <c r="A4193" s="78">
        <v>4190.0</v>
      </c>
      <c r="C4193" s="78" t="str">
        <f>VLOOKUP(G4193,[1]Macrodata_CCF!$A$3:$D$55,4,FALSE)</f>
        <v>#ERROR!</v>
      </c>
      <c r="E4193" s="79" t="str">
        <f>VLOOKUP(G4193,[1]Macrodata_CCF!$A$3:$B$55,2,FALSE)</f>
        <v>#ERROR!</v>
      </c>
      <c r="F4193" s="78">
        <v>0.0</v>
      </c>
      <c r="G4193" s="80">
        <v>24.0</v>
      </c>
      <c r="H4193" s="81">
        <v>97565.0</v>
      </c>
      <c r="I4193" s="81">
        <v>320000.0</v>
      </c>
      <c r="J4193" s="81">
        <v>142050.0</v>
      </c>
      <c r="K4193" s="81">
        <v>480000.0</v>
      </c>
      <c r="L4193" s="82">
        <v>0.1999910086092566</v>
      </c>
      <c r="N4193" s="83">
        <f t="shared" si="1"/>
        <v>0.1999910086</v>
      </c>
      <c r="O4193" s="83">
        <f t="shared" si="2"/>
        <v>0.1999910086</v>
      </c>
      <c r="Q4193" s="83">
        <f t="shared" si="3"/>
        <v>0.695109375</v>
      </c>
      <c r="R4193" s="83">
        <f t="shared" si="4"/>
        <v>0.1999910086</v>
      </c>
      <c r="S4193" s="83" t="b">
        <f t="shared" si="5"/>
        <v>0</v>
      </c>
      <c r="T4193" s="72"/>
      <c r="U4193" s="72"/>
      <c r="V4193" s="72"/>
      <c r="W4193" s="72"/>
      <c r="X4193" s="72"/>
      <c r="Y4193" s="72"/>
      <c r="Z4193" s="72"/>
      <c r="AA4193" s="72"/>
      <c r="AB4193" s="72"/>
      <c r="AC4193" s="72"/>
      <c r="AD4193" s="72"/>
      <c r="AE4193" s="72"/>
      <c r="AF4193" s="72"/>
      <c r="AG4193" s="72"/>
      <c r="AH4193" s="72"/>
      <c r="AI4193" s="72"/>
      <c r="AJ4193" s="72"/>
      <c r="AK4193" s="72"/>
    </row>
    <row r="4194" ht="14.25" customHeight="1">
      <c r="A4194" s="78">
        <v>4191.0</v>
      </c>
      <c r="C4194" s="78" t="str">
        <f>VLOOKUP(G4194,[1]Macrodata_CCF!$A$3:$D$55,4,FALSE)</f>
        <v>#ERROR!</v>
      </c>
      <c r="E4194" s="79" t="str">
        <f>VLOOKUP(G4194,[1]Macrodata_CCF!$A$3:$B$55,2,FALSE)</f>
        <v>#ERROR!</v>
      </c>
      <c r="F4194" s="78">
        <v>0.0</v>
      </c>
      <c r="G4194" s="80">
        <v>13.0</v>
      </c>
      <c r="H4194" s="81">
        <v>0.0</v>
      </c>
      <c r="I4194" s="81">
        <v>900000.0</v>
      </c>
      <c r="J4194" s="81">
        <v>180000.0</v>
      </c>
      <c r="K4194" s="81">
        <v>900000.0</v>
      </c>
      <c r="L4194" s="82">
        <v>0.2</v>
      </c>
      <c r="N4194" s="83">
        <f t="shared" si="1"/>
        <v>0.2</v>
      </c>
      <c r="O4194" s="83">
        <f t="shared" si="2"/>
        <v>0.2</v>
      </c>
      <c r="Q4194" s="83">
        <f t="shared" si="3"/>
        <v>1</v>
      </c>
      <c r="R4194" s="83">
        <f t="shared" si="4"/>
        <v>0.2</v>
      </c>
      <c r="S4194" s="83" t="b">
        <f t="shared" si="5"/>
        <v>0</v>
      </c>
      <c r="T4194" s="72"/>
      <c r="U4194" s="72"/>
      <c r="V4194" s="72"/>
      <c r="W4194" s="72"/>
      <c r="X4194" s="72"/>
      <c r="Y4194" s="72"/>
      <c r="Z4194" s="72"/>
      <c r="AA4194" s="72"/>
      <c r="AB4194" s="72"/>
      <c r="AC4194" s="72"/>
      <c r="AD4194" s="72"/>
      <c r="AE4194" s="72"/>
      <c r="AF4194" s="72"/>
      <c r="AG4194" s="72"/>
      <c r="AH4194" s="72"/>
      <c r="AI4194" s="72"/>
      <c r="AJ4194" s="72"/>
      <c r="AK4194" s="72"/>
    </row>
    <row r="4195" ht="14.25" customHeight="1">
      <c r="A4195" s="78">
        <v>4192.0</v>
      </c>
      <c r="C4195" s="78" t="str">
        <f>VLOOKUP(G4195,[1]Macrodata_CCF!$A$3:$D$55,4,FALSE)</f>
        <v>#ERROR!</v>
      </c>
      <c r="E4195" s="79" t="str">
        <f>VLOOKUP(G4195,[1]Macrodata_CCF!$A$3:$B$55,2,FALSE)</f>
        <v>#ERROR!</v>
      </c>
      <c r="F4195" s="78">
        <v>0.0</v>
      </c>
      <c r="G4195" s="80">
        <v>16.0</v>
      </c>
      <c r="H4195" s="81">
        <v>207420.0</v>
      </c>
      <c r="I4195" s="81">
        <v>990000.0</v>
      </c>
      <c r="J4195" s="81">
        <v>340460.0</v>
      </c>
      <c r="K4195" s="81">
        <v>990000.0</v>
      </c>
      <c r="L4195" s="82">
        <v>0.1700017889544839</v>
      </c>
      <c r="N4195" s="83">
        <f t="shared" si="1"/>
        <v>0.170001789</v>
      </c>
      <c r="O4195" s="83">
        <f t="shared" si="2"/>
        <v>0.170001789</v>
      </c>
      <c r="Q4195" s="83">
        <f t="shared" si="3"/>
        <v>0.7904848485</v>
      </c>
      <c r="R4195" s="83">
        <f t="shared" si="4"/>
        <v>0.170001789</v>
      </c>
      <c r="S4195" s="83" t="b">
        <f t="shared" si="5"/>
        <v>0</v>
      </c>
      <c r="T4195" s="72"/>
      <c r="U4195" s="72"/>
      <c r="V4195" s="72"/>
      <c r="W4195" s="72"/>
      <c r="X4195" s="72"/>
      <c r="Y4195" s="72"/>
      <c r="Z4195" s="72"/>
      <c r="AA4195" s="72"/>
      <c r="AB4195" s="72"/>
      <c r="AC4195" s="72"/>
      <c r="AD4195" s="72"/>
      <c r="AE4195" s="72"/>
      <c r="AF4195" s="72"/>
      <c r="AG4195" s="72"/>
      <c r="AH4195" s="72"/>
      <c r="AI4195" s="72"/>
      <c r="AJ4195" s="72"/>
      <c r="AK4195" s="72"/>
    </row>
    <row r="4196" ht="14.25" customHeight="1">
      <c r="A4196" s="78">
        <v>4193.0</v>
      </c>
      <c r="C4196" s="78" t="str">
        <f>VLOOKUP(G4196,[1]Macrodata_CCF!$A$3:$D$55,4,FALSE)</f>
        <v>#ERROR!</v>
      </c>
      <c r="E4196" s="79" t="str">
        <f>VLOOKUP(G4196,[1]Macrodata_CCF!$A$3:$B$55,2,FALSE)</f>
        <v>#ERROR!</v>
      </c>
      <c r="F4196" s="78">
        <v>0.0</v>
      </c>
      <c r="G4196" s="80">
        <v>32.0</v>
      </c>
      <c r="H4196" s="81">
        <v>0.0</v>
      </c>
      <c r="I4196" s="81">
        <v>790000.0</v>
      </c>
      <c r="J4196" s="81">
        <v>118500.0</v>
      </c>
      <c r="K4196" s="81">
        <v>790000.0</v>
      </c>
      <c r="L4196" s="82">
        <v>0.15</v>
      </c>
      <c r="N4196" s="83">
        <f t="shared" si="1"/>
        <v>0.15</v>
      </c>
      <c r="O4196" s="83">
        <f t="shared" si="2"/>
        <v>0.15</v>
      </c>
      <c r="Q4196" s="83">
        <f t="shared" si="3"/>
        <v>1</v>
      </c>
      <c r="R4196" s="83">
        <f t="shared" si="4"/>
        <v>0.15</v>
      </c>
      <c r="S4196" s="83" t="b">
        <f t="shared" si="5"/>
        <v>0</v>
      </c>
      <c r="T4196" s="72"/>
      <c r="U4196" s="72"/>
      <c r="V4196" s="72"/>
      <c r="W4196" s="72"/>
      <c r="X4196" s="72"/>
      <c r="Y4196" s="72"/>
      <c r="Z4196" s="72"/>
      <c r="AA4196" s="72"/>
      <c r="AB4196" s="72"/>
      <c r="AC4196" s="72"/>
      <c r="AD4196" s="72"/>
      <c r="AE4196" s="72"/>
      <c r="AF4196" s="72"/>
      <c r="AG4196" s="72"/>
      <c r="AH4196" s="72"/>
      <c r="AI4196" s="72"/>
      <c r="AJ4196" s="72"/>
      <c r="AK4196" s="72"/>
    </row>
    <row r="4197" ht="14.25" customHeight="1">
      <c r="A4197" s="78">
        <v>4194.0</v>
      </c>
      <c r="C4197" s="78" t="str">
        <f>VLOOKUP(G4197,[1]Macrodata_CCF!$A$3:$D$55,4,FALSE)</f>
        <v>#ERROR!</v>
      </c>
      <c r="E4197" s="79" t="str">
        <f>VLOOKUP(G4197,[1]Macrodata_CCF!$A$3:$B$55,2,FALSE)</f>
        <v>#ERROR!</v>
      </c>
      <c r="F4197" s="78">
        <v>0.0</v>
      </c>
      <c r="G4197" s="80">
        <v>31.0</v>
      </c>
      <c r="H4197" s="81">
        <v>493685.0</v>
      </c>
      <c r="I4197" s="81">
        <v>680000.0</v>
      </c>
      <c r="J4197" s="81">
        <v>527220.0</v>
      </c>
      <c r="K4197" s="81">
        <v>680000.0</v>
      </c>
      <c r="L4197" s="82">
        <v>0.1799908756675523</v>
      </c>
      <c r="N4197" s="83">
        <f t="shared" si="1"/>
        <v>0.1799908757</v>
      </c>
      <c r="O4197" s="83">
        <f t="shared" si="2"/>
        <v>0.1799908757</v>
      </c>
      <c r="Q4197" s="83">
        <f t="shared" si="3"/>
        <v>0.2739926471</v>
      </c>
      <c r="R4197" s="83">
        <f t="shared" si="4"/>
        <v>0.1799908757</v>
      </c>
      <c r="S4197" s="83" t="b">
        <f t="shared" si="5"/>
        <v>0</v>
      </c>
      <c r="T4197" s="72"/>
      <c r="U4197" s="72"/>
      <c r="V4197" s="72"/>
      <c r="W4197" s="72"/>
      <c r="X4197" s="72"/>
      <c r="Y4197" s="72"/>
      <c r="Z4197" s="72"/>
      <c r="AA4197" s="72"/>
      <c r="AB4197" s="72"/>
      <c r="AC4197" s="72"/>
      <c r="AD4197" s="72"/>
      <c r="AE4197" s="72"/>
      <c r="AF4197" s="72"/>
      <c r="AG4197" s="72"/>
      <c r="AH4197" s="72"/>
      <c r="AI4197" s="72"/>
      <c r="AJ4197" s="72"/>
      <c r="AK4197" s="72"/>
    </row>
    <row r="4198" ht="14.25" customHeight="1">
      <c r="A4198" s="78">
        <v>4195.0</v>
      </c>
      <c r="C4198" s="78" t="str">
        <f>VLOOKUP(G4198,[1]Macrodata_CCF!$A$3:$D$55,4,FALSE)</f>
        <v>#ERROR!</v>
      </c>
      <c r="E4198" s="79" t="str">
        <f>VLOOKUP(G4198,[1]Macrodata_CCF!$A$3:$B$55,2,FALSE)</f>
        <v>#ERROR!</v>
      </c>
      <c r="F4198" s="78">
        <v>0.0</v>
      </c>
      <c r="G4198" s="80">
        <v>21.0</v>
      </c>
      <c r="H4198" s="81">
        <v>776945.0</v>
      </c>
      <c r="I4198" s="81">
        <v>900000.0</v>
      </c>
      <c r="J4198" s="81">
        <v>756025.0</v>
      </c>
      <c r="K4198" s="81">
        <v>900000.0</v>
      </c>
      <c r="L4198" s="82">
        <v>-0.1700052821908903</v>
      </c>
      <c r="N4198" s="83">
        <f t="shared" si="1"/>
        <v>-0.1700052822</v>
      </c>
      <c r="O4198" s="83">
        <f t="shared" si="2"/>
        <v>0</v>
      </c>
      <c r="Q4198" s="83">
        <f t="shared" si="3"/>
        <v>0.1367277778</v>
      </c>
      <c r="R4198" s="83">
        <f t="shared" si="4"/>
        <v>-0.1700052822</v>
      </c>
      <c r="S4198" s="83" t="b">
        <f t="shared" si="5"/>
        <v>0</v>
      </c>
      <c r="T4198" s="72"/>
      <c r="U4198" s="72"/>
      <c r="V4198" s="72"/>
      <c r="W4198" s="72"/>
      <c r="X4198" s="72"/>
      <c r="Y4198" s="72"/>
      <c r="Z4198" s="72"/>
      <c r="AA4198" s="72"/>
      <c r="AB4198" s="72"/>
      <c r="AC4198" s="72"/>
      <c r="AD4198" s="72"/>
      <c r="AE4198" s="72"/>
      <c r="AF4198" s="72"/>
      <c r="AG4198" s="72"/>
      <c r="AH4198" s="72"/>
      <c r="AI4198" s="72"/>
      <c r="AJ4198" s="72"/>
      <c r="AK4198" s="72"/>
    </row>
    <row r="4199" ht="14.25" customHeight="1">
      <c r="A4199" s="78">
        <v>4196.0</v>
      </c>
      <c r="C4199" s="78" t="str">
        <f>VLOOKUP(G4199,[1]Macrodata_CCF!$A$3:$D$55,4,FALSE)</f>
        <v>#ERROR!</v>
      </c>
      <c r="E4199" s="79" t="str">
        <f>VLOOKUP(G4199,[1]Macrodata_CCF!$A$3:$B$55,2,FALSE)</f>
        <v>#ERROR!</v>
      </c>
      <c r="F4199" s="78">
        <v>0.0</v>
      </c>
      <c r="G4199" s="80">
        <v>35.0</v>
      </c>
      <c r="H4199" s="81">
        <v>290425.0</v>
      </c>
      <c r="I4199" s="81">
        <v>310000.0</v>
      </c>
      <c r="J4199" s="81">
        <v>316200.0</v>
      </c>
      <c r="K4199" s="81">
        <v>310000.0</v>
      </c>
      <c r="L4199" s="82">
        <v>1.316730523627075</v>
      </c>
      <c r="N4199" s="83">
        <f t="shared" si="1"/>
        <v>1.316730524</v>
      </c>
      <c r="O4199" s="83">
        <f t="shared" si="2"/>
        <v>1</v>
      </c>
      <c r="Q4199" s="83">
        <f t="shared" si="3"/>
        <v>0.06314516129</v>
      </c>
      <c r="R4199" s="83">
        <f t="shared" si="4"/>
        <v>0.08314516129</v>
      </c>
      <c r="S4199" s="83" t="b">
        <f t="shared" si="5"/>
        <v>1</v>
      </c>
      <c r="T4199" s="72"/>
      <c r="U4199" s="72"/>
      <c r="V4199" s="72"/>
      <c r="W4199" s="72"/>
      <c r="X4199" s="72"/>
      <c r="Y4199" s="72"/>
      <c r="Z4199" s="72"/>
      <c r="AA4199" s="72"/>
      <c r="AB4199" s="72"/>
      <c r="AC4199" s="72"/>
      <c r="AD4199" s="72"/>
      <c r="AE4199" s="72"/>
      <c r="AF4199" s="72"/>
      <c r="AG4199" s="72"/>
      <c r="AH4199" s="72"/>
      <c r="AI4199" s="72"/>
      <c r="AJ4199" s="72"/>
      <c r="AK4199" s="72"/>
    </row>
    <row r="4200" ht="14.25" customHeight="1">
      <c r="A4200" s="78">
        <v>4197.0</v>
      </c>
      <c r="C4200" s="78" t="str">
        <f>VLOOKUP(G4200,[1]Macrodata_CCF!$A$3:$D$55,4,FALSE)</f>
        <v>#ERROR!</v>
      </c>
      <c r="E4200" s="79" t="str">
        <f>VLOOKUP(G4200,[1]Macrodata_CCF!$A$3:$B$55,2,FALSE)</f>
        <v>#ERROR!</v>
      </c>
      <c r="F4200" s="78">
        <v>0.0</v>
      </c>
      <c r="G4200" s="80">
        <v>26.0</v>
      </c>
      <c r="H4200" s="81">
        <v>205955.0</v>
      </c>
      <c r="I4200" s="81">
        <v>900000.0</v>
      </c>
      <c r="J4200" s="81">
        <v>344765.0</v>
      </c>
      <c r="K4200" s="81">
        <v>900000.0</v>
      </c>
      <c r="L4200" s="82">
        <v>0.2000014408287647</v>
      </c>
      <c r="N4200" s="83">
        <f t="shared" si="1"/>
        <v>0.2000014408</v>
      </c>
      <c r="O4200" s="83">
        <f t="shared" si="2"/>
        <v>0.2000014408</v>
      </c>
      <c r="Q4200" s="83">
        <f t="shared" si="3"/>
        <v>0.7711611111</v>
      </c>
      <c r="R4200" s="83">
        <f t="shared" si="4"/>
        <v>0.2000014408</v>
      </c>
      <c r="S4200" s="83" t="b">
        <f t="shared" si="5"/>
        <v>0</v>
      </c>
      <c r="T4200" s="72"/>
      <c r="U4200" s="72"/>
      <c r="V4200" s="72"/>
      <c r="W4200" s="72"/>
      <c r="X4200" s="72"/>
      <c r="Y4200" s="72"/>
      <c r="Z4200" s="72"/>
      <c r="AA4200" s="72"/>
      <c r="AB4200" s="72"/>
      <c r="AC4200" s="72"/>
      <c r="AD4200" s="72"/>
      <c r="AE4200" s="72"/>
      <c r="AF4200" s="72"/>
      <c r="AG4200" s="72"/>
      <c r="AH4200" s="72"/>
      <c r="AI4200" s="72"/>
      <c r="AJ4200" s="72"/>
      <c r="AK4200" s="72"/>
    </row>
    <row r="4201" ht="14.25" customHeight="1">
      <c r="A4201" s="78">
        <v>4198.0</v>
      </c>
      <c r="C4201" s="78" t="str">
        <f>VLOOKUP(G4201,[1]Macrodata_CCF!$A$3:$D$55,4,FALSE)</f>
        <v>#ERROR!</v>
      </c>
      <c r="E4201" s="79" t="str">
        <f>VLOOKUP(G4201,[1]Macrodata_CCF!$A$3:$B$55,2,FALSE)</f>
        <v>#ERROR!</v>
      </c>
      <c r="F4201" s="78">
        <v>0.0</v>
      </c>
      <c r="G4201" s="80">
        <v>53.0</v>
      </c>
      <c r="H4201" s="81">
        <v>0.0</v>
      </c>
      <c r="I4201" s="81">
        <v>860000.0</v>
      </c>
      <c r="J4201" s="81">
        <v>25800.0</v>
      </c>
      <c r="K4201" s="81">
        <v>860000.0</v>
      </c>
      <c r="L4201" s="82">
        <v>0.03</v>
      </c>
      <c r="N4201" s="83">
        <f t="shared" si="1"/>
        <v>0.03</v>
      </c>
      <c r="O4201" s="83">
        <f t="shared" si="2"/>
        <v>0.03</v>
      </c>
      <c r="Q4201" s="83">
        <f t="shared" si="3"/>
        <v>1</v>
      </c>
      <c r="R4201" s="83">
        <f t="shared" si="4"/>
        <v>0.03</v>
      </c>
      <c r="S4201" s="83" t="b">
        <f t="shared" si="5"/>
        <v>0</v>
      </c>
      <c r="T4201" s="72"/>
      <c r="U4201" s="72"/>
      <c r="V4201" s="72"/>
      <c r="W4201" s="72"/>
      <c r="X4201" s="72"/>
      <c r="Y4201" s="72"/>
      <c r="Z4201" s="72"/>
      <c r="AA4201" s="72"/>
      <c r="AB4201" s="72"/>
      <c r="AC4201" s="72"/>
      <c r="AD4201" s="72"/>
      <c r="AE4201" s="72"/>
      <c r="AF4201" s="72"/>
      <c r="AG4201" s="72"/>
      <c r="AH4201" s="72"/>
      <c r="AI4201" s="72"/>
      <c r="AJ4201" s="72"/>
      <c r="AK4201" s="72"/>
    </row>
    <row r="4202" ht="14.25" customHeight="1">
      <c r="A4202" s="78">
        <v>4199.0</v>
      </c>
      <c r="C4202" s="78" t="str">
        <f>VLOOKUP(G4202,[1]Macrodata_CCF!$A$3:$D$55,4,FALSE)</f>
        <v>#ERROR!</v>
      </c>
      <c r="E4202" s="79" t="str">
        <f>VLOOKUP(G4202,[1]Macrodata_CCF!$A$3:$B$55,2,FALSE)</f>
        <v>#ERROR!</v>
      </c>
      <c r="F4202" s="78">
        <v>0.0</v>
      </c>
      <c r="G4202" s="80">
        <v>50.0</v>
      </c>
      <c r="H4202" s="81">
        <v>0.0</v>
      </c>
      <c r="I4202" s="81">
        <v>540000.0</v>
      </c>
      <c r="J4202" s="81">
        <v>550800.0</v>
      </c>
      <c r="K4202" s="81">
        <v>540000.0</v>
      </c>
      <c r="L4202" s="82">
        <v>1.02</v>
      </c>
      <c r="N4202" s="83">
        <f t="shared" si="1"/>
        <v>1.02</v>
      </c>
      <c r="O4202" s="83">
        <f t="shared" si="2"/>
        <v>1</v>
      </c>
      <c r="Q4202" s="83">
        <f t="shared" si="3"/>
        <v>1</v>
      </c>
      <c r="R4202" s="83">
        <f t="shared" si="4"/>
        <v>1.02</v>
      </c>
      <c r="S4202" s="83" t="b">
        <f t="shared" si="5"/>
        <v>0</v>
      </c>
      <c r="T4202" s="72"/>
      <c r="U4202" s="72"/>
      <c r="V4202" s="72"/>
      <c r="W4202" s="72"/>
      <c r="X4202" s="72"/>
      <c r="Y4202" s="72"/>
      <c r="Z4202" s="72"/>
      <c r="AA4202" s="72"/>
      <c r="AB4202" s="72"/>
      <c r="AC4202" s="72"/>
      <c r="AD4202" s="72"/>
      <c r="AE4202" s="72"/>
      <c r="AF4202" s="72"/>
      <c r="AG4202" s="72"/>
      <c r="AH4202" s="72"/>
      <c r="AI4202" s="72"/>
      <c r="AJ4202" s="72"/>
      <c r="AK4202" s="72"/>
    </row>
    <row r="4203" ht="14.25" customHeight="1">
      <c r="A4203" s="78">
        <v>4200.0</v>
      </c>
      <c r="C4203" s="78" t="str">
        <f>VLOOKUP(G4203,[1]Macrodata_CCF!$A$3:$D$55,4,FALSE)</f>
        <v>#ERROR!</v>
      </c>
      <c r="E4203" s="79" t="str">
        <f>VLOOKUP(G4203,[1]Macrodata_CCF!$A$3:$B$55,2,FALSE)</f>
        <v>#ERROR!</v>
      </c>
      <c r="F4203" s="78">
        <v>0.0</v>
      </c>
      <c r="G4203" s="80">
        <v>19.0</v>
      </c>
      <c r="H4203" s="81">
        <v>224070.0</v>
      </c>
      <c r="I4203" s="81">
        <v>660000.0</v>
      </c>
      <c r="J4203" s="81">
        <v>306895.0</v>
      </c>
      <c r="K4203" s="81">
        <v>660000.0</v>
      </c>
      <c r="L4203" s="82">
        <v>0.1899961002913312</v>
      </c>
      <c r="N4203" s="83">
        <f t="shared" si="1"/>
        <v>0.1899961003</v>
      </c>
      <c r="O4203" s="83">
        <f t="shared" si="2"/>
        <v>0.1899961003</v>
      </c>
      <c r="Q4203" s="83">
        <f t="shared" si="3"/>
        <v>0.6605</v>
      </c>
      <c r="R4203" s="83">
        <f t="shared" si="4"/>
        <v>0.1899961003</v>
      </c>
      <c r="S4203" s="83" t="b">
        <f t="shared" si="5"/>
        <v>0</v>
      </c>
      <c r="T4203" s="72"/>
      <c r="U4203" s="72"/>
      <c r="V4203" s="72"/>
      <c r="W4203" s="72"/>
      <c r="X4203" s="72"/>
      <c r="Y4203" s="72"/>
      <c r="Z4203" s="72"/>
      <c r="AA4203" s="72"/>
      <c r="AB4203" s="72"/>
      <c r="AC4203" s="72"/>
      <c r="AD4203" s="72"/>
      <c r="AE4203" s="72"/>
      <c r="AF4203" s="72"/>
      <c r="AG4203" s="72"/>
      <c r="AH4203" s="72"/>
      <c r="AI4203" s="72"/>
      <c r="AJ4203" s="72"/>
      <c r="AK4203" s="72"/>
    </row>
    <row r="4204" ht="14.25" customHeight="1">
      <c r="A4204" s="78">
        <v>4201.0</v>
      </c>
      <c r="C4204" s="78" t="str">
        <f>VLOOKUP(G4204,[1]Macrodata_CCF!$A$3:$D$55,4,FALSE)</f>
        <v>#ERROR!</v>
      </c>
      <c r="E4204" s="79" t="str">
        <f>VLOOKUP(G4204,[1]Macrodata_CCF!$A$3:$B$55,2,FALSE)</f>
        <v>#ERROR!</v>
      </c>
      <c r="F4204" s="78">
        <v>0.0</v>
      </c>
      <c r="G4204" s="80">
        <v>12.0</v>
      </c>
      <c r="H4204" s="81">
        <v>278260.0</v>
      </c>
      <c r="I4204" s="81">
        <v>280000.0</v>
      </c>
      <c r="J4204" s="81">
        <v>278695.0</v>
      </c>
      <c r="K4204" s="81">
        <v>280000.0</v>
      </c>
      <c r="L4204" s="82">
        <v>0.25</v>
      </c>
      <c r="N4204" s="83">
        <f t="shared" si="1"/>
        <v>0.25</v>
      </c>
      <c r="O4204" s="83">
        <f t="shared" si="2"/>
        <v>0.25</v>
      </c>
      <c r="Q4204" s="83">
        <f t="shared" si="3"/>
        <v>0.006214285714</v>
      </c>
      <c r="R4204" s="83">
        <f t="shared" si="4"/>
        <v>0.001553571429</v>
      </c>
      <c r="S4204" s="83" t="b">
        <f t="shared" si="5"/>
        <v>0</v>
      </c>
      <c r="T4204" s="72"/>
      <c r="U4204" s="72"/>
      <c r="V4204" s="72"/>
      <c r="W4204" s="72"/>
      <c r="X4204" s="72"/>
      <c r="Y4204" s="72"/>
      <c r="Z4204" s="72"/>
      <c r="AA4204" s="72"/>
      <c r="AB4204" s="72"/>
      <c r="AC4204" s="72"/>
      <c r="AD4204" s="72"/>
      <c r="AE4204" s="72"/>
      <c r="AF4204" s="72"/>
      <c r="AG4204" s="72"/>
      <c r="AH4204" s="72"/>
      <c r="AI4204" s="72"/>
      <c r="AJ4204" s="72"/>
      <c r="AK4204" s="72"/>
    </row>
    <row r="4205" ht="14.25" customHeight="1">
      <c r="A4205" s="78">
        <v>4202.0</v>
      </c>
      <c r="C4205" s="78" t="str">
        <f>VLOOKUP(G4205,[1]Macrodata_CCF!$A$3:$D$55,4,FALSE)</f>
        <v>#ERROR!</v>
      </c>
      <c r="E4205" s="79" t="str">
        <f>VLOOKUP(G4205,[1]Macrodata_CCF!$A$3:$B$55,2,FALSE)</f>
        <v>#ERROR!</v>
      </c>
      <c r="F4205" s="78">
        <v>0.0</v>
      </c>
      <c r="G4205" s="80">
        <v>29.0</v>
      </c>
      <c r="H4205" s="81">
        <v>629780.0</v>
      </c>
      <c r="I4205" s="81">
        <v>710000.0</v>
      </c>
      <c r="J4205" s="81">
        <v>642615.0</v>
      </c>
      <c r="K4205" s="81">
        <v>710000.0</v>
      </c>
      <c r="L4205" s="82">
        <v>0.1599975068561456</v>
      </c>
      <c r="N4205" s="83">
        <f t="shared" si="1"/>
        <v>0.1599975069</v>
      </c>
      <c r="O4205" s="83">
        <f t="shared" si="2"/>
        <v>0.1599975069</v>
      </c>
      <c r="Q4205" s="83">
        <f t="shared" si="3"/>
        <v>0.1129859155</v>
      </c>
      <c r="R4205" s="83">
        <f t="shared" si="4"/>
        <v>0.1599975069</v>
      </c>
      <c r="S4205" s="83" t="b">
        <f t="shared" si="5"/>
        <v>0</v>
      </c>
      <c r="T4205" s="72"/>
      <c r="U4205" s="72"/>
      <c r="V4205" s="72"/>
      <c r="W4205" s="72"/>
      <c r="X4205" s="72"/>
      <c r="Y4205" s="72"/>
      <c r="Z4205" s="72"/>
      <c r="AA4205" s="72"/>
      <c r="AB4205" s="72"/>
      <c r="AC4205" s="72"/>
      <c r="AD4205" s="72"/>
      <c r="AE4205" s="72"/>
      <c r="AF4205" s="72"/>
      <c r="AG4205" s="72"/>
      <c r="AH4205" s="72"/>
      <c r="AI4205" s="72"/>
      <c r="AJ4205" s="72"/>
      <c r="AK4205" s="72"/>
    </row>
    <row r="4206" ht="14.25" customHeight="1">
      <c r="A4206" s="78">
        <v>4203.0</v>
      </c>
      <c r="C4206" s="78" t="str">
        <f>VLOOKUP(G4206,[1]Macrodata_CCF!$A$3:$D$55,4,FALSE)</f>
        <v>#ERROR!</v>
      </c>
      <c r="E4206" s="79" t="str">
        <f>VLOOKUP(G4206,[1]Macrodata_CCF!$A$3:$B$55,2,FALSE)</f>
        <v>#ERROR!</v>
      </c>
      <c r="F4206" s="78">
        <v>0.0</v>
      </c>
      <c r="G4206" s="80">
        <v>18.0</v>
      </c>
      <c r="H4206" s="81">
        <v>0.0</v>
      </c>
      <c r="I4206" s="81">
        <v>740000.0</v>
      </c>
      <c r="J4206" s="81">
        <v>148000.0</v>
      </c>
      <c r="K4206" s="81">
        <v>740000.0</v>
      </c>
      <c r="L4206" s="82">
        <v>0.2</v>
      </c>
      <c r="N4206" s="83">
        <f t="shared" si="1"/>
        <v>0.2</v>
      </c>
      <c r="O4206" s="83">
        <f t="shared" si="2"/>
        <v>0.2</v>
      </c>
      <c r="Q4206" s="83">
        <f t="shared" si="3"/>
        <v>1</v>
      </c>
      <c r="R4206" s="83">
        <f t="shared" si="4"/>
        <v>0.2</v>
      </c>
      <c r="S4206" s="83" t="b">
        <f t="shared" si="5"/>
        <v>0</v>
      </c>
      <c r="T4206" s="72"/>
      <c r="U4206" s="72"/>
      <c r="V4206" s="72"/>
      <c r="W4206" s="72"/>
      <c r="X4206" s="72"/>
      <c r="Y4206" s="72"/>
      <c r="Z4206" s="72"/>
      <c r="AA4206" s="72"/>
      <c r="AB4206" s="72"/>
      <c r="AC4206" s="72"/>
      <c r="AD4206" s="72"/>
      <c r="AE4206" s="72"/>
      <c r="AF4206" s="72"/>
      <c r="AG4206" s="72"/>
      <c r="AH4206" s="72"/>
      <c r="AI4206" s="72"/>
      <c r="AJ4206" s="72"/>
      <c r="AK4206" s="72"/>
    </row>
    <row r="4207" ht="14.25" customHeight="1">
      <c r="A4207" s="78">
        <v>4204.0</v>
      </c>
      <c r="C4207" s="78" t="str">
        <f>VLOOKUP(G4207,[1]Macrodata_CCF!$A$3:$D$55,4,FALSE)</f>
        <v>#ERROR!</v>
      </c>
      <c r="E4207" s="79" t="str">
        <f>VLOOKUP(G4207,[1]Macrodata_CCF!$A$3:$B$55,2,FALSE)</f>
        <v>#ERROR!</v>
      </c>
      <c r="F4207" s="78">
        <v>0.0</v>
      </c>
      <c r="G4207" s="80">
        <v>25.0</v>
      </c>
      <c r="H4207" s="81">
        <v>657795.0</v>
      </c>
      <c r="I4207" s="81">
        <v>690000.0</v>
      </c>
      <c r="J4207" s="81">
        <v>663270.0</v>
      </c>
      <c r="K4207" s="81">
        <v>690000.0</v>
      </c>
      <c r="L4207" s="82">
        <v>0.1700046576618537</v>
      </c>
      <c r="N4207" s="83">
        <f t="shared" si="1"/>
        <v>0.1700046577</v>
      </c>
      <c r="O4207" s="83">
        <f t="shared" si="2"/>
        <v>0.1700046577</v>
      </c>
      <c r="Q4207" s="83">
        <f t="shared" si="3"/>
        <v>0.04667391304</v>
      </c>
      <c r="R4207" s="83">
        <f t="shared" si="4"/>
        <v>0.007934782609</v>
      </c>
      <c r="S4207" s="83" t="b">
        <f t="shared" si="5"/>
        <v>0</v>
      </c>
      <c r="T4207" s="72"/>
      <c r="U4207" s="72"/>
      <c r="V4207" s="72"/>
      <c r="W4207" s="72"/>
      <c r="X4207" s="72"/>
      <c r="Y4207" s="72"/>
      <c r="Z4207" s="72"/>
      <c r="AA4207" s="72"/>
      <c r="AB4207" s="72"/>
      <c r="AC4207" s="72"/>
      <c r="AD4207" s="72"/>
      <c r="AE4207" s="72"/>
      <c r="AF4207" s="72"/>
      <c r="AG4207" s="72"/>
      <c r="AH4207" s="72"/>
      <c r="AI4207" s="72"/>
      <c r="AJ4207" s="72"/>
      <c r="AK4207" s="72"/>
    </row>
    <row r="4208" ht="14.25" customHeight="1">
      <c r="A4208" s="78">
        <v>4205.0</v>
      </c>
      <c r="C4208" s="78" t="str">
        <f>VLOOKUP(G4208,[1]Macrodata_CCF!$A$3:$D$55,4,FALSE)</f>
        <v>#ERROR!</v>
      </c>
      <c r="E4208" s="79" t="str">
        <f>VLOOKUP(G4208,[1]Macrodata_CCF!$A$3:$B$55,2,FALSE)</f>
        <v>#ERROR!</v>
      </c>
      <c r="F4208" s="78">
        <v>1.0</v>
      </c>
      <c r="G4208" s="80">
        <v>25.0</v>
      </c>
      <c r="H4208" s="81">
        <v>439730.0</v>
      </c>
      <c r="I4208" s="81">
        <v>450000.0</v>
      </c>
      <c r="J4208" s="81">
        <v>445380.0</v>
      </c>
      <c r="K4208" s="81">
        <v>675000.0</v>
      </c>
      <c r="L4208" s="82">
        <v>0.5501460564751705</v>
      </c>
      <c r="N4208" s="83">
        <f t="shared" si="1"/>
        <v>0.5501460565</v>
      </c>
      <c r="O4208" s="83">
        <f t="shared" si="2"/>
        <v>0.5501460565</v>
      </c>
      <c r="Q4208" s="83">
        <f t="shared" si="3"/>
        <v>0.02282222222</v>
      </c>
      <c r="R4208" s="83">
        <f t="shared" si="4"/>
        <v>0.01255555556</v>
      </c>
      <c r="S4208" s="83" t="b">
        <f t="shared" si="5"/>
        <v>0</v>
      </c>
      <c r="T4208" s="72"/>
      <c r="U4208" s="72"/>
      <c r="V4208" s="72"/>
      <c r="W4208" s="72"/>
      <c r="X4208" s="72"/>
      <c r="Y4208" s="72"/>
      <c r="Z4208" s="72"/>
      <c r="AA4208" s="72"/>
      <c r="AB4208" s="72"/>
      <c r="AC4208" s="72"/>
      <c r="AD4208" s="72"/>
      <c r="AE4208" s="72"/>
      <c r="AF4208" s="72"/>
      <c r="AG4208" s="72"/>
      <c r="AH4208" s="72"/>
      <c r="AI4208" s="72"/>
      <c r="AJ4208" s="72"/>
      <c r="AK4208" s="72"/>
    </row>
    <row r="4209" ht="14.25" customHeight="1">
      <c r="A4209" s="78">
        <v>4206.0</v>
      </c>
      <c r="C4209" s="78" t="str">
        <f>VLOOKUP(G4209,[1]Macrodata_CCF!$A$3:$D$55,4,FALSE)</f>
        <v>#ERROR!</v>
      </c>
      <c r="E4209" s="79" t="str">
        <f>VLOOKUP(G4209,[1]Macrodata_CCF!$A$3:$B$55,2,FALSE)</f>
        <v>#ERROR!</v>
      </c>
      <c r="F4209" s="78">
        <v>1.0</v>
      </c>
      <c r="G4209" s="80">
        <v>26.0</v>
      </c>
      <c r="H4209" s="81">
        <v>212730.0</v>
      </c>
      <c r="I4209" s="81">
        <v>470000.0</v>
      </c>
      <c r="J4209" s="81">
        <v>325930.0</v>
      </c>
      <c r="K4209" s="81">
        <v>470000.0</v>
      </c>
      <c r="L4209" s="82">
        <v>0.4400046643603996</v>
      </c>
      <c r="N4209" s="83">
        <f t="shared" si="1"/>
        <v>0.4400046644</v>
      </c>
      <c r="O4209" s="83">
        <f t="shared" si="2"/>
        <v>0.4400046644</v>
      </c>
      <c r="Q4209" s="83">
        <f t="shared" si="3"/>
        <v>0.5473829787</v>
      </c>
      <c r="R4209" s="83">
        <f t="shared" si="4"/>
        <v>0.4400046644</v>
      </c>
      <c r="S4209" s="83" t="b">
        <f t="shared" si="5"/>
        <v>0</v>
      </c>
      <c r="T4209" s="72"/>
      <c r="U4209" s="72"/>
      <c r="V4209" s="72"/>
      <c r="W4209" s="72"/>
      <c r="X4209" s="72"/>
      <c r="Y4209" s="72"/>
      <c r="Z4209" s="72"/>
      <c r="AA4209" s="72"/>
      <c r="AB4209" s="72"/>
      <c r="AC4209" s="72"/>
      <c r="AD4209" s="72"/>
      <c r="AE4209" s="72"/>
      <c r="AF4209" s="72"/>
      <c r="AG4209" s="72"/>
      <c r="AH4209" s="72"/>
      <c r="AI4209" s="72"/>
      <c r="AJ4209" s="72"/>
      <c r="AK4209" s="72"/>
    </row>
    <row r="4210" ht="14.25" customHeight="1">
      <c r="A4210" s="78">
        <v>4207.0</v>
      </c>
      <c r="C4210" s="78" t="str">
        <f>VLOOKUP(G4210,[1]Macrodata_CCF!$A$3:$D$55,4,FALSE)</f>
        <v>#ERROR!</v>
      </c>
      <c r="E4210" s="79" t="str">
        <f>VLOOKUP(G4210,[1]Macrodata_CCF!$A$3:$B$55,2,FALSE)</f>
        <v>#ERROR!</v>
      </c>
      <c r="F4210" s="78">
        <v>0.0</v>
      </c>
      <c r="G4210" s="80">
        <v>19.0</v>
      </c>
      <c r="H4210" s="81">
        <v>61430.0</v>
      </c>
      <c r="I4210" s="81">
        <v>800000.0</v>
      </c>
      <c r="J4210" s="81">
        <v>1387200.0</v>
      </c>
      <c r="K4210" s="81">
        <v>1360000.0</v>
      </c>
      <c r="L4210" s="82">
        <v>1.795049893713528</v>
      </c>
      <c r="N4210" s="83">
        <f t="shared" si="1"/>
        <v>1.795049894</v>
      </c>
      <c r="O4210" s="83">
        <f t="shared" si="2"/>
        <v>1</v>
      </c>
      <c r="Q4210" s="83">
        <f t="shared" si="3"/>
        <v>0.9232125</v>
      </c>
      <c r="R4210" s="83">
        <f t="shared" si="4"/>
        <v>1.795049894</v>
      </c>
      <c r="S4210" s="83" t="b">
        <f t="shared" si="5"/>
        <v>0</v>
      </c>
      <c r="T4210" s="72"/>
      <c r="U4210" s="72"/>
      <c r="V4210" s="72"/>
      <c r="W4210" s="72"/>
      <c r="X4210" s="72"/>
      <c r="Y4210" s="72"/>
      <c r="Z4210" s="72"/>
      <c r="AA4210" s="72"/>
      <c r="AB4210" s="72"/>
      <c r="AC4210" s="72"/>
      <c r="AD4210" s="72"/>
      <c r="AE4210" s="72"/>
      <c r="AF4210" s="72"/>
      <c r="AG4210" s="72"/>
      <c r="AH4210" s="72"/>
      <c r="AI4210" s="72"/>
      <c r="AJ4210" s="72"/>
      <c r="AK4210" s="72"/>
    </row>
    <row r="4211" ht="14.25" customHeight="1">
      <c r="A4211" s="78">
        <v>4208.0</v>
      </c>
      <c r="C4211" s="78" t="str">
        <f>VLOOKUP(G4211,[1]Macrodata_CCF!$A$3:$D$55,4,FALSE)</f>
        <v>#ERROR!</v>
      </c>
      <c r="E4211" s="79" t="str">
        <f>VLOOKUP(G4211,[1]Macrodata_CCF!$A$3:$B$55,2,FALSE)</f>
        <v>#ERROR!</v>
      </c>
      <c r="F4211" s="78">
        <v>0.0</v>
      </c>
      <c r="G4211" s="80">
        <v>53.0</v>
      </c>
      <c r="H4211" s="81">
        <v>47520.0</v>
      </c>
      <c r="I4211" s="81">
        <v>90000.0</v>
      </c>
      <c r="J4211" s="81">
        <v>36475.0</v>
      </c>
      <c r="K4211" s="81">
        <v>90000.0</v>
      </c>
      <c r="L4211" s="82">
        <v>-0.2600047080979284</v>
      </c>
      <c r="N4211" s="83">
        <f t="shared" si="1"/>
        <v>-0.2600047081</v>
      </c>
      <c r="O4211" s="83">
        <f t="shared" si="2"/>
        <v>0</v>
      </c>
      <c r="Q4211" s="83">
        <f t="shared" si="3"/>
        <v>0.472</v>
      </c>
      <c r="R4211" s="83">
        <f t="shared" si="4"/>
        <v>-0.2600047081</v>
      </c>
      <c r="S4211" s="83" t="b">
        <f t="shared" si="5"/>
        <v>0</v>
      </c>
      <c r="T4211" s="72"/>
      <c r="U4211" s="72"/>
      <c r="V4211" s="72"/>
      <c r="W4211" s="72"/>
      <c r="X4211" s="72"/>
      <c r="Y4211" s="72"/>
      <c r="Z4211" s="72"/>
      <c r="AA4211" s="72"/>
      <c r="AB4211" s="72"/>
      <c r="AC4211" s="72"/>
      <c r="AD4211" s="72"/>
      <c r="AE4211" s="72"/>
      <c r="AF4211" s="72"/>
      <c r="AG4211" s="72"/>
      <c r="AH4211" s="72"/>
      <c r="AI4211" s="72"/>
      <c r="AJ4211" s="72"/>
      <c r="AK4211" s="72"/>
    </row>
    <row r="4212" ht="14.25" customHeight="1">
      <c r="A4212" s="78">
        <v>4209.0</v>
      </c>
      <c r="C4212" s="78" t="str">
        <f>VLOOKUP(G4212,[1]Macrodata_CCF!$A$3:$D$55,4,FALSE)</f>
        <v>#ERROR!</v>
      </c>
      <c r="E4212" s="79" t="str">
        <f>VLOOKUP(G4212,[1]Macrodata_CCF!$A$3:$B$55,2,FALSE)</f>
        <v>#ERROR!</v>
      </c>
      <c r="F4212" s="78">
        <v>0.0</v>
      </c>
      <c r="G4212" s="80">
        <v>43.0</v>
      </c>
      <c r="H4212" s="81">
        <v>19925.0</v>
      </c>
      <c r="I4212" s="81">
        <v>650000.0</v>
      </c>
      <c r="J4212" s="81">
        <v>108135.0</v>
      </c>
      <c r="K4212" s="81">
        <v>650000.0</v>
      </c>
      <c r="L4212" s="82">
        <v>0.1399992064436773</v>
      </c>
      <c r="N4212" s="83">
        <f t="shared" si="1"/>
        <v>0.1399992064</v>
      </c>
      <c r="O4212" s="83">
        <f t="shared" si="2"/>
        <v>0.1399992064</v>
      </c>
      <c r="Q4212" s="83">
        <f t="shared" si="3"/>
        <v>0.9693461538</v>
      </c>
      <c r="R4212" s="83">
        <f t="shared" si="4"/>
        <v>0.1399992064</v>
      </c>
      <c r="S4212" s="83" t="b">
        <f t="shared" si="5"/>
        <v>0</v>
      </c>
      <c r="T4212" s="72"/>
      <c r="U4212" s="72"/>
      <c r="V4212" s="72"/>
      <c r="W4212" s="72"/>
      <c r="X4212" s="72"/>
      <c r="Y4212" s="72"/>
      <c r="Z4212" s="72"/>
      <c r="AA4212" s="72"/>
      <c r="AB4212" s="72"/>
      <c r="AC4212" s="72"/>
      <c r="AD4212" s="72"/>
      <c r="AE4212" s="72"/>
      <c r="AF4212" s="72"/>
      <c r="AG4212" s="72"/>
      <c r="AH4212" s="72"/>
      <c r="AI4212" s="72"/>
      <c r="AJ4212" s="72"/>
      <c r="AK4212" s="72"/>
    </row>
    <row r="4213" ht="14.25" customHeight="1">
      <c r="A4213" s="78">
        <v>4210.0</v>
      </c>
      <c r="C4213" s="78" t="str">
        <f>VLOOKUP(G4213,[1]Macrodata_CCF!$A$3:$D$55,4,FALSE)</f>
        <v>#ERROR!</v>
      </c>
      <c r="E4213" s="79" t="str">
        <f>VLOOKUP(G4213,[1]Macrodata_CCF!$A$3:$B$55,2,FALSE)</f>
        <v>#ERROR!</v>
      </c>
      <c r="F4213" s="78">
        <v>0.0</v>
      </c>
      <c r="G4213" s="80">
        <v>15.0</v>
      </c>
      <c r="H4213" s="81">
        <v>55915.0</v>
      </c>
      <c r="I4213" s="81">
        <v>370000.0</v>
      </c>
      <c r="J4213" s="81">
        <v>106170.0</v>
      </c>
      <c r="K4213" s="81">
        <v>370000.0</v>
      </c>
      <c r="L4213" s="82">
        <v>0.1600044573921072</v>
      </c>
      <c r="N4213" s="83">
        <f t="shared" si="1"/>
        <v>0.1600044574</v>
      </c>
      <c r="O4213" s="83">
        <f t="shared" si="2"/>
        <v>0.1600044574</v>
      </c>
      <c r="Q4213" s="83">
        <f t="shared" si="3"/>
        <v>0.8488783784</v>
      </c>
      <c r="R4213" s="83">
        <f t="shared" si="4"/>
        <v>0.1600044574</v>
      </c>
      <c r="S4213" s="83" t="b">
        <f t="shared" si="5"/>
        <v>0</v>
      </c>
      <c r="T4213" s="72"/>
      <c r="U4213" s="72"/>
      <c r="V4213" s="72"/>
      <c r="W4213" s="72"/>
      <c r="X4213" s="72"/>
      <c r="Y4213" s="72"/>
      <c r="Z4213" s="72"/>
      <c r="AA4213" s="72"/>
      <c r="AB4213" s="72"/>
      <c r="AC4213" s="72"/>
      <c r="AD4213" s="72"/>
      <c r="AE4213" s="72"/>
      <c r="AF4213" s="72"/>
      <c r="AG4213" s="72"/>
      <c r="AH4213" s="72"/>
      <c r="AI4213" s="72"/>
      <c r="AJ4213" s="72"/>
      <c r="AK4213" s="72"/>
    </row>
    <row r="4214" ht="14.25" customHeight="1">
      <c r="A4214" s="78">
        <v>4211.0</v>
      </c>
      <c r="C4214" s="78" t="str">
        <f>VLOOKUP(G4214,[1]Macrodata_CCF!$A$3:$D$55,4,FALSE)</f>
        <v>#ERROR!</v>
      </c>
      <c r="E4214" s="79" t="str">
        <f>VLOOKUP(G4214,[1]Macrodata_CCF!$A$3:$B$55,2,FALSE)</f>
        <v>#ERROR!</v>
      </c>
      <c r="F4214" s="78">
        <v>0.0</v>
      </c>
      <c r="G4214" s="80">
        <v>25.0</v>
      </c>
      <c r="H4214" s="81">
        <v>308550.0</v>
      </c>
      <c r="I4214" s="81">
        <v>650000.0</v>
      </c>
      <c r="J4214" s="81">
        <v>359770.0</v>
      </c>
      <c r="K4214" s="81">
        <v>650000.0</v>
      </c>
      <c r="L4214" s="82">
        <v>0.1500073217162103</v>
      </c>
      <c r="N4214" s="83">
        <f t="shared" si="1"/>
        <v>0.1500073217</v>
      </c>
      <c r="O4214" s="83">
        <f t="shared" si="2"/>
        <v>0.1500073217</v>
      </c>
      <c r="Q4214" s="83">
        <f t="shared" si="3"/>
        <v>0.5253076923</v>
      </c>
      <c r="R4214" s="83">
        <f t="shared" si="4"/>
        <v>0.1500073217</v>
      </c>
      <c r="S4214" s="83" t="b">
        <f t="shared" si="5"/>
        <v>0</v>
      </c>
      <c r="T4214" s="72"/>
      <c r="U4214" s="72"/>
      <c r="V4214" s="72"/>
      <c r="W4214" s="72"/>
      <c r="X4214" s="72"/>
      <c r="Y4214" s="72"/>
      <c r="Z4214" s="72"/>
      <c r="AA4214" s="72"/>
      <c r="AB4214" s="72"/>
      <c r="AC4214" s="72"/>
      <c r="AD4214" s="72"/>
      <c r="AE4214" s="72"/>
      <c r="AF4214" s="72"/>
      <c r="AG4214" s="72"/>
      <c r="AH4214" s="72"/>
      <c r="AI4214" s="72"/>
      <c r="AJ4214" s="72"/>
      <c r="AK4214" s="72"/>
    </row>
    <row r="4215" ht="14.25" customHeight="1">
      <c r="A4215" s="78">
        <v>4212.0</v>
      </c>
      <c r="C4215" s="78" t="str">
        <f>VLOOKUP(G4215,[1]Macrodata_CCF!$A$3:$D$55,4,FALSE)</f>
        <v>#ERROR!</v>
      </c>
      <c r="E4215" s="79" t="str">
        <f>VLOOKUP(G4215,[1]Macrodata_CCF!$A$3:$B$55,2,FALSE)</f>
        <v>#ERROR!</v>
      </c>
      <c r="F4215" s="78">
        <v>0.0</v>
      </c>
      <c r="G4215" s="80">
        <v>8.0</v>
      </c>
      <c r="H4215" s="81">
        <v>10955.0</v>
      </c>
      <c r="I4215" s="81">
        <v>430000.0</v>
      </c>
      <c r="J4215" s="81">
        <v>178575.0</v>
      </c>
      <c r="K4215" s="81">
        <v>430000.0</v>
      </c>
      <c r="L4215" s="82">
        <v>0.4000047727571024</v>
      </c>
      <c r="N4215" s="83">
        <f t="shared" si="1"/>
        <v>0.4000047728</v>
      </c>
      <c r="O4215" s="83">
        <f t="shared" si="2"/>
        <v>0.4000047728</v>
      </c>
      <c r="Q4215" s="83">
        <f t="shared" si="3"/>
        <v>0.9745232558</v>
      </c>
      <c r="R4215" s="83">
        <f t="shared" si="4"/>
        <v>0.4000047728</v>
      </c>
      <c r="S4215" s="83" t="b">
        <f t="shared" si="5"/>
        <v>0</v>
      </c>
      <c r="T4215" s="72"/>
      <c r="U4215" s="72"/>
      <c r="V4215" s="72"/>
      <c r="W4215" s="72"/>
      <c r="X4215" s="72"/>
      <c r="Y4215" s="72"/>
      <c r="Z4215" s="72"/>
      <c r="AA4215" s="72"/>
      <c r="AB4215" s="72"/>
      <c r="AC4215" s="72"/>
      <c r="AD4215" s="72"/>
      <c r="AE4215" s="72"/>
      <c r="AF4215" s="72"/>
      <c r="AG4215" s="72"/>
      <c r="AH4215" s="72"/>
      <c r="AI4215" s="72"/>
      <c r="AJ4215" s="72"/>
      <c r="AK4215" s="72"/>
    </row>
    <row r="4216" ht="14.25" customHeight="1">
      <c r="A4216" s="78">
        <v>4213.0</v>
      </c>
      <c r="C4216" s="78" t="str">
        <f>VLOOKUP(G4216,[1]Macrodata_CCF!$A$3:$D$55,4,FALSE)</f>
        <v>#ERROR!</v>
      </c>
      <c r="E4216" s="79" t="str">
        <f>VLOOKUP(G4216,[1]Macrodata_CCF!$A$3:$B$55,2,FALSE)</f>
        <v>#ERROR!</v>
      </c>
      <c r="F4216" s="78">
        <v>0.0</v>
      </c>
      <c r="G4216" s="80">
        <v>27.0</v>
      </c>
      <c r="H4216" s="81">
        <v>262520.0</v>
      </c>
      <c r="I4216" s="81">
        <v>620000.0</v>
      </c>
      <c r="J4216" s="81">
        <v>326865.0</v>
      </c>
      <c r="K4216" s="81">
        <v>620000.0</v>
      </c>
      <c r="L4216" s="82">
        <v>0.1799960836969901</v>
      </c>
      <c r="N4216" s="83">
        <f t="shared" si="1"/>
        <v>0.1799960837</v>
      </c>
      <c r="O4216" s="83">
        <f t="shared" si="2"/>
        <v>0.1799960837</v>
      </c>
      <c r="Q4216" s="83">
        <f t="shared" si="3"/>
        <v>0.5765806452</v>
      </c>
      <c r="R4216" s="83">
        <f t="shared" si="4"/>
        <v>0.1799960837</v>
      </c>
      <c r="S4216" s="83" t="b">
        <f t="shared" si="5"/>
        <v>0</v>
      </c>
      <c r="T4216" s="72"/>
      <c r="U4216" s="72"/>
      <c r="V4216" s="72"/>
      <c r="W4216" s="72"/>
      <c r="X4216" s="72"/>
      <c r="Y4216" s="72"/>
      <c r="Z4216" s="72"/>
      <c r="AA4216" s="72"/>
      <c r="AB4216" s="72"/>
      <c r="AC4216" s="72"/>
      <c r="AD4216" s="72"/>
      <c r="AE4216" s="72"/>
      <c r="AF4216" s="72"/>
      <c r="AG4216" s="72"/>
      <c r="AH4216" s="72"/>
      <c r="AI4216" s="72"/>
      <c r="AJ4216" s="72"/>
      <c r="AK4216" s="72"/>
    </row>
    <row r="4217" ht="14.25" customHeight="1">
      <c r="A4217" s="78">
        <v>4214.0</v>
      </c>
      <c r="C4217" s="78" t="str">
        <f>VLOOKUP(G4217,[1]Macrodata_CCF!$A$3:$D$55,4,FALSE)</f>
        <v>#ERROR!</v>
      </c>
      <c r="E4217" s="79" t="str">
        <f>VLOOKUP(G4217,[1]Macrodata_CCF!$A$3:$B$55,2,FALSE)</f>
        <v>#ERROR!</v>
      </c>
      <c r="F4217" s="78">
        <v>0.0</v>
      </c>
      <c r="G4217" s="80">
        <v>6.0</v>
      </c>
      <c r="H4217" s="81">
        <v>92465.0</v>
      </c>
      <c r="I4217" s="81">
        <v>730000.0</v>
      </c>
      <c r="J4217" s="81">
        <v>264600.0</v>
      </c>
      <c r="K4217" s="81">
        <v>730000.0</v>
      </c>
      <c r="L4217" s="82">
        <v>0.2700008626977343</v>
      </c>
      <c r="N4217" s="83">
        <f t="shared" si="1"/>
        <v>0.2700008627</v>
      </c>
      <c r="O4217" s="83">
        <f t="shared" si="2"/>
        <v>0.2700008627</v>
      </c>
      <c r="Q4217" s="83">
        <f t="shared" si="3"/>
        <v>0.8733356164</v>
      </c>
      <c r="R4217" s="83">
        <f t="shared" si="4"/>
        <v>0.2700008627</v>
      </c>
      <c r="S4217" s="83" t="b">
        <f t="shared" si="5"/>
        <v>0</v>
      </c>
      <c r="T4217" s="72"/>
      <c r="U4217" s="72"/>
      <c r="V4217" s="72"/>
      <c r="W4217" s="72"/>
      <c r="X4217" s="72"/>
      <c r="Y4217" s="72"/>
      <c r="Z4217" s="72"/>
      <c r="AA4217" s="72"/>
      <c r="AB4217" s="72"/>
      <c r="AC4217" s="72"/>
      <c r="AD4217" s="72"/>
      <c r="AE4217" s="72"/>
      <c r="AF4217" s="72"/>
      <c r="AG4217" s="72"/>
      <c r="AH4217" s="72"/>
      <c r="AI4217" s="72"/>
      <c r="AJ4217" s="72"/>
      <c r="AK4217" s="72"/>
    </row>
    <row r="4218" ht="14.25" customHeight="1">
      <c r="A4218" s="78">
        <v>4215.0</v>
      </c>
      <c r="C4218" s="78" t="str">
        <f>VLOOKUP(G4218,[1]Macrodata_CCF!$A$3:$D$55,4,FALSE)</f>
        <v>#ERROR!</v>
      </c>
      <c r="E4218" s="79" t="str">
        <f>VLOOKUP(G4218,[1]Macrodata_CCF!$A$3:$B$55,2,FALSE)</f>
        <v>#ERROR!</v>
      </c>
      <c r="F4218" s="78">
        <v>0.0</v>
      </c>
      <c r="G4218" s="80">
        <v>33.0</v>
      </c>
      <c r="H4218" s="81">
        <v>0.0</v>
      </c>
      <c r="I4218" s="81">
        <v>400000.0</v>
      </c>
      <c r="J4218" s="81">
        <v>0.0</v>
      </c>
      <c r="K4218" s="81">
        <v>400000.0</v>
      </c>
      <c r="L4218" s="82">
        <v>0.0</v>
      </c>
      <c r="N4218" s="83">
        <f t="shared" si="1"/>
        <v>0</v>
      </c>
      <c r="O4218" s="83">
        <f t="shared" si="2"/>
        <v>0</v>
      </c>
      <c r="Q4218" s="83">
        <f t="shared" si="3"/>
        <v>1</v>
      </c>
      <c r="R4218" s="83">
        <f t="shared" si="4"/>
        <v>0</v>
      </c>
      <c r="S4218" s="83" t="b">
        <f t="shared" si="5"/>
        <v>0</v>
      </c>
      <c r="T4218" s="72"/>
      <c r="U4218" s="72"/>
      <c r="V4218" s="72"/>
      <c r="W4218" s="72"/>
      <c r="X4218" s="72"/>
      <c r="Y4218" s="72"/>
      <c r="Z4218" s="72"/>
      <c r="AA4218" s="72"/>
      <c r="AB4218" s="72"/>
      <c r="AC4218" s="72"/>
      <c r="AD4218" s="72"/>
      <c r="AE4218" s="72"/>
      <c r="AF4218" s="72"/>
      <c r="AG4218" s="72"/>
      <c r="AH4218" s="72"/>
      <c r="AI4218" s="72"/>
      <c r="AJ4218" s="72"/>
      <c r="AK4218" s="72"/>
    </row>
    <row r="4219" ht="14.25" customHeight="1">
      <c r="A4219" s="78">
        <v>4216.0</v>
      </c>
      <c r="C4219" s="78" t="str">
        <f>VLOOKUP(G4219,[1]Macrodata_CCF!$A$3:$D$55,4,FALSE)</f>
        <v>#ERROR!</v>
      </c>
      <c r="E4219" s="79" t="str">
        <f>VLOOKUP(G4219,[1]Macrodata_CCF!$A$3:$B$55,2,FALSE)</f>
        <v>#ERROR!</v>
      </c>
      <c r="F4219" s="78">
        <v>0.0</v>
      </c>
      <c r="G4219" s="80">
        <v>10.0</v>
      </c>
      <c r="H4219" s="81">
        <v>45470.0</v>
      </c>
      <c r="I4219" s="81">
        <v>1000000.0</v>
      </c>
      <c r="J4219" s="81">
        <v>408190.0</v>
      </c>
      <c r="K4219" s="81">
        <v>1000000.0</v>
      </c>
      <c r="L4219" s="82">
        <v>0.3799985333095869</v>
      </c>
      <c r="N4219" s="83">
        <f t="shared" si="1"/>
        <v>0.3799985333</v>
      </c>
      <c r="O4219" s="83">
        <f t="shared" si="2"/>
        <v>0.3799985333</v>
      </c>
      <c r="Q4219" s="83">
        <f t="shared" si="3"/>
        <v>0.95453</v>
      </c>
      <c r="R4219" s="83">
        <f t="shared" si="4"/>
        <v>0.3799985333</v>
      </c>
      <c r="S4219" s="83" t="b">
        <f t="shared" si="5"/>
        <v>0</v>
      </c>
      <c r="T4219" s="72"/>
      <c r="U4219" s="72"/>
      <c r="V4219" s="72"/>
      <c r="W4219" s="72"/>
      <c r="X4219" s="72"/>
      <c r="Y4219" s="72"/>
      <c r="Z4219" s="72"/>
      <c r="AA4219" s="72"/>
      <c r="AB4219" s="72"/>
      <c r="AC4219" s="72"/>
      <c r="AD4219" s="72"/>
      <c r="AE4219" s="72"/>
      <c r="AF4219" s="72"/>
      <c r="AG4219" s="72"/>
      <c r="AH4219" s="72"/>
      <c r="AI4219" s="72"/>
      <c r="AJ4219" s="72"/>
      <c r="AK4219" s="72"/>
    </row>
    <row r="4220" ht="14.25" customHeight="1">
      <c r="A4220" s="78">
        <v>4217.0</v>
      </c>
      <c r="C4220" s="78" t="str">
        <f>VLOOKUP(G4220,[1]Macrodata_CCF!$A$3:$D$55,4,FALSE)</f>
        <v>#ERROR!</v>
      </c>
      <c r="E4220" s="79" t="str">
        <f>VLOOKUP(G4220,[1]Macrodata_CCF!$A$3:$B$55,2,FALSE)</f>
        <v>#ERROR!</v>
      </c>
      <c r="F4220" s="78">
        <v>0.0</v>
      </c>
      <c r="G4220" s="80">
        <v>47.0</v>
      </c>
      <c r="H4220" s="81">
        <v>46180.0</v>
      </c>
      <c r="I4220" s="81">
        <v>810000.0</v>
      </c>
      <c r="J4220" s="81">
        <v>176030.0</v>
      </c>
      <c r="K4220" s="81">
        <v>810000.0</v>
      </c>
      <c r="L4220" s="82">
        <v>0.1700007855253856</v>
      </c>
      <c r="N4220" s="83">
        <f t="shared" si="1"/>
        <v>0.1700007855</v>
      </c>
      <c r="O4220" s="83">
        <f t="shared" si="2"/>
        <v>0.1700007855</v>
      </c>
      <c r="Q4220" s="83">
        <f t="shared" si="3"/>
        <v>0.9429876543</v>
      </c>
      <c r="R4220" s="83">
        <f t="shared" si="4"/>
        <v>0.1700007855</v>
      </c>
      <c r="S4220" s="83" t="b">
        <f t="shared" si="5"/>
        <v>0</v>
      </c>
      <c r="T4220" s="72"/>
      <c r="U4220" s="72"/>
      <c r="V4220" s="72"/>
      <c r="W4220" s="72"/>
      <c r="X4220" s="72"/>
      <c r="Y4220" s="72"/>
      <c r="Z4220" s="72"/>
      <c r="AA4220" s="72"/>
      <c r="AB4220" s="72"/>
      <c r="AC4220" s="72"/>
      <c r="AD4220" s="72"/>
      <c r="AE4220" s="72"/>
      <c r="AF4220" s="72"/>
      <c r="AG4220" s="72"/>
      <c r="AH4220" s="72"/>
      <c r="AI4220" s="72"/>
      <c r="AJ4220" s="72"/>
      <c r="AK4220" s="72"/>
    </row>
    <row r="4221" ht="14.25" customHeight="1">
      <c r="A4221" s="78">
        <v>4218.0</v>
      </c>
      <c r="C4221" s="78" t="str">
        <f>VLOOKUP(G4221,[1]Macrodata_CCF!$A$3:$D$55,4,FALSE)</f>
        <v>#ERROR!</v>
      </c>
      <c r="E4221" s="79" t="str">
        <f>VLOOKUP(G4221,[1]Macrodata_CCF!$A$3:$B$55,2,FALSE)</f>
        <v>#ERROR!</v>
      </c>
      <c r="F4221" s="78">
        <v>0.0</v>
      </c>
      <c r="G4221" s="80">
        <v>53.0</v>
      </c>
      <c r="H4221" s="81">
        <v>350515.0</v>
      </c>
      <c r="I4221" s="81">
        <v>450000.0</v>
      </c>
      <c r="J4221" s="81">
        <v>352505.0</v>
      </c>
      <c r="K4221" s="81">
        <v>450000.0</v>
      </c>
      <c r="L4221" s="82">
        <v>0.02000301552997939</v>
      </c>
      <c r="N4221" s="83">
        <f t="shared" si="1"/>
        <v>0.02000301553</v>
      </c>
      <c r="O4221" s="83">
        <f t="shared" si="2"/>
        <v>0.02000301553</v>
      </c>
      <c r="Q4221" s="83">
        <f t="shared" si="3"/>
        <v>0.2210777778</v>
      </c>
      <c r="R4221" s="83">
        <f t="shared" si="4"/>
        <v>0.02000301553</v>
      </c>
      <c r="S4221" s="83" t="b">
        <f t="shared" si="5"/>
        <v>0</v>
      </c>
      <c r="T4221" s="72"/>
      <c r="U4221" s="72"/>
      <c r="V4221" s="72"/>
      <c r="W4221" s="72"/>
      <c r="X4221" s="72"/>
      <c r="Y4221" s="72"/>
      <c r="Z4221" s="72"/>
      <c r="AA4221" s="72"/>
      <c r="AB4221" s="72"/>
      <c r="AC4221" s="72"/>
      <c r="AD4221" s="72"/>
      <c r="AE4221" s="72"/>
      <c r="AF4221" s="72"/>
      <c r="AG4221" s="72"/>
      <c r="AH4221" s="72"/>
      <c r="AI4221" s="72"/>
      <c r="AJ4221" s="72"/>
      <c r="AK4221" s="72"/>
    </row>
    <row r="4222" ht="14.25" customHeight="1">
      <c r="A4222" s="78">
        <v>4219.0</v>
      </c>
      <c r="C4222" s="78" t="str">
        <f>VLOOKUP(G4222,[1]Macrodata_CCF!$A$3:$D$55,4,FALSE)</f>
        <v>#ERROR!</v>
      </c>
      <c r="E4222" s="79" t="str">
        <f>VLOOKUP(G4222,[1]Macrodata_CCF!$A$3:$B$55,2,FALSE)</f>
        <v>#ERROR!</v>
      </c>
      <c r="F4222" s="78">
        <v>1.0</v>
      </c>
      <c r="G4222" s="80">
        <v>27.0</v>
      </c>
      <c r="H4222" s="81">
        <v>12290.0</v>
      </c>
      <c r="I4222" s="81">
        <v>40000.0</v>
      </c>
      <c r="J4222" s="81">
        <v>9520.0</v>
      </c>
      <c r="K4222" s="81">
        <v>52000.0</v>
      </c>
      <c r="L4222" s="82">
        <v>-0.09996391194514616</v>
      </c>
      <c r="N4222" s="83">
        <f t="shared" si="1"/>
        <v>-0.09996391195</v>
      </c>
      <c r="O4222" s="83">
        <f t="shared" si="2"/>
        <v>0</v>
      </c>
      <c r="Q4222" s="83">
        <f t="shared" si="3"/>
        <v>0.69275</v>
      </c>
      <c r="R4222" s="83">
        <f t="shared" si="4"/>
        <v>-0.09996391195</v>
      </c>
      <c r="S4222" s="83" t="b">
        <f t="shared" si="5"/>
        <v>0</v>
      </c>
      <c r="T4222" s="72"/>
      <c r="U4222" s="72"/>
      <c r="V4222" s="72"/>
      <c r="W4222" s="72"/>
      <c r="X4222" s="72"/>
      <c r="Y4222" s="72"/>
      <c r="Z4222" s="72"/>
      <c r="AA4222" s="72"/>
      <c r="AB4222" s="72"/>
      <c r="AC4222" s="72"/>
      <c r="AD4222" s="72"/>
      <c r="AE4222" s="72"/>
      <c r="AF4222" s="72"/>
      <c r="AG4222" s="72"/>
      <c r="AH4222" s="72"/>
      <c r="AI4222" s="72"/>
      <c r="AJ4222" s="72"/>
      <c r="AK4222" s="72"/>
    </row>
    <row r="4223" ht="14.25" customHeight="1">
      <c r="A4223" s="78">
        <v>4220.0</v>
      </c>
      <c r="C4223" s="78" t="str">
        <f>VLOOKUP(G4223,[1]Macrodata_CCF!$A$3:$D$55,4,FALSE)</f>
        <v>#ERROR!</v>
      </c>
      <c r="E4223" s="79" t="str">
        <f>VLOOKUP(G4223,[1]Macrodata_CCF!$A$3:$B$55,2,FALSE)</f>
        <v>#ERROR!</v>
      </c>
      <c r="F4223" s="78">
        <v>0.0</v>
      </c>
      <c r="G4223" s="80">
        <v>11.0</v>
      </c>
      <c r="H4223" s="81">
        <v>339085.0</v>
      </c>
      <c r="I4223" s="81">
        <v>470000.0</v>
      </c>
      <c r="J4223" s="81">
        <v>362650.0</v>
      </c>
      <c r="K4223" s="81">
        <v>470000.0</v>
      </c>
      <c r="L4223" s="82">
        <v>0.1800022915632281</v>
      </c>
      <c r="N4223" s="83">
        <f t="shared" si="1"/>
        <v>0.1800022916</v>
      </c>
      <c r="O4223" s="83">
        <f t="shared" si="2"/>
        <v>0.1800022916</v>
      </c>
      <c r="Q4223" s="83">
        <f t="shared" si="3"/>
        <v>0.2785425532</v>
      </c>
      <c r="R4223" s="83">
        <f t="shared" si="4"/>
        <v>0.1800022916</v>
      </c>
      <c r="S4223" s="83" t="b">
        <f t="shared" si="5"/>
        <v>0</v>
      </c>
      <c r="T4223" s="72"/>
      <c r="U4223" s="72"/>
      <c r="V4223" s="72"/>
      <c r="W4223" s="72"/>
      <c r="X4223" s="72"/>
      <c r="Y4223" s="72"/>
      <c r="Z4223" s="72"/>
      <c r="AA4223" s="72"/>
      <c r="AB4223" s="72"/>
      <c r="AC4223" s="72"/>
      <c r="AD4223" s="72"/>
      <c r="AE4223" s="72"/>
      <c r="AF4223" s="72"/>
      <c r="AG4223" s="72"/>
      <c r="AH4223" s="72"/>
      <c r="AI4223" s="72"/>
      <c r="AJ4223" s="72"/>
      <c r="AK4223" s="72"/>
    </row>
    <row r="4224" ht="14.25" customHeight="1">
      <c r="A4224" s="78">
        <v>4221.0</v>
      </c>
      <c r="C4224" s="78" t="str">
        <f>VLOOKUP(G4224,[1]Macrodata_CCF!$A$3:$D$55,4,FALSE)</f>
        <v>#ERROR!</v>
      </c>
      <c r="E4224" s="79" t="str">
        <f>VLOOKUP(G4224,[1]Macrodata_CCF!$A$3:$B$55,2,FALSE)</f>
        <v>#ERROR!</v>
      </c>
      <c r="F4224" s="78">
        <v>0.0</v>
      </c>
      <c r="G4224" s="80">
        <v>37.0</v>
      </c>
      <c r="H4224" s="81">
        <v>322810.0</v>
      </c>
      <c r="I4224" s="81">
        <v>450000.0</v>
      </c>
      <c r="J4224" s="81">
        <v>334255.0</v>
      </c>
      <c r="K4224" s="81">
        <v>450000.0</v>
      </c>
      <c r="L4224" s="82">
        <v>0.08998348926802421</v>
      </c>
      <c r="N4224" s="83">
        <f t="shared" si="1"/>
        <v>0.08998348927</v>
      </c>
      <c r="O4224" s="83">
        <f t="shared" si="2"/>
        <v>0.08998348927</v>
      </c>
      <c r="Q4224" s="83">
        <f t="shared" si="3"/>
        <v>0.2826444444</v>
      </c>
      <c r="R4224" s="83">
        <f t="shared" si="4"/>
        <v>0.08998348927</v>
      </c>
      <c r="S4224" s="83" t="b">
        <f t="shared" si="5"/>
        <v>0</v>
      </c>
      <c r="T4224" s="72"/>
      <c r="U4224" s="72"/>
      <c r="V4224" s="72"/>
      <c r="W4224" s="72"/>
      <c r="X4224" s="72"/>
      <c r="Y4224" s="72"/>
      <c r="Z4224" s="72"/>
      <c r="AA4224" s="72"/>
      <c r="AB4224" s="72"/>
      <c r="AC4224" s="72"/>
      <c r="AD4224" s="72"/>
      <c r="AE4224" s="72"/>
      <c r="AF4224" s="72"/>
      <c r="AG4224" s="72"/>
      <c r="AH4224" s="72"/>
      <c r="AI4224" s="72"/>
      <c r="AJ4224" s="72"/>
      <c r="AK4224" s="72"/>
    </row>
    <row r="4225" ht="14.25" customHeight="1">
      <c r="A4225" s="78">
        <v>4222.0</v>
      </c>
      <c r="C4225" s="78" t="str">
        <f>VLOOKUP(G4225,[1]Macrodata_CCF!$A$3:$D$55,4,FALSE)</f>
        <v>#ERROR!</v>
      </c>
      <c r="E4225" s="79" t="str">
        <f>VLOOKUP(G4225,[1]Macrodata_CCF!$A$3:$B$55,2,FALSE)</f>
        <v>#ERROR!</v>
      </c>
      <c r="F4225" s="78">
        <v>0.0</v>
      </c>
      <c r="G4225" s="80">
        <v>17.0</v>
      </c>
      <c r="H4225" s="81">
        <v>0.0</v>
      </c>
      <c r="I4225" s="81">
        <v>400000.0</v>
      </c>
      <c r="J4225" s="81">
        <v>60000.0</v>
      </c>
      <c r="K4225" s="81">
        <v>400000.0</v>
      </c>
      <c r="L4225" s="82">
        <v>0.15</v>
      </c>
      <c r="N4225" s="83">
        <f t="shared" si="1"/>
        <v>0.15</v>
      </c>
      <c r="O4225" s="83">
        <f t="shared" si="2"/>
        <v>0.15</v>
      </c>
      <c r="Q4225" s="83">
        <f t="shared" si="3"/>
        <v>1</v>
      </c>
      <c r="R4225" s="83">
        <f t="shared" si="4"/>
        <v>0.15</v>
      </c>
      <c r="S4225" s="83" t="b">
        <f t="shared" si="5"/>
        <v>0</v>
      </c>
      <c r="T4225" s="72"/>
      <c r="U4225" s="72"/>
      <c r="V4225" s="72"/>
      <c r="W4225" s="72"/>
      <c r="X4225" s="72"/>
      <c r="Y4225" s="72"/>
      <c r="Z4225" s="72"/>
      <c r="AA4225" s="72"/>
      <c r="AB4225" s="72"/>
      <c r="AC4225" s="72"/>
      <c r="AD4225" s="72"/>
      <c r="AE4225" s="72"/>
      <c r="AF4225" s="72"/>
      <c r="AG4225" s="72"/>
      <c r="AH4225" s="72"/>
      <c r="AI4225" s="72"/>
      <c r="AJ4225" s="72"/>
      <c r="AK4225" s="72"/>
    </row>
    <row r="4226" ht="14.25" customHeight="1">
      <c r="A4226" s="78">
        <v>4223.0</v>
      </c>
      <c r="C4226" s="78" t="str">
        <f>VLOOKUP(G4226,[1]Macrodata_CCF!$A$3:$D$55,4,FALSE)</f>
        <v>#ERROR!</v>
      </c>
      <c r="E4226" s="79" t="str">
        <f>VLOOKUP(G4226,[1]Macrodata_CCF!$A$3:$B$55,2,FALSE)</f>
        <v>#ERROR!</v>
      </c>
      <c r="F4226" s="78">
        <v>0.0</v>
      </c>
      <c r="G4226" s="80">
        <v>24.0</v>
      </c>
      <c r="H4226" s="81">
        <v>3825.0</v>
      </c>
      <c r="I4226" s="81">
        <v>520000.0</v>
      </c>
      <c r="J4226" s="81">
        <v>86415.0</v>
      </c>
      <c r="K4226" s="81">
        <v>520000.0</v>
      </c>
      <c r="L4226" s="82">
        <v>0.1600038746549136</v>
      </c>
      <c r="N4226" s="83">
        <f t="shared" si="1"/>
        <v>0.1600038747</v>
      </c>
      <c r="O4226" s="83">
        <f t="shared" si="2"/>
        <v>0.1600038747</v>
      </c>
      <c r="Q4226" s="83">
        <f t="shared" si="3"/>
        <v>0.9926442308</v>
      </c>
      <c r="R4226" s="83">
        <f t="shared" si="4"/>
        <v>0.1600038747</v>
      </c>
      <c r="S4226" s="83" t="b">
        <f t="shared" si="5"/>
        <v>0</v>
      </c>
      <c r="T4226" s="72"/>
      <c r="U4226" s="72"/>
      <c r="V4226" s="72"/>
      <c r="W4226" s="72"/>
      <c r="X4226" s="72"/>
      <c r="Y4226" s="72"/>
      <c r="Z4226" s="72"/>
      <c r="AA4226" s="72"/>
      <c r="AB4226" s="72"/>
      <c r="AC4226" s="72"/>
      <c r="AD4226" s="72"/>
      <c r="AE4226" s="72"/>
      <c r="AF4226" s="72"/>
      <c r="AG4226" s="72"/>
      <c r="AH4226" s="72"/>
      <c r="AI4226" s="72"/>
      <c r="AJ4226" s="72"/>
      <c r="AK4226" s="72"/>
    </row>
    <row r="4227" ht="14.25" customHeight="1">
      <c r="A4227" s="78">
        <v>4224.0</v>
      </c>
      <c r="C4227" s="78" t="str">
        <f>VLOOKUP(G4227,[1]Macrodata_CCF!$A$3:$D$55,4,FALSE)</f>
        <v>#ERROR!</v>
      </c>
      <c r="E4227" s="79" t="str">
        <f>VLOOKUP(G4227,[1]Macrodata_CCF!$A$3:$B$55,2,FALSE)</f>
        <v>#ERROR!</v>
      </c>
      <c r="F4227" s="78">
        <v>0.0</v>
      </c>
      <c r="G4227" s="80">
        <v>15.0</v>
      </c>
      <c r="H4227" s="81">
        <v>159035.0</v>
      </c>
      <c r="I4227" s="81">
        <v>470000.0</v>
      </c>
      <c r="J4227" s="81">
        <v>221230.0</v>
      </c>
      <c r="K4227" s="81">
        <v>470000.0</v>
      </c>
      <c r="L4227" s="82">
        <v>0.2000064315919798</v>
      </c>
      <c r="N4227" s="83">
        <f t="shared" si="1"/>
        <v>0.2000064316</v>
      </c>
      <c r="O4227" s="83">
        <f t="shared" si="2"/>
        <v>0.2000064316</v>
      </c>
      <c r="Q4227" s="83">
        <f t="shared" si="3"/>
        <v>0.6616276596</v>
      </c>
      <c r="R4227" s="83">
        <f t="shared" si="4"/>
        <v>0.2000064316</v>
      </c>
      <c r="S4227" s="83" t="b">
        <f t="shared" si="5"/>
        <v>0</v>
      </c>
      <c r="T4227" s="72"/>
      <c r="U4227" s="72"/>
      <c r="V4227" s="72"/>
      <c r="W4227" s="72"/>
      <c r="X4227" s="72"/>
      <c r="Y4227" s="72"/>
      <c r="Z4227" s="72"/>
      <c r="AA4227" s="72"/>
      <c r="AB4227" s="72"/>
      <c r="AC4227" s="72"/>
      <c r="AD4227" s="72"/>
      <c r="AE4227" s="72"/>
      <c r="AF4227" s="72"/>
      <c r="AG4227" s="72"/>
      <c r="AH4227" s="72"/>
      <c r="AI4227" s="72"/>
      <c r="AJ4227" s="72"/>
      <c r="AK4227" s="72"/>
    </row>
    <row r="4228" ht="14.25" customHeight="1">
      <c r="A4228" s="78">
        <v>4225.0</v>
      </c>
      <c r="C4228" s="78" t="str">
        <f>VLOOKUP(G4228,[1]Macrodata_CCF!$A$3:$D$55,4,FALSE)</f>
        <v>#ERROR!</v>
      </c>
      <c r="E4228" s="79" t="str">
        <f>VLOOKUP(G4228,[1]Macrodata_CCF!$A$3:$B$55,2,FALSE)</f>
        <v>#ERROR!</v>
      </c>
      <c r="F4228" s="78">
        <v>0.0</v>
      </c>
      <c r="G4228" s="80">
        <v>4.0</v>
      </c>
      <c r="H4228" s="81">
        <v>30550.0</v>
      </c>
      <c r="I4228" s="81">
        <v>130000.0</v>
      </c>
      <c r="J4228" s="81">
        <v>63370.0</v>
      </c>
      <c r="K4228" s="81">
        <v>247000.0</v>
      </c>
      <c r="L4228" s="82">
        <v>0.3300150829562594</v>
      </c>
      <c r="N4228" s="83">
        <f t="shared" si="1"/>
        <v>0.330015083</v>
      </c>
      <c r="O4228" s="83">
        <f t="shared" si="2"/>
        <v>0.330015083</v>
      </c>
      <c r="Q4228" s="83">
        <f t="shared" si="3"/>
        <v>0.765</v>
      </c>
      <c r="R4228" s="83">
        <f t="shared" si="4"/>
        <v>0.330015083</v>
      </c>
      <c r="S4228" s="83" t="b">
        <f t="shared" si="5"/>
        <v>0</v>
      </c>
      <c r="T4228" s="72"/>
      <c r="U4228" s="72"/>
      <c r="V4228" s="72"/>
      <c r="W4228" s="72"/>
      <c r="X4228" s="72"/>
      <c r="Y4228" s="72"/>
      <c r="Z4228" s="72"/>
      <c r="AA4228" s="72"/>
      <c r="AB4228" s="72"/>
      <c r="AC4228" s="72"/>
      <c r="AD4228" s="72"/>
      <c r="AE4228" s="72"/>
      <c r="AF4228" s="72"/>
      <c r="AG4228" s="72"/>
      <c r="AH4228" s="72"/>
      <c r="AI4228" s="72"/>
      <c r="AJ4228" s="72"/>
      <c r="AK4228" s="72"/>
    </row>
    <row r="4229" ht="14.25" customHeight="1">
      <c r="A4229" s="78">
        <v>4226.0</v>
      </c>
      <c r="C4229" s="78" t="str">
        <f>VLOOKUP(G4229,[1]Macrodata_CCF!$A$3:$D$55,4,FALSE)</f>
        <v>#ERROR!</v>
      </c>
      <c r="E4229" s="79" t="str">
        <f>VLOOKUP(G4229,[1]Macrodata_CCF!$A$3:$B$55,2,FALSE)</f>
        <v>#ERROR!</v>
      </c>
      <c r="F4229" s="78">
        <v>0.0</v>
      </c>
      <c r="G4229" s="80">
        <v>1.0</v>
      </c>
      <c r="H4229" s="81">
        <v>224025.0</v>
      </c>
      <c r="I4229" s="81">
        <v>480000.0</v>
      </c>
      <c r="J4229" s="81">
        <v>303375.0</v>
      </c>
      <c r="K4229" s="81">
        <v>480000.0</v>
      </c>
      <c r="L4229" s="82">
        <v>0.3099912100791093</v>
      </c>
      <c r="N4229" s="83">
        <f t="shared" si="1"/>
        <v>0.3099912101</v>
      </c>
      <c r="O4229" s="83">
        <f t="shared" si="2"/>
        <v>0.3099912101</v>
      </c>
      <c r="Q4229" s="83">
        <f t="shared" si="3"/>
        <v>0.53328125</v>
      </c>
      <c r="R4229" s="83">
        <f t="shared" si="4"/>
        <v>0.3099912101</v>
      </c>
      <c r="S4229" s="83" t="b">
        <f t="shared" si="5"/>
        <v>0</v>
      </c>
      <c r="T4229" s="72"/>
      <c r="U4229" s="72"/>
      <c r="V4229" s="72"/>
      <c r="W4229" s="72"/>
      <c r="X4229" s="72"/>
      <c r="Y4229" s="72"/>
      <c r="Z4229" s="72"/>
      <c r="AA4229" s="72"/>
      <c r="AB4229" s="72"/>
      <c r="AC4229" s="72"/>
      <c r="AD4229" s="72"/>
      <c r="AE4229" s="72"/>
      <c r="AF4229" s="72"/>
      <c r="AG4229" s="72"/>
      <c r="AH4229" s="72"/>
      <c r="AI4229" s="72"/>
      <c r="AJ4229" s="72"/>
      <c r="AK4229" s="72"/>
    </row>
    <row r="4230" ht="14.25" customHeight="1">
      <c r="A4230" s="78">
        <v>4227.0</v>
      </c>
      <c r="C4230" s="78" t="str">
        <f>VLOOKUP(G4230,[1]Macrodata_CCF!$A$3:$D$55,4,FALSE)</f>
        <v>#ERROR!</v>
      </c>
      <c r="E4230" s="79" t="str">
        <f>VLOOKUP(G4230,[1]Macrodata_CCF!$A$3:$B$55,2,FALSE)</f>
        <v>#ERROR!</v>
      </c>
      <c r="F4230" s="78">
        <v>0.0</v>
      </c>
      <c r="G4230" s="80">
        <v>11.0</v>
      </c>
      <c r="H4230" s="81">
        <v>0.0</v>
      </c>
      <c r="I4230" s="81">
        <v>110000.0</v>
      </c>
      <c r="J4230" s="81">
        <v>22000.0</v>
      </c>
      <c r="K4230" s="81">
        <v>110000.0</v>
      </c>
      <c r="L4230" s="82">
        <v>0.2</v>
      </c>
      <c r="N4230" s="83">
        <f t="shared" si="1"/>
        <v>0.2</v>
      </c>
      <c r="O4230" s="83">
        <f t="shared" si="2"/>
        <v>0.2</v>
      </c>
      <c r="Q4230" s="83">
        <f t="shared" si="3"/>
        <v>1</v>
      </c>
      <c r="R4230" s="83">
        <f t="shared" si="4"/>
        <v>0.2</v>
      </c>
      <c r="S4230" s="83" t="b">
        <f t="shared" si="5"/>
        <v>0</v>
      </c>
      <c r="T4230" s="72"/>
      <c r="U4230" s="72"/>
      <c r="V4230" s="72"/>
      <c r="W4230" s="72"/>
      <c r="X4230" s="72"/>
      <c r="Y4230" s="72"/>
      <c r="Z4230" s="72"/>
      <c r="AA4230" s="72"/>
      <c r="AB4230" s="72"/>
      <c r="AC4230" s="72"/>
      <c r="AD4230" s="72"/>
      <c r="AE4230" s="72"/>
      <c r="AF4230" s="72"/>
      <c r="AG4230" s="72"/>
      <c r="AH4230" s="72"/>
      <c r="AI4230" s="72"/>
      <c r="AJ4230" s="72"/>
      <c r="AK4230" s="72"/>
    </row>
    <row r="4231" ht="14.25" customHeight="1">
      <c r="A4231" s="78">
        <v>4228.0</v>
      </c>
      <c r="C4231" s="78" t="str">
        <f>VLOOKUP(G4231,[1]Macrodata_CCF!$A$3:$D$55,4,FALSE)</f>
        <v>#ERROR!</v>
      </c>
      <c r="E4231" s="79" t="str">
        <f>VLOOKUP(G4231,[1]Macrodata_CCF!$A$3:$B$55,2,FALSE)</f>
        <v>#ERROR!</v>
      </c>
      <c r="F4231" s="78">
        <v>0.0</v>
      </c>
      <c r="G4231" s="80">
        <v>16.0</v>
      </c>
      <c r="H4231" s="81">
        <v>371390.0</v>
      </c>
      <c r="I4231" s="81">
        <v>400000.0</v>
      </c>
      <c r="J4231" s="81">
        <v>375395.0</v>
      </c>
      <c r="K4231" s="81">
        <v>400000.0</v>
      </c>
      <c r="L4231" s="82">
        <v>0.1399860188745194</v>
      </c>
      <c r="N4231" s="83">
        <f t="shared" si="1"/>
        <v>0.1399860189</v>
      </c>
      <c r="O4231" s="83">
        <f t="shared" si="2"/>
        <v>0.1399860189</v>
      </c>
      <c r="Q4231" s="83">
        <f t="shared" si="3"/>
        <v>0.071525</v>
      </c>
      <c r="R4231" s="83">
        <f t="shared" si="4"/>
        <v>0.0100125</v>
      </c>
      <c r="S4231" s="83" t="b">
        <f t="shared" si="5"/>
        <v>0</v>
      </c>
      <c r="T4231" s="72"/>
      <c r="U4231" s="72"/>
      <c r="V4231" s="72"/>
      <c r="W4231" s="72"/>
      <c r="X4231" s="72"/>
      <c r="Y4231" s="72"/>
      <c r="Z4231" s="72"/>
      <c r="AA4231" s="72"/>
      <c r="AB4231" s="72"/>
      <c r="AC4231" s="72"/>
      <c r="AD4231" s="72"/>
      <c r="AE4231" s="72"/>
      <c r="AF4231" s="72"/>
      <c r="AG4231" s="72"/>
      <c r="AH4231" s="72"/>
      <c r="AI4231" s="72"/>
      <c r="AJ4231" s="72"/>
      <c r="AK4231" s="72"/>
    </row>
    <row r="4232" ht="14.25" customHeight="1">
      <c r="A4232" s="78">
        <v>4229.0</v>
      </c>
      <c r="C4232" s="78" t="str">
        <f>VLOOKUP(G4232,[1]Macrodata_CCF!$A$3:$D$55,4,FALSE)</f>
        <v>#ERROR!</v>
      </c>
      <c r="E4232" s="79" t="str">
        <f>VLOOKUP(G4232,[1]Macrodata_CCF!$A$3:$B$55,2,FALSE)</f>
        <v>#ERROR!</v>
      </c>
      <c r="F4232" s="78">
        <v>0.0</v>
      </c>
      <c r="G4232" s="80">
        <v>43.0</v>
      </c>
      <c r="H4232" s="81">
        <v>472040.0</v>
      </c>
      <c r="I4232" s="81">
        <v>520000.0</v>
      </c>
      <c r="J4232" s="81">
        <v>479235.0</v>
      </c>
      <c r="K4232" s="81">
        <v>520000.0</v>
      </c>
      <c r="L4232" s="82">
        <v>0.1500208507089241</v>
      </c>
      <c r="N4232" s="83">
        <f t="shared" si="1"/>
        <v>0.1500208507</v>
      </c>
      <c r="O4232" s="83">
        <f t="shared" si="2"/>
        <v>0.1500208507</v>
      </c>
      <c r="Q4232" s="83">
        <f t="shared" si="3"/>
        <v>0.09223076923</v>
      </c>
      <c r="R4232" s="83">
        <f t="shared" si="4"/>
        <v>0.01383653846</v>
      </c>
      <c r="S4232" s="83" t="b">
        <f t="shared" si="5"/>
        <v>0</v>
      </c>
      <c r="T4232" s="72"/>
      <c r="U4232" s="72"/>
      <c r="V4232" s="72"/>
      <c r="W4232" s="72"/>
      <c r="X4232" s="72"/>
      <c r="Y4232" s="72"/>
      <c r="Z4232" s="72"/>
      <c r="AA4232" s="72"/>
      <c r="AB4232" s="72"/>
      <c r="AC4232" s="72"/>
      <c r="AD4232" s="72"/>
      <c r="AE4232" s="72"/>
      <c r="AF4232" s="72"/>
      <c r="AG4232" s="72"/>
      <c r="AH4232" s="72"/>
      <c r="AI4232" s="72"/>
      <c r="AJ4232" s="72"/>
      <c r="AK4232" s="72"/>
    </row>
    <row r="4233" ht="14.25" customHeight="1">
      <c r="A4233" s="78">
        <v>4230.0</v>
      </c>
      <c r="C4233" s="78" t="str">
        <f>VLOOKUP(G4233,[1]Macrodata_CCF!$A$3:$D$55,4,FALSE)</f>
        <v>#ERROR!</v>
      </c>
      <c r="E4233" s="79" t="str">
        <f>VLOOKUP(G4233,[1]Macrodata_CCF!$A$3:$B$55,2,FALSE)</f>
        <v>#ERROR!</v>
      </c>
      <c r="F4233" s="78">
        <v>0.0</v>
      </c>
      <c r="G4233" s="80">
        <v>32.0</v>
      </c>
      <c r="H4233" s="81">
        <v>38935.0</v>
      </c>
      <c r="I4233" s="81">
        <v>130000.0</v>
      </c>
      <c r="J4233" s="81">
        <v>55325.0</v>
      </c>
      <c r="K4233" s="81">
        <v>260000.0</v>
      </c>
      <c r="L4233" s="82">
        <v>0.1799813320155933</v>
      </c>
      <c r="N4233" s="83">
        <f t="shared" si="1"/>
        <v>0.179981332</v>
      </c>
      <c r="O4233" s="83">
        <f t="shared" si="2"/>
        <v>0.179981332</v>
      </c>
      <c r="Q4233" s="83">
        <f t="shared" si="3"/>
        <v>0.7005</v>
      </c>
      <c r="R4233" s="83">
        <f t="shared" si="4"/>
        <v>0.179981332</v>
      </c>
      <c r="S4233" s="83" t="b">
        <f t="shared" si="5"/>
        <v>0</v>
      </c>
      <c r="T4233" s="72"/>
      <c r="U4233" s="72"/>
      <c r="V4233" s="72"/>
      <c r="W4233" s="72"/>
      <c r="X4233" s="72"/>
      <c r="Y4233" s="72"/>
      <c r="Z4233" s="72"/>
      <c r="AA4233" s="72"/>
      <c r="AB4233" s="72"/>
      <c r="AC4233" s="72"/>
      <c r="AD4233" s="72"/>
      <c r="AE4233" s="72"/>
      <c r="AF4233" s="72"/>
      <c r="AG4233" s="72"/>
      <c r="AH4233" s="72"/>
      <c r="AI4233" s="72"/>
      <c r="AJ4233" s="72"/>
      <c r="AK4233" s="72"/>
    </row>
    <row r="4234" ht="14.25" customHeight="1">
      <c r="A4234" s="78">
        <v>4231.0</v>
      </c>
      <c r="C4234" s="78" t="str">
        <f>VLOOKUP(G4234,[1]Macrodata_CCF!$A$3:$D$55,4,FALSE)</f>
        <v>#ERROR!</v>
      </c>
      <c r="E4234" s="79" t="str">
        <f>VLOOKUP(G4234,[1]Macrodata_CCF!$A$3:$B$55,2,FALSE)</f>
        <v>#ERROR!</v>
      </c>
      <c r="F4234" s="78">
        <v>0.0</v>
      </c>
      <c r="G4234" s="80">
        <v>47.0</v>
      </c>
      <c r="H4234" s="81">
        <v>26845.0</v>
      </c>
      <c r="I4234" s="81">
        <v>50000.0</v>
      </c>
      <c r="J4234" s="81">
        <v>31015.0</v>
      </c>
      <c r="K4234" s="81">
        <v>50000.0</v>
      </c>
      <c r="L4234" s="82">
        <v>0.1800906931548262</v>
      </c>
      <c r="N4234" s="83">
        <f t="shared" si="1"/>
        <v>0.1800906932</v>
      </c>
      <c r="O4234" s="83">
        <f t="shared" si="2"/>
        <v>0.1800906932</v>
      </c>
      <c r="Q4234" s="83">
        <f t="shared" si="3"/>
        <v>0.4631</v>
      </c>
      <c r="R4234" s="83">
        <f t="shared" si="4"/>
        <v>0.1800906932</v>
      </c>
      <c r="S4234" s="83" t="b">
        <f t="shared" si="5"/>
        <v>0</v>
      </c>
      <c r="T4234" s="72"/>
      <c r="U4234" s="72"/>
      <c r="V4234" s="72"/>
      <c r="W4234" s="72"/>
      <c r="X4234" s="72"/>
      <c r="Y4234" s="72"/>
      <c r="Z4234" s="72"/>
      <c r="AA4234" s="72"/>
      <c r="AB4234" s="72"/>
      <c r="AC4234" s="72"/>
      <c r="AD4234" s="72"/>
      <c r="AE4234" s="72"/>
      <c r="AF4234" s="72"/>
      <c r="AG4234" s="72"/>
      <c r="AH4234" s="72"/>
      <c r="AI4234" s="72"/>
      <c r="AJ4234" s="72"/>
      <c r="AK4234" s="72"/>
    </row>
    <row r="4235" ht="14.25" customHeight="1">
      <c r="A4235" s="78">
        <v>4232.0</v>
      </c>
      <c r="C4235" s="78" t="str">
        <f>VLOOKUP(G4235,[1]Macrodata_CCF!$A$3:$D$55,4,FALSE)</f>
        <v>#ERROR!</v>
      </c>
      <c r="E4235" s="79" t="str">
        <f>VLOOKUP(G4235,[1]Macrodata_CCF!$A$3:$B$55,2,FALSE)</f>
        <v>#ERROR!</v>
      </c>
      <c r="F4235" s="78">
        <v>0.0</v>
      </c>
      <c r="G4235" s="80">
        <v>11.0</v>
      </c>
      <c r="H4235" s="81">
        <v>0.0</v>
      </c>
      <c r="I4235" s="81">
        <v>490000.0</v>
      </c>
      <c r="J4235" s="81">
        <v>93100.0</v>
      </c>
      <c r="K4235" s="81">
        <v>490000.0</v>
      </c>
      <c r="L4235" s="82">
        <v>0.19</v>
      </c>
      <c r="N4235" s="83">
        <f t="shared" si="1"/>
        <v>0.19</v>
      </c>
      <c r="O4235" s="83">
        <f t="shared" si="2"/>
        <v>0.19</v>
      </c>
      <c r="Q4235" s="83">
        <f t="shared" si="3"/>
        <v>1</v>
      </c>
      <c r="R4235" s="83">
        <f t="shared" si="4"/>
        <v>0.19</v>
      </c>
      <c r="S4235" s="83" t="b">
        <f t="shared" si="5"/>
        <v>0</v>
      </c>
      <c r="T4235" s="72"/>
      <c r="U4235" s="72"/>
      <c r="V4235" s="72"/>
      <c r="W4235" s="72"/>
      <c r="X4235" s="72"/>
      <c r="Y4235" s="72"/>
      <c r="Z4235" s="72"/>
      <c r="AA4235" s="72"/>
      <c r="AB4235" s="72"/>
      <c r="AC4235" s="72"/>
      <c r="AD4235" s="72"/>
      <c r="AE4235" s="72"/>
      <c r="AF4235" s="72"/>
      <c r="AG4235" s="72"/>
      <c r="AH4235" s="72"/>
      <c r="AI4235" s="72"/>
      <c r="AJ4235" s="72"/>
      <c r="AK4235" s="72"/>
    </row>
    <row r="4236" ht="14.25" customHeight="1">
      <c r="A4236" s="78">
        <v>4233.0</v>
      </c>
      <c r="C4236" s="78" t="str">
        <f>VLOOKUP(G4236,[1]Macrodata_CCF!$A$3:$D$55,4,FALSE)</f>
        <v>#ERROR!</v>
      </c>
      <c r="E4236" s="79" t="str">
        <f>VLOOKUP(G4236,[1]Macrodata_CCF!$A$3:$B$55,2,FALSE)</f>
        <v>#ERROR!</v>
      </c>
      <c r="F4236" s="78">
        <v>0.0</v>
      </c>
      <c r="G4236" s="80">
        <v>26.0</v>
      </c>
      <c r="H4236" s="81">
        <v>95790.0</v>
      </c>
      <c r="I4236" s="81">
        <v>410000.0</v>
      </c>
      <c r="J4236" s="81">
        <v>139780.0</v>
      </c>
      <c r="K4236" s="81">
        <v>410000.0</v>
      </c>
      <c r="L4236" s="82">
        <v>0.1400019095509373</v>
      </c>
      <c r="N4236" s="83">
        <f t="shared" si="1"/>
        <v>0.1400019096</v>
      </c>
      <c r="O4236" s="83">
        <f t="shared" si="2"/>
        <v>0.1400019096</v>
      </c>
      <c r="Q4236" s="83">
        <f t="shared" si="3"/>
        <v>0.7663658537</v>
      </c>
      <c r="R4236" s="83">
        <f t="shared" si="4"/>
        <v>0.1400019096</v>
      </c>
      <c r="S4236" s="83" t="b">
        <f t="shared" si="5"/>
        <v>0</v>
      </c>
      <c r="T4236" s="72"/>
      <c r="U4236" s="72"/>
      <c r="V4236" s="72"/>
      <c r="W4236" s="72"/>
      <c r="X4236" s="72"/>
      <c r="Y4236" s="72"/>
      <c r="Z4236" s="72"/>
      <c r="AA4236" s="72"/>
      <c r="AB4236" s="72"/>
      <c r="AC4236" s="72"/>
      <c r="AD4236" s="72"/>
      <c r="AE4236" s="72"/>
      <c r="AF4236" s="72"/>
      <c r="AG4236" s="72"/>
      <c r="AH4236" s="72"/>
      <c r="AI4236" s="72"/>
      <c r="AJ4236" s="72"/>
      <c r="AK4236" s="72"/>
    </row>
    <row r="4237" ht="14.25" customHeight="1">
      <c r="A4237" s="78">
        <v>4234.0</v>
      </c>
      <c r="C4237" s="78" t="str">
        <f>VLOOKUP(G4237,[1]Macrodata_CCF!$A$3:$D$55,4,FALSE)</f>
        <v>#ERROR!</v>
      </c>
      <c r="E4237" s="79" t="str">
        <f>VLOOKUP(G4237,[1]Macrodata_CCF!$A$3:$B$55,2,FALSE)</f>
        <v>#ERROR!</v>
      </c>
      <c r="F4237" s="78">
        <v>0.0</v>
      </c>
      <c r="G4237" s="80">
        <v>53.0</v>
      </c>
      <c r="H4237" s="81">
        <v>260110.0</v>
      </c>
      <c r="I4237" s="81">
        <v>340000.0</v>
      </c>
      <c r="J4237" s="81">
        <v>262505.0</v>
      </c>
      <c r="K4237" s="81">
        <v>340000.0</v>
      </c>
      <c r="L4237" s="82">
        <v>0.0299787207410189</v>
      </c>
      <c r="N4237" s="83">
        <f t="shared" si="1"/>
        <v>0.02997872074</v>
      </c>
      <c r="O4237" s="83">
        <f t="shared" si="2"/>
        <v>0.02997872074</v>
      </c>
      <c r="Q4237" s="83">
        <f t="shared" si="3"/>
        <v>0.2349705882</v>
      </c>
      <c r="R4237" s="83">
        <f t="shared" si="4"/>
        <v>0.02997872074</v>
      </c>
      <c r="S4237" s="83" t="b">
        <f t="shared" si="5"/>
        <v>0</v>
      </c>
      <c r="T4237" s="72"/>
      <c r="U4237" s="72"/>
      <c r="V4237" s="72"/>
      <c r="W4237" s="72"/>
      <c r="X4237" s="72"/>
      <c r="Y4237" s="72"/>
      <c r="Z4237" s="72"/>
      <c r="AA4237" s="72"/>
      <c r="AB4237" s="72"/>
      <c r="AC4237" s="72"/>
      <c r="AD4237" s="72"/>
      <c r="AE4237" s="72"/>
      <c r="AF4237" s="72"/>
      <c r="AG4237" s="72"/>
      <c r="AH4237" s="72"/>
      <c r="AI4237" s="72"/>
      <c r="AJ4237" s="72"/>
      <c r="AK4237" s="72"/>
    </row>
    <row r="4238" ht="14.25" customHeight="1">
      <c r="A4238" s="78">
        <v>4235.0</v>
      </c>
      <c r="C4238" s="78" t="str">
        <f>VLOOKUP(G4238,[1]Macrodata_CCF!$A$3:$D$55,4,FALSE)</f>
        <v>#ERROR!</v>
      </c>
      <c r="E4238" s="79" t="str">
        <f>VLOOKUP(G4238,[1]Macrodata_CCF!$A$3:$B$55,2,FALSE)</f>
        <v>#ERROR!</v>
      </c>
      <c r="F4238" s="78">
        <v>0.0</v>
      </c>
      <c r="G4238" s="80">
        <v>22.0</v>
      </c>
      <c r="H4238" s="81">
        <v>0.0</v>
      </c>
      <c r="I4238" s="81">
        <v>530000.0</v>
      </c>
      <c r="J4238" s="81">
        <v>540600.0</v>
      </c>
      <c r="K4238" s="81">
        <v>530000.0</v>
      </c>
      <c r="L4238" s="82">
        <v>1.02</v>
      </c>
      <c r="N4238" s="83">
        <f t="shared" si="1"/>
        <v>1.02</v>
      </c>
      <c r="O4238" s="83">
        <f t="shared" si="2"/>
        <v>1</v>
      </c>
      <c r="Q4238" s="83">
        <f t="shared" si="3"/>
        <v>1</v>
      </c>
      <c r="R4238" s="83">
        <f t="shared" si="4"/>
        <v>1.02</v>
      </c>
      <c r="S4238" s="83" t="b">
        <f t="shared" si="5"/>
        <v>0</v>
      </c>
      <c r="T4238" s="72"/>
      <c r="U4238" s="72"/>
      <c r="V4238" s="72"/>
      <c r="W4238" s="72"/>
      <c r="X4238" s="72"/>
      <c r="Y4238" s="72"/>
      <c r="Z4238" s="72"/>
      <c r="AA4238" s="72"/>
      <c r="AB4238" s="72"/>
      <c r="AC4238" s="72"/>
      <c r="AD4238" s="72"/>
      <c r="AE4238" s="72"/>
      <c r="AF4238" s="72"/>
      <c r="AG4238" s="72"/>
      <c r="AH4238" s="72"/>
      <c r="AI4238" s="72"/>
      <c r="AJ4238" s="72"/>
      <c r="AK4238" s="72"/>
    </row>
    <row r="4239" ht="14.25" customHeight="1">
      <c r="A4239" s="78">
        <v>4236.0</v>
      </c>
      <c r="C4239" s="78" t="str">
        <f>VLOOKUP(G4239,[1]Macrodata_CCF!$A$3:$D$55,4,FALSE)</f>
        <v>#ERROR!</v>
      </c>
      <c r="E4239" s="79" t="str">
        <f>VLOOKUP(G4239,[1]Macrodata_CCF!$A$3:$B$55,2,FALSE)</f>
        <v>#ERROR!</v>
      </c>
      <c r="F4239" s="78">
        <v>1.0</v>
      </c>
      <c r="G4239" s="80">
        <v>14.0</v>
      </c>
      <c r="H4239" s="81">
        <v>197545.0</v>
      </c>
      <c r="I4239" s="81">
        <v>1000000.0</v>
      </c>
      <c r="J4239" s="81">
        <v>566675.0</v>
      </c>
      <c r="K4239" s="81">
        <v>1400000.0</v>
      </c>
      <c r="L4239" s="82">
        <v>0.4600008723230586</v>
      </c>
      <c r="N4239" s="83">
        <f t="shared" si="1"/>
        <v>0.4600008723</v>
      </c>
      <c r="O4239" s="83">
        <f t="shared" si="2"/>
        <v>0.4600008723</v>
      </c>
      <c r="Q4239" s="83">
        <f t="shared" si="3"/>
        <v>0.802455</v>
      </c>
      <c r="R4239" s="83">
        <f t="shared" si="4"/>
        <v>0.4600008723</v>
      </c>
      <c r="S4239" s="83" t="b">
        <f t="shared" si="5"/>
        <v>0</v>
      </c>
      <c r="T4239" s="72"/>
      <c r="U4239" s="72"/>
      <c r="V4239" s="72"/>
      <c r="W4239" s="72"/>
      <c r="X4239" s="72"/>
      <c r="Y4239" s="72"/>
      <c r="Z4239" s="72"/>
      <c r="AA4239" s="72"/>
      <c r="AB4239" s="72"/>
      <c r="AC4239" s="72"/>
      <c r="AD4239" s="72"/>
      <c r="AE4239" s="72"/>
      <c r="AF4239" s="72"/>
      <c r="AG4239" s="72"/>
      <c r="AH4239" s="72"/>
      <c r="AI4239" s="72"/>
      <c r="AJ4239" s="72"/>
      <c r="AK4239" s="72"/>
    </row>
    <row r="4240" ht="14.25" customHeight="1">
      <c r="A4240" s="78">
        <v>4237.0</v>
      </c>
      <c r="C4240" s="78" t="str">
        <f>VLOOKUP(G4240,[1]Macrodata_CCF!$A$3:$D$55,4,FALSE)</f>
        <v>#ERROR!</v>
      </c>
      <c r="E4240" s="79" t="str">
        <f>VLOOKUP(G4240,[1]Macrodata_CCF!$A$3:$B$55,2,FALSE)</f>
        <v>#ERROR!</v>
      </c>
      <c r="F4240" s="78">
        <v>0.0</v>
      </c>
      <c r="G4240" s="80">
        <v>20.0</v>
      </c>
      <c r="H4240" s="81">
        <v>662675.0</v>
      </c>
      <c r="I4240" s="81">
        <v>850000.0</v>
      </c>
      <c r="J4240" s="81">
        <v>694520.0</v>
      </c>
      <c r="K4240" s="81">
        <v>850000.0</v>
      </c>
      <c r="L4240" s="82">
        <v>0.1699986654210597</v>
      </c>
      <c r="N4240" s="83">
        <f t="shared" si="1"/>
        <v>0.1699986654</v>
      </c>
      <c r="O4240" s="83">
        <f t="shared" si="2"/>
        <v>0.1699986654</v>
      </c>
      <c r="Q4240" s="83">
        <f t="shared" si="3"/>
        <v>0.2203823529</v>
      </c>
      <c r="R4240" s="83">
        <f t="shared" si="4"/>
        <v>0.1699986654</v>
      </c>
      <c r="S4240" s="83" t="b">
        <f t="shared" si="5"/>
        <v>0</v>
      </c>
      <c r="T4240" s="72"/>
      <c r="U4240" s="72"/>
      <c r="V4240" s="72"/>
      <c r="W4240" s="72"/>
      <c r="X4240" s="72"/>
      <c r="Y4240" s="72"/>
      <c r="Z4240" s="72"/>
      <c r="AA4240" s="72"/>
      <c r="AB4240" s="72"/>
      <c r="AC4240" s="72"/>
      <c r="AD4240" s="72"/>
      <c r="AE4240" s="72"/>
      <c r="AF4240" s="72"/>
      <c r="AG4240" s="72"/>
      <c r="AH4240" s="72"/>
      <c r="AI4240" s="72"/>
      <c r="AJ4240" s="72"/>
      <c r="AK4240" s="72"/>
    </row>
    <row r="4241" ht="14.25" customHeight="1">
      <c r="A4241" s="78">
        <v>4238.0</v>
      </c>
      <c r="C4241" s="78" t="str">
        <f>VLOOKUP(G4241,[1]Macrodata_CCF!$A$3:$D$55,4,FALSE)</f>
        <v>#ERROR!</v>
      </c>
      <c r="E4241" s="79" t="str">
        <f>VLOOKUP(G4241,[1]Macrodata_CCF!$A$3:$B$55,2,FALSE)</f>
        <v>#ERROR!</v>
      </c>
      <c r="F4241" s="78">
        <v>0.0</v>
      </c>
      <c r="G4241" s="80">
        <v>4.0</v>
      </c>
      <c r="H4241" s="81">
        <v>32815.0</v>
      </c>
      <c r="I4241" s="81">
        <v>580000.0</v>
      </c>
      <c r="J4241" s="81">
        <v>591600.0</v>
      </c>
      <c r="K4241" s="81">
        <v>580000.0</v>
      </c>
      <c r="L4241" s="82">
        <v>1.021199411533576</v>
      </c>
      <c r="N4241" s="83">
        <f t="shared" si="1"/>
        <v>1.021199412</v>
      </c>
      <c r="O4241" s="83">
        <f t="shared" si="2"/>
        <v>1</v>
      </c>
      <c r="Q4241" s="83">
        <f t="shared" si="3"/>
        <v>0.9434224138</v>
      </c>
      <c r="R4241" s="83">
        <f t="shared" si="4"/>
        <v>1.021199412</v>
      </c>
      <c r="S4241" s="83" t="b">
        <f t="shared" si="5"/>
        <v>0</v>
      </c>
      <c r="T4241" s="72"/>
      <c r="U4241" s="72"/>
      <c r="V4241" s="72"/>
      <c r="W4241" s="72"/>
      <c r="X4241" s="72"/>
      <c r="Y4241" s="72"/>
      <c r="Z4241" s="72"/>
      <c r="AA4241" s="72"/>
      <c r="AB4241" s="72"/>
      <c r="AC4241" s="72"/>
      <c r="AD4241" s="72"/>
      <c r="AE4241" s="72"/>
      <c r="AF4241" s="72"/>
      <c r="AG4241" s="72"/>
      <c r="AH4241" s="72"/>
      <c r="AI4241" s="72"/>
      <c r="AJ4241" s="72"/>
      <c r="AK4241" s="72"/>
    </row>
    <row r="4242" ht="14.25" customHeight="1">
      <c r="A4242" s="78">
        <v>4239.0</v>
      </c>
      <c r="C4242" s="78" t="str">
        <f>VLOOKUP(G4242,[1]Macrodata_CCF!$A$3:$D$55,4,FALSE)</f>
        <v>#ERROR!</v>
      </c>
      <c r="E4242" s="79" t="str">
        <f>VLOOKUP(G4242,[1]Macrodata_CCF!$A$3:$B$55,2,FALSE)</f>
        <v>#ERROR!</v>
      </c>
      <c r="F4242" s="78">
        <v>0.0</v>
      </c>
      <c r="G4242" s="80">
        <v>5.0</v>
      </c>
      <c r="H4242" s="81">
        <v>696135.0</v>
      </c>
      <c r="I4242" s="81">
        <v>960000.0</v>
      </c>
      <c r="J4242" s="81">
        <v>791125.0</v>
      </c>
      <c r="K4242" s="81">
        <v>960000.0</v>
      </c>
      <c r="L4242" s="82">
        <v>0.3599946942565327</v>
      </c>
      <c r="N4242" s="83">
        <f t="shared" si="1"/>
        <v>0.3599946943</v>
      </c>
      <c r="O4242" s="83">
        <f t="shared" si="2"/>
        <v>0.3599946943</v>
      </c>
      <c r="Q4242" s="83">
        <f t="shared" si="3"/>
        <v>0.274859375</v>
      </c>
      <c r="R4242" s="83">
        <f t="shared" si="4"/>
        <v>0.3599946943</v>
      </c>
      <c r="S4242" s="83" t="b">
        <f t="shared" si="5"/>
        <v>0</v>
      </c>
      <c r="T4242" s="72"/>
      <c r="U4242" s="72"/>
      <c r="V4242" s="72"/>
      <c r="W4242" s="72"/>
      <c r="X4242" s="72"/>
      <c r="Y4242" s="72"/>
      <c r="Z4242" s="72"/>
      <c r="AA4242" s="72"/>
      <c r="AB4242" s="72"/>
      <c r="AC4242" s="72"/>
      <c r="AD4242" s="72"/>
      <c r="AE4242" s="72"/>
      <c r="AF4242" s="72"/>
      <c r="AG4242" s="72"/>
      <c r="AH4242" s="72"/>
      <c r="AI4242" s="72"/>
      <c r="AJ4242" s="72"/>
      <c r="AK4242" s="72"/>
    </row>
    <row r="4243" ht="14.25" customHeight="1">
      <c r="A4243" s="78">
        <v>4240.0</v>
      </c>
      <c r="C4243" s="78" t="str">
        <f>VLOOKUP(G4243,[1]Macrodata_CCF!$A$3:$D$55,4,FALSE)</f>
        <v>#ERROR!</v>
      </c>
      <c r="E4243" s="79" t="str">
        <f>VLOOKUP(G4243,[1]Macrodata_CCF!$A$3:$B$55,2,FALSE)</f>
        <v>#ERROR!</v>
      </c>
      <c r="F4243" s="78">
        <v>0.0</v>
      </c>
      <c r="G4243" s="80">
        <v>32.0</v>
      </c>
      <c r="H4243" s="81">
        <v>19530.0</v>
      </c>
      <c r="I4243" s="81">
        <v>70000.0</v>
      </c>
      <c r="J4243" s="81">
        <v>27605.0</v>
      </c>
      <c r="K4243" s="81">
        <v>70000.0</v>
      </c>
      <c r="L4243" s="82">
        <v>0.1599960372498514</v>
      </c>
      <c r="N4243" s="83">
        <f t="shared" si="1"/>
        <v>0.1599960372</v>
      </c>
      <c r="O4243" s="83">
        <f t="shared" si="2"/>
        <v>0.1599960372</v>
      </c>
      <c r="Q4243" s="83">
        <f t="shared" si="3"/>
        <v>0.721</v>
      </c>
      <c r="R4243" s="83">
        <f t="shared" si="4"/>
        <v>0.1599960372</v>
      </c>
      <c r="S4243" s="83" t="b">
        <f t="shared" si="5"/>
        <v>0</v>
      </c>
      <c r="T4243" s="72"/>
      <c r="U4243" s="72"/>
      <c r="V4243" s="72"/>
      <c r="W4243" s="72"/>
      <c r="X4243" s="72"/>
      <c r="Y4243" s="72"/>
      <c r="Z4243" s="72"/>
      <c r="AA4243" s="72"/>
      <c r="AB4243" s="72"/>
      <c r="AC4243" s="72"/>
      <c r="AD4243" s="72"/>
      <c r="AE4243" s="72"/>
      <c r="AF4243" s="72"/>
      <c r="AG4243" s="72"/>
      <c r="AH4243" s="72"/>
      <c r="AI4243" s="72"/>
      <c r="AJ4243" s="72"/>
      <c r="AK4243" s="72"/>
    </row>
    <row r="4244" ht="14.25" customHeight="1">
      <c r="A4244" s="78">
        <v>4241.0</v>
      </c>
      <c r="C4244" s="78" t="str">
        <f>VLOOKUP(G4244,[1]Macrodata_CCF!$A$3:$D$55,4,FALSE)</f>
        <v>#ERROR!</v>
      </c>
      <c r="E4244" s="79" t="str">
        <f>VLOOKUP(G4244,[1]Macrodata_CCF!$A$3:$B$55,2,FALSE)</f>
        <v>#ERROR!</v>
      </c>
      <c r="F4244" s="78">
        <v>0.0</v>
      </c>
      <c r="G4244" s="80">
        <v>26.0</v>
      </c>
      <c r="H4244" s="81">
        <v>55480.0</v>
      </c>
      <c r="I4244" s="81">
        <v>740000.0</v>
      </c>
      <c r="J4244" s="81">
        <v>192385.0</v>
      </c>
      <c r="K4244" s="81">
        <v>740000.0</v>
      </c>
      <c r="L4244" s="82">
        <v>0.2000014608776953</v>
      </c>
      <c r="N4244" s="83">
        <f t="shared" si="1"/>
        <v>0.2000014609</v>
      </c>
      <c r="O4244" s="83">
        <f t="shared" si="2"/>
        <v>0.2000014609</v>
      </c>
      <c r="Q4244" s="83">
        <f t="shared" si="3"/>
        <v>0.925027027</v>
      </c>
      <c r="R4244" s="83">
        <f t="shared" si="4"/>
        <v>0.2000014609</v>
      </c>
      <c r="S4244" s="83" t="b">
        <f t="shared" si="5"/>
        <v>0</v>
      </c>
      <c r="T4244" s="72"/>
      <c r="U4244" s="72"/>
      <c r="V4244" s="72"/>
      <c r="W4244" s="72"/>
      <c r="X4244" s="72"/>
      <c r="Y4244" s="72"/>
      <c r="Z4244" s="72"/>
      <c r="AA4244" s="72"/>
      <c r="AB4244" s="72"/>
      <c r="AC4244" s="72"/>
      <c r="AD4244" s="72"/>
      <c r="AE4244" s="72"/>
      <c r="AF4244" s="72"/>
      <c r="AG4244" s="72"/>
      <c r="AH4244" s="72"/>
      <c r="AI4244" s="72"/>
      <c r="AJ4244" s="72"/>
      <c r="AK4244" s="72"/>
    </row>
    <row r="4245" ht="14.25" customHeight="1">
      <c r="A4245" s="78">
        <v>4242.0</v>
      </c>
      <c r="C4245" s="78" t="str">
        <f>VLOOKUP(G4245,[1]Macrodata_CCF!$A$3:$D$55,4,FALSE)</f>
        <v>#ERROR!</v>
      </c>
      <c r="E4245" s="79" t="str">
        <f>VLOOKUP(G4245,[1]Macrodata_CCF!$A$3:$B$55,2,FALSE)</f>
        <v>#ERROR!</v>
      </c>
      <c r="F4245" s="78">
        <v>1.0</v>
      </c>
      <c r="G4245" s="80">
        <v>32.0</v>
      </c>
      <c r="H4245" s="81">
        <v>271585.0</v>
      </c>
      <c r="I4245" s="81">
        <v>590000.0</v>
      </c>
      <c r="J4245" s="81">
        <v>443530.0</v>
      </c>
      <c r="K4245" s="81">
        <v>590000.0</v>
      </c>
      <c r="L4245" s="82">
        <v>0.5400028265000079</v>
      </c>
      <c r="N4245" s="83">
        <f t="shared" si="1"/>
        <v>0.5400028265</v>
      </c>
      <c r="O4245" s="83">
        <f t="shared" si="2"/>
        <v>0.5400028265</v>
      </c>
      <c r="Q4245" s="83">
        <f t="shared" si="3"/>
        <v>0.5396864407</v>
      </c>
      <c r="R4245" s="83">
        <f t="shared" si="4"/>
        <v>0.5400028265</v>
      </c>
      <c r="S4245" s="83" t="b">
        <f t="shared" si="5"/>
        <v>0</v>
      </c>
      <c r="T4245" s="72"/>
      <c r="U4245" s="72"/>
      <c r="V4245" s="72"/>
      <c r="W4245" s="72"/>
      <c r="X4245" s="72"/>
      <c r="Y4245" s="72"/>
      <c r="Z4245" s="72"/>
      <c r="AA4245" s="72"/>
      <c r="AB4245" s="72"/>
      <c r="AC4245" s="72"/>
      <c r="AD4245" s="72"/>
      <c r="AE4245" s="72"/>
      <c r="AF4245" s="72"/>
      <c r="AG4245" s="72"/>
      <c r="AH4245" s="72"/>
      <c r="AI4245" s="72"/>
      <c r="AJ4245" s="72"/>
      <c r="AK4245" s="72"/>
    </row>
    <row r="4246" ht="14.25" customHeight="1">
      <c r="A4246" s="78">
        <v>4243.0</v>
      </c>
      <c r="C4246" s="78" t="str">
        <f>VLOOKUP(G4246,[1]Macrodata_CCF!$A$3:$D$55,4,FALSE)</f>
        <v>#ERROR!</v>
      </c>
      <c r="E4246" s="79" t="str">
        <f>VLOOKUP(G4246,[1]Macrodata_CCF!$A$3:$B$55,2,FALSE)</f>
        <v>#ERROR!</v>
      </c>
      <c r="F4246" s="78">
        <v>0.0</v>
      </c>
      <c r="G4246" s="80">
        <v>41.0</v>
      </c>
      <c r="H4246" s="81">
        <v>26590.0</v>
      </c>
      <c r="I4246" s="81">
        <v>360000.0</v>
      </c>
      <c r="J4246" s="81">
        <v>159955.0</v>
      </c>
      <c r="K4246" s="81">
        <v>360000.0</v>
      </c>
      <c r="L4246" s="82">
        <v>0.4000029993101586</v>
      </c>
      <c r="N4246" s="83">
        <f t="shared" si="1"/>
        <v>0.4000029993</v>
      </c>
      <c r="O4246" s="83">
        <f t="shared" si="2"/>
        <v>0.4000029993</v>
      </c>
      <c r="Q4246" s="83">
        <f t="shared" si="3"/>
        <v>0.9261388889</v>
      </c>
      <c r="R4246" s="83">
        <f t="shared" si="4"/>
        <v>0.4000029993</v>
      </c>
      <c r="S4246" s="83" t="b">
        <f t="shared" si="5"/>
        <v>0</v>
      </c>
      <c r="T4246" s="72"/>
      <c r="U4246" s="72"/>
      <c r="V4246" s="72"/>
      <c r="W4246" s="72"/>
      <c r="X4246" s="72"/>
      <c r="Y4246" s="72"/>
      <c r="Z4246" s="72"/>
      <c r="AA4246" s="72"/>
      <c r="AB4246" s="72"/>
      <c r="AC4246" s="72"/>
      <c r="AD4246" s="72"/>
      <c r="AE4246" s="72"/>
      <c r="AF4246" s="72"/>
      <c r="AG4246" s="72"/>
      <c r="AH4246" s="72"/>
      <c r="AI4246" s="72"/>
      <c r="AJ4246" s="72"/>
      <c r="AK4246" s="72"/>
    </row>
    <row r="4247" ht="14.25" customHeight="1">
      <c r="A4247" s="78">
        <v>4244.0</v>
      </c>
      <c r="C4247" s="78" t="str">
        <f>VLOOKUP(G4247,[1]Macrodata_CCF!$A$3:$D$55,4,FALSE)</f>
        <v>#ERROR!</v>
      </c>
      <c r="E4247" s="79" t="str">
        <f>VLOOKUP(G4247,[1]Macrodata_CCF!$A$3:$B$55,2,FALSE)</f>
        <v>#ERROR!</v>
      </c>
      <c r="F4247" s="78">
        <v>0.0</v>
      </c>
      <c r="G4247" s="80">
        <v>44.0</v>
      </c>
      <c r="H4247" s="81">
        <v>352215.0</v>
      </c>
      <c r="I4247" s="81">
        <v>370000.0</v>
      </c>
      <c r="J4247" s="81">
        <v>355060.0</v>
      </c>
      <c r="K4247" s="81">
        <v>370000.0</v>
      </c>
      <c r="L4247" s="82">
        <v>0.1599662637053697</v>
      </c>
      <c r="N4247" s="83">
        <f t="shared" si="1"/>
        <v>0.1599662637</v>
      </c>
      <c r="O4247" s="83">
        <f t="shared" si="2"/>
        <v>0.1599662637</v>
      </c>
      <c r="Q4247" s="83">
        <f t="shared" si="3"/>
        <v>0.04806756757</v>
      </c>
      <c r="R4247" s="83">
        <f t="shared" si="4"/>
        <v>0.007689189189</v>
      </c>
      <c r="S4247" s="83" t="b">
        <f t="shared" si="5"/>
        <v>0</v>
      </c>
      <c r="T4247" s="72"/>
      <c r="U4247" s="72"/>
      <c r="V4247" s="72"/>
      <c r="W4247" s="72"/>
      <c r="X4247" s="72"/>
      <c r="Y4247" s="72"/>
      <c r="Z4247" s="72"/>
      <c r="AA4247" s="72"/>
      <c r="AB4247" s="72"/>
      <c r="AC4247" s="72"/>
      <c r="AD4247" s="72"/>
      <c r="AE4247" s="72"/>
      <c r="AF4247" s="72"/>
      <c r="AG4247" s="72"/>
      <c r="AH4247" s="72"/>
      <c r="AI4247" s="72"/>
      <c r="AJ4247" s="72"/>
      <c r="AK4247" s="72"/>
    </row>
    <row r="4248" ht="14.25" customHeight="1">
      <c r="A4248" s="78">
        <v>4245.0</v>
      </c>
      <c r="C4248" s="78" t="str">
        <f>VLOOKUP(G4248,[1]Macrodata_CCF!$A$3:$D$55,4,FALSE)</f>
        <v>#ERROR!</v>
      </c>
      <c r="E4248" s="79" t="str">
        <f>VLOOKUP(G4248,[1]Macrodata_CCF!$A$3:$B$55,2,FALSE)</f>
        <v>#ERROR!</v>
      </c>
      <c r="F4248" s="78">
        <v>0.0</v>
      </c>
      <c r="G4248" s="80">
        <v>30.0</v>
      </c>
      <c r="H4248" s="81">
        <v>46735.0</v>
      </c>
      <c r="I4248" s="81">
        <v>70000.0</v>
      </c>
      <c r="J4248" s="81">
        <v>51155.0</v>
      </c>
      <c r="K4248" s="81">
        <v>70000.0</v>
      </c>
      <c r="L4248" s="82">
        <v>0.1899849559424028</v>
      </c>
      <c r="N4248" s="83">
        <f t="shared" si="1"/>
        <v>0.1899849559</v>
      </c>
      <c r="O4248" s="83">
        <f t="shared" si="2"/>
        <v>0.1899849559</v>
      </c>
      <c r="Q4248" s="83">
        <f t="shared" si="3"/>
        <v>0.3323571429</v>
      </c>
      <c r="R4248" s="83">
        <f t="shared" si="4"/>
        <v>0.1899849559</v>
      </c>
      <c r="S4248" s="83" t="b">
        <f t="shared" si="5"/>
        <v>0</v>
      </c>
      <c r="T4248" s="72"/>
      <c r="U4248" s="72"/>
      <c r="V4248" s="72"/>
      <c r="W4248" s="72"/>
      <c r="X4248" s="72"/>
      <c r="Y4248" s="72"/>
      <c r="Z4248" s="72"/>
      <c r="AA4248" s="72"/>
      <c r="AB4248" s="72"/>
      <c r="AC4248" s="72"/>
      <c r="AD4248" s="72"/>
      <c r="AE4248" s="72"/>
      <c r="AF4248" s="72"/>
      <c r="AG4248" s="72"/>
      <c r="AH4248" s="72"/>
      <c r="AI4248" s="72"/>
      <c r="AJ4248" s="72"/>
      <c r="AK4248" s="72"/>
    </row>
    <row r="4249" ht="14.25" customHeight="1">
      <c r="A4249" s="78">
        <v>4246.0</v>
      </c>
      <c r="C4249" s="78" t="str">
        <f>VLOOKUP(G4249,[1]Macrodata_CCF!$A$3:$D$55,4,FALSE)</f>
        <v>#ERROR!</v>
      </c>
      <c r="E4249" s="79" t="str">
        <f>VLOOKUP(G4249,[1]Macrodata_CCF!$A$3:$B$55,2,FALSE)</f>
        <v>#ERROR!</v>
      </c>
      <c r="F4249" s="78">
        <v>0.0</v>
      </c>
      <c r="G4249" s="80">
        <v>51.0</v>
      </c>
      <c r="H4249" s="81">
        <v>365400.0</v>
      </c>
      <c r="I4249" s="81">
        <v>690000.0</v>
      </c>
      <c r="J4249" s="81">
        <v>410845.0</v>
      </c>
      <c r="K4249" s="81">
        <v>690000.0</v>
      </c>
      <c r="L4249" s="82">
        <v>0.1400030807147258</v>
      </c>
      <c r="N4249" s="83">
        <f t="shared" si="1"/>
        <v>0.1400030807</v>
      </c>
      <c r="O4249" s="83">
        <f t="shared" si="2"/>
        <v>0.1400030807</v>
      </c>
      <c r="Q4249" s="83">
        <f t="shared" si="3"/>
        <v>0.4704347826</v>
      </c>
      <c r="R4249" s="83">
        <f t="shared" si="4"/>
        <v>0.1400030807</v>
      </c>
      <c r="S4249" s="83" t="b">
        <f t="shared" si="5"/>
        <v>0</v>
      </c>
      <c r="T4249" s="72"/>
      <c r="U4249" s="72"/>
      <c r="V4249" s="72"/>
      <c r="W4249" s="72"/>
      <c r="X4249" s="72"/>
      <c r="Y4249" s="72"/>
      <c r="Z4249" s="72"/>
      <c r="AA4249" s="72"/>
      <c r="AB4249" s="72"/>
      <c r="AC4249" s="72"/>
      <c r="AD4249" s="72"/>
      <c r="AE4249" s="72"/>
      <c r="AF4249" s="72"/>
      <c r="AG4249" s="72"/>
      <c r="AH4249" s="72"/>
      <c r="AI4249" s="72"/>
      <c r="AJ4249" s="72"/>
      <c r="AK4249" s="72"/>
    </row>
    <row r="4250" ht="14.25" customHeight="1">
      <c r="A4250" s="78">
        <v>4247.0</v>
      </c>
      <c r="C4250" s="78" t="str">
        <f>VLOOKUP(G4250,[1]Macrodata_CCF!$A$3:$D$55,4,FALSE)</f>
        <v>#ERROR!</v>
      </c>
      <c r="E4250" s="79" t="str">
        <f>VLOOKUP(G4250,[1]Macrodata_CCF!$A$3:$B$55,2,FALSE)</f>
        <v>#ERROR!</v>
      </c>
      <c r="F4250" s="78">
        <v>0.0</v>
      </c>
      <c r="G4250" s="80">
        <v>47.0</v>
      </c>
      <c r="H4250" s="81">
        <v>0.0</v>
      </c>
      <c r="I4250" s="81">
        <v>950000.0</v>
      </c>
      <c r="J4250" s="81">
        <v>0.0</v>
      </c>
      <c r="K4250" s="81">
        <v>950000.0</v>
      </c>
      <c r="L4250" s="82">
        <v>0.0</v>
      </c>
      <c r="N4250" s="83">
        <f t="shared" si="1"/>
        <v>0</v>
      </c>
      <c r="O4250" s="83">
        <f t="shared" si="2"/>
        <v>0</v>
      </c>
      <c r="Q4250" s="83">
        <f t="shared" si="3"/>
        <v>1</v>
      </c>
      <c r="R4250" s="83">
        <f t="shared" si="4"/>
        <v>0</v>
      </c>
      <c r="S4250" s="83" t="b">
        <f t="shared" si="5"/>
        <v>0</v>
      </c>
      <c r="T4250" s="72"/>
      <c r="U4250" s="72"/>
      <c r="V4250" s="72"/>
      <c r="W4250" s="72"/>
      <c r="X4250" s="72"/>
      <c r="Y4250" s="72"/>
      <c r="Z4250" s="72"/>
      <c r="AA4250" s="72"/>
      <c r="AB4250" s="72"/>
      <c r="AC4250" s="72"/>
      <c r="AD4250" s="72"/>
      <c r="AE4250" s="72"/>
      <c r="AF4250" s="72"/>
      <c r="AG4250" s="72"/>
      <c r="AH4250" s="72"/>
      <c r="AI4250" s="72"/>
      <c r="AJ4250" s="72"/>
      <c r="AK4250" s="72"/>
    </row>
    <row r="4251" ht="14.25" customHeight="1">
      <c r="A4251" s="78">
        <v>4248.0</v>
      </c>
      <c r="C4251" s="78" t="str">
        <f>VLOOKUP(G4251,[1]Macrodata_CCF!$A$3:$D$55,4,FALSE)</f>
        <v>#ERROR!</v>
      </c>
      <c r="E4251" s="79" t="str">
        <f>VLOOKUP(G4251,[1]Macrodata_CCF!$A$3:$B$55,2,FALSE)</f>
        <v>#ERROR!</v>
      </c>
      <c r="F4251" s="78">
        <v>0.0</v>
      </c>
      <c r="G4251" s="80">
        <v>42.0</v>
      </c>
      <c r="H4251" s="81">
        <v>185655.0</v>
      </c>
      <c r="I4251" s="81">
        <v>300000.0</v>
      </c>
      <c r="J4251" s="81">
        <v>214240.0</v>
      </c>
      <c r="K4251" s="81">
        <v>390000.0</v>
      </c>
      <c r="L4251" s="82">
        <v>0.2499890681708863</v>
      </c>
      <c r="N4251" s="83">
        <f t="shared" si="1"/>
        <v>0.2499890682</v>
      </c>
      <c r="O4251" s="83">
        <f t="shared" si="2"/>
        <v>0.2499890682</v>
      </c>
      <c r="Q4251" s="83">
        <f t="shared" si="3"/>
        <v>0.38115</v>
      </c>
      <c r="R4251" s="83">
        <f t="shared" si="4"/>
        <v>0.2499890682</v>
      </c>
      <c r="S4251" s="83" t="b">
        <f t="shared" si="5"/>
        <v>0</v>
      </c>
      <c r="T4251" s="72"/>
      <c r="U4251" s="72"/>
      <c r="V4251" s="72"/>
      <c r="W4251" s="72"/>
      <c r="X4251" s="72"/>
      <c r="Y4251" s="72"/>
      <c r="Z4251" s="72"/>
      <c r="AA4251" s="72"/>
      <c r="AB4251" s="72"/>
      <c r="AC4251" s="72"/>
      <c r="AD4251" s="72"/>
      <c r="AE4251" s="72"/>
      <c r="AF4251" s="72"/>
      <c r="AG4251" s="72"/>
      <c r="AH4251" s="72"/>
      <c r="AI4251" s="72"/>
      <c r="AJ4251" s="72"/>
      <c r="AK4251" s="72"/>
    </row>
    <row r="4252" ht="14.25" customHeight="1">
      <c r="A4252" s="78">
        <v>4249.0</v>
      </c>
      <c r="C4252" s="78" t="str">
        <f>VLOOKUP(G4252,[1]Macrodata_CCF!$A$3:$D$55,4,FALSE)</f>
        <v>#ERROR!</v>
      </c>
      <c r="E4252" s="79" t="str">
        <f>VLOOKUP(G4252,[1]Macrodata_CCF!$A$3:$B$55,2,FALSE)</f>
        <v>#ERROR!</v>
      </c>
      <c r="F4252" s="78">
        <v>0.0</v>
      </c>
      <c r="G4252" s="80">
        <v>45.0</v>
      </c>
      <c r="H4252" s="81">
        <v>689715.0</v>
      </c>
      <c r="I4252" s="81">
        <v>730000.0</v>
      </c>
      <c r="J4252" s="81">
        <v>696160.0</v>
      </c>
      <c r="K4252" s="81">
        <v>730000.0</v>
      </c>
      <c r="L4252" s="82">
        <v>0.1599851061189028</v>
      </c>
      <c r="N4252" s="83">
        <f t="shared" si="1"/>
        <v>0.1599851061</v>
      </c>
      <c r="O4252" s="83">
        <f t="shared" si="2"/>
        <v>0.1599851061</v>
      </c>
      <c r="Q4252" s="83">
        <f t="shared" si="3"/>
        <v>0.05518493151</v>
      </c>
      <c r="R4252" s="83">
        <f t="shared" si="4"/>
        <v>0.008828767123</v>
      </c>
      <c r="S4252" s="83" t="b">
        <f t="shared" si="5"/>
        <v>0</v>
      </c>
      <c r="T4252" s="72"/>
      <c r="U4252" s="72"/>
      <c r="V4252" s="72"/>
      <c r="W4252" s="72"/>
      <c r="X4252" s="72"/>
      <c r="Y4252" s="72"/>
      <c r="Z4252" s="72"/>
      <c r="AA4252" s="72"/>
      <c r="AB4252" s="72"/>
      <c r="AC4252" s="72"/>
      <c r="AD4252" s="72"/>
      <c r="AE4252" s="72"/>
      <c r="AF4252" s="72"/>
      <c r="AG4252" s="72"/>
      <c r="AH4252" s="72"/>
      <c r="AI4252" s="72"/>
      <c r="AJ4252" s="72"/>
      <c r="AK4252" s="72"/>
    </row>
    <row r="4253" ht="14.25" customHeight="1">
      <c r="A4253" s="78">
        <v>4250.0</v>
      </c>
      <c r="C4253" s="78" t="str">
        <f>VLOOKUP(G4253,[1]Macrodata_CCF!$A$3:$D$55,4,FALSE)</f>
        <v>#ERROR!</v>
      </c>
      <c r="E4253" s="79" t="str">
        <f>VLOOKUP(G4253,[1]Macrodata_CCF!$A$3:$B$55,2,FALSE)</f>
        <v>#ERROR!</v>
      </c>
      <c r="F4253" s="78">
        <v>0.0</v>
      </c>
      <c r="G4253" s="80">
        <v>3.0</v>
      </c>
      <c r="H4253" s="81">
        <v>50625.0</v>
      </c>
      <c r="I4253" s="81">
        <v>390000.0</v>
      </c>
      <c r="J4253" s="81">
        <v>145650.0</v>
      </c>
      <c r="K4253" s="81">
        <v>390000.0</v>
      </c>
      <c r="L4253" s="82">
        <v>0.28</v>
      </c>
      <c r="N4253" s="83">
        <f t="shared" si="1"/>
        <v>0.28</v>
      </c>
      <c r="O4253" s="83">
        <f t="shared" si="2"/>
        <v>0.28</v>
      </c>
      <c r="Q4253" s="83">
        <f t="shared" si="3"/>
        <v>0.8701923077</v>
      </c>
      <c r="R4253" s="83">
        <f t="shared" si="4"/>
        <v>0.28</v>
      </c>
      <c r="S4253" s="83" t="b">
        <f t="shared" si="5"/>
        <v>0</v>
      </c>
      <c r="T4253" s="72"/>
      <c r="U4253" s="72"/>
      <c r="V4253" s="72"/>
      <c r="W4253" s="72"/>
      <c r="X4253" s="72"/>
      <c r="Y4253" s="72"/>
      <c r="Z4253" s="72"/>
      <c r="AA4253" s="72"/>
      <c r="AB4253" s="72"/>
      <c r="AC4253" s="72"/>
      <c r="AD4253" s="72"/>
      <c r="AE4253" s="72"/>
      <c r="AF4253" s="72"/>
      <c r="AG4253" s="72"/>
      <c r="AH4253" s="72"/>
      <c r="AI4253" s="72"/>
      <c r="AJ4253" s="72"/>
      <c r="AK4253" s="72"/>
    </row>
    <row r="4254" ht="14.25" customHeight="1">
      <c r="A4254" s="78">
        <v>4251.0</v>
      </c>
      <c r="C4254" s="78" t="str">
        <f>VLOOKUP(G4254,[1]Macrodata_CCF!$A$3:$D$55,4,FALSE)</f>
        <v>#ERROR!</v>
      </c>
      <c r="E4254" s="79" t="str">
        <f>VLOOKUP(G4254,[1]Macrodata_CCF!$A$3:$B$55,2,FALSE)</f>
        <v>#ERROR!</v>
      </c>
      <c r="F4254" s="78">
        <v>1.0</v>
      </c>
      <c r="G4254" s="80">
        <v>19.0</v>
      </c>
      <c r="H4254" s="81">
        <v>11125.0</v>
      </c>
      <c r="I4254" s="81">
        <v>210000.0</v>
      </c>
      <c r="J4254" s="81">
        <v>106585.0</v>
      </c>
      <c r="K4254" s="81">
        <v>210000.0</v>
      </c>
      <c r="L4254" s="82">
        <v>0.48</v>
      </c>
      <c r="N4254" s="83">
        <f t="shared" si="1"/>
        <v>0.48</v>
      </c>
      <c r="O4254" s="83">
        <f t="shared" si="2"/>
        <v>0.48</v>
      </c>
      <c r="Q4254" s="83">
        <f t="shared" si="3"/>
        <v>0.9470238095</v>
      </c>
      <c r="R4254" s="83">
        <f t="shared" si="4"/>
        <v>0.48</v>
      </c>
      <c r="S4254" s="83" t="b">
        <f t="shared" si="5"/>
        <v>0</v>
      </c>
      <c r="T4254" s="72"/>
      <c r="U4254" s="72"/>
      <c r="V4254" s="72"/>
      <c r="W4254" s="72"/>
      <c r="X4254" s="72"/>
      <c r="Y4254" s="72"/>
      <c r="Z4254" s="72"/>
      <c r="AA4254" s="72"/>
      <c r="AB4254" s="72"/>
      <c r="AC4254" s="72"/>
      <c r="AD4254" s="72"/>
      <c r="AE4254" s="72"/>
      <c r="AF4254" s="72"/>
      <c r="AG4254" s="72"/>
      <c r="AH4254" s="72"/>
      <c r="AI4254" s="72"/>
      <c r="AJ4254" s="72"/>
      <c r="AK4254" s="72"/>
    </row>
    <row r="4255" ht="14.25" customHeight="1">
      <c r="A4255" s="78">
        <v>4252.0</v>
      </c>
      <c r="C4255" s="78" t="str">
        <f>VLOOKUP(G4255,[1]Macrodata_CCF!$A$3:$D$55,4,FALSE)</f>
        <v>#ERROR!</v>
      </c>
      <c r="E4255" s="79" t="str">
        <f>VLOOKUP(G4255,[1]Macrodata_CCF!$A$3:$B$55,2,FALSE)</f>
        <v>#ERROR!</v>
      </c>
      <c r="F4255" s="78">
        <v>0.0</v>
      </c>
      <c r="G4255" s="80">
        <v>12.0</v>
      </c>
      <c r="H4255" s="81">
        <v>74925.0</v>
      </c>
      <c r="I4255" s="81">
        <v>150000.0</v>
      </c>
      <c r="J4255" s="81">
        <v>92945.0</v>
      </c>
      <c r="K4255" s="81">
        <v>150000.0</v>
      </c>
      <c r="L4255" s="82">
        <v>0.24002664002664</v>
      </c>
      <c r="N4255" s="83">
        <f t="shared" si="1"/>
        <v>0.24002664</v>
      </c>
      <c r="O4255" s="83">
        <f t="shared" si="2"/>
        <v>0.24002664</v>
      </c>
      <c r="Q4255" s="83">
        <f t="shared" si="3"/>
        <v>0.5005</v>
      </c>
      <c r="R4255" s="83">
        <f t="shared" si="4"/>
        <v>0.24002664</v>
      </c>
      <c r="S4255" s="83" t="b">
        <f t="shared" si="5"/>
        <v>0</v>
      </c>
      <c r="T4255" s="72"/>
      <c r="U4255" s="72"/>
      <c r="V4255" s="72"/>
      <c r="W4255" s="72"/>
      <c r="X4255" s="72"/>
      <c r="Y4255" s="72"/>
      <c r="Z4255" s="72"/>
      <c r="AA4255" s="72"/>
      <c r="AB4255" s="72"/>
      <c r="AC4255" s="72"/>
      <c r="AD4255" s="72"/>
      <c r="AE4255" s="72"/>
      <c r="AF4255" s="72"/>
      <c r="AG4255" s="72"/>
      <c r="AH4255" s="72"/>
      <c r="AI4255" s="72"/>
      <c r="AJ4255" s="72"/>
      <c r="AK4255" s="72"/>
    </row>
    <row r="4256" ht="14.25" customHeight="1">
      <c r="A4256" s="78">
        <v>4253.0</v>
      </c>
      <c r="C4256" s="78" t="str">
        <f>VLOOKUP(G4256,[1]Macrodata_CCF!$A$3:$D$55,4,FALSE)</f>
        <v>#ERROR!</v>
      </c>
      <c r="E4256" s="79" t="str">
        <f>VLOOKUP(G4256,[1]Macrodata_CCF!$A$3:$B$55,2,FALSE)</f>
        <v>#ERROR!</v>
      </c>
      <c r="F4256" s="78">
        <v>0.0</v>
      </c>
      <c r="G4256" s="80">
        <v>17.0</v>
      </c>
      <c r="H4256" s="81">
        <v>475400.0</v>
      </c>
      <c r="I4256" s="81">
        <v>640000.0</v>
      </c>
      <c r="J4256" s="81">
        <v>506675.0</v>
      </c>
      <c r="K4256" s="81">
        <v>640000.0</v>
      </c>
      <c r="L4256" s="82">
        <v>0.1900060753341434</v>
      </c>
      <c r="N4256" s="83">
        <f t="shared" si="1"/>
        <v>0.1900060753</v>
      </c>
      <c r="O4256" s="83">
        <f t="shared" si="2"/>
        <v>0.1900060753</v>
      </c>
      <c r="Q4256" s="83">
        <f t="shared" si="3"/>
        <v>0.2571875</v>
      </c>
      <c r="R4256" s="83">
        <f t="shared" si="4"/>
        <v>0.1900060753</v>
      </c>
      <c r="S4256" s="83" t="b">
        <f t="shared" si="5"/>
        <v>0</v>
      </c>
      <c r="T4256" s="72"/>
      <c r="U4256" s="72"/>
      <c r="V4256" s="72"/>
      <c r="W4256" s="72"/>
      <c r="X4256" s="72"/>
      <c r="Y4256" s="72"/>
      <c r="Z4256" s="72"/>
      <c r="AA4256" s="72"/>
      <c r="AB4256" s="72"/>
      <c r="AC4256" s="72"/>
      <c r="AD4256" s="72"/>
      <c r="AE4256" s="72"/>
      <c r="AF4256" s="72"/>
      <c r="AG4256" s="72"/>
      <c r="AH4256" s="72"/>
      <c r="AI4256" s="72"/>
      <c r="AJ4256" s="72"/>
      <c r="AK4256" s="72"/>
    </row>
    <row r="4257" ht="14.25" customHeight="1">
      <c r="A4257" s="78">
        <v>4254.0</v>
      </c>
      <c r="C4257" s="78" t="str">
        <f>VLOOKUP(G4257,[1]Macrodata_CCF!$A$3:$D$55,4,FALSE)</f>
        <v>#ERROR!</v>
      </c>
      <c r="E4257" s="79" t="str">
        <f>VLOOKUP(G4257,[1]Macrodata_CCF!$A$3:$B$55,2,FALSE)</f>
        <v>#ERROR!</v>
      </c>
      <c r="F4257" s="78">
        <v>0.0</v>
      </c>
      <c r="G4257" s="80">
        <v>43.0</v>
      </c>
      <c r="H4257" s="81">
        <v>88520.0</v>
      </c>
      <c r="I4257" s="81">
        <v>220000.0</v>
      </c>
      <c r="J4257" s="81">
        <v>43815.0</v>
      </c>
      <c r="K4257" s="81">
        <v>220000.0</v>
      </c>
      <c r="L4257" s="82">
        <v>-0.3400136902951019</v>
      </c>
      <c r="N4257" s="83">
        <f t="shared" si="1"/>
        <v>-0.3400136903</v>
      </c>
      <c r="O4257" s="83">
        <f t="shared" si="2"/>
        <v>0</v>
      </c>
      <c r="Q4257" s="83">
        <f t="shared" si="3"/>
        <v>0.5976363636</v>
      </c>
      <c r="R4257" s="83">
        <f t="shared" si="4"/>
        <v>-0.3400136903</v>
      </c>
      <c r="S4257" s="83" t="b">
        <f t="shared" si="5"/>
        <v>0</v>
      </c>
      <c r="T4257" s="72"/>
      <c r="U4257" s="72"/>
      <c r="V4257" s="72"/>
      <c r="W4257" s="72"/>
      <c r="X4257" s="72"/>
      <c r="Y4257" s="72"/>
      <c r="Z4257" s="72"/>
      <c r="AA4257" s="72"/>
      <c r="AB4257" s="72"/>
      <c r="AC4257" s="72"/>
      <c r="AD4257" s="72"/>
      <c r="AE4257" s="72"/>
      <c r="AF4257" s="72"/>
      <c r="AG4257" s="72"/>
      <c r="AH4257" s="72"/>
      <c r="AI4257" s="72"/>
      <c r="AJ4257" s="72"/>
      <c r="AK4257" s="72"/>
    </row>
    <row r="4258" ht="14.25" customHeight="1">
      <c r="A4258" s="78">
        <v>4255.0</v>
      </c>
      <c r="C4258" s="78" t="str">
        <f>VLOOKUP(G4258,[1]Macrodata_CCF!$A$3:$D$55,4,FALSE)</f>
        <v>#ERROR!</v>
      </c>
      <c r="E4258" s="79" t="str">
        <f>VLOOKUP(G4258,[1]Macrodata_CCF!$A$3:$B$55,2,FALSE)</f>
        <v>#ERROR!</v>
      </c>
      <c r="F4258" s="78">
        <v>0.0</v>
      </c>
      <c r="G4258" s="80">
        <v>1.0</v>
      </c>
      <c r="H4258" s="81">
        <v>478885.0</v>
      </c>
      <c r="I4258" s="81">
        <v>980000.0</v>
      </c>
      <c r="J4258" s="81">
        <v>619195.0</v>
      </c>
      <c r="K4258" s="81">
        <v>1470000.0</v>
      </c>
      <c r="L4258" s="82">
        <v>0.2799956097901679</v>
      </c>
      <c r="N4258" s="83">
        <f t="shared" si="1"/>
        <v>0.2799956098</v>
      </c>
      <c r="O4258" s="83">
        <f t="shared" si="2"/>
        <v>0.2799956098</v>
      </c>
      <c r="Q4258" s="83">
        <f t="shared" si="3"/>
        <v>0.5113418367</v>
      </c>
      <c r="R4258" s="83">
        <f t="shared" si="4"/>
        <v>0.2799956098</v>
      </c>
      <c r="S4258" s="83" t="b">
        <f t="shared" si="5"/>
        <v>0</v>
      </c>
      <c r="T4258" s="72"/>
      <c r="U4258" s="72"/>
      <c r="V4258" s="72"/>
      <c r="W4258" s="72"/>
      <c r="X4258" s="72"/>
      <c r="Y4258" s="72"/>
      <c r="Z4258" s="72"/>
      <c r="AA4258" s="72"/>
      <c r="AB4258" s="72"/>
      <c r="AC4258" s="72"/>
      <c r="AD4258" s="72"/>
      <c r="AE4258" s="72"/>
      <c r="AF4258" s="72"/>
      <c r="AG4258" s="72"/>
      <c r="AH4258" s="72"/>
      <c r="AI4258" s="72"/>
      <c r="AJ4258" s="72"/>
      <c r="AK4258" s="72"/>
    </row>
    <row r="4259" ht="14.25" customHeight="1">
      <c r="A4259" s="78">
        <v>4256.0</v>
      </c>
      <c r="C4259" s="78" t="str">
        <f>VLOOKUP(G4259,[1]Macrodata_CCF!$A$3:$D$55,4,FALSE)</f>
        <v>#ERROR!</v>
      </c>
      <c r="E4259" s="79" t="str">
        <f>VLOOKUP(G4259,[1]Macrodata_CCF!$A$3:$B$55,2,FALSE)</f>
        <v>#ERROR!</v>
      </c>
      <c r="F4259" s="78">
        <v>0.0</v>
      </c>
      <c r="G4259" s="80">
        <v>12.0</v>
      </c>
      <c r="H4259" s="81">
        <v>0.0</v>
      </c>
      <c r="I4259" s="81">
        <v>460000.0</v>
      </c>
      <c r="J4259" s="81">
        <v>110400.0</v>
      </c>
      <c r="K4259" s="81">
        <v>644000.0</v>
      </c>
      <c r="L4259" s="82">
        <v>0.24</v>
      </c>
      <c r="N4259" s="83">
        <f t="shared" si="1"/>
        <v>0.24</v>
      </c>
      <c r="O4259" s="83">
        <f t="shared" si="2"/>
        <v>0.24</v>
      </c>
      <c r="Q4259" s="83">
        <f t="shared" si="3"/>
        <v>1</v>
      </c>
      <c r="R4259" s="83">
        <f t="shared" si="4"/>
        <v>0.24</v>
      </c>
      <c r="S4259" s="83" t="b">
        <f t="shared" si="5"/>
        <v>0</v>
      </c>
      <c r="T4259" s="72"/>
      <c r="U4259" s="72"/>
      <c r="V4259" s="72"/>
      <c r="W4259" s="72"/>
      <c r="X4259" s="72"/>
      <c r="Y4259" s="72"/>
      <c r="Z4259" s="72"/>
      <c r="AA4259" s="72"/>
      <c r="AB4259" s="72"/>
      <c r="AC4259" s="72"/>
      <c r="AD4259" s="72"/>
      <c r="AE4259" s="72"/>
      <c r="AF4259" s="72"/>
      <c r="AG4259" s="72"/>
      <c r="AH4259" s="72"/>
      <c r="AI4259" s="72"/>
      <c r="AJ4259" s="72"/>
      <c r="AK4259" s="72"/>
    </row>
    <row r="4260" ht="14.25" customHeight="1">
      <c r="A4260" s="78">
        <v>4257.0</v>
      </c>
      <c r="C4260" s="78" t="str">
        <f>VLOOKUP(G4260,[1]Macrodata_CCF!$A$3:$D$55,4,FALSE)</f>
        <v>#ERROR!</v>
      </c>
      <c r="E4260" s="79" t="str">
        <f>VLOOKUP(G4260,[1]Macrodata_CCF!$A$3:$B$55,2,FALSE)</f>
        <v>#ERROR!</v>
      </c>
      <c r="F4260" s="78">
        <v>0.0</v>
      </c>
      <c r="G4260" s="80">
        <v>8.0</v>
      </c>
      <c r="H4260" s="81">
        <v>689375.0</v>
      </c>
      <c r="I4260" s="81">
        <v>790000.0</v>
      </c>
      <c r="J4260" s="81">
        <v>713525.0</v>
      </c>
      <c r="K4260" s="81">
        <v>790000.0</v>
      </c>
      <c r="L4260" s="82">
        <v>0.24</v>
      </c>
      <c r="N4260" s="83">
        <f t="shared" si="1"/>
        <v>0.24</v>
      </c>
      <c r="O4260" s="83">
        <f t="shared" si="2"/>
        <v>0.24</v>
      </c>
      <c r="Q4260" s="83">
        <f t="shared" si="3"/>
        <v>0.1273734177</v>
      </c>
      <c r="R4260" s="83">
        <f t="shared" si="4"/>
        <v>0.24</v>
      </c>
      <c r="S4260" s="83" t="b">
        <f t="shared" si="5"/>
        <v>0</v>
      </c>
      <c r="T4260" s="72"/>
      <c r="U4260" s="72"/>
      <c r="V4260" s="72"/>
      <c r="W4260" s="72"/>
      <c r="X4260" s="72"/>
      <c r="Y4260" s="72"/>
      <c r="Z4260" s="72"/>
      <c r="AA4260" s="72"/>
      <c r="AB4260" s="72"/>
      <c r="AC4260" s="72"/>
      <c r="AD4260" s="72"/>
      <c r="AE4260" s="72"/>
      <c r="AF4260" s="72"/>
      <c r="AG4260" s="72"/>
      <c r="AH4260" s="72"/>
      <c r="AI4260" s="72"/>
      <c r="AJ4260" s="72"/>
      <c r="AK4260" s="72"/>
    </row>
    <row r="4261" ht="14.25" customHeight="1">
      <c r="A4261" s="78">
        <v>4258.0</v>
      </c>
      <c r="C4261" s="78" t="str">
        <f>VLOOKUP(G4261,[1]Macrodata_CCF!$A$3:$D$55,4,FALSE)</f>
        <v>#ERROR!</v>
      </c>
      <c r="E4261" s="79" t="str">
        <f>VLOOKUP(G4261,[1]Macrodata_CCF!$A$3:$B$55,2,FALSE)</f>
        <v>#ERROR!</v>
      </c>
      <c r="F4261" s="78">
        <v>0.0</v>
      </c>
      <c r="G4261" s="80">
        <v>18.0</v>
      </c>
      <c r="H4261" s="81">
        <v>174390.0</v>
      </c>
      <c r="I4261" s="81">
        <v>190000.0</v>
      </c>
      <c r="J4261" s="81">
        <v>177200.0</v>
      </c>
      <c r="K4261" s="81">
        <v>266000.0</v>
      </c>
      <c r="L4261" s="82">
        <v>0.1800128122998078</v>
      </c>
      <c r="N4261" s="83">
        <f t="shared" si="1"/>
        <v>0.1800128123</v>
      </c>
      <c r="O4261" s="83">
        <f t="shared" si="2"/>
        <v>0.1800128123</v>
      </c>
      <c r="Q4261" s="83">
        <f t="shared" si="3"/>
        <v>0.08215789474</v>
      </c>
      <c r="R4261" s="83">
        <f t="shared" si="4"/>
        <v>0.01478947368</v>
      </c>
      <c r="S4261" s="83" t="b">
        <f t="shared" si="5"/>
        <v>0</v>
      </c>
      <c r="T4261" s="72"/>
      <c r="U4261" s="72"/>
      <c r="V4261" s="72"/>
      <c r="W4261" s="72"/>
      <c r="X4261" s="72"/>
      <c r="Y4261" s="72"/>
      <c r="Z4261" s="72"/>
      <c r="AA4261" s="72"/>
      <c r="AB4261" s="72"/>
      <c r="AC4261" s="72"/>
      <c r="AD4261" s="72"/>
      <c r="AE4261" s="72"/>
      <c r="AF4261" s="72"/>
      <c r="AG4261" s="72"/>
      <c r="AH4261" s="72"/>
      <c r="AI4261" s="72"/>
      <c r="AJ4261" s="72"/>
      <c r="AK4261" s="72"/>
    </row>
    <row r="4262" ht="14.25" customHeight="1">
      <c r="A4262" s="78">
        <v>4259.0</v>
      </c>
      <c r="C4262" s="78" t="str">
        <f>VLOOKUP(G4262,[1]Macrodata_CCF!$A$3:$D$55,4,FALSE)</f>
        <v>#ERROR!</v>
      </c>
      <c r="E4262" s="79" t="str">
        <f>VLOOKUP(G4262,[1]Macrodata_CCF!$A$3:$B$55,2,FALSE)</f>
        <v>#ERROR!</v>
      </c>
      <c r="F4262" s="78">
        <v>0.0</v>
      </c>
      <c r="G4262" s="80">
        <v>16.0</v>
      </c>
      <c r="H4262" s="81">
        <v>569540.0</v>
      </c>
      <c r="I4262" s="81">
        <v>800000.0</v>
      </c>
      <c r="J4262" s="81">
        <v>521145.0</v>
      </c>
      <c r="K4262" s="81">
        <v>800000.0</v>
      </c>
      <c r="L4262" s="82">
        <v>-0.2099930573635338</v>
      </c>
      <c r="N4262" s="83">
        <f t="shared" si="1"/>
        <v>-0.2099930574</v>
      </c>
      <c r="O4262" s="83">
        <f t="shared" si="2"/>
        <v>0</v>
      </c>
      <c r="Q4262" s="83">
        <f t="shared" si="3"/>
        <v>0.288075</v>
      </c>
      <c r="R4262" s="83">
        <f t="shared" si="4"/>
        <v>-0.2099930574</v>
      </c>
      <c r="S4262" s="83" t="b">
        <f t="shared" si="5"/>
        <v>0</v>
      </c>
      <c r="T4262" s="72"/>
      <c r="U4262" s="72"/>
      <c r="V4262" s="72"/>
      <c r="W4262" s="72"/>
      <c r="X4262" s="72"/>
      <c r="Y4262" s="72"/>
      <c r="Z4262" s="72"/>
      <c r="AA4262" s="72"/>
      <c r="AB4262" s="72"/>
      <c r="AC4262" s="72"/>
      <c r="AD4262" s="72"/>
      <c r="AE4262" s="72"/>
      <c r="AF4262" s="72"/>
      <c r="AG4262" s="72"/>
      <c r="AH4262" s="72"/>
      <c r="AI4262" s="72"/>
      <c r="AJ4262" s="72"/>
      <c r="AK4262" s="72"/>
    </row>
    <row r="4263" ht="14.25" customHeight="1">
      <c r="A4263" s="78">
        <v>4260.0</v>
      </c>
      <c r="C4263" s="78" t="str">
        <f>VLOOKUP(G4263,[1]Macrodata_CCF!$A$3:$D$55,4,FALSE)</f>
        <v>#ERROR!</v>
      </c>
      <c r="E4263" s="79" t="str">
        <f>VLOOKUP(G4263,[1]Macrodata_CCF!$A$3:$B$55,2,FALSE)</f>
        <v>#ERROR!</v>
      </c>
      <c r="F4263" s="78">
        <v>0.0</v>
      </c>
      <c r="G4263" s="80">
        <v>36.0</v>
      </c>
      <c r="H4263" s="81">
        <v>0.0</v>
      </c>
      <c r="I4263" s="81">
        <v>110000.0</v>
      </c>
      <c r="J4263" s="81">
        <v>16500.0</v>
      </c>
      <c r="K4263" s="81">
        <v>110000.0</v>
      </c>
      <c r="L4263" s="82">
        <v>0.15</v>
      </c>
      <c r="N4263" s="83">
        <f t="shared" si="1"/>
        <v>0.15</v>
      </c>
      <c r="O4263" s="83">
        <f t="shared" si="2"/>
        <v>0.15</v>
      </c>
      <c r="Q4263" s="83">
        <f t="shared" si="3"/>
        <v>1</v>
      </c>
      <c r="R4263" s="83">
        <f t="shared" si="4"/>
        <v>0.15</v>
      </c>
      <c r="S4263" s="83" t="b">
        <f t="shared" si="5"/>
        <v>0</v>
      </c>
      <c r="T4263" s="72"/>
      <c r="U4263" s="72"/>
      <c r="V4263" s="72"/>
      <c r="W4263" s="72"/>
      <c r="X4263" s="72"/>
      <c r="Y4263" s="72"/>
      <c r="Z4263" s="72"/>
      <c r="AA4263" s="72"/>
      <c r="AB4263" s="72"/>
      <c r="AC4263" s="72"/>
      <c r="AD4263" s="72"/>
      <c r="AE4263" s="72"/>
      <c r="AF4263" s="72"/>
      <c r="AG4263" s="72"/>
      <c r="AH4263" s="72"/>
      <c r="AI4263" s="72"/>
      <c r="AJ4263" s="72"/>
      <c r="AK4263" s="72"/>
    </row>
    <row r="4264" ht="14.25" customHeight="1">
      <c r="A4264" s="78">
        <v>4261.0</v>
      </c>
      <c r="C4264" s="78" t="str">
        <f>VLOOKUP(G4264,[1]Macrodata_CCF!$A$3:$D$55,4,FALSE)</f>
        <v>#ERROR!</v>
      </c>
      <c r="E4264" s="79" t="str">
        <f>VLOOKUP(G4264,[1]Macrodata_CCF!$A$3:$B$55,2,FALSE)</f>
        <v>#ERROR!</v>
      </c>
      <c r="F4264" s="78">
        <v>0.0</v>
      </c>
      <c r="G4264" s="80">
        <v>8.0</v>
      </c>
      <c r="H4264" s="81">
        <v>33410.0</v>
      </c>
      <c r="I4264" s="81">
        <v>40000.0</v>
      </c>
      <c r="J4264" s="81">
        <v>36045.0</v>
      </c>
      <c r="K4264" s="81">
        <v>40000.0</v>
      </c>
      <c r="L4264" s="82">
        <v>0.3998482549317147</v>
      </c>
      <c r="N4264" s="83">
        <f t="shared" si="1"/>
        <v>0.3998482549</v>
      </c>
      <c r="O4264" s="83">
        <f t="shared" si="2"/>
        <v>0.3998482549</v>
      </c>
      <c r="Q4264" s="83">
        <f t="shared" si="3"/>
        <v>0.16475</v>
      </c>
      <c r="R4264" s="83">
        <f t="shared" si="4"/>
        <v>0.3998482549</v>
      </c>
      <c r="S4264" s="83" t="b">
        <f t="shared" si="5"/>
        <v>0</v>
      </c>
      <c r="T4264" s="72"/>
      <c r="U4264" s="72"/>
      <c r="V4264" s="72"/>
      <c r="W4264" s="72"/>
      <c r="X4264" s="72"/>
      <c r="Y4264" s="72"/>
      <c r="Z4264" s="72"/>
      <c r="AA4264" s="72"/>
      <c r="AB4264" s="72"/>
      <c r="AC4264" s="72"/>
      <c r="AD4264" s="72"/>
      <c r="AE4264" s="72"/>
      <c r="AF4264" s="72"/>
      <c r="AG4264" s="72"/>
      <c r="AH4264" s="72"/>
      <c r="AI4264" s="72"/>
      <c r="AJ4264" s="72"/>
      <c r="AK4264" s="72"/>
    </row>
    <row r="4265" ht="14.25" customHeight="1">
      <c r="A4265" s="78">
        <v>4262.0</v>
      </c>
      <c r="C4265" s="78" t="str">
        <f>VLOOKUP(G4265,[1]Macrodata_CCF!$A$3:$D$55,4,FALSE)</f>
        <v>#ERROR!</v>
      </c>
      <c r="E4265" s="79" t="str">
        <f>VLOOKUP(G4265,[1]Macrodata_CCF!$A$3:$B$55,2,FALSE)</f>
        <v>#ERROR!</v>
      </c>
      <c r="F4265" s="78">
        <v>0.0</v>
      </c>
      <c r="G4265" s="80">
        <v>36.0</v>
      </c>
      <c r="H4265" s="81">
        <v>334975.0</v>
      </c>
      <c r="I4265" s="81">
        <v>850000.0</v>
      </c>
      <c r="J4265" s="81">
        <v>427680.0</v>
      </c>
      <c r="K4265" s="81">
        <v>850000.0</v>
      </c>
      <c r="L4265" s="82">
        <v>0.1800009708266589</v>
      </c>
      <c r="N4265" s="83">
        <f t="shared" si="1"/>
        <v>0.1800009708</v>
      </c>
      <c r="O4265" s="83">
        <f t="shared" si="2"/>
        <v>0.1800009708</v>
      </c>
      <c r="Q4265" s="83">
        <f t="shared" si="3"/>
        <v>0.6059117647</v>
      </c>
      <c r="R4265" s="83">
        <f t="shared" si="4"/>
        <v>0.1800009708</v>
      </c>
      <c r="S4265" s="83" t="b">
        <f t="shared" si="5"/>
        <v>0</v>
      </c>
      <c r="T4265" s="72"/>
      <c r="U4265" s="72"/>
      <c r="V4265" s="72"/>
      <c r="W4265" s="72"/>
      <c r="X4265" s="72"/>
      <c r="Y4265" s="72"/>
      <c r="Z4265" s="72"/>
      <c r="AA4265" s="72"/>
      <c r="AB4265" s="72"/>
      <c r="AC4265" s="72"/>
      <c r="AD4265" s="72"/>
      <c r="AE4265" s="72"/>
      <c r="AF4265" s="72"/>
      <c r="AG4265" s="72"/>
      <c r="AH4265" s="72"/>
      <c r="AI4265" s="72"/>
      <c r="AJ4265" s="72"/>
      <c r="AK4265" s="72"/>
    </row>
    <row r="4266" ht="14.25" customHeight="1">
      <c r="A4266" s="78">
        <v>4263.0</v>
      </c>
      <c r="C4266" s="78" t="str">
        <f>VLOOKUP(G4266,[1]Macrodata_CCF!$A$3:$D$55,4,FALSE)</f>
        <v>#ERROR!</v>
      </c>
      <c r="E4266" s="79" t="str">
        <f>VLOOKUP(G4266,[1]Macrodata_CCF!$A$3:$B$55,2,FALSE)</f>
        <v>#ERROR!</v>
      </c>
      <c r="F4266" s="78">
        <v>0.0</v>
      </c>
      <c r="G4266" s="80">
        <v>35.0</v>
      </c>
      <c r="H4266" s="81">
        <v>268580.0</v>
      </c>
      <c r="I4266" s="81">
        <v>460000.0</v>
      </c>
      <c r="J4266" s="81">
        <v>291550.0</v>
      </c>
      <c r="K4266" s="81">
        <v>460000.0</v>
      </c>
      <c r="L4266" s="82">
        <v>0.119997910354195</v>
      </c>
      <c r="N4266" s="83">
        <f t="shared" si="1"/>
        <v>0.1199979104</v>
      </c>
      <c r="O4266" s="83">
        <f t="shared" si="2"/>
        <v>0.1199979104</v>
      </c>
      <c r="Q4266" s="83">
        <f t="shared" si="3"/>
        <v>0.4161304348</v>
      </c>
      <c r="R4266" s="83">
        <f t="shared" si="4"/>
        <v>0.1199979104</v>
      </c>
      <c r="S4266" s="83" t="b">
        <f t="shared" si="5"/>
        <v>0</v>
      </c>
      <c r="T4266" s="72"/>
      <c r="U4266" s="72"/>
      <c r="V4266" s="72"/>
      <c r="W4266" s="72"/>
      <c r="X4266" s="72"/>
      <c r="Y4266" s="72"/>
      <c r="Z4266" s="72"/>
      <c r="AA4266" s="72"/>
      <c r="AB4266" s="72"/>
      <c r="AC4266" s="72"/>
      <c r="AD4266" s="72"/>
      <c r="AE4266" s="72"/>
      <c r="AF4266" s="72"/>
      <c r="AG4266" s="72"/>
      <c r="AH4266" s="72"/>
      <c r="AI4266" s="72"/>
      <c r="AJ4266" s="72"/>
      <c r="AK4266" s="72"/>
    </row>
    <row r="4267" ht="14.25" customHeight="1">
      <c r="A4267" s="78">
        <v>4264.0</v>
      </c>
      <c r="C4267" s="78" t="str">
        <f>VLOOKUP(G4267,[1]Macrodata_CCF!$A$3:$D$55,4,FALSE)</f>
        <v>#ERROR!</v>
      </c>
      <c r="E4267" s="79" t="str">
        <f>VLOOKUP(G4267,[1]Macrodata_CCF!$A$3:$B$55,2,FALSE)</f>
        <v>#ERROR!</v>
      </c>
      <c r="F4267" s="78">
        <v>0.0</v>
      </c>
      <c r="G4267" s="80">
        <v>36.0</v>
      </c>
      <c r="H4267" s="81">
        <v>286800.0</v>
      </c>
      <c r="I4267" s="81">
        <v>320000.0</v>
      </c>
      <c r="J4267" s="81">
        <v>293110.0</v>
      </c>
      <c r="K4267" s="81">
        <v>480000.0</v>
      </c>
      <c r="L4267" s="82">
        <v>0.1900602409638554</v>
      </c>
      <c r="N4267" s="83">
        <f t="shared" si="1"/>
        <v>0.190060241</v>
      </c>
      <c r="O4267" s="83">
        <f t="shared" si="2"/>
        <v>0.190060241</v>
      </c>
      <c r="Q4267" s="83">
        <f t="shared" si="3"/>
        <v>0.10375</v>
      </c>
      <c r="R4267" s="83">
        <f t="shared" si="4"/>
        <v>0.190060241</v>
      </c>
      <c r="S4267" s="83" t="b">
        <f t="shared" si="5"/>
        <v>0</v>
      </c>
      <c r="T4267" s="72"/>
      <c r="U4267" s="72"/>
      <c r="V4267" s="72"/>
      <c r="W4267" s="72"/>
      <c r="X4267" s="72"/>
      <c r="Y4267" s="72"/>
      <c r="Z4267" s="72"/>
      <c r="AA4267" s="72"/>
      <c r="AB4267" s="72"/>
      <c r="AC4267" s="72"/>
      <c r="AD4267" s="72"/>
      <c r="AE4267" s="72"/>
      <c r="AF4267" s="72"/>
      <c r="AG4267" s="72"/>
      <c r="AH4267" s="72"/>
      <c r="AI4267" s="72"/>
      <c r="AJ4267" s="72"/>
      <c r="AK4267" s="72"/>
    </row>
    <row r="4268" ht="14.25" customHeight="1">
      <c r="A4268" s="78">
        <v>4265.0</v>
      </c>
      <c r="C4268" s="78" t="str">
        <f>VLOOKUP(G4268,[1]Macrodata_CCF!$A$3:$D$55,4,FALSE)</f>
        <v>#ERROR!</v>
      </c>
      <c r="E4268" s="79" t="str">
        <f>VLOOKUP(G4268,[1]Macrodata_CCF!$A$3:$B$55,2,FALSE)</f>
        <v>#ERROR!</v>
      </c>
      <c r="F4268" s="78">
        <v>0.0</v>
      </c>
      <c r="G4268" s="80">
        <v>24.0</v>
      </c>
      <c r="H4268" s="81">
        <v>0.0</v>
      </c>
      <c r="I4268" s="81">
        <v>760000.0</v>
      </c>
      <c r="J4268" s="81">
        <v>152000.0</v>
      </c>
      <c r="K4268" s="81">
        <v>760000.0</v>
      </c>
      <c r="L4268" s="82">
        <v>0.2</v>
      </c>
      <c r="N4268" s="83">
        <f t="shared" si="1"/>
        <v>0.2</v>
      </c>
      <c r="O4268" s="83">
        <f t="shared" si="2"/>
        <v>0.2</v>
      </c>
      <c r="Q4268" s="83">
        <f t="shared" si="3"/>
        <v>1</v>
      </c>
      <c r="R4268" s="83">
        <f t="shared" si="4"/>
        <v>0.2</v>
      </c>
      <c r="S4268" s="83" t="b">
        <f t="shared" si="5"/>
        <v>0</v>
      </c>
      <c r="T4268" s="72"/>
      <c r="U4268" s="72"/>
      <c r="V4268" s="72"/>
      <c r="W4268" s="72"/>
      <c r="X4268" s="72"/>
      <c r="Y4268" s="72"/>
      <c r="Z4268" s="72"/>
      <c r="AA4268" s="72"/>
      <c r="AB4268" s="72"/>
      <c r="AC4268" s="72"/>
      <c r="AD4268" s="72"/>
      <c r="AE4268" s="72"/>
      <c r="AF4268" s="72"/>
      <c r="AG4268" s="72"/>
      <c r="AH4268" s="72"/>
      <c r="AI4268" s="72"/>
      <c r="AJ4268" s="72"/>
      <c r="AK4268" s="72"/>
    </row>
    <row r="4269" ht="14.25" customHeight="1">
      <c r="A4269" s="78">
        <v>4266.0</v>
      </c>
      <c r="C4269" s="78" t="str">
        <f>VLOOKUP(G4269,[1]Macrodata_CCF!$A$3:$D$55,4,FALSE)</f>
        <v>#ERROR!</v>
      </c>
      <c r="E4269" s="79" t="str">
        <f>VLOOKUP(G4269,[1]Macrodata_CCF!$A$3:$B$55,2,FALSE)</f>
        <v>#ERROR!</v>
      </c>
      <c r="F4269" s="78">
        <v>0.0</v>
      </c>
      <c r="G4269" s="80">
        <v>14.0</v>
      </c>
      <c r="H4269" s="81">
        <v>28700.0</v>
      </c>
      <c r="I4269" s="81">
        <v>470000.0</v>
      </c>
      <c r="J4269" s="81">
        <v>116960.0</v>
      </c>
      <c r="K4269" s="81">
        <v>893000.0</v>
      </c>
      <c r="L4269" s="82">
        <v>0.2</v>
      </c>
      <c r="N4269" s="83">
        <f t="shared" si="1"/>
        <v>0.2</v>
      </c>
      <c r="O4269" s="83">
        <f t="shared" si="2"/>
        <v>0.2</v>
      </c>
      <c r="Q4269" s="83">
        <f t="shared" si="3"/>
        <v>0.9389361702</v>
      </c>
      <c r="R4269" s="83">
        <f t="shared" si="4"/>
        <v>0.2</v>
      </c>
      <c r="S4269" s="83" t="b">
        <f t="shared" si="5"/>
        <v>0</v>
      </c>
      <c r="T4269" s="72"/>
      <c r="U4269" s="72"/>
      <c r="V4269" s="72"/>
      <c r="W4269" s="72"/>
      <c r="X4269" s="72"/>
      <c r="Y4269" s="72"/>
      <c r="Z4269" s="72"/>
      <c r="AA4269" s="72"/>
      <c r="AB4269" s="72"/>
      <c r="AC4269" s="72"/>
      <c r="AD4269" s="72"/>
      <c r="AE4269" s="72"/>
      <c r="AF4269" s="72"/>
      <c r="AG4269" s="72"/>
      <c r="AH4269" s="72"/>
      <c r="AI4269" s="72"/>
      <c r="AJ4269" s="72"/>
      <c r="AK4269" s="72"/>
    </row>
    <row r="4270" ht="14.25" customHeight="1">
      <c r="A4270" s="78">
        <v>4267.0</v>
      </c>
      <c r="C4270" s="78" t="str">
        <f>VLOOKUP(G4270,[1]Macrodata_CCF!$A$3:$D$55,4,FALSE)</f>
        <v>#ERROR!</v>
      </c>
      <c r="E4270" s="79" t="str">
        <f>VLOOKUP(G4270,[1]Macrodata_CCF!$A$3:$B$55,2,FALSE)</f>
        <v>#ERROR!</v>
      </c>
      <c r="F4270" s="78">
        <v>0.0</v>
      </c>
      <c r="G4270" s="80">
        <v>36.0</v>
      </c>
      <c r="H4270" s="81">
        <v>41460.0</v>
      </c>
      <c r="I4270" s="81">
        <v>550000.0</v>
      </c>
      <c r="J4270" s="81">
        <v>132995.0</v>
      </c>
      <c r="K4270" s="81">
        <v>550000.0</v>
      </c>
      <c r="L4270" s="82">
        <v>0.1799956738899595</v>
      </c>
      <c r="N4270" s="83">
        <f t="shared" si="1"/>
        <v>0.1799956739</v>
      </c>
      <c r="O4270" s="83">
        <f t="shared" si="2"/>
        <v>0.1799956739</v>
      </c>
      <c r="Q4270" s="83">
        <f t="shared" si="3"/>
        <v>0.9246181818</v>
      </c>
      <c r="R4270" s="83">
        <f t="shared" si="4"/>
        <v>0.1799956739</v>
      </c>
      <c r="S4270" s="83" t="b">
        <f t="shared" si="5"/>
        <v>0</v>
      </c>
      <c r="T4270" s="72"/>
      <c r="U4270" s="72"/>
      <c r="V4270" s="72"/>
      <c r="W4270" s="72"/>
      <c r="X4270" s="72"/>
      <c r="Y4270" s="72"/>
      <c r="Z4270" s="72"/>
      <c r="AA4270" s="72"/>
      <c r="AB4270" s="72"/>
      <c r="AC4270" s="72"/>
      <c r="AD4270" s="72"/>
      <c r="AE4270" s="72"/>
      <c r="AF4270" s="72"/>
      <c r="AG4270" s="72"/>
      <c r="AH4270" s="72"/>
      <c r="AI4270" s="72"/>
      <c r="AJ4270" s="72"/>
      <c r="AK4270" s="72"/>
    </row>
    <row r="4271" ht="14.25" customHeight="1">
      <c r="A4271" s="78">
        <v>4268.0</v>
      </c>
      <c r="C4271" s="78" t="str">
        <f>VLOOKUP(G4271,[1]Macrodata_CCF!$A$3:$D$55,4,FALSE)</f>
        <v>#ERROR!</v>
      </c>
      <c r="E4271" s="79" t="str">
        <f>VLOOKUP(G4271,[1]Macrodata_CCF!$A$3:$B$55,2,FALSE)</f>
        <v>#ERROR!</v>
      </c>
      <c r="F4271" s="78">
        <v>0.0</v>
      </c>
      <c r="G4271" s="80">
        <v>26.0</v>
      </c>
      <c r="H4271" s="81">
        <v>136125.0</v>
      </c>
      <c r="I4271" s="81">
        <v>550000.0</v>
      </c>
      <c r="J4271" s="81">
        <v>214760.0</v>
      </c>
      <c r="K4271" s="81">
        <v>550000.0</v>
      </c>
      <c r="L4271" s="82">
        <v>0.1899969797644216</v>
      </c>
      <c r="N4271" s="83">
        <f t="shared" si="1"/>
        <v>0.1899969798</v>
      </c>
      <c r="O4271" s="83">
        <f t="shared" si="2"/>
        <v>0.1899969798</v>
      </c>
      <c r="Q4271" s="83">
        <f t="shared" si="3"/>
        <v>0.7525</v>
      </c>
      <c r="R4271" s="83">
        <f t="shared" si="4"/>
        <v>0.1899969798</v>
      </c>
      <c r="S4271" s="83" t="b">
        <f t="shared" si="5"/>
        <v>0</v>
      </c>
      <c r="T4271" s="72"/>
      <c r="U4271" s="72"/>
      <c r="V4271" s="72"/>
      <c r="W4271" s="72"/>
      <c r="X4271" s="72"/>
      <c r="Y4271" s="72"/>
      <c r="Z4271" s="72"/>
      <c r="AA4271" s="72"/>
      <c r="AB4271" s="72"/>
      <c r="AC4271" s="72"/>
      <c r="AD4271" s="72"/>
      <c r="AE4271" s="72"/>
      <c r="AF4271" s="72"/>
      <c r="AG4271" s="72"/>
      <c r="AH4271" s="72"/>
      <c r="AI4271" s="72"/>
      <c r="AJ4271" s="72"/>
      <c r="AK4271" s="72"/>
    </row>
    <row r="4272" ht="14.25" customHeight="1">
      <c r="A4272" s="78">
        <v>4269.0</v>
      </c>
      <c r="C4272" s="78" t="str">
        <f>VLOOKUP(G4272,[1]Macrodata_CCF!$A$3:$D$55,4,FALSE)</f>
        <v>#ERROR!</v>
      </c>
      <c r="E4272" s="79" t="str">
        <f>VLOOKUP(G4272,[1]Macrodata_CCF!$A$3:$B$55,2,FALSE)</f>
        <v>#ERROR!</v>
      </c>
      <c r="F4272" s="78">
        <v>0.0</v>
      </c>
      <c r="G4272" s="80">
        <v>33.0</v>
      </c>
      <c r="H4272" s="81">
        <v>0.0</v>
      </c>
      <c r="I4272" s="81">
        <v>440000.0</v>
      </c>
      <c r="J4272" s="81">
        <v>61600.0</v>
      </c>
      <c r="K4272" s="81">
        <v>440000.0</v>
      </c>
      <c r="L4272" s="82">
        <v>0.14</v>
      </c>
      <c r="N4272" s="83">
        <f t="shared" si="1"/>
        <v>0.14</v>
      </c>
      <c r="O4272" s="83">
        <f t="shared" si="2"/>
        <v>0.14</v>
      </c>
      <c r="Q4272" s="83">
        <f t="shared" si="3"/>
        <v>1</v>
      </c>
      <c r="R4272" s="83">
        <f t="shared" si="4"/>
        <v>0.14</v>
      </c>
      <c r="S4272" s="83" t="b">
        <f t="shared" si="5"/>
        <v>0</v>
      </c>
      <c r="T4272" s="72"/>
      <c r="U4272" s="72"/>
      <c r="V4272" s="72"/>
      <c r="W4272" s="72"/>
      <c r="X4272" s="72"/>
      <c r="Y4272" s="72"/>
      <c r="Z4272" s="72"/>
      <c r="AA4272" s="72"/>
      <c r="AB4272" s="72"/>
      <c r="AC4272" s="72"/>
      <c r="AD4272" s="72"/>
      <c r="AE4272" s="72"/>
      <c r="AF4272" s="72"/>
      <c r="AG4272" s="72"/>
      <c r="AH4272" s="72"/>
      <c r="AI4272" s="72"/>
      <c r="AJ4272" s="72"/>
      <c r="AK4272" s="72"/>
    </row>
    <row r="4273" ht="14.25" customHeight="1">
      <c r="A4273" s="78">
        <v>4270.0</v>
      </c>
      <c r="C4273" s="78" t="str">
        <f>VLOOKUP(G4273,[1]Macrodata_CCF!$A$3:$D$55,4,FALSE)</f>
        <v>#ERROR!</v>
      </c>
      <c r="E4273" s="79" t="str">
        <f>VLOOKUP(G4273,[1]Macrodata_CCF!$A$3:$B$55,2,FALSE)</f>
        <v>#ERROR!</v>
      </c>
      <c r="F4273" s="78">
        <v>0.0</v>
      </c>
      <c r="G4273" s="80">
        <v>3.0</v>
      </c>
      <c r="H4273" s="81">
        <v>0.0</v>
      </c>
      <c r="I4273" s="81">
        <v>700000.0</v>
      </c>
      <c r="J4273" s="81">
        <v>175000.0</v>
      </c>
      <c r="K4273" s="81">
        <v>700000.0</v>
      </c>
      <c r="L4273" s="82">
        <v>0.25</v>
      </c>
      <c r="N4273" s="83">
        <f t="shared" si="1"/>
        <v>0.25</v>
      </c>
      <c r="O4273" s="83">
        <f t="shared" si="2"/>
        <v>0.25</v>
      </c>
      <c r="Q4273" s="83">
        <f t="shared" si="3"/>
        <v>1</v>
      </c>
      <c r="R4273" s="83">
        <f t="shared" si="4"/>
        <v>0.25</v>
      </c>
      <c r="S4273" s="83" t="b">
        <f t="shared" si="5"/>
        <v>0</v>
      </c>
      <c r="T4273" s="72"/>
      <c r="U4273" s="72"/>
      <c r="V4273" s="72"/>
      <c r="W4273" s="72"/>
      <c r="X4273" s="72"/>
      <c r="Y4273" s="72"/>
      <c r="Z4273" s="72"/>
      <c r="AA4273" s="72"/>
      <c r="AB4273" s="72"/>
      <c r="AC4273" s="72"/>
      <c r="AD4273" s="72"/>
      <c r="AE4273" s="72"/>
      <c r="AF4273" s="72"/>
      <c r="AG4273" s="72"/>
      <c r="AH4273" s="72"/>
      <c r="AI4273" s="72"/>
      <c r="AJ4273" s="72"/>
      <c r="AK4273" s="72"/>
    </row>
    <row r="4274" ht="14.25" customHeight="1">
      <c r="A4274" s="78">
        <v>4271.0</v>
      </c>
      <c r="C4274" s="78" t="str">
        <f>VLOOKUP(G4274,[1]Macrodata_CCF!$A$3:$D$55,4,FALSE)</f>
        <v>#ERROR!</v>
      </c>
      <c r="E4274" s="79" t="str">
        <f>VLOOKUP(G4274,[1]Macrodata_CCF!$A$3:$B$55,2,FALSE)</f>
        <v>#ERROR!</v>
      </c>
      <c r="F4274" s="78">
        <v>0.0</v>
      </c>
      <c r="G4274" s="80">
        <v>50.0</v>
      </c>
      <c r="H4274" s="81">
        <v>70945.0</v>
      </c>
      <c r="I4274" s="81">
        <v>830000.0</v>
      </c>
      <c r="J4274" s="81">
        <v>154440.0</v>
      </c>
      <c r="K4274" s="81">
        <v>830000.0</v>
      </c>
      <c r="L4274" s="82">
        <v>0.1099986167010296</v>
      </c>
      <c r="N4274" s="83">
        <f t="shared" si="1"/>
        <v>0.1099986167</v>
      </c>
      <c r="O4274" s="83">
        <f t="shared" si="2"/>
        <v>0.1099986167</v>
      </c>
      <c r="Q4274" s="83">
        <f t="shared" si="3"/>
        <v>0.9145240964</v>
      </c>
      <c r="R4274" s="83">
        <f t="shared" si="4"/>
        <v>0.1099986167</v>
      </c>
      <c r="S4274" s="83" t="b">
        <f t="shared" si="5"/>
        <v>0</v>
      </c>
      <c r="T4274" s="72"/>
      <c r="U4274" s="72"/>
      <c r="V4274" s="72"/>
      <c r="W4274" s="72"/>
      <c r="X4274" s="72"/>
      <c r="Y4274" s="72"/>
      <c r="Z4274" s="72"/>
      <c r="AA4274" s="72"/>
      <c r="AB4274" s="72"/>
      <c r="AC4274" s="72"/>
      <c r="AD4274" s="72"/>
      <c r="AE4274" s="72"/>
      <c r="AF4274" s="72"/>
      <c r="AG4274" s="72"/>
      <c r="AH4274" s="72"/>
      <c r="AI4274" s="72"/>
      <c r="AJ4274" s="72"/>
      <c r="AK4274" s="72"/>
    </row>
    <row r="4275" ht="14.25" customHeight="1">
      <c r="A4275" s="78">
        <v>4272.0</v>
      </c>
      <c r="C4275" s="78" t="str">
        <f>VLOOKUP(G4275,[1]Macrodata_CCF!$A$3:$D$55,4,FALSE)</f>
        <v>#ERROR!</v>
      </c>
      <c r="E4275" s="79" t="str">
        <f>VLOOKUP(G4275,[1]Macrodata_CCF!$A$3:$B$55,2,FALSE)</f>
        <v>#ERROR!</v>
      </c>
      <c r="F4275" s="78">
        <v>0.0</v>
      </c>
      <c r="G4275" s="80">
        <v>38.0</v>
      </c>
      <c r="H4275" s="81">
        <v>527950.0</v>
      </c>
      <c r="I4275" s="81">
        <v>780000.0</v>
      </c>
      <c r="J4275" s="81">
        <v>553155.0</v>
      </c>
      <c r="K4275" s="81">
        <v>780000.0</v>
      </c>
      <c r="L4275" s="82">
        <v>0.1</v>
      </c>
      <c r="N4275" s="83">
        <f t="shared" si="1"/>
        <v>0.1</v>
      </c>
      <c r="O4275" s="83">
        <f t="shared" si="2"/>
        <v>0.1</v>
      </c>
      <c r="Q4275" s="83">
        <f t="shared" si="3"/>
        <v>0.3231410256</v>
      </c>
      <c r="R4275" s="83">
        <f t="shared" si="4"/>
        <v>0.1</v>
      </c>
      <c r="S4275" s="83" t="b">
        <f t="shared" si="5"/>
        <v>0</v>
      </c>
      <c r="T4275" s="72"/>
      <c r="U4275" s="72"/>
      <c r="V4275" s="72"/>
      <c r="W4275" s="72"/>
      <c r="X4275" s="72"/>
      <c r="Y4275" s="72"/>
      <c r="Z4275" s="72"/>
      <c r="AA4275" s="72"/>
      <c r="AB4275" s="72"/>
      <c r="AC4275" s="72"/>
      <c r="AD4275" s="72"/>
      <c r="AE4275" s="72"/>
      <c r="AF4275" s="72"/>
      <c r="AG4275" s="72"/>
      <c r="AH4275" s="72"/>
      <c r="AI4275" s="72"/>
      <c r="AJ4275" s="72"/>
      <c r="AK4275" s="72"/>
    </row>
    <row r="4276" ht="14.25" customHeight="1">
      <c r="A4276" s="78">
        <v>4273.0</v>
      </c>
      <c r="C4276" s="78" t="str">
        <f>VLOOKUP(G4276,[1]Macrodata_CCF!$A$3:$D$55,4,FALSE)</f>
        <v>#ERROR!</v>
      </c>
      <c r="E4276" s="79" t="str">
        <f>VLOOKUP(G4276,[1]Macrodata_CCF!$A$3:$B$55,2,FALSE)</f>
        <v>#ERROR!</v>
      </c>
      <c r="F4276" s="78">
        <v>0.0</v>
      </c>
      <c r="G4276" s="80">
        <v>5.0</v>
      </c>
      <c r="H4276" s="81">
        <v>85090.0</v>
      </c>
      <c r="I4276" s="81">
        <v>450000.0</v>
      </c>
      <c r="J4276" s="81">
        <v>44950.0</v>
      </c>
      <c r="K4276" s="81">
        <v>450000.0</v>
      </c>
      <c r="L4276" s="82">
        <v>-0.1099997259598257</v>
      </c>
      <c r="N4276" s="83">
        <f t="shared" si="1"/>
        <v>-0.109999726</v>
      </c>
      <c r="O4276" s="83">
        <f t="shared" si="2"/>
        <v>0</v>
      </c>
      <c r="Q4276" s="83">
        <f t="shared" si="3"/>
        <v>0.8109111111</v>
      </c>
      <c r="R4276" s="83">
        <f t="shared" si="4"/>
        <v>-0.109999726</v>
      </c>
      <c r="S4276" s="83" t="b">
        <f t="shared" si="5"/>
        <v>0</v>
      </c>
      <c r="T4276" s="72"/>
      <c r="U4276" s="72"/>
      <c r="V4276" s="72"/>
      <c r="W4276" s="72"/>
      <c r="X4276" s="72"/>
      <c r="Y4276" s="72"/>
      <c r="Z4276" s="72"/>
      <c r="AA4276" s="72"/>
      <c r="AB4276" s="72"/>
      <c r="AC4276" s="72"/>
      <c r="AD4276" s="72"/>
      <c r="AE4276" s="72"/>
      <c r="AF4276" s="72"/>
      <c r="AG4276" s="72"/>
      <c r="AH4276" s="72"/>
      <c r="AI4276" s="72"/>
      <c r="AJ4276" s="72"/>
      <c r="AK4276" s="72"/>
    </row>
    <row r="4277" ht="14.25" customHeight="1">
      <c r="A4277" s="78">
        <v>4274.0</v>
      </c>
      <c r="C4277" s="78" t="str">
        <f>VLOOKUP(G4277,[1]Macrodata_CCF!$A$3:$D$55,4,FALSE)</f>
        <v>#ERROR!</v>
      </c>
      <c r="E4277" s="79" t="str">
        <f>VLOOKUP(G4277,[1]Macrodata_CCF!$A$3:$B$55,2,FALSE)</f>
        <v>#ERROR!</v>
      </c>
      <c r="F4277" s="78">
        <v>0.0</v>
      </c>
      <c r="G4277" s="80">
        <v>41.0</v>
      </c>
      <c r="H4277" s="81">
        <v>68015.0</v>
      </c>
      <c r="I4277" s="81">
        <v>100000.0</v>
      </c>
      <c r="J4277" s="81">
        <v>102000.0</v>
      </c>
      <c r="K4277" s="81">
        <v>100000.0</v>
      </c>
      <c r="L4277" s="82">
        <v>1.062529310614351</v>
      </c>
      <c r="N4277" s="83">
        <f t="shared" si="1"/>
        <v>1.062529311</v>
      </c>
      <c r="O4277" s="83">
        <f t="shared" si="2"/>
        <v>1</v>
      </c>
      <c r="Q4277" s="83">
        <f t="shared" si="3"/>
        <v>0.31985</v>
      </c>
      <c r="R4277" s="83">
        <f t="shared" si="4"/>
        <v>1.062529311</v>
      </c>
      <c r="S4277" s="83" t="b">
        <f t="shared" si="5"/>
        <v>0</v>
      </c>
      <c r="T4277" s="72"/>
      <c r="U4277" s="72"/>
      <c r="V4277" s="72"/>
      <c r="W4277" s="72"/>
      <c r="X4277" s="72"/>
      <c r="Y4277" s="72"/>
      <c r="Z4277" s="72"/>
      <c r="AA4277" s="72"/>
      <c r="AB4277" s="72"/>
      <c r="AC4277" s="72"/>
      <c r="AD4277" s="72"/>
      <c r="AE4277" s="72"/>
      <c r="AF4277" s="72"/>
      <c r="AG4277" s="72"/>
      <c r="AH4277" s="72"/>
      <c r="AI4277" s="72"/>
      <c r="AJ4277" s="72"/>
      <c r="AK4277" s="72"/>
    </row>
    <row r="4278" ht="14.25" customHeight="1">
      <c r="A4278" s="78">
        <v>4275.0</v>
      </c>
      <c r="C4278" s="78" t="str">
        <f>VLOOKUP(G4278,[1]Macrodata_CCF!$A$3:$D$55,4,FALSE)</f>
        <v>#ERROR!</v>
      </c>
      <c r="E4278" s="79" t="str">
        <f>VLOOKUP(G4278,[1]Macrodata_CCF!$A$3:$B$55,2,FALSE)</f>
        <v>#ERROR!</v>
      </c>
      <c r="F4278" s="78">
        <v>0.0</v>
      </c>
      <c r="G4278" s="80">
        <v>21.0</v>
      </c>
      <c r="H4278" s="81">
        <v>0.0</v>
      </c>
      <c r="I4278" s="81">
        <v>730000.0</v>
      </c>
      <c r="J4278" s="81">
        <v>109500.0</v>
      </c>
      <c r="K4278" s="81">
        <v>730000.0</v>
      </c>
      <c r="L4278" s="82">
        <v>0.15</v>
      </c>
      <c r="N4278" s="83">
        <f t="shared" si="1"/>
        <v>0.15</v>
      </c>
      <c r="O4278" s="83">
        <f t="shared" si="2"/>
        <v>0.15</v>
      </c>
      <c r="Q4278" s="83">
        <f t="shared" si="3"/>
        <v>1</v>
      </c>
      <c r="R4278" s="83">
        <f t="shared" si="4"/>
        <v>0.15</v>
      </c>
      <c r="S4278" s="83" t="b">
        <f t="shared" si="5"/>
        <v>0</v>
      </c>
      <c r="T4278" s="72"/>
      <c r="U4278" s="72"/>
      <c r="V4278" s="72"/>
      <c r="W4278" s="72"/>
      <c r="X4278" s="72"/>
      <c r="Y4278" s="72"/>
      <c r="Z4278" s="72"/>
      <c r="AA4278" s="72"/>
      <c r="AB4278" s="72"/>
      <c r="AC4278" s="72"/>
      <c r="AD4278" s="72"/>
      <c r="AE4278" s="72"/>
      <c r="AF4278" s="72"/>
      <c r="AG4278" s="72"/>
      <c r="AH4278" s="72"/>
      <c r="AI4278" s="72"/>
      <c r="AJ4278" s="72"/>
      <c r="AK4278" s="72"/>
    </row>
    <row r="4279" ht="14.25" customHeight="1">
      <c r="A4279" s="78">
        <v>4276.0</v>
      </c>
      <c r="C4279" s="78" t="str">
        <f>VLOOKUP(G4279,[1]Macrodata_CCF!$A$3:$D$55,4,FALSE)</f>
        <v>#ERROR!</v>
      </c>
      <c r="E4279" s="79" t="str">
        <f>VLOOKUP(G4279,[1]Macrodata_CCF!$A$3:$B$55,2,FALSE)</f>
        <v>#ERROR!</v>
      </c>
      <c r="F4279" s="78">
        <v>0.0</v>
      </c>
      <c r="G4279" s="80">
        <v>50.0</v>
      </c>
      <c r="H4279" s="81">
        <v>9380.0</v>
      </c>
      <c r="I4279" s="81">
        <v>10000.0</v>
      </c>
      <c r="J4279" s="81">
        <v>9430.0</v>
      </c>
      <c r="K4279" s="81">
        <v>10000.0</v>
      </c>
      <c r="L4279" s="82">
        <v>0.08064516129032258</v>
      </c>
      <c r="N4279" s="83">
        <f t="shared" si="1"/>
        <v>0.08064516129</v>
      </c>
      <c r="O4279" s="83">
        <f t="shared" si="2"/>
        <v>0.08064516129</v>
      </c>
      <c r="Q4279" s="83">
        <f t="shared" si="3"/>
        <v>0.062</v>
      </c>
      <c r="R4279" s="83">
        <f t="shared" si="4"/>
        <v>0.005</v>
      </c>
      <c r="S4279" s="83" t="b">
        <f t="shared" si="5"/>
        <v>0</v>
      </c>
      <c r="T4279" s="72"/>
      <c r="U4279" s="72"/>
      <c r="V4279" s="72"/>
      <c r="W4279" s="72"/>
      <c r="X4279" s="72"/>
      <c r="Y4279" s="72"/>
      <c r="Z4279" s="72"/>
      <c r="AA4279" s="72"/>
      <c r="AB4279" s="72"/>
      <c r="AC4279" s="72"/>
      <c r="AD4279" s="72"/>
      <c r="AE4279" s="72"/>
      <c r="AF4279" s="72"/>
      <c r="AG4279" s="72"/>
      <c r="AH4279" s="72"/>
      <c r="AI4279" s="72"/>
      <c r="AJ4279" s="72"/>
      <c r="AK4279" s="72"/>
    </row>
    <row r="4280" ht="14.25" customHeight="1">
      <c r="A4280" s="78">
        <v>4277.0</v>
      </c>
      <c r="C4280" s="78" t="str">
        <f>VLOOKUP(G4280,[1]Macrodata_CCF!$A$3:$D$55,4,FALSE)</f>
        <v>#ERROR!</v>
      </c>
      <c r="E4280" s="79" t="str">
        <f>VLOOKUP(G4280,[1]Macrodata_CCF!$A$3:$B$55,2,FALSE)</f>
        <v>#ERROR!</v>
      </c>
      <c r="F4280" s="78">
        <v>0.0</v>
      </c>
      <c r="G4280" s="80">
        <v>14.0</v>
      </c>
      <c r="H4280" s="81">
        <v>202710.0</v>
      </c>
      <c r="I4280" s="81">
        <v>450000.0</v>
      </c>
      <c r="J4280" s="81">
        <v>247220.0</v>
      </c>
      <c r="K4280" s="81">
        <v>855000.0</v>
      </c>
      <c r="L4280" s="82">
        <v>0.1799911035626188</v>
      </c>
      <c r="N4280" s="83">
        <f t="shared" si="1"/>
        <v>0.1799911036</v>
      </c>
      <c r="O4280" s="83">
        <f t="shared" si="2"/>
        <v>0.1799911036</v>
      </c>
      <c r="Q4280" s="83">
        <f t="shared" si="3"/>
        <v>0.5495333333</v>
      </c>
      <c r="R4280" s="83">
        <f t="shared" si="4"/>
        <v>0.1799911036</v>
      </c>
      <c r="S4280" s="83" t="b">
        <f t="shared" si="5"/>
        <v>0</v>
      </c>
      <c r="T4280" s="72"/>
      <c r="U4280" s="72"/>
      <c r="V4280" s="72"/>
      <c r="W4280" s="72"/>
      <c r="X4280" s="72"/>
      <c r="Y4280" s="72"/>
      <c r="Z4280" s="72"/>
      <c r="AA4280" s="72"/>
      <c r="AB4280" s="72"/>
      <c r="AC4280" s="72"/>
      <c r="AD4280" s="72"/>
      <c r="AE4280" s="72"/>
      <c r="AF4280" s="72"/>
      <c r="AG4280" s="72"/>
      <c r="AH4280" s="72"/>
      <c r="AI4280" s="72"/>
      <c r="AJ4280" s="72"/>
      <c r="AK4280" s="72"/>
    </row>
    <row r="4281" ht="14.25" customHeight="1">
      <c r="A4281" s="78">
        <v>4278.0</v>
      </c>
      <c r="C4281" s="78" t="str">
        <f>VLOOKUP(G4281,[1]Macrodata_CCF!$A$3:$D$55,4,FALSE)</f>
        <v>#ERROR!</v>
      </c>
      <c r="E4281" s="79" t="str">
        <f>VLOOKUP(G4281,[1]Macrodata_CCF!$A$3:$B$55,2,FALSE)</f>
        <v>#ERROR!</v>
      </c>
      <c r="F4281" s="78">
        <v>0.0</v>
      </c>
      <c r="G4281" s="80">
        <v>6.0</v>
      </c>
      <c r="H4281" s="81">
        <v>248960.0</v>
      </c>
      <c r="I4281" s="81">
        <v>260000.0</v>
      </c>
      <c r="J4281" s="81">
        <v>251610.0</v>
      </c>
      <c r="K4281" s="81">
        <v>468000.0</v>
      </c>
      <c r="L4281" s="82">
        <v>0.240036231884058</v>
      </c>
      <c r="N4281" s="83">
        <f t="shared" si="1"/>
        <v>0.2400362319</v>
      </c>
      <c r="O4281" s="83">
        <f t="shared" si="2"/>
        <v>0.2400362319</v>
      </c>
      <c r="Q4281" s="83">
        <f t="shared" si="3"/>
        <v>0.04246153846</v>
      </c>
      <c r="R4281" s="83">
        <f t="shared" si="4"/>
        <v>0.01019230769</v>
      </c>
      <c r="S4281" s="83" t="b">
        <f t="shared" si="5"/>
        <v>0</v>
      </c>
      <c r="T4281" s="72"/>
      <c r="U4281" s="72"/>
      <c r="V4281" s="72"/>
      <c r="W4281" s="72"/>
      <c r="X4281" s="72"/>
      <c r="Y4281" s="72"/>
      <c r="Z4281" s="72"/>
      <c r="AA4281" s="72"/>
      <c r="AB4281" s="72"/>
      <c r="AC4281" s="72"/>
      <c r="AD4281" s="72"/>
      <c r="AE4281" s="72"/>
      <c r="AF4281" s="72"/>
      <c r="AG4281" s="72"/>
      <c r="AH4281" s="72"/>
      <c r="AI4281" s="72"/>
      <c r="AJ4281" s="72"/>
      <c r="AK4281" s="72"/>
    </row>
    <row r="4282" ht="14.25" customHeight="1">
      <c r="A4282" s="78">
        <v>4279.0</v>
      </c>
      <c r="C4282" s="78" t="str">
        <f>VLOOKUP(G4282,[1]Macrodata_CCF!$A$3:$D$55,4,FALSE)</f>
        <v>#ERROR!</v>
      </c>
      <c r="E4282" s="79" t="str">
        <f>VLOOKUP(G4282,[1]Macrodata_CCF!$A$3:$B$55,2,FALSE)</f>
        <v>#ERROR!</v>
      </c>
      <c r="F4282" s="78">
        <v>0.0</v>
      </c>
      <c r="G4282" s="80">
        <v>53.0</v>
      </c>
      <c r="H4282" s="81">
        <v>161645.0</v>
      </c>
      <c r="I4282" s="81">
        <v>620000.0</v>
      </c>
      <c r="J4282" s="81">
        <v>207480.0</v>
      </c>
      <c r="K4282" s="81">
        <v>1054000.0</v>
      </c>
      <c r="L4282" s="82">
        <v>0.0999989091424769</v>
      </c>
      <c r="N4282" s="83">
        <f t="shared" si="1"/>
        <v>0.09999890914</v>
      </c>
      <c r="O4282" s="83">
        <f t="shared" si="2"/>
        <v>0.09999890914</v>
      </c>
      <c r="Q4282" s="83">
        <f t="shared" si="3"/>
        <v>0.7392822581</v>
      </c>
      <c r="R4282" s="83">
        <f t="shared" si="4"/>
        <v>0.09999890914</v>
      </c>
      <c r="S4282" s="83" t="b">
        <f t="shared" si="5"/>
        <v>0</v>
      </c>
      <c r="T4282" s="72"/>
      <c r="U4282" s="72"/>
      <c r="V4282" s="72"/>
      <c r="W4282" s="72"/>
      <c r="X4282" s="72"/>
      <c r="Y4282" s="72"/>
      <c r="Z4282" s="72"/>
      <c r="AA4282" s="72"/>
      <c r="AB4282" s="72"/>
      <c r="AC4282" s="72"/>
      <c r="AD4282" s="72"/>
      <c r="AE4282" s="72"/>
      <c r="AF4282" s="72"/>
      <c r="AG4282" s="72"/>
      <c r="AH4282" s="72"/>
      <c r="AI4282" s="72"/>
      <c r="AJ4282" s="72"/>
      <c r="AK4282" s="72"/>
    </row>
    <row r="4283" ht="14.25" customHeight="1">
      <c r="A4283" s="78">
        <v>4280.0</v>
      </c>
      <c r="C4283" s="78" t="str">
        <f>VLOOKUP(G4283,[1]Macrodata_CCF!$A$3:$D$55,4,FALSE)</f>
        <v>#ERROR!</v>
      </c>
      <c r="E4283" s="79" t="str">
        <f>VLOOKUP(G4283,[1]Macrodata_CCF!$A$3:$B$55,2,FALSE)</f>
        <v>#ERROR!</v>
      </c>
      <c r="F4283" s="78">
        <v>0.0</v>
      </c>
      <c r="G4283" s="80">
        <v>32.0</v>
      </c>
      <c r="H4283" s="81">
        <v>85985.0</v>
      </c>
      <c r="I4283" s="81">
        <v>270000.0</v>
      </c>
      <c r="J4283" s="81">
        <v>122790.0</v>
      </c>
      <c r="K4283" s="81">
        <v>270000.0</v>
      </c>
      <c r="L4283" s="82">
        <v>0.2000108686791838</v>
      </c>
      <c r="N4283" s="83">
        <f t="shared" si="1"/>
        <v>0.2000108687</v>
      </c>
      <c r="O4283" s="83">
        <f t="shared" si="2"/>
        <v>0.2000108687</v>
      </c>
      <c r="Q4283" s="83">
        <f t="shared" si="3"/>
        <v>0.681537037</v>
      </c>
      <c r="R4283" s="83">
        <f t="shared" si="4"/>
        <v>0.2000108687</v>
      </c>
      <c r="S4283" s="83" t="b">
        <f t="shared" si="5"/>
        <v>0</v>
      </c>
      <c r="T4283" s="72"/>
      <c r="U4283" s="72"/>
      <c r="V4283" s="72"/>
      <c r="W4283" s="72"/>
      <c r="X4283" s="72"/>
      <c r="Y4283" s="72"/>
      <c r="Z4283" s="72"/>
      <c r="AA4283" s="72"/>
      <c r="AB4283" s="72"/>
      <c r="AC4283" s="72"/>
      <c r="AD4283" s="72"/>
      <c r="AE4283" s="72"/>
      <c r="AF4283" s="72"/>
      <c r="AG4283" s="72"/>
      <c r="AH4283" s="72"/>
      <c r="AI4283" s="72"/>
      <c r="AJ4283" s="72"/>
      <c r="AK4283" s="72"/>
    </row>
    <row r="4284" ht="14.25" customHeight="1">
      <c r="A4284" s="78">
        <v>4281.0</v>
      </c>
      <c r="C4284" s="78" t="str">
        <f>VLOOKUP(G4284,[1]Macrodata_CCF!$A$3:$D$55,4,FALSE)</f>
        <v>#ERROR!</v>
      </c>
      <c r="E4284" s="79" t="str">
        <f>VLOOKUP(G4284,[1]Macrodata_CCF!$A$3:$B$55,2,FALSE)</f>
        <v>#ERROR!</v>
      </c>
      <c r="F4284" s="78">
        <v>0.0</v>
      </c>
      <c r="G4284" s="80">
        <v>6.0</v>
      </c>
      <c r="H4284" s="81">
        <v>99345.0</v>
      </c>
      <c r="I4284" s="81">
        <v>540000.0</v>
      </c>
      <c r="J4284" s="81">
        <v>257980.0</v>
      </c>
      <c r="K4284" s="81">
        <v>972000.0</v>
      </c>
      <c r="L4284" s="82">
        <v>0.3599981845207702</v>
      </c>
      <c r="N4284" s="83">
        <f t="shared" si="1"/>
        <v>0.3599981845</v>
      </c>
      <c r="O4284" s="83">
        <f t="shared" si="2"/>
        <v>0.3599981845</v>
      </c>
      <c r="Q4284" s="83">
        <f t="shared" si="3"/>
        <v>0.8160277778</v>
      </c>
      <c r="R4284" s="83">
        <f t="shared" si="4"/>
        <v>0.3599981845</v>
      </c>
      <c r="S4284" s="83" t="b">
        <f t="shared" si="5"/>
        <v>0</v>
      </c>
      <c r="T4284" s="72"/>
      <c r="U4284" s="72"/>
      <c r="V4284" s="72"/>
      <c r="W4284" s="72"/>
      <c r="X4284" s="72"/>
      <c r="Y4284" s="72"/>
      <c r="Z4284" s="72"/>
      <c r="AA4284" s="72"/>
      <c r="AB4284" s="72"/>
      <c r="AC4284" s="72"/>
      <c r="AD4284" s="72"/>
      <c r="AE4284" s="72"/>
      <c r="AF4284" s="72"/>
      <c r="AG4284" s="72"/>
      <c r="AH4284" s="72"/>
      <c r="AI4284" s="72"/>
      <c r="AJ4284" s="72"/>
      <c r="AK4284" s="72"/>
    </row>
    <row r="4285" ht="14.25" customHeight="1">
      <c r="A4285" s="78">
        <v>4282.0</v>
      </c>
      <c r="C4285" s="78" t="str">
        <f>VLOOKUP(G4285,[1]Macrodata_CCF!$A$3:$D$55,4,FALSE)</f>
        <v>#ERROR!</v>
      </c>
      <c r="E4285" s="79" t="str">
        <f>VLOOKUP(G4285,[1]Macrodata_CCF!$A$3:$B$55,2,FALSE)</f>
        <v>#ERROR!</v>
      </c>
      <c r="F4285" s="78">
        <v>0.0</v>
      </c>
      <c r="G4285" s="80">
        <v>40.0</v>
      </c>
      <c r="H4285" s="81">
        <v>358525.0</v>
      </c>
      <c r="I4285" s="81">
        <v>710000.0</v>
      </c>
      <c r="J4285" s="81">
        <v>407730.0</v>
      </c>
      <c r="K4285" s="81">
        <v>710000.0</v>
      </c>
      <c r="L4285" s="82">
        <v>0.139995732271143</v>
      </c>
      <c r="N4285" s="83">
        <f t="shared" si="1"/>
        <v>0.1399957323</v>
      </c>
      <c r="O4285" s="83">
        <f t="shared" si="2"/>
        <v>0.1399957323</v>
      </c>
      <c r="Q4285" s="83">
        <f t="shared" si="3"/>
        <v>0.4950352113</v>
      </c>
      <c r="R4285" s="83">
        <f t="shared" si="4"/>
        <v>0.1399957323</v>
      </c>
      <c r="S4285" s="83" t="b">
        <f t="shared" si="5"/>
        <v>0</v>
      </c>
      <c r="T4285" s="72"/>
      <c r="U4285" s="72"/>
      <c r="V4285" s="72"/>
      <c r="W4285" s="72"/>
      <c r="X4285" s="72"/>
      <c r="Y4285" s="72"/>
      <c r="Z4285" s="72"/>
      <c r="AA4285" s="72"/>
      <c r="AB4285" s="72"/>
      <c r="AC4285" s="72"/>
      <c r="AD4285" s="72"/>
      <c r="AE4285" s="72"/>
      <c r="AF4285" s="72"/>
      <c r="AG4285" s="72"/>
      <c r="AH4285" s="72"/>
      <c r="AI4285" s="72"/>
      <c r="AJ4285" s="72"/>
      <c r="AK4285" s="72"/>
    </row>
    <row r="4286" ht="14.25" customHeight="1">
      <c r="A4286" s="78">
        <v>4283.0</v>
      </c>
      <c r="C4286" s="78" t="str">
        <f>VLOOKUP(G4286,[1]Macrodata_CCF!$A$3:$D$55,4,FALSE)</f>
        <v>#ERROR!</v>
      </c>
      <c r="E4286" s="79" t="str">
        <f>VLOOKUP(G4286,[1]Macrodata_CCF!$A$3:$B$55,2,FALSE)</f>
        <v>#ERROR!</v>
      </c>
      <c r="F4286" s="78">
        <v>0.0</v>
      </c>
      <c r="G4286" s="80">
        <v>30.0</v>
      </c>
      <c r="H4286" s="81">
        <v>240910.0</v>
      </c>
      <c r="I4286" s="81">
        <v>350000.0</v>
      </c>
      <c r="J4286" s="81">
        <v>357000.0</v>
      </c>
      <c r="K4286" s="81">
        <v>350000.0</v>
      </c>
      <c r="L4286" s="82">
        <v>1.064167201393345</v>
      </c>
      <c r="N4286" s="83">
        <f t="shared" si="1"/>
        <v>1.064167201</v>
      </c>
      <c r="O4286" s="83">
        <f t="shared" si="2"/>
        <v>1</v>
      </c>
      <c r="Q4286" s="83">
        <f t="shared" si="3"/>
        <v>0.3116857143</v>
      </c>
      <c r="R4286" s="83">
        <f t="shared" si="4"/>
        <v>1.064167201</v>
      </c>
      <c r="S4286" s="83" t="b">
        <f t="shared" si="5"/>
        <v>0</v>
      </c>
      <c r="T4286" s="72"/>
      <c r="U4286" s="72"/>
      <c r="V4286" s="72"/>
      <c r="W4286" s="72"/>
      <c r="X4286" s="72"/>
      <c r="Y4286" s="72"/>
      <c r="Z4286" s="72"/>
      <c r="AA4286" s="72"/>
      <c r="AB4286" s="72"/>
      <c r="AC4286" s="72"/>
      <c r="AD4286" s="72"/>
      <c r="AE4286" s="72"/>
      <c r="AF4286" s="72"/>
      <c r="AG4286" s="72"/>
      <c r="AH4286" s="72"/>
      <c r="AI4286" s="72"/>
      <c r="AJ4286" s="72"/>
      <c r="AK4286" s="72"/>
    </row>
    <row r="4287" ht="14.25" customHeight="1">
      <c r="A4287" s="78">
        <v>4284.0</v>
      </c>
      <c r="C4287" s="78" t="str">
        <f>VLOOKUP(G4287,[1]Macrodata_CCF!$A$3:$D$55,4,FALSE)</f>
        <v>#ERROR!</v>
      </c>
      <c r="E4287" s="79" t="str">
        <f>VLOOKUP(G4287,[1]Macrodata_CCF!$A$3:$B$55,2,FALSE)</f>
        <v>#ERROR!</v>
      </c>
      <c r="F4287" s="78">
        <v>0.0</v>
      </c>
      <c r="G4287" s="80">
        <v>52.0</v>
      </c>
      <c r="H4287" s="81">
        <v>269340.0</v>
      </c>
      <c r="I4287" s="81">
        <v>410000.0</v>
      </c>
      <c r="J4287" s="81">
        <v>277780.0</v>
      </c>
      <c r="K4287" s="81">
        <v>410000.0</v>
      </c>
      <c r="L4287" s="82">
        <v>0.06000284373666998</v>
      </c>
      <c r="N4287" s="83">
        <f t="shared" si="1"/>
        <v>0.06000284374</v>
      </c>
      <c r="O4287" s="83">
        <f t="shared" si="2"/>
        <v>0.06000284374</v>
      </c>
      <c r="Q4287" s="83">
        <f t="shared" si="3"/>
        <v>0.3430731707</v>
      </c>
      <c r="R4287" s="83">
        <f t="shared" si="4"/>
        <v>0.06000284374</v>
      </c>
      <c r="S4287" s="83" t="b">
        <f t="shared" si="5"/>
        <v>0</v>
      </c>
      <c r="T4287" s="72"/>
      <c r="U4287" s="72"/>
      <c r="V4287" s="72"/>
      <c r="W4287" s="72"/>
      <c r="X4287" s="72"/>
      <c r="Y4287" s="72"/>
      <c r="Z4287" s="72"/>
      <c r="AA4287" s="72"/>
      <c r="AB4287" s="72"/>
      <c r="AC4287" s="72"/>
      <c r="AD4287" s="72"/>
      <c r="AE4287" s="72"/>
      <c r="AF4287" s="72"/>
      <c r="AG4287" s="72"/>
      <c r="AH4287" s="72"/>
      <c r="AI4287" s="72"/>
      <c r="AJ4287" s="72"/>
      <c r="AK4287" s="72"/>
    </row>
    <row r="4288" ht="14.25" customHeight="1">
      <c r="A4288" s="78">
        <v>4285.0</v>
      </c>
      <c r="C4288" s="78" t="str">
        <f>VLOOKUP(G4288,[1]Macrodata_CCF!$A$3:$D$55,4,FALSE)</f>
        <v>#ERROR!</v>
      </c>
      <c r="E4288" s="79" t="str">
        <f>VLOOKUP(G4288,[1]Macrodata_CCF!$A$3:$B$55,2,FALSE)</f>
        <v>#ERROR!</v>
      </c>
      <c r="F4288" s="78">
        <v>0.0</v>
      </c>
      <c r="G4288" s="80">
        <v>43.0</v>
      </c>
      <c r="H4288" s="81">
        <v>180155.0</v>
      </c>
      <c r="I4288" s="81">
        <v>510000.0</v>
      </c>
      <c r="J4288" s="81">
        <v>246125.0</v>
      </c>
      <c r="K4288" s="81">
        <v>510000.0</v>
      </c>
      <c r="L4288" s="82">
        <v>0.2000030317270233</v>
      </c>
      <c r="N4288" s="83">
        <f t="shared" si="1"/>
        <v>0.2000030317</v>
      </c>
      <c r="O4288" s="83">
        <f t="shared" si="2"/>
        <v>0.2000030317</v>
      </c>
      <c r="Q4288" s="83">
        <f t="shared" si="3"/>
        <v>0.646754902</v>
      </c>
      <c r="R4288" s="83">
        <f t="shared" si="4"/>
        <v>0.2000030317</v>
      </c>
      <c r="S4288" s="83" t="b">
        <f t="shared" si="5"/>
        <v>0</v>
      </c>
      <c r="T4288" s="72"/>
      <c r="U4288" s="72"/>
      <c r="V4288" s="72"/>
      <c r="W4288" s="72"/>
      <c r="X4288" s="72"/>
      <c r="Y4288" s="72"/>
      <c r="Z4288" s="72"/>
      <c r="AA4288" s="72"/>
      <c r="AB4288" s="72"/>
      <c r="AC4288" s="72"/>
      <c r="AD4288" s="72"/>
      <c r="AE4288" s="72"/>
      <c r="AF4288" s="72"/>
      <c r="AG4288" s="72"/>
      <c r="AH4288" s="72"/>
      <c r="AI4288" s="72"/>
      <c r="AJ4288" s="72"/>
      <c r="AK4288" s="72"/>
    </row>
    <row r="4289" ht="14.25" customHeight="1">
      <c r="A4289" s="78">
        <v>4286.0</v>
      </c>
      <c r="C4289" s="78" t="str">
        <f>VLOOKUP(G4289,[1]Macrodata_CCF!$A$3:$D$55,4,FALSE)</f>
        <v>#ERROR!</v>
      </c>
      <c r="E4289" s="79" t="str">
        <f>VLOOKUP(G4289,[1]Macrodata_CCF!$A$3:$B$55,2,FALSE)</f>
        <v>#ERROR!</v>
      </c>
      <c r="F4289" s="78">
        <v>0.0</v>
      </c>
      <c r="G4289" s="80">
        <v>34.0</v>
      </c>
      <c r="H4289" s="81">
        <v>895590.0</v>
      </c>
      <c r="I4289" s="81">
        <v>960000.0</v>
      </c>
      <c r="J4289" s="81">
        <v>900745.0</v>
      </c>
      <c r="K4289" s="81">
        <v>960000.0</v>
      </c>
      <c r="L4289" s="82">
        <v>0.0800341561869275</v>
      </c>
      <c r="N4289" s="83">
        <f t="shared" si="1"/>
        <v>0.08003415619</v>
      </c>
      <c r="O4289" s="83">
        <f t="shared" si="2"/>
        <v>0.08003415619</v>
      </c>
      <c r="Q4289" s="83">
        <f t="shared" si="3"/>
        <v>0.06709375</v>
      </c>
      <c r="R4289" s="83">
        <f t="shared" si="4"/>
        <v>0.005369791667</v>
      </c>
      <c r="S4289" s="83" t="b">
        <f t="shared" si="5"/>
        <v>0</v>
      </c>
      <c r="T4289" s="72"/>
      <c r="U4289" s="72"/>
      <c r="V4289" s="72"/>
      <c r="W4289" s="72"/>
      <c r="X4289" s="72"/>
      <c r="Y4289" s="72"/>
      <c r="Z4289" s="72"/>
      <c r="AA4289" s="72"/>
      <c r="AB4289" s="72"/>
      <c r="AC4289" s="72"/>
      <c r="AD4289" s="72"/>
      <c r="AE4289" s="72"/>
      <c r="AF4289" s="72"/>
      <c r="AG4289" s="72"/>
      <c r="AH4289" s="72"/>
      <c r="AI4289" s="72"/>
      <c r="AJ4289" s="72"/>
      <c r="AK4289" s="72"/>
    </row>
    <row r="4290" ht="14.25" customHeight="1">
      <c r="A4290" s="78">
        <v>4287.0</v>
      </c>
      <c r="C4290" s="78" t="str">
        <f>VLOOKUP(G4290,[1]Macrodata_CCF!$A$3:$D$55,4,FALSE)</f>
        <v>#ERROR!</v>
      </c>
      <c r="E4290" s="79" t="str">
        <f>VLOOKUP(G4290,[1]Macrodata_CCF!$A$3:$B$55,2,FALSE)</f>
        <v>#ERROR!</v>
      </c>
      <c r="F4290" s="78">
        <v>0.0</v>
      </c>
      <c r="G4290" s="80">
        <v>3.0</v>
      </c>
      <c r="H4290" s="81">
        <v>600940.0</v>
      </c>
      <c r="I4290" s="81">
        <v>800000.0</v>
      </c>
      <c r="J4290" s="81">
        <v>1216035.0</v>
      </c>
      <c r="K4290" s="81">
        <v>1200000.0</v>
      </c>
      <c r="L4290" s="82">
        <v>3.089997990555611</v>
      </c>
      <c r="N4290" s="83">
        <f t="shared" si="1"/>
        <v>3.089997991</v>
      </c>
      <c r="O4290" s="83">
        <f t="shared" si="2"/>
        <v>1</v>
      </c>
      <c r="Q4290" s="83">
        <f t="shared" si="3"/>
        <v>0.248825</v>
      </c>
      <c r="R4290" s="83">
        <f t="shared" si="4"/>
        <v>3.089997991</v>
      </c>
      <c r="S4290" s="83" t="b">
        <f t="shared" si="5"/>
        <v>0</v>
      </c>
      <c r="T4290" s="72"/>
      <c r="U4290" s="72"/>
      <c r="V4290" s="72"/>
      <c r="W4290" s="72"/>
      <c r="X4290" s="72"/>
      <c r="Y4290" s="72"/>
      <c r="Z4290" s="72"/>
      <c r="AA4290" s="72"/>
      <c r="AB4290" s="72"/>
      <c r="AC4290" s="72"/>
      <c r="AD4290" s="72"/>
      <c r="AE4290" s="72"/>
      <c r="AF4290" s="72"/>
      <c r="AG4290" s="72"/>
      <c r="AH4290" s="72"/>
      <c r="AI4290" s="72"/>
      <c r="AJ4290" s="72"/>
      <c r="AK4290" s="72"/>
    </row>
    <row r="4291" ht="14.25" customHeight="1">
      <c r="A4291" s="78">
        <v>4288.0</v>
      </c>
      <c r="C4291" s="78" t="str">
        <f>VLOOKUP(G4291,[1]Macrodata_CCF!$A$3:$D$55,4,FALSE)</f>
        <v>#ERROR!</v>
      </c>
      <c r="E4291" s="79" t="str">
        <f>VLOOKUP(G4291,[1]Macrodata_CCF!$A$3:$B$55,2,FALSE)</f>
        <v>#ERROR!</v>
      </c>
      <c r="F4291" s="78">
        <v>0.0</v>
      </c>
      <c r="G4291" s="80">
        <v>32.0</v>
      </c>
      <c r="H4291" s="81">
        <v>0.0</v>
      </c>
      <c r="I4291" s="81">
        <v>320000.0</v>
      </c>
      <c r="J4291" s="81">
        <v>326400.0</v>
      </c>
      <c r="K4291" s="81">
        <v>320000.0</v>
      </c>
      <c r="L4291" s="82">
        <v>1.02</v>
      </c>
      <c r="N4291" s="83">
        <f t="shared" si="1"/>
        <v>1.02</v>
      </c>
      <c r="O4291" s="83">
        <f t="shared" si="2"/>
        <v>1</v>
      </c>
      <c r="Q4291" s="83">
        <f t="shared" si="3"/>
        <v>1</v>
      </c>
      <c r="R4291" s="83">
        <f t="shared" si="4"/>
        <v>1.02</v>
      </c>
      <c r="S4291" s="83" t="b">
        <f t="shared" si="5"/>
        <v>0</v>
      </c>
      <c r="T4291" s="72"/>
      <c r="U4291" s="72"/>
      <c r="V4291" s="72"/>
      <c r="W4291" s="72"/>
      <c r="X4291" s="72"/>
      <c r="Y4291" s="72"/>
      <c r="Z4291" s="72"/>
      <c r="AA4291" s="72"/>
      <c r="AB4291" s="72"/>
      <c r="AC4291" s="72"/>
      <c r="AD4291" s="72"/>
      <c r="AE4291" s="72"/>
      <c r="AF4291" s="72"/>
      <c r="AG4291" s="72"/>
      <c r="AH4291" s="72"/>
      <c r="AI4291" s="72"/>
      <c r="AJ4291" s="72"/>
      <c r="AK4291" s="72"/>
    </row>
    <row r="4292" ht="14.25" customHeight="1">
      <c r="A4292" s="78">
        <v>4289.0</v>
      </c>
      <c r="C4292" s="78" t="str">
        <f>VLOOKUP(G4292,[1]Macrodata_CCF!$A$3:$D$55,4,FALSE)</f>
        <v>#ERROR!</v>
      </c>
      <c r="E4292" s="79" t="str">
        <f>VLOOKUP(G4292,[1]Macrodata_CCF!$A$3:$B$55,2,FALSE)</f>
        <v>#ERROR!</v>
      </c>
      <c r="F4292" s="78">
        <v>1.0</v>
      </c>
      <c r="G4292" s="80">
        <v>41.0</v>
      </c>
      <c r="H4292" s="81">
        <v>362275.0</v>
      </c>
      <c r="I4292" s="81">
        <v>420000.0</v>
      </c>
      <c r="J4292" s="81">
        <v>385365.0</v>
      </c>
      <c r="K4292" s="81">
        <v>420000.0</v>
      </c>
      <c r="L4292" s="82">
        <v>0.4</v>
      </c>
      <c r="N4292" s="83">
        <f t="shared" si="1"/>
        <v>0.4</v>
      </c>
      <c r="O4292" s="83">
        <f t="shared" si="2"/>
        <v>0.4</v>
      </c>
      <c r="Q4292" s="83">
        <f t="shared" si="3"/>
        <v>0.1374404762</v>
      </c>
      <c r="R4292" s="83">
        <f t="shared" si="4"/>
        <v>0.4</v>
      </c>
      <c r="S4292" s="83" t="b">
        <f t="shared" si="5"/>
        <v>0</v>
      </c>
      <c r="T4292" s="72"/>
      <c r="U4292" s="72"/>
      <c r="V4292" s="72"/>
      <c r="W4292" s="72"/>
      <c r="X4292" s="72"/>
      <c r="Y4292" s="72"/>
      <c r="Z4292" s="72"/>
      <c r="AA4292" s="72"/>
      <c r="AB4292" s="72"/>
      <c r="AC4292" s="72"/>
      <c r="AD4292" s="72"/>
      <c r="AE4292" s="72"/>
      <c r="AF4292" s="72"/>
      <c r="AG4292" s="72"/>
      <c r="AH4292" s="72"/>
      <c r="AI4292" s="72"/>
      <c r="AJ4292" s="72"/>
      <c r="AK4292" s="72"/>
    </row>
    <row r="4293" ht="14.25" customHeight="1">
      <c r="A4293" s="78">
        <v>4290.0</v>
      </c>
      <c r="C4293" s="78" t="str">
        <f>VLOOKUP(G4293,[1]Macrodata_CCF!$A$3:$D$55,4,FALSE)</f>
        <v>#ERROR!</v>
      </c>
      <c r="E4293" s="79" t="str">
        <f>VLOOKUP(G4293,[1]Macrodata_CCF!$A$3:$B$55,2,FALSE)</f>
        <v>#ERROR!</v>
      </c>
      <c r="F4293" s="78">
        <v>0.0</v>
      </c>
      <c r="G4293" s="80">
        <v>3.0</v>
      </c>
      <c r="H4293" s="81">
        <v>252005.0</v>
      </c>
      <c r="I4293" s="81">
        <v>290000.0</v>
      </c>
      <c r="J4293" s="81">
        <v>259605.0</v>
      </c>
      <c r="K4293" s="81">
        <v>290000.0</v>
      </c>
      <c r="L4293" s="82">
        <v>0.2000263192525332</v>
      </c>
      <c r="N4293" s="83">
        <f t="shared" si="1"/>
        <v>0.2000263193</v>
      </c>
      <c r="O4293" s="83">
        <f t="shared" si="2"/>
        <v>0.2000263193</v>
      </c>
      <c r="Q4293" s="83">
        <f t="shared" si="3"/>
        <v>0.1310172414</v>
      </c>
      <c r="R4293" s="83">
        <f t="shared" si="4"/>
        <v>0.2000263193</v>
      </c>
      <c r="S4293" s="83" t="b">
        <f t="shared" si="5"/>
        <v>0</v>
      </c>
      <c r="T4293" s="72"/>
      <c r="U4293" s="72"/>
      <c r="V4293" s="72"/>
      <c r="W4293" s="72"/>
      <c r="X4293" s="72"/>
      <c r="Y4293" s="72"/>
      <c r="Z4293" s="72"/>
      <c r="AA4293" s="72"/>
      <c r="AB4293" s="72"/>
      <c r="AC4293" s="72"/>
      <c r="AD4293" s="72"/>
      <c r="AE4293" s="72"/>
      <c r="AF4293" s="72"/>
      <c r="AG4293" s="72"/>
      <c r="AH4293" s="72"/>
      <c r="AI4293" s="72"/>
      <c r="AJ4293" s="72"/>
      <c r="AK4293" s="72"/>
    </row>
    <row r="4294" ht="14.25" customHeight="1">
      <c r="A4294" s="78">
        <v>4291.0</v>
      </c>
      <c r="C4294" s="78" t="str">
        <f>VLOOKUP(G4294,[1]Macrodata_CCF!$A$3:$D$55,4,FALSE)</f>
        <v>#ERROR!</v>
      </c>
      <c r="E4294" s="79" t="str">
        <f>VLOOKUP(G4294,[1]Macrodata_CCF!$A$3:$B$55,2,FALSE)</f>
        <v>#ERROR!</v>
      </c>
      <c r="F4294" s="78">
        <v>0.0</v>
      </c>
      <c r="G4294" s="80">
        <v>16.0</v>
      </c>
      <c r="H4294" s="81">
        <v>341550.0</v>
      </c>
      <c r="I4294" s="81">
        <v>730000.0</v>
      </c>
      <c r="J4294" s="81">
        <v>415355.0</v>
      </c>
      <c r="K4294" s="81">
        <v>730000.0</v>
      </c>
      <c r="L4294" s="82">
        <v>0.1899987128330544</v>
      </c>
      <c r="N4294" s="83">
        <f t="shared" si="1"/>
        <v>0.1899987128</v>
      </c>
      <c r="O4294" s="83">
        <f t="shared" si="2"/>
        <v>0.1899987128</v>
      </c>
      <c r="Q4294" s="83">
        <f t="shared" si="3"/>
        <v>0.5321232877</v>
      </c>
      <c r="R4294" s="83">
        <f t="shared" si="4"/>
        <v>0.1899987128</v>
      </c>
      <c r="S4294" s="83" t="b">
        <f t="shared" si="5"/>
        <v>0</v>
      </c>
      <c r="T4294" s="72"/>
      <c r="U4294" s="72"/>
      <c r="V4294" s="72"/>
      <c r="W4294" s="72"/>
      <c r="X4294" s="72"/>
      <c r="Y4294" s="72"/>
      <c r="Z4294" s="72"/>
      <c r="AA4294" s="72"/>
      <c r="AB4294" s="72"/>
      <c r="AC4294" s="72"/>
      <c r="AD4294" s="72"/>
      <c r="AE4294" s="72"/>
      <c r="AF4294" s="72"/>
      <c r="AG4294" s="72"/>
      <c r="AH4294" s="72"/>
      <c r="AI4294" s="72"/>
      <c r="AJ4294" s="72"/>
      <c r="AK4294" s="72"/>
    </row>
    <row r="4295" ht="14.25" customHeight="1">
      <c r="A4295" s="78">
        <v>4292.0</v>
      </c>
      <c r="C4295" s="78" t="str">
        <f>VLOOKUP(G4295,[1]Macrodata_CCF!$A$3:$D$55,4,FALSE)</f>
        <v>#ERROR!</v>
      </c>
      <c r="E4295" s="79" t="str">
        <f>VLOOKUP(G4295,[1]Macrodata_CCF!$A$3:$B$55,2,FALSE)</f>
        <v>#ERROR!</v>
      </c>
      <c r="F4295" s="78">
        <v>0.0</v>
      </c>
      <c r="G4295" s="80">
        <v>22.0</v>
      </c>
      <c r="H4295" s="81">
        <v>44165.0</v>
      </c>
      <c r="I4295" s="81">
        <v>520000.0</v>
      </c>
      <c r="J4295" s="81">
        <v>120300.0</v>
      </c>
      <c r="K4295" s="81">
        <v>520000.0</v>
      </c>
      <c r="L4295" s="82">
        <v>0.1600029421963496</v>
      </c>
      <c r="N4295" s="83">
        <f t="shared" si="1"/>
        <v>0.1600029422</v>
      </c>
      <c r="O4295" s="83">
        <f t="shared" si="2"/>
        <v>0.1600029422</v>
      </c>
      <c r="Q4295" s="83">
        <f t="shared" si="3"/>
        <v>0.9150673077</v>
      </c>
      <c r="R4295" s="83">
        <f t="shared" si="4"/>
        <v>0.1600029422</v>
      </c>
      <c r="S4295" s="83" t="b">
        <f t="shared" si="5"/>
        <v>0</v>
      </c>
      <c r="T4295" s="72"/>
      <c r="U4295" s="72"/>
      <c r="V4295" s="72"/>
      <c r="W4295" s="72"/>
      <c r="X4295" s="72"/>
      <c r="Y4295" s="72"/>
      <c r="Z4295" s="72"/>
      <c r="AA4295" s="72"/>
      <c r="AB4295" s="72"/>
      <c r="AC4295" s="72"/>
      <c r="AD4295" s="72"/>
      <c r="AE4295" s="72"/>
      <c r="AF4295" s="72"/>
      <c r="AG4295" s="72"/>
      <c r="AH4295" s="72"/>
      <c r="AI4295" s="72"/>
      <c r="AJ4295" s="72"/>
      <c r="AK4295" s="72"/>
    </row>
    <row r="4296" ht="14.25" customHeight="1">
      <c r="A4296" s="78">
        <v>4293.0</v>
      </c>
      <c r="C4296" s="78" t="str">
        <f>VLOOKUP(G4296,[1]Macrodata_CCF!$A$3:$D$55,4,FALSE)</f>
        <v>#ERROR!</v>
      </c>
      <c r="E4296" s="79" t="str">
        <f>VLOOKUP(G4296,[1]Macrodata_CCF!$A$3:$B$55,2,FALSE)</f>
        <v>#ERROR!</v>
      </c>
      <c r="F4296" s="78">
        <v>0.0</v>
      </c>
      <c r="G4296" s="80">
        <v>51.0</v>
      </c>
      <c r="H4296" s="81">
        <v>275025.0</v>
      </c>
      <c r="I4296" s="81">
        <v>610000.0</v>
      </c>
      <c r="J4296" s="81">
        <v>298475.0</v>
      </c>
      <c r="K4296" s="81">
        <v>610000.0</v>
      </c>
      <c r="L4296" s="82">
        <v>0.07000522427046794</v>
      </c>
      <c r="N4296" s="83">
        <f t="shared" si="1"/>
        <v>0.07000522427</v>
      </c>
      <c r="O4296" s="83">
        <f t="shared" si="2"/>
        <v>0.07000522427</v>
      </c>
      <c r="Q4296" s="83">
        <f t="shared" si="3"/>
        <v>0.5491393443</v>
      </c>
      <c r="R4296" s="83">
        <f t="shared" si="4"/>
        <v>0.07000522427</v>
      </c>
      <c r="S4296" s="83" t="b">
        <f t="shared" si="5"/>
        <v>0</v>
      </c>
      <c r="T4296" s="72"/>
      <c r="U4296" s="72"/>
      <c r="V4296" s="72"/>
      <c r="W4296" s="72"/>
      <c r="X4296" s="72"/>
      <c r="Y4296" s="72"/>
      <c r="Z4296" s="72"/>
      <c r="AA4296" s="72"/>
      <c r="AB4296" s="72"/>
      <c r="AC4296" s="72"/>
      <c r="AD4296" s="72"/>
      <c r="AE4296" s="72"/>
      <c r="AF4296" s="72"/>
      <c r="AG4296" s="72"/>
      <c r="AH4296" s="72"/>
      <c r="AI4296" s="72"/>
      <c r="AJ4296" s="72"/>
      <c r="AK4296" s="72"/>
    </row>
    <row r="4297" ht="14.25" customHeight="1">
      <c r="A4297" s="78">
        <v>4294.0</v>
      </c>
      <c r="C4297" s="78" t="str">
        <f>VLOOKUP(G4297,[1]Macrodata_CCF!$A$3:$D$55,4,FALSE)</f>
        <v>#ERROR!</v>
      </c>
      <c r="E4297" s="79" t="str">
        <f>VLOOKUP(G4297,[1]Macrodata_CCF!$A$3:$B$55,2,FALSE)</f>
        <v>#ERROR!</v>
      </c>
      <c r="F4297" s="78">
        <v>0.0</v>
      </c>
      <c r="G4297" s="80">
        <v>16.0</v>
      </c>
      <c r="H4297" s="81">
        <v>46155.0</v>
      </c>
      <c r="I4297" s="81">
        <v>750000.0</v>
      </c>
      <c r="J4297" s="81">
        <v>765000.0</v>
      </c>
      <c r="K4297" s="81">
        <v>750000.0</v>
      </c>
      <c r="L4297" s="82">
        <v>1.021311510346738</v>
      </c>
      <c r="N4297" s="83">
        <f t="shared" si="1"/>
        <v>1.02131151</v>
      </c>
      <c r="O4297" s="83">
        <f t="shared" si="2"/>
        <v>1</v>
      </c>
      <c r="Q4297" s="83">
        <f t="shared" si="3"/>
        <v>0.93846</v>
      </c>
      <c r="R4297" s="83">
        <f t="shared" si="4"/>
        <v>1.02131151</v>
      </c>
      <c r="S4297" s="83" t="b">
        <f t="shared" si="5"/>
        <v>0</v>
      </c>
      <c r="T4297" s="72"/>
      <c r="U4297" s="72"/>
      <c r="V4297" s="72"/>
      <c r="W4297" s="72"/>
      <c r="X4297" s="72"/>
      <c r="Y4297" s="72"/>
      <c r="Z4297" s="72"/>
      <c r="AA4297" s="72"/>
      <c r="AB4297" s="72"/>
      <c r="AC4297" s="72"/>
      <c r="AD4297" s="72"/>
      <c r="AE4297" s="72"/>
      <c r="AF4297" s="72"/>
      <c r="AG4297" s="72"/>
      <c r="AH4297" s="72"/>
      <c r="AI4297" s="72"/>
      <c r="AJ4297" s="72"/>
      <c r="AK4297" s="72"/>
    </row>
    <row r="4298" ht="14.25" customHeight="1">
      <c r="A4298" s="78">
        <v>4295.0</v>
      </c>
      <c r="C4298" s="78" t="str">
        <f>VLOOKUP(G4298,[1]Macrodata_CCF!$A$3:$D$55,4,FALSE)</f>
        <v>#ERROR!</v>
      </c>
      <c r="E4298" s="79" t="str">
        <f>VLOOKUP(G4298,[1]Macrodata_CCF!$A$3:$B$55,2,FALSE)</f>
        <v>#ERROR!</v>
      </c>
      <c r="F4298" s="78">
        <v>0.0</v>
      </c>
      <c r="G4298" s="80">
        <v>50.0</v>
      </c>
      <c r="H4298" s="81">
        <v>322630.0</v>
      </c>
      <c r="I4298" s="81">
        <v>450000.0</v>
      </c>
      <c r="J4298" s="81">
        <v>334095.0</v>
      </c>
      <c r="K4298" s="81">
        <v>450000.0</v>
      </c>
      <c r="L4298" s="82">
        <v>0.09001334694198006</v>
      </c>
      <c r="N4298" s="83">
        <f t="shared" si="1"/>
        <v>0.09001334694</v>
      </c>
      <c r="O4298" s="83">
        <f t="shared" si="2"/>
        <v>0.09001334694</v>
      </c>
      <c r="Q4298" s="83">
        <f t="shared" si="3"/>
        <v>0.2830444444</v>
      </c>
      <c r="R4298" s="83">
        <f t="shared" si="4"/>
        <v>0.09001334694</v>
      </c>
      <c r="S4298" s="83" t="b">
        <f t="shared" si="5"/>
        <v>0</v>
      </c>
      <c r="T4298" s="72"/>
      <c r="U4298" s="72"/>
      <c r="V4298" s="72"/>
      <c r="W4298" s="72"/>
      <c r="X4298" s="72"/>
      <c r="Y4298" s="72"/>
      <c r="Z4298" s="72"/>
      <c r="AA4298" s="72"/>
      <c r="AB4298" s="72"/>
      <c r="AC4298" s="72"/>
      <c r="AD4298" s="72"/>
      <c r="AE4298" s="72"/>
      <c r="AF4298" s="72"/>
      <c r="AG4298" s="72"/>
      <c r="AH4298" s="72"/>
      <c r="AI4298" s="72"/>
      <c r="AJ4298" s="72"/>
      <c r="AK4298" s="72"/>
    </row>
    <row r="4299" ht="14.25" customHeight="1">
      <c r="A4299" s="78">
        <v>4296.0</v>
      </c>
      <c r="C4299" s="78" t="str">
        <f>VLOOKUP(G4299,[1]Macrodata_CCF!$A$3:$D$55,4,FALSE)</f>
        <v>#ERROR!</v>
      </c>
      <c r="E4299" s="79" t="str">
        <f>VLOOKUP(G4299,[1]Macrodata_CCF!$A$3:$B$55,2,FALSE)</f>
        <v>#ERROR!</v>
      </c>
      <c r="F4299" s="78">
        <v>0.0</v>
      </c>
      <c r="G4299" s="80">
        <v>53.0</v>
      </c>
      <c r="H4299" s="81">
        <v>0.0</v>
      </c>
      <c r="I4299" s="81">
        <v>410000.0</v>
      </c>
      <c r="J4299" s="81">
        <v>41000.0</v>
      </c>
      <c r="K4299" s="81">
        <v>410000.0</v>
      </c>
      <c r="L4299" s="82">
        <v>0.1</v>
      </c>
      <c r="N4299" s="83">
        <f t="shared" si="1"/>
        <v>0.1</v>
      </c>
      <c r="O4299" s="83">
        <f t="shared" si="2"/>
        <v>0.1</v>
      </c>
      <c r="Q4299" s="83">
        <f t="shared" si="3"/>
        <v>1</v>
      </c>
      <c r="R4299" s="83">
        <f t="shared" si="4"/>
        <v>0.1</v>
      </c>
      <c r="S4299" s="83" t="b">
        <f t="shared" si="5"/>
        <v>0</v>
      </c>
      <c r="T4299" s="72"/>
      <c r="U4299" s="72"/>
      <c r="V4299" s="72"/>
      <c r="W4299" s="72"/>
      <c r="X4299" s="72"/>
      <c r="Y4299" s="72"/>
      <c r="Z4299" s="72"/>
      <c r="AA4299" s="72"/>
      <c r="AB4299" s="72"/>
      <c r="AC4299" s="72"/>
      <c r="AD4299" s="72"/>
      <c r="AE4299" s="72"/>
      <c r="AF4299" s="72"/>
      <c r="AG4299" s="72"/>
      <c r="AH4299" s="72"/>
      <c r="AI4299" s="72"/>
      <c r="AJ4299" s="72"/>
      <c r="AK4299" s="72"/>
    </row>
    <row r="4300" ht="14.25" customHeight="1">
      <c r="A4300" s="78">
        <v>4297.0</v>
      </c>
      <c r="C4300" s="78" t="str">
        <f>VLOOKUP(G4300,[1]Macrodata_CCF!$A$3:$D$55,4,FALSE)</f>
        <v>#ERROR!</v>
      </c>
      <c r="E4300" s="79" t="str">
        <f>VLOOKUP(G4300,[1]Macrodata_CCF!$A$3:$B$55,2,FALSE)</f>
        <v>#ERROR!</v>
      </c>
      <c r="F4300" s="78">
        <v>0.0</v>
      </c>
      <c r="G4300" s="80">
        <v>44.0</v>
      </c>
      <c r="H4300" s="81">
        <v>232275.0</v>
      </c>
      <c r="I4300" s="81">
        <v>420000.0</v>
      </c>
      <c r="J4300" s="81">
        <v>260435.0</v>
      </c>
      <c r="K4300" s="81">
        <v>672000.0</v>
      </c>
      <c r="L4300" s="82">
        <v>0.1500066586762552</v>
      </c>
      <c r="N4300" s="83">
        <f t="shared" si="1"/>
        <v>0.1500066587</v>
      </c>
      <c r="O4300" s="83">
        <f t="shared" si="2"/>
        <v>0.1500066587</v>
      </c>
      <c r="Q4300" s="83">
        <f t="shared" si="3"/>
        <v>0.4469642857</v>
      </c>
      <c r="R4300" s="83">
        <f t="shared" si="4"/>
        <v>0.1500066587</v>
      </c>
      <c r="S4300" s="83" t="b">
        <f t="shared" si="5"/>
        <v>0</v>
      </c>
      <c r="T4300" s="72"/>
      <c r="U4300" s="72"/>
      <c r="V4300" s="72"/>
      <c r="W4300" s="72"/>
      <c r="X4300" s="72"/>
      <c r="Y4300" s="72"/>
      <c r="Z4300" s="72"/>
      <c r="AA4300" s="72"/>
      <c r="AB4300" s="72"/>
      <c r="AC4300" s="72"/>
      <c r="AD4300" s="72"/>
      <c r="AE4300" s="72"/>
      <c r="AF4300" s="72"/>
      <c r="AG4300" s="72"/>
      <c r="AH4300" s="72"/>
      <c r="AI4300" s="72"/>
      <c r="AJ4300" s="72"/>
      <c r="AK4300" s="72"/>
    </row>
    <row r="4301" ht="14.25" customHeight="1">
      <c r="A4301" s="78">
        <v>4298.0</v>
      </c>
      <c r="C4301" s="78" t="str">
        <f>VLOOKUP(G4301,[1]Macrodata_CCF!$A$3:$D$55,4,FALSE)</f>
        <v>#ERROR!</v>
      </c>
      <c r="E4301" s="79" t="str">
        <f>VLOOKUP(G4301,[1]Macrodata_CCF!$A$3:$B$55,2,FALSE)</f>
        <v>#ERROR!</v>
      </c>
      <c r="F4301" s="78">
        <v>1.0</v>
      </c>
      <c r="G4301" s="80">
        <v>29.0</v>
      </c>
      <c r="H4301" s="81">
        <v>95745.0</v>
      </c>
      <c r="I4301" s="81">
        <v>350000.0</v>
      </c>
      <c r="J4301" s="81">
        <v>93200.0</v>
      </c>
      <c r="K4301" s="81">
        <v>350000.0</v>
      </c>
      <c r="L4301" s="82">
        <v>-0.01000963599535899</v>
      </c>
      <c r="N4301" s="83">
        <f t="shared" si="1"/>
        <v>-0.010009636</v>
      </c>
      <c r="O4301" s="83">
        <f t="shared" si="2"/>
        <v>0</v>
      </c>
      <c r="Q4301" s="83">
        <f t="shared" si="3"/>
        <v>0.7264428571</v>
      </c>
      <c r="R4301" s="83">
        <f t="shared" si="4"/>
        <v>-0.010009636</v>
      </c>
      <c r="S4301" s="83" t="b">
        <f t="shared" si="5"/>
        <v>0</v>
      </c>
      <c r="T4301" s="72"/>
      <c r="U4301" s="72"/>
      <c r="V4301" s="72"/>
      <c r="W4301" s="72"/>
      <c r="X4301" s="72"/>
      <c r="Y4301" s="72"/>
      <c r="Z4301" s="72"/>
      <c r="AA4301" s="72"/>
      <c r="AB4301" s="72"/>
      <c r="AC4301" s="72"/>
      <c r="AD4301" s="72"/>
      <c r="AE4301" s="72"/>
      <c r="AF4301" s="72"/>
      <c r="AG4301" s="72"/>
      <c r="AH4301" s="72"/>
      <c r="AI4301" s="72"/>
      <c r="AJ4301" s="72"/>
      <c r="AK4301" s="72"/>
    </row>
    <row r="4302" ht="14.25" customHeight="1">
      <c r="A4302" s="78">
        <v>4299.0</v>
      </c>
      <c r="C4302" s="78" t="str">
        <f>VLOOKUP(G4302,[1]Macrodata_CCF!$A$3:$D$55,4,FALSE)</f>
        <v>#ERROR!</v>
      </c>
      <c r="E4302" s="79" t="str">
        <f>VLOOKUP(G4302,[1]Macrodata_CCF!$A$3:$B$55,2,FALSE)</f>
        <v>#ERROR!</v>
      </c>
      <c r="F4302" s="78">
        <v>1.0</v>
      </c>
      <c r="G4302" s="80">
        <v>47.0</v>
      </c>
      <c r="H4302" s="81">
        <v>227055.0</v>
      </c>
      <c r="I4302" s="81">
        <v>260000.0</v>
      </c>
      <c r="J4302" s="81">
        <v>210585.0</v>
      </c>
      <c r="K4302" s="81">
        <v>260000.0</v>
      </c>
      <c r="L4302" s="82">
        <v>-0.4999241159508271</v>
      </c>
      <c r="N4302" s="83">
        <f t="shared" si="1"/>
        <v>-0.499924116</v>
      </c>
      <c r="O4302" s="83">
        <f t="shared" si="2"/>
        <v>0</v>
      </c>
      <c r="Q4302" s="83">
        <f t="shared" si="3"/>
        <v>0.1267115385</v>
      </c>
      <c r="R4302" s="83">
        <f t="shared" si="4"/>
        <v>-0.499924116</v>
      </c>
      <c r="S4302" s="83" t="b">
        <f t="shared" si="5"/>
        <v>0</v>
      </c>
      <c r="T4302" s="72"/>
      <c r="U4302" s="72"/>
      <c r="V4302" s="72"/>
      <c r="W4302" s="72"/>
      <c r="X4302" s="72"/>
      <c r="Y4302" s="72"/>
      <c r="Z4302" s="72"/>
      <c r="AA4302" s="72"/>
      <c r="AB4302" s="72"/>
      <c r="AC4302" s="72"/>
      <c r="AD4302" s="72"/>
      <c r="AE4302" s="72"/>
      <c r="AF4302" s="72"/>
      <c r="AG4302" s="72"/>
      <c r="AH4302" s="72"/>
      <c r="AI4302" s="72"/>
      <c r="AJ4302" s="72"/>
      <c r="AK4302" s="72"/>
    </row>
    <row r="4303" ht="14.25" customHeight="1">
      <c r="A4303" s="78">
        <v>4300.0</v>
      </c>
      <c r="C4303" s="78" t="str">
        <f>VLOOKUP(G4303,[1]Macrodata_CCF!$A$3:$D$55,4,FALSE)</f>
        <v>#ERROR!</v>
      </c>
      <c r="E4303" s="79" t="str">
        <f>VLOOKUP(G4303,[1]Macrodata_CCF!$A$3:$B$55,2,FALSE)</f>
        <v>#ERROR!</v>
      </c>
      <c r="F4303" s="78">
        <v>0.0</v>
      </c>
      <c r="G4303" s="80">
        <v>22.0</v>
      </c>
      <c r="H4303" s="81">
        <v>28560.0</v>
      </c>
      <c r="I4303" s="81">
        <v>370000.0</v>
      </c>
      <c r="J4303" s="81">
        <v>96850.0</v>
      </c>
      <c r="K4303" s="81">
        <v>370000.0</v>
      </c>
      <c r="L4303" s="82">
        <v>0.2000058575445173</v>
      </c>
      <c r="N4303" s="83">
        <f t="shared" si="1"/>
        <v>0.2000058575</v>
      </c>
      <c r="O4303" s="83">
        <f t="shared" si="2"/>
        <v>0.2000058575</v>
      </c>
      <c r="Q4303" s="83">
        <f t="shared" si="3"/>
        <v>0.9228108108</v>
      </c>
      <c r="R4303" s="83">
        <f t="shared" si="4"/>
        <v>0.2000058575</v>
      </c>
      <c r="S4303" s="83" t="b">
        <f t="shared" si="5"/>
        <v>0</v>
      </c>
      <c r="T4303" s="72"/>
      <c r="U4303" s="72"/>
      <c r="V4303" s="72"/>
      <c r="W4303" s="72"/>
      <c r="X4303" s="72"/>
      <c r="Y4303" s="72"/>
      <c r="Z4303" s="72"/>
      <c r="AA4303" s="72"/>
      <c r="AB4303" s="72"/>
      <c r="AC4303" s="72"/>
      <c r="AD4303" s="72"/>
      <c r="AE4303" s="72"/>
      <c r="AF4303" s="72"/>
      <c r="AG4303" s="72"/>
      <c r="AH4303" s="72"/>
      <c r="AI4303" s="72"/>
      <c r="AJ4303" s="72"/>
      <c r="AK4303" s="72"/>
    </row>
    <row r="4304" ht="14.25" customHeight="1">
      <c r="A4304" s="78">
        <v>4301.0</v>
      </c>
      <c r="C4304" s="78" t="str">
        <f>VLOOKUP(G4304,[1]Macrodata_CCF!$A$3:$D$55,4,FALSE)</f>
        <v>#ERROR!</v>
      </c>
      <c r="E4304" s="79" t="str">
        <f>VLOOKUP(G4304,[1]Macrodata_CCF!$A$3:$B$55,2,FALSE)</f>
        <v>#ERROR!</v>
      </c>
      <c r="F4304" s="78">
        <v>0.0</v>
      </c>
      <c r="G4304" s="80">
        <v>8.0</v>
      </c>
      <c r="H4304" s="81">
        <v>260890.0</v>
      </c>
      <c r="I4304" s="81">
        <v>360000.0</v>
      </c>
      <c r="J4304" s="81">
        <v>289630.0</v>
      </c>
      <c r="K4304" s="81">
        <v>360000.0</v>
      </c>
      <c r="L4304" s="82">
        <v>0.2899808293814953</v>
      </c>
      <c r="N4304" s="83">
        <f t="shared" si="1"/>
        <v>0.2899808294</v>
      </c>
      <c r="O4304" s="83">
        <f t="shared" si="2"/>
        <v>0.2899808294</v>
      </c>
      <c r="Q4304" s="83">
        <f t="shared" si="3"/>
        <v>0.2753055556</v>
      </c>
      <c r="R4304" s="83">
        <f t="shared" si="4"/>
        <v>0.2899808294</v>
      </c>
      <c r="S4304" s="83" t="b">
        <f t="shared" si="5"/>
        <v>0</v>
      </c>
      <c r="T4304" s="72"/>
      <c r="U4304" s="72"/>
      <c r="V4304" s="72"/>
      <c r="W4304" s="72"/>
      <c r="X4304" s="72"/>
      <c r="Y4304" s="72"/>
      <c r="Z4304" s="72"/>
      <c r="AA4304" s="72"/>
      <c r="AB4304" s="72"/>
      <c r="AC4304" s="72"/>
      <c r="AD4304" s="72"/>
      <c r="AE4304" s="72"/>
      <c r="AF4304" s="72"/>
      <c r="AG4304" s="72"/>
      <c r="AH4304" s="72"/>
      <c r="AI4304" s="72"/>
      <c r="AJ4304" s="72"/>
      <c r="AK4304" s="72"/>
    </row>
    <row r="4305" ht="14.25" customHeight="1">
      <c r="A4305" s="78">
        <v>4302.0</v>
      </c>
      <c r="C4305" s="78" t="str">
        <f>VLOOKUP(G4305,[1]Macrodata_CCF!$A$3:$D$55,4,FALSE)</f>
        <v>#ERROR!</v>
      </c>
      <c r="E4305" s="79" t="str">
        <f>VLOOKUP(G4305,[1]Macrodata_CCF!$A$3:$B$55,2,FALSE)</f>
        <v>#ERROR!</v>
      </c>
      <c r="F4305" s="78">
        <v>0.0</v>
      </c>
      <c r="G4305" s="80">
        <v>48.0</v>
      </c>
      <c r="H4305" s="81">
        <v>0.0</v>
      </c>
      <c r="I4305" s="81">
        <v>400000.0</v>
      </c>
      <c r="J4305" s="81">
        <v>72000.0</v>
      </c>
      <c r="K4305" s="81">
        <v>560000.0</v>
      </c>
      <c r="L4305" s="82">
        <v>0.18</v>
      </c>
      <c r="N4305" s="83">
        <f t="shared" si="1"/>
        <v>0.18</v>
      </c>
      <c r="O4305" s="83">
        <f t="shared" si="2"/>
        <v>0.18</v>
      </c>
      <c r="Q4305" s="83">
        <f t="shared" si="3"/>
        <v>1</v>
      </c>
      <c r="R4305" s="83">
        <f t="shared" si="4"/>
        <v>0.18</v>
      </c>
      <c r="S4305" s="83" t="b">
        <f t="shared" si="5"/>
        <v>0</v>
      </c>
      <c r="T4305" s="72"/>
      <c r="U4305" s="72"/>
      <c r="V4305" s="72"/>
      <c r="W4305" s="72"/>
      <c r="X4305" s="72"/>
      <c r="Y4305" s="72"/>
      <c r="Z4305" s="72"/>
      <c r="AA4305" s="72"/>
      <c r="AB4305" s="72"/>
      <c r="AC4305" s="72"/>
      <c r="AD4305" s="72"/>
      <c r="AE4305" s="72"/>
      <c r="AF4305" s="72"/>
      <c r="AG4305" s="72"/>
      <c r="AH4305" s="72"/>
      <c r="AI4305" s="72"/>
      <c r="AJ4305" s="72"/>
      <c r="AK4305" s="72"/>
    </row>
    <row r="4306" ht="14.25" customHeight="1">
      <c r="A4306" s="78">
        <v>4303.0</v>
      </c>
      <c r="C4306" s="78" t="str">
        <f>VLOOKUP(G4306,[1]Macrodata_CCF!$A$3:$D$55,4,FALSE)</f>
        <v>#ERROR!</v>
      </c>
      <c r="E4306" s="79" t="str">
        <f>VLOOKUP(G4306,[1]Macrodata_CCF!$A$3:$B$55,2,FALSE)</f>
        <v>#ERROR!</v>
      </c>
      <c r="F4306" s="78">
        <v>0.0</v>
      </c>
      <c r="G4306" s="80">
        <v>20.0</v>
      </c>
      <c r="H4306" s="81">
        <v>383095.0</v>
      </c>
      <c r="I4306" s="81">
        <v>660000.0</v>
      </c>
      <c r="J4306" s="81">
        <v>421860.0</v>
      </c>
      <c r="K4306" s="81">
        <v>1254000.0</v>
      </c>
      <c r="L4306" s="82">
        <v>0.1399938607103519</v>
      </c>
      <c r="N4306" s="83">
        <f t="shared" si="1"/>
        <v>0.1399938607</v>
      </c>
      <c r="O4306" s="83">
        <f t="shared" si="2"/>
        <v>0.1399938607</v>
      </c>
      <c r="Q4306" s="83">
        <f t="shared" si="3"/>
        <v>0.4195530303</v>
      </c>
      <c r="R4306" s="83">
        <f t="shared" si="4"/>
        <v>0.1399938607</v>
      </c>
      <c r="S4306" s="83" t="b">
        <f t="shared" si="5"/>
        <v>0</v>
      </c>
      <c r="T4306" s="72"/>
      <c r="U4306" s="72"/>
      <c r="V4306" s="72"/>
      <c r="W4306" s="72"/>
      <c r="X4306" s="72"/>
      <c r="Y4306" s="72"/>
      <c r="Z4306" s="72"/>
      <c r="AA4306" s="72"/>
      <c r="AB4306" s="72"/>
      <c r="AC4306" s="72"/>
      <c r="AD4306" s="72"/>
      <c r="AE4306" s="72"/>
      <c r="AF4306" s="72"/>
      <c r="AG4306" s="72"/>
      <c r="AH4306" s="72"/>
      <c r="AI4306" s="72"/>
      <c r="AJ4306" s="72"/>
      <c r="AK4306" s="72"/>
    </row>
    <row r="4307" ht="14.25" customHeight="1">
      <c r="A4307" s="78">
        <v>4304.0</v>
      </c>
      <c r="C4307" s="78" t="str">
        <f>VLOOKUP(G4307,[1]Macrodata_CCF!$A$3:$D$55,4,FALSE)</f>
        <v>#ERROR!</v>
      </c>
      <c r="E4307" s="79" t="str">
        <f>VLOOKUP(G4307,[1]Macrodata_CCF!$A$3:$B$55,2,FALSE)</f>
        <v>#ERROR!</v>
      </c>
      <c r="F4307" s="78">
        <v>0.0</v>
      </c>
      <c r="G4307" s="80">
        <v>35.0</v>
      </c>
      <c r="H4307" s="81">
        <v>4240.0</v>
      </c>
      <c r="I4307" s="81">
        <v>440000.0</v>
      </c>
      <c r="J4307" s="81">
        <v>34745.0</v>
      </c>
      <c r="K4307" s="81">
        <v>880000.0</v>
      </c>
      <c r="L4307" s="82">
        <v>0.07000413071415458</v>
      </c>
      <c r="N4307" s="83">
        <f t="shared" si="1"/>
        <v>0.07000413071</v>
      </c>
      <c r="O4307" s="83">
        <f t="shared" si="2"/>
        <v>0.07000413071</v>
      </c>
      <c r="Q4307" s="83">
        <f t="shared" si="3"/>
        <v>0.9903636364</v>
      </c>
      <c r="R4307" s="83">
        <f t="shared" si="4"/>
        <v>0.07000413071</v>
      </c>
      <c r="S4307" s="83" t="b">
        <f t="shared" si="5"/>
        <v>0</v>
      </c>
      <c r="T4307" s="72"/>
      <c r="U4307" s="72"/>
      <c r="V4307" s="72"/>
      <c r="W4307" s="72"/>
      <c r="X4307" s="72"/>
      <c r="Y4307" s="72"/>
      <c r="Z4307" s="72"/>
      <c r="AA4307" s="72"/>
      <c r="AB4307" s="72"/>
      <c r="AC4307" s="72"/>
      <c r="AD4307" s="72"/>
      <c r="AE4307" s="72"/>
      <c r="AF4307" s="72"/>
      <c r="AG4307" s="72"/>
      <c r="AH4307" s="72"/>
      <c r="AI4307" s="72"/>
      <c r="AJ4307" s="72"/>
      <c r="AK4307" s="72"/>
    </row>
    <row r="4308" ht="14.25" customHeight="1">
      <c r="A4308" s="78">
        <v>4305.0</v>
      </c>
      <c r="C4308" s="78" t="str">
        <f>VLOOKUP(G4308,[1]Macrodata_CCF!$A$3:$D$55,4,FALSE)</f>
        <v>#ERROR!</v>
      </c>
      <c r="E4308" s="79" t="str">
        <f>VLOOKUP(G4308,[1]Macrodata_CCF!$A$3:$B$55,2,FALSE)</f>
        <v>#ERROR!</v>
      </c>
      <c r="F4308" s="78">
        <v>0.0</v>
      </c>
      <c r="G4308" s="80">
        <v>41.0</v>
      </c>
      <c r="H4308" s="81">
        <v>128410.0</v>
      </c>
      <c r="I4308" s="81">
        <v>670000.0</v>
      </c>
      <c r="J4308" s="81">
        <v>290885.0</v>
      </c>
      <c r="K4308" s="81">
        <v>937999.9999999999</v>
      </c>
      <c r="L4308" s="82">
        <v>0.2999963071696302</v>
      </c>
      <c r="N4308" s="83">
        <f t="shared" si="1"/>
        <v>0.2999963072</v>
      </c>
      <c r="O4308" s="83">
        <f t="shared" si="2"/>
        <v>0.2999963072</v>
      </c>
      <c r="Q4308" s="83">
        <f t="shared" si="3"/>
        <v>0.8083432836</v>
      </c>
      <c r="R4308" s="83">
        <f t="shared" si="4"/>
        <v>0.2999963072</v>
      </c>
      <c r="S4308" s="83" t="b">
        <f t="shared" si="5"/>
        <v>0</v>
      </c>
      <c r="T4308" s="72"/>
      <c r="U4308" s="72"/>
      <c r="V4308" s="72"/>
      <c r="W4308" s="72"/>
      <c r="X4308" s="72"/>
      <c r="Y4308" s="72"/>
      <c r="Z4308" s="72"/>
      <c r="AA4308" s="72"/>
      <c r="AB4308" s="72"/>
      <c r="AC4308" s="72"/>
      <c r="AD4308" s="72"/>
      <c r="AE4308" s="72"/>
      <c r="AF4308" s="72"/>
      <c r="AG4308" s="72"/>
      <c r="AH4308" s="72"/>
      <c r="AI4308" s="72"/>
      <c r="AJ4308" s="72"/>
      <c r="AK4308" s="72"/>
    </row>
    <row r="4309" ht="14.25" customHeight="1">
      <c r="A4309" s="78">
        <v>4306.0</v>
      </c>
      <c r="C4309" s="78" t="str">
        <f>VLOOKUP(G4309,[1]Macrodata_CCF!$A$3:$D$55,4,FALSE)</f>
        <v>#ERROR!</v>
      </c>
      <c r="E4309" s="79" t="str">
        <f>VLOOKUP(G4309,[1]Macrodata_CCF!$A$3:$B$55,2,FALSE)</f>
        <v>#ERROR!</v>
      </c>
      <c r="F4309" s="78">
        <v>0.0</v>
      </c>
      <c r="G4309" s="80">
        <v>38.0</v>
      </c>
      <c r="H4309" s="81">
        <v>32220.0</v>
      </c>
      <c r="I4309" s="81">
        <v>170000.0</v>
      </c>
      <c r="J4309" s="81">
        <v>0.0</v>
      </c>
      <c r="K4309" s="81">
        <v>221000.0</v>
      </c>
      <c r="L4309" s="82">
        <v>-0.2338510669182755</v>
      </c>
      <c r="N4309" s="83">
        <f t="shared" si="1"/>
        <v>-0.2338510669</v>
      </c>
      <c r="O4309" s="83">
        <f t="shared" si="2"/>
        <v>0</v>
      </c>
      <c r="Q4309" s="83">
        <f t="shared" si="3"/>
        <v>0.8104705882</v>
      </c>
      <c r="R4309" s="83">
        <f t="shared" si="4"/>
        <v>-0.2338510669</v>
      </c>
      <c r="S4309" s="83" t="b">
        <f t="shared" si="5"/>
        <v>0</v>
      </c>
      <c r="T4309" s="72"/>
      <c r="U4309" s="72"/>
      <c r="V4309" s="72"/>
      <c r="W4309" s="72"/>
      <c r="X4309" s="72"/>
      <c r="Y4309" s="72"/>
      <c r="Z4309" s="72"/>
      <c r="AA4309" s="72"/>
      <c r="AB4309" s="72"/>
      <c r="AC4309" s="72"/>
      <c r="AD4309" s="72"/>
      <c r="AE4309" s="72"/>
      <c r="AF4309" s="72"/>
      <c r="AG4309" s="72"/>
      <c r="AH4309" s="72"/>
      <c r="AI4309" s="72"/>
      <c r="AJ4309" s="72"/>
      <c r="AK4309" s="72"/>
    </row>
    <row r="4310" ht="14.25" customHeight="1">
      <c r="A4310" s="78">
        <v>4307.0</v>
      </c>
      <c r="C4310" s="78" t="str">
        <f>VLOOKUP(G4310,[1]Macrodata_CCF!$A$3:$D$55,4,FALSE)</f>
        <v>#ERROR!</v>
      </c>
      <c r="E4310" s="79" t="str">
        <f>VLOOKUP(G4310,[1]Macrodata_CCF!$A$3:$B$55,2,FALSE)</f>
        <v>#ERROR!</v>
      </c>
      <c r="F4310" s="78">
        <v>0.0</v>
      </c>
      <c r="G4310" s="80">
        <v>30.0</v>
      </c>
      <c r="H4310" s="81">
        <v>516645.0</v>
      </c>
      <c r="I4310" s="81">
        <v>740000.0</v>
      </c>
      <c r="J4310" s="81">
        <v>483140.0</v>
      </c>
      <c r="K4310" s="81">
        <v>740000.0</v>
      </c>
      <c r="L4310" s="82">
        <v>-0.1500078350607777</v>
      </c>
      <c r="N4310" s="83">
        <f t="shared" si="1"/>
        <v>-0.1500078351</v>
      </c>
      <c r="O4310" s="83">
        <f t="shared" si="2"/>
        <v>0</v>
      </c>
      <c r="Q4310" s="83">
        <f t="shared" si="3"/>
        <v>0.3018310811</v>
      </c>
      <c r="R4310" s="83">
        <f t="shared" si="4"/>
        <v>-0.1500078351</v>
      </c>
      <c r="S4310" s="83" t="b">
        <f t="shared" si="5"/>
        <v>0</v>
      </c>
      <c r="T4310" s="72"/>
      <c r="U4310" s="72"/>
      <c r="V4310" s="72"/>
      <c r="W4310" s="72"/>
      <c r="X4310" s="72"/>
      <c r="Y4310" s="72"/>
      <c r="Z4310" s="72"/>
      <c r="AA4310" s="72"/>
      <c r="AB4310" s="72"/>
      <c r="AC4310" s="72"/>
      <c r="AD4310" s="72"/>
      <c r="AE4310" s="72"/>
      <c r="AF4310" s="72"/>
      <c r="AG4310" s="72"/>
      <c r="AH4310" s="72"/>
      <c r="AI4310" s="72"/>
      <c r="AJ4310" s="72"/>
      <c r="AK4310" s="72"/>
    </row>
    <row r="4311" ht="14.25" customHeight="1">
      <c r="A4311" s="78">
        <v>4308.0</v>
      </c>
      <c r="C4311" s="78" t="str">
        <f>VLOOKUP(G4311,[1]Macrodata_CCF!$A$3:$D$55,4,FALSE)</f>
        <v>#ERROR!</v>
      </c>
      <c r="E4311" s="79" t="str">
        <f>VLOOKUP(G4311,[1]Macrodata_CCF!$A$3:$B$55,2,FALSE)</f>
        <v>#ERROR!</v>
      </c>
      <c r="F4311" s="78">
        <v>1.0</v>
      </c>
      <c r="G4311" s="80">
        <v>14.0</v>
      </c>
      <c r="H4311" s="81">
        <v>84150.0</v>
      </c>
      <c r="I4311" s="81">
        <v>280000.0</v>
      </c>
      <c r="J4311" s="81">
        <v>172285.0</v>
      </c>
      <c r="K4311" s="81">
        <v>280000.0</v>
      </c>
      <c r="L4311" s="82">
        <v>0.4500127648710748</v>
      </c>
      <c r="N4311" s="83">
        <f t="shared" si="1"/>
        <v>0.4500127649</v>
      </c>
      <c r="O4311" s="83">
        <f t="shared" si="2"/>
        <v>0.4500127649</v>
      </c>
      <c r="Q4311" s="83">
        <f t="shared" si="3"/>
        <v>0.6994642857</v>
      </c>
      <c r="R4311" s="83">
        <f t="shared" si="4"/>
        <v>0.4500127649</v>
      </c>
      <c r="S4311" s="83" t="b">
        <f t="shared" si="5"/>
        <v>0</v>
      </c>
      <c r="T4311" s="72"/>
      <c r="U4311" s="72"/>
      <c r="V4311" s="72"/>
      <c r="W4311" s="72"/>
      <c r="X4311" s="72"/>
      <c r="Y4311" s="72"/>
      <c r="Z4311" s="72"/>
      <c r="AA4311" s="72"/>
      <c r="AB4311" s="72"/>
      <c r="AC4311" s="72"/>
      <c r="AD4311" s="72"/>
      <c r="AE4311" s="72"/>
      <c r="AF4311" s="72"/>
      <c r="AG4311" s="72"/>
      <c r="AH4311" s="72"/>
      <c r="AI4311" s="72"/>
      <c r="AJ4311" s="72"/>
      <c r="AK4311" s="72"/>
    </row>
    <row r="4312" ht="14.25" customHeight="1">
      <c r="A4312" s="78">
        <v>4309.0</v>
      </c>
      <c r="C4312" s="78" t="str">
        <f>VLOOKUP(G4312,[1]Macrodata_CCF!$A$3:$D$55,4,FALSE)</f>
        <v>#ERROR!</v>
      </c>
      <c r="E4312" s="79" t="str">
        <f>VLOOKUP(G4312,[1]Macrodata_CCF!$A$3:$B$55,2,FALSE)</f>
        <v>#ERROR!</v>
      </c>
      <c r="F4312" s="78">
        <v>0.0</v>
      </c>
      <c r="G4312" s="80">
        <v>41.0</v>
      </c>
      <c r="H4312" s="81">
        <v>0.0</v>
      </c>
      <c r="I4312" s="81">
        <v>700000.0</v>
      </c>
      <c r="J4312" s="81">
        <v>238000.0</v>
      </c>
      <c r="K4312" s="81">
        <v>700000.0</v>
      </c>
      <c r="L4312" s="82">
        <v>0.34</v>
      </c>
      <c r="N4312" s="83">
        <f t="shared" si="1"/>
        <v>0.34</v>
      </c>
      <c r="O4312" s="83">
        <f t="shared" si="2"/>
        <v>0.34</v>
      </c>
      <c r="Q4312" s="83">
        <f t="shared" si="3"/>
        <v>1</v>
      </c>
      <c r="R4312" s="83">
        <f t="shared" si="4"/>
        <v>0.34</v>
      </c>
      <c r="S4312" s="83" t="b">
        <f t="shared" si="5"/>
        <v>0</v>
      </c>
      <c r="T4312" s="72"/>
      <c r="U4312" s="72"/>
      <c r="V4312" s="72"/>
      <c r="W4312" s="72"/>
      <c r="X4312" s="72"/>
      <c r="Y4312" s="72"/>
      <c r="Z4312" s="72"/>
      <c r="AA4312" s="72"/>
      <c r="AB4312" s="72"/>
      <c r="AC4312" s="72"/>
      <c r="AD4312" s="72"/>
      <c r="AE4312" s="72"/>
      <c r="AF4312" s="72"/>
      <c r="AG4312" s="72"/>
      <c r="AH4312" s="72"/>
      <c r="AI4312" s="72"/>
      <c r="AJ4312" s="72"/>
      <c r="AK4312" s="72"/>
    </row>
    <row r="4313" ht="14.25" customHeight="1">
      <c r="A4313" s="78">
        <v>4310.0</v>
      </c>
      <c r="C4313" s="78" t="str">
        <f>VLOOKUP(G4313,[1]Macrodata_CCF!$A$3:$D$55,4,FALSE)</f>
        <v>#ERROR!</v>
      </c>
      <c r="E4313" s="79" t="str">
        <f>VLOOKUP(G4313,[1]Macrodata_CCF!$A$3:$B$55,2,FALSE)</f>
        <v>#ERROR!</v>
      </c>
      <c r="F4313" s="78">
        <v>1.0</v>
      </c>
      <c r="G4313" s="80">
        <v>14.0</v>
      </c>
      <c r="H4313" s="81">
        <v>370990.0</v>
      </c>
      <c r="I4313" s="81">
        <v>430000.0</v>
      </c>
      <c r="J4313" s="81">
        <v>399905.0</v>
      </c>
      <c r="K4313" s="81">
        <v>559000.0</v>
      </c>
      <c r="L4313" s="82">
        <v>0.4900016946280292</v>
      </c>
      <c r="N4313" s="83">
        <f t="shared" si="1"/>
        <v>0.4900016946</v>
      </c>
      <c r="O4313" s="83">
        <f t="shared" si="2"/>
        <v>0.4900016946</v>
      </c>
      <c r="Q4313" s="83">
        <f t="shared" si="3"/>
        <v>0.1372325581</v>
      </c>
      <c r="R4313" s="83">
        <f t="shared" si="4"/>
        <v>0.4900016946</v>
      </c>
      <c r="S4313" s="83" t="b">
        <f t="shared" si="5"/>
        <v>0</v>
      </c>
      <c r="T4313" s="72"/>
      <c r="U4313" s="72"/>
      <c r="V4313" s="72"/>
      <c r="W4313" s="72"/>
      <c r="X4313" s="72"/>
      <c r="Y4313" s="72"/>
      <c r="Z4313" s="72"/>
      <c r="AA4313" s="72"/>
      <c r="AB4313" s="72"/>
      <c r="AC4313" s="72"/>
      <c r="AD4313" s="72"/>
      <c r="AE4313" s="72"/>
      <c r="AF4313" s="72"/>
      <c r="AG4313" s="72"/>
      <c r="AH4313" s="72"/>
      <c r="AI4313" s="72"/>
      <c r="AJ4313" s="72"/>
      <c r="AK4313" s="72"/>
    </row>
    <row r="4314" ht="14.25" customHeight="1">
      <c r="A4314" s="78">
        <v>4311.0</v>
      </c>
      <c r="C4314" s="78" t="str">
        <f>VLOOKUP(G4314,[1]Macrodata_CCF!$A$3:$D$55,4,FALSE)</f>
        <v>#ERROR!</v>
      </c>
      <c r="E4314" s="79" t="str">
        <f>VLOOKUP(G4314,[1]Macrodata_CCF!$A$3:$B$55,2,FALSE)</f>
        <v>#ERROR!</v>
      </c>
      <c r="F4314" s="78">
        <v>0.0</v>
      </c>
      <c r="G4314" s="80">
        <v>41.0</v>
      </c>
      <c r="H4314" s="81">
        <v>514655.0</v>
      </c>
      <c r="I4314" s="81">
        <v>890000.0</v>
      </c>
      <c r="J4314" s="81">
        <v>627260.0</v>
      </c>
      <c r="K4314" s="81">
        <v>890000.0</v>
      </c>
      <c r="L4314" s="82">
        <v>0.3000039963233825</v>
      </c>
      <c r="N4314" s="83">
        <f t="shared" si="1"/>
        <v>0.3000039963</v>
      </c>
      <c r="O4314" s="83">
        <f t="shared" si="2"/>
        <v>0.3000039963</v>
      </c>
      <c r="Q4314" s="83">
        <f t="shared" si="3"/>
        <v>0.4217359551</v>
      </c>
      <c r="R4314" s="83">
        <f t="shared" si="4"/>
        <v>0.3000039963</v>
      </c>
      <c r="S4314" s="83" t="b">
        <f t="shared" si="5"/>
        <v>0</v>
      </c>
      <c r="T4314" s="72"/>
      <c r="U4314" s="72"/>
      <c r="V4314" s="72"/>
      <c r="W4314" s="72"/>
      <c r="X4314" s="72"/>
      <c r="Y4314" s="72"/>
      <c r="Z4314" s="72"/>
      <c r="AA4314" s="72"/>
      <c r="AB4314" s="72"/>
      <c r="AC4314" s="72"/>
      <c r="AD4314" s="72"/>
      <c r="AE4314" s="72"/>
      <c r="AF4314" s="72"/>
      <c r="AG4314" s="72"/>
      <c r="AH4314" s="72"/>
      <c r="AI4314" s="72"/>
      <c r="AJ4314" s="72"/>
      <c r="AK4314" s="72"/>
    </row>
    <row r="4315" ht="14.25" customHeight="1">
      <c r="A4315" s="78">
        <v>4312.0</v>
      </c>
      <c r="C4315" s="78" t="str">
        <f>VLOOKUP(G4315,[1]Macrodata_CCF!$A$3:$D$55,4,FALSE)</f>
        <v>#ERROR!</v>
      </c>
      <c r="E4315" s="79" t="str">
        <f>VLOOKUP(G4315,[1]Macrodata_CCF!$A$3:$B$55,2,FALSE)</f>
        <v>#ERROR!</v>
      </c>
      <c r="F4315" s="78">
        <v>0.0</v>
      </c>
      <c r="G4315" s="80">
        <v>27.0</v>
      </c>
      <c r="H4315" s="81">
        <v>17325.0</v>
      </c>
      <c r="I4315" s="81">
        <v>30000.0</v>
      </c>
      <c r="J4315" s="81">
        <v>19605.0</v>
      </c>
      <c r="K4315" s="81">
        <v>30000.0</v>
      </c>
      <c r="L4315" s="82">
        <v>0.1798816568047337</v>
      </c>
      <c r="N4315" s="83">
        <f t="shared" si="1"/>
        <v>0.1798816568</v>
      </c>
      <c r="O4315" s="83">
        <f t="shared" si="2"/>
        <v>0.1798816568</v>
      </c>
      <c r="Q4315" s="83">
        <f t="shared" si="3"/>
        <v>0.4225</v>
      </c>
      <c r="R4315" s="83">
        <f t="shared" si="4"/>
        <v>0.1798816568</v>
      </c>
      <c r="S4315" s="83" t="b">
        <f t="shared" si="5"/>
        <v>0</v>
      </c>
      <c r="T4315" s="72"/>
      <c r="U4315" s="72"/>
      <c r="V4315" s="72"/>
      <c r="W4315" s="72"/>
      <c r="X4315" s="72"/>
      <c r="Y4315" s="72"/>
      <c r="Z4315" s="72"/>
      <c r="AA4315" s="72"/>
      <c r="AB4315" s="72"/>
      <c r="AC4315" s="72"/>
      <c r="AD4315" s="72"/>
      <c r="AE4315" s="72"/>
      <c r="AF4315" s="72"/>
      <c r="AG4315" s="72"/>
      <c r="AH4315" s="72"/>
      <c r="AI4315" s="72"/>
      <c r="AJ4315" s="72"/>
      <c r="AK4315" s="72"/>
    </row>
    <row r="4316" ht="14.25" customHeight="1">
      <c r="A4316" s="78">
        <v>4313.0</v>
      </c>
      <c r="C4316" s="78" t="str">
        <f>VLOOKUP(G4316,[1]Macrodata_CCF!$A$3:$D$55,4,FALSE)</f>
        <v>#ERROR!</v>
      </c>
      <c r="E4316" s="79" t="str">
        <f>VLOOKUP(G4316,[1]Macrodata_CCF!$A$3:$B$55,2,FALSE)</f>
        <v>#ERROR!</v>
      </c>
      <c r="F4316" s="78">
        <v>0.0</v>
      </c>
      <c r="G4316" s="80">
        <v>33.0</v>
      </c>
      <c r="H4316" s="81">
        <v>62365.0</v>
      </c>
      <c r="I4316" s="81">
        <v>700000.0</v>
      </c>
      <c r="J4316" s="81">
        <v>0.0</v>
      </c>
      <c r="K4316" s="81">
        <v>700000.0</v>
      </c>
      <c r="L4316" s="82">
        <v>-0.09780673896508191</v>
      </c>
      <c r="N4316" s="83">
        <f t="shared" si="1"/>
        <v>-0.09780673897</v>
      </c>
      <c r="O4316" s="83">
        <f t="shared" si="2"/>
        <v>0</v>
      </c>
      <c r="Q4316" s="83">
        <f t="shared" si="3"/>
        <v>0.9109071429</v>
      </c>
      <c r="R4316" s="83">
        <f t="shared" si="4"/>
        <v>-0.09780673897</v>
      </c>
      <c r="S4316" s="83" t="b">
        <f t="shared" si="5"/>
        <v>0</v>
      </c>
      <c r="T4316" s="72"/>
      <c r="U4316" s="72"/>
      <c r="V4316" s="72"/>
      <c r="W4316" s="72"/>
      <c r="X4316" s="72"/>
      <c r="Y4316" s="72"/>
      <c r="Z4316" s="72"/>
      <c r="AA4316" s="72"/>
      <c r="AB4316" s="72"/>
      <c r="AC4316" s="72"/>
      <c r="AD4316" s="72"/>
      <c r="AE4316" s="72"/>
      <c r="AF4316" s="72"/>
      <c r="AG4316" s="72"/>
      <c r="AH4316" s="72"/>
      <c r="AI4316" s="72"/>
      <c r="AJ4316" s="72"/>
      <c r="AK4316" s="72"/>
    </row>
    <row r="4317" ht="14.25" customHeight="1">
      <c r="A4317" s="78">
        <v>4314.0</v>
      </c>
      <c r="C4317" s="78" t="str">
        <f>VLOOKUP(G4317,[1]Macrodata_CCF!$A$3:$D$55,4,FALSE)</f>
        <v>#ERROR!</v>
      </c>
      <c r="E4317" s="79" t="str">
        <f>VLOOKUP(G4317,[1]Macrodata_CCF!$A$3:$B$55,2,FALSE)</f>
        <v>#ERROR!</v>
      </c>
      <c r="F4317" s="78">
        <v>1.0</v>
      </c>
      <c r="G4317" s="80">
        <v>35.0</v>
      </c>
      <c r="H4317" s="81">
        <v>23500.0</v>
      </c>
      <c r="I4317" s="81">
        <v>730000.0</v>
      </c>
      <c r="J4317" s="81">
        <v>369685.0</v>
      </c>
      <c r="K4317" s="81">
        <v>730000.0</v>
      </c>
      <c r="L4317" s="82">
        <v>0.49</v>
      </c>
      <c r="N4317" s="83">
        <f t="shared" si="1"/>
        <v>0.49</v>
      </c>
      <c r="O4317" s="83">
        <f t="shared" si="2"/>
        <v>0.49</v>
      </c>
      <c r="Q4317" s="83">
        <f t="shared" si="3"/>
        <v>0.9678082192</v>
      </c>
      <c r="R4317" s="83">
        <f t="shared" si="4"/>
        <v>0.49</v>
      </c>
      <c r="S4317" s="83" t="b">
        <f t="shared" si="5"/>
        <v>0</v>
      </c>
      <c r="T4317" s="72"/>
      <c r="U4317" s="72"/>
      <c r="V4317" s="72"/>
      <c r="W4317" s="72"/>
      <c r="X4317" s="72"/>
      <c r="Y4317" s="72"/>
      <c r="Z4317" s="72"/>
      <c r="AA4317" s="72"/>
      <c r="AB4317" s="72"/>
      <c r="AC4317" s="72"/>
      <c r="AD4317" s="72"/>
      <c r="AE4317" s="72"/>
      <c r="AF4317" s="72"/>
      <c r="AG4317" s="72"/>
      <c r="AH4317" s="72"/>
      <c r="AI4317" s="72"/>
      <c r="AJ4317" s="72"/>
      <c r="AK4317" s="72"/>
    </row>
    <row r="4318" ht="14.25" customHeight="1">
      <c r="A4318" s="78">
        <v>4315.0</v>
      </c>
      <c r="C4318" s="78" t="str">
        <f>VLOOKUP(G4318,[1]Macrodata_CCF!$A$3:$D$55,4,FALSE)</f>
        <v>#ERROR!</v>
      </c>
      <c r="E4318" s="79" t="str">
        <f>VLOOKUP(G4318,[1]Macrodata_CCF!$A$3:$B$55,2,FALSE)</f>
        <v>#ERROR!</v>
      </c>
      <c r="F4318" s="78">
        <v>1.0</v>
      </c>
      <c r="G4318" s="80">
        <v>33.0</v>
      </c>
      <c r="H4318" s="81">
        <v>374730.0</v>
      </c>
      <c r="I4318" s="81">
        <v>840000.0</v>
      </c>
      <c r="J4318" s="81">
        <v>593405.0</v>
      </c>
      <c r="K4318" s="81">
        <v>1428000.0</v>
      </c>
      <c r="L4318" s="82">
        <v>0.4699959163496464</v>
      </c>
      <c r="N4318" s="83">
        <f t="shared" si="1"/>
        <v>0.4699959163</v>
      </c>
      <c r="O4318" s="83">
        <f t="shared" si="2"/>
        <v>0.4699959163</v>
      </c>
      <c r="Q4318" s="83">
        <f t="shared" si="3"/>
        <v>0.5538928571</v>
      </c>
      <c r="R4318" s="83">
        <f t="shared" si="4"/>
        <v>0.4699959163</v>
      </c>
      <c r="S4318" s="83" t="b">
        <f t="shared" si="5"/>
        <v>0</v>
      </c>
      <c r="T4318" s="72"/>
      <c r="U4318" s="72"/>
      <c r="V4318" s="72"/>
      <c r="W4318" s="72"/>
      <c r="X4318" s="72"/>
      <c r="Y4318" s="72"/>
      <c r="Z4318" s="72"/>
      <c r="AA4318" s="72"/>
      <c r="AB4318" s="72"/>
      <c r="AC4318" s="72"/>
      <c r="AD4318" s="72"/>
      <c r="AE4318" s="72"/>
      <c r="AF4318" s="72"/>
      <c r="AG4318" s="72"/>
      <c r="AH4318" s="72"/>
      <c r="AI4318" s="72"/>
      <c r="AJ4318" s="72"/>
      <c r="AK4318" s="72"/>
    </row>
    <row r="4319" ht="14.25" customHeight="1">
      <c r="A4319" s="78">
        <v>4316.0</v>
      </c>
      <c r="C4319" s="78" t="str">
        <f>VLOOKUP(G4319,[1]Macrodata_CCF!$A$3:$D$55,4,FALSE)</f>
        <v>#ERROR!</v>
      </c>
      <c r="E4319" s="79" t="str">
        <f>VLOOKUP(G4319,[1]Macrodata_CCF!$A$3:$B$55,2,FALSE)</f>
        <v>#ERROR!</v>
      </c>
      <c r="F4319" s="78">
        <v>1.0</v>
      </c>
      <c r="G4319" s="80">
        <v>34.0</v>
      </c>
      <c r="H4319" s="81">
        <v>311920.0</v>
      </c>
      <c r="I4319" s="81">
        <v>510000.0</v>
      </c>
      <c r="J4319" s="81">
        <v>395115.0</v>
      </c>
      <c r="K4319" s="81">
        <v>969000.0</v>
      </c>
      <c r="L4319" s="82">
        <v>0.4200070678513732</v>
      </c>
      <c r="N4319" s="83">
        <f t="shared" si="1"/>
        <v>0.4200070679</v>
      </c>
      <c r="O4319" s="83">
        <f t="shared" si="2"/>
        <v>0.4200070679</v>
      </c>
      <c r="Q4319" s="83">
        <f t="shared" si="3"/>
        <v>0.3883921569</v>
      </c>
      <c r="R4319" s="83">
        <f t="shared" si="4"/>
        <v>0.4200070679</v>
      </c>
      <c r="S4319" s="83" t="b">
        <f t="shared" si="5"/>
        <v>0</v>
      </c>
      <c r="T4319" s="72"/>
      <c r="U4319" s="72"/>
      <c r="V4319" s="72"/>
      <c r="W4319" s="72"/>
      <c r="X4319" s="72"/>
      <c r="Y4319" s="72"/>
      <c r="Z4319" s="72"/>
      <c r="AA4319" s="72"/>
      <c r="AB4319" s="72"/>
      <c r="AC4319" s="72"/>
      <c r="AD4319" s="72"/>
      <c r="AE4319" s="72"/>
      <c r="AF4319" s="72"/>
      <c r="AG4319" s="72"/>
      <c r="AH4319" s="72"/>
      <c r="AI4319" s="72"/>
      <c r="AJ4319" s="72"/>
      <c r="AK4319" s="72"/>
    </row>
    <row r="4320" ht="14.25" customHeight="1">
      <c r="A4320" s="78">
        <v>4317.0</v>
      </c>
      <c r="C4320" s="78" t="str">
        <f>VLOOKUP(G4320,[1]Macrodata_CCF!$A$3:$D$55,4,FALSE)</f>
        <v>#ERROR!</v>
      </c>
      <c r="E4320" s="79" t="str">
        <f>VLOOKUP(G4320,[1]Macrodata_CCF!$A$3:$B$55,2,FALSE)</f>
        <v>#ERROR!</v>
      </c>
      <c r="F4320" s="78">
        <v>0.0</v>
      </c>
      <c r="G4320" s="80">
        <v>36.0</v>
      </c>
      <c r="H4320" s="81">
        <v>0.0</v>
      </c>
      <c r="I4320" s="81">
        <v>160000.0</v>
      </c>
      <c r="J4320" s="81">
        <v>24000.0</v>
      </c>
      <c r="K4320" s="81">
        <v>160000.0</v>
      </c>
      <c r="L4320" s="82">
        <v>0.15</v>
      </c>
      <c r="N4320" s="83">
        <f t="shared" si="1"/>
        <v>0.15</v>
      </c>
      <c r="O4320" s="83">
        <f t="shared" si="2"/>
        <v>0.15</v>
      </c>
      <c r="Q4320" s="83">
        <f t="shared" si="3"/>
        <v>1</v>
      </c>
      <c r="R4320" s="83">
        <f t="shared" si="4"/>
        <v>0.15</v>
      </c>
      <c r="S4320" s="83" t="b">
        <f t="shared" si="5"/>
        <v>0</v>
      </c>
      <c r="T4320" s="72"/>
      <c r="U4320" s="72"/>
      <c r="V4320" s="72"/>
      <c r="W4320" s="72"/>
      <c r="X4320" s="72"/>
      <c r="Y4320" s="72"/>
      <c r="Z4320" s="72"/>
      <c r="AA4320" s="72"/>
      <c r="AB4320" s="72"/>
      <c r="AC4320" s="72"/>
      <c r="AD4320" s="72"/>
      <c r="AE4320" s="72"/>
      <c r="AF4320" s="72"/>
      <c r="AG4320" s="72"/>
      <c r="AH4320" s="72"/>
      <c r="AI4320" s="72"/>
      <c r="AJ4320" s="72"/>
      <c r="AK4320" s="72"/>
    </row>
    <row r="4321" ht="14.25" customHeight="1">
      <c r="A4321" s="78">
        <v>4318.0</v>
      </c>
      <c r="C4321" s="78" t="str">
        <f>VLOOKUP(G4321,[1]Macrodata_CCF!$A$3:$D$55,4,FALSE)</f>
        <v>#ERROR!</v>
      </c>
      <c r="E4321" s="79" t="str">
        <f>VLOOKUP(G4321,[1]Macrodata_CCF!$A$3:$B$55,2,FALSE)</f>
        <v>#ERROR!</v>
      </c>
      <c r="F4321" s="78">
        <v>0.0</v>
      </c>
      <c r="G4321" s="80">
        <v>24.0</v>
      </c>
      <c r="H4321" s="81">
        <v>413685.0</v>
      </c>
      <c r="I4321" s="81">
        <v>410000.0</v>
      </c>
      <c r="J4321" s="81">
        <v>413130.0</v>
      </c>
      <c r="K4321" s="81">
        <v>410000.0</v>
      </c>
      <c r="L4321" s="82">
        <v>0.1506105834464044</v>
      </c>
      <c r="N4321" s="83">
        <f t="shared" si="1"/>
        <v>0.1506105834</v>
      </c>
      <c r="O4321" s="83">
        <f t="shared" si="2"/>
        <v>0.1506105834</v>
      </c>
      <c r="Q4321" s="83">
        <f t="shared" si="3"/>
        <v>-0.008987804878</v>
      </c>
      <c r="R4321" s="83">
        <f t="shared" si="4"/>
        <v>-0.001353658537</v>
      </c>
      <c r="S4321" s="83" t="b">
        <f t="shared" si="5"/>
        <v>0</v>
      </c>
      <c r="T4321" s="72"/>
      <c r="U4321" s="72"/>
      <c r="V4321" s="72"/>
      <c r="W4321" s="72"/>
      <c r="X4321" s="72"/>
      <c r="Y4321" s="72"/>
      <c r="Z4321" s="72"/>
      <c r="AA4321" s="72"/>
      <c r="AB4321" s="72"/>
      <c r="AC4321" s="72"/>
      <c r="AD4321" s="72"/>
      <c r="AE4321" s="72"/>
      <c r="AF4321" s="72"/>
      <c r="AG4321" s="72"/>
      <c r="AH4321" s="72"/>
      <c r="AI4321" s="72"/>
      <c r="AJ4321" s="72"/>
      <c r="AK4321" s="72"/>
    </row>
    <row r="4322" ht="14.25" customHeight="1">
      <c r="A4322" s="78">
        <v>4319.0</v>
      </c>
      <c r="C4322" s="78" t="str">
        <f>VLOOKUP(G4322,[1]Macrodata_CCF!$A$3:$D$55,4,FALSE)</f>
        <v>#ERROR!</v>
      </c>
      <c r="E4322" s="79" t="str">
        <f>VLOOKUP(G4322,[1]Macrodata_CCF!$A$3:$B$55,2,FALSE)</f>
        <v>#ERROR!</v>
      </c>
      <c r="F4322" s="78">
        <v>0.0</v>
      </c>
      <c r="G4322" s="80">
        <v>21.0</v>
      </c>
      <c r="H4322" s="81">
        <v>94290.0</v>
      </c>
      <c r="I4322" s="81">
        <v>510000.0</v>
      </c>
      <c r="J4322" s="81">
        <v>0.0</v>
      </c>
      <c r="K4322" s="81">
        <v>510000.0</v>
      </c>
      <c r="L4322" s="82">
        <v>-0.2268167713069207</v>
      </c>
      <c r="N4322" s="83">
        <f t="shared" si="1"/>
        <v>-0.2268167713</v>
      </c>
      <c r="O4322" s="83">
        <f t="shared" si="2"/>
        <v>0</v>
      </c>
      <c r="Q4322" s="83">
        <f t="shared" si="3"/>
        <v>0.8151176471</v>
      </c>
      <c r="R4322" s="83">
        <f t="shared" si="4"/>
        <v>-0.2268167713</v>
      </c>
      <c r="S4322" s="83" t="b">
        <f t="shared" si="5"/>
        <v>0</v>
      </c>
      <c r="T4322" s="72"/>
      <c r="U4322" s="72"/>
      <c r="V4322" s="72"/>
      <c r="W4322" s="72"/>
      <c r="X4322" s="72"/>
      <c r="Y4322" s="72"/>
      <c r="Z4322" s="72"/>
      <c r="AA4322" s="72"/>
      <c r="AB4322" s="72"/>
      <c r="AC4322" s="72"/>
      <c r="AD4322" s="72"/>
      <c r="AE4322" s="72"/>
      <c r="AF4322" s="72"/>
      <c r="AG4322" s="72"/>
      <c r="AH4322" s="72"/>
      <c r="AI4322" s="72"/>
      <c r="AJ4322" s="72"/>
      <c r="AK4322" s="72"/>
    </row>
    <row r="4323" ht="14.25" customHeight="1">
      <c r="A4323" s="78">
        <v>4320.0</v>
      </c>
      <c r="C4323" s="78" t="str">
        <f>VLOOKUP(G4323,[1]Macrodata_CCF!$A$3:$D$55,4,FALSE)</f>
        <v>#ERROR!</v>
      </c>
      <c r="E4323" s="79" t="str">
        <f>VLOOKUP(G4323,[1]Macrodata_CCF!$A$3:$B$55,2,FALSE)</f>
        <v>#ERROR!</v>
      </c>
      <c r="F4323" s="78">
        <v>0.0</v>
      </c>
      <c r="G4323" s="80">
        <v>24.0</v>
      </c>
      <c r="H4323" s="81">
        <v>6390.0</v>
      </c>
      <c r="I4323" s="81">
        <v>50000.0</v>
      </c>
      <c r="J4323" s="81">
        <v>0.0</v>
      </c>
      <c r="K4323" s="81">
        <v>95000.0</v>
      </c>
      <c r="L4323" s="82">
        <v>-0.1465260261407934</v>
      </c>
      <c r="N4323" s="83">
        <f t="shared" si="1"/>
        <v>-0.1465260261</v>
      </c>
      <c r="O4323" s="83">
        <f t="shared" si="2"/>
        <v>0</v>
      </c>
      <c r="Q4323" s="83">
        <f t="shared" si="3"/>
        <v>0.8722</v>
      </c>
      <c r="R4323" s="83">
        <f t="shared" si="4"/>
        <v>-0.1465260261</v>
      </c>
      <c r="S4323" s="83" t="b">
        <f t="shared" si="5"/>
        <v>0</v>
      </c>
      <c r="T4323" s="72"/>
      <c r="U4323" s="72"/>
      <c r="V4323" s="72"/>
      <c r="W4323" s="72"/>
      <c r="X4323" s="72"/>
      <c r="Y4323" s="72"/>
      <c r="Z4323" s="72"/>
      <c r="AA4323" s="72"/>
      <c r="AB4323" s="72"/>
      <c r="AC4323" s="72"/>
      <c r="AD4323" s="72"/>
      <c r="AE4323" s="72"/>
      <c r="AF4323" s="72"/>
      <c r="AG4323" s="72"/>
      <c r="AH4323" s="72"/>
      <c r="AI4323" s="72"/>
      <c r="AJ4323" s="72"/>
      <c r="AK4323" s="72"/>
    </row>
    <row r="4324" ht="14.25" customHeight="1">
      <c r="A4324" s="78">
        <v>4321.0</v>
      </c>
      <c r="C4324" s="78" t="str">
        <f>VLOOKUP(G4324,[1]Macrodata_CCF!$A$3:$D$55,4,FALSE)</f>
        <v>#ERROR!</v>
      </c>
      <c r="E4324" s="79" t="str">
        <f>VLOOKUP(G4324,[1]Macrodata_CCF!$A$3:$B$55,2,FALSE)</f>
        <v>#ERROR!</v>
      </c>
      <c r="F4324" s="78">
        <v>0.0</v>
      </c>
      <c r="G4324" s="80">
        <v>14.0</v>
      </c>
      <c r="H4324" s="81">
        <v>528970.0</v>
      </c>
      <c r="I4324" s="81">
        <v>640000.0</v>
      </c>
      <c r="J4324" s="81">
        <v>547845.0</v>
      </c>
      <c r="K4324" s="81">
        <v>640000.0</v>
      </c>
      <c r="L4324" s="82">
        <v>0.16999909934252</v>
      </c>
      <c r="N4324" s="83">
        <f t="shared" si="1"/>
        <v>0.1699990993</v>
      </c>
      <c r="O4324" s="83">
        <f t="shared" si="2"/>
        <v>0.1699990993</v>
      </c>
      <c r="Q4324" s="83">
        <f t="shared" si="3"/>
        <v>0.173484375</v>
      </c>
      <c r="R4324" s="83">
        <f t="shared" si="4"/>
        <v>0.1699990993</v>
      </c>
      <c r="S4324" s="83" t="b">
        <f t="shared" si="5"/>
        <v>0</v>
      </c>
      <c r="T4324" s="72"/>
      <c r="U4324" s="72"/>
      <c r="V4324" s="72"/>
      <c r="W4324" s="72"/>
      <c r="X4324" s="72"/>
      <c r="Y4324" s="72"/>
      <c r="Z4324" s="72"/>
      <c r="AA4324" s="72"/>
      <c r="AB4324" s="72"/>
      <c r="AC4324" s="72"/>
      <c r="AD4324" s="72"/>
      <c r="AE4324" s="72"/>
      <c r="AF4324" s="72"/>
      <c r="AG4324" s="72"/>
      <c r="AH4324" s="72"/>
      <c r="AI4324" s="72"/>
      <c r="AJ4324" s="72"/>
      <c r="AK4324" s="72"/>
    </row>
    <row r="4325" ht="14.25" customHeight="1">
      <c r="A4325" s="78">
        <v>4322.0</v>
      </c>
      <c r="C4325" s="78" t="str">
        <f>VLOOKUP(G4325,[1]Macrodata_CCF!$A$3:$D$55,4,FALSE)</f>
        <v>#ERROR!</v>
      </c>
      <c r="E4325" s="79" t="str">
        <f>VLOOKUP(G4325,[1]Macrodata_CCF!$A$3:$B$55,2,FALSE)</f>
        <v>#ERROR!</v>
      </c>
      <c r="F4325" s="78">
        <v>0.0</v>
      </c>
      <c r="G4325" s="80">
        <v>13.0</v>
      </c>
      <c r="H4325" s="81">
        <v>9910.0</v>
      </c>
      <c r="I4325" s="81">
        <v>30000.0</v>
      </c>
      <c r="J4325" s="81">
        <v>13725.0</v>
      </c>
      <c r="K4325" s="81">
        <v>30000.0</v>
      </c>
      <c r="L4325" s="82">
        <v>0.1898954703832753</v>
      </c>
      <c r="N4325" s="83">
        <f t="shared" si="1"/>
        <v>0.1898954704</v>
      </c>
      <c r="O4325" s="83">
        <f t="shared" si="2"/>
        <v>0.1898954704</v>
      </c>
      <c r="Q4325" s="83">
        <f t="shared" si="3"/>
        <v>0.6696666667</v>
      </c>
      <c r="R4325" s="83">
        <f t="shared" si="4"/>
        <v>0.1898954704</v>
      </c>
      <c r="S4325" s="83" t="b">
        <f t="shared" si="5"/>
        <v>0</v>
      </c>
      <c r="T4325" s="72"/>
      <c r="U4325" s="72"/>
      <c r="V4325" s="72"/>
      <c r="W4325" s="72"/>
      <c r="X4325" s="72"/>
      <c r="Y4325" s="72"/>
      <c r="Z4325" s="72"/>
      <c r="AA4325" s="72"/>
      <c r="AB4325" s="72"/>
      <c r="AC4325" s="72"/>
      <c r="AD4325" s="72"/>
      <c r="AE4325" s="72"/>
      <c r="AF4325" s="72"/>
      <c r="AG4325" s="72"/>
      <c r="AH4325" s="72"/>
      <c r="AI4325" s="72"/>
      <c r="AJ4325" s="72"/>
      <c r="AK4325" s="72"/>
    </row>
    <row r="4326" ht="14.25" customHeight="1">
      <c r="A4326" s="78">
        <v>4323.0</v>
      </c>
      <c r="C4326" s="78" t="str">
        <f>VLOOKUP(G4326,[1]Macrodata_CCF!$A$3:$D$55,4,FALSE)</f>
        <v>#ERROR!</v>
      </c>
      <c r="E4326" s="79" t="str">
        <f>VLOOKUP(G4326,[1]Macrodata_CCF!$A$3:$B$55,2,FALSE)</f>
        <v>#ERROR!</v>
      </c>
      <c r="F4326" s="78">
        <v>0.0</v>
      </c>
      <c r="G4326" s="80">
        <v>23.0</v>
      </c>
      <c r="H4326" s="81">
        <v>90705.0</v>
      </c>
      <c r="I4326" s="81">
        <v>320000.0</v>
      </c>
      <c r="J4326" s="81">
        <v>134270.0</v>
      </c>
      <c r="K4326" s="81">
        <v>640000.0</v>
      </c>
      <c r="L4326" s="82">
        <v>0.1899954207462003</v>
      </c>
      <c r="N4326" s="83">
        <f t="shared" si="1"/>
        <v>0.1899954207</v>
      </c>
      <c r="O4326" s="83">
        <f t="shared" si="2"/>
        <v>0.1899954207</v>
      </c>
      <c r="Q4326" s="83">
        <f t="shared" si="3"/>
        <v>0.716546875</v>
      </c>
      <c r="R4326" s="83">
        <f t="shared" si="4"/>
        <v>0.1899954207</v>
      </c>
      <c r="S4326" s="83" t="b">
        <f t="shared" si="5"/>
        <v>0</v>
      </c>
      <c r="T4326" s="72"/>
      <c r="U4326" s="72"/>
      <c r="V4326" s="72"/>
      <c r="W4326" s="72"/>
      <c r="X4326" s="72"/>
      <c r="Y4326" s="72"/>
      <c r="Z4326" s="72"/>
      <c r="AA4326" s="72"/>
      <c r="AB4326" s="72"/>
      <c r="AC4326" s="72"/>
      <c r="AD4326" s="72"/>
      <c r="AE4326" s="72"/>
      <c r="AF4326" s="72"/>
      <c r="AG4326" s="72"/>
      <c r="AH4326" s="72"/>
      <c r="AI4326" s="72"/>
      <c r="AJ4326" s="72"/>
      <c r="AK4326" s="72"/>
    </row>
    <row r="4327" ht="14.25" customHeight="1">
      <c r="A4327" s="78">
        <v>4324.0</v>
      </c>
      <c r="C4327" s="78" t="str">
        <f>VLOOKUP(G4327,[1]Macrodata_CCF!$A$3:$D$55,4,FALSE)</f>
        <v>#ERROR!</v>
      </c>
      <c r="E4327" s="79" t="str">
        <f>VLOOKUP(G4327,[1]Macrodata_CCF!$A$3:$B$55,2,FALSE)</f>
        <v>#ERROR!</v>
      </c>
      <c r="F4327" s="78">
        <v>0.0</v>
      </c>
      <c r="G4327" s="80">
        <v>17.0</v>
      </c>
      <c r="H4327" s="81">
        <v>773590.0</v>
      </c>
      <c r="I4327" s="81">
        <v>820000.0</v>
      </c>
      <c r="J4327" s="81">
        <v>763845.0</v>
      </c>
      <c r="K4327" s="81">
        <v>820000.0</v>
      </c>
      <c r="L4327" s="82">
        <v>-0.2099762982115923</v>
      </c>
      <c r="N4327" s="83">
        <f t="shared" si="1"/>
        <v>-0.2099762982</v>
      </c>
      <c r="O4327" s="83">
        <f t="shared" si="2"/>
        <v>0</v>
      </c>
      <c r="Q4327" s="83">
        <f t="shared" si="3"/>
        <v>0.05659756098</v>
      </c>
      <c r="R4327" s="83">
        <f t="shared" si="4"/>
        <v>-0.01188414634</v>
      </c>
      <c r="S4327" s="83" t="b">
        <f t="shared" si="5"/>
        <v>0</v>
      </c>
      <c r="T4327" s="72"/>
      <c r="U4327" s="72"/>
      <c r="V4327" s="72"/>
      <c r="W4327" s="72"/>
      <c r="X4327" s="72"/>
      <c r="Y4327" s="72"/>
      <c r="Z4327" s="72"/>
      <c r="AA4327" s="72"/>
      <c r="AB4327" s="72"/>
      <c r="AC4327" s="72"/>
      <c r="AD4327" s="72"/>
      <c r="AE4327" s="72"/>
      <c r="AF4327" s="72"/>
      <c r="AG4327" s="72"/>
      <c r="AH4327" s="72"/>
      <c r="AI4327" s="72"/>
      <c r="AJ4327" s="72"/>
      <c r="AK4327" s="72"/>
    </row>
    <row r="4328" ht="14.25" customHeight="1">
      <c r="A4328" s="78">
        <v>4325.0</v>
      </c>
      <c r="C4328" s="78" t="str">
        <f>VLOOKUP(G4328,[1]Macrodata_CCF!$A$3:$D$55,4,FALSE)</f>
        <v>#ERROR!</v>
      </c>
      <c r="E4328" s="79" t="str">
        <f>VLOOKUP(G4328,[1]Macrodata_CCF!$A$3:$B$55,2,FALSE)</f>
        <v>#ERROR!</v>
      </c>
      <c r="F4328" s="78">
        <v>0.0</v>
      </c>
      <c r="G4328" s="80">
        <v>15.0</v>
      </c>
      <c r="H4328" s="81">
        <v>320140.0</v>
      </c>
      <c r="I4328" s="81">
        <v>680000.0</v>
      </c>
      <c r="J4328" s="81">
        <v>370520.0</v>
      </c>
      <c r="K4328" s="81">
        <v>680000.0</v>
      </c>
      <c r="L4328" s="82">
        <v>0.139998888456622</v>
      </c>
      <c r="N4328" s="83">
        <f t="shared" si="1"/>
        <v>0.1399988885</v>
      </c>
      <c r="O4328" s="83">
        <f t="shared" si="2"/>
        <v>0.1399988885</v>
      </c>
      <c r="Q4328" s="83">
        <f t="shared" si="3"/>
        <v>0.5292058824</v>
      </c>
      <c r="R4328" s="83">
        <f t="shared" si="4"/>
        <v>0.1399988885</v>
      </c>
      <c r="S4328" s="83" t="b">
        <f t="shared" si="5"/>
        <v>0</v>
      </c>
      <c r="T4328" s="72"/>
      <c r="U4328" s="72"/>
      <c r="V4328" s="72"/>
      <c r="W4328" s="72"/>
      <c r="X4328" s="72"/>
      <c r="Y4328" s="72"/>
      <c r="Z4328" s="72"/>
      <c r="AA4328" s="72"/>
      <c r="AB4328" s="72"/>
      <c r="AC4328" s="72"/>
      <c r="AD4328" s="72"/>
      <c r="AE4328" s="72"/>
      <c r="AF4328" s="72"/>
      <c r="AG4328" s="72"/>
      <c r="AH4328" s="72"/>
      <c r="AI4328" s="72"/>
      <c r="AJ4328" s="72"/>
      <c r="AK4328" s="72"/>
    </row>
    <row r="4329" ht="14.25" customHeight="1">
      <c r="A4329" s="78">
        <v>4326.0</v>
      </c>
      <c r="C4329" s="78" t="str">
        <f>VLOOKUP(G4329,[1]Macrodata_CCF!$A$3:$D$55,4,FALSE)</f>
        <v>#ERROR!</v>
      </c>
      <c r="E4329" s="79" t="str">
        <f>VLOOKUP(G4329,[1]Macrodata_CCF!$A$3:$B$55,2,FALSE)</f>
        <v>#ERROR!</v>
      </c>
      <c r="F4329" s="78">
        <v>0.0</v>
      </c>
      <c r="G4329" s="80">
        <v>24.0</v>
      </c>
      <c r="H4329" s="81">
        <v>0.0</v>
      </c>
      <c r="I4329" s="81">
        <v>770000.0</v>
      </c>
      <c r="J4329" s="81">
        <v>130900.0</v>
      </c>
      <c r="K4329" s="81">
        <v>770000.0</v>
      </c>
      <c r="L4329" s="82">
        <v>0.17</v>
      </c>
      <c r="N4329" s="83">
        <f t="shared" si="1"/>
        <v>0.17</v>
      </c>
      <c r="O4329" s="83">
        <f t="shared" si="2"/>
        <v>0.17</v>
      </c>
      <c r="Q4329" s="83">
        <f t="shared" si="3"/>
        <v>1</v>
      </c>
      <c r="R4329" s="83">
        <f t="shared" si="4"/>
        <v>0.17</v>
      </c>
      <c r="S4329" s="83" t="b">
        <f t="shared" si="5"/>
        <v>0</v>
      </c>
      <c r="T4329" s="72"/>
      <c r="U4329" s="72"/>
      <c r="V4329" s="72"/>
      <c r="W4329" s="72"/>
      <c r="X4329" s="72"/>
      <c r="Y4329" s="72"/>
      <c r="Z4329" s="72"/>
      <c r="AA4329" s="72"/>
      <c r="AB4329" s="72"/>
      <c r="AC4329" s="72"/>
      <c r="AD4329" s="72"/>
      <c r="AE4329" s="72"/>
      <c r="AF4329" s="72"/>
      <c r="AG4329" s="72"/>
      <c r="AH4329" s="72"/>
      <c r="AI4329" s="72"/>
      <c r="AJ4329" s="72"/>
      <c r="AK4329" s="72"/>
    </row>
    <row r="4330" ht="14.25" customHeight="1">
      <c r="A4330" s="78">
        <v>4327.0</v>
      </c>
      <c r="C4330" s="78" t="str">
        <f>VLOOKUP(G4330,[1]Macrodata_CCF!$A$3:$D$55,4,FALSE)</f>
        <v>#ERROR!</v>
      </c>
      <c r="E4330" s="79" t="str">
        <f>VLOOKUP(G4330,[1]Macrodata_CCF!$A$3:$B$55,2,FALSE)</f>
        <v>#ERROR!</v>
      </c>
      <c r="F4330" s="78">
        <v>0.0</v>
      </c>
      <c r="G4330" s="80">
        <v>45.0</v>
      </c>
      <c r="H4330" s="81">
        <v>197165.0</v>
      </c>
      <c r="I4330" s="81">
        <v>240000.0</v>
      </c>
      <c r="J4330" s="81">
        <v>204445.0</v>
      </c>
      <c r="K4330" s="81">
        <v>240000.0</v>
      </c>
      <c r="L4330" s="82">
        <v>0.1699544764795144</v>
      </c>
      <c r="N4330" s="83">
        <f t="shared" si="1"/>
        <v>0.1699544765</v>
      </c>
      <c r="O4330" s="83">
        <f t="shared" si="2"/>
        <v>0.1699544765</v>
      </c>
      <c r="Q4330" s="83">
        <f t="shared" si="3"/>
        <v>0.1784791667</v>
      </c>
      <c r="R4330" s="83">
        <f t="shared" si="4"/>
        <v>0.1699544765</v>
      </c>
      <c r="S4330" s="83" t="b">
        <f t="shared" si="5"/>
        <v>0</v>
      </c>
      <c r="T4330" s="72"/>
      <c r="U4330" s="72"/>
      <c r="V4330" s="72"/>
      <c r="W4330" s="72"/>
      <c r="X4330" s="72"/>
      <c r="Y4330" s="72"/>
      <c r="Z4330" s="72"/>
      <c r="AA4330" s="72"/>
      <c r="AB4330" s="72"/>
      <c r="AC4330" s="72"/>
      <c r="AD4330" s="72"/>
      <c r="AE4330" s="72"/>
      <c r="AF4330" s="72"/>
      <c r="AG4330" s="72"/>
      <c r="AH4330" s="72"/>
      <c r="AI4330" s="72"/>
      <c r="AJ4330" s="72"/>
      <c r="AK4330" s="72"/>
    </row>
    <row r="4331" ht="14.25" customHeight="1">
      <c r="A4331" s="78">
        <v>4328.0</v>
      </c>
      <c r="C4331" s="78" t="str">
        <f>VLOOKUP(G4331,[1]Macrodata_CCF!$A$3:$D$55,4,FALSE)</f>
        <v>#ERROR!</v>
      </c>
      <c r="E4331" s="79" t="str">
        <f>VLOOKUP(G4331,[1]Macrodata_CCF!$A$3:$B$55,2,FALSE)</f>
        <v>#ERROR!</v>
      </c>
      <c r="F4331" s="78">
        <v>0.0</v>
      </c>
      <c r="G4331" s="80">
        <v>44.0</v>
      </c>
      <c r="H4331" s="81">
        <v>157725.0</v>
      </c>
      <c r="I4331" s="81">
        <v>400000.0</v>
      </c>
      <c r="J4331" s="81">
        <v>201335.0</v>
      </c>
      <c r="K4331" s="81">
        <v>400000.0</v>
      </c>
      <c r="L4331" s="82">
        <v>0.1800020637705087</v>
      </c>
      <c r="N4331" s="83">
        <f t="shared" si="1"/>
        <v>0.1800020638</v>
      </c>
      <c r="O4331" s="83">
        <f t="shared" si="2"/>
        <v>0.1800020638</v>
      </c>
      <c r="Q4331" s="83">
        <f t="shared" si="3"/>
        <v>0.6056875</v>
      </c>
      <c r="R4331" s="83">
        <f t="shared" si="4"/>
        <v>0.1800020638</v>
      </c>
      <c r="S4331" s="83" t="b">
        <f t="shared" si="5"/>
        <v>0</v>
      </c>
      <c r="T4331" s="72"/>
      <c r="U4331" s="72"/>
      <c r="V4331" s="72"/>
      <c r="W4331" s="72"/>
      <c r="X4331" s="72"/>
      <c r="Y4331" s="72"/>
      <c r="Z4331" s="72"/>
      <c r="AA4331" s="72"/>
      <c r="AB4331" s="72"/>
      <c r="AC4331" s="72"/>
      <c r="AD4331" s="72"/>
      <c r="AE4331" s="72"/>
      <c r="AF4331" s="72"/>
      <c r="AG4331" s="72"/>
      <c r="AH4331" s="72"/>
      <c r="AI4331" s="72"/>
      <c r="AJ4331" s="72"/>
      <c r="AK4331" s="72"/>
    </row>
    <row r="4332" ht="14.25" customHeight="1">
      <c r="A4332" s="78">
        <v>4329.0</v>
      </c>
      <c r="C4332" s="78" t="str">
        <f>VLOOKUP(G4332,[1]Macrodata_CCF!$A$3:$D$55,4,FALSE)</f>
        <v>#ERROR!</v>
      </c>
      <c r="E4332" s="79" t="str">
        <f>VLOOKUP(G4332,[1]Macrodata_CCF!$A$3:$B$55,2,FALSE)</f>
        <v>#ERROR!</v>
      </c>
      <c r="F4332" s="78">
        <v>0.0</v>
      </c>
      <c r="G4332" s="80">
        <v>2.0</v>
      </c>
      <c r="H4332" s="81">
        <v>26935.0</v>
      </c>
      <c r="I4332" s="81">
        <v>40000.0</v>
      </c>
      <c r="J4332" s="81">
        <v>29940.0</v>
      </c>
      <c r="K4332" s="81">
        <v>40000.0</v>
      </c>
      <c r="L4332" s="82">
        <v>0.2300038270187524</v>
      </c>
      <c r="N4332" s="83">
        <f t="shared" si="1"/>
        <v>0.230003827</v>
      </c>
      <c r="O4332" s="83">
        <f t="shared" si="2"/>
        <v>0.230003827</v>
      </c>
      <c r="Q4332" s="83">
        <f t="shared" si="3"/>
        <v>0.326625</v>
      </c>
      <c r="R4332" s="83">
        <f t="shared" si="4"/>
        <v>0.230003827</v>
      </c>
      <c r="S4332" s="83" t="b">
        <f t="shared" si="5"/>
        <v>0</v>
      </c>
      <c r="T4332" s="72"/>
      <c r="U4332" s="72"/>
      <c r="V4332" s="72"/>
      <c r="W4332" s="72"/>
      <c r="X4332" s="72"/>
      <c r="Y4332" s="72"/>
      <c r="Z4332" s="72"/>
      <c r="AA4332" s="72"/>
      <c r="AB4332" s="72"/>
      <c r="AC4332" s="72"/>
      <c r="AD4332" s="72"/>
      <c r="AE4332" s="72"/>
      <c r="AF4332" s="72"/>
      <c r="AG4332" s="72"/>
      <c r="AH4332" s="72"/>
      <c r="AI4332" s="72"/>
      <c r="AJ4332" s="72"/>
      <c r="AK4332" s="72"/>
    </row>
    <row r="4333" ht="14.25" customHeight="1">
      <c r="A4333" s="78">
        <v>4330.0</v>
      </c>
      <c r="C4333" s="78" t="str">
        <f>VLOOKUP(G4333,[1]Macrodata_CCF!$A$3:$D$55,4,FALSE)</f>
        <v>#ERROR!</v>
      </c>
      <c r="E4333" s="79" t="str">
        <f>VLOOKUP(G4333,[1]Macrodata_CCF!$A$3:$B$55,2,FALSE)</f>
        <v>#ERROR!</v>
      </c>
      <c r="F4333" s="78">
        <v>0.0</v>
      </c>
      <c r="G4333" s="80">
        <v>28.0</v>
      </c>
      <c r="H4333" s="81">
        <v>79950.0</v>
      </c>
      <c r="I4333" s="81">
        <v>140000.0</v>
      </c>
      <c r="J4333" s="81">
        <v>90160.0</v>
      </c>
      <c r="K4333" s="81">
        <v>266000.0</v>
      </c>
      <c r="L4333" s="82">
        <v>0.1700249791840133</v>
      </c>
      <c r="N4333" s="83">
        <f t="shared" si="1"/>
        <v>0.1700249792</v>
      </c>
      <c r="O4333" s="83">
        <f t="shared" si="2"/>
        <v>0.1700249792</v>
      </c>
      <c r="Q4333" s="83">
        <f t="shared" si="3"/>
        <v>0.4289285714</v>
      </c>
      <c r="R4333" s="83">
        <f t="shared" si="4"/>
        <v>0.1700249792</v>
      </c>
      <c r="S4333" s="83" t="b">
        <f t="shared" si="5"/>
        <v>0</v>
      </c>
      <c r="T4333" s="72"/>
      <c r="U4333" s="72"/>
      <c r="V4333" s="72"/>
      <c r="W4333" s="72"/>
      <c r="X4333" s="72"/>
      <c r="Y4333" s="72"/>
      <c r="Z4333" s="72"/>
      <c r="AA4333" s="72"/>
      <c r="AB4333" s="72"/>
      <c r="AC4333" s="72"/>
      <c r="AD4333" s="72"/>
      <c r="AE4333" s="72"/>
      <c r="AF4333" s="72"/>
      <c r="AG4333" s="72"/>
      <c r="AH4333" s="72"/>
      <c r="AI4333" s="72"/>
      <c r="AJ4333" s="72"/>
      <c r="AK4333" s="72"/>
    </row>
    <row r="4334" ht="14.25" customHeight="1">
      <c r="A4334" s="78">
        <v>4331.0</v>
      </c>
      <c r="C4334" s="78" t="str">
        <f>VLOOKUP(G4334,[1]Macrodata_CCF!$A$3:$D$55,4,FALSE)</f>
        <v>#ERROR!</v>
      </c>
      <c r="E4334" s="79" t="str">
        <f>VLOOKUP(G4334,[1]Macrodata_CCF!$A$3:$B$55,2,FALSE)</f>
        <v>#ERROR!</v>
      </c>
      <c r="F4334" s="78">
        <v>0.0</v>
      </c>
      <c r="G4334" s="80">
        <v>11.0</v>
      </c>
      <c r="H4334" s="81">
        <v>2515.0</v>
      </c>
      <c r="I4334" s="81">
        <v>100000.0</v>
      </c>
      <c r="J4334" s="81">
        <v>0.0</v>
      </c>
      <c r="K4334" s="81">
        <v>100000.0</v>
      </c>
      <c r="L4334" s="82">
        <v>-0.02579884084730984</v>
      </c>
      <c r="N4334" s="83">
        <f t="shared" si="1"/>
        <v>-0.02579884085</v>
      </c>
      <c r="O4334" s="83">
        <f t="shared" si="2"/>
        <v>0</v>
      </c>
      <c r="Q4334" s="83">
        <f t="shared" si="3"/>
        <v>0.97485</v>
      </c>
      <c r="R4334" s="83">
        <f t="shared" si="4"/>
        <v>-0.02579884085</v>
      </c>
      <c r="S4334" s="83" t="b">
        <f t="shared" si="5"/>
        <v>0</v>
      </c>
      <c r="T4334" s="72"/>
      <c r="U4334" s="72"/>
      <c r="V4334" s="72"/>
      <c r="W4334" s="72"/>
      <c r="X4334" s="72"/>
      <c r="Y4334" s="72"/>
      <c r="Z4334" s="72"/>
      <c r="AA4334" s="72"/>
      <c r="AB4334" s="72"/>
      <c r="AC4334" s="72"/>
      <c r="AD4334" s="72"/>
      <c r="AE4334" s="72"/>
      <c r="AF4334" s="72"/>
      <c r="AG4334" s="72"/>
      <c r="AH4334" s="72"/>
      <c r="AI4334" s="72"/>
      <c r="AJ4334" s="72"/>
      <c r="AK4334" s="72"/>
    </row>
    <row r="4335" ht="14.25" customHeight="1">
      <c r="A4335" s="78">
        <v>4332.0</v>
      </c>
      <c r="C4335" s="78" t="str">
        <f>VLOOKUP(G4335,[1]Macrodata_CCF!$A$3:$D$55,4,FALSE)</f>
        <v>#ERROR!</v>
      </c>
      <c r="E4335" s="79" t="str">
        <f>VLOOKUP(G4335,[1]Macrodata_CCF!$A$3:$B$55,2,FALSE)</f>
        <v>#ERROR!</v>
      </c>
      <c r="F4335" s="78">
        <v>0.0</v>
      </c>
      <c r="G4335" s="80">
        <v>16.0</v>
      </c>
      <c r="H4335" s="81">
        <v>274550.0</v>
      </c>
      <c r="I4335" s="81">
        <v>540000.0</v>
      </c>
      <c r="J4335" s="81">
        <v>271895.0</v>
      </c>
      <c r="K4335" s="81">
        <v>540000.0</v>
      </c>
      <c r="L4335" s="82">
        <v>-0.01000188359389716</v>
      </c>
      <c r="N4335" s="83">
        <f t="shared" si="1"/>
        <v>-0.01000188359</v>
      </c>
      <c r="O4335" s="83">
        <f t="shared" si="2"/>
        <v>0</v>
      </c>
      <c r="Q4335" s="83">
        <f t="shared" si="3"/>
        <v>0.4915740741</v>
      </c>
      <c r="R4335" s="83">
        <f t="shared" si="4"/>
        <v>-0.01000188359</v>
      </c>
      <c r="S4335" s="83" t="b">
        <f t="shared" si="5"/>
        <v>0</v>
      </c>
      <c r="T4335" s="72"/>
      <c r="U4335" s="72"/>
      <c r="V4335" s="72"/>
      <c r="W4335" s="72"/>
      <c r="X4335" s="72"/>
      <c r="Y4335" s="72"/>
      <c r="Z4335" s="72"/>
      <c r="AA4335" s="72"/>
      <c r="AB4335" s="72"/>
      <c r="AC4335" s="72"/>
      <c r="AD4335" s="72"/>
      <c r="AE4335" s="72"/>
      <c r="AF4335" s="72"/>
      <c r="AG4335" s="72"/>
      <c r="AH4335" s="72"/>
      <c r="AI4335" s="72"/>
      <c r="AJ4335" s="72"/>
      <c r="AK4335" s="72"/>
    </row>
    <row r="4336" ht="14.25" customHeight="1">
      <c r="A4336" s="78">
        <v>4333.0</v>
      </c>
      <c r="C4336" s="78" t="str">
        <f>VLOOKUP(G4336,[1]Macrodata_CCF!$A$3:$D$55,4,FALSE)</f>
        <v>#ERROR!</v>
      </c>
      <c r="E4336" s="79" t="str">
        <f>VLOOKUP(G4336,[1]Macrodata_CCF!$A$3:$B$55,2,FALSE)</f>
        <v>#ERROR!</v>
      </c>
      <c r="F4336" s="78">
        <v>0.0</v>
      </c>
      <c r="G4336" s="80">
        <v>13.0</v>
      </c>
      <c r="H4336" s="81">
        <v>104725.0</v>
      </c>
      <c r="I4336" s="81">
        <v>870000.0</v>
      </c>
      <c r="J4336" s="81">
        <v>219515.0</v>
      </c>
      <c r="K4336" s="81">
        <v>870000.0</v>
      </c>
      <c r="L4336" s="82">
        <v>0.1499983666002417</v>
      </c>
      <c r="N4336" s="83">
        <f t="shared" si="1"/>
        <v>0.1499983666</v>
      </c>
      <c r="O4336" s="83">
        <f t="shared" si="2"/>
        <v>0.1499983666</v>
      </c>
      <c r="Q4336" s="83">
        <f t="shared" si="3"/>
        <v>0.8796264368</v>
      </c>
      <c r="R4336" s="83">
        <f t="shared" si="4"/>
        <v>0.1499983666</v>
      </c>
      <c r="S4336" s="83" t="b">
        <f t="shared" si="5"/>
        <v>0</v>
      </c>
      <c r="T4336" s="72"/>
      <c r="U4336" s="72"/>
      <c r="V4336" s="72"/>
      <c r="W4336" s="72"/>
      <c r="X4336" s="72"/>
      <c r="Y4336" s="72"/>
      <c r="Z4336" s="72"/>
      <c r="AA4336" s="72"/>
      <c r="AB4336" s="72"/>
      <c r="AC4336" s="72"/>
      <c r="AD4336" s="72"/>
      <c r="AE4336" s="72"/>
      <c r="AF4336" s="72"/>
      <c r="AG4336" s="72"/>
      <c r="AH4336" s="72"/>
      <c r="AI4336" s="72"/>
      <c r="AJ4336" s="72"/>
      <c r="AK4336" s="72"/>
    </row>
    <row r="4337" ht="14.25" customHeight="1">
      <c r="A4337" s="78">
        <v>4334.0</v>
      </c>
      <c r="C4337" s="78" t="str">
        <f>VLOOKUP(G4337,[1]Macrodata_CCF!$A$3:$D$55,4,FALSE)</f>
        <v>#ERROR!</v>
      </c>
      <c r="E4337" s="79" t="str">
        <f>VLOOKUP(G4337,[1]Macrodata_CCF!$A$3:$B$55,2,FALSE)</f>
        <v>#ERROR!</v>
      </c>
      <c r="F4337" s="78">
        <v>0.0</v>
      </c>
      <c r="G4337" s="80">
        <v>52.0</v>
      </c>
      <c r="H4337" s="81">
        <v>63865.0</v>
      </c>
      <c r="I4337" s="81">
        <v>230000.0</v>
      </c>
      <c r="J4337" s="81">
        <v>87125.0</v>
      </c>
      <c r="K4337" s="81">
        <v>230000.0</v>
      </c>
      <c r="L4337" s="82">
        <v>0.1400066211213772</v>
      </c>
      <c r="N4337" s="83">
        <f t="shared" si="1"/>
        <v>0.1400066211</v>
      </c>
      <c r="O4337" s="83">
        <f t="shared" si="2"/>
        <v>0.1400066211</v>
      </c>
      <c r="Q4337" s="83">
        <f t="shared" si="3"/>
        <v>0.722326087</v>
      </c>
      <c r="R4337" s="83">
        <f t="shared" si="4"/>
        <v>0.1400066211</v>
      </c>
      <c r="S4337" s="83" t="b">
        <f t="shared" si="5"/>
        <v>0</v>
      </c>
      <c r="T4337" s="72"/>
      <c r="U4337" s="72"/>
      <c r="V4337" s="72"/>
      <c r="W4337" s="72"/>
      <c r="X4337" s="72"/>
      <c r="Y4337" s="72"/>
      <c r="Z4337" s="72"/>
      <c r="AA4337" s="72"/>
      <c r="AB4337" s="72"/>
      <c r="AC4337" s="72"/>
      <c r="AD4337" s="72"/>
      <c r="AE4337" s="72"/>
      <c r="AF4337" s="72"/>
      <c r="AG4337" s="72"/>
      <c r="AH4337" s="72"/>
      <c r="AI4337" s="72"/>
      <c r="AJ4337" s="72"/>
      <c r="AK4337" s="72"/>
    </row>
    <row r="4338" ht="14.25" customHeight="1">
      <c r="A4338" s="78">
        <v>4335.0</v>
      </c>
      <c r="C4338" s="78" t="str">
        <f>VLOOKUP(G4338,[1]Macrodata_CCF!$A$3:$D$55,4,FALSE)</f>
        <v>#ERROR!</v>
      </c>
      <c r="E4338" s="79" t="str">
        <f>VLOOKUP(G4338,[1]Macrodata_CCF!$A$3:$B$55,2,FALSE)</f>
        <v>#ERROR!</v>
      </c>
      <c r="F4338" s="78">
        <v>0.0</v>
      </c>
      <c r="G4338" s="80">
        <v>26.0</v>
      </c>
      <c r="H4338" s="81">
        <v>88225.0</v>
      </c>
      <c r="I4338" s="81">
        <v>180000.0</v>
      </c>
      <c r="J4338" s="81">
        <v>106580.0</v>
      </c>
      <c r="K4338" s="81">
        <v>180000.0</v>
      </c>
      <c r="L4338" s="82">
        <v>0.2</v>
      </c>
      <c r="N4338" s="83">
        <f t="shared" si="1"/>
        <v>0.2</v>
      </c>
      <c r="O4338" s="83">
        <f t="shared" si="2"/>
        <v>0.2</v>
      </c>
      <c r="Q4338" s="83">
        <f t="shared" si="3"/>
        <v>0.5098611111</v>
      </c>
      <c r="R4338" s="83">
        <f t="shared" si="4"/>
        <v>0.2</v>
      </c>
      <c r="S4338" s="83" t="b">
        <f t="shared" si="5"/>
        <v>0</v>
      </c>
      <c r="T4338" s="72"/>
      <c r="U4338" s="72"/>
      <c r="V4338" s="72"/>
      <c r="W4338" s="72"/>
      <c r="X4338" s="72"/>
      <c r="Y4338" s="72"/>
      <c r="Z4338" s="72"/>
      <c r="AA4338" s="72"/>
      <c r="AB4338" s="72"/>
      <c r="AC4338" s="72"/>
      <c r="AD4338" s="72"/>
      <c r="AE4338" s="72"/>
      <c r="AF4338" s="72"/>
      <c r="AG4338" s="72"/>
      <c r="AH4338" s="72"/>
      <c r="AI4338" s="72"/>
      <c r="AJ4338" s="72"/>
      <c r="AK4338" s="72"/>
    </row>
    <row r="4339" ht="14.25" customHeight="1">
      <c r="A4339" s="78">
        <v>4336.0</v>
      </c>
      <c r="C4339" s="78" t="str">
        <f>VLOOKUP(G4339,[1]Macrodata_CCF!$A$3:$D$55,4,FALSE)</f>
        <v>#ERROR!</v>
      </c>
      <c r="E4339" s="79" t="str">
        <f>VLOOKUP(G4339,[1]Macrodata_CCF!$A$3:$B$55,2,FALSE)</f>
        <v>#ERROR!</v>
      </c>
      <c r="F4339" s="78">
        <v>0.0</v>
      </c>
      <c r="G4339" s="80">
        <v>6.0</v>
      </c>
      <c r="H4339" s="81">
        <v>196455.0</v>
      </c>
      <c r="I4339" s="81">
        <v>760000.0</v>
      </c>
      <c r="J4339" s="81">
        <v>399330.0</v>
      </c>
      <c r="K4339" s="81">
        <v>760000.0</v>
      </c>
      <c r="L4339" s="82">
        <v>0.3599978706225767</v>
      </c>
      <c r="N4339" s="83">
        <f t="shared" si="1"/>
        <v>0.3599978706</v>
      </c>
      <c r="O4339" s="83">
        <f t="shared" si="2"/>
        <v>0.3599978706</v>
      </c>
      <c r="Q4339" s="83">
        <f t="shared" si="3"/>
        <v>0.7415065789</v>
      </c>
      <c r="R4339" s="83">
        <f t="shared" si="4"/>
        <v>0.3599978706</v>
      </c>
      <c r="S4339" s="83" t="b">
        <f t="shared" si="5"/>
        <v>0</v>
      </c>
      <c r="T4339" s="72"/>
      <c r="U4339" s="72"/>
      <c r="V4339" s="72"/>
      <c r="W4339" s="72"/>
      <c r="X4339" s="72"/>
      <c r="Y4339" s="72"/>
      <c r="Z4339" s="72"/>
      <c r="AA4339" s="72"/>
      <c r="AB4339" s="72"/>
      <c r="AC4339" s="72"/>
      <c r="AD4339" s="72"/>
      <c r="AE4339" s="72"/>
      <c r="AF4339" s="72"/>
      <c r="AG4339" s="72"/>
      <c r="AH4339" s="72"/>
      <c r="AI4339" s="72"/>
      <c r="AJ4339" s="72"/>
      <c r="AK4339" s="72"/>
    </row>
    <row r="4340" ht="14.25" customHeight="1">
      <c r="A4340" s="78">
        <v>4337.0</v>
      </c>
      <c r="C4340" s="78" t="str">
        <f>VLOOKUP(G4340,[1]Macrodata_CCF!$A$3:$D$55,4,FALSE)</f>
        <v>#ERROR!</v>
      </c>
      <c r="E4340" s="79" t="str">
        <f>VLOOKUP(G4340,[1]Macrodata_CCF!$A$3:$B$55,2,FALSE)</f>
        <v>#ERROR!</v>
      </c>
      <c r="F4340" s="78">
        <v>0.0</v>
      </c>
      <c r="G4340" s="80">
        <v>27.0</v>
      </c>
      <c r="H4340" s="81">
        <v>194720.0</v>
      </c>
      <c r="I4340" s="81">
        <v>310000.0</v>
      </c>
      <c r="J4340" s="81">
        <v>210860.0</v>
      </c>
      <c r="K4340" s="81">
        <v>310000.0</v>
      </c>
      <c r="L4340" s="82">
        <v>0.1400069396252602</v>
      </c>
      <c r="N4340" s="83">
        <f t="shared" si="1"/>
        <v>0.1400069396</v>
      </c>
      <c r="O4340" s="83">
        <f t="shared" si="2"/>
        <v>0.1400069396</v>
      </c>
      <c r="Q4340" s="83">
        <f t="shared" si="3"/>
        <v>0.3718709677</v>
      </c>
      <c r="R4340" s="83">
        <f t="shared" si="4"/>
        <v>0.1400069396</v>
      </c>
      <c r="S4340" s="83" t="b">
        <f t="shared" si="5"/>
        <v>0</v>
      </c>
      <c r="T4340" s="72"/>
      <c r="U4340" s="72"/>
      <c r="V4340" s="72"/>
      <c r="W4340" s="72"/>
      <c r="X4340" s="72"/>
      <c r="Y4340" s="72"/>
      <c r="Z4340" s="72"/>
      <c r="AA4340" s="72"/>
      <c r="AB4340" s="72"/>
      <c r="AC4340" s="72"/>
      <c r="AD4340" s="72"/>
      <c r="AE4340" s="72"/>
      <c r="AF4340" s="72"/>
      <c r="AG4340" s="72"/>
      <c r="AH4340" s="72"/>
      <c r="AI4340" s="72"/>
      <c r="AJ4340" s="72"/>
      <c r="AK4340" s="72"/>
    </row>
    <row r="4341" ht="14.25" customHeight="1">
      <c r="A4341" s="78">
        <v>4338.0</v>
      </c>
      <c r="C4341" s="78" t="str">
        <f>VLOOKUP(G4341,[1]Macrodata_CCF!$A$3:$D$55,4,FALSE)</f>
        <v>#ERROR!</v>
      </c>
      <c r="E4341" s="79" t="str">
        <f>VLOOKUP(G4341,[1]Macrodata_CCF!$A$3:$B$55,2,FALSE)</f>
        <v>#ERROR!</v>
      </c>
      <c r="F4341" s="78">
        <v>0.0</v>
      </c>
      <c r="G4341" s="80">
        <v>5.0</v>
      </c>
      <c r="H4341" s="81">
        <v>119195.0</v>
      </c>
      <c r="I4341" s="81">
        <v>500000.0</v>
      </c>
      <c r="J4341" s="81">
        <v>222010.0</v>
      </c>
      <c r="K4341" s="81">
        <v>500000.0</v>
      </c>
      <c r="L4341" s="82">
        <v>0.2699938288625412</v>
      </c>
      <c r="N4341" s="83">
        <f t="shared" si="1"/>
        <v>0.2699938289</v>
      </c>
      <c r="O4341" s="83">
        <f t="shared" si="2"/>
        <v>0.2699938289</v>
      </c>
      <c r="Q4341" s="83">
        <f t="shared" si="3"/>
        <v>0.76161</v>
      </c>
      <c r="R4341" s="83">
        <f t="shared" si="4"/>
        <v>0.2699938289</v>
      </c>
      <c r="S4341" s="83" t="b">
        <f t="shared" si="5"/>
        <v>0</v>
      </c>
      <c r="T4341" s="72"/>
      <c r="U4341" s="72"/>
      <c r="V4341" s="72"/>
      <c r="W4341" s="72"/>
      <c r="X4341" s="72"/>
      <c r="Y4341" s="72"/>
      <c r="Z4341" s="72"/>
      <c r="AA4341" s="72"/>
      <c r="AB4341" s="72"/>
      <c r="AC4341" s="72"/>
      <c r="AD4341" s="72"/>
      <c r="AE4341" s="72"/>
      <c r="AF4341" s="72"/>
      <c r="AG4341" s="72"/>
      <c r="AH4341" s="72"/>
      <c r="AI4341" s="72"/>
      <c r="AJ4341" s="72"/>
      <c r="AK4341" s="72"/>
    </row>
    <row r="4342" ht="14.25" customHeight="1">
      <c r="A4342" s="78">
        <v>4339.0</v>
      </c>
      <c r="C4342" s="78" t="str">
        <f>VLOOKUP(G4342,[1]Macrodata_CCF!$A$3:$D$55,4,FALSE)</f>
        <v>#ERROR!</v>
      </c>
      <c r="E4342" s="79" t="str">
        <f>VLOOKUP(G4342,[1]Macrodata_CCF!$A$3:$B$55,2,FALSE)</f>
        <v>#ERROR!</v>
      </c>
      <c r="F4342" s="78">
        <v>0.0</v>
      </c>
      <c r="G4342" s="80">
        <v>21.0</v>
      </c>
      <c r="H4342" s="81">
        <v>243135.0</v>
      </c>
      <c r="I4342" s="81">
        <v>800000.0</v>
      </c>
      <c r="J4342" s="81">
        <v>321095.0</v>
      </c>
      <c r="K4342" s="81">
        <v>1440000.0</v>
      </c>
      <c r="L4342" s="82">
        <v>0.1399980246558861</v>
      </c>
      <c r="N4342" s="83">
        <f t="shared" si="1"/>
        <v>0.1399980247</v>
      </c>
      <c r="O4342" s="83">
        <f t="shared" si="2"/>
        <v>0.1399980247</v>
      </c>
      <c r="Q4342" s="83">
        <f t="shared" si="3"/>
        <v>0.69608125</v>
      </c>
      <c r="R4342" s="83">
        <f t="shared" si="4"/>
        <v>0.1399980247</v>
      </c>
      <c r="S4342" s="83" t="b">
        <f t="shared" si="5"/>
        <v>0</v>
      </c>
      <c r="T4342" s="72"/>
      <c r="U4342" s="72"/>
      <c r="V4342" s="72"/>
      <c r="W4342" s="72"/>
      <c r="X4342" s="72"/>
      <c r="Y4342" s="72"/>
      <c r="Z4342" s="72"/>
      <c r="AA4342" s="72"/>
      <c r="AB4342" s="72"/>
      <c r="AC4342" s="72"/>
      <c r="AD4342" s="72"/>
      <c r="AE4342" s="72"/>
      <c r="AF4342" s="72"/>
      <c r="AG4342" s="72"/>
      <c r="AH4342" s="72"/>
      <c r="AI4342" s="72"/>
      <c r="AJ4342" s="72"/>
      <c r="AK4342" s="72"/>
    </row>
    <row r="4343" ht="14.25" customHeight="1">
      <c r="A4343" s="78">
        <v>4340.0</v>
      </c>
      <c r="C4343" s="78" t="str">
        <f>VLOOKUP(G4343,[1]Macrodata_CCF!$A$3:$D$55,4,FALSE)</f>
        <v>#ERROR!</v>
      </c>
      <c r="E4343" s="79" t="str">
        <f>VLOOKUP(G4343,[1]Macrodata_CCF!$A$3:$B$55,2,FALSE)</f>
        <v>#ERROR!</v>
      </c>
      <c r="F4343" s="78">
        <v>0.0</v>
      </c>
      <c r="G4343" s="80">
        <v>49.0</v>
      </c>
      <c r="H4343" s="81">
        <v>104150.0</v>
      </c>
      <c r="I4343" s="81">
        <v>880000.0</v>
      </c>
      <c r="J4343" s="81">
        <v>181735.0</v>
      </c>
      <c r="K4343" s="81">
        <v>880000.0</v>
      </c>
      <c r="L4343" s="82">
        <v>0.1</v>
      </c>
      <c r="N4343" s="83">
        <f t="shared" si="1"/>
        <v>0.1</v>
      </c>
      <c r="O4343" s="83">
        <f t="shared" si="2"/>
        <v>0.1</v>
      </c>
      <c r="Q4343" s="83">
        <f t="shared" si="3"/>
        <v>0.8816477273</v>
      </c>
      <c r="R4343" s="83">
        <f t="shared" si="4"/>
        <v>0.1</v>
      </c>
      <c r="S4343" s="83" t="b">
        <f t="shared" si="5"/>
        <v>0</v>
      </c>
      <c r="T4343" s="72"/>
      <c r="U4343" s="72"/>
      <c r="V4343" s="72"/>
      <c r="W4343" s="72"/>
      <c r="X4343" s="72"/>
      <c r="Y4343" s="72"/>
      <c r="Z4343" s="72"/>
      <c r="AA4343" s="72"/>
      <c r="AB4343" s="72"/>
      <c r="AC4343" s="72"/>
      <c r="AD4343" s="72"/>
      <c r="AE4343" s="72"/>
      <c r="AF4343" s="72"/>
      <c r="AG4343" s="72"/>
      <c r="AH4343" s="72"/>
      <c r="AI4343" s="72"/>
      <c r="AJ4343" s="72"/>
      <c r="AK4343" s="72"/>
    </row>
    <row r="4344" ht="14.25" customHeight="1">
      <c r="A4344" s="78">
        <v>4341.0</v>
      </c>
      <c r="C4344" s="78" t="str">
        <f>VLOOKUP(G4344,[1]Macrodata_CCF!$A$3:$D$55,4,FALSE)</f>
        <v>#ERROR!</v>
      </c>
      <c r="E4344" s="79" t="str">
        <f>VLOOKUP(G4344,[1]Macrodata_CCF!$A$3:$B$55,2,FALSE)</f>
        <v>#ERROR!</v>
      </c>
      <c r="F4344" s="78">
        <v>0.0</v>
      </c>
      <c r="G4344" s="80">
        <v>17.0</v>
      </c>
      <c r="H4344" s="81">
        <v>13255.0</v>
      </c>
      <c r="I4344" s="81">
        <v>20000.0</v>
      </c>
      <c r="J4344" s="81">
        <v>14605.0</v>
      </c>
      <c r="K4344" s="81">
        <v>20000.0</v>
      </c>
      <c r="L4344" s="82">
        <v>0.2001482579688658</v>
      </c>
      <c r="N4344" s="83">
        <f t="shared" si="1"/>
        <v>0.200148258</v>
      </c>
      <c r="O4344" s="83">
        <f t="shared" si="2"/>
        <v>0.200148258</v>
      </c>
      <c r="Q4344" s="83">
        <f t="shared" si="3"/>
        <v>0.33725</v>
      </c>
      <c r="R4344" s="83">
        <f t="shared" si="4"/>
        <v>0.200148258</v>
      </c>
      <c r="S4344" s="83" t="b">
        <f t="shared" si="5"/>
        <v>0</v>
      </c>
      <c r="T4344" s="72"/>
      <c r="U4344" s="72"/>
      <c r="V4344" s="72"/>
      <c r="W4344" s="72"/>
      <c r="X4344" s="72"/>
      <c r="Y4344" s="72"/>
      <c r="Z4344" s="72"/>
      <c r="AA4344" s="72"/>
      <c r="AB4344" s="72"/>
      <c r="AC4344" s="72"/>
      <c r="AD4344" s="72"/>
      <c r="AE4344" s="72"/>
      <c r="AF4344" s="72"/>
      <c r="AG4344" s="72"/>
      <c r="AH4344" s="72"/>
      <c r="AI4344" s="72"/>
      <c r="AJ4344" s="72"/>
      <c r="AK4344" s="72"/>
    </row>
    <row r="4345" ht="14.25" customHeight="1">
      <c r="A4345" s="78">
        <v>4342.0</v>
      </c>
      <c r="C4345" s="78" t="str">
        <f>VLOOKUP(G4345,[1]Macrodata_CCF!$A$3:$D$55,4,FALSE)</f>
        <v>#ERROR!</v>
      </c>
      <c r="E4345" s="79" t="str">
        <f>VLOOKUP(G4345,[1]Macrodata_CCF!$A$3:$B$55,2,FALSE)</f>
        <v>#ERROR!</v>
      </c>
      <c r="F4345" s="78">
        <v>0.0</v>
      </c>
      <c r="G4345" s="80">
        <v>51.0</v>
      </c>
      <c r="H4345" s="81">
        <v>329550.0</v>
      </c>
      <c r="I4345" s="81">
        <v>420000.0</v>
      </c>
      <c r="J4345" s="81">
        <v>336785.0</v>
      </c>
      <c r="K4345" s="81">
        <v>420000.0</v>
      </c>
      <c r="L4345" s="82">
        <v>0.07998894416804865</v>
      </c>
      <c r="N4345" s="83">
        <f t="shared" si="1"/>
        <v>0.07998894417</v>
      </c>
      <c r="O4345" s="83">
        <f t="shared" si="2"/>
        <v>0.07998894417</v>
      </c>
      <c r="Q4345" s="83">
        <f t="shared" si="3"/>
        <v>0.2153571429</v>
      </c>
      <c r="R4345" s="83">
        <f t="shared" si="4"/>
        <v>0.07998894417</v>
      </c>
      <c r="S4345" s="83" t="b">
        <f t="shared" si="5"/>
        <v>0</v>
      </c>
      <c r="T4345" s="72"/>
      <c r="U4345" s="72"/>
      <c r="V4345" s="72"/>
      <c r="W4345" s="72"/>
      <c r="X4345" s="72"/>
      <c r="Y4345" s="72"/>
      <c r="Z4345" s="72"/>
      <c r="AA4345" s="72"/>
      <c r="AB4345" s="72"/>
      <c r="AC4345" s="72"/>
      <c r="AD4345" s="72"/>
      <c r="AE4345" s="72"/>
      <c r="AF4345" s="72"/>
      <c r="AG4345" s="72"/>
      <c r="AH4345" s="72"/>
      <c r="AI4345" s="72"/>
      <c r="AJ4345" s="72"/>
      <c r="AK4345" s="72"/>
    </row>
    <row r="4346" ht="14.25" customHeight="1">
      <c r="A4346" s="78">
        <v>4343.0</v>
      </c>
      <c r="C4346" s="78" t="str">
        <f>VLOOKUP(G4346,[1]Macrodata_CCF!$A$3:$D$55,4,FALSE)</f>
        <v>#ERROR!</v>
      </c>
      <c r="E4346" s="79" t="str">
        <f>VLOOKUP(G4346,[1]Macrodata_CCF!$A$3:$B$55,2,FALSE)</f>
        <v>#ERROR!</v>
      </c>
      <c r="F4346" s="78">
        <v>1.0</v>
      </c>
      <c r="G4346" s="80">
        <v>15.0</v>
      </c>
      <c r="H4346" s="81">
        <v>75730.0</v>
      </c>
      <c r="I4346" s="81">
        <v>230000.0</v>
      </c>
      <c r="J4346" s="81">
        <v>152865.0</v>
      </c>
      <c r="K4346" s="81">
        <v>230000.0</v>
      </c>
      <c r="L4346" s="82">
        <v>0.5</v>
      </c>
      <c r="N4346" s="83">
        <f t="shared" si="1"/>
        <v>0.5</v>
      </c>
      <c r="O4346" s="83">
        <f t="shared" si="2"/>
        <v>0.5</v>
      </c>
      <c r="Q4346" s="83">
        <f t="shared" si="3"/>
        <v>0.6707391304</v>
      </c>
      <c r="R4346" s="83">
        <f t="shared" si="4"/>
        <v>0.5</v>
      </c>
      <c r="S4346" s="83" t="b">
        <f t="shared" si="5"/>
        <v>0</v>
      </c>
      <c r="T4346" s="72"/>
      <c r="U4346" s="72"/>
      <c r="V4346" s="72"/>
      <c r="W4346" s="72"/>
      <c r="X4346" s="72"/>
      <c r="Y4346" s="72"/>
      <c r="Z4346" s="72"/>
      <c r="AA4346" s="72"/>
      <c r="AB4346" s="72"/>
      <c r="AC4346" s="72"/>
      <c r="AD4346" s="72"/>
      <c r="AE4346" s="72"/>
      <c r="AF4346" s="72"/>
      <c r="AG4346" s="72"/>
      <c r="AH4346" s="72"/>
      <c r="AI4346" s="72"/>
      <c r="AJ4346" s="72"/>
      <c r="AK4346" s="72"/>
    </row>
    <row r="4347" ht="14.25" customHeight="1">
      <c r="A4347" s="78">
        <v>4344.0</v>
      </c>
      <c r="C4347" s="78" t="str">
        <f>VLOOKUP(G4347,[1]Macrodata_CCF!$A$3:$D$55,4,FALSE)</f>
        <v>#ERROR!</v>
      </c>
      <c r="E4347" s="79" t="str">
        <f>VLOOKUP(G4347,[1]Macrodata_CCF!$A$3:$B$55,2,FALSE)</f>
        <v>#ERROR!</v>
      </c>
      <c r="F4347" s="78">
        <v>1.0</v>
      </c>
      <c r="G4347" s="80">
        <v>19.0</v>
      </c>
      <c r="H4347" s="81">
        <v>405425.0</v>
      </c>
      <c r="I4347" s="81">
        <v>680000.0</v>
      </c>
      <c r="J4347" s="81">
        <v>526240.0</v>
      </c>
      <c r="K4347" s="81">
        <v>680000.0</v>
      </c>
      <c r="L4347" s="82">
        <v>0.4400072839843394</v>
      </c>
      <c r="N4347" s="83">
        <f t="shared" si="1"/>
        <v>0.440007284</v>
      </c>
      <c r="O4347" s="83">
        <f t="shared" si="2"/>
        <v>0.440007284</v>
      </c>
      <c r="Q4347" s="83">
        <f t="shared" si="3"/>
        <v>0.4037867647</v>
      </c>
      <c r="R4347" s="83">
        <f t="shared" si="4"/>
        <v>0.440007284</v>
      </c>
      <c r="S4347" s="83" t="b">
        <f t="shared" si="5"/>
        <v>0</v>
      </c>
      <c r="T4347" s="72"/>
      <c r="U4347" s="72"/>
      <c r="V4347" s="72"/>
      <c r="W4347" s="72"/>
      <c r="X4347" s="72"/>
      <c r="Y4347" s="72"/>
      <c r="Z4347" s="72"/>
      <c r="AA4347" s="72"/>
      <c r="AB4347" s="72"/>
      <c r="AC4347" s="72"/>
      <c r="AD4347" s="72"/>
      <c r="AE4347" s="72"/>
      <c r="AF4347" s="72"/>
      <c r="AG4347" s="72"/>
      <c r="AH4347" s="72"/>
      <c r="AI4347" s="72"/>
      <c r="AJ4347" s="72"/>
      <c r="AK4347" s="72"/>
    </row>
    <row r="4348" ht="14.25" customHeight="1">
      <c r="A4348" s="78">
        <v>4345.0</v>
      </c>
      <c r="C4348" s="78" t="str">
        <f>VLOOKUP(G4348,[1]Macrodata_CCF!$A$3:$D$55,4,FALSE)</f>
        <v>#ERROR!</v>
      </c>
      <c r="E4348" s="79" t="str">
        <f>VLOOKUP(G4348,[1]Macrodata_CCF!$A$3:$B$55,2,FALSE)</f>
        <v>#ERROR!</v>
      </c>
      <c r="F4348" s="78">
        <v>1.0</v>
      </c>
      <c r="G4348" s="80">
        <v>29.0</v>
      </c>
      <c r="H4348" s="81">
        <v>332360.0</v>
      </c>
      <c r="I4348" s="81">
        <v>530000.0</v>
      </c>
      <c r="J4348" s="81">
        <v>437110.0</v>
      </c>
      <c r="K4348" s="81">
        <v>530000.0</v>
      </c>
      <c r="L4348" s="82">
        <v>0.5300040477636107</v>
      </c>
      <c r="N4348" s="83">
        <f t="shared" si="1"/>
        <v>0.5300040478</v>
      </c>
      <c r="O4348" s="83">
        <f t="shared" si="2"/>
        <v>0.5300040478</v>
      </c>
      <c r="Q4348" s="83">
        <f t="shared" si="3"/>
        <v>0.3729056604</v>
      </c>
      <c r="R4348" s="83">
        <f t="shared" si="4"/>
        <v>0.5300040478</v>
      </c>
      <c r="S4348" s="83" t="b">
        <f t="shared" si="5"/>
        <v>0</v>
      </c>
      <c r="T4348" s="72"/>
      <c r="U4348" s="72"/>
      <c r="V4348" s="72"/>
      <c r="W4348" s="72"/>
      <c r="X4348" s="72"/>
      <c r="Y4348" s="72"/>
      <c r="Z4348" s="72"/>
      <c r="AA4348" s="72"/>
      <c r="AB4348" s="72"/>
      <c r="AC4348" s="72"/>
      <c r="AD4348" s="72"/>
      <c r="AE4348" s="72"/>
      <c r="AF4348" s="72"/>
      <c r="AG4348" s="72"/>
      <c r="AH4348" s="72"/>
      <c r="AI4348" s="72"/>
      <c r="AJ4348" s="72"/>
      <c r="AK4348" s="72"/>
    </row>
    <row r="4349" ht="14.25" customHeight="1">
      <c r="A4349" s="78">
        <v>4346.0</v>
      </c>
      <c r="C4349" s="78" t="str">
        <f>VLOOKUP(G4349,[1]Macrodata_CCF!$A$3:$D$55,4,FALSE)</f>
        <v>#ERROR!</v>
      </c>
      <c r="E4349" s="79" t="str">
        <f>VLOOKUP(G4349,[1]Macrodata_CCF!$A$3:$B$55,2,FALSE)</f>
        <v>#ERROR!</v>
      </c>
      <c r="F4349" s="78">
        <v>0.0</v>
      </c>
      <c r="G4349" s="80">
        <v>33.0</v>
      </c>
      <c r="H4349" s="81">
        <v>87610.0</v>
      </c>
      <c r="I4349" s="81">
        <v>240000.0</v>
      </c>
      <c r="J4349" s="81">
        <v>113515.0</v>
      </c>
      <c r="K4349" s="81">
        <v>240000.0</v>
      </c>
      <c r="L4349" s="82">
        <v>0.1699914692565129</v>
      </c>
      <c r="N4349" s="83">
        <f t="shared" si="1"/>
        <v>0.1699914693</v>
      </c>
      <c r="O4349" s="83">
        <f t="shared" si="2"/>
        <v>0.1699914693</v>
      </c>
      <c r="Q4349" s="83">
        <f t="shared" si="3"/>
        <v>0.6349583333</v>
      </c>
      <c r="R4349" s="83">
        <f t="shared" si="4"/>
        <v>0.1699914693</v>
      </c>
      <c r="S4349" s="83" t="b">
        <f t="shared" si="5"/>
        <v>0</v>
      </c>
      <c r="T4349" s="72"/>
      <c r="U4349" s="72"/>
      <c r="V4349" s="72"/>
      <c r="W4349" s="72"/>
      <c r="X4349" s="72"/>
      <c r="Y4349" s="72"/>
      <c r="Z4349" s="72"/>
      <c r="AA4349" s="72"/>
      <c r="AB4349" s="72"/>
      <c r="AC4349" s="72"/>
      <c r="AD4349" s="72"/>
      <c r="AE4349" s="72"/>
      <c r="AF4349" s="72"/>
      <c r="AG4349" s="72"/>
      <c r="AH4349" s="72"/>
      <c r="AI4349" s="72"/>
      <c r="AJ4349" s="72"/>
      <c r="AK4349" s="72"/>
    </row>
    <row r="4350" ht="14.25" customHeight="1">
      <c r="A4350" s="78">
        <v>4347.0</v>
      </c>
      <c r="C4350" s="78" t="str">
        <f>VLOOKUP(G4350,[1]Macrodata_CCF!$A$3:$D$55,4,FALSE)</f>
        <v>#ERROR!</v>
      </c>
      <c r="E4350" s="79" t="str">
        <f>VLOOKUP(G4350,[1]Macrodata_CCF!$A$3:$B$55,2,FALSE)</f>
        <v>#ERROR!</v>
      </c>
      <c r="F4350" s="78">
        <v>0.0</v>
      </c>
      <c r="G4350" s="80">
        <v>53.0</v>
      </c>
      <c r="H4350" s="81">
        <v>416000.0</v>
      </c>
      <c r="I4350" s="81">
        <v>520000.0</v>
      </c>
      <c r="J4350" s="81">
        <v>418080.0</v>
      </c>
      <c r="K4350" s="81">
        <v>520000.0</v>
      </c>
      <c r="L4350" s="82">
        <v>0.02</v>
      </c>
      <c r="N4350" s="83">
        <f t="shared" si="1"/>
        <v>0.02</v>
      </c>
      <c r="O4350" s="83">
        <f t="shared" si="2"/>
        <v>0.02</v>
      </c>
      <c r="Q4350" s="83">
        <f t="shared" si="3"/>
        <v>0.2</v>
      </c>
      <c r="R4350" s="83">
        <f t="shared" si="4"/>
        <v>0.02</v>
      </c>
      <c r="S4350" s="83" t="b">
        <f t="shared" si="5"/>
        <v>0</v>
      </c>
      <c r="T4350" s="72"/>
      <c r="U4350" s="72"/>
      <c r="V4350" s="72"/>
      <c r="W4350" s="72"/>
      <c r="X4350" s="72"/>
      <c r="Y4350" s="72"/>
      <c r="Z4350" s="72"/>
      <c r="AA4350" s="72"/>
      <c r="AB4350" s="72"/>
      <c r="AC4350" s="72"/>
      <c r="AD4350" s="72"/>
      <c r="AE4350" s="72"/>
      <c r="AF4350" s="72"/>
      <c r="AG4350" s="72"/>
      <c r="AH4350" s="72"/>
      <c r="AI4350" s="72"/>
      <c r="AJ4350" s="72"/>
      <c r="AK4350" s="72"/>
    </row>
    <row r="4351" ht="14.25" customHeight="1">
      <c r="A4351" s="78">
        <v>4348.0</v>
      </c>
      <c r="C4351" s="78" t="str">
        <f>VLOOKUP(G4351,[1]Macrodata_CCF!$A$3:$D$55,4,FALSE)</f>
        <v>#ERROR!</v>
      </c>
      <c r="E4351" s="79" t="str">
        <f>VLOOKUP(G4351,[1]Macrodata_CCF!$A$3:$B$55,2,FALSE)</f>
        <v>#ERROR!</v>
      </c>
      <c r="F4351" s="78">
        <v>0.0</v>
      </c>
      <c r="G4351" s="80">
        <v>10.0</v>
      </c>
      <c r="H4351" s="81">
        <v>294905.0</v>
      </c>
      <c r="I4351" s="81">
        <v>420000.0</v>
      </c>
      <c r="J4351" s="81">
        <v>323675.0</v>
      </c>
      <c r="K4351" s="81">
        <v>798000.0</v>
      </c>
      <c r="L4351" s="82">
        <v>0.229985211239458</v>
      </c>
      <c r="N4351" s="83">
        <f t="shared" si="1"/>
        <v>0.2299852112</v>
      </c>
      <c r="O4351" s="83">
        <f t="shared" si="2"/>
        <v>0.2299852112</v>
      </c>
      <c r="Q4351" s="83">
        <f t="shared" si="3"/>
        <v>0.2978452381</v>
      </c>
      <c r="R4351" s="83">
        <f t="shared" si="4"/>
        <v>0.2299852112</v>
      </c>
      <c r="S4351" s="83" t="b">
        <f t="shared" si="5"/>
        <v>0</v>
      </c>
      <c r="T4351" s="72"/>
      <c r="U4351" s="72"/>
      <c r="V4351" s="72"/>
      <c r="W4351" s="72"/>
      <c r="X4351" s="72"/>
      <c r="Y4351" s="72"/>
      <c r="Z4351" s="72"/>
      <c r="AA4351" s="72"/>
      <c r="AB4351" s="72"/>
      <c r="AC4351" s="72"/>
      <c r="AD4351" s="72"/>
      <c r="AE4351" s="72"/>
      <c r="AF4351" s="72"/>
      <c r="AG4351" s="72"/>
      <c r="AH4351" s="72"/>
      <c r="AI4351" s="72"/>
      <c r="AJ4351" s="72"/>
      <c r="AK4351" s="72"/>
    </row>
    <row r="4352" ht="14.25" customHeight="1">
      <c r="A4352" s="78">
        <v>4349.0</v>
      </c>
      <c r="C4352" s="78" t="str">
        <f>VLOOKUP(G4352,[1]Macrodata_CCF!$A$3:$D$55,4,FALSE)</f>
        <v>#ERROR!</v>
      </c>
      <c r="E4352" s="79" t="str">
        <f>VLOOKUP(G4352,[1]Macrodata_CCF!$A$3:$B$55,2,FALSE)</f>
        <v>#ERROR!</v>
      </c>
      <c r="F4352" s="78">
        <v>0.0</v>
      </c>
      <c r="G4352" s="80">
        <v>5.0</v>
      </c>
      <c r="H4352" s="81">
        <v>359595.0</v>
      </c>
      <c r="I4352" s="81">
        <v>380000.0</v>
      </c>
      <c r="J4352" s="81">
        <v>367555.0</v>
      </c>
      <c r="K4352" s="81">
        <v>380000.0</v>
      </c>
      <c r="L4352" s="82">
        <v>0.3901004655721637</v>
      </c>
      <c r="N4352" s="83">
        <f t="shared" si="1"/>
        <v>0.3901004656</v>
      </c>
      <c r="O4352" s="83">
        <f t="shared" si="2"/>
        <v>0.3901004656</v>
      </c>
      <c r="Q4352" s="83">
        <f t="shared" si="3"/>
        <v>0.05369736842</v>
      </c>
      <c r="R4352" s="83">
        <f t="shared" si="4"/>
        <v>0.02094736842</v>
      </c>
      <c r="S4352" s="83" t="b">
        <f t="shared" si="5"/>
        <v>0</v>
      </c>
      <c r="T4352" s="72"/>
      <c r="U4352" s="72"/>
      <c r="V4352" s="72"/>
      <c r="W4352" s="72"/>
      <c r="X4352" s="72"/>
      <c r="Y4352" s="72"/>
      <c r="Z4352" s="72"/>
      <c r="AA4352" s="72"/>
      <c r="AB4352" s="72"/>
      <c r="AC4352" s="72"/>
      <c r="AD4352" s="72"/>
      <c r="AE4352" s="72"/>
      <c r="AF4352" s="72"/>
      <c r="AG4352" s="72"/>
      <c r="AH4352" s="72"/>
      <c r="AI4352" s="72"/>
      <c r="AJ4352" s="72"/>
      <c r="AK4352" s="72"/>
    </row>
    <row r="4353" ht="14.25" customHeight="1">
      <c r="A4353" s="78">
        <v>4350.0</v>
      </c>
      <c r="C4353" s="78" t="str">
        <f>VLOOKUP(G4353,[1]Macrodata_CCF!$A$3:$D$55,4,FALSE)</f>
        <v>#ERROR!</v>
      </c>
      <c r="E4353" s="79" t="str">
        <f>VLOOKUP(G4353,[1]Macrodata_CCF!$A$3:$B$55,2,FALSE)</f>
        <v>#ERROR!</v>
      </c>
      <c r="F4353" s="78">
        <v>1.0</v>
      </c>
      <c r="G4353" s="80">
        <v>34.0</v>
      </c>
      <c r="H4353" s="81">
        <v>7455.0</v>
      </c>
      <c r="I4353" s="81">
        <v>120000.0</v>
      </c>
      <c r="J4353" s="81">
        <v>64855.0</v>
      </c>
      <c r="K4353" s="81">
        <v>120000.0</v>
      </c>
      <c r="L4353" s="82">
        <v>0.5100182149362478</v>
      </c>
      <c r="N4353" s="83">
        <f t="shared" si="1"/>
        <v>0.5100182149</v>
      </c>
      <c r="O4353" s="83">
        <f t="shared" si="2"/>
        <v>0.5100182149</v>
      </c>
      <c r="Q4353" s="83">
        <f t="shared" si="3"/>
        <v>0.937875</v>
      </c>
      <c r="R4353" s="83">
        <f t="shared" si="4"/>
        <v>0.5100182149</v>
      </c>
      <c r="S4353" s="83" t="b">
        <f t="shared" si="5"/>
        <v>0</v>
      </c>
      <c r="T4353" s="72"/>
      <c r="U4353" s="72"/>
      <c r="V4353" s="72"/>
      <c r="W4353" s="72"/>
      <c r="X4353" s="72"/>
      <c r="Y4353" s="72"/>
      <c r="Z4353" s="72"/>
      <c r="AA4353" s="72"/>
      <c r="AB4353" s="72"/>
      <c r="AC4353" s="72"/>
      <c r="AD4353" s="72"/>
      <c r="AE4353" s="72"/>
      <c r="AF4353" s="72"/>
      <c r="AG4353" s="72"/>
      <c r="AH4353" s="72"/>
      <c r="AI4353" s="72"/>
      <c r="AJ4353" s="72"/>
      <c r="AK4353" s="72"/>
    </row>
    <row r="4354" ht="14.25" customHeight="1">
      <c r="A4354" s="78">
        <v>4351.0</v>
      </c>
      <c r="C4354" s="78" t="str">
        <f>VLOOKUP(G4354,[1]Macrodata_CCF!$A$3:$D$55,4,FALSE)</f>
        <v>#ERROR!</v>
      </c>
      <c r="E4354" s="79" t="str">
        <f>VLOOKUP(G4354,[1]Macrodata_CCF!$A$3:$B$55,2,FALSE)</f>
        <v>#ERROR!</v>
      </c>
      <c r="F4354" s="78">
        <v>0.0</v>
      </c>
      <c r="G4354" s="80">
        <v>47.0</v>
      </c>
      <c r="H4354" s="81">
        <v>35550.0</v>
      </c>
      <c r="I4354" s="81">
        <v>70000.0</v>
      </c>
      <c r="J4354" s="81">
        <v>42095.0</v>
      </c>
      <c r="K4354" s="81">
        <v>70000.0</v>
      </c>
      <c r="L4354" s="82">
        <v>0.1899854862119013</v>
      </c>
      <c r="N4354" s="83">
        <f t="shared" si="1"/>
        <v>0.1899854862</v>
      </c>
      <c r="O4354" s="83">
        <f t="shared" si="2"/>
        <v>0.1899854862</v>
      </c>
      <c r="Q4354" s="83">
        <f t="shared" si="3"/>
        <v>0.4921428571</v>
      </c>
      <c r="R4354" s="83">
        <f t="shared" si="4"/>
        <v>0.1899854862</v>
      </c>
      <c r="S4354" s="83" t="b">
        <f t="shared" si="5"/>
        <v>0</v>
      </c>
      <c r="T4354" s="72"/>
      <c r="U4354" s="72"/>
      <c r="V4354" s="72"/>
      <c r="W4354" s="72"/>
      <c r="X4354" s="72"/>
      <c r="Y4354" s="72"/>
      <c r="Z4354" s="72"/>
      <c r="AA4354" s="72"/>
      <c r="AB4354" s="72"/>
      <c r="AC4354" s="72"/>
      <c r="AD4354" s="72"/>
      <c r="AE4354" s="72"/>
      <c r="AF4354" s="72"/>
      <c r="AG4354" s="72"/>
      <c r="AH4354" s="72"/>
      <c r="AI4354" s="72"/>
      <c r="AJ4354" s="72"/>
      <c r="AK4354" s="72"/>
    </row>
    <row r="4355" ht="14.25" customHeight="1">
      <c r="A4355" s="78">
        <v>4352.0</v>
      </c>
      <c r="C4355" s="78" t="str">
        <f>VLOOKUP(G4355,[1]Macrodata_CCF!$A$3:$D$55,4,FALSE)</f>
        <v>#ERROR!</v>
      </c>
      <c r="E4355" s="79" t="str">
        <f>VLOOKUP(G4355,[1]Macrodata_CCF!$A$3:$B$55,2,FALSE)</f>
        <v>#ERROR!</v>
      </c>
      <c r="F4355" s="78">
        <v>0.0</v>
      </c>
      <c r="G4355" s="80">
        <v>6.0</v>
      </c>
      <c r="H4355" s="81">
        <v>0.0</v>
      </c>
      <c r="I4355" s="81">
        <v>350000.0</v>
      </c>
      <c r="J4355" s="81">
        <v>80500.0</v>
      </c>
      <c r="K4355" s="81">
        <v>350000.0</v>
      </c>
      <c r="L4355" s="82">
        <v>0.23</v>
      </c>
      <c r="N4355" s="83">
        <f t="shared" si="1"/>
        <v>0.23</v>
      </c>
      <c r="O4355" s="83">
        <f t="shared" si="2"/>
        <v>0.23</v>
      </c>
      <c r="Q4355" s="83">
        <f t="shared" si="3"/>
        <v>1</v>
      </c>
      <c r="R4355" s="83">
        <f t="shared" si="4"/>
        <v>0.23</v>
      </c>
      <c r="S4355" s="83" t="b">
        <f t="shared" si="5"/>
        <v>0</v>
      </c>
      <c r="T4355" s="72"/>
      <c r="U4355" s="72"/>
      <c r="V4355" s="72"/>
      <c r="W4355" s="72"/>
      <c r="X4355" s="72"/>
      <c r="Y4355" s="72"/>
      <c r="Z4355" s="72"/>
      <c r="AA4355" s="72"/>
      <c r="AB4355" s="72"/>
      <c r="AC4355" s="72"/>
      <c r="AD4355" s="72"/>
      <c r="AE4355" s="72"/>
      <c r="AF4355" s="72"/>
      <c r="AG4355" s="72"/>
      <c r="AH4355" s="72"/>
      <c r="AI4355" s="72"/>
      <c r="AJ4355" s="72"/>
      <c r="AK4355" s="72"/>
    </row>
    <row r="4356" ht="14.25" customHeight="1">
      <c r="A4356" s="78">
        <v>4353.0</v>
      </c>
      <c r="C4356" s="78" t="str">
        <f>VLOOKUP(G4356,[1]Macrodata_CCF!$A$3:$D$55,4,FALSE)</f>
        <v>#ERROR!</v>
      </c>
      <c r="E4356" s="79" t="str">
        <f>VLOOKUP(G4356,[1]Macrodata_CCF!$A$3:$B$55,2,FALSE)</f>
        <v>#ERROR!</v>
      </c>
      <c r="F4356" s="78">
        <v>0.0</v>
      </c>
      <c r="G4356" s="80">
        <v>18.0</v>
      </c>
      <c r="H4356" s="81">
        <v>151395.0</v>
      </c>
      <c r="I4356" s="81">
        <v>740000.0</v>
      </c>
      <c r="J4356" s="81">
        <v>233800.0</v>
      </c>
      <c r="K4356" s="81">
        <v>740000.0</v>
      </c>
      <c r="L4356" s="82">
        <v>0.1400005096796663</v>
      </c>
      <c r="N4356" s="83">
        <f t="shared" si="1"/>
        <v>0.1400005097</v>
      </c>
      <c r="O4356" s="83">
        <f t="shared" si="2"/>
        <v>0.1400005097</v>
      </c>
      <c r="Q4356" s="83">
        <f t="shared" si="3"/>
        <v>0.7954121622</v>
      </c>
      <c r="R4356" s="83">
        <f t="shared" si="4"/>
        <v>0.1400005097</v>
      </c>
      <c r="S4356" s="83" t="b">
        <f t="shared" si="5"/>
        <v>0</v>
      </c>
      <c r="T4356" s="72"/>
      <c r="U4356" s="72"/>
      <c r="V4356" s="72"/>
      <c r="W4356" s="72"/>
      <c r="X4356" s="72"/>
      <c r="Y4356" s="72"/>
      <c r="Z4356" s="72"/>
      <c r="AA4356" s="72"/>
      <c r="AB4356" s="72"/>
      <c r="AC4356" s="72"/>
      <c r="AD4356" s="72"/>
      <c r="AE4356" s="72"/>
      <c r="AF4356" s="72"/>
      <c r="AG4356" s="72"/>
      <c r="AH4356" s="72"/>
      <c r="AI4356" s="72"/>
      <c r="AJ4356" s="72"/>
      <c r="AK4356" s="72"/>
    </row>
    <row r="4357" ht="14.25" customHeight="1">
      <c r="A4357" s="78">
        <v>4354.0</v>
      </c>
      <c r="C4357" s="78" t="str">
        <f>VLOOKUP(G4357,[1]Macrodata_CCF!$A$3:$D$55,4,FALSE)</f>
        <v>#ERROR!</v>
      </c>
      <c r="E4357" s="79" t="str">
        <f>VLOOKUP(G4357,[1]Macrodata_CCF!$A$3:$B$55,2,FALSE)</f>
        <v>#ERROR!</v>
      </c>
      <c r="F4357" s="78">
        <v>1.0</v>
      </c>
      <c r="G4357" s="80">
        <v>46.0</v>
      </c>
      <c r="H4357" s="81">
        <v>59470.0</v>
      </c>
      <c r="I4357" s="81">
        <v>310000.0</v>
      </c>
      <c r="J4357" s="81">
        <v>36920.0</v>
      </c>
      <c r="K4357" s="81">
        <v>310000.0</v>
      </c>
      <c r="L4357" s="82">
        <v>-0.09000918053726101</v>
      </c>
      <c r="N4357" s="83">
        <f t="shared" si="1"/>
        <v>-0.09000918054</v>
      </c>
      <c r="O4357" s="83">
        <f t="shared" si="2"/>
        <v>0</v>
      </c>
      <c r="Q4357" s="83">
        <f t="shared" si="3"/>
        <v>0.8081612903</v>
      </c>
      <c r="R4357" s="83">
        <f t="shared" si="4"/>
        <v>-0.09000918054</v>
      </c>
      <c r="S4357" s="83" t="b">
        <f t="shared" si="5"/>
        <v>0</v>
      </c>
      <c r="T4357" s="72"/>
      <c r="U4357" s="72"/>
      <c r="V4357" s="72"/>
      <c r="W4357" s="72"/>
      <c r="X4357" s="72"/>
      <c r="Y4357" s="72"/>
      <c r="Z4357" s="72"/>
      <c r="AA4357" s="72"/>
      <c r="AB4357" s="72"/>
      <c r="AC4357" s="72"/>
      <c r="AD4357" s="72"/>
      <c r="AE4357" s="72"/>
      <c r="AF4357" s="72"/>
      <c r="AG4357" s="72"/>
      <c r="AH4357" s="72"/>
      <c r="AI4357" s="72"/>
      <c r="AJ4357" s="72"/>
      <c r="AK4357" s="72"/>
    </row>
    <row r="4358" ht="14.25" customHeight="1">
      <c r="A4358" s="78">
        <v>4355.0</v>
      </c>
      <c r="C4358" s="78" t="str">
        <f>VLOOKUP(G4358,[1]Macrodata_CCF!$A$3:$D$55,4,FALSE)</f>
        <v>#ERROR!</v>
      </c>
      <c r="E4358" s="79" t="str">
        <f>VLOOKUP(G4358,[1]Macrodata_CCF!$A$3:$B$55,2,FALSE)</f>
        <v>#ERROR!</v>
      </c>
      <c r="F4358" s="78">
        <v>0.0</v>
      </c>
      <c r="G4358" s="80">
        <v>30.0</v>
      </c>
      <c r="H4358" s="81">
        <v>0.0</v>
      </c>
      <c r="I4358" s="81">
        <v>270000.0</v>
      </c>
      <c r="J4358" s="81">
        <v>54000.0</v>
      </c>
      <c r="K4358" s="81">
        <v>405000.0</v>
      </c>
      <c r="L4358" s="82">
        <v>0.2</v>
      </c>
      <c r="N4358" s="83">
        <f t="shared" si="1"/>
        <v>0.2</v>
      </c>
      <c r="O4358" s="83">
        <f t="shared" si="2"/>
        <v>0.2</v>
      </c>
      <c r="Q4358" s="83">
        <f t="shared" si="3"/>
        <v>1</v>
      </c>
      <c r="R4358" s="83">
        <f t="shared" si="4"/>
        <v>0.2</v>
      </c>
      <c r="S4358" s="83" t="b">
        <f t="shared" si="5"/>
        <v>0</v>
      </c>
      <c r="T4358" s="72"/>
      <c r="U4358" s="72"/>
      <c r="V4358" s="72"/>
      <c r="W4358" s="72"/>
      <c r="X4358" s="72"/>
      <c r="Y4358" s="72"/>
      <c r="Z4358" s="72"/>
      <c r="AA4358" s="72"/>
      <c r="AB4358" s="72"/>
      <c r="AC4358" s="72"/>
      <c r="AD4358" s="72"/>
      <c r="AE4358" s="72"/>
      <c r="AF4358" s="72"/>
      <c r="AG4358" s="72"/>
      <c r="AH4358" s="72"/>
      <c r="AI4358" s="72"/>
      <c r="AJ4358" s="72"/>
      <c r="AK4358" s="72"/>
    </row>
    <row r="4359" ht="14.25" customHeight="1">
      <c r="A4359" s="78">
        <v>4356.0</v>
      </c>
      <c r="C4359" s="78" t="str">
        <f>VLOOKUP(G4359,[1]Macrodata_CCF!$A$3:$D$55,4,FALSE)</f>
        <v>#ERROR!</v>
      </c>
      <c r="E4359" s="79" t="str">
        <f>VLOOKUP(G4359,[1]Macrodata_CCF!$A$3:$B$55,2,FALSE)</f>
        <v>#ERROR!</v>
      </c>
      <c r="F4359" s="78">
        <v>1.0</v>
      </c>
      <c r="G4359" s="80">
        <v>2.0</v>
      </c>
      <c r="H4359" s="81">
        <v>99590.0</v>
      </c>
      <c r="I4359" s="81">
        <v>610000.0</v>
      </c>
      <c r="J4359" s="81">
        <v>395630.0</v>
      </c>
      <c r="K4359" s="81">
        <v>610000.0</v>
      </c>
      <c r="L4359" s="82">
        <v>0.5800043102603789</v>
      </c>
      <c r="N4359" s="83">
        <f t="shared" si="1"/>
        <v>0.5800043103</v>
      </c>
      <c r="O4359" s="83">
        <f t="shared" si="2"/>
        <v>0.5800043103</v>
      </c>
      <c r="Q4359" s="83">
        <f t="shared" si="3"/>
        <v>0.8367377049</v>
      </c>
      <c r="R4359" s="83">
        <f t="shared" si="4"/>
        <v>0.5800043103</v>
      </c>
      <c r="S4359" s="83" t="b">
        <f t="shared" si="5"/>
        <v>0</v>
      </c>
      <c r="T4359" s="72"/>
      <c r="U4359" s="72"/>
      <c r="V4359" s="72"/>
      <c r="W4359" s="72"/>
      <c r="X4359" s="72"/>
      <c r="Y4359" s="72"/>
      <c r="Z4359" s="72"/>
      <c r="AA4359" s="72"/>
      <c r="AB4359" s="72"/>
      <c r="AC4359" s="72"/>
      <c r="AD4359" s="72"/>
      <c r="AE4359" s="72"/>
      <c r="AF4359" s="72"/>
      <c r="AG4359" s="72"/>
      <c r="AH4359" s="72"/>
      <c r="AI4359" s="72"/>
      <c r="AJ4359" s="72"/>
      <c r="AK4359" s="72"/>
    </row>
    <row r="4360" ht="14.25" customHeight="1">
      <c r="A4360" s="78">
        <v>4357.0</v>
      </c>
      <c r="C4360" s="78" t="str">
        <f>VLOOKUP(G4360,[1]Macrodata_CCF!$A$3:$D$55,4,FALSE)</f>
        <v>#ERROR!</v>
      </c>
      <c r="E4360" s="79" t="str">
        <f>VLOOKUP(G4360,[1]Macrodata_CCF!$A$3:$B$55,2,FALSE)</f>
        <v>#ERROR!</v>
      </c>
      <c r="F4360" s="78">
        <v>0.0</v>
      </c>
      <c r="G4360" s="80">
        <v>52.0</v>
      </c>
      <c r="H4360" s="81">
        <v>260610.0</v>
      </c>
      <c r="I4360" s="81">
        <v>600000.0</v>
      </c>
      <c r="J4360" s="81">
        <v>277580.0</v>
      </c>
      <c r="K4360" s="81">
        <v>600000.0</v>
      </c>
      <c r="L4360" s="82">
        <v>0.05000147323138572</v>
      </c>
      <c r="N4360" s="83">
        <f t="shared" si="1"/>
        <v>0.05000147323</v>
      </c>
      <c r="O4360" s="83">
        <f t="shared" si="2"/>
        <v>0.05000147323</v>
      </c>
      <c r="Q4360" s="83">
        <f t="shared" si="3"/>
        <v>0.56565</v>
      </c>
      <c r="R4360" s="83">
        <f t="shared" si="4"/>
        <v>0.05000147323</v>
      </c>
      <c r="S4360" s="83" t="b">
        <f t="shared" si="5"/>
        <v>0</v>
      </c>
      <c r="T4360" s="72"/>
      <c r="U4360" s="72"/>
      <c r="V4360" s="72"/>
      <c r="W4360" s="72"/>
      <c r="X4360" s="72"/>
      <c r="Y4360" s="72"/>
      <c r="Z4360" s="72"/>
      <c r="AA4360" s="72"/>
      <c r="AB4360" s="72"/>
      <c r="AC4360" s="72"/>
      <c r="AD4360" s="72"/>
      <c r="AE4360" s="72"/>
      <c r="AF4360" s="72"/>
      <c r="AG4360" s="72"/>
      <c r="AH4360" s="72"/>
      <c r="AI4360" s="72"/>
      <c r="AJ4360" s="72"/>
      <c r="AK4360" s="72"/>
    </row>
    <row r="4361" ht="14.25" customHeight="1">
      <c r="A4361" s="78">
        <v>4358.0</v>
      </c>
      <c r="C4361" s="78" t="str">
        <f>VLOOKUP(G4361,[1]Macrodata_CCF!$A$3:$D$55,4,FALSE)</f>
        <v>#ERROR!</v>
      </c>
      <c r="E4361" s="79" t="str">
        <f>VLOOKUP(G4361,[1]Macrodata_CCF!$A$3:$B$55,2,FALSE)</f>
        <v>#ERROR!</v>
      </c>
      <c r="F4361" s="78">
        <v>0.0</v>
      </c>
      <c r="G4361" s="80">
        <v>12.0</v>
      </c>
      <c r="H4361" s="81">
        <v>353800.0</v>
      </c>
      <c r="I4361" s="81">
        <v>980000.0</v>
      </c>
      <c r="J4361" s="81">
        <v>541660.0</v>
      </c>
      <c r="K4361" s="81">
        <v>980000.0</v>
      </c>
      <c r="L4361" s="82">
        <v>0.3</v>
      </c>
      <c r="N4361" s="83">
        <f t="shared" si="1"/>
        <v>0.3</v>
      </c>
      <c r="O4361" s="83">
        <f t="shared" si="2"/>
        <v>0.3</v>
      </c>
      <c r="Q4361" s="83">
        <f t="shared" si="3"/>
        <v>0.6389795918</v>
      </c>
      <c r="R4361" s="83">
        <f t="shared" si="4"/>
        <v>0.3</v>
      </c>
      <c r="S4361" s="83" t="b">
        <f t="shared" si="5"/>
        <v>0</v>
      </c>
      <c r="T4361" s="72"/>
      <c r="U4361" s="72"/>
      <c r="V4361" s="72"/>
      <c r="W4361" s="72"/>
      <c r="X4361" s="72"/>
      <c r="Y4361" s="72"/>
      <c r="Z4361" s="72"/>
      <c r="AA4361" s="72"/>
      <c r="AB4361" s="72"/>
      <c r="AC4361" s="72"/>
      <c r="AD4361" s="72"/>
      <c r="AE4361" s="72"/>
      <c r="AF4361" s="72"/>
      <c r="AG4361" s="72"/>
      <c r="AH4361" s="72"/>
      <c r="AI4361" s="72"/>
      <c r="AJ4361" s="72"/>
      <c r="AK4361" s="72"/>
    </row>
    <row r="4362" ht="14.25" customHeight="1">
      <c r="A4362" s="78">
        <v>4359.0</v>
      </c>
      <c r="C4362" s="78" t="str">
        <f>VLOOKUP(G4362,[1]Macrodata_CCF!$A$3:$D$55,4,FALSE)</f>
        <v>#ERROR!</v>
      </c>
      <c r="E4362" s="79" t="str">
        <f>VLOOKUP(G4362,[1]Macrodata_CCF!$A$3:$B$55,2,FALSE)</f>
        <v>#ERROR!</v>
      </c>
      <c r="F4362" s="78">
        <v>0.0</v>
      </c>
      <c r="G4362" s="80">
        <v>53.0</v>
      </c>
      <c r="H4362" s="81">
        <v>104440.0</v>
      </c>
      <c r="I4362" s="81">
        <v>110000.0</v>
      </c>
      <c r="J4362" s="81">
        <v>104775.0</v>
      </c>
      <c r="K4362" s="81">
        <v>110000.0</v>
      </c>
      <c r="L4362" s="82">
        <v>0.06025179856115108</v>
      </c>
      <c r="N4362" s="83">
        <f t="shared" si="1"/>
        <v>0.06025179856</v>
      </c>
      <c r="O4362" s="83">
        <f t="shared" si="2"/>
        <v>0.06025179856</v>
      </c>
      <c r="Q4362" s="83">
        <f t="shared" si="3"/>
        <v>0.05054545455</v>
      </c>
      <c r="R4362" s="83">
        <f t="shared" si="4"/>
        <v>0.003045454545</v>
      </c>
      <c r="S4362" s="83" t="b">
        <f t="shared" si="5"/>
        <v>0</v>
      </c>
      <c r="T4362" s="72"/>
      <c r="U4362" s="72"/>
      <c r="V4362" s="72"/>
      <c r="W4362" s="72"/>
      <c r="X4362" s="72"/>
      <c r="Y4362" s="72"/>
      <c r="Z4362" s="72"/>
      <c r="AA4362" s="72"/>
      <c r="AB4362" s="72"/>
      <c r="AC4362" s="72"/>
      <c r="AD4362" s="72"/>
      <c r="AE4362" s="72"/>
      <c r="AF4362" s="72"/>
      <c r="AG4362" s="72"/>
      <c r="AH4362" s="72"/>
      <c r="AI4362" s="72"/>
      <c r="AJ4362" s="72"/>
      <c r="AK4362" s="72"/>
    </row>
    <row r="4363" ht="14.25" customHeight="1">
      <c r="A4363" s="78">
        <v>4360.0</v>
      </c>
      <c r="C4363" s="78" t="str">
        <f>VLOOKUP(G4363,[1]Macrodata_CCF!$A$3:$D$55,4,FALSE)</f>
        <v>#ERROR!</v>
      </c>
      <c r="E4363" s="79" t="str">
        <f>VLOOKUP(G4363,[1]Macrodata_CCF!$A$3:$B$55,2,FALSE)</f>
        <v>#ERROR!</v>
      </c>
      <c r="F4363" s="78">
        <v>0.0</v>
      </c>
      <c r="G4363" s="80">
        <v>11.0</v>
      </c>
      <c r="H4363" s="81">
        <v>680.0</v>
      </c>
      <c r="I4363" s="81">
        <v>140000.0</v>
      </c>
      <c r="J4363" s="81">
        <v>24365.0</v>
      </c>
      <c r="K4363" s="81">
        <v>140000.0</v>
      </c>
      <c r="L4363" s="82">
        <v>0.1700043066322136</v>
      </c>
      <c r="N4363" s="83">
        <f t="shared" si="1"/>
        <v>0.1700043066</v>
      </c>
      <c r="O4363" s="83">
        <f t="shared" si="2"/>
        <v>0.1700043066</v>
      </c>
      <c r="Q4363" s="83">
        <f t="shared" si="3"/>
        <v>0.9951428571</v>
      </c>
      <c r="R4363" s="83">
        <f t="shared" si="4"/>
        <v>0.1700043066</v>
      </c>
      <c r="S4363" s="83" t="b">
        <f t="shared" si="5"/>
        <v>0</v>
      </c>
      <c r="T4363" s="72"/>
      <c r="U4363" s="72"/>
      <c r="V4363" s="72"/>
      <c r="W4363" s="72"/>
      <c r="X4363" s="72"/>
      <c r="Y4363" s="72"/>
      <c r="Z4363" s="72"/>
      <c r="AA4363" s="72"/>
      <c r="AB4363" s="72"/>
      <c r="AC4363" s="72"/>
      <c r="AD4363" s="72"/>
      <c r="AE4363" s="72"/>
      <c r="AF4363" s="72"/>
      <c r="AG4363" s="72"/>
      <c r="AH4363" s="72"/>
      <c r="AI4363" s="72"/>
      <c r="AJ4363" s="72"/>
      <c r="AK4363" s="72"/>
    </row>
    <row r="4364" ht="14.25" customHeight="1">
      <c r="A4364" s="78">
        <v>4361.0</v>
      </c>
      <c r="C4364" s="78" t="str">
        <f>VLOOKUP(G4364,[1]Macrodata_CCF!$A$3:$D$55,4,FALSE)</f>
        <v>#ERROR!</v>
      </c>
      <c r="E4364" s="79" t="str">
        <f>VLOOKUP(G4364,[1]Macrodata_CCF!$A$3:$B$55,2,FALSE)</f>
        <v>#ERROR!</v>
      </c>
      <c r="F4364" s="78">
        <v>0.0</v>
      </c>
      <c r="G4364" s="80">
        <v>32.0</v>
      </c>
      <c r="H4364" s="81">
        <v>214140.0</v>
      </c>
      <c r="I4364" s="81">
        <v>870000.0</v>
      </c>
      <c r="J4364" s="81">
        <v>148555.0</v>
      </c>
      <c r="K4364" s="81">
        <v>870000.0</v>
      </c>
      <c r="L4364" s="82">
        <v>-0.09999847528435947</v>
      </c>
      <c r="N4364" s="83">
        <f t="shared" si="1"/>
        <v>-0.09999847528</v>
      </c>
      <c r="O4364" s="83">
        <f t="shared" si="2"/>
        <v>0</v>
      </c>
      <c r="Q4364" s="83">
        <f t="shared" si="3"/>
        <v>0.753862069</v>
      </c>
      <c r="R4364" s="83">
        <f t="shared" si="4"/>
        <v>-0.09999847528</v>
      </c>
      <c r="S4364" s="83" t="b">
        <f t="shared" si="5"/>
        <v>0</v>
      </c>
      <c r="T4364" s="72"/>
      <c r="U4364" s="72"/>
      <c r="V4364" s="72"/>
      <c r="W4364" s="72"/>
      <c r="X4364" s="72"/>
      <c r="Y4364" s="72"/>
      <c r="Z4364" s="72"/>
      <c r="AA4364" s="72"/>
      <c r="AB4364" s="72"/>
      <c r="AC4364" s="72"/>
      <c r="AD4364" s="72"/>
      <c r="AE4364" s="72"/>
      <c r="AF4364" s="72"/>
      <c r="AG4364" s="72"/>
      <c r="AH4364" s="72"/>
      <c r="AI4364" s="72"/>
      <c r="AJ4364" s="72"/>
      <c r="AK4364" s="72"/>
    </row>
    <row r="4365" ht="14.25" customHeight="1">
      <c r="A4365" s="78">
        <v>4362.0</v>
      </c>
      <c r="C4365" s="78" t="str">
        <f>VLOOKUP(G4365,[1]Macrodata_CCF!$A$3:$D$55,4,FALSE)</f>
        <v>#ERROR!</v>
      </c>
      <c r="E4365" s="79" t="str">
        <f>VLOOKUP(G4365,[1]Macrodata_CCF!$A$3:$B$55,2,FALSE)</f>
        <v>#ERROR!</v>
      </c>
      <c r="F4365" s="78">
        <v>0.0</v>
      </c>
      <c r="G4365" s="80">
        <v>32.0</v>
      </c>
      <c r="H4365" s="81">
        <v>136675.0</v>
      </c>
      <c r="I4365" s="81">
        <v>390000.0</v>
      </c>
      <c r="J4365" s="81">
        <v>121475.0</v>
      </c>
      <c r="K4365" s="81">
        <v>507000.0</v>
      </c>
      <c r="L4365" s="82">
        <v>-0.06000197374913648</v>
      </c>
      <c r="N4365" s="83">
        <f t="shared" si="1"/>
        <v>-0.06000197375</v>
      </c>
      <c r="O4365" s="83">
        <f t="shared" si="2"/>
        <v>0</v>
      </c>
      <c r="Q4365" s="83">
        <f t="shared" si="3"/>
        <v>0.6495512821</v>
      </c>
      <c r="R4365" s="83">
        <f t="shared" si="4"/>
        <v>-0.06000197375</v>
      </c>
      <c r="S4365" s="83" t="b">
        <f t="shared" si="5"/>
        <v>0</v>
      </c>
      <c r="T4365" s="72"/>
      <c r="U4365" s="72"/>
      <c r="V4365" s="72"/>
      <c r="W4365" s="72"/>
      <c r="X4365" s="72"/>
      <c r="Y4365" s="72"/>
      <c r="Z4365" s="72"/>
      <c r="AA4365" s="72"/>
      <c r="AB4365" s="72"/>
      <c r="AC4365" s="72"/>
      <c r="AD4365" s="72"/>
      <c r="AE4365" s="72"/>
      <c r="AF4365" s="72"/>
      <c r="AG4365" s="72"/>
      <c r="AH4365" s="72"/>
      <c r="AI4365" s="72"/>
      <c r="AJ4365" s="72"/>
      <c r="AK4365" s="72"/>
    </row>
    <row r="4366" ht="14.25" customHeight="1">
      <c r="A4366" s="78">
        <v>4363.0</v>
      </c>
      <c r="C4366" s="78" t="str">
        <f>VLOOKUP(G4366,[1]Macrodata_CCF!$A$3:$D$55,4,FALSE)</f>
        <v>#ERROR!</v>
      </c>
      <c r="E4366" s="79" t="str">
        <f>VLOOKUP(G4366,[1]Macrodata_CCF!$A$3:$B$55,2,FALSE)</f>
        <v>#ERROR!</v>
      </c>
      <c r="F4366" s="78">
        <v>0.0</v>
      </c>
      <c r="G4366" s="80">
        <v>51.0</v>
      </c>
      <c r="H4366" s="81">
        <v>504930.0</v>
      </c>
      <c r="I4366" s="81">
        <v>830000.0</v>
      </c>
      <c r="J4366" s="81">
        <v>521185.0</v>
      </c>
      <c r="K4366" s="81">
        <v>1245000.0</v>
      </c>
      <c r="L4366" s="82">
        <v>0.05000461439074661</v>
      </c>
      <c r="N4366" s="83">
        <f t="shared" si="1"/>
        <v>0.05000461439</v>
      </c>
      <c r="O4366" s="83">
        <f t="shared" si="2"/>
        <v>0.05000461439</v>
      </c>
      <c r="Q4366" s="83">
        <f t="shared" si="3"/>
        <v>0.3916506024</v>
      </c>
      <c r="R4366" s="83">
        <f t="shared" si="4"/>
        <v>0.05000461439</v>
      </c>
      <c r="S4366" s="83" t="b">
        <f t="shared" si="5"/>
        <v>0</v>
      </c>
      <c r="T4366" s="72"/>
      <c r="U4366" s="72"/>
      <c r="V4366" s="72"/>
      <c r="W4366" s="72"/>
      <c r="X4366" s="72"/>
      <c r="Y4366" s="72"/>
      <c r="Z4366" s="72"/>
      <c r="AA4366" s="72"/>
      <c r="AB4366" s="72"/>
      <c r="AC4366" s="72"/>
      <c r="AD4366" s="72"/>
      <c r="AE4366" s="72"/>
      <c r="AF4366" s="72"/>
      <c r="AG4366" s="72"/>
      <c r="AH4366" s="72"/>
      <c r="AI4366" s="72"/>
      <c r="AJ4366" s="72"/>
      <c r="AK4366" s="72"/>
    </row>
    <row r="4367" ht="14.25" customHeight="1">
      <c r="A4367" s="78">
        <v>4364.0</v>
      </c>
      <c r="C4367" s="78" t="str">
        <f>VLOOKUP(G4367,[1]Macrodata_CCF!$A$3:$D$55,4,FALSE)</f>
        <v>#ERROR!</v>
      </c>
      <c r="E4367" s="79" t="str">
        <f>VLOOKUP(G4367,[1]Macrodata_CCF!$A$3:$B$55,2,FALSE)</f>
        <v>#ERROR!</v>
      </c>
      <c r="F4367" s="78">
        <v>0.0</v>
      </c>
      <c r="G4367" s="80">
        <v>53.0</v>
      </c>
      <c r="H4367" s="81">
        <v>564750.0</v>
      </c>
      <c r="I4367" s="81">
        <v>950000.0</v>
      </c>
      <c r="J4367" s="81">
        <v>591720.0</v>
      </c>
      <c r="K4367" s="81">
        <v>1425000.0</v>
      </c>
      <c r="L4367" s="82">
        <v>0.0700064892926671</v>
      </c>
      <c r="N4367" s="83">
        <f t="shared" si="1"/>
        <v>0.07000648929</v>
      </c>
      <c r="O4367" s="83">
        <f t="shared" si="2"/>
        <v>0.07000648929</v>
      </c>
      <c r="Q4367" s="83">
        <f t="shared" si="3"/>
        <v>0.4055263158</v>
      </c>
      <c r="R4367" s="83">
        <f t="shared" si="4"/>
        <v>0.07000648929</v>
      </c>
      <c r="S4367" s="83" t="b">
        <f t="shared" si="5"/>
        <v>0</v>
      </c>
      <c r="T4367" s="72"/>
      <c r="U4367" s="72"/>
      <c r="V4367" s="72"/>
      <c r="W4367" s="72"/>
      <c r="X4367" s="72"/>
      <c r="Y4367" s="72"/>
      <c r="Z4367" s="72"/>
      <c r="AA4367" s="72"/>
      <c r="AB4367" s="72"/>
      <c r="AC4367" s="72"/>
      <c r="AD4367" s="72"/>
      <c r="AE4367" s="72"/>
      <c r="AF4367" s="72"/>
      <c r="AG4367" s="72"/>
      <c r="AH4367" s="72"/>
      <c r="AI4367" s="72"/>
      <c r="AJ4367" s="72"/>
      <c r="AK4367" s="72"/>
    </row>
    <row r="4368" ht="14.25" customHeight="1">
      <c r="A4368" s="78">
        <v>4365.0</v>
      </c>
      <c r="C4368" s="78" t="str">
        <f>VLOOKUP(G4368,[1]Macrodata_CCF!$A$3:$D$55,4,FALSE)</f>
        <v>#ERROR!</v>
      </c>
      <c r="E4368" s="79" t="str">
        <f>VLOOKUP(G4368,[1]Macrodata_CCF!$A$3:$B$55,2,FALSE)</f>
        <v>#ERROR!</v>
      </c>
      <c r="F4368" s="78">
        <v>0.0</v>
      </c>
      <c r="G4368" s="80">
        <v>45.0</v>
      </c>
      <c r="H4368" s="81">
        <v>365465.0</v>
      </c>
      <c r="I4368" s="81">
        <v>450000.0</v>
      </c>
      <c r="J4368" s="81">
        <v>356165.0</v>
      </c>
      <c r="K4368" s="81">
        <v>450000.0</v>
      </c>
      <c r="L4368" s="82">
        <v>-0.110013603832732</v>
      </c>
      <c r="N4368" s="83">
        <f t="shared" si="1"/>
        <v>-0.1100136038</v>
      </c>
      <c r="O4368" s="83">
        <f t="shared" si="2"/>
        <v>0</v>
      </c>
      <c r="Q4368" s="83">
        <f t="shared" si="3"/>
        <v>0.1878555556</v>
      </c>
      <c r="R4368" s="83">
        <f t="shared" si="4"/>
        <v>-0.1100136038</v>
      </c>
      <c r="S4368" s="83" t="b">
        <f t="shared" si="5"/>
        <v>0</v>
      </c>
      <c r="T4368" s="72"/>
      <c r="U4368" s="72"/>
      <c r="V4368" s="72"/>
      <c r="W4368" s="72"/>
      <c r="X4368" s="72"/>
      <c r="Y4368" s="72"/>
      <c r="Z4368" s="72"/>
      <c r="AA4368" s="72"/>
      <c r="AB4368" s="72"/>
      <c r="AC4368" s="72"/>
      <c r="AD4368" s="72"/>
      <c r="AE4368" s="72"/>
      <c r="AF4368" s="72"/>
      <c r="AG4368" s="72"/>
      <c r="AH4368" s="72"/>
      <c r="AI4368" s="72"/>
      <c r="AJ4368" s="72"/>
      <c r="AK4368" s="72"/>
    </row>
    <row r="4369" ht="14.25" customHeight="1">
      <c r="A4369" s="78">
        <v>4366.0</v>
      </c>
      <c r="C4369" s="78" t="str">
        <f>VLOOKUP(G4369,[1]Macrodata_CCF!$A$3:$D$55,4,FALSE)</f>
        <v>#ERROR!</v>
      </c>
      <c r="E4369" s="79" t="str">
        <f>VLOOKUP(G4369,[1]Macrodata_CCF!$A$3:$B$55,2,FALSE)</f>
        <v>#ERROR!</v>
      </c>
      <c r="F4369" s="78">
        <v>0.0</v>
      </c>
      <c r="G4369" s="80">
        <v>46.0</v>
      </c>
      <c r="H4369" s="81">
        <v>243305.0</v>
      </c>
      <c r="I4369" s="81">
        <v>710000.0</v>
      </c>
      <c r="J4369" s="81">
        <v>331975.0</v>
      </c>
      <c r="K4369" s="81">
        <v>710000.0</v>
      </c>
      <c r="L4369" s="82">
        <v>0.1899956074095501</v>
      </c>
      <c r="N4369" s="83">
        <f t="shared" si="1"/>
        <v>0.1899956074</v>
      </c>
      <c r="O4369" s="83">
        <f t="shared" si="2"/>
        <v>0.1899956074</v>
      </c>
      <c r="Q4369" s="83">
        <f t="shared" si="3"/>
        <v>0.6573169014</v>
      </c>
      <c r="R4369" s="83">
        <f t="shared" si="4"/>
        <v>0.1899956074</v>
      </c>
      <c r="S4369" s="83" t="b">
        <f t="shared" si="5"/>
        <v>0</v>
      </c>
      <c r="T4369" s="72"/>
      <c r="U4369" s="72"/>
      <c r="V4369" s="72"/>
      <c r="W4369" s="72"/>
      <c r="X4369" s="72"/>
      <c r="Y4369" s="72"/>
      <c r="Z4369" s="72"/>
      <c r="AA4369" s="72"/>
      <c r="AB4369" s="72"/>
      <c r="AC4369" s="72"/>
      <c r="AD4369" s="72"/>
      <c r="AE4369" s="72"/>
      <c r="AF4369" s="72"/>
      <c r="AG4369" s="72"/>
      <c r="AH4369" s="72"/>
      <c r="AI4369" s="72"/>
      <c r="AJ4369" s="72"/>
      <c r="AK4369" s="72"/>
    </row>
    <row r="4370" ht="14.25" customHeight="1">
      <c r="A4370" s="78">
        <v>4367.0</v>
      </c>
      <c r="C4370" s="78" t="str">
        <f>VLOOKUP(G4370,[1]Macrodata_CCF!$A$3:$D$55,4,FALSE)</f>
        <v>#ERROR!</v>
      </c>
      <c r="E4370" s="79" t="str">
        <f>VLOOKUP(G4370,[1]Macrodata_CCF!$A$3:$B$55,2,FALSE)</f>
        <v>#ERROR!</v>
      </c>
      <c r="F4370" s="78">
        <v>0.0</v>
      </c>
      <c r="G4370" s="80">
        <v>13.0</v>
      </c>
      <c r="H4370" s="81">
        <v>401830.0</v>
      </c>
      <c r="I4370" s="81">
        <v>580000.0</v>
      </c>
      <c r="J4370" s="81">
        <v>433900.0</v>
      </c>
      <c r="K4370" s="81">
        <v>580000.0</v>
      </c>
      <c r="L4370" s="82">
        <v>0.179996632429702</v>
      </c>
      <c r="N4370" s="83">
        <f t="shared" si="1"/>
        <v>0.1799966324</v>
      </c>
      <c r="O4370" s="83">
        <f t="shared" si="2"/>
        <v>0.1799966324</v>
      </c>
      <c r="Q4370" s="83">
        <f t="shared" si="3"/>
        <v>0.3071896552</v>
      </c>
      <c r="R4370" s="83">
        <f t="shared" si="4"/>
        <v>0.1799966324</v>
      </c>
      <c r="S4370" s="83" t="b">
        <f t="shared" si="5"/>
        <v>0</v>
      </c>
      <c r="T4370" s="72"/>
      <c r="U4370" s="72"/>
      <c r="V4370" s="72"/>
      <c r="W4370" s="72"/>
      <c r="X4370" s="72"/>
      <c r="Y4370" s="72"/>
      <c r="Z4370" s="72"/>
      <c r="AA4370" s="72"/>
      <c r="AB4370" s="72"/>
      <c r="AC4370" s="72"/>
      <c r="AD4370" s="72"/>
      <c r="AE4370" s="72"/>
      <c r="AF4370" s="72"/>
      <c r="AG4370" s="72"/>
      <c r="AH4370" s="72"/>
      <c r="AI4370" s="72"/>
      <c r="AJ4370" s="72"/>
      <c r="AK4370" s="72"/>
    </row>
    <row r="4371" ht="14.25" customHeight="1">
      <c r="A4371" s="78">
        <v>4368.0</v>
      </c>
      <c r="C4371" s="78" t="str">
        <f>VLOOKUP(G4371,[1]Macrodata_CCF!$A$3:$D$55,4,FALSE)</f>
        <v>#ERROR!</v>
      </c>
      <c r="E4371" s="79" t="str">
        <f>VLOOKUP(G4371,[1]Macrodata_CCF!$A$3:$B$55,2,FALSE)</f>
        <v>#ERROR!</v>
      </c>
      <c r="F4371" s="78">
        <v>0.0</v>
      </c>
      <c r="G4371" s="80">
        <v>8.0</v>
      </c>
      <c r="H4371" s="81">
        <v>0.0</v>
      </c>
      <c r="I4371" s="81">
        <v>780000.0</v>
      </c>
      <c r="J4371" s="81">
        <v>241800.0</v>
      </c>
      <c r="K4371" s="81">
        <v>780000.0</v>
      </c>
      <c r="L4371" s="82">
        <v>0.31</v>
      </c>
      <c r="N4371" s="83">
        <f t="shared" si="1"/>
        <v>0.31</v>
      </c>
      <c r="O4371" s="83">
        <f t="shared" si="2"/>
        <v>0.31</v>
      </c>
      <c r="Q4371" s="83">
        <f t="shared" si="3"/>
        <v>1</v>
      </c>
      <c r="R4371" s="83">
        <f t="shared" si="4"/>
        <v>0.31</v>
      </c>
      <c r="S4371" s="83" t="b">
        <f t="shared" si="5"/>
        <v>0</v>
      </c>
      <c r="T4371" s="72"/>
      <c r="U4371" s="72"/>
      <c r="V4371" s="72"/>
      <c r="W4371" s="72"/>
      <c r="X4371" s="72"/>
      <c r="Y4371" s="72"/>
      <c r="Z4371" s="72"/>
      <c r="AA4371" s="72"/>
      <c r="AB4371" s="72"/>
      <c r="AC4371" s="72"/>
      <c r="AD4371" s="72"/>
      <c r="AE4371" s="72"/>
      <c r="AF4371" s="72"/>
      <c r="AG4371" s="72"/>
      <c r="AH4371" s="72"/>
      <c r="AI4371" s="72"/>
      <c r="AJ4371" s="72"/>
      <c r="AK4371" s="72"/>
    </row>
    <row r="4372" ht="14.25" customHeight="1">
      <c r="A4372" s="78">
        <v>4369.0</v>
      </c>
      <c r="C4372" s="78" t="str">
        <f>VLOOKUP(G4372,[1]Macrodata_CCF!$A$3:$D$55,4,FALSE)</f>
        <v>#ERROR!</v>
      </c>
      <c r="E4372" s="79" t="str">
        <f>VLOOKUP(G4372,[1]Macrodata_CCF!$A$3:$B$55,2,FALSE)</f>
        <v>#ERROR!</v>
      </c>
      <c r="F4372" s="78">
        <v>0.0</v>
      </c>
      <c r="G4372" s="80">
        <v>1.0</v>
      </c>
      <c r="H4372" s="81">
        <v>163590.0</v>
      </c>
      <c r="I4372" s="81">
        <v>340000.0</v>
      </c>
      <c r="J4372" s="81">
        <v>200635.0</v>
      </c>
      <c r="K4372" s="81">
        <v>510000.0</v>
      </c>
      <c r="L4372" s="82">
        <v>0.2099937645258205</v>
      </c>
      <c r="N4372" s="83">
        <f t="shared" si="1"/>
        <v>0.2099937645</v>
      </c>
      <c r="O4372" s="83">
        <f t="shared" si="2"/>
        <v>0.2099937645</v>
      </c>
      <c r="Q4372" s="83">
        <f t="shared" si="3"/>
        <v>0.5188529412</v>
      </c>
      <c r="R4372" s="83">
        <f t="shared" si="4"/>
        <v>0.2099937645</v>
      </c>
      <c r="S4372" s="83" t="b">
        <f t="shared" si="5"/>
        <v>0</v>
      </c>
      <c r="T4372" s="72"/>
      <c r="U4372" s="72"/>
      <c r="V4372" s="72"/>
      <c r="W4372" s="72"/>
      <c r="X4372" s="72"/>
      <c r="Y4372" s="72"/>
      <c r="Z4372" s="72"/>
      <c r="AA4372" s="72"/>
      <c r="AB4372" s="72"/>
      <c r="AC4372" s="72"/>
      <c r="AD4372" s="72"/>
      <c r="AE4372" s="72"/>
      <c r="AF4372" s="72"/>
      <c r="AG4372" s="72"/>
      <c r="AH4372" s="72"/>
      <c r="AI4372" s="72"/>
      <c r="AJ4372" s="72"/>
      <c r="AK4372" s="72"/>
    </row>
    <row r="4373" ht="14.25" customHeight="1">
      <c r="A4373" s="78">
        <v>4370.0</v>
      </c>
      <c r="C4373" s="78" t="str">
        <f>VLOOKUP(G4373,[1]Macrodata_CCF!$A$3:$D$55,4,FALSE)</f>
        <v>#ERROR!</v>
      </c>
      <c r="E4373" s="79" t="str">
        <f>VLOOKUP(G4373,[1]Macrodata_CCF!$A$3:$B$55,2,FALSE)</f>
        <v>#ERROR!</v>
      </c>
      <c r="F4373" s="78">
        <v>0.0</v>
      </c>
      <c r="G4373" s="80">
        <v>16.0</v>
      </c>
      <c r="H4373" s="81">
        <v>411400.0</v>
      </c>
      <c r="I4373" s="81">
        <v>510000.0</v>
      </c>
      <c r="J4373" s="81">
        <v>428160.0</v>
      </c>
      <c r="K4373" s="81">
        <v>510000.0</v>
      </c>
      <c r="L4373" s="82">
        <v>0.1699797160243408</v>
      </c>
      <c r="N4373" s="83">
        <f t="shared" si="1"/>
        <v>0.169979716</v>
      </c>
      <c r="O4373" s="83">
        <f t="shared" si="2"/>
        <v>0.169979716</v>
      </c>
      <c r="Q4373" s="83">
        <f t="shared" si="3"/>
        <v>0.1933333333</v>
      </c>
      <c r="R4373" s="83">
        <f t="shared" si="4"/>
        <v>0.169979716</v>
      </c>
      <c r="S4373" s="83" t="b">
        <f t="shared" si="5"/>
        <v>0</v>
      </c>
      <c r="T4373" s="72"/>
      <c r="U4373" s="72"/>
      <c r="V4373" s="72"/>
      <c r="W4373" s="72"/>
      <c r="X4373" s="72"/>
      <c r="Y4373" s="72"/>
      <c r="Z4373" s="72"/>
      <c r="AA4373" s="72"/>
      <c r="AB4373" s="72"/>
      <c r="AC4373" s="72"/>
      <c r="AD4373" s="72"/>
      <c r="AE4373" s="72"/>
      <c r="AF4373" s="72"/>
      <c r="AG4373" s="72"/>
      <c r="AH4373" s="72"/>
      <c r="AI4373" s="72"/>
      <c r="AJ4373" s="72"/>
      <c r="AK4373" s="72"/>
    </row>
    <row r="4374" ht="14.25" customHeight="1">
      <c r="A4374" s="78">
        <v>4371.0</v>
      </c>
      <c r="C4374" s="78" t="str">
        <f>VLOOKUP(G4374,[1]Macrodata_CCF!$A$3:$D$55,4,FALSE)</f>
        <v>#ERROR!</v>
      </c>
      <c r="E4374" s="79" t="str">
        <f>VLOOKUP(G4374,[1]Macrodata_CCF!$A$3:$B$55,2,FALSE)</f>
        <v>#ERROR!</v>
      </c>
      <c r="F4374" s="78">
        <v>1.0</v>
      </c>
      <c r="G4374" s="80">
        <v>21.0</v>
      </c>
      <c r="H4374" s="81">
        <v>246385.0</v>
      </c>
      <c r="I4374" s="81">
        <v>910000.0</v>
      </c>
      <c r="J4374" s="81">
        <v>928200.0</v>
      </c>
      <c r="K4374" s="81">
        <v>910000.0</v>
      </c>
      <c r="L4374" s="82">
        <v>1.027425540411232</v>
      </c>
      <c r="N4374" s="83">
        <f t="shared" si="1"/>
        <v>1.02742554</v>
      </c>
      <c r="O4374" s="83">
        <f t="shared" si="2"/>
        <v>1</v>
      </c>
      <c r="Q4374" s="83">
        <f t="shared" si="3"/>
        <v>0.7292472527</v>
      </c>
      <c r="R4374" s="83">
        <f t="shared" si="4"/>
        <v>1.02742554</v>
      </c>
      <c r="S4374" s="83" t="b">
        <f t="shared" si="5"/>
        <v>0</v>
      </c>
      <c r="T4374" s="72"/>
      <c r="U4374" s="72"/>
      <c r="V4374" s="72"/>
      <c r="W4374" s="72"/>
      <c r="X4374" s="72"/>
      <c r="Y4374" s="72"/>
      <c r="Z4374" s="72"/>
      <c r="AA4374" s="72"/>
      <c r="AB4374" s="72"/>
      <c r="AC4374" s="72"/>
      <c r="AD4374" s="72"/>
      <c r="AE4374" s="72"/>
      <c r="AF4374" s="72"/>
      <c r="AG4374" s="72"/>
      <c r="AH4374" s="72"/>
      <c r="AI4374" s="72"/>
      <c r="AJ4374" s="72"/>
      <c r="AK4374" s="72"/>
    </row>
    <row r="4375" ht="14.25" customHeight="1">
      <c r="A4375" s="78">
        <v>4372.0</v>
      </c>
      <c r="C4375" s="78" t="str">
        <f>VLOOKUP(G4375,[1]Macrodata_CCF!$A$3:$D$55,4,FALSE)</f>
        <v>#ERROR!</v>
      </c>
      <c r="E4375" s="79" t="str">
        <f>VLOOKUP(G4375,[1]Macrodata_CCF!$A$3:$B$55,2,FALSE)</f>
        <v>#ERROR!</v>
      </c>
      <c r="F4375" s="78">
        <v>0.0</v>
      </c>
      <c r="G4375" s="80">
        <v>18.0</v>
      </c>
      <c r="H4375" s="81">
        <v>37050.0</v>
      </c>
      <c r="I4375" s="81">
        <v>940000.0</v>
      </c>
      <c r="J4375" s="81">
        <v>958800.0</v>
      </c>
      <c r="K4375" s="81">
        <v>940000.0</v>
      </c>
      <c r="L4375" s="82">
        <v>1.020820643446481</v>
      </c>
      <c r="N4375" s="83">
        <f t="shared" si="1"/>
        <v>1.020820643</v>
      </c>
      <c r="O4375" s="83">
        <f t="shared" si="2"/>
        <v>1</v>
      </c>
      <c r="Q4375" s="83">
        <f t="shared" si="3"/>
        <v>0.9605851064</v>
      </c>
      <c r="R4375" s="83">
        <f t="shared" si="4"/>
        <v>1.020820643</v>
      </c>
      <c r="S4375" s="83" t="b">
        <f t="shared" si="5"/>
        <v>0</v>
      </c>
      <c r="T4375" s="72"/>
      <c r="U4375" s="72"/>
      <c r="V4375" s="72"/>
      <c r="W4375" s="72"/>
      <c r="X4375" s="72"/>
      <c r="Y4375" s="72"/>
      <c r="Z4375" s="72"/>
      <c r="AA4375" s="72"/>
      <c r="AB4375" s="72"/>
      <c r="AC4375" s="72"/>
      <c r="AD4375" s="72"/>
      <c r="AE4375" s="72"/>
      <c r="AF4375" s="72"/>
      <c r="AG4375" s="72"/>
      <c r="AH4375" s="72"/>
      <c r="AI4375" s="72"/>
      <c r="AJ4375" s="72"/>
      <c r="AK4375" s="72"/>
    </row>
    <row r="4376" ht="14.25" customHeight="1">
      <c r="A4376" s="78">
        <v>4373.0</v>
      </c>
      <c r="C4376" s="78" t="str">
        <f>VLOOKUP(G4376,[1]Macrodata_CCF!$A$3:$D$55,4,FALSE)</f>
        <v>#ERROR!</v>
      </c>
      <c r="E4376" s="79" t="str">
        <f>VLOOKUP(G4376,[1]Macrodata_CCF!$A$3:$B$55,2,FALSE)</f>
        <v>#ERROR!</v>
      </c>
      <c r="F4376" s="78">
        <v>0.0</v>
      </c>
      <c r="G4376" s="80">
        <v>10.0</v>
      </c>
      <c r="H4376" s="81">
        <v>51430.0</v>
      </c>
      <c r="I4376" s="81">
        <v>170000.0</v>
      </c>
      <c r="J4376" s="81">
        <v>87000.0</v>
      </c>
      <c r="K4376" s="81">
        <v>323000.0</v>
      </c>
      <c r="L4376" s="82">
        <v>0.2999915661634477</v>
      </c>
      <c r="N4376" s="83">
        <f t="shared" si="1"/>
        <v>0.2999915662</v>
      </c>
      <c r="O4376" s="83">
        <f t="shared" si="2"/>
        <v>0.2999915662</v>
      </c>
      <c r="Q4376" s="83">
        <f t="shared" si="3"/>
        <v>0.6974705882</v>
      </c>
      <c r="R4376" s="83">
        <f t="shared" si="4"/>
        <v>0.2999915662</v>
      </c>
      <c r="S4376" s="83" t="b">
        <f t="shared" si="5"/>
        <v>0</v>
      </c>
      <c r="T4376" s="72"/>
      <c r="U4376" s="72"/>
      <c r="V4376" s="72"/>
      <c r="W4376" s="72"/>
      <c r="X4376" s="72"/>
      <c r="Y4376" s="72"/>
      <c r="Z4376" s="72"/>
      <c r="AA4376" s="72"/>
      <c r="AB4376" s="72"/>
      <c r="AC4376" s="72"/>
      <c r="AD4376" s="72"/>
      <c r="AE4376" s="72"/>
      <c r="AF4376" s="72"/>
      <c r="AG4376" s="72"/>
      <c r="AH4376" s="72"/>
      <c r="AI4376" s="72"/>
      <c r="AJ4376" s="72"/>
      <c r="AK4376" s="72"/>
    </row>
    <row r="4377" ht="14.25" customHeight="1">
      <c r="A4377" s="78">
        <v>4374.0</v>
      </c>
      <c r="C4377" s="78" t="str">
        <f>VLOOKUP(G4377,[1]Macrodata_CCF!$A$3:$D$55,4,FALSE)</f>
        <v>#ERROR!</v>
      </c>
      <c r="E4377" s="79" t="str">
        <f>VLOOKUP(G4377,[1]Macrodata_CCF!$A$3:$B$55,2,FALSE)</f>
        <v>#ERROR!</v>
      </c>
      <c r="F4377" s="78">
        <v>0.0</v>
      </c>
      <c r="G4377" s="80">
        <v>50.0</v>
      </c>
      <c r="H4377" s="81">
        <v>105230.0</v>
      </c>
      <c r="I4377" s="81">
        <v>160000.0</v>
      </c>
      <c r="J4377" s="81">
        <v>95920.0</v>
      </c>
      <c r="K4377" s="81">
        <v>304000.0</v>
      </c>
      <c r="L4377" s="82">
        <v>-0.1699835676465218</v>
      </c>
      <c r="N4377" s="83">
        <f t="shared" si="1"/>
        <v>-0.1699835676</v>
      </c>
      <c r="O4377" s="83">
        <f t="shared" si="2"/>
        <v>0</v>
      </c>
      <c r="Q4377" s="83">
        <f t="shared" si="3"/>
        <v>0.3423125</v>
      </c>
      <c r="R4377" s="83">
        <f t="shared" si="4"/>
        <v>-0.1699835676</v>
      </c>
      <c r="S4377" s="83" t="b">
        <f t="shared" si="5"/>
        <v>0</v>
      </c>
      <c r="T4377" s="72"/>
      <c r="U4377" s="72"/>
      <c r="V4377" s="72"/>
      <c r="W4377" s="72"/>
      <c r="X4377" s="72"/>
      <c r="Y4377" s="72"/>
      <c r="Z4377" s="72"/>
      <c r="AA4377" s="72"/>
      <c r="AB4377" s="72"/>
      <c r="AC4377" s="72"/>
      <c r="AD4377" s="72"/>
      <c r="AE4377" s="72"/>
      <c r="AF4377" s="72"/>
      <c r="AG4377" s="72"/>
      <c r="AH4377" s="72"/>
      <c r="AI4377" s="72"/>
      <c r="AJ4377" s="72"/>
      <c r="AK4377" s="72"/>
    </row>
    <row r="4378" ht="14.25" customHeight="1">
      <c r="A4378" s="78">
        <v>4375.0</v>
      </c>
      <c r="C4378" s="78" t="str">
        <f>VLOOKUP(G4378,[1]Macrodata_CCF!$A$3:$D$55,4,FALSE)</f>
        <v>#ERROR!</v>
      </c>
      <c r="E4378" s="79" t="str">
        <f>VLOOKUP(G4378,[1]Macrodata_CCF!$A$3:$B$55,2,FALSE)</f>
        <v>#ERROR!</v>
      </c>
      <c r="F4378" s="78">
        <v>0.0</v>
      </c>
      <c r="G4378" s="80">
        <v>17.0</v>
      </c>
      <c r="H4378" s="81">
        <v>524990.0</v>
      </c>
      <c r="I4378" s="81">
        <v>730000.0</v>
      </c>
      <c r="J4378" s="81">
        <v>565990.0</v>
      </c>
      <c r="K4378" s="81">
        <v>730000.0</v>
      </c>
      <c r="L4378" s="82">
        <v>0.199990244378323</v>
      </c>
      <c r="N4378" s="83">
        <f t="shared" si="1"/>
        <v>0.1999902444</v>
      </c>
      <c r="O4378" s="83">
        <f t="shared" si="2"/>
        <v>0.1999902444</v>
      </c>
      <c r="Q4378" s="83">
        <f t="shared" si="3"/>
        <v>0.2808356164</v>
      </c>
      <c r="R4378" s="83">
        <f t="shared" si="4"/>
        <v>0.1999902444</v>
      </c>
      <c r="S4378" s="83" t="b">
        <f t="shared" si="5"/>
        <v>0</v>
      </c>
      <c r="T4378" s="72"/>
      <c r="U4378" s="72"/>
      <c r="V4378" s="72"/>
      <c r="W4378" s="72"/>
      <c r="X4378" s="72"/>
      <c r="Y4378" s="72"/>
      <c r="Z4378" s="72"/>
      <c r="AA4378" s="72"/>
      <c r="AB4378" s="72"/>
      <c r="AC4378" s="72"/>
      <c r="AD4378" s="72"/>
      <c r="AE4378" s="72"/>
      <c r="AF4378" s="72"/>
      <c r="AG4378" s="72"/>
      <c r="AH4378" s="72"/>
      <c r="AI4378" s="72"/>
      <c r="AJ4378" s="72"/>
      <c r="AK4378" s="72"/>
    </row>
    <row r="4379" ht="14.25" customHeight="1">
      <c r="A4379" s="78">
        <v>4376.0</v>
      </c>
      <c r="C4379" s="78" t="str">
        <f>VLOOKUP(G4379,[1]Macrodata_CCF!$A$3:$D$55,4,FALSE)</f>
        <v>#ERROR!</v>
      </c>
      <c r="E4379" s="79" t="str">
        <f>VLOOKUP(G4379,[1]Macrodata_CCF!$A$3:$B$55,2,FALSE)</f>
        <v>#ERROR!</v>
      </c>
      <c r="F4379" s="78">
        <v>0.0</v>
      </c>
      <c r="G4379" s="80">
        <v>21.0</v>
      </c>
      <c r="H4379" s="81">
        <v>288720.0</v>
      </c>
      <c r="I4379" s="81">
        <v>290000.0</v>
      </c>
      <c r="J4379" s="81">
        <v>288900.0</v>
      </c>
      <c r="K4379" s="81">
        <v>290000.0</v>
      </c>
      <c r="L4379" s="82">
        <v>0.140625</v>
      </c>
      <c r="N4379" s="83">
        <f t="shared" si="1"/>
        <v>0.140625</v>
      </c>
      <c r="O4379" s="83">
        <f t="shared" si="2"/>
        <v>0.140625</v>
      </c>
      <c r="Q4379" s="83">
        <f t="shared" si="3"/>
        <v>0.004413793103</v>
      </c>
      <c r="R4379" s="83">
        <f t="shared" si="4"/>
        <v>0.0006206896552</v>
      </c>
      <c r="S4379" s="83" t="b">
        <f t="shared" si="5"/>
        <v>0</v>
      </c>
      <c r="T4379" s="72"/>
      <c r="U4379" s="72"/>
      <c r="V4379" s="72"/>
      <c r="W4379" s="72"/>
      <c r="X4379" s="72"/>
      <c r="Y4379" s="72"/>
      <c r="Z4379" s="72"/>
      <c r="AA4379" s="72"/>
      <c r="AB4379" s="72"/>
      <c r="AC4379" s="72"/>
      <c r="AD4379" s="72"/>
      <c r="AE4379" s="72"/>
      <c r="AF4379" s="72"/>
      <c r="AG4379" s="72"/>
      <c r="AH4379" s="72"/>
      <c r="AI4379" s="72"/>
      <c r="AJ4379" s="72"/>
      <c r="AK4379" s="72"/>
    </row>
    <row r="4380" ht="14.25" customHeight="1">
      <c r="A4380" s="78">
        <v>4377.0</v>
      </c>
      <c r="C4380" s="78" t="str">
        <f>VLOOKUP(G4380,[1]Macrodata_CCF!$A$3:$D$55,4,FALSE)</f>
        <v>#ERROR!</v>
      </c>
      <c r="E4380" s="79" t="str">
        <f>VLOOKUP(G4380,[1]Macrodata_CCF!$A$3:$B$55,2,FALSE)</f>
        <v>#ERROR!</v>
      </c>
      <c r="F4380" s="78">
        <v>0.0</v>
      </c>
      <c r="G4380" s="80">
        <v>1.0</v>
      </c>
      <c r="H4380" s="81">
        <v>23850.0</v>
      </c>
      <c r="I4380" s="81">
        <v>560000.0</v>
      </c>
      <c r="J4380" s="81">
        <v>157890.0</v>
      </c>
      <c r="K4380" s="81">
        <v>560000.0</v>
      </c>
      <c r="L4380" s="82">
        <v>0.2500046628741956</v>
      </c>
      <c r="N4380" s="83">
        <f t="shared" si="1"/>
        <v>0.2500046629</v>
      </c>
      <c r="O4380" s="83">
        <f t="shared" si="2"/>
        <v>0.2500046629</v>
      </c>
      <c r="Q4380" s="83">
        <f t="shared" si="3"/>
        <v>0.9574107143</v>
      </c>
      <c r="R4380" s="83">
        <f t="shared" si="4"/>
        <v>0.2500046629</v>
      </c>
      <c r="S4380" s="83" t="b">
        <f t="shared" si="5"/>
        <v>0</v>
      </c>
      <c r="T4380" s="72"/>
      <c r="U4380" s="72"/>
      <c r="V4380" s="72"/>
      <c r="W4380" s="72"/>
      <c r="X4380" s="72"/>
      <c r="Y4380" s="72"/>
      <c r="Z4380" s="72"/>
      <c r="AA4380" s="72"/>
      <c r="AB4380" s="72"/>
      <c r="AC4380" s="72"/>
      <c r="AD4380" s="72"/>
      <c r="AE4380" s="72"/>
      <c r="AF4380" s="72"/>
      <c r="AG4380" s="72"/>
      <c r="AH4380" s="72"/>
      <c r="AI4380" s="72"/>
      <c r="AJ4380" s="72"/>
      <c r="AK4380" s="72"/>
    </row>
    <row r="4381" ht="14.25" customHeight="1">
      <c r="A4381" s="78">
        <v>4378.0</v>
      </c>
      <c r="C4381" s="78" t="str">
        <f>VLOOKUP(G4381,[1]Macrodata_CCF!$A$3:$D$55,4,FALSE)</f>
        <v>#ERROR!</v>
      </c>
      <c r="E4381" s="79" t="str">
        <f>VLOOKUP(G4381,[1]Macrodata_CCF!$A$3:$B$55,2,FALSE)</f>
        <v>#ERROR!</v>
      </c>
      <c r="F4381" s="78">
        <v>0.0</v>
      </c>
      <c r="G4381" s="80">
        <v>30.0</v>
      </c>
      <c r="H4381" s="81">
        <v>281175.0</v>
      </c>
      <c r="I4381" s="81">
        <v>530000.0</v>
      </c>
      <c r="J4381" s="81">
        <v>318500.0</v>
      </c>
      <c r="K4381" s="81">
        <v>901000.0</v>
      </c>
      <c r="L4381" s="82">
        <v>0.1500050236109716</v>
      </c>
      <c r="N4381" s="83">
        <f t="shared" si="1"/>
        <v>0.1500050236</v>
      </c>
      <c r="O4381" s="83">
        <f t="shared" si="2"/>
        <v>0.1500050236</v>
      </c>
      <c r="Q4381" s="83">
        <f t="shared" si="3"/>
        <v>0.4694811321</v>
      </c>
      <c r="R4381" s="83">
        <f t="shared" si="4"/>
        <v>0.1500050236</v>
      </c>
      <c r="S4381" s="83" t="b">
        <f t="shared" si="5"/>
        <v>0</v>
      </c>
      <c r="T4381" s="72"/>
      <c r="U4381" s="72"/>
      <c r="V4381" s="72"/>
      <c r="W4381" s="72"/>
      <c r="X4381" s="72"/>
      <c r="Y4381" s="72"/>
      <c r="Z4381" s="72"/>
      <c r="AA4381" s="72"/>
      <c r="AB4381" s="72"/>
      <c r="AC4381" s="72"/>
      <c r="AD4381" s="72"/>
      <c r="AE4381" s="72"/>
      <c r="AF4381" s="72"/>
      <c r="AG4381" s="72"/>
      <c r="AH4381" s="72"/>
      <c r="AI4381" s="72"/>
      <c r="AJ4381" s="72"/>
      <c r="AK4381" s="72"/>
    </row>
    <row r="4382" ht="14.25" customHeight="1">
      <c r="A4382" s="78">
        <v>4379.0</v>
      </c>
      <c r="C4382" s="78" t="str">
        <f>VLOOKUP(G4382,[1]Macrodata_CCF!$A$3:$D$55,4,FALSE)</f>
        <v>#ERROR!</v>
      </c>
      <c r="E4382" s="79" t="str">
        <f>VLOOKUP(G4382,[1]Macrodata_CCF!$A$3:$B$55,2,FALSE)</f>
        <v>#ERROR!</v>
      </c>
      <c r="F4382" s="78">
        <v>0.0</v>
      </c>
      <c r="G4382" s="80">
        <v>36.0</v>
      </c>
      <c r="H4382" s="81">
        <v>287210.0</v>
      </c>
      <c r="I4382" s="81">
        <v>340000.0</v>
      </c>
      <c r="J4382" s="81">
        <v>295655.0</v>
      </c>
      <c r="K4382" s="81">
        <v>340000.0</v>
      </c>
      <c r="L4382" s="82">
        <v>0.1599734798257246</v>
      </c>
      <c r="N4382" s="83">
        <f t="shared" si="1"/>
        <v>0.1599734798</v>
      </c>
      <c r="O4382" s="83">
        <f t="shared" si="2"/>
        <v>0.1599734798</v>
      </c>
      <c r="Q4382" s="83">
        <f t="shared" si="3"/>
        <v>0.1552647059</v>
      </c>
      <c r="R4382" s="83">
        <f t="shared" si="4"/>
        <v>0.1599734798</v>
      </c>
      <c r="S4382" s="83" t="b">
        <f t="shared" si="5"/>
        <v>0</v>
      </c>
      <c r="T4382" s="72"/>
      <c r="U4382" s="72"/>
      <c r="V4382" s="72"/>
      <c r="W4382" s="72"/>
      <c r="X4382" s="72"/>
      <c r="Y4382" s="72"/>
      <c r="Z4382" s="72"/>
      <c r="AA4382" s="72"/>
      <c r="AB4382" s="72"/>
      <c r="AC4382" s="72"/>
      <c r="AD4382" s="72"/>
      <c r="AE4382" s="72"/>
      <c r="AF4382" s="72"/>
      <c r="AG4382" s="72"/>
      <c r="AH4382" s="72"/>
      <c r="AI4382" s="72"/>
      <c r="AJ4382" s="72"/>
      <c r="AK4382" s="72"/>
    </row>
    <row r="4383" ht="14.25" customHeight="1">
      <c r="A4383" s="78">
        <v>4380.0</v>
      </c>
      <c r="C4383" s="78" t="str">
        <f>VLOOKUP(G4383,[1]Macrodata_CCF!$A$3:$D$55,4,FALSE)</f>
        <v>#ERROR!</v>
      </c>
      <c r="E4383" s="79" t="str">
        <f>VLOOKUP(G4383,[1]Macrodata_CCF!$A$3:$B$55,2,FALSE)</f>
        <v>#ERROR!</v>
      </c>
      <c r="F4383" s="78">
        <v>0.0</v>
      </c>
      <c r="G4383" s="80">
        <v>14.0</v>
      </c>
      <c r="H4383" s="81">
        <v>99820.0</v>
      </c>
      <c r="I4383" s="81">
        <v>170000.0</v>
      </c>
      <c r="J4383" s="81">
        <v>113855.0</v>
      </c>
      <c r="K4383" s="81">
        <v>170000.0</v>
      </c>
      <c r="L4383" s="82">
        <v>0.1999857509261898</v>
      </c>
      <c r="N4383" s="83">
        <f t="shared" si="1"/>
        <v>0.1999857509</v>
      </c>
      <c r="O4383" s="83">
        <f t="shared" si="2"/>
        <v>0.1999857509</v>
      </c>
      <c r="Q4383" s="83">
        <f t="shared" si="3"/>
        <v>0.4128235294</v>
      </c>
      <c r="R4383" s="83">
        <f t="shared" si="4"/>
        <v>0.1999857509</v>
      </c>
      <c r="S4383" s="83" t="b">
        <f t="shared" si="5"/>
        <v>0</v>
      </c>
      <c r="T4383" s="72"/>
      <c r="U4383" s="72"/>
      <c r="V4383" s="72"/>
      <c r="W4383" s="72"/>
      <c r="X4383" s="72"/>
      <c r="Y4383" s="72"/>
      <c r="Z4383" s="72"/>
      <c r="AA4383" s="72"/>
      <c r="AB4383" s="72"/>
      <c r="AC4383" s="72"/>
      <c r="AD4383" s="72"/>
      <c r="AE4383" s="72"/>
      <c r="AF4383" s="72"/>
      <c r="AG4383" s="72"/>
      <c r="AH4383" s="72"/>
      <c r="AI4383" s="72"/>
      <c r="AJ4383" s="72"/>
      <c r="AK4383" s="72"/>
    </row>
    <row r="4384" ht="14.25" customHeight="1">
      <c r="A4384" s="78">
        <v>4381.0</v>
      </c>
      <c r="C4384" s="78" t="str">
        <f>VLOOKUP(G4384,[1]Macrodata_CCF!$A$3:$D$55,4,FALSE)</f>
        <v>#ERROR!</v>
      </c>
      <c r="E4384" s="79" t="str">
        <f>VLOOKUP(G4384,[1]Macrodata_CCF!$A$3:$B$55,2,FALSE)</f>
        <v>#ERROR!</v>
      </c>
      <c r="F4384" s="78">
        <v>0.0</v>
      </c>
      <c r="G4384" s="80">
        <v>8.0</v>
      </c>
      <c r="H4384" s="81">
        <v>3975.0</v>
      </c>
      <c r="I4384" s="81">
        <v>70000.0</v>
      </c>
      <c r="J4384" s="81">
        <v>71400.0</v>
      </c>
      <c r="K4384" s="81">
        <v>70000.0</v>
      </c>
      <c r="L4384" s="82">
        <v>1.021204089360091</v>
      </c>
      <c r="N4384" s="83">
        <f t="shared" si="1"/>
        <v>1.021204089</v>
      </c>
      <c r="O4384" s="83">
        <f t="shared" si="2"/>
        <v>1</v>
      </c>
      <c r="Q4384" s="83">
        <f t="shared" si="3"/>
        <v>0.9432142857</v>
      </c>
      <c r="R4384" s="83">
        <f t="shared" si="4"/>
        <v>1.021204089</v>
      </c>
      <c r="S4384" s="83" t="b">
        <f t="shared" si="5"/>
        <v>0</v>
      </c>
      <c r="T4384" s="72"/>
      <c r="U4384" s="72"/>
      <c r="V4384" s="72"/>
      <c r="W4384" s="72"/>
      <c r="X4384" s="72"/>
      <c r="Y4384" s="72"/>
      <c r="Z4384" s="72"/>
      <c r="AA4384" s="72"/>
      <c r="AB4384" s="72"/>
      <c r="AC4384" s="72"/>
      <c r="AD4384" s="72"/>
      <c r="AE4384" s="72"/>
      <c r="AF4384" s="72"/>
      <c r="AG4384" s="72"/>
      <c r="AH4384" s="72"/>
      <c r="AI4384" s="72"/>
      <c r="AJ4384" s="72"/>
      <c r="AK4384" s="72"/>
    </row>
    <row r="4385" ht="14.25" customHeight="1">
      <c r="A4385" s="78">
        <v>4382.0</v>
      </c>
      <c r="C4385" s="78" t="str">
        <f>VLOOKUP(G4385,[1]Macrodata_CCF!$A$3:$D$55,4,FALSE)</f>
        <v>#ERROR!</v>
      </c>
      <c r="E4385" s="79" t="str">
        <f>VLOOKUP(G4385,[1]Macrodata_CCF!$A$3:$B$55,2,FALSE)</f>
        <v>#ERROR!</v>
      </c>
      <c r="F4385" s="78">
        <v>0.0</v>
      </c>
      <c r="G4385" s="80">
        <v>37.0</v>
      </c>
      <c r="H4385" s="81">
        <v>139050.0</v>
      </c>
      <c r="I4385" s="81">
        <v>360000.0</v>
      </c>
      <c r="J4385" s="81">
        <v>130210.0</v>
      </c>
      <c r="K4385" s="81">
        <v>360000.0</v>
      </c>
      <c r="L4385" s="82">
        <v>-0.04000905182167911</v>
      </c>
      <c r="N4385" s="83">
        <f t="shared" si="1"/>
        <v>-0.04000905182</v>
      </c>
      <c r="O4385" s="83">
        <f t="shared" si="2"/>
        <v>0</v>
      </c>
      <c r="Q4385" s="83">
        <f t="shared" si="3"/>
        <v>0.61375</v>
      </c>
      <c r="R4385" s="83">
        <f t="shared" si="4"/>
        <v>-0.04000905182</v>
      </c>
      <c r="S4385" s="83" t="b">
        <f t="shared" si="5"/>
        <v>0</v>
      </c>
      <c r="T4385" s="72"/>
      <c r="U4385" s="72"/>
      <c r="V4385" s="72"/>
      <c r="W4385" s="72"/>
      <c r="X4385" s="72"/>
      <c r="Y4385" s="72"/>
      <c r="Z4385" s="72"/>
      <c r="AA4385" s="72"/>
      <c r="AB4385" s="72"/>
      <c r="AC4385" s="72"/>
      <c r="AD4385" s="72"/>
      <c r="AE4385" s="72"/>
      <c r="AF4385" s="72"/>
      <c r="AG4385" s="72"/>
      <c r="AH4385" s="72"/>
      <c r="AI4385" s="72"/>
      <c r="AJ4385" s="72"/>
      <c r="AK4385" s="72"/>
    </row>
    <row r="4386" ht="14.25" customHeight="1">
      <c r="A4386" s="78">
        <v>4383.0</v>
      </c>
      <c r="C4386" s="78" t="str">
        <f>VLOOKUP(G4386,[1]Macrodata_CCF!$A$3:$D$55,4,FALSE)</f>
        <v>#ERROR!</v>
      </c>
      <c r="E4386" s="79" t="str">
        <f>VLOOKUP(G4386,[1]Macrodata_CCF!$A$3:$B$55,2,FALSE)</f>
        <v>#ERROR!</v>
      </c>
      <c r="F4386" s="78">
        <v>0.0</v>
      </c>
      <c r="G4386" s="80">
        <v>18.0</v>
      </c>
      <c r="H4386" s="81">
        <v>8405.0</v>
      </c>
      <c r="I4386" s="81">
        <v>580000.0</v>
      </c>
      <c r="J4386" s="81">
        <v>0.0</v>
      </c>
      <c r="K4386" s="81">
        <v>580000.0</v>
      </c>
      <c r="L4386" s="82">
        <v>-0.01470446732389192</v>
      </c>
      <c r="N4386" s="83">
        <f t="shared" si="1"/>
        <v>-0.01470446732</v>
      </c>
      <c r="O4386" s="83">
        <f t="shared" si="2"/>
        <v>0</v>
      </c>
      <c r="Q4386" s="83">
        <f t="shared" si="3"/>
        <v>0.9855086207</v>
      </c>
      <c r="R4386" s="83">
        <f t="shared" si="4"/>
        <v>-0.01470446732</v>
      </c>
      <c r="S4386" s="83" t="b">
        <f t="shared" si="5"/>
        <v>0</v>
      </c>
      <c r="T4386" s="72"/>
      <c r="U4386" s="72"/>
      <c r="V4386" s="72"/>
      <c r="W4386" s="72"/>
      <c r="X4386" s="72"/>
      <c r="Y4386" s="72"/>
      <c r="Z4386" s="72"/>
      <c r="AA4386" s="72"/>
      <c r="AB4386" s="72"/>
      <c r="AC4386" s="72"/>
      <c r="AD4386" s="72"/>
      <c r="AE4386" s="72"/>
      <c r="AF4386" s="72"/>
      <c r="AG4386" s="72"/>
      <c r="AH4386" s="72"/>
      <c r="AI4386" s="72"/>
      <c r="AJ4386" s="72"/>
      <c r="AK4386" s="72"/>
    </row>
    <row r="4387" ht="14.25" customHeight="1">
      <c r="A4387" s="78">
        <v>4384.0</v>
      </c>
      <c r="C4387" s="78" t="str">
        <f>VLOOKUP(G4387,[1]Macrodata_CCF!$A$3:$D$55,4,FALSE)</f>
        <v>#ERROR!</v>
      </c>
      <c r="E4387" s="79" t="str">
        <f>VLOOKUP(G4387,[1]Macrodata_CCF!$A$3:$B$55,2,FALSE)</f>
        <v>#ERROR!</v>
      </c>
      <c r="F4387" s="78">
        <v>1.0</v>
      </c>
      <c r="G4387" s="80">
        <v>17.0</v>
      </c>
      <c r="H4387" s="81">
        <v>69470.0</v>
      </c>
      <c r="I4387" s="81">
        <v>690000.0</v>
      </c>
      <c r="J4387" s="81">
        <v>435585.0</v>
      </c>
      <c r="K4387" s="81">
        <v>690000.0</v>
      </c>
      <c r="L4387" s="82">
        <v>0.5900037065089521</v>
      </c>
      <c r="N4387" s="83">
        <f t="shared" si="1"/>
        <v>0.5900037065</v>
      </c>
      <c r="O4387" s="83">
        <f t="shared" si="2"/>
        <v>0.5900037065</v>
      </c>
      <c r="Q4387" s="83">
        <f t="shared" si="3"/>
        <v>0.8993188406</v>
      </c>
      <c r="R4387" s="83">
        <f t="shared" si="4"/>
        <v>0.5900037065</v>
      </c>
      <c r="S4387" s="83" t="b">
        <f t="shared" si="5"/>
        <v>0</v>
      </c>
      <c r="T4387" s="72"/>
      <c r="U4387" s="72"/>
      <c r="V4387" s="72"/>
      <c r="W4387" s="72"/>
      <c r="X4387" s="72"/>
      <c r="Y4387" s="72"/>
      <c r="Z4387" s="72"/>
      <c r="AA4387" s="72"/>
      <c r="AB4387" s="72"/>
      <c r="AC4387" s="72"/>
      <c r="AD4387" s="72"/>
      <c r="AE4387" s="72"/>
      <c r="AF4387" s="72"/>
      <c r="AG4387" s="72"/>
      <c r="AH4387" s="72"/>
      <c r="AI4387" s="72"/>
      <c r="AJ4387" s="72"/>
      <c r="AK4387" s="72"/>
    </row>
    <row r="4388" ht="14.25" customHeight="1">
      <c r="A4388" s="78">
        <v>4385.0</v>
      </c>
      <c r="C4388" s="78" t="str">
        <f>VLOOKUP(G4388,[1]Macrodata_CCF!$A$3:$D$55,4,FALSE)</f>
        <v>#ERROR!</v>
      </c>
      <c r="E4388" s="79" t="str">
        <f>VLOOKUP(G4388,[1]Macrodata_CCF!$A$3:$B$55,2,FALSE)</f>
        <v>#ERROR!</v>
      </c>
      <c r="F4388" s="78">
        <v>1.0</v>
      </c>
      <c r="G4388" s="80">
        <v>51.0</v>
      </c>
      <c r="H4388" s="81">
        <v>95495.0</v>
      </c>
      <c r="I4388" s="81">
        <v>240000.0</v>
      </c>
      <c r="J4388" s="81">
        <v>170640.0</v>
      </c>
      <c r="K4388" s="81">
        <v>240000.0</v>
      </c>
      <c r="L4388" s="82">
        <v>0.5200166084218539</v>
      </c>
      <c r="N4388" s="83">
        <f t="shared" si="1"/>
        <v>0.5200166084</v>
      </c>
      <c r="O4388" s="83">
        <f t="shared" si="2"/>
        <v>0.5200166084</v>
      </c>
      <c r="Q4388" s="83">
        <f t="shared" si="3"/>
        <v>0.6021041667</v>
      </c>
      <c r="R4388" s="83">
        <f t="shared" si="4"/>
        <v>0.5200166084</v>
      </c>
      <c r="S4388" s="83" t="b">
        <f t="shared" si="5"/>
        <v>0</v>
      </c>
      <c r="T4388" s="72"/>
      <c r="U4388" s="72"/>
      <c r="V4388" s="72"/>
      <c r="W4388" s="72"/>
      <c r="X4388" s="72"/>
      <c r="Y4388" s="72"/>
      <c r="Z4388" s="72"/>
      <c r="AA4388" s="72"/>
      <c r="AB4388" s="72"/>
      <c r="AC4388" s="72"/>
      <c r="AD4388" s="72"/>
      <c r="AE4388" s="72"/>
      <c r="AF4388" s="72"/>
      <c r="AG4388" s="72"/>
      <c r="AH4388" s="72"/>
      <c r="AI4388" s="72"/>
      <c r="AJ4388" s="72"/>
      <c r="AK4388" s="72"/>
    </row>
    <row r="4389" ht="14.25" customHeight="1">
      <c r="A4389" s="78">
        <v>4386.0</v>
      </c>
      <c r="C4389" s="78" t="str">
        <f>VLOOKUP(G4389,[1]Macrodata_CCF!$A$3:$D$55,4,FALSE)</f>
        <v>#ERROR!</v>
      </c>
      <c r="E4389" s="79" t="str">
        <f>VLOOKUP(G4389,[1]Macrodata_CCF!$A$3:$B$55,2,FALSE)</f>
        <v>#ERROR!</v>
      </c>
      <c r="F4389" s="78">
        <v>0.0</v>
      </c>
      <c r="G4389" s="80">
        <v>53.0</v>
      </c>
      <c r="H4389" s="81">
        <v>93710.0</v>
      </c>
      <c r="I4389" s="81">
        <v>720000.0</v>
      </c>
      <c r="J4389" s="81">
        <v>131285.0</v>
      </c>
      <c r="K4389" s="81">
        <v>720000.0</v>
      </c>
      <c r="L4389" s="82">
        <v>0.05999616790943493</v>
      </c>
      <c r="N4389" s="83">
        <f t="shared" si="1"/>
        <v>0.05999616791</v>
      </c>
      <c r="O4389" s="83">
        <f t="shared" si="2"/>
        <v>0.05999616791</v>
      </c>
      <c r="Q4389" s="83">
        <f t="shared" si="3"/>
        <v>0.8698472222</v>
      </c>
      <c r="R4389" s="83">
        <f t="shared" si="4"/>
        <v>0.05999616791</v>
      </c>
      <c r="S4389" s="83" t="b">
        <f t="shared" si="5"/>
        <v>0</v>
      </c>
      <c r="T4389" s="72"/>
      <c r="U4389" s="72"/>
      <c r="V4389" s="72"/>
      <c r="W4389" s="72"/>
      <c r="X4389" s="72"/>
      <c r="Y4389" s="72"/>
      <c r="Z4389" s="72"/>
      <c r="AA4389" s="72"/>
      <c r="AB4389" s="72"/>
      <c r="AC4389" s="72"/>
      <c r="AD4389" s="72"/>
      <c r="AE4389" s="72"/>
      <c r="AF4389" s="72"/>
      <c r="AG4389" s="72"/>
      <c r="AH4389" s="72"/>
      <c r="AI4389" s="72"/>
      <c r="AJ4389" s="72"/>
      <c r="AK4389" s="72"/>
    </row>
    <row r="4390" ht="14.25" customHeight="1">
      <c r="A4390" s="78">
        <v>4387.0</v>
      </c>
      <c r="C4390" s="78" t="str">
        <f>VLOOKUP(G4390,[1]Macrodata_CCF!$A$3:$D$55,4,FALSE)</f>
        <v>#ERROR!</v>
      </c>
      <c r="E4390" s="79" t="str">
        <f>VLOOKUP(G4390,[1]Macrodata_CCF!$A$3:$B$55,2,FALSE)</f>
        <v>#ERROR!</v>
      </c>
      <c r="F4390" s="78">
        <v>1.0</v>
      </c>
      <c r="G4390" s="80">
        <v>35.0</v>
      </c>
      <c r="H4390" s="81">
        <v>277750.0</v>
      </c>
      <c r="I4390" s="81">
        <v>500000.0</v>
      </c>
      <c r="J4390" s="81">
        <v>388875.0</v>
      </c>
      <c r="K4390" s="81">
        <v>500000.0</v>
      </c>
      <c r="L4390" s="82">
        <v>0.5</v>
      </c>
      <c r="N4390" s="83">
        <f t="shared" si="1"/>
        <v>0.5</v>
      </c>
      <c r="O4390" s="83">
        <f t="shared" si="2"/>
        <v>0.5</v>
      </c>
      <c r="Q4390" s="83">
        <f t="shared" si="3"/>
        <v>0.4445</v>
      </c>
      <c r="R4390" s="83">
        <f t="shared" si="4"/>
        <v>0.5</v>
      </c>
      <c r="S4390" s="83" t="b">
        <f t="shared" si="5"/>
        <v>0</v>
      </c>
      <c r="T4390" s="72"/>
      <c r="U4390" s="72"/>
      <c r="V4390" s="72"/>
      <c r="W4390" s="72"/>
      <c r="X4390" s="72"/>
      <c r="Y4390" s="72"/>
      <c r="Z4390" s="72"/>
      <c r="AA4390" s="72"/>
      <c r="AB4390" s="72"/>
      <c r="AC4390" s="72"/>
      <c r="AD4390" s="72"/>
      <c r="AE4390" s="72"/>
      <c r="AF4390" s="72"/>
      <c r="AG4390" s="72"/>
      <c r="AH4390" s="72"/>
      <c r="AI4390" s="72"/>
      <c r="AJ4390" s="72"/>
      <c r="AK4390" s="72"/>
    </row>
    <row r="4391" ht="14.25" customHeight="1">
      <c r="A4391" s="78">
        <v>4388.0</v>
      </c>
      <c r="C4391" s="78" t="str">
        <f>VLOOKUP(G4391,[1]Macrodata_CCF!$A$3:$D$55,4,FALSE)</f>
        <v>#ERROR!</v>
      </c>
      <c r="E4391" s="79" t="str">
        <f>VLOOKUP(G4391,[1]Macrodata_CCF!$A$3:$B$55,2,FALSE)</f>
        <v>#ERROR!</v>
      </c>
      <c r="F4391" s="78">
        <v>0.0</v>
      </c>
      <c r="G4391" s="80">
        <v>37.0</v>
      </c>
      <c r="H4391" s="81">
        <v>5.0</v>
      </c>
      <c r="I4391" s="81">
        <v>40000.0</v>
      </c>
      <c r="J4391" s="81">
        <v>0.0</v>
      </c>
      <c r="K4391" s="81">
        <v>40000.0</v>
      </c>
      <c r="L4391" s="82">
        <v>-1.250156269533692E-4</v>
      </c>
      <c r="N4391" s="83">
        <f t="shared" si="1"/>
        <v>-0.000125015627</v>
      </c>
      <c r="O4391" s="83">
        <f t="shared" si="2"/>
        <v>0</v>
      </c>
      <c r="Q4391" s="83">
        <f t="shared" si="3"/>
        <v>0.999875</v>
      </c>
      <c r="R4391" s="83">
        <f t="shared" si="4"/>
        <v>-0.000125015627</v>
      </c>
      <c r="S4391" s="83" t="b">
        <f t="shared" si="5"/>
        <v>0</v>
      </c>
      <c r="T4391" s="72"/>
      <c r="U4391" s="72"/>
      <c r="V4391" s="72"/>
      <c r="W4391" s="72"/>
      <c r="X4391" s="72"/>
      <c r="Y4391" s="72"/>
      <c r="Z4391" s="72"/>
      <c r="AA4391" s="72"/>
      <c r="AB4391" s="72"/>
      <c r="AC4391" s="72"/>
      <c r="AD4391" s="72"/>
      <c r="AE4391" s="72"/>
      <c r="AF4391" s="72"/>
      <c r="AG4391" s="72"/>
      <c r="AH4391" s="72"/>
      <c r="AI4391" s="72"/>
      <c r="AJ4391" s="72"/>
      <c r="AK4391" s="72"/>
    </row>
    <row r="4392" ht="14.25" customHeight="1">
      <c r="A4392" s="78">
        <v>4389.0</v>
      </c>
      <c r="C4392" s="78" t="str">
        <f>VLOOKUP(G4392,[1]Macrodata_CCF!$A$3:$D$55,4,FALSE)</f>
        <v>#ERROR!</v>
      </c>
      <c r="E4392" s="79" t="str">
        <f>VLOOKUP(G4392,[1]Macrodata_CCF!$A$3:$B$55,2,FALSE)</f>
        <v>#ERROR!</v>
      </c>
      <c r="F4392" s="78">
        <v>0.0</v>
      </c>
      <c r="G4392" s="80">
        <v>50.0</v>
      </c>
      <c r="H4392" s="81">
        <v>516525.0</v>
      </c>
      <c r="I4392" s="81">
        <v>630000.0</v>
      </c>
      <c r="J4392" s="81">
        <v>523335.0</v>
      </c>
      <c r="K4392" s="81">
        <v>630000.0</v>
      </c>
      <c r="L4392" s="82">
        <v>0.06001321877065433</v>
      </c>
      <c r="N4392" s="83">
        <f t="shared" si="1"/>
        <v>0.06001321877</v>
      </c>
      <c r="O4392" s="83">
        <f t="shared" si="2"/>
        <v>0.06001321877</v>
      </c>
      <c r="Q4392" s="83">
        <f t="shared" si="3"/>
        <v>0.1801190476</v>
      </c>
      <c r="R4392" s="83">
        <f t="shared" si="4"/>
        <v>0.06001321877</v>
      </c>
      <c r="S4392" s="83" t="b">
        <f t="shared" si="5"/>
        <v>0</v>
      </c>
      <c r="T4392" s="72"/>
      <c r="U4392" s="72"/>
      <c r="V4392" s="72"/>
      <c r="W4392" s="72"/>
      <c r="X4392" s="72"/>
      <c r="Y4392" s="72"/>
      <c r="Z4392" s="72"/>
      <c r="AA4392" s="72"/>
      <c r="AB4392" s="72"/>
      <c r="AC4392" s="72"/>
      <c r="AD4392" s="72"/>
      <c r="AE4392" s="72"/>
      <c r="AF4392" s="72"/>
      <c r="AG4392" s="72"/>
      <c r="AH4392" s="72"/>
      <c r="AI4392" s="72"/>
      <c r="AJ4392" s="72"/>
      <c r="AK4392" s="72"/>
    </row>
    <row r="4393" ht="14.25" customHeight="1">
      <c r="A4393" s="78">
        <v>4390.0</v>
      </c>
      <c r="C4393" s="78" t="str">
        <f>VLOOKUP(G4393,[1]Macrodata_CCF!$A$3:$D$55,4,FALSE)</f>
        <v>#ERROR!</v>
      </c>
      <c r="E4393" s="79" t="str">
        <f>VLOOKUP(G4393,[1]Macrodata_CCF!$A$3:$B$55,2,FALSE)</f>
        <v>#ERROR!</v>
      </c>
      <c r="F4393" s="78">
        <v>0.0</v>
      </c>
      <c r="G4393" s="80">
        <v>23.0</v>
      </c>
      <c r="H4393" s="81">
        <v>121590.0</v>
      </c>
      <c r="I4393" s="81">
        <v>810000.0</v>
      </c>
      <c r="J4393" s="81">
        <v>252390.0</v>
      </c>
      <c r="K4393" s="81">
        <v>810000.0</v>
      </c>
      <c r="L4393" s="82">
        <v>0.1900030505076916</v>
      </c>
      <c r="N4393" s="83">
        <f t="shared" si="1"/>
        <v>0.1900030505</v>
      </c>
      <c r="O4393" s="83">
        <f t="shared" si="2"/>
        <v>0.1900030505</v>
      </c>
      <c r="Q4393" s="83">
        <f t="shared" si="3"/>
        <v>0.8498888889</v>
      </c>
      <c r="R4393" s="83">
        <f t="shared" si="4"/>
        <v>0.1900030505</v>
      </c>
      <c r="S4393" s="83" t="b">
        <f t="shared" si="5"/>
        <v>0</v>
      </c>
      <c r="T4393" s="72"/>
      <c r="U4393" s="72"/>
      <c r="V4393" s="72"/>
      <c r="W4393" s="72"/>
      <c r="X4393" s="72"/>
      <c r="Y4393" s="72"/>
      <c r="Z4393" s="72"/>
      <c r="AA4393" s="72"/>
      <c r="AB4393" s="72"/>
      <c r="AC4393" s="72"/>
      <c r="AD4393" s="72"/>
      <c r="AE4393" s="72"/>
      <c r="AF4393" s="72"/>
      <c r="AG4393" s="72"/>
      <c r="AH4393" s="72"/>
      <c r="AI4393" s="72"/>
      <c r="AJ4393" s="72"/>
      <c r="AK4393" s="72"/>
    </row>
    <row r="4394" ht="14.25" customHeight="1">
      <c r="A4394" s="78">
        <v>4391.0</v>
      </c>
      <c r="C4394" s="78" t="str">
        <f>VLOOKUP(G4394,[1]Macrodata_CCF!$A$3:$D$55,4,FALSE)</f>
        <v>#ERROR!</v>
      </c>
      <c r="E4394" s="79" t="str">
        <f>VLOOKUP(G4394,[1]Macrodata_CCF!$A$3:$B$55,2,FALSE)</f>
        <v>#ERROR!</v>
      </c>
      <c r="F4394" s="78">
        <v>0.0</v>
      </c>
      <c r="G4394" s="80">
        <v>43.0</v>
      </c>
      <c r="H4394" s="81">
        <v>383335.0</v>
      </c>
      <c r="I4394" s="81">
        <v>800000.0</v>
      </c>
      <c r="J4394" s="81">
        <v>441670.0</v>
      </c>
      <c r="K4394" s="81">
        <v>800000.0</v>
      </c>
      <c r="L4394" s="82">
        <v>0.1400045600182401</v>
      </c>
      <c r="N4394" s="83">
        <f t="shared" si="1"/>
        <v>0.14000456</v>
      </c>
      <c r="O4394" s="83">
        <f t="shared" si="2"/>
        <v>0.14000456</v>
      </c>
      <c r="Q4394" s="83">
        <f t="shared" si="3"/>
        <v>0.52083125</v>
      </c>
      <c r="R4394" s="83">
        <f t="shared" si="4"/>
        <v>0.14000456</v>
      </c>
      <c r="S4394" s="83" t="b">
        <f t="shared" si="5"/>
        <v>0</v>
      </c>
      <c r="T4394" s="72"/>
      <c r="U4394" s="72"/>
      <c r="V4394" s="72"/>
      <c r="W4394" s="72"/>
      <c r="X4394" s="72"/>
      <c r="Y4394" s="72"/>
      <c r="Z4394" s="72"/>
      <c r="AA4394" s="72"/>
      <c r="AB4394" s="72"/>
      <c r="AC4394" s="72"/>
      <c r="AD4394" s="72"/>
      <c r="AE4394" s="72"/>
      <c r="AF4394" s="72"/>
      <c r="AG4394" s="72"/>
      <c r="AH4394" s="72"/>
      <c r="AI4394" s="72"/>
      <c r="AJ4394" s="72"/>
      <c r="AK4394" s="72"/>
    </row>
    <row r="4395" ht="14.25" customHeight="1">
      <c r="A4395" s="78">
        <v>4392.0</v>
      </c>
      <c r="C4395" s="78" t="str">
        <f>VLOOKUP(G4395,[1]Macrodata_CCF!$A$3:$D$55,4,FALSE)</f>
        <v>#ERROR!</v>
      </c>
      <c r="E4395" s="79" t="str">
        <f>VLOOKUP(G4395,[1]Macrodata_CCF!$A$3:$B$55,2,FALSE)</f>
        <v>#ERROR!</v>
      </c>
      <c r="F4395" s="78">
        <v>0.0</v>
      </c>
      <c r="G4395" s="80">
        <v>25.0</v>
      </c>
      <c r="H4395" s="81">
        <v>440955.0</v>
      </c>
      <c r="I4395" s="81">
        <v>520000.0</v>
      </c>
      <c r="J4395" s="81">
        <v>455975.0</v>
      </c>
      <c r="K4395" s="81">
        <v>520000.0</v>
      </c>
      <c r="L4395" s="82">
        <v>0.1900183439812765</v>
      </c>
      <c r="N4395" s="83">
        <f t="shared" si="1"/>
        <v>0.190018344</v>
      </c>
      <c r="O4395" s="83">
        <f t="shared" si="2"/>
        <v>0.190018344</v>
      </c>
      <c r="Q4395" s="83">
        <f t="shared" si="3"/>
        <v>0.1520096154</v>
      </c>
      <c r="R4395" s="83">
        <f t="shared" si="4"/>
        <v>0.190018344</v>
      </c>
      <c r="S4395" s="83" t="b">
        <f t="shared" si="5"/>
        <v>0</v>
      </c>
      <c r="T4395" s="72"/>
      <c r="U4395" s="72"/>
      <c r="V4395" s="72"/>
      <c r="W4395" s="72"/>
      <c r="X4395" s="72"/>
      <c r="Y4395" s="72"/>
      <c r="Z4395" s="72"/>
      <c r="AA4395" s="72"/>
      <c r="AB4395" s="72"/>
      <c r="AC4395" s="72"/>
      <c r="AD4395" s="72"/>
      <c r="AE4395" s="72"/>
      <c r="AF4395" s="72"/>
      <c r="AG4395" s="72"/>
      <c r="AH4395" s="72"/>
      <c r="AI4395" s="72"/>
      <c r="AJ4395" s="72"/>
      <c r="AK4395" s="72"/>
    </row>
    <row r="4396" ht="14.25" customHeight="1">
      <c r="A4396" s="78">
        <v>4393.0</v>
      </c>
      <c r="C4396" s="78" t="str">
        <f>VLOOKUP(G4396,[1]Macrodata_CCF!$A$3:$D$55,4,FALSE)</f>
        <v>#ERROR!</v>
      </c>
      <c r="E4396" s="79" t="str">
        <f>VLOOKUP(G4396,[1]Macrodata_CCF!$A$3:$B$55,2,FALSE)</f>
        <v>#ERROR!</v>
      </c>
      <c r="F4396" s="78">
        <v>0.0</v>
      </c>
      <c r="G4396" s="80">
        <v>25.0</v>
      </c>
      <c r="H4396" s="81">
        <v>262185.0</v>
      </c>
      <c r="I4396" s="81">
        <v>610000.0</v>
      </c>
      <c r="J4396" s="81">
        <v>328270.0</v>
      </c>
      <c r="K4396" s="81">
        <v>976000.0</v>
      </c>
      <c r="L4396" s="82">
        <v>0.1900004312637465</v>
      </c>
      <c r="N4396" s="83">
        <f t="shared" si="1"/>
        <v>0.1900004313</v>
      </c>
      <c r="O4396" s="83">
        <f t="shared" si="2"/>
        <v>0.1900004313</v>
      </c>
      <c r="Q4396" s="83">
        <f t="shared" si="3"/>
        <v>0.5701885246</v>
      </c>
      <c r="R4396" s="83">
        <f t="shared" si="4"/>
        <v>0.1900004313</v>
      </c>
      <c r="S4396" s="83" t="b">
        <f t="shared" si="5"/>
        <v>0</v>
      </c>
      <c r="T4396" s="72"/>
      <c r="U4396" s="72"/>
      <c r="V4396" s="72"/>
      <c r="W4396" s="72"/>
      <c r="X4396" s="72"/>
      <c r="Y4396" s="72"/>
      <c r="Z4396" s="72"/>
      <c r="AA4396" s="72"/>
      <c r="AB4396" s="72"/>
      <c r="AC4396" s="72"/>
      <c r="AD4396" s="72"/>
      <c r="AE4396" s="72"/>
      <c r="AF4396" s="72"/>
      <c r="AG4396" s="72"/>
      <c r="AH4396" s="72"/>
      <c r="AI4396" s="72"/>
      <c r="AJ4396" s="72"/>
      <c r="AK4396" s="72"/>
    </row>
    <row r="4397" ht="14.25" customHeight="1">
      <c r="A4397" s="78">
        <v>4394.0</v>
      </c>
      <c r="C4397" s="78" t="str">
        <f>VLOOKUP(G4397,[1]Macrodata_CCF!$A$3:$D$55,4,FALSE)</f>
        <v>#ERROR!</v>
      </c>
      <c r="E4397" s="79" t="str">
        <f>VLOOKUP(G4397,[1]Macrodata_CCF!$A$3:$B$55,2,FALSE)</f>
        <v>#ERROR!</v>
      </c>
      <c r="F4397" s="78">
        <v>0.0</v>
      </c>
      <c r="G4397" s="80">
        <v>33.0</v>
      </c>
      <c r="H4397" s="81">
        <v>7105.0</v>
      </c>
      <c r="I4397" s="81">
        <v>590000.0</v>
      </c>
      <c r="J4397" s="81">
        <v>123685.0</v>
      </c>
      <c r="K4397" s="81">
        <v>590000.0</v>
      </c>
      <c r="L4397" s="82">
        <v>0.2000017155748463</v>
      </c>
      <c r="N4397" s="83">
        <f t="shared" si="1"/>
        <v>0.2000017156</v>
      </c>
      <c r="O4397" s="83">
        <f t="shared" si="2"/>
        <v>0.2000017156</v>
      </c>
      <c r="Q4397" s="83">
        <f t="shared" si="3"/>
        <v>0.9879576271</v>
      </c>
      <c r="R4397" s="83">
        <f t="shared" si="4"/>
        <v>0.2000017156</v>
      </c>
      <c r="S4397" s="83" t="b">
        <f t="shared" si="5"/>
        <v>0</v>
      </c>
      <c r="T4397" s="72"/>
      <c r="U4397" s="72"/>
      <c r="V4397" s="72"/>
      <c r="W4397" s="72"/>
      <c r="X4397" s="72"/>
      <c r="Y4397" s="72"/>
      <c r="Z4397" s="72"/>
      <c r="AA4397" s="72"/>
      <c r="AB4397" s="72"/>
      <c r="AC4397" s="72"/>
      <c r="AD4397" s="72"/>
      <c r="AE4397" s="72"/>
      <c r="AF4397" s="72"/>
      <c r="AG4397" s="72"/>
      <c r="AH4397" s="72"/>
      <c r="AI4397" s="72"/>
      <c r="AJ4397" s="72"/>
      <c r="AK4397" s="72"/>
    </row>
    <row r="4398" ht="14.25" customHeight="1">
      <c r="A4398" s="78">
        <v>4395.0</v>
      </c>
      <c r="C4398" s="78" t="str">
        <f>VLOOKUP(G4398,[1]Macrodata_CCF!$A$3:$D$55,4,FALSE)</f>
        <v>#ERROR!</v>
      </c>
      <c r="E4398" s="79" t="str">
        <f>VLOOKUP(G4398,[1]Macrodata_CCF!$A$3:$B$55,2,FALSE)</f>
        <v>#ERROR!</v>
      </c>
      <c r="F4398" s="78">
        <v>1.0</v>
      </c>
      <c r="G4398" s="80">
        <v>39.0</v>
      </c>
      <c r="H4398" s="81">
        <v>132495.0</v>
      </c>
      <c r="I4398" s="81">
        <v>890000.0</v>
      </c>
      <c r="J4398" s="81">
        <v>587000.0</v>
      </c>
      <c r="K4398" s="81">
        <v>1513000.0</v>
      </c>
      <c r="L4398" s="82">
        <v>0.600002640246599</v>
      </c>
      <c r="N4398" s="83">
        <f t="shared" si="1"/>
        <v>0.6000026402</v>
      </c>
      <c r="O4398" s="83">
        <f t="shared" si="2"/>
        <v>0.6000026402</v>
      </c>
      <c r="Q4398" s="83">
        <f t="shared" si="3"/>
        <v>0.8511292135</v>
      </c>
      <c r="R4398" s="83">
        <f t="shared" si="4"/>
        <v>0.6000026402</v>
      </c>
      <c r="S4398" s="83" t="b">
        <f t="shared" si="5"/>
        <v>0</v>
      </c>
      <c r="T4398" s="72"/>
      <c r="U4398" s="72"/>
      <c r="V4398" s="72"/>
      <c r="W4398" s="72"/>
      <c r="X4398" s="72"/>
      <c r="Y4398" s="72"/>
      <c r="Z4398" s="72"/>
      <c r="AA4398" s="72"/>
      <c r="AB4398" s="72"/>
      <c r="AC4398" s="72"/>
      <c r="AD4398" s="72"/>
      <c r="AE4398" s="72"/>
      <c r="AF4398" s="72"/>
      <c r="AG4398" s="72"/>
      <c r="AH4398" s="72"/>
      <c r="AI4398" s="72"/>
      <c r="AJ4398" s="72"/>
      <c r="AK4398" s="72"/>
    </row>
    <row r="4399" ht="14.25" customHeight="1">
      <c r="A4399" s="78">
        <v>4396.0</v>
      </c>
      <c r="C4399" s="78" t="str">
        <f>VLOOKUP(G4399,[1]Macrodata_CCF!$A$3:$D$55,4,FALSE)</f>
        <v>#ERROR!</v>
      </c>
      <c r="E4399" s="79" t="str">
        <f>VLOOKUP(G4399,[1]Macrodata_CCF!$A$3:$B$55,2,FALSE)</f>
        <v>#ERROR!</v>
      </c>
      <c r="F4399" s="78">
        <v>0.0</v>
      </c>
      <c r="G4399" s="80">
        <v>33.0</v>
      </c>
      <c r="H4399" s="81">
        <v>0.0</v>
      </c>
      <c r="I4399" s="81">
        <v>720000.0</v>
      </c>
      <c r="J4399" s="81">
        <v>129600.0</v>
      </c>
      <c r="K4399" s="81">
        <v>1224000.0</v>
      </c>
      <c r="L4399" s="82">
        <v>0.18</v>
      </c>
      <c r="N4399" s="83">
        <f t="shared" si="1"/>
        <v>0.18</v>
      </c>
      <c r="O4399" s="83">
        <f t="shared" si="2"/>
        <v>0.18</v>
      </c>
      <c r="Q4399" s="83">
        <f t="shared" si="3"/>
        <v>1</v>
      </c>
      <c r="R4399" s="83">
        <f t="shared" si="4"/>
        <v>0.18</v>
      </c>
      <c r="S4399" s="83" t="b">
        <f t="shared" si="5"/>
        <v>0</v>
      </c>
      <c r="T4399" s="72"/>
      <c r="U4399" s="72"/>
      <c r="V4399" s="72"/>
      <c r="W4399" s="72"/>
      <c r="X4399" s="72"/>
      <c r="Y4399" s="72"/>
      <c r="Z4399" s="72"/>
      <c r="AA4399" s="72"/>
      <c r="AB4399" s="72"/>
      <c r="AC4399" s="72"/>
      <c r="AD4399" s="72"/>
      <c r="AE4399" s="72"/>
      <c r="AF4399" s="72"/>
      <c r="AG4399" s="72"/>
      <c r="AH4399" s="72"/>
      <c r="AI4399" s="72"/>
      <c r="AJ4399" s="72"/>
      <c r="AK4399" s="72"/>
    </row>
    <row r="4400" ht="14.25" customHeight="1">
      <c r="A4400" s="78">
        <v>4397.0</v>
      </c>
      <c r="C4400" s="78" t="str">
        <f>VLOOKUP(G4400,[1]Macrodata_CCF!$A$3:$D$55,4,FALSE)</f>
        <v>#ERROR!</v>
      </c>
      <c r="E4400" s="79" t="str">
        <f>VLOOKUP(G4400,[1]Macrodata_CCF!$A$3:$B$55,2,FALSE)</f>
        <v>#ERROR!</v>
      </c>
      <c r="F4400" s="78">
        <v>0.0</v>
      </c>
      <c r="G4400" s="80">
        <v>13.0</v>
      </c>
      <c r="H4400" s="81">
        <v>538025.0</v>
      </c>
      <c r="I4400" s="81">
        <v>890000.0</v>
      </c>
      <c r="J4400" s="81">
        <v>597860.0</v>
      </c>
      <c r="K4400" s="81">
        <v>890000.0</v>
      </c>
      <c r="L4400" s="82">
        <v>0.1699978691668442</v>
      </c>
      <c r="N4400" s="83">
        <f t="shared" si="1"/>
        <v>0.1699978692</v>
      </c>
      <c r="O4400" s="83">
        <f t="shared" si="2"/>
        <v>0.1699978692</v>
      </c>
      <c r="Q4400" s="83">
        <f t="shared" si="3"/>
        <v>0.3954775281</v>
      </c>
      <c r="R4400" s="83">
        <f t="shared" si="4"/>
        <v>0.1699978692</v>
      </c>
      <c r="S4400" s="83" t="b">
        <f t="shared" si="5"/>
        <v>0</v>
      </c>
      <c r="T4400" s="72"/>
      <c r="U4400" s="72"/>
      <c r="V4400" s="72"/>
      <c r="W4400" s="72"/>
      <c r="X4400" s="72"/>
      <c r="Y4400" s="72"/>
      <c r="Z4400" s="72"/>
      <c r="AA4400" s="72"/>
      <c r="AB4400" s="72"/>
      <c r="AC4400" s="72"/>
      <c r="AD4400" s="72"/>
      <c r="AE4400" s="72"/>
      <c r="AF4400" s="72"/>
      <c r="AG4400" s="72"/>
      <c r="AH4400" s="72"/>
      <c r="AI4400" s="72"/>
      <c r="AJ4400" s="72"/>
      <c r="AK4400" s="72"/>
    </row>
    <row r="4401" ht="14.25" customHeight="1">
      <c r="A4401" s="78">
        <v>4398.0</v>
      </c>
      <c r="C4401" s="78" t="str">
        <f>VLOOKUP(G4401,[1]Macrodata_CCF!$A$3:$D$55,4,FALSE)</f>
        <v>#ERROR!</v>
      </c>
      <c r="E4401" s="79" t="str">
        <f>VLOOKUP(G4401,[1]Macrodata_CCF!$A$3:$B$55,2,FALSE)</f>
        <v>#ERROR!</v>
      </c>
      <c r="F4401" s="78">
        <v>0.0</v>
      </c>
      <c r="G4401" s="80">
        <v>13.0</v>
      </c>
      <c r="H4401" s="81">
        <v>281140.0</v>
      </c>
      <c r="I4401" s="81">
        <v>320000.0</v>
      </c>
      <c r="J4401" s="81">
        <v>286970.0</v>
      </c>
      <c r="K4401" s="81">
        <v>320000.0</v>
      </c>
      <c r="L4401" s="82">
        <v>0.1500257334019557</v>
      </c>
      <c r="N4401" s="83">
        <f t="shared" si="1"/>
        <v>0.1500257334</v>
      </c>
      <c r="O4401" s="83">
        <f t="shared" si="2"/>
        <v>0.1500257334</v>
      </c>
      <c r="Q4401" s="83">
        <f t="shared" si="3"/>
        <v>0.1214375</v>
      </c>
      <c r="R4401" s="83">
        <f t="shared" si="4"/>
        <v>0.1500257334</v>
      </c>
      <c r="S4401" s="83" t="b">
        <f t="shared" si="5"/>
        <v>0</v>
      </c>
      <c r="T4401" s="72"/>
      <c r="U4401" s="72"/>
      <c r="V4401" s="72"/>
      <c r="W4401" s="72"/>
      <c r="X4401" s="72"/>
      <c r="Y4401" s="72"/>
      <c r="Z4401" s="72"/>
      <c r="AA4401" s="72"/>
      <c r="AB4401" s="72"/>
      <c r="AC4401" s="72"/>
      <c r="AD4401" s="72"/>
      <c r="AE4401" s="72"/>
      <c r="AF4401" s="72"/>
      <c r="AG4401" s="72"/>
      <c r="AH4401" s="72"/>
      <c r="AI4401" s="72"/>
      <c r="AJ4401" s="72"/>
      <c r="AK4401" s="72"/>
    </row>
    <row r="4402" ht="14.25" customHeight="1">
      <c r="A4402" s="78">
        <v>4399.0</v>
      </c>
      <c r="C4402" s="78" t="str">
        <f>VLOOKUP(G4402,[1]Macrodata_CCF!$A$3:$D$55,4,FALSE)</f>
        <v>#ERROR!</v>
      </c>
      <c r="E4402" s="79" t="str">
        <f>VLOOKUP(G4402,[1]Macrodata_CCF!$A$3:$B$55,2,FALSE)</f>
        <v>#ERROR!</v>
      </c>
      <c r="F4402" s="78">
        <v>0.0</v>
      </c>
      <c r="G4402" s="80">
        <v>20.0</v>
      </c>
      <c r="H4402" s="81">
        <v>26030.0</v>
      </c>
      <c r="I4402" s="81">
        <v>220000.0</v>
      </c>
      <c r="J4402" s="81">
        <v>53185.0</v>
      </c>
      <c r="K4402" s="81">
        <v>330000.0</v>
      </c>
      <c r="L4402" s="82">
        <v>0.1399958756508738</v>
      </c>
      <c r="N4402" s="83">
        <f t="shared" si="1"/>
        <v>0.1399958757</v>
      </c>
      <c r="O4402" s="83">
        <f t="shared" si="2"/>
        <v>0.1399958757</v>
      </c>
      <c r="Q4402" s="83">
        <f t="shared" si="3"/>
        <v>0.8816818182</v>
      </c>
      <c r="R4402" s="83">
        <f t="shared" si="4"/>
        <v>0.1399958757</v>
      </c>
      <c r="S4402" s="83" t="b">
        <f t="shared" si="5"/>
        <v>0</v>
      </c>
      <c r="T4402" s="72"/>
      <c r="U4402" s="72"/>
      <c r="V4402" s="72"/>
      <c r="W4402" s="72"/>
      <c r="X4402" s="72"/>
      <c r="Y4402" s="72"/>
      <c r="Z4402" s="72"/>
      <c r="AA4402" s="72"/>
      <c r="AB4402" s="72"/>
      <c r="AC4402" s="72"/>
      <c r="AD4402" s="72"/>
      <c r="AE4402" s="72"/>
      <c r="AF4402" s="72"/>
      <c r="AG4402" s="72"/>
      <c r="AH4402" s="72"/>
      <c r="AI4402" s="72"/>
      <c r="AJ4402" s="72"/>
      <c r="AK4402" s="72"/>
    </row>
    <row r="4403" ht="14.25" customHeight="1">
      <c r="A4403" s="78">
        <v>4400.0</v>
      </c>
      <c r="C4403" s="78" t="str">
        <f>VLOOKUP(G4403,[1]Macrodata_CCF!$A$3:$D$55,4,FALSE)</f>
        <v>#ERROR!</v>
      </c>
      <c r="E4403" s="79" t="str">
        <f>VLOOKUP(G4403,[1]Macrodata_CCF!$A$3:$B$55,2,FALSE)</f>
        <v>#ERROR!</v>
      </c>
      <c r="F4403" s="78">
        <v>0.0</v>
      </c>
      <c r="G4403" s="80">
        <v>50.0</v>
      </c>
      <c r="H4403" s="81">
        <v>184575.0</v>
      </c>
      <c r="I4403" s="81">
        <v>260000.0</v>
      </c>
      <c r="J4403" s="81">
        <v>192870.0</v>
      </c>
      <c r="K4403" s="81">
        <v>468000.0</v>
      </c>
      <c r="L4403" s="82">
        <v>0.1099767981438515</v>
      </c>
      <c r="N4403" s="83">
        <f t="shared" si="1"/>
        <v>0.1099767981</v>
      </c>
      <c r="O4403" s="83">
        <f t="shared" si="2"/>
        <v>0.1099767981</v>
      </c>
      <c r="Q4403" s="83">
        <f t="shared" si="3"/>
        <v>0.2900961538</v>
      </c>
      <c r="R4403" s="83">
        <f t="shared" si="4"/>
        <v>0.1099767981</v>
      </c>
      <c r="S4403" s="83" t="b">
        <f t="shared" si="5"/>
        <v>0</v>
      </c>
      <c r="T4403" s="72"/>
      <c r="U4403" s="72"/>
      <c r="V4403" s="72"/>
      <c r="W4403" s="72"/>
      <c r="X4403" s="72"/>
      <c r="Y4403" s="72"/>
      <c r="Z4403" s="72"/>
      <c r="AA4403" s="72"/>
      <c r="AB4403" s="72"/>
      <c r="AC4403" s="72"/>
      <c r="AD4403" s="72"/>
      <c r="AE4403" s="72"/>
      <c r="AF4403" s="72"/>
      <c r="AG4403" s="72"/>
      <c r="AH4403" s="72"/>
      <c r="AI4403" s="72"/>
      <c r="AJ4403" s="72"/>
      <c r="AK4403" s="72"/>
    </row>
    <row r="4404" ht="14.25" customHeight="1">
      <c r="A4404" s="78">
        <v>4401.0</v>
      </c>
      <c r="C4404" s="78" t="str">
        <f>VLOOKUP(G4404,[1]Macrodata_CCF!$A$3:$D$55,4,FALSE)</f>
        <v>#ERROR!</v>
      </c>
      <c r="E4404" s="79" t="str">
        <f>VLOOKUP(G4404,[1]Macrodata_CCF!$A$3:$B$55,2,FALSE)</f>
        <v>#ERROR!</v>
      </c>
      <c r="F4404" s="78">
        <v>0.0</v>
      </c>
      <c r="G4404" s="80">
        <v>20.0</v>
      </c>
      <c r="H4404" s="81">
        <v>0.0</v>
      </c>
      <c r="I4404" s="81">
        <v>550000.0</v>
      </c>
      <c r="J4404" s="81">
        <v>104500.0</v>
      </c>
      <c r="K4404" s="81">
        <v>550000.0</v>
      </c>
      <c r="L4404" s="82">
        <v>0.19</v>
      </c>
      <c r="N4404" s="83">
        <f t="shared" si="1"/>
        <v>0.19</v>
      </c>
      <c r="O4404" s="83">
        <f t="shared" si="2"/>
        <v>0.19</v>
      </c>
      <c r="Q4404" s="83">
        <f t="shared" si="3"/>
        <v>1</v>
      </c>
      <c r="R4404" s="83">
        <f t="shared" si="4"/>
        <v>0.19</v>
      </c>
      <c r="S4404" s="83" t="b">
        <f t="shared" si="5"/>
        <v>0</v>
      </c>
      <c r="T4404" s="72"/>
      <c r="U4404" s="72"/>
      <c r="V4404" s="72"/>
      <c r="W4404" s="72"/>
      <c r="X4404" s="72"/>
      <c r="Y4404" s="72"/>
      <c r="Z4404" s="72"/>
      <c r="AA4404" s="72"/>
      <c r="AB4404" s="72"/>
      <c r="AC4404" s="72"/>
      <c r="AD4404" s="72"/>
      <c r="AE4404" s="72"/>
      <c r="AF4404" s="72"/>
      <c r="AG4404" s="72"/>
      <c r="AH4404" s="72"/>
      <c r="AI4404" s="72"/>
      <c r="AJ4404" s="72"/>
      <c r="AK4404" s="72"/>
    </row>
    <row r="4405" ht="14.25" customHeight="1">
      <c r="A4405" s="78">
        <v>4402.0</v>
      </c>
      <c r="C4405" s="78" t="str">
        <f>VLOOKUP(G4405,[1]Macrodata_CCF!$A$3:$D$55,4,FALSE)</f>
        <v>#ERROR!</v>
      </c>
      <c r="E4405" s="79" t="str">
        <f>VLOOKUP(G4405,[1]Macrodata_CCF!$A$3:$B$55,2,FALSE)</f>
        <v>#ERROR!</v>
      </c>
      <c r="F4405" s="78">
        <v>0.0</v>
      </c>
      <c r="G4405" s="80">
        <v>35.0</v>
      </c>
      <c r="H4405" s="81">
        <v>525495.0</v>
      </c>
      <c r="I4405" s="81">
        <v>650000.0</v>
      </c>
      <c r="J4405" s="81">
        <v>539190.0</v>
      </c>
      <c r="K4405" s="81">
        <v>650000.0</v>
      </c>
      <c r="L4405" s="82">
        <v>0.1099955825067266</v>
      </c>
      <c r="N4405" s="83">
        <f t="shared" si="1"/>
        <v>0.1099955825</v>
      </c>
      <c r="O4405" s="83">
        <f t="shared" si="2"/>
        <v>0.1099955825</v>
      </c>
      <c r="Q4405" s="83">
        <f t="shared" si="3"/>
        <v>0.1915461538</v>
      </c>
      <c r="R4405" s="83">
        <f t="shared" si="4"/>
        <v>0.1099955825</v>
      </c>
      <c r="S4405" s="83" t="b">
        <f t="shared" si="5"/>
        <v>0</v>
      </c>
      <c r="T4405" s="72"/>
      <c r="U4405" s="72"/>
      <c r="V4405" s="72"/>
      <c r="W4405" s="72"/>
      <c r="X4405" s="72"/>
      <c r="Y4405" s="72"/>
      <c r="Z4405" s="72"/>
      <c r="AA4405" s="72"/>
      <c r="AB4405" s="72"/>
      <c r="AC4405" s="72"/>
      <c r="AD4405" s="72"/>
      <c r="AE4405" s="72"/>
      <c r="AF4405" s="72"/>
      <c r="AG4405" s="72"/>
      <c r="AH4405" s="72"/>
      <c r="AI4405" s="72"/>
      <c r="AJ4405" s="72"/>
      <c r="AK4405" s="72"/>
    </row>
    <row r="4406" ht="14.25" customHeight="1">
      <c r="A4406" s="78">
        <v>4403.0</v>
      </c>
      <c r="C4406" s="78" t="str">
        <f>VLOOKUP(G4406,[1]Macrodata_CCF!$A$3:$D$55,4,FALSE)</f>
        <v>#ERROR!</v>
      </c>
      <c r="E4406" s="79" t="str">
        <f>VLOOKUP(G4406,[1]Macrodata_CCF!$A$3:$B$55,2,FALSE)</f>
        <v>#ERROR!</v>
      </c>
      <c r="F4406" s="78">
        <v>0.0</v>
      </c>
      <c r="G4406" s="80">
        <v>42.0</v>
      </c>
      <c r="H4406" s="81">
        <v>264855.0</v>
      </c>
      <c r="I4406" s="81">
        <v>350000.0</v>
      </c>
      <c r="J4406" s="81">
        <v>290400.0</v>
      </c>
      <c r="K4406" s="81">
        <v>350000.0</v>
      </c>
      <c r="L4406" s="82">
        <v>0.3000176170062834</v>
      </c>
      <c r="N4406" s="83">
        <f t="shared" si="1"/>
        <v>0.300017617</v>
      </c>
      <c r="O4406" s="83">
        <f t="shared" si="2"/>
        <v>0.300017617</v>
      </c>
      <c r="Q4406" s="83">
        <f t="shared" si="3"/>
        <v>0.2432714286</v>
      </c>
      <c r="R4406" s="83">
        <f t="shared" si="4"/>
        <v>0.300017617</v>
      </c>
      <c r="S4406" s="83" t="b">
        <f t="shared" si="5"/>
        <v>0</v>
      </c>
      <c r="T4406" s="72"/>
      <c r="U4406" s="72"/>
      <c r="V4406" s="72"/>
      <c r="W4406" s="72"/>
      <c r="X4406" s="72"/>
      <c r="Y4406" s="72"/>
      <c r="Z4406" s="72"/>
      <c r="AA4406" s="72"/>
      <c r="AB4406" s="72"/>
      <c r="AC4406" s="72"/>
      <c r="AD4406" s="72"/>
      <c r="AE4406" s="72"/>
      <c r="AF4406" s="72"/>
      <c r="AG4406" s="72"/>
      <c r="AH4406" s="72"/>
      <c r="AI4406" s="72"/>
      <c r="AJ4406" s="72"/>
      <c r="AK4406" s="72"/>
    </row>
    <row r="4407" ht="14.25" customHeight="1">
      <c r="A4407" s="78">
        <v>4404.0</v>
      </c>
      <c r="C4407" s="78" t="str">
        <f>VLOOKUP(G4407,[1]Macrodata_CCF!$A$3:$D$55,4,FALSE)</f>
        <v>#ERROR!</v>
      </c>
      <c r="E4407" s="79" t="str">
        <f>VLOOKUP(G4407,[1]Macrodata_CCF!$A$3:$B$55,2,FALSE)</f>
        <v>#ERROR!</v>
      </c>
      <c r="F4407" s="78">
        <v>0.0</v>
      </c>
      <c r="G4407" s="80">
        <v>41.0</v>
      </c>
      <c r="H4407" s="81">
        <v>175525.0</v>
      </c>
      <c r="I4407" s="81">
        <v>290000.0</v>
      </c>
      <c r="J4407" s="81">
        <v>211010.0</v>
      </c>
      <c r="K4407" s="81">
        <v>464000.0</v>
      </c>
      <c r="L4407" s="82">
        <v>0.3099803450535051</v>
      </c>
      <c r="N4407" s="83">
        <f t="shared" si="1"/>
        <v>0.3099803451</v>
      </c>
      <c r="O4407" s="83">
        <f t="shared" si="2"/>
        <v>0.3099803451</v>
      </c>
      <c r="Q4407" s="83">
        <f t="shared" si="3"/>
        <v>0.3947413793</v>
      </c>
      <c r="R4407" s="83">
        <f t="shared" si="4"/>
        <v>0.3099803451</v>
      </c>
      <c r="S4407" s="83" t="b">
        <f t="shared" si="5"/>
        <v>0</v>
      </c>
      <c r="T4407" s="72"/>
      <c r="U4407" s="72"/>
      <c r="V4407" s="72"/>
      <c r="W4407" s="72"/>
      <c r="X4407" s="72"/>
      <c r="Y4407" s="72"/>
      <c r="Z4407" s="72"/>
      <c r="AA4407" s="72"/>
      <c r="AB4407" s="72"/>
      <c r="AC4407" s="72"/>
      <c r="AD4407" s="72"/>
      <c r="AE4407" s="72"/>
      <c r="AF4407" s="72"/>
      <c r="AG4407" s="72"/>
      <c r="AH4407" s="72"/>
      <c r="AI4407" s="72"/>
      <c r="AJ4407" s="72"/>
      <c r="AK4407" s="72"/>
    </row>
    <row r="4408" ht="14.25" customHeight="1">
      <c r="A4408" s="78">
        <v>4405.0</v>
      </c>
      <c r="C4408" s="78" t="str">
        <f>VLOOKUP(G4408,[1]Macrodata_CCF!$A$3:$D$55,4,FALSE)</f>
        <v>#ERROR!</v>
      </c>
      <c r="E4408" s="79" t="str">
        <f>VLOOKUP(G4408,[1]Macrodata_CCF!$A$3:$B$55,2,FALSE)</f>
        <v>#ERROR!</v>
      </c>
      <c r="F4408" s="78">
        <v>0.0</v>
      </c>
      <c r="G4408" s="80">
        <v>23.0</v>
      </c>
      <c r="H4408" s="81">
        <v>236475.0</v>
      </c>
      <c r="I4408" s="81">
        <v>380000.0</v>
      </c>
      <c r="J4408" s="81">
        <v>256570.0</v>
      </c>
      <c r="K4408" s="81">
        <v>380000.0</v>
      </c>
      <c r="L4408" s="82">
        <v>0.1400104511409162</v>
      </c>
      <c r="N4408" s="83">
        <f t="shared" si="1"/>
        <v>0.1400104511</v>
      </c>
      <c r="O4408" s="83">
        <f t="shared" si="2"/>
        <v>0.1400104511</v>
      </c>
      <c r="Q4408" s="83">
        <f t="shared" si="3"/>
        <v>0.3776973684</v>
      </c>
      <c r="R4408" s="83">
        <f t="shared" si="4"/>
        <v>0.1400104511</v>
      </c>
      <c r="S4408" s="83" t="b">
        <f t="shared" si="5"/>
        <v>0</v>
      </c>
      <c r="T4408" s="72"/>
      <c r="U4408" s="72"/>
      <c r="V4408" s="72"/>
      <c r="W4408" s="72"/>
      <c r="X4408" s="72"/>
      <c r="Y4408" s="72"/>
      <c r="Z4408" s="72"/>
      <c r="AA4408" s="72"/>
      <c r="AB4408" s="72"/>
      <c r="AC4408" s="72"/>
      <c r="AD4408" s="72"/>
      <c r="AE4408" s="72"/>
      <c r="AF4408" s="72"/>
      <c r="AG4408" s="72"/>
      <c r="AH4408" s="72"/>
      <c r="AI4408" s="72"/>
      <c r="AJ4408" s="72"/>
      <c r="AK4408" s="72"/>
    </row>
    <row r="4409" ht="14.25" customHeight="1">
      <c r="A4409" s="78">
        <v>4406.0</v>
      </c>
      <c r="C4409" s="78" t="str">
        <f>VLOOKUP(G4409,[1]Macrodata_CCF!$A$3:$D$55,4,FALSE)</f>
        <v>#ERROR!</v>
      </c>
      <c r="E4409" s="79" t="str">
        <f>VLOOKUP(G4409,[1]Macrodata_CCF!$A$3:$B$55,2,FALSE)</f>
        <v>#ERROR!</v>
      </c>
      <c r="F4409" s="78">
        <v>0.0</v>
      </c>
      <c r="G4409" s="80">
        <v>27.0</v>
      </c>
      <c r="H4409" s="81">
        <v>431580.0</v>
      </c>
      <c r="I4409" s="81">
        <v>550000.0</v>
      </c>
      <c r="J4409" s="81">
        <v>450525.0</v>
      </c>
      <c r="K4409" s="81">
        <v>550000.0</v>
      </c>
      <c r="L4409" s="82">
        <v>0.159981422057085</v>
      </c>
      <c r="N4409" s="83">
        <f t="shared" si="1"/>
        <v>0.1599814221</v>
      </c>
      <c r="O4409" s="83">
        <f t="shared" si="2"/>
        <v>0.1599814221</v>
      </c>
      <c r="Q4409" s="83">
        <f t="shared" si="3"/>
        <v>0.2153090909</v>
      </c>
      <c r="R4409" s="83">
        <f t="shared" si="4"/>
        <v>0.1599814221</v>
      </c>
      <c r="S4409" s="83" t="b">
        <f t="shared" si="5"/>
        <v>0</v>
      </c>
      <c r="T4409" s="72"/>
      <c r="U4409" s="72"/>
      <c r="V4409" s="72"/>
      <c r="W4409" s="72"/>
      <c r="X4409" s="72"/>
      <c r="Y4409" s="72"/>
      <c r="Z4409" s="72"/>
      <c r="AA4409" s="72"/>
      <c r="AB4409" s="72"/>
      <c r="AC4409" s="72"/>
      <c r="AD4409" s="72"/>
      <c r="AE4409" s="72"/>
      <c r="AF4409" s="72"/>
      <c r="AG4409" s="72"/>
      <c r="AH4409" s="72"/>
      <c r="AI4409" s="72"/>
      <c r="AJ4409" s="72"/>
      <c r="AK4409" s="72"/>
    </row>
    <row r="4410" ht="14.25" customHeight="1">
      <c r="A4410" s="78">
        <v>4407.0</v>
      </c>
      <c r="C4410" s="78" t="str">
        <f>VLOOKUP(G4410,[1]Macrodata_CCF!$A$3:$D$55,4,FALSE)</f>
        <v>#ERROR!</v>
      </c>
      <c r="E4410" s="79" t="str">
        <f>VLOOKUP(G4410,[1]Macrodata_CCF!$A$3:$B$55,2,FALSE)</f>
        <v>#ERROR!</v>
      </c>
      <c r="F4410" s="78">
        <v>1.0</v>
      </c>
      <c r="G4410" s="80">
        <v>11.0</v>
      </c>
      <c r="H4410" s="81">
        <v>84685.0</v>
      </c>
      <c r="I4410" s="81">
        <v>220000.0</v>
      </c>
      <c r="J4410" s="81">
        <v>159110.0</v>
      </c>
      <c r="K4410" s="81">
        <v>220000.0</v>
      </c>
      <c r="L4410" s="82">
        <v>0.5500129327864612</v>
      </c>
      <c r="N4410" s="83">
        <f t="shared" si="1"/>
        <v>0.5500129328</v>
      </c>
      <c r="O4410" s="83">
        <f t="shared" si="2"/>
        <v>0.5500129328</v>
      </c>
      <c r="Q4410" s="83">
        <f t="shared" si="3"/>
        <v>0.6150681818</v>
      </c>
      <c r="R4410" s="83">
        <f t="shared" si="4"/>
        <v>0.5500129328</v>
      </c>
      <c r="S4410" s="83" t="b">
        <f t="shared" si="5"/>
        <v>0</v>
      </c>
      <c r="T4410" s="72"/>
      <c r="U4410" s="72"/>
      <c r="V4410" s="72"/>
      <c r="W4410" s="72"/>
      <c r="X4410" s="72"/>
      <c r="Y4410" s="72"/>
      <c r="Z4410" s="72"/>
      <c r="AA4410" s="72"/>
      <c r="AB4410" s="72"/>
      <c r="AC4410" s="72"/>
      <c r="AD4410" s="72"/>
      <c r="AE4410" s="72"/>
      <c r="AF4410" s="72"/>
      <c r="AG4410" s="72"/>
      <c r="AH4410" s="72"/>
      <c r="AI4410" s="72"/>
      <c r="AJ4410" s="72"/>
      <c r="AK4410" s="72"/>
    </row>
    <row r="4411" ht="14.25" customHeight="1">
      <c r="A4411" s="78">
        <v>4408.0</v>
      </c>
      <c r="C4411" s="78" t="str">
        <f>VLOOKUP(G4411,[1]Macrodata_CCF!$A$3:$D$55,4,FALSE)</f>
        <v>#ERROR!</v>
      </c>
      <c r="E4411" s="79" t="str">
        <f>VLOOKUP(G4411,[1]Macrodata_CCF!$A$3:$B$55,2,FALSE)</f>
        <v>#ERROR!</v>
      </c>
      <c r="F4411" s="78">
        <v>1.0</v>
      </c>
      <c r="G4411" s="80">
        <v>9.0</v>
      </c>
      <c r="H4411" s="81">
        <v>626585.0</v>
      </c>
      <c r="I4411" s="81">
        <v>990000.0</v>
      </c>
      <c r="J4411" s="81">
        <v>801025.0</v>
      </c>
      <c r="K4411" s="81">
        <v>990000.0</v>
      </c>
      <c r="L4411" s="82">
        <v>0.4800022013400658</v>
      </c>
      <c r="N4411" s="83">
        <f t="shared" si="1"/>
        <v>0.4800022013</v>
      </c>
      <c r="O4411" s="83">
        <f t="shared" si="2"/>
        <v>0.4800022013</v>
      </c>
      <c r="Q4411" s="83">
        <f t="shared" si="3"/>
        <v>0.3670858586</v>
      </c>
      <c r="R4411" s="83">
        <f t="shared" si="4"/>
        <v>0.4800022013</v>
      </c>
      <c r="S4411" s="83" t="b">
        <f t="shared" si="5"/>
        <v>0</v>
      </c>
      <c r="T4411" s="72"/>
      <c r="U4411" s="72"/>
      <c r="V4411" s="72"/>
      <c r="W4411" s="72"/>
      <c r="X4411" s="72"/>
      <c r="Y4411" s="72"/>
      <c r="Z4411" s="72"/>
      <c r="AA4411" s="72"/>
      <c r="AB4411" s="72"/>
      <c r="AC4411" s="72"/>
      <c r="AD4411" s="72"/>
      <c r="AE4411" s="72"/>
      <c r="AF4411" s="72"/>
      <c r="AG4411" s="72"/>
      <c r="AH4411" s="72"/>
      <c r="AI4411" s="72"/>
      <c r="AJ4411" s="72"/>
      <c r="AK4411" s="72"/>
    </row>
    <row r="4412" ht="14.25" customHeight="1">
      <c r="A4412" s="78">
        <v>4409.0</v>
      </c>
      <c r="C4412" s="78" t="str">
        <f>VLOOKUP(G4412,[1]Macrodata_CCF!$A$3:$D$55,4,FALSE)</f>
        <v>#ERROR!</v>
      </c>
      <c r="E4412" s="79" t="str">
        <f>VLOOKUP(G4412,[1]Macrodata_CCF!$A$3:$B$55,2,FALSE)</f>
        <v>#ERROR!</v>
      </c>
      <c r="F4412" s="78">
        <v>0.0</v>
      </c>
      <c r="G4412" s="80">
        <v>48.0</v>
      </c>
      <c r="H4412" s="81">
        <v>0.0</v>
      </c>
      <c r="I4412" s="81">
        <v>890000.0</v>
      </c>
      <c r="J4412" s="81">
        <v>178000.0</v>
      </c>
      <c r="K4412" s="81">
        <v>890000.0</v>
      </c>
      <c r="L4412" s="82">
        <v>0.2</v>
      </c>
      <c r="N4412" s="83">
        <f t="shared" si="1"/>
        <v>0.2</v>
      </c>
      <c r="O4412" s="83">
        <f t="shared" si="2"/>
        <v>0.2</v>
      </c>
      <c r="Q4412" s="83">
        <f t="shared" si="3"/>
        <v>1</v>
      </c>
      <c r="R4412" s="83">
        <f t="shared" si="4"/>
        <v>0.2</v>
      </c>
      <c r="S4412" s="83" t="b">
        <f t="shared" si="5"/>
        <v>0</v>
      </c>
      <c r="T4412" s="72"/>
      <c r="U4412" s="72"/>
      <c r="V4412" s="72"/>
      <c r="W4412" s="72"/>
      <c r="X4412" s="72"/>
      <c r="Y4412" s="72"/>
      <c r="Z4412" s="72"/>
      <c r="AA4412" s="72"/>
      <c r="AB4412" s="72"/>
      <c r="AC4412" s="72"/>
      <c r="AD4412" s="72"/>
      <c r="AE4412" s="72"/>
      <c r="AF4412" s="72"/>
      <c r="AG4412" s="72"/>
      <c r="AH4412" s="72"/>
      <c r="AI4412" s="72"/>
      <c r="AJ4412" s="72"/>
      <c r="AK4412" s="72"/>
    </row>
    <row r="4413" ht="14.25" customHeight="1">
      <c r="A4413" s="78">
        <v>4410.0</v>
      </c>
      <c r="C4413" s="78" t="str">
        <f>VLOOKUP(G4413,[1]Macrodata_CCF!$A$3:$D$55,4,FALSE)</f>
        <v>#ERROR!</v>
      </c>
      <c r="E4413" s="79" t="str">
        <f>VLOOKUP(G4413,[1]Macrodata_CCF!$A$3:$B$55,2,FALSE)</f>
        <v>#ERROR!</v>
      </c>
      <c r="F4413" s="78">
        <v>0.0</v>
      </c>
      <c r="G4413" s="80">
        <v>7.0</v>
      </c>
      <c r="H4413" s="81">
        <v>0.0</v>
      </c>
      <c r="I4413" s="81">
        <v>910000.0</v>
      </c>
      <c r="J4413" s="81">
        <v>0.0</v>
      </c>
      <c r="K4413" s="81">
        <v>910000.0</v>
      </c>
      <c r="L4413" s="82">
        <v>0.0</v>
      </c>
      <c r="N4413" s="83">
        <f t="shared" si="1"/>
        <v>0</v>
      </c>
      <c r="O4413" s="83">
        <f t="shared" si="2"/>
        <v>0</v>
      </c>
      <c r="Q4413" s="83">
        <f t="shared" si="3"/>
        <v>1</v>
      </c>
      <c r="R4413" s="83">
        <f t="shared" si="4"/>
        <v>0</v>
      </c>
      <c r="S4413" s="83" t="b">
        <f t="shared" si="5"/>
        <v>0</v>
      </c>
      <c r="T4413" s="72"/>
      <c r="U4413" s="72"/>
      <c r="V4413" s="72"/>
      <c r="W4413" s="72"/>
      <c r="X4413" s="72"/>
      <c r="Y4413" s="72"/>
      <c r="Z4413" s="72"/>
      <c r="AA4413" s="72"/>
      <c r="AB4413" s="72"/>
      <c r="AC4413" s="72"/>
      <c r="AD4413" s="72"/>
      <c r="AE4413" s="72"/>
      <c r="AF4413" s="72"/>
      <c r="AG4413" s="72"/>
      <c r="AH4413" s="72"/>
      <c r="AI4413" s="72"/>
      <c r="AJ4413" s="72"/>
      <c r="AK4413" s="72"/>
    </row>
    <row r="4414" ht="14.25" customHeight="1">
      <c r="A4414" s="78">
        <v>4411.0</v>
      </c>
      <c r="C4414" s="78" t="str">
        <f>VLOOKUP(G4414,[1]Macrodata_CCF!$A$3:$D$55,4,FALSE)</f>
        <v>#ERROR!</v>
      </c>
      <c r="E4414" s="79" t="str">
        <f>VLOOKUP(G4414,[1]Macrodata_CCF!$A$3:$B$55,2,FALSE)</f>
        <v>#ERROR!</v>
      </c>
      <c r="F4414" s="78">
        <v>0.0</v>
      </c>
      <c r="G4414" s="80">
        <v>11.0</v>
      </c>
      <c r="H4414" s="81">
        <v>222445.0</v>
      </c>
      <c r="I4414" s="81">
        <v>240000.0</v>
      </c>
      <c r="J4414" s="81">
        <v>224905.0</v>
      </c>
      <c r="K4414" s="81">
        <v>360000.0</v>
      </c>
      <c r="L4414" s="82">
        <v>0.1401310168043292</v>
      </c>
      <c r="N4414" s="83">
        <f t="shared" si="1"/>
        <v>0.1401310168</v>
      </c>
      <c r="O4414" s="83">
        <f t="shared" si="2"/>
        <v>0.1401310168</v>
      </c>
      <c r="Q4414" s="83">
        <f t="shared" si="3"/>
        <v>0.07314583333</v>
      </c>
      <c r="R4414" s="83">
        <f t="shared" si="4"/>
        <v>0.01025</v>
      </c>
      <c r="S4414" s="83" t="b">
        <f t="shared" si="5"/>
        <v>0</v>
      </c>
      <c r="T4414" s="72"/>
      <c r="U4414" s="72"/>
      <c r="V4414" s="72"/>
      <c r="W4414" s="72"/>
      <c r="X4414" s="72"/>
      <c r="Y4414" s="72"/>
      <c r="Z4414" s="72"/>
      <c r="AA4414" s="72"/>
      <c r="AB4414" s="72"/>
      <c r="AC4414" s="72"/>
      <c r="AD4414" s="72"/>
      <c r="AE4414" s="72"/>
      <c r="AF4414" s="72"/>
      <c r="AG4414" s="72"/>
      <c r="AH4414" s="72"/>
      <c r="AI4414" s="72"/>
      <c r="AJ4414" s="72"/>
      <c r="AK4414" s="72"/>
    </row>
    <row r="4415" ht="14.25" customHeight="1">
      <c r="A4415" s="78">
        <v>4412.0</v>
      </c>
      <c r="C4415" s="78" t="str">
        <f>VLOOKUP(G4415,[1]Macrodata_CCF!$A$3:$D$55,4,FALSE)</f>
        <v>#ERROR!</v>
      </c>
      <c r="E4415" s="79" t="str">
        <f>VLOOKUP(G4415,[1]Macrodata_CCF!$A$3:$B$55,2,FALSE)</f>
        <v>#ERROR!</v>
      </c>
      <c r="F4415" s="78">
        <v>0.0</v>
      </c>
      <c r="G4415" s="80">
        <v>52.0</v>
      </c>
      <c r="H4415" s="81">
        <v>155385.0</v>
      </c>
      <c r="I4415" s="81">
        <v>200000.0</v>
      </c>
      <c r="J4415" s="81">
        <v>161630.0</v>
      </c>
      <c r="K4415" s="81">
        <v>200000.0</v>
      </c>
      <c r="L4415" s="82">
        <v>0.1399753446150398</v>
      </c>
      <c r="N4415" s="83">
        <f t="shared" si="1"/>
        <v>0.1399753446</v>
      </c>
      <c r="O4415" s="83">
        <f t="shared" si="2"/>
        <v>0.1399753446</v>
      </c>
      <c r="Q4415" s="83">
        <f t="shared" si="3"/>
        <v>0.223075</v>
      </c>
      <c r="R4415" s="83">
        <f t="shared" si="4"/>
        <v>0.1399753446</v>
      </c>
      <c r="S4415" s="83" t="b">
        <f t="shared" si="5"/>
        <v>0</v>
      </c>
      <c r="T4415" s="72"/>
      <c r="U4415" s="72"/>
      <c r="V4415" s="72"/>
      <c r="W4415" s="72"/>
      <c r="X4415" s="72"/>
      <c r="Y4415" s="72"/>
      <c r="Z4415" s="72"/>
      <c r="AA4415" s="72"/>
      <c r="AB4415" s="72"/>
      <c r="AC4415" s="72"/>
      <c r="AD4415" s="72"/>
      <c r="AE4415" s="72"/>
      <c r="AF4415" s="72"/>
      <c r="AG4415" s="72"/>
      <c r="AH4415" s="72"/>
      <c r="AI4415" s="72"/>
      <c r="AJ4415" s="72"/>
      <c r="AK4415" s="72"/>
    </row>
    <row r="4416" ht="14.25" customHeight="1">
      <c r="A4416" s="78">
        <v>4413.0</v>
      </c>
      <c r="C4416" s="78" t="str">
        <f>VLOOKUP(G4416,[1]Macrodata_CCF!$A$3:$D$55,4,FALSE)</f>
        <v>#ERROR!</v>
      </c>
      <c r="E4416" s="79" t="str">
        <f>VLOOKUP(G4416,[1]Macrodata_CCF!$A$3:$B$55,2,FALSE)</f>
        <v>#ERROR!</v>
      </c>
      <c r="F4416" s="78">
        <v>0.0</v>
      </c>
      <c r="G4416" s="80">
        <v>51.0</v>
      </c>
      <c r="H4416" s="81">
        <v>286050.0</v>
      </c>
      <c r="I4416" s="81">
        <v>610000.0</v>
      </c>
      <c r="J4416" s="81">
        <v>311965.0</v>
      </c>
      <c r="K4416" s="81">
        <v>610000.0</v>
      </c>
      <c r="L4416" s="82">
        <v>0.07999691310387405</v>
      </c>
      <c r="N4416" s="83">
        <f t="shared" si="1"/>
        <v>0.0799969131</v>
      </c>
      <c r="O4416" s="83">
        <f t="shared" si="2"/>
        <v>0.0799969131</v>
      </c>
      <c r="Q4416" s="83">
        <f t="shared" si="3"/>
        <v>0.5310655738</v>
      </c>
      <c r="R4416" s="83">
        <f t="shared" si="4"/>
        <v>0.0799969131</v>
      </c>
      <c r="S4416" s="83" t="b">
        <f t="shared" si="5"/>
        <v>0</v>
      </c>
      <c r="T4416" s="72"/>
      <c r="U4416" s="72"/>
      <c r="V4416" s="72"/>
      <c r="W4416" s="72"/>
      <c r="X4416" s="72"/>
      <c r="Y4416" s="72"/>
      <c r="Z4416" s="72"/>
      <c r="AA4416" s="72"/>
      <c r="AB4416" s="72"/>
      <c r="AC4416" s="72"/>
      <c r="AD4416" s="72"/>
      <c r="AE4416" s="72"/>
      <c r="AF4416" s="72"/>
      <c r="AG4416" s="72"/>
      <c r="AH4416" s="72"/>
      <c r="AI4416" s="72"/>
      <c r="AJ4416" s="72"/>
      <c r="AK4416" s="72"/>
    </row>
    <row r="4417" ht="14.25" customHeight="1">
      <c r="A4417" s="78">
        <v>4414.0</v>
      </c>
      <c r="C4417" s="78" t="str">
        <f>VLOOKUP(G4417,[1]Macrodata_CCF!$A$3:$D$55,4,FALSE)</f>
        <v>#ERROR!</v>
      </c>
      <c r="E4417" s="79" t="str">
        <f>VLOOKUP(G4417,[1]Macrodata_CCF!$A$3:$B$55,2,FALSE)</f>
        <v>#ERROR!</v>
      </c>
      <c r="F4417" s="78">
        <v>0.0</v>
      </c>
      <c r="G4417" s="80">
        <v>17.0</v>
      </c>
      <c r="H4417" s="81">
        <v>0.0</v>
      </c>
      <c r="I4417" s="81">
        <v>500000.0</v>
      </c>
      <c r="J4417" s="81">
        <v>0.0</v>
      </c>
      <c r="K4417" s="81">
        <v>500000.0</v>
      </c>
      <c r="L4417" s="82">
        <v>0.0</v>
      </c>
      <c r="N4417" s="83">
        <f t="shared" si="1"/>
        <v>0</v>
      </c>
      <c r="O4417" s="83">
        <f t="shared" si="2"/>
        <v>0</v>
      </c>
      <c r="Q4417" s="83">
        <f t="shared" si="3"/>
        <v>1</v>
      </c>
      <c r="R4417" s="83">
        <f t="shared" si="4"/>
        <v>0</v>
      </c>
      <c r="S4417" s="83" t="b">
        <f t="shared" si="5"/>
        <v>0</v>
      </c>
      <c r="T4417" s="72"/>
      <c r="U4417" s="72"/>
      <c r="V4417" s="72"/>
      <c r="W4417" s="72"/>
      <c r="X4417" s="72"/>
      <c r="Y4417" s="72"/>
      <c r="Z4417" s="72"/>
      <c r="AA4417" s="72"/>
      <c r="AB4417" s="72"/>
      <c r="AC4417" s="72"/>
      <c r="AD4417" s="72"/>
      <c r="AE4417" s="72"/>
      <c r="AF4417" s="72"/>
      <c r="AG4417" s="72"/>
      <c r="AH4417" s="72"/>
      <c r="AI4417" s="72"/>
      <c r="AJ4417" s="72"/>
      <c r="AK4417" s="72"/>
    </row>
    <row r="4418" ht="14.25" customHeight="1">
      <c r="A4418" s="78">
        <v>4415.0</v>
      </c>
      <c r="C4418" s="78" t="str">
        <f>VLOOKUP(G4418,[1]Macrodata_CCF!$A$3:$D$55,4,FALSE)</f>
        <v>#ERROR!</v>
      </c>
      <c r="E4418" s="79" t="str">
        <f>VLOOKUP(G4418,[1]Macrodata_CCF!$A$3:$B$55,2,FALSE)</f>
        <v>#ERROR!</v>
      </c>
      <c r="F4418" s="78">
        <v>0.0</v>
      </c>
      <c r="G4418" s="80">
        <v>21.0</v>
      </c>
      <c r="H4418" s="81">
        <v>390135.0</v>
      </c>
      <c r="I4418" s="81">
        <v>630000.0</v>
      </c>
      <c r="J4418" s="81">
        <v>423715.0</v>
      </c>
      <c r="K4418" s="81">
        <v>630000.0</v>
      </c>
      <c r="L4418" s="82">
        <v>0.1399954140870907</v>
      </c>
      <c r="N4418" s="83">
        <f t="shared" si="1"/>
        <v>0.1399954141</v>
      </c>
      <c r="O4418" s="83">
        <f t="shared" si="2"/>
        <v>0.1399954141</v>
      </c>
      <c r="Q4418" s="83">
        <f t="shared" si="3"/>
        <v>0.3807380952</v>
      </c>
      <c r="R4418" s="83">
        <f t="shared" si="4"/>
        <v>0.1399954141</v>
      </c>
      <c r="S4418" s="83" t="b">
        <f t="shared" si="5"/>
        <v>0</v>
      </c>
      <c r="T4418" s="72"/>
      <c r="U4418" s="72"/>
      <c r="V4418" s="72"/>
      <c r="W4418" s="72"/>
      <c r="X4418" s="72"/>
      <c r="Y4418" s="72"/>
      <c r="Z4418" s="72"/>
      <c r="AA4418" s="72"/>
      <c r="AB4418" s="72"/>
      <c r="AC4418" s="72"/>
      <c r="AD4418" s="72"/>
      <c r="AE4418" s="72"/>
      <c r="AF4418" s="72"/>
      <c r="AG4418" s="72"/>
      <c r="AH4418" s="72"/>
      <c r="AI4418" s="72"/>
      <c r="AJ4418" s="72"/>
      <c r="AK4418" s="72"/>
    </row>
    <row r="4419" ht="14.25" customHeight="1">
      <c r="A4419" s="78">
        <v>4416.0</v>
      </c>
      <c r="C4419" s="78" t="str">
        <f>VLOOKUP(G4419,[1]Macrodata_CCF!$A$3:$D$55,4,FALSE)</f>
        <v>#ERROR!</v>
      </c>
      <c r="E4419" s="79" t="str">
        <f>VLOOKUP(G4419,[1]Macrodata_CCF!$A$3:$B$55,2,FALSE)</f>
        <v>#ERROR!</v>
      </c>
      <c r="F4419" s="78">
        <v>0.0</v>
      </c>
      <c r="G4419" s="80">
        <v>48.0</v>
      </c>
      <c r="H4419" s="81">
        <v>678605.0</v>
      </c>
      <c r="I4419" s="81">
        <v>730000.0</v>
      </c>
      <c r="J4419" s="81">
        <v>686315.0</v>
      </c>
      <c r="K4419" s="81">
        <v>730000.0</v>
      </c>
      <c r="L4419" s="82">
        <v>0.1500145928592276</v>
      </c>
      <c r="N4419" s="83">
        <f t="shared" si="1"/>
        <v>0.1500145929</v>
      </c>
      <c r="O4419" s="83">
        <f t="shared" si="2"/>
        <v>0.1500145929</v>
      </c>
      <c r="Q4419" s="83">
        <f t="shared" si="3"/>
        <v>0.07040410959</v>
      </c>
      <c r="R4419" s="83">
        <f t="shared" si="4"/>
        <v>0.01056164384</v>
      </c>
      <c r="S4419" s="83" t="b">
        <f t="shared" si="5"/>
        <v>0</v>
      </c>
      <c r="T4419" s="72"/>
      <c r="U4419" s="72"/>
      <c r="V4419" s="72"/>
      <c r="W4419" s="72"/>
      <c r="X4419" s="72"/>
      <c r="Y4419" s="72"/>
      <c r="Z4419" s="72"/>
      <c r="AA4419" s="72"/>
      <c r="AB4419" s="72"/>
      <c r="AC4419" s="72"/>
      <c r="AD4419" s="72"/>
      <c r="AE4419" s="72"/>
      <c r="AF4419" s="72"/>
      <c r="AG4419" s="72"/>
      <c r="AH4419" s="72"/>
      <c r="AI4419" s="72"/>
      <c r="AJ4419" s="72"/>
      <c r="AK4419" s="72"/>
    </row>
    <row r="4420" ht="14.25" customHeight="1">
      <c r="A4420" s="78">
        <v>4417.0</v>
      </c>
      <c r="C4420" s="78" t="str">
        <f>VLOOKUP(G4420,[1]Macrodata_CCF!$A$3:$D$55,4,FALSE)</f>
        <v>#ERROR!</v>
      </c>
      <c r="E4420" s="79" t="str">
        <f>VLOOKUP(G4420,[1]Macrodata_CCF!$A$3:$B$55,2,FALSE)</f>
        <v>#ERROR!</v>
      </c>
      <c r="F4420" s="78">
        <v>0.0</v>
      </c>
      <c r="G4420" s="80">
        <v>36.0</v>
      </c>
      <c r="H4420" s="81">
        <v>0.0</v>
      </c>
      <c r="I4420" s="81">
        <v>900000.0</v>
      </c>
      <c r="J4420" s="81">
        <v>180000.0</v>
      </c>
      <c r="K4420" s="81">
        <v>900000.0</v>
      </c>
      <c r="L4420" s="82">
        <v>0.2</v>
      </c>
      <c r="N4420" s="83">
        <f t="shared" si="1"/>
        <v>0.2</v>
      </c>
      <c r="O4420" s="83">
        <f t="shared" si="2"/>
        <v>0.2</v>
      </c>
      <c r="Q4420" s="83">
        <f t="shared" si="3"/>
        <v>1</v>
      </c>
      <c r="R4420" s="83">
        <f t="shared" si="4"/>
        <v>0.2</v>
      </c>
      <c r="S4420" s="83" t="b">
        <f t="shared" si="5"/>
        <v>0</v>
      </c>
      <c r="T4420" s="72"/>
      <c r="U4420" s="72"/>
      <c r="V4420" s="72"/>
      <c r="W4420" s="72"/>
      <c r="X4420" s="72"/>
      <c r="Y4420" s="72"/>
      <c r="Z4420" s="72"/>
      <c r="AA4420" s="72"/>
      <c r="AB4420" s="72"/>
      <c r="AC4420" s="72"/>
      <c r="AD4420" s="72"/>
      <c r="AE4420" s="72"/>
      <c r="AF4420" s="72"/>
      <c r="AG4420" s="72"/>
      <c r="AH4420" s="72"/>
      <c r="AI4420" s="72"/>
      <c r="AJ4420" s="72"/>
      <c r="AK4420" s="72"/>
    </row>
    <row r="4421" ht="14.25" customHeight="1">
      <c r="A4421" s="78">
        <v>4418.0</v>
      </c>
      <c r="C4421" s="78" t="str">
        <f>VLOOKUP(G4421,[1]Macrodata_CCF!$A$3:$D$55,4,FALSE)</f>
        <v>#ERROR!</v>
      </c>
      <c r="E4421" s="79" t="str">
        <f>VLOOKUP(G4421,[1]Macrodata_CCF!$A$3:$B$55,2,FALSE)</f>
        <v>#ERROR!</v>
      </c>
      <c r="F4421" s="78">
        <v>0.0</v>
      </c>
      <c r="G4421" s="80">
        <v>12.0</v>
      </c>
      <c r="H4421" s="81">
        <v>288060.0</v>
      </c>
      <c r="I4421" s="81">
        <v>330000.0</v>
      </c>
      <c r="J4421" s="81">
        <v>296865.0</v>
      </c>
      <c r="K4421" s="81">
        <v>495000.0</v>
      </c>
      <c r="L4421" s="82">
        <v>0.2099427753934192</v>
      </c>
      <c r="N4421" s="83">
        <f t="shared" si="1"/>
        <v>0.2099427754</v>
      </c>
      <c r="O4421" s="83">
        <f t="shared" si="2"/>
        <v>0.2099427754</v>
      </c>
      <c r="Q4421" s="83">
        <f t="shared" si="3"/>
        <v>0.1270909091</v>
      </c>
      <c r="R4421" s="83">
        <f t="shared" si="4"/>
        <v>0.2099427754</v>
      </c>
      <c r="S4421" s="83" t="b">
        <f t="shared" si="5"/>
        <v>0</v>
      </c>
      <c r="T4421" s="72"/>
      <c r="U4421" s="72"/>
      <c r="V4421" s="72"/>
      <c r="W4421" s="72"/>
      <c r="X4421" s="72"/>
      <c r="Y4421" s="72"/>
      <c r="Z4421" s="72"/>
      <c r="AA4421" s="72"/>
      <c r="AB4421" s="72"/>
      <c r="AC4421" s="72"/>
      <c r="AD4421" s="72"/>
      <c r="AE4421" s="72"/>
      <c r="AF4421" s="72"/>
      <c r="AG4421" s="72"/>
      <c r="AH4421" s="72"/>
      <c r="AI4421" s="72"/>
      <c r="AJ4421" s="72"/>
      <c r="AK4421" s="72"/>
    </row>
    <row r="4422" ht="14.25" customHeight="1">
      <c r="A4422" s="78">
        <v>4419.0</v>
      </c>
      <c r="C4422" s="78" t="str">
        <f>VLOOKUP(G4422,[1]Macrodata_CCF!$A$3:$D$55,4,FALSE)</f>
        <v>#ERROR!</v>
      </c>
      <c r="E4422" s="79" t="str">
        <f>VLOOKUP(G4422,[1]Macrodata_CCF!$A$3:$B$55,2,FALSE)</f>
        <v>#ERROR!</v>
      </c>
      <c r="F4422" s="78">
        <v>0.0</v>
      </c>
      <c r="G4422" s="80">
        <v>9.0</v>
      </c>
      <c r="H4422" s="81">
        <v>207130.0</v>
      </c>
      <c r="I4422" s="81">
        <v>280000.0</v>
      </c>
      <c r="J4422" s="81">
        <v>227535.0</v>
      </c>
      <c r="K4422" s="81">
        <v>280000.0</v>
      </c>
      <c r="L4422" s="82">
        <v>0.2800192122958693</v>
      </c>
      <c r="N4422" s="83">
        <f t="shared" si="1"/>
        <v>0.2800192123</v>
      </c>
      <c r="O4422" s="83">
        <f t="shared" si="2"/>
        <v>0.2800192123</v>
      </c>
      <c r="Q4422" s="83">
        <f t="shared" si="3"/>
        <v>0.26025</v>
      </c>
      <c r="R4422" s="83">
        <f t="shared" si="4"/>
        <v>0.2800192123</v>
      </c>
      <c r="S4422" s="83" t="b">
        <f t="shared" si="5"/>
        <v>0</v>
      </c>
      <c r="T4422" s="72"/>
      <c r="U4422" s="72"/>
      <c r="V4422" s="72"/>
      <c r="W4422" s="72"/>
      <c r="X4422" s="72"/>
      <c r="Y4422" s="72"/>
      <c r="Z4422" s="72"/>
      <c r="AA4422" s="72"/>
      <c r="AB4422" s="72"/>
      <c r="AC4422" s="72"/>
      <c r="AD4422" s="72"/>
      <c r="AE4422" s="72"/>
      <c r="AF4422" s="72"/>
      <c r="AG4422" s="72"/>
      <c r="AH4422" s="72"/>
      <c r="AI4422" s="72"/>
      <c r="AJ4422" s="72"/>
      <c r="AK4422" s="72"/>
    </row>
    <row r="4423" ht="14.25" customHeight="1">
      <c r="A4423" s="78">
        <v>4420.0</v>
      </c>
      <c r="C4423" s="78" t="str">
        <f>VLOOKUP(G4423,[1]Macrodata_CCF!$A$3:$D$55,4,FALSE)</f>
        <v>#ERROR!</v>
      </c>
      <c r="E4423" s="79" t="str">
        <f>VLOOKUP(G4423,[1]Macrodata_CCF!$A$3:$B$55,2,FALSE)</f>
        <v>#ERROR!</v>
      </c>
      <c r="F4423" s="78">
        <v>0.0</v>
      </c>
      <c r="G4423" s="80">
        <v>46.0</v>
      </c>
      <c r="H4423" s="81">
        <v>195505.0</v>
      </c>
      <c r="I4423" s="81">
        <v>310000.0</v>
      </c>
      <c r="J4423" s="81">
        <v>211535.0</v>
      </c>
      <c r="K4423" s="81">
        <v>310000.0</v>
      </c>
      <c r="L4423" s="82">
        <v>0.1400061138040962</v>
      </c>
      <c r="N4423" s="83">
        <f t="shared" si="1"/>
        <v>0.1400061138</v>
      </c>
      <c r="O4423" s="83">
        <f t="shared" si="2"/>
        <v>0.1400061138</v>
      </c>
      <c r="Q4423" s="83">
        <f t="shared" si="3"/>
        <v>0.3693387097</v>
      </c>
      <c r="R4423" s="83">
        <f t="shared" si="4"/>
        <v>0.1400061138</v>
      </c>
      <c r="S4423" s="83" t="b">
        <f t="shared" si="5"/>
        <v>0</v>
      </c>
      <c r="T4423" s="72"/>
      <c r="U4423" s="72"/>
      <c r="V4423" s="72"/>
      <c r="W4423" s="72"/>
      <c r="X4423" s="72"/>
      <c r="Y4423" s="72"/>
      <c r="Z4423" s="72"/>
      <c r="AA4423" s="72"/>
      <c r="AB4423" s="72"/>
      <c r="AC4423" s="72"/>
      <c r="AD4423" s="72"/>
      <c r="AE4423" s="72"/>
      <c r="AF4423" s="72"/>
      <c r="AG4423" s="72"/>
      <c r="AH4423" s="72"/>
      <c r="AI4423" s="72"/>
      <c r="AJ4423" s="72"/>
      <c r="AK4423" s="72"/>
    </row>
    <row r="4424" ht="14.25" customHeight="1">
      <c r="A4424" s="78">
        <v>4421.0</v>
      </c>
      <c r="C4424" s="78" t="str">
        <f>VLOOKUP(G4424,[1]Macrodata_CCF!$A$3:$D$55,4,FALSE)</f>
        <v>#ERROR!</v>
      </c>
      <c r="E4424" s="79" t="str">
        <f>VLOOKUP(G4424,[1]Macrodata_CCF!$A$3:$B$55,2,FALSE)</f>
        <v>#ERROR!</v>
      </c>
      <c r="F4424" s="78">
        <v>0.0</v>
      </c>
      <c r="G4424" s="80">
        <v>14.0</v>
      </c>
      <c r="H4424" s="81">
        <v>322835.0</v>
      </c>
      <c r="I4424" s="81">
        <v>330000.0</v>
      </c>
      <c r="J4424" s="81">
        <v>324270.0</v>
      </c>
      <c r="K4424" s="81">
        <v>495000.0</v>
      </c>
      <c r="L4424" s="82">
        <v>0.2002791346824843</v>
      </c>
      <c r="N4424" s="83">
        <f t="shared" si="1"/>
        <v>0.2002791347</v>
      </c>
      <c r="O4424" s="83">
        <f t="shared" si="2"/>
        <v>0.2002791347</v>
      </c>
      <c r="Q4424" s="83">
        <f t="shared" si="3"/>
        <v>0.02171212121</v>
      </c>
      <c r="R4424" s="83">
        <f t="shared" si="4"/>
        <v>0.004348484848</v>
      </c>
      <c r="S4424" s="83" t="b">
        <f t="shared" si="5"/>
        <v>0</v>
      </c>
      <c r="T4424" s="72"/>
      <c r="U4424" s="72"/>
      <c r="V4424" s="72"/>
      <c r="W4424" s="72"/>
      <c r="X4424" s="72"/>
      <c r="Y4424" s="72"/>
      <c r="Z4424" s="72"/>
      <c r="AA4424" s="72"/>
      <c r="AB4424" s="72"/>
      <c r="AC4424" s="72"/>
      <c r="AD4424" s="72"/>
      <c r="AE4424" s="72"/>
      <c r="AF4424" s="72"/>
      <c r="AG4424" s="72"/>
      <c r="AH4424" s="72"/>
      <c r="AI4424" s="72"/>
      <c r="AJ4424" s="72"/>
      <c r="AK4424" s="72"/>
    </row>
    <row r="4425" ht="14.25" customHeight="1">
      <c r="A4425" s="78">
        <v>4422.0</v>
      </c>
      <c r="C4425" s="78" t="str">
        <f>VLOOKUP(G4425,[1]Macrodata_CCF!$A$3:$D$55,4,FALSE)</f>
        <v>#ERROR!</v>
      </c>
      <c r="E4425" s="79" t="str">
        <f>VLOOKUP(G4425,[1]Macrodata_CCF!$A$3:$B$55,2,FALSE)</f>
        <v>#ERROR!</v>
      </c>
      <c r="F4425" s="78">
        <v>0.0</v>
      </c>
      <c r="G4425" s="80">
        <v>51.0</v>
      </c>
      <c r="H4425" s="81">
        <v>131835.0</v>
      </c>
      <c r="I4425" s="81">
        <v>420000.0</v>
      </c>
      <c r="J4425" s="81">
        <v>157770.0</v>
      </c>
      <c r="K4425" s="81">
        <v>420000.0</v>
      </c>
      <c r="L4425" s="82">
        <v>0.0900005205351101</v>
      </c>
      <c r="N4425" s="83">
        <f t="shared" si="1"/>
        <v>0.09000052054</v>
      </c>
      <c r="O4425" s="83">
        <f t="shared" si="2"/>
        <v>0.09000052054</v>
      </c>
      <c r="Q4425" s="83">
        <f t="shared" si="3"/>
        <v>0.6861071429</v>
      </c>
      <c r="R4425" s="83">
        <f t="shared" si="4"/>
        <v>0.09000052054</v>
      </c>
      <c r="S4425" s="83" t="b">
        <f t="shared" si="5"/>
        <v>0</v>
      </c>
      <c r="T4425" s="72"/>
      <c r="U4425" s="72"/>
      <c r="V4425" s="72"/>
      <c r="W4425" s="72"/>
      <c r="X4425" s="72"/>
      <c r="Y4425" s="72"/>
      <c r="Z4425" s="72"/>
      <c r="AA4425" s="72"/>
      <c r="AB4425" s="72"/>
      <c r="AC4425" s="72"/>
      <c r="AD4425" s="72"/>
      <c r="AE4425" s="72"/>
      <c r="AF4425" s="72"/>
      <c r="AG4425" s="72"/>
      <c r="AH4425" s="72"/>
      <c r="AI4425" s="72"/>
      <c r="AJ4425" s="72"/>
      <c r="AK4425" s="72"/>
    </row>
    <row r="4426" ht="14.25" customHeight="1">
      <c r="A4426" s="78">
        <v>4423.0</v>
      </c>
      <c r="C4426" s="78" t="str">
        <f>VLOOKUP(G4426,[1]Macrodata_CCF!$A$3:$D$55,4,FALSE)</f>
        <v>#ERROR!</v>
      </c>
      <c r="E4426" s="79" t="str">
        <f>VLOOKUP(G4426,[1]Macrodata_CCF!$A$3:$B$55,2,FALSE)</f>
        <v>#ERROR!</v>
      </c>
      <c r="F4426" s="78">
        <v>0.0</v>
      </c>
      <c r="G4426" s="80">
        <v>41.0</v>
      </c>
      <c r="H4426" s="81">
        <v>345965.0</v>
      </c>
      <c r="I4426" s="81">
        <v>370000.0</v>
      </c>
      <c r="J4426" s="81">
        <v>334910.0</v>
      </c>
      <c r="K4426" s="81">
        <v>370000.0</v>
      </c>
      <c r="L4426" s="82">
        <v>-0.459954233409611</v>
      </c>
      <c r="N4426" s="83">
        <f t="shared" si="1"/>
        <v>-0.4599542334</v>
      </c>
      <c r="O4426" s="83">
        <f t="shared" si="2"/>
        <v>0</v>
      </c>
      <c r="Q4426" s="83">
        <f t="shared" si="3"/>
        <v>0.06495945946</v>
      </c>
      <c r="R4426" s="83">
        <f t="shared" si="4"/>
        <v>-0.02987837838</v>
      </c>
      <c r="S4426" s="83" t="b">
        <f t="shared" si="5"/>
        <v>0</v>
      </c>
      <c r="T4426" s="72"/>
      <c r="U4426" s="72"/>
      <c r="V4426" s="72"/>
      <c r="W4426" s="72"/>
      <c r="X4426" s="72"/>
      <c r="Y4426" s="72"/>
      <c r="Z4426" s="72"/>
      <c r="AA4426" s="72"/>
      <c r="AB4426" s="72"/>
      <c r="AC4426" s="72"/>
      <c r="AD4426" s="72"/>
      <c r="AE4426" s="72"/>
      <c r="AF4426" s="72"/>
      <c r="AG4426" s="72"/>
      <c r="AH4426" s="72"/>
      <c r="AI4426" s="72"/>
      <c r="AJ4426" s="72"/>
      <c r="AK4426" s="72"/>
    </row>
    <row r="4427" ht="14.25" customHeight="1">
      <c r="A4427" s="78">
        <v>4424.0</v>
      </c>
      <c r="C4427" s="78" t="str">
        <f>VLOOKUP(G4427,[1]Macrodata_CCF!$A$3:$D$55,4,FALSE)</f>
        <v>#ERROR!</v>
      </c>
      <c r="E4427" s="79" t="str">
        <f>VLOOKUP(G4427,[1]Macrodata_CCF!$A$3:$B$55,2,FALSE)</f>
        <v>#ERROR!</v>
      </c>
      <c r="F4427" s="78">
        <v>0.0</v>
      </c>
      <c r="G4427" s="80">
        <v>22.0</v>
      </c>
      <c r="H4427" s="81">
        <v>181660.0</v>
      </c>
      <c r="I4427" s="81">
        <v>640000.0</v>
      </c>
      <c r="J4427" s="81">
        <v>250410.0</v>
      </c>
      <c r="K4427" s="81">
        <v>640000.0</v>
      </c>
      <c r="L4427" s="82">
        <v>0.1499978182135533</v>
      </c>
      <c r="N4427" s="83">
        <f t="shared" si="1"/>
        <v>0.1499978182</v>
      </c>
      <c r="O4427" s="83">
        <f t="shared" si="2"/>
        <v>0.1499978182</v>
      </c>
      <c r="Q4427" s="83">
        <f t="shared" si="3"/>
        <v>0.71615625</v>
      </c>
      <c r="R4427" s="83">
        <f t="shared" si="4"/>
        <v>0.1499978182</v>
      </c>
      <c r="S4427" s="83" t="b">
        <f t="shared" si="5"/>
        <v>0</v>
      </c>
      <c r="T4427" s="72"/>
      <c r="U4427" s="72"/>
      <c r="V4427" s="72"/>
      <c r="W4427" s="72"/>
      <c r="X4427" s="72"/>
      <c r="Y4427" s="72"/>
      <c r="Z4427" s="72"/>
      <c r="AA4427" s="72"/>
      <c r="AB4427" s="72"/>
      <c r="AC4427" s="72"/>
      <c r="AD4427" s="72"/>
      <c r="AE4427" s="72"/>
      <c r="AF4427" s="72"/>
      <c r="AG4427" s="72"/>
      <c r="AH4427" s="72"/>
      <c r="AI4427" s="72"/>
      <c r="AJ4427" s="72"/>
      <c r="AK4427" s="72"/>
    </row>
    <row r="4428" ht="14.25" customHeight="1">
      <c r="A4428" s="78">
        <v>4425.0</v>
      </c>
      <c r="C4428" s="78" t="str">
        <f>VLOOKUP(G4428,[1]Macrodata_CCF!$A$3:$D$55,4,FALSE)</f>
        <v>#ERROR!</v>
      </c>
      <c r="E4428" s="79" t="str">
        <f>VLOOKUP(G4428,[1]Macrodata_CCF!$A$3:$B$55,2,FALSE)</f>
        <v>#ERROR!</v>
      </c>
      <c r="F4428" s="78">
        <v>1.0</v>
      </c>
      <c r="G4428" s="80">
        <v>35.0</v>
      </c>
      <c r="H4428" s="81">
        <v>256980.0</v>
      </c>
      <c r="I4428" s="81">
        <v>430000.0</v>
      </c>
      <c r="J4428" s="81">
        <v>327920.0</v>
      </c>
      <c r="K4428" s="81">
        <v>430000.0</v>
      </c>
      <c r="L4428" s="82">
        <v>0.4100104034215697</v>
      </c>
      <c r="N4428" s="83">
        <f t="shared" si="1"/>
        <v>0.4100104034</v>
      </c>
      <c r="O4428" s="83">
        <f t="shared" si="2"/>
        <v>0.4100104034</v>
      </c>
      <c r="Q4428" s="83">
        <f t="shared" si="3"/>
        <v>0.402372093</v>
      </c>
      <c r="R4428" s="83">
        <f t="shared" si="4"/>
        <v>0.4100104034</v>
      </c>
      <c r="S4428" s="83" t="b">
        <f t="shared" si="5"/>
        <v>0</v>
      </c>
      <c r="T4428" s="72"/>
      <c r="U4428" s="72"/>
      <c r="V4428" s="72"/>
      <c r="W4428" s="72"/>
      <c r="X4428" s="72"/>
      <c r="Y4428" s="72"/>
      <c r="Z4428" s="72"/>
      <c r="AA4428" s="72"/>
      <c r="AB4428" s="72"/>
      <c r="AC4428" s="72"/>
      <c r="AD4428" s="72"/>
      <c r="AE4428" s="72"/>
      <c r="AF4428" s="72"/>
      <c r="AG4428" s="72"/>
      <c r="AH4428" s="72"/>
      <c r="AI4428" s="72"/>
      <c r="AJ4428" s="72"/>
      <c r="AK4428" s="72"/>
    </row>
    <row r="4429" ht="14.25" customHeight="1">
      <c r="A4429" s="78">
        <v>4426.0</v>
      </c>
      <c r="C4429" s="78" t="str">
        <f>VLOOKUP(G4429,[1]Macrodata_CCF!$A$3:$D$55,4,FALSE)</f>
        <v>#ERROR!</v>
      </c>
      <c r="E4429" s="79" t="str">
        <f>VLOOKUP(G4429,[1]Macrodata_CCF!$A$3:$B$55,2,FALSE)</f>
        <v>#ERROR!</v>
      </c>
      <c r="F4429" s="78">
        <v>0.0</v>
      </c>
      <c r="G4429" s="80">
        <v>13.0</v>
      </c>
      <c r="H4429" s="81">
        <v>0.0</v>
      </c>
      <c r="I4429" s="81">
        <v>880000.0</v>
      </c>
      <c r="J4429" s="81">
        <v>132000.0</v>
      </c>
      <c r="K4429" s="81">
        <v>880000.0</v>
      </c>
      <c r="L4429" s="82">
        <v>0.15</v>
      </c>
      <c r="N4429" s="83">
        <f t="shared" si="1"/>
        <v>0.15</v>
      </c>
      <c r="O4429" s="83">
        <f t="shared" si="2"/>
        <v>0.15</v>
      </c>
      <c r="Q4429" s="83">
        <f t="shared" si="3"/>
        <v>1</v>
      </c>
      <c r="R4429" s="83">
        <f t="shared" si="4"/>
        <v>0.15</v>
      </c>
      <c r="S4429" s="83" t="b">
        <f t="shared" si="5"/>
        <v>0</v>
      </c>
      <c r="T4429" s="72"/>
      <c r="U4429" s="72"/>
      <c r="V4429" s="72"/>
      <c r="W4429" s="72"/>
      <c r="X4429" s="72"/>
      <c r="Y4429" s="72"/>
      <c r="Z4429" s="72"/>
      <c r="AA4429" s="72"/>
      <c r="AB4429" s="72"/>
      <c r="AC4429" s="72"/>
      <c r="AD4429" s="72"/>
      <c r="AE4429" s="72"/>
      <c r="AF4429" s="72"/>
      <c r="AG4429" s="72"/>
      <c r="AH4429" s="72"/>
      <c r="AI4429" s="72"/>
      <c r="AJ4429" s="72"/>
      <c r="AK4429" s="72"/>
    </row>
    <row r="4430" ht="14.25" customHeight="1">
      <c r="A4430" s="78">
        <v>4427.0</v>
      </c>
      <c r="C4430" s="78" t="str">
        <f>VLOOKUP(G4430,[1]Macrodata_CCF!$A$3:$D$55,4,FALSE)</f>
        <v>#ERROR!</v>
      </c>
      <c r="E4430" s="79" t="str">
        <f>VLOOKUP(G4430,[1]Macrodata_CCF!$A$3:$B$55,2,FALSE)</f>
        <v>#ERROR!</v>
      </c>
      <c r="F4430" s="78">
        <v>0.0</v>
      </c>
      <c r="G4430" s="80">
        <v>37.0</v>
      </c>
      <c r="H4430" s="81">
        <v>114640.0</v>
      </c>
      <c r="I4430" s="81">
        <v>250000.0</v>
      </c>
      <c r="J4430" s="81">
        <v>117345.0</v>
      </c>
      <c r="K4430" s="81">
        <v>250000.0</v>
      </c>
      <c r="L4430" s="82">
        <v>0.01998374704491726</v>
      </c>
      <c r="N4430" s="83">
        <f t="shared" si="1"/>
        <v>0.01998374704</v>
      </c>
      <c r="O4430" s="83">
        <f t="shared" si="2"/>
        <v>0.01998374704</v>
      </c>
      <c r="Q4430" s="83">
        <f t="shared" si="3"/>
        <v>0.54144</v>
      </c>
      <c r="R4430" s="83">
        <f t="shared" si="4"/>
        <v>0.01998374704</v>
      </c>
      <c r="S4430" s="83" t="b">
        <f t="shared" si="5"/>
        <v>0</v>
      </c>
      <c r="T4430" s="72"/>
      <c r="U4430" s="72"/>
      <c r="V4430" s="72"/>
      <c r="W4430" s="72"/>
      <c r="X4430" s="72"/>
      <c r="Y4430" s="72"/>
      <c r="Z4430" s="72"/>
      <c r="AA4430" s="72"/>
      <c r="AB4430" s="72"/>
      <c r="AC4430" s="72"/>
      <c r="AD4430" s="72"/>
      <c r="AE4430" s="72"/>
      <c r="AF4430" s="72"/>
      <c r="AG4430" s="72"/>
      <c r="AH4430" s="72"/>
      <c r="AI4430" s="72"/>
      <c r="AJ4430" s="72"/>
      <c r="AK4430" s="72"/>
    </row>
    <row r="4431" ht="14.25" customHeight="1">
      <c r="A4431" s="78">
        <v>4428.0</v>
      </c>
      <c r="C4431" s="78" t="str">
        <f>VLOOKUP(G4431,[1]Macrodata_CCF!$A$3:$D$55,4,FALSE)</f>
        <v>#ERROR!</v>
      </c>
      <c r="E4431" s="79" t="str">
        <f>VLOOKUP(G4431,[1]Macrodata_CCF!$A$3:$B$55,2,FALSE)</f>
        <v>#ERROR!</v>
      </c>
      <c r="F4431" s="78">
        <v>0.0</v>
      </c>
      <c r="G4431" s="80">
        <v>36.0</v>
      </c>
      <c r="H4431" s="81">
        <v>23770.0</v>
      </c>
      <c r="I4431" s="81">
        <v>580000.0</v>
      </c>
      <c r="J4431" s="81">
        <v>107205.0</v>
      </c>
      <c r="K4431" s="81">
        <v>1044000.0</v>
      </c>
      <c r="L4431" s="82">
        <v>0.1500008989087248</v>
      </c>
      <c r="N4431" s="83">
        <f t="shared" si="1"/>
        <v>0.1500008989</v>
      </c>
      <c r="O4431" s="83">
        <f t="shared" si="2"/>
        <v>0.1500008989</v>
      </c>
      <c r="Q4431" s="83">
        <f t="shared" si="3"/>
        <v>0.9590172414</v>
      </c>
      <c r="R4431" s="83">
        <f t="shared" si="4"/>
        <v>0.1500008989</v>
      </c>
      <c r="S4431" s="83" t="b">
        <f t="shared" si="5"/>
        <v>0</v>
      </c>
      <c r="T4431" s="72"/>
      <c r="U4431" s="72"/>
      <c r="V4431" s="72"/>
      <c r="W4431" s="72"/>
      <c r="X4431" s="72"/>
      <c r="Y4431" s="72"/>
      <c r="Z4431" s="72"/>
      <c r="AA4431" s="72"/>
      <c r="AB4431" s="72"/>
      <c r="AC4431" s="72"/>
      <c r="AD4431" s="72"/>
      <c r="AE4431" s="72"/>
      <c r="AF4431" s="72"/>
      <c r="AG4431" s="72"/>
      <c r="AH4431" s="72"/>
      <c r="AI4431" s="72"/>
      <c r="AJ4431" s="72"/>
      <c r="AK4431" s="72"/>
    </row>
    <row r="4432" ht="14.25" customHeight="1">
      <c r="A4432" s="78">
        <v>4429.0</v>
      </c>
      <c r="C4432" s="78" t="str">
        <f>VLOOKUP(G4432,[1]Macrodata_CCF!$A$3:$D$55,4,FALSE)</f>
        <v>#ERROR!</v>
      </c>
      <c r="E4432" s="79" t="str">
        <f>VLOOKUP(G4432,[1]Macrodata_CCF!$A$3:$B$55,2,FALSE)</f>
        <v>#ERROR!</v>
      </c>
      <c r="F4432" s="78">
        <v>0.0</v>
      </c>
      <c r="G4432" s="80">
        <v>41.0</v>
      </c>
      <c r="H4432" s="81">
        <v>41800.0</v>
      </c>
      <c r="I4432" s="81">
        <v>190000.0</v>
      </c>
      <c r="J4432" s="81">
        <v>80330.0</v>
      </c>
      <c r="K4432" s="81">
        <v>190000.0</v>
      </c>
      <c r="L4432" s="82">
        <v>0.2599865047233468</v>
      </c>
      <c r="N4432" s="83">
        <f t="shared" si="1"/>
        <v>0.2599865047</v>
      </c>
      <c r="O4432" s="83">
        <f t="shared" si="2"/>
        <v>0.2599865047</v>
      </c>
      <c r="Q4432" s="83">
        <f t="shared" si="3"/>
        <v>0.78</v>
      </c>
      <c r="R4432" s="83">
        <f t="shared" si="4"/>
        <v>0.2599865047</v>
      </c>
      <c r="S4432" s="83" t="b">
        <f t="shared" si="5"/>
        <v>0</v>
      </c>
      <c r="T4432" s="72"/>
      <c r="U4432" s="72"/>
      <c r="V4432" s="72"/>
      <c r="W4432" s="72"/>
      <c r="X4432" s="72"/>
      <c r="Y4432" s="72"/>
      <c r="Z4432" s="72"/>
      <c r="AA4432" s="72"/>
      <c r="AB4432" s="72"/>
      <c r="AC4432" s="72"/>
      <c r="AD4432" s="72"/>
      <c r="AE4432" s="72"/>
      <c r="AF4432" s="72"/>
      <c r="AG4432" s="72"/>
      <c r="AH4432" s="72"/>
      <c r="AI4432" s="72"/>
      <c r="AJ4432" s="72"/>
      <c r="AK4432" s="72"/>
    </row>
    <row r="4433" ht="14.25" customHeight="1">
      <c r="A4433" s="78">
        <v>4430.0</v>
      </c>
      <c r="C4433" s="78" t="str">
        <f>VLOOKUP(G4433,[1]Macrodata_CCF!$A$3:$D$55,4,FALSE)</f>
        <v>#ERROR!</v>
      </c>
      <c r="E4433" s="79" t="str">
        <f>VLOOKUP(G4433,[1]Macrodata_CCF!$A$3:$B$55,2,FALSE)</f>
        <v>#ERROR!</v>
      </c>
      <c r="F4433" s="78">
        <v>0.0</v>
      </c>
      <c r="G4433" s="80">
        <v>7.0</v>
      </c>
      <c r="H4433" s="81">
        <v>0.0</v>
      </c>
      <c r="I4433" s="81">
        <v>320000.0</v>
      </c>
      <c r="J4433" s="81">
        <v>64000.0</v>
      </c>
      <c r="K4433" s="81">
        <v>320000.0</v>
      </c>
      <c r="L4433" s="82">
        <v>0.2</v>
      </c>
      <c r="N4433" s="83">
        <f t="shared" si="1"/>
        <v>0.2</v>
      </c>
      <c r="O4433" s="83">
        <f t="shared" si="2"/>
        <v>0.2</v>
      </c>
      <c r="Q4433" s="83">
        <f t="shared" si="3"/>
        <v>1</v>
      </c>
      <c r="R4433" s="83">
        <f t="shared" si="4"/>
        <v>0.2</v>
      </c>
      <c r="S4433" s="83" t="b">
        <f t="shared" si="5"/>
        <v>0</v>
      </c>
      <c r="T4433" s="72"/>
      <c r="U4433" s="72"/>
      <c r="V4433" s="72"/>
      <c r="W4433" s="72"/>
      <c r="X4433" s="72"/>
      <c r="Y4433" s="72"/>
      <c r="Z4433" s="72"/>
      <c r="AA4433" s="72"/>
      <c r="AB4433" s="72"/>
      <c r="AC4433" s="72"/>
      <c r="AD4433" s="72"/>
      <c r="AE4433" s="72"/>
      <c r="AF4433" s="72"/>
      <c r="AG4433" s="72"/>
      <c r="AH4433" s="72"/>
      <c r="AI4433" s="72"/>
      <c r="AJ4433" s="72"/>
      <c r="AK4433" s="72"/>
    </row>
    <row r="4434" ht="14.25" customHeight="1">
      <c r="A4434" s="78">
        <v>4431.0</v>
      </c>
      <c r="C4434" s="78" t="str">
        <f>VLOOKUP(G4434,[1]Macrodata_CCF!$A$3:$D$55,4,FALSE)</f>
        <v>#ERROR!</v>
      </c>
      <c r="E4434" s="79" t="str">
        <f>VLOOKUP(G4434,[1]Macrodata_CCF!$A$3:$B$55,2,FALSE)</f>
        <v>#ERROR!</v>
      </c>
      <c r="F4434" s="78">
        <v>0.0</v>
      </c>
      <c r="G4434" s="80">
        <v>37.0</v>
      </c>
      <c r="H4434" s="81">
        <v>382875.0</v>
      </c>
      <c r="I4434" s="81">
        <v>660000.0</v>
      </c>
      <c r="J4434" s="81">
        <v>673200.0</v>
      </c>
      <c r="K4434" s="81">
        <v>660000.0</v>
      </c>
      <c r="L4434" s="82">
        <v>1.047631935047361</v>
      </c>
      <c r="N4434" s="83">
        <f t="shared" si="1"/>
        <v>1.047631935</v>
      </c>
      <c r="O4434" s="83">
        <f t="shared" si="2"/>
        <v>1</v>
      </c>
      <c r="Q4434" s="83">
        <f t="shared" si="3"/>
        <v>0.4198863636</v>
      </c>
      <c r="R4434" s="83">
        <f t="shared" si="4"/>
        <v>1.047631935</v>
      </c>
      <c r="S4434" s="83" t="b">
        <f t="shared" si="5"/>
        <v>0</v>
      </c>
      <c r="T4434" s="72"/>
      <c r="U4434" s="72"/>
      <c r="V4434" s="72"/>
      <c r="W4434" s="72"/>
      <c r="X4434" s="72"/>
      <c r="Y4434" s="72"/>
      <c r="Z4434" s="72"/>
      <c r="AA4434" s="72"/>
      <c r="AB4434" s="72"/>
      <c r="AC4434" s="72"/>
      <c r="AD4434" s="72"/>
      <c r="AE4434" s="72"/>
      <c r="AF4434" s="72"/>
      <c r="AG4434" s="72"/>
      <c r="AH4434" s="72"/>
      <c r="AI4434" s="72"/>
      <c r="AJ4434" s="72"/>
      <c r="AK4434" s="72"/>
    </row>
    <row r="4435" ht="14.25" customHeight="1">
      <c r="A4435" s="78">
        <v>4432.0</v>
      </c>
      <c r="C4435" s="78" t="str">
        <f>VLOOKUP(G4435,[1]Macrodata_CCF!$A$3:$D$55,4,FALSE)</f>
        <v>#ERROR!</v>
      </c>
      <c r="E4435" s="79" t="str">
        <f>VLOOKUP(G4435,[1]Macrodata_CCF!$A$3:$B$55,2,FALSE)</f>
        <v>#ERROR!</v>
      </c>
      <c r="F4435" s="78">
        <v>1.0</v>
      </c>
      <c r="G4435" s="80">
        <v>5.0</v>
      </c>
      <c r="H4435" s="81">
        <v>0.0</v>
      </c>
      <c r="I4435" s="81">
        <v>510000.0</v>
      </c>
      <c r="J4435" s="81">
        <v>520200.0</v>
      </c>
      <c r="K4435" s="81">
        <v>510000.0</v>
      </c>
      <c r="L4435" s="82">
        <v>1.02</v>
      </c>
      <c r="N4435" s="83">
        <f t="shared" si="1"/>
        <v>1.02</v>
      </c>
      <c r="O4435" s="83">
        <f t="shared" si="2"/>
        <v>1</v>
      </c>
      <c r="Q4435" s="83">
        <f t="shared" si="3"/>
        <v>1</v>
      </c>
      <c r="R4435" s="83">
        <f t="shared" si="4"/>
        <v>1.02</v>
      </c>
      <c r="S4435" s="83" t="b">
        <f t="shared" si="5"/>
        <v>0</v>
      </c>
      <c r="T4435" s="72"/>
      <c r="U4435" s="72"/>
      <c r="V4435" s="72"/>
      <c r="W4435" s="72"/>
      <c r="X4435" s="72"/>
      <c r="Y4435" s="72"/>
      <c r="Z4435" s="72"/>
      <c r="AA4435" s="72"/>
      <c r="AB4435" s="72"/>
      <c r="AC4435" s="72"/>
      <c r="AD4435" s="72"/>
      <c r="AE4435" s="72"/>
      <c r="AF4435" s="72"/>
      <c r="AG4435" s="72"/>
      <c r="AH4435" s="72"/>
      <c r="AI4435" s="72"/>
      <c r="AJ4435" s="72"/>
      <c r="AK4435" s="72"/>
    </row>
    <row r="4436" ht="14.25" customHeight="1">
      <c r="A4436" s="78">
        <v>4433.0</v>
      </c>
      <c r="C4436" s="78" t="str">
        <f>VLOOKUP(G4436,[1]Macrodata_CCF!$A$3:$D$55,4,FALSE)</f>
        <v>#ERROR!</v>
      </c>
      <c r="E4436" s="79" t="str">
        <f>VLOOKUP(G4436,[1]Macrodata_CCF!$A$3:$B$55,2,FALSE)</f>
        <v>#ERROR!</v>
      </c>
      <c r="F4436" s="78">
        <v>0.0</v>
      </c>
      <c r="G4436" s="80">
        <v>11.0</v>
      </c>
      <c r="H4436" s="81">
        <v>470200.0</v>
      </c>
      <c r="I4436" s="81">
        <v>540000.0</v>
      </c>
      <c r="J4436" s="81">
        <v>480670.0</v>
      </c>
      <c r="K4436" s="81">
        <v>540000.0</v>
      </c>
      <c r="L4436" s="82">
        <v>0.15</v>
      </c>
      <c r="N4436" s="83">
        <f t="shared" si="1"/>
        <v>0.15</v>
      </c>
      <c r="O4436" s="83">
        <f t="shared" si="2"/>
        <v>0.15</v>
      </c>
      <c r="Q4436" s="83">
        <f t="shared" si="3"/>
        <v>0.1292592593</v>
      </c>
      <c r="R4436" s="83">
        <f t="shared" si="4"/>
        <v>0.15</v>
      </c>
      <c r="S4436" s="83" t="b">
        <f t="shared" si="5"/>
        <v>0</v>
      </c>
      <c r="T4436" s="72"/>
      <c r="U4436" s="72"/>
      <c r="V4436" s="72"/>
      <c r="W4436" s="72"/>
      <c r="X4436" s="72"/>
      <c r="Y4436" s="72"/>
      <c r="Z4436" s="72"/>
      <c r="AA4436" s="72"/>
      <c r="AB4436" s="72"/>
      <c r="AC4436" s="72"/>
      <c r="AD4436" s="72"/>
      <c r="AE4436" s="72"/>
      <c r="AF4436" s="72"/>
      <c r="AG4436" s="72"/>
      <c r="AH4436" s="72"/>
      <c r="AI4436" s="72"/>
      <c r="AJ4436" s="72"/>
      <c r="AK4436" s="72"/>
    </row>
    <row r="4437" ht="14.25" customHeight="1">
      <c r="A4437" s="78">
        <v>4434.0</v>
      </c>
      <c r="C4437" s="78" t="str">
        <f>VLOOKUP(G4437,[1]Macrodata_CCF!$A$3:$D$55,4,FALSE)</f>
        <v>#ERROR!</v>
      </c>
      <c r="E4437" s="79" t="str">
        <f>VLOOKUP(G4437,[1]Macrodata_CCF!$A$3:$B$55,2,FALSE)</f>
        <v>#ERROR!</v>
      </c>
      <c r="F4437" s="78">
        <v>0.0</v>
      </c>
      <c r="G4437" s="80">
        <v>29.0</v>
      </c>
      <c r="H4437" s="81">
        <v>314135.0</v>
      </c>
      <c r="I4437" s="81">
        <v>450000.0</v>
      </c>
      <c r="J4437" s="81">
        <v>335875.0</v>
      </c>
      <c r="K4437" s="81">
        <v>450000.0</v>
      </c>
      <c r="L4437" s="82">
        <v>0.1600117763956869</v>
      </c>
      <c r="N4437" s="83">
        <f t="shared" si="1"/>
        <v>0.1600117764</v>
      </c>
      <c r="O4437" s="83">
        <f t="shared" si="2"/>
        <v>0.1600117764</v>
      </c>
      <c r="Q4437" s="83">
        <f t="shared" si="3"/>
        <v>0.3019222222</v>
      </c>
      <c r="R4437" s="83">
        <f t="shared" si="4"/>
        <v>0.1600117764</v>
      </c>
      <c r="S4437" s="83" t="b">
        <f t="shared" si="5"/>
        <v>0</v>
      </c>
      <c r="T4437" s="72"/>
      <c r="U4437" s="72"/>
      <c r="V4437" s="72"/>
      <c r="W4437" s="72"/>
      <c r="X4437" s="72"/>
      <c r="Y4437" s="72"/>
      <c r="Z4437" s="72"/>
      <c r="AA4437" s="72"/>
      <c r="AB4437" s="72"/>
      <c r="AC4437" s="72"/>
      <c r="AD4437" s="72"/>
      <c r="AE4437" s="72"/>
      <c r="AF4437" s="72"/>
      <c r="AG4437" s="72"/>
      <c r="AH4437" s="72"/>
      <c r="AI4437" s="72"/>
      <c r="AJ4437" s="72"/>
      <c r="AK4437" s="72"/>
    </row>
    <row r="4438" ht="14.25" customHeight="1">
      <c r="A4438" s="78">
        <v>4435.0</v>
      </c>
      <c r="C4438" s="78" t="str">
        <f>VLOOKUP(G4438,[1]Macrodata_CCF!$A$3:$D$55,4,FALSE)</f>
        <v>#ERROR!</v>
      </c>
      <c r="E4438" s="79" t="str">
        <f>VLOOKUP(G4438,[1]Macrodata_CCF!$A$3:$B$55,2,FALSE)</f>
        <v>#ERROR!</v>
      </c>
      <c r="F4438" s="78">
        <v>0.0</v>
      </c>
      <c r="G4438" s="80">
        <v>53.0</v>
      </c>
      <c r="H4438" s="81">
        <v>0.0</v>
      </c>
      <c r="I4438" s="81">
        <v>310000.0</v>
      </c>
      <c r="J4438" s="81">
        <v>31000.0</v>
      </c>
      <c r="K4438" s="81">
        <v>310000.0</v>
      </c>
      <c r="L4438" s="82">
        <v>0.1</v>
      </c>
      <c r="N4438" s="83">
        <f t="shared" si="1"/>
        <v>0.1</v>
      </c>
      <c r="O4438" s="83">
        <f t="shared" si="2"/>
        <v>0.1</v>
      </c>
      <c r="Q4438" s="83">
        <f t="shared" si="3"/>
        <v>1</v>
      </c>
      <c r="R4438" s="83">
        <f t="shared" si="4"/>
        <v>0.1</v>
      </c>
      <c r="S4438" s="83" t="b">
        <f t="shared" si="5"/>
        <v>0</v>
      </c>
      <c r="T4438" s="72"/>
      <c r="U4438" s="72"/>
      <c r="V4438" s="72"/>
      <c r="W4438" s="72"/>
      <c r="X4438" s="72"/>
      <c r="Y4438" s="72"/>
      <c r="Z4438" s="72"/>
      <c r="AA4438" s="72"/>
      <c r="AB4438" s="72"/>
      <c r="AC4438" s="72"/>
      <c r="AD4438" s="72"/>
      <c r="AE4438" s="72"/>
      <c r="AF4438" s="72"/>
      <c r="AG4438" s="72"/>
      <c r="AH4438" s="72"/>
      <c r="AI4438" s="72"/>
      <c r="AJ4438" s="72"/>
      <c r="AK4438" s="72"/>
    </row>
    <row r="4439" ht="14.25" customHeight="1">
      <c r="A4439" s="78">
        <v>4436.0</v>
      </c>
      <c r="C4439" s="78" t="str">
        <f>VLOOKUP(G4439,[1]Macrodata_CCF!$A$3:$D$55,4,FALSE)</f>
        <v>#ERROR!</v>
      </c>
      <c r="E4439" s="79" t="str">
        <f>VLOOKUP(G4439,[1]Macrodata_CCF!$A$3:$B$55,2,FALSE)</f>
        <v>#ERROR!</v>
      </c>
      <c r="F4439" s="78">
        <v>1.0</v>
      </c>
      <c r="G4439" s="80">
        <v>17.0</v>
      </c>
      <c r="H4439" s="81">
        <v>21105.0</v>
      </c>
      <c r="I4439" s="81">
        <v>340000.0</v>
      </c>
      <c r="J4439" s="81">
        <v>183740.0</v>
      </c>
      <c r="K4439" s="81">
        <v>340000.0</v>
      </c>
      <c r="L4439" s="82">
        <v>0.5099954530488092</v>
      </c>
      <c r="N4439" s="83">
        <f t="shared" si="1"/>
        <v>0.509995453</v>
      </c>
      <c r="O4439" s="83">
        <f t="shared" si="2"/>
        <v>0.509995453</v>
      </c>
      <c r="Q4439" s="83">
        <f t="shared" si="3"/>
        <v>0.9379264706</v>
      </c>
      <c r="R4439" s="83">
        <f t="shared" si="4"/>
        <v>0.509995453</v>
      </c>
      <c r="S4439" s="83" t="b">
        <f t="shared" si="5"/>
        <v>0</v>
      </c>
      <c r="T4439" s="72"/>
      <c r="U4439" s="72"/>
      <c r="V4439" s="72"/>
      <c r="W4439" s="72"/>
      <c r="X4439" s="72"/>
      <c r="Y4439" s="72"/>
      <c r="Z4439" s="72"/>
      <c r="AA4439" s="72"/>
      <c r="AB4439" s="72"/>
      <c r="AC4439" s="72"/>
      <c r="AD4439" s="72"/>
      <c r="AE4439" s="72"/>
      <c r="AF4439" s="72"/>
      <c r="AG4439" s="72"/>
      <c r="AH4439" s="72"/>
      <c r="AI4439" s="72"/>
      <c r="AJ4439" s="72"/>
      <c r="AK4439" s="72"/>
    </row>
    <row r="4440" ht="14.25" customHeight="1">
      <c r="A4440" s="78">
        <v>4437.0</v>
      </c>
      <c r="C4440" s="78" t="str">
        <f>VLOOKUP(G4440,[1]Macrodata_CCF!$A$3:$D$55,4,FALSE)</f>
        <v>#ERROR!</v>
      </c>
      <c r="E4440" s="79" t="str">
        <f>VLOOKUP(G4440,[1]Macrodata_CCF!$A$3:$B$55,2,FALSE)</f>
        <v>#ERROR!</v>
      </c>
      <c r="F4440" s="78">
        <v>0.0</v>
      </c>
      <c r="G4440" s="80">
        <v>34.0</v>
      </c>
      <c r="H4440" s="81">
        <v>37315.0</v>
      </c>
      <c r="I4440" s="81">
        <v>90000.0</v>
      </c>
      <c r="J4440" s="81">
        <v>42055.0</v>
      </c>
      <c r="K4440" s="81">
        <v>90000.0</v>
      </c>
      <c r="L4440" s="82">
        <v>0.0899686817879852</v>
      </c>
      <c r="N4440" s="83">
        <f t="shared" si="1"/>
        <v>0.08996868179</v>
      </c>
      <c r="O4440" s="83">
        <f t="shared" si="2"/>
        <v>0.08996868179</v>
      </c>
      <c r="Q4440" s="83">
        <f t="shared" si="3"/>
        <v>0.5853888889</v>
      </c>
      <c r="R4440" s="83">
        <f t="shared" si="4"/>
        <v>0.08996868179</v>
      </c>
      <c r="S4440" s="83" t="b">
        <f t="shared" si="5"/>
        <v>0</v>
      </c>
      <c r="T4440" s="72"/>
      <c r="U4440" s="72"/>
      <c r="V4440" s="72"/>
      <c r="W4440" s="72"/>
      <c r="X4440" s="72"/>
      <c r="Y4440" s="72"/>
      <c r="Z4440" s="72"/>
      <c r="AA4440" s="72"/>
      <c r="AB4440" s="72"/>
      <c r="AC4440" s="72"/>
      <c r="AD4440" s="72"/>
      <c r="AE4440" s="72"/>
      <c r="AF4440" s="72"/>
      <c r="AG4440" s="72"/>
      <c r="AH4440" s="72"/>
      <c r="AI4440" s="72"/>
      <c r="AJ4440" s="72"/>
      <c r="AK4440" s="72"/>
    </row>
    <row r="4441" ht="14.25" customHeight="1">
      <c r="A4441" s="78">
        <v>4438.0</v>
      </c>
      <c r="C4441" s="78" t="str">
        <f>VLOOKUP(G4441,[1]Macrodata_CCF!$A$3:$D$55,4,FALSE)</f>
        <v>#ERROR!</v>
      </c>
      <c r="E4441" s="79" t="str">
        <f>VLOOKUP(G4441,[1]Macrodata_CCF!$A$3:$B$55,2,FALSE)</f>
        <v>#ERROR!</v>
      </c>
      <c r="F4441" s="78">
        <v>0.0</v>
      </c>
      <c r="G4441" s="80">
        <v>36.0</v>
      </c>
      <c r="H4441" s="81">
        <v>594810.0</v>
      </c>
      <c r="I4441" s="81">
        <v>670000.0</v>
      </c>
      <c r="J4441" s="81">
        <v>609850.0</v>
      </c>
      <c r="K4441" s="81">
        <v>1206000.0</v>
      </c>
      <c r="L4441" s="82">
        <v>0.2000265992818194</v>
      </c>
      <c r="N4441" s="83">
        <f t="shared" si="1"/>
        <v>0.2000265993</v>
      </c>
      <c r="O4441" s="83">
        <f t="shared" si="2"/>
        <v>0.2000265993</v>
      </c>
      <c r="Q4441" s="83">
        <f t="shared" si="3"/>
        <v>0.1122238806</v>
      </c>
      <c r="R4441" s="83">
        <f t="shared" si="4"/>
        <v>0.2000265993</v>
      </c>
      <c r="S4441" s="83" t="b">
        <f t="shared" si="5"/>
        <v>0</v>
      </c>
      <c r="T4441" s="72"/>
      <c r="U4441" s="72"/>
      <c r="V4441" s="72"/>
      <c r="W4441" s="72"/>
      <c r="X4441" s="72"/>
      <c r="Y4441" s="72"/>
      <c r="Z4441" s="72"/>
      <c r="AA4441" s="72"/>
      <c r="AB4441" s="72"/>
      <c r="AC4441" s="72"/>
      <c r="AD4441" s="72"/>
      <c r="AE4441" s="72"/>
      <c r="AF4441" s="72"/>
      <c r="AG4441" s="72"/>
      <c r="AH4441" s="72"/>
      <c r="AI4441" s="72"/>
      <c r="AJ4441" s="72"/>
      <c r="AK4441" s="72"/>
    </row>
    <row r="4442" ht="14.25" customHeight="1">
      <c r="A4442" s="78">
        <v>4439.0</v>
      </c>
      <c r="C4442" s="78" t="str">
        <f>VLOOKUP(G4442,[1]Macrodata_CCF!$A$3:$D$55,4,FALSE)</f>
        <v>#ERROR!</v>
      </c>
      <c r="E4442" s="79" t="str">
        <f>VLOOKUP(G4442,[1]Macrodata_CCF!$A$3:$B$55,2,FALSE)</f>
        <v>#ERROR!</v>
      </c>
      <c r="F4442" s="78">
        <v>0.0</v>
      </c>
      <c r="G4442" s="80">
        <v>4.0</v>
      </c>
      <c r="H4442" s="81">
        <v>0.0</v>
      </c>
      <c r="I4442" s="81">
        <v>680000.0</v>
      </c>
      <c r="J4442" s="81">
        <v>0.0</v>
      </c>
      <c r="K4442" s="81">
        <v>680000.0</v>
      </c>
      <c r="L4442" s="82">
        <v>0.0</v>
      </c>
      <c r="N4442" s="83">
        <f t="shared" si="1"/>
        <v>0</v>
      </c>
      <c r="O4442" s="83">
        <f t="shared" si="2"/>
        <v>0</v>
      </c>
      <c r="Q4442" s="83">
        <f t="shared" si="3"/>
        <v>1</v>
      </c>
      <c r="R4442" s="83">
        <f t="shared" si="4"/>
        <v>0</v>
      </c>
      <c r="S4442" s="83" t="b">
        <f t="shared" si="5"/>
        <v>0</v>
      </c>
      <c r="T4442" s="72"/>
      <c r="U4442" s="72"/>
      <c r="V4442" s="72"/>
      <c r="W4442" s="72"/>
      <c r="X4442" s="72"/>
      <c r="Y4442" s="72"/>
      <c r="Z4442" s="72"/>
      <c r="AA4442" s="72"/>
      <c r="AB4442" s="72"/>
      <c r="AC4442" s="72"/>
      <c r="AD4442" s="72"/>
      <c r="AE4442" s="72"/>
      <c r="AF4442" s="72"/>
      <c r="AG4442" s="72"/>
      <c r="AH4442" s="72"/>
      <c r="AI4442" s="72"/>
      <c r="AJ4442" s="72"/>
      <c r="AK4442" s="72"/>
    </row>
    <row r="4443" ht="14.25" customHeight="1">
      <c r="A4443" s="78">
        <v>4440.0</v>
      </c>
      <c r="C4443" s="78" t="str">
        <f>VLOOKUP(G4443,[1]Macrodata_CCF!$A$3:$D$55,4,FALSE)</f>
        <v>#ERROR!</v>
      </c>
      <c r="E4443" s="79" t="str">
        <f>VLOOKUP(G4443,[1]Macrodata_CCF!$A$3:$B$55,2,FALSE)</f>
        <v>#ERROR!</v>
      </c>
      <c r="F4443" s="78">
        <v>0.0</v>
      </c>
      <c r="G4443" s="80">
        <v>21.0</v>
      </c>
      <c r="H4443" s="81">
        <v>199550.0</v>
      </c>
      <c r="I4443" s="81">
        <v>360000.0</v>
      </c>
      <c r="J4443" s="81">
        <v>222015.0</v>
      </c>
      <c r="K4443" s="81">
        <v>360000.0</v>
      </c>
      <c r="L4443" s="82">
        <v>0.1400124649423496</v>
      </c>
      <c r="N4443" s="83">
        <f t="shared" si="1"/>
        <v>0.1400124649</v>
      </c>
      <c r="O4443" s="83">
        <f t="shared" si="2"/>
        <v>0.1400124649</v>
      </c>
      <c r="Q4443" s="83">
        <f t="shared" si="3"/>
        <v>0.4456944444</v>
      </c>
      <c r="R4443" s="83">
        <f t="shared" si="4"/>
        <v>0.1400124649</v>
      </c>
      <c r="S4443" s="83" t="b">
        <f t="shared" si="5"/>
        <v>0</v>
      </c>
      <c r="T4443" s="72"/>
      <c r="U4443" s="72"/>
      <c r="V4443" s="72"/>
      <c r="W4443" s="72"/>
      <c r="X4443" s="72"/>
      <c r="Y4443" s="72"/>
      <c r="Z4443" s="72"/>
      <c r="AA4443" s="72"/>
      <c r="AB4443" s="72"/>
      <c r="AC4443" s="72"/>
      <c r="AD4443" s="72"/>
      <c r="AE4443" s="72"/>
      <c r="AF4443" s="72"/>
      <c r="AG4443" s="72"/>
      <c r="AH4443" s="72"/>
      <c r="AI4443" s="72"/>
      <c r="AJ4443" s="72"/>
      <c r="AK4443" s="72"/>
    </row>
    <row r="4444" ht="14.25" customHeight="1">
      <c r="A4444" s="78">
        <v>4441.0</v>
      </c>
      <c r="C4444" s="78" t="str">
        <f>VLOOKUP(G4444,[1]Macrodata_CCF!$A$3:$D$55,4,FALSE)</f>
        <v>#ERROR!</v>
      </c>
      <c r="E4444" s="79" t="str">
        <f>VLOOKUP(G4444,[1]Macrodata_CCF!$A$3:$B$55,2,FALSE)</f>
        <v>#ERROR!</v>
      </c>
      <c r="F4444" s="78">
        <v>0.0</v>
      </c>
      <c r="G4444" s="80">
        <v>15.0</v>
      </c>
      <c r="H4444" s="81">
        <v>303320.0</v>
      </c>
      <c r="I4444" s="81">
        <v>380000.0</v>
      </c>
      <c r="J4444" s="81">
        <v>318655.0</v>
      </c>
      <c r="K4444" s="81">
        <v>532000.0</v>
      </c>
      <c r="L4444" s="82">
        <v>0.1999869587897757</v>
      </c>
      <c r="N4444" s="83">
        <f t="shared" si="1"/>
        <v>0.1999869588</v>
      </c>
      <c r="O4444" s="83">
        <f t="shared" si="2"/>
        <v>0.1999869588</v>
      </c>
      <c r="Q4444" s="83">
        <f t="shared" si="3"/>
        <v>0.2017894737</v>
      </c>
      <c r="R4444" s="83">
        <f t="shared" si="4"/>
        <v>0.1999869588</v>
      </c>
      <c r="S4444" s="83" t="b">
        <f t="shared" si="5"/>
        <v>0</v>
      </c>
      <c r="T4444" s="72"/>
      <c r="U4444" s="72"/>
      <c r="V4444" s="72"/>
      <c r="W4444" s="72"/>
      <c r="X4444" s="72"/>
      <c r="Y4444" s="72"/>
      <c r="Z4444" s="72"/>
      <c r="AA4444" s="72"/>
      <c r="AB4444" s="72"/>
      <c r="AC4444" s="72"/>
      <c r="AD4444" s="72"/>
      <c r="AE4444" s="72"/>
      <c r="AF4444" s="72"/>
      <c r="AG4444" s="72"/>
      <c r="AH4444" s="72"/>
      <c r="AI4444" s="72"/>
      <c r="AJ4444" s="72"/>
      <c r="AK4444" s="72"/>
    </row>
    <row r="4445" ht="14.25" customHeight="1">
      <c r="A4445" s="78">
        <v>4442.0</v>
      </c>
      <c r="C4445" s="78" t="str">
        <f>VLOOKUP(G4445,[1]Macrodata_CCF!$A$3:$D$55,4,FALSE)</f>
        <v>#ERROR!</v>
      </c>
      <c r="E4445" s="79" t="str">
        <f>VLOOKUP(G4445,[1]Macrodata_CCF!$A$3:$B$55,2,FALSE)</f>
        <v>#ERROR!</v>
      </c>
      <c r="F4445" s="78">
        <v>0.0</v>
      </c>
      <c r="G4445" s="80">
        <v>18.0</v>
      </c>
      <c r="H4445" s="81">
        <v>36685.0</v>
      </c>
      <c r="I4445" s="81">
        <v>60000.0</v>
      </c>
      <c r="J4445" s="81">
        <v>40415.0</v>
      </c>
      <c r="K4445" s="81">
        <v>60000.0</v>
      </c>
      <c r="L4445" s="82">
        <v>0.159982843662878</v>
      </c>
      <c r="N4445" s="83">
        <f t="shared" si="1"/>
        <v>0.1599828437</v>
      </c>
      <c r="O4445" s="83">
        <f t="shared" si="2"/>
        <v>0.1599828437</v>
      </c>
      <c r="Q4445" s="83">
        <f t="shared" si="3"/>
        <v>0.3885833333</v>
      </c>
      <c r="R4445" s="83">
        <f t="shared" si="4"/>
        <v>0.1599828437</v>
      </c>
      <c r="S4445" s="83" t="b">
        <f t="shared" si="5"/>
        <v>0</v>
      </c>
      <c r="T4445" s="72"/>
      <c r="U4445" s="72"/>
      <c r="V4445" s="72"/>
      <c r="W4445" s="72"/>
      <c r="X4445" s="72"/>
      <c r="Y4445" s="72"/>
      <c r="Z4445" s="72"/>
      <c r="AA4445" s="72"/>
      <c r="AB4445" s="72"/>
      <c r="AC4445" s="72"/>
      <c r="AD4445" s="72"/>
      <c r="AE4445" s="72"/>
      <c r="AF4445" s="72"/>
      <c r="AG4445" s="72"/>
      <c r="AH4445" s="72"/>
      <c r="AI4445" s="72"/>
      <c r="AJ4445" s="72"/>
      <c r="AK4445" s="72"/>
    </row>
    <row r="4446" ht="14.25" customHeight="1">
      <c r="A4446" s="78">
        <v>4443.0</v>
      </c>
      <c r="C4446" s="78" t="str">
        <f>VLOOKUP(G4446,[1]Macrodata_CCF!$A$3:$D$55,4,FALSE)</f>
        <v>#ERROR!</v>
      </c>
      <c r="E4446" s="79" t="str">
        <f>VLOOKUP(G4446,[1]Macrodata_CCF!$A$3:$B$55,2,FALSE)</f>
        <v>#ERROR!</v>
      </c>
      <c r="F4446" s="78">
        <v>0.0</v>
      </c>
      <c r="G4446" s="80">
        <v>3.0</v>
      </c>
      <c r="H4446" s="81">
        <v>975.0</v>
      </c>
      <c r="I4446" s="81">
        <v>10000.0</v>
      </c>
      <c r="J4446" s="81">
        <v>3140.0</v>
      </c>
      <c r="K4446" s="81">
        <v>10000.0</v>
      </c>
      <c r="L4446" s="82">
        <v>0.2398891966759003</v>
      </c>
      <c r="N4446" s="83">
        <f t="shared" si="1"/>
        <v>0.2398891967</v>
      </c>
      <c r="O4446" s="83">
        <f t="shared" si="2"/>
        <v>0.2398891967</v>
      </c>
      <c r="Q4446" s="83">
        <f t="shared" si="3"/>
        <v>0.9025</v>
      </c>
      <c r="R4446" s="83">
        <f t="shared" si="4"/>
        <v>0.2398891967</v>
      </c>
      <c r="S4446" s="83" t="b">
        <f t="shared" si="5"/>
        <v>0</v>
      </c>
      <c r="T4446" s="72"/>
      <c r="U4446" s="72"/>
      <c r="V4446" s="72"/>
      <c r="W4446" s="72"/>
      <c r="X4446" s="72"/>
      <c r="Y4446" s="72"/>
      <c r="Z4446" s="72"/>
      <c r="AA4446" s="72"/>
      <c r="AB4446" s="72"/>
      <c r="AC4446" s="72"/>
      <c r="AD4446" s="72"/>
      <c r="AE4446" s="72"/>
      <c r="AF4446" s="72"/>
      <c r="AG4446" s="72"/>
      <c r="AH4446" s="72"/>
      <c r="AI4446" s="72"/>
      <c r="AJ4446" s="72"/>
      <c r="AK4446" s="72"/>
    </row>
    <row r="4447" ht="14.25" customHeight="1">
      <c r="A4447" s="78">
        <v>4444.0</v>
      </c>
      <c r="C4447" s="78" t="str">
        <f>VLOOKUP(G4447,[1]Macrodata_CCF!$A$3:$D$55,4,FALSE)</f>
        <v>#ERROR!</v>
      </c>
      <c r="E4447" s="79" t="str">
        <f>VLOOKUP(G4447,[1]Macrodata_CCF!$A$3:$B$55,2,FALSE)</f>
        <v>#ERROR!</v>
      </c>
      <c r="F4447" s="78">
        <v>1.0</v>
      </c>
      <c r="G4447" s="80">
        <v>20.0</v>
      </c>
      <c r="H4447" s="81">
        <v>209665.0</v>
      </c>
      <c r="I4447" s="81">
        <v>230000.0</v>
      </c>
      <c r="J4447" s="81">
        <v>219425.0</v>
      </c>
      <c r="K4447" s="81">
        <v>230000.0</v>
      </c>
      <c r="L4447" s="82">
        <v>0.4799606589623802</v>
      </c>
      <c r="N4447" s="83">
        <f t="shared" si="1"/>
        <v>0.479960659</v>
      </c>
      <c r="O4447" s="83">
        <f t="shared" si="2"/>
        <v>0.479960659</v>
      </c>
      <c r="Q4447" s="83">
        <f t="shared" si="3"/>
        <v>0.08841304348</v>
      </c>
      <c r="R4447" s="83">
        <f t="shared" si="4"/>
        <v>0.04243478261</v>
      </c>
      <c r="S4447" s="83" t="b">
        <f t="shared" si="5"/>
        <v>0</v>
      </c>
      <c r="T4447" s="72"/>
      <c r="U4447" s="72"/>
      <c r="V4447" s="72"/>
      <c r="W4447" s="72"/>
      <c r="X4447" s="72"/>
      <c r="Y4447" s="72"/>
      <c r="Z4447" s="72"/>
      <c r="AA4447" s="72"/>
      <c r="AB4447" s="72"/>
      <c r="AC4447" s="72"/>
      <c r="AD4447" s="72"/>
      <c r="AE4447" s="72"/>
      <c r="AF4447" s="72"/>
      <c r="AG4447" s="72"/>
      <c r="AH4447" s="72"/>
      <c r="AI4447" s="72"/>
      <c r="AJ4447" s="72"/>
      <c r="AK4447" s="72"/>
    </row>
    <row r="4448" ht="14.25" customHeight="1">
      <c r="A4448" s="78">
        <v>4445.0</v>
      </c>
      <c r="C4448" s="78" t="str">
        <f>VLOOKUP(G4448,[1]Macrodata_CCF!$A$3:$D$55,4,FALSE)</f>
        <v>#ERROR!</v>
      </c>
      <c r="E4448" s="79" t="str">
        <f>VLOOKUP(G4448,[1]Macrodata_CCF!$A$3:$B$55,2,FALSE)</f>
        <v>#ERROR!</v>
      </c>
      <c r="F4448" s="78">
        <v>0.0</v>
      </c>
      <c r="G4448" s="80">
        <v>48.0</v>
      </c>
      <c r="H4448" s="81">
        <v>274790.0</v>
      </c>
      <c r="I4448" s="81">
        <v>590000.0</v>
      </c>
      <c r="J4448" s="81">
        <v>1053360.0</v>
      </c>
      <c r="K4448" s="81">
        <v>1121000.0</v>
      </c>
      <c r="L4448" s="82">
        <v>2.470004124234637</v>
      </c>
      <c r="N4448" s="83">
        <f t="shared" si="1"/>
        <v>2.470004124</v>
      </c>
      <c r="O4448" s="83">
        <f t="shared" si="2"/>
        <v>1</v>
      </c>
      <c r="Q4448" s="83">
        <f t="shared" si="3"/>
        <v>0.5342542373</v>
      </c>
      <c r="R4448" s="83">
        <f t="shared" si="4"/>
        <v>2.470004124</v>
      </c>
      <c r="S4448" s="83" t="b">
        <f t="shared" si="5"/>
        <v>0</v>
      </c>
      <c r="T4448" s="72"/>
      <c r="U4448" s="72"/>
      <c r="V4448" s="72"/>
      <c r="W4448" s="72"/>
      <c r="X4448" s="72"/>
      <c r="Y4448" s="72"/>
      <c r="Z4448" s="72"/>
      <c r="AA4448" s="72"/>
      <c r="AB4448" s="72"/>
      <c r="AC4448" s="72"/>
      <c r="AD4448" s="72"/>
      <c r="AE4448" s="72"/>
      <c r="AF4448" s="72"/>
      <c r="AG4448" s="72"/>
      <c r="AH4448" s="72"/>
      <c r="AI4448" s="72"/>
      <c r="AJ4448" s="72"/>
      <c r="AK4448" s="72"/>
    </row>
    <row r="4449" ht="14.25" customHeight="1">
      <c r="A4449" s="78">
        <v>4446.0</v>
      </c>
      <c r="C4449" s="78" t="str">
        <f>VLOOKUP(G4449,[1]Macrodata_CCF!$A$3:$D$55,4,FALSE)</f>
        <v>#ERROR!</v>
      </c>
      <c r="E4449" s="79" t="str">
        <f>VLOOKUP(G4449,[1]Macrodata_CCF!$A$3:$B$55,2,FALSE)</f>
        <v>#ERROR!</v>
      </c>
      <c r="F4449" s="78">
        <v>0.0</v>
      </c>
      <c r="G4449" s="80">
        <v>47.0</v>
      </c>
      <c r="H4449" s="81">
        <v>0.0</v>
      </c>
      <c r="I4449" s="81">
        <v>460000.0</v>
      </c>
      <c r="J4449" s="81">
        <v>87400.0</v>
      </c>
      <c r="K4449" s="81">
        <v>460000.0</v>
      </c>
      <c r="L4449" s="82">
        <v>0.19</v>
      </c>
      <c r="N4449" s="83">
        <f t="shared" si="1"/>
        <v>0.19</v>
      </c>
      <c r="O4449" s="83">
        <f t="shared" si="2"/>
        <v>0.19</v>
      </c>
      <c r="Q4449" s="83">
        <f t="shared" si="3"/>
        <v>1</v>
      </c>
      <c r="R4449" s="83">
        <f t="shared" si="4"/>
        <v>0.19</v>
      </c>
      <c r="S4449" s="83" t="b">
        <f t="shared" si="5"/>
        <v>0</v>
      </c>
      <c r="T4449" s="72"/>
      <c r="U4449" s="72"/>
      <c r="V4449" s="72"/>
      <c r="W4449" s="72"/>
      <c r="X4449" s="72"/>
      <c r="Y4449" s="72"/>
      <c r="Z4449" s="72"/>
      <c r="AA4449" s="72"/>
      <c r="AB4449" s="72"/>
      <c r="AC4449" s="72"/>
      <c r="AD4449" s="72"/>
      <c r="AE4449" s="72"/>
      <c r="AF4449" s="72"/>
      <c r="AG4449" s="72"/>
      <c r="AH4449" s="72"/>
      <c r="AI4449" s="72"/>
      <c r="AJ4449" s="72"/>
      <c r="AK4449" s="72"/>
    </row>
    <row r="4450" ht="14.25" customHeight="1">
      <c r="A4450" s="78">
        <v>4447.0</v>
      </c>
      <c r="C4450" s="78" t="str">
        <f>VLOOKUP(G4450,[1]Macrodata_CCF!$A$3:$D$55,4,FALSE)</f>
        <v>#ERROR!</v>
      </c>
      <c r="E4450" s="79" t="str">
        <f>VLOOKUP(G4450,[1]Macrodata_CCF!$A$3:$B$55,2,FALSE)</f>
        <v>#ERROR!</v>
      </c>
      <c r="F4450" s="78">
        <v>0.0</v>
      </c>
      <c r="G4450" s="80">
        <v>53.0</v>
      </c>
      <c r="H4450" s="81">
        <v>331095.0</v>
      </c>
      <c r="I4450" s="81">
        <v>350000.0</v>
      </c>
      <c r="J4450" s="81">
        <v>331475.0</v>
      </c>
      <c r="K4450" s="81">
        <v>350000.0</v>
      </c>
      <c r="L4450" s="82">
        <v>0.02010050251256281</v>
      </c>
      <c r="N4450" s="83">
        <f t="shared" si="1"/>
        <v>0.02010050251</v>
      </c>
      <c r="O4450" s="83">
        <f t="shared" si="2"/>
        <v>0.02010050251</v>
      </c>
      <c r="Q4450" s="83">
        <f t="shared" si="3"/>
        <v>0.05401428571</v>
      </c>
      <c r="R4450" s="83">
        <f t="shared" si="4"/>
        <v>0.001085714286</v>
      </c>
      <c r="S4450" s="83" t="b">
        <f t="shared" si="5"/>
        <v>0</v>
      </c>
      <c r="T4450" s="72"/>
      <c r="U4450" s="72"/>
      <c r="V4450" s="72"/>
      <c r="W4450" s="72"/>
      <c r="X4450" s="72"/>
      <c r="Y4450" s="72"/>
      <c r="Z4450" s="72"/>
      <c r="AA4450" s="72"/>
      <c r="AB4450" s="72"/>
      <c r="AC4450" s="72"/>
      <c r="AD4450" s="72"/>
      <c r="AE4450" s="72"/>
      <c r="AF4450" s="72"/>
      <c r="AG4450" s="72"/>
      <c r="AH4450" s="72"/>
      <c r="AI4450" s="72"/>
      <c r="AJ4450" s="72"/>
      <c r="AK4450" s="72"/>
    </row>
    <row r="4451" ht="14.25" customHeight="1">
      <c r="A4451" s="78">
        <v>4448.0</v>
      </c>
      <c r="C4451" s="78" t="str">
        <f>VLOOKUP(G4451,[1]Macrodata_CCF!$A$3:$D$55,4,FALSE)</f>
        <v>#ERROR!</v>
      </c>
      <c r="E4451" s="79" t="str">
        <f>VLOOKUP(G4451,[1]Macrodata_CCF!$A$3:$B$55,2,FALSE)</f>
        <v>#ERROR!</v>
      </c>
      <c r="F4451" s="78">
        <v>0.0</v>
      </c>
      <c r="G4451" s="80">
        <v>24.0</v>
      </c>
      <c r="H4451" s="81">
        <v>0.0</v>
      </c>
      <c r="I4451" s="81">
        <v>970000.0</v>
      </c>
      <c r="J4451" s="81">
        <v>174600.0</v>
      </c>
      <c r="K4451" s="81">
        <v>970000.0</v>
      </c>
      <c r="L4451" s="82">
        <v>0.18</v>
      </c>
      <c r="N4451" s="83">
        <f t="shared" si="1"/>
        <v>0.18</v>
      </c>
      <c r="O4451" s="83">
        <f t="shared" si="2"/>
        <v>0.18</v>
      </c>
      <c r="Q4451" s="83">
        <f t="shared" si="3"/>
        <v>1</v>
      </c>
      <c r="R4451" s="83">
        <f t="shared" si="4"/>
        <v>0.18</v>
      </c>
      <c r="S4451" s="83" t="b">
        <f t="shared" si="5"/>
        <v>0</v>
      </c>
      <c r="T4451" s="72"/>
      <c r="U4451" s="72"/>
      <c r="V4451" s="72"/>
      <c r="W4451" s="72"/>
      <c r="X4451" s="72"/>
      <c r="Y4451" s="72"/>
      <c r="Z4451" s="72"/>
      <c r="AA4451" s="72"/>
      <c r="AB4451" s="72"/>
      <c r="AC4451" s="72"/>
      <c r="AD4451" s="72"/>
      <c r="AE4451" s="72"/>
      <c r="AF4451" s="72"/>
      <c r="AG4451" s="72"/>
      <c r="AH4451" s="72"/>
      <c r="AI4451" s="72"/>
      <c r="AJ4451" s="72"/>
      <c r="AK4451" s="72"/>
    </row>
    <row r="4452" ht="14.25" customHeight="1">
      <c r="A4452" s="78">
        <v>4449.0</v>
      </c>
      <c r="C4452" s="78" t="str">
        <f>VLOOKUP(G4452,[1]Macrodata_CCF!$A$3:$D$55,4,FALSE)</f>
        <v>#ERROR!</v>
      </c>
      <c r="E4452" s="79" t="str">
        <f>VLOOKUP(G4452,[1]Macrodata_CCF!$A$3:$B$55,2,FALSE)</f>
        <v>#ERROR!</v>
      </c>
      <c r="F4452" s="78">
        <v>0.0</v>
      </c>
      <c r="G4452" s="80">
        <v>33.0</v>
      </c>
      <c r="H4452" s="81">
        <v>382140.0</v>
      </c>
      <c r="I4452" s="81">
        <v>680000.0</v>
      </c>
      <c r="J4452" s="81">
        <v>426820.0</v>
      </c>
      <c r="K4452" s="81">
        <v>680000.0</v>
      </c>
      <c r="L4452" s="82">
        <v>0.1500033572819445</v>
      </c>
      <c r="N4452" s="83">
        <f t="shared" si="1"/>
        <v>0.1500033573</v>
      </c>
      <c r="O4452" s="83">
        <f t="shared" si="2"/>
        <v>0.1500033573</v>
      </c>
      <c r="Q4452" s="83">
        <f t="shared" si="3"/>
        <v>0.4380294118</v>
      </c>
      <c r="R4452" s="83">
        <f t="shared" si="4"/>
        <v>0.1500033573</v>
      </c>
      <c r="S4452" s="83" t="b">
        <f t="shared" si="5"/>
        <v>0</v>
      </c>
      <c r="T4452" s="72"/>
      <c r="U4452" s="72"/>
      <c r="V4452" s="72"/>
      <c r="W4452" s="72"/>
      <c r="X4452" s="72"/>
      <c r="Y4452" s="72"/>
      <c r="Z4452" s="72"/>
      <c r="AA4452" s="72"/>
      <c r="AB4452" s="72"/>
      <c r="AC4452" s="72"/>
      <c r="AD4452" s="72"/>
      <c r="AE4452" s="72"/>
      <c r="AF4452" s="72"/>
      <c r="AG4452" s="72"/>
      <c r="AH4452" s="72"/>
      <c r="AI4452" s="72"/>
      <c r="AJ4452" s="72"/>
      <c r="AK4452" s="72"/>
    </row>
    <row r="4453" ht="14.25" customHeight="1">
      <c r="A4453" s="78">
        <v>4450.0</v>
      </c>
      <c r="C4453" s="78" t="str">
        <f>VLOOKUP(G4453,[1]Macrodata_CCF!$A$3:$D$55,4,FALSE)</f>
        <v>#ERROR!</v>
      </c>
      <c r="E4453" s="79" t="str">
        <f>VLOOKUP(G4453,[1]Macrodata_CCF!$A$3:$B$55,2,FALSE)</f>
        <v>#ERROR!</v>
      </c>
      <c r="F4453" s="78">
        <v>0.0</v>
      </c>
      <c r="G4453" s="80">
        <v>6.0</v>
      </c>
      <c r="H4453" s="81">
        <v>312185.0</v>
      </c>
      <c r="I4453" s="81">
        <v>410000.0</v>
      </c>
      <c r="J4453" s="81">
        <v>351310.0</v>
      </c>
      <c r="K4453" s="81">
        <v>410000.0</v>
      </c>
      <c r="L4453" s="82">
        <v>0.3999897766191279</v>
      </c>
      <c r="N4453" s="83">
        <f t="shared" si="1"/>
        <v>0.3999897766</v>
      </c>
      <c r="O4453" s="83">
        <f t="shared" si="2"/>
        <v>0.3999897766</v>
      </c>
      <c r="Q4453" s="83">
        <f t="shared" si="3"/>
        <v>0.2385731707</v>
      </c>
      <c r="R4453" s="83">
        <f t="shared" si="4"/>
        <v>0.3999897766</v>
      </c>
      <c r="S4453" s="83" t="b">
        <f t="shared" si="5"/>
        <v>0</v>
      </c>
      <c r="T4453" s="72"/>
      <c r="U4453" s="72"/>
      <c r="V4453" s="72"/>
      <c r="W4453" s="72"/>
      <c r="X4453" s="72"/>
      <c r="Y4453" s="72"/>
      <c r="Z4453" s="72"/>
      <c r="AA4453" s="72"/>
      <c r="AB4453" s="72"/>
      <c r="AC4453" s="72"/>
      <c r="AD4453" s="72"/>
      <c r="AE4453" s="72"/>
      <c r="AF4453" s="72"/>
      <c r="AG4453" s="72"/>
      <c r="AH4453" s="72"/>
      <c r="AI4453" s="72"/>
      <c r="AJ4453" s="72"/>
      <c r="AK4453" s="72"/>
    </row>
    <row r="4454" ht="14.25" customHeight="1">
      <c r="A4454" s="78">
        <v>4451.0</v>
      </c>
      <c r="C4454" s="78" t="str">
        <f>VLOOKUP(G4454,[1]Macrodata_CCF!$A$3:$D$55,4,FALSE)</f>
        <v>#ERROR!</v>
      </c>
      <c r="E4454" s="79" t="str">
        <f>VLOOKUP(G4454,[1]Macrodata_CCF!$A$3:$B$55,2,FALSE)</f>
        <v>#ERROR!</v>
      </c>
      <c r="F4454" s="78">
        <v>0.0</v>
      </c>
      <c r="G4454" s="80">
        <v>39.0</v>
      </c>
      <c r="H4454" s="81">
        <v>83620.0</v>
      </c>
      <c r="I4454" s="81">
        <v>740000.0</v>
      </c>
      <c r="J4454" s="81">
        <v>0.0</v>
      </c>
      <c r="K4454" s="81">
        <v>1332000.0</v>
      </c>
      <c r="L4454" s="82">
        <v>-0.1273957158962796</v>
      </c>
      <c r="N4454" s="83">
        <f t="shared" si="1"/>
        <v>-0.1273957159</v>
      </c>
      <c r="O4454" s="83">
        <f t="shared" si="2"/>
        <v>0</v>
      </c>
      <c r="Q4454" s="83">
        <f t="shared" si="3"/>
        <v>0.887</v>
      </c>
      <c r="R4454" s="83">
        <f t="shared" si="4"/>
        <v>-0.1273957159</v>
      </c>
      <c r="S4454" s="83" t="b">
        <f t="shared" si="5"/>
        <v>0</v>
      </c>
      <c r="T4454" s="72"/>
      <c r="U4454" s="72"/>
      <c r="V4454" s="72"/>
      <c r="W4454" s="72"/>
      <c r="X4454" s="72"/>
      <c r="Y4454" s="72"/>
      <c r="Z4454" s="72"/>
      <c r="AA4454" s="72"/>
      <c r="AB4454" s="72"/>
      <c r="AC4454" s="72"/>
      <c r="AD4454" s="72"/>
      <c r="AE4454" s="72"/>
      <c r="AF4454" s="72"/>
      <c r="AG4454" s="72"/>
      <c r="AH4454" s="72"/>
      <c r="AI4454" s="72"/>
      <c r="AJ4454" s="72"/>
      <c r="AK4454" s="72"/>
    </row>
    <row r="4455" ht="14.25" customHeight="1">
      <c r="A4455" s="78">
        <v>4452.0</v>
      </c>
      <c r="C4455" s="78" t="str">
        <f>VLOOKUP(G4455,[1]Macrodata_CCF!$A$3:$D$55,4,FALSE)</f>
        <v>#ERROR!</v>
      </c>
      <c r="E4455" s="79" t="str">
        <f>VLOOKUP(G4455,[1]Macrodata_CCF!$A$3:$B$55,2,FALSE)</f>
        <v>#ERROR!</v>
      </c>
      <c r="F4455" s="78">
        <v>0.0</v>
      </c>
      <c r="G4455" s="80">
        <v>15.0</v>
      </c>
      <c r="H4455" s="81">
        <v>0.0</v>
      </c>
      <c r="I4455" s="81">
        <v>520000.0</v>
      </c>
      <c r="J4455" s="81">
        <v>0.0</v>
      </c>
      <c r="K4455" s="81">
        <v>520000.0</v>
      </c>
      <c r="L4455" s="82">
        <v>0.0</v>
      </c>
      <c r="N4455" s="83">
        <f t="shared" si="1"/>
        <v>0</v>
      </c>
      <c r="O4455" s="83">
        <f t="shared" si="2"/>
        <v>0</v>
      </c>
      <c r="Q4455" s="83">
        <f t="shared" si="3"/>
        <v>1</v>
      </c>
      <c r="R4455" s="83">
        <f t="shared" si="4"/>
        <v>0</v>
      </c>
      <c r="S4455" s="83" t="b">
        <f t="shared" si="5"/>
        <v>0</v>
      </c>
      <c r="T4455" s="72"/>
      <c r="U4455" s="72"/>
      <c r="V4455" s="72"/>
      <c r="W4455" s="72"/>
      <c r="X4455" s="72"/>
      <c r="Y4455" s="72"/>
      <c r="Z4455" s="72"/>
      <c r="AA4455" s="72"/>
      <c r="AB4455" s="72"/>
      <c r="AC4455" s="72"/>
      <c r="AD4455" s="72"/>
      <c r="AE4455" s="72"/>
      <c r="AF4455" s="72"/>
      <c r="AG4455" s="72"/>
      <c r="AH4455" s="72"/>
      <c r="AI4455" s="72"/>
      <c r="AJ4455" s="72"/>
      <c r="AK4455" s="72"/>
    </row>
    <row r="4456" ht="14.25" customHeight="1">
      <c r="A4456" s="78">
        <v>4453.0</v>
      </c>
      <c r="C4456" s="78" t="str">
        <f>VLOOKUP(G4456,[1]Macrodata_CCF!$A$3:$D$55,4,FALSE)</f>
        <v>#ERROR!</v>
      </c>
      <c r="E4456" s="79" t="str">
        <f>VLOOKUP(G4456,[1]Macrodata_CCF!$A$3:$B$55,2,FALSE)</f>
        <v>#ERROR!</v>
      </c>
      <c r="F4456" s="78">
        <v>0.0</v>
      </c>
      <c r="G4456" s="80">
        <v>19.0</v>
      </c>
      <c r="H4456" s="81">
        <v>729315.0</v>
      </c>
      <c r="I4456" s="81">
        <v>940000.0</v>
      </c>
      <c r="J4456" s="81">
        <v>958800.0</v>
      </c>
      <c r="K4456" s="81">
        <v>940000.0</v>
      </c>
      <c r="L4456" s="82">
        <v>1.089232740821606</v>
      </c>
      <c r="N4456" s="83">
        <f t="shared" si="1"/>
        <v>1.089232741</v>
      </c>
      <c r="O4456" s="83">
        <f t="shared" si="2"/>
        <v>1</v>
      </c>
      <c r="Q4456" s="83">
        <f t="shared" si="3"/>
        <v>0.2241329787</v>
      </c>
      <c r="R4456" s="83">
        <f t="shared" si="4"/>
        <v>1.089232741</v>
      </c>
      <c r="S4456" s="83" t="b">
        <f t="shared" si="5"/>
        <v>0</v>
      </c>
      <c r="T4456" s="72"/>
      <c r="U4456" s="72"/>
      <c r="V4456" s="72"/>
      <c r="W4456" s="72"/>
      <c r="X4456" s="72"/>
      <c r="Y4456" s="72"/>
      <c r="Z4456" s="72"/>
      <c r="AA4456" s="72"/>
      <c r="AB4456" s="72"/>
      <c r="AC4456" s="72"/>
      <c r="AD4456" s="72"/>
      <c r="AE4456" s="72"/>
      <c r="AF4456" s="72"/>
      <c r="AG4456" s="72"/>
      <c r="AH4456" s="72"/>
      <c r="AI4456" s="72"/>
      <c r="AJ4456" s="72"/>
      <c r="AK4456" s="72"/>
    </row>
    <row r="4457" ht="14.25" customHeight="1">
      <c r="A4457" s="78">
        <v>4454.0</v>
      </c>
      <c r="C4457" s="78" t="str">
        <f>VLOOKUP(G4457,[1]Macrodata_CCF!$A$3:$D$55,4,FALSE)</f>
        <v>#ERROR!</v>
      </c>
      <c r="E4457" s="79" t="str">
        <f>VLOOKUP(G4457,[1]Macrodata_CCF!$A$3:$B$55,2,FALSE)</f>
        <v>#ERROR!</v>
      </c>
      <c r="F4457" s="78">
        <v>0.0</v>
      </c>
      <c r="G4457" s="80">
        <v>46.0</v>
      </c>
      <c r="H4457" s="81">
        <v>159600.0</v>
      </c>
      <c r="I4457" s="81">
        <v>280000.0</v>
      </c>
      <c r="J4457" s="81">
        <v>181270.0</v>
      </c>
      <c r="K4457" s="81">
        <v>280000.0</v>
      </c>
      <c r="L4457" s="82">
        <v>0.1799833887043189</v>
      </c>
      <c r="N4457" s="83">
        <f t="shared" si="1"/>
        <v>0.1799833887</v>
      </c>
      <c r="O4457" s="83">
        <f t="shared" si="2"/>
        <v>0.1799833887</v>
      </c>
      <c r="Q4457" s="83">
        <f t="shared" si="3"/>
        <v>0.43</v>
      </c>
      <c r="R4457" s="83">
        <f t="shared" si="4"/>
        <v>0.1799833887</v>
      </c>
      <c r="S4457" s="83" t="b">
        <f t="shared" si="5"/>
        <v>0</v>
      </c>
      <c r="T4457" s="72"/>
      <c r="U4457" s="72"/>
      <c r="V4457" s="72"/>
      <c r="W4457" s="72"/>
      <c r="X4457" s="72"/>
      <c r="Y4457" s="72"/>
      <c r="Z4457" s="72"/>
      <c r="AA4457" s="72"/>
      <c r="AB4457" s="72"/>
      <c r="AC4457" s="72"/>
      <c r="AD4457" s="72"/>
      <c r="AE4457" s="72"/>
      <c r="AF4457" s="72"/>
      <c r="AG4457" s="72"/>
      <c r="AH4457" s="72"/>
      <c r="AI4457" s="72"/>
      <c r="AJ4457" s="72"/>
      <c r="AK4457" s="72"/>
    </row>
    <row r="4458" ht="14.25" customHeight="1">
      <c r="A4458" s="78">
        <v>4455.0</v>
      </c>
      <c r="C4458" s="78" t="str">
        <f>VLOOKUP(G4458,[1]Macrodata_CCF!$A$3:$D$55,4,FALSE)</f>
        <v>#ERROR!</v>
      </c>
      <c r="E4458" s="79" t="str">
        <f>VLOOKUP(G4458,[1]Macrodata_CCF!$A$3:$B$55,2,FALSE)</f>
        <v>#ERROR!</v>
      </c>
      <c r="F4458" s="78">
        <v>0.0</v>
      </c>
      <c r="G4458" s="80">
        <v>33.0</v>
      </c>
      <c r="H4458" s="81">
        <v>690795.0</v>
      </c>
      <c r="I4458" s="81">
        <v>700000.0</v>
      </c>
      <c r="J4458" s="81">
        <v>688585.0</v>
      </c>
      <c r="K4458" s="81">
        <v>700000.0</v>
      </c>
      <c r="L4458" s="82">
        <v>-0.2400869092884302</v>
      </c>
      <c r="N4458" s="83">
        <f t="shared" si="1"/>
        <v>-0.2400869093</v>
      </c>
      <c r="O4458" s="83">
        <f t="shared" si="2"/>
        <v>0</v>
      </c>
      <c r="Q4458" s="83">
        <f t="shared" si="3"/>
        <v>0.01315</v>
      </c>
      <c r="R4458" s="83">
        <f t="shared" si="4"/>
        <v>-0.003157142857</v>
      </c>
      <c r="S4458" s="83" t="b">
        <f t="shared" si="5"/>
        <v>0</v>
      </c>
      <c r="T4458" s="72"/>
      <c r="U4458" s="72"/>
      <c r="V4458" s="72"/>
      <c r="W4458" s="72"/>
      <c r="X4458" s="72"/>
      <c r="Y4458" s="72"/>
      <c r="Z4458" s="72"/>
      <c r="AA4458" s="72"/>
      <c r="AB4458" s="72"/>
      <c r="AC4458" s="72"/>
      <c r="AD4458" s="72"/>
      <c r="AE4458" s="72"/>
      <c r="AF4458" s="72"/>
      <c r="AG4458" s="72"/>
      <c r="AH4458" s="72"/>
      <c r="AI4458" s="72"/>
      <c r="AJ4458" s="72"/>
      <c r="AK4458" s="72"/>
    </row>
    <row r="4459" ht="14.25" customHeight="1">
      <c r="A4459" s="78">
        <v>4456.0</v>
      </c>
      <c r="C4459" s="78" t="str">
        <f>VLOOKUP(G4459,[1]Macrodata_CCF!$A$3:$D$55,4,FALSE)</f>
        <v>#ERROR!</v>
      </c>
      <c r="E4459" s="79" t="str">
        <f>VLOOKUP(G4459,[1]Macrodata_CCF!$A$3:$B$55,2,FALSE)</f>
        <v>#ERROR!</v>
      </c>
      <c r="F4459" s="78">
        <v>0.0</v>
      </c>
      <c r="G4459" s="80">
        <v>1.0</v>
      </c>
      <c r="H4459" s="81">
        <v>0.0</v>
      </c>
      <c r="I4459" s="81">
        <v>260000.0</v>
      </c>
      <c r="J4459" s="81">
        <v>0.0</v>
      </c>
      <c r="K4459" s="81">
        <v>260000.0</v>
      </c>
      <c r="L4459" s="82">
        <v>0.0</v>
      </c>
      <c r="N4459" s="83">
        <f t="shared" si="1"/>
        <v>0</v>
      </c>
      <c r="O4459" s="83">
        <f t="shared" si="2"/>
        <v>0</v>
      </c>
      <c r="Q4459" s="83">
        <f t="shared" si="3"/>
        <v>1</v>
      </c>
      <c r="R4459" s="83">
        <f t="shared" si="4"/>
        <v>0</v>
      </c>
      <c r="S4459" s="83" t="b">
        <f t="shared" si="5"/>
        <v>0</v>
      </c>
      <c r="T4459" s="72"/>
      <c r="U4459" s="72"/>
      <c r="V4459" s="72"/>
      <c r="W4459" s="72"/>
      <c r="X4459" s="72"/>
      <c r="Y4459" s="72"/>
      <c r="Z4459" s="72"/>
      <c r="AA4459" s="72"/>
      <c r="AB4459" s="72"/>
      <c r="AC4459" s="72"/>
      <c r="AD4459" s="72"/>
      <c r="AE4459" s="72"/>
      <c r="AF4459" s="72"/>
      <c r="AG4459" s="72"/>
      <c r="AH4459" s="72"/>
      <c r="AI4459" s="72"/>
      <c r="AJ4459" s="72"/>
      <c r="AK4459" s="72"/>
    </row>
    <row r="4460" ht="14.25" customHeight="1">
      <c r="A4460" s="78">
        <v>4457.0</v>
      </c>
      <c r="C4460" s="78" t="str">
        <f>VLOOKUP(G4460,[1]Macrodata_CCF!$A$3:$D$55,4,FALSE)</f>
        <v>#ERROR!</v>
      </c>
      <c r="E4460" s="79" t="str">
        <f>VLOOKUP(G4460,[1]Macrodata_CCF!$A$3:$B$55,2,FALSE)</f>
        <v>#ERROR!</v>
      </c>
      <c r="F4460" s="78">
        <v>0.0</v>
      </c>
      <c r="G4460" s="80">
        <v>45.0</v>
      </c>
      <c r="H4460" s="81">
        <v>193265.0</v>
      </c>
      <c r="I4460" s="81">
        <v>230000.0</v>
      </c>
      <c r="J4460" s="81">
        <v>199510.0</v>
      </c>
      <c r="K4460" s="81">
        <v>230000.0</v>
      </c>
      <c r="L4460" s="82">
        <v>0.1700013610997686</v>
      </c>
      <c r="N4460" s="83">
        <f t="shared" si="1"/>
        <v>0.1700013611</v>
      </c>
      <c r="O4460" s="83">
        <f t="shared" si="2"/>
        <v>0.1700013611</v>
      </c>
      <c r="Q4460" s="83">
        <f t="shared" si="3"/>
        <v>0.1597173913</v>
      </c>
      <c r="R4460" s="83">
        <f t="shared" si="4"/>
        <v>0.1700013611</v>
      </c>
      <c r="S4460" s="83" t="b">
        <f t="shared" si="5"/>
        <v>0</v>
      </c>
      <c r="T4460" s="72"/>
      <c r="U4460" s="72"/>
      <c r="V4460" s="72"/>
      <c r="W4460" s="72"/>
      <c r="X4460" s="72"/>
      <c r="Y4460" s="72"/>
      <c r="Z4460" s="72"/>
      <c r="AA4460" s="72"/>
      <c r="AB4460" s="72"/>
      <c r="AC4460" s="72"/>
      <c r="AD4460" s="72"/>
      <c r="AE4460" s="72"/>
      <c r="AF4460" s="72"/>
      <c r="AG4460" s="72"/>
      <c r="AH4460" s="72"/>
      <c r="AI4460" s="72"/>
      <c r="AJ4460" s="72"/>
      <c r="AK4460" s="72"/>
    </row>
    <row r="4461" ht="14.25" customHeight="1">
      <c r="A4461" s="78">
        <v>4458.0</v>
      </c>
      <c r="C4461" s="78" t="str">
        <f>VLOOKUP(G4461,[1]Macrodata_CCF!$A$3:$D$55,4,FALSE)</f>
        <v>#ERROR!</v>
      </c>
      <c r="E4461" s="79" t="str">
        <f>VLOOKUP(G4461,[1]Macrodata_CCF!$A$3:$B$55,2,FALSE)</f>
        <v>#ERROR!</v>
      </c>
      <c r="F4461" s="78">
        <v>0.0</v>
      </c>
      <c r="G4461" s="80">
        <v>39.0</v>
      </c>
      <c r="H4461" s="81">
        <v>178900.0</v>
      </c>
      <c r="I4461" s="81">
        <v>960000.0</v>
      </c>
      <c r="J4461" s="81">
        <v>233575.0</v>
      </c>
      <c r="K4461" s="81">
        <v>960000.0</v>
      </c>
      <c r="L4461" s="82">
        <v>0.0699974395083856</v>
      </c>
      <c r="N4461" s="83">
        <f t="shared" si="1"/>
        <v>0.06999743951</v>
      </c>
      <c r="O4461" s="83">
        <f t="shared" si="2"/>
        <v>0.06999743951</v>
      </c>
      <c r="Q4461" s="83">
        <f t="shared" si="3"/>
        <v>0.8136458333</v>
      </c>
      <c r="R4461" s="83">
        <f t="shared" si="4"/>
        <v>0.06999743951</v>
      </c>
      <c r="S4461" s="83" t="b">
        <f t="shared" si="5"/>
        <v>0</v>
      </c>
      <c r="T4461" s="72"/>
      <c r="U4461" s="72"/>
      <c r="V4461" s="72"/>
      <c r="W4461" s="72"/>
      <c r="X4461" s="72"/>
      <c r="Y4461" s="72"/>
      <c r="Z4461" s="72"/>
      <c r="AA4461" s="72"/>
      <c r="AB4461" s="72"/>
      <c r="AC4461" s="72"/>
      <c r="AD4461" s="72"/>
      <c r="AE4461" s="72"/>
      <c r="AF4461" s="72"/>
      <c r="AG4461" s="72"/>
      <c r="AH4461" s="72"/>
      <c r="AI4461" s="72"/>
      <c r="AJ4461" s="72"/>
      <c r="AK4461" s="72"/>
    </row>
    <row r="4462" ht="14.25" customHeight="1">
      <c r="A4462" s="78">
        <v>4459.0</v>
      </c>
      <c r="C4462" s="78" t="str">
        <f>VLOOKUP(G4462,[1]Macrodata_CCF!$A$3:$D$55,4,FALSE)</f>
        <v>#ERROR!</v>
      </c>
      <c r="E4462" s="79" t="str">
        <f>VLOOKUP(G4462,[1]Macrodata_CCF!$A$3:$B$55,2,FALSE)</f>
        <v>#ERROR!</v>
      </c>
      <c r="F4462" s="78">
        <v>0.0</v>
      </c>
      <c r="G4462" s="80">
        <v>34.0</v>
      </c>
      <c r="H4462" s="81">
        <v>161870.0</v>
      </c>
      <c r="I4462" s="81">
        <v>300000.0</v>
      </c>
      <c r="J4462" s="81">
        <v>171540.0</v>
      </c>
      <c r="K4462" s="81">
        <v>300000.0</v>
      </c>
      <c r="L4462" s="82">
        <v>0.0700065156012452</v>
      </c>
      <c r="N4462" s="83">
        <f t="shared" si="1"/>
        <v>0.0700065156</v>
      </c>
      <c r="O4462" s="83">
        <f t="shared" si="2"/>
        <v>0.0700065156</v>
      </c>
      <c r="Q4462" s="83">
        <f t="shared" si="3"/>
        <v>0.4604333333</v>
      </c>
      <c r="R4462" s="83">
        <f t="shared" si="4"/>
        <v>0.0700065156</v>
      </c>
      <c r="S4462" s="83" t="b">
        <f t="shared" si="5"/>
        <v>0</v>
      </c>
      <c r="T4462" s="72"/>
      <c r="U4462" s="72"/>
      <c r="V4462" s="72"/>
      <c r="W4462" s="72"/>
      <c r="X4462" s="72"/>
      <c r="Y4462" s="72"/>
      <c r="Z4462" s="72"/>
      <c r="AA4462" s="72"/>
      <c r="AB4462" s="72"/>
      <c r="AC4462" s="72"/>
      <c r="AD4462" s="72"/>
      <c r="AE4462" s="72"/>
      <c r="AF4462" s="72"/>
      <c r="AG4462" s="72"/>
      <c r="AH4462" s="72"/>
      <c r="AI4462" s="72"/>
      <c r="AJ4462" s="72"/>
      <c r="AK4462" s="72"/>
    </row>
    <row r="4463" ht="14.25" customHeight="1">
      <c r="A4463" s="78">
        <v>4460.0</v>
      </c>
      <c r="C4463" s="78" t="str">
        <f>VLOOKUP(G4463,[1]Macrodata_CCF!$A$3:$D$55,4,FALSE)</f>
        <v>#ERROR!</v>
      </c>
      <c r="E4463" s="79" t="str">
        <f>VLOOKUP(G4463,[1]Macrodata_CCF!$A$3:$B$55,2,FALSE)</f>
        <v>#ERROR!</v>
      </c>
      <c r="F4463" s="78">
        <v>0.0</v>
      </c>
      <c r="G4463" s="80">
        <v>44.0</v>
      </c>
      <c r="H4463" s="81">
        <v>124255.0</v>
      </c>
      <c r="I4463" s="81">
        <v>250000.0</v>
      </c>
      <c r="J4463" s="81">
        <v>255000.0</v>
      </c>
      <c r="K4463" s="81">
        <v>250000.0</v>
      </c>
      <c r="L4463" s="82">
        <v>1.039763012445823</v>
      </c>
      <c r="N4463" s="83">
        <f t="shared" si="1"/>
        <v>1.039763012</v>
      </c>
      <c r="O4463" s="83">
        <f t="shared" si="2"/>
        <v>1</v>
      </c>
      <c r="Q4463" s="83">
        <f t="shared" si="3"/>
        <v>0.50298</v>
      </c>
      <c r="R4463" s="83">
        <f t="shared" si="4"/>
        <v>1.039763012</v>
      </c>
      <c r="S4463" s="83" t="b">
        <f t="shared" si="5"/>
        <v>0</v>
      </c>
      <c r="T4463" s="72"/>
      <c r="U4463" s="72"/>
      <c r="V4463" s="72"/>
      <c r="W4463" s="72"/>
      <c r="X4463" s="72"/>
      <c r="Y4463" s="72"/>
      <c r="Z4463" s="72"/>
      <c r="AA4463" s="72"/>
      <c r="AB4463" s="72"/>
      <c r="AC4463" s="72"/>
      <c r="AD4463" s="72"/>
      <c r="AE4463" s="72"/>
      <c r="AF4463" s="72"/>
      <c r="AG4463" s="72"/>
      <c r="AH4463" s="72"/>
      <c r="AI4463" s="72"/>
      <c r="AJ4463" s="72"/>
      <c r="AK4463" s="72"/>
    </row>
    <row r="4464" ht="14.25" customHeight="1">
      <c r="A4464" s="78">
        <v>4461.0</v>
      </c>
      <c r="C4464" s="78" t="str">
        <f>VLOOKUP(G4464,[1]Macrodata_CCF!$A$3:$D$55,4,FALSE)</f>
        <v>#ERROR!</v>
      </c>
      <c r="E4464" s="79" t="str">
        <f>VLOOKUP(G4464,[1]Macrodata_CCF!$A$3:$B$55,2,FALSE)</f>
        <v>#ERROR!</v>
      </c>
      <c r="F4464" s="78">
        <v>0.0</v>
      </c>
      <c r="G4464" s="80">
        <v>5.0</v>
      </c>
      <c r="H4464" s="81">
        <v>653515.0</v>
      </c>
      <c r="I4464" s="81">
        <v>690000.0</v>
      </c>
      <c r="J4464" s="81">
        <v>703800.0</v>
      </c>
      <c r="K4464" s="81">
        <v>690000.0</v>
      </c>
      <c r="L4464" s="82">
        <v>1.378237631903522</v>
      </c>
      <c r="N4464" s="83">
        <f t="shared" si="1"/>
        <v>1.378237632</v>
      </c>
      <c r="O4464" s="83">
        <f t="shared" si="2"/>
        <v>1</v>
      </c>
      <c r="Q4464" s="83">
        <f t="shared" si="3"/>
        <v>0.05287681159</v>
      </c>
      <c r="R4464" s="83">
        <f t="shared" si="4"/>
        <v>0.07287681159</v>
      </c>
      <c r="S4464" s="83" t="b">
        <f t="shared" si="5"/>
        <v>1</v>
      </c>
      <c r="T4464" s="72"/>
      <c r="U4464" s="72"/>
      <c r="V4464" s="72"/>
      <c r="W4464" s="72"/>
      <c r="X4464" s="72"/>
      <c r="Y4464" s="72"/>
      <c r="Z4464" s="72"/>
      <c r="AA4464" s="72"/>
      <c r="AB4464" s="72"/>
      <c r="AC4464" s="72"/>
      <c r="AD4464" s="72"/>
      <c r="AE4464" s="72"/>
      <c r="AF4464" s="72"/>
      <c r="AG4464" s="72"/>
      <c r="AH4464" s="72"/>
      <c r="AI4464" s="72"/>
      <c r="AJ4464" s="72"/>
      <c r="AK4464" s="72"/>
    </row>
    <row r="4465" ht="14.25" customHeight="1">
      <c r="A4465" s="78">
        <v>4462.0</v>
      </c>
      <c r="C4465" s="78" t="str">
        <f>VLOOKUP(G4465,[1]Macrodata_CCF!$A$3:$D$55,4,FALSE)</f>
        <v>#ERROR!</v>
      </c>
      <c r="E4465" s="79" t="str">
        <f>VLOOKUP(G4465,[1]Macrodata_CCF!$A$3:$B$55,2,FALSE)</f>
        <v>#ERROR!</v>
      </c>
      <c r="F4465" s="78">
        <v>0.0</v>
      </c>
      <c r="G4465" s="80">
        <v>45.0</v>
      </c>
      <c r="H4465" s="81">
        <v>230085.0</v>
      </c>
      <c r="I4465" s="81">
        <v>630000.0</v>
      </c>
      <c r="J4465" s="81">
        <v>294070.0</v>
      </c>
      <c r="K4465" s="81">
        <v>945000.0</v>
      </c>
      <c r="L4465" s="82">
        <v>0.1599964992560919</v>
      </c>
      <c r="N4465" s="83">
        <f t="shared" si="1"/>
        <v>0.1599964993</v>
      </c>
      <c r="O4465" s="83">
        <f t="shared" si="2"/>
        <v>0.1599964993</v>
      </c>
      <c r="Q4465" s="83">
        <f t="shared" si="3"/>
        <v>0.6347857143</v>
      </c>
      <c r="R4465" s="83">
        <f t="shared" si="4"/>
        <v>0.1599964993</v>
      </c>
      <c r="S4465" s="83" t="b">
        <f t="shared" si="5"/>
        <v>0</v>
      </c>
      <c r="T4465" s="72"/>
      <c r="U4465" s="72"/>
      <c r="V4465" s="72"/>
      <c r="W4465" s="72"/>
      <c r="X4465" s="72"/>
      <c r="Y4465" s="72"/>
      <c r="Z4465" s="72"/>
      <c r="AA4465" s="72"/>
      <c r="AB4465" s="72"/>
      <c r="AC4465" s="72"/>
      <c r="AD4465" s="72"/>
      <c r="AE4465" s="72"/>
      <c r="AF4465" s="72"/>
      <c r="AG4465" s="72"/>
      <c r="AH4465" s="72"/>
      <c r="AI4465" s="72"/>
      <c r="AJ4465" s="72"/>
      <c r="AK4465" s="72"/>
    </row>
    <row r="4466" ht="14.25" customHeight="1">
      <c r="A4466" s="78">
        <v>4463.0</v>
      </c>
      <c r="C4466" s="78" t="str">
        <f>VLOOKUP(G4466,[1]Macrodata_CCF!$A$3:$D$55,4,FALSE)</f>
        <v>#ERROR!</v>
      </c>
      <c r="E4466" s="79" t="str">
        <f>VLOOKUP(G4466,[1]Macrodata_CCF!$A$3:$B$55,2,FALSE)</f>
        <v>#ERROR!</v>
      </c>
      <c r="F4466" s="78">
        <v>0.0</v>
      </c>
      <c r="G4466" s="80">
        <v>37.0</v>
      </c>
      <c r="H4466" s="81">
        <v>59640.0</v>
      </c>
      <c r="I4466" s="81">
        <v>650000.0</v>
      </c>
      <c r="J4466" s="81">
        <v>663000.0</v>
      </c>
      <c r="K4466" s="81">
        <v>650000.0</v>
      </c>
      <c r="L4466" s="82">
        <v>1.022020462090928</v>
      </c>
      <c r="N4466" s="83">
        <f t="shared" si="1"/>
        <v>1.022020462</v>
      </c>
      <c r="O4466" s="83">
        <f t="shared" si="2"/>
        <v>1</v>
      </c>
      <c r="Q4466" s="83">
        <f t="shared" si="3"/>
        <v>0.9082461538</v>
      </c>
      <c r="R4466" s="83">
        <f t="shared" si="4"/>
        <v>1.022020462</v>
      </c>
      <c r="S4466" s="83" t="b">
        <f t="shared" si="5"/>
        <v>0</v>
      </c>
      <c r="T4466" s="72"/>
      <c r="U4466" s="72"/>
      <c r="V4466" s="72"/>
      <c r="W4466" s="72"/>
      <c r="X4466" s="72"/>
      <c r="Y4466" s="72"/>
      <c r="Z4466" s="72"/>
      <c r="AA4466" s="72"/>
      <c r="AB4466" s="72"/>
      <c r="AC4466" s="72"/>
      <c r="AD4466" s="72"/>
      <c r="AE4466" s="72"/>
      <c r="AF4466" s="72"/>
      <c r="AG4466" s="72"/>
      <c r="AH4466" s="72"/>
      <c r="AI4466" s="72"/>
      <c r="AJ4466" s="72"/>
      <c r="AK4466" s="72"/>
    </row>
    <row r="4467" ht="14.25" customHeight="1">
      <c r="A4467" s="78">
        <v>4464.0</v>
      </c>
      <c r="C4467" s="78" t="str">
        <f>VLOOKUP(G4467,[1]Macrodata_CCF!$A$3:$D$55,4,FALSE)</f>
        <v>#ERROR!</v>
      </c>
      <c r="E4467" s="79" t="str">
        <f>VLOOKUP(G4467,[1]Macrodata_CCF!$A$3:$B$55,2,FALSE)</f>
        <v>#ERROR!</v>
      </c>
      <c r="F4467" s="78">
        <v>0.0</v>
      </c>
      <c r="G4467" s="80">
        <v>19.0</v>
      </c>
      <c r="H4467" s="81">
        <v>754960.0</v>
      </c>
      <c r="I4467" s="81">
        <v>880000.0</v>
      </c>
      <c r="J4467" s="81">
        <v>719950.0</v>
      </c>
      <c r="K4467" s="81">
        <v>880000.0</v>
      </c>
      <c r="L4467" s="82">
        <v>-0.2799904030710173</v>
      </c>
      <c r="N4467" s="83">
        <f t="shared" si="1"/>
        <v>-0.2799904031</v>
      </c>
      <c r="O4467" s="83">
        <f t="shared" si="2"/>
        <v>0</v>
      </c>
      <c r="Q4467" s="83">
        <f t="shared" si="3"/>
        <v>0.1420909091</v>
      </c>
      <c r="R4467" s="83">
        <f t="shared" si="4"/>
        <v>-0.2799904031</v>
      </c>
      <c r="S4467" s="83" t="b">
        <f t="shared" si="5"/>
        <v>0</v>
      </c>
      <c r="T4467" s="72"/>
      <c r="U4467" s="72"/>
      <c r="V4467" s="72"/>
      <c r="W4467" s="72"/>
      <c r="X4467" s="72"/>
      <c r="Y4467" s="72"/>
      <c r="Z4467" s="72"/>
      <c r="AA4467" s="72"/>
      <c r="AB4467" s="72"/>
      <c r="AC4467" s="72"/>
      <c r="AD4467" s="72"/>
      <c r="AE4467" s="72"/>
      <c r="AF4467" s="72"/>
      <c r="AG4467" s="72"/>
      <c r="AH4467" s="72"/>
      <c r="AI4467" s="72"/>
      <c r="AJ4467" s="72"/>
      <c r="AK4467" s="72"/>
    </row>
    <row r="4468" ht="14.25" customHeight="1">
      <c r="A4468" s="78">
        <v>4465.0</v>
      </c>
      <c r="C4468" s="78" t="str">
        <f>VLOOKUP(G4468,[1]Macrodata_CCF!$A$3:$D$55,4,FALSE)</f>
        <v>#ERROR!</v>
      </c>
      <c r="E4468" s="79" t="str">
        <f>VLOOKUP(G4468,[1]Macrodata_CCF!$A$3:$B$55,2,FALSE)</f>
        <v>#ERROR!</v>
      </c>
      <c r="F4468" s="78">
        <v>0.0</v>
      </c>
      <c r="G4468" s="80">
        <v>32.0</v>
      </c>
      <c r="H4468" s="81">
        <v>188260.0</v>
      </c>
      <c r="I4468" s="81">
        <v>770000.0</v>
      </c>
      <c r="J4468" s="81">
        <v>287155.0</v>
      </c>
      <c r="K4468" s="81">
        <v>770000.0</v>
      </c>
      <c r="L4468" s="82">
        <v>0.1699986248152096</v>
      </c>
      <c r="N4468" s="83">
        <f t="shared" si="1"/>
        <v>0.1699986248</v>
      </c>
      <c r="O4468" s="83">
        <f t="shared" si="2"/>
        <v>0.1699986248</v>
      </c>
      <c r="Q4468" s="83">
        <f t="shared" si="3"/>
        <v>0.7555064935</v>
      </c>
      <c r="R4468" s="83">
        <f t="shared" si="4"/>
        <v>0.1699986248</v>
      </c>
      <c r="S4468" s="83" t="b">
        <f t="shared" si="5"/>
        <v>0</v>
      </c>
      <c r="T4468" s="72"/>
      <c r="U4468" s="72"/>
      <c r="V4468" s="72"/>
      <c r="W4468" s="72"/>
      <c r="X4468" s="72"/>
      <c r="Y4468" s="72"/>
      <c r="Z4468" s="72"/>
      <c r="AA4468" s="72"/>
      <c r="AB4468" s="72"/>
      <c r="AC4468" s="72"/>
      <c r="AD4468" s="72"/>
      <c r="AE4468" s="72"/>
      <c r="AF4468" s="72"/>
      <c r="AG4468" s="72"/>
      <c r="AH4468" s="72"/>
      <c r="AI4468" s="72"/>
      <c r="AJ4468" s="72"/>
      <c r="AK4468" s="72"/>
    </row>
    <row r="4469" ht="14.25" customHeight="1">
      <c r="A4469" s="78">
        <v>4466.0</v>
      </c>
      <c r="C4469" s="78" t="str">
        <f>VLOOKUP(G4469,[1]Macrodata_CCF!$A$3:$D$55,4,FALSE)</f>
        <v>#ERROR!</v>
      </c>
      <c r="E4469" s="79" t="str">
        <f>VLOOKUP(G4469,[1]Macrodata_CCF!$A$3:$B$55,2,FALSE)</f>
        <v>#ERROR!</v>
      </c>
      <c r="F4469" s="78">
        <v>0.0</v>
      </c>
      <c r="G4469" s="80">
        <v>6.0</v>
      </c>
      <c r="H4469" s="81">
        <v>525660.0</v>
      </c>
      <c r="I4469" s="81">
        <v>540000.0</v>
      </c>
      <c r="J4469" s="81">
        <v>530680.0</v>
      </c>
      <c r="K4469" s="81">
        <v>540000.0</v>
      </c>
      <c r="L4469" s="82">
        <v>0.3500697350069735</v>
      </c>
      <c r="N4469" s="83">
        <f t="shared" si="1"/>
        <v>0.350069735</v>
      </c>
      <c r="O4469" s="83">
        <f t="shared" si="2"/>
        <v>0.350069735</v>
      </c>
      <c r="Q4469" s="83">
        <f t="shared" si="3"/>
        <v>0.02655555556</v>
      </c>
      <c r="R4469" s="83">
        <f t="shared" si="4"/>
        <v>0.009296296296</v>
      </c>
      <c r="S4469" s="83" t="b">
        <f t="shared" si="5"/>
        <v>0</v>
      </c>
      <c r="T4469" s="72"/>
      <c r="U4469" s="72"/>
      <c r="V4469" s="72"/>
      <c r="W4469" s="72"/>
      <c r="X4469" s="72"/>
      <c r="Y4469" s="72"/>
      <c r="Z4469" s="72"/>
      <c r="AA4469" s="72"/>
      <c r="AB4469" s="72"/>
      <c r="AC4469" s="72"/>
      <c r="AD4469" s="72"/>
      <c r="AE4469" s="72"/>
      <c r="AF4469" s="72"/>
      <c r="AG4469" s="72"/>
      <c r="AH4469" s="72"/>
      <c r="AI4469" s="72"/>
      <c r="AJ4469" s="72"/>
      <c r="AK4469" s="72"/>
    </row>
    <row r="4470" ht="14.25" customHeight="1">
      <c r="A4470" s="78">
        <v>4467.0</v>
      </c>
      <c r="C4470" s="78" t="str">
        <f>VLOOKUP(G4470,[1]Macrodata_CCF!$A$3:$D$55,4,FALSE)</f>
        <v>#ERROR!</v>
      </c>
      <c r="E4470" s="79" t="str">
        <f>VLOOKUP(G4470,[1]Macrodata_CCF!$A$3:$B$55,2,FALSE)</f>
        <v>#ERROR!</v>
      </c>
      <c r="F4470" s="78">
        <v>0.0</v>
      </c>
      <c r="G4470" s="80">
        <v>33.0</v>
      </c>
      <c r="H4470" s="81">
        <v>102685.0</v>
      </c>
      <c r="I4470" s="81">
        <v>760000.0</v>
      </c>
      <c r="J4470" s="81">
        <v>775200.0</v>
      </c>
      <c r="K4470" s="81">
        <v>760000.0</v>
      </c>
      <c r="L4470" s="82">
        <v>1.02312437720119</v>
      </c>
      <c r="N4470" s="83">
        <f t="shared" si="1"/>
        <v>1.023124377</v>
      </c>
      <c r="O4470" s="83">
        <f t="shared" si="2"/>
        <v>1</v>
      </c>
      <c r="Q4470" s="83">
        <f t="shared" si="3"/>
        <v>0.8648881579</v>
      </c>
      <c r="R4470" s="83">
        <f t="shared" si="4"/>
        <v>1.023124377</v>
      </c>
      <c r="S4470" s="83" t="b">
        <f t="shared" si="5"/>
        <v>0</v>
      </c>
      <c r="T4470" s="72"/>
      <c r="U4470" s="72"/>
      <c r="V4470" s="72"/>
      <c r="W4470" s="72"/>
      <c r="X4470" s="72"/>
      <c r="Y4470" s="72"/>
      <c r="Z4470" s="72"/>
      <c r="AA4470" s="72"/>
      <c r="AB4470" s="72"/>
      <c r="AC4470" s="72"/>
      <c r="AD4470" s="72"/>
      <c r="AE4470" s="72"/>
      <c r="AF4470" s="72"/>
      <c r="AG4470" s="72"/>
      <c r="AH4470" s="72"/>
      <c r="AI4470" s="72"/>
      <c r="AJ4470" s="72"/>
      <c r="AK4470" s="72"/>
    </row>
    <row r="4471" ht="14.25" customHeight="1">
      <c r="A4471" s="78">
        <v>4468.0</v>
      </c>
      <c r="C4471" s="78" t="str">
        <f>VLOOKUP(G4471,[1]Macrodata_CCF!$A$3:$D$55,4,FALSE)</f>
        <v>#ERROR!</v>
      </c>
      <c r="E4471" s="79" t="str">
        <f>VLOOKUP(G4471,[1]Macrodata_CCF!$A$3:$B$55,2,FALSE)</f>
        <v>#ERROR!</v>
      </c>
      <c r="F4471" s="78">
        <v>0.0</v>
      </c>
      <c r="G4471" s="80">
        <v>7.0</v>
      </c>
      <c r="H4471" s="81">
        <v>11630.0</v>
      </c>
      <c r="I4471" s="81">
        <v>120000.0</v>
      </c>
      <c r="J4471" s="81">
        <v>39805.0</v>
      </c>
      <c r="K4471" s="81">
        <v>120000.0</v>
      </c>
      <c r="L4471" s="82">
        <v>0.259988926824767</v>
      </c>
      <c r="N4471" s="83">
        <f t="shared" si="1"/>
        <v>0.2599889268</v>
      </c>
      <c r="O4471" s="83">
        <f t="shared" si="2"/>
        <v>0.2599889268</v>
      </c>
      <c r="Q4471" s="83">
        <f t="shared" si="3"/>
        <v>0.9030833333</v>
      </c>
      <c r="R4471" s="83">
        <f t="shared" si="4"/>
        <v>0.2599889268</v>
      </c>
      <c r="S4471" s="83" t="b">
        <f t="shared" si="5"/>
        <v>0</v>
      </c>
      <c r="T4471" s="72"/>
      <c r="U4471" s="72"/>
      <c r="V4471" s="72"/>
      <c r="W4471" s="72"/>
      <c r="X4471" s="72"/>
      <c r="Y4471" s="72"/>
      <c r="Z4471" s="72"/>
      <c r="AA4471" s="72"/>
      <c r="AB4471" s="72"/>
      <c r="AC4471" s="72"/>
      <c r="AD4471" s="72"/>
      <c r="AE4471" s="72"/>
      <c r="AF4471" s="72"/>
      <c r="AG4471" s="72"/>
      <c r="AH4471" s="72"/>
      <c r="AI4471" s="72"/>
      <c r="AJ4471" s="72"/>
      <c r="AK4471" s="72"/>
    </row>
    <row r="4472" ht="14.25" customHeight="1">
      <c r="A4472" s="78">
        <v>4469.0</v>
      </c>
      <c r="C4472" s="78" t="str">
        <f>VLOOKUP(G4472,[1]Macrodata_CCF!$A$3:$D$55,4,FALSE)</f>
        <v>#ERROR!</v>
      </c>
      <c r="E4472" s="79" t="str">
        <f>VLOOKUP(G4472,[1]Macrodata_CCF!$A$3:$B$55,2,FALSE)</f>
        <v>#ERROR!</v>
      </c>
      <c r="F4472" s="78">
        <v>0.0</v>
      </c>
      <c r="G4472" s="80">
        <v>26.0</v>
      </c>
      <c r="H4472" s="81">
        <v>116865.0</v>
      </c>
      <c r="I4472" s="81">
        <v>130000.0</v>
      </c>
      <c r="J4472" s="81">
        <v>119230.0</v>
      </c>
      <c r="K4472" s="81">
        <v>130000.0</v>
      </c>
      <c r="L4472" s="82">
        <v>0.1800532927293491</v>
      </c>
      <c r="N4472" s="83">
        <f t="shared" si="1"/>
        <v>0.1800532927</v>
      </c>
      <c r="O4472" s="83">
        <f t="shared" si="2"/>
        <v>0.1800532927</v>
      </c>
      <c r="Q4472" s="83">
        <f t="shared" si="3"/>
        <v>0.1010384615</v>
      </c>
      <c r="R4472" s="83">
        <f t="shared" si="4"/>
        <v>0.1800532927</v>
      </c>
      <c r="S4472" s="83" t="b">
        <f t="shared" si="5"/>
        <v>0</v>
      </c>
      <c r="T4472" s="72"/>
      <c r="U4472" s="72"/>
      <c r="V4472" s="72"/>
      <c r="W4472" s="72"/>
      <c r="X4472" s="72"/>
      <c r="Y4472" s="72"/>
      <c r="Z4472" s="72"/>
      <c r="AA4472" s="72"/>
      <c r="AB4472" s="72"/>
      <c r="AC4472" s="72"/>
      <c r="AD4472" s="72"/>
      <c r="AE4472" s="72"/>
      <c r="AF4472" s="72"/>
      <c r="AG4472" s="72"/>
      <c r="AH4472" s="72"/>
      <c r="AI4472" s="72"/>
      <c r="AJ4472" s="72"/>
      <c r="AK4472" s="72"/>
    </row>
    <row r="4473" ht="14.25" customHeight="1">
      <c r="A4473" s="78">
        <v>4470.0</v>
      </c>
      <c r="C4473" s="78" t="str">
        <f>VLOOKUP(G4473,[1]Macrodata_CCF!$A$3:$D$55,4,FALSE)</f>
        <v>#ERROR!</v>
      </c>
      <c r="E4473" s="79" t="str">
        <f>VLOOKUP(G4473,[1]Macrodata_CCF!$A$3:$B$55,2,FALSE)</f>
        <v>#ERROR!</v>
      </c>
      <c r="F4473" s="78">
        <v>0.0</v>
      </c>
      <c r="G4473" s="80">
        <v>30.0</v>
      </c>
      <c r="H4473" s="81">
        <v>238315.0</v>
      </c>
      <c r="I4473" s="81">
        <v>350000.0</v>
      </c>
      <c r="J4473" s="81">
        <v>256185.0</v>
      </c>
      <c r="K4473" s="81">
        <v>350000.0</v>
      </c>
      <c r="L4473" s="82">
        <v>0.1600035815015445</v>
      </c>
      <c r="N4473" s="83">
        <f t="shared" si="1"/>
        <v>0.1600035815</v>
      </c>
      <c r="O4473" s="83">
        <f t="shared" si="2"/>
        <v>0.1600035815</v>
      </c>
      <c r="Q4473" s="83">
        <f t="shared" si="3"/>
        <v>0.3191</v>
      </c>
      <c r="R4473" s="83">
        <f t="shared" si="4"/>
        <v>0.1600035815</v>
      </c>
      <c r="S4473" s="83" t="b">
        <f t="shared" si="5"/>
        <v>0</v>
      </c>
      <c r="T4473" s="72"/>
      <c r="U4473" s="72"/>
      <c r="V4473" s="72"/>
      <c r="W4473" s="72"/>
      <c r="X4473" s="72"/>
      <c r="Y4473" s="72"/>
      <c r="Z4473" s="72"/>
      <c r="AA4473" s="72"/>
      <c r="AB4473" s="72"/>
      <c r="AC4473" s="72"/>
      <c r="AD4473" s="72"/>
      <c r="AE4473" s="72"/>
      <c r="AF4473" s="72"/>
      <c r="AG4473" s="72"/>
      <c r="AH4473" s="72"/>
      <c r="AI4473" s="72"/>
      <c r="AJ4473" s="72"/>
      <c r="AK4473" s="72"/>
    </row>
    <row r="4474" ht="14.25" customHeight="1">
      <c r="A4474" s="78">
        <v>4471.0</v>
      </c>
      <c r="C4474" s="78" t="str">
        <f>VLOOKUP(G4474,[1]Macrodata_CCF!$A$3:$D$55,4,FALSE)</f>
        <v>#ERROR!</v>
      </c>
      <c r="E4474" s="79" t="str">
        <f>VLOOKUP(G4474,[1]Macrodata_CCF!$A$3:$B$55,2,FALSE)</f>
        <v>#ERROR!</v>
      </c>
      <c r="F4474" s="78">
        <v>1.0</v>
      </c>
      <c r="G4474" s="80">
        <v>22.0</v>
      </c>
      <c r="H4474" s="81">
        <v>3495.0</v>
      </c>
      <c r="I4474" s="81">
        <v>30000.0</v>
      </c>
      <c r="J4474" s="81">
        <v>16215.0</v>
      </c>
      <c r="K4474" s="81">
        <v>30000.0</v>
      </c>
      <c r="L4474" s="82">
        <v>0.4799094510469722</v>
      </c>
      <c r="N4474" s="83">
        <f t="shared" si="1"/>
        <v>0.479909451</v>
      </c>
      <c r="O4474" s="83">
        <f t="shared" si="2"/>
        <v>0.479909451</v>
      </c>
      <c r="Q4474" s="83">
        <f t="shared" si="3"/>
        <v>0.8835</v>
      </c>
      <c r="R4474" s="83">
        <f t="shared" si="4"/>
        <v>0.479909451</v>
      </c>
      <c r="S4474" s="83" t="b">
        <f t="shared" si="5"/>
        <v>0</v>
      </c>
      <c r="T4474" s="72"/>
      <c r="U4474" s="72"/>
      <c r="V4474" s="72"/>
      <c r="W4474" s="72"/>
      <c r="X4474" s="72"/>
      <c r="Y4474" s="72"/>
      <c r="Z4474" s="72"/>
      <c r="AA4474" s="72"/>
      <c r="AB4474" s="72"/>
      <c r="AC4474" s="72"/>
      <c r="AD4474" s="72"/>
      <c r="AE4474" s="72"/>
      <c r="AF4474" s="72"/>
      <c r="AG4474" s="72"/>
      <c r="AH4474" s="72"/>
      <c r="AI4474" s="72"/>
      <c r="AJ4474" s="72"/>
      <c r="AK4474" s="72"/>
    </row>
    <row r="4475" ht="14.25" customHeight="1">
      <c r="A4475" s="78">
        <v>4472.0</v>
      </c>
      <c r="C4475" s="78" t="str">
        <f>VLOOKUP(G4475,[1]Macrodata_CCF!$A$3:$D$55,4,FALSE)</f>
        <v>#ERROR!</v>
      </c>
      <c r="E4475" s="79" t="str">
        <f>VLOOKUP(G4475,[1]Macrodata_CCF!$A$3:$B$55,2,FALSE)</f>
        <v>#ERROR!</v>
      </c>
      <c r="F4475" s="78">
        <v>0.0</v>
      </c>
      <c r="G4475" s="80">
        <v>49.0</v>
      </c>
      <c r="H4475" s="81">
        <v>590490.0</v>
      </c>
      <c r="I4475" s="81">
        <v>750000.0</v>
      </c>
      <c r="J4475" s="81">
        <v>563375.0</v>
      </c>
      <c r="K4475" s="81">
        <v>1125000.0</v>
      </c>
      <c r="L4475" s="82">
        <v>-0.1699893423609805</v>
      </c>
      <c r="N4475" s="83">
        <f t="shared" si="1"/>
        <v>-0.1699893424</v>
      </c>
      <c r="O4475" s="83">
        <f t="shared" si="2"/>
        <v>0</v>
      </c>
      <c r="Q4475" s="83">
        <f t="shared" si="3"/>
        <v>0.21268</v>
      </c>
      <c r="R4475" s="83">
        <f t="shared" si="4"/>
        <v>-0.1699893424</v>
      </c>
      <c r="S4475" s="83" t="b">
        <f t="shared" si="5"/>
        <v>0</v>
      </c>
      <c r="T4475" s="72"/>
      <c r="U4475" s="72"/>
      <c r="V4475" s="72"/>
      <c r="W4475" s="72"/>
      <c r="X4475" s="72"/>
      <c r="Y4475" s="72"/>
      <c r="Z4475" s="72"/>
      <c r="AA4475" s="72"/>
      <c r="AB4475" s="72"/>
      <c r="AC4475" s="72"/>
      <c r="AD4475" s="72"/>
      <c r="AE4475" s="72"/>
      <c r="AF4475" s="72"/>
      <c r="AG4475" s="72"/>
      <c r="AH4475" s="72"/>
      <c r="AI4475" s="72"/>
      <c r="AJ4475" s="72"/>
      <c r="AK4475" s="72"/>
    </row>
    <row r="4476" ht="14.25" customHeight="1">
      <c r="A4476" s="78">
        <v>4473.0</v>
      </c>
      <c r="C4476" s="78" t="str">
        <f>VLOOKUP(G4476,[1]Macrodata_CCF!$A$3:$D$55,4,FALSE)</f>
        <v>#ERROR!</v>
      </c>
      <c r="E4476" s="79" t="str">
        <f>VLOOKUP(G4476,[1]Macrodata_CCF!$A$3:$B$55,2,FALSE)</f>
        <v>#ERROR!</v>
      </c>
      <c r="F4476" s="78">
        <v>0.0</v>
      </c>
      <c r="G4476" s="80">
        <v>9.0</v>
      </c>
      <c r="H4476" s="81">
        <v>38780.0</v>
      </c>
      <c r="I4476" s="81">
        <v>80000.0</v>
      </c>
      <c r="J4476" s="81">
        <v>52385.0</v>
      </c>
      <c r="K4476" s="81">
        <v>80000.0</v>
      </c>
      <c r="L4476" s="82">
        <v>0.3300582241630277</v>
      </c>
      <c r="N4476" s="83">
        <f t="shared" si="1"/>
        <v>0.3300582242</v>
      </c>
      <c r="O4476" s="83">
        <f t="shared" si="2"/>
        <v>0.3300582242</v>
      </c>
      <c r="Q4476" s="83">
        <f t="shared" si="3"/>
        <v>0.51525</v>
      </c>
      <c r="R4476" s="83">
        <f t="shared" si="4"/>
        <v>0.3300582242</v>
      </c>
      <c r="S4476" s="83" t="b">
        <f t="shared" si="5"/>
        <v>0</v>
      </c>
      <c r="T4476" s="72"/>
      <c r="U4476" s="72"/>
      <c r="V4476" s="72"/>
      <c r="W4476" s="72"/>
      <c r="X4476" s="72"/>
      <c r="Y4476" s="72"/>
      <c r="Z4476" s="72"/>
      <c r="AA4476" s="72"/>
      <c r="AB4476" s="72"/>
      <c r="AC4476" s="72"/>
      <c r="AD4476" s="72"/>
      <c r="AE4476" s="72"/>
      <c r="AF4476" s="72"/>
      <c r="AG4476" s="72"/>
      <c r="AH4476" s="72"/>
      <c r="AI4476" s="72"/>
      <c r="AJ4476" s="72"/>
      <c r="AK4476" s="72"/>
    </row>
    <row r="4477" ht="14.25" customHeight="1">
      <c r="A4477" s="78">
        <v>4474.0</v>
      </c>
      <c r="C4477" s="78" t="str">
        <f>VLOOKUP(G4477,[1]Macrodata_CCF!$A$3:$D$55,4,FALSE)</f>
        <v>#ERROR!</v>
      </c>
      <c r="E4477" s="79" t="str">
        <f>VLOOKUP(G4477,[1]Macrodata_CCF!$A$3:$B$55,2,FALSE)</f>
        <v>#ERROR!</v>
      </c>
      <c r="F4477" s="78">
        <v>0.0</v>
      </c>
      <c r="G4477" s="80">
        <v>52.0</v>
      </c>
      <c r="H4477" s="81">
        <v>268275.0</v>
      </c>
      <c r="I4477" s="81">
        <v>550000.0</v>
      </c>
      <c r="J4477" s="81">
        <v>287995.0</v>
      </c>
      <c r="K4477" s="81">
        <v>550000.0</v>
      </c>
      <c r="L4477" s="82">
        <v>0.0699973378294436</v>
      </c>
      <c r="N4477" s="83">
        <f t="shared" si="1"/>
        <v>0.06999733783</v>
      </c>
      <c r="O4477" s="83">
        <f t="shared" si="2"/>
        <v>0.06999733783</v>
      </c>
      <c r="Q4477" s="83">
        <f t="shared" si="3"/>
        <v>0.5122272727</v>
      </c>
      <c r="R4477" s="83">
        <f t="shared" si="4"/>
        <v>0.06999733783</v>
      </c>
      <c r="S4477" s="83" t="b">
        <f t="shared" si="5"/>
        <v>0</v>
      </c>
      <c r="T4477" s="72"/>
      <c r="U4477" s="72"/>
      <c r="V4477" s="72"/>
      <c r="W4477" s="72"/>
      <c r="X4477" s="72"/>
      <c r="Y4477" s="72"/>
      <c r="Z4477" s="72"/>
      <c r="AA4477" s="72"/>
      <c r="AB4477" s="72"/>
      <c r="AC4477" s="72"/>
      <c r="AD4477" s="72"/>
      <c r="AE4477" s="72"/>
      <c r="AF4477" s="72"/>
      <c r="AG4477" s="72"/>
      <c r="AH4477" s="72"/>
      <c r="AI4477" s="72"/>
      <c r="AJ4477" s="72"/>
      <c r="AK4477" s="72"/>
    </row>
    <row r="4478" ht="14.25" customHeight="1">
      <c r="A4478" s="78">
        <v>4475.0</v>
      </c>
      <c r="C4478" s="78" t="str">
        <f>VLOOKUP(G4478,[1]Macrodata_CCF!$A$3:$D$55,4,FALSE)</f>
        <v>#ERROR!</v>
      </c>
      <c r="E4478" s="79" t="str">
        <f>VLOOKUP(G4478,[1]Macrodata_CCF!$A$3:$B$55,2,FALSE)</f>
        <v>#ERROR!</v>
      </c>
      <c r="F4478" s="78">
        <v>0.0</v>
      </c>
      <c r="G4478" s="80">
        <v>25.0</v>
      </c>
      <c r="H4478" s="81">
        <v>95945.0</v>
      </c>
      <c r="I4478" s="81">
        <v>120000.0</v>
      </c>
      <c r="J4478" s="81">
        <v>100275.0</v>
      </c>
      <c r="K4478" s="81">
        <v>120000.0</v>
      </c>
      <c r="L4478" s="82">
        <v>0.1800041571398878</v>
      </c>
      <c r="N4478" s="83">
        <f t="shared" si="1"/>
        <v>0.1800041571</v>
      </c>
      <c r="O4478" s="83">
        <f t="shared" si="2"/>
        <v>0.1800041571</v>
      </c>
      <c r="Q4478" s="83">
        <f t="shared" si="3"/>
        <v>0.2004583333</v>
      </c>
      <c r="R4478" s="83">
        <f t="shared" si="4"/>
        <v>0.1800041571</v>
      </c>
      <c r="S4478" s="83" t="b">
        <f t="shared" si="5"/>
        <v>0</v>
      </c>
      <c r="T4478" s="72"/>
      <c r="U4478" s="72"/>
      <c r="V4478" s="72"/>
      <c r="W4478" s="72"/>
      <c r="X4478" s="72"/>
      <c r="Y4478" s="72"/>
      <c r="Z4478" s="72"/>
      <c r="AA4478" s="72"/>
      <c r="AB4478" s="72"/>
      <c r="AC4478" s="72"/>
      <c r="AD4478" s="72"/>
      <c r="AE4478" s="72"/>
      <c r="AF4478" s="72"/>
      <c r="AG4478" s="72"/>
      <c r="AH4478" s="72"/>
      <c r="AI4478" s="72"/>
      <c r="AJ4478" s="72"/>
      <c r="AK4478" s="72"/>
    </row>
    <row r="4479" ht="14.25" customHeight="1">
      <c r="A4479" s="78">
        <v>4476.0</v>
      </c>
      <c r="C4479" s="78" t="str">
        <f>VLOOKUP(G4479,[1]Macrodata_CCF!$A$3:$D$55,4,FALSE)</f>
        <v>#ERROR!</v>
      </c>
      <c r="E4479" s="79" t="str">
        <f>VLOOKUP(G4479,[1]Macrodata_CCF!$A$3:$B$55,2,FALSE)</f>
        <v>#ERROR!</v>
      </c>
      <c r="F4479" s="78">
        <v>0.0</v>
      </c>
      <c r="G4479" s="80">
        <v>48.0</v>
      </c>
      <c r="H4479" s="81">
        <v>38990.0</v>
      </c>
      <c r="I4479" s="81">
        <v>670000.0</v>
      </c>
      <c r="J4479" s="81">
        <v>133640.0</v>
      </c>
      <c r="K4479" s="81">
        <v>670000.0</v>
      </c>
      <c r="L4479" s="82">
        <v>0.1499976228585918</v>
      </c>
      <c r="N4479" s="83">
        <f t="shared" si="1"/>
        <v>0.1499976229</v>
      </c>
      <c r="O4479" s="83">
        <f t="shared" si="2"/>
        <v>0.1499976229</v>
      </c>
      <c r="Q4479" s="83">
        <f t="shared" si="3"/>
        <v>0.9418059701</v>
      </c>
      <c r="R4479" s="83">
        <f t="shared" si="4"/>
        <v>0.1499976229</v>
      </c>
      <c r="S4479" s="83" t="b">
        <f t="shared" si="5"/>
        <v>0</v>
      </c>
      <c r="T4479" s="72"/>
      <c r="U4479" s="72"/>
      <c r="V4479" s="72"/>
      <c r="W4479" s="72"/>
      <c r="X4479" s="72"/>
      <c r="Y4479" s="72"/>
      <c r="Z4479" s="72"/>
      <c r="AA4479" s="72"/>
      <c r="AB4479" s="72"/>
      <c r="AC4479" s="72"/>
      <c r="AD4479" s="72"/>
      <c r="AE4479" s="72"/>
      <c r="AF4479" s="72"/>
      <c r="AG4479" s="72"/>
      <c r="AH4479" s="72"/>
      <c r="AI4479" s="72"/>
      <c r="AJ4479" s="72"/>
      <c r="AK4479" s="72"/>
    </row>
    <row r="4480" ht="14.25" customHeight="1">
      <c r="A4480" s="78">
        <v>4477.0</v>
      </c>
      <c r="C4480" s="78" t="str">
        <f>VLOOKUP(G4480,[1]Macrodata_CCF!$A$3:$D$55,4,FALSE)</f>
        <v>#ERROR!</v>
      </c>
      <c r="E4480" s="79" t="str">
        <f>VLOOKUP(G4480,[1]Macrodata_CCF!$A$3:$B$55,2,FALSE)</f>
        <v>#ERROR!</v>
      </c>
      <c r="F4480" s="78">
        <v>1.0</v>
      </c>
      <c r="G4480" s="80">
        <v>8.0</v>
      </c>
      <c r="H4480" s="81">
        <v>331815.0</v>
      </c>
      <c r="I4480" s="81">
        <v>920000.0</v>
      </c>
      <c r="J4480" s="81">
        <v>667080.0</v>
      </c>
      <c r="K4480" s="81">
        <v>1748000.0</v>
      </c>
      <c r="L4480" s="82">
        <v>0.5699992349345869</v>
      </c>
      <c r="N4480" s="83">
        <f t="shared" si="1"/>
        <v>0.5699992349</v>
      </c>
      <c r="O4480" s="83">
        <f t="shared" si="2"/>
        <v>0.5699992349</v>
      </c>
      <c r="Q4480" s="83">
        <f t="shared" si="3"/>
        <v>0.6393315217</v>
      </c>
      <c r="R4480" s="83">
        <f t="shared" si="4"/>
        <v>0.5699992349</v>
      </c>
      <c r="S4480" s="83" t="b">
        <f t="shared" si="5"/>
        <v>0</v>
      </c>
      <c r="T4480" s="72"/>
      <c r="U4480" s="72"/>
      <c r="V4480" s="72"/>
      <c r="W4480" s="72"/>
      <c r="X4480" s="72"/>
      <c r="Y4480" s="72"/>
      <c r="Z4480" s="72"/>
      <c r="AA4480" s="72"/>
      <c r="AB4480" s="72"/>
      <c r="AC4480" s="72"/>
      <c r="AD4480" s="72"/>
      <c r="AE4480" s="72"/>
      <c r="AF4480" s="72"/>
      <c r="AG4480" s="72"/>
      <c r="AH4480" s="72"/>
      <c r="AI4480" s="72"/>
      <c r="AJ4480" s="72"/>
      <c r="AK4480" s="72"/>
    </row>
    <row r="4481" ht="14.25" customHeight="1">
      <c r="A4481" s="78">
        <v>4478.0</v>
      </c>
      <c r="C4481" s="78" t="str">
        <f>VLOOKUP(G4481,[1]Macrodata_CCF!$A$3:$D$55,4,FALSE)</f>
        <v>#ERROR!</v>
      </c>
      <c r="E4481" s="79" t="str">
        <f>VLOOKUP(G4481,[1]Macrodata_CCF!$A$3:$B$55,2,FALSE)</f>
        <v>#ERROR!</v>
      </c>
      <c r="F4481" s="78">
        <v>0.0</v>
      </c>
      <c r="G4481" s="80">
        <v>46.0</v>
      </c>
      <c r="H4481" s="81">
        <v>24460.0</v>
      </c>
      <c r="I4481" s="81">
        <v>70000.0</v>
      </c>
      <c r="J4481" s="81">
        <v>33570.0</v>
      </c>
      <c r="K4481" s="81">
        <v>70000.0</v>
      </c>
      <c r="L4481" s="82">
        <v>0.2000439174352218</v>
      </c>
      <c r="N4481" s="83">
        <f t="shared" si="1"/>
        <v>0.2000439174</v>
      </c>
      <c r="O4481" s="83">
        <f t="shared" si="2"/>
        <v>0.2000439174</v>
      </c>
      <c r="Q4481" s="83">
        <f t="shared" si="3"/>
        <v>0.6505714286</v>
      </c>
      <c r="R4481" s="83">
        <f t="shared" si="4"/>
        <v>0.2000439174</v>
      </c>
      <c r="S4481" s="83" t="b">
        <f t="shared" si="5"/>
        <v>0</v>
      </c>
      <c r="T4481" s="72"/>
      <c r="U4481" s="72"/>
      <c r="V4481" s="72"/>
      <c r="W4481" s="72"/>
      <c r="X4481" s="72"/>
      <c r="Y4481" s="72"/>
      <c r="Z4481" s="72"/>
      <c r="AA4481" s="72"/>
      <c r="AB4481" s="72"/>
      <c r="AC4481" s="72"/>
      <c r="AD4481" s="72"/>
      <c r="AE4481" s="72"/>
      <c r="AF4481" s="72"/>
      <c r="AG4481" s="72"/>
      <c r="AH4481" s="72"/>
      <c r="AI4481" s="72"/>
      <c r="AJ4481" s="72"/>
      <c r="AK4481" s="72"/>
    </row>
    <row r="4482" ht="14.25" customHeight="1">
      <c r="A4482" s="78">
        <v>4479.0</v>
      </c>
      <c r="C4482" s="78" t="str">
        <f>VLOOKUP(G4482,[1]Macrodata_CCF!$A$3:$D$55,4,FALSE)</f>
        <v>#ERROR!</v>
      </c>
      <c r="E4482" s="79" t="str">
        <f>VLOOKUP(G4482,[1]Macrodata_CCF!$A$3:$B$55,2,FALSE)</f>
        <v>#ERROR!</v>
      </c>
      <c r="F4482" s="78">
        <v>0.0</v>
      </c>
      <c r="G4482" s="80">
        <v>29.0</v>
      </c>
      <c r="H4482" s="81">
        <v>2500.0</v>
      </c>
      <c r="I4482" s="81">
        <v>550000.0</v>
      </c>
      <c r="J4482" s="81">
        <v>0.0</v>
      </c>
      <c r="K4482" s="81">
        <v>770000.0</v>
      </c>
      <c r="L4482" s="82">
        <v>-0.0045662100456621</v>
      </c>
      <c r="N4482" s="83">
        <f t="shared" si="1"/>
        <v>-0.004566210046</v>
      </c>
      <c r="O4482" s="83">
        <f t="shared" si="2"/>
        <v>0</v>
      </c>
      <c r="Q4482" s="83">
        <f t="shared" si="3"/>
        <v>0.9954545455</v>
      </c>
      <c r="R4482" s="83">
        <f t="shared" si="4"/>
        <v>-0.004566210046</v>
      </c>
      <c r="S4482" s="83" t="b">
        <f t="shared" si="5"/>
        <v>0</v>
      </c>
      <c r="T4482" s="72"/>
      <c r="U4482" s="72"/>
      <c r="V4482" s="72"/>
      <c r="W4482" s="72"/>
      <c r="X4482" s="72"/>
      <c r="Y4482" s="72"/>
      <c r="Z4482" s="72"/>
      <c r="AA4482" s="72"/>
      <c r="AB4482" s="72"/>
      <c r="AC4482" s="72"/>
      <c r="AD4482" s="72"/>
      <c r="AE4482" s="72"/>
      <c r="AF4482" s="72"/>
      <c r="AG4482" s="72"/>
      <c r="AH4482" s="72"/>
      <c r="AI4482" s="72"/>
      <c r="AJ4482" s="72"/>
      <c r="AK4482" s="72"/>
    </row>
    <row r="4483" ht="14.25" customHeight="1">
      <c r="A4483" s="78">
        <v>4480.0</v>
      </c>
      <c r="C4483" s="78" t="str">
        <f>VLOOKUP(G4483,[1]Macrodata_CCF!$A$3:$D$55,4,FALSE)</f>
        <v>#ERROR!</v>
      </c>
      <c r="E4483" s="79" t="str">
        <f>VLOOKUP(G4483,[1]Macrodata_CCF!$A$3:$B$55,2,FALSE)</f>
        <v>#ERROR!</v>
      </c>
      <c r="F4483" s="78">
        <v>0.0</v>
      </c>
      <c r="G4483" s="80">
        <v>37.0</v>
      </c>
      <c r="H4483" s="81">
        <v>187495.0</v>
      </c>
      <c r="I4483" s="81">
        <v>210000.0</v>
      </c>
      <c r="J4483" s="81">
        <v>188395.0</v>
      </c>
      <c r="K4483" s="81">
        <v>210000.0</v>
      </c>
      <c r="L4483" s="82">
        <v>0.03999111308598089</v>
      </c>
      <c r="N4483" s="83">
        <f t="shared" si="1"/>
        <v>0.03999111309</v>
      </c>
      <c r="O4483" s="83">
        <f t="shared" si="2"/>
        <v>0.03999111309</v>
      </c>
      <c r="Q4483" s="83">
        <f t="shared" si="3"/>
        <v>0.1071666667</v>
      </c>
      <c r="R4483" s="83">
        <f t="shared" si="4"/>
        <v>0.03999111309</v>
      </c>
      <c r="S4483" s="83" t="b">
        <f t="shared" si="5"/>
        <v>0</v>
      </c>
      <c r="T4483" s="72"/>
      <c r="U4483" s="72"/>
      <c r="V4483" s="72"/>
      <c r="W4483" s="72"/>
      <c r="X4483" s="72"/>
      <c r="Y4483" s="72"/>
      <c r="Z4483" s="72"/>
      <c r="AA4483" s="72"/>
      <c r="AB4483" s="72"/>
      <c r="AC4483" s="72"/>
      <c r="AD4483" s="72"/>
      <c r="AE4483" s="72"/>
      <c r="AF4483" s="72"/>
      <c r="AG4483" s="72"/>
      <c r="AH4483" s="72"/>
      <c r="AI4483" s="72"/>
      <c r="AJ4483" s="72"/>
      <c r="AK4483" s="72"/>
    </row>
    <row r="4484" ht="14.25" customHeight="1">
      <c r="A4484" s="78">
        <v>4481.0</v>
      </c>
      <c r="C4484" s="78" t="str">
        <f>VLOOKUP(G4484,[1]Macrodata_CCF!$A$3:$D$55,4,FALSE)</f>
        <v>#ERROR!</v>
      </c>
      <c r="E4484" s="79" t="str">
        <f>VLOOKUP(G4484,[1]Macrodata_CCF!$A$3:$B$55,2,FALSE)</f>
        <v>#ERROR!</v>
      </c>
      <c r="F4484" s="78">
        <v>0.0</v>
      </c>
      <c r="G4484" s="80">
        <v>13.0</v>
      </c>
      <c r="H4484" s="81">
        <v>381735.0</v>
      </c>
      <c r="I4484" s="81">
        <v>700000.0</v>
      </c>
      <c r="J4484" s="81">
        <v>445390.0</v>
      </c>
      <c r="K4484" s="81">
        <v>700000.0</v>
      </c>
      <c r="L4484" s="82">
        <v>0.2000062840714499</v>
      </c>
      <c r="N4484" s="83">
        <f t="shared" si="1"/>
        <v>0.2000062841</v>
      </c>
      <c r="O4484" s="83">
        <f t="shared" si="2"/>
        <v>0.2000062841</v>
      </c>
      <c r="Q4484" s="83">
        <f t="shared" si="3"/>
        <v>0.4546642857</v>
      </c>
      <c r="R4484" s="83">
        <f t="shared" si="4"/>
        <v>0.2000062841</v>
      </c>
      <c r="S4484" s="83" t="b">
        <f t="shared" si="5"/>
        <v>0</v>
      </c>
      <c r="T4484" s="72"/>
      <c r="U4484" s="72"/>
      <c r="V4484" s="72"/>
      <c r="W4484" s="72"/>
      <c r="X4484" s="72"/>
      <c r="Y4484" s="72"/>
      <c r="Z4484" s="72"/>
      <c r="AA4484" s="72"/>
      <c r="AB4484" s="72"/>
      <c r="AC4484" s="72"/>
      <c r="AD4484" s="72"/>
      <c r="AE4484" s="72"/>
      <c r="AF4484" s="72"/>
      <c r="AG4484" s="72"/>
      <c r="AH4484" s="72"/>
      <c r="AI4484" s="72"/>
      <c r="AJ4484" s="72"/>
      <c r="AK4484" s="72"/>
    </row>
    <row r="4485" ht="14.25" customHeight="1">
      <c r="A4485" s="78">
        <v>4482.0</v>
      </c>
      <c r="C4485" s="78" t="str">
        <f>VLOOKUP(G4485,[1]Macrodata_CCF!$A$3:$D$55,4,FALSE)</f>
        <v>#ERROR!</v>
      </c>
      <c r="E4485" s="79" t="str">
        <f>VLOOKUP(G4485,[1]Macrodata_CCF!$A$3:$B$55,2,FALSE)</f>
        <v>#ERROR!</v>
      </c>
      <c r="F4485" s="78">
        <v>0.0</v>
      </c>
      <c r="G4485" s="80">
        <v>46.0</v>
      </c>
      <c r="H4485" s="81">
        <v>607350.0</v>
      </c>
      <c r="I4485" s="81">
        <v>620000.0</v>
      </c>
      <c r="J4485" s="81">
        <v>609880.0</v>
      </c>
      <c r="K4485" s="81">
        <v>620000.0</v>
      </c>
      <c r="L4485" s="82">
        <v>0.2</v>
      </c>
      <c r="N4485" s="83">
        <f t="shared" si="1"/>
        <v>0.2</v>
      </c>
      <c r="O4485" s="83">
        <f t="shared" si="2"/>
        <v>0.2</v>
      </c>
      <c r="Q4485" s="83">
        <f t="shared" si="3"/>
        <v>0.02040322581</v>
      </c>
      <c r="R4485" s="83">
        <f t="shared" si="4"/>
        <v>0.004080645161</v>
      </c>
      <c r="S4485" s="83" t="b">
        <f t="shared" si="5"/>
        <v>0</v>
      </c>
      <c r="T4485" s="72"/>
      <c r="U4485" s="72"/>
      <c r="V4485" s="72"/>
      <c r="W4485" s="72"/>
      <c r="X4485" s="72"/>
      <c r="Y4485" s="72"/>
      <c r="Z4485" s="72"/>
      <c r="AA4485" s="72"/>
      <c r="AB4485" s="72"/>
      <c r="AC4485" s="72"/>
      <c r="AD4485" s="72"/>
      <c r="AE4485" s="72"/>
      <c r="AF4485" s="72"/>
      <c r="AG4485" s="72"/>
      <c r="AH4485" s="72"/>
      <c r="AI4485" s="72"/>
      <c r="AJ4485" s="72"/>
      <c r="AK4485" s="72"/>
    </row>
    <row r="4486" ht="14.25" customHeight="1">
      <c r="A4486" s="78">
        <v>4483.0</v>
      </c>
      <c r="C4486" s="78" t="str">
        <f>VLOOKUP(G4486,[1]Macrodata_CCF!$A$3:$D$55,4,FALSE)</f>
        <v>#ERROR!</v>
      </c>
      <c r="E4486" s="79" t="str">
        <f>VLOOKUP(G4486,[1]Macrodata_CCF!$A$3:$B$55,2,FALSE)</f>
        <v>#ERROR!</v>
      </c>
      <c r="F4486" s="78">
        <v>0.0</v>
      </c>
      <c r="G4486" s="80">
        <v>27.0</v>
      </c>
      <c r="H4486" s="81">
        <v>408585.0</v>
      </c>
      <c r="I4486" s="81">
        <v>630000.0</v>
      </c>
      <c r="J4486" s="81">
        <v>448440.0</v>
      </c>
      <c r="K4486" s="81">
        <v>630000.0</v>
      </c>
      <c r="L4486" s="82">
        <v>0.1800013549217533</v>
      </c>
      <c r="N4486" s="83">
        <f t="shared" si="1"/>
        <v>0.1800013549</v>
      </c>
      <c r="O4486" s="83">
        <f t="shared" si="2"/>
        <v>0.1800013549</v>
      </c>
      <c r="Q4486" s="83">
        <f t="shared" si="3"/>
        <v>0.351452381</v>
      </c>
      <c r="R4486" s="83">
        <f t="shared" si="4"/>
        <v>0.1800013549</v>
      </c>
      <c r="S4486" s="83" t="b">
        <f t="shared" si="5"/>
        <v>0</v>
      </c>
      <c r="T4486" s="72"/>
      <c r="U4486" s="72"/>
      <c r="V4486" s="72"/>
      <c r="W4486" s="72"/>
      <c r="X4486" s="72"/>
      <c r="Y4486" s="72"/>
      <c r="Z4486" s="72"/>
      <c r="AA4486" s="72"/>
      <c r="AB4486" s="72"/>
      <c r="AC4486" s="72"/>
      <c r="AD4486" s="72"/>
      <c r="AE4486" s="72"/>
      <c r="AF4486" s="72"/>
      <c r="AG4486" s="72"/>
      <c r="AH4486" s="72"/>
      <c r="AI4486" s="72"/>
      <c r="AJ4486" s="72"/>
      <c r="AK4486" s="72"/>
    </row>
    <row r="4487" ht="14.25" customHeight="1">
      <c r="A4487" s="78">
        <v>4484.0</v>
      </c>
      <c r="C4487" s="78" t="str">
        <f>VLOOKUP(G4487,[1]Macrodata_CCF!$A$3:$D$55,4,FALSE)</f>
        <v>#ERROR!</v>
      </c>
      <c r="E4487" s="79" t="str">
        <f>VLOOKUP(G4487,[1]Macrodata_CCF!$A$3:$B$55,2,FALSE)</f>
        <v>#ERROR!</v>
      </c>
      <c r="F4487" s="78">
        <v>0.0</v>
      </c>
      <c r="G4487" s="80">
        <v>33.0</v>
      </c>
      <c r="H4487" s="81">
        <v>126505.0</v>
      </c>
      <c r="I4487" s="81">
        <v>220000.0</v>
      </c>
      <c r="J4487" s="81">
        <v>144270.0</v>
      </c>
      <c r="K4487" s="81">
        <v>440000.0</v>
      </c>
      <c r="L4487" s="82">
        <v>0.1900101609711749</v>
      </c>
      <c r="N4487" s="83">
        <f t="shared" si="1"/>
        <v>0.190010161</v>
      </c>
      <c r="O4487" s="83">
        <f t="shared" si="2"/>
        <v>0.190010161</v>
      </c>
      <c r="Q4487" s="83">
        <f t="shared" si="3"/>
        <v>0.4249772727</v>
      </c>
      <c r="R4487" s="83">
        <f t="shared" si="4"/>
        <v>0.190010161</v>
      </c>
      <c r="S4487" s="83" t="b">
        <f t="shared" si="5"/>
        <v>0</v>
      </c>
      <c r="T4487" s="72"/>
      <c r="U4487" s="72"/>
      <c r="V4487" s="72"/>
      <c r="W4487" s="72"/>
      <c r="X4487" s="72"/>
      <c r="Y4487" s="72"/>
      <c r="Z4487" s="72"/>
      <c r="AA4487" s="72"/>
      <c r="AB4487" s="72"/>
      <c r="AC4487" s="72"/>
      <c r="AD4487" s="72"/>
      <c r="AE4487" s="72"/>
      <c r="AF4487" s="72"/>
      <c r="AG4487" s="72"/>
      <c r="AH4487" s="72"/>
      <c r="AI4487" s="72"/>
      <c r="AJ4487" s="72"/>
      <c r="AK4487" s="72"/>
    </row>
    <row r="4488" ht="14.25" customHeight="1">
      <c r="A4488" s="78">
        <v>4485.0</v>
      </c>
      <c r="C4488" s="78" t="str">
        <f>VLOOKUP(G4488,[1]Macrodata_CCF!$A$3:$D$55,4,FALSE)</f>
        <v>#ERROR!</v>
      </c>
      <c r="E4488" s="79" t="str">
        <f>VLOOKUP(G4488,[1]Macrodata_CCF!$A$3:$B$55,2,FALSE)</f>
        <v>#ERROR!</v>
      </c>
      <c r="F4488" s="78">
        <v>0.0</v>
      </c>
      <c r="G4488" s="80">
        <v>13.0</v>
      </c>
      <c r="H4488" s="81">
        <v>0.0</v>
      </c>
      <c r="I4488" s="81">
        <v>310000.0</v>
      </c>
      <c r="J4488" s="81">
        <v>62000.0</v>
      </c>
      <c r="K4488" s="81">
        <v>310000.0</v>
      </c>
      <c r="L4488" s="82">
        <v>0.2</v>
      </c>
      <c r="N4488" s="83">
        <f t="shared" si="1"/>
        <v>0.2</v>
      </c>
      <c r="O4488" s="83">
        <f t="shared" si="2"/>
        <v>0.2</v>
      </c>
      <c r="Q4488" s="83">
        <f t="shared" si="3"/>
        <v>1</v>
      </c>
      <c r="R4488" s="83">
        <f t="shared" si="4"/>
        <v>0.2</v>
      </c>
      <c r="S4488" s="83" t="b">
        <f t="shared" si="5"/>
        <v>0</v>
      </c>
      <c r="T4488" s="72"/>
      <c r="U4488" s="72"/>
      <c r="V4488" s="72"/>
      <c r="W4488" s="72"/>
      <c r="X4488" s="72"/>
      <c r="Y4488" s="72"/>
      <c r="Z4488" s="72"/>
      <c r="AA4488" s="72"/>
      <c r="AB4488" s="72"/>
      <c r="AC4488" s="72"/>
      <c r="AD4488" s="72"/>
      <c r="AE4488" s="72"/>
      <c r="AF4488" s="72"/>
      <c r="AG4488" s="72"/>
      <c r="AH4488" s="72"/>
      <c r="AI4488" s="72"/>
      <c r="AJ4488" s="72"/>
      <c r="AK4488" s="72"/>
    </row>
    <row r="4489" ht="14.25" customHeight="1">
      <c r="A4489" s="78">
        <v>4486.0</v>
      </c>
      <c r="C4489" s="78" t="str">
        <f>VLOOKUP(G4489,[1]Macrodata_CCF!$A$3:$D$55,4,FALSE)</f>
        <v>#ERROR!</v>
      </c>
      <c r="E4489" s="79" t="str">
        <f>VLOOKUP(G4489,[1]Macrodata_CCF!$A$3:$B$55,2,FALSE)</f>
        <v>#ERROR!</v>
      </c>
      <c r="F4489" s="78">
        <v>0.0</v>
      </c>
      <c r="G4489" s="80">
        <v>35.0</v>
      </c>
      <c r="H4489" s="81">
        <v>195310.0</v>
      </c>
      <c r="I4489" s="81">
        <v>210000.0</v>
      </c>
      <c r="J4489" s="81">
        <v>195605.0</v>
      </c>
      <c r="K4489" s="81">
        <v>210000.0</v>
      </c>
      <c r="L4489" s="82">
        <v>0.02008168822328114</v>
      </c>
      <c r="N4489" s="83">
        <f t="shared" si="1"/>
        <v>0.02008168822</v>
      </c>
      <c r="O4489" s="83">
        <f t="shared" si="2"/>
        <v>0.02008168822</v>
      </c>
      <c r="Q4489" s="83">
        <f t="shared" si="3"/>
        <v>0.06995238095</v>
      </c>
      <c r="R4489" s="83">
        <f t="shared" si="4"/>
        <v>0.001404761905</v>
      </c>
      <c r="S4489" s="83" t="b">
        <f t="shared" si="5"/>
        <v>0</v>
      </c>
      <c r="T4489" s="72"/>
      <c r="U4489" s="72"/>
      <c r="V4489" s="72"/>
      <c r="W4489" s="72"/>
      <c r="X4489" s="72"/>
      <c r="Y4489" s="72"/>
      <c r="Z4489" s="72"/>
      <c r="AA4489" s="72"/>
      <c r="AB4489" s="72"/>
      <c r="AC4489" s="72"/>
      <c r="AD4489" s="72"/>
      <c r="AE4489" s="72"/>
      <c r="AF4489" s="72"/>
      <c r="AG4489" s="72"/>
      <c r="AH4489" s="72"/>
      <c r="AI4489" s="72"/>
      <c r="AJ4489" s="72"/>
      <c r="AK4489" s="72"/>
    </row>
    <row r="4490" ht="14.25" customHeight="1">
      <c r="A4490" s="78">
        <v>4487.0</v>
      </c>
      <c r="C4490" s="78" t="str">
        <f>VLOOKUP(G4490,[1]Macrodata_CCF!$A$3:$D$55,4,FALSE)</f>
        <v>#ERROR!</v>
      </c>
      <c r="E4490" s="79" t="str">
        <f>VLOOKUP(G4490,[1]Macrodata_CCF!$A$3:$B$55,2,FALSE)</f>
        <v>#ERROR!</v>
      </c>
      <c r="F4490" s="78">
        <v>0.0</v>
      </c>
      <c r="G4490" s="80">
        <v>4.0</v>
      </c>
      <c r="H4490" s="81">
        <v>549410.0</v>
      </c>
      <c r="I4490" s="81">
        <v>590000.0</v>
      </c>
      <c r="J4490" s="81">
        <v>564835.0</v>
      </c>
      <c r="K4490" s="81">
        <v>590000.0</v>
      </c>
      <c r="L4490" s="82">
        <v>0.380019709288002</v>
      </c>
      <c r="N4490" s="83">
        <f t="shared" si="1"/>
        <v>0.3800197093</v>
      </c>
      <c r="O4490" s="83">
        <f t="shared" si="2"/>
        <v>0.3800197093</v>
      </c>
      <c r="Q4490" s="83">
        <f t="shared" si="3"/>
        <v>0.06879661017</v>
      </c>
      <c r="R4490" s="83">
        <f t="shared" si="4"/>
        <v>0.0261440678</v>
      </c>
      <c r="S4490" s="83" t="b">
        <f t="shared" si="5"/>
        <v>0</v>
      </c>
      <c r="T4490" s="72"/>
      <c r="U4490" s="72"/>
      <c r="V4490" s="72"/>
      <c r="W4490" s="72"/>
      <c r="X4490" s="72"/>
      <c r="Y4490" s="72"/>
      <c r="Z4490" s="72"/>
      <c r="AA4490" s="72"/>
      <c r="AB4490" s="72"/>
      <c r="AC4490" s="72"/>
      <c r="AD4490" s="72"/>
      <c r="AE4490" s="72"/>
      <c r="AF4490" s="72"/>
      <c r="AG4490" s="72"/>
      <c r="AH4490" s="72"/>
      <c r="AI4490" s="72"/>
      <c r="AJ4490" s="72"/>
      <c r="AK4490" s="72"/>
    </row>
    <row r="4491" ht="14.25" customHeight="1">
      <c r="A4491" s="78">
        <v>4488.0</v>
      </c>
      <c r="C4491" s="78" t="str">
        <f>VLOOKUP(G4491,[1]Macrodata_CCF!$A$3:$D$55,4,FALSE)</f>
        <v>#ERROR!</v>
      </c>
      <c r="E4491" s="79" t="str">
        <f>VLOOKUP(G4491,[1]Macrodata_CCF!$A$3:$B$55,2,FALSE)</f>
        <v>#ERROR!</v>
      </c>
      <c r="F4491" s="78">
        <v>0.0</v>
      </c>
      <c r="G4491" s="80">
        <v>45.0</v>
      </c>
      <c r="H4491" s="81">
        <v>26035.0</v>
      </c>
      <c r="I4491" s="81">
        <v>50000.0</v>
      </c>
      <c r="J4491" s="81">
        <v>20285.0</v>
      </c>
      <c r="K4491" s="81">
        <v>50000.0</v>
      </c>
      <c r="L4491" s="82">
        <v>-0.2399332359691216</v>
      </c>
      <c r="N4491" s="83">
        <f t="shared" si="1"/>
        <v>-0.239933236</v>
      </c>
      <c r="O4491" s="83">
        <f t="shared" si="2"/>
        <v>0</v>
      </c>
      <c r="Q4491" s="83">
        <f t="shared" si="3"/>
        <v>0.4793</v>
      </c>
      <c r="R4491" s="83">
        <f t="shared" si="4"/>
        <v>-0.239933236</v>
      </c>
      <c r="S4491" s="83" t="b">
        <f t="shared" si="5"/>
        <v>0</v>
      </c>
      <c r="T4491" s="72"/>
      <c r="U4491" s="72"/>
      <c r="V4491" s="72"/>
      <c r="W4491" s="72"/>
      <c r="X4491" s="72"/>
      <c r="Y4491" s="72"/>
      <c r="Z4491" s="72"/>
      <c r="AA4491" s="72"/>
      <c r="AB4491" s="72"/>
      <c r="AC4491" s="72"/>
      <c r="AD4491" s="72"/>
      <c r="AE4491" s="72"/>
      <c r="AF4491" s="72"/>
      <c r="AG4491" s="72"/>
      <c r="AH4491" s="72"/>
      <c r="AI4491" s="72"/>
      <c r="AJ4491" s="72"/>
      <c r="AK4491" s="72"/>
    </row>
    <row r="4492" ht="14.25" customHeight="1">
      <c r="A4492" s="78">
        <v>4489.0</v>
      </c>
      <c r="C4492" s="78" t="str">
        <f>VLOOKUP(G4492,[1]Macrodata_CCF!$A$3:$D$55,4,FALSE)</f>
        <v>#ERROR!</v>
      </c>
      <c r="E4492" s="79" t="str">
        <f>VLOOKUP(G4492,[1]Macrodata_CCF!$A$3:$B$55,2,FALSE)</f>
        <v>#ERROR!</v>
      </c>
      <c r="F4492" s="78">
        <v>0.0</v>
      </c>
      <c r="G4492" s="80">
        <v>53.0</v>
      </c>
      <c r="H4492" s="81">
        <v>552505.0</v>
      </c>
      <c r="I4492" s="81">
        <v>820000.0</v>
      </c>
      <c r="J4492" s="81">
        <v>565880.0</v>
      </c>
      <c r="K4492" s="81">
        <v>820000.0</v>
      </c>
      <c r="L4492" s="82">
        <v>0.05000093459690835</v>
      </c>
      <c r="N4492" s="83">
        <f t="shared" si="1"/>
        <v>0.0500009346</v>
      </c>
      <c r="O4492" s="83">
        <f t="shared" si="2"/>
        <v>0.0500009346</v>
      </c>
      <c r="Q4492" s="83">
        <f t="shared" si="3"/>
        <v>0.3262134146</v>
      </c>
      <c r="R4492" s="83">
        <f t="shared" si="4"/>
        <v>0.0500009346</v>
      </c>
      <c r="S4492" s="83" t="b">
        <f t="shared" si="5"/>
        <v>0</v>
      </c>
      <c r="T4492" s="72"/>
      <c r="U4492" s="72"/>
      <c r="V4492" s="72"/>
      <c r="W4492" s="72"/>
      <c r="X4492" s="72"/>
      <c r="Y4492" s="72"/>
      <c r="Z4492" s="72"/>
      <c r="AA4492" s="72"/>
      <c r="AB4492" s="72"/>
      <c r="AC4492" s="72"/>
      <c r="AD4492" s="72"/>
      <c r="AE4492" s="72"/>
      <c r="AF4492" s="72"/>
      <c r="AG4492" s="72"/>
      <c r="AH4492" s="72"/>
      <c r="AI4492" s="72"/>
      <c r="AJ4492" s="72"/>
      <c r="AK4492" s="72"/>
    </row>
    <row r="4493" ht="14.25" customHeight="1">
      <c r="A4493" s="78">
        <v>4490.0</v>
      </c>
      <c r="C4493" s="78" t="str">
        <f>VLOOKUP(G4493,[1]Macrodata_CCF!$A$3:$D$55,4,FALSE)</f>
        <v>#ERROR!</v>
      </c>
      <c r="E4493" s="79" t="str">
        <f>VLOOKUP(G4493,[1]Macrodata_CCF!$A$3:$B$55,2,FALSE)</f>
        <v>#ERROR!</v>
      </c>
      <c r="F4493" s="78">
        <v>0.0</v>
      </c>
      <c r="G4493" s="80">
        <v>19.0</v>
      </c>
      <c r="H4493" s="81">
        <v>230305.0</v>
      </c>
      <c r="I4493" s="81">
        <v>930000.0</v>
      </c>
      <c r="J4493" s="81">
        <v>335260.0</v>
      </c>
      <c r="K4493" s="81">
        <v>930000.0</v>
      </c>
      <c r="L4493" s="82">
        <v>0.1500010718956117</v>
      </c>
      <c r="N4493" s="83">
        <f t="shared" si="1"/>
        <v>0.1500010719</v>
      </c>
      <c r="O4493" s="83">
        <f t="shared" si="2"/>
        <v>0.1500010719</v>
      </c>
      <c r="Q4493" s="83">
        <f t="shared" si="3"/>
        <v>0.7523602151</v>
      </c>
      <c r="R4493" s="83">
        <f t="shared" si="4"/>
        <v>0.1500010719</v>
      </c>
      <c r="S4493" s="83" t="b">
        <f t="shared" si="5"/>
        <v>0</v>
      </c>
      <c r="T4493" s="72"/>
      <c r="U4493" s="72"/>
      <c r="V4493" s="72"/>
      <c r="W4493" s="72"/>
      <c r="X4493" s="72"/>
      <c r="Y4493" s="72"/>
      <c r="Z4493" s="72"/>
      <c r="AA4493" s="72"/>
      <c r="AB4493" s="72"/>
      <c r="AC4493" s="72"/>
      <c r="AD4493" s="72"/>
      <c r="AE4493" s="72"/>
      <c r="AF4493" s="72"/>
      <c r="AG4493" s="72"/>
      <c r="AH4493" s="72"/>
      <c r="AI4493" s="72"/>
      <c r="AJ4493" s="72"/>
      <c r="AK4493" s="72"/>
    </row>
    <row r="4494" ht="14.25" customHeight="1">
      <c r="A4494" s="78">
        <v>4491.0</v>
      </c>
      <c r="C4494" s="78" t="str">
        <f>VLOOKUP(G4494,[1]Macrodata_CCF!$A$3:$D$55,4,FALSE)</f>
        <v>#ERROR!</v>
      </c>
      <c r="E4494" s="79" t="str">
        <f>VLOOKUP(G4494,[1]Macrodata_CCF!$A$3:$B$55,2,FALSE)</f>
        <v>#ERROR!</v>
      </c>
      <c r="F4494" s="78">
        <v>0.0</v>
      </c>
      <c r="G4494" s="80">
        <v>17.0</v>
      </c>
      <c r="H4494" s="81">
        <v>183680.0</v>
      </c>
      <c r="I4494" s="81">
        <v>600000.0</v>
      </c>
      <c r="J4494" s="81">
        <v>246130.0</v>
      </c>
      <c r="K4494" s="81">
        <v>960000.0</v>
      </c>
      <c r="L4494" s="82">
        <v>0.1500048039969255</v>
      </c>
      <c r="N4494" s="83">
        <f t="shared" si="1"/>
        <v>0.150004804</v>
      </c>
      <c r="O4494" s="83">
        <f t="shared" si="2"/>
        <v>0.150004804</v>
      </c>
      <c r="Q4494" s="83">
        <f t="shared" si="3"/>
        <v>0.6938666667</v>
      </c>
      <c r="R4494" s="83">
        <f t="shared" si="4"/>
        <v>0.150004804</v>
      </c>
      <c r="S4494" s="83" t="b">
        <f t="shared" si="5"/>
        <v>0</v>
      </c>
      <c r="T4494" s="72"/>
      <c r="U4494" s="72"/>
      <c r="V4494" s="72"/>
      <c r="W4494" s="72"/>
      <c r="X4494" s="72"/>
      <c r="Y4494" s="72"/>
      <c r="Z4494" s="72"/>
      <c r="AA4494" s="72"/>
      <c r="AB4494" s="72"/>
      <c r="AC4494" s="72"/>
      <c r="AD4494" s="72"/>
      <c r="AE4494" s="72"/>
      <c r="AF4494" s="72"/>
      <c r="AG4494" s="72"/>
      <c r="AH4494" s="72"/>
      <c r="AI4494" s="72"/>
      <c r="AJ4494" s="72"/>
      <c r="AK4494" s="72"/>
    </row>
    <row r="4495" ht="14.25" customHeight="1">
      <c r="A4495" s="78">
        <v>4492.0</v>
      </c>
      <c r="C4495" s="78" t="str">
        <f>VLOOKUP(G4495,[1]Macrodata_CCF!$A$3:$D$55,4,FALSE)</f>
        <v>#ERROR!</v>
      </c>
      <c r="E4495" s="79" t="str">
        <f>VLOOKUP(G4495,[1]Macrodata_CCF!$A$3:$B$55,2,FALSE)</f>
        <v>#ERROR!</v>
      </c>
      <c r="F4495" s="78">
        <v>0.0</v>
      </c>
      <c r="G4495" s="80">
        <v>12.0</v>
      </c>
      <c r="H4495" s="81">
        <v>247970.0</v>
      </c>
      <c r="I4495" s="81">
        <v>730000.0</v>
      </c>
      <c r="J4495" s="81">
        <v>416680.0</v>
      </c>
      <c r="K4495" s="81">
        <v>730000.0</v>
      </c>
      <c r="L4495" s="82">
        <v>0.3499989627201626</v>
      </c>
      <c r="N4495" s="83">
        <f t="shared" si="1"/>
        <v>0.3499989627</v>
      </c>
      <c r="O4495" s="83">
        <f t="shared" si="2"/>
        <v>0.3499989627</v>
      </c>
      <c r="Q4495" s="83">
        <f t="shared" si="3"/>
        <v>0.6603150685</v>
      </c>
      <c r="R4495" s="83">
        <f t="shared" si="4"/>
        <v>0.3499989627</v>
      </c>
      <c r="S4495" s="83" t="b">
        <f t="shared" si="5"/>
        <v>0</v>
      </c>
      <c r="T4495" s="72"/>
      <c r="U4495" s="72"/>
      <c r="V4495" s="72"/>
      <c r="W4495" s="72"/>
      <c r="X4495" s="72"/>
      <c r="Y4495" s="72"/>
      <c r="Z4495" s="72"/>
      <c r="AA4495" s="72"/>
      <c r="AB4495" s="72"/>
      <c r="AC4495" s="72"/>
      <c r="AD4495" s="72"/>
      <c r="AE4495" s="72"/>
      <c r="AF4495" s="72"/>
      <c r="AG4495" s="72"/>
      <c r="AH4495" s="72"/>
      <c r="AI4495" s="72"/>
      <c r="AJ4495" s="72"/>
      <c r="AK4495" s="72"/>
    </row>
    <row r="4496" ht="14.25" customHeight="1">
      <c r="A4496" s="78">
        <v>4493.0</v>
      </c>
      <c r="C4496" s="78" t="str">
        <f>VLOOKUP(G4496,[1]Macrodata_CCF!$A$3:$D$55,4,FALSE)</f>
        <v>#ERROR!</v>
      </c>
      <c r="E4496" s="79" t="str">
        <f>VLOOKUP(G4496,[1]Macrodata_CCF!$A$3:$B$55,2,FALSE)</f>
        <v>#ERROR!</v>
      </c>
      <c r="F4496" s="78">
        <v>0.0</v>
      </c>
      <c r="G4496" s="80">
        <v>18.0</v>
      </c>
      <c r="H4496" s="81">
        <v>68300.0</v>
      </c>
      <c r="I4496" s="81">
        <v>490000.0</v>
      </c>
      <c r="J4496" s="81">
        <v>148425.0</v>
      </c>
      <c r="K4496" s="81">
        <v>490000.0</v>
      </c>
      <c r="L4496" s="82">
        <v>0.1900047427080863</v>
      </c>
      <c r="N4496" s="83">
        <f t="shared" si="1"/>
        <v>0.1900047427</v>
      </c>
      <c r="O4496" s="83">
        <f t="shared" si="2"/>
        <v>0.1900047427</v>
      </c>
      <c r="Q4496" s="83">
        <f t="shared" si="3"/>
        <v>0.8606122449</v>
      </c>
      <c r="R4496" s="83">
        <f t="shared" si="4"/>
        <v>0.1900047427</v>
      </c>
      <c r="S4496" s="83" t="b">
        <f t="shared" si="5"/>
        <v>0</v>
      </c>
      <c r="T4496" s="72"/>
      <c r="U4496" s="72"/>
      <c r="V4496" s="72"/>
      <c r="W4496" s="72"/>
      <c r="X4496" s="72"/>
      <c r="Y4496" s="72"/>
      <c r="Z4496" s="72"/>
      <c r="AA4496" s="72"/>
      <c r="AB4496" s="72"/>
      <c r="AC4496" s="72"/>
      <c r="AD4496" s="72"/>
      <c r="AE4496" s="72"/>
      <c r="AF4496" s="72"/>
      <c r="AG4496" s="72"/>
      <c r="AH4496" s="72"/>
      <c r="AI4496" s="72"/>
      <c r="AJ4496" s="72"/>
      <c r="AK4496" s="72"/>
    </row>
    <row r="4497" ht="14.25" customHeight="1">
      <c r="A4497" s="78">
        <v>4494.0</v>
      </c>
      <c r="C4497" s="78" t="str">
        <f>VLOOKUP(G4497,[1]Macrodata_CCF!$A$3:$D$55,4,FALSE)</f>
        <v>#ERROR!</v>
      </c>
      <c r="E4497" s="79" t="str">
        <f>VLOOKUP(G4497,[1]Macrodata_CCF!$A$3:$B$55,2,FALSE)</f>
        <v>#ERROR!</v>
      </c>
      <c r="F4497" s="78">
        <v>1.0</v>
      </c>
      <c r="G4497" s="80">
        <v>8.0</v>
      </c>
      <c r="H4497" s="81">
        <v>19895.0</v>
      </c>
      <c r="I4497" s="81">
        <v>340000.0</v>
      </c>
      <c r="J4497" s="81">
        <v>205555.0</v>
      </c>
      <c r="K4497" s="81">
        <v>340000.0</v>
      </c>
      <c r="L4497" s="82">
        <v>0.5799971884225489</v>
      </c>
      <c r="N4497" s="83">
        <f t="shared" si="1"/>
        <v>0.5799971884</v>
      </c>
      <c r="O4497" s="83">
        <f t="shared" si="2"/>
        <v>0.5799971884</v>
      </c>
      <c r="Q4497" s="83">
        <f t="shared" si="3"/>
        <v>0.9414852941</v>
      </c>
      <c r="R4497" s="83">
        <f t="shared" si="4"/>
        <v>0.5799971884</v>
      </c>
      <c r="S4497" s="83" t="b">
        <f t="shared" si="5"/>
        <v>0</v>
      </c>
      <c r="T4497" s="72"/>
      <c r="U4497" s="72"/>
      <c r="V4497" s="72"/>
      <c r="W4497" s="72"/>
      <c r="X4497" s="72"/>
      <c r="Y4497" s="72"/>
      <c r="Z4497" s="72"/>
      <c r="AA4497" s="72"/>
      <c r="AB4497" s="72"/>
      <c r="AC4497" s="72"/>
      <c r="AD4497" s="72"/>
      <c r="AE4497" s="72"/>
      <c r="AF4497" s="72"/>
      <c r="AG4497" s="72"/>
      <c r="AH4497" s="72"/>
      <c r="AI4497" s="72"/>
      <c r="AJ4497" s="72"/>
      <c r="AK4497" s="72"/>
    </row>
    <row r="4498" ht="14.25" customHeight="1">
      <c r="A4498" s="78">
        <v>4495.0</v>
      </c>
      <c r="C4498" s="78" t="str">
        <f>VLOOKUP(G4498,[1]Macrodata_CCF!$A$3:$D$55,4,FALSE)</f>
        <v>#ERROR!</v>
      </c>
      <c r="E4498" s="79" t="str">
        <f>VLOOKUP(G4498,[1]Macrodata_CCF!$A$3:$B$55,2,FALSE)</f>
        <v>#ERROR!</v>
      </c>
      <c r="F4498" s="78">
        <v>0.0</v>
      </c>
      <c r="G4498" s="80">
        <v>44.0</v>
      </c>
      <c r="H4498" s="81">
        <v>149340.0</v>
      </c>
      <c r="I4498" s="81">
        <v>190000.0</v>
      </c>
      <c r="J4498" s="81">
        <v>156660.0</v>
      </c>
      <c r="K4498" s="81">
        <v>190000.0</v>
      </c>
      <c r="L4498" s="82">
        <v>0.1800295130349238</v>
      </c>
      <c r="N4498" s="83">
        <f t="shared" si="1"/>
        <v>0.180029513</v>
      </c>
      <c r="O4498" s="83">
        <f t="shared" si="2"/>
        <v>0.180029513</v>
      </c>
      <c r="Q4498" s="83">
        <f t="shared" si="3"/>
        <v>0.214</v>
      </c>
      <c r="R4498" s="83">
        <f t="shared" si="4"/>
        <v>0.180029513</v>
      </c>
      <c r="S4498" s="83" t="b">
        <f t="shared" si="5"/>
        <v>0</v>
      </c>
      <c r="T4498" s="72"/>
      <c r="U4498" s="72"/>
      <c r="V4498" s="72"/>
      <c r="W4498" s="72"/>
      <c r="X4498" s="72"/>
      <c r="Y4498" s="72"/>
      <c r="Z4498" s="72"/>
      <c r="AA4498" s="72"/>
      <c r="AB4498" s="72"/>
      <c r="AC4498" s="72"/>
      <c r="AD4498" s="72"/>
      <c r="AE4498" s="72"/>
      <c r="AF4498" s="72"/>
      <c r="AG4498" s="72"/>
      <c r="AH4498" s="72"/>
      <c r="AI4498" s="72"/>
      <c r="AJ4498" s="72"/>
      <c r="AK4498" s="72"/>
    </row>
    <row r="4499" ht="14.25" customHeight="1">
      <c r="A4499" s="78">
        <v>4496.0</v>
      </c>
      <c r="C4499" s="78" t="str">
        <f>VLOOKUP(G4499,[1]Macrodata_CCF!$A$3:$D$55,4,FALSE)</f>
        <v>#ERROR!</v>
      </c>
      <c r="E4499" s="79" t="str">
        <f>VLOOKUP(G4499,[1]Macrodata_CCF!$A$3:$B$55,2,FALSE)</f>
        <v>#ERROR!</v>
      </c>
      <c r="F4499" s="78">
        <v>0.0</v>
      </c>
      <c r="G4499" s="80">
        <v>15.0</v>
      </c>
      <c r="H4499" s="81">
        <v>230820.0</v>
      </c>
      <c r="I4499" s="81">
        <v>440000.0</v>
      </c>
      <c r="J4499" s="81">
        <v>264290.0</v>
      </c>
      <c r="K4499" s="81">
        <v>440000.0</v>
      </c>
      <c r="L4499" s="82">
        <v>0.1600057366861077</v>
      </c>
      <c r="N4499" s="83">
        <f t="shared" si="1"/>
        <v>0.1600057367</v>
      </c>
      <c r="O4499" s="83">
        <f t="shared" si="2"/>
        <v>0.1600057367</v>
      </c>
      <c r="Q4499" s="83">
        <f t="shared" si="3"/>
        <v>0.4754090909</v>
      </c>
      <c r="R4499" s="83">
        <f t="shared" si="4"/>
        <v>0.1600057367</v>
      </c>
      <c r="S4499" s="83" t="b">
        <f t="shared" si="5"/>
        <v>0</v>
      </c>
      <c r="T4499" s="72"/>
      <c r="U4499" s="72"/>
      <c r="V4499" s="72"/>
      <c r="W4499" s="72"/>
      <c r="X4499" s="72"/>
      <c r="Y4499" s="72"/>
      <c r="Z4499" s="72"/>
      <c r="AA4499" s="72"/>
      <c r="AB4499" s="72"/>
      <c r="AC4499" s="72"/>
      <c r="AD4499" s="72"/>
      <c r="AE4499" s="72"/>
      <c r="AF4499" s="72"/>
      <c r="AG4499" s="72"/>
      <c r="AH4499" s="72"/>
      <c r="AI4499" s="72"/>
      <c r="AJ4499" s="72"/>
      <c r="AK4499" s="72"/>
    </row>
    <row r="4500" ht="14.25" customHeight="1">
      <c r="A4500" s="78">
        <v>4497.0</v>
      </c>
      <c r="C4500" s="78" t="str">
        <f>VLOOKUP(G4500,[1]Macrodata_CCF!$A$3:$D$55,4,FALSE)</f>
        <v>#ERROR!</v>
      </c>
      <c r="E4500" s="79" t="str">
        <f>VLOOKUP(G4500,[1]Macrodata_CCF!$A$3:$B$55,2,FALSE)</f>
        <v>#ERROR!</v>
      </c>
      <c r="F4500" s="78">
        <v>0.0</v>
      </c>
      <c r="G4500" s="80">
        <v>35.0</v>
      </c>
      <c r="H4500" s="81">
        <v>436085.0</v>
      </c>
      <c r="I4500" s="81">
        <v>750000.0</v>
      </c>
      <c r="J4500" s="81">
        <v>470615.0</v>
      </c>
      <c r="K4500" s="81">
        <v>750000.0</v>
      </c>
      <c r="L4500" s="82">
        <v>0.1099979293757864</v>
      </c>
      <c r="N4500" s="83">
        <f t="shared" si="1"/>
        <v>0.1099979294</v>
      </c>
      <c r="O4500" s="83">
        <f t="shared" si="2"/>
        <v>0.1099979294</v>
      </c>
      <c r="Q4500" s="83">
        <f t="shared" si="3"/>
        <v>0.4185533333</v>
      </c>
      <c r="R4500" s="83">
        <f t="shared" si="4"/>
        <v>0.1099979294</v>
      </c>
      <c r="S4500" s="83" t="b">
        <f t="shared" si="5"/>
        <v>0</v>
      </c>
      <c r="T4500" s="72"/>
      <c r="U4500" s="72"/>
      <c r="V4500" s="72"/>
      <c r="W4500" s="72"/>
      <c r="X4500" s="72"/>
      <c r="Y4500" s="72"/>
      <c r="Z4500" s="72"/>
      <c r="AA4500" s="72"/>
      <c r="AB4500" s="72"/>
      <c r="AC4500" s="72"/>
      <c r="AD4500" s="72"/>
      <c r="AE4500" s="72"/>
      <c r="AF4500" s="72"/>
      <c r="AG4500" s="72"/>
      <c r="AH4500" s="72"/>
      <c r="AI4500" s="72"/>
      <c r="AJ4500" s="72"/>
      <c r="AK4500" s="72"/>
    </row>
    <row r="4501" ht="14.25" customHeight="1">
      <c r="A4501" s="78">
        <v>4498.0</v>
      </c>
      <c r="C4501" s="78" t="str">
        <f>VLOOKUP(G4501,[1]Macrodata_CCF!$A$3:$D$55,4,FALSE)</f>
        <v>#ERROR!</v>
      </c>
      <c r="E4501" s="79" t="str">
        <f>VLOOKUP(G4501,[1]Macrodata_CCF!$A$3:$B$55,2,FALSE)</f>
        <v>#ERROR!</v>
      </c>
      <c r="F4501" s="78">
        <v>0.0</v>
      </c>
      <c r="G4501" s="80">
        <v>53.0</v>
      </c>
      <c r="H4501" s="81">
        <v>176720.0</v>
      </c>
      <c r="I4501" s="81">
        <v>800000.0</v>
      </c>
      <c r="J4501" s="81">
        <v>251515.0</v>
      </c>
      <c r="K4501" s="81">
        <v>800000.0</v>
      </c>
      <c r="L4501" s="82">
        <v>0.1200022461814915</v>
      </c>
      <c r="N4501" s="83">
        <f t="shared" si="1"/>
        <v>0.1200022462</v>
      </c>
      <c r="O4501" s="83">
        <f t="shared" si="2"/>
        <v>0.1200022462</v>
      </c>
      <c r="Q4501" s="83">
        <f t="shared" si="3"/>
        <v>0.7791</v>
      </c>
      <c r="R4501" s="83">
        <f t="shared" si="4"/>
        <v>0.1200022462</v>
      </c>
      <c r="S4501" s="83" t="b">
        <f t="shared" si="5"/>
        <v>0</v>
      </c>
      <c r="T4501" s="72"/>
      <c r="U4501" s="72"/>
      <c r="V4501" s="72"/>
      <c r="W4501" s="72"/>
      <c r="X4501" s="72"/>
      <c r="Y4501" s="72"/>
      <c r="Z4501" s="72"/>
      <c r="AA4501" s="72"/>
      <c r="AB4501" s="72"/>
      <c r="AC4501" s="72"/>
      <c r="AD4501" s="72"/>
      <c r="AE4501" s="72"/>
      <c r="AF4501" s="72"/>
      <c r="AG4501" s="72"/>
      <c r="AH4501" s="72"/>
      <c r="AI4501" s="72"/>
      <c r="AJ4501" s="72"/>
      <c r="AK4501" s="72"/>
    </row>
    <row r="4502" ht="14.25" customHeight="1">
      <c r="A4502" s="78">
        <v>4499.0</v>
      </c>
      <c r="C4502" s="78" t="str">
        <f>VLOOKUP(G4502,[1]Macrodata_CCF!$A$3:$D$55,4,FALSE)</f>
        <v>#ERROR!</v>
      </c>
      <c r="E4502" s="79" t="str">
        <f>VLOOKUP(G4502,[1]Macrodata_CCF!$A$3:$B$55,2,FALSE)</f>
        <v>#ERROR!</v>
      </c>
      <c r="F4502" s="78">
        <v>0.0</v>
      </c>
      <c r="G4502" s="80">
        <v>39.0</v>
      </c>
      <c r="H4502" s="81">
        <v>323060.0</v>
      </c>
      <c r="I4502" s="81">
        <v>520000.0</v>
      </c>
      <c r="J4502" s="81">
        <v>344725.0</v>
      </c>
      <c r="K4502" s="81">
        <v>520000.0</v>
      </c>
      <c r="L4502" s="82">
        <v>0.1100081243018178</v>
      </c>
      <c r="N4502" s="83">
        <f t="shared" si="1"/>
        <v>0.1100081243</v>
      </c>
      <c r="O4502" s="83">
        <f t="shared" si="2"/>
        <v>0.1100081243</v>
      </c>
      <c r="Q4502" s="83">
        <f t="shared" si="3"/>
        <v>0.3787307692</v>
      </c>
      <c r="R4502" s="83">
        <f t="shared" si="4"/>
        <v>0.1100081243</v>
      </c>
      <c r="S4502" s="83" t="b">
        <f t="shared" si="5"/>
        <v>0</v>
      </c>
      <c r="T4502" s="72"/>
      <c r="U4502" s="72"/>
      <c r="V4502" s="72"/>
      <c r="W4502" s="72"/>
      <c r="X4502" s="72"/>
      <c r="Y4502" s="72"/>
      <c r="Z4502" s="72"/>
      <c r="AA4502" s="72"/>
      <c r="AB4502" s="72"/>
      <c r="AC4502" s="72"/>
      <c r="AD4502" s="72"/>
      <c r="AE4502" s="72"/>
      <c r="AF4502" s="72"/>
      <c r="AG4502" s="72"/>
      <c r="AH4502" s="72"/>
      <c r="AI4502" s="72"/>
      <c r="AJ4502" s="72"/>
      <c r="AK4502" s="72"/>
    </row>
    <row r="4503" ht="14.25" customHeight="1">
      <c r="A4503" s="78">
        <v>4500.0</v>
      </c>
      <c r="C4503" s="78" t="str">
        <f>VLOOKUP(G4503,[1]Macrodata_CCF!$A$3:$D$55,4,FALSE)</f>
        <v>#ERROR!</v>
      </c>
      <c r="E4503" s="79" t="str">
        <f>VLOOKUP(G4503,[1]Macrodata_CCF!$A$3:$B$55,2,FALSE)</f>
        <v>#ERROR!</v>
      </c>
      <c r="F4503" s="78">
        <v>1.0</v>
      </c>
      <c r="G4503" s="80">
        <v>39.0</v>
      </c>
      <c r="H4503" s="81">
        <v>508300.0</v>
      </c>
      <c r="I4503" s="81">
        <v>530000.0</v>
      </c>
      <c r="J4503" s="81">
        <v>517850.0</v>
      </c>
      <c r="K4503" s="81">
        <v>530000.0</v>
      </c>
      <c r="L4503" s="82">
        <v>0.4400921658986175</v>
      </c>
      <c r="N4503" s="83">
        <f t="shared" si="1"/>
        <v>0.4400921659</v>
      </c>
      <c r="O4503" s="83">
        <f t="shared" si="2"/>
        <v>0.4400921659</v>
      </c>
      <c r="Q4503" s="83">
        <f t="shared" si="3"/>
        <v>0.04094339623</v>
      </c>
      <c r="R4503" s="83">
        <f t="shared" si="4"/>
        <v>0.01801886792</v>
      </c>
      <c r="S4503" s="83" t="b">
        <f t="shared" si="5"/>
        <v>0</v>
      </c>
      <c r="T4503" s="72"/>
      <c r="U4503" s="72"/>
      <c r="V4503" s="72"/>
      <c r="W4503" s="72"/>
      <c r="X4503" s="72"/>
      <c r="Y4503" s="72"/>
      <c r="Z4503" s="72"/>
      <c r="AA4503" s="72"/>
      <c r="AB4503" s="72"/>
      <c r="AC4503" s="72"/>
      <c r="AD4503" s="72"/>
      <c r="AE4503" s="72"/>
      <c r="AF4503" s="72"/>
      <c r="AG4503" s="72"/>
      <c r="AH4503" s="72"/>
      <c r="AI4503" s="72"/>
      <c r="AJ4503" s="72"/>
      <c r="AK4503" s="72"/>
    </row>
    <row r="4504" ht="14.25" customHeight="1">
      <c r="A4504" s="78">
        <v>4501.0</v>
      </c>
      <c r="C4504" s="78" t="str">
        <f>VLOOKUP(G4504,[1]Macrodata_CCF!$A$3:$D$55,4,FALSE)</f>
        <v>#ERROR!</v>
      </c>
      <c r="E4504" s="79" t="str">
        <f>VLOOKUP(G4504,[1]Macrodata_CCF!$A$3:$B$55,2,FALSE)</f>
        <v>#ERROR!</v>
      </c>
      <c r="F4504" s="78">
        <v>0.0</v>
      </c>
      <c r="G4504" s="80">
        <v>34.0</v>
      </c>
      <c r="H4504" s="81">
        <v>46650.0</v>
      </c>
      <c r="I4504" s="81">
        <v>180000.0</v>
      </c>
      <c r="J4504" s="81">
        <v>183600.0</v>
      </c>
      <c r="K4504" s="81">
        <v>180000.0</v>
      </c>
      <c r="L4504" s="82">
        <v>1.026996625421822</v>
      </c>
      <c r="N4504" s="83">
        <f t="shared" si="1"/>
        <v>1.026996625</v>
      </c>
      <c r="O4504" s="83">
        <f t="shared" si="2"/>
        <v>1</v>
      </c>
      <c r="Q4504" s="83">
        <f t="shared" si="3"/>
        <v>0.7408333333</v>
      </c>
      <c r="R4504" s="83">
        <f t="shared" si="4"/>
        <v>1.026996625</v>
      </c>
      <c r="S4504" s="83" t="b">
        <f t="shared" si="5"/>
        <v>0</v>
      </c>
      <c r="T4504" s="72"/>
      <c r="U4504" s="72"/>
      <c r="V4504" s="72"/>
      <c r="W4504" s="72"/>
      <c r="X4504" s="72"/>
      <c r="Y4504" s="72"/>
      <c r="Z4504" s="72"/>
      <c r="AA4504" s="72"/>
      <c r="AB4504" s="72"/>
      <c r="AC4504" s="72"/>
      <c r="AD4504" s="72"/>
      <c r="AE4504" s="72"/>
      <c r="AF4504" s="72"/>
      <c r="AG4504" s="72"/>
      <c r="AH4504" s="72"/>
      <c r="AI4504" s="72"/>
      <c r="AJ4504" s="72"/>
      <c r="AK4504" s="72"/>
    </row>
    <row r="4505" ht="14.25" customHeight="1">
      <c r="A4505" s="78">
        <v>4502.0</v>
      </c>
      <c r="C4505" s="78" t="str">
        <f>VLOOKUP(G4505,[1]Macrodata_CCF!$A$3:$D$55,4,FALSE)</f>
        <v>#ERROR!</v>
      </c>
      <c r="E4505" s="79" t="str">
        <f>VLOOKUP(G4505,[1]Macrodata_CCF!$A$3:$B$55,2,FALSE)</f>
        <v>#ERROR!</v>
      </c>
      <c r="F4505" s="78">
        <v>0.0</v>
      </c>
      <c r="G4505" s="80">
        <v>41.0</v>
      </c>
      <c r="H4505" s="81">
        <v>793705.0</v>
      </c>
      <c r="I4505" s="81">
        <v>800000.0</v>
      </c>
      <c r="J4505" s="81">
        <v>795530.0</v>
      </c>
      <c r="K4505" s="81">
        <v>800000.0</v>
      </c>
      <c r="L4505" s="82">
        <v>0.289912629070691</v>
      </c>
      <c r="N4505" s="83">
        <f t="shared" si="1"/>
        <v>0.2899126291</v>
      </c>
      <c r="O4505" s="83">
        <f t="shared" si="2"/>
        <v>0.2899126291</v>
      </c>
      <c r="Q4505" s="83">
        <f t="shared" si="3"/>
        <v>0.00786875</v>
      </c>
      <c r="R4505" s="83">
        <f t="shared" si="4"/>
        <v>0.00228125</v>
      </c>
      <c r="S4505" s="83" t="b">
        <f t="shared" si="5"/>
        <v>0</v>
      </c>
      <c r="T4505" s="72"/>
      <c r="U4505" s="72"/>
      <c r="V4505" s="72"/>
      <c r="W4505" s="72"/>
      <c r="X4505" s="72"/>
      <c r="Y4505" s="72"/>
      <c r="Z4505" s="72"/>
      <c r="AA4505" s="72"/>
      <c r="AB4505" s="72"/>
      <c r="AC4505" s="72"/>
      <c r="AD4505" s="72"/>
      <c r="AE4505" s="72"/>
      <c r="AF4505" s="72"/>
      <c r="AG4505" s="72"/>
      <c r="AH4505" s="72"/>
      <c r="AI4505" s="72"/>
      <c r="AJ4505" s="72"/>
      <c r="AK4505" s="72"/>
    </row>
    <row r="4506" ht="14.25" customHeight="1">
      <c r="A4506" s="78">
        <v>4503.0</v>
      </c>
      <c r="C4506" s="78" t="str">
        <f>VLOOKUP(G4506,[1]Macrodata_CCF!$A$3:$D$55,4,FALSE)</f>
        <v>#ERROR!</v>
      </c>
      <c r="E4506" s="79" t="str">
        <f>VLOOKUP(G4506,[1]Macrodata_CCF!$A$3:$B$55,2,FALSE)</f>
        <v>#ERROR!</v>
      </c>
      <c r="F4506" s="78">
        <v>0.0</v>
      </c>
      <c r="G4506" s="80">
        <v>53.0</v>
      </c>
      <c r="H4506" s="81">
        <v>184365.0</v>
      </c>
      <c r="I4506" s="81">
        <v>460000.0</v>
      </c>
      <c r="J4506" s="81">
        <v>195390.0</v>
      </c>
      <c r="K4506" s="81">
        <v>690000.0</v>
      </c>
      <c r="L4506" s="82">
        <v>0.03999854880548551</v>
      </c>
      <c r="N4506" s="83">
        <f t="shared" si="1"/>
        <v>0.03999854881</v>
      </c>
      <c r="O4506" s="83">
        <f t="shared" si="2"/>
        <v>0.03999854881</v>
      </c>
      <c r="Q4506" s="83">
        <f t="shared" si="3"/>
        <v>0.5992065217</v>
      </c>
      <c r="R4506" s="83">
        <f t="shared" si="4"/>
        <v>0.03999854881</v>
      </c>
      <c r="S4506" s="83" t="b">
        <f t="shared" si="5"/>
        <v>0</v>
      </c>
      <c r="T4506" s="72"/>
      <c r="U4506" s="72"/>
      <c r="V4506" s="72"/>
      <c r="W4506" s="72"/>
      <c r="X4506" s="72"/>
      <c r="Y4506" s="72"/>
      <c r="Z4506" s="72"/>
      <c r="AA4506" s="72"/>
      <c r="AB4506" s="72"/>
      <c r="AC4506" s="72"/>
      <c r="AD4506" s="72"/>
      <c r="AE4506" s="72"/>
      <c r="AF4506" s="72"/>
      <c r="AG4506" s="72"/>
      <c r="AH4506" s="72"/>
      <c r="AI4506" s="72"/>
      <c r="AJ4506" s="72"/>
      <c r="AK4506" s="72"/>
    </row>
    <row r="4507" ht="14.25" customHeight="1">
      <c r="A4507" s="78">
        <v>4504.0</v>
      </c>
      <c r="C4507" s="78" t="str">
        <f>VLOOKUP(G4507,[1]Macrodata_CCF!$A$3:$D$55,4,FALSE)</f>
        <v>#ERROR!</v>
      </c>
      <c r="E4507" s="79" t="str">
        <f>VLOOKUP(G4507,[1]Macrodata_CCF!$A$3:$B$55,2,FALSE)</f>
        <v>#ERROR!</v>
      </c>
      <c r="F4507" s="78">
        <v>0.0</v>
      </c>
      <c r="G4507" s="80">
        <v>32.0</v>
      </c>
      <c r="H4507" s="81">
        <v>87025.0</v>
      </c>
      <c r="I4507" s="81">
        <v>640000.0</v>
      </c>
      <c r="J4507" s="81">
        <v>164440.0</v>
      </c>
      <c r="K4507" s="81">
        <v>640000.0</v>
      </c>
      <c r="L4507" s="82">
        <v>0.1399972873999729</v>
      </c>
      <c r="N4507" s="83">
        <f t="shared" si="1"/>
        <v>0.1399972874</v>
      </c>
      <c r="O4507" s="83">
        <f t="shared" si="2"/>
        <v>0.1399972874</v>
      </c>
      <c r="Q4507" s="83">
        <f t="shared" si="3"/>
        <v>0.8640234375</v>
      </c>
      <c r="R4507" s="83">
        <f t="shared" si="4"/>
        <v>0.1399972874</v>
      </c>
      <c r="S4507" s="83" t="b">
        <f t="shared" si="5"/>
        <v>0</v>
      </c>
      <c r="T4507" s="72"/>
      <c r="U4507" s="72"/>
      <c r="V4507" s="72"/>
      <c r="W4507" s="72"/>
      <c r="X4507" s="72"/>
      <c r="Y4507" s="72"/>
      <c r="Z4507" s="72"/>
      <c r="AA4507" s="72"/>
      <c r="AB4507" s="72"/>
      <c r="AC4507" s="72"/>
      <c r="AD4507" s="72"/>
      <c r="AE4507" s="72"/>
      <c r="AF4507" s="72"/>
      <c r="AG4507" s="72"/>
      <c r="AH4507" s="72"/>
      <c r="AI4507" s="72"/>
      <c r="AJ4507" s="72"/>
      <c r="AK4507" s="72"/>
    </row>
    <row r="4508" ht="14.25" customHeight="1">
      <c r="A4508" s="78">
        <v>4505.0</v>
      </c>
      <c r="C4508" s="78" t="str">
        <f>VLOOKUP(G4508,[1]Macrodata_CCF!$A$3:$D$55,4,FALSE)</f>
        <v>#ERROR!</v>
      </c>
      <c r="E4508" s="79" t="str">
        <f>VLOOKUP(G4508,[1]Macrodata_CCF!$A$3:$B$55,2,FALSE)</f>
        <v>#ERROR!</v>
      </c>
      <c r="F4508" s="78">
        <v>0.0</v>
      </c>
      <c r="G4508" s="80">
        <v>38.0</v>
      </c>
      <c r="H4508" s="81">
        <v>165500.0</v>
      </c>
      <c r="I4508" s="81">
        <v>740000.0</v>
      </c>
      <c r="J4508" s="81">
        <v>234440.0</v>
      </c>
      <c r="K4508" s="81">
        <v>740000.0</v>
      </c>
      <c r="L4508" s="82">
        <v>0.12</v>
      </c>
      <c r="N4508" s="83">
        <f t="shared" si="1"/>
        <v>0.12</v>
      </c>
      <c r="O4508" s="83">
        <f t="shared" si="2"/>
        <v>0.12</v>
      </c>
      <c r="Q4508" s="83">
        <f t="shared" si="3"/>
        <v>0.7763513514</v>
      </c>
      <c r="R4508" s="83">
        <f t="shared" si="4"/>
        <v>0.12</v>
      </c>
      <c r="S4508" s="83" t="b">
        <f t="shared" si="5"/>
        <v>0</v>
      </c>
      <c r="T4508" s="72"/>
      <c r="U4508" s="72"/>
      <c r="V4508" s="72"/>
      <c r="W4508" s="72"/>
      <c r="X4508" s="72"/>
      <c r="Y4508" s="72"/>
      <c r="Z4508" s="72"/>
      <c r="AA4508" s="72"/>
      <c r="AB4508" s="72"/>
      <c r="AC4508" s="72"/>
      <c r="AD4508" s="72"/>
      <c r="AE4508" s="72"/>
      <c r="AF4508" s="72"/>
      <c r="AG4508" s="72"/>
      <c r="AH4508" s="72"/>
      <c r="AI4508" s="72"/>
      <c r="AJ4508" s="72"/>
      <c r="AK4508" s="72"/>
    </row>
    <row r="4509" ht="14.25" customHeight="1">
      <c r="A4509" s="78">
        <v>4506.0</v>
      </c>
      <c r="C4509" s="78" t="str">
        <f>VLOOKUP(G4509,[1]Macrodata_CCF!$A$3:$D$55,4,FALSE)</f>
        <v>#ERROR!</v>
      </c>
      <c r="E4509" s="79" t="str">
        <f>VLOOKUP(G4509,[1]Macrodata_CCF!$A$3:$B$55,2,FALSE)</f>
        <v>#ERROR!</v>
      </c>
      <c r="F4509" s="78">
        <v>0.0</v>
      </c>
      <c r="G4509" s="80">
        <v>21.0</v>
      </c>
      <c r="H4509" s="81">
        <v>547220.0</v>
      </c>
      <c r="I4509" s="81">
        <v>880000.0</v>
      </c>
      <c r="J4509" s="81">
        <v>603795.0</v>
      </c>
      <c r="K4509" s="81">
        <v>880000.0</v>
      </c>
      <c r="L4509" s="82">
        <v>0.1700072119718733</v>
      </c>
      <c r="N4509" s="83">
        <f t="shared" si="1"/>
        <v>0.170007212</v>
      </c>
      <c r="O4509" s="83">
        <f t="shared" si="2"/>
        <v>0.170007212</v>
      </c>
      <c r="Q4509" s="83">
        <f t="shared" si="3"/>
        <v>0.3781590909</v>
      </c>
      <c r="R4509" s="83">
        <f t="shared" si="4"/>
        <v>0.170007212</v>
      </c>
      <c r="S4509" s="83" t="b">
        <f t="shared" si="5"/>
        <v>0</v>
      </c>
      <c r="T4509" s="72"/>
      <c r="U4509" s="72"/>
      <c r="V4509" s="72"/>
      <c r="W4509" s="72"/>
      <c r="X4509" s="72"/>
      <c r="Y4509" s="72"/>
      <c r="Z4509" s="72"/>
      <c r="AA4509" s="72"/>
      <c r="AB4509" s="72"/>
      <c r="AC4509" s="72"/>
      <c r="AD4509" s="72"/>
      <c r="AE4509" s="72"/>
      <c r="AF4509" s="72"/>
      <c r="AG4509" s="72"/>
      <c r="AH4509" s="72"/>
      <c r="AI4509" s="72"/>
      <c r="AJ4509" s="72"/>
      <c r="AK4509" s="72"/>
    </row>
    <row r="4510" ht="14.25" customHeight="1">
      <c r="A4510" s="78">
        <v>4507.0</v>
      </c>
      <c r="C4510" s="78" t="str">
        <f>VLOOKUP(G4510,[1]Macrodata_CCF!$A$3:$D$55,4,FALSE)</f>
        <v>#ERROR!</v>
      </c>
      <c r="E4510" s="79" t="str">
        <f>VLOOKUP(G4510,[1]Macrodata_CCF!$A$3:$B$55,2,FALSE)</f>
        <v>#ERROR!</v>
      </c>
      <c r="F4510" s="78">
        <v>0.0</v>
      </c>
      <c r="G4510" s="80">
        <v>28.0</v>
      </c>
      <c r="H4510" s="81">
        <v>417605.0</v>
      </c>
      <c r="I4510" s="81">
        <v>430000.0</v>
      </c>
      <c r="J4510" s="81">
        <v>419835.0</v>
      </c>
      <c r="K4510" s="81">
        <v>430000.0</v>
      </c>
      <c r="L4510" s="82">
        <v>0.1799112545381202</v>
      </c>
      <c r="N4510" s="83">
        <f t="shared" si="1"/>
        <v>0.1799112545</v>
      </c>
      <c r="O4510" s="83">
        <f t="shared" si="2"/>
        <v>0.1799112545</v>
      </c>
      <c r="Q4510" s="83">
        <f t="shared" si="3"/>
        <v>0.0288255814</v>
      </c>
      <c r="R4510" s="83">
        <f t="shared" si="4"/>
        <v>0.005186046512</v>
      </c>
      <c r="S4510" s="83" t="b">
        <f t="shared" si="5"/>
        <v>0</v>
      </c>
      <c r="T4510" s="72"/>
      <c r="U4510" s="72"/>
      <c r="V4510" s="72"/>
      <c r="W4510" s="72"/>
      <c r="X4510" s="72"/>
      <c r="Y4510" s="72"/>
      <c r="Z4510" s="72"/>
      <c r="AA4510" s="72"/>
      <c r="AB4510" s="72"/>
      <c r="AC4510" s="72"/>
      <c r="AD4510" s="72"/>
      <c r="AE4510" s="72"/>
      <c r="AF4510" s="72"/>
      <c r="AG4510" s="72"/>
      <c r="AH4510" s="72"/>
      <c r="AI4510" s="72"/>
      <c r="AJ4510" s="72"/>
      <c r="AK4510" s="72"/>
    </row>
    <row r="4511" ht="14.25" customHeight="1">
      <c r="A4511" s="78">
        <v>4508.0</v>
      </c>
      <c r="C4511" s="78" t="str">
        <f>VLOOKUP(G4511,[1]Macrodata_CCF!$A$3:$D$55,4,FALSE)</f>
        <v>#ERROR!</v>
      </c>
      <c r="E4511" s="79" t="str">
        <f>VLOOKUP(G4511,[1]Macrodata_CCF!$A$3:$B$55,2,FALSE)</f>
        <v>#ERROR!</v>
      </c>
      <c r="F4511" s="78">
        <v>0.0</v>
      </c>
      <c r="G4511" s="80">
        <v>29.0</v>
      </c>
      <c r="H4511" s="81">
        <v>343930.0</v>
      </c>
      <c r="I4511" s="81">
        <v>640000.0</v>
      </c>
      <c r="J4511" s="81">
        <v>388340.0</v>
      </c>
      <c r="K4511" s="81">
        <v>640000.0</v>
      </c>
      <c r="L4511" s="82">
        <v>0.1499983112101868</v>
      </c>
      <c r="N4511" s="83">
        <f t="shared" si="1"/>
        <v>0.1499983112</v>
      </c>
      <c r="O4511" s="83">
        <f t="shared" si="2"/>
        <v>0.1499983112</v>
      </c>
      <c r="Q4511" s="83">
        <f t="shared" si="3"/>
        <v>0.462609375</v>
      </c>
      <c r="R4511" s="83">
        <f t="shared" si="4"/>
        <v>0.1499983112</v>
      </c>
      <c r="S4511" s="83" t="b">
        <f t="shared" si="5"/>
        <v>0</v>
      </c>
      <c r="T4511" s="72"/>
      <c r="U4511" s="72"/>
      <c r="V4511" s="72"/>
      <c r="W4511" s="72"/>
      <c r="X4511" s="72"/>
      <c r="Y4511" s="72"/>
      <c r="Z4511" s="72"/>
      <c r="AA4511" s="72"/>
      <c r="AB4511" s="72"/>
      <c r="AC4511" s="72"/>
      <c r="AD4511" s="72"/>
      <c r="AE4511" s="72"/>
      <c r="AF4511" s="72"/>
      <c r="AG4511" s="72"/>
      <c r="AH4511" s="72"/>
      <c r="AI4511" s="72"/>
      <c r="AJ4511" s="72"/>
      <c r="AK4511" s="72"/>
    </row>
    <row r="4512" ht="14.25" customHeight="1">
      <c r="A4512" s="78">
        <v>4509.0</v>
      </c>
      <c r="C4512" s="78" t="str">
        <f>VLOOKUP(G4512,[1]Macrodata_CCF!$A$3:$D$55,4,FALSE)</f>
        <v>#ERROR!</v>
      </c>
      <c r="E4512" s="79" t="str">
        <f>VLOOKUP(G4512,[1]Macrodata_CCF!$A$3:$B$55,2,FALSE)</f>
        <v>#ERROR!</v>
      </c>
      <c r="F4512" s="78">
        <v>0.0</v>
      </c>
      <c r="G4512" s="80">
        <v>8.0</v>
      </c>
      <c r="H4512" s="81">
        <v>325925.0</v>
      </c>
      <c r="I4512" s="81">
        <v>430000.0</v>
      </c>
      <c r="J4512" s="81">
        <v>438600.0</v>
      </c>
      <c r="K4512" s="81">
        <v>430000.0</v>
      </c>
      <c r="L4512" s="82">
        <v>1.082632716790776</v>
      </c>
      <c r="N4512" s="83">
        <f t="shared" si="1"/>
        <v>1.082632717</v>
      </c>
      <c r="O4512" s="83">
        <f t="shared" si="2"/>
        <v>1</v>
      </c>
      <c r="Q4512" s="83">
        <f t="shared" si="3"/>
        <v>0.2420348837</v>
      </c>
      <c r="R4512" s="83">
        <f t="shared" si="4"/>
        <v>1.082632717</v>
      </c>
      <c r="S4512" s="83" t="b">
        <f t="shared" si="5"/>
        <v>0</v>
      </c>
      <c r="T4512" s="72"/>
      <c r="U4512" s="72"/>
      <c r="V4512" s="72"/>
      <c r="W4512" s="72"/>
      <c r="X4512" s="72"/>
      <c r="Y4512" s="72"/>
      <c r="Z4512" s="72"/>
      <c r="AA4512" s="72"/>
      <c r="AB4512" s="72"/>
      <c r="AC4512" s="72"/>
      <c r="AD4512" s="72"/>
      <c r="AE4512" s="72"/>
      <c r="AF4512" s="72"/>
      <c r="AG4512" s="72"/>
      <c r="AH4512" s="72"/>
      <c r="AI4512" s="72"/>
      <c r="AJ4512" s="72"/>
      <c r="AK4512" s="72"/>
    </row>
    <row r="4513" ht="14.25" customHeight="1">
      <c r="A4513" s="78">
        <v>4510.0</v>
      </c>
      <c r="C4513" s="78" t="str">
        <f>VLOOKUP(G4513,[1]Macrodata_CCF!$A$3:$D$55,4,FALSE)</f>
        <v>#ERROR!</v>
      </c>
      <c r="E4513" s="79" t="str">
        <f>VLOOKUP(G4513,[1]Macrodata_CCF!$A$3:$B$55,2,FALSE)</f>
        <v>#ERROR!</v>
      </c>
      <c r="F4513" s="78">
        <v>0.0</v>
      </c>
      <c r="G4513" s="80">
        <v>5.0</v>
      </c>
      <c r="H4513" s="81">
        <v>8375.0</v>
      </c>
      <c r="I4513" s="81">
        <v>30000.0</v>
      </c>
      <c r="J4513" s="81">
        <v>13565.0</v>
      </c>
      <c r="K4513" s="81">
        <v>30000.0</v>
      </c>
      <c r="L4513" s="82">
        <v>0.24</v>
      </c>
      <c r="N4513" s="83">
        <f t="shared" si="1"/>
        <v>0.24</v>
      </c>
      <c r="O4513" s="83">
        <f t="shared" si="2"/>
        <v>0.24</v>
      </c>
      <c r="Q4513" s="83">
        <f t="shared" si="3"/>
        <v>0.7208333333</v>
      </c>
      <c r="R4513" s="83">
        <f t="shared" si="4"/>
        <v>0.24</v>
      </c>
      <c r="S4513" s="83" t="b">
        <f t="shared" si="5"/>
        <v>0</v>
      </c>
      <c r="T4513" s="72"/>
      <c r="U4513" s="72"/>
      <c r="V4513" s="72"/>
      <c r="W4513" s="72"/>
      <c r="X4513" s="72"/>
      <c r="Y4513" s="72"/>
      <c r="Z4513" s="72"/>
      <c r="AA4513" s="72"/>
      <c r="AB4513" s="72"/>
      <c r="AC4513" s="72"/>
      <c r="AD4513" s="72"/>
      <c r="AE4513" s="72"/>
      <c r="AF4513" s="72"/>
      <c r="AG4513" s="72"/>
      <c r="AH4513" s="72"/>
      <c r="AI4513" s="72"/>
      <c r="AJ4513" s="72"/>
      <c r="AK4513" s="72"/>
    </row>
    <row r="4514" ht="14.25" customHeight="1">
      <c r="A4514" s="78">
        <v>4511.0</v>
      </c>
      <c r="C4514" s="78" t="str">
        <f>VLOOKUP(G4514,[1]Macrodata_CCF!$A$3:$D$55,4,FALSE)</f>
        <v>#ERROR!</v>
      </c>
      <c r="E4514" s="79" t="str">
        <f>VLOOKUP(G4514,[1]Macrodata_CCF!$A$3:$B$55,2,FALSE)</f>
        <v>#ERROR!</v>
      </c>
      <c r="F4514" s="78">
        <v>0.0</v>
      </c>
      <c r="G4514" s="80">
        <v>48.0</v>
      </c>
      <c r="H4514" s="81">
        <v>7140.0</v>
      </c>
      <c r="I4514" s="81">
        <v>70000.0</v>
      </c>
      <c r="J4514" s="81">
        <v>71400.0</v>
      </c>
      <c r="K4514" s="81">
        <v>70000.0</v>
      </c>
      <c r="L4514" s="82">
        <v>1.022271714922049</v>
      </c>
      <c r="N4514" s="83">
        <f t="shared" si="1"/>
        <v>1.022271715</v>
      </c>
      <c r="O4514" s="83">
        <f t="shared" si="2"/>
        <v>1</v>
      </c>
      <c r="Q4514" s="83">
        <f t="shared" si="3"/>
        <v>0.898</v>
      </c>
      <c r="R4514" s="83">
        <f t="shared" si="4"/>
        <v>1.022271715</v>
      </c>
      <c r="S4514" s="83" t="b">
        <f t="shared" si="5"/>
        <v>0</v>
      </c>
      <c r="T4514" s="72"/>
      <c r="U4514" s="72"/>
      <c r="V4514" s="72"/>
      <c r="W4514" s="72"/>
      <c r="X4514" s="72"/>
      <c r="Y4514" s="72"/>
      <c r="Z4514" s="72"/>
      <c r="AA4514" s="72"/>
      <c r="AB4514" s="72"/>
      <c r="AC4514" s="72"/>
      <c r="AD4514" s="72"/>
      <c r="AE4514" s="72"/>
      <c r="AF4514" s="72"/>
      <c r="AG4514" s="72"/>
      <c r="AH4514" s="72"/>
      <c r="AI4514" s="72"/>
      <c r="AJ4514" s="72"/>
      <c r="AK4514" s="72"/>
    </row>
    <row r="4515" ht="14.25" customHeight="1">
      <c r="A4515" s="78">
        <v>4512.0</v>
      </c>
      <c r="C4515" s="78" t="str">
        <f>VLOOKUP(G4515,[1]Macrodata_CCF!$A$3:$D$55,4,FALSE)</f>
        <v>#ERROR!</v>
      </c>
      <c r="E4515" s="79" t="str">
        <f>VLOOKUP(G4515,[1]Macrodata_CCF!$A$3:$B$55,2,FALSE)</f>
        <v>#ERROR!</v>
      </c>
      <c r="F4515" s="78">
        <v>1.0</v>
      </c>
      <c r="G4515" s="80">
        <v>13.0</v>
      </c>
      <c r="H4515" s="81">
        <v>279785.0</v>
      </c>
      <c r="I4515" s="81">
        <v>950000.0</v>
      </c>
      <c r="J4515" s="81">
        <v>969000.0</v>
      </c>
      <c r="K4515" s="81">
        <v>950000.0</v>
      </c>
      <c r="L4515" s="82">
        <v>1.028349111852167</v>
      </c>
      <c r="N4515" s="83">
        <f t="shared" si="1"/>
        <v>1.028349112</v>
      </c>
      <c r="O4515" s="83">
        <f t="shared" si="2"/>
        <v>1</v>
      </c>
      <c r="Q4515" s="83">
        <f t="shared" si="3"/>
        <v>0.7054894737</v>
      </c>
      <c r="R4515" s="83">
        <f t="shared" si="4"/>
        <v>1.028349112</v>
      </c>
      <c r="S4515" s="83" t="b">
        <f t="shared" si="5"/>
        <v>0</v>
      </c>
      <c r="T4515" s="72"/>
      <c r="U4515" s="72"/>
      <c r="V4515" s="72"/>
      <c r="W4515" s="72"/>
      <c r="X4515" s="72"/>
      <c r="Y4515" s="72"/>
      <c r="Z4515" s="72"/>
      <c r="AA4515" s="72"/>
      <c r="AB4515" s="72"/>
      <c r="AC4515" s="72"/>
      <c r="AD4515" s="72"/>
      <c r="AE4515" s="72"/>
      <c r="AF4515" s="72"/>
      <c r="AG4515" s="72"/>
      <c r="AH4515" s="72"/>
      <c r="AI4515" s="72"/>
      <c r="AJ4515" s="72"/>
      <c r="AK4515" s="72"/>
    </row>
    <row r="4516" ht="14.25" customHeight="1">
      <c r="A4516" s="78">
        <v>4513.0</v>
      </c>
      <c r="C4516" s="78" t="str">
        <f>VLOOKUP(G4516,[1]Macrodata_CCF!$A$3:$D$55,4,FALSE)</f>
        <v>#ERROR!</v>
      </c>
      <c r="E4516" s="79" t="str">
        <f>VLOOKUP(G4516,[1]Macrodata_CCF!$A$3:$B$55,2,FALSE)</f>
        <v>#ERROR!</v>
      </c>
      <c r="F4516" s="78">
        <v>0.0</v>
      </c>
      <c r="G4516" s="80">
        <v>15.0</v>
      </c>
      <c r="H4516" s="81">
        <v>0.0</v>
      </c>
      <c r="I4516" s="81">
        <v>750000.0</v>
      </c>
      <c r="J4516" s="81">
        <v>120000.0</v>
      </c>
      <c r="K4516" s="81">
        <v>750000.0</v>
      </c>
      <c r="L4516" s="82">
        <v>0.16</v>
      </c>
      <c r="N4516" s="83">
        <f t="shared" si="1"/>
        <v>0.16</v>
      </c>
      <c r="O4516" s="83">
        <f t="shared" si="2"/>
        <v>0.16</v>
      </c>
      <c r="Q4516" s="83">
        <f t="shared" si="3"/>
        <v>1</v>
      </c>
      <c r="R4516" s="83">
        <f t="shared" si="4"/>
        <v>0.16</v>
      </c>
      <c r="S4516" s="83" t="b">
        <f t="shared" si="5"/>
        <v>0</v>
      </c>
      <c r="T4516" s="72"/>
      <c r="U4516" s="72"/>
      <c r="V4516" s="72"/>
      <c r="W4516" s="72"/>
      <c r="X4516" s="72"/>
      <c r="Y4516" s="72"/>
      <c r="Z4516" s="72"/>
      <c r="AA4516" s="72"/>
      <c r="AB4516" s="72"/>
      <c r="AC4516" s="72"/>
      <c r="AD4516" s="72"/>
      <c r="AE4516" s="72"/>
      <c r="AF4516" s="72"/>
      <c r="AG4516" s="72"/>
      <c r="AH4516" s="72"/>
      <c r="AI4516" s="72"/>
      <c r="AJ4516" s="72"/>
      <c r="AK4516" s="72"/>
    </row>
    <row r="4517" ht="14.25" customHeight="1">
      <c r="A4517" s="78">
        <v>4514.0</v>
      </c>
      <c r="C4517" s="78" t="str">
        <f>VLOOKUP(G4517,[1]Macrodata_CCF!$A$3:$D$55,4,FALSE)</f>
        <v>#ERROR!</v>
      </c>
      <c r="E4517" s="79" t="str">
        <f>VLOOKUP(G4517,[1]Macrodata_CCF!$A$3:$B$55,2,FALSE)</f>
        <v>#ERROR!</v>
      </c>
      <c r="F4517" s="78">
        <v>0.0</v>
      </c>
      <c r="G4517" s="80">
        <v>46.0</v>
      </c>
      <c r="H4517" s="81">
        <v>393545.0</v>
      </c>
      <c r="I4517" s="81">
        <v>410000.0</v>
      </c>
      <c r="J4517" s="81">
        <v>396505.0</v>
      </c>
      <c r="K4517" s="81">
        <v>410000.0</v>
      </c>
      <c r="L4517" s="82">
        <v>0.1798845335764205</v>
      </c>
      <c r="N4517" s="83">
        <f t="shared" si="1"/>
        <v>0.1798845336</v>
      </c>
      <c r="O4517" s="83">
        <f t="shared" si="2"/>
        <v>0.1798845336</v>
      </c>
      <c r="Q4517" s="83">
        <f t="shared" si="3"/>
        <v>0.04013414634</v>
      </c>
      <c r="R4517" s="83">
        <f t="shared" si="4"/>
        <v>0.007219512195</v>
      </c>
      <c r="S4517" s="83" t="b">
        <f t="shared" si="5"/>
        <v>0</v>
      </c>
      <c r="T4517" s="72"/>
      <c r="U4517" s="72"/>
      <c r="V4517" s="72"/>
      <c r="W4517" s="72"/>
      <c r="X4517" s="72"/>
      <c r="Y4517" s="72"/>
      <c r="Z4517" s="72"/>
      <c r="AA4517" s="72"/>
      <c r="AB4517" s="72"/>
      <c r="AC4517" s="72"/>
      <c r="AD4517" s="72"/>
      <c r="AE4517" s="72"/>
      <c r="AF4517" s="72"/>
      <c r="AG4517" s="72"/>
      <c r="AH4517" s="72"/>
      <c r="AI4517" s="72"/>
      <c r="AJ4517" s="72"/>
      <c r="AK4517" s="72"/>
    </row>
    <row r="4518" ht="14.25" customHeight="1">
      <c r="A4518" s="78">
        <v>4515.0</v>
      </c>
      <c r="C4518" s="78" t="str">
        <f>VLOOKUP(G4518,[1]Macrodata_CCF!$A$3:$D$55,4,FALSE)</f>
        <v>#ERROR!</v>
      </c>
      <c r="E4518" s="79" t="str">
        <f>VLOOKUP(G4518,[1]Macrodata_CCF!$A$3:$B$55,2,FALSE)</f>
        <v>#ERROR!</v>
      </c>
      <c r="F4518" s="78">
        <v>0.0</v>
      </c>
      <c r="G4518" s="80">
        <v>3.0</v>
      </c>
      <c r="H4518" s="81">
        <v>0.0</v>
      </c>
      <c r="I4518" s="81">
        <v>410000.0</v>
      </c>
      <c r="J4518" s="81">
        <v>82000.0</v>
      </c>
      <c r="K4518" s="81">
        <v>410000.0</v>
      </c>
      <c r="L4518" s="82">
        <v>0.2</v>
      </c>
      <c r="N4518" s="83">
        <f t="shared" si="1"/>
        <v>0.2</v>
      </c>
      <c r="O4518" s="83">
        <f t="shared" si="2"/>
        <v>0.2</v>
      </c>
      <c r="Q4518" s="83">
        <f t="shared" si="3"/>
        <v>1</v>
      </c>
      <c r="R4518" s="83">
        <f t="shared" si="4"/>
        <v>0.2</v>
      </c>
      <c r="S4518" s="83" t="b">
        <f t="shared" si="5"/>
        <v>0</v>
      </c>
      <c r="T4518" s="72"/>
      <c r="U4518" s="72"/>
      <c r="V4518" s="72"/>
      <c r="W4518" s="72"/>
      <c r="X4518" s="72"/>
      <c r="Y4518" s="72"/>
      <c r="Z4518" s="72"/>
      <c r="AA4518" s="72"/>
      <c r="AB4518" s="72"/>
      <c r="AC4518" s="72"/>
      <c r="AD4518" s="72"/>
      <c r="AE4518" s="72"/>
      <c r="AF4518" s="72"/>
      <c r="AG4518" s="72"/>
      <c r="AH4518" s="72"/>
      <c r="AI4518" s="72"/>
      <c r="AJ4518" s="72"/>
      <c r="AK4518" s="72"/>
    </row>
    <row r="4519" ht="14.25" customHeight="1">
      <c r="A4519" s="78">
        <v>4516.0</v>
      </c>
      <c r="C4519" s="78" t="str">
        <f>VLOOKUP(G4519,[1]Macrodata_CCF!$A$3:$D$55,4,FALSE)</f>
        <v>#ERROR!</v>
      </c>
      <c r="E4519" s="79" t="str">
        <f>VLOOKUP(G4519,[1]Macrodata_CCF!$A$3:$B$55,2,FALSE)</f>
        <v>#ERROR!</v>
      </c>
      <c r="F4519" s="78">
        <v>0.0</v>
      </c>
      <c r="G4519" s="80">
        <v>49.0</v>
      </c>
      <c r="H4519" s="81">
        <v>2350.0</v>
      </c>
      <c r="I4519" s="81">
        <v>10000.0</v>
      </c>
      <c r="J4519" s="81">
        <v>2735.0</v>
      </c>
      <c r="K4519" s="81">
        <v>19000.0</v>
      </c>
      <c r="L4519" s="82">
        <v>0.05032679738562092</v>
      </c>
      <c r="N4519" s="83">
        <f t="shared" si="1"/>
        <v>0.05032679739</v>
      </c>
      <c r="O4519" s="83">
        <f t="shared" si="2"/>
        <v>0.05032679739</v>
      </c>
      <c r="Q4519" s="83">
        <f t="shared" si="3"/>
        <v>0.765</v>
      </c>
      <c r="R4519" s="83">
        <f t="shared" si="4"/>
        <v>0.05032679739</v>
      </c>
      <c r="S4519" s="83" t="b">
        <f t="shared" si="5"/>
        <v>0</v>
      </c>
      <c r="T4519" s="72"/>
      <c r="U4519" s="72"/>
      <c r="V4519" s="72"/>
      <c r="W4519" s="72"/>
      <c r="X4519" s="72"/>
      <c r="Y4519" s="72"/>
      <c r="Z4519" s="72"/>
      <c r="AA4519" s="72"/>
      <c r="AB4519" s="72"/>
      <c r="AC4519" s="72"/>
      <c r="AD4519" s="72"/>
      <c r="AE4519" s="72"/>
      <c r="AF4519" s="72"/>
      <c r="AG4519" s="72"/>
      <c r="AH4519" s="72"/>
      <c r="AI4519" s="72"/>
      <c r="AJ4519" s="72"/>
      <c r="AK4519" s="72"/>
    </row>
    <row r="4520" ht="14.25" customHeight="1">
      <c r="A4520" s="78">
        <v>4517.0</v>
      </c>
      <c r="C4520" s="78" t="str">
        <f>VLOOKUP(G4520,[1]Macrodata_CCF!$A$3:$D$55,4,FALSE)</f>
        <v>#ERROR!</v>
      </c>
      <c r="E4520" s="79" t="str">
        <f>VLOOKUP(G4520,[1]Macrodata_CCF!$A$3:$B$55,2,FALSE)</f>
        <v>#ERROR!</v>
      </c>
      <c r="F4520" s="78">
        <v>0.0</v>
      </c>
      <c r="G4520" s="80">
        <v>24.0</v>
      </c>
      <c r="H4520" s="81">
        <v>25590.0</v>
      </c>
      <c r="I4520" s="81">
        <v>100000.0</v>
      </c>
      <c r="J4520" s="81">
        <v>38985.0</v>
      </c>
      <c r="K4520" s="81">
        <v>190000.0</v>
      </c>
      <c r="L4520" s="82">
        <v>0.1800161268646687</v>
      </c>
      <c r="N4520" s="83">
        <f t="shared" si="1"/>
        <v>0.1800161269</v>
      </c>
      <c r="O4520" s="83">
        <f t="shared" si="2"/>
        <v>0.1800161269</v>
      </c>
      <c r="Q4520" s="83">
        <f t="shared" si="3"/>
        <v>0.7441</v>
      </c>
      <c r="R4520" s="83">
        <f t="shared" si="4"/>
        <v>0.1800161269</v>
      </c>
      <c r="S4520" s="83" t="b">
        <f t="shared" si="5"/>
        <v>0</v>
      </c>
      <c r="T4520" s="72"/>
      <c r="U4520" s="72"/>
      <c r="V4520" s="72"/>
      <c r="W4520" s="72"/>
      <c r="X4520" s="72"/>
      <c r="Y4520" s="72"/>
      <c r="Z4520" s="72"/>
      <c r="AA4520" s="72"/>
      <c r="AB4520" s="72"/>
      <c r="AC4520" s="72"/>
      <c r="AD4520" s="72"/>
      <c r="AE4520" s="72"/>
      <c r="AF4520" s="72"/>
      <c r="AG4520" s="72"/>
      <c r="AH4520" s="72"/>
      <c r="AI4520" s="72"/>
      <c r="AJ4520" s="72"/>
      <c r="AK4520" s="72"/>
    </row>
    <row r="4521" ht="14.25" customHeight="1">
      <c r="A4521" s="78">
        <v>4518.0</v>
      </c>
      <c r="C4521" s="78" t="str">
        <f>VLOOKUP(G4521,[1]Macrodata_CCF!$A$3:$D$55,4,FALSE)</f>
        <v>#ERROR!</v>
      </c>
      <c r="E4521" s="79" t="str">
        <f>VLOOKUP(G4521,[1]Macrodata_CCF!$A$3:$B$55,2,FALSE)</f>
        <v>#ERROR!</v>
      </c>
      <c r="F4521" s="78">
        <v>0.0</v>
      </c>
      <c r="G4521" s="80">
        <v>10.0</v>
      </c>
      <c r="H4521" s="81">
        <v>0.0</v>
      </c>
      <c r="I4521" s="81">
        <v>960000.0</v>
      </c>
      <c r="J4521" s="81">
        <v>364800.0</v>
      </c>
      <c r="K4521" s="81">
        <v>960000.0</v>
      </c>
      <c r="L4521" s="82">
        <v>0.38</v>
      </c>
      <c r="N4521" s="83">
        <f t="shared" si="1"/>
        <v>0.38</v>
      </c>
      <c r="O4521" s="83">
        <f t="shared" si="2"/>
        <v>0.38</v>
      </c>
      <c r="Q4521" s="83">
        <f t="shared" si="3"/>
        <v>1</v>
      </c>
      <c r="R4521" s="83">
        <f t="shared" si="4"/>
        <v>0.38</v>
      </c>
      <c r="S4521" s="83" t="b">
        <f t="shared" si="5"/>
        <v>0</v>
      </c>
      <c r="T4521" s="72"/>
      <c r="U4521" s="72"/>
      <c r="V4521" s="72"/>
      <c r="W4521" s="72"/>
      <c r="X4521" s="72"/>
      <c r="Y4521" s="72"/>
      <c r="Z4521" s="72"/>
      <c r="AA4521" s="72"/>
      <c r="AB4521" s="72"/>
      <c r="AC4521" s="72"/>
      <c r="AD4521" s="72"/>
      <c r="AE4521" s="72"/>
      <c r="AF4521" s="72"/>
      <c r="AG4521" s="72"/>
      <c r="AH4521" s="72"/>
      <c r="AI4521" s="72"/>
      <c r="AJ4521" s="72"/>
      <c r="AK4521" s="72"/>
    </row>
    <row r="4522" ht="14.25" customHeight="1">
      <c r="A4522" s="78">
        <v>4519.0</v>
      </c>
      <c r="C4522" s="78" t="str">
        <f>VLOOKUP(G4522,[1]Macrodata_CCF!$A$3:$D$55,4,FALSE)</f>
        <v>#ERROR!</v>
      </c>
      <c r="E4522" s="79" t="str">
        <f>VLOOKUP(G4522,[1]Macrodata_CCF!$A$3:$B$55,2,FALSE)</f>
        <v>#ERROR!</v>
      </c>
      <c r="F4522" s="78">
        <v>0.0</v>
      </c>
      <c r="G4522" s="80">
        <v>51.0</v>
      </c>
      <c r="H4522" s="81">
        <v>94590.0</v>
      </c>
      <c r="I4522" s="81">
        <v>300000.0</v>
      </c>
      <c r="J4522" s="81">
        <v>108970.0</v>
      </c>
      <c r="K4522" s="81">
        <v>300000.0</v>
      </c>
      <c r="L4522" s="82">
        <v>0.07000632880580303</v>
      </c>
      <c r="N4522" s="83">
        <f t="shared" si="1"/>
        <v>0.07000632881</v>
      </c>
      <c r="O4522" s="83">
        <f t="shared" si="2"/>
        <v>0.07000632881</v>
      </c>
      <c r="Q4522" s="83">
        <f t="shared" si="3"/>
        <v>0.6847</v>
      </c>
      <c r="R4522" s="83">
        <f t="shared" si="4"/>
        <v>0.07000632881</v>
      </c>
      <c r="S4522" s="83" t="b">
        <f t="shared" si="5"/>
        <v>0</v>
      </c>
      <c r="T4522" s="72"/>
      <c r="U4522" s="72"/>
      <c r="V4522" s="72"/>
      <c r="W4522" s="72"/>
      <c r="X4522" s="72"/>
      <c r="Y4522" s="72"/>
      <c r="Z4522" s="72"/>
      <c r="AA4522" s="72"/>
      <c r="AB4522" s="72"/>
      <c r="AC4522" s="72"/>
      <c r="AD4522" s="72"/>
      <c r="AE4522" s="72"/>
      <c r="AF4522" s="72"/>
      <c r="AG4522" s="72"/>
      <c r="AH4522" s="72"/>
      <c r="AI4522" s="72"/>
      <c r="AJ4522" s="72"/>
      <c r="AK4522" s="72"/>
    </row>
    <row r="4523" ht="14.25" customHeight="1">
      <c r="A4523" s="78">
        <v>4520.0</v>
      </c>
      <c r="C4523" s="78" t="str">
        <f>VLOOKUP(G4523,[1]Macrodata_CCF!$A$3:$D$55,4,FALSE)</f>
        <v>#ERROR!</v>
      </c>
      <c r="E4523" s="79" t="str">
        <f>VLOOKUP(G4523,[1]Macrodata_CCF!$A$3:$B$55,2,FALSE)</f>
        <v>#ERROR!</v>
      </c>
      <c r="F4523" s="78">
        <v>0.0</v>
      </c>
      <c r="G4523" s="80">
        <v>16.0</v>
      </c>
      <c r="H4523" s="81">
        <v>290085.0</v>
      </c>
      <c r="I4523" s="81">
        <v>430000.0</v>
      </c>
      <c r="J4523" s="81">
        <v>318070.0</v>
      </c>
      <c r="K4523" s="81">
        <v>602000.0</v>
      </c>
      <c r="L4523" s="82">
        <v>0.2000142943930243</v>
      </c>
      <c r="N4523" s="83">
        <f t="shared" si="1"/>
        <v>0.2000142944</v>
      </c>
      <c r="O4523" s="83">
        <f t="shared" si="2"/>
        <v>0.2000142944</v>
      </c>
      <c r="Q4523" s="83">
        <f t="shared" si="3"/>
        <v>0.3253837209</v>
      </c>
      <c r="R4523" s="83">
        <f t="shared" si="4"/>
        <v>0.2000142944</v>
      </c>
      <c r="S4523" s="83" t="b">
        <f t="shared" si="5"/>
        <v>0</v>
      </c>
      <c r="T4523" s="72"/>
      <c r="U4523" s="72"/>
      <c r="V4523" s="72"/>
      <c r="W4523" s="72"/>
      <c r="X4523" s="72"/>
      <c r="Y4523" s="72"/>
      <c r="Z4523" s="72"/>
      <c r="AA4523" s="72"/>
      <c r="AB4523" s="72"/>
      <c r="AC4523" s="72"/>
      <c r="AD4523" s="72"/>
      <c r="AE4523" s="72"/>
      <c r="AF4523" s="72"/>
      <c r="AG4523" s="72"/>
      <c r="AH4523" s="72"/>
      <c r="AI4523" s="72"/>
      <c r="AJ4523" s="72"/>
      <c r="AK4523" s="72"/>
    </row>
    <row r="4524" ht="14.25" customHeight="1">
      <c r="A4524" s="78">
        <v>4521.0</v>
      </c>
      <c r="C4524" s="78" t="str">
        <f>VLOOKUP(G4524,[1]Macrodata_CCF!$A$3:$D$55,4,FALSE)</f>
        <v>#ERROR!</v>
      </c>
      <c r="E4524" s="79" t="str">
        <f>VLOOKUP(G4524,[1]Macrodata_CCF!$A$3:$B$55,2,FALSE)</f>
        <v>#ERROR!</v>
      </c>
      <c r="F4524" s="78">
        <v>0.0</v>
      </c>
      <c r="G4524" s="80">
        <v>19.0</v>
      </c>
      <c r="H4524" s="81">
        <v>54475.0</v>
      </c>
      <c r="I4524" s="81">
        <v>80000.0</v>
      </c>
      <c r="J4524" s="81">
        <v>58815.0</v>
      </c>
      <c r="K4524" s="81">
        <v>80000.0</v>
      </c>
      <c r="L4524" s="82">
        <v>0.1700293829578844</v>
      </c>
      <c r="N4524" s="83">
        <f t="shared" si="1"/>
        <v>0.170029383</v>
      </c>
      <c r="O4524" s="83">
        <f t="shared" si="2"/>
        <v>0.170029383</v>
      </c>
      <c r="Q4524" s="83">
        <f t="shared" si="3"/>
        <v>0.3190625</v>
      </c>
      <c r="R4524" s="83">
        <f t="shared" si="4"/>
        <v>0.170029383</v>
      </c>
      <c r="S4524" s="83" t="b">
        <f t="shared" si="5"/>
        <v>0</v>
      </c>
      <c r="T4524" s="72"/>
      <c r="U4524" s="72"/>
      <c r="V4524" s="72"/>
      <c r="W4524" s="72"/>
      <c r="X4524" s="72"/>
      <c r="Y4524" s="72"/>
      <c r="Z4524" s="72"/>
      <c r="AA4524" s="72"/>
      <c r="AB4524" s="72"/>
      <c r="AC4524" s="72"/>
      <c r="AD4524" s="72"/>
      <c r="AE4524" s="72"/>
      <c r="AF4524" s="72"/>
      <c r="AG4524" s="72"/>
      <c r="AH4524" s="72"/>
      <c r="AI4524" s="72"/>
      <c r="AJ4524" s="72"/>
      <c r="AK4524" s="72"/>
    </row>
    <row r="4525" ht="14.25" customHeight="1">
      <c r="A4525" s="78">
        <v>4522.0</v>
      </c>
      <c r="C4525" s="78" t="str">
        <f>VLOOKUP(G4525,[1]Macrodata_CCF!$A$3:$D$55,4,FALSE)</f>
        <v>#ERROR!</v>
      </c>
      <c r="E4525" s="79" t="str">
        <f>VLOOKUP(G4525,[1]Macrodata_CCF!$A$3:$B$55,2,FALSE)</f>
        <v>#ERROR!</v>
      </c>
      <c r="F4525" s="78">
        <v>0.0</v>
      </c>
      <c r="G4525" s="80">
        <v>48.0</v>
      </c>
      <c r="H4525" s="81">
        <v>45470.0</v>
      </c>
      <c r="I4525" s="81">
        <v>80000.0</v>
      </c>
      <c r="J4525" s="81">
        <v>50650.0</v>
      </c>
      <c r="K4525" s="81">
        <v>80000.0</v>
      </c>
      <c r="L4525" s="82">
        <v>0.1500144801621778</v>
      </c>
      <c r="N4525" s="83">
        <f t="shared" si="1"/>
        <v>0.1500144802</v>
      </c>
      <c r="O4525" s="83">
        <f t="shared" si="2"/>
        <v>0.1500144802</v>
      </c>
      <c r="Q4525" s="83">
        <f t="shared" si="3"/>
        <v>0.431625</v>
      </c>
      <c r="R4525" s="83">
        <f t="shared" si="4"/>
        <v>0.1500144802</v>
      </c>
      <c r="S4525" s="83" t="b">
        <f t="shared" si="5"/>
        <v>0</v>
      </c>
      <c r="T4525" s="72"/>
      <c r="U4525" s="72"/>
      <c r="V4525" s="72"/>
      <c r="W4525" s="72"/>
      <c r="X4525" s="72"/>
      <c r="Y4525" s="72"/>
      <c r="Z4525" s="72"/>
      <c r="AA4525" s="72"/>
      <c r="AB4525" s="72"/>
      <c r="AC4525" s="72"/>
      <c r="AD4525" s="72"/>
      <c r="AE4525" s="72"/>
      <c r="AF4525" s="72"/>
      <c r="AG4525" s="72"/>
      <c r="AH4525" s="72"/>
      <c r="AI4525" s="72"/>
      <c r="AJ4525" s="72"/>
      <c r="AK4525" s="72"/>
    </row>
    <row r="4526" ht="14.25" customHeight="1">
      <c r="A4526" s="78">
        <v>4523.0</v>
      </c>
      <c r="C4526" s="78" t="str">
        <f>VLOOKUP(G4526,[1]Macrodata_CCF!$A$3:$D$55,4,FALSE)</f>
        <v>#ERROR!</v>
      </c>
      <c r="E4526" s="79" t="str">
        <f>VLOOKUP(G4526,[1]Macrodata_CCF!$A$3:$B$55,2,FALSE)</f>
        <v>#ERROR!</v>
      </c>
      <c r="F4526" s="78">
        <v>0.0</v>
      </c>
      <c r="G4526" s="80">
        <v>21.0</v>
      </c>
      <c r="H4526" s="81">
        <v>255275.0</v>
      </c>
      <c r="I4526" s="81">
        <v>590000.0</v>
      </c>
      <c r="J4526" s="81">
        <v>318875.0</v>
      </c>
      <c r="K4526" s="81">
        <v>590000.0</v>
      </c>
      <c r="L4526" s="82">
        <v>0.1900067219359176</v>
      </c>
      <c r="N4526" s="83">
        <f t="shared" si="1"/>
        <v>0.1900067219</v>
      </c>
      <c r="O4526" s="83">
        <f t="shared" si="2"/>
        <v>0.1900067219</v>
      </c>
      <c r="Q4526" s="83">
        <f t="shared" si="3"/>
        <v>0.5673305085</v>
      </c>
      <c r="R4526" s="83">
        <f t="shared" si="4"/>
        <v>0.1900067219</v>
      </c>
      <c r="S4526" s="83" t="b">
        <f t="shared" si="5"/>
        <v>0</v>
      </c>
      <c r="T4526" s="72"/>
      <c r="U4526" s="72"/>
      <c r="V4526" s="72"/>
      <c r="W4526" s="72"/>
      <c r="X4526" s="72"/>
      <c r="Y4526" s="72"/>
      <c r="Z4526" s="72"/>
      <c r="AA4526" s="72"/>
      <c r="AB4526" s="72"/>
      <c r="AC4526" s="72"/>
      <c r="AD4526" s="72"/>
      <c r="AE4526" s="72"/>
      <c r="AF4526" s="72"/>
      <c r="AG4526" s="72"/>
      <c r="AH4526" s="72"/>
      <c r="AI4526" s="72"/>
      <c r="AJ4526" s="72"/>
      <c r="AK4526" s="72"/>
    </row>
    <row r="4527" ht="14.25" customHeight="1">
      <c r="A4527" s="78">
        <v>4524.0</v>
      </c>
      <c r="C4527" s="78" t="str">
        <f>VLOOKUP(G4527,[1]Macrodata_CCF!$A$3:$D$55,4,FALSE)</f>
        <v>#ERROR!</v>
      </c>
      <c r="E4527" s="79" t="str">
        <f>VLOOKUP(G4527,[1]Macrodata_CCF!$A$3:$B$55,2,FALSE)</f>
        <v>#ERROR!</v>
      </c>
      <c r="F4527" s="78">
        <v>0.0</v>
      </c>
      <c r="G4527" s="80">
        <v>20.0</v>
      </c>
      <c r="H4527" s="81">
        <v>13120.0</v>
      </c>
      <c r="I4527" s="81">
        <v>330000.0</v>
      </c>
      <c r="J4527" s="81">
        <v>336600.0</v>
      </c>
      <c r="K4527" s="81">
        <v>330000.0</v>
      </c>
      <c r="L4527" s="82">
        <v>1.020828073718758</v>
      </c>
      <c r="N4527" s="83">
        <f t="shared" si="1"/>
        <v>1.020828074</v>
      </c>
      <c r="O4527" s="83">
        <f t="shared" si="2"/>
        <v>1</v>
      </c>
      <c r="Q4527" s="83">
        <f t="shared" si="3"/>
        <v>0.9602424242</v>
      </c>
      <c r="R4527" s="83">
        <f t="shared" si="4"/>
        <v>1.020828074</v>
      </c>
      <c r="S4527" s="83" t="b">
        <f t="shared" si="5"/>
        <v>0</v>
      </c>
      <c r="T4527" s="72"/>
      <c r="U4527" s="72"/>
      <c r="V4527" s="72"/>
      <c r="W4527" s="72"/>
      <c r="X4527" s="72"/>
      <c r="Y4527" s="72"/>
      <c r="Z4527" s="72"/>
      <c r="AA4527" s="72"/>
      <c r="AB4527" s="72"/>
      <c r="AC4527" s="72"/>
      <c r="AD4527" s="72"/>
      <c r="AE4527" s="72"/>
      <c r="AF4527" s="72"/>
      <c r="AG4527" s="72"/>
      <c r="AH4527" s="72"/>
      <c r="AI4527" s="72"/>
      <c r="AJ4527" s="72"/>
      <c r="AK4527" s="72"/>
    </row>
    <row r="4528" ht="14.25" customHeight="1">
      <c r="A4528" s="78">
        <v>4525.0</v>
      </c>
      <c r="C4528" s="78" t="str">
        <f>VLOOKUP(G4528,[1]Macrodata_CCF!$A$3:$D$55,4,FALSE)</f>
        <v>#ERROR!</v>
      </c>
      <c r="E4528" s="79" t="str">
        <f>VLOOKUP(G4528,[1]Macrodata_CCF!$A$3:$B$55,2,FALSE)</f>
        <v>#ERROR!</v>
      </c>
      <c r="F4528" s="78">
        <v>0.0</v>
      </c>
      <c r="G4528" s="80">
        <v>35.0</v>
      </c>
      <c r="H4528" s="81">
        <v>19580.0</v>
      </c>
      <c r="I4528" s="81">
        <v>90000.0</v>
      </c>
      <c r="J4528" s="81">
        <v>143520.0</v>
      </c>
      <c r="K4528" s="81">
        <v>144000.0</v>
      </c>
      <c r="L4528" s="82">
        <v>1.760011360408975</v>
      </c>
      <c r="N4528" s="83">
        <f t="shared" si="1"/>
        <v>1.76001136</v>
      </c>
      <c r="O4528" s="83">
        <f t="shared" si="2"/>
        <v>1</v>
      </c>
      <c r="Q4528" s="83">
        <f t="shared" si="3"/>
        <v>0.7824444444</v>
      </c>
      <c r="R4528" s="83">
        <f t="shared" si="4"/>
        <v>1.76001136</v>
      </c>
      <c r="S4528" s="83" t="b">
        <f t="shared" si="5"/>
        <v>0</v>
      </c>
      <c r="T4528" s="72"/>
      <c r="U4528" s="72"/>
      <c r="V4528" s="72"/>
      <c r="W4528" s="72"/>
      <c r="X4528" s="72"/>
      <c r="Y4528" s="72"/>
      <c r="Z4528" s="72"/>
      <c r="AA4528" s="72"/>
      <c r="AB4528" s="72"/>
      <c r="AC4528" s="72"/>
      <c r="AD4528" s="72"/>
      <c r="AE4528" s="72"/>
      <c r="AF4528" s="72"/>
      <c r="AG4528" s="72"/>
      <c r="AH4528" s="72"/>
      <c r="AI4528" s="72"/>
      <c r="AJ4528" s="72"/>
      <c r="AK4528" s="72"/>
    </row>
    <row r="4529" ht="14.25" customHeight="1">
      <c r="A4529" s="78">
        <v>4526.0</v>
      </c>
      <c r="C4529" s="78" t="str">
        <f>VLOOKUP(G4529,[1]Macrodata_CCF!$A$3:$D$55,4,FALSE)</f>
        <v>#ERROR!</v>
      </c>
      <c r="E4529" s="79" t="str">
        <f>VLOOKUP(G4529,[1]Macrodata_CCF!$A$3:$B$55,2,FALSE)</f>
        <v>#ERROR!</v>
      </c>
      <c r="F4529" s="78">
        <v>0.0</v>
      </c>
      <c r="G4529" s="80">
        <v>6.0</v>
      </c>
      <c r="H4529" s="81">
        <v>720260.0</v>
      </c>
      <c r="I4529" s="81">
        <v>810000.0</v>
      </c>
      <c r="J4529" s="81">
        <v>739105.0</v>
      </c>
      <c r="K4529" s="81">
        <v>810000.0</v>
      </c>
      <c r="L4529" s="82">
        <v>0.20999554267885</v>
      </c>
      <c r="N4529" s="83">
        <f t="shared" si="1"/>
        <v>0.2099955427</v>
      </c>
      <c r="O4529" s="83">
        <f t="shared" si="2"/>
        <v>0.2099955427</v>
      </c>
      <c r="Q4529" s="83">
        <f t="shared" si="3"/>
        <v>0.1107901235</v>
      </c>
      <c r="R4529" s="83">
        <f t="shared" si="4"/>
        <v>0.2099955427</v>
      </c>
      <c r="S4529" s="83" t="b">
        <f t="shared" si="5"/>
        <v>0</v>
      </c>
      <c r="T4529" s="72"/>
      <c r="U4529" s="72"/>
      <c r="V4529" s="72"/>
      <c r="W4529" s="72"/>
      <c r="X4529" s="72"/>
      <c r="Y4529" s="72"/>
      <c r="Z4529" s="72"/>
      <c r="AA4529" s="72"/>
      <c r="AB4529" s="72"/>
      <c r="AC4529" s="72"/>
      <c r="AD4529" s="72"/>
      <c r="AE4529" s="72"/>
      <c r="AF4529" s="72"/>
      <c r="AG4529" s="72"/>
      <c r="AH4529" s="72"/>
      <c r="AI4529" s="72"/>
      <c r="AJ4529" s="72"/>
      <c r="AK4529" s="72"/>
    </row>
    <row r="4530" ht="14.25" customHeight="1">
      <c r="A4530" s="78">
        <v>4527.0</v>
      </c>
      <c r="C4530" s="78" t="str">
        <f>VLOOKUP(G4530,[1]Macrodata_CCF!$A$3:$D$55,4,FALSE)</f>
        <v>#ERROR!</v>
      </c>
      <c r="E4530" s="79" t="str">
        <f>VLOOKUP(G4530,[1]Macrodata_CCF!$A$3:$B$55,2,FALSE)</f>
        <v>#ERROR!</v>
      </c>
      <c r="F4530" s="78">
        <v>0.0</v>
      </c>
      <c r="G4530" s="80">
        <v>39.0</v>
      </c>
      <c r="H4530" s="81">
        <v>107990.0</v>
      </c>
      <c r="I4530" s="81">
        <v>490000.0</v>
      </c>
      <c r="J4530" s="81">
        <v>0.0</v>
      </c>
      <c r="K4530" s="81">
        <v>637000.0</v>
      </c>
      <c r="L4530" s="82">
        <v>-0.2826889348446376</v>
      </c>
      <c r="N4530" s="83">
        <f t="shared" si="1"/>
        <v>-0.2826889348</v>
      </c>
      <c r="O4530" s="83">
        <f t="shared" si="2"/>
        <v>0</v>
      </c>
      <c r="Q4530" s="83">
        <f t="shared" si="3"/>
        <v>0.7796122449</v>
      </c>
      <c r="R4530" s="83">
        <f t="shared" si="4"/>
        <v>-0.2826889348</v>
      </c>
      <c r="S4530" s="83" t="b">
        <f t="shared" si="5"/>
        <v>0</v>
      </c>
      <c r="T4530" s="72"/>
      <c r="U4530" s="72"/>
      <c r="V4530" s="72"/>
      <c r="W4530" s="72"/>
      <c r="X4530" s="72"/>
      <c r="Y4530" s="72"/>
      <c r="Z4530" s="72"/>
      <c r="AA4530" s="72"/>
      <c r="AB4530" s="72"/>
      <c r="AC4530" s="72"/>
      <c r="AD4530" s="72"/>
      <c r="AE4530" s="72"/>
      <c r="AF4530" s="72"/>
      <c r="AG4530" s="72"/>
      <c r="AH4530" s="72"/>
      <c r="AI4530" s="72"/>
      <c r="AJ4530" s="72"/>
      <c r="AK4530" s="72"/>
    </row>
    <row r="4531" ht="14.25" customHeight="1">
      <c r="A4531" s="78">
        <v>4528.0</v>
      </c>
      <c r="C4531" s="78" t="str">
        <f>VLOOKUP(G4531,[1]Macrodata_CCF!$A$3:$D$55,4,FALSE)</f>
        <v>#ERROR!</v>
      </c>
      <c r="E4531" s="79" t="str">
        <f>VLOOKUP(G4531,[1]Macrodata_CCF!$A$3:$B$55,2,FALSE)</f>
        <v>#ERROR!</v>
      </c>
      <c r="F4531" s="78">
        <v>0.0</v>
      </c>
      <c r="G4531" s="80">
        <v>16.0</v>
      </c>
      <c r="H4531" s="81">
        <v>0.0</v>
      </c>
      <c r="I4531" s="81">
        <v>750000.0</v>
      </c>
      <c r="J4531" s="81">
        <v>0.0</v>
      </c>
      <c r="K4531" s="81">
        <v>750000.0</v>
      </c>
      <c r="L4531" s="82">
        <v>0.0</v>
      </c>
      <c r="N4531" s="83">
        <f t="shared" si="1"/>
        <v>0</v>
      </c>
      <c r="O4531" s="83">
        <f t="shared" si="2"/>
        <v>0</v>
      </c>
      <c r="Q4531" s="83">
        <f t="shared" si="3"/>
        <v>1</v>
      </c>
      <c r="R4531" s="83">
        <f t="shared" si="4"/>
        <v>0</v>
      </c>
      <c r="S4531" s="83" t="b">
        <f t="shared" si="5"/>
        <v>0</v>
      </c>
      <c r="T4531" s="72"/>
      <c r="U4531" s="72"/>
      <c r="V4531" s="72"/>
      <c r="W4531" s="72"/>
      <c r="X4531" s="72"/>
      <c r="Y4531" s="72"/>
      <c r="Z4531" s="72"/>
      <c r="AA4531" s="72"/>
      <c r="AB4531" s="72"/>
      <c r="AC4531" s="72"/>
      <c r="AD4531" s="72"/>
      <c r="AE4531" s="72"/>
      <c r="AF4531" s="72"/>
      <c r="AG4531" s="72"/>
      <c r="AH4531" s="72"/>
      <c r="AI4531" s="72"/>
      <c r="AJ4531" s="72"/>
      <c r="AK4531" s="72"/>
    </row>
    <row r="4532" ht="14.25" customHeight="1">
      <c r="A4532" s="78">
        <v>4529.0</v>
      </c>
      <c r="C4532" s="78" t="str">
        <f>VLOOKUP(G4532,[1]Macrodata_CCF!$A$3:$D$55,4,FALSE)</f>
        <v>#ERROR!</v>
      </c>
      <c r="E4532" s="79" t="str">
        <f>VLOOKUP(G4532,[1]Macrodata_CCF!$A$3:$B$55,2,FALSE)</f>
        <v>#ERROR!</v>
      </c>
      <c r="F4532" s="78">
        <v>0.0</v>
      </c>
      <c r="G4532" s="80">
        <v>36.0</v>
      </c>
      <c r="H4532" s="81">
        <v>34205.0</v>
      </c>
      <c r="I4532" s="81">
        <v>40000.0</v>
      </c>
      <c r="J4532" s="81">
        <v>35365.0</v>
      </c>
      <c r="K4532" s="81">
        <v>40000.0</v>
      </c>
      <c r="L4532" s="82">
        <v>0.2001725625539258</v>
      </c>
      <c r="N4532" s="83">
        <f t="shared" si="1"/>
        <v>0.2001725626</v>
      </c>
      <c r="O4532" s="83">
        <f t="shared" si="2"/>
        <v>0.2001725626</v>
      </c>
      <c r="Q4532" s="83">
        <f t="shared" si="3"/>
        <v>0.144875</v>
      </c>
      <c r="R4532" s="83">
        <f t="shared" si="4"/>
        <v>0.2001725626</v>
      </c>
      <c r="S4532" s="83" t="b">
        <f t="shared" si="5"/>
        <v>0</v>
      </c>
      <c r="T4532" s="72"/>
      <c r="U4532" s="72"/>
      <c r="V4532" s="72"/>
      <c r="W4532" s="72"/>
      <c r="X4532" s="72"/>
      <c r="Y4532" s="72"/>
      <c r="Z4532" s="72"/>
      <c r="AA4532" s="72"/>
      <c r="AB4532" s="72"/>
      <c r="AC4532" s="72"/>
      <c r="AD4532" s="72"/>
      <c r="AE4532" s="72"/>
      <c r="AF4532" s="72"/>
      <c r="AG4532" s="72"/>
      <c r="AH4532" s="72"/>
      <c r="AI4532" s="72"/>
      <c r="AJ4532" s="72"/>
      <c r="AK4532" s="72"/>
    </row>
    <row r="4533" ht="14.25" customHeight="1">
      <c r="A4533" s="78">
        <v>4530.0</v>
      </c>
      <c r="C4533" s="78" t="str">
        <f>VLOOKUP(G4533,[1]Macrodata_CCF!$A$3:$D$55,4,FALSE)</f>
        <v>#ERROR!</v>
      </c>
      <c r="E4533" s="79" t="str">
        <f>VLOOKUP(G4533,[1]Macrodata_CCF!$A$3:$B$55,2,FALSE)</f>
        <v>#ERROR!</v>
      </c>
      <c r="F4533" s="78">
        <v>1.0</v>
      </c>
      <c r="G4533" s="80">
        <v>49.0</v>
      </c>
      <c r="H4533" s="81">
        <v>111955.0</v>
      </c>
      <c r="I4533" s="81">
        <v>140000.0</v>
      </c>
      <c r="J4533" s="81">
        <v>128500.0</v>
      </c>
      <c r="K4533" s="81">
        <v>140000.0</v>
      </c>
      <c r="L4533" s="82">
        <v>0.5899447316812266</v>
      </c>
      <c r="N4533" s="83">
        <f t="shared" si="1"/>
        <v>0.5899447317</v>
      </c>
      <c r="O4533" s="83">
        <f t="shared" si="2"/>
        <v>0.5899447317</v>
      </c>
      <c r="Q4533" s="83">
        <f t="shared" si="3"/>
        <v>0.2003214286</v>
      </c>
      <c r="R4533" s="83">
        <f t="shared" si="4"/>
        <v>0.5899447317</v>
      </c>
      <c r="S4533" s="83" t="b">
        <f t="shared" si="5"/>
        <v>0</v>
      </c>
      <c r="T4533" s="72"/>
      <c r="U4533" s="72"/>
      <c r="V4533" s="72"/>
      <c r="W4533" s="72"/>
      <c r="X4533" s="72"/>
      <c r="Y4533" s="72"/>
      <c r="Z4533" s="72"/>
      <c r="AA4533" s="72"/>
      <c r="AB4533" s="72"/>
      <c r="AC4533" s="72"/>
      <c r="AD4533" s="72"/>
      <c r="AE4533" s="72"/>
      <c r="AF4533" s="72"/>
      <c r="AG4533" s="72"/>
      <c r="AH4533" s="72"/>
      <c r="AI4533" s="72"/>
      <c r="AJ4533" s="72"/>
      <c r="AK4533" s="72"/>
    </row>
    <row r="4534" ht="14.25" customHeight="1">
      <c r="A4534" s="78">
        <v>4531.0</v>
      </c>
      <c r="C4534" s="78" t="str">
        <f>VLOOKUP(G4534,[1]Macrodata_CCF!$A$3:$D$55,4,FALSE)</f>
        <v>#ERROR!</v>
      </c>
      <c r="E4534" s="79" t="str">
        <f>VLOOKUP(G4534,[1]Macrodata_CCF!$A$3:$B$55,2,FALSE)</f>
        <v>#ERROR!</v>
      </c>
      <c r="F4534" s="78">
        <v>1.0</v>
      </c>
      <c r="G4534" s="80">
        <v>35.0</v>
      </c>
      <c r="H4534" s="81">
        <v>0.0</v>
      </c>
      <c r="I4534" s="81">
        <v>330000.0</v>
      </c>
      <c r="J4534" s="81">
        <v>165000.0</v>
      </c>
      <c r="K4534" s="81">
        <v>528000.0</v>
      </c>
      <c r="L4534" s="82">
        <v>0.5</v>
      </c>
      <c r="N4534" s="83">
        <f t="shared" si="1"/>
        <v>0.5</v>
      </c>
      <c r="O4534" s="83">
        <f t="shared" si="2"/>
        <v>0.5</v>
      </c>
      <c r="Q4534" s="83">
        <f t="shared" si="3"/>
        <v>1</v>
      </c>
      <c r="R4534" s="83">
        <f t="shared" si="4"/>
        <v>0.5</v>
      </c>
      <c r="S4534" s="83" t="b">
        <f t="shared" si="5"/>
        <v>0</v>
      </c>
      <c r="T4534" s="72"/>
      <c r="U4534" s="72"/>
      <c r="V4534" s="72"/>
      <c r="W4534" s="72"/>
      <c r="X4534" s="72"/>
      <c r="Y4534" s="72"/>
      <c r="Z4534" s="72"/>
      <c r="AA4534" s="72"/>
      <c r="AB4534" s="72"/>
      <c r="AC4534" s="72"/>
      <c r="AD4534" s="72"/>
      <c r="AE4534" s="72"/>
      <c r="AF4534" s="72"/>
      <c r="AG4534" s="72"/>
      <c r="AH4534" s="72"/>
      <c r="AI4534" s="72"/>
      <c r="AJ4534" s="72"/>
      <c r="AK4534" s="72"/>
    </row>
    <row r="4535" ht="14.25" customHeight="1">
      <c r="A4535" s="78">
        <v>4532.0</v>
      </c>
      <c r="C4535" s="78" t="str">
        <f>VLOOKUP(G4535,[1]Macrodata_CCF!$A$3:$D$55,4,FALSE)</f>
        <v>#ERROR!</v>
      </c>
      <c r="E4535" s="79" t="str">
        <f>VLOOKUP(G4535,[1]Macrodata_CCF!$A$3:$B$55,2,FALSE)</f>
        <v>#ERROR!</v>
      </c>
      <c r="F4535" s="78">
        <v>0.0</v>
      </c>
      <c r="G4535" s="80">
        <v>19.0</v>
      </c>
      <c r="H4535" s="81">
        <v>130320.0</v>
      </c>
      <c r="I4535" s="81">
        <v>400000.0</v>
      </c>
      <c r="J4535" s="81">
        <v>184255.0</v>
      </c>
      <c r="K4535" s="81">
        <v>400000.0</v>
      </c>
      <c r="L4535" s="82">
        <v>0.1999962919015129</v>
      </c>
      <c r="N4535" s="83">
        <f t="shared" si="1"/>
        <v>0.1999962919</v>
      </c>
      <c r="O4535" s="83">
        <f t="shared" si="2"/>
        <v>0.1999962919</v>
      </c>
      <c r="Q4535" s="83">
        <f t="shared" si="3"/>
        <v>0.6742</v>
      </c>
      <c r="R4535" s="83">
        <f t="shared" si="4"/>
        <v>0.1999962919</v>
      </c>
      <c r="S4535" s="83" t="b">
        <f t="shared" si="5"/>
        <v>0</v>
      </c>
      <c r="T4535" s="72"/>
      <c r="U4535" s="72"/>
      <c r="V4535" s="72"/>
      <c r="W4535" s="72"/>
      <c r="X4535" s="72"/>
      <c r="Y4535" s="72"/>
      <c r="Z4535" s="72"/>
      <c r="AA4535" s="72"/>
      <c r="AB4535" s="72"/>
      <c r="AC4535" s="72"/>
      <c r="AD4535" s="72"/>
      <c r="AE4535" s="72"/>
      <c r="AF4535" s="72"/>
      <c r="AG4535" s="72"/>
      <c r="AH4535" s="72"/>
      <c r="AI4535" s="72"/>
      <c r="AJ4535" s="72"/>
      <c r="AK4535" s="72"/>
    </row>
    <row r="4536" ht="14.25" customHeight="1">
      <c r="A4536" s="78">
        <v>4533.0</v>
      </c>
      <c r="C4536" s="78" t="str">
        <f>VLOOKUP(G4536,[1]Macrodata_CCF!$A$3:$D$55,4,FALSE)</f>
        <v>#ERROR!</v>
      </c>
      <c r="E4536" s="79" t="str">
        <f>VLOOKUP(G4536,[1]Macrodata_CCF!$A$3:$B$55,2,FALSE)</f>
        <v>#ERROR!</v>
      </c>
      <c r="F4536" s="78">
        <v>0.0</v>
      </c>
      <c r="G4536" s="80">
        <v>45.0</v>
      </c>
      <c r="H4536" s="81">
        <v>680395.0</v>
      </c>
      <c r="I4536" s="81">
        <v>890000.0</v>
      </c>
      <c r="J4536" s="81">
        <v>711835.0</v>
      </c>
      <c r="K4536" s="81">
        <v>1424000.0</v>
      </c>
      <c r="L4536" s="82">
        <v>0.149996421841082</v>
      </c>
      <c r="N4536" s="83">
        <f t="shared" si="1"/>
        <v>0.1499964218</v>
      </c>
      <c r="O4536" s="83">
        <f t="shared" si="2"/>
        <v>0.1499964218</v>
      </c>
      <c r="Q4536" s="83">
        <f t="shared" si="3"/>
        <v>0.235511236</v>
      </c>
      <c r="R4536" s="83">
        <f t="shared" si="4"/>
        <v>0.1499964218</v>
      </c>
      <c r="S4536" s="83" t="b">
        <f t="shared" si="5"/>
        <v>0</v>
      </c>
      <c r="T4536" s="72"/>
      <c r="U4536" s="72"/>
      <c r="V4536" s="72"/>
      <c r="W4536" s="72"/>
      <c r="X4536" s="72"/>
      <c r="Y4536" s="72"/>
      <c r="Z4536" s="72"/>
      <c r="AA4536" s="72"/>
      <c r="AB4536" s="72"/>
      <c r="AC4536" s="72"/>
      <c r="AD4536" s="72"/>
      <c r="AE4536" s="72"/>
      <c r="AF4536" s="72"/>
      <c r="AG4536" s="72"/>
      <c r="AH4536" s="72"/>
      <c r="AI4536" s="72"/>
      <c r="AJ4536" s="72"/>
      <c r="AK4536" s="72"/>
    </row>
    <row r="4537" ht="14.25" customHeight="1">
      <c r="A4537" s="78">
        <v>4534.0</v>
      </c>
      <c r="C4537" s="78" t="str">
        <f>VLOOKUP(G4537,[1]Macrodata_CCF!$A$3:$D$55,4,FALSE)</f>
        <v>#ERROR!</v>
      </c>
      <c r="E4537" s="79" t="str">
        <f>VLOOKUP(G4537,[1]Macrodata_CCF!$A$3:$B$55,2,FALSE)</f>
        <v>#ERROR!</v>
      </c>
      <c r="F4537" s="78">
        <v>0.0</v>
      </c>
      <c r="G4537" s="80">
        <v>43.0</v>
      </c>
      <c r="H4537" s="81">
        <v>299965.0</v>
      </c>
      <c r="I4537" s="81">
        <v>920000.0</v>
      </c>
      <c r="J4537" s="81">
        <v>405370.0</v>
      </c>
      <c r="K4537" s="81">
        <v>920000.0</v>
      </c>
      <c r="L4537" s="82">
        <v>0.169998467828429</v>
      </c>
      <c r="N4537" s="83">
        <f t="shared" si="1"/>
        <v>0.1699984678</v>
      </c>
      <c r="O4537" s="83">
        <f t="shared" si="2"/>
        <v>0.1699984678</v>
      </c>
      <c r="Q4537" s="83">
        <f t="shared" si="3"/>
        <v>0.673951087</v>
      </c>
      <c r="R4537" s="83">
        <f t="shared" si="4"/>
        <v>0.1699984678</v>
      </c>
      <c r="S4537" s="83" t="b">
        <f t="shared" si="5"/>
        <v>0</v>
      </c>
      <c r="T4537" s="72"/>
      <c r="U4537" s="72"/>
      <c r="V4537" s="72"/>
      <c r="W4537" s="72"/>
      <c r="X4537" s="72"/>
      <c r="Y4537" s="72"/>
      <c r="Z4537" s="72"/>
      <c r="AA4537" s="72"/>
      <c r="AB4537" s="72"/>
      <c r="AC4537" s="72"/>
      <c r="AD4537" s="72"/>
      <c r="AE4537" s="72"/>
      <c r="AF4537" s="72"/>
      <c r="AG4537" s="72"/>
      <c r="AH4537" s="72"/>
      <c r="AI4537" s="72"/>
      <c r="AJ4537" s="72"/>
      <c r="AK4537" s="72"/>
    </row>
    <row r="4538" ht="14.25" customHeight="1">
      <c r="A4538" s="78">
        <v>4535.0</v>
      </c>
      <c r="C4538" s="78" t="str">
        <f>VLOOKUP(G4538,[1]Macrodata_CCF!$A$3:$D$55,4,FALSE)</f>
        <v>#ERROR!</v>
      </c>
      <c r="E4538" s="79" t="str">
        <f>VLOOKUP(G4538,[1]Macrodata_CCF!$A$3:$B$55,2,FALSE)</f>
        <v>#ERROR!</v>
      </c>
      <c r="F4538" s="78">
        <v>0.0</v>
      </c>
      <c r="G4538" s="80">
        <v>51.0</v>
      </c>
      <c r="H4538" s="81">
        <v>26525.0</v>
      </c>
      <c r="I4538" s="81">
        <v>140000.0</v>
      </c>
      <c r="J4538" s="81">
        <v>41275.0</v>
      </c>
      <c r="K4538" s="81">
        <v>140000.0</v>
      </c>
      <c r="L4538" s="82">
        <v>0.1299845781009033</v>
      </c>
      <c r="N4538" s="83">
        <f t="shared" si="1"/>
        <v>0.1299845781</v>
      </c>
      <c r="O4538" s="83">
        <f t="shared" si="2"/>
        <v>0.1299845781</v>
      </c>
      <c r="Q4538" s="83">
        <f t="shared" si="3"/>
        <v>0.8105357143</v>
      </c>
      <c r="R4538" s="83">
        <f t="shared" si="4"/>
        <v>0.1299845781</v>
      </c>
      <c r="S4538" s="83" t="b">
        <f t="shared" si="5"/>
        <v>0</v>
      </c>
      <c r="T4538" s="72"/>
      <c r="U4538" s="72"/>
      <c r="V4538" s="72"/>
      <c r="W4538" s="72"/>
      <c r="X4538" s="72"/>
      <c r="Y4538" s="72"/>
      <c r="Z4538" s="72"/>
      <c r="AA4538" s="72"/>
      <c r="AB4538" s="72"/>
      <c r="AC4538" s="72"/>
      <c r="AD4538" s="72"/>
      <c r="AE4538" s="72"/>
      <c r="AF4538" s="72"/>
      <c r="AG4538" s="72"/>
      <c r="AH4538" s="72"/>
      <c r="AI4538" s="72"/>
      <c r="AJ4538" s="72"/>
      <c r="AK4538" s="72"/>
    </row>
    <row r="4539" ht="14.25" customHeight="1">
      <c r="A4539" s="78">
        <v>4536.0</v>
      </c>
      <c r="C4539" s="78" t="str">
        <f>VLOOKUP(G4539,[1]Macrodata_CCF!$A$3:$D$55,4,FALSE)</f>
        <v>#ERROR!</v>
      </c>
      <c r="E4539" s="79" t="str">
        <f>VLOOKUP(G4539,[1]Macrodata_CCF!$A$3:$B$55,2,FALSE)</f>
        <v>#ERROR!</v>
      </c>
      <c r="F4539" s="78">
        <v>0.0</v>
      </c>
      <c r="G4539" s="80">
        <v>2.0</v>
      </c>
      <c r="H4539" s="81">
        <v>0.0</v>
      </c>
      <c r="I4539" s="81">
        <v>360000.0</v>
      </c>
      <c r="J4539" s="81">
        <v>93600.0</v>
      </c>
      <c r="K4539" s="81">
        <v>503999.9999999999</v>
      </c>
      <c r="L4539" s="82">
        <v>0.26</v>
      </c>
      <c r="N4539" s="83">
        <f t="shared" si="1"/>
        <v>0.26</v>
      </c>
      <c r="O4539" s="83">
        <f t="shared" si="2"/>
        <v>0.26</v>
      </c>
      <c r="Q4539" s="83">
        <f t="shared" si="3"/>
        <v>1</v>
      </c>
      <c r="R4539" s="83">
        <f t="shared" si="4"/>
        <v>0.26</v>
      </c>
      <c r="S4539" s="83" t="b">
        <f t="shared" si="5"/>
        <v>0</v>
      </c>
      <c r="T4539" s="72"/>
      <c r="U4539" s="72"/>
      <c r="V4539" s="72"/>
      <c r="W4539" s="72"/>
      <c r="X4539" s="72"/>
      <c r="Y4539" s="72"/>
      <c r="Z4539" s="72"/>
      <c r="AA4539" s="72"/>
      <c r="AB4539" s="72"/>
      <c r="AC4539" s="72"/>
      <c r="AD4539" s="72"/>
      <c r="AE4539" s="72"/>
      <c r="AF4539" s="72"/>
      <c r="AG4539" s="72"/>
      <c r="AH4539" s="72"/>
      <c r="AI4539" s="72"/>
      <c r="AJ4539" s="72"/>
      <c r="AK4539" s="72"/>
    </row>
    <row r="4540" ht="14.25" customHeight="1">
      <c r="A4540" s="78">
        <v>4537.0</v>
      </c>
      <c r="C4540" s="78" t="str">
        <f>VLOOKUP(G4540,[1]Macrodata_CCF!$A$3:$D$55,4,FALSE)</f>
        <v>#ERROR!</v>
      </c>
      <c r="E4540" s="79" t="str">
        <f>VLOOKUP(G4540,[1]Macrodata_CCF!$A$3:$B$55,2,FALSE)</f>
        <v>#ERROR!</v>
      </c>
      <c r="F4540" s="78">
        <v>0.0</v>
      </c>
      <c r="G4540" s="80">
        <v>3.0</v>
      </c>
      <c r="H4540" s="81">
        <v>168540.0</v>
      </c>
      <c r="I4540" s="81">
        <v>740000.0</v>
      </c>
      <c r="J4540" s="81">
        <v>357120.0</v>
      </c>
      <c r="K4540" s="81">
        <v>740000.0</v>
      </c>
      <c r="L4540" s="82">
        <v>0.3299968501732405</v>
      </c>
      <c r="N4540" s="83">
        <f t="shared" si="1"/>
        <v>0.3299968502</v>
      </c>
      <c r="O4540" s="83">
        <f t="shared" si="2"/>
        <v>0.3299968502</v>
      </c>
      <c r="Q4540" s="83">
        <f t="shared" si="3"/>
        <v>0.7722432432</v>
      </c>
      <c r="R4540" s="83">
        <f t="shared" si="4"/>
        <v>0.3299968502</v>
      </c>
      <c r="S4540" s="83" t="b">
        <f t="shared" si="5"/>
        <v>0</v>
      </c>
      <c r="T4540" s="72"/>
      <c r="U4540" s="72"/>
      <c r="V4540" s="72"/>
      <c r="W4540" s="72"/>
      <c r="X4540" s="72"/>
      <c r="Y4540" s="72"/>
      <c r="Z4540" s="72"/>
      <c r="AA4540" s="72"/>
      <c r="AB4540" s="72"/>
      <c r="AC4540" s="72"/>
      <c r="AD4540" s="72"/>
      <c r="AE4540" s="72"/>
      <c r="AF4540" s="72"/>
      <c r="AG4540" s="72"/>
      <c r="AH4540" s="72"/>
      <c r="AI4540" s="72"/>
      <c r="AJ4540" s="72"/>
      <c r="AK4540" s="72"/>
    </row>
    <row r="4541" ht="14.25" customHeight="1">
      <c r="A4541" s="78">
        <v>4538.0</v>
      </c>
      <c r="C4541" s="78" t="str">
        <f>VLOOKUP(G4541,[1]Macrodata_CCF!$A$3:$D$55,4,FALSE)</f>
        <v>#ERROR!</v>
      </c>
      <c r="E4541" s="79" t="str">
        <f>VLOOKUP(G4541,[1]Macrodata_CCF!$A$3:$B$55,2,FALSE)</f>
        <v>#ERROR!</v>
      </c>
      <c r="F4541" s="78">
        <v>1.0</v>
      </c>
      <c r="G4541" s="80">
        <v>2.0</v>
      </c>
      <c r="H4541" s="81">
        <v>365320.0</v>
      </c>
      <c r="I4541" s="81">
        <v>470000.0</v>
      </c>
      <c r="J4541" s="81">
        <v>416615.0</v>
      </c>
      <c r="K4541" s="81">
        <v>893000.0</v>
      </c>
      <c r="L4541" s="82">
        <v>0.4900171952617501</v>
      </c>
      <c r="N4541" s="83">
        <f t="shared" si="1"/>
        <v>0.4900171953</v>
      </c>
      <c r="O4541" s="83">
        <f t="shared" si="2"/>
        <v>0.4900171953</v>
      </c>
      <c r="Q4541" s="83">
        <f t="shared" si="3"/>
        <v>0.2227234043</v>
      </c>
      <c r="R4541" s="83">
        <f t="shared" si="4"/>
        <v>0.4900171953</v>
      </c>
      <c r="S4541" s="83" t="b">
        <f t="shared" si="5"/>
        <v>0</v>
      </c>
      <c r="T4541" s="72"/>
      <c r="U4541" s="72"/>
      <c r="V4541" s="72"/>
      <c r="W4541" s="72"/>
      <c r="X4541" s="72"/>
      <c r="Y4541" s="72"/>
      <c r="Z4541" s="72"/>
      <c r="AA4541" s="72"/>
      <c r="AB4541" s="72"/>
      <c r="AC4541" s="72"/>
      <c r="AD4541" s="72"/>
      <c r="AE4541" s="72"/>
      <c r="AF4541" s="72"/>
      <c r="AG4541" s="72"/>
      <c r="AH4541" s="72"/>
      <c r="AI4541" s="72"/>
      <c r="AJ4541" s="72"/>
      <c r="AK4541" s="72"/>
    </row>
    <row r="4542" ht="14.25" customHeight="1">
      <c r="A4542" s="78">
        <v>4539.0</v>
      </c>
      <c r="C4542" s="78" t="str">
        <f>VLOOKUP(G4542,[1]Macrodata_CCF!$A$3:$D$55,4,FALSE)</f>
        <v>#ERROR!</v>
      </c>
      <c r="E4542" s="79" t="str">
        <f>VLOOKUP(G4542,[1]Macrodata_CCF!$A$3:$B$55,2,FALSE)</f>
        <v>#ERROR!</v>
      </c>
      <c r="F4542" s="78">
        <v>0.0</v>
      </c>
      <c r="G4542" s="80">
        <v>51.0</v>
      </c>
      <c r="H4542" s="81">
        <v>0.0</v>
      </c>
      <c r="I4542" s="81">
        <v>170000.0</v>
      </c>
      <c r="J4542" s="81">
        <v>23800.0</v>
      </c>
      <c r="K4542" s="81">
        <v>306000.0</v>
      </c>
      <c r="L4542" s="82">
        <v>0.14</v>
      </c>
      <c r="N4542" s="83">
        <f t="shared" si="1"/>
        <v>0.14</v>
      </c>
      <c r="O4542" s="83">
        <f t="shared" si="2"/>
        <v>0.14</v>
      </c>
      <c r="Q4542" s="83">
        <f t="shared" si="3"/>
        <v>1</v>
      </c>
      <c r="R4542" s="83">
        <f t="shared" si="4"/>
        <v>0.14</v>
      </c>
      <c r="S4542" s="83" t="b">
        <f t="shared" si="5"/>
        <v>0</v>
      </c>
      <c r="T4542" s="72"/>
      <c r="U4542" s="72"/>
      <c r="V4542" s="72"/>
      <c r="W4542" s="72"/>
      <c r="X4542" s="72"/>
      <c r="Y4542" s="72"/>
      <c r="Z4542" s="72"/>
      <c r="AA4542" s="72"/>
      <c r="AB4542" s="72"/>
      <c r="AC4542" s="72"/>
      <c r="AD4542" s="72"/>
      <c r="AE4542" s="72"/>
      <c r="AF4542" s="72"/>
      <c r="AG4542" s="72"/>
      <c r="AH4542" s="72"/>
      <c r="AI4542" s="72"/>
      <c r="AJ4542" s="72"/>
      <c r="AK4542" s="72"/>
    </row>
    <row r="4543" ht="14.25" customHeight="1">
      <c r="A4543" s="78">
        <v>4540.0</v>
      </c>
      <c r="C4543" s="78" t="str">
        <f>VLOOKUP(G4543,[1]Macrodata_CCF!$A$3:$D$55,4,FALSE)</f>
        <v>#ERROR!</v>
      </c>
      <c r="E4543" s="79" t="str">
        <f>VLOOKUP(G4543,[1]Macrodata_CCF!$A$3:$B$55,2,FALSE)</f>
        <v>#ERROR!</v>
      </c>
      <c r="F4543" s="78">
        <v>0.0</v>
      </c>
      <c r="G4543" s="80">
        <v>9.0</v>
      </c>
      <c r="H4543" s="81">
        <v>0.0</v>
      </c>
      <c r="I4543" s="81">
        <v>10000.0</v>
      </c>
      <c r="J4543" s="81">
        <v>2800.0</v>
      </c>
      <c r="K4543" s="81">
        <v>10000.0</v>
      </c>
      <c r="L4543" s="82">
        <v>0.28</v>
      </c>
      <c r="N4543" s="83">
        <f t="shared" si="1"/>
        <v>0.28</v>
      </c>
      <c r="O4543" s="83">
        <f t="shared" si="2"/>
        <v>0.28</v>
      </c>
      <c r="Q4543" s="83">
        <f t="shared" si="3"/>
        <v>1</v>
      </c>
      <c r="R4543" s="83">
        <f t="shared" si="4"/>
        <v>0.28</v>
      </c>
      <c r="S4543" s="83" t="b">
        <f t="shared" si="5"/>
        <v>0</v>
      </c>
      <c r="T4543" s="72"/>
      <c r="U4543" s="72"/>
      <c r="V4543" s="72"/>
      <c r="W4543" s="72"/>
      <c r="X4543" s="72"/>
      <c r="Y4543" s="72"/>
      <c r="Z4543" s="72"/>
      <c r="AA4543" s="72"/>
      <c r="AB4543" s="72"/>
      <c r="AC4543" s="72"/>
      <c r="AD4543" s="72"/>
      <c r="AE4543" s="72"/>
      <c r="AF4543" s="72"/>
      <c r="AG4543" s="72"/>
      <c r="AH4543" s="72"/>
      <c r="AI4543" s="72"/>
      <c r="AJ4543" s="72"/>
      <c r="AK4543" s="72"/>
    </row>
    <row r="4544" ht="14.25" customHeight="1">
      <c r="A4544" s="78">
        <v>4541.0</v>
      </c>
      <c r="C4544" s="78" t="str">
        <f>VLOOKUP(G4544,[1]Macrodata_CCF!$A$3:$D$55,4,FALSE)</f>
        <v>#ERROR!</v>
      </c>
      <c r="E4544" s="79" t="str">
        <f>VLOOKUP(G4544,[1]Macrodata_CCF!$A$3:$B$55,2,FALSE)</f>
        <v>#ERROR!</v>
      </c>
      <c r="F4544" s="78">
        <v>0.0</v>
      </c>
      <c r="G4544" s="80">
        <v>38.0</v>
      </c>
      <c r="H4544" s="81">
        <v>36390.0</v>
      </c>
      <c r="I4544" s="81">
        <v>290000.0</v>
      </c>
      <c r="J4544" s="81">
        <v>66825.0</v>
      </c>
      <c r="K4544" s="81">
        <v>290000.0</v>
      </c>
      <c r="L4544" s="82">
        <v>0.1200070975119278</v>
      </c>
      <c r="N4544" s="83">
        <f t="shared" si="1"/>
        <v>0.1200070975</v>
      </c>
      <c r="O4544" s="83">
        <f t="shared" si="2"/>
        <v>0.1200070975</v>
      </c>
      <c r="Q4544" s="83">
        <f t="shared" si="3"/>
        <v>0.8745172414</v>
      </c>
      <c r="R4544" s="83">
        <f t="shared" si="4"/>
        <v>0.1200070975</v>
      </c>
      <c r="S4544" s="83" t="b">
        <f t="shared" si="5"/>
        <v>0</v>
      </c>
      <c r="T4544" s="72"/>
      <c r="U4544" s="72"/>
      <c r="V4544" s="72"/>
      <c r="W4544" s="72"/>
      <c r="X4544" s="72"/>
      <c r="Y4544" s="72"/>
      <c r="Z4544" s="72"/>
      <c r="AA4544" s="72"/>
      <c r="AB4544" s="72"/>
      <c r="AC4544" s="72"/>
      <c r="AD4544" s="72"/>
      <c r="AE4544" s="72"/>
      <c r="AF4544" s="72"/>
      <c r="AG4544" s="72"/>
      <c r="AH4544" s="72"/>
      <c r="AI4544" s="72"/>
      <c r="AJ4544" s="72"/>
      <c r="AK4544" s="72"/>
    </row>
    <row r="4545" ht="14.25" customHeight="1">
      <c r="A4545" s="78">
        <v>4542.0</v>
      </c>
      <c r="C4545" s="78" t="str">
        <f>VLOOKUP(G4545,[1]Macrodata_CCF!$A$3:$D$55,4,FALSE)</f>
        <v>#ERROR!</v>
      </c>
      <c r="E4545" s="79" t="str">
        <f>VLOOKUP(G4545,[1]Macrodata_CCF!$A$3:$B$55,2,FALSE)</f>
        <v>#ERROR!</v>
      </c>
      <c r="F4545" s="78">
        <v>0.0</v>
      </c>
      <c r="G4545" s="80">
        <v>34.0</v>
      </c>
      <c r="H4545" s="81">
        <v>0.0</v>
      </c>
      <c r="I4545" s="81">
        <v>690000.0</v>
      </c>
      <c r="J4545" s="81">
        <v>62100.0</v>
      </c>
      <c r="K4545" s="81">
        <v>690000.0</v>
      </c>
      <c r="L4545" s="82">
        <v>0.09</v>
      </c>
      <c r="N4545" s="83">
        <f t="shared" si="1"/>
        <v>0.09</v>
      </c>
      <c r="O4545" s="83">
        <f t="shared" si="2"/>
        <v>0.09</v>
      </c>
      <c r="Q4545" s="83">
        <f t="shared" si="3"/>
        <v>1</v>
      </c>
      <c r="R4545" s="83">
        <f t="shared" si="4"/>
        <v>0.09</v>
      </c>
      <c r="S4545" s="83" t="b">
        <f t="shared" si="5"/>
        <v>0</v>
      </c>
      <c r="T4545" s="72"/>
      <c r="U4545" s="72"/>
      <c r="V4545" s="72"/>
      <c r="W4545" s="72"/>
      <c r="X4545" s="72"/>
      <c r="Y4545" s="72"/>
      <c r="Z4545" s="72"/>
      <c r="AA4545" s="72"/>
      <c r="AB4545" s="72"/>
      <c r="AC4545" s="72"/>
      <c r="AD4545" s="72"/>
      <c r="AE4545" s="72"/>
      <c r="AF4545" s="72"/>
      <c r="AG4545" s="72"/>
      <c r="AH4545" s="72"/>
      <c r="AI4545" s="72"/>
      <c r="AJ4545" s="72"/>
      <c r="AK4545" s="72"/>
    </row>
    <row r="4546" ht="14.25" customHeight="1">
      <c r="A4546" s="78">
        <v>4543.0</v>
      </c>
      <c r="C4546" s="78" t="str">
        <f>VLOOKUP(G4546,[1]Macrodata_CCF!$A$3:$D$55,4,FALSE)</f>
        <v>#ERROR!</v>
      </c>
      <c r="E4546" s="79" t="str">
        <f>VLOOKUP(G4546,[1]Macrodata_CCF!$A$3:$B$55,2,FALSE)</f>
        <v>#ERROR!</v>
      </c>
      <c r="F4546" s="78">
        <v>0.0</v>
      </c>
      <c r="G4546" s="80">
        <v>35.0</v>
      </c>
      <c r="H4546" s="81">
        <v>923790.0</v>
      </c>
      <c r="I4546" s="81">
        <v>1000000.0</v>
      </c>
      <c r="J4546" s="81">
        <v>928365.0</v>
      </c>
      <c r="K4546" s="81">
        <v>1800000.0</v>
      </c>
      <c r="L4546" s="82">
        <v>0.06003149193019289</v>
      </c>
      <c r="N4546" s="83">
        <f t="shared" si="1"/>
        <v>0.06003149193</v>
      </c>
      <c r="O4546" s="83">
        <f t="shared" si="2"/>
        <v>0.06003149193</v>
      </c>
      <c r="Q4546" s="83">
        <f t="shared" si="3"/>
        <v>0.07621</v>
      </c>
      <c r="R4546" s="83">
        <f t="shared" si="4"/>
        <v>0.004575</v>
      </c>
      <c r="S4546" s="83" t="b">
        <f t="shared" si="5"/>
        <v>0</v>
      </c>
      <c r="T4546" s="72"/>
      <c r="U4546" s="72"/>
      <c r="V4546" s="72"/>
      <c r="W4546" s="72"/>
      <c r="X4546" s="72"/>
      <c r="Y4546" s="72"/>
      <c r="Z4546" s="72"/>
      <c r="AA4546" s="72"/>
      <c r="AB4546" s="72"/>
      <c r="AC4546" s="72"/>
      <c r="AD4546" s="72"/>
      <c r="AE4546" s="72"/>
      <c r="AF4546" s="72"/>
      <c r="AG4546" s="72"/>
      <c r="AH4546" s="72"/>
      <c r="AI4546" s="72"/>
      <c r="AJ4546" s="72"/>
      <c r="AK4546" s="72"/>
    </row>
    <row r="4547" ht="14.25" customHeight="1">
      <c r="A4547" s="78">
        <v>4544.0</v>
      </c>
      <c r="C4547" s="78" t="str">
        <f>VLOOKUP(G4547,[1]Macrodata_CCF!$A$3:$D$55,4,FALSE)</f>
        <v>#ERROR!</v>
      </c>
      <c r="E4547" s="79" t="str">
        <f>VLOOKUP(G4547,[1]Macrodata_CCF!$A$3:$B$55,2,FALSE)</f>
        <v>#ERROR!</v>
      </c>
      <c r="F4547" s="78">
        <v>0.0</v>
      </c>
      <c r="G4547" s="80">
        <v>22.0</v>
      </c>
      <c r="H4547" s="81">
        <v>39215.0</v>
      </c>
      <c r="I4547" s="81">
        <v>80000.0</v>
      </c>
      <c r="J4547" s="81">
        <v>45335.0</v>
      </c>
      <c r="K4547" s="81">
        <v>80000.0</v>
      </c>
      <c r="L4547" s="82">
        <v>0.1500551673409342</v>
      </c>
      <c r="N4547" s="83">
        <f t="shared" si="1"/>
        <v>0.1500551673</v>
      </c>
      <c r="O4547" s="83">
        <f t="shared" si="2"/>
        <v>0.1500551673</v>
      </c>
      <c r="Q4547" s="83">
        <f t="shared" si="3"/>
        <v>0.5098125</v>
      </c>
      <c r="R4547" s="83">
        <f t="shared" si="4"/>
        <v>0.1500551673</v>
      </c>
      <c r="S4547" s="83" t="b">
        <f t="shared" si="5"/>
        <v>0</v>
      </c>
      <c r="T4547" s="72"/>
      <c r="U4547" s="72"/>
      <c r="V4547" s="72"/>
      <c r="W4547" s="72"/>
      <c r="X4547" s="72"/>
      <c r="Y4547" s="72"/>
      <c r="Z4547" s="72"/>
      <c r="AA4547" s="72"/>
      <c r="AB4547" s="72"/>
      <c r="AC4547" s="72"/>
      <c r="AD4547" s="72"/>
      <c r="AE4547" s="72"/>
      <c r="AF4547" s="72"/>
      <c r="AG4547" s="72"/>
      <c r="AH4547" s="72"/>
      <c r="AI4547" s="72"/>
      <c r="AJ4547" s="72"/>
      <c r="AK4547" s="72"/>
    </row>
    <row r="4548" ht="14.25" customHeight="1">
      <c r="A4548" s="78">
        <v>4545.0</v>
      </c>
      <c r="C4548" s="78" t="str">
        <f>VLOOKUP(G4548,[1]Macrodata_CCF!$A$3:$D$55,4,FALSE)</f>
        <v>#ERROR!</v>
      </c>
      <c r="E4548" s="79" t="str">
        <f>VLOOKUP(G4548,[1]Macrodata_CCF!$A$3:$B$55,2,FALSE)</f>
        <v>#ERROR!</v>
      </c>
      <c r="F4548" s="78">
        <v>0.0</v>
      </c>
      <c r="G4548" s="80">
        <v>31.0</v>
      </c>
      <c r="H4548" s="81">
        <v>91620.0</v>
      </c>
      <c r="I4548" s="81">
        <v>140000.0</v>
      </c>
      <c r="J4548" s="81">
        <v>101295.0</v>
      </c>
      <c r="K4548" s="81">
        <v>140000.0</v>
      </c>
      <c r="L4548" s="82">
        <v>0.1999793303017776</v>
      </c>
      <c r="N4548" s="83">
        <f t="shared" si="1"/>
        <v>0.1999793303</v>
      </c>
      <c r="O4548" s="83">
        <f t="shared" si="2"/>
        <v>0.1999793303</v>
      </c>
      <c r="Q4548" s="83">
        <f t="shared" si="3"/>
        <v>0.3455714286</v>
      </c>
      <c r="R4548" s="83">
        <f t="shared" si="4"/>
        <v>0.1999793303</v>
      </c>
      <c r="S4548" s="83" t="b">
        <f t="shared" si="5"/>
        <v>0</v>
      </c>
      <c r="T4548" s="72"/>
      <c r="U4548" s="72"/>
      <c r="V4548" s="72"/>
      <c r="W4548" s="72"/>
      <c r="X4548" s="72"/>
      <c r="Y4548" s="72"/>
      <c r="Z4548" s="72"/>
      <c r="AA4548" s="72"/>
      <c r="AB4548" s="72"/>
      <c r="AC4548" s="72"/>
      <c r="AD4548" s="72"/>
      <c r="AE4548" s="72"/>
      <c r="AF4548" s="72"/>
      <c r="AG4548" s="72"/>
      <c r="AH4548" s="72"/>
      <c r="AI4548" s="72"/>
      <c r="AJ4548" s="72"/>
      <c r="AK4548" s="72"/>
    </row>
    <row r="4549" ht="14.25" customHeight="1">
      <c r="A4549" s="78">
        <v>4546.0</v>
      </c>
      <c r="C4549" s="78" t="str">
        <f>VLOOKUP(G4549,[1]Macrodata_CCF!$A$3:$D$55,4,FALSE)</f>
        <v>#ERROR!</v>
      </c>
      <c r="E4549" s="79" t="str">
        <f>VLOOKUP(G4549,[1]Macrodata_CCF!$A$3:$B$55,2,FALSE)</f>
        <v>#ERROR!</v>
      </c>
      <c r="F4549" s="78">
        <v>0.0</v>
      </c>
      <c r="G4549" s="80">
        <v>26.0</v>
      </c>
      <c r="H4549" s="81">
        <v>0.0</v>
      </c>
      <c r="I4549" s="81">
        <v>450000.0</v>
      </c>
      <c r="J4549" s="81">
        <v>67500.0</v>
      </c>
      <c r="K4549" s="81">
        <v>450000.0</v>
      </c>
      <c r="L4549" s="82">
        <v>0.15</v>
      </c>
      <c r="N4549" s="83">
        <f t="shared" si="1"/>
        <v>0.15</v>
      </c>
      <c r="O4549" s="83">
        <f t="shared" si="2"/>
        <v>0.15</v>
      </c>
      <c r="Q4549" s="83">
        <f t="shared" si="3"/>
        <v>1</v>
      </c>
      <c r="R4549" s="83">
        <f t="shared" si="4"/>
        <v>0.15</v>
      </c>
      <c r="S4549" s="83" t="b">
        <f t="shared" si="5"/>
        <v>0</v>
      </c>
      <c r="T4549" s="72"/>
      <c r="U4549" s="72"/>
      <c r="V4549" s="72"/>
      <c r="W4549" s="72"/>
      <c r="X4549" s="72"/>
      <c r="Y4549" s="72"/>
      <c r="Z4549" s="72"/>
      <c r="AA4549" s="72"/>
      <c r="AB4549" s="72"/>
      <c r="AC4549" s="72"/>
      <c r="AD4549" s="72"/>
      <c r="AE4549" s="72"/>
      <c r="AF4549" s="72"/>
      <c r="AG4549" s="72"/>
      <c r="AH4549" s="72"/>
      <c r="AI4549" s="72"/>
      <c r="AJ4549" s="72"/>
      <c r="AK4549" s="72"/>
    </row>
    <row r="4550" ht="14.25" customHeight="1">
      <c r="A4550" s="78">
        <v>4547.0</v>
      </c>
      <c r="C4550" s="78" t="str">
        <f>VLOOKUP(G4550,[1]Macrodata_CCF!$A$3:$D$55,4,FALSE)</f>
        <v>#ERROR!</v>
      </c>
      <c r="E4550" s="79" t="str">
        <f>VLOOKUP(G4550,[1]Macrodata_CCF!$A$3:$B$55,2,FALSE)</f>
        <v>#ERROR!</v>
      </c>
      <c r="F4550" s="78">
        <v>0.0</v>
      </c>
      <c r="G4550" s="80">
        <v>50.0</v>
      </c>
      <c r="H4550" s="81">
        <v>397270.0</v>
      </c>
      <c r="I4550" s="81">
        <v>560000.0</v>
      </c>
      <c r="J4550" s="81">
        <v>571200.0</v>
      </c>
      <c r="K4550" s="81">
        <v>560000.0</v>
      </c>
      <c r="L4550" s="82">
        <v>1.068825662139741</v>
      </c>
      <c r="N4550" s="83">
        <f t="shared" si="1"/>
        <v>1.068825662</v>
      </c>
      <c r="O4550" s="83">
        <f t="shared" si="2"/>
        <v>1</v>
      </c>
      <c r="Q4550" s="83">
        <f t="shared" si="3"/>
        <v>0.2905892857</v>
      </c>
      <c r="R4550" s="83">
        <f t="shared" si="4"/>
        <v>1.068825662</v>
      </c>
      <c r="S4550" s="83" t="b">
        <f t="shared" si="5"/>
        <v>0</v>
      </c>
      <c r="T4550" s="72"/>
      <c r="U4550" s="72"/>
      <c r="V4550" s="72"/>
      <c r="W4550" s="72"/>
      <c r="X4550" s="72"/>
      <c r="Y4550" s="72"/>
      <c r="Z4550" s="72"/>
      <c r="AA4550" s="72"/>
      <c r="AB4550" s="72"/>
      <c r="AC4550" s="72"/>
      <c r="AD4550" s="72"/>
      <c r="AE4550" s="72"/>
      <c r="AF4550" s="72"/>
      <c r="AG4550" s="72"/>
      <c r="AH4550" s="72"/>
      <c r="AI4550" s="72"/>
      <c r="AJ4550" s="72"/>
      <c r="AK4550" s="72"/>
    </row>
    <row r="4551" ht="14.25" customHeight="1">
      <c r="A4551" s="78">
        <v>4548.0</v>
      </c>
      <c r="C4551" s="78" t="str">
        <f>VLOOKUP(G4551,[1]Macrodata_CCF!$A$3:$D$55,4,FALSE)</f>
        <v>#ERROR!</v>
      </c>
      <c r="E4551" s="79" t="str">
        <f>VLOOKUP(G4551,[1]Macrodata_CCF!$A$3:$B$55,2,FALSE)</f>
        <v>#ERROR!</v>
      </c>
      <c r="F4551" s="78">
        <v>0.0</v>
      </c>
      <c r="G4551" s="80">
        <v>8.0</v>
      </c>
      <c r="H4551" s="81">
        <v>0.0</v>
      </c>
      <c r="I4551" s="81">
        <v>620000.0</v>
      </c>
      <c r="J4551" s="81">
        <v>229400.0</v>
      </c>
      <c r="K4551" s="81">
        <v>620000.0</v>
      </c>
      <c r="L4551" s="82">
        <v>0.37</v>
      </c>
      <c r="N4551" s="83">
        <f t="shared" si="1"/>
        <v>0.37</v>
      </c>
      <c r="O4551" s="83">
        <f t="shared" si="2"/>
        <v>0.37</v>
      </c>
      <c r="Q4551" s="83">
        <f t="shared" si="3"/>
        <v>1</v>
      </c>
      <c r="R4551" s="83">
        <f t="shared" si="4"/>
        <v>0.37</v>
      </c>
      <c r="S4551" s="83" t="b">
        <f t="shared" si="5"/>
        <v>0</v>
      </c>
      <c r="T4551" s="72"/>
      <c r="U4551" s="72"/>
      <c r="V4551" s="72"/>
      <c r="W4551" s="72"/>
      <c r="X4551" s="72"/>
      <c r="Y4551" s="72"/>
      <c r="Z4551" s="72"/>
      <c r="AA4551" s="72"/>
      <c r="AB4551" s="72"/>
      <c r="AC4551" s="72"/>
      <c r="AD4551" s="72"/>
      <c r="AE4551" s="72"/>
      <c r="AF4551" s="72"/>
      <c r="AG4551" s="72"/>
      <c r="AH4551" s="72"/>
      <c r="AI4551" s="72"/>
      <c r="AJ4551" s="72"/>
      <c r="AK4551" s="72"/>
    </row>
    <row r="4552" ht="14.25" customHeight="1">
      <c r="A4552" s="78">
        <v>4549.0</v>
      </c>
      <c r="C4552" s="78" t="str">
        <f>VLOOKUP(G4552,[1]Macrodata_CCF!$A$3:$D$55,4,FALSE)</f>
        <v>#ERROR!</v>
      </c>
      <c r="E4552" s="79" t="str">
        <f>VLOOKUP(G4552,[1]Macrodata_CCF!$A$3:$B$55,2,FALSE)</f>
        <v>#ERROR!</v>
      </c>
      <c r="F4552" s="78">
        <v>0.0</v>
      </c>
      <c r="G4552" s="80">
        <v>11.0</v>
      </c>
      <c r="H4552" s="81">
        <v>0.0</v>
      </c>
      <c r="I4552" s="81">
        <v>720000.0</v>
      </c>
      <c r="J4552" s="81">
        <v>100800.0</v>
      </c>
      <c r="K4552" s="81">
        <v>1368000.0</v>
      </c>
      <c r="L4552" s="82">
        <v>0.14</v>
      </c>
      <c r="N4552" s="83">
        <f t="shared" si="1"/>
        <v>0.14</v>
      </c>
      <c r="O4552" s="83">
        <f t="shared" si="2"/>
        <v>0.14</v>
      </c>
      <c r="Q4552" s="83">
        <f t="shared" si="3"/>
        <v>1</v>
      </c>
      <c r="R4552" s="83">
        <f t="shared" si="4"/>
        <v>0.14</v>
      </c>
      <c r="S4552" s="83" t="b">
        <f t="shared" si="5"/>
        <v>0</v>
      </c>
      <c r="T4552" s="72"/>
      <c r="U4552" s="72"/>
      <c r="V4552" s="72"/>
      <c r="W4552" s="72"/>
      <c r="X4552" s="72"/>
      <c r="Y4552" s="72"/>
      <c r="Z4552" s="72"/>
      <c r="AA4552" s="72"/>
      <c r="AB4552" s="72"/>
      <c r="AC4552" s="72"/>
      <c r="AD4552" s="72"/>
      <c r="AE4552" s="72"/>
      <c r="AF4552" s="72"/>
      <c r="AG4552" s="72"/>
      <c r="AH4552" s="72"/>
      <c r="AI4552" s="72"/>
      <c r="AJ4552" s="72"/>
      <c r="AK4552" s="72"/>
    </row>
    <row r="4553" ht="14.25" customHeight="1">
      <c r="A4553" s="78">
        <v>4550.0</v>
      </c>
      <c r="C4553" s="78" t="str">
        <f>VLOOKUP(G4553,[1]Macrodata_CCF!$A$3:$D$55,4,FALSE)</f>
        <v>#ERROR!</v>
      </c>
      <c r="E4553" s="79" t="str">
        <f>VLOOKUP(G4553,[1]Macrodata_CCF!$A$3:$B$55,2,FALSE)</f>
        <v>#ERROR!</v>
      </c>
      <c r="F4553" s="78">
        <v>0.0</v>
      </c>
      <c r="G4553" s="80">
        <v>23.0</v>
      </c>
      <c r="H4553" s="81">
        <v>182630.0</v>
      </c>
      <c r="I4553" s="81">
        <v>980000.0</v>
      </c>
      <c r="J4553" s="81">
        <v>294260.0</v>
      </c>
      <c r="K4553" s="81">
        <v>980000.0</v>
      </c>
      <c r="L4553" s="82">
        <v>0.1399977425787276</v>
      </c>
      <c r="N4553" s="83">
        <f t="shared" si="1"/>
        <v>0.1399977426</v>
      </c>
      <c r="O4553" s="83">
        <f t="shared" si="2"/>
        <v>0.1399977426</v>
      </c>
      <c r="Q4553" s="83">
        <f t="shared" si="3"/>
        <v>0.8136428571</v>
      </c>
      <c r="R4553" s="83">
        <f t="shared" si="4"/>
        <v>0.1399977426</v>
      </c>
      <c r="S4553" s="83" t="b">
        <f t="shared" si="5"/>
        <v>0</v>
      </c>
      <c r="T4553" s="72"/>
      <c r="U4553" s="72"/>
      <c r="V4553" s="72"/>
      <c r="W4553" s="72"/>
      <c r="X4553" s="72"/>
      <c r="Y4553" s="72"/>
      <c r="Z4553" s="72"/>
      <c r="AA4553" s="72"/>
      <c r="AB4553" s="72"/>
      <c r="AC4553" s="72"/>
      <c r="AD4553" s="72"/>
      <c r="AE4553" s="72"/>
      <c r="AF4553" s="72"/>
      <c r="AG4553" s="72"/>
      <c r="AH4553" s="72"/>
      <c r="AI4553" s="72"/>
      <c r="AJ4553" s="72"/>
      <c r="AK4553" s="72"/>
    </row>
    <row r="4554" ht="14.25" customHeight="1">
      <c r="A4554" s="78">
        <v>4551.0</v>
      </c>
      <c r="C4554" s="78" t="str">
        <f>VLOOKUP(G4554,[1]Macrodata_CCF!$A$3:$D$55,4,FALSE)</f>
        <v>#ERROR!</v>
      </c>
      <c r="E4554" s="79" t="str">
        <f>VLOOKUP(G4554,[1]Macrodata_CCF!$A$3:$B$55,2,FALSE)</f>
        <v>#ERROR!</v>
      </c>
      <c r="F4554" s="78">
        <v>0.0</v>
      </c>
      <c r="G4554" s="80">
        <v>32.0</v>
      </c>
      <c r="H4554" s="81">
        <v>456355.0</v>
      </c>
      <c r="I4554" s="81">
        <v>680000.0</v>
      </c>
      <c r="J4554" s="81">
        <v>492140.0</v>
      </c>
      <c r="K4554" s="81">
        <v>1292000.0</v>
      </c>
      <c r="L4554" s="82">
        <v>0.1600080484696729</v>
      </c>
      <c r="N4554" s="83">
        <f t="shared" si="1"/>
        <v>0.1600080485</v>
      </c>
      <c r="O4554" s="83">
        <f t="shared" si="2"/>
        <v>0.1600080485</v>
      </c>
      <c r="Q4554" s="83">
        <f t="shared" si="3"/>
        <v>0.3288897059</v>
      </c>
      <c r="R4554" s="83">
        <f t="shared" si="4"/>
        <v>0.1600080485</v>
      </c>
      <c r="S4554" s="83" t="b">
        <f t="shared" si="5"/>
        <v>0</v>
      </c>
      <c r="T4554" s="72"/>
      <c r="U4554" s="72"/>
      <c r="V4554" s="72"/>
      <c r="W4554" s="72"/>
      <c r="X4554" s="72"/>
      <c r="Y4554" s="72"/>
      <c r="Z4554" s="72"/>
      <c r="AA4554" s="72"/>
      <c r="AB4554" s="72"/>
      <c r="AC4554" s="72"/>
      <c r="AD4554" s="72"/>
      <c r="AE4554" s="72"/>
      <c r="AF4554" s="72"/>
      <c r="AG4554" s="72"/>
      <c r="AH4554" s="72"/>
      <c r="AI4554" s="72"/>
      <c r="AJ4554" s="72"/>
      <c r="AK4554" s="72"/>
    </row>
    <row r="4555" ht="14.25" customHeight="1">
      <c r="A4555" s="78">
        <v>4552.0</v>
      </c>
      <c r="C4555" s="78" t="str">
        <f>VLOOKUP(G4555,[1]Macrodata_CCF!$A$3:$D$55,4,FALSE)</f>
        <v>#ERROR!</v>
      </c>
      <c r="E4555" s="79" t="str">
        <f>VLOOKUP(G4555,[1]Macrodata_CCF!$A$3:$B$55,2,FALSE)</f>
        <v>#ERROR!</v>
      </c>
      <c r="F4555" s="78">
        <v>0.0</v>
      </c>
      <c r="G4555" s="80">
        <v>25.0</v>
      </c>
      <c r="H4555" s="81">
        <v>401915.0</v>
      </c>
      <c r="I4555" s="81">
        <v>480000.0</v>
      </c>
      <c r="J4555" s="81">
        <v>416750.0</v>
      </c>
      <c r="K4555" s="81">
        <v>480000.0</v>
      </c>
      <c r="L4555" s="82">
        <v>0.1899852724594993</v>
      </c>
      <c r="N4555" s="83">
        <f t="shared" si="1"/>
        <v>0.1899852725</v>
      </c>
      <c r="O4555" s="83">
        <f t="shared" si="2"/>
        <v>0.1899852725</v>
      </c>
      <c r="Q4555" s="83">
        <f t="shared" si="3"/>
        <v>0.1626770833</v>
      </c>
      <c r="R4555" s="83">
        <f t="shared" si="4"/>
        <v>0.1899852725</v>
      </c>
      <c r="S4555" s="83" t="b">
        <f t="shared" si="5"/>
        <v>0</v>
      </c>
      <c r="T4555" s="72"/>
      <c r="U4555" s="72"/>
      <c r="V4555" s="72"/>
      <c r="W4555" s="72"/>
      <c r="X4555" s="72"/>
      <c r="Y4555" s="72"/>
      <c r="Z4555" s="72"/>
      <c r="AA4555" s="72"/>
      <c r="AB4555" s="72"/>
      <c r="AC4555" s="72"/>
      <c r="AD4555" s="72"/>
      <c r="AE4555" s="72"/>
      <c r="AF4555" s="72"/>
      <c r="AG4555" s="72"/>
      <c r="AH4555" s="72"/>
      <c r="AI4555" s="72"/>
      <c r="AJ4555" s="72"/>
      <c r="AK4555" s="72"/>
    </row>
    <row r="4556" ht="14.25" customHeight="1">
      <c r="A4556" s="78">
        <v>4553.0</v>
      </c>
      <c r="C4556" s="78" t="str">
        <f>VLOOKUP(G4556,[1]Macrodata_CCF!$A$3:$D$55,4,FALSE)</f>
        <v>#ERROR!</v>
      </c>
      <c r="E4556" s="79" t="str">
        <f>VLOOKUP(G4556,[1]Macrodata_CCF!$A$3:$B$55,2,FALSE)</f>
        <v>#ERROR!</v>
      </c>
      <c r="F4556" s="78">
        <v>0.0</v>
      </c>
      <c r="G4556" s="80">
        <v>37.0</v>
      </c>
      <c r="H4556" s="81">
        <v>276745.0</v>
      </c>
      <c r="I4556" s="81">
        <v>290000.0</v>
      </c>
      <c r="J4556" s="81">
        <v>273960.0</v>
      </c>
      <c r="K4556" s="81">
        <v>290000.0</v>
      </c>
      <c r="L4556" s="82">
        <v>-0.2101093926820068</v>
      </c>
      <c r="N4556" s="83">
        <f t="shared" si="1"/>
        <v>-0.2101093927</v>
      </c>
      <c r="O4556" s="83">
        <f t="shared" si="2"/>
        <v>0</v>
      </c>
      <c r="Q4556" s="83">
        <f t="shared" si="3"/>
        <v>0.04570689655</v>
      </c>
      <c r="R4556" s="83">
        <f t="shared" si="4"/>
        <v>-0.009603448276</v>
      </c>
      <c r="S4556" s="83" t="b">
        <f t="shared" si="5"/>
        <v>0</v>
      </c>
      <c r="T4556" s="72"/>
      <c r="U4556" s="72"/>
      <c r="V4556" s="72"/>
      <c r="W4556" s="72"/>
      <c r="X4556" s="72"/>
      <c r="Y4556" s="72"/>
      <c r="Z4556" s="72"/>
      <c r="AA4556" s="72"/>
      <c r="AB4556" s="72"/>
      <c r="AC4556" s="72"/>
      <c r="AD4556" s="72"/>
      <c r="AE4556" s="72"/>
      <c r="AF4556" s="72"/>
      <c r="AG4556" s="72"/>
      <c r="AH4556" s="72"/>
      <c r="AI4556" s="72"/>
      <c r="AJ4556" s="72"/>
      <c r="AK4556" s="72"/>
    </row>
    <row r="4557" ht="14.25" customHeight="1">
      <c r="A4557" s="78">
        <v>4554.0</v>
      </c>
      <c r="C4557" s="78" t="str">
        <f>VLOOKUP(G4557,[1]Macrodata_CCF!$A$3:$D$55,4,FALSE)</f>
        <v>#ERROR!</v>
      </c>
      <c r="E4557" s="79" t="str">
        <f>VLOOKUP(G4557,[1]Macrodata_CCF!$A$3:$B$55,2,FALSE)</f>
        <v>#ERROR!</v>
      </c>
      <c r="F4557" s="78">
        <v>0.0</v>
      </c>
      <c r="G4557" s="80">
        <v>47.0</v>
      </c>
      <c r="H4557" s="81">
        <v>64160.0</v>
      </c>
      <c r="I4557" s="81">
        <v>430000.0</v>
      </c>
      <c r="J4557" s="81">
        <v>130010.0</v>
      </c>
      <c r="K4557" s="81">
        <v>731000.0</v>
      </c>
      <c r="L4557" s="82">
        <v>0.1799967198775421</v>
      </c>
      <c r="N4557" s="83">
        <f t="shared" si="1"/>
        <v>0.1799967199</v>
      </c>
      <c r="O4557" s="83">
        <f t="shared" si="2"/>
        <v>0.1799967199</v>
      </c>
      <c r="Q4557" s="83">
        <f t="shared" si="3"/>
        <v>0.8507906977</v>
      </c>
      <c r="R4557" s="83">
        <f t="shared" si="4"/>
        <v>0.1799967199</v>
      </c>
      <c r="S4557" s="83" t="b">
        <f t="shared" si="5"/>
        <v>0</v>
      </c>
      <c r="T4557" s="72"/>
      <c r="U4557" s="72"/>
      <c r="V4557" s="72"/>
      <c r="W4557" s="72"/>
      <c r="X4557" s="72"/>
      <c r="Y4557" s="72"/>
      <c r="Z4557" s="72"/>
      <c r="AA4557" s="72"/>
      <c r="AB4557" s="72"/>
      <c r="AC4557" s="72"/>
      <c r="AD4557" s="72"/>
      <c r="AE4557" s="72"/>
      <c r="AF4557" s="72"/>
      <c r="AG4557" s="72"/>
      <c r="AH4557" s="72"/>
      <c r="AI4557" s="72"/>
      <c r="AJ4557" s="72"/>
      <c r="AK4557" s="72"/>
    </row>
    <row r="4558" ht="14.25" customHeight="1">
      <c r="A4558" s="78">
        <v>4555.0</v>
      </c>
      <c r="C4558" s="78" t="str">
        <f>VLOOKUP(G4558,[1]Macrodata_CCF!$A$3:$D$55,4,FALSE)</f>
        <v>#ERROR!</v>
      </c>
      <c r="E4558" s="79" t="str">
        <f>VLOOKUP(G4558,[1]Macrodata_CCF!$A$3:$B$55,2,FALSE)</f>
        <v>#ERROR!</v>
      </c>
      <c r="F4558" s="78">
        <v>0.0</v>
      </c>
      <c r="G4558" s="80">
        <v>45.0</v>
      </c>
      <c r="H4558" s="81">
        <v>142535.0</v>
      </c>
      <c r="I4558" s="81">
        <v>420000.0</v>
      </c>
      <c r="J4558" s="81">
        <v>131435.0</v>
      </c>
      <c r="K4558" s="81">
        <v>420000.0</v>
      </c>
      <c r="L4558" s="82">
        <v>-0.0400050456814373</v>
      </c>
      <c r="N4558" s="83">
        <f t="shared" si="1"/>
        <v>-0.04000504568</v>
      </c>
      <c r="O4558" s="83">
        <f t="shared" si="2"/>
        <v>0</v>
      </c>
      <c r="Q4558" s="83">
        <f t="shared" si="3"/>
        <v>0.6606309524</v>
      </c>
      <c r="R4558" s="83">
        <f t="shared" si="4"/>
        <v>-0.04000504568</v>
      </c>
      <c r="S4558" s="83" t="b">
        <f t="shared" si="5"/>
        <v>0</v>
      </c>
      <c r="T4558" s="72"/>
      <c r="U4558" s="72"/>
      <c r="V4558" s="72"/>
      <c r="W4558" s="72"/>
      <c r="X4558" s="72"/>
      <c r="Y4558" s="72"/>
      <c r="Z4558" s="72"/>
      <c r="AA4558" s="72"/>
      <c r="AB4558" s="72"/>
      <c r="AC4558" s="72"/>
      <c r="AD4558" s="72"/>
      <c r="AE4558" s="72"/>
      <c r="AF4558" s="72"/>
      <c r="AG4558" s="72"/>
      <c r="AH4558" s="72"/>
      <c r="AI4558" s="72"/>
      <c r="AJ4558" s="72"/>
      <c r="AK4558" s="72"/>
    </row>
    <row r="4559" ht="14.25" customHeight="1">
      <c r="A4559" s="78">
        <v>4556.0</v>
      </c>
      <c r="C4559" s="78" t="str">
        <f>VLOOKUP(G4559,[1]Macrodata_CCF!$A$3:$D$55,4,FALSE)</f>
        <v>#ERROR!</v>
      </c>
      <c r="E4559" s="79" t="str">
        <f>VLOOKUP(G4559,[1]Macrodata_CCF!$A$3:$B$55,2,FALSE)</f>
        <v>#ERROR!</v>
      </c>
      <c r="F4559" s="78">
        <v>1.0</v>
      </c>
      <c r="G4559" s="80">
        <v>21.0</v>
      </c>
      <c r="H4559" s="81">
        <v>322590.0</v>
      </c>
      <c r="I4559" s="81">
        <v>840000.0</v>
      </c>
      <c r="J4559" s="81">
        <v>539900.0</v>
      </c>
      <c r="K4559" s="81">
        <v>840000.0</v>
      </c>
      <c r="L4559" s="82">
        <v>0.4199957480528014</v>
      </c>
      <c r="N4559" s="83">
        <f t="shared" si="1"/>
        <v>0.4199957481</v>
      </c>
      <c r="O4559" s="83">
        <f t="shared" si="2"/>
        <v>0.4199957481</v>
      </c>
      <c r="Q4559" s="83">
        <f t="shared" si="3"/>
        <v>0.6159642857</v>
      </c>
      <c r="R4559" s="83">
        <f t="shared" si="4"/>
        <v>0.4199957481</v>
      </c>
      <c r="S4559" s="83" t="b">
        <f t="shared" si="5"/>
        <v>0</v>
      </c>
      <c r="T4559" s="72"/>
      <c r="U4559" s="72"/>
      <c r="V4559" s="72"/>
      <c r="W4559" s="72"/>
      <c r="X4559" s="72"/>
      <c r="Y4559" s="72"/>
      <c r="Z4559" s="72"/>
      <c r="AA4559" s="72"/>
      <c r="AB4559" s="72"/>
      <c r="AC4559" s="72"/>
      <c r="AD4559" s="72"/>
      <c r="AE4559" s="72"/>
      <c r="AF4559" s="72"/>
      <c r="AG4559" s="72"/>
      <c r="AH4559" s="72"/>
      <c r="AI4559" s="72"/>
      <c r="AJ4559" s="72"/>
      <c r="AK4559" s="72"/>
    </row>
    <row r="4560" ht="14.25" customHeight="1">
      <c r="A4560" s="78">
        <v>4557.0</v>
      </c>
      <c r="C4560" s="78" t="str">
        <f>VLOOKUP(G4560,[1]Macrodata_CCF!$A$3:$D$55,4,FALSE)</f>
        <v>#ERROR!</v>
      </c>
      <c r="E4560" s="79" t="str">
        <f>VLOOKUP(G4560,[1]Macrodata_CCF!$A$3:$B$55,2,FALSE)</f>
        <v>#ERROR!</v>
      </c>
      <c r="F4560" s="78">
        <v>0.0</v>
      </c>
      <c r="G4560" s="80">
        <v>27.0</v>
      </c>
      <c r="H4560" s="81">
        <v>233095.0</v>
      </c>
      <c r="I4560" s="81">
        <v>890000.0</v>
      </c>
      <c r="J4560" s="81">
        <v>351340.0</v>
      </c>
      <c r="K4560" s="81">
        <v>890000.0</v>
      </c>
      <c r="L4560" s="82">
        <v>0.1800031968092799</v>
      </c>
      <c r="N4560" s="83">
        <f t="shared" si="1"/>
        <v>0.1800031968</v>
      </c>
      <c r="O4560" s="83">
        <f t="shared" si="2"/>
        <v>0.1800031968</v>
      </c>
      <c r="Q4560" s="83">
        <f t="shared" si="3"/>
        <v>0.7380955056</v>
      </c>
      <c r="R4560" s="83">
        <f t="shared" si="4"/>
        <v>0.1800031968</v>
      </c>
      <c r="S4560" s="83" t="b">
        <f t="shared" si="5"/>
        <v>0</v>
      </c>
      <c r="T4560" s="72"/>
      <c r="U4560" s="72"/>
      <c r="V4560" s="72"/>
      <c r="W4560" s="72"/>
      <c r="X4560" s="72"/>
      <c r="Y4560" s="72"/>
      <c r="Z4560" s="72"/>
      <c r="AA4560" s="72"/>
      <c r="AB4560" s="72"/>
      <c r="AC4560" s="72"/>
      <c r="AD4560" s="72"/>
      <c r="AE4560" s="72"/>
      <c r="AF4560" s="72"/>
      <c r="AG4560" s="72"/>
      <c r="AH4560" s="72"/>
      <c r="AI4560" s="72"/>
      <c r="AJ4560" s="72"/>
      <c r="AK4560" s="72"/>
    </row>
    <row r="4561" ht="14.25" customHeight="1">
      <c r="A4561" s="78">
        <v>4558.0</v>
      </c>
      <c r="C4561" s="78" t="str">
        <f>VLOOKUP(G4561,[1]Macrodata_CCF!$A$3:$D$55,4,FALSE)</f>
        <v>#ERROR!</v>
      </c>
      <c r="E4561" s="79" t="str">
        <f>VLOOKUP(G4561,[1]Macrodata_CCF!$A$3:$B$55,2,FALSE)</f>
        <v>#ERROR!</v>
      </c>
      <c r="F4561" s="78">
        <v>0.0</v>
      </c>
      <c r="G4561" s="80">
        <v>1.0</v>
      </c>
      <c r="H4561" s="81">
        <v>146555.0</v>
      </c>
      <c r="I4561" s="81">
        <v>540000.0</v>
      </c>
      <c r="J4561" s="81">
        <v>67865.0</v>
      </c>
      <c r="K4561" s="81">
        <v>540000.0</v>
      </c>
      <c r="L4561" s="82">
        <v>-0.2000025416513108</v>
      </c>
      <c r="N4561" s="83">
        <f t="shared" si="1"/>
        <v>-0.2000025417</v>
      </c>
      <c r="O4561" s="83">
        <f t="shared" si="2"/>
        <v>0</v>
      </c>
      <c r="Q4561" s="83">
        <f t="shared" si="3"/>
        <v>0.7286018519</v>
      </c>
      <c r="R4561" s="83">
        <f t="shared" si="4"/>
        <v>-0.2000025417</v>
      </c>
      <c r="S4561" s="83" t="b">
        <f t="shared" si="5"/>
        <v>0</v>
      </c>
      <c r="T4561" s="72"/>
      <c r="U4561" s="72"/>
      <c r="V4561" s="72"/>
      <c r="W4561" s="72"/>
      <c r="X4561" s="72"/>
      <c r="Y4561" s="72"/>
      <c r="Z4561" s="72"/>
      <c r="AA4561" s="72"/>
      <c r="AB4561" s="72"/>
      <c r="AC4561" s="72"/>
      <c r="AD4561" s="72"/>
      <c r="AE4561" s="72"/>
      <c r="AF4561" s="72"/>
      <c r="AG4561" s="72"/>
      <c r="AH4561" s="72"/>
      <c r="AI4561" s="72"/>
      <c r="AJ4561" s="72"/>
      <c r="AK4561" s="72"/>
    </row>
    <row r="4562" ht="14.25" customHeight="1">
      <c r="A4562" s="78">
        <v>4559.0</v>
      </c>
      <c r="C4562" s="78" t="str">
        <f>VLOOKUP(G4562,[1]Macrodata_CCF!$A$3:$D$55,4,FALSE)</f>
        <v>#ERROR!</v>
      </c>
      <c r="E4562" s="79" t="str">
        <f>VLOOKUP(G4562,[1]Macrodata_CCF!$A$3:$B$55,2,FALSE)</f>
        <v>#ERROR!</v>
      </c>
      <c r="F4562" s="78">
        <v>0.0</v>
      </c>
      <c r="G4562" s="80">
        <v>6.0</v>
      </c>
      <c r="H4562" s="81">
        <v>291940.0</v>
      </c>
      <c r="I4562" s="81">
        <v>590000.0</v>
      </c>
      <c r="J4562" s="81">
        <v>396260.0</v>
      </c>
      <c r="K4562" s="81">
        <v>590000.0</v>
      </c>
      <c r="L4562" s="82">
        <v>0.3499966449708112</v>
      </c>
      <c r="N4562" s="83">
        <f t="shared" si="1"/>
        <v>0.349996645</v>
      </c>
      <c r="O4562" s="83">
        <f t="shared" si="2"/>
        <v>0.349996645</v>
      </c>
      <c r="Q4562" s="83">
        <f t="shared" si="3"/>
        <v>0.5051864407</v>
      </c>
      <c r="R4562" s="83">
        <f t="shared" si="4"/>
        <v>0.349996645</v>
      </c>
      <c r="S4562" s="83" t="b">
        <f t="shared" si="5"/>
        <v>0</v>
      </c>
      <c r="T4562" s="72"/>
      <c r="U4562" s="72"/>
      <c r="V4562" s="72"/>
      <c r="W4562" s="72"/>
      <c r="X4562" s="72"/>
      <c r="Y4562" s="72"/>
      <c r="Z4562" s="72"/>
      <c r="AA4562" s="72"/>
      <c r="AB4562" s="72"/>
      <c r="AC4562" s="72"/>
      <c r="AD4562" s="72"/>
      <c r="AE4562" s="72"/>
      <c r="AF4562" s="72"/>
      <c r="AG4562" s="72"/>
      <c r="AH4562" s="72"/>
      <c r="AI4562" s="72"/>
      <c r="AJ4562" s="72"/>
      <c r="AK4562" s="72"/>
    </row>
    <row r="4563" ht="14.25" customHeight="1">
      <c r="A4563" s="78">
        <v>4560.0</v>
      </c>
      <c r="C4563" s="78" t="str">
        <f>VLOOKUP(G4563,[1]Macrodata_CCF!$A$3:$D$55,4,FALSE)</f>
        <v>#ERROR!</v>
      </c>
      <c r="E4563" s="79" t="str">
        <f>VLOOKUP(G4563,[1]Macrodata_CCF!$A$3:$B$55,2,FALSE)</f>
        <v>#ERROR!</v>
      </c>
      <c r="F4563" s="78">
        <v>0.0</v>
      </c>
      <c r="G4563" s="80">
        <v>23.0</v>
      </c>
      <c r="H4563" s="81">
        <v>885995.0</v>
      </c>
      <c r="I4563" s="81">
        <v>950000.0</v>
      </c>
      <c r="J4563" s="81">
        <v>897515.0</v>
      </c>
      <c r="K4563" s="81">
        <v>1805000.0</v>
      </c>
      <c r="L4563" s="82">
        <v>0.179985938598547</v>
      </c>
      <c r="N4563" s="83">
        <f t="shared" si="1"/>
        <v>0.1799859386</v>
      </c>
      <c r="O4563" s="83">
        <f t="shared" si="2"/>
        <v>0.1799859386</v>
      </c>
      <c r="Q4563" s="83">
        <f t="shared" si="3"/>
        <v>0.06737368421</v>
      </c>
      <c r="R4563" s="83">
        <f t="shared" si="4"/>
        <v>0.01212631579</v>
      </c>
      <c r="S4563" s="83" t="b">
        <f t="shared" si="5"/>
        <v>0</v>
      </c>
      <c r="T4563" s="72"/>
      <c r="U4563" s="72"/>
      <c r="V4563" s="72"/>
      <c r="W4563" s="72"/>
      <c r="X4563" s="72"/>
      <c r="Y4563" s="72"/>
      <c r="Z4563" s="72"/>
      <c r="AA4563" s="72"/>
      <c r="AB4563" s="72"/>
      <c r="AC4563" s="72"/>
      <c r="AD4563" s="72"/>
      <c r="AE4563" s="72"/>
      <c r="AF4563" s="72"/>
      <c r="AG4563" s="72"/>
      <c r="AH4563" s="72"/>
      <c r="AI4563" s="72"/>
      <c r="AJ4563" s="72"/>
      <c r="AK4563" s="72"/>
    </row>
    <row r="4564" ht="14.25" customHeight="1">
      <c r="A4564" s="78">
        <v>4561.0</v>
      </c>
      <c r="C4564" s="78" t="str">
        <f>VLOOKUP(G4564,[1]Macrodata_CCF!$A$3:$D$55,4,FALSE)</f>
        <v>#ERROR!</v>
      </c>
      <c r="E4564" s="79" t="str">
        <f>VLOOKUP(G4564,[1]Macrodata_CCF!$A$3:$B$55,2,FALSE)</f>
        <v>#ERROR!</v>
      </c>
      <c r="F4564" s="78">
        <v>0.0</v>
      </c>
      <c r="G4564" s="80">
        <v>46.0</v>
      </c>
      <c r="H4564" s="81">
        <v>167590.0</v>
      </c>
      <c r="I4564" s="81">
        <v>270000.0</v>
      </c>
      <c r="J4564" s="81">
        <v>181925.0</v>
      </c>
      <c r="K4564" s="81">
        <v>432000.0</v>
      </c>
      <c r="L4564" s="82">
        <v>0.1399765647885949</v>
      </c>
      <c r="N4564" s="83">
        <f t="shared" si="1"/>
        <v>0.1399765648</v>
      </c>
      <c r="O4564" s="83">
        <f t="shared" si="2"/>
        <v>0.1399765648</v>
      </c>
      <c r="Q4564" s="83">
        <f t="shared" si="3"/>
        <v>0.3792962963</v>
      </c>
      <c r="R4564" s="83">
        <f t="shared" si="4"/>
        <v>0.1399765648</v>
      </c>
      <c r="S4564" s="83" t="b">
        <f t="shared" si="5"/>
        <v>0</v>
      </c>
      <c r="T4564" s="72"/>
      <c r="U4564" s="72"/>
      <c r="V4564" s="72"/>
      <c r="W4564" s="72"/>
      <c r="X4564" s="72"/>
      <c r="Y4564" s="72"/>
      <c r="Z4564" s="72"/>
      <c r="AA4564" s="72"/>
      <c r="AB4564" s="72"/>
      <c r="AC4564" s="72"/>
      <c r="AD4564" s="72"/>
      <c r="AE4564" s="72"/>
      <c r="AF4564" s="72"/>
      <c r="AG4564" s="72"/>
      <c r="AH4564" s="72"/>
      <c r="AI4564" s="72"/>
      <c r="AJ4564" s="72"/>
      <c r="AK4564" s="72"/>
    </row>
    <row r="4565" ht="14.25" customHeight="1">
      <c r="A4565" s="78">
        <v>4562.0</v>
      </c>
      <c r="C4565" s="78" t="str">
        <f>VLOOKUP(G4565,[1]Macrodata_CCF!$A$3:$D$55,4,FALSE)</f>
        <v>#ERROR!</v>
      </c>
      <c r="E4565" s="79" t="str">
        <f>VLOOKUP(G4565,[1]Macrodata_CCF!$A$3:$B$55,2,FALSE)</f>
        <v>#ERROR!</v>
      </c>
      <c r="F4565" s="78">
        <v>0.0</v>
      </c>
      <c r="G4565" s="80">
        <v>30.0</v>
      </c>
      <c r="H4565" s="81">
        <v>342380.0</v>
      </c>
      <c r="I4565" s="81">
        <v>830000.0</v>
      </c>
      <c r="J4565" s="81">
        <v>415525.0</v>
      </c>
      <c r="K4565" s="81">
        <v>830000.0</v>
      </c>
      <c r="L4565" s="82">
        <v>0.1500041015544891</v>
      </c>
      <c r="N4565" s="83">
        <f t="shared" si="1"/>
        <v>0.1500041016</v>
      </c>
      <c r="O4565" s="83">
        <f t="shared" si="2"/>
        <v>0.1500041016</v>
      </c>
      <c r="Q4565" s="83">
        <f t="shared" si="3"/>
        <v>0.5874939759</v>
      </c>
      <c r="R4565" s="83">
        <f t="shared" si="4"/>
        <v>0.1500041016</v>
      </c>
      <c r="S4565" s="83" t="b">
        <f t="shared" si="5"/>
        <v>0</v>
      </c>
      <c r="T4565" s="72"/>
      <c r="U4565" s="72"/>
      <c r="V4565" s="72"/>
      <c r="W4565" s="72"/>
      <c r="X4565" s="72"/>
      <c r="Y4565" s="72"/>
      <c r="Z4565" s="72"/>
      <c r="AA4565" s="72"/>
      <c r="AB4565" s="72"/>
      <c r="AC4565" s="72"/>
      <c r="AD4565" s="72"/>
      <c r="AE4565" s="72"/>
      <c r="AF4565" s="72"/>
      <c r="AG4565" s="72"/>
      <c r="AH4565" s="72"/>
      <c r="AI4565" s="72"/>
      <c r="AJ4565" s="72"/>
      <c r="AK4565" s="72"/>
    </row>
    <row r="4566" ht="14.25" customHeight="1">
      <c r="A4566" s="78">
        <v>4563.0</v>
      </c>
      <c r="C4566" s="78" t="str">
        <f>VLOOKUP(G4566,[1]Macrodata_CCF!$A$3:$D$55,4,FALSE)</f>
        <v>#ERROR!</v>
      </c>
      <c r="E4566" s="79" t="str">
        <f>VLOOKUP(G4566,[1]Macrodata_CCF!$A$3:$B$55,2,FALSE)</f>
        <v>#ERROR!</v>
      </c>
      <c r="F4566" s="78">
        <v>0.0</v>
      </c>
      <c r="G4566" s="80">
        <v>31.0</v>
      </c>
      <c r="H4566" s="81">
        <v>291325.0</v>
      </c>
      <c r="I4566" s="81">
        <v>300000.0</v>
      </c>
      <c r="J4566" s="81">
        <v>292540.0</v>
      </c>
      <c r="K4566" s="81">
        <v>300000.0</v>
      </c>
      <c r="L4566" s="82">
        <v>0.1400576368876081</v>
      </c>
      <c r="N4566" s="83">
        <f t="shared" si="1"/>
        <v>0.1400576369</v>
      </c>
      <c r="O4566" s="83">
        <f t="shared" si="2"/>
        <v>0.1400576369</v>
      </c>
      <c r="Q4566" s="83">
        <f t="shared" si="3"/>
        <v>0.02891666667</v>
      </c>
      <c r="R4566" s="83">
        <f t="shared" si="4"/>
        <v>0.00405</v>
      </c>
      <c r="S4566" s="83" t="b">
        <f t="shared" si="5"/>
        <v>0</v>
      </c>
      <c r="T4566" s="72"/>
      <c r="U4566" s="72"/>
      <c r="V4566" s="72"/>
      <c r="W4566" s="72"/>
      <c r="X4566" s="72"/>
      <c r="Y4566" s="72"/>
      <c r="Z4566" s="72"/>
      <c r="AA4566" s="72"/>
      <c r="AB4566" s="72"/>
      <c r="AC4566" s="72"/>
      <c r="AD4566" s="72"/>
      <c r="AE4566" s="72"/>
      <c r="AF4566" s="72"/>
      <c r="AG4566" s="72"/>
      <c r="AH4566" s="72"/>
      <c r="AI4566" s="72"/>
      <c r="AJ4566" s="72"/>
      <c r="AK4566" s="72"/>
    </row>
    <row r="4567" ht="14.25" customHeight="1">
      <c r="A4567" s="78">
        <v>4564.0</v>
      </c>
      <c r="C4567" s="78" t="str">
        <f>VLOOKUP(G4567,[1]Macrodata_CCF!$A$3:$D$55,4,FALSE)</f>
        <v>#ERROR!</v>
      </c>
      <c r="E4567" s="79" t="str">
        <f>VLOOKUP(G4567,[1]Macrodata_CCF!$A$3:$B$55,2,FALSE)</f>
        <v>#ERROR!</v>
      </c>
      <c r="F4567" s="78">
        <v>0.0</v>
      </c>
      <c r="G4567" s="80">
        <v>16.0</v>
      </c>
      <c r="H4567" s="81">
        <v>0.0</v>
      </c>
      <c r="I4567" s="81">
        <v>220000.0</v>
      </c>
      <c r="J4567" s="81">
        <v>37400.0</v>
      </c>
      <c r="K4567" s="81">
        <v>220000.0</v>
      </c>
      <c r="L4567" s="82">
        <v>0.17</v>
      </c>
      <c r="N4567" s="83">
        <f t="shared" si="1"/>
        <v>0.17</v>
      </c>
      <c r="O4567" s="83">
        <f t="shared" si="2"/>
        <v>0.17</v>
      </c>
      <c r="Q4567" s="83">
        <f t="shared" si="3"/>
        <v>1</v>
      </c>
      <c r="R4567" s="83">
        <f t="shared" si="4"/>
        <v>0.17</v>
      </c>
      <c r="S4567" s="83" t="b">
        <f t="shared" si="5"/>
        <v>0</v>
      </c>
      <c r="T4567" s="72"/>
      <c r="U4567" s="72"/>
      <c r="V4567" s="72"/>
      <c r="W4567" s="72"/>
      <c r="X4567" s="72"/>
      <c r="Y4567" s="72"/>
      <c r="Z4567" s="72"/>
      <c r="AA4567" s="72"/>
      <c r="AB4567" s="72"/>
      <c r="AC4567" s="72"/>
      <c r="AD4567" s="72"/>
      <c r="AE4567" s="72"/>
      <c r="AF4567" s="72"/>
      <c r="AG4567" s="72"/>
      <c r="AH4567" s="72"/>
      <c r="AI4567" s="72"/>
      <c r="AJ4567" s="72"/>
      <c r="AK4567" s="72"/>
    </row>
    <row r="4568" ht="14.25" customHeight="1">
      <c r="A4568" s="78">
        <v>4565.0</v>
      </c>
      <c r="C4568" s="78" t="str">
        <f>VLOOKUP(G4568,[1]Macrodata_CCF!$A$3:$D$55,4,FALSE)</f>
        <v>#ERROR!</v>
      </c>
      <c r="E4568" s="79" t="str">
        <f>VLOOKUP(G4568,[1]Macrodata_CCF!$A$3:$B$55,2,FALSE)</f>
        <v>#ERROR!</v>
      </c>
      <c r="F4568" s="78">
        <v>1.0</v>
      </c>
      <c r="G4568" s="80">
        <v>4.0</v>
      </c>
      <c r="H4568" s="81">
        <v>24325.0</v>
      </c>
      <c r="I4568" s="81">
        <v>630000.0</v>
      </c>
      <c r="J4568" s="81">
        <v>345335.0</v>
      </c>
      <c r="K4568" s="81">
        <v>630000.0</v>
      </c>
      <c r="L4568" s="82">
        <v>0.530003714863582</v>
      </c>
      <c r="N4568" s="83">
        <f t="shared" si="1"/>
        <v>0.5300037149</v>
      </c>
      <c r="O4568" s="83">
        <f t="shared" si="2"/>
        <v>0.5300037149</v>
      </c>
      <c r="Q4568" s="83">
        <f t="shared" si="3"/>
        <v>0.9613888889</v>
      </c>
      <c r="R4568" s="83">
        <f t="shared" si="4"/>
        <v>0.5300037149</v>
      </c>
      <c r="S4568" s="83" t="b">
        <f t="shared" si="5"/>
        <v>0</v>
      </c>
      <c r="T4568" s="72"/>
      <c r="U4568" s="72"/>
      <c r="V4568" s="72"/>
      <c r="W4568" s="72"/>
      <c r="X4568" s="72"/>
      <c r="Y4568" s="72"/>
      <c r="Z4568" s="72"/>
      <c r="AA4568" s="72"/>
      <c r="AB4568" s="72"/>
      <c r="AC4568" s="72"/>
      <c r="AD4568" s="72"/>
      <c r="AE4568" s="72"/>
      <c r="AF4568" s="72"/>
      <c r="AG4568" s="72"/>
      <c r="AH4568" s="72"/>
      <c r="AI4568" s="72"/>
      <c r="AJ4568" s="72"/>
      <c r="AK4568" s="72"/>
    </row>
    <row r="4569" ht="14.25" customHeight="1">
      <c r="A4569" s="78">
        <v>4566.0</v>
      </c>
      <c r="C4569" s="78" t="str">
        <f>VLOOKUP(G4569,[1]Macrodata_CCF!$A$3:$D$55,4,FALSE)</f>
        <v>#ERROR!</v>
      </c>
      <c r="E4569" s="79" t="str">
        <f>VLOOKUP(G4569,[1]Macrodata_CCF!$A$3:$B$55,2,FALSE)</f>
        <v>#ERROR!</v>
      </c>
      <c r="F4569" s="78">
        <v>0.0</v>
      </c>
      <c r="G4569" s="80">
        <v>29.0</v>
      </c>
      <c r="H4569" s="81">
        <v>88900.0</v>
      </c>
      <c r="I4569" s="81">
        <v>330000.0</v>
      </c>
      <c r="J4569" s="81">
        <v>134710.0</v>
      </c>
      <c r="K4569" s="81">
        <v>330000.0</v>
      </c>
      <c r="L4569" s="82">
        <v>0.190004147656574</v>
      </c>
      <c r="N4569" s="83">
        <f t="shared" si="1"/>
        <v>0.1900041477</v>
      </c>
      <c r="O4569" s="83">
        <f t="shared" si="2"/>
        <v>0.1900041477</v>
      </c>
      <c r="Q4569" s="83">
        <f t="shared" si="3"/>
        <v>0.7306060606</v>
      </c>
      <c r="R4569" s="83">
        <f t="shared" si="4"/>
        <v>0.1900041477</v>
      </c>
      <c r="S4569" s="83" t="b">
        <f t="shared" si="5"/>
        <v>0</v>
      </c>
      <c r="T4569" s="72"/>
      <c r="U4569" s="72"/>
      <c r="V4569" s="72"/>
      <c r="W4569" s="72"/>
      <c r="X4569" s="72"/>
      <c r="Y4569" s="72"/>
      <c r="Z4569" s="72"/>
      <c r="AA4569" s="72"/>
      <c r="AB4569" s="72"/>
      <c r="AC4569" s="72"/>
      <c r="AD4569" s="72"/>
      <c r="AE4569" s="72"/>
      <c r="AF4569" s="72"/>
      <c r="AG4569" s="72"/>
      <c r="AH4569" s="72"/>
      <c r="AI4569" s="72"/>
      <c r="AJ4569" s="72"/>
      <c r="AK4569" s="72"/>
    </row>
    <row r="4570" ht="14.25" customHeight="1">
      <c r="A4570" s="78">
        <v>4567.0</v>
      </c>
      <c r="C4570" s="78" t="str">
        <f>VLOOKUP(G4570,[1]Macrodata_CCF!$A$3:$D$55,4,FALSE)</f>
        <v>#ERROR!</v>
      </c>
      <c r="E4570" s="79" t="str">
        <f>VLOOKUP(G4570,[1]Macrodata_CCF!$A$3:$B$55,2,FALSE)</f>
        <v>#ERROR!</v>
      </c>
      <c r="F4570" s="78">
        <v>0.0</v>
      </c>
      <c r="G4570" s="80">
        <v>43.0</v>
      </c>
      <c r="H4570" s="81">
        <v>0.0</v>
      </c>
      <c r="I4570" s="81">
        <v>130000.0</v>
      </c>
      <c r="J4570" s="81">
        <v>19500.0</v>
      </c>
      <c r="K4570" s="81">
        <v>247000.0</v>
      </c>
      <c r="L4570" s="82">
        <v>0.15</v>
      </c>
      <c r="N4570" s="83">
        <f t="shared" si="1"/>
        <v>0.15</v>
      </c>
      <c r="O4570" s="83">
        <f t="shared" si="2"/>
        <v>0.15</v>
      </c>
      <c r="Q4570" s="83">
        <f t="shared" si="3"/>
        <v>1</v>
      </c>
      <c r="R4570" s="83">
        <f t="shared" si="4"/>
        <v>0.15</v>
      </c>
      <c r="S4570" s="83" t="b">
        <f t="shared" si="5"/>
        <v>0</v>
      </c>
      <c r="T4570" s="72"/>
      <c r="U4570" s="72"/>
      <c r="V4570" s="72"/>
      <c r="W4570" s="72"/>
      <c r="X4570" s="72"/>
      <c r="Y4570" s="72"/>
      <c r="Z4570" s="72"/>
      <c r="AA4570" s="72"/>
      <c r="AB4570" s="72"/>
      <c r="AC4570" s="72"/>
      <c r="AD4570" s="72"/>
      <c r="AE4570" s="72"/>
      <c r="AF4570" s="72"/>
      <c r="AG4570" s="72"/>
      <c r="AH4570" s="72"/>
      <c r="AI4570" s="72"/>
      <c r="AJ4570" s="72"/>
      <c r="AK4570" s="72"/>
    </row>
    <row r="4571" ht="14.25" customHeight="1">
      <c r="A4571" s="78">
        <v>4568.0</v>
      </c>
      <c r="C4571" s="78" t="str">
        <f>VLOOKUP(G4571,[1]Macrodata_CCF!$A$3:$D$55,4,FALSE)</f>
        <v>#ERROR!</v>
      </c>
      <c r="E4571" s="79" t="str">
        <f>VLOOKUP(G4571,[1]Macrodata_CCF!$A$3:$B$55,2,FALSE)</f>
        <v>#ERROR!</v>
      </c>
      <c r="F4571" s="78">
        <v>0.0</v>
      </c>
      <c r="G4571" s="80">
        <v>1.0</v>
      </c>
      <c r="H4571" s="81">
        <v>255725.0</v>
      </c>
      <c r="I4571" s="81">
        <v>620000.0</v>
      </c>
      <c r="J4571" s="81">
        <v>354080.0</v>
      </c>
      <c r="K4571" s="81">
        <v>620000.0</v>
      </c>
      <c r="L4571" s="82">
        <v>0.2700020588840849</v>
      </c>
      <c r="N4571" s="83">
        <f t="shared" si="1"/>
        <v>0.2700020589</v>
      </c>
      <c r="O4571" s="83">
        <f t="shared" si="2"/>
        <v>0.2700020589</v>
      </c>
      <c r="Q4571" s="83">
        <f t="shared" si="3"/>
        <v>0.5875403226</v>
      </c>
      <c r="R4571" s="83">
        <f t="shared" si="4"/>
        <v>0.2700020589</v>
      </c>
      <c r="S4571" s="83" t="b">
        <f t="shared" si="5"/>
        <v>0</v>
      </c>
      <c r="T4571" s="72"/>
      <c r="U4571" s="72"/>
      <c r="V4571" s="72"/>
      <c r="W4571" s="72"/>
      <c r="X4571" s="72"/>
      <c r="Y4571" s="72"/>
      <c r="Z4571" s="72"/>
      <c r="AA4571" s="72"/>
      <c r="AB4571" s="72"/>
      <c r="AC4571" s="72"/>
      <c r="AD4571" s="72"/>
      <c r="AE4571" s="72"/>
      <c r="AF4571" s="72"/>
      <c r="AG4571" s="72"/>
      <c r="AH4571" s="72"/>
      <c r="AI4571" s="72"/>
      <c r="AJ4571" s="72"/>
      <c r="AK4571" s="72"/>
    </row>
    <row r="4572" ht="14.25" customHeight="1">
      <c r="A4572" s="78">
        <v>4569.0</v>
      </c>
      <c r="C4572" s="78" t="str">
        <f>VLOOKUP(G4572,[1]Macrodata_CCF!$A$3:$D$55,4,FALSE)</f>
        <v>#ERROR!</v>
      </c>
      <c r="E4572" s="79" t="str">
        <f>VLOOKUP(G4572,[1]Macrodata_CCF!$A$3:$B$55,2,FALSE)</f>
        <v>#ERROR!</v>
      </c>
      <c r="F4572" s="78">
        <v>0.0</v>
      </c>
      <c r="G4572" s="80">
        <v>14.0</v>
      </c>
      <c r="H4572" s="81">
        <v>525745.0</v>
      </c>
      <c r="I4572" s="81">
        <v>680000.0</v>
      </c>
      <c r="J4572" s="81">
        <v>693600.0</v>
      </c>
      <c r="K4572" s="81">
        <v>680000.0</v>
      </c>
      <c r="L4572" s="82">
        <v>1.088165699653172</v>
      </c>
      <c r="N4572" s="83">
        <f t="shared" si="1"/>
        <v>1.0881657</v>
      </c>
      <c r="O4572" s="83">
        <f t="shared" si="2"/>
        <v>1</v>
      </c>
      <c r="Q4572" s="83">
        <f t="shared" si="3"/>
        <v>0.2268455882</v>
      </c>
      <c r="R4572" s="83">
        <f t="shared" si="4"/>
        <v>1.0881657</v>
      </c>
      <c r="S4572" s="83" t="b">
        <f t="shared" si="5"/>
        <v>0</v>
      </c>
      <c r="T4572" s="72"/>
      <c r="U4572" s="72"/>
      <c r="V4572" s="72"/>
      <c r="W4572" s="72"/>
      <c r="X4572" s="72"/>
      <c r="Y4572" s="72"/>
      <c r="Z4572" s="72"/>
      <c r="AA4572" s="72"/>
      <c r="AB4572" s="72"/>
      <c r="AC4572" s="72"/>
      <c r="AD4572" s="72"/>
      <c r="AE4572" s="72"/>
      <c r="AF4572" s="72"/>
      <c r="AG4572" s="72"/>
      <c r="AH4572" s="72"/>
      <c r="AI4572" s="72"/>
      <c r="AJ4572" s="72"/>
      <c r="AK4572" s="72"/>
    </row>
    <row r="4573" ht="14.25" customHeight="1">
      <c r="A4573" s="78">
        <v>4570.0</v>
      </c>
      <c r="C4573" s="78" t="str">
        <f>VLOOKUP(G4573,[1]Macrodata_CCF!$A$3:$D$55,4,FALSE)</f>
        <v>#ERROR!</v>
      </c>
      <c r="E4573" s="79" t="str">
        <f>VLOOKUP(G4573,[1]Macrodata_CCF!$A$3:$B$55,2,FALSE)</f>
        <v>#ERROR!</v>
      </c>
      <c r="F4573" s="78">
        <v>0.0</v>
      </c>
      <c r="G4573" s="80">
        <v>46.0</v>
      </c>
      <c r="H4573" s="81">
        <v>258135.0</v>
      </c>
      <c r="I4573" s="81">
        <v>590000.0</v>
      </c>
      <c r="J4573" s="81">
        <v>314550.0</v>
      </c>
      <c r="K4573" s="81">
        <v>590000.0</v>
      </c>
      <c r="L4573" s="82">
        <v>0.1699938227893872</v>
      </c>
      <c r="N4573" s="83">
        <f t="shared" si="1"/>
        <v>0.1699938228</v>
      </c>
      <c r="O4573" s="83">
        <f t="shared" si="2"/>
        <v>0.1699938228</v>
      </c>
      <c r="Q4573" s="83">
        <f t="shared" si="3"/>
        <v>0.5624830508</v>
      </c>
      <c r="R4573" s="83">
        <f t="shared" si="4"/>
        <v>0.1699938228</v>
      </c>
      <c r="S4573" s="83" t="b">
        <f t="shared" si="5"/>
        <v>0</v>
      </c>
      <c r="T4573" s="72"/>
      <c r="U4573" s="72"/>
      <c r="V4573" s="72"/>
      <c r="W4573" s="72"/>
      <c r="X4573" s="72"/>
      <c r="Y4573" s="72"/>
      <c r="Z4573" s="72"/>
      <c r="AA4573" s="72"/>
      <c r="AB4573" s="72"/>
      <c r="AC4573" s="72"/>
      <c r="AD4573" s="72"/>
      <c r="AE4573" s="72"/>
      <c r="AF4573" s="72"/>
      <c r="AG4573" s="72"/>
      <c r="AH4573" s="72"/>
      <c r="AI4573" s="72"/>
      <c r="AJ4573" s="72"/>
      <c r="AK4573" s="72"/>
    </row>
    <row r="4574" ht="14.25" customHeight="1">
      <c r="A4574" s="78">
        <v>4571.0</v>
      </c>
      <c r="C4574" s="78" t="str">
        <f>VLOOKUP(G4574,[1]Macrodata_CCF!$A$3:$D$55,4,FALSE)</f>
        <v>#ERROR!</v>
      </c>
      <c r="E4574" s="79" t="str">
        <f>VLOOKUP(G4574,[1]Macrodata_CCF!$A$3:$B$55,2,FALSE)</f>
        <v>#ERROR!</v>
      </c>
      <c r="F4574" s="78">
        <v>0.0</v>
      </c>
      <c r="G4574" s="80">
        <v>18.0</v>
      </c>
      <c r="H4574" s="81">
        <v>324065.0</v>
      </c>
      <c r="I4574" s="81">
        <v>480000.0</v>
      </c>
      <c r="J4574" s="81">
        <v>352135.0</v>
      </c>
      <c r="K4574" s="81">
        <v>480000.0</v>
      </c>
      <c r="L4574" s="82">
        <v>0.1800109019783884</v>
      </c>
      <c r="N4574" s="83">
        <f t="shared" si="1"/>
        <v>0.180010902</v>
      </c>
      <c r="O4574" s="83">
        <f t="shared" si="2"/>
        <v>0.180010902</v>
      </c>
      <c r="Q4574" s="83">
        <f t="shared" si="3"/>
        <v>0.3248645833</v>
      </c>
      <c r="R4574" s="83">
        <f t="shared" si="4"/>
        <v>0.180010902</v>
      </c>
      <c r="S4574" s="83" t="b">
        <f t="shared" si="5"/>
        <v>0</v>
      </c>
      <c r="T4574" s="72"/>
      <c r="U4574" s="72"/>
      <c r="V4574" s="72"/>
      <c r="W4574" s="72"/>
      <c r="X4574" s="72"/>
      <c r="Y4574" s="72"/>
      <c r="Z4574" s="72"/>
      <c r="AA4574" s="72"/>
      <c r="AB4574" s="72"/>
      <c r="AC4574" s="72"/>
      <c r="AD4574" s="72"/>
      <c r="AE4574" s="72"/>
      <c r="AF4574" s="72"/>
      <c r="AG4574" s="72"/>
      <c r="AH4574" s="72"/>
      <c r="AI4574" s="72"/>
      <c r="AJ4574" s="72"/>
      <c r="AK4574" s="72"/>
    </row>
    <row r="4575" ht="14.25" customHeight="1">
      <c r="A4575" s="78">
        <v>4572.0</v>
      </c>
      <c r="C4575" s="78" t="str">
        <f>VLOOKUP(G4575,[1]Macrodata_CCF!$A$3:$D$55,4,FALSE)</f>
        <v>#ERROR!</v>
      </c>
      <c r="E4575" s="79" t="str">
        <f>VLOOKUP(G4575,[1]Macrodata_CCF!$A$3:$B$55,2,FALSE)</f>
        <v>#ERROR!</v>
      </c>
      <c r="F4575" s="78">
        <v>0.0</v>
      </c>
      <c r="G4575" s="80">
        <v>7.0</v>
      </c>
      <c r="H4575" s="81">
        <v>544675.0</v>
      </c>
      <c r="I4575" s="81">
        <v>680000.0</v>
      </c>
      <c r="J4575" s="81">
        <v>582565.0</v>
      </c>
      <c r="K4575" s="81">
        <v>680000.0</v>
      </c>
      <c r="L4575" s="82">
        <v>0.2799926103824127</v>
      </c>
      <c r="N4575" s="83">
        <f t="shared" si="1"/>
        <v>0.2799926104</v>
      </c>
      <c r="O4575" s="83">
        <f t="shared" si="2"/>
        <v>0.2799926104</v>
      </c>
      <c r="Q4575" s="83">
        <f t="shared" si="3"/>
        <v>0.1990073529</v>
      </c>
      <c r="R4575" s="83">
        <f t="shared" si="4"/>
        <v>0.2799926104</v>
      </c>
      <c r="S4575" s="83" t="b">
        <f t="shared" si="5"/>
        <v>0</v>
      </c>
      <c r="T4575" s="72"/>
      <c r="U4575" s="72"/>
      <c r="V4575" s="72"/>
      <c r="W4575" s="72"/>
      <c r="X4575" s="72"/>
      <c r="Y4575" s="72"/>
      <c r="Z4575" s="72"/>
      <c r="AA4575" s="72"/>
      <c r="AB4575" s="72"/>
      <c r="AC4575" s="72"/>
      <c r="AD4575" s="72"/>
      <c r="AE4575" s="72"/>
      <c r="AF4575" s="72"/>
      <c r="AG4575" s="72"/>
      <c r="AH4575" s="72"/>
      <c r="AI4575" s="72"/>
      <c r="AJ4575" s="72"/>
      <c r="AK4575" s="72"/>
    </row>
    <row r="4576" ht="14.25" customHeight="1">
      <c r="A4576" s="78">
        <v>4573.0</v>
      </c>
      <c r="C4576" s="78" t="str">
        <f>VLOOKUP(G4576,[1]Macrodata_CCF!$A$3:$D$55,4,FALSE)</f>
        <v>#ERROR!</v>
      </c>
      <c r="E4576" s="79" t="str">
        <f>VLOOKUP(G4576,[1]Macrodata_CCF!$A$3:$B$55,2,FALSE)</f>
        <v>#ERROR!</v>
      </c>
      <c r="F4576" s="78">
        <v>1.0</v>
      </c>
      <c r="G4576" s="80">
        <v>53.0</v>
      </c>
      <c r="H4576" s="81">
        <v>217465.0</v>
      </c>
      <c r="I4576" s="81">
        <v>490000.0</v>
      </c>
      <c r="J4576" s="81">
        <v>378260.0</v>
      </c>
      <c r="K4576" s="81">
        <v>490000.0</v>
      </c>
      <c r="L4576" s="82">
        <v>0.5899976149852313</v>
      </c>
      <c r="N4576" s="83">
        <f t="shared" si="1"/>
        <v>0.589997615</v>
      </c>
      <c r="O4576" s="83">
        <f t="shared" si="2"/>
        <v>0.589997615</v>
      </c>
      <c r="Q4576" s="83">
        <f t="shared" si="3"/>
        <v>0.5561938776</v>
      </c>
      <c r="R4576" s="83">
        <f t="shared" si="4"/>
        <v>0.589997615</v>
      </c>
      <c r="S4576" s="83" t="b">
        <f t="shared" si="5"/>
        <v>0</v>
      </c>
      <c r="T4576" s="72"/>
      <c r="U4576" s="72"/>
      <c r="V4576" s="72"/>
      <c r="W4576" s="72"/>
      <c r="X4576" s="72"/>
      <c r="Y4576" s="72"/>
      <c r="Z4576" s="72"/>
      <c r="AA4576" s="72"/>
      <c r="AB4576" s="72"/>
      <c r="AC4576" s="72"/>
      <c r="AD4576" s="72"/>
      <c r="AE4576" s="72"/>
      <c r="AF4576" s="72"/>
      <c r="AG4576" s="72"/>
      <c r="AH4576" s="72"/>
      <c r="AI4576" s="72"/>
      <c r="AJ4576" s="72"/>
      <c r="AK4576" s="72"/>
    </row>
    <row r="4577" ht="14.25" customHeight="1">
      <c r="A4577" s="78">
        <v>4574.0</v>
      </c>
      <c r="C4577" s="78" t="str">
        <f>VLOOKUP(G4577,[1]Macrodata_CCF!$A$3:$D$55,4,FALSE)</f>
        <v>#ERROR!</v>
      </c>
      <c r="E4577" s="79" t="str">
        <f>VLOOKUP(G4577,[1]Macrodata_CCF!$A$3:$B$55,2,FALSE)</f>
        <v>#ERROR!</v>
      </c>
      <c r="F4577" s="78">
        <v>0.0</v>
      </c>
      <c r="G4577" s="80">
        <v>46.0</v>
      </c>
      <c r="H4577" s="81">
        <v>478045.0</v>
      </c>
      <c r="I4577" s="81">
        <v>910000.0</v>
      </c>
      <c r="J4577" s="81">
        <v>560115.0</v>
      </c>
      <c r="K4577" s="81">
        <v>910000.0</v>
      </c>
      <c r="L4577" s="82">
        <v>0.1899966431688486</v>
      </c>
      <c r="N4577" s="83">
        <f t="shared" si="1"/>
        <v>0.1899966432</v>
      </c>
      <c r="O4577" s="83">
        <f t="shared" si="2"/>
        <v>0.1899966432</v>
      </c>
      <c r="Q4577" s="83">
        <f t="shared" si="3"/>
        <v>0.4746758242</v>
      </c>
      <c r="R4577" s="83">
        <f t="shared" si="4"/>
        <v>0.1899966432</v>
      </c>
      <c r="S4577" s="83" t="b">
        <f t="shared" si="5"/>
        <v>0</v>
      </c>
      <c r="T4577" s="72"/>
      <c r="U4577" s="72"/>
      <c r="V4577" s="72"/>
      <c r="W4577" s="72"/>
      <c r="X4577" s="72"/>
      <c r="Y4577" s="72"/>
      <c r="Z4577" s="72"/>
      <c r="AA4577" s="72"/>
      <c r="AB4577" s="72"/>
      <c r="AC4577" s="72"/>
      <c r="AD4577" s="72"/>
      <c r="AE4577" s="72"/>
      <c r="AF4577" s="72"/>
      <c r="AG4577" s="72"/>
      <c r="AH4577" s="72"/>
      <c r="AI4577" s="72"/>
      <c r="AJ4577" s="72"/>
      <c r="AK4577" s="72"/>
    </row>
    <row r="4578" ht="14.25" customHeight="1">
      <c r="A4578" s="78">
        <v>4575.0</v>
      </c>
      <c r="C4578" s="78" t="str">
        <f>VLOOKUP(G4578,[1]Macrodata_CCF!$A$3:$D$55,4,FALSE)</f>
        <v>#ERROR!</v>
      </c>
      <c r="E4578" s="79" t="str">
        <f>VLOOKUP(G4578,[1]Macrodata_CCF!$A$3:$B$55,2,FALSE)</f>
        <v>#ERROR!</v>
      </c>
      <c r="F4578" s="78">
        <v>0.0</v>
      </c>
      <c r="G4578" s="80">
        <v>20.0</v>
      </c>
      <c r="H4578" s="81">
        <v>217940.0</v>
      </c>
      <c r="I4578" s="81">
        <v>590000.0</v>
      </c>
      <c r="J4578" s="81">
        <v>284910.0</v>
      </c>
      <c r="K4578" s="81">
        <v>590000.0</v>
      </c>
      <c r="L4578" s="82">
        <v>0.1799978498091706</v>
      </c>
      <c r="N4578" s="83">
        <f t="shared" si="1"/>
        <v>0.1799978498</v>
      </c>
      <c r="O4578" s="83">
        <f t="shared" si="2"/>
        <v>0.1799978498</v>
      </c>
      <c r="Q4578" s="83">
        <f t="shared" si="3"/>
        <v>0.6306101695</v>
      </c>
      <c r="R4578" s="83">
        <f t="shared" si="4"/>
        <v>0.1799978498</v>
      </c>
      <c r="S4578" s="83" t="b">
        <f t="shared" si="5"/>
        <v>0</v>
      </c>
      <c r="T4578" s="72"/>
      <c r="U4578" s="72"/>
      <c r="V4578" s="72"/>
      <c r="W4578" s="72"/>
      <c r="X4578" s="72"/>
      <c r="Y4578" s="72"/>
      <c r="Z4578" s="72"/>
      <c r="AA4578" s="72"/>
      <c r="AB4578" s="72"/>
      <c r="AC4578" s="72"/>
      <c r="AD4578" s="72"/>
      <c r="AE4578" s="72"/>
      <c r="AF4578" s="72"/>
      <c r="AG4578" s="72"/>
      <c r="AH4578" s="72"/>
      <c r="AI4578" s="72"/>
      <c r="AJ4578" s="72"/>
      <c r="AK4578" s="72"/>
    </row>
    <row r="4579" ht="14.25" customHeight="1">
      <c r="A4579" s="78">
        <v>4576.0</v>
      </c>
      <c r="C4579" s="78" t="str">
        <f>VLOOKUP(G4579,[1]Macrodata_CCF!$A$3:$D$55,4,FALSE)</f>
        <v>#ERROR!</v>
      </c>
      <c r="E4579" s="79" t="str">
        <f>VLOOKUP(G4579,[1]Macrodata_CCF!$A$3:$B$55,2,FALSE)</f>
        <v>#ERROR!</v>
      </c>
      <c r="F4579" s="78">
        <v>0.0</v>
      </c>
      <c r="G4579" s="80">
        <v>2.0</v>
      </c>
      <c r="H4579" s="81">
        <v>64745.0</v>
      </c>
      <c r="I4579" s="81">
        <v>400000.0</v>
      </c>
      <c r="J4579" s="81">
        <v>155265.0</v>
      </c>
      <c r="K4579" s="81">
        <v>400000.0</v>
      </c>
      <c r="L4579" s="82">
        <v>0.2700034302247543</v>
      </c>
      <c r="N4579" s="83">
        <f t="shared" si="1"/>
        <v>0.2700034302</v>
      </c>
      <c r="O4579" s="83">
        <f t="shared" si="2"/>
        <v>0.2700034302</v>
      </c>
      <c r="Q4579" s="83">
        <f t="shared" si="3"/>
        <v>0.8381375</v>
      </c>
      <c r="R4579" s="83">
        <f t="shared" si="4"/>
        <v>0.2700034302</v>
      </c>
      <c r="S4579" s="83" t="b">
        <f t="shared" si="5"/>
        <v>0</v>
      </c>
      <c r="T4579" s="72"/>
      <c r="U4579" s="72"/>
      <c r="V4579" s="72"/>
      <c r="W4579" s="72"/>
      <c r="X4579" s="72"/>
      <c r="Y4579" s="72"/>
      <c r="Z4579" s="72"/>
      <c r="AA4579" s="72"/>
      <c r="AB4579" s="72"/>
      <c r="AC4579" s="72"/>
      <c r="AD4579" s="72"/>
      <c r="AE4579" s="72"/>
      <c r="AF4579" s="72"/>
      <c r="AG4579" s="72"/>
      <c r="AH4579" s="72"/>
      <c r="AI4579" s="72"/>
      <c r="AJ4579" s="72"/>
      <c r="AK4579" s="72"/>
    </row>
    <row r="4580" ht="14.25" customHeight="1">
      <c r="A4580" s="78">
        <v>4577.0</v>
      </c>
      <c r="C4580" s="78" t="str">
        <f>VLOOKUP(G4580,[1]Macrodata_CCF!$A$3:$D$55,4,FALSE)</f>
        <v>#ERROR!</v>
      </c>
      <c r="E4580" s="79" t="str">
        <f>VLOOKUP(G4580,[1]Macrodata_CCF!$A$3:$B$55,2,FALSE)</f>
        <v>#ERROR!</v>
      </c>
      <c r="F4580" s="78">
        <v>0.0</v>
      </c>
      <c r="G4580" s="80">
        <v>34.0</v>
      </c>
      <c r="H4580" s="81">
        <v>45805.0</v>
      </c>
      <c r="I4580" s="81">
        <v>430000.0</v>
      </c>
      <c r="J4580" s="81">
        <v>95750.0</v>
      </c>
      <c r="K4580" s="81">
        <v>430000.0</v>
      </c>
      <c r="L4580" s="82">
        <v>0.1299990890042817</v>
      </c>
      <c r="N4580" s="83">
        <f t="shared" si="1"/>
        <v>0.129999089</v>
      </c>
      <c r="O4580" s="83">
        <f t="shared" si="2"/>
        <v>0.129999089</v>
      </c>
      <c r="Q4580" s="83">
        <f t="shared" si="3"/>
        <v>0.8934767442</v>
      </c>
      <c r="R4580" s="83">
        <f t="shared" si="4"/>
        <v>0.129999089</v>
      </c>
      <c r="S4580" s="83" t="b">
        <f t="shared" si="5"/>
        <v>0</v>
      </c>
      <c r="T4580" s="72"/>
      <c r="U4580" s="72"/>
      <c r="V4580" s="72"/>
      <c r="W4580" s="72"/>
      <c r="X4580" s="72"/>
      <c r="Y4580" s="72"/>
      <c r="Z4580" s="72"/>
      <c r="AA4580" s="72"/>
      <c r="AB4580" s="72"/>
      <c r="AC4580" s="72"/>
      <c r="AD4580" s="72"/>
      <c r="AE4580" s="72"/>
      <c r="AF4580" s="72"/>
      <c r="AG4580" s="72"/>
      <c r="AH4580" s="72"/>
      <c r="AI4580" s="72"/>
      <c r="AJ4580" s="72"/>
      <c r="AK4580" s="72"/>
    </row>
    <row r="4581" ht="14.25" customHeight="1">
      <c r="A4581" s="78">
        <v>4578.0</v>
      </c>
      <c r="C4581" s="78" t="str">
        <f>VLOOKUP(G4581,[1]Macrodata_CCF!$A$3:$D$55,4,FALSE)</f>
        <v>#ERROR!</v>
      </c>
      <c r="E4581" s="79" t="str">
        <f>VLOOKUP(G4581,[1]Macrodata_CCF!$A$3:$B$55,2,FALSE)</f>
        <v>#ERROR!</v>
      </c>
      <c r="F4581" s="78">
        <v>0.0</v>
      </c>
      <c r="G4581" s="80">
        <v>17.0</v>
      </c>
      <c r="H4581" s="81">
        <v>13200.0</v>
      </c>
      <c r="I4581" s="81">
        <v>410000.0</v>
      </c>
      <c r="J4581" s="81">
        <v>72720.0</v>
      </c>
      <c r="K4581" s="81">
        <v>410000.0</v>
      </c>
      <c r="L4581" s="82">
        <v>0.15</v>
      </c>
      <c r="N4581" s="83">
        <f t="shared" si="1"/>
        <v>0.15</v>
      </c>
      <c r="O4581" s="83">
        <f t="shared" si="2"/>
        <v>0.15</v>
      </c>
      <c r="Q4581" s="83">
        <f t="shared" si="3"/>
        <v>0.967804878</v>
      </c>
      <c r="R4581" s="83">
        <f t="shared" si="4"/>
        <v>0.15</v>
      </c>
      <c r="S4581" s="83" t="b">
        <f t="shared" si="5"/>
        <v>0</v>
      </c>
      <c r="T4581" s="72"/>
      <c r="U4581" s="72"/>
      <c r="V4581" s="72"/>
      <c r="W4581" s="72"/>
      <c r="X4581" s="72"/>
      <c r="Y4581" s="72"/>
      <c r="Z4581" s="72"/>
      <c r="AA4581" s="72"/>
      <c r="AB4581" s="72"/>
      <c r="AC4581" s="72"/>
      <c r="AD4581" s="72"/>
      <c r="AE4581" s="72"/>
      <c r="AF4581" s="72"/>
      <c r="AG4581" s="72"/>
      <c r="AH4581" s="72"/>
      <c r="AI4581" s="72"/>
      <c r="AJ4581" s="72"/>
      <c r="AK4581" s="72"/>
    </row>
    <row r="4582" ht="14.25" customHeight="1">
      <c r="A4582" s="78">
        <v>4579.0</v>
      </c>
      <c r="C4582" s="78" t="str">
        <f>VLOOKUP(G4582,[1]Macrodata_CCF!$A$3:$D$55,4,FALSE)</f>
        <v>#ERROR!</v>
      </c>
      <c r="E4582" s="79" t="str">
        <f>VLOOKUP(G4582,[1]Macrodata_CCF!$A$3:$B$55,2,FALSE)</f>
        <v>#ERROR!</v>
      </c>
      <c r="F4582" s="78">
        <v>0.0</v>
      </c>
      <c r="G4582" s="80">
        <v>19.0</v>
      </c>
      <c r="H4582" s="81">
        <v>645110.0</v>
      </c>
      <c r="I4582" s="81">
        <v>910000.0</v>
      </c>
      <c r="J4582" s="81">
        <v>687490.0</v>
      </c>
      <c r="K4582" s="81">
        <v>1638000.0</v>
      </c>
      <c r="L4582" s="82">
        <v>0.1599909396353203</v>
      </c>
      <c r="N4582" s="83">
        <f t="shared" si="1"/>
        <v>0.1599909396</v>
      </c>
      <c r="O4582" s="83">
        <f t="shared" si="2"/>
        <v>0.1599909396</v>
      </c>
      <c r="Q4582" s="83">
        <f t="shared" si="3"/>
        <v>0.2910879121</v>
      </c>
      <c r="R4582" s="83">
        <f t="shared" si="4"/>
        <v>0.1599909396</v>
      </c>
      <c r="S4582" s="83" t="b">
        <f t="shared" si="5"/>
        <v>0</v>
      </c>
      <c r="T4582" s="72"/>
      <c r="U4582" s="72"/>
      <c r="V4582" s="72"/>
      <c r="W4582" s="72"/>
      <c r="X4582" s="72"/>
      <c r="Y4582" s="72"/>
      <c r="Z4582" s="72"/>
      <c r="AA4582" s="72"/>
      <c r="AB4582" s="72"/>
      <c r="AC4582" s="72"/>
      <c r="AD4582" s="72"/>
      <c r="AE4582" s="72"/>
      <c r="AF4582" s="72"/>
      <c r="AG4582" s="72"/>
      <c r="AH4582" s="72"/>
      <c r="AI4582" s="72"/>
      <c r="AJ4582" s="72"/>
      <c r="AK4582" s="72"/>
    </row>
    <row r="4583" ht="14.25" customHeight="1">
      <c r="A4583" s="78">
        <v>4580.0</v>
      </c>
      <c r="C4583" s="78" t="str">
        <f>VLOOKUP(G4583,[1]Macrodata_CCF!$A$3:$D$55,4,FALSE)</f>
        <v>#ERROR!</v>
      </c>
      <c r="E4583" s="79" t="str">
        <f>VLOOKUP(G4583,[1]Macrodata_CCF!$A$3:$B$55,2,FALSE)</f>
        <v>#ERROR!</v>
      </c>
      <c r="F4583" s="78">
        <v>0.0</v>
      </c>
      <c r="G4583" s="80">
        <v>14.0</v>
      </c>
      <c r="H4583" s="81">
        <v>9545.0</v>
      </c>
      <c r="I4583" s="81">
        <v>90000.0</v>
      </c>
      <c r="J4583" s="81">
        <v>24830.0</v>
      </c>
      <c r="K4583" s="81">
        <v>90000.0</v>
      </c>
      <c r="L4583" s="82">
        <v>0.189981977502952</v>
      </c>
      <c r="N4583" s="83">
        <f t="shared" si="1"/>
        <v>0.1899819775</v>
      </c>
      <c r="O4583" s="83">
        <f t="shared" si="2"/>
        <v>0.1899819775</v>
      </c>
      <c r="Q4583" s="83">
        <f t="shared" si="3"/>
        <v>0.8939444444</v>
      </c>
      <c r="R4583" s="83">
        <f t="shared" si="4"/>
        <v>0.1899819775</v>
      </c>
      <c r="S4583" s="83" t="b">
        <f t="shared" si="5"/>
        <v>0</v>
      </c>
      <c r="T4583" s="72"/>
      <c r="U4583" s="72"/>
      <c r="V4583" s="72"/>
      <c r="W4583" s="72"/>
      <c r="X4583" s="72"/>
      <c r="Y4583" s="72"/>
      <c r="Z4583" s="72"/>
      <c r="AA4583" s="72"/>
      <c r="AB4583" s="72"/>
      <c r="AC4583" s="72"/>
      <c r="AD4583" s="72"/>
      <c r="AE4583" s="72"/>
      <c r="AF4583" s="72"/>
      <c r="AG4583" s="72"/>
      <c r="AH4583" s="72"/>
      <c r="AI4583" s="72"/>
      <c r="AJ4583" s="72"/>
      <c r="AK4583" s="72"/>
    </row>
    <row r="4584" ht="14.25" customHeight="1">
      <c r="A4584" s="78">
        <v>4581.0</v>
      </c>
      <c r="C4584" s="78" t="str">
        <f>VLOOKUP(G4584,[1]Macrodata_CCF!$A$3:$D$55,4,FALSE)</f>
        <v>#ERROR!</v>
      </c>
      <c r="E4584" s="79" t="str">
        <f>VLOOKUP(G4584,[1]Macrodata_CCF!$A$3:$B$55,2,FALSE)</f>
        <v>#ERROR!</v>
      </c>
      <c r="F4584" s="78">
        <v>0.0</v>
      </c>
      <c r="G4584" s="80">
        <v>34.0</v>
      </c>
      <c r="H4584" s="81">
        <v>0.0</v>
      </c>
      <c r="I4584" s="81">
        <v>400000.0</v>
      </c>
      <c r="J4584" s="81">
        <v>612000.0</v>
      </c>
      <c r="K4584" s="81">
        <v>600000.0</v>
      </c>
      <c r="L4584" s="82">
        <v>1.53</v>
      </c>
      <c r="N4584" s="83">
        <f t="shared" si="1"/>
        <v>1.53</v>
      </c>
      <c r="O4584" s="83">
        <f t="shared" si="2"/>
        <v>1</v>
      </c>
      <c r="Q4584" s="83">
        <f t="shared" si="3"/>
        <v>1</v>
      </c>
      <c r="R4584" s="83">
        <f t="shared" si="4"/>
        <v>1.53</v>
      </c>
      <c r="S4584" s="83" t="b">
        <f t="shared" si="5"/>
        <v>0</v>
      </c>
      <c r="T4584" s="72"/>
      <c r="U4584" s="72"/>
      <c r="V4584" s="72"/>
      <c r="W4584" s="72"/>
      <c r="X4584" s="72"/>
      <c r="Y4584" s="72"/>
      <c r="Z4584" s="72"/>
      <c r="AA4584" s="72"/>
      <c r="AB4584" s="72"/>
      <c r="AC4584" s="72"/>
      <c r="AD4584" s="72"/>
      <c r="AE4584" s="72"/>
      <c r="AF4584" s="72"/>
      <c r="AG4584" s="72"/>
      <c r="AH4584" s="72"/>
      <c r="AI4584" s="72"/>
      <c r="AJ4584" s="72"/>
      <c r="AK4584" s="72"/>
    </row>
    <row r="4585" ht="14.25" customHeight="1">
      <c r="A4585" s="78">
        <v>4582.0</v>
      </c>
      <c r="C4585" s="78" t="str">
        <f>VLOOKUP(G4585,[1]Macrodata_CCF!$A$3:$D$55,4,FALSE)</f>
        <v>#ERROR!</v>
      </c>
      <c r="E4585" s="79" t="str">
        <f>VLOOKUP(G4585,[1]Macrodata_CCF!$A$3:$B$55,2,FALSE)</f>
        <v>#ERROR!</v>
      </c>
      <c r="F4585" s="78">
        <v>0.0</v>
      </c>
      <c r="G4585" s="80">
        <v>43.0</v>
      </c>
      <c r="H4585" s="81">
        <v>770215.0</v>
      </c>
      <c r="I4585" s="81">
        <v>900000.0</v>
      </c>
      <c r="J4585" s="81">
        <v>789685.0</v>
      </c>
      <c r="K4585" s="81">
        <v>900000.0</v>
      </c>
      <c r="L4585" s="82">
        <v>0.1500173363639866</v>
      </c>
      <c r="N4585" s="83">
        <f t="shared" si="1"/>
        <v>0.1500173364</v>
      </c>
      <c r="O4585" s="83">
        <f t="shared" si="2"/>
        <v>0.1500173364</v>
      </c>
      <c r="Q4585" s="83">
        <f t="shared" si="3"/>
        <v>0.1442055556</v>
      </c>
      <c r="R4585" s="83">
        <f t="shared" si="4"/>
        <v>0.1500173364</v>
      </c>
      <c r="S4585" s="83" t="b">
        <f t="shared" si="5"/>
        <v>0</v>
      </c>
      <c r="T4585" s="72"/>
      <c r="U4585" s="72"/>
      <c r="V4585" s="72"/>
      <c r="W4585" s="72"/>
      <c r="X4585" s="72"/>
      <c r="Y4585" s="72"/>
      <c r="Z4585" s="72"/>
      <c r="AA4585" s="72"/>
      <c r="AB4585" s="72"/>
      <c r="AC4585" s="72"/>
      <c r="AD4585" s="72"/>
      <c r="AE4585" s="72"/>
      <c r="AF4585" s="72"/>
      <c r="AG4585" s="72"/>
      <c r="AH4585" s="72"/>
      <c r="AI4585" s="72"/>
      <c r="AJ4585" s="72"/>
      <c r="AK4585" s="72"/>
    </row>
    <row r="4586" ht="14.25" customHeight="1">
      <c r="A4586" s="78">
        <v>4583.0</v>
      </c>
      <c r="C4586" s="78" t="str">
        <f>VLOOKUP(G4586,[1]Macrodata_CCF!$A$3:$D$55,4,FALSE)</f>
        <v>#ERROR!</v>
      </c>
      <c r="E4586" s="79" t="str">
        <f>VLOOKUP(G4586,[1]Macrodata_CCF!$A$3:$B$55,2,FALSE)</f>
        <v>#ERROR!</v>
      </c>
      <c r="F4586" s="78">
        <v>0.0</v>
      </c>
      <c r="G4586" s="80">
        <v>52.0</v>
      </c>
      <c r="H4586" s="81">
        <v>620945.0</v>
      </c>
      <c r="I4586" s="81">
        <v>790000.0</v>
      </c>
      <c r="J4586" s="81">
        <v>644615.0</v>
      </c>
      <c r="K4586" s="81">
        <v>790000.0</v>
      </c>
      <c r="L4586" s="82">
        <v>0.1400136050397799</v>
      </c>
      <c r="N4586" s="83">
        <f t="shared" si="1"/>
        <v>0.140013605</v>
      </c>
      <c r="O4586" s="83">
        <f t="shared" si="2"/>
        <v>0.140013605</v>
      </c>
      <c r="Q4586" s="83">
        <f t="shared" si="3"/>
        <v>0.2139936709</v>
      </c>
      <c r="R4586" s="83">
        <f t="shared" si="4"/>
        <v>0.140013605</v>
      </c>
      <c r="S4586" s="83" t="b">
        <f t="shared" si="5"/>
        <v>0</v>
      </c>
      <c r="T4586" s="72"/>
      <c r="U4586" s="72"/>
      <c r="V4586" s="72"/>
      <c r="W4586" s="72"/>
      <c r="X4586" s="72"/>
      <c r="Y4586" s="72"/>
      <c r="Z4586" s="72"/>
      <c r="AA4586" s="72"/>
      <c r="AB4586" s="72"/>
      <c r="AC4586" s="72"/>
      <c r="AD4586" s="72"/>
      <c r="AE4586" s="72"/>
      <c r="AF4586" s="72"/>
      <c r="AG4586" s="72"/>
      <c r="AH4586" s="72"/>
      <c r="AI4586" s="72"/>
      <c r="AJ4586" s="72"/>
      <c r="AK4586" s="72"/>
    </row>
    <row r="4587" ht="14.25" customHeight="1">
      <c r="A4587" s="78">
        <v>4584.0</v>
      </c>
      <c r="C4587" s="78" t="str">
        <f>VLOOKUP(G4587,[1]Macrodata_CCF!$A$3:$D$55,4,FALSE)</f>
        <v>#ERROR!</v>
      </c>
      <c r="E4587" s="79" t="str">
        <f>VLOOKUP(G4587,[1]Macrodata_CCF!$A$3:$B$55,2,FALSE)</f>
        <v>#ERROR!</v>
      </c>
      <c r="F4587" s="78">
        <v>0.0</v>
      </c>
      <c r="G4587" s="80">
        <v>29.0</v>
      </c>
      <c r="H4587" s="81">
        <v>725165.0</v>
      </c>
      <c r="I4587" s="81">
        <v>830000.0</v>
      </c>
      <c r="J4587" s="81">
        <v>746130.0</v>
      </c>
      <c r="K4587" s="81">
        <v>830000.0</v>
      </c>
      <c r="L4587" s="82">
        <v>0.1999809224018696</v>
      </c>
      <c r="N4587" s="83">
        <f t="shared" si="1"/>
        <v>0.1999809224</v>
      </c>
      <c r="O4587" s="83">
        <f t="shared" si="2"/>
        <v>0.1999809224</v>
      </c>
      <c r="Q4587" s="83">
        <f t="shared" si="3"/>
        <v>0.1263072289</v>
      </c>
      <c r="R4587" s="83">
        <f t="shared" si="4"/>
        <v>0.1999809224</v>
      </c>
      <c r="S4587" s="83" t="b">
        <f t="shared" si="5"/>
        <v>0</v>
      </c>
      <c r="T4587" s="72"/>
      <c r="U4587" s="72"/>
      <c r="V4587" s="72"/>
      <c r="W4587" s="72"/>
      <c r="X4587" s="72"/>
      <c r="Y4587" s="72"/>
      <c r="Z4587" s="72"/>
      <c r="AA4587" s="72"/>
      <c r="AB4587" s="72"/>
      <c r="AC4587" s="72"/>
      <c r="AD4587" s="72"/>
      <c r="AE4587" s="72"/>
      <c r="AF4587" s="72"/>
      <c r="AG4587" s="72"/>
      <c r="AH4587" s="72"/>
      <c r="AI4587" s="72"/>
      <c r="AJ4587" s="72"/>
      <c r="AK4587" s="72"/>
    </row>
    <row r="4588" ht="14.25" customHeight="1">
      <c r="A4588" s="78">
        <v>4585.0</v>
      </c>
      <c r="C4588" s="78" t="str">
        <f>VLOOKUP(G4588,[1]Macrodata_CCF!$A$3:$D$55,4,FALSE)</f>
        <v>#ERROR!</v>
      </c>
      <c r="E4588" s="79" t="str">
        <f>VLOOKUP(G4588,[1]Macrodata_CCF!$A$3:$B$55,2,FALSE)</f>
        <v>#ERROR!</v>
      </c>
      <c r="F4588" s="78">
        <v>0.0</v>
      </c>
      <c r="G4588" s="80">
        <v>35.0</v>
      </c>
      <c r="H4588" s="81">
        <v>0.0</v>
      </c>
      <c r="I4588" s="81">
        <v>810000.0</v>
      </c>
      <c r="J4588" s="81">
        <v>826200.0</v>
      </c>
      <c r="K4588" s="81">
        <v>810000.0</v>
      </c>
      <c r="L4588" s="82">
        <v>1.02</v>
      </c>
      <c r="N4588" s="83">
        <f t="shared" si="1"/>
        <v>1.02</v>
      </c>
      <c r="O4588" s="83">
        <f t="shared" si="2"/>
        <v>1</v>
      </c>
      <c r="Q4588" s="83">
        <f t="shared" si="3"/>
        <v>1</v>
      </c>
      <c r="R4588" s="83">
        <f t="shared" si="4"/>
        <v>1.02</v>
      </c>
      <c r="S4588" s="83" t="b">
        <f t="shared" si="5"/>
        <v>0</v>
      </c>
      <c r="T4588" s="72"/>
      <c r="U4588" s="72"/>
      <c r="V4588" s="72"/>
      <c r="W4588" s="72"/>
      <c r="X4588" s="72"/>
      <c r="Y4588" s="72"/>
      <c r="Z4588" s="72"/>
      <c r="AA4588" s="72"/>
      <c r="AB4588" s="72"/>
      <c r="AC4588" s="72"/>
      <c r="AD4588" s="72"/>
      <c r="AE4588" s="72"/>
      <c r="AF4588" s="72"/>
      <c r="AG4588" s="72"/>
      <c r="AH4588" s="72"/>
      <c r="AI4588" s="72"/>
      <c r="AJ4588" s="72"/>
      <c r="AK4588" s="72"/>
    </row>
    <row r="4589" ht="14.25" customHeight="1">
      <c r="A4589" s="78">
        <v>4586.0</v>
      </c>
      <c r="C4589" s="78" t="str">
        <f>VLOOKUP(G4589,[1]Macrodata_CCF!$A$3:$D$55,4,FALSE)</f>
        <v>#ERROR!</v>
      </c>
      <c r="E4589" s="79" t="str">
        <f>VLOOKUP(G4589,[1]Macrodata_CCF!$A$3:$B$55,2,FALSE)</f>
        <v>#ERROR!</v>
      </c>
      <c r="F4589" s="78">
        <v>0.0</v>
      </c>
      <c r="G4589" s="80">
        <v>8.0</v>
      </c>
      <c r="H4589" s="81">
        <v>0.0</v>
      </c>
      <c r="I4589" s="81">
        <v>290000.0</v>
      </c>
      <c r="J4589" s="81">
        <v>107300.0</v>
      </c>
      <c r="K4589" s="81">
        <v>290000.0</v>
      </c>
      <c r="L4589" s="82">
        <v>0.37</v>
      </c>
      <c r="N4589" s="83">
        <f t="shared" si="1"/>
        <v>0.37</v>
      </c>
      <c r="O4589" s="83">
        <f t="shared" si="2"/>
        <v>0.37</v>
      </c>
      <c r="Q4589" s="83">
        <f t="shared" si="3"/>
        <v>1</v>
      </c>
      <c r="R4589" s="83">
        <f t="shared" si="4"/>
        <v>0.37</v>
      </c>
      <c r="S4589" s="83" t="b">
        <f t="shared" si="5"/>
        <v>0</v>
      </c>
      <c r="T4589" s="72"/>
      <c r="U4589" s="72"/>
      <c r="V4589" s="72"/>
      <c r="W4589" s="72"/>
      <c r="X4589" s="72"/>
      <c r="Y4589" s="72"/>
      <c r="Z4589" s="72"/>
      <c r="AA4589" s="72"/>
      <c r="AB4589" s="72"/>
      <c r="AC4589" s="72"/>
      <c r="AD4589" s="72"/>
      <c r="AE4589" s="72"/>
      <c r="AF4589" s="72"/>
      <c r="AG4589" s="72"/>
      <c r="AH4589" s="72"/>
      <c r="AI4589" s="72"/>
      <c r="AJ4589" s="72"/>
      <c r="AK4589" s="72"/>
    </row>
    <row r="4590" ht="14.25" customHeight="1">
      <c r="A4590" s="78">
        <v>4587.0</v>
      </c>
      <c r="C4590" s="78" t="str">
        <f>VLOOKUP(G4590,[1]Macrodata_CCF!$A$3:$D$55,4,FALSE)</f>
        <v>#ERROR!</v>
      </c>
      <c r="E4590" s="79" t="str">
        <f>VLOOKUP(G4590,[1]Macrodata_CCF!$A$3:$B$55,2,FALSE)</f>
        <v>#ERROR!</v>
      </c>
      <c r="F4590" s="78">
        <v>0.0</v>
      </c>
      <c r="G4590" s="80">
        <v>22.0</v>
      </c>
      <c r="H4590" s="81">
        <v>382865.0</v>
      </c>
      <c r="I4590" s="81">
        <v>480000.0</v>
      </c>
      <c r="J4590" s="81">
        <v>400350.0</v>
      </c>
      <c r="K4590" s="81">
        <v>480000.0</v>
      </c>
      <c r="L4590" s="82">
        <v>0.1800072064652288</v>
      </c>
      <c r="N4590" s="83">
        <f t="shared" si="1"/>
        <v>0.1800072065</v>
      </c>
      <c r="O4590" s="83">
        <f t="shared" si="2"/>
        <v>0.1800072065</v>
      </c>
      <c r="Q4590" s="83">
        <f t="shared" si="3"/>
        <v>0.2023645833</v>
      </c>
      <c r="R4590" s="83">
        <f t="shared" si="4"/>
        <v>0.1800072065</v>
      </c>
      <c r="S4590" s="83" t="b">
        <f t="shared" si="5"/>
        <v>0</v>
      </c>
      <c r="T4590" s="72"/>
      <c r="U4590" s="72"/>
      <c r="V4590" s="72"/>
      <c r="W4590" s="72"/>
      <c r="X4590" s="72"/>
      <c r="Y4590" s="72"/>
      <c r="Z4590" s="72"/>
      <c r="AA4590" s="72"/>
      <c r="AB4590" s="72"/>
      <c r="AC4590" s="72"/>
      <c r="AD4590" s="72"/>
      <c r="AE4590" s="72"/>
      <c r="AF4590" s="72"/>
      <c r="AG4590" s="72"/>
      <c r="AH4590" s="72"/>
      <c r="AI4590" s="72"/>
      <c r="AJ4590" s="72"/>
      <c r="AK4590" s="72"/>
    </row>
    <row r="4591" ht="14.25" customHeight="1">
      <c r="A4591" s="78">
        <v>4588.0</v>
      </c>
      <c r="C4591" s="78" t="str">
        <f>VLOOKUP(G4591,[1]Macrodata_CCF!$A$3:$D$55,4,FALSE)</f>
        <v>#ERROR!</v>
      </c>
      <c r="E4591" s="79" t="str">
        <f>VLOOKUP(G4591,[1]Macrodata_CCF!$A$3:$B$55,2,FALSE)</f>
        <v>#ERROR!</v>
      </c>
      <c r="F4591" s="78">
        <v>0.0</v>
      </c>
      <c r="G4591" s="80">
        <v>44.0</v>
      </c>
      <c r="H4591" s="81">
        <v>530150.0</v>
      </c>
      <c r="I4591" s="81">
        <v>980000.0</v>
      </c>
      <c r="J4591" s="81">
        <v>408690.0</v>
      </c>
      <c r="K4591" s="81">
        <v>980000.0</v>
      </c>
      <c r="L4591" s="82">
        <v>-0.270001111481605</v>
      </c>
      <c r="N4591" s="83">
        <f t="shared" si="1"/>
        <v>-0.2700011115</v>
      </c>
      <c r="O4591" s="83">
        <f t="shared" si="2"/>
        <v>0</v>
      </c>
      <c r="Q4591" s="83">
        <f t="shared" si="3"/>
        <v>0.4590306122</v>
      </c>
      <c r="R4591" s="83">
        <f t="shared" si="4"/>
        <v>-0.2700011115</v>
      </c>
      <c r="S4591" s="83" t="b">
        <f t="shared" si="5"/>
        <v>0</v>
      </c>
      <c r="T4591" s="72"/>
      <c r="U4591" s="72"/>
      <c r="V4591" s="72"/>
      <c r="W4591" s="72"/>
      <c r="X4591" s="72"/>
      <c r="Y4591" s="72"/>
      <c r="Z4591" s="72"/>
      <c r="AA4591" s="72"/>
      <c r="AB4591" s="72"/>
      <c r="AC4591" s="72"/>
      <c r="AD4591" s="72"/>
      <c r="AE4591" s="72"/>
      <c r="AF4591" s="72"/>
      <c r="AG4591" s="72"/>
      <c r="AH4591" s="72"/>
      <c r="AI4591" s="72"/>
      <c r="AJ4591" s="72"/>
      <c r="AK4591" s="72"/>
    </row>
    <row r="4592" ht="14.25" customHeight="1">
      <c r="A4592" s="78">
        <v>4589.0</v>
      </c>
      <c r="C4592" s="78" t="str">
        <f>VLOOKUP(G4592,[1]Macrodata_CCF!$A$3:$D$55,4,FALSE)</f>
        <v>#ERROR!</v>
      </c>
      <c r="E4592" s="79" t="str">
        <f>VLOOKUP(G4592,[1]Macrodata_CCF!$A$3:$B$55,2,FALSE)</f>
        <v>#ERROR!</v>
      </c>
      <c r="F4592" s="78">
        <v>0.0</v>
      </c>
      <c r="G4592" s="80">
        <v>23.0</v>
      </c>
      <c r="H4592" s="81">
        <v>5195.0</v>
      </c>
      <c r="I4592" s="81">
        <v>100000.0</v>
      </c>
      <c r="J4592" s="81">
        <v>18470.0</v>
      </c>
      <c r="K4592" s="81">
        <v>100000.0</v>
      </c>
      <c r="L4592" s="82">
        <v>0.1400242603238226</v>
      </c>
      <c r="N4592" s="83">
        <f t="shared" si="1"/>
        <v>0.1400242603</v>
      </c>
      <c r="O4592" s="83">
        <f t="shared" si="2"/>
        <v>0.1400242603</v>
      </c>
      <c r="Q4592" s="83">
        <f t="shared" si="3"/>
        <v>0.94805</v>
      </c>
      <c r="R4592" s="83">
        <f t="shared" si="4"/>
        <v>0.1400242603</v>
      </c>
      <c r="S4592" s="83" t="b">
        <f t="shared" si="5"/>
        <v>0</v>
      </c>
      <c r="T4592" s="72"/>
      <c r="U4592" s="72"/>
      <c r="V4592" s="72"/>
      <c r="W4592" s="72"/>
      <c r="X4592" s="72"/>
      <c r="Y4592" s="72"/>
      <c r="Z4592" s="72"/>
      <c r="AA4592" s="72"/>
      <c r="AB4592" s="72"/>
      <c r="AC4592" s="72"/>
      <c r="AD4592" s="72"/>
      <c r="AE4592" s="72"/>
      <c r="AF4592" s="72"/>
      <c r="AG4592" s="72"/>
      <c r="AH4592" s="72"/>
      <c r="AI4592" s="72"/>
      <c r="AJ4592" s="72"/>
      <c r="AK4592" s="72"/>
    </row>
    <row r="4593" ht="14.25" customHeight="1">
      <c r="A4593" s="78">
        <v>4590.0</v>
      </c>
      <c r="C4593" s="78" t="str">
        <f>VLOOKUP(G4593,[1]Macrodata_CCF!$A$3:$D$55,4,FALSE)</f>
        <v>#ERROR!</v>
      </c>
      <c r="E4593" s="79" t="str">
        <f>VLOOKUP(G4593,[1]Macrodata_CCF!$A$3:$B$55,2,FALSE)</f>
        <v>#ERROR!</v>
      </c>
      <c r="F4593" s="78">
        <v>0.0</v>
      </c>
      <c r="G4593" s="80">
        <v>37.0</v>
      </c>
      <c r="H4593" s="81">
        <v>937540.0</v>
      </c>
      <c r="I4593" s="81">
        <v>940000.0</v>
      </c>
      <c r="J4593" s="81">
        <v>937665.0</v>
      </c>
      <c r="K4593" s="81">
        <v>940000.0</v>
      </c>
      <c r="L4593" s="82">
        <v>0.0508130081300813</v>
      </c>
      <c r="N4593" s="83">
        <f t="shared" si="1"/>
        <v>0.05081300813</v>
      </c>
      <c r="O4593" s="83">
        <f t="shared" si="2"/>
        <v>0.05081300813</v>
      </c>
      <c r="Q4593" s="83">
        <f t="shared" si="3"/>
        <v>0.002617021277</v>
      </c>
      <c r="R4593" s="83">
        <f t="shared" si="4"/>
        <v>0.0001329787234</v>
      </c>
      <c r="S4593" s="83" t="b">
        <f t="shared" si="5"/>
        <v>0</v>
      </c>
      <c r="T4593" s="72"/>
      <c r="U4593" s="72"/>
      <c r="V4593" s="72"/>
      <c r="W4593" s="72"/>
      <c r="X4593" s="72"/>
      <c r="Y4593" s="72"/>
      <c r="Z4593" s="72"/>
      <c r="AA4593" s="72"/>
      <c r="AB4593" s="72"/>
      <c r="AC4593" s="72"/>
      <c r="AD4593" s="72"/>
      <c r="AE4593" s="72"/>
      <c r="AF4593" s="72"/>
      <c r="AG4593" s="72"/>
      <c r="AH4593" s="72"/>
      <c r="AI4593" s="72"/>
      <c r="AJ4593" s="72"/>
      <c r="AK4593" s="72"/>
    </row>
    <row r="4594" ht="14.25" customHeight="1">
      <c r="A4594" s="78">
        <v>4591.0</v>
      </c>
      <c r="C4594" s="78" t="str">
        <f>VLOOKUP(G4594,[1]Macrodata_CCF!$A$3:$D$55,4,FALSE)</f>
        <v>#ERROR!</v>
      </c>
      <c r="E4594" s="79" t="str">
        <f>VLOOKUP(G4594,[1]Macrodata_CCF!$A$3:$B$55,2,FALSE)</f>
        <v>#ERROR!</v>
      </c>
      <c r="F4594" s="78">
        <v>0.0</v>
      </c>
      <c r="G4594" s="80">
        <v>22.0</v>
      </c>
      <c r="H4594" s="81">
        <v>453060.0</v>
      </c>
      <c r="I4594" s="81">
        <v>860000.0</v>
      </c>
      <c r="J4594" s="81">
        <v>526310.0</v>
      </c>
      <c r="K4594" s="81">
        <v>860000.0</v>
      </c>
      <c r="L4594" s="82">
        <v>0.1800019658917777</v>
      </c>
      <c r="N4594" s="83">
        <f t="shared" si="1"/>
        <v>0.1800019659</v>
      </c>
      <c r="O4594" s="83">
        <f t="shared" si="2"/>
        <v>0.1800019659</v>
      </c>
      <c r="Q4594" s="83">
        <f t="shared" si="3"/>
        <v>0.4731860465</v>
      </c>
      <c r="R4594" s="83">
        <f t="shared" si="4"/>
        <v>0.1800019659</v>
      </c>
      <c r="S4594" s="83" t="b">
        <f t="shared" si="5"/>
        <v>0</v>
      </c>
      <c r="T4594" s="72"/>
      <c r="U4594" s="72"/>
      <c r="V4594" s="72"/>
      <c r="W4594" s="72"/>
      <c r="X4594" s="72"/>
      <c r="Y4594" s="72"/>
      <c r="Z4594" s="72"/>
      <c r="AA4594" s="72"/>
      <c r="AB4594" s="72"/>
      <c r="AC4594" s="72"/>
      <c r="AD4594" s="72"/>
      <c r="AE4594" s="72"/>
      <c r="AF4594" s="72"/>
      <c r="AG4594" s="72"/>
      <c r="AH4594" s="72"/>
      <c r="AI4594" s="72"/>
      <c r="AJ4594" s="72"/>
      <c r="AK4594" s="72"/>
    </row>
    <row r="4595" ht="14.25" customHeight="1">
      <c r="A4595" s="78">
        <v>4592.0</v>
      </c>
      <c r="C4595" s="78" t="str">
        <f>VLOOKUP(G4595,[1]Macrodata_CCF!$A$3:$D$55,4,FALSE)</f>
        <v>#ERROR!</v>
      </c>
      <c r="E4595" s="79" t="str">
        <f>VLOOKUP(G4595,[1]Macrodata_CCF!$A$3:$B$55,2,FALSE)</f>
        <v>#ERROR!</v>
      </c>
      <c r="F4595" s="78">
        <v>0.0</v>
      </c>
      <c r="G4595" s="80">
        <v>45.0</v>
      </c>
      <c r="H4595" s="81">
        <v>903560.0</v>
      </c>
      <c r="I4595" s="81">
        <v>930000.0</v>
      </c>
      <c r="J4595" s="81">
        <v>907260.0</v>
      </c>
      <c r="K4595" s="81">
        <v>930000.0</v>
      </c>
      <c r="L4595" s="82">
        <v>0.1399394856278366</v>
      </c>
      <c r="N4595" s="83">
        <f t="shared" si="1"/>
        <v>0.1399394856</v>
      </c>
      <c r="O4595" s="83">
        <f t="shared" si="2"/>
        <v>0.1399394856</v>
      </c>
      <c r="Q4595" s="83">
        <f t="shared" si="3"/>
        <v>0.02843010753</v>
      </c>
      <c r="R4595" s="83">
        <f t="shared" si="4"/>
        <v>0.003978494624</v>
      </c>
      <c r="S4595" s="83" t="b">
        <f t="shared" si="5"/>
        <v>0</v>
      </c>
      <c r="T4595" s="72"/>
      <c r="U4595" s="72"/>
      <c r="V4595" s="72"/>
      <c r="W4595" s="72"/>
      <c r="X4595" s="72"/>
      <c r="Y4595" s="72"/>
      <c r="Z4595" s="72"/>
      <c r="AA4595" s="72"/>
      <c r="AB4595" s="72"/>
      <c r="AC4595" s="72"/>
      <c r="AD4595" s="72"/>
      <c r="AE4595" s="72"/>
      <c r="AF4595" s="72"/>
      <c r="AG4595" s="72"/>
      <c r="AH4595" s="72"/>
      <c r="AI4595" s="72"/>
      <c r="AJ4595" s="72"/>
      <c r="AK4595" s="72"/>
    </row>
    <row r="4596" ht="14.25" customHeight="1">
      <c r="A4596" s="78">
        <v>4593.0</v>
      </c>
      <c r="C4596" s="78" t="str">
        <f>VLOOKUP(G4596,[1]Macrodata_CCF!$A$3:$D$55,4,FALSE)</f>
        <v>#ERROR!</v>
      </c>
      <c r="E4596" s="79" t="str">
        <f>VLOOKUP(G4596,[1]Macrodata_CCF!$A$3:$B$55,2,FALSE)</f>
        <v>#ERROR!</v>
      </c>
      <c r="F4596" s="78">
        <v>0.0</v>
      </c>
      <c r="G4596" s="80">
        <v>43.0</v>
      </c>
      <c r="H4596" s="81">
        <v>100075.0</v>
      </c>
      <c r="I4596" s="81">
        <v>120000.0</v>
      </c>
      <c r="J4596" s="81">
        <v>122400.0</v>
      </c>
      <c r="K4596" s="81">
        <v>120000.0</v>
      </c>
      <c r="L4596" s="82">
        <v>1.120451693851945</v>
      </c>
      <c r="N4596" s="83">
        <f t="shared" si="1"/>
        <v>1.120451694</v>
      </c>
      <c r="O4596" s="83">
        <f t="shared" si="2"/>
        <v>1</v>
      </c>
      <c r="Q4596" s="83">
        <f t="shared" si="3"/>
        <v>0.1660416667</v>
      </c>
      <c r="R4596" s="83">
        <f t="shared" si="4"/>
        <v>1.120451694</v>
      </c>
      <c r="S4596" s="83" t="b">
        <f t="shared" si="5"/>
        <v>0</v>
      </c>
      <c r="T4596" s="72"/>
      <c r="U4596" s="72"/>
      <c r="V4596" s="72"/>
      <c r="W4596" s="72"/>
      <c r="X4596" s="72"/>
      <c r="Y4596" s="72"/>
      <c r="Z4596" s="72"/>
      <c r="AA4596" s="72"/>
      <c r="AB4596" s="72"/>
      <c r="AC4596" s="72"/>
      <c r="AD4596" s="72"/>
      <c r="AE4596" s="72"/>
      <c r="AF4596" s="72"/>
      <c r="AG4596" s="72"/>
      <c r="AH4596" s="72"/>
      <c r="AI4596" s="72"/>
      <c r="AJ4596" s="72"/>
      <c r="AK4596" s="72"/>
    </row>
    <row r="4597" ht="14.25" customHeight="1">
      <c r="A4597" s="78">
        <v>4594.0</v>
      </c>
      <c r="C4597" s="78" t="str">
        <f>VLOOKUP(G4597,[1]Macrodata_CCF!$A$3:$D$55,4,FALSE)</f>
        <v>#ERROR!</v>
      </c>
      <c r="E4597" s="79" t="str">
        <f>VLOOKUP(G4597,[1]Macrodata_CCF!$A$3:$B$55,2,FALSE)</f>
        <v>#ERROR!</v>
      </c>
      <c r="F4597" s="78">
        <v>1.0</v>
      </c>
      <c r="G4597" s="80">
        <v>48.0</v>
      </c>
      <c r="H4597" s="81">
        <v>823015.0</v>
      </c>
      <c r="I4597" s="81">
        <v>980000.0</v>
      </c>
      <c r="J4597" s="81">
        <v>763360.0</v>
      </c>
      <c r="K4597" s="81">
        <v>980000.0</v>
      </c>
      <c r="L4597" s="82">
        <v>-0.3800044590247476</v>
      </c>
      <c r="N4597" s="83">
        <f t="shared" si="1"/>
        <v>-0.380004459</v>
      </c>
      <c r="O4597" s="83">
        <f t="shared" si="2"/>
        <v>0</v>
      </c>
      <c r="Q4597" s="83">
        <f t="shared" si="3"/>
        <v>0.1601887755</v>
      </c>
      <c r="R4597" s="83">
        <f t="shared" si="4"/>
        <v>-0.380004459</v>
      </c>
      <c r="S4597" s="83" t="b">
        <f t="shared" si="5"/>
        <v>0</v>
      </c>
      <c r="T4597" s="72"/>
      <c r="U4597" s="72"/>
      <c r="V4597" s="72"/>
      <c r="W4597" s="72"/>
      <c r="X4597" s="72"/>
      <c r="Y4597" s="72"/>
      <c r="Z4597" s="72"/>
      <c r="AA4597" s="72"/>
      <c r="AB4597" s="72"/>
      <c r="AC4597" s="72"/>
      <c r="AD4597" s="72"/>
      <c r="AE4597" s="72"/>
      <c r="AF4597" s="72"/>
      <c r="AG4597" s="72"/>
      <c r="AH4597" s="72"/>
      <c r="AI4597" s="72"/>
      <c r="AJ4597" s="72"/>
      <c r="AK4597" s="72"/>
    </row>
    <row r="4598" ht="14.25" customHeight="1">
      <c r="A4598" s="78">
        <v>4595.0</v>
      </c>
      <c r="C4598" s="78" t="str">
        <f>VLOOKUP(G4598,[1]Macrodata_CCF!$A$3:$D$55,4,FALSE)</f>
        <v>#ERROR!</v>
      </c>
      <c r="E4598" s="79" t="str">
        <f>VLOOKUP(G4598,[1]Macrodata_CCF!$A$3:$B$55,2,FALSE)</f>
        <v>#ERROR!</v>
      </c>
      <c r="F4598" s="78">
        <v>0.0</v>
      </c>
      <c r="G4598" s="80">
        <v>4.0</v>
      </c>
      <c r="H4598" s="81">
        <v>26150.0</v>
      </c>
      <c r="I4598" s="81">
        <v>120000.0</v>
      </c>
      <c r="J4598" s="81">
        <v>60875.0</v>
      </c>
      <c r="K4598" s="81">
        <v>120000.0</v>
      </c>
      <c r="L4598" s="82">
        <v>0.3700053276505061</v>
      </c>
      <c r="N4598" s="83">
        <f t="shared" si="1"/>
        <v>0.3700053277</v>
      </c>
      <c r="O4598" s="83">
        <f t="shared" si="2"/>
        <v>0.3700053277</v>
      </c>
      <c r="Q4598" s="83">
        <f t="shared" si="3"/>
        <v>0.7820833333</v>
      </c>
      <c r="R4598" s="83">
        <f t="shared" si="4"/>
        <v>0.3700053277</v>
      </c>
      <c r="S4598" s="83" t="b">
        <f t="shared" si="5"/>
        <v>0</v>
      </c>
      <c r="T4598" s="72"/>
      <c r="U4598" s="72"/>
      <c r="V4598" s="72"/>
      <c r="W4598" s="72"/>
      <c r="X4598" s="72"/>
      <c r="Y4598" s="72"/>
      <c r="Z4598" s="72"/>
      <c r="AA4598" s="72"/>
      <c r="AB4598" s="72"/>
      <c r="AC4598" s="72"/>
      <c r="AD4598" s="72"/>
      <c r="AE4598" s="72"/>
      <c r="AF4598" s="72"/>
      <c r="AG4598" s="72"/>
      <c r="AH4598" s="72"/>
      <c r="AI4598" s="72"/>
      <c r="AJ4598" s="72"/>
      <c r="AK4598" s="72"/>
    </row>
    <row r="4599" ht="14.25" customHeight="1">
      <c r="A4599" s="78">
        <v>4596.0</v>
      </c>
      <c r="C4599" s="78" t="str">
        <f>VLOOKUP(G4599,[1]Macrodata_CCF!$A$3:$D$55,4,FALSE)</f>
        <v>#ERROR!</v>
      </c>
      <c r="E4599" s="79" t="str">
        <f>VLOOKUP(G4599,[1]Macrodata_CCF!$A$3:$B$55,2,FALSE)</f>
        <v>#ERROR!</v>
      </c>
      <c r="F4599" s="78">
        <v>0.0</v>
      </c>
      <c r="G4599" s="80">
        <v>6.0</v>
      </c>
      <c r="H4599" s="81">
        <v>0.0</v>
      </c>
      <c r="I4599" s="81">
        <v>200000.0</v>
      </c>
      <c r="J4599" s="81">
        <v>42000.0</v>
      </c>
      <c r="K4599" s="81">
        <v>200000.0</v>
      </c>
      <c r="L4599" s="82">
        <v>0.21</v>
      </c>
      <c r="N4599" s="83">
        <f t="shared" si="1"/>
        <v>0.21</v>
      </c>
      <c r="O4599" s="83">
        <f t="shared" si="2"/>
        <v>0.21</v>
      </c>
      <c r="Q4599" s="83">
        <f t="shared" si="3"/>
        <v>1</v>
      </c>
      <c r="R4599" s="83">
        <f t="shared" si="4"/>
        <v>0.21</v>
      </c>
      <c r="S4599" s="83" t="b">
        <f t="shared" si="5"/>
        <v>0</v>
      </c>
      <c r="T4599" s="72"/>
      <c r="U4599" s="72"/>
      <c r="V4599" s="72"/>
      <c r="W4599" s="72"/>
      <c r="X4599" s="72"/>
      <c r="Y4599" s="72"/>
      <c r="Z4599" s="72"/>
      <c r="AA4599" s="72"/>
      <c r="AB4599" s="72"/>
      <c r="AC4599" s="72"/>
      <c r="AD4599" s="72"/>
      <c r="AE4599" s="72"/>
      <c r="AF4599" s="72"/>
      <c r="AG4599" s="72"/>
      <c r="AH4599" s="72"/>
      <c r="AI4599" s="72"/>
      <c r="AJ4599" s="72"/>
      <c r="AK4599" s="72"/>
    </row>
    <row r="4600" ht="14.25" customHeight="1">
      <c r="A4600" s="78">
        <v>4597.0</v>
      </c>
      <c r="C4600" s="78" t="str">
        <f>VLOOKUP(G4600,[1]Macrodata_CCF!$A$3:$D$55,4,FALSE)</f>
        <v>#ERROR!</v>
      </c>
      <c r="E4600" s="79" t="str">
        <f>VLOOKUP(G4600,[1]Macrodata_CCF!$A$3:$B$55,2,FALSE)</f>
        <v>#ERROR!</v>
      </c>
      <c r="F4600" s="78">
        <v>0.0</v>
      </c>
      <c r="G4600" s="80">
        <v>19.0</v>
      </c>
      <c r="H4600" s="81">
        <v>82430.0</v>
      </c>
      <c r="I4600" s="81">
        <v>240000.0</v>
      </c>
      <c r="J4600" s="81">
        <v>104490.0</v>
      </c>
      <c r="K4600" s="81">
        <v>480000.0</v>
      </c>
      <c r="L4600" s="82">
        <v>0.1400012692771467</v>
      </c>
      <c r="N4600" s="83">
        <f t="shared" si="1"/>
        <v>0.1400012693</v>
      </c>
      <c r="O4600" s="83">
        <f t="shared" si="2"/>
        <v>0.1400012693</v>
      </c>
      <c r="Q4600" s="83">
        <f t="shared" si="3"/>
        <v>0.6565416667</v>
      </c>
      <c r="R4600" s="83">
        <f t="shared" si="4"/>
        <v>0.1400012693</v>
      </c>
      <c r="S4600" s="83" t="b">
        <f t="shared" si="5"/>
        <v>0</v>
      </c>
      <c r="T4600" s="72"/>
      <c r="U4600" s="72"/>
      <c r="V4600" s="72"/>
      <c r="W4600" s="72"/>
      <c r="X4600" s="72"/>
      <c r="Y4600" s="72"/>
      <c r="Z4600" s="72"/>
      <c r="AA4600" s="72"/>
      <c r="AB4600" s="72"/>
      <c r="AC4600" s="72"/>
      <c r="AD4600" s="72"/>
      <c r="AE4600" s="72"/>
      <c r="AF4600" s="72"/>
      <c r="AG4600" s="72"/>
      <c r="AH4600" s="72"/>
      <c r="AI4600" s="72"/>
      <c r="AJ4600" s="72"/>
      <c r="AK4600" s="72"/>
    </row>
    <row r="4601" ht="14.25" customHeight="1">
      <c r="A4601" s="78">
        <v>4598.0</v>
      </c>
      <c r="C4601" s="78" t="str">
        <f>VLOOKUP(G4601,[1]Macrodata_CCF!$A$3:$D$55,4,FALSE)</f>
        <v>#ERROR!</v>
      </c>
      <c r="E4601" s="79" t="str">
        <f>VLOOKUP(G4601,[1]Macrodata_CCF!$A$3:$B$55,2,FALSE)</f>
        <v>#ERROR!</v>
      </c>
      <c r="F4601" s="78">
        <v>0.0</v>
      </c>
      <c r="G4601" s="80">
        <v>6.0</v>
      </c>
      <c r="H4601" s="81">
        <v>0.0</v>
      </c>
      <c r="I4601" s="81">
        <v>710000.0</v>
      </c>
      <c r="J4601" s="81">
        <v>284000.0</v>
      </c>
      <c r="K4601" s="81">
        <v>710000.0</v>
      </c>
      <c r="L4601" s="82">
        <v>0.4</v>
      </c>
      <c r="N4601" s="83">
        <f t="shared" si="1"/>
        <v>0.4</v>
      </c>
      <c r="O4601" s="83">
        <f t="shared" si="2"/>
        <v>0.4</v>
      </c>
      <c r="Q4601" s="83">
        <f t="shared" si="3"/>
        <v>1</v>
      </c>
      <c r="R4601" s="83">
        <f t="shared" si="4"/>
        <v>0.4</v>
      </c>
      <c r="S4601" s="83" t="b">
        <f t="shared" si="5"/>
        <v>0</v>
      </c>
      <c r="T4601" s="72"/>
      <c r="U4601" s="72"/>
      <c r="V4601" s="72"/>
      <c r="W4601" s="72"/>
      <c r="X4601" s="72"/>
      <c r="Y4601" s="72"/>
      <c r="Z4601" s="72"/>
      <c r="AA4601" s="72"/>
      <c r="AB4601" s="72"/>
      <c r="AC4601" s="72"/>
      <c r="AD4601" s="72"/>
      <c r="AE4601" s="72"/>
      <c r="AF4601" s="72"/>
      <c r="AG4601" s="72"/>
      <c r="AH4601" s="72"/>
      <c r="AI4601" s="72"/>
      <c r="AJ4601" s="72"/>
      <c r="AK4601" s="72"/>
    </row>
    <row r="4602" ht="14.25" customHeight="1">
      <c r="A4602" s="78">
        <v>4599.0</v>
      </c>
      <c r="C4602" s="78" t="str">
        <f>VLOOKUP(G4602,[1]Macrodata_CCF!$A$3:$D$55,4,FALSE)</f>
        <v>#ERROR!</v>
      </c>
      <c r="E4602" s="79" t="str">
        <f>VLOOKUP(G4602,[1]Macrodata_CCF!$A$3:$B$55,2,FALSE)</f>
        <v>#ERROR!</v>
      </c>
      <c r="F4602" s="78">
        <v>0.0</v>
      </c>
      <c r="G4602" s="80">
        <v>52.0</v>
      </c>
      <c r="H4602" s="81">
        <v>543615.0</v>
      </c>
      <c r="I4602" s="81">
        <v>550000.0</v>
      </c>
      <c r="J4602" s="81">
        <v>543935.0</v>
      </c>
      <c r="K4602" s="81">
        <v>550000.0</v>
      </c>
      <c r="L4602" s="82">
        <v>0.05011746280344558</v>
      </c>
      <c r="N4602" s="83">
        <f t="shared" si="1"/>
        <v>0.0501174628</v>
      </c>
      <c r="O4602" s="83">
        <f t="shared" si="2"/>
        <v>0.0501174628</v>
      </c>
      <c r="Q4602" s="83">
        <f t="shared" si="3"/>
        <v>0.01160909091</v>
      </c>
      <c r="R4602" s="83">
        <f t="shared" si="4"/>
        <v>0.0005818181818</v>
      </c>
      <c r="S4602" s="83" t="b">
        <f t="shared" si="5"/>
        <v>0</v>
      </c>
      <c r="T4602" s="72"/>
      <c r="U4602" s="72"/>
      <c r="V4602" s="72"/>
      <c r="W4602" s="72"/>
      <c r="X4602" s="72"/>
      <c r="Y4602" s="72"/>
      <c r="Z4602" s="72"/>
      <c r="AA4602" s="72"/>
      <c r="AB4602" s="72"/>
      <c r="AC4602" s="72"/>
      <c r="AD4602" s="72"/>
      <c r="AE4602" s="72"/>
      <c r="AF4602" s="72"/>
      <c r="AG4602" s="72"/>
      <c r="AH4602" s="72"/>
      <c r="AI4602" s="72"/>
      <c r="AJ4602" s="72"/>
      <c r="AK4602" s="72"/>
    </row>
    <row r="4603" ht="14.25" customHeight="1">
      <c r="A4603" s="78">
        <v>4600.0</v>
      </c>
      <c r="C4603" s="78" t="str">
        <f>VLOOKUP(G4603,[1]Macrodata_CCF!$A$3:$D$55,4,FALSE)</f>
        <v>#ERROR!</v>
      </c>
      <c r="E4603" s="79" t="str">
        <f>VLOOKUP(G4603,[1]Macrodata_CCF!$A$3:$B$55,2,FALSE)</f>
        <v>#ERROR!</v>
      </c>
      <c r="F4603" s="78">
        <v>0.0</v>
      </c>
      <c r="G4603" s="80">
        <v>33.0</v>
      </c>
      <c r="H4603" s="81">
        <v>311165.0</v>
      </c>
      <c r="I4603" s="81">
        <v>360000.0</v>
      </c>
      <c r="J4603" s="81">
        <v>320445.0</v>
      </c>
      <c r="K4603" s="81">
        <v>648000.0</v>
      </c>
      <c r="L4603" s="82">
        <v>0.1900276441077096</v>
      </c>
      <c r="N4603" s="83">
        <f t="shared" si="1"/>
        <v>0.1900276441</v>
      </c>
      <c r="O4603" s="83">
        <f t="shared" si="2"/>
        <v>0.1900276441</v>
      </c>
      <c r="Q4603" s="83">
        <f t="shared" si="3"/>
        <v>0.1356527778</v>
      </c>
      <c r="R4603" s="83">
        <f t="shared" si="4"/>
        <v>0.1900276441</v>
      </c>
      <c r="S4603" s="83" t="b">
        <f t="shared" si="5"/>
        <v>0</v>
      </c>
      <c r="T4603" s="72"/>
      <c r="U4603" s="72"/>
      <c r="V4603" s="72"/>
      <c r="W4603" s="72"/>
      <c r="X4603" s="72"/>
      <c r="Y4603" s="72"/>
      <c r="Z4603" s="72"/>
      <c r="AA4603" s="72"/>
      <c r="AB4603" s="72"/>
      <c r="AC4603" s="72"/>
      <c r="AD4603" s="72"/>
      <c r="AE4603" s="72"/>
      <c r="AF4603" s="72"/>
      <c r="AG4603" s="72"/>
      <c r="AH4603" s="72"/>
      <c r="AI4603" s="72"/>
      <c r="AJ4603" s="72"/>
      <c r="AK4603" s="72"/>
    </row>
    <row r="4604" ht="14.25" customHeight="1">
      <c r="A4604" s="78">
        <v>4601.0</v>
      </c>
      <c r="C4604" s="78" t="str">
        <f>VLOOKUP(G4604,[1]Macrodata_CCF!$A$3:$D$55,4,FALSE)</f>
        <v>#ERROR!</v>
      </c>
      <c r="E4604" s="79" t="str">
        <f>VLOOKUP(G4604,[1]Macrodata_CCF!$A$3:$B$55,2,FALSE)</f>
        <v>#ERROR!</v>
      </c>
      <c r="F4604" s="78">
        <v>1.0</v>
      </c>
      <c r="G4604" s="80">
        <v>22.0</v>
      </c>
      <c r="H4604" s="81">
        <v>243235.0</v>
      </c>
      <c r="I4604" s="81">
        <v>490000.0</v>
      </c>
      <c r="J4604" s="81">
        <v>499800.0</v>
      </c>
      <c r="K4604" s="81">
        <v>490000.0</v>
      </c>
      <c r="L4604" s="82">
        <v>1.039713897838024</v>
      </c>
      <c r="N4604" s="83">
        <f t="shared" si="1"/>
        <v>1.039713898</v>
      </c>
      <c r="O4604" s="83">
        <f t="shared" si="2"/>
        <v>1</v>
      </c>
      <c r="Q4604" s="83">
        <f t="shared" si="3"/>
        <v>0.5036020408</v>
      </c>
      <c r="R4604" s="83">
        <f t="shared" si="4"/>
        <v>1.039713898</v>
      </c>
      <c r="S4604" s="83" t="b">
        <f t="shared" si="5"/>
        <v>0</v>
      </c>
      <c r="T4604" s="72"/>
      <c r="U4604" s="72"/>
      <c r="V4604" s="72"/>
      <c r="W4604" s="72"/>
      <c r="X4604" s="72"/>
      <c r="Y4604" s="72"/>
      <c r="Z4604" s="72"/>
      <c r="AA4604" s="72"/>
      <c r="AB4604" s="72"/>
      <c r="AC4604" s="72"/>
      <c r="AD4604" s="72"/>
      <c r="AE4604" s="72"/>
      <c r="AF4604" s="72"/>
      <c r="AG4604" s="72"/>
      <c r="AH4604" s="72"/>
      <c r="AI4604" s="72"/>
      <c r="AJ4604" s="72"/>
      <c r="AK4604" s="72"/>
    </row>
    <row r="4605" ht="14.25" customHeight="1">
      <c r="A4605" s="78">
        <v>4602.0</v>
      </c>
      <c r="C4605" s="78" t="str">
        <f>VLOOKUP(G4605,[1]Macrodata_CCF!$A$3:$D$55,4,FALSE)</f>
        <v>#ERROR!</v>
      </c>
      <c r="E4605" s="79" t="str">
        <f>VLOOKUP(G4605,[1]Macrodata_CCF!$A$3:$B$55,2,FALSE)</f>
        <v>#ERROR!</v>
      </c>
      <c r="F4605" s="78">
        <v>0.0</v>
      </c>
      <c r="G4605" s="80">
        <v>53.0</v>
      </c>
      <c r="H4605" s="81">
        <v>0.0</v>
      </c>
      <c r="I4605" s="81">
        <v>370000.0</v>
      </c>
      <c r="J4605" s="81">
        <v>51800.0</v>
      </c>
      <c r="K4605" s="81">
        <v>481000.0</v>
      </c>
      <c r="L4605" s="82">
        <v>0.14</v>
      </c>
      <c r="N4605" s="83">
        <f t="shared" si="1"/>
        <v>0.14</v>
      </c>
      <c r="O4605" s="83">
        <f t="shared" si="2"/>
        <v>0.14</v>
      </c>
      <c r="Q4605" s="83">
        <f t="shared" si="3"/>
        <v>1</v>
      </c>
      <c r="R4605" s="83">
        <f t="shared" si="4"/>
        <v>0.14</v>
      </c>
      <c r="S4605" s="83" t="b">
        <f t="shared" si="5"/>
        <v>0</v>
      </c>
      <c r="T4605" s="72"/>
      <c r="U4605" s="72"/>
      <c r="V4605" s="72"/>
      <c r="W4605" s="72"/>
      <c r="X4605" s="72"/>
      <c r="Y4605" s="72"/>
      <c r="Z4605" s="72"/>
      <c r="AA4605" s="72"/>
      <c r="AB4605" s="72"/>
      <c r="AC4605" s="72"/>
      <c r="AD4605" s="72"/>
      <c r="AE4605" s="72"/>
      <c r="AF4605" s="72"/>
      <c r="AG4605" s="72"/>
      <c r="AH4605" s="72"/>
      <c r="AI4605" s="72"/>
      <c r="AJ4605" s="72"/>
      <c r="AK4605" s="72"/>
    </row>
    <row r="4606" ht="14.25" customHeight="1">
      <c r="A4606" s="78">
        <v>4603.0</v>
      </c>
      <c r="C4606" s="78" t="str">
        <f>VLOOKUP(G4606,[1]Macrodata_CCF!$A$3:$D$55,4,FALSE)</f>
        <v>#ERROR!</v>
      </c>
      <c r="E4606" s="79" t="str">
        <f>VLOOKUP(G4606,[1]Macrodata_CCF!$A$3:$B$55,2,FALSE)</f>
        <v>#ERROR!</v>
      </c>
      <c r="F4606" s="78">
        <v>0.0</v>
      </c>
      <c r="G4606" s="80">
        <v>17.0</v>
      </c>
      <c r="H4606" s="81">
        <v>39665.0</v>
      </c>
      <c r="I4606" s="81">
        <v>50000.0</v>
      </c>
      <c r="J4606" s="81">
        <v>41320.0</v>
      </c>
      <c r="K4606" s="81">
        <v>50000.0</v>
      </c>
      <c r="L4606" s="82">
        <v>0.1601354620222545</v>
      </c>
      <c r="N4606" s="83">
        <f t="shared" si="1"/>
        <v>0.160135462</v>
      </c>
      <c r="O4606" s="83">
        <f t="shared" si="2"/>
        <v>0.160135462</v>
      </c>
      <c r="Q4606" s="83">
        <f t="shared" si="3"/>
        <v>0.2067</v>
      </c>
      <c r="R4606" s="83">
        <f t="shared" si="4"/>
        <v>0.160135462</v>
      </c>
      <c r="S4606" s="83" t="b">
        <f t="shared" si="5"/>
        <v>0</v>
      </c>
      <c r="T4606" s="72"/>
      <c r="U4606" s="72"/>
      <c r="V4606" s="72"/>
      <c r="W4606" s="72"/>
      <c r="X4606" s="72"/>
      <c r="Y4606" s="72"/>
      <c r="Z4606" s="72"/>
      <c r="AA4606" s="72"/>
      <c r="AB4606" s="72"/>
      <c r="AC4606" s="72"/>
      <c r="AD4606" s="72"/>
      <c r="AE4606" s="72"/>
      <c r="AF4606" s="72"/>
      <c r="AG4606" s="72"/>
      <c r="AH4606" s="72"/>
      <c r="AI4606" s="72"/>
      <c r="AJ4606" s="72"/>
      <c r="AK4606" s="72"/>
    </row>
    <row r="4607" ht="14.25" customHeight="1">
      <c r="A4607" s="78">
        <v>4604.0</v>
      </c>
      <c r="C4607" s="78" t="str">
        <f>VLOOKUP(G4607,[1]Macrodata_CCF!$A$3:$D$55,4,FALSE)</f>
        <v>#ERROR!</v>
      </c>
      <c r="E4607" s="79" t="str">
        <f>VLOOKUP(G4607,[1]Macrodata_CCF!$A$3:$B$55,2,FALSE)</f>
        <v>#ERROR!</v>
      </c>
      <c r="F4607" s="78">
        <v>0.0</v>
      </c>
      <c r="G4607" s="80">
        <v>40.0</v>
      </c>
      <c r="H4607" s="81">
        <v>425.0</v>
      </c>
      <c r="I4607" s="81">
        <v>20000.0</v>
      </c>
      <c r="J4607" s="81">
        <v>1795.0</v>
      </c>
      <c r="K4607" s="81">
        <v>20000.0</v>
      </c>
      <c r="L4607" s="82">
        <v>0.06998722860791827</v>
      </c>
      <c r="N4607" s="83">
        <f t="shared" si="1"/>
        <v>0.06998722861</v>
      </c>
      <c r="O4607" s="83">
        <f t="shared" si="2"/>
        <v>0.06998722861</v>
      </c>
      <c r="Q4607" s="83">
        <f t="shared" si="3"/>
        <v>0.97875</v>
      </c>
      <c r="R4607" s="83">
        <f t="shared" si="4"/>
        <v>0.06998722861</v>
      </c>
      <c r="S4607" s="83" t="b">
        <f t="shared" si="5"/>
        <v>0</v>
      </c>
      <c r="T4607" s="72"/>
      <c r="U4607" s="72"/>
      <c r="V4607" s="72"/>
      <c r="W4607" s="72"/>
      <c r="X4607" s="72"/>
      <c r="Y4607" s="72"/>
      <c r="Z4607" s="72"/>
      <c r="AA4607" s="72"/>
      <c r="AB4607" s="72"/>
      <c r="AC4607" s="72"/>
      <c r="AD4607" s="72"/>
      <c r="AE4607" s="72"/>
      <c r="AF4607" s="72"/>
      <c r="AG4607" s="72"/>
      <c r="AH4607" s="72"/>
      <c r="AI4607" s="72"/>
      <c r="AJ4607" s="72"/>
      <c r="AK4607" s="72"/>
    </row>
    <row r="4608" ht="14.25" customHeight="1">
      <c r="A4608" s="78">
        <v>4605.0</v>
      </c>
      <c r="C4608" s="78" t="str">
        <f>VLOOKUP(G4608,[1]Macrodata_CCF!$A$3:$D$55,4,FALSE)</f>
        <v>#ERROR!</v>
      </c>
      <c r="E4608" s="79" t="str">
        <f>VLOOKUP(G4608,[1]Macrodata_CCF!$A$3:$B$55,2,FALSE)</f>
        <v>#ERROR!</v>
      </c>
      <c r="F4608" s="78">
        <v>0.0</v>
      </c>
      <c r="G4608" s="80">
        <v>6.0</v>
      </c>
      <c r="H4608" s="81">
        <v>0.0</v>
      </c>
      <c r="I4608" s="81">
        <v>740000.0</v>
      </c>
      <c r="J4608" s="81">
        <v>288600.0</v>
      </c>
      <c r="K4608" s="81">
        <v>740000.0</v>
      </c>
      <c r="L4608" s="82">
        <v>0.39</v>
      </c>
      <c r="N4608" s="83">
        <f t="shared" si="1"/>
        <v>0.39</v>
      </c>
      <c r="O4608" s="83">
        <f t="shared" si="2"/>
        <v>0.39</v>
      </c>
      <c r="Q4608" s="83">
        <f t="shared" si="3"/>
        <v>1</v>
      </c>
      <c r="R4608" s="83">
        <f t="shared" si="4"/>
        <v>0.39</v>
      </c>
      <c r="S4608" s="83" t="b">
        <f t="shared" si="5"/>
        <v>0</v>
      </c>
      <c r="T4608" s="72"/>
      <c r="U4608" s="72"/>
      <c r="V4608" s="72"/>
      <c r="W4608" s="72"/>
      <c r="X4608" s="72"/>
      <c r="Y4608" s="72"/>
      <c r="Z4608" s="72"/>
      <c r="AA4608" s="72"/>
      <c r="AB4608" s="72"/>
      <c r="AC4608" s="72"/>
      <c r="AD4608" s="72"/>
      <c r="AE4608" s="72"/>
      <c r="AF4608" s="72"/>
      <c r="AG4608" s="72"/>
      <c r="AH4608" s="72"/>
      <c r="AI4608" s="72"/>
      <c r="AJ4608" s="72"/>
      <c r="AK4608" s="72"/>
    </row>
    <row r="4609" ht="14.25" customHeight="1">
      <c r="A4609" s="78">
        <v>4606.0</v>
      </c>
      <c r="C4609" s="78" t="str">
        <f>VLOOKUP(G4609,[1]Macrodata_CCF!$A$3:$D$55,4,FALSE)</f>
        <v>#ERROR!</v>
      </c>
      <c r="E4609" s="79" t="str">
        <f>VLOOKUP(G4609,[1]Macrodata_CCF!$A$3:$B$55,2,FALSE)</f>
        <v>#ERROR!</v>
      </c>
      <c r="F4609" s="78">
        <v>0.0</v>
      </c>
      <c r="G4609" s="80">
        <v>38.0</v>
      </c>
      <c r="H4609" s="81">
        <v>0.0</v>
      </c>
      <c r="I4609" s="81">
        <v>880000.0</v>
      </c>
      <c r="J4609" s="81">
        <v>61600.0</v>
      </c>
      <c r="K4609" s="81">
        <v>880000.0</v>
      </c>
      <c r="L4609" s="82">
        <v>0.07</v>
      </c>
      <c r="N4609" s="83">
        <f t="shared" si="1"/>
        <v>0.07</v>
      </c>
      <c r="O4609" s="83">
        <f t="shared" si="2"/>
        <v>0.07</v>
      </c>
      <c r="Q4609" s="83">
        <f t="shared" si="3"/>
        <v>1</v>
      </c>
      <c r="R4609" s="83">
        <f t="shared" si="4"/>
        <v>0.07</v>
      </c>
      <c r="S4609" s="83" t="b">
        <f t="shared" si="5"/>
        <v>0</v>
      </c>
      <c r="T4609" s="72"/>
      <c r="U4609" s="72"/>
      <c r="V4609" s="72"/>
      <c r="W4609" s="72"/>
      <c r="X4609" s="72"/>
      <c r="Y4609" s="72"/>
      <c r="Z4609" s="72"/>
      <c r="AA4609" s="72"/>
      <c r="AB4609" s="72"/>
      <c r="AC4609" s="72"/>
      <c r="AD4609" s="72"/>
      <c r="AE4609" s="72"/>
      <c r="AF4609" s="72"/>
      <c r="AG4609" s="72"/>
      <c r="AH4609" s="72"/>
      <c r="AI4609" s="72"/>
      <c r="AJ4609" s="72"/>
      <c r="AK4609" s="72"/>
    </row>
    <row r="4610" ht="14.25" customHeight="1">
      <c r="A4610" s="78">
        <v>4607.0</v>
      </c>
      <c r="C4610" s="78" t="str">
        <f>VLOOKUP(G4610,[1]Macrodata_CCF!$A$3:$D$55,4,FALSE)</f>
        <v>#ERROR!</v>
      </c>
      <c r="E4610" s="79" t="str">
        <f>VLOOKUP(G4610,[1]Macrodata_CCF!$A$3:$B$55,2,FALSE)</f>
        <v>#ERROR!</v>
      </c>
      <c r="F4610" s="78">
        <v>0.0</v>
      </c>
      <c r="G4610" s="80">
        <v>28.0</v>
      </c>
      <c r="H4610" s="81">
        <v>125595.0</v>
      </c>
      <c r="I4610" s="81">
        <v>890000.0</v>
      </c>
      <c r="J4610" s="81">
        <v>247900.0</v>
      </c>
      <c r="K4610" s="81">
        <v>890000.0</v>
      </c>
      <c r="L4610" s="82">
        <v>0.1600002616414074</v>
      </c>
      <c r="N4610" s="83">
        <f t="shared" si="1"/>
        <v>0.1600002616</v>
      </c>
      <c r="O4610" s="83">
        <f t="shared" si="2"/>
        <v>0.1600002616</v>
      </c>
      <c r="Q4610" s="83">
        <f t="shared" si="3"/>
        <v>0.8588820225</v>
      </c>
      <c r="R4610" s="83">
        <f t="shared" si="4"/>
        <v>0.1600002616</v>
      </c>
      <c r="S4610" s="83" t="b">
        <f t="shared" si="5"/>
        <v>0</v>
      </c>
      <c r="T4610" s="72"/>
      <c r="U4610" s="72"/>
      <c r="V4610" s="72"/>
      <c r="W4610" s="72"/>
      <c r="X4610" s="72"/>
      <c r="Y4610" s="72"/>
      <c r="Z4610" s="72"/>
      <c r="AA4610" s="72"/>
      <c r="AB4610" s="72"/>
      <c r="AC4610" s="72"/>
      <c r="AD4610" s="72"/>
      <c r="AE4610" s="72"/>
      <c r="AF4610" s="72"/>
      <c r="AG4610" s="72"/>
      <c r="AH4610" s="72"/>
      <c r="AI4610" s="72"/>
      <c r="AJ4610" s="72"/>
      <c r="AK4610" s="72"/>
    </row>
    <row r="4611" ht="14.25" customHeight="1">
      <c r="A4611" s="78">
        <v>4608.0</v>
      </c>
      <c r="C4611" s="78" t="str">
        <f>VLOOKUP(G4611,[1]Macrodata_CCF!$A$3:$D$55,4,FALSE)</f>
        <v>#ERROR!</v>
      </c>
      <c r="E4611" s="79" t="str">
        <f>VLOOKUP(G4611,[1]Macrodata_CCF!$A$3:$B$55,2,FALSE)</f>
        <v>#ERROR!</v>
      </c>
      <c r="F4611" s="78">
        <v>0.0</v>
      </c>
      <c r="G4611" s="80">
        <v>7.0</v>
      </c>
      <c r="H4611" s="81">
        <v>139160.0</v>
      </c>
      <c r="I4611" s="81">
        <v>570000.0</v>
      </c>
      <c r="J4611" s="81">
        <v>294260.0</v>
      </c>
      <c r="K4611" s="81">
        <v>570000.0</v>
      </c>
      <c r="L4611" s="82">
        <v>0.3599944294865843</v>
      </c>
      <c r="N4611" s="83">
        <f t="shared" si="1"/>
        <v>0.3599944295</v>
      </c>
      <c r="O4611" s="83">
        <f t="shared" si="2"/>
        <v>0.3599944295</v>
      </c>
      <c r="Q4611" s="83">
        <f t="shared" si="3"/>
        <v>0.7558596491</v>
      </c>
      <c r="R4611" s="83">
        <f t="shared" si="4"/>
        <v>0.3599944295</v>
      </c>
      <c r="S4611" s="83" t="b">
        <f t="shared" si="5"/>
        <v>0</v>
      </c>
      <c r="T4611" s="72"/>
      <c r="U4611" s="72"/>
      <c r="V4611" s="72"/>
      <c r="W4611" s="72"/>
      <c r="X4611" s="72"/>
      <c r="Y4611" s="72"/>
      <c r="Z4611" s="72"/>
      <c r="AA4611" s="72"/>
      <c r="AB4611" s="72"/>
      <c r="AC4611" s="72"/>
      <c r="AD4611" s="72"/>
      <c r="AE4611" s="72"/>
      <c r="AF4611" s="72"/>
      <c r="AG4611" s="72"/>
      <c r="AH4611" s="72"/>
      <c r="AI4611" s="72"/>
      <c r="AJ4611" s="72"/>
      <c r="AK4611" s="72"/>
    </row>
    <row r="4612" ht="14.25" customHeight="1">
      <c r="A4612" s="78">
        <v>4609.0</v>
      </c>
      <c r="C4612" s="78" t="str">
        <f>VLOOKUP(G4612,[1]Macrodata_CCF!$A$3:$D$55,4,FALSE)</f>
        <v>#ERROR!</v>
      </c>
      <c r="E4612" s="79" t="str">
        <f>VLOOKUP(G4612,[1]Macrodata_CCF!$A$3:$B$55,2,FALSE)</f>
        <v>#ERROR!</v>
      </c>
      <c r="F4612" s="78">
        <v>0.0</v>
      </c>
      <c r="G4612" s="80">
        <v>18.0</v>
      </c>
      <c r="H4612" s="81">
        <v>155445.0</v>
      </c>
      <c r="I4612" s="81">
        <v>860000.0</v>
      </c>
      <c r="J4612" s="81">
        <v>268175.0</v>
      </c>
      <c r="K4612" s="81">
        <v>1548000.0</v>
      </c>
      <c r="L4612" s="82">
        <v>0.1600017032027308</v>
      </c>
      <c r="N4612" s="83">
        <f t="shared" si="1"/>
        <v>0.1600017032</v>
      </c>
      <c r="O4612" s="83">
        <f t="shared" si="2"/>
        <v>0.1600017032</v>
      </c>
      <c r="Q4612" s="83">
        <f t="shared" si="3"/>
        <v>0.81925</v>
      </c>
      <c r="R4612" s="83">
        <f t="shared" si="4"/>
        <v>0.1600017032</v>
      </c>
      <c r="S4612" s="83" t="b">
        <f t="shared" si="5"/>
        <v>0</v>
      </c>
      <c r="T4612" s="72"/>
      <c r="U4612" s="72"/>
      <c r="V4612" s="72"/>
      <c r="W4612" s="72"/>
      <c r="X4612" s="72"/>
      <c r="Y4612" s="72"/>
      <c r="Z4612" s="72"/>
      <c r="AA4612" s="72"/>
      <c r="AB4612" s="72"/>
      <c r="AC4612" s="72"/>
      <c r="AD4612" s="72"/>
      <c r="AE4612" s="72"/>
      <c r="AF4612" s="72"/>
      <c r="AG4612" s="72"/>
      <c r="AH4612" s="72"/>
      <c r="AI4612" s="72"/>
      <c r="AJ4612" s="72"/>
      <c r="AK4612" s="72"/>
    </row>
    <row r="4613" ht="14.25" customHeight="1">
      <c r="A4613" s="78">
        <v>4610.0</v>
      </c>
      <c r="C4613" s="78" t="str">
        <f>VLOOKUP(G4613,[1]Macrodata_CCF!$A$3:$D$55,4,FALSE)</f>
        <v>#ERROR!</v>
      </c>
      <c r="E4613" s="79" t="str">
        <f>VLOOKUP(G4613,[1]Macrodata_CCF!$A$3:$B$55,2,FALSE)</f>
        <v>#ERROR!</v>
      </c>
      <c r="F4613" s="78">
        <v>0.0</v>
      </c>
      <c r="G4613" s="80">
        <v>52.0</v>
      </c>
      <c r="H4613" s="81">
        <v>69060.0</v>
      </c>
      <c r="I4613" s="81">
        <v>90000.0</v>
      </c>
      <c r="J4613" s="81">
        <v>71990.0</v>
      </c>
      <c r="K4613" s="81">
        <v>90000.0</v>
      </c>
      <c r="L4613" s="82">
        <v>0.1399235912129895</v>
      </c>
      <c r="N4613" s="83">
        <f t="shared" si="1"/>
        <v>0.1399235912</v>
      </c>
      <c r="O4613" s="83">
        <f t="shared" si="2"/>
        <v>0.1399235912</v>
      </c>
      <c r="Q4613" s="83">
        <f t="shared" si="3"/>
        <v>0.2326666667</v>
      </c>
      <c r="R4613" s="83">
        <f t="shared" si="4"/>
        <v>0.1399235912</v>
      </c>
      <c r="S4613" s="83" t="b">
        <f t="shared" si="5"/>
        <v>0</v>
      </c>
      <c r="T4613" s="72"/>
      <c r="U4613" s="72"/>
      <c r="V4613" s="72"/>
      <c r="W4613" s="72"/>
      <c r="X4613" s="72"/>
      <c r="Y4613" s="72"/>
      <c r="Z4613" s="72"/>
      <c r="AA4613" s="72"/>
      <c r="AB4613" s="72"/>
      <c r="AC4613" s="72"/>
      <c r="AD4613" s="72"/>
      <c r="AE4613" s="72"/>
      <c r="AF4613" s="72"/>
      <c r="AG4613" s="72"/>
      <c r="AH4613" s="72"/>
      <c r="AI4613" s="72"/>
      <c r="AJ4613" s="72"/>
      <c r="AK4613" s="72"/>
    </row>
    <row r="4614" ht="14.25" customHeight="1">
      <c r="A4614" s="78">
        <v>4611.0</v>
      </c>
      <c r="C4614" s="78" t="str">
        <f>VLOOKUP(G4614,[1]Macrodata_CCF!$A$3:$D$55,4,FALSE)</f>
        <v>#ERROR!</v>
      </c>
      <c r="E4614" s="79" t="str">
        <f>VLOOKUP(G4614,[1]Macrodata_CCF!$A$3:$B$55,2,FALSE)</f>
        <v>#ERROR!</v>
      </c>
      <c r="F4614" s="78">
        <v>0.0</v>
      </c>
      <c r="G4614" s="80">
        <v>13.0</v>
      </c>
      <c r="H4614" s="81">
        <v>285280.0</v>
      </c>
      <c r="I4614" s="81">
        <v>330000.0</v>
      </c>
      <c r="J4614" s="81">
        <v>293775.0</v>
      </c>
      <c r="K4614" s="81">
        <v>330000.0</v>
      </c>
      <c r="L4614" s="82">
        <v>0.1899597495527728</v>
      </c>
      <c r="N4614" s="83">
        <f t="shared" si="1"/>
        <v>0.1899597496</v>
      </c>
      <c r="O4614" s="83">
        <f t="shared" si="2"/>
        <v>0.1899597496</v>
      </c>
      <c r="Q4614" s="83">
        <f t="shared" si="3"/>
        <v>0.1355151515</v>
      </c>
      <c r="R4614" s="83">
        <f t="shared" si="4"/>
        <v>0.1899597496</v>
      </c>
      <c r="S4614" s="83" t="b">
        <f t="shared" si="5"/>
        <v>0</v>
      </c>
      <c r="T4614" s="72"/>
      <c r="U4614" s="72"/>
      <c r="V4614" s="72"/>
      <c r="W4614" s="72"/>
      <c r="X4614" s="72"/>
      <c r="Y4614" s="72"/>
      <c r="Z4614" s="72"/>
      <c r="AA4614" s="72"/>
      <c r="AB4614" s="72"/>
      <c r="AC4614" s="72"/>
      <c r="AD4614" s="72"/>
      <c r="AE4614" s="72"/>
      <c r="AF4614" s="72"/>
      <c r="AG4614" s="72"/>
      <c r="AH4614" s="72"/>
      <c r="AI4614" s="72"/>
      <c r="AJ4614" s="72"/>
      <c r="AK4614" s="72"/>
    </row>
    <row r="4615" ht="14.25" customHeight="1">
      <c r="A4615" s="78">
        <v>4612.0</v>
      </c>
      <c r="C4615" s="78" t="str">
        <f>VLOOKUP(G4615,[1]Macrodata_CCF!$A$3:$D$55,4,FALSE)</f>
        <v>#ERROR!</v>
      </c>
      <c r="E4615" s="79" t="str">
        <f>VLOOKUP(G4615,[1]Macrodata_CCF!$A$3:$B$55,2,FALSE)</f>
        <v>#ERROR!</v>
      </c>
      <c r="F4615" s="78">
        <v>0.0</v>
      </c>
      <c r="G4615" s="80">
        <v>27.0</v>
      </c>
      <c r="H4615" s="81">
        <v>1855.0</v>
      </c>
      <c r="I4615" s="81">
        <v>560000.0</v>
      </c>
      <c r="J4615" s="81">
        <v>85575.0</v>
      </c>
      <c r="K4615" s="81">
        <v>560000.0</v>
      </c>
      <c r="L4615" s="82">
        <v>0.149996864614034</v>
      </c>
      <c r="N4615" s="83">
        <f t="shared" si="1"/>
        <v>0.1499968646</v>
      </c>
      <c r="O4615" s="83">
        <f t="shared" si="2"/>
        <v>0.1499968646</v>
      </c>
      <c r="Q4615" s="83">
        <f t="shared" si="3"/>
        <v>0.9966875</v>
      </c>
      <c r="R4615" s="83">
        <f t="shared" si="4"/>
        <v>0.1499968646</v>
      </c>
      <c r="S4615" s="83" t="b">
        <f t="shared" si="5"/>
        <v>0</v>
      </c>
      <c r="T4615" s="72"/>
      <c r="U4615" s="72"/>
      <c r="V4615" s="72"/>
      <c r="W4615" s="72"/>
      <c r="X4615" s="72"/>
      <c r="Y4615" s="72"/>
      <c r="Z4615" s="72"/>
      <c r="AA4615" s="72"/>
      <c r="AB4615" s="72"/>
      <c r="AC4615" s="72"/>
      <c r="AD4615" s="72"/>
      <c r="AE4615" s="72"/>
      <c r="AF4615" s="72"/>
      <c r="AG4615" s="72"/>
      <c r="AH4615" s="72"/>
      <c r="AI4615" s="72"/>
      <c r="AJ4615" s="72"/>
      <c r="AK4615" s="72"/>
    </row>
    <row r="4616" ht="14.25" customHeight="1">
      <c r="A4616" s="78">
        <v>4613.0</v>
      </c>
      <c r="C4616" s="78" t="str">
        <f>VLOOKUP(G4616,[1]Macrodata_CCF!$A$3:$D$55,4,FALSE)</f>
        <v>#ERROR!</v>
      </c>
      <c r="E4616" s="79" t="str">
        <f>VLOOKUP(G4616,[1]Macrodata_CCF!$A$3:$B$55,2,FALSE)</f>
        <v>#ERROR!</v>
      </c>
      <c r="F4616" s="78">
        <v>0.0</v>
      </c>
      <c r="G4616" s="80">
        <v>1.0</v>
      </c>
      <c r="H4616" s="81">
        <v>419160.0</v>
      </c>
      <c r="I4616" s="81">
        <v>890000.0</v>
      </c>
      <c r="J4616" s="81">
        <v>607495.0</v>
      </c>
      <c r="K4616" s="81">
        <v>890000.0</v>
      </c>
      <c r="L4616" s="82">
        <v>0.3999978761362671</v>
      </c>
      <c r="N4616" s="83">
        <f t="shared" si="1"/>
        <v>0.3999978761</v>
      </c>
      <c r="O4616" s="83">
        <f t="shared" si="2"/>
        <v>0.3999978761</v>
      </c>
      <c r="Q4616" s="83">
        <f t="shared" si="3"/>
        <v>0.5290337079</v>
      </c>
      <c r="R4616" s="83">
        <f t="shared" si="4"/>
        <v>0.3999978761</v>
      </c>
      <c r="S4616" s="83" t="b">
        <f t="shared" si="5"/>
        <v>0</v>
      </c>
      <c r="T4616" s="72"/>
      <c r="U4616" s="72"/>
      <c r="V4616" s="72"/>
      <c r="W4616" s="72"/>
      <c r="X4616" s="72"/>
      <c r="Y4616" s="72"/>
      <c r="Z4616" s="72"/>
      <c r="AA4616" s="72"/>
      <c r="AB4616" s="72"/>
      <c r="AC4616" s="72"/>
      <c r="AD4616" s="72"/>
      <c r="AE4616" s="72"/>
      <c r="AF4616" s="72"/>
      <c r="AG4616" s="72"/>
      <c r="AH4616" s="72"/>
      <c r="AI4616" s="72"/>
      <c r="AJ4616" s="72"/>
      <c r="AK4616" s="72"/>
    </row>
    <row r="4617" ht="14.25" customHeight="1">
      <c r="A4617" s="78">
        <v>4614.0</v>
      </c>
      <c r="C4617" s="78" t="str">
        <f>VLOOKUP(G4617,[1]Macrodata_CCF!$A$3:$D$55,4,FALSE)</f>
        <v>#ERROR!</v>
      </c>
      <c r="E4617" s="79" t="str">
        <f>VLOOKUP(G4617,[1]Macrodata_CCF!$A$3:$B$55,2,FALSE)</f>
        <v>#ERROR!</v>
      </c>
      <c r="F4617" s="78">
        <v>1.0</v>
      </c>
      <c r="G4617" s="80">
        <v>4.0</v>
      </c>
      <c r="H4617" s="81">
        <v>57465.0</v>
      </c>
      <c r="I4617" s="81">
        <v>980000.0</v>
      </c>
      <c r="J4617" s="81">
        <v>0.0</v>
      </c>
      <c r="K4617" s="81">
        <v>980000.0</v>
      </c>
      <c r="L4617" s="82">
        <v>-0.06229031960847014</v>
      </c>
      <c r="N4617" s="83">
        <f t="shared" si="1"/>
        <v>-0.06229031961</v>
      </c>
      <c r="O4617" s="83">
        <f t="shared" si="2"/>
        <v>0</v>
      </c>
      <c r="Q4617" s="83">
        <f t="shared" si="3"/>
        <v>0.9413622449</v>
      </c>
      <c r="R4617" s="83">
        <f t="shared" si="4"/>
        <v>-0.06229031961</v>
      </c>
      <c r="S4617" s="83" t="b">
        <f t="shared" si="5"/>
        <v>0</v>
      </c>
      <c r="T4617" s="72"/>
      <c r="U4617" s="72"/>
      <c r="V4617" s="72"/>
      <c r="W4617" s="72"/>
      <c r="X4617" s="72"/>
      <c r="Y4617" s="72"/>
      <c r="Z4617" s="72"/>
      <c r="AA4617" s="72"/>
      <c r="AB4617" s="72"/>
      <c r="AC4617" s="72"/>
      <c r="AD4617" s="72"/>
      <c r="AE4617" s="72"/>
      <c r="AF4617" s="72"/>
      <c r="AG4617" s="72"/>
      <c r="AH4617" s="72"/>
      <c r="AI4617" s="72"/>
      <c r="AJ4617" s="72"/>
      <c r="AK4617" s="72"/>
    </row>
    <row r="4618" ht="14.25" customHeight="1">
      <c r="A4618" s="78">
        <v>4615.0</v>
      </c>
      <c r="C4618" s="78" t="str">
        <f>VLOOKUP(G4618,[1]Macrodata_CCF!$A$3:$D$55,4,FALSE)</f>
        <v>#ERROR!</v>
      </c>
      <c r="E4618" s="79" t="str">
        <f>VLOOKUP(G4618,[1]Macrodata_CCF!$A$3:$B$55,2,FALSE)</f>
        <v>#ERROR!</v>
      </c>
      <c r="F4618" s="78">
        <v>1.0</v>
      </c>
      <c r="G4618" s="80">
        <v>47.0</v>
      </c>
      <c r="H4618" s="81">
        <v>32630.0</v>
      </c>
      <c r="I4618" s="81">
        <v>110000.0</v>
      </c>
      <c r="J4618" s="81">
        <v>74410.0</v>
      </c>
      <c r="K4618" s="81">
        <v>110000.0</v>
      </c>
      <c r="L4618" s="82">
        <v>0.5400025849812589</v>
      </c>
      <c r="N4618" s="83">
        <f t="shared" si="1"/>
        <v>0.540002585</v>
      </c>
      <c r="O4618" s="83">
        <f t="shared" si="2"/>
        <v>0.540002585</v>
      </c>
      <c r="Q4618" s="83">
        <f t="shared" si="3"/>
        <v>0.7033636364</v>
      </c>
      <c r="R4618" s="83">
        <f t="shared" si="4"/>
        <v>0.540002585</v>
      </c>
      <c r="S4618" s="83" t="b">
        <f t="shared" si="5"/>
        <v>0</v>
      </c>
      <c r="T4618" s="72"/>
      <c r="U4618" s="72"/>
      <c r="V4618" s="72"/>
      <c r="W4618" s="72"/>
      <c r="X4618" s="72"/>
      <c r="Y4618" s="72"/>
      <c r="Z4618" s="72"/>
      <c r="AA4618" s="72"/>
      <c r="AB4618" s="72"/>
      <c r="AC4618" s="72"/>
      <c r="AD4618" s="72"/>
      <c r="AE4618" s="72"/>
      <c r="AF4618" s="72"/>
      <c r="AG4618" s="72"/>
      <c r="AH4618" s="72"/>
      <c r="AI4618" s="72"/>
      <c r="AJ4618" s="72"/>
      <c r="AK4618" s="72"/>
    </row>
    <row r="4619" ht="14.25" customHeight="1">
      <c r="A4619" s="78">
        <v>4616.0</v>
      </c>
      <c r="C4619" s="78" t="str">
        <f>VLOOKUP(G4619,[1]Macrodata_CCF!$A$3:$D$55,4,FALSE)</f>
        <v>#ERROR!</v>
      </c>
      <c r="E4619" s="79" t="str">
        <f>VLOOKUP(G4619,[1]Macrodata_CCF!$A$3:$B$55,2,FALSE)</f>
        <v>#ERROR!</v>
      </c>
      <c r="F4619" s="78">
        <v>0.0</v>
      </c>
      <c r="G4619" s="80">
        <v>52.0</v>
      </c>
      <c r="H4619" s="81">
        <v>682020.0</v>
      </c>
      <c r="I4619" s="81">
        <v>760000.0</v>
      </c>
      <c r="J4619" s="81">
        <v>775200.0</v>
      </c>
      <c r="K4619" s="81">
        <v>760000.0</v>
      </c>
      <c r="L4619" s="82">
        <v>1.194921774814055</v>
      </c>
      <c r="N4619" s="83">
        <f t="shared" si="1"/>
        <v>1.194921775</v>
      </c>
      <c r="O4619" s="83">
        <f t="shared" si="2"/>
        <v>1</v>
      </c>
      <c r="Q4619" s="83">
        <f t="shared" si="3"/>
        <v>0.1026052632</v>
      </c>
      <c r="R4619" s="83">
        <f t="shared" si="4"/>
        <v>1.194921775</v>
      </c>
      <c r="S4619" s="83" t="b">
        <f t="shared" si="5"/>
        <v>0</v>
      </c>
      <c r="T4619" s="72"/>
      <c r="U4619" s="72"/>
      <c r="V4619" s="72"/>
      <c r="W4619" s="72"/>
      <c r="X4619" s="72"/>
      <c r="Y4619" s="72"/>
      <c r="Z4619" s="72"/>
      <c r="AA4619" s="72"/>
      <c r="AB4619" s="72"/>
      <c r="AC4619" s="72"/>
      <c r="AD4619" s="72"/>
      <c r="AE4619" s="72"/>
      <c r="AF4619" s="72"/>
      <c r="AG4619" s="72"/>
      <c r="AH4619" s="72"/>
      <c r="AI4619" s="72"/>
      <c r="AJ4619" s="72"/>
      <c r="AK4619" s="72"/>
    </row>
    <row r="4620" ht="14.25" customHeight="1">
      <c r="A4620" s="78">
        <v>4617.0</v>
      </c>
      <c r="C4620" s="78" t="str">
        <f>VLOOKUP(G4620,[1]Macrodata_CCF!$A$3:$D$55,4,FALSE)</f>
        <v>#ERROR!</v>
      </c>
      <c r="E4620" s="79" t="str">
        <f>VLOOKUP(G4620,[1]Macrodata_CCF!$A$3:$B$55,2,FALSE)</f>
        <v>#ERROR!</v>
      </c>
      <c r="F4620" s="78">
        <v>0.0</v>
      </c>
      <c r="G4620" s="80">
        <v>41.0</v>
      </c>
      <c r="H4620" s="81">
        <v>372855.0</v>
      </c>
      <c r="I4620" s="81">
        <v>840000.0</v>
      </c>
      <c r="J4620" s="81">
        <v>475625.0</v>
      </c>
      <c r="K4620" s="81">
        <v>840000.0</v>
      </c>
      <c r="L4620" s="82">
        <v>0.2199959327403697</v>
      </c>
      <c r="N4620" s="83">
        <f t="shared" si="1"/>
        <v>0.2199959327</v>
      </c>
      <c r="O4620" s="83">
        <f t="shared" si="2"/>
        <v>0.2199959327</v>
      </c>
      <c r="Q4620" s="83">
        <f t="shared" si="3"/>
        <v>0.556125</v>
      </c>
      <c r="R4620" s="83">
        <f t="shared" si="4"/>
        <v>0.2199959327</v>
      </c>
      <c r="S4620" s="83" t="b">
        <f t="shared" si="5"/>
        <v>0</v>
      </c>
      <c r="T4620" s="72"/>
      <c r="U4620" s="72"/>
      <c r="V4620" s="72"/>
      <c r="W4620" s="72"/>
      <c r="X4620" s="72"/>
      <c r="Y4620" s="72"/>
      <c r="Z4620" s="72"/>
      <c r="AA4620" s="72"/>
      <c r="AB4620" s="72"/>
      <c r="AC4620" s="72"/>
      <c r="AD4620" s="72"/>
      <c r="AE4620" s="72"/>
      <c r="AF4620" s="72"/>
      <c r="AG4620" s="72"/>
      <c r="AH4620" s="72"/>
      <c r="AI4620" s="72"/>
      <c r="AJ4620" s="72"/>
      <c r="AK4620" s="72"/>
    </row>
    <row r="4621" ht="14.25" customHeight="1">
      <c r="A4621" s="78">
        <v>4618.0</v>
      </c>
      <c r="C4621" s="78" t="str">
        <f>VLOOKUP(G4621,[1]Macrodata_CCF!$A$3:$D$55,4,FALSE)</f>
        <v>#ERROR!</v>
      </c>
      <c r="E4621" s="79" t="str">
        <f>VLOOKUP(G4621,[1]Macrodata_CCF!$A$3:$B$55,2,FALSE)</f>
        <v>#ERROR!</v>
      </c>
      <c r="F4621" s="78">
        <v>0.0</v>
      </c>
      <c r="G4621" s="80">
        <v>13.0</v>
      </c>
      <c r="H4621" s="81">
        <v>111470.0</v>
      </c>
      <c r="I4621" s="81">
        <v>150000.0</v>
      </c>
      <c r="J4621" s="81">
        <v>117250.0</v>
      </c>
      <c r="K4621" s="81">
        <v>150000.0</v>
      </c>
      <c r="L4621" s="82">
        <v>0.150012976901116</v>
      </c>
      <c r="N4621" s="83">
        <f t="shared" si="1"/>
        <v>0.1500129769</v>
      </c>
      <c r="O4621" s="83">
        <f t="shared" si="2"/>
        <v>0.1500129769</v>
      </c>
      <c r="Q4621" s="83">
        <f t="shared" si="3"/>
        <v>0.2568666667</v>
      </c>
      <c r="R4621" s="83">
        <f t="shared" si="4"/>
        <v>0.1500129769</v>
      </c>
      <c r="S4621" s="83" t="b">
        <f t="shared" si="5"/>
        <v>0</v>
      </c>
      <c r="T4621" s="72"/>
      <c r="U4621" s="72"/>
      <c r="V4621" s="72"/>
      <c r="W4621" s="72"/>
      <c r="X4621" s="72"/>
      <c r="Y4621" s="72"/>
      <c r="Z4621" s="72"/>
      <c r="AA4621" s="72"/>
      <c r="AB4621" s="72"/>
      <c r="AC4621" s="72"/>
      <c r="AD4621" s="72"/>
      <c r="AE4621" s="72"/>
      <c r="AF4621" s="72"/>
      <c r="AG4621" s="72"/>
      <c r="AH4621" s="72"/>
      <c r="AI4621" s="72"/>
      <c r="AJ4621" s="72"/>
      <c r="AK4621" s="72"/>
    </row>
    <row r="4622" ht="14.25" customHeight="1">
      <c r="A4622" s="78">
        <v>4619.0</v>
      </c>
      <c r="C4622" s="78" t="str">
        <f>VLOOKUP(G4622,[1]Macrodata_CCF!$A$3:$D$55,4,FALSE)</f>
        <v>#ERROR!</v>
      </c>
      <c r="E4622" s="79" t="str">
        <f>VLOOKUP(G4622,[1]Macrodata_CCF!$A$3:$B$55,2,FALSE)</f>
        <v>#ERROR!</v>
      </c>
      <c r="F4622" s="78">
        <v>0.0</v>
      </c>
      <c r="G4622" s="80">
        <v>35.0</v>
      </c>
      <c r="H4622" s="81">
        <v>515190.0</v>
      </c>
      <c r="I4622" s="81">
        <v>790000.0</v>
      </c>
      <c r="J4622" s="81">
        <v>391525.0</v>
      </c>
      <c r="K4622" s="81">
        <v>790000.0</v>
      </c>
      <c r="L4622" s="82">
        <v>-0.4500018194388851</v>
      </c>
      <c r="N4622" s="83">
        <f t="shared" si="1"/>
        <v>-0.4500018194</v>
      </c>
      <c r="O4622" s="83">
        <f t="shared" si="2"/>
        <v>0</v>
      </c>
      <c r="Q4622" s="83">
        <f t="shared" si="3"/>
        <v>0.3478607595</v>
      </c>
      <c r="R4622" s="83">
        <f t="shared" si="4"/>
        <v>-0.4500018194</v>
      </c>
      <c r="S4622" s="83" t="b">
        <f t="shared" si="5"/>
        <v>0</v>
      </c>
      <c r="T4622" s="72"/>
      <c r="U4622" s="72"/>
      <c r="V4622" s="72"/>
      <c r="W4622" s="72"/>
      <c r="X4622" s="72"/>
      <c r="Y4622" s="72"/>
      <c r="Z4622" s="72"/>
      <c r="AA4622" s="72"/>
      <c r="AB4622" s="72"/>
      <c r="AC4622" s="72"/>
      <c r="AD4622" s="72"/>
      <c r="AE4622" s="72"/>
      <c r="AF4622" s="72"/>
      <c r="AG4622" s="72"/>
      <c r="AH4622" s="72"/>
      <c r="AI4622" s="72"/>
      <c r="AJ4622" s="72"/>
      <c r="AK4622" s="72"/>
    </row>
    <row r="4623" ht="14.25" customHeight="1">
      <c r="A4623" s="78">
        <v>4620.0</v>
      </c>
      <c r="C4623" s="78" t="str">
        <f>VLOOKUP(G4623,[1]Macrodata_CCF!$A$3:$D$55,4,FALSE)</f>
        <v>#ERROR!</v>
      </c>
      <c r="E4623" s="79" t="str">
        <f>VLOOKUP(G4623,[1]Macrodata_CCF!$A$3:$B$55,2,FALSE)</f>
        <v>#ERROR!</v>
      </c>
      <c r="F4623" s="78">
        <v>0.0</v>
      </c>
      <c r="G4623" s="80">
        <v>19.0</v>
      </c>
      <c r="H4623" s="81">
        <v>230830.0</v>
      </c>
      <c r="I4623" s="81">
        <v>890000.0</v>
      </c>
      <c r="J4623" s="81">
        <v>329705.0</v>
      </c>
      <c r="K4623" s="81">
        <v>890000.0</v>
      </c>
      <c r="L4623" s="82">
        <v>0.1499992414703339</v>
      </c>
      <c r="N4623" s="83">
        <f t="shared" si="1"/>
        <v>0.1499992415</v>
      </c>
      <c r="O4623" s="83">
        <f t="shared" si="2"/>
        <v>0.1499992415</v>
      </c>
      <c r="Q4623" s="83">
        <f t="shared" si="3"/>
        <v>0.7406404494</v>
      </c>
      <c r="R4623" s="83">
        <f t="shared" si="4"/>
        <v>0.1499992415</v>
      </c>
      <c r="S4623" s="83" t="b">
        <f t="shared" si="5"/>
        <v>0</v>
      </c>
      <c r="T4623" s="72"/>
      <c r="U4623" s="72"/>
      <c r="V4623" s="72"/>
      <c r="W4623" s="72"/>
      <c r="X4623" s="72"/>
      <c r="Y4623" s="72"/>
      <c r="Z4623" s="72"/>
      <c r="AA4623" s="72"/>
      <c r="AB4623" s="72"/>
      <c r="AC4623" s="72"/>
      <c r="AD4623" s="72"/>
      <c r="AE4623" s="72"/>
      <c r="AF4623" s="72"/>
      <c r="AG4623" s="72"/>
      <c r="AH4623" s="72"/>
      <c r="AI4623" s="72"/>
      <c r="AJ4623" s="72"/>
      <c r="AK4623" s="72"/>
    </row>
    <row r="4624" ht="14.25" customHeight="1">
      <c r="A4624" s="78">
        <v>4621.0</v>
      </c>
      <c r="C4624" s="78" t="str">
        <f>VLOOKUP(G4624,[1]Macrodata_CCF!$A$3:$D$55,4,FALSE)</f>
        <v>#ERROR!</v>
      </c>
      <c r="E4624" s="79" t="str">
        <f>VLOOKUP(G4624,[1]Macrodata_CCF!$A$3:$B$55,2,FALSE)</f>
        <v>#ERROR!</v>
      </c>
      <c r="F4624" s="78">
        <v>0.0</v>
      </c>
      <c r="G4624" s="80">
        <v>28.0</v>
      </c>
      <c r="H4624" s="81">
        <v>337100.0</v>
      </c>
      <c r="I4624" s="81">
        <v>390000.0</v>
      </c>
      <c r="J4624" s="81">
        <v>324405.0</v>
      </c>
      <c r="K4624" s="81">
        <v>390000.0</v>
      </c>
      <c r="L4624" s="82">
        <v>-0.2399810964083176</v>
      </c>
      <c r="N4624" s="83">
        <f t="shared" si="1"/>
        <v>-0.2399810964</v>
      </c>
      <c r="O4624" s="83">
        <f t="shared" si="2"/>
        <v>0</v>
      </c>
      <c r="Q4624" s="83">
        <f t="shared" si="3"/>
        <v>0.1356410256</v>
      </c>
      <c r="R4624" s="83">
        <f t="shared" si="4"/>
        <v>-0.2399810964</v>
      </c>
      <c r="S4624" s="83" t="b">
        <f t="shared" si="5"/>
        <v>0</v>
      </c>
      <c r="T4624" s="72"/>
      <c r="U4624" s="72"/>
      <c r="V4624" s="72"/>
      <c r="W4624" s="72"/>
      <c r="X4624" s="72"/>
      <c r="Y4624" s="72"/>
      <c r="Z4624" s="72"/>
      <c r="AA4624" s="72"/>
      <c r="AB4624" s="72"/>
      <c r="AC4624" s="72"/>
      <c r="AD4624" s="72"/>
      <c r="AE4624" s="72"/>
      <c r="AF4624" s="72"/>
      <c r="AG4624" s="72"/>
      <c r="AH4624" s="72"/>
      <c r="AI4624" s="72"/>
      <c r="AJ4624" s="72"/>
      <c r="AK4624" s="72"/>
    </row>
    <row r="4625" ht="14.25" customHeight="1">
      <c r="A4625" s="78">
        <v>4622.0</v>
      </c>
      <c r="C4625" s="78" t="str">
        <f>VLOOKUP(G4625,[1]Macrodata_CCF!$A$3:$D$55,4,FALSE)</f>
        <v>#ERROR!</v>
      </c>
      <c r="E4625" s="79" t="str">
        <f>VLOOKUP(G4625,[1]Macrodata_CCF!$A$3:$B$55,2,FALSE)</f>
        <v>#ERROR!</v>
      </c>
      <c r="F4625" s="78">
        <v>0.0</v>
      </c>
      <c r="G4625" s="80">
        <v>15.0</v>
      </c>
      <c r="H4625" s="81">
        <v>0.0</v>
      </c>
      <c r="I4625" s="81">
        <v>50000.0</v>
      </c>
      <c r="J4625" s="81">
        <v>8500.0</v>
      </c>
      <c r="K4625" s="81">
        <v>50000.0</v>
      </c>
      <c r="L4625" s="82">
        <v>0.17</v>
      </c>
      <c r="N4625" s="83">
        <f t="shared" si="1"/>
        <v>0.17</v>
      </c>
      <c r="O4625" s="83">
        <f t="shared" si="2"/>
        <v>0.17</v>
      </c>
      <c r="Q4625" s="83">
        <f t="shared" si="3"/>
        <v>1</v>
      </c>
      <c r="R4625" s="83">
        <f t="shared" si="4"/>
        <v>0.17</v>
      </c>
      <c r="S4625" s="83" t="b">
        <f t="shared" si="5"/>
        <v>0</v>
      </c>
      <c r="T4625" s="72"/>
      <c r="U4625" s="72"/>
      <c r="V4625" s="72"/>
      <c r="W4625" s="72"/>
      <c r="X4625" s="72"/>
      <c r="Y4625" s="72"/>
      <c r="Z4625" s="72"/>
      <c r="AA4625" s="72"/>
      <c r="AB4625" s="72"/>
      <c r="AC4625" s="72"/>
      <c r="AD4625" s="72"/>
      <c r="AE4625" s="72"/>
      <c r="AF4625" s="72"/>
      <c r="AG4625" s="72"/>
      <c r="AH4625" s="72"/>
      <c r="AI4625" s="72"/>
      <c r="AJ4625" s="72"/>
      <c r="AK4625" s="72"/>
    </row>
    <row r="4626" ht="14.25" customHeight="1">
      <c r="A4626" s="78">
        <v>4623.0</v>
      </c>
      <c r="C4626" s="78" t="str">
        <f>VLOOKUP(G4626,[1]Macrodata_CCF!$A$3:$D$55,4,FALSE)</f>
        <v>#ERROR!</v>
      </c>
      <c r="E4626" s="79" t="str">
        <f>VLOOKUP(G4626,[1]Macrodata_CCF!$A$3:$B$55,2,FALSE)</f>
        <v>#ERROR!</v>
      </c>
      <c r="F4626" s="78">
        <v>0.0</v>
      </c>
      <c r="G4626" s="80">
        <v>37.0</v>
      </c>
      <c r="H4626" s="81">
        <v>28150.0</v>
      </c>
      <c r="I4626" s="81">
        <v>630000.0</v>
      </c>
      <c r="J4626" s="81">
        <v>40185.0</v>
      </c>
      <c r="K4626" s="81">
        <v>630000.0</v>
      </c>
      <c r="L4626" s="82">
        <v>0.01999667691285204</v>
      </c>
      <c r="N4626" s="83">
        <f t="shared" si="1"/>
        <v>0.01999667691</v>
      </c>
      <c r="O4626" s="83">
        <f t="shared" si="2"/>
        <v>0.01999667691</v>
      </c>
      <c r="Q4626" s="83">
        <f t="shared" si="3"/>
        <v>0.9553174603</v>
      </c>
      <c r="R4626" s="83">
        <f t="shared" si="4"/>
        <v>0.01999667691</v>
      </c>
      <c r="S4626" s="83" t="b">
        <f t="shared" si="5"/>
        <v>0</v>
      </c>
      <c r="T4626" s="72"/>
      <c r="U4626" s="72"/>
      <c r="V4626" s="72"/>
      <c r="W4626" s="72"/>
      <c r="X4626" s="72"/>
      <c r="Y4626" s="72"/>
      <c r="Z4626" s="72"/>
      <c r="AA4626" s="72"/>
      <c r="AB4626" s="72"/>
      <c r="AC4626" s="72"/>
      <c r="AD4626" s="72"/>
      <c r="AE4626" s="72"/>
      <c r="AF4626" s="72"/>
      <c r="AG4626" s="72"/>
      <c r="AH4626" s="72"/>
      <c r="AI4626" s="72"/>
      <c r="AJ4626" s="72"/>
      <c r="AK4626" s="72"/>
    </row>
    <row r="4627" ht="14.25" customHeight="1">
      <c r="A4627" s="78">
        <v>4624.0</v>
      </c>
      <c r="C4627" s="78" t="str">
        <f>VLOOKUP(G4627,[1]Macrodata_CCF!$A$3:$D$55,4,FALSE)</f>
        <v>#ERROR!</v>
      </c>
      <c r="E4627" s="79" t="str">
        <f>VLOOKUP(G4627,[1]Macrodata_CCF!$A$3:$B$55,2,FALSE)</f>
        <v>#ERROR!</v>
      </c>
      <c r="F4627" s="78">
        <v>0.0</v>
      </c>
      <c r="G4627" s="80">
        <v>46.0</v>
      </c>
      <c r="H4627" s="81">
        <v>206440.0</v>
      </c>
      <c r="I4627" s="81">
        <v>370000.0</v>
      </c>
      <c r="J4627" s="81">
        <v>235880.0</v>
      </c>
      <c r="K4627" s="81">
        <v>370000.0</v>
      </c>
      <c r="L4627" s="82">
        <v>0.1799951088285645</v>
      </c>
      <c r="N4627" s="83">
        <f t="shared" si="1"/>
        <v>0.1799951088</v>
      </c>
      <c r="O4627" s="83">
        <f t="shared" si="2"/>
        <v>0.1799951088</v>
      </c>
      <c r="Q4627" s="83">
        <f t="shared" si="3"/>
        <v>0.4420540541</v>
      </c>
      <c r="R4627" s="83">
        <f t="shared" si="4"/>
        <v>0.1799951088</v>
      </c>
      <c r="S4627" s="83" t="b">
        <f t="shared" si="5"/>
        <v>0</v>
      </c>
      <c r="T4627" s="72"/>
      <c r="U4627" s="72"/>
      <c r="V4627" s="72"/>
      <c r="W4627" s="72"/>
      <c r="X4627" s="72"/>
      <c r="Y4627" s="72"/>
      <c r="Z4627" s="72"/>
      <c r="AA4627" s="72"/>
      <c r="AB4627" s="72"/>
      <c r="AC4627" s="72"/>
      <c r="AD4627" s="72"/>
      <c r="AE4627" s="72"/>
      <c r="AF4627" s="72"/>
      <c r="AG4627" s="72"/>
      <c r="AH4627" s="72"/>
      <c r="AI4627" s="72"/>
      <c r="AJ4627" s="72"/>
      <c r="AK4627" s="72"/>
    </row>
    <row r="4628" ht="14.25" customHeight="1">
      <c r="A4628" s="78">
        <v>4625.0</v>
      </c>
      <c r="C4628" s="78" t="str">
        <f>VLOOKUP(G4628,[1]Macrodata_CCF!$A$3:$D$55,4,FALSE)</f>
        <v>#ERROR!</v>
      </c>
      <c r="E4628" s="79" t="str">
        <f>VLOOKUP(G4628,[1]Macrodata_CCF!$A$3:$B$55,2,FALSE)</f>
        <v>#ERROR!</v>
      </c>
      <c r="F4628" s="78">
        <v>0.0</v>
      </c>
      <c r="G4628" s="80">
        <v>50.0</v>
      </c>
      <c r="H4628" s="81">
        <v>18710.0</v>
      </c>
      <c r="I4628" s="81">
        <v>60000.0</v>
      </c>
      <c r="J4628" s="81">
        <v>10040.0</v>
      </c>
      <c r="K4628" s="81">
        <v>60000.0</v>
      </c>
      <c r="L4628" s="82">
        <v>-0.2099782029547106</v>
      </c>
      <c r="N4628" s="83">
        <f t="shared" si="1"/>
        <v>-0.209978203</v>
      </c>
      <c r="O4628" s="83">
        <f t="shared" si="2"/>
        <v>0</v>
      </c>
      <c r="Q4628" s="83">
        <f t="shared" si="3"/>
        <v>0.6881666667</v>
      </c>
      <c r="R4628" s="83">
        <f t="shared" si="4"/>
        <v>-0.209978203</v>
      </c>
      <c r="S4628" s="83" t="b">
        <f t="shared" si="5"/>
        <v>0</v>
      </c>
      <c r="T4628" s="72"/>
      <c r="U4628" s="72"/>
      <c r="V4628" s="72"/>
      <c r="W4628" s="72"/>
      <c r="X4628" s="72"/>
      <c r="Y4628" s="72"/>
      <c r="Z4628" s="72"/>
      <c r="AA4628" s="72"/>
      <c r="AB4628" s="72"/>
      <c r="AC4628" s="72"/>
      <c r="AD4628" s="72"/>
      <c r="AE4628" s="72"/>
      <c r="AF4628" s="72"/>
      <c r="AG4628" s="72"/>
      <c r="AH4628" s="72"/>
      <c r="AI4628" s="72"/>
      <c r="AJ4628" s="72"/>
      <c r="AK4628" s="72"/>
    </row>
    <row r="4629" ht="14.25" customHeight="1">
      <c r="A4629" s="78">
        <v>4626.0</v>
      </c>
      <c r="C4629" s="78" t="str">
        <f>VLOOKUP(G4629,[1]Macrodata_CCF!$A$3:$D$55,4,FALSE)</f>
        <v>#ERROR!</v>
      </c>
      <c r="E4629" s="79" t="str">
        <f>VLOOKUP(G4629,[1]Macrodata_CCF!$A$3:$B$55,2,FALSE)</f>
        <v>#ERROR!</v>
      </c>
      <c r="F4629" s="78">
        <v>0.0</v>
      </c>
      <c r="G4629" s="80">
        <v>20.0</v>
      </c>
      <c r="H4629" s="81">
        <v>204305.0</v>
      </c>
      <c r="I4629" s="81">
        <v>470000.0</v>
      </c>
      <c r="J4629" s="81">
        <v>246815.0</v>
      </c>
      <c r="K4629" s="81">
        <v>470000.0</v>
      </c>
      <c r="L4629" s="82">
        <v>0.1599954835431604</v>
      </c>
      <c r="N4629" s="83">
        <f t="shared" si="1"/>
        <v>0.1599954835</v>
      </c>
      <c r="O4629" s="83">
        <f t="shared" si="2"/>
        <v>0.1599954835</v>
      </c>
      <c r="Q4629" s="83">
        <f t="shared" si="3"/>
        <v>0.5653085106</v>
      </c>
      <c r="R4629" s="83">
        <f t="shared" si="4"/>
        <v>0.1599954835</v>
      </c>
      <c r="S4629" s="83" t="b">
        <f t="shared" si="5"/>
        <v>0</v>
      </c>
      <c r="T4629" s="72"/>
      <c r="U4629" s="72"/>
      <c r="V4629" s="72"/>
      <c r="W4629" s="72"/>
      <c r="X4629" s="72"/>
      <c r="Y4629" s="72"/>
      <c r="Z4629" s="72"/>
      <c r="AA4629" s="72"/>
      <c r="AB4629" s="72"/>
      <c r="AC4629" s="72"/>
      <c r="AD4629" s="72"/>
      <c r="AE4629" s="72"/>
      <c r="AF4629" s="72"/>
      <c r="AG4629" s="72"/>
      <c r="AH4629" s="72"/>
      <c r="AI4629" s="72"/>
      <c r="AJ4629" s="72"/>
      <c r="AK4629" s="72"/>
    </row>
    <row r="4630" ht="14.25" customHeight="1">
      <c r="A4630" s="78">
        <v>4627.0</v>
      </c>
      <c r="C4630" s="78" t="str">
        <f>VLOOKUP(G4630,[1]Macrodata_CCF!$A$3:$D$55,4,FALSE)</f>
        <v>#ERROR!</v>
      </c>
      <c r="E4630" s="79" t="str">
        <f>VLOOKUP(G4630,[1]Macrodata_CCF!$A$3:$B$55,2,FALSE)</f>
        <v>#ERROR!</v>
      </c>
      <c r="F4630" s="78">
        <v>0.0</v>
      </c>
      <c r="G4630" s="80">
        <v>38.0</v>
      </c>
      <c r="H4630" s="81">
        <v>124795.0</v>
      </c>
      <c r="I4630" s="81">
        <v>310000.0</v>
      </c>
      <c r="J4630" s="81">
        <v>134055.0</v>
      </c>
      <c r="K4630" s="81">
        <v>558000.0</v>
      </c>
      <c r="L4630" s="82">
        <v>0.04999865014443455</v>
      </c>
      <c r="N4630" s="83">
        <f t="shared" si="1"/>
        <v>0.04999865014</v>
      </c>
      <c r="O4630" s="83">
        <f t="shared" si="2"/>
        <v>0.04999865014</v>
      </c>
      <c r="Q4630" s="83">
        <f t="shared" si="3"/>
        <v>0.5974354839</v>
      </c>
      <c r="R4630" s="83">
        <f t="shared" si="4"/>
        <v>0.04999865014</v>
      </c>
      <c r="S4630" s="83" t="b">
        <f t="shared" si="5"/>
        <v>0</v>
      </c>
      <c r="T4630" s="72"/>
      <c r="U4630" s="72"/>
      <c r="V4630" s="72"/>
      <c r="W4630" s="72"/>
      <c r="X4630" s="72"/>
      <c r="Y4630" s="72"/>
      <c r="Z4630" s="72"/>
      <c r="AA4630" s="72"/>
      <c r="AB4630" s="72"/>
      <c r="AC4630" s="72"/>
      <c r="AD4630" s="72"/>
      <c r="AE4630" s="72"/>
      <c r="AF4630" s="72"/>
      <c r="AG4630" s="72"/>
      <c r="AH4630" s="72"/>
      <c r="AI4630" s="72"/>
      <c r="AJ4630" s="72"/>
      <c r="AK4630" s="72"/>
    </row>
    <row r="4631" ht="14.25" customHeight="1">
      <c r="A4631" s="78">
        <v>4628.0</v>
      </c>
      <c r="C4631" s="78" t="str">
        <f>VLOOKUP(G4631,[1]Macrodata_CCF!$A$3:$D$55,4,FALSE)</f>
        <v>#ERROR!</v>
      </c>
      <c r="E4631" s="79" t="str">
        <f>VLOOKUP(G4631,[1]Macrodata_CCF!$A$3:$B$55,2,FALSE)</f>
        <v>#ERROR!</v>
      </c>
      <c r="F4631" s="78">
        <v>0.0</v>
      </c>
      <c r="G4631" s="80">
        <v>53.0</v>
      </c>
      <c r="H4631" s="81">
        <v>642320.0</v>
      </c>
      <c r="I4631" s="81">
        <v>920000.0</v>
      </c>
      <c r="J4631" s="81">
        <v>678420.0</v>
      </c>
      <c r="K4631" s="81">
        <v>920000.0</v>
      </c>
      <c r="L4631" s="82">
        <v>0.1300057620282339</v>
      </c>
      <c r="N4631" s="83">
        <f t="shared" si="1"/>
        <v>0.130005762</v>
      </c>
      <c r="O4631" s="83">
        <f t="shared" si="2"/>
        <v>0.130005762</v>
      </c>
      <c r="Q4631" s="83">
        <f t="shared" si="3"/>
        <v>0.301826087</v>
      </c>
      <c r="R4631" s="83">
        <f t="shared" si="4"/>
        <v>0.130005762</v>
      </c>
      <c r="S4631" s="83" t="b">
        <f t="shared" si="5"/>
        <v>0</v>
      </c>
      <c r="T4631" s="72"/>
      <c r="U4631" s="72"/>
      <c r="V4631" s="72"/>
      <c r="W4631" s="72"/>
      <c r="X4631" s="72"/>
      <c r="Y4631" s="72"/>
      <c r="Z4631" s="72"/>
      <c r="AA4631" s="72"/>
      <c r="AB4631" s="72"/>
      <c r="AC4631" s="72"/>
      <c r="AD4631" s="72"/>
      <c r="AE4631" s="72"/>
      <c r="AF4631" s="72"/>
      <c r="AG4631" s="72"/>
      <c r="AH4631" s="72"/>
      <c r="AI4631" s="72"/>
      <c r="AJ4631" s="72"/>
      <c r="AK4631" s="72"/>
    </row>
    <row r="4632" ht="14.25" customHeight="1">
      <c r="A4632" s="78">
        <v>4629.0</v>
      </c>
      <c r="C4632" s="78" t="str">
        <f>VLOOKUP(G4632,[1]Macrodata_CCF!$A$3:$D$55,4,FALSE)</f>
        <v>#ERROR!</v>
      </c>
      <c r="E4632" s="79" t="str">
        <f>VLOOKUP(G4632,[1]Macrodata_CCF!$A$3:$B$55,2,FALSE)</f>
        <v>#ERROR!</v>
      </c>
      <c r="F4632" s="78">
        <v>0.0</v>
      </c>
      <c r="G4632" s="80">
        <v>9.0</v>
      </c>
      <c r="H4632" s="81">
        <v>287175.0</v>
      </c>
      <c r="I4632" s="81">
        <v>500000.0</v>
      </c>
      <c r="J4632" s="81">
        <v>278660.0</v>
      </c>
      <c r="K4632" s="81">
        <v>500000.0</v>
      </c>
      <c r="L4632" s="82">
        <v>-0.04000939739222366</v>
      </c>
      <c r="N4632" s="83">
        <f t="shared" si="1"/>
        <v>-0.04000939739</v>
      </c>
      <c r="O4632" s="83">
        <f t="shared" si="2"/>
        <v>0</v>
      </c>
      <c r="Q4632" s="83">
        <f t="shared" si="3"/>
        <v>0.42565</v>
      </c>
      <c r="R4632" s="83">
        <f t="shared" si="4"/>
        <v>-0.04000939739</v>
      </c>
      <c r="S4632" s="83" t="b">
        <f t="shared" si="5"/>
        <v>0</v>
      </c>
      <c r="T4632" s="72"/>
      <c r="U4632" s="72"/>
      <c r="V4632" s="72"/>
      <c r="W4632" s="72"/>
      <c r="X4632" s="72"/>
      <c r="Y4632" s="72"/>
      <c r="Z4632" s="72"/>
      <c r="AA4632" s="72"/>
      <c r="AB4632" s="72"/>
      <c r="AC4632" s="72"/>
      <c r="AD4632" s="72"/>
      <c r="AE4632" s="72"/>
      <c r="AF4632" s="72"/>
      <c r="AG4632" s="72"/>
      <c r="AH4632" s="72"/>
      <c r="AI4632" s="72"/>
      <c r="AJ4632" s="72"/>
      <c r="AK4632" s="72"/>
    </row>
    <row r="4633" ht="14.25" customHeight="1">
      <c r="A4633" s="78">
        <v>4630.0</v>
      </c>
      <c r="C4633" s="78" t="str">
        <f>VLOOKUP(G4633,[1]Macrodata_CCF!$A$3:$D$55,4,FALSE)</f>
        <v>#ERROR!</v>
      </c>
      <c r="E4633" s="79" t="str">
        <f>VLOOKUP(G4633,[1]Macrodata_CCF!$A$3:$B$55,2,FALSE)</f>
        <v>#ERROR!</v>
      </c>
      <c r="F4633" s="78">
        <v>0.0</v>
      </c>
      <c r="G4633" s="80">
        <v>13.0</v>
      </c>
      <c r="H4633" s="81">
        <v>308650.0</v>
      </c>
      <c r="I4633" s="81">
        <v>440000.0</v>
      </c>
      <c r="J4633" s="81">
        <v>333605.0</v>
      </c>
      <c r="K4633" s="81">
        <v>440000.0</v>
      </c>
      <c r="L4633" s="82">
        <v>0.1899885801294252</v>
      </c>
      <c r="N4633" s="83">
        <f t="shared" si="1"/>
        <v>0.1899885801</v>
      </c>
      <c r="O4633" s="83">
        <f t="shared" si="2"/>
        <v>0.1899885801</v>
      </c>
      <c r="Q4633" s="83">
        <f t="shared" si="3"/>
        <v>0.2985227273</v>
      </c>
      <c r="R4633" s="83">
        <f t="shared" si="4"/>
        <v>0.1899885801</v>
      </c>
      <c r="S4633" s="83" t="b">
        <f t="shared" si="5"/>
        <v>0</v>
      </c>
      <c r="T4633" s="72"/>
      <c r="U4633" s="72"/>
      <c r="V4633" s="72"/>
      <c r="W4633" s="72"/>
      <c r="X4633" s="72"/>
      <c r="Y4633" s="72"/>
      <c r="Z4633" s="72"/>
      <c r="AA4633" s="72"/>
      <c r="AB4633" s="72"/>
      <c r="AC4633" s="72"/>
      <c r="AD4633" s="72"/>
      <c r="AE4633" s="72"/>
      <c r="AF4633" s="72"/>
      <c r="AG4633" s="72"/>
      <c r="AH4633" s="72"/>
      <c r="AI4633" s="72"/>
      <c r="AJ4633" s="72"/>
      <c r="AK4633" s="72"/>
    </row>
    <row r="4634" ht="14.25" customHeight="1">
      <c r="A4634" s="78">
        <v>4631.0</v>
      </c>
      <c r="C4634" s="78" t="str">
        <f>VLOOKUP(G4634,[1]Macrodata_CCF!$A$3:$D$55,4,FALSE)</f>
        <v>#ERROR!</v>
      </c>
      <c r="E4634" s="79" t="str">
        <f>VLOOKUP(G4634,[1]Macrodata_CCF!$A$3:$B$55,2,FALSE)</f>
        <v>#ERROR!</v>
      </c>
      <c r="F4634" s="78">
        <v>0.0</v>
      </c>
      <c r="G4634" s="80">
        <v>30.0</v>
      </c>
      <c r="H4634" s="81">
        <v>268300.0</v>
      </c>
      <c r="I4634" s="81">
        <v>430000.0</v>
      </c>
      <c r="J4634" s="81">
        <v>292555.0</v>
      </c>
      <c r="K4634" s="81">
        <v>430000.0</v>
      </c>
      <c r="L4634" s="82">
        <v>0.15</v>
      </c>
      <c r="N4634" s="83">
        <f t="shared" si="1"/>
        <v>0.15</v>
      </c>
      <c r="O4634" s="83">
        <f t="shared" si="2"/>
        <v>0.15</v>
      </c>
      <c r="Q4634" s="83">
        <f t="shared" si="3"/>
        <v>0.3760465116</v>
      </c>
      <c r="R4634" s="83">
        <f t="shared" si="4"/>
        <v>0.15</v>
      </c>
      <c r="S4634" s="83" t="b">
        <f t="shared" si="5"/>
        <v>0</v>
      </c>
      <c r="T4634" s="72"/>
      <c r="U4634" s="72"/>
      <c r="V4634" s="72"/>
      <c r="W4634" s="72"/>
      <c r="X4634" s="72"/>
      <c r="Y4634" s="72"/>
      <c r="Z4634" s="72"/>
      <c r="AA4634" s="72"/>
      <c r="AB4634" s="72"/>
      <c r="AC4634" s="72"/>
      <c r="AD4634" s="72"/>
      <c r="AE4634" s="72"/>
      <c r="AF4634" s="72"/>
      <c r="AG4634" s="72"/>
      <c r="AH4634" s="72"/>
      <c r="AI4634" s="72"/>
      <c r="AJ4634" s="72"/>
      <c r="AK4634" s="72"/>
    </row>
    <row r="4635" ht="14.25" customHeight="1">
      <c r="A4635" s="78">
        <v>4632.0</v>
      </c>
      <c r="C4635" s="78" t="str">
        <f>VLOOKUP(G4635,[1]Macrodata_CCF!$A$3:$D$55,4,FALSE)</f>
        <v>#ERROR!</v>
      </c>
      <c r="E4635" s="79" t="str">
        <f>VLOOKUP(G4635,[1]Macrodata_CCF!$A$3:$B$55,2,FALSE)</f>
        <v>#ERROR!</v>
      </c>
      <c r="F4635" s="78">
        <v>0.0</v>
      </c>
      <c r="G4635" s="80">
        <v>17.0</v>
      </c>
      <c r="H4635" s="81">
        <v>30690.0</v>
      </c>
      <c r="I4635" s="81">
        <v>150000.0</v>
      </c>
      <c r="J4635" s="81">
        <v>53360.0</v>
      </c>
      <c r="K4635" s="81">
        <v>150000.0</v>
      </c>
      <c r="L4635" s="82">
        <v>0.1900092196798257</v>
      </c>
      <c r="N4635" s="83">
        <f t="shared" si="1"/>
        <v>0.1900092197</v>
      </c>
      <c r="O4635" s="83">
        <f t="shared" si="2"/>
        <v>0.1900092197</v>
      </c>
      <c r="Q4635" s="83">
        <f t="shared" si="3"/>
        <v>0.7954</v>
      </c>
      <c r="R4635" s="83">
        <f t="shared" si="4"/>
        <v>0.1900092197</v>
      </c>
      <c r="S4635" s="83" t="b">
        <f t="shared" si="5"/>
        <v>0</v>
      </c>
      <c r="T4635" s="72"/>
      <c r="U4635" s="72"/>
      <c r="V4635" s="72"/>
      <c r="W4635" s="72"/>
      <c r="X4635" s="72"/>
      <c r="Y4635" s="72"/>
      <c r="Z4635" s="72"/>
      <c r="AA4635" s="72"/>
      <c r="AB4635" s="72"/>
      <c r="AC4635" s="72"/>
      <c r="AD4635" s="72"/>
      <c r="AE4635" s="72"/>
      <c r="AF4635" s="72"/>
      <c r="AG4635" s="72"/>
      <c r="AH4635" s="72"/>
      <c r="AI4635" s="72"/>
      <c r="AJ4635" s="72"/>
      <c r="AK4635" s="72"/>
    </row>
    <row r="4636" ht="14.25" customHeight="1">
      <c r="A4636" s="78">
        <v>4633.0</v>
      </c>
      <c r="C4636" s="78" t="str">
        <f>VLOOKUP(G4636,[1]Macrodata_CCF!$A$3:$D$55,4,FALSE)</f>
        <v>#ERROR!</v>
      </c>
      <c r="E4636" s="79" t="str">
        <f>VLOOKUP(G4636,[1]Macrodata_CCF!$A$3:$B$55,2,FALSE)</f>
        <v>#ERROR!</v>
      </c>
      <c r="F4636" s="78">
        <v>0.0</v>
      </c>
      <c r="G4636" s="80">
        <v>3.0</v>
      </c>
      <c r="H4636" s="81">
        <v>8705.0</v>
      </c>
      <c r="I4636" s="81">
        <v>30000.0</v>
      </c>
      <c r="J4636" s="81">
        <v>15730.0</v>
      </c>
      <c r="K4636" s="81">
        <v>57000.0</v>
      </c>
      <c r="L4636" s="82">
        <v>0.32988964545668</v>
      </c>
      <c r="N4636" s="83">
        <f t="shared" si="1"/>
        <v>0.3298896455</v>
      </c>
      <c r="O4636" s="83">
        <f t="shared" si="2"/>
        <v>0.3298896455</v>
      </c>
      <c r="Q4636" s="83">
        <f t="shared" si="3"/>
        <v>0.7098333333</v>
      </c>
      <c r="R4636" s="83">
        <f t="shared" si="4"/>
        <v>0.3298896455</v>
      </c>
      <c r="S4636" s="83" t="b">
        <f t="shared" si="5"/>
        <v>0</v>
      </c>
      <c r="T4636" s="72"/>
      <c r="U4636" s="72"/>
      <c r="V4636" s="72"/>
      <c r="W4636" s="72"/>
      <c r="X4636" s="72"/>
      <c r="Y4636" s="72"/>
      <c r="Z4636" s="72"/>
      <c r="AA4636" s="72"/>
      <c r="AB4636" s="72"/>
      <c r="AC4636" s="72"/>
      <c r="AD4636" s="72"/>
      <c r="AE4636" s="72"/>
      <c r="AF4636" s="72"/>
      <c r="AG4636" s="72"/>
      <c r="AH4636" s="72"/>
      <c r="AI4636" s="72"/>
      <c r="AJ4636" s="72"/>
      <c r="AK4636" s="72"/>
    </row>
    <row r="4637" ht="14.25" customHeight="1">
      <c r="A4637" s="78">
        <v>4634.0</v>
      </c>
      <c r="C4637" s="78" t="str">
        <f>VLOOKUP(G4637,[1]Macrodata_CCF!$A$3:$D$55,4,FALSE)</f>
        <v>#ERROR!</v>
      </c>
      <c r="E4637" s="79" t="str">
        <f>VLOOKUP(G4637,[1]Macrodata_CCF!$A$3:$B$55,2,FALSE)</f>
        <v>#ERROR!</v>
      </c>
      <c r="F4637" s="78">
        <v>0.0</v>
      </c>
      <c r="G4637" s="80">
        <v>16.0</v>
      </c>
      <c r="H4637" s="81">
        <v>173820.0</v>
      </c>
      <c r="I4637" s="81">
        <v>390000.0</v>
      </c>
      <c r="J4637" s="81">
        <v>206245.0</v>
      </c>
      <c r="K4637" s="81">
        <v>390000.0</v>
      </c>
      <c r="L4637" s="82">
        <v>0.1499907484503654</v>
      </c>
      <c r="N4637" s="83">
        <f t="shared" si="1"/>
        <v>0.1499907485</v>
      </c>
      <c r="O4637" s="83">
        <f t="shared" si="2"/>
        <v>0.1499907485</v>
      </c>
      <c r="Q4637" s="83">
        <f t="shared" si="3"/>
        <v>0.5543076923</v>
      </c>
      <c r="R4637" s="83">
        <f t="shared" si="4"/>
        <v>0.1499907485</v>
      </c>
      <c r="S4637" s="83" t="b">
        <f t="shared" si="5"/>
        <v>0</v>
      </c>
      <c r="T4637" s="72"/>
      <c r="U4637" s="72"/>
      <c r="V4637" s="72"/>
      <c r="W4637" s="72"/>
      <c r="X4637" s="72"/>
      <c r="Y4637" s="72"/>
      <c r="Z4637" s="72"/>
      <c r="AA4637" s="72"/>
      <c r="AB4637" s="72"/>
      <c r="AC4637" s="72"/>
      <c r="AD4637" s="72"/>
      <c r="AE4637" s="72"/>
      <c r="AF4637" s="72"/>
      <c r="AG4637" s="72"/>
      <c r="AH4637" s="72"/>
      <c r="AI4637" s="72"/>
      <c r="AJ4637" s="72"/>
      <c r="AK4637" s="72"/>
    </row>
    <row r="4638" ht="14.25" customHeight="1">
      <c r="A4638" s="78">
        <v>4635.0</v>
      </c>
      <c r="C4638" s="78" t="str">
        <f>VLOOKUP(G4638,[1]Macrodata_CCF!$A$3:$D$55,4,FALSE)</f>
        <v>#ERROR!</v>
      </c>
      <c r="E4638" s="79" t="str">
        <f>VLOOKUP(G4638,[1]Macrodata_CCF!$A$3:$B$55,2,FALSE)</f>
        <v>#ERROR!</v>
      </c>
      <c r="F4638" s="78">
        <v>0.0</v>
      </c>
      <c r="G4638" s="80">
        <v>1.0</v>
      </c>
      <c r="H4638" s="81">
        <v>23985.0</v>
      </c>
      <c r="I4638" s="81">
        <v>450000.0</v>
      </c>
      <c r="J4638" s="81">
        <v>459000.0</v>
      </c>
      <c r="K4638" s="81">
        <v>450000.0</v>
      </c>
      <c r="L4638" s="82">
        <v>1.021126016689553</v>
      </c>
      <c r="N4638" s="83">
        <f t="shared" si="1"/>
        <v>1.021126017</v>
      </c>
      <c r="O4638" s="83">
        <f t="shared" si="2"/>
        <v>1</v>
      </c>
      <c r="Q4638" s="83">
        <f t="shared" si="3"/>
        <v>0.9467</v>
      </c>
      <c r="R4638" s="83">
        <f t="shared" si="4"/>
        <v>1.021126017</v>
      </c>
      <c r="S4638" s="83" t="b">
        <f t="shared" si="5"/>
        <v>0</v>
      </c>
      <c r="T4638" s="72"/>
      <c r="U4638" s="72"/>
      <c r="V4638" s="72"/>
      <c r="W4638" s="72"/>
      <c r="X4638" s="72"/>
      <c r="Y4638" s="72"/>
      <c r="Z4638" s="72"/>
      <c r="AA4638" s="72"/>
      <c r="AB4638" s="72"/>
      <c r="AC4638" s="72"/>
      <c r="AD4638" s="72"/>
      <c r="AE4638" s="72"/>
      <c r="AF4638" s="72"/>
      <c r="AG4638" s="72"/>
      <c r="AH4638" s="72"/>
      <c r="AI4638" s="72"/>
      <c r="AJ4638" s="72"/>
      <c r="AK4638" s="72"/>
    </row>
    <row r="4639" ht="14.25" customHeight="1">
      <c r="A4639" s="78">
        <v>4636.0</v>
      </c>
      <c r="C4639" s="78" t="str">
        <f>VLOOKUP(G4639,[1]Macrodata_CCF!$A$3:$D$55,4,FALSE)</f>
        <v>#ERROR!</v>
      </c>
      <c r="E4639" s="79" t="str">
        <f>VLOOKUP(G4639,[1]Macrodata_CCF!$A$3:$B$55,2,FALSE)</f>
        <v>#ERROR!</v>
      </c>
      <c r="F4639" s="78">
        <v>0.0</v>
      </c>
      <c r="G4639" s="80">
        <v>51.0</v>
      </c>
      <c r="H4639" s="81">
        <v>507630.0</v>
      </c>
      <c r="I4639" s="81">
        <v>520000.0</v>
      </c>
      <c r="J4639" s="81">
        <v>503175.0</v>
      </c>
      <c r="K4639" s="81">
        <v>520000.0</v>
      </c>
      <c r="L4639" s="82">
        <v>-0.3601455133387227</v>
      </c>
      <c r="N4639" s="83">
        <f t="shared" si="1"/>
        <v>-0.3601455133</v>
      </c>
      <c r="O4639" s="83">
        <f t="shared" si="2"/>
        <v>0</v>
      </c>
      <c r="Q4639" s="83">
        <f t="shared" si="3"/>
        <v>0.02378846154</v>
      </c>
      <c r="R4639" s="83">
        <f t="shared" si="4"/>
        <v>-0.008567307692</v>
      </c>
      <c r="S4639" s="83" t="b">
        <f t="shared" si="5"/>
        <v>0</v>
      </c>
      <c r="T4639" s="72"/>
      <c r="U4639" s="72"/>
      <c r="V4639" s="72"/>
      <c r="W4639" s="72"/>
      <c r="X4639" s="72"/>
      <c r="Y4639" s="72"/>
      <c r="Z4639" s="72"/>
      <c r="AA4639" s="72"/>
      <c r="AB4639" s="72"/>
      <c r="AC4639" s="72"/>
      <c r="AD4639" s="72"/>
      <c r="AE4639" s="72"/>
      <c r="AF4639" s="72"/>
      <c r="AG4639" s="72"/>
      <c r="AH4639" s="72"/>
      <c r="AI4639" s="72"/>
      <c r="AJ4639" s="72"/>
      <c r="AK4639" s="72"/>
    </row>
    <row r="4640" ht="14.25" customHeight="1">
      <c r="A4640" s="78">
        <v>4637.0</v>
      </c>
      <c r="C4640" s="78" t="str">
        <f>VLOOKUP(G4640,[1]Macrodata_CCF!$A$3:$D$55,4,FALSE)</f>
        <v>#ERROR!</v>
      </c>
      <c r="E4640" s="79" t="str">
        <f>VLOOKUP(G4640,[1]Macrodata_CCF!$A$3:$B$55,2,FALSE)</f>
        <v>#ERROR!</v>
      </c>
      <c r="F4640" s="78">
        <v>0.0</v>
      </c>
      <c r="G4640" s="80">
        <v>1.0</v>
      </c>
      <c r="H4640" s="81">
        <v>24635.0</v>
      </c>
      <c r="I4640" s="81">
        <v>300000.0</v>
      </c>
      <c r="J4640" s="81">
        <v>112750.0</v>
      </c>
      <c r="K4640" s="81">
        <v>300000.0</v>
      </c>
      <c r="L4640" s="82">
        <v>0.3199934632215423</v>
      </c>
      <c r="N4640" s="83">
        <f t="shared" si="1"/>
        <v>0.3199934632</v>
      </c>
      <c r="O4640" s="83">
        <f t="shared" si="2"/>
        <v>0.3199934632</v>
      </c>
      <c r="Q4640" s="83">
        <f t="shared" si="3"/>
        <v>0.9178833333</v>
      </c>
      <c r="R4640" s="83">
        <f t="shared" si="4"/>
        <v>0.3199934632</v>
      </c>
      <c r="S4640" s="83" t="b">
        <f t="shared" si="5"/>
        <v>0</v>
      </c>
      <c r="T4640" s="72"/>
      <c r="U4640" s="72"/>
      <c r="V4640" s="72"/>
      <c r="W4640" s="72"/>
      <c r="X4640" s="72"/>
      <c r="Y4640" s="72"/>
      <c r="Z4640" s="72"/>
      <c r="AA4640" s="72"/>
      <c r="AB4640" s="72"/>
      <c r="AC4640" s="72"/>
      <c r="AD4640" s="72"/>
      <c r="AE4640" s="72"/>
      <c r="AF4640" s="72"/>
      <c r="AG4640" s="72"/>
      <c r="AH4640" s="72"/>
      <c r="AI4640" s="72"/>
      <c r="AJ4640" s="72"/>
      <c r="AK4640" s="72"/>
    </row>
    <row r="4641" ht="14.25" customHeight="1">
      <c r="A4641" s="78">
        <v>4638.0</v>
      </c>
      <c r="C4641" s="78" t="str">
        <f>VLOOKUP(G4641,[1]Macrodata_CCF!$A$3:$D$55,4,FALSE)</f>
        <v>#ERROR!</v>
      </c>
      <c r="E4641" s="79" t="str">
        <f>VLOOKUP(G4641,[1]Macrodata_CCF!$A$3:$B$55,2,FALSE)</f>
        <v>#ERROR!</v>
      </c>
      <c r="F4641" s="78">
        <v>0.0</v>
      </c>
      <c r="G4641" s="80">
        <v>11.0</v>
      </c>
      <c r="H4641" s="81">
        <v>48960.0</v>
      </c>
      <c r="I4641" s="81">
        <v>590000.0</v>
      </c>
      <c r="J4641" s="81">
        <v>601800.0</v>
      </c>
      <c r="K4641" s="81">
        <v>590000.0</v>
      </c>
      <c r="L4641" s="82">
        <v>1.021809847700724</v>
      </c>
      <c r="N4641" s="83">
        <f t="shared" si="1"/>
        <v>1.021809848</v>
      </c>
      <c r="O4641" s="83">
        <f t="shared" si="2"/>
        <v>1</v>
      </c>
      <c r="Q4641" s="83">
        <f t="shared" si="3"/>
        <v>0.9170169492</v>
      </c>
      <c r="R4641" s="83">
        <f t="shared" si="4"/>
        <v>1.021809848</v>
      </c>
      <c r="S4641" s="83" t="b">
        <f t="shared" si="5"/>
        <v>0</v>
      </c>
      <c r="T4641" s="72"/>
      <c r="U4641" s="72"/>
      <c r="V4641" s="72"/>
      <c r="W4641" s="72"/>
      <c r="X4641" s="72"/>
      <c r="Y4641" s="72"/>
      <c r="Z4641" s="72"/>
      <c r="AA4641" s="72"/>
      <c r="AB4641" s="72"/>
      <c r="AC4641" s="72"/>
      <c r="AD4641" s="72"/>
      <c r="AE4641" s="72"/>
      <c r="AF4641" s="72"/>
      <c r="AG4641" s="72"/>
      <c r="AH4641" s="72"/>
      <c r="AI4641" s="72"/>
      <c r="AJ4641" s="72"/>
      <c r="AK4641" s="72"/>
    </row>
    <row r="4642" ht="14.25" customHeight="1">
      <c r="A4642" s="78">
        <v>4639.0</v>
      </c>
      <c r="C4642" s="78" t="str">
        <f>VLOOKUP(G4642,[1]Macrodata_CCF!$A$3:$D$55,4,FALSE)</f>
        <v>#ERROR!</v>
      </c>
      <c r="E4642" s="79" t="str">
        <f>VLOOKUP(G4642,[1]Macrodata_CCF!$A$3:$B$55,2,FALSE)</f>
        <v>#ERROR!</v>
      </c>
      <c r="F4642" s="78">
        <v>0.0</v>
      </c>
      <c r="G4642" s="80">
        <v>1.0</v>
      </c>
      <c r="H4642" s="81">
        <v>239420.0</v>
      </c>
      <c r="I4642" s="81">
        <v>260000.0</v>
      </c>
      <c r="J4642" s="81">
        <v>229540.0</v>
      </c>
      <c r="K4642" s="81">
        <v>260000.0</v>
      </c>
      <c r="L4642" s="82">
        <v>-0.4800777453838678</v>
      </c>
      <c r="N4642" s="83">
        <f t="shared" si="1"/>
        <v>-0.4800777454</v>
      </c>
      <c r="O4642" s="83">
        <f t="shared" si="2"/>
        <v>0</v>
      </c>
      <c r="Q4642" s="83">
        <f t="shared" si="3"/>
        <v>0.07915384615</v>
      </c>
      <c r="R4642" s="83">
        <f t="shared" si="4"/>
        <v>-0.038</v>
      </c>
      <c r="S4642" s="83" t="b">
        <f t="shared" si="5"/>
        <v>0</v>
      </c>
      <c r="T4642" s="72"/>
      <c r="U4642" s="72"/>
      <c r="V4642" s="72"/>
      <c r="W4642" s="72"/>
      <c r="X4642" s="72"/>
      <c r="Y4642" s="72"/>
      <c r="Z4642" s="72"/>
      <c r="AA4642" s="72"/>
      <c r="AB4642" s="72"/>
      <c r="AC4642" s="72"/>
      <c r="AD4642" s="72"/>
      <c r="AE4642" s="72"/>
      <c r="AF4642" s="72"/>
      <c r="AG4642" s="72"/>
      <c r="AH4642" s="72"/>
      <c r="AI4642" s="72"/>
      <c r="AJ4642" s="72"/>
      <c r="AK4642" s="72"/>
    </row>
    <row r="4643" ht="14.25" customHeight="1">
      <c r="A4643" s="78">
        <v>4640.0</v>
      </c>
      <c r="C4643" s="78" t="str">
        <f>VLOOKUP(G4643,[1]Macrodata_CCF!$A$3:$D$55,4,FALSE)</f>
        <v>#ERROR!</v>
      </c>
      <c r="E4643" s="79" t="str">
        <f>VLOOKUP(G4643,[1]Macrodata_CCF!$A$3:$B$55,2,FALSE)</f>
        <v>#ERROR!</v>
      </c>
      <c r="F4643" s="78">
        <v>1.0</v>
      </c>
      <c r="G4643" s="80">
        <v>51.0</v>
      </c>
      <c r="H4643" s="81">
        <v>133580.0</v>
      </c>
      <c r="I4643" s="81">
        <v>800000.0</v>
      </c>
      <c r="J4643" s="81">
        <v>500110.0</v>
      </c>
      <c r="K4643" s="81">
        <v>1360000.0</v>
      </c>
      <c r="L4643" s="82">
        <v>0.5499984994447946</v>
      </c>
      <c r="N4643" s="83">
        <f t="shared" si="1"/>
        <v>0.5499984994</v>
      </c>
      <c r="O4643" s="83">
        <f t="shared" si="2"/>
        <v>0.5499984994</v>
      </c>
      <c r="Q4643" s="83">
        <f t="shared" si="3"/>
        <v>0.833025</v>
      </c>
      <c r="R4643" s="83">
        <f t="shared" si="4"/>
        <v>0.5499984994</v>
      </c>
      <c r="S4643" s="83" t="b">
        <f t="shared" si="5"/>
        <v>0</v>
      </c>
      <c r="T4643" s="72"/>
      <c r="U4643" s="72"/>
      <c r="V4643" s="72"/>
      <c r="W4643" s="72"/>
      <c r="X4643" s="72"/>
      <c r="Y4643" s="72"/>
      <c r="Z4643" s="72"/>
      <c r="AA4643" s="72"/>
      <c r="AB4643" s="72"/>
      <c r="AC4643" s="72"/>
      <c r="AD4643" s="72"/>
      <c r="AE4643" s="72"/>
      <c r="AF4643" s="72"/>
      <c r="AG4643" s="72"/>
      <c r="AH4643" s="72"/>
      <c r="AI4643" s="72"/>
      <c r="AJ4643" s="72"/>
      <c r="AK4643" s="72"/>
    </row>
    <row r="4644" ht="14.25" customHeight="1">
      <c r="A4644" s="78">
        <v>4641.0</v>
      </c>
      <c r="C4644" s="78" t="str">
        <f>VLOOKUP(G4644,[1]Macrodata_CCF!$A$3:$D$55,4,FALSE)</f>
        <v>#ERROR!</v>
      </c>
      <c r="E4644" s="79" t="str">
        <f>VLOOKUP(G4644,[1]Macrodata_CCF!$A$3:$B$55,2,FALSE)</f>
        <v>#ERROR!</v>
      </c>
      <c r="F4644" s="78">
        <v>0.0</v>
      </c>
      <c r="G4644" s="80">
        <v>9.0</v>
      </c>
      <c r="H4644" s="81">
        <v>100385.0</v>
      </c>
      <c r="I4644" s="81">
        <v>490000.0</v>
      </c>
      <c r="J4644" s="81">
        <v>189995.0</v>
      </c>
      <c r="K4644" s="81">
        <v>490000.0</v>
      </c>
      <c r="L4644" s="82">
        <v>0.2299962783773725</v>
      </c>
      <c r="N4644" s="83">
        <f t="shared" si="1"/>
        <v>0.2299962784</v>
      </c>
      <c r="O4644" s="83">
        <f t="shared" si="2"/>
        <v>0.2299962784</v>
      </c>
      <c r="Q4644" s="83">
        <f t="shared" si="3"/>
        <v>0.7951326531</v>
      </c>
      <c r="R4644" s="83">
        <f t="shared" si="4"/>
        <v>0.2299962784</v>
      </c>
      <c r="S4644" s="83" t="b">
        <f t="shared" si="5"/>
        <v>0</v>
      </c>
      <c r="T4644" s="72"/>
      <c r="U4644" s="72"/>
      <c r="V4644" s="72"/>
      <c r="W4644" s="72"/>
      <c r="X4644" s="72"/>
      <c r="Y4644" s="72"/>
      <c r="Z4644" s="72"/>
      <c r="AA4644" s="72"/>
      <c r="AB4644" s="72"/>
      <c r="AC4644" s="72"/>
      <c r="AD4644" s="72"/>
      <c r="AE4644" s="72"/>
      <c r="AF4644" s="72"/>
      <c r="AG4644" s="72"/>
      <c r="AH4644" s="72"/>
      <c r="AI4644" s="72"/>
      <c r="AJ4644" s="72"/>
      <c r="AK4644" s="72"/>
    </row>
    <row r="4645" ht="14.25" customHeight="1">
      <c r="A4645" s="78">
        <v>4642.0</v>
      </c>
      <c r="C4645" s="78" t="str">
        <f>VLOOKUP(G4645,[1]Macrodata_CCF!$A$3:$D$55,4,FALSE)</f>
        <v>#ERROR!</v>
      </c>
      <c r="E4645" s="79" t="str">
        <f>VLOOKUP(G4645,[1]Macrodata_CCF!$A$3:$B$55,2,FALSE)</f>
        <v>#ERROR!</v>
      </c>
      <c r="F4645" s="78">
        <v>1.0</v>
      </c>
      <c r="G4645" s="80">
        <v>11.0</v>
      </c>
      <c r="H4645" s="81">
        <v>2995.0</v>
      </c>
      <c r="I4645" s="81">
        <v>90000.0</v>
      </c>
      <c r="J4645" s="81">
        <v>43885.0</v>
      </c>
      <c r="K4645" s="81">
        <v>90000.0</v>
      </c>
      <c r="L4645" s="82">
        <v>0.4699729900580427</v>
      </c>
      <c r="N4645" s="83">
        <f t="shared" si="1"/>
        <v>0.4699729901</v>
      </c>
      <c r="O4645" s="83">
        <f t="shared" si="2"/>
        <v>0.4699729901</v>
      </c>
      <c r="Q4645" s="83">
        <f t="shared" si="3"/>
        <v>0.9667222222</v>
      </c>
      <c r="R4645" s="83">
        <f t="shared" si="4"/>
        <v>0.4699729901</v>
      </c>
      <c r="S4645" s="83" t="b">
        <f t="shared" si="5"/>
        <v>0</v>
      </c>
      <c r="T4645" s="72"/>
      <c r="U4645" s="72"/>
      <c r="V4645" s="72"/>
      <c r="W4645" s="72"/>
      <c r="X4645" s="72"/>
      <c r="Y4645" s="72"/>
      <c r="Z4645" s="72"/>
      <c r="AA4645" s="72"/>
      <c r="AB4645" s="72"/>
      <c r="AC4645" s="72"/>
      <c r="AD4645" s="72"/>
      <c r="AE4645" s="72"/>
      <c r="AF4645" s="72"/>
      <c r="AG4645" s="72"/>
      <c r="AH4645" s="72"/>
      <c r="AI4645" s="72"/>
      <c r="AJ4645" s="72"/>
      <c r="AK4645" s="72"/>
    </row>
    <row r="4646" ht="14.25" customHeight="1">
      <c r="A4646" s="78">
        <v>4643.0</v>
      </c>
      <c r="C4646" s="78" t="str">
        <f>VLOOKUP(G4646,[1]Macrodata_CCF!$A$3:$D$55,4,FALSE)</f>
        <v>#ERROR!</v>
      </c>
      <c r="E4646" s="79" t="str">
        <f>VLOOKUP(G4646,[1]Macrodata_CCF!$A$3:$B$55,2,FALSE)</f>
        <v>#ERROR!</v>
      </c>
      <c r="F4646" s="78">
        <v>0.0</v>
      </c>
      <c r="G4646" s="80">
        <v>49.0</v>
      </c>
      <c r="H4646" s="81">
        <v>205685.0</v>
      </c>
      <c r="I4646" s="81">
        <v>740000.0</v>
      </c>
      <c r="J4646" s="81">
        <v>280490.0</v>
      </c>
      <c r="K4646" s="81">
        <v>740000.0</v>
      </c>
      <c r="L4646" s="82">
        <v>0.1400016843996519</v>
      </c>
      <c r="N4646" s="83">
        <f t="shared" si="1"/>
        <v>0.1400016844</v>
      </c>
      <c r="O4646" s="83">
        <f t="shared" si="2"/>
        <v>0.1400016844</v>
      </c>
      <c r="Q4646" s="83">
        <f t="shared" si="3"/>
        <v>0.7220472973</v>
      </c>
      <c r="R4646" s="83">
        <f t="shared" si="4"/>
        <v>0.1400016844</v>
      </c>
      <c r="S4646" s="83" t="b">
        <f t="shared" si="5"/>
        <v>0</v>
      </c>
      <c r="T4646" s="72"/>
      <c r="U4646" s="72"/>
      <c r="V4646" s="72"/>
      <c r="W4646" s="72"/>
      <c r="X4646" s="72"/>
      <c r="Y4646" s="72"/>
      <c r="Z4646" s="72"/>
      <c r="AA4646" s="72"/>
      <c r="AB4646" s="72"/>
      <c r="AC4646" s="72"/>
      <c r="AD4646" s="72"/>
      <c r="AE4646" s="72"/>
      <c r="AF4646" s="72"/>
      <c r="AG4646" s="72"/>
      <c r="AH4646" s="72"/>
      <c r="AI4646" s="72"/>
      <c r="AJ4646" s="72"/>
      <c r="AK4646" s="72"/>
    </row>
    <row r="4647" ht="14.25" customHeight="1">
      <c r="A4647" s="78">
        <v>4644.0</v>
      </c>
      <c r="C4647" s="78" t="str">
        <f>VLOOKUP(G4647,[1]Macrodata_CCF!$A$3:$D$55,4,FALSE)</f>
        <v>#ERROR!</v>
      </c>
      <c r="E4647" s="79" t="str">
        <f>VLOOKUP(G4647,[1]Macrodata_CCF!$A$3:$B$55,2,FALSE)</f>
        <v>#ERROR!</v>
      </c>
      <c r="F4647" s="78">
        <v>0.0</v>
      </c>
      <c r="G4647" s="80">
        <v>1.0</v>
      </c>
      <c r="H4647" s="81">
        <v>61595.0</v>
      </c>
      <c r="I4647" s="81">
        <v>70000.0</v>
      </c>
      <c r="J4647" s="81">
        <v>64875.0</v>
      </c>
      <c r="K4647" s="81">
        <v>70000.0</v>
      </c>
      <c r="L4647" s="82">
        <v>0.3902439024390244</v>
      </c>
      <c r="N4647" s="83">
        <f t="shared" si="1"/>
        <v>0.3902439024</v>
      </c>
      <c r="O4647" s="83">
        <f t="shared" si="2"/>
        <v>0.3902439024</v>
      </c>
      <c r="Q4647" s="83">
        <f t="shared" si="3"/>
        <v>0.1200714286</v>
      </c>
      <c r="R4647" s="83">
        <f t="shared" si="4"/>
        <v>0.3902439024</v>
      </c>
      <c r="S4647" s="83" t="b">
        <f t="shared" si="5"/>
        <v>0</v>
      </c>
      <c r="T4647" s="72"/>
      <c r="U4647" s="72"/>
      <c r="V4647" s="72"/>
      <c r="W4647" s="72"/>
      <c r="X4647" s="72"/>
      <c r="Y4647" s="72"/>
      <c r="Z4647" s="72"/>
      <c r="AA4647" s="72"/>
      <c r="AB4647" s="72"/>
      <c r="AC4647" s="72"/>
      <c r="AD4647" s="72"/>
      <c r="AE4647" s="72"/>
      <c r="AF4647" s="72"/>
      <c r="AG4647" s="72"/>
      <c r="AH4647" s="72"/>
      <c r="AI4647" s="72"/>
      <c r="AJ4647" s="72"/>
      <c r="AK4647" s="72"/>
    </row>
    <row r="4648" ht="14.25" customHeight="1">
      <c r="A4648" s="78">
        <v>4645.0</v>
      </c>
      <c r="C4648" s="78" t="str">
        <f>VLOOKUP(G4648,[1]Macrodata_CCF!$A$3:$D$55,4,FALSE)</f>
        <v>#ERROR!</v>
      </c>
      <c r="E4648" s="79" t="str">
        <f>VLOOKUP(G4648,[1]Macrodata_CCF!$A$3:$B$55,2,FALSE)</f>
        <v>#ERROR!</v>
      </c>
      <c r="F4648" s="78">
        <v>0.0</v>
      </c>
      <c r="G4648" s="80">
        <v>5.0</v>
      </c>
      <c r="H4648" s="81">
        <v>121655.0</v>
      </c>
      <c r="I4648" s="81">
        <v>210000.0</v>
      </c>
      <c r="J4648" s="81">
        <v>149925.0</v>
      </c>
      <c r="K4648" s="81">
        <v>378000.0</v>
      </c>
      <c r="L4648" s="82">
        <v>0.3199954722961119</v>
      </c>
      <c r="N4648" s="83">
        <f t="shared" si="1"/>
        <v>0.3199954723</v>
      </c>
      <c r="O4648" s="83">
        <f t="shared" si="2"/>
        <v>0.3199954723</v>
      </c>
      <c r="Q4648" s="83">
        <f t="shared" si="3"/>
        <v>0.4206904762</v>
      </c>
      <c r="R4648" s="83">
        <f t="shared" si="4"/>
        <v>0.3199954723</v>
      </c>
      <c r="S4648" s="83" t="b">
        <f t="shared" si="5"/>
        <v>0</v>
      </c>
      <c r="T4648" s="72"/>
      <c r="U4648" s="72"/>
      <c r="V4648" s="72"/>
      <c r="W4648" s="72"/>
      <c r="X4648" s="72"/>
      <c r="Y4648" s="72"/>
      <c r="Z4648" s="72"/>
      <c r="AA4648" s="72"/>
      <c r="AB4648" s="72"/>
      <c r="AC4648" s="72"/>
      <c r="AD4648" s="72"/>
      <c r="AE4648" s="72"/>
      <c r="AF4648" s="72"/>
      <c r="AG4648" s="72"/>
      <c r="AH4648" s="72"/>
      <c r="AI4648" s="72"/>
      <c r="AJ4648" s="72"/>
      <c r="AK4648" s="72"/>
    </row>
    <row r="4649" ht="14.25" customHeight="1">
      <c r="A4649" s="78">
        <v>4646.0</v>
      </c>
      <c r="C4649" s="78" t="str">
        <f>VLOOKUP(G4649,[1]Macrodata_CCF!$A$3:$D$55,4,FALSE)</f>
        <v>#ERROR!</v>
      </c>
      <c r="E4649" s="79" t="str">
        <f>VLOOKUP(G4649,[1]Macrodata_CCF!$A$3:$B$55,2,FALSE)</f>
        <v>#ERROR!</v>
      </c>
      <c r="F4649" s="78">
        <v>0.0</v>
      </c>
      <c r="G4649" s="80">
        <v>52.0</v>
      </c>
      <c r="H4649" s="81">
        <v>133945.0</v>
      </c>
      <c r="I4649" s="81">
        <v>190000.0</v>
      </c>
      <c r="J4649" s="81">
        <v>140670.0</v>
      </c>
      <c r="K4649" s="81">
        <v>266000.0</v>
      </c>
      <c r="L4649" s="82">
        <v>0.11997145660512</v>
      </c>
      <c r="N4649" s="83">
        <f t="shared" si="1"/>
        <v>0.1199714566</v>
      </c>
      <c r="O4649" s="83">
        <f t="shared" si="2"/>
        <v>0.1199714566</v>
      </c>
      <c r="Q4649" s="83">
        <f t="shared" si="3"/>
        <v>0.2950263158</v>
      </c>
      <c r="R4649" s="83">
        <f t="shared" si="4"/>
        <v>0.1199714566</v>
      </c>
      <c r="S4649" s="83" t="b">
        <f t="shared" si="5"/>
        <v>0</v>
      </c>
      <c r="T4649" s="72"/>
      <c r="U4649" s="72"/>
      <c r="V4649" s="72"/>
      <c r="W4649" s="72"/>
      <c r="X4649" s="72"/>
      <c r="Y4649" s="72"/>
      <c r="Z4649" s="72"/>
      <c r="AA4649" s="72"/>
      <c r="AB4649" s="72"/>
      <c r="AC4649" s="72"/>
      <c r="AD4649" s="72"/>
      <c r="AE4649" s="72"/>
      <c r="AF4649" s="72"/>
      <c r="AG4649" s="72"/>
      <c r="AH4649" s="72"/>
      <c r="AI4649" s="72"/>
      <c r="AJ4649" s="72"/>
      <c r="AK4649" s="72"/>
    </row>
    <row r="4650" ht="14.25" customHeight="1">
      <c r="A4650" s="78">
        <v>4647.0</v>
      </c>
      <c r="C4650" s="78" t="str">
        <f>VLOOKUP(G4650,[1]Macrodata_CCF!$A$3:$D$55,4,FALSE)</f>
        <v>#ERROR!</v>
      </c>
      <c r="E4650" s="79" t="str">
        <f>VLOOKUP(G4650,[1]Macrodata_CCF!$A$3:$B$55,2,FALSE)</f>
        <v>#ERROR!</v>
      </c>
      <c r="F4650" s="78">
        <v>0.0</v>
      </c>
      <c r="G4650" s="80">
        <v>23.0</v>
      </c>
      <c r="H4650" s="81">
        <v>178960.0</v>
      </c>
      <c r="I4650" s="81">
        <v>320000.0</v>
      </c>
      <c r="J4650" s="81">
        <v>201525.0</v>
      </c>
      <c r="K4650" s="81">
        <v>320000.0</v>
      </c>
      <c r="L4650" s="82">
        <v>0.1599900737379467</v>
      </c>
      <c r="N4650" s="83">
        <f t="shared" si="1"/>
        <v>0.1599900737</v>
      </c>
      <c r="O4650" s="83">
        <f t="shared" si="2"/>
        <v>0.1599900737</v>
      </c>
      <c r="Q4650" s="83">
        <f t="shared" si="3"/>
        <v>0.44075</v>
      </c>
      <c r="R4650" s="83">
        <f t="shared" si="4"/>
        <v>0.1599900737</v>
      </c>
      <c r="S4650" s="83" t="b">
        <f t="shared" si="5"/>
        <v>0</v>
      </c>
      <c r="T4650" s="72"/>
      <c r="U4650" s="72"/>
      <c r="V4650" s="72"/>
      <c r="W4650" s="72"/>
      <c r="X4650" s="72"/>
      <c r="Y4650" s="72"/>
      <c r="Z4650" s="72"/>
      <c r="AA4650" s="72"/>
      <c r="AB4650" s="72"/>
      <c r="AC4650" s="72"/>
      <c r="AD4650" s="72"/>
      <c r="AE4650" s="72"/>
      <c r="AF4650" s="72"/>
      <c r="AG4650" s="72"/>
      <c r="AH4650" s="72"/>
      <c r="AI4650" s="72"/>
      <c r="AJ4650" s="72"/>
      <c r="AK4650" s="72"/>
    </row>
    <row r="4651" ht="14.25" customHeight="1">
      <c r="A4651" s="78">
        <v>4648.0</v>
      </c>
      <c r="C4651" s="78" t="str">
        <f>VLOOKUP(G4651,[1]Macrodata_CCF!$A$3:$D$55,4,FALSE)</f>
        <v>#ERROR!</v>
      </c>
      <c r="E4651" s="79" t="str">
        <f>VLOOKUP(G4651,[1]Macrodata_CCF!$A$3:$B$55,2,FALSE)</f>
        <v>#ERROR!</v>
      </c>
      <c r="F4651" s="78">
        <v>0.0</v>
      </c>
      <c r="G4651" s="80">
        <v>22.0</v>
      </c>
      <c r="H4651" s="81">
        <v>0.0</v>
      </c>
      <c r="I4651" s="81">
        <v>860000.0</v>
      </c>
      <c r="J4651" s="81">
        <v>129000.0</v>
      </c>
      <c r="K4651" s="81">
        <v>860000.0</v>
      </c>
      <c r="L4651" s="82">
        <v>0.15</v>
      </c>
      <c r="N4651" s="83">
        <f t="shared" si="1"/>
        <v>0.15</v>
      </c>
      <c r="O4651" s="83">
        <f t="shared" si="2"/>
        <v>0.15</v>
      </c>
      <c r="Q4651" s="83">
        <f t="shared" si="3"/>
        <v>1</v>
      </c>
      <c r="R4651" s="83">
        <f t="shared" si="4"/>
        <v>0.15</v>
      </c>
      <c r="S4651" s="83" t="b">
        <f t="shared" si="5"/>
        <v>0</v>
      </c>
      <c r="T4651" s="72"/>
      <c r="U4651" s="72"/>
      <c r="V4651" s="72"/>
      <c r="W4651" s="72"/>
      <c r="X4651" s="72"/>
      <c r="Y4651" s="72"/>
      <c r="Z4651" s="72"/>
      <c r="AA4651" s="72"/>
      <c r="AB4651" s="72"/>
      <c r="AC4651" s="72"/>
      <c r="AD4651" s="72"/>
      <c r="AE4651" s="72"/>
      <c r="AF4651" s="72"/>
      <c r="AG4651" s="72"/>
      <c r="AH4651" s="72"/>
      <c r="AI4651" s="72"/>
      <c r="AJ4651" s="72"/>
      <c r="AK4651" s="72"/>
    </row>
    <row r="4652" ht="14.25" customHeight="1">
      <c r="A4652" s="78">
        <v>4649.0</v>
      </c>
      <c r="C4652" s="78" t="str">
        <f>VLOOKUP(G4652,[1]Macrodata_CCF!$A$3:$D$55,4,FALSE)</f>
        <v>#ERROR!</v>
      </c>
      <c r="E4652" s="79" t="str">
        <f>VLOOKUP(G4652,[1]Macrodata_CCF!$A$3:$B$55,2,FALSE)</f>
        <v>#ERROR!</v>
      </c>
      <c r="F4652" s="78">
        <v>0.0</v>
      </c>
      <c r="G4652" s="80">
        <v>49.0</v>
      </c>
      <c r="H4652" s="81">
        <v>422275.0</v>
      </c>
      <c r="I4652" s="81">
        <v>910000.0</v>
      </c>
      <c r="J4652" s="81">
        <v>475925.0</v>
      </c>
      <c r="K4652" s="81">
        <v>910000.0</v>
      </c>
      <c r="L4652" s="82">
        <v>0.1100005125839356</v>
      </c>
      <c r="N4652" s="83">
        <f t="shared" si="1"/>
        <v>0.1100005126</v>
      </c>
      <c r="O4652" s="83">
        <f t="shared" si="2"/>
        <v>0.1100005126</v>
      </c>
      <c r="Q4652" s="83">
        <f t="shared" si="3"/>
        <v>0.5359615385</v>
      </c>
      <c r="R4652" s="83">
        <f t="shared" si="4"/>
        <v>0.1100005126</v>
      </c>
      <c r="S4652" s="83" t="b">
        <f t="shared" si="5"/>
        <v>0</v>
      </c>
      <c r="T4652" s="72"/>
      <c r="U4652" s="72"/>
      <c r="V4652" s="72"/>
      <c r="W4652" s="72"/>
      <c r="X4652" s="72"/>
      <c r="Y4652" s="72"/>
      <c r="Z4652" s="72"/>
      <c r="AA4652" s="72"/>
      <c r="AB4652" s="72"/>
      <c r="AC4652" s="72"/>
      <c r="AD4652" s="72"/>
      <c r="AE4652" s="72"/>
      <c r="AF4652" s="72"/>
      <c r="AG4652" s="72"/>
      <c r="AH4652" s="72"/>
      <c r="AI4652" s="72"/>
      <c r="AJ4652" s="72"/>
      <c r="AK4652" s="72"/>
    </row>
    <row r="4653" ht="14.25" customHeight="1">
      <c r="A4653" s="78">
        <v>4650.0</v>
      </c>
      <c r="C4653" s="78" t="str">
        <f>VLOOKUP(G4653,[1]Macrodata_CCF!$A$3:$D$55,4,FALSE)</f>
        <v>#ERROR!</v>
      </c>
      <c r="E4653" s="79" t="str">
        <f>VLOOKUP(G4653,[1]Macrodata_CCF!$A$3:$B$55,2,FALSE)</f>
        <v>#ERROR!</v>
      </c>
      <c r="F4653" s="78">
        <v>0.0</v>
      </c>
      <c r="G4653" s="80">
        <v>13.0</v>
      </c>
      <c r="H4653" s="81">
        <v>0.0</v>
      </c>
      <c r="I4653" s="81">
        <v>950000.0</v>
      </c>
      <c r="J4653" s="81">
        <v>133000.0</v>
      </c>
      <c r="K4653" s="81">
        <v>950000.0</v>
      </c>
      <c r="L4653" s="82">
        <v>0.14</v>
      </c>
      <c r="N4653" s="83">
        <f t="shared" si="1"/>
        <v>0.14</v>
      </c>
      <c r="O4653" s="83">
        <f t="shared" si="2"/>
        <v>0.14</v>
      </c>
      <c r="Q4653" s="83">
        <f t="shared" si="3"/>
        <v>1</v>
      </c>
      <c r="R4653" s="83">
        <f t="shared" si="4"/>
        <v>0.14</v>
      </c>
      <c r="S4653" s="83" t="b">
        <f t="shared" si="5"/>
        <v>0</v>
      </c>
      <c r="T4653" s="72"/>
      <c r="U4653" s="72"/>
      <c r="V4653" s="72"/>
      <c r="W4653" s="72"/>
      <c r="X4653" s="72"/>
      <c r="Y4653" s="72"/>
      <c r="Z4653" s="72"/>
      <c r="AA4653" s="72"/>
      <c r="AB4653" s="72"/>
      <c r="AC4653" s="72"/>
      <c r="AD4653" s="72"/>
      <c r="AE4653" s="72"/>
      <c r="AF4653" s="72"/>
      <c r="AG4653" s="72"/>
      <c r="AH4653" s="72"/>
      <c r="AI4653" s="72"/>
      <c r="AJ4653" s="72"/>
      <c r="AK4653" s="72"/>
    </row>
    <row r="4654" ht="14.25" customHeight="1">
      <c r="A4654" s="78">
        <v>4651.0</v>
      </c>
      <c r="C4654" s="78" t="str">
        <f>VLOOKUP(G4654,[1]Macrodata_CCF!$A$3:$D$55,4,FALSE)</f>
        <v>#ERROR!</v>
      </c>
      <c r="E4654" s="79" t="str">
        <f>VLOOKUP(G4654,[1]Macrodata_CCF!$A$3:$B$55,2,FALSE)</f>
        <v>#ERROR!</v>
      </c>
      <c r="F4654" s="78">
        <v>0.0</v>
      </c>
      <c r="G4654" s="80">
        <v>20.0</v>
      </c>
      <c r="H4654" s="81">
        <v>302305.0</v>
      </c>
      <c r="I4654" s="81">
        <v>520000.0</v>
      </c>
      <c r="J4654" s="81">
        <v>337135.0</v>
      </c>
      <c r="K4654" s="81">
        <v>520000.0</v>
      </c>
      <c r="L4654" s="82">
        <v>0.1599944877006821</v>
      </c>
      <c r="N4654" s="83">
        <f t="shared" si="1"/>
        <v>0.1599944877</v>
      </c>
      <c r="O4654" s="83">
        <f t="shared" si="2"/>
        <v>0.1599944877</v>
      </c>
      <c r="Q4654" s="83">
        <f t="shared" si="3"/>
        <v>0.4186442308</v>
      </c>
      <c r="R4654" s="83">
        <f t="shared" si="4"/>
        <v>0.1599944877</v>
      </c>
      <c r="S4654" s="83" t="b">
        <f t="shared" si="5"/>
        <v>0</v>
      </c>
      <c r="T4654" s="72"/>
      <c r="U4654" s="72"/>
      <c r="V4654" s="72"/>
      <c r="W4654" s="72"/>
      <c r="X4654" s="72"/>
      <c r="Y4654" s="72"/>
      <c r="Z4654" s="72"/>
      <c r="AA4654" s="72"/>
      <c r="AB4654" s="72"/>
      <c r="AC4654" s="72"/>
      <c r="AD4654" s="72"/>
      <c r="AE4654" s="72"/>
      <c r="AF4654" s="72"/>
      <c r="AG4654" s="72"/>
      <c r="AH4654" s="72"/>
      <c r="AI4654" s="72"/>
      <c r="AJ4654" s="72"/>
      <c r="AK4654" s="72"/>
    </row>
    <row r="4655" ht="14.25" customHeight="1">
      <c r="A4655" s="78">
        <v>4652.0</v>
      </c>
      <c r="C4655" s="78" t="str">
        <f>VLOOKUP(G4655,[1]Macrodata_CCF!$A$3:$D$55,4,FALSE)</f>
        <v>#ERROR!</v>
      </c>
      <c r="E4655" s="79" t="str">
        <f>VLOOKUP(G4655,[1]Macrodata_CCF!$A$3:$B$55,2,FALSE)</f>
        <v>#ERROR!</v>
      </c>
      <c r="F4655" s="78">
        <v>0.0</v>
      </c>
      <c r="G4655" s="80">
        <v>39.0</v>
      </c>
      <c r="H4655" s="81">
        <v>367150.0</v>
      </c>
      <c r="I4655" s="81">
        <v>870000.0</v>
      </c>
      <c r="J4655" s="81">
        <v>422465.0</v>
      </c>
      <c r="K4655" s="81">
        <v>870000.0</v>
      </c>
      <c r="L4655" s="82">
        <v>0.1100029829969176</v>
      </c>
      <c r="N4655" s="83">
        <f t="shared" si="1"/>
        <v>0.110002983</v>
      </c>
      <c r="O4655" s="83">
        <f t="shared" si="2"/>
        <v>0.110002983</v>
      </c>
      <c r="Q4655" s="83">
        <f t="shared" si="3"/>
        <v>0.5779885057</v>
      </c>
      <c r="R4655" s="83">
        <f t="shared" si="4"/>
        <v>0.110002983</v>
      </c>
      <c r="S4655" s="83" t="b">
        <f t="shared" si="5"/>
        <v>0</v>
      </c>
      <c r="T4655" s="72"/>
      <c r="U4655" s="72"/>
      <c r="V4655" s="72"/>
      <c r="W4655" s="72"/>
      <c r="X4655" s="72"/>
      <c r="Y4655" s="72"/>
      <c r="Z4655" s="72"/>
      <c r="AA4655" s="72"/>
      <c r="AB4655" s="72"/>
      <c r="AC4655" s="72"/>
      <c r="AD4655" s="72"/>
      <c r="AE4655" s="72"/>
      <c r="AF4655" s="72"/>
      <c r="AG4655" s="72"/>
      <c r="AH4655" s="72"/>
      <c r="AI4655" s="72"/>
      <c r="AJ4655" s="72"/>
      <c r="AK4655" s="72"/>
    </row>
    <row r="4656" ht="14.25" customHeight="1">
      <c r="A4656" s="78">
        <v>4653.0</v>
      </c>
      <c r="C4656" s="78" t="str">
        <f>VLOOKUP(G4656,[1]Macrodata_CCF!$A$3:$D$55,4,FALSE)</f>
        <v>#ERROR!</v>
      </c>
      <c r="E4656" s="79" t="str">
        <f>VLOOKUP(G4656,[1]Macrodata_CCF!$A$3:$B$55,2,FALSE)</f>
        <v>#ERROR!</v>
      </c>
      <c r="F4656" s="78">
        <v>0.0</v>
      </c>
      <c r="G4656" s="80">
        <v>20.0</v>
      </c>
      <c r="H4656" s="81">
        <v>220490.0</v>
      </c>
      <c r="I4656" s="81">
        <v>600000.0</v>
      </c>
      <c r="J4656" s="81">
        <v>979200.0</v>
      </c>
      <c r="K4656" s="81">
        <v>960000.0</v>
      </c>
      <c r="L4656" s="82">
        <v>1.999183157229059</v>
      </c>
      <c r="N4656" s="83">
        <f t="shared" si="1"/>
        <v>1.999183157</v>
      </c>
      <c r="O4656" s="83">
        <f t="shared" si="2"/>
        <v>1</v>
      </c>
      <c r="Q4656" s="83">
        <f t="shared" si="3"/>
        <v>0.6325166667</v>
      </c>
      <c r="R4656" s="83">
        <f t="shared" si="4"/>
        <v>1.999183157</v>
      </c>
      <c r="S4656" s="83" t="b">
        <f t="shared" si="5"/>
        <v>0</v>
      </c>
      <c r="T4656" s="72"/>
      <c r="U4656" s="72"/>
      <c r="V4656" s="72"/>
      <c r="W4656" s="72"/>
      <c r="X4656" s="72"/>
      <c r="Y4656" s="72"/>
      <c r="Z4656" s="72"/>
      <c r="AA4656" s="72"/>
      <c r="AB4656" s="72"/>
      <c r="AC4656" s="72"/>
      <c r="AD4656" s="72"/>
      <c r="AE4656" s="72"/>
      <c r="AF4656" s="72"/>
      <c r="AG4656" s="72"/>
      <c r="AH4656" s="72"/>
      <c r="AI4656" s="72"/>
      <c r="AJ4656" s="72"/>
      <c r="AK4656" s="72"/>
    </row>
    <row r="4657" ht="14.25" customHeight="1">
      <c r="A4657" s="78">
        <v>4654.0</v>
      </c>
      <c r="C4657" s="78" t="str">
        <f>VLOOKUP(G4657,[1]Macrodata_CCF!$A$3:$D$55,4,FALSE)</f>
        <v>#ERROR!</v>
      </c>
      <c r="E4657" s="79" t="str">
        <f>VLOOKUP(G4657,[1]Macrodata_CCF!$A$3:$B$55,2,FALSE)</f>
        <v>#ERROR!</v>
      </c>
      <c r="F4657" s="78">
        <v>0.0</v>
      </c>
      <c r="G4657" s="80">
        <v>10.0</v>
      </c>
      <c r="H4657" s="81">
        <v>326610.0</v>
      </c>
      <c r="I4657" s="81">
        <v>520000.0</v>
      </c>
      <c r="J4657" s="81">
        <v>390430.0</v>
      </c>
      <c r="K4657" s="81">
        <v>520000.0</v>
      </c>
      <c r="L4657" s="82">
        <v>0.3300067221676405</v>
      </c>
      <c r="N4657" s="83">
        <f t="shared" si="1"/>
        <v>0.3300067222</v>
      </c>
      <c r="O4657" s="83">
        <f t="shared" si="2"/>
        <v>0.3300067222</v>
      </c>
      <c r="Q4657" s="83">
        <f t="shared" si="3"/>
        <v>0.3719038462</v>
      </c>
      <c r="R4657" s="83">
        <f t="shared" si="4"/>
        <v>0.3300067222</v>
      </c>
      <c r="S4657" s="83" t="b">
        <f t="shared" si="5"/>
        <v>0</v>
      </c>
      <c r="T4657" s="72"/>
      <c r="U4657" s="72"/>
      <c r="V4657" s="72"/>
      <c r="W4657" s="72"/>
      <c r="X4657" s="72"/>
      <c r="Y4657" s="72"/>
      <c r="Z4657" s="72"/>
      <c r="AA4657" s="72"/>
      <c r="AB4657" s="72"/>
      <c r="AC4657" s="72"/>
      <c r="AD4657" s="72"/>
      <c r="AE4657" s="72"/>
      <c r="AF4657" s="72"/>
      <c r="AG4657" s="72"/>
      <c r="AH4657" s="72"/>
      <c r="AI4657" s="72"/>
      <c r="AJ4657" s="72"/>
      <c r="AK4657" s="72"/>
    </row>
    <row r="4658" ht="14.25" customHeight="1">
      <c r="A4658" s="78">
        <v>4655.0</v>
      </c>
      <c r="C4658" s="78" t="str">
        <f>VLOOKUP(G4658,[1]Macrodata_CCF!$A$3:$D$55,4,FALSE)</f>
        <v>#ERROR!</v>
      </c>
      <c r="E4658" s="79" t="str">
        <f>VLOOKUP(G4658,[1]Macrodata_CCF!$A$3:$B$55,2,FALSE)</f>
        <v>#ERROR!</v>
      </c>
      <c r="F4658" s="78">
        <v>0.0</v>
      </c>
      <c r="G4658" s="80">
        <v>9.0</v>
      </c>
      <c r="H4658" s="81">
        <v>284295.0</v>
      </c>
      <c r="I4658" s="81">
        <v>790000.0</v>
      </c>
      <c r="J4658" s="81">
        <v>481520.0</v>
      </c>
      <c r="K4658" s="81">
        <v>790000.0</v>
      </c>
      <c r="L4658" s="82">
        <v>0.3900000988718719</v>
      </c>
      <c r="N4658" s="83">
        <f t="shared" si="1"/>
        <v>0.3900000989</v>
      </c>
      <c r="O4658" s="83">
        <f t="shared" si="2"/>
        <v>0.3900000989</v>
      </c>
      <c r="Q4658" s="83">
        <f t="shared" si="3"/>
        <v>0.6401329114</v>
      </c>
      <c r="R4658" s="83">
        <f t="shared" si="4"/>
        <v>0.3900000989</v>
      </c>
      <c r="S4658" s="83" t="b">
        <f t="shared" si="5"/>
        <v>0</v>
      </c>
      <c r="T4658" s="72"/>
      <c r="U4658" s="72"/>
      <c r="V4658" s="72"/>
      <c r="W4658" s="72"/>
      <c r="X4658" s="72"/>
      <c r="Y4658" s="72"/>
      <c r="Z4658" s="72"/>
      <c r="AA4658" s="72"/>
      <c r="AB4658" s="72"/>
      <c r="AC4658" s="72"/>
      <c r="AD4658" s="72"/>
      <c r="AE4658" s="72"/>
      <c r="AF4658" s="72"/>
      <c r="AG4658" s="72"/>
      <c r="AH4658" s="72"/>
      <c r="AI4658" s="72"/>
      <c r="AJ4658" s="72"/>
      <c r="AK4658" s="72"/>
    </row>
    <row r="4659" ht="14.25" customHeight="1">
      <c r="A4659" s="78">
        <v>4656.0</v>
      </c>
      <c r="C4659" s="78" t="str">
        <f>VLOOKUP(G4659,[1]Macrodata_CCF!$A$3:$D$55,4,FALSE)</f>
        <v>#ERROR!</v>
      </c>
      <c r="E4659" s="79" t="str">
        <f>VLOOKUP(G4659,[1]Macrodata_CCF!$A$3:$B$55,2,FALSE)</f>
        <v>#ERROR!</v>
      </c>
      <c r="F4659" s="78">
        <v>0.0</v>
      </c>
      <c r="G4659" s="80">
        <v>50.0</v>
      </c>
      <c r="H4659" s="81">
        <v>44355.0</v>
      </c>
      <c r="I4659" s="81">
        <v>110000.0</v>
      </c>
      <c r="J4659" s="81">
        <v>112200.0</v>
      </c>
      <c r="K4659" s="81">
        <v>110000.0</v>
      </c>
      <c r="L4659" s="82">
        <v>1.033513595856501</v>
      </c>
      <c r="N4659" s="83">
        <f t="shared" si="1"/>
        <v>1.033513596</v>
      </c>
      <c r="O4659" s="83">
        <f t="shared" si="2"/>
        <v>1</v>
      </c>
      <c r="Q4659" s="83">
        <f t="shared" si="3"/>
        <v>0.5967727273</v>
      </c>
      <c r="R4659" s="83">
        <f t="shared" si="4"/>
        <v>1.033513596</v>
      </c>
      <c r="S4659" s="83" t="b">
        <f t="shared" si="5"/>
        <v>0</v>
      </c>
      <c r="T4659" s="72"/>
      <c r="U4659" s="72"/>
      <c r="V4659" s="72"/>
      <c r="W4659" s="72"/>
      <c r="X4659" s="72"/>
      <c r="Y4659" s="72"/>
      <c r="Z4659" s="72"/>
      <c r="AA4659" s="72"/>
      <c r="AB4659" s="72"/>
      <c r="AC4659" s="72"/>
      <c r="AD4659" s="72"/>
      <c r="AE4659" s="72"/>
      <c r="AF4659" s="72"/>
      <c r="AG4659" s="72"/>
      <c r="AH4659" s="72"/>
      <c r="AI4659" s="72"/>
      <c r="AJ4659" s="72"/>
      <c r="AK4659" s="72"/>
    </row>
    <row r="4660" ht="14.25" customHeight="1">
      <c r="A4660" s="78">
        <v>4657.0</v>
      </c>
      <c r="C4660" s="78" t="str">
        <f>VLOOKUP(G4660,[1]Macrodata_CCF!$A$3:$D$55,4,FALSE)</f>
        <v>#ERROR!</v>
      </c>
      <c r="E4660" s="79" t="str">
        <f>VLOOKUP(G4660,[1]Macrodata_CCF!$A$3:$B$55,2,FALSE)</f>
        <v>#ERROR!</v>
      </c>
      <c r="F4660" s="78">
        <v>0.0</v>
      </c>
      <c r="G4660" s="80">
        <v>43.0</v>
      </c>
      <c r="H4660" s="81">
        <v>538315.0</v>
      </c>
      <c r="I4660" s="81">
        <v>750000.0</v>
      </c>
      <c r="J4660" s="81">
        <v>994500.0</v>
      </c>
      <c r="K4660" s="81">
        <v>975000.0</v>
      </c>
      <c r="L4660" s="82">
        <v>2.155018069301084</v>
      </c>
      <c r="N4660" s="83">
        <f t="shared" si="1"/>
        <v>2.155018069</v>
      </c>
      <c r="O4660" s="83">
        <f t="shared" si="2"/>
        <v>1</v>
      </c>
      <c r="Q4660" s="83">
        <f t="shared" si="3"/>
        <v>0.2822466667</v>
      </c>
      <c r="R4660" s="83">
        <f t="shared" si="4"/>
        <v>2.155018069</v>
      </c>
      <c r="S4660" s="83" t="b">
        <f t="shared" si="5"/>
        <v>0</v>
      </c>
      <c r="T4660" s="72"/>
      <c r="U4660" s="72"/>
      <c r="V4660" s="72"/>
      <c r="W4660" s="72"/>
      <c r="X4660" s="72"/>
      <c r="Y4660" s="72"/>
      <c r="Z4660" s="72"/>
      <c r="AA4660" s="72"/>
      <c r="AB4660" s="72"/>
      <c r="AC4660" s="72"/>
      <c r="AD4660" s="72"/>
      <c r="AE4660" s="72"/>
      <c r="AF4660" s="72"/>
      <c r="AG4660" s="72"/>
      <c r="AH4660" s="72"/>
      <c r="AI4660" s="72"/>
      <c r="AJ4660" s="72"/>
      <c r="AK4660" s="72"/>
    </row>
    <row r="4661" ht="14.25" customHeight="1">
      <c r="A4661" s="78">
        <v>4658.0</v>
      </c>
      <c r="C4661" s="78" t="str">
        <f>VLOOKUP(G4661,[1]Macrodata_CCF!$A$3:$D$55,4,FALSE)</f>
        <v>#ERROR!</v>
      </c>
      <c r="E4661" s="79" t="str">
        <f>VLOOKUP(G4661,[1]Macrodata_CCF!$A$3:$B$55,2,FALSE)</f>
        <v>#ERROR!</v>
      </c>
      <c r="F4661" s="78">
        <v>0.0</v>
      </c>
      <c r="G4661" s="80">
        <v>31.0</v>
      </c>
      <c r="H4661" s="81">
        <v>36325.0</v>
      </c>
      <c r="I4661" s="81">
        <v>600000.0</v>
      </c>
      <c r="J4661" s="81">
        <v>149060.0</v>
      </c>
      <c r="K4661" s="81">
        <v>600000.0</v>
      </c>
      <c r="L4661" s="82">
        <v>0.2</v>
      </c>
      <c r="N4661" s="83">
        <f t="shared" si="1"/>
        <v>0.2</v>
      </c>
      <c r="O4661" s="83">
        <f t="shared" si="2"/>
        <v>0.2</v>
      </c>
      <c r="Q4661" s="83">
        <f t="shared" si="3"/>
        <v>0.9394583333</v>
      </c>
      <c r="R4661" s="83">
        <f t="shared" si="4"/>
        <v>0.2</v>
      </c>
      <c r="S4661" s="83" t="b">
        <f t="shared" si="5"/>
        <v>0</v>
      </c>
      <c r="T4661" s="72"/>
      <c r="U4661" s="72"/>
      <c r="V4661" s="72"/>
      <c r="W4661" s="72"/>
      <c r="X4661" s="72"/>
      <c r="Y4661" s="72"/>
      <c r="Z4661" s="72"/>
      <c r="AA4661" s="72"/>
      <c r="AB4661" s="72"/>
      <c r="AC4661" s="72"/>
      <c r="AD4661" s="72"/>
      <c r="AE4661" s="72"/>
      <c r="AF4661" s="72"/>
      <c r="AG4661" s="72"/>
      <c r="AH4661" s="72"/>
      <c r="AI4661" s="72"/>
      <c r="AJ4661" s="72"/>
      <c r="AK4661" s="72"/>
    </row>
    <row r="4662" ht="14.25" customHeight="1">
      <c r="A4662" s="78">
        <v>4659.0</v>
      </c>
      <c r="C4662" s="78" t="str">
        <f>VLOOKUP(G4662,[1]Macrodata_CCF!$A$3:$D$55,4,FALSE)</f>
        <v>#ERROR!</v>
      </c>
      <c r="E4662" s="79" t="str">
        <f>VLOOKUP(G4662,[1]Macrodata_CCF!$A$3:$B$55,2,FALSE)</f>
        <v>#ERROR!</v>
      </c>
      <c r="F4662" s="78">
        <v>0.0</v>
      </c>
      <c r="G4662" s="80">
        <v>27.0</v>
      </c>
      <c r="H4662" s="81">
        <v>194010.0</v>
      </c>
      <c r="I4662" s="81">
        <v>460000.0</v>
      </c>
      <c r="J4662" s="81">
        <v>891480.0</v>
      </c>
      <c r="K4662" s="81">
        <v>874000.0</v>
      </c>
      <c r="L4662" s="82">
        <v>2.622166246851386</v>
      </c>
      <c r="N4662" s="83">
        <f t="shared" si="1"/>
        <v>2.622166247</v>
      </c>
      <c r="O4662" s="83">
        <f t="shared" si="2"/>
        <v>1</v>
      </c>
      <c r="Q4662" s="83">
        <f t="shared" si="3"/>
        <v>0.5782391304</v>
      </c>
      <c r="R4662" s="83">
        <f t="shared" si="4"/>
        <v>2.622166247</v>
      </c>
      <c r="S4662" s="83" t="b">
        <f t="shared" si="5"/>
        <v>0</v>
      </c>
      <c r="T4662" s="72"/>
      <c r="U4662" s="72"/>
      <c r="V4662" s="72"/>
      <c r="W4662" s="72"/>
      <c r="X4662" s="72"/>
      <c r="Y4662" s="72"/>
      <c r="Z4662" s="72"/>
      <c r="AA4662" s="72"/>
      <c r="AB4662" s="72"/>
      <c r="AC4662" s="72"/>
      <c r="AD4662" s="72"/>
      <c r="AE4662" s="72"/>
      <c r="AF4662" s="72"/>
      <c r="AG4662" s="72"/>
      <c r="AH4662" s="72"/>
      <c r="AI4662" s="72"/>
      <c r="AJ4662" s="72"/>
      <c r="AK4662" s="72"/>
    </row>
    <row r="4663" ht="14.25" customHeight="1">
      <c r="A4663" s="78">
        <v>4660.0</v>
      </c>
      <c r="C4663" s="78" t="str">
        <f>VLOOKUP(G4663,[1]Macrodata_CCF!$A$3:$D$55,4,FALSE)</f>
        <v>#ERROR!</v>
      </c>
      <c r="E4663" s="79" t="str">
        <f>VLOOKUP(G4663,[1]Macrodata_CCF!$A$3:$B$55,2,FALSE)</f>
        <v>#ERROR!</v>
      </c>
      <c r="F4663" s="78">
        <v>0.0</v>
      </c>
      <c r="G4663" s="80">
        <v>35.0</v>
      </c>
      <c r="H4663" s="81">
        <v>597530.0</v>
      </c>
      <c r="I4663" s="81">
        <v>610000.0</v>
      </c>
      <c r="J4663" s="81">
        <v>599025.0</v>
      </c>
      <c r="K4663" s="81">
        <v>610000.0</v>
      </c>
      <c r="L4663" s="82">
        <v>0.119887730553328</v>
      </c>
      <c r="N4663" s="83">
        <f t="shared" si="1"/>
        <v>0.1198877306</v>
      </c>
      <c r="O4663" s="83">
        <f t="shared" si="2"/>
        <v>0.1198877306</v>
      </c>
      <c r="Q4663" s="83">
        <f t="shared" si="3"/>
        <v>0.02044262295</v>
      </c>
      <c r="R4663" s="83">
        <f t="shared" si="4"/>
        <v>0.002450819672</v>
      </c>
      <c r="S4663" s="83" t="b">
        <f t="shared" si="5"/>
        <v>0</v>
      </c>
      <c r="T4663" s="72"/>
      <c r="U4663" s="72"/>
      <c r="V4663" s="72"/>
      <c r="W4663" s="72"/>
      <c r="X4663" s="72"/>
      <c r="Y4663" s="72"/>
      <c r="Z4663" s="72"/>
      <c r="AA4663" s="72"/>
      <c r="AB4663" s="72"/>
      <c r="AC4663" s="72"/>
      <c r="AD4663" s="72"/>
      <c r="AE4663" s="72"/>
      <c r="AF4663" s="72"/>
      <c r="AG4663" s="72"/>
      <c r="AH4663" s="72"/>
      <c r="AI4663" s="72"/>
      <c r="AJ4663" s="72"/>
      <c r="AK4663" s="72"/>
    </row>
    <row r="4664" ht="14.25" customHeight="1">
      <c r="A4664" s="78">
        <v>4661.0</v>
      </c>
      <c r="C4664" s="78" t="str">
        <f>VLOOKUP(G4664,[1]Macrodata_CCF!$A$3:$D$55,4,FALSE)</f>
        <v>#ERROR!</v>
      </c>
      <c r="E4664" s="79" t="str">
        <f>VLOOKUP(G4664,[1]Macrodata_CCF!$A$3:$B$55,2,FALSE)</f>
        <v>#ERROR!</v>
      </c>
      <c r="F4664" s="78">
        <v>1.0</v>
      </c>
      <c r="G4664" s="80">
        <v>44.0</v>
      </c>
      <c r="H4664" s="81">
        <v>54085.0</v>
      </c>
      <c r="I4664" s="81">
        <v>90000.0</v>
      </c>
      <c r="J4664" s="81">
        <v>70245.0</v>
      </c>
      <c r="K4664" s="81">
        <v>90000.0</v>
      </c>
      <c r="L4664" s="82">
        <v>0.4499512738410135</v>
      </c>
      <c r="N4664" s="83">
        <f t="shared" si="1"/>
        <v>0.4499512738</v>
      </c>
      <c r="O4664" s="83">
        <f t="shared" si="2"/>
        <v>0.4499512738</v>
      </c>
      <c r="Q4664" s="83">
        <f t="shared" si="3"/>
        <v>0.3990555556</v>
      </c>
      <c r="R4664" s="83">
        <f t="shared" si="4"/>
        <v>0.4499512738</v>
      </c>
      <c r="S4664" s="83" t="b">
        <f t="shared" si="5"/>
        <v>0</v>
      </c>
      <c r="T4664" s="72"/>
      <c r="U4664" s="72"/>
      <c r="V4664" s="72"/>
      <c r="W4664" s="72"/>
      <c r="X4664" s="72"/>
      <c r="Y4664" s="72"/>
      <c r="Z4664" s="72"/>
      <c r="AA4664" s="72"/>
      <c r="AB4664" s="72"/>
      <c r="AC4664" s="72"/>
      <c r="AD4664" s="72"/>
      <c r="AE4664" s="72"/>
      <c r="AF4664" s="72"/>
      <c r="AG4664" s="72"/>
      <c r="AH4664" s="72"/>
      <c r="AI4664" s="72"/>
      <c r="AJ4664" s="72"/>
      <c r="AK4664" s="72"/>
    </row>
    <row r="4665" ht="14.25" customHeight="1">
      <c r="A4665" s="78">
        <v>4662.0</v>
      </c>
      <c r="C4665" s="78" t="str">
        <f>VLOOKUP(G4665,[1]Macrodata_CCF!$A$3:$D$55,4,FALSE)</f>
        <v>#ERROR!</v>
      </c>
      <c r="E4665" s="79" t="str">
        <f>VLOOKUP(G4665,[1]Macrodata_CCF!$A$3:$B$55,2,FALSE)</f>
        <v>#ERROR!</v>
      </c>
      <c r="F4665" s="78">
        <v>0.0</v>
      </c>
      <c r="G4665" s="80">
        <v>26.0</v>
      </c>
      <c r="H4665" s="81">
        <v>634880.0</v>
      </c>
      <c r="I4665" s="81">
        <v>730000.0</v>
      </c>
      <c r="J4665" s="81">
        <v>650100.0</v>
      </c>
      <c r="K4665" s="81">
        <v>730000.0</v>
      </c>
      <c r="L4665" s="82">
        <v>0.1600084104289319</v>
      </c>
      <c r="N4665" s="83">
        <f t="shared" si="1"/>
        <v>0.1600084104</v>
      </c>
      <c r="O4665" s="83">
        <f t="shared" si="2"/>
        <v>0.1600084104</v>
      </c>
      <c r="Q4665" s="83">
        <f t="shared" si="3"/>
        <v>0.1303013699</v>
      </c>
      <c r="R4665" s="83">
        <f t="shared" si="4"/>
        <v>0.1600084104</v>
      </c>
      <c r="S4665" s="83" t="b">
        <f t="shared" si="5"/>
        <v>0</v>
      </c>
      <c r="T4665" s="72"/>
      <c r="U4665" s="72"/>
      <c r="V4665" s="72"/>
      <c r="W4665" s="72"/>
      <c r="X4665" s="72"/>
      <c r="Y4665" s="72"/>
      <c r="Z4665" s="72"/>
      <c r="AA4665" s="72"/>
      <c r="AB4665" s="72"/>
      <c r="AC4665" s="72"/>
      <c r="AD4665" s="72"/>
      <c r="AE4665" s="72"/>
      <c r="AF4665" s="72"/>
      <c r="AG4665" s="72"/>
      <c r="AH4665" s="72"/>
      <c r="AI4665" s="72"/>
      <c r="AJ4665" s="72"/>
      <c r="AK4665" s="72"/>
    </row>
    <row r="4666" ht="14.25" customHeight="1">
      <c r="A4666" s="78">
        <v>4663.0</v>
      </c>
      <c r="C4666" s="78" t="str">
        <f>VLOOKUP(G4666,[1]Macrodata_CCF!$A$3:$D$55,4,FALSE)</f>
        <v>#ERROR!</v>
      </c>
      <c r="E4666" s="79" t="str">
        <f>VLOOKUP(G4666,[1]Macrodata_CCF!$A$3:$B$55,2,FALSE)</f>
        <v>#ERROR!</v>
      </c>
      <c r="F4666" s="78">
        <v>0.0</v>
      </c>
      <c r="G4666" s="80">
        <v>25.0</v>
      </c>
      <c r="H4666" s="81">
        <v>16820.0</v>
      </c>
      <c r="I4666" s="81">
        <v>20000.0</v>
      </c>
      <c r="J4666" s="81">
        <v>17295.0</v>
      </c>
      <c r="K4666" s="81">
        <v>20000.0</v>
      </c>
      <c r="L4666" s="82">
        <v>0.1493710691823899</v>
      </c>
      <c r="N4666" s="83">
        <f t="shared" si="1"/>
        <v>0.1493710692</v>
      </c>
      <c r="O4666" s="83">
        <f t="shared" si="2"/>
        <v>0.1493710692</v>
      </c>
      <c r="Q4666" s="83">
        <f t="shared" si="3"/>
        <v>0.159</v>
      </c>
      <c r="R4666" s="83">
        <f t="shared" si="4"/>
        <v>0.1493710692</v>
      </c>
      <c r="S4666" s="83" t="b">
        <f t="shared" si="5"/>
        <v>0</v>
      </c>
      <c r="T4666" s="72"/>
      <c r="U4666" s="72"/>
      <c r="V4666" s="72"/>
      <c r="W4666" s="72"/>
      <c r="X4666" s="72"/>
      <c r="Y4666" s="72"/>
      <c r="Z4666" s="72"/>
      <c r="AA4666" s="72"/>
      <c r="AB4666" s="72"/>
      <c r="AC4666" s="72"/>
      <c r="AD4666" s="72"/>
      <c r="AE4666" s="72"/>
      <c r="AF4666" s="72"/>
      <c r="AG4666" s="72"/>
      <c r="AH4666" s="72"/>
      <c r="AI4666" s="72"/>
      <c r="AJ4666" s="72"/>
      <c r="AK4666" s="72"/>
    </row>
    <row r="4667" ht="14.25" customHeight="1">
      <c r="A4667" s="78">
        <v>4664.0</v>
      </c>
      <c r="C4667" s="78" t="str">
        <f>VLOOKUP(G4667,[1]Macrodata_CCF!$A$3:$D$55,4,FALSE)</f>
        <v>#ERROR!</v>
      </c>
      <c r="E4667" s="79" t="str">
        <f>VLOOKUP(G4667,[1]Macrodata_CCF!$A$3:$B$55,2,FALSE)</f>
        <v>#ERROR!</v>
      </c>
      <c r="F4667" s="78">
        <v>0.0</v>
      </c>
      <c r="G4667" s="80">
        <v>25.0</v>
      </c>
      <c r="H4667" s="81">
        <v>215595.0</v>
      </c>
      <c r="I4667" s="81">
        <v>360000.0</v>
      </c>
      <c r="J4667" s="81">
        <v>241590.0</v>
      </c>
      <c r="K4667" s="81">
        <v>360000.0</v>
      </c>
      <c r="L4667" s="82">
        <v>0.1800145424327413</v>
      </c>
      <c r="N4667" s="83">
        <f t="shared" si="1"/>
        <v>0.1800145424</v>
      </c>
      <c r="O4667" s="83">
        <f t="shared" si="2"/>
        <v>0.1800145424</v>
      </c>
      <c r="Q4667" s="83">
        <f t="shared" si="3"/>
        <v>0.401125</v>
      </c>
      <c r="R4667" s="83">
        <f t="shared" si="4"/>
        <v>0.1800145424</v>
      </c>
      <c r="S4667" s="83" t="b">
        <f t="shared" si="5"/>
        <v>0</v>
      </c>
      <c r="T4667" s="72"/>
      <c r="U4667" s="72"/>
      <c r="V4667" s="72"/>
      <c r="W4667" s="72"/>
      <c r="X4667" s="72"/>
      <c r="Y4667" s="72"/>
      <c r="Z4667" s="72"/>
      <c r="AA4667" s="72"/>
      <c r="AB4667" s="72"/>
      <c r="AC4667" s="72"/>
      <c r="AD4667" s="72"/>
      <c r="AE4667" s="72"/>
      <c r="AF4667" s="72"/>
      <c r="AG4667" s="72"/>
      <c r="AH4667" s="72"/>
      <c r="AI4667" s="72"/>
      <c r="AJ4667" s="72"/>
      <c r="AK4667" s="72"/>
    </row>
    <row r="4668" ht="14.25" customHeight="1">
      <c r="A4668" s="78">
        <v>4665.0</v>
      </c>
      <c r="C4668" s="78" t="str">
        <f>VLOOKUP(G4668,[1]Macrodata_CCF!$A$3:$D$55,4,FALSE)</f>
        <v>#ERROR!</v>
      </c>
      <c r="E4668" s="79" t="str">
        <f>VLOOKUP(G4668,[1]Macrodata_CCF!$A$3:$B$55,2,FALSE)</f>
        <v>#ERROR!</v>
      </c>
      <c r="F4668" s="78">
        <v>0.0</v>
      </c>
      <c r="G4668" s="80">
        <v>40.0</v>
      </c>
      <c r="H4668" s="81">
        <v>878935.0</v>
      </c>
      <c r="I4668" s="81">
        <v>930000.0</v>
      </c>
      <c r="J4668" s="81">
        <v>879955.0</v>
      </c>
      <c r="K4668" s="81">
        <v>1395000.0</v>
      </c>
      <c r="L4668" s="82">
        <v>0.01997454225007344</v>
      </c>
      <c r="N4668" s="83">
        <f t="shared" si="1"/>
        <v>0.01997454225</v>
      </c>
      <c r="O4668" s="83">
        <f t="shared" si="2"/>
        <v>0.01997454225</v>
      </c>
      <c r="Q4668" s="83">
        <f t="shared" si="3"/>
        <v>0.05490860215</v>
      </c>
      <c r="R4668" s="83">
        <f t="shared" si="4"/>
        <v>0.001096774194</v>
      </c>
      <c r="S4668" s="83" t="b">
        <f t="shared" si="5"/>
        <v>0</v>
      </c>
      <c r="T4668" s="72"/>
      <c r="U4668" s="72"/>
      <c r="V4668" s="72"/>
      <c r="W4668" s="72"/>
      <c r="X4668" s="72"/>
      <c r="Y4668" s="72"/>
      <c r="Z4668" s="72"/>
      <c r="AA4668" s="72"/>
      <c r="AB4668" s="72"/>
      <c r="AC4668" s="72"/>
      <c r="AD4668" s="72"/>
      <c r="AE4668" s="72"/>
      <c r="AF4668" s="72"/>
      <c r="AG4668" s="72"/>
      <c r="AH4668" s="72"/>
      <c r="AI4668" s="72"/>
      <c r="AJ4668" s="72"/>
      <c r="AK4668" s="72"/>
    </row>
    <row r="4669" ht="14.25" customHeight="1">
      <c r="A4669" s="78">
        <v>4666.0</v>
      </c>
      <c r="C4669" s="78" t="str">
        <f>VLOOKUP(G4669,[1]Macrodata_CCF!$A$3:$D$55,4,FALSE)</f>
        <v>#ERROR!</v>
      </c>
      <c r="E4669" s="79" t="str">
        <f>VLOOKUP(G4669,[1]Macrodata_CCF!$A$3:$B$55,2,FALSE)</f>
        <v>#ERROR!</v>
      </c>
      <c r="F4669" s="78">
        <v>0.0</v>
      </c>
      <c r="G4669" s="80">
        <v>44.0</v>
      </c>
      <c r="H4669" s="81">
        <v>419120.0</v>
      </c>
      <c r="I4669" s="81">
        <v>640000.0</v>
      </c>
      <c r="J4669" s="81">
        <v>346230.0</v>
      </c>
      <c r="K4669" s="81">
        <v>640000.0</v>
      </c>
      <c r="L4669" s="82">
        <v>-0.3299981890619341</v>
      </c>
      <c r="N4669" s="83">
        <f t="shared" si="1"/>
        <v>-0.3299981891</v>
      </c>
      <c r="O4669" s="83">
        <f t="shared" si="2"/>
        <v>0</v>
      </c>
      <c r="Q4669" s="83">
        <f t="shared" si="3"/>
        <v>0.345125</v>
      </c>
      <c r="R4669" s="83">
        <f t="shared" si="4"/>
        <v>-0.3299981891</v>
      </c>
      <c r="S4669" s="83" t="b">
        <f t="shared" si="5"/>
        <v>0</v>
      </c>
      <c r="T4669" s="72"/>
      <c r="U4669" s="72"/>
      <c r="V4669" s="72"/>
      <c r="W4669" s="72"/>
      <c r="X4669" s="72"/>
      <c r="Y4669" s="72"/>
      <c r="Z4669" s="72"/>
      <c r="AA4669" s="72"/>
      <c r="AB4669" s="72"/>
      <c r="AC4669" s="72"/>
      <c r="AD4669" s="72"/>
      <c r="AE4669" s="72"/>
      <c r="AF4669" s="72"/>
      <c r="AG4669" s="72"/>
      <c r="AH4669" s="72"/>
      <c r="AI4669" s="72"/>
      <c r="AJ4669" s="72"/>
      <c r="AK4669" s="72"/>
    </row>
    <row r="4670" ht="14.25" customHeight="1">
      <c r="A4670" s="78">
        <v>4667.0</v>
      </c>
      <c r="C4670" s="78" t="str">
        <f>VLOOKUP(G4670,[1]Macrodata_CCF!$A$3:$D$55,4,FALSE)</f>
        <v>#ERROR!</v>
      </c>
      <c r="E4670" s="79" t="str">
        <f>VLOOKUP(G4670,[1]Macrodata_CCF!$A$3:$B$55,2,FALSE)</f>
        <v>#ERROR!</v>
      </c>
      <c r="F4670" s="78">
        <v>0.0</v>
      </c>
      <c r="G4670" s="80">
        <v>29.0</v>
      </c>
      <c r="H4670" s="81">
        <v>229080.0</v>
      </c>
      <c r="I4670" s="81">
        <v>400000.0</v>
      </c>
      <c r="J4670" s="81">
        <v>263265.0</v>
      </c>
      <c r="K4670" s="81">
        <v>400000.0</v>
      </c>
      <c r="L4670" s="82">
        <v>0.2000058506903815</v>
      </c>
      <c r="N4670" s="83">
        <f t="shared" si="1"/>
        <v>0.2000058507</v>
      </c>
      <c r="O4670" s="83">
        <f t="shared" si="2"/>
        <v>0.2000058507</v>
      </c>
      <c r="Q4670" s="83">
        <f t="shared" si="3"/>
        <v>0.4273</v>
      </c>
      <c r="R4670" s="83">
        <f t="shared" si="4"/>
        <v>0.2000058507</v>
      </c>
      <c r="S4670" s="83" t="b">
        <f t="shared" si="5"/>
        <v>0</v>
      </c>
      <c r="T4670" s="72"/>
      <c r="U4670" s="72"/>
      <c r="V4670" s="72"/>
      <c r="W4670" s="72"/>
      <c r="X4670" s="72"/>
      <c r="Y4670" s="72"/>
      <c r="Z4670" s="72"/>
      <c r="AA4670" s="72"/>
      <c r="AB4670" s="72"/>
      <c r="AC4670" s="72"/>
      <c r="AD4670" s="72"/>
      <c r="AE4670" s="72"/>
      <c r="AF4670" s="72"/>
      <c r="AG4670" s="72"/>
      <c r="AH4670" s="72"/>
      <c r="AI4670" s="72"/>
      <c r="AJ4670" s="72"/>
      <c r="AK4670" s="72"/>
    </row>
    <row r="4671" ht="14.25" customHeight="1">
      <c r="A4671" s="78">
        <v>4668.0</v>
      </c>
      <c r="C4671" s="78" t="str">
        <f>VLOOKUP(G4671,[1]Macrodata_CCF!$A$3:$D$55,4,FALSE)</f>
        <v>#ERROR!</v>
      </c>
      <c r="E4671" s="79" t="str">
        <f>VLOOKUP(G4671,[1]Macrodata_CCF!$A$3:$B$55,2,FALSE)</f>
        <v>#ERROR!</v>
      </c>
      <c r="F4671" s="78">
        <v>0.0</v>
      </c>
      <c r="G4671" s="80">
        <v>15.0</v>
      </c>
      <c r="H4671" s="81">
        <v>601340.0</v>
      </c>
      <c r="I4671" s="81">
        <v>620000.0</v>
      </c>
      <c r="J4671" s="81">
        <v>603950.0</v>
      </c>
      <c r="K4671" s="81">
        <v>620000.0</v>
      </c>
      <c r="L4671" s="82">
        <v>0.1398713826366559</v>
      </c>
      <c r="N4671" s="83">
        <f t="shared" si="1"/>
        <v>0.1398713826</v>
      </c>
      <c r="O4671" s="83">
        <f t="shared" si="2"/>
        <v>0.1398713826</v>
      </c>
      <c r="Q4671" s="83">
        <f t="shared" si="3"/>
        <v>0.03009677419</v>
      </c>
      <c r="R4671" s="83">
        <f t="shared" si="4"/>
        <v>0.004209677419</v>
      </c>
      <c r="S4671" s="83" t="b">
        <f t="shared" si="5"/>
        <v>0</v>
      </c>
      <c r="T4671" s="72"/>
      <c r="U4671" s="72"/>
      <c r="V4671" s="72"/>
      <c r="W4671" s="72"/>
      <c r="X4671" s="72"/>
      <c r="Y4671" s="72"/>
      <c r="Z4671" s="72"/>
      <c r="AA4671" s="72"/>
      <c r="AB4671" s="72"/>
      <c r="AC4671" s="72"/>
      <c r="AD4671" s="72"/>
      <c r="AE4671" s="72"/>
      <c r="AF4671" s="72"/>
      <c r="AG4671" s="72"/>
      <c r="AH4671" s="72"/>
      <c r="AI4671" s="72"/>
      <c r="AJ4671" s="72"/>
      <c r="AK4671" s="72"/>
    </row>
    <row r="4672" ht="14.25" customHeight="1">
      <c r="A4672" s="78">
        <v>4669.0</v>
      </c>
      <c r="C4672" s="78" t="str">
        <f>VLOOKUP(G4672,[1]Macrodata_CCF!$A$3:$D$55,4,FALSE)</f>
        <v>#ERROR!</v>
      </c>
      <c r="E4672" s="79" t="str">
        <f>VLOOKUP(G4672,[1]Macrodata_CCF!$A$3:$B$55,2,FALSE)</f>
        <v>#ERROR!</v>
      </c>
      <c r="F4672" s="78">
        <v>0.0</v>
      </c>
      <c r="G4672" s="80">
        <v>12.0</v>
      </c>
      <c r="H4672" s="81">
        <v>26275.0</v>
      </c>
      <c r="I4672" s="81">
        <v>360000.0</v>
      </c>
      <c r="J4672" s="81">
        <v>367200.0</v>
      </c>
      <c r="K4672" s="81">
        <v>360000.0</v>
      </c>
      <c r="L4672" s="82">
        <v>1.021574649786501</v>
      </c>
      <c r="N4672" s="83">
        <f t="shared" si="1"/>
        <v>1.02157465</v>
      </c>
      <c r="O4672" s="83">
        <f t="shared" si="2"/>
        <v>1</v>
      </c>
      <c r="Q4672" s="83">
        <f t="shared" si="3"/>
        <v>0.9270138889</v>
      </c>
      <c r="R4672" s="83">
        <f t="shared" si="4"/>
        <v>1.02157465</v>
      </c>
      <c r="S4672" s="83" t="b">
        <f t="shared" si="5"/>
        <v>0</v>
      </c>
      <c r="T4672" s="72"/>
      <c r="U4672" s="72"/>
      <c r="V4672" s="72"/>
      <c r="W4672" s="72"/>
      <c r="X4672" s="72"/>
      <c r="Y4672" s="72"/>
      <c r="Z4672" s="72"/>
      <c r="AA4672" s="72"/>
      <c r="AB4672" s="72"/>
      <c r="AC4672" s="72"/>
      <c r="AD4672" s="72"/>
      <c r="AE4672" s="72"/>
      <c r="AF4672" s="72"/>
      <c r="AG4672" s="72"/>
      <c r="AH4672" s="72"/>
      <c r="AI4672" s="72"/>
      <c r="AJ4672" s="72"/>
      <c r="AK4672" s="72"/>
    </row>
    <row r="4673" ht="14.25" customHeight="1">
      <c r="A4673" s="78">
        <v>4670.0</v>
      </c>
      <c r="C4673" s="78" t="str">
        <f>VLOOKUP(G4673,[1]Macrodata_CCF!$A$3:$D$55,4,FALSE)</f>
        <v>#ERROR!</v>
      </c>
      <c r="E4673" s="79" t="str">
        <f>VLOOKUP(G4673,[1]Macrodata_CCF!$A$3:$B$55,2,FALSE)</f>
        <v>#ERROR!</v>
      </c>
      <c r="F4673" s="78">
        <v>0.0</v>
      </c>
      <c r="G4673" s="80">
        <v>49.0</v>
      </c>
      <c r="H4673" s="81">
        <v>208535.0</v>
      </c>
      <c r="I4673" s="81">
        <v>840000.0</v>
      </c>
      <c r="J4673" s="81">
        <v>233795.0</v>
      </c>
      <c r="K4673" s="81">
        <v>840000.0</v>
      </c>
      <c r="L4673" s="82">
        <v>0.04000221706666245</v>
      </c>
      <c r="N4673" s="83">
        <f t="shared" si="1"/>
        <v>0.04000221707</v>
      </c>
      <c r="O4673" s="83">
        <f t="shared" si="2"/>
        <v>0.04000221707</v>
      </c>
      <c r="Q4673" s="83">
        <f t="shared" si="3"/>
        <v>0.7517440476</v>
      </c>
      <c r="R4673" s="83">
        <f t="shared" si="4"/>
        <v>0.04000221707</v>
      </c>
      <c r="S4673" s="83" t="b">
        <f t="shared" si="5"/>
        <v>0</v>
      </c>
      <c r="T4673" s="72"/>
      <c r="U4673" s="72"/>
      <c r="V4673" s="72"/>
      <c r="W4673" s="72"/>
      <c r="X4673" s="72"/>
      <c r="Y4673" s="72"/>
      <c r="Z4673" s="72"/>
      <c r="AA4673" s="72"/>
      <c r="AB4673" s="72"/>
      <c r="AC4673" s="72"/>
      <c r="AD4673" s="72"/>
      <c r="AE4673" s="72"/>
      <c r="AF4673" s="72"/>
      <c r="AG4673" s="72"/>
      <c r="AH4673" s="72"/>
      <c r="AI4673" s="72"/>
      <c r="AJ4673" s="72"/>
      <c r="AK4673" s="72"/>
    </row>
    <row r="4674" ht="14.25" customHeight="1">
      <c r="A4674" s="78">
        <v>4671.0</v>
      </c>
      <c r="C4674" s="78" t="str">
        <f>VLOOKUP(G4674,[1]Macrodata_CCF!$A$3:$D$55,4,FALSE)</f>
        <v>#ERROR!</v>
      </c>
      <c r="E4674" s="79" t="str">
        <f>VLOOKUP(G4674,[1]Macrodata_CCF!$A$3:$B$55,2,FALSE)</f>
        <v>#ERROR!</v>
      </c>
      <c r="F4674" s="78">
        <v>0.0</v>
      </c>
      <c r="G4674" s="80">
        <v>17.0</v>
      </c>
      <c r="H4674" s="81">
        <v>568035.0</v>
      </c>
      <c r="I4674" s="81">
        <v>780000.0</v>
      </c>
      <c r="J4674" s="81">
        <v>608310.0</v>
      </c>
      <c r="K4674" s="81">
        <v>780000.0</v>
      </c>
      <c r="L4674" s="82">
        <v>0.1900077843040125</v>
      </c>
      <c r="N4674" s="83">
        <f t="shared" si="1"/>
        <v>0.1900077843</v>
      </c>
      <c r="O4674" s="83">
        <f t="shared" si="2"/>
        <v>0.1900077843</v>
      </c>
      <c r="Q4674" s="83">
        <f t="shared" si="3"/>
        <v>0.27175</v>
      </c>
      <c r="R4674" s="83">
        <f t="shared" si="4"/>
        <v>0.1900077843</v>
      </c>
      <c r="S4674" s="83" t="b">
        <f t="shared" si="5"/>
        <v>0</v>
      </c>
      <c r="T4674" s="72"/>
      <c r="U4674" s="72"/>
      <c r="V4674" s="72"/>
      <c r="W4674" s="72"/>
      <c r="X4674" s="72"/>
      <c r="Y4674" s="72"/>
      <c r="Z4674" s="72"/>
      <c r="AA4674" s="72"/>
      <c r="AB4674" s="72"/>
      <c r="AC4674" s="72"/>
      <c r="AD4674" s="72"/>
      <c r="AE4674" s="72"/>
      <c r="AF4674" s="72"/>
      <c r="AG4674" s="72"/>
      <c r="AH4674" s="72"/>
      <c r="AI4674" s="72"/>
      <c r="AJ4674" s="72"/>
      <c r="AK4674" s="72"/>
    </row>
    <row r="4675" ht="14.25" customHeight="1">
      <c r="A4675" s="78">
        <v>4672.0</v>
      </c>
      <c r="C4675" s="78" t="str">
        <f>VLOOKUP(G4675,[1]Macrodata_CCF!$A$3:$D$55,4,FALSE)</f>
        <v>#ERROR!</v>
      </c>
      <c r="E4675" s="79" t="str">
        <f>VLOOKUP(G4675,[1]Macrodata_CCF!$A$3:$B$55,2,FALSE)</f>
        <v>#ERROR!</v>
      </c>
      <c r="F4675" s="78">
        <v>1.0</v>
      </c>
      <c r="G4675" s="80">
        <v>31.0</v>
      </c>
      <c r="H4675" s="81">
        <v>0.0</v>
      </c>
      <c r="I4675" s="81">
        <v>460000.0</v>
      </c>
      <c r="J4675" s="81">
        <v>207000.0</v>
      </c>
      <c r="K4675" s="81">
        <v>460000.0</v>
      </c>
      <c r="L4675" s="82">
        <v>0.45</v>
      </c>
      <c r="N4675" s="83">
        <f t="shared" si="1"/>
        <v>0.45</v>
      </c>
      <c r="O4675" s="83">
        <f t="shared" si="2"/>
        <v>0.45</v>
      </c>
      <c r="Q4675" s="83">
        <f t="shared" si="3"/>
        <v>1</v>
      </c>
      <c r="R4675" s="83">
        <f t="shared" si="4"/>
        <v>0.45</v>
      </c>
      <c r="S4675" s="83" t="b">
        <f t="shared" si="5"/>
        <v>0</v>
      </c>
      <c r="T4675" s="72"/>
      <c r="U4675" s="72"/>
      <c r="V4675" s="72"/>
      <c r="W4675" s="72"/>
      <c r="X4675" s="72"/>
      <c r="Y4675" s="72"/>
      <c r="Z4675" s="72"/>
      <c r="AA4675" s="72"/>
      <c r="AB4675" s="72"/>
      <c r="AC4675" s="72"/>
      <c r="AD4675" s="72"/>
      <c r="AE4675" s="72"/>
      <c r="AF4675" s="72"/>
      <c r="AG4675" s="72"/>
      <c r="AH4675" s="72"/>
      <c r="AI4675" s="72"/>
      <c r="AJ4675" s="72"/>
      <c r="AK4675" s="72"/>
    </row>
    <row r="4676" ht="14.25" customHeight="1">
      <c r="A4676" s="78">
        <v>4673.0</v>
      </c>
      <c r="C4676" s="78" t="str">
        <f>VLOOKUP(G4676,[1]Macrodata_CCF!$A$3:$D$55,4,FALSE)</f>
        <v>#ERROR!</v>
      </c>
      <c r="E4676" s="79" t="str">
        <f>VLOOKUP(G4676,[1]Macrodata_CCF!$A$3:$B$55,2,FALSE)</f>
        <v>#ERROR!</v>
      </c>
      <c r="F4676" s="78">
        <v>0.0</v>
      </c>
      <c r="G4676" s="80">
        <v>32.0</v>
      </c>
      <c r="H4676" s="81">
        <v>251755.0</v>
      </c>
      <c r="I4676" s="81">
        <v>980000.0</v>
      </c>
      <c r="J4676" s="81">
        <v>382840.0</v>
      </c>
      <c r="K4676" s="81">
        <v>980000.0</v>
      </c>
      <c r="L4676" s="82">
        <v>0.1800012358478259</v>
      </c>
      <c r="N4676" s="83">
        <f t="shared" si="1"/>
        <v>0.1800012358</v>
      </c>
      <c r="O4676" s="83">
        <f t="shared" si="2"/>
        <v>0.1800012358</v>
      </c>
      <c r="Q4676" s="83">
        <f t="shared" si="3"/>
        <v>0.7431071429</v>
      </c>
      <c r="R4676" s="83">
        <f t="shared" si="4"/>
        <v>0.1800012358</v>
      </c>
      <c r="S4676" s="83" t="b">
        <f t="shared" si="5"/>
        <v>0</v>
      </c>
      <c r="T4676" s="72"/>
      <c r="U4676" s="72"/>
      <c r="V4676" s="72"/>
      <c r="W4676" s="72"/>
      <c r="X4676" s="72"/>
      <c r="Y4676" s="72"/>
      <c r="Z4676" s="72"/>
      <c r="AA4676" s="72"/>
      <c r="AB4676" s="72"/>
      <c r="AC4676" s="72"/>
      <c r="AD4676" s="72"/>
      <c r="AE4676" s="72"/>
      <c r="AF4676" s="72"/>
      <c r="AG4676" s="72"/>
      <c r="AH4676" s="72"/>
      <c r="AI4676" s="72"/>
      <c r="AJ4676" s="72"/>
      <c r="AK4676" s="72"/>
    </row>
    <row r="4677" ht="14.25" customHeight="1">
      <c r="A4677" s="78">
        <v>4674.0</v>
      </c>
      <c r="C4677" s="78" t="str">
        <f>VLOOKUP(G4677,[1]Macrodata_CCF!$A$3:$D$55,4,FALSE)</f>
        <v>#ERROR!</v>
      </c>
      <c r="E4677" s="79" t="str">
        <f>VLOOKUP(G4677,[1]Macrodata_CCF!$A$3:$B$55,2,FALSE)</f>
        <v>#ERROR!</v>
      </c>
      <c r="F4677" s="78">
        <v>0.0</v>
      </c>
      <c r="G4677" s="80">
        <v>52.0</v>
      </c>
      <c r="H4677" s="81">
        <v>31340.0</v>
      </c>
      <c r="I4677" s="81">
        <v>90000.0</v>
      </c>
      <c r="J4677" s="81">
        <v>38380.0</v>
      </c>
      <c r="K4677" s="81">
        <v>90000.0</v>
      </c>
      <c r="L4677" s="82">
        <v>0.1200136379133993</v>
      </c>
      <c r="N4677" s="83">
        <f t="shared" si="1"/>
        <v>0.1200136379</v>
      </c>
      <c r="O4677" s="83">
        <f t="shared" si="2"/>
        <v>0.1200136379</v>
      </c>
      <c r="Q4677" s="83">
        <f t="shared" si="3"/>
        <v>0.6517777778</v>
      </c>
      <c r="R4677" s="83">
        <f t="shared" si="4"/>
        <v>0.1200136379</v>
      </c>
      <c r="S4677" s="83" t="b">
        <f t="shared" si="5"/>
        <v>0</v>
      </c>
      <c r="T4677" s="72"/>
      <c r="U4677" s="72"/>
      <c r="V4677" s="72"/>
      <c r="W4677" s="72"/>
      <c r="X4677" s="72"/>
      <c r="Y4677" s="72"/>
      <c r="Z4677" s="72"/>
      <c r="AA4677" s="72"/>
      <c r="AB4677" s="72"/>
      <c r="AC4677" s="72"/>
      <c r="AD4677" s="72"/>
      <c r="AE4677" s="72"/>
      <c r="AF4677" s="72"/>
      <c r="AG4677" s="72"/>
      <c r="AH4677" s="72"/>
      <c r="AI4677" s="72"/>
      <c r="AJ4677" s="72"/>
      <c r="AK4677" s="72"/>
    </row>
    <row r="4678" ht="14.25" customHeight="1">
      <c r="A4678" s="78">
        <v>4675.0</v>
      </c>
      <c r="C4678" s="78" t="str">
        <f>VLOOKUP(G4678,[1]Macrodata_CCF!$A$3:$D$55,4,FALSE)</f>
        <v>#ERROR!</v>
      </c>
      <c r="E4678" s="79" t="str">
        <f>VLOOKUP(G4678,[1]Macrodata_CCF!$A$3:$B$55,2,FALSE)</f>
        <v>#ERROR!</v>
      </c>
      <c r="F4678" s="78">
        <v>1.0</v>
      </c>
      <c r="G4678" s="80">
        <v>3.0</v>
      </c>
      <c r="H4678" s="81">
        <v>340985.0</v>
      </c>
      <c r="I4678" s="81">
        <v>630000.0</v>
      </c>
      <c r="J4678" s="81">
        <v>459480.0</v>
      </c>
      <c r="K4678" s="81">
        <v>1197000.0</v>
      </c>
      <c r="L4678" s="82">
        <v>0.4099960209677698</v>
      </c>
      <c r="N4678" s="83">
        <f t="shared" si="1"/>
        <v>0.409996021</v>
      </c>
      <c r="O4678" s="83">
        <f t="shared" si="2"/>
        <v>0.409996021</v>
      </c>
      <c r="Q4678" s="83">
        <f t="shared" si="3"/>
        <v>0.4587539683</v>
      </c>
      <c r="R4678" s="83">
        <f t="shared" si="4"/>
        <v>0.409996021</v>
      </c>
      <c r="S4678" s="83" t="b">
        <f t="shared" si="5"/>
        <v>0</v>
      </c>
      <c r="T4678" s="72"/>
      <c r="U4678" s="72"/>
      <c r="V4678" s="72"/>
      <c r="W4678" s="72"/>
      <c r="X4678" s="72"/>
      <c r="Y4678" s="72"/>
      <c r="Z4678" s="72"/>
      <c r="AA4678" s="72"/>
      <c r="AB4678" s="72"/>
      <c r="AC4678" s="72"/>
      <c r="AD4678" s="72"/>
      <c r="AE4678" s="72"/>
      <c r="AF4678" s="72"/>
      <c r="AG4678" s="72"/>
      <c r="AH4678" s="72"/>
      <c r="AI4678" s="72"/>
      <c r="AJ4678" s="72"/>
      <c r="AK4678" s="72"/>
    </row>
    <row r="4679" ht="14.25" customHeight="1">
      <c r="A4679" s="78">
        <v>4676.0</v>
      </c>
      <c r="C4679" s="78" t="str">
        <f>VLOOKUP(G4679,[1]Macrodata_CCF!$A$3:$D$55,4,FALSE)</f>
        <v>#ERROR!</v>
      </c>
      <c r="E4679" s="79" t="str">
        <f>VLOOKUP(G4679,[1]Macrodata_CCF!$A$3:$B$55,2,FALSE)</f>
        <v>#ERROR!</v>
      </c>
      <c r="F4679" s="78">
        <v>1.0</v>
      </c>
      <c r="G4679" s="80">
        <v>43.0</v>
      </c>
      <c r="H4679" s="81">
        <v>32340.0</v>
      </c>
      <c r="I4679" s="81">
        <v>60000.0</v>
      </c>
      <c r="J4679" s="81">
        <v>45615.0</v>
      </c>
      <c r="K4679" s="81">
        <v>60000.0</v>
      </c>
      <c r="L4679" s="82">
        <v>0.4799349240780911</v>
      </c>
      <c r="N4679" s="83">
        <f t="shared" si="1"/>
        <v>0.4799349241</v>
      </c>
      <c r="O4679" s="83">
        <f t="shared" si="2"/>
        <v>0.4799349241</v>
      </c>
      <c r="Q4679" s="83">
        <f t="shared" si="3"/>
        <v>0.461</v>
      </c>
      <c r="R4679" s="83">
        <f t="shared" si="4"/>
        <v>0.4799349241</v>
      </c>
      <c r="S4679" s="83" t="b">
        <f t="shared" si="5"/>
        <v>0</v>
      </c>
      <c r="T4679" s="72"/>
      <c r="U4679" s="72"/>
      <c r="V4679" s="72"/>
      <c r="W4679" s="72"/>
      <c r="X4679" s="72"/>
      <c r="Y4679" s="72"/>
      <c r="Z4679" s="72"/>
      <c r="AA4679" s="72"/>
      <c r="AB4679" s="72"/>
      <c r="AC4679" s="72"/>
      <c r="AD4679" s="72"/>
      <c r="AE4679" s="72"/>
      <c r="AF4679" s="72"/>
      <c r="AG4679" s="72"/>
      <c r="AH4679" s="72"/>
      <c r="AI4679" s="72"/>
      <c r="AJ4679" s="72"/>
      <c r="AK4679" s="72"/>
    </row>
    <row r="4680" ht="14.25" customHeight="1">
      <c r="A4680" s="78">
        <v>4677.0</v>
      </c>
      <c r="C4680" s="78" t="str">
        <f>VLOOKUP(G4680,[1]Macrodata_CCF!$A$3:$D$55,4,FALSE)</f>
        <v>#ERROR!</v>
      </c>
      <c r="E4680" s="79" t="str">
        <f>VLOOKUP(G4680,[1]Macrodata_CCF!$A$3:$B$55,2,FALSE)</f>
        <v>#ERROR!</v>
      </c>
      <c r="F4680" s="78">
        <v>0.0</v>
      </c>
      <c r="G4680" s="80">
        <v>49.0</v>
      </c>
      <c r="H4680" s="81">
        <v>362815.0</v>
      </c>
      <c r="I4680" s="81">
        <v>490000.0</v>
      </c>
      <c r="J4680" s="81">
        <v>371720.0</v>
      </c>
      <c r="K4680" s="81">
        <v>490000.0</v>
      </c>
      <c r="L4680" s="82">
        <v>0.07001611825293863</v>
      </c>
      <c r="N4680" s="83">
        <f t="shared" si="1"/>
        <v>0.07001611825</v>
      </c>
      <c r="O4680" s="83">
        <f t="shared" si="2"/>
        <v>0.07001611825</v>
      </c>
      <c r="Q4680" s="83">
        <f t="shared" si="3"/>
        <v>0.2595612245</v>
      </c>
      <c r="R4680" s="83">
        <f t="shared" si="4"/>
        <v>0.07001611825</v>
      </c>
      <c r="S4680" s="83" t="b">
        <f t="shared" si="5"/>
        <v>0</v>
      </c>
      <c r="T4680" s="72"/>
      <c r="U4680" s="72"/>
      <c r="V4680" s="72"/>
      <c r="W4680" s="72"/>
      <c r="X4680" s="72"/>
      <c r="Y4680" s="72"/>
      <c r="Z4680" s="72"/>
      <c r="AA4680" s="72"/>
      <c r="AB4680" s="72"/>
      <c r="AC4680" s="72"/>
      <c r="AD4680" s="72"/>
      <c r="AE4680" s="72"/>
      <c r="AF4680" s="72"/>
      <c r="AG4680" s="72"/>
      <c r="AH4680" s="72"/>
      <c r="AI4680" s="72"/>
      <c r="AJ4680" s="72"/>
      <c r="AK4680" s="72"/>
    </row>
    <row r="4681" ht="14.25" customHeight="1">
      <c r="A4681" s="78">
        <v>4678.0</v>
      </c>
      <c r="C4681" s="78" t="str">
        <f>VLOOKUP(G4681,[1]Macrodata_CCF!$A$3:$D$55,4,FALSE)</f>
        <v>#ERROR!</v>
      </c>
      <c r="E4681" s="79" t="str">
        <f>VLOOKUP(G4681,[1]Macrodata_CCF!$A$3:$B$55,2,FALSE)</f>
        <v>#ERROR!</v>
      </c>
      <c r="F4681" s="78">
        <v>0.0</v>
      </c>
      <c r="G4681" s="80">
        <v>37.0</v>
      </c>
      <c r="H4681" s="81">
        <v>0.0</v>
      </c>
      <c r="I4681" s="81">
        <v>240000.0</v>
      </c>
      <c r="J4681" s="81">
        <v>28800.0</v>
      </c>
      <c r="K4681" s="81">
        <v>240000.0</v>
      </c>
      <c r="L4681" s="82">
        <v>0.12</v>
      </c>
      <c r="N4681" s="83">
        <f t="shared" si="1"/>
        <v>0.12</v>
      </c>
      <c r="O4681" s="83">
        <f t="shared" si="2"/>
        <v>0.12</v>
      </c>
      <c r="Q4681" s="83">
        <f t="shared" si="3"/>
        <v>1</v>
      </c>
      <c r="R4681" s="83">
        <f t="shared" si="4"/>
        <v>0.12</v>
      </c>
      <c r="S4681" s="83" t="b">
        <f t="shared" si="5"/>
        <v>0</v>
      </c>
      <c r="T4681" s="72"/>
      <c r="U4681" s="72"/>
      <c r="V4681" s="72"/>
      <c r="W4681" s="72"/>
      <c r="X4681" s="72"/>
      <c r="Y4681" s="72"/>
      <c r="Z4681" s="72"/>
      <c r="AA4681" s="72"/>
      <c r="AB4681" s="72"/>
      <c r="AC4681" s="72"/>
      <c r="AD4681" s="72"/>
      <c r="AE4681" s="72"/>
      <c r="AF4681" s="72"/>
      <c r="AG4681" s="72"/>
      <c r="AH4681" s="72"/>
      <c r="AI4681" s="72"/>
      <c r="AJ4681" s="72"/>
      <c r="AK4681" s="72"/>
    </row>
    <row r="4682" ht="14.25" customHeight="1">
      <c r="A4682" s="78">
        <v>4679.0</v>
      </c>
      <c r="C4682" s="78" t="str">
        <f>VLOOKUP(G4682,[1]Macrodata_CCF!$A$3:$D$55,4,FALSE)</f>
        <v>#ERROR!</v>
      </c>
      <c r="E4682" s="79" t="str">
        <f>VLOOKUP(G4682,[1]Macrodata_CCF!$A$3:$B$55,2,FALSE)</f>
        <v>#ERROR!</v>
      </c>
      <c r="F4682" s="78">
        <v>1.0</v>
      </c>
      <c r="G4682" s="80">
        <v>21.0</v>
      </c>
      <c r="H4682" s="81">
        <v>805620.0</v>
      </c>
      <c r="I4682" s="81">
        <v>840000.0</v>
      </c>
      <c r="J4682" s="81">
        <v>790835.0</v>
      </c>
      <c r="K4682" s="81">
        <v>1260000.0</v>
      </c>
      <c r="L4682" s="82">
        <v>-0.4300465386852821</v>
      </c>
      <c r="N4682" s="83">
        <f t="shared" si="1"/>
        <v>-0.4300465387</v>
      </c>
      <c r="O4682" s="83">
        <f t="shared" si="2"/>
        <v>0</v>
      </c>
      <c r="Q4682" s="83">
        <f t="shared" si="3"/>
        <v>0.04092857143</v>
      </c>
      <c r="R4682" s="83">
        <f t="shared" si="4"/>
        <v>-0.01760119048</v>
      </c>
      <c r="S4682" s="83" t="b">
        <f t="shared" si="5"/>
        <v>0</v>
      </c>
      <c r="T4682" s="72"/>
      <c r="U4682" s="72"/>
      <c r="V4682" s="72"/>
      <c r="W4682" s="72"/>
      <c r="X4682" s="72"/>
      <c r="Y4682" s="72"/>
      <c r="Z4682" s="72"/>
      <c r="AA4682" s="72"/>
      <c r="AB4682" s="72"/>
      <c r="AC4682" s="72"/>
      <c r="AD4682" s="72"/>
      <c r="AE4682" s="72"/>
      <c r="AF4682" s="72"/>
      <c r="AG4682" s="72"/>
      <c r="AH4682" s="72"/>
      <c r="AI4682" s="72"/>
      <c r="AJ4682" s="72"/>
      <c r="AK4682" s="72"/>
    </row>
    <row r="4683" ht="14.25" customHeight="1">
      <c r="A4683" s="78">
        <v>4680.0</v>
      </c>
      <c r="C4683" s="78" t="str">
        <f>VLOOKUP(G4683,[1]Macrodata_CCF!$A$3:$D$55,4,FALSE)</f>
        <v>#ERROR!</v>
      </c>
      <c r="E4683" s="79" t="str">
        <f>VLOOKUP(G4683,[1]Macrodata_CCF!$A$3:$B$55,2,FALSE)</f>
        <v>#ERROR!</v>
      </c>
      <c r="F4683" s="78">
        <v>1.0</v>
      </c>
      <c r="G4683" s="80">
        <v>20.0</v>
      </c>
      <c r="H4683" s="81">
        <v>168360.0</v>
      </c>
      <c r="I4683" s="81">
        <v>290000.0</v>
      </c>
      <c r="J4683" s="81">
        <v>161060.0</v>
      </c>
      <c r="K4683" s="81">
        <v>493000.0</v>
      </c>
      <c r="L4683" s="82">
        <v>-0.06001315356790529</v>
      </c>
      <c r="N4683" s="83">
        <f t="shared" si="1"/>
        <v>-0.06001315357</v>
      </c>
      <c r="O4683" s="83">
        <f t="shared" si="2"/>
        <v>0</v>
      </c>
      <c r="Q4683" s="83">
        <f t="shared" si="3"/>
        <v>0.4194482759</v>
      </c>
      <c r="R4683" s="83">
        <f t="shared" si="4"/>
        <v>-0.06001315357</v>
      </c>
      <c r="S4683" s="83" t="b">
        <f t="shared" si="5"/>
        <v>0</v>
      </c>
      <c r="T4683" s="72"/>
      <c r="U4683" s="72"/>
      <c r="V4683" s="72"/>
      <c r="W4683" s="72"/>
      <c r="X4683" s="72"/>
      <c r="Y4683" s="72"/>
      <c r="Z4683" s="72"/>
      <c r="AA4683" s="72"/>
      <c r="AB4683" s="72"/>
      <c r="AC4683" s="72"/>
      <c r="AD4683" s="72"/>
      <c r="AE4683" s="72"/>
      <c r="AF4683" s="72"/>
      <c r="AG4683" s="72"/>
      <c r="AH4683" s="72"/>
      <c r="AI4683" s="72"/>
      <c r="AJ4683" s="72"/>
      <c r="AK4683" s="72"/>
    </row>
    <row r="4684" ht="14.25" customHeight="1">
      <c r="A4684" s="78">
        <v>4681.0</v>
      </c>
      <c r="C4684" s="78" t="str">
        <f>VLOOKUP(G4684,[1]Macrodata_CCF!$A$3:$D$55,4,FALSE)</f>
        <v>#ERROR!</v>
      </c>
      <c r="E4684" s="79" t="str">
        <f>VLOOKUP(G4684,[1]Macrodata_CCF!$A$3:$B$55,2,FALSE)</f>
        <v>#ERROR!</v>
      </c>
      <c r="F4684" s="78">
        <v>0.0</v>
      </c>
      <c r="G4684" s="80">
        <v>15.0</v>
      </c>
      <c r="H4684" s="81">
        <v>439070.0</v>
      </c>
      <c r="I4684" s="81">
        <v>930000.0</v>
      </c>
      <c r="J4684" s="81">
        <v>522530.0</v>
      </c>
      <c r="K4684" s="81">
        <v>930000.0</v>
      </c>
      <c r="L4684" s="82">
        <v>0.1700038702055283</v>
      </c>
      <c r="N4684" s="83">
        <f t="shared" si="1"/>
        <v>0.1700038702</v>
      </c>
      <c r="O4684" s="83">
        <f t="shared" si="2"/>
        <v>0.1700038702</v>
      </c>
      <c r="Q4684" s="83">
        <f t="shared" si="3"/>
        <v>0.5278817204</v>
      </c>
      <c r="R4684" s="83">
        <f t="shared" si="4"/>
        <v>0.1700038702</v>
      </c>
      <c r="S4684" s="83" t="b">
        <f t="shared" si="5"/>
        <v>0</v>
      </c>
      <c r="T4684" s="72"/>
      <c r="U4684" s="72"/>
      <c r="V4684" s="72"/>
      <c r="W4684" s="72"/>
      <c r="X4684" s="72"/>
      <c r="Y4684" s="72"/>
      <c r="Z4684" s="72"/>
      <c r="AA4684" s="72"/>
      <c r="AB4684" s="72"/>
      <c r="AC4684" s="72"/>
      <c r="AD4684" s="72"/>
      <c r="AE4684" s="72"/>
      <c r="AF4684" s="72"/>
      <c r="AG4684" s="72"/>
      <c r="AH4684" s="72"/>
      <c r="AI4684" s="72"/>
      <c r="AJ4684" s="72"/>
      <c r="AK4684" s="72"/>
    </row>
    <row r="4685" ht="14.25" customHeight="1">
      <c r="A4685" s="78">
        <v>4682.0</v>
      </c>
      <c r="C4685" s="78" t="str">
        <f>VLOOKUP(G4685,[1]Macrodata_CCF!$A$3:$D$55,4,FALSE)</f>
        <v>#ERROR!</v>
      </c>
      <c r="E4685" s="79" t="str">
        <f>VLOOKUP(G4685,[1]Macrodata_CCF!$A$3:$B$55,2,FALSE)</f>
        <v>#ERROR!</v>
      </c>
      <c r="F4685" s="78">
        <v>0.0</v>
      </c>
      <c r="G4685" s="80">
        <v>51.0</v>
      </c>
      <c r="H4685" s="81">
        <v>558855.0</v>
      </c>
      <c r="I4685" s="81">
        <v>820000.0</v>
      </c>
      <c r="J4685" s="81">
        <v>592805.0</v>
      </c>
      <c r="K4685" s="81">
        <v>820000.0</v>
      </c>
      <c r="L4685" s="82">
        <v>0.1300044036837772</v>
      </c>
      <c r="N4685" s="83">
        <f t="shared" si="1"/>
        <v>0.1300044037</v>
      </c>
      <c r="O4685" s="83">
        <f t="shared" si="2"/>
        <v>0.1300044037</v>
      </c>
      <c r="Q4685" s="83">
        <f t="shared" si="3"/>
        <v>0.3184695122</v>
      </c>
      <c r="R4685" s="83">
        <f t="shared" si="4"/>
        <v>0.1300044037</v>
      </c>
      <c r="S4685" s="83" t="b">
        <f t="shared" si="5"/>
        <v>0</v>
      </c>
      <c r="T4685" s="72"/>
      <c r="U4685" s="72"/>
      <c r="V4685" s="72"/>
      <c r="W4685" s="72"/>
      <c r="X4685" s="72"/>
      <c r="Y4685" s="72"/>
      <c r="Z4685" s="72"/>
      <c r="AA4685" s="72"/>
      <c r="AB4685" s="72"/>
      <c r="AC4685" s="72"/>
      <c r="AD4685" s="72"/>
      <c r="AE4685" s="72"/>
      <c r="AF4685" s="72"/>
      <c r="AG4685" s="72"/>
      <c r="AH4685" s="72"/>
      <c r="AI4685" s="72"/>
      <c r="AJ4685" s="72"/>
      <c r="AK4685" s="72"/>
    </row>
    <row r="4686" ht="14.25" customHeight="1">
      <c r="A4686" s="78">
        <v>4683.0</v>
      </c>
      <c r="C4686" s="78" t="str">
        <f>VLOOKUP(G4686,[1]Macrodata_CCF!$A$3:$D$55,4,FALSE)</f>
        <v>#ERROR!</v>
      </c>
      <c r="E4686" s="79" t="str">
        <f>VLOOKUP(G4686,[1]Macrodata_CCF!$A$3:$B$55,2,FALSE)</f>
        <v>#ERROR!</v>
      </c>
      <c r="F4686" s="78">
        <v>1.0</v>
      </c>
      <c r="G4686" s="80">
        <v>14.0</v>
      </c>
      <c r="H4686" s="81">
        <v>406645.0</v>
      </c>
      <c r="I4686" s="81">
        <v>570000.0</v>
      </c>
      <c r="J4686" s="81">
        <v>496490.0</v>
      </c>
      <c r="K4686" s="81">
        <v>570000.0</v>
      </c>
      <c r="L4686" s="82">
        <v>0.5499984695907686</v>
      </c>
      <c r="N4686" s="83">
        <f t="shared" si="1"/>
        <v>0.5499984696</v>
      </c>
      <c r="O4686" s="83">
        <f t="shared" si="2"/>
        <v>0.5499984696</v>
      </c>
      <c r="Q4686" s="83">
        <f t="shared" si="3"/>
        <v>0.2865877193</v>
      </c>
      <c r="R4686" s="83">
        <f t="shared" si="4"/>
        <v>0.5499984696</v>
      </c>
      <c r="S4686" s="83" t="b">
        <f t="shared" si="5"/>
        <v>0</v>
      </c>
      <c r="T4686" s="72"/>
      <c r="U4686" s="72"/>
      <c r="V4686" s="72"/>
      <c r="W4686" s="72"/>
      <c r="X4686" s="72"/>
      <c r="Y4686" s="72"/>
      <c r="Z4686" s="72"/>
      <c r="AA4686" s="72"/>
      <c r="AB4686" s="72"/>
      <c r="AC4686" s="72"/>
      <c r="AD4686" s="72"/>
      <c r="AE4686" s="72"/>
      <c r="AF4686" s="72"/>
      <c r="AG4686" s="72"/>
      <c r="AH4686" s="72"/>
      <c r="AI4686" s="72"/>
      <c r="AJ4686" s="72"/>
      <c r="AK4686" s="72"/>
    </row>
    <row r="4687" ht="14.25" customHeight="1">
      <c r="A4687" s="78">
        <v>4684.0</v>
      </c>
      <c r="C4687" s="78" t="str">
        <f>VLOOKUP(G4687,[1]Macrodata_CCF!$A$3:$D$55,4,FALSE)</f>
        <v>#ERROR!</v>
      </c>
      <c r="E4687" s="79" t="str">
        <f>VLOOKUP(G4687,[1]Macrodata_CCF!$A$3:$B$55,2,FALSE)</f>
        <v>#ERROR!</v>
      </c>
      <c r="F4687" s="78">
        <v>0.0</v>
      </c>
      <c r="G4687" s="80">
        <v>36.0</v>
      </c>
      <c r="H4687" s="81">
        <v>0.0</v>
      </c>
      <c r="I4687" s="81">
        <v>840000.0</v>
      </c>
      <c r="J4687" s="81">
        <v>134400.0</v>
      </c>
      <c r="K4687" s="81">
        <v>840000.0</v>
      </c>
      <c r="L4687" s="82">
        <v>0.16</v>
      </c>
      <c r="N4687" s="83">
        <f t="shared" si="1"/>
        <v>0.16</v>
      </c>
      <c r="O4687" s="83">
        <f t="shared" si="2"/>
        <v>0.16</v>
      </c>
      <c r="Q4687" s="83">
        <f t="shared" si="3"/>
        <v>1</v>
      </c>
      <c r="R4687" s="83">
        <f t="shared" si="4"/>
        <v>0.16</v>
      </c>
      <c r="S4687" s="83" t="b">
        <f t="shared" si="5"/>
        <v>0</v>
      </c>
      <c r="T4687" s="72"/>
      <c r="U4687" s="72"/>
      <c r="V4687" s="72"/>
      <c r="W4687" s="72"/>
      <c r="X4687" s="72"/>
      <c r="Y4687" s="72"/>
      <c r="Z4687" s="72"/>
      <c r="AA4687" s="72"/>
      <c r="AB4687" s="72"/>
      <c r="AC4687" s="72"/>
      <c r="AD4687" s="72"/>
      <c r="AE4687" s="72"/>
      <c r="AF4687" s="72"/>
      <c r="AG4687" s="72"/>
      <c r="AH4687" s="72"/>
      <c r="AI4687" s="72"/>
      <c r="AJ4687" s="72"/>
      <c r="AK4687" s="72"/>
    </row>
    <row r="4688" ht="14.25" customHeight="1">
      <c r="A4688" s="78">
        <v>4685.0</v>
      </c>
      <c r="C4688" s="78" t="str">
        <f>VLOOKUP(G4688,[1]Macrodata_CCF!$A$3:$D$55,4,FALSE)</f>
        <v>#ERROR!</v>
      </c>
      <c r="E4688" s="79" t="str">
        <f>VLOOKUP(G4688,[1]Macrodata_CCF!$A$3:$B$55,2,FALSE)</f>
        <v>#ERROR!</v>
      </c>
      <c r="F4688" s="78">
        <v>0.0</v>
      </c>
      <c r="G4688" s="80">
        <v>42.0</v>
      </c>
      <c r="H4688" s="81">
        <v>548630.0</v>
      </c>
      <c r="I4688" s="81">
        <v>700000.0</v>
      </c>
      <c r="J4688" s="81">
        <v>597070.0</v>
      </c>
      <c r="K4688" s="81">
        <v>1190000.0</v>
      </c>
      <c r="L4688" s="82">
        <v>0.3200105701261809</v>
      </c>
      <c r="N4688" s="83">
        <f t="shared" si="1"/>
        <v>0.3200105701</v>
      </c>
      <c r="O4688" s="83">
        <f t="shared" si="2"/>
        <v>0.3200105701</v>
      </c>
      <c r="Q4688" s="83">
        <f t="shared" si="3"/>
        <v>0.2162428571</v>
      </c>
      <c r="R4688" s="83">
        <f t="shared" si="4"/>
        <v>0.3200105701</v>
      </c>
      <c r="S4688" s="83" t="b">
        <f t="shared" si="5"/>
        <v>0</v>
      </c>
      <c r="T4688" s="72"/>
      <c r="U4688" s="72"/>
      <c r="V4688" s="72"/>
      <c r="W4688" s="72"/>
      <c r="X4688" s="72"/>
      <c r="Y4688" s="72"/>
      <c r="Z4688" s="72"/>
      <c r="AA4688" s="72"/>
      <c r="AB4688" s="72"/>
      <c r="AC4688" s="72"/>
      <c r="AD4688" s="72"/>
      <c r="AE4688" s="72"/>
      <c r="AF4688" s="72"/>
      <c r="AG4688" s="72"/>
      <c r="AH4688" s="72"/>
      <c r="AI4688" s="72"/>
      <c r="AJ4688" s="72"/>
      <c r="AK4688" s="72"/>
    </row>
    <row r="4689" ht="14.25" customHeight="1">
      <c r="A4689" s="78">
        <v>4686.0</v>
      </c>
      <c r="C4689" s="78" t="str">
        <f>VLOOKUP(G4689,[1]Macrodata_CCF!$A$3:$D$55,4,FALSE)</f>
        <v>#ERROR!</v>
      </c>
      <c r="E4689" s="79" t="str">
        <f>VLOOKUP(G4689,[1]Macrodata_CCF!$A$3:$B$55,2,FALSE)</f>
        <v>#ERROR!</v>
      </c>
      <c r="F4689" s="78">
        <v>0.0</v>
      </c>
      <c r="G4689" s="80">
        <v>20.0</v>
      </c>
      <c r="H4689" s="81">
        <v>393390.0</v>
      </c>
      <c r="I4689" s="81">
        <v>520000.0</v>
      </c>
      <c r="J4689" s="81">
        <v>417445.0</v>
      </c>
      <c r="K4689" s="81">
        <v>780000.0</v>
      </c>
      <c r="L4689" s="82">
        <v>0.1899928915567491</v>
      </c>
      <c r="N4689" s="83">
        <f t="shared" si="1"/>
        <v>0.1899928916</v>
      </c>
      <c r="O4689" s="83">
        <f t="shared" si="2"/>
        <v>0.1899928916</v>
      </c>
      <c r="Q4689" s="83">
        <f t="shared" si="3"/>
        <v>0.2434807692</v>
      </c>
      <c r="R4689" s="83">
        <f t="shared" si="4"/>
        <v>0.1899928916</v>
      </c>
      <c r="S4689" s="83" t="b">
        <f t="shared" si="5"/>
        <v>0</v>
      </c>
      <c r="T4689" s="72"/>
      <c r="U4689" s="72"/>
      <c r="V4689" s="72"/>
      <c r="W4689" s="72"/>
      <c r="X4689" s="72"/>
      <c r="Y4689" s="72"/>
      <c r="Z4689" s="72"/>
      <c r="AA4689" s="72"/>
      <c r="AB4689" s="72"/>
      <c r="AC4689" s="72"/>
      <c r="AD4689" s="72"/>
      <c r="AE4689" s="72"/>
      <c r="AF4689" s="72"/>
      <c r="AG4689" s="72"/>
      <c r="AH4689" s="72"/>
      <c r="AI4689" s="72"/>
      <c r="AJ4689" s="72"/>
      <c r="AK4689" s="72"/>
    </row>
    <row r="4690" ht="14.25" customHeight="1">
      <c r="A4690" s="78">
        <v>4687.0</v>
      </c>
      <c r="C4690" s="78" t="str">
        <f>VLOOKUP(G4690,[1]Macrodata_CCF!$A$3:$D$55,4,FALSE)</f>
        <v>#ERROR!</v>
      </c>
      <c r="E4690" s="79" t="str">
        <f>VLOOKUP(G4690,[1]Macrodata_CCF!$A$3:$B$55,2,FALSE)</f>
        <v>#ERROR!</v>
      </c>
      <c r="F4690" s="78">
        <v>0.0</v>
      </c>
      <c r="G4690" s="80">
        <v>5.0</v>
      </c>
      <c r="H4690" s="81">
        <v>635855.0</v>
      </c>
      <c r="I4690" s="81">
        <v>840000.0</v>
      </c>
      <c r="J4690" s="81">
        <v>684850.0</v>
      </c>
      <c r="K4690" s="81">
        <v>840000.0</v>
      </c>
      <c r="L4690" s="82">
        <v>0.2400009796958044</v>
      </c>
      <c r="N4690" s="83">
        <f t="shared" si="1"/>
        <v>0.2400009797</v>
      </c>
      <c r="O4690" s="83">
        <f t="shared" si="2"/>
        <v>0.2400009797</v>
      </c>
      <c r="Q4690" s="83">
        <f t="shared" si="3"/>
        <v>0.2430297619</v>
      </c>
      <c r="R4690" s="83">
        <f t="shared" si="4"/>
        <v>0.2400009797</v>
      </c>
      <c r="S4690" s="83" t="b">
        <f t="shared" si="5"/>
        <v>0</v>
      </c>
      <c r="T4690" s="72"/>
      <c r="U4690" s="72"/>
      <c r="V4690" s="72"/>
      <c r="W4690" s="72"/>
      <c r="X4690" s="72"/>
      <c r="Y4690" s="72"/>
      <c r="Z4690" s="72"/>
      <c r="AA4690" s="72"/>
      <c r="AB4690" s="72"/>
      <c r="AC4690" s="72"/>
      <c r="AD4690" s="72"/>
      <c r="AE4690" s="72"/>
      <c r="AF4690" s="72"/>
      <c r="AG4690" s="72"/>
      <c r="AH4690" s="72"/>
      <c r="AI4690" s="72"/>
      <c r="AJ4690" s="72"/>
      <c r="AK4690" s="72"/>
    </row>
    <row r="4691" ht="14.25" customHeight="1">
      <c r="A4691" s="78">
        <v>4688.0</v>
      </c>
      <c r="C4691" s="78" t="str">
        <f>VLOOKUP(G4691,[1]Macrodata_CCF!$A$3:$D$55,4,FALSE)</f>
        <v>#ERROR!</v>
      </c>
      <c r="E4691" s="79" t="str">
        <f>VLOOKUP(G4691,[1]Macrodata_CCF!$A$3:$B$55,2,FALSE)</f>
        <v>#ERROR!</v>
      </c>
      <c r="F4691" s="78">
        <v>0.0</v>
      </c>
      <c r="G4691" s="80">
        <v>10.0</v>
      </c>
      <c r="H4691" s="81">
        <v>1115.0</v>
      </c>
      <c r="I4691" s="81">
        <v>340000.0</v>
      </c>
      <c r="J4691" s="81">
        <v>85835.0</v>
      </c>
      <c r="K4691" s="81">
        <v>340000.0</v>
      </c>
      <c r="L4691" s="82">
        <v>0.249996311433082</v>
      </c>
      <c r="N4691" s="83">
        <f t="shared" si="1"/>
        <v>0.2499963114</v>
      </c>
      <c r="O4691" s="83">
        <f t="shared" si="2"/>
        <v>0.2499963114</v>
      </c>
      <c r="Q4691" s="83">
        <f t="shared" si="3"/>
        <v>0.9967205882</v>
      </c>
      <c r="R4691" s="83">
        <f t="shared" si="4"/>
        <v>0.2499963114</v>
      </c>
      <c r="S4691" s="83" t="b">
        <f t="shared" si="5"/>
        <v>0</v>
      </c>
      <c r="T4691" s="72"/>
      <c r="U4691" s="72"/>
      <c r="V4691" s="72"/>
      <c r="W4691" s="72"/>
      <c r="X4691" s="72"/>
      <c r="Y4691" s="72"/>
      <c r="Z4691" s="72"/>
      <c r="AA4691" s="72"/>
      <c r="AB4691" s="72"/>
      <c r="AC4691" s="72"/>
      <c r="AD4691" s="72"/>
      <c r="AE4691" s="72"/>
      <c r="AF4691" s="72"/>
      <c r="AG4691" s="72"/>
      <c r="AH4691" s="72"/>
      <c r="AI4691" s="72"/>
      <c r="AJ4691" s="72"/>
      <c r="AK4691" s="72"/>
    </row>
    <row r="4692" ht="14.25" customHeight="1">
      <c r="A4692" s="78">
        <v>4689.0</v>
      </c>
      <c r="C4692" s="78" t="str">
        <f>VLOOKUP(G4692,[1]Macrodata_CCF!$A$3:$D$55,4,FALSE)</f>
        <v>#ERROR!</v>
      </c>
      <c r="E4692" s="79" t="str">
        <f>VLOOKUP(G4692,[1]Macrodata_CCF!$A$3:$B$55,2,FALSE)</f>
        <v>#ERROR!</v>
      </c>
      <c r="F4692" s="78">
        <v>0.0</v>
      </c>
      <c r="G4692" s="80">
        <v>11.0</v>
      </c>
      <c r="H4692" s="81">
        <v>916755.0</v>
      </c>
      <c r="I4692" s="81">
        <v>950000.0</v>
      </c>
      <c r="J4692" s="81">
        <v>1032115.0</v>
      </c>
      <c r="K4692" s="81">
        <v>1330000.0</v>
      </c>
      <c r="L4692" s="82">
        <v>3.469995488043315</v>
      </c>
      <c r="N4692" s="83">
        <f t="shared" si="1"/>
        <v>3.469995488</v>
      </c>
      <c r="O4692" s="83">
        <f t="shared" si="2"/>
        <v>1</v>
      </c>
      <c r="Q4692" s="83">
        <f t="shared" si="3"/>
        <v>0.03499473684</v>
      </c>
      <c r="R4692" s="83">
        <f t="shared" si="4"/>
        <v>0.1214315789</v>
      </c>
      <c r="S4692" s="83" t="b">
        <f t="shared" si="5"/>
        <v>0</v>
      </c>
      <c r="T4692" s="72"/>
      <c r="U4692" s="72"/>
      <c r="V4692" s="72"/>
      <c r="W4692" s="72"/>
      <c r="X4692" s="72"/>
      <c r="Y4692" s="72"/>
      <c r="Z4692" s="72"/>
      <c r="AA4692" s="72"/>
      <c r="AB4692" s="72"/>
      <c r="AC4692" s="72"/>
      <c r="AD4692" s="72"/>
      <c r="AE4692" s="72"/>
      <c r="AF4692" s="72"/>
      <c r="AG4692" s="72"/>
      <c r="AH4692" s="72"/>
      <c r="AI4692" s="72"/>
      <c r="AJ4692" s="72"/>
      <c r="AK4692" s="72"/>
    </row>
    <row r="4693" ht="14.25" customHeight="1">
      <c r="A4693" s="78">
        <v>4690.0</v>
      </c>
      <c r="C4693" s="78" t="str">
        <f>VLOOKUP(G4693,[1]Macrodata_CCF!$A$3:$D$55,4,FALSE)</f>
        <v>#ERROR!</v>
      </c>
      <c r="E4693" s="79" t="str">
        <f>VLOOKUP(G4693,[1]Macrodata_CCF!$A$3:$B$55,2,FALSE)</f>
        <v>#ERROR!</v>
      </c>
      <c r="F4693" s="78">
        <v>0.0</v>
      </c>
      <c r="G4693" s="80">
        <v>20.0</v>
      </c>
      <c r="H4693" s="81">
        <v>61545.0</v>
      </c>
      <c r="I4693" s="81">
        <v>700000.0</v>
      </c>
      <c r="J4693" s="81">
        <v>170080.0</v>
      </c>
      <c r="K4693" s="81">
        <v>1400000.0</v>
      </c>
      <c r="L4693" s="82">
        <v>0.1699963192394139</v>
      </c>
      <c r="N4693" s="83">
        <f t="shared" si="1"/>
        <v>0.1699963192</v>
      </c>
      <c r="O4693" s="83">
        <f t="shared" si="2"/>
        <v>0.1699963192</v>
      </c>
      <c r="Q4693" s="83">
        <f t="shared" si="3"/>
        <v>0.9120785714</v>
      </c>
      <c r="R4693" s="83">
        <f t="shared" si="4"/>
        <v>0.1699963192</v>
      </c>
      <c r="S4693" s="83" t="b">
        <f t="shared" si="5"/>
        <v>0</v>
      </c>
      <c r="T4693" s="72"/>
      <c r="U4693" s="72"/>
      <c r="V4693" s="72"/>
      <c r="W4693" s="72"/>
      <c r="X4693" s="72"/>
      <c r="Y4693" s="72"/>
      <c r="Z4693" s="72"/>
      <c r="AA4693" s="72"/>
      <c r="AB4693" s="72"/>
      <c r="AC4693" s="72"/>
      <c r="AD4693" s="72"/>
      <c r="AE4693" s="72"/>
      <c r="AF4693" s="72"/>
      <c r="AG4693" s="72"/>
      <c r="AH4693" s="72"/>
      <c r="AI4693" s="72"/>
      <c r="AJ4693" s="72"/>
      <c r="AK4693" s="72"/>
    </row>
    <row r="4694" ht="14.25" customHeight="1">
      <c r="A4694" s="78">
        <v>4691.0</v>
      </c>
      <c r="C4694" s="78" t="str">
        <f>VLOOKUP(G4694,[1]Macrodata_CCF!$A$3:$D$55,4,FALSE)</f>
        <v>#ERROR!</v>
      </c>
      <c r="E4694" s="79" t="str">
        <f>VLOOKUP(G4694,[1]Macrodata_CCF!$A$3:$B$55,2,FALSE)</f>
        <v>#ERROR!</v>
      </c>
      <c r="F4694" s="78">
        <v>0.0</v>
      </c>
      <c r="G4694" s="80">
        <v>2.0</v>
      </c>
      <c r="H4694" s="81">
        <v>238545.0</v>
      </c>
      <c r="I4694" s="81">
        <v>580000.0</v>
      </c>
      <c r="J4694" s="81">
        <v>769080.0</v>
      </c>
      <c r="K4694" s="81">
        <v>754000.0</v>
      </c>
      <c r="L4694" s="82">
        <v>1.553747931645458</v>
      </c>
      <c r="N4694" s="83">
        <f t="shared" si="1"/>
        <v>1.553747932</v>
      </c>
      <c r="O4694" s="83">
        <f t="shared" si="2"/>
        <v>1</v>
      </c>
      <c r="Q4694" s="83">
        <f t="shared" si="3"/>
        <v>0.5887155172</v>
      </c>
      <c r="R4694" s="83">
        <f t="shared" si="4"/>
        <v>1.553747932</v>
      </c>
      <c r="S4694" s="83" t="b">
        <f t="shared" si="5"/>
        <v>0</v>
      </c>
      <c r="T4694" s="72"/>
      <c r="U4694" s="72"/>
      <c r="V4694" s="72"/>
      <c r="W4694" s="72"/>
      <c r="X4694" s="72"/>
      <c r="Y4694" s="72"/>
      <c r="Z4694" s="72"/>
      <c r="AA4694" s="72"/>
      <c r="AB4694" s="72"/>
      <c r="AC4694" s="72"/>
      <c r="AD4694" s="72"/>
      <c r="AE4694" s="72"/>
      <c r="AF4694" s="72"/>
      <c r="AG4694" s="72"/>
      <c r="AH4694" s="72"/>
      <c r="AI4694" s="72"/>
      <c r="AJ4694" s="72"/>
      <c r="AK4694" s="72"/>
    </row>
    <row r="4695" ht="14.25" customHeight="1">
      <c r="A4695" s="78">
        <v>4692.0</v>
      </c>
      <c r="C4695" s="78" t="str">
        <f>VLOOKUP(G4695,[1]Macrodata_CCF!$A$3:$D$55,4,FALSE)</f>
        <v>#ERROR!</v>
      </c>
      <c r="E4695" s="79" t="str">
        <f>VLOOKUP(G4695,[1]Macrodata_CCF!$A$3:$B$55,2,FALSE)</f>
        <v>#ERROR!</v>
      </c>
      <c r="F4695" s="78">
        <v>0.0</v>
      </c>
      <c r="G4695" s="80">
        <v>40.0</v>
      </c>
      <c r="H4695" s="81">
        <v>8590.0</v>
      </c>
      <c r="I4695" s="81">
        <v>120000.0</v>
      </c>
      <c r="J4695" s="81">
        <v>14160.0</v>
      </c>
      <c r="K4695" s="81">
        <v>120000.0</v>
      </c>
      <c r="L4695" s="82">
        <v>0.04999551207252491</v>
      </c>
      <c r="N4695" s="83">
        <f t="shared" si="1"/>
        <v>0.04999551207</v>
      </c>
      <c r="O4695" s="83">
        <f t="shared" si="2"/>
        <v>0.04999551207</v>
      </c>
      <c r="Q4695" s="83">
        <f t="shared" si="3"/>
        <v>0.9284166667</v>
      </c>
      <c r="R4695" s="83">
        <f t="shared" si="4"/>
        <v>0.04999551207</v>
      </c>
      <c r="S4695" s="83" t="b">
        <f t="shared" si="5"/>
        <v>0</v>
      </c>
      <c r="T4695" s="72"/>
      <c r="U4695" s="72"/>
      <c r="V4695" s="72"/>
      <c r="W4695" s="72"/>
      <c r="X4695" s="72"/>
      <c r="Y4695" s="72"/>
      <c r="Z4695" s="72"/>
      <c r="AA4695" s="72"/>
      <c r="AB4695" s="72"/>
      <c r="AC4695" s="72"/>
      <c r="AD4695" s="72"/>
      <c r="AE4695" s="72"/>
      <c r="AF4695" s="72"/>
      <c r="AG4695" s="72"/>
      <c r="AH4695" s="72"/>
      <c r="AI4695" s="72"/>
      <c r="AJ4695" s="72"/>
      <c r="AK4695" s="72"/>
    </row>
    <row r="4696" ht="14.25" customHeight="1">
      <c r="A4696" s="78">
        <v>4693.0</v>
      </c>
      <c r="C4696" s="78" t="str">
        <f>VLOOKUP(G4696,[1]Macrodata_CCF!$A$3:$D$55,4,FALSE)</f>
        <v>#ERROR!</v>
      </c>
      <c r="E4696" s="79" t="str">
        <f>VLOOKUP(G4696,[1]Macrodata_CCF!$A$3:$B$55,2,FALSE)</f>
        <v>#ERROR!</v>
      </c>
      <c r="F4696" s="78">
        <v>0.0</v>
      </c>
      <c r="G4696" s="80">
        <v>44.0</v>
      </c>
      <c r="H4696" s="81">
        <v>287700.0</v>
      </c>
      <c r="I4696" s="81">
        <v>350000.0</v>
      </c>
      <c r="J4696" s="81">
        <v>298915.0</v>
      </c>
      <c r="K4696" s="81">
        <v>350000.0</v>
      </c>
      <c r="L4696" s="82">
        <v>0.180016051364366</v>
      </c>
      <c r="N4696" s="83">
        <f t="shared" si="1"/>
        <v>0.1800160514</v>
      </c>
      <c r="O4696" s="83">
        <f t="shared" si="2"/>
        <v>0.1800160514</v>
      </c>
      <c r="Q4696" s="83">
        <f t="shared" si="3"/>
        <v>0.178</v>
      </c>
      <c r="R4696" s="83">
        <f t="shared" si="4"/>
        <v>0.1800160514</v>
      </c>
      <c r="S4696" s="83" t="b">
        <f t="shared" si="5"/>
        <v>0</v>
      </c>
      <c r="T4696" s="72"/>
      <c r="U4696" s="72"/>
      <c r="V4696" s="72"/>
      <c r="W4696" s="72"/>
      <c r="X4696" s="72"/>
      <c r="Y4696" s="72"/>
      <c r="Z4696" s="72"/>
      <c r="AA4696" s="72"/>
      <c r="AB4696" s="72"/>
      <c r="AC4696" s="72"/>
      <c r="AD4696" s="72"/>
      <c r="AE4696" s="72"/>
      <c r="AF4696" s="72"/>
      <c r="AG4696" s="72"/>
      <c r="AH4696" s="72"/>
      <c r="AI4696" s="72"/>
      <c r="AJ4696" s="72"/>
      <c r="AK4696" s="72"/>
    </row>
    <row r="4697" ht="14.25" customHeight="1">
      <c r="A4697" s="78">
        <v>4694.0</v>
      </c>
      <c r="C4697" s="78" t="str">
        <f>VLOOKUP(G4697,[1]Macrodata_CCF!$A$3:$D$55,4,FALSE)</f>
        <v>#ERROR!</v>
      </c>
      <c r="E4697" s="79" t="str">
        <f>VLOOKUP(G4697,[1]Macrodata_CCF!$A$3:$B$55,2,FALSE)</f>
        <v>#ERROR!</v>
      </c>
      <c r="F4697" s="78">
        <v>0.0</v>
      </c>
      <c r="G4697" s="80">
        <v>44.0</v>
      </c>
      <c r="H4697" s="81">
        <v>189880.0</v>
      </c>
      <c r="I4697" s="81">
        <v>320000.0</v>
      </c>
      <c r="J4697" s="81">
        <v>326400.0</v>
      </c>
      <c r="K4697" s="81">
        <v>320000.0</v>
      </c>
      <c r="L4697" s="82">
        <v>1.049185367353212</v>
      </c>
      <c r="N4697" s="83">
        <f t="shared" si="1"/>
        <v>1.049185367</v>
      </c>
      <c r="O4697" s="83">
        <f t="shared" si="2"/>
        <v>1</v>
      </c>
      <c r="Q4697" s="83">
        <f t="shared" si="3"/>
        <v>0.406625</v>
      </c>
      <c r="R4697" s="83">
        <f t="shared" si="4"/>
        <v>1.049185367</v>
      </c>
      <c r="S4697" s="83" t="b">
        <f t="shared" si="5"/>
        <v>0</v>
      </c>
      <c r="T4697" s="72"/>
      <c r="U4697" s="72"/>
      <c r="V4697" s="72"/>
      <c r="W4697" s="72"/>
      <c r="X4697" s="72"/>
      <c r="Y4697" s="72"/>
      <c r="Z4697" s="72"/>
      <c r="AA4697" s="72"/>
      <c r="AB4697" s="72"/>
      <c r="AC4697" s="72"/>
      <c r="AD4697" s="72"/>
      <c r="AE4697" s="72"/>
      <c r="AF4697" s="72"/>
      <c r="AG4697" s="72"/>
      <c r="AH4697" s="72"/>
      <c r="AI4697" s="72"/>
      <c r="AJ4697" s="72"/>
      <c r="AK4697" s="72"/>
    </row>
    <row r="4698" ht="14.25" customHeight="1">
      <c r="A4698" s="78">
        <v>4695.0</v>
      </c>
      <c r="C4698" s="78" t="str">
        <f>VLOOKUP(G4698,[1]Macrodata_CCF!$A$3:$D$55,4,FALSE)</f>
        <v>#ERROR!</v>
      </c>
      <c r="E4698" s="79" t="str">
        <f>VLOOKUP(G4698,[1]Macrodata_CCF!$A$3:$B$55,2,FALSE)</f>
        <v>#ERROR!</v>
      </c>
      <c r="F4698" s="78">
        <v>0.0</v>
      </c>
      <c r="G4698" s="80">
        <v>36.0</v>
      </c>
      <c r="H4698" s="81">
        <v>112150.0</v>
      </c>
      <c r="I4698" s="81">
        <v>120000.0</v>
      </c>
      <c r="J4698" s="81">
        <v>113485.0</v>
      </c>
      <c r="K4698" s="81">
        <v>120000.0</v>
      </c>
      <c r="L4698" s="82">
        <v>0.1700636942675159</v>
      </c>
      <c r="N4698" s="83">
        <f t="shared" si="1"/>
        <v>0.1700636943</v>
      </c>
      <c r="O4698" s="83">
        <f t="shared" si="2"/>
        <v>0.1700636943</v>
      </c>
      <c r="Q4698" s="83">
        <f t="shared" si="3"/>
        <v>0.06541666667</v>
      </c>
      <c r="R4698" s="83">
        <f t="shared" si="4"/>
        <v>0.011125</v>
      </c>
      <c r="S4698" s="83" t="b">
        <f t="shared" si="5"/>
        <v>0</v>
      </c>
      <c r="T4698" s="72"/>
      <c r="U4698" s="72"/>
      <c r="V4698" s="72"/>
      <c r="W4698" s="72"/>
      <c r="X4698" s="72"/>
      <c r="Y4698" s="72"/>
      <c r="Z4698" s="72"/>
      <c r="AA4698" s="72"/>
      <c r="AB4698" s="72"/>
      <c r="AC4698" s="72"/>
      <c r="AD4698" s="72"/>
      <c r="AE4698" s="72"/>
      <c r="AF4698" s="72"/>
      <c r="AG4698" s="72"/>
      <c r="AH4698" s="72"/>
      <c r="AI4698" s="72"/>
      <c r="AJ4698" s="72"/>
      <c r="AK4698" s="72"/>
    </row>
    <row r="4699" ht="14.25" customHeight="1">
      <c r="A4699" s="78">
        <v>4696.0</v>
      </c>
      <c r="C4699" s="78" t="str">
        <f>VLOOKUP(G4699,[1]Macrodata_CCF!$A$3:$D$55,4,FALSE)</f>
        <v>#ERROR!</v>
      </c>
      <c r="E4699" s="79" t="str">
        <f>VLOOKUP(G4699,[1]Macrodata_CCF!$A$3:$B$55,2,FALSE)</f>
        <v>#ERROR!</v>
      </c>
      <c r="F4699" s="78">
        <v>0.0</v>
      </c>
      <c r="G4699" s="80">
        <v>41.0</v>
      </c>
      <c r="H4699" s="81">
        <v>485545.0</v>
      </c>
      <c r="I4699" s="81">
        <v>500000.0</v>
      </c>
      <c r="J4699" s="81">
        <v>490750.0</v>
      </c>
      <c r="K4699" s="81">
        <v>500000.0</v>
      </c>
      <c r="L4699" s="82">
        <v>0.3600830162573504</v>
      </c>
      <c r="N4699" s="83">
        <f t="shared" si="1"/>
        <v>0.3600830163</v>
      </c>
      <c r="O4699" s="83">
        <f t="shared" si="2"/>
        <v>0.3600830163</v>
      </c>
      <c r="Q4699" s="83">
        <f t="shared" si="3"/>
        <v>0.02891</v>
      </c>
      <c r="R4699" s="83">
        <f t="shared" si="4"/>
        <v>0.01041</v>
      </c>
      <c r="S4699" s="83" t="b">
        <f t="shared" si="5"/>
        <v>0</v>
      </c>
      <c r="T4699" s="72"/>
      <c r="U4699" s="72"/>
      <c r="V4699" s="72"/>
      <c r="W4699" s="72"/>
      <c r="X4699" s="72"/>
      <c r="Y4699" s="72"/>
      <c r="Z4699" s="72"/>
      <c r="AA4699" s="72"/>
      <c r="AB4699" s="72"/>
      <c r="AC4699" s="72"/>
      <c r="AD4699" s="72"/>
      <c r="AE4699" s="72"/>
      <c r="AF4699" s="72"/>
      <c r="AG4699" s="72"/>
      <c r="AH4699" s="72"/>
      <c r="AI4699" s="72"/>
      <c r="AJ4699" s="72"/>
      <c r="AK4699" s="72"/>
    </row>
    <row r="4700" ht="14.25" customHeight="1">
      <c r="A4700" s="78">
        <v>4697.0</v>
      </c>
      <c r="C4700" s="78" t="str">
        <f>VLOOKUP(G4700,[1]Macrodata_CCF!$A$3:$D$55,4,FALSE)</f>
        <v>#ERROR!</v>
      </c>
      <c r="E4700" s="79" t="str">
        <f>VLOOKUP(G4700,[1]Macrodata_CCF!$A$3:$B$55,2,FALSE)</f>
        <v>#ERROR!</v>
      </c>
      <c r="F4700" s="78">
        <v>0.0</v>
      </c>
      <c r="G4700" s="80">
        <v>11.0</v>
      </c>
      <c r="H4700" s="81">
        <v>70680.0</v>
      </c>
      <c r="I4700" s="81">
        <v>800000.0</v>
      </c>
      <c r="J4700" s="81">
        <v>180080.0</v>
      </c>
      <c r="K4700" s="81">
        <v>800000.0</v>
      </c>
      <c r="L4700" s="82">
        <v>0.1500027422804804</v>
      </c>
      <c r="N4700" s="83">
        <f t="shared" si="1"/>
        <v>0.1500027423</v>
      </c>
      <c r="O4700" s="83">
        <f t="shared" si="2"/>
        <v>0.1500027423</v>
      </c>
      <c r="Q4700" s="83">
        <f t="shared" si="3"/>
        <v>0.91165</v>
      </c>
      <c r="R4700" s="83">
        <f t="shared" si="4"/>
        <v>0.1500027423</v>
      </c>
      <c r="S4700" s="83" t="b">
        <f t="shared" si="5"/>
        <v>0</v>
      </c>
      <c r="T4700" s="72"/>
      <c r="U4700" s="72"/>
      <c r="V4700" s="72"/>
      <c r="W4700" s="72"/>
      <c r="X4700" s="72"/>
      <c r="Y4700" s="72"/>
      <c r="Z4700" s="72"/>
      <c r="AA4700" s="72"/>
      <c r="AB4700" s="72"/>
      <c r="AC4700" s="72"/>
      <c r="AD4700" s="72"/>
      <c r="AE4700" s="72"/>
      <c r="AF4700" s="72"/>
      <c r="AG4700" s="72"/>
      <c r="AH4700" s="72"/>
      <c r="AI4700" s="72"/>
      <c r="AJ4700" s="72"/>
      <c r="AK4700" s="72"/>
    </row>
    <row r="4701" ht="14.25" customHeight="1">
      <c r="A4701" s="78">
        <v>4698.0</v>
      </c>
      <c r="C4701" s="78" t="str">
        <f>VLOOKUP(G4701,[1]Macrodata_CCF!$A$3:$D$55,4,FALSE)</f>
        <v>#ERROR!</v>
      </c>
      <c r="E4701" s="79" t="str">
        <f>VLOOKUP(G4701,[1]Macrodata_CCF!$A$3:$B$55,2,FALSE)</f>
        <v>#ERROR!</v>
      </c>
      <c r="F4701" s="78">
        <v>0.0</v>
      </c>
      <c r="G4701" s="80">
        <v>21.0</v>
      </c>
      <c r="H4701" s="81">
        <v>366125.0</v>
      </c>
      <c r="I4701" s="81">
        <v>780000.0</v>
      </c>
      <c r="J4701" s="81">
        <v>444760.0</v>
      </c>
      <c r="K4701" s="81">
        <v>780000.0</v>
      </c>
      <c r="L4701" s="82">
        <v>0.1899969797644216</v>
      </c>
      <c r="N4701" s="83">
        <f t="shared" si="1"/>
        <v>0.1899969798</v>
      </c>
      <c r="O4701" s="83">
        <f t="shared" si="2"/>
        <v>0.1899969798</v>
      </c>
      <c r="Q4701" s="83">
        <f t="shared" si="3"/>
        <v>0.5306089744</v>
      </c>
      <c r="R4701" s="83">
        <f t="shared" si="4"/>
        <v>0.1899969798</v>
      </c>
      <c r="S4701" s="83" t="b">
        <f t="shared" si="5"/>
        <v>0</v>
      </c>
      <c r="T4701" s="72"/>
      <c r="U4701" s="72"/>
      <c r="V4701" s="72"/>
      <c r="W4701" s="72"/>
      <c r="X4701" s="72"/>
      <c r="Y4701" s="72"/>
      <c r="Z4701" s="72"/>
      <c r="AA4701" s="72"/>
      <c r="AB4701" s="72"/>
      <c r="AC4701" s="72"/>
      <c r="AD4701" s="72"/>
      <c r="AE4701" s="72"/>
      <c r="AF4701" s="72"/>
      <c r="AG4701" s="72"/>
      <c r="AH4701" s="72"/>
      <c r="AI4701" s="72"/>
      <c r="AJ4701" s="72"/>
      <c r="AK4701" s="72"/>
    </row>
    <row r="4702" ht="14.25" customHeight="1">
      <c r="A4702" s="78">
        <v>4699.0</v>
      </c>
      <c r="C4702" s="78" t="str">
        <f>VLOOKUP(G4702,[1]Macrodata_CCF!$A$3:$D$55,4,FALSE)</f>
        <v>#ERROR!</v>
      </c>
      <c r="E4702" s="79" t="str">
        <f>VLOOKUP(G4702,[1]Macrodata_CCF!$A$3:$B$55,2,FALSE)</f>
        <v>#ERROR!</v>
      </c>
      <c r="F4702" s="78">
        <v>1.0</v>
      </c>
      <c r="G4702" s="80">
        <v>33.0</v>
      </c>
      <c r="H4702" s="81">
        <v>17170.0</v>
      </c>
      <c r="I4702" s="81">
        <v>250000.0</v>
      </c>
      <c r="J4702" s="81">
        <v>121945.0</v>
      </c>
      <c r="K4702" s="81">
        <v>250000.0</v>
      </c>
      <c r="L4702" s="82">
        <v>0.450006442468754</v>
      </c>
      <c r="N4702" s="83">
        <f t="shared" si="1"/>
        <v>0.4500064425</v>
      </c>
      <c r="O4702" s="83">
        <f t="shared" si="2"/>
        <v>0.4500064425</v>
      </c>
      <c r="Q4702" s="83">
        <f t="shared" si="3"/>
        <v>0.93132</v>
      </c>
      <c r="R4702" s="83">
        <f t="shared" si="4"/>
        <v>0.4500064425</v>
      </c>
      <c r="S4702" s="83" t="b">
        <f t="shared" si="5"/>
        <v>0</v>
      </c>
      <c r="T4702" s="72"/>
      <c r="U4702" s="72"/>
      <c r="V4702" s="72"/>
      <c r="W4702" s="72"/>
      <c r="X4702" s="72"/>
      <c r="Y4702" s="72"/>
      <c r="Z4702" s="72"/>
      <c r="AA4702" s="72"/>
      <c r="AB4702" s="72"/>
      <c r="AC4702" s="72"/>
      <c r="AD4702" s="72"/>
      <c r="AE4702" s="72"/>
      <c r="AF4702" s="72"/>
      <c r="AG4702" s="72"/>
      <c r="AH4702" s="72"/>
      <c r="AI4702" s="72"/>
      <c r="AJ4702" s="72"/>
      <c r="AK4702" s="72"/>
    </row>
    <row r="4703" ht="14.25" customHeight="1">
      <c r="A4703" s="78">
        <v>4700.0</v>
      </c>
      <c r="C4703" s="78" t="str">
        <f>VLOOKUP(G4703,[1]Macrodata_CCF!$A$3:$D$55,4,FALSE)</f>
        <v>#ERROR!</v>
      </c>
      <c r="E4703" s="79" t="str">
        <f>VLOOKUP(G4703,[1]Macrodata_CCF!$A$3:$B$55,2,FALSE)</f>
        <v>#ERROR!</v>
      </c>
      <c r="F4703" s="78">
        <v>0.0</v>
      </c>
      <c r="G4703" s="80">
        <v>32.0</v>
      </c>
      <c r="H4703" s="81">
        <v>0.0</v>
      </c>
      <c r="I4703" s="81">
        <v>60000.0</v>
      </c>
      <c r="J4703" s="81">
        <v>10800.0</v>
      </c>
      <c r="K4703" s="81">
        <v>60000.0</v>
      </c>
      <c r="L4703" s="82">
        <v>0.18</v>
      </c>
      <c r="N4703" s="83">
        <f t="shared" si="1"/>
        <v>0.18</v>
      </c>
      <c r="O4703" s="83">
        <f t="shared" si="2"/>
        <v>0.18</v>
      </c>
      <c r="Q4703" s="83">
        <f t="shared" si="3"/>
        <v>1</v>
      </c>
      <c r="R4703" s="83">
        <f t="shared" si="4"/>
        <v>0.18</v>
      </c>
      <c r="S4703" s="83" t="b">
        <f t="shared" si="5"/>
        <v>0</v>
      </c>
      <c r="T4703" s="72"/>
      <c r="U4703" s="72"/>
      <c r="V4703" s="72"/>
      <c r="W4703" s="72"/>
      <c r="X4703" s="72"/>
      <c r="Y4703" s="72"/>
      <c r="Z4703" s="72"/>
      <c r="AA4703" s="72"/>
      <c r="AB4703" s="72"/>
      <c r="AC4703" s="72"/>
      <c r="AD4703" s="72"/>
      <c r="AE4703" s="72"/>
      <c r="AF4703" s="72"/>
      <c r="AG4703" s="72"/>
      <c r="AH4703" s="72"/>
      <c r="AI4703" s="72"/>
      <c r="AJ4703" s="72"/>
      <c r="AK4703" s="72"/>
    </row>
    <row r="4704" ht="14.25" customHeight="1">
      <c r="A4704" s="78">
        <v>4701.0</v>
      </c>
      <c r="C4704" s="78" t="str">
        <f>VLOOKUP(G4704,[1]Macrodata_CCF!$A$3:$D$55,4,FALSE)</f>
        <v>#ERROR!</v>
      </c>
      <c r="E4704" s="79" t="str">
        <f>VLOOKUP(G4704,[1]Macrodata_CCF!$A$3:$B$55,2,FALSE)</f>
        <v>#ERROR!</v>
      </c>
      <c r="F4704" s="78">
        <v>0.0</v>
      </c>
      <c r="G4704" s="80">
        <v>20.0</v>
      </c>
      <c r="H4704" s="81">
        <v>149585.0</v>
      </c>
      <c r="I4704" s="81">
        <v>490000.0</v>
      </c>
      <c r="J4704" s="81">
        <v>499800.0</v>
      </c>
      <c r="K4704" s="81">
        <v>490000.0</v>
      </c>
      <c r="L4704" s="82">
        <v>1.028788390640835</v>
      </c>
      <c r="N4704" s="83">
        <f t="shared" si="1"/>
        <v>1.028788391</v>
      </c>
      <c r="O4704" s="83">
        <f t="shared" si="2"/>
        <v>1</v>
      </c>
      <c r="Q4704" s="83">
        <f t="shared" si="3"/>
        <v>0.6947244898</v>
      </c>
      <c r="R4704" s="83">
        <f t="shared" si="4"/>
        <v>1.028788391</v>
      </c>
      <c r="S4704" s="83" t="b">
        <f t="shared" si="5"/>
        <v>0</v>
      </c>
      <c r="T4704" s="72"/>
      <c r="U4704" s="72"/>
      <c r="V4704" s="72"/>
      <c r="W4704" s="72"/>
      <c r="X4704" s="72"/>
      <c r="Y4704" s="72"/>
      <c r="Z4704" s="72"/>
      <c r="AA4704" s="72"/>
      <c r="AB4704" s="72"/>
      <c r="AC4704" s="72"/>
      <c r="AD4704" s="72"/>
      <c r="AE4704" s="72"/>
      <c r="AF4704" s="72"/>
      <c r="AG4704" s="72"/>
      <c r="AH4704" s="72"/>
      <c r="AI4704" s="72"/>
      <c r="AJ4704" s="72"/>
      <c r="AK4704" s="72"/>
    </row>
    <row r="4705" ht="14.25" customHeight="1">
      <c r="A4705" s="78">
        <v>4702.0</v>
      </c>
      <c r="C4705" s="78" t="str">
        <f>VLOOKUP(G4705,[1]Macrodata_CCF!$A$3:$D$55,4,FALSE)</f>
        <v>#ERROR!</v>
      </c>
      <c r="E4705" s="79" t="str">
        <f>VLOOKUP(G4705,[1]Macrodata_CCF!$A$3:$B$55,2,FALSE)</f>
        <v>#ERROR!</v>
      </c>
      <c r="F4705" s="78">
        <v>0.0</v>
      </c>
      <c r="G4705" s="80">
        <v>53.0</v>
      </c>
      <c r="H4705" s="81">
        <v>83520.0</v>
      </c>
      <c r="I4705" s="81">
        <v>530000.0</v>
      </c>
      <c r="J4705" s="81">
        <v>132635.0</v>
      </c>
      <c r="K4705" s="81">
        <v>530000.0</v>
      </c>
      <c r="L4705" s="82">
        <v>0.1100049274323598</v>
      </c>
      <c r="N4705" s="83">
        <f t="shared" si="1"/>
        <v>0.1100049274</v>
      </c>
      <c r="O4705" s="83">
        <f t="shared" si="2"/>
        <v>0.1100049274</v>
      </c>
      <c r="Q4705" s="83">
        <f t="shared" si="3"/>
        <v>0.8424150943</v>
      </c>
      <c r="R4705" s="83">
        <f t="shared" si="4"/>
        <v>0.1100049274</v>
      </c>
      <c r="S4705" s="83" t="b">
        <f t="shared" si="5"/>
        <v>0</v>
      </c>
      <c r="T4705" s="72"/>
      <c r="U4705" s="72"/>
      <c r="V4705" s="72"/>
      <c r="W4705" s="72"/>
      <c r="X4705" s="72"/>
      <c r="Y4705" s="72"/>
      <c r="Z4705" s="72"/>
      <c r="AA4705" s="72"/>
      <c r="AB4705" s="72"/>
      <c r="AC4705" s="72"/>
      <c r="AD4705" s="72"/>
      <c r="AE4705" s="72"/>
      <c r="AF4705" s="72"/>
      <c r="AG4705" s="72"/>
      <c r="AH4705" s="72"/>
      <c r="AI4705" s="72"/>
      <c r="AJ4705" s="72"/>
      <c r="AK4705" s="72"/>
    </row>
    <row r="4706" ht="14.25" customHeight="1">
      <c r="A4706" s="78">
        <v>4703.0</v>
      </c>
      <c r="C4706" s="78" t="str">
        <f>VLOOKUP(G4706,[1]Macrodata_CCF!$A$3:$D$55,4,FALSE)</f>
        <v>#ERROR!</v>
      </c>
      <c r="E4706" s="79" t="str">
        <f>VLOOKUP(G4706,[1]Macrodata_CCF!$A$3:$B$55,2,FALSE)</f>
        <v>#ERROR!</v>
      </c>
      <c r="F4706" s="78">
        <v>0.0</v>
      </c>
      <c r="G4706" s="80">
        <v>17.0</v>
      </c>
      <c r="H4706" s="81">
        <v>0.0</v>
      </c>
      <c r="I4706" s="81">
        <v>680000.0</v>
      </c>
      <c r="J4706" s="81">
        <v>136000.0</v>
      </c>
      <c r="K4706" s="81">
        <v>680000.0</v>
      </c>
      <c r="L4706" s="82">
        <v>0.2</v>
      </c>
      <c r="N4706" s="83">
        <f t="shared" si="1"/>
        <v>0.2</v>
      </c>
      <c r="O4706" s="83">
        <f t="shared" si="2"/>
        <v>0.2</v>
      </c>
      <c r="Q4706" s="83">
        <f t="shared" si="3"/>
        <v>1</v>
      </c>
      <c r="R4706" s="83">
        <f t="shared" si="4"/>
        <v>0.2</v>
      </c>
      <c r="S4706" s="83" t="b">
        <f t="shared" si="5"/>
        <v>0</v>
      </c>
      <c r="T4706" s="72"/>
      <c r="U4706" s="72"/>
      <c r="V4706" s="72"/>
      <c r="W4706" s="72"/>
      <c r="X4706" s="72"/>
      <c r="Y4706" s="72"/>
      <c r="Z4706" s="72"/>
      <c r="AA4706" s="72"/>
      <c r="AB4706" s="72"/>
      <c r="AC4706" s="72"/>
      <c r="AD4706" s="72"/>
      <c r="AE4706" s="72"/>
      <c r="AF4706" s="72"/>
      <c r="AG4706" s="72"/>
      <c r="AH4706" s="72"/>
      <c r="AI4706" s="72"/>
      <c r="AJ4706" s="72"/>
      <c r="AK4706" s="72"/>
    </row>
    <row r="4707" ht="14.25" customHeight="1">
      <c r="A4707" s="78">
        <v>4704.0</v>
      </c>
      <c r="C4707" s="78" t="str">
        <f>VLOOKUP(G4707,[1]Macrodata_CCF!$A$3:$D$55,4,FALSE)</f>
        <v>#ERROR!</v>
      </c>
      <c r="E4707" s="79" t="str">
        <f>VLOOKUP(G4707,[1]Macrodata_CCF!$A$3:$B$55,2,FALSE)</f>
        <v>#ERROR!</v>
      </c>
      <c r="F4707" s="78">
        <v>0.0</v>
      </c>
      <c r="G4707" s="80">
        <v>38.0</v>
      </c>
      <c r="H4707" s="81">
        <v>13410.0</v>
      </c>
      <c r="I4707" s="81">
        <v>460000.0</v>
      </c>
      <c r="J4707" s="81">
        <v>0.0</v>
      </c>
      <c r="K4707" s="81">
        <v>460000.0</v>
      </c>
      <c r="L4707" s="82">
        <v>-0.03002754204079805</v>
      </c>
      <c r="N4707" s="83">
        <f t="shared" si="1"/>
        <v>-0.03002754204</v>
      </c>
      <c r="O4707" s="83">
        <f t="shared" si="2"/>
        <v>0</v>
      </c>
      <c r="Q4707" s="83">
        <f t="shared" si="3"/>
        <v>0.9708478261</v>
      </c>
      <c r="R4707" s="83">
        <f t="shared" si="4"/>
        <v>-0.03002754204</v>
      </c>
      <c r="S4707" s="83" t="b">
        <f t="shared" si="5"/>
        <v>0</v>
      </c>
      <c r="T4707" s="72"/>
      <c r="U4707" s="72"/>
      <c r="V4707" s="72"/>
      <c r="W4707" s="72"/>
      <c r="X4707" s="72"/>
      <c r="Y4707" s="72"/>
      <c r="Z4707" s="72"/>
      <c r="AA4707" s="72"/>
      <c r="AB4707" s="72"/>
      <c r="AC4707" s="72"/>
      <c r="AD4707" s="72"/>
      <c r="AE4707" s="72"/>
      <c r="AF4707" s="72"/>
      <c r="AG4707" s="72"/>
      <c r="AH4707" s="72"/>
      <c r="AI4707" s="72"/>
      <c r="AJ4707" s="72"/>
      <c r="AK4707" s="72"/>
    </row>
    <row r="4708" ht="14.25" customHeight="1">
      <c r="A4708" s="78">
        <v>4705.0</v>
      </c>
      <c r="C4708" s="78" t="str">
        <f>VLOOKUP(G4708,[1]Macrodata_CCF!$A$3:$D$55,4,FALSE)</f>
        <v>#ERROR!</v>
      </c>
      <c r="E4708" s="79" t="str">
        <f>VLOOKUP(G4708,[1]Macrodata_CCF!$A$3:$B$55,2,FALSE)</f>
        <v>#ERROR!</v>
      </c>
      <c r="F4708" s="78">
        <v>1.0</v>
      </c>
      <c r="G4708" s="80">
        <v>53.0</v>
      </c>
      <c r="H4708" s="81">
        <v>395075.0</v>
      </c>
      <c r="I4708" s="81">
        <v>630000.0</v>
      </c>
      <c r="J4708" s="81">
        <v>503140.0</v>
      </c>
      <c r="K4708" s="81">
        <v>630000.0</v>
      </c>
      <c r="L4708" s="82">
        <v>0.4599978716611685</v>
      </c>
      <c r="N4708" s="83">
        <f t="shared" si="1"/>
        <v>0.4599978717</v>
      </c>
      <c r="O4708" s="83">
        <f t="shared" si="2"/>
        <v>0.4599978717</v>
      </c>
      <c r="Q4708" s="83">
        <f t="shared" si="3"/>
        <v>0.3728968254</v>
      </c>
      <c r="R4708" s="83">
        <f t="shared" si="4"/>
        <v>0.4599978717</v>
      </c>
      <c r="S4708" s="83" t="b">
        <f t="shared" si="5"/>
        <v>0</v>
      </c>
      <c r="T4708" s="72"/>
      <c r="U4708" s="72"/>
      <c r="V4708" s="72"/>
      <c r="W4708" s="72"/>
      <c r="X4708" s="72"/>
      <c r="Y4708" s="72"/>
      <c r="Z4708" s="72"/>
      <c r="AA4708" s="72"/>
      <c r="AB4708" s="72"/>
      <c r="AC4708" s="72"/>
      <c r="AD4708" s="72"/>
      <c r="AE4708" s="72"/>
      <c r="AF4708" s="72"/>
      <c r="AG4708" s="72"/>
      <c r="AH4708" s="72"/>
      <c r="AI4708" s="72"/>
      <c r="AJ4708" s="72"/>
      <c r="AK4708" s="72"/>
    </row>
    <row r="4709" ht="14.25" customHeight="1">
      <c r="A4709" s="78">
        <v>4706.0</v>
      </c>
      <c r="C4709" s="78" t="str">
        <f>VLOOKUP(G4709,[1]Macrodata_CCF!$A$3:$D$55,4,FALSE)</f>
        <v>#ERROR!</v>
      </c>
      <c r="E4709" s="79" t="str">
        <f>VLOOKUP(G4709,[1]Macrodata_CCF!$A$3:$B$55,2,FALSE)</f>
        <v>#ERROR!</v>
      </c>
      <c r="F4709" s="78">
        <v>0.0</v>
      </c>
      <c r="G4709" s="80">
        <v>4.0</v>
      </c>
      <c r="H4709" s="81">
        <v>887475.0</v>
      </c>
      <c r="I4709" s="81">
        <v>940000.0</v>
      </c>
      <c r="J4709" s="81">
        <v>900605.0</v>
      </c>
      <c r="K4709" s="81">
        <v>940000.0</v>
      </c>
      <c r="L4709" s="82">
        <v>0.2499762018086625</v>
      </c>
      <c r="N4709" s="83">
        <f t="shared" si="1"/>
        <v>0.2499762018</v>
      </c>
      <c r="O4709" s="83">
        <f t="shared" si="2"/>
        <v>0.2499762018</v>
      </c>
      <c r="Q4709" s="83">
        <f t="shared" si="3"/>
        <v>0.05587765957</v>
      </c>
      <c r="R4709" s="83">
        <f t="shared" si="4"/>
        <v>0.01396808511</v>
      </c>
      <c r="S4709" s="83" t="b">
        <f t="shared" si="5"/>
        <v>0</v>
      </c>
      <c r="T4709" s="72"/>
      <c r="U4709" s="72"/>
      <c r="V4709" s="72"/>
      <c r="W4709" s="72"/>
      <c r="X4709" s="72"/>
      <c r="Y4709" s="72"/>
      <c r="Z4709" s="72"/>
      <c r="AA4709" s="72"/>
      <c r="AB4709" s="72"/>
      <c r="AC4709" s="72"/>
      <c r="AD4709" s="72"/>
      <c r="AE4709" s="72"/>
      <c r="AF4709" s="72"/>
      <c r="AG4709" s="72"/>
      <c r="AH4709" s="72"/>
      <c r="AI4709" s="72"/>
      <c r="AJ4709" s="72"/>
      <c r="AK4709" s="72"/>
    </row>
    <row r="4710" ht="14.25" customHeight="1">
      <c r="A4710" s="78">
        <v>4707.0</v>
      </c>
      <c r="C4710" s="78" t="str">
        <f>VLOOKUP(G4710,[1]Macrodata_CCF!$A$3:$D$55,4,FALSE)</f>
        <v>#ERROR!</v>
      </c>
      <c r="E4710" s="79" t="str">
        <f>VLOOKUP(G4710,[1]Macrodata_CCF!$A$3:$B$55,2,FALSE)</f>
        <v>#ERROR!</v>
      </c>
      <c r="F4710" s="78">
        <v>0.0</v>
      </c>
      <c r="G4710" s="80">
        <v>3.0</v>
      </c>
      <c r="H4710" s="81">
        <v>460145.0</v>
      </c>
      <c r="I4710" s="81">
        <v>480000.0</v>
      </c>
      <c r="J4710" s="81">
        <v>466895.0</v>
      </c>
      <c r="K4710" s="81">
        <v>480000.0</v>
      </c>
      <c r="L4710" s="82">
        <v>0.3399647443968773</v>
      </c>
      <c r="N4710" s="83">
        <f t="shared" si="1"/>
        <v>0.3399647444</v>
      </c>
      <c r="O4710" s="83">
        <f t="shared" si="2"/>
        <v>0.3399647444</v>
      </c>
      <c r="Q4710" s="83">
        <f t="shared" si="3"/>
        <v>0.04136458333</v>
      </c>
      <c r="R4710" s="83">
        <f t="shared" si="4"/>
        <v>0.0140625</v>
      </c>
      <c r="S4710" s="83" t="b">
        <f t="shared" si="5"/>
        <v>0</v>
      </c>
      <c r="T4710" s="72"/>
      <c r="U4710" s="72"/>
      <c r="V4710" s="72"/>
      <c r="W4710" s="72"/>
      <c r="X4710" s="72"/>
      <c r="Y4710" s="72"/>
      <c r="Z4710" s="72"/>
      <c r="AA4710" s="72"/>
      <c r="AB4710" s="72"/>
      <c r="AC4710" s="72"/>
      <c r="AD4710" s="72"/>
      <c r="AE4710" s="72"/>
      <c r="AF4710" s="72"/>
      <c r="AG4710" s="72"/>
      <c r="AH4710" s="72"/>
      <c r="AI4710" s="72"/>
      <c r="AJ4710" s="72"/>
      <c r="AK4710" s="72"/>
    </row>
    <row r="4711" ht="14.25" customHeight="1">
      <c r="A4711" s="78">
        <v>4708.0</v>
      </c>
      <c r="C4711" s="78" t="str">
        <f>VLOOKUP(G4711,[1]Macrodata_CCF!$A$3:$D$55,4,FALSE)</f>
        <v>#ERROR!</v>
      </c>
      <c r="E4711" s="79" t="str">
        <f>VLOOKUP(G4711,[1]Macrodata_CCF!$A$3:$B$55,2,FALSE)</f>
        <v>#ERROR!</v>
      </c>
      <c r="F4711" s="78">
        <v>0.0</v>
      </c>
      <c r="G4711" s="80">
        <v>3.0</v>
      </c>
      <c r="H4711" s="81">
        <v>848135.0</v>
      </c>
      <c r="I4711" s="81">
        <v>930000.0</v>
      </c>
      <c r="J4711" s="81">
        <v>878425.0</v>
      </c>
      <c r="K4711" s="81">
        <v>930000.0</v>
      </c>
      <c r="L4711" s="82">
        <v>0.3699993892383803</v>
      </c>
      <c r="N4711" s="83">
        <f t="shared" si="1"/>
        <v>0.3699993892</v>
      </c>
      <c r="O4711" s="83">
        <f t="shared" si="2"/>
        <v>0.3699993892</v>
      </c>
      <c r="Q4711" s="83">
        <f t="shared" si="3"/>
        <v>0.08802688172</v>
      </c>
      <c r="R4711" s="83">
        <f t="shared" si="4"/>
        <v>0.03256989247</v>
      </c>
      <c r="S4711" s="83" t="b">
        <f t="shared" si="5"/>
        <v>0</v>
      </c>
      <c r="T4711" s="72"/>
      <c r="U4711" s="72"/>
      <c r="V4711" s="72"/>
      <c r="W4711" s="72"/>
      <c r="X4711" s="72"/>
      <c r="Y4711" s="72"/>
      <c r="Z4711" s="72"/>
      <c r="AA4711" s="72"/>
      <c r="AB4711" s="72"/>
      <c r="AC4711" s="72"/>
      <c r="AD4711" s="72"/>
      <c r="AE4711" s="72"/>
      <c r="AF4711" s="72"/>
      <c r="AG4711" s="72"/>
      <c r="AH4711" s="72"/>
      <c r="AI4711" s="72"/>
      <c r="AJ4711" s="72"/>
      <c r="AK4711" s="72"/>
    </row>
    <row r="4712" ht="14.25" customHeight="1">
      <c r="A4712" s="78">
        <v>4709.0</v>
      </c>
      <c r="C4712" s="78" t="str">
        <f>VLOOKUP(G4712,[1]Macrodata_CCF!$A$3:$D$55,4,FALSE)</f>
        <v>#ERROR!</v>
      </c>
      <c r="E4712" s="79" t="str">
        <f>VLOOKUP(G4712,[1]Macrodata_CCF!$A$3:$B$55,2,FALSE)</f>
        <v>#ERROR!</v>
      </c>
      <c r="F4712" s="78">
        <v>0.0</v>
      </c>
      <c r="G4712" s="80">
        <v>52.0</v>
      </c>
      <c r="H4712" s="81">
        <v>729715.0</v>
      </c>
      <c r="I4712" s="81">
        <v>960000.0</v>
      </c>
      <c r="J4712" s="81">
        <v>745835.0</v>
      </c>
      <c r="K4712" s="81">
        <v>960000.0</v>
      </c>
      <c r="L4712" s="82">
        <v>0.07000021712226155</v>
      </c>
      <c r="N4712" s="83">
        <f t="shared" si="1"/>
        <v>0.07000021712</v>
      </c>
      <c r="O4712" s="83">
        <f t="shared" si="2"/>
        <v>0.07000021712</v>
      </c>
      <c r="Q4712" s="83">
        <f t="shared" si="3"/>
        <v>0.2398802083</v>
      </c>
      <c r="R4712" s="83">
        <f t="shared" si="4"/>
        <v>0.07000021712</v>
      </c>
      <c r="S4712" s="83" t="b">
        <f t="shared" si="5"/>
        <v>0</v>
      </c>
      <c r="T4712" s="72"/>
      <c r="U4712" s="72"/>
      <c r="V4712" s="72"/>
      <c r="W4712" s="72"/>
      <c r="X4712" s="72"/>
      <c r="Y4712" s="72"/>
      <c r="Z4712" s="72"/>
      <c r="AA4712" s="72"/>
      <c r="AB4712" s="72"/>
      <c r="AC4712" s="72"/>
      <c r="AD4712" s="72"/>
      <c r="AE4712" s="72"/>
      <c r="AF4712" s="72"/>
      <c r="AG4712" s="72"/>
      <c r="AH4712" s="72"/>
      <c r="AI4712" s="72"/>
      <c r="AJ4712" s="72"/>
      <c r="AK4712" s="72"/>
    </row>
    <row r="4713" ht="14.25" customHeight="1">
      <c r="A4713" s="78">
        <v>4710.0</v>
      </c>
      <c r="C4713" s="78" t="str">
        <f>VLOOKUP(G4713,[1]Macrodata_CCF!$A$3:$D$55,4,FALSE)</f>
        <v>#ERROR!</v>
      </c>
      <c r="E4713" s="79" t="str">
        <f>VLOOKUP(G4713,[1]Macrodata_CCF!$A$3:$B$55,2,FALSE)</f>
        <v>#ERROR!</v>
      </c>
      <c r="F4713" s="78">
        <v>0.0</v>
      </c>
      <c r="G4713" s="80">
        <v>10.0</v>
      </c>
      <c r="H4713" s="81">
        <v>0.0</v>
      </c>
      <c r="I4713" s="81">
        <v>450000.0</v>
      </c>
      <c r="J4713" s="81">
        <v>166500.0</v>
      </c>
      <c r="K4713" s="81">
        <v>585000.0</v>
      </c>
      <c r="L4713" s="82">
        <v>0.37</v>
      </c>
      <c r="N4713" s="83">
        <f t="shared" si="1"/>
        <v>0.37</v>
      </c>
      <c r="O4713" s="83">
        <f t="shared" si="2"/>
        <v>0.37</v>
      </c>
      <c r="Q4713" s="83">
        <f t="shared" si="3"/>
        <v>1</v>
      </c>
      <c r="R4713" s="83">
        <f t="shared" si="4"/>
        <v>0.37</v>
      </c>
      <c r="S4713" s="83" t="b">
        <f t="shared" si="5"/>
        <v>0</v>
      </c>
      <c r="T4713" s="72"/>
      <c r="U4713" s="72"/>
      <c r="V4713" s="72"/>
      <c r="W4713" s="72"/>
      <c r="X4713" s="72"/>
      <c r="Y4713" s="72"/>
      <c r="Z4713" s="72"/>
      <c r="AA4713" s="72"/>
      <c r="AB4713" s="72"/>
      <c r="AC4713" s="72"/>
      <c r="AD4713" s="72"/>
      <c r="AE4713" s="72"/>
      <c r="AF4713" s="72"/>
      <c r="AG4713" s="72"/>
      <c r="AH4713" s="72"/>
      <c r="AI4713" s="72"/>
      <c r="AJ4713" s="72"/>
      <c r="AK4713" s="72"/>
    </row>
    <row r="4714" ht="14.25" customHeight="1">
      <c r="A4714" s="78">
        <v>4711.0</v>
      </c>
      <c r="C4714" s="78" t="str">
        <f>VLOOKUP(G4714,[1]Macrodata_CCF!$A$3:$D$55,4,FALSE)</f>
        <v>#ERROR!</v>
      </c>
      <c r="E4714" s="79" t="str">
        <f>VLOOKUP(G4714,[1]Macrodata_CCF!$A$3:$B$55,2,FALSE)</f>
        <v>#ERROR!</v>
      </c>
      <c r="F4714" s="78">
        <v>0.0</v>
      </c>
      <c r="G4714" s="80">
        <v>31.0</v>
      </c>
      <c r="H4714" s="81">
        <v>0.0</v>
      </c>
      <c r="I4714" s="81">
        <v>290000.0</v>
      </c>
      <c r="J4714" s="81">
        <v>0.0</v>
      </c>
      <c r="K4714" s="81">
        <v>290000.0</v>
      </c>
      <c r="L4714" s="82">
        <v>0.0</v>
      </c>
      <c r="N4714" s="83">
        <f t="shared" si="1"/>
        <v>0</v>
      </c>
      <c r="O4714" s="83">
        <f t="shared" si="2"/>
        <v>0</v>
      </c>
      <c r="Q4714" s="83">
        <f t="shared" si="3"/>
        <v>1</v>
      </c>
      <c r="R4714" s="83">
        <f t="shared" si="4"/>
        <v>0</v>
      </c>
      <c r="S4714" s="83" t="b">
        <f t="shared" si="5"/>
        <v>0</v>
      </c>
      <c r="T4714" s="72"/>
      <c r="U4714" s="72"/>
      <c r="V4714" s="72"/>
      <c r="W4714" s="72"/>
      <c r="X4714" s="72"/>
      <c r="Y4714" s="72"/>
      <c r="Z4714" s="72"/>
      <c r="AA4714" s="72"/>
      <c r="AB4714" s="72"/>
      <c r="AC4714" s="72"/>
      <c r="AD4714" s="72"/>
      <c r="AE4714" s="72"/>
      <c r="AF4714" s="72"/>
      <c r="AG4714" s="72"/>
      <c r="AH4714" s="72"/>
      <c r="AI4714" s="72"/>
      <c r="AJ4714" s="72"/>
      <c r="AK4714" s="72"/>
    </row>
    <row r="4715" ht="14.25" customHeight="1">
      <c r="A4715" s="78">
        <v>4712.0</v>
      </c>
      <c r="C4715" s="78" t="str">
        <f>VLOOKUP(G4715,[1]Macrodata_CCF!$A$3:$D$55,4,FALSE)</f>
        <v>#ERROR!</v>
      </c>
      <c r="E4715" s="79" t="str">
        <f>VLOOKUP(G4715,[1]Macrodata_CCF!$A$3:$B$55,2,FALSE)</f>
        <v>#ERROR!</v>
      </c>
      <c r="F4715" s="78">
        <v>0.0</v>
      </c>
      <c r="G4715" s="80">
        <v>24.0</v>
      </c>
      <c r="H4715" s="81">
        <v>130575.0</v>
      </c>
      <c r="I4715" s="81">
        <v>620000.0</v>
      </c>
      <c r="J4715" s="81">
        <v>228460.0</v>
      </c>
      <c r="K4715" s="81">
        <v>620000.0</v>
      </c>
      <c r="L4715" s="82">
        <v>0.2</v>
      </c>
      <c r="N4715" s="83">
        <f t="shared" si="1"/>
        <v>0.2</v>
      </c>
      <c r="O4715" s="83">
        <f t="shared" si="2"/>
        <v>0.2</v>
      </c>
      <c r="Q4715" s="83">
        <f t="shared" si="3"/>
        <v>0.7893951613</v>
      </c>
      <c r="R4715" s="83">
        <f t="shared" si="4"/>
        <v>0.2</v>
      </c>
      <c r="S4715" s="83" t="b">
        <f t="shared" si="5"/>
        <v>0</v>
      </c>
      <c r="T4715" s="72"/>
      <c r="U4715" s="72"/>
      <c r="V4715" s="72"/>
      <c r="W4715" s="72"/>
      <c r="X4715" s="72"/>
      <c r="Y4715" s="72"/>
      <c r="Z4715" s="72"/>
      <c r="AA4715" s="72"/>
      <c r="AB4715" s="72"/>
      <c r="AC4715" s="72"/>
      <c r="AD4715" s="72"/>
      <c r="AE4715" s="72"/>
      <c r="AF4715" s="72"/>
      <c r="AG4715" s="72"/>
      <c r="AH4715" s="72"/>
      <c r="AI4715" s="72"/>
      <c r="AJ4715" s="72"/>
      <c r="AK4715" s="72"/>
    </row>
    <row r="4716" ht="14.25" customHeight="1">
      <c r="A4716" s="78">
        <v>4713.0</v>
      </c>
      <c r="C4716" s="78" t="str">
        <f>VLOOKUP(G4716,[1]Macrodata_CCF!$A$3:$D$55,4,FALSE)</f>
        <v>#ERROR!</v>
      </c>
      <c r="E4716" s="79" t="str">
        <f>VLOOKUP(G4716,[1]Macrodata_CCF!$A$3:$B$55,2,FALSE)</f>
        <v>#ERROR!</v>
      </c>
      <c r="F4716" s="78">
        <v>0.0</v>
      </c>
      <c r="G4716" s="80">
        <v>6.0</v>
      </c>
      <c r="H4716" s="81">
        <v>73600.0</v>
      </c>
      <c r="I4716" s="81">
        <v>180000.0</v>
      </c>
      <c r="J4716" s="81">
        <v>99135.0</v>
      </c>
      <c r="K4716" s="81">
        <v>180000.0</v>
      </c>
      <c r="L4716" s="82">
        <v>0.2399906015037594</v>
      </c>
      <c r="N4716" s="83">
        <f t="shared" si="1"/>
        <v>0.2399906015</v>
      </c>
      <c r="O4716" s="83">
        <f t="shared" si="2"/>
        <v>0.2399906015</v>
      </c>
      <c r="Q4716" s="83">
        <f t="shared" si="3"/>
        <v>0.5911111111</v>
      </c>
      <c r="R4716" s="83">
        <f t="shared" si="4"/>
        <v>0.2399906015</v>
      </c>
      <c r="S4716" s="83" t="b">
        <f t="shared" si="5"/>
        <v>0</v>
      </c>
      <c r="T4716" s="72"/>
      <c r="U4716" s="72"/>
      <c r="V4716" s="72"/>
      <c r="W4716" s="72"/>
      <c r="X4716" s="72"/>
      <c r="Y4716" s="72"/>
      <c r="Z4716" s="72"/>
      <c r="AA4716" s="72"/>
      <c r="AB4716" s="72"/>
      <c r="AC4716" s="72"/>
      <c r="AD4716" s="72"/>
      <c r="AE4716" s="72"/>
      <c r="AF4716" s="72"/>
      <c r="AG4716" s="72"/>
      <c r="AH4716" s="72"/>
      <c r="AI4716" s="72"/>
      <c r="AJ4716" s="72"/>
      <c r="AK4716" s="72"/>
    </row>
    <row r="4717" ht="14.25" customHeight="1">
      <c r="A4717" s="78">
        <v>4714.0</v>
      </c>
      <c r="C4717" s="78" t="str">
        <f>VLOOKUP(G4717,[1]Macrodata_CCF!$A$3:$D$55,4,FALSE)</f>
        <v>#ERROR!</v>
      </c>
      <c r="E4717" s="79" t="str">
        <f>VLOOKUP(G4717,[1]Macrodata_CCF!$A$3:$B$55,2,FALSE)</f>
        <v>#ERROR!</v>
      </c>
      <c r="F4717" s="78">
        <v>0.0</v>
      </c>
      <c r="G4717" s="80">
        <v>36.0</v>
      </c>
      <c r="H4717" s="81">
        <v>240700.0</v>
      </c>
      <c r="I4717" s="81">
        <v>780000.0</v>
      </c>
      <c r="J4717" s="81">
        <v>795600.0</v>
      </c>
      <c r="K4717" s="81">
        <v>780000.0</v>
      </c>
      <c r="L4717" s="82">
        <v>1.028926386055999</v>
      </c>
      <c r="N4717" s="83">
        <f t="shared" si="1"/>
        <v>1.028926386</v>
      </c>
      <c r="O4717" s="83">
        <f t="shared" si="2"/>
        <v>1</v>
      </c>
      <c r="Q4717" s="83">
        <f t="shared" si="3"/>
        <v>0.6914102564</v>
      </c>
      <c r="R4717" s="83">
        <f t="shared" si="4"/>
        <v>1.028926386</v>
      </c>
      <c r="S4717" s="83" t="b">
        <f t="shared" si="5"/>
        <v>0</v>
      </c>
      <c r="T4717" s="72"/>
      <c r="U4717" s="72"/>
      <c r="V4717" s="72"/>
      <c r="W4717" s="72"/>
      <c r="X4717" s="72"/>
      <c r="Y4717" s="72"/>
      <c r="Z4717" s="72"/>
      <c r="AA4717" s="72"/>
      <c r="AB4717" s="72"/>
      <c r="AC4717" s="72"/>
      <c r="AD4717" s="72"/>
      <c r="AE4717" s="72"/>
      <c r="AF4717" s="72"/>
      <c r="AG4717" s="72"/>
      <c r="AH4717" s="72"/>
      <c r="AI4717" s="72"/>
      <c r="AJ4717" s="72"/>
      <c r="AK4717" s="72"/>
    </row>
    <row r="4718" ht="14.25" customHeight="1">
      <c r="A4718" s="78">
        <v>4715.0</v>
      </c>
      <c r="C4718" s="78" t="str">
        <f>VLOOKUP(G4718,[1]Macrodata_CCF!$A$3:$D$55,4,FALSE)</f>
        <v>#ERROR!</v>
      </c>
      <c r="E4718" s="79" t="str">
        <f>VLOOKUP(G4718,[1]Macrodata_CCF!$A$3:$B$55,2,FALSE)</f>
        <v>#ERROR!</v>
      </c>
      <c r="F4718" s="78">
        <v>0.0</v>
      </c>
      <c r="G4718" s="80">
        <v>5.0</v>
      </c>
      <c r="H4718" s="81">
        <v>0.0</v>
      </c>
      <c r="I4718" s="81">
        <v>80000.0</v>
      </c>
      <c r="J4718" s="81">
        <v>17600.0</v>
      </c>
      <c r="K4718" s="81">
        <v>144000.0</v>
      </c>
      <c r="L4718" s="82">
        <v>0.22</v>
      </c>
      <c r="N4718" s="83">
        <f t="shared" si="1"/>
        <v>0.22</v>
      </c>
      <c r="O4718" s="83">
        <f t="shared" si="2"/>
        <v>0.22</v>
      </c>
      <c r="Q4718" s="83">
        <f t="shared" si="3"/>
        <v>1</v>
      </c>
      <c r="R4718" s="83">
        <f t="shared" si="4"/>
        <v>0.22</v>
      </c>
      <c r="S4718" s="83" t="b">
        <f t="shared" si="5"/>
        <v>0</v>
      </c>
      <c r="T4718" s="72"/>
      <c r="U4718" s="72"/>
      <c r="V4718" s="72"/>
      <c r="W4718" s="72"/>
      <c r="X4718" s="72"/>
      <c r="Y4718" s="72"/>
      <c r="Z4718" s="72"/>
      <c r="AA4718" s="72"/>
      <c r="AB4718" s="72"/>
      <c r="AC4718" s="72"/>
      <c r="AD4718" s="72"/>
      <c r="AE4718" s="72"/>
      <c r="AF4718" s="72"/>
      <c r="AG4718" s="72"/>
      <c r="AH4718" s="72"/>
      <c r="AI4718" s="72"/>
      <c r="AJ4718" s="72"/>
      <c r="AK4718" s="72"/>
    </row>
    <row r="4719" ht="14.25" customHeight="1">
      <c r="A4719" s="78">
        <v>4716.0</v>
      </c>
      <c r="C4719" s="78" t="str">
        <f>VLOOKUP(G4719,[1]Macrodata_CCF!$A$3:$D$55,4,FALSE)</f>
        <v>#ERROR!</v>
      </c>
      <c r="E4719" s="79" t="str">
        <f>VLOOKUP(G4719,[1]Macrodata_CCF!$A$3:$B$55,2,FALSE)</f>
        <v>#ERROR!</v>
      </c>
      <c r="F4719" s="78">
        <v>0.0</v>
      </c>
      <c r="G4719" s="80">
        <v>48.0</v>
      </c>
      <c r="H4719" s="81">
        <v>18185.0</v>
      </c>
      <c r="I4719" s="81">
        <v>340000.0</v>
      </c>
      <c r="J4719" s="81">
        <v>76110.0</v>
      </c>
      <c r="K4719" s="81">
        <v>340000.0</v>
      </c>
      <c r="L4719" s="82">
        <v>0.1799947174618958</v>
      </c>
      <c r="N4719" s="83">
        <f t="shared" si="1"/>
        <v>0.1799947175</v>
      </c>
      <c r="O4719" s="83">
        <f t="shared" si="2"/>
        <v>0.1799947175</v>
      </c>
      <c r="Q4719" s="83">
        <f t="shared" si="3"/>
        <v>0.9465147059</v>
      </c>
      <c r="R4719" s="83">
        <f t="shared" si="4"/>
        <v>0.1799947175</v>
      </c>
      <c r="S4719" s="83" t="b">
        <f t="shared" si="5"/>
        <v>0</v>
      </c>
      <c r="T4719" s="72"/>
      <c r="U4719" s="72"/>
      <c r="V4719" s="72"/>
      <c r="W4719" s="72"/>
      <c r="X4719" s="72"/>
      <c r="Y4719" s="72"/>
      <c r="Z4719" s="72"/>
      <c r="AA4719" s="72"/>
      <c r="AB4719" s="72"/>
      <c r="AC4719" s="72"/>
      <c r="AD4719" s="72"/>
      <c r="AE4719" s="72"/>
      <c r="AF4719" s="72"/>
      <c r="AG4719" s="72"/>
      <c r="AH4719" s="72"/>
      <c r="AI4719" s="72"/>
      <c r="AJ4719" s="72"/>
      <c r="AK4719" s="72"/>
    </row>
    <row r="4720" ht="14.25" customHeight="1">
      <c r="A4720" s="78">
        <v>4717.0</v>
      </c>
      <c r="C4720" s="78" t="str">
        <f>VLOOKUP(G4720,[1]Macrodata_CCF!$A$3:$D$55,4,FALSE)</f>
        <v>#ERROR!</v>
      </c>
      <c r="E4720" s="79" t="str">
        <f>VLOOKUP(G4720,[1]Macrodata_CCF!$A$3:$B$55,2,FALSE)</f>
        <v>#ERROR!</v>
      </c>
      <c r="F4720" s="78">
        <v>0.0</v>
      </c>
      <c r="G4720" s="80">
        <v>28.0</v>
      </c>
      <c r="H4720" s="81">
        <v>439180.0</v>
      </c>
      <c r="I4720" s="81">
        <v>650000.0</v>
      </c>
      <c r="J4720" s="81">
        <v>475020.0</v>
      </c>
      <c r="K4720" s="81">
        <v>975000.0</v>
      </c>
      <c r="L4720" s="82">
        <v>0.1700028460297884</v>
      </c>
      <c r="N4720" s="83">
        <f t="shared" si="1"/>
        <v>0.170002846</v>
      </c>
      <c r="O4720" s="83">
        <f t="shared" si="2"/>
        <v>0.170002846</v>
      </c>
      <c r="Q4720" s="83">
        <f t="shared" si="3"/>
        <v>0.3243384615</v>
      </c>
      <c r="R4720" s="83">
        <f t="shared" si="4"/>
        <v>0.170002846</v>
      </c>
      <c r="S4720" s="83" t="b">
        <f t="shared" si="5"/>
        <v>0</v>
      </c>
      <c r="T4720" s="72"/>
      <c r="U4720" s="72"/>
      <c r="V4720" s="72"/>
      <c r="W4720" s="72"/>
      <c r="X4720" s="72"/>
      <c r="Y4720" s="72"/>
      <c r="Z4720" s="72"/>
      <c r="AA4720" s="72"/>
      <c r="AB4720" s="72"/>
      <c r="AC4720" s="72"/>
      <c r="AD4720" s="72"/>
      <c r="AE4720" s="72"/>
      <c r="AF4720" s="72"/>
      <c r="AG4720" s="72"/>
      <c r="AH4720" s="72"/>
      <c r="AI4720" s="72"/>
      <c r="AJ4720" s="72"/>
      <c r="AK4720" s="72"/>
    </row>
    <row r="4721" ht="14.25" customHeight="1">
      <c r="A4721" s="78">
        <v>4718.0</v>
      </c>
      <c r="C4721" s="78" t="str">
        <f>VLOOKUP(G4721,[1]Macrodata_CCF!$A$3:$D$55,4,FALSE)</f>
        <v>#ERROR!</v>
      </c>
      <c r="E4721" s="79" t="str">
        <f>VLOOKUP(G4721,[1]Macrodata_CCF!$A$3:$B$55,2,FALSE)</f>
        <v>#ERROR!</v>
      </c>
      <c r="F4721" s="78">
        <v>0.0</v>
      </c>
      <c r="G4721" s="80">
        <v>36.0</v>
      </c>
      <c r="H4721" s="81">
        <v>45780.0</v>
      </c>
      <c r="I4721" s="81">
        <v>160000.0</v>
      </c>
      <c r="J4721" s="81">
        <v>33215.0</v>
      </c>
      <c r="K4721" s="81">
        <v>240000.0</v>
      </c>
      <c r="L4721" s="82">
        <v>-0.1100070040273157</v>
      </c>
      <c r="N4721" s="83">
        <f t="shared" si="1"/>
        <v>-0.110007004</v>
      </c>
      <c r="O4721" s="83">
        <f t="shared" si="2"/>
        <v>0</v>
      </c>
      <c r="Q4721" s="83">
        <f t="shared" si="3"/>
        <v>0.713875</v>
      </c>
      <c r="R4721" s="83">
        <f t="shared" si="4"/>
        <v>-0.110007004</v>
      </c>
      <c r="S4721" s="83" t="b">
        <f t="shared" si="5"/>
        <v>0</v>
      </c>
      <c r="T4721" s="72"/>
      <c r="U4721" s="72"/>
      <c r="V4721" s="72"/>
      <c r="W4721" s="72"/>
      <c r="X4721" s="72"/>
      <c r="Y4721" s="72"/>
      <c r="Z4721" s="72"/>
      <c r="AA4721" s="72"/>
      <c r="AB4721" s="72"/>
      <c r="AC4721" s="72"/>
      <c r="AD4721" s="72"/>
      <c r="AE4721" s="72"/>
      <c r="AF4721" s="72"/>
      <c r="AG4721" s="72"/>
      <c r="AH4721" s="72"/>
      <c r="AI4721" s="72"/>
      <c r="AJ4721" s="72"/>
      <c r="AK4721" s="72"/>
    </row>
    <row r="4722" ht="14.25" customHeight="1">
      <c r="A4722" s="78">
        <v>4719.0</v>
      </c>
      <c r="C4722" s="78" t="str">
        <f>VLOOKUP(G4722,[1]Macrodata_CCF!$A$3:$D$55,4,FALSE)</f>
        <v>#ERROR!</v>
      </c>
      <c r="E4722" s="79" t="str">
        <f>VLOOKUP(G4722,[1]Macrodata_CCF!$A$3:$B$55,2,FALSE)</f>
        <v>#ERROR!</v>
      </c>
      <c r="F4722" s="78">
        <v>0.0</v>
      </c>
      <c r="G4722" s="80">
        <v>41.0</v>
      </c>
      <c r="H4722" s="81">
        <v>0.0</v>
      </c>
      <c r="I4722" s="81">
        <v>280000.0</v>
      </c>
      <c r="J4722" s="81">
        <v>75600.0</v>
      </c>
      <c r="K4722" s="81">
        <v>280000.0</v>
      </c>
      <c r="L4722" s="82">
        <v>0.27</v>
      </c>
      <c r="N4722" s="83">
        <f t="shared" si="1"/>
        <v>0.27</v>
      </c>
      <c r="O4722" s="83">
        <f t="shared" si="2"/>
        <v>0.27</v>
      </c>
      <c r="Q4722" s="83">
        <f t="shared" si="3"/>
        <v>1</v>
      </c>
      <c r="R4722" s="83">
        <f t="shared" si="4"/>
        <v>0.27</v>
      </c>
      <c r="S4722" s="83" t="b">
        <f t="shared" si="5"/>
        <v>0</v>
      </c>
      <c r="T4722" s="72"/>
      <c r="U4722" s="72"/>
      <c r="V4722" s="72"/>
      <c r="W4722" s="72"/>
      <c r="X4722" s="72"/>
      <c r="Y4722" s="72"/>
      <c r="Z4722" s="72"/>
      <c r="AA4722" s="72"/>
      <c r="AB4722" s="72"/>
      <c r="AC4722" s="72"/>
      <c r="AD4722" s="72"/>
      <c r="AE4722" s="72"/>
      <c r="AF4722" s="72"/>
      <c r="AG4722" s="72"/>
      <c r="AH4722" s="72"/>
      <c r="AI4722" s="72"/>
      <c r="AJ4722" s="72"/>
      <c r="AK4722" s="72"/>
    </row>
    <row r="4723" ht="14.25" customHeight="1">
      <c r="A4723" s="78">
        <v>4720.0</v>
      </c>
      <c r="C4723" s="78" t="str">
        <f>VLOOKUP(G4723,[1]Macrodata_CCF!$A$3:$D$55,4,FALSE)</f>
        <v>#ERROR!</v>
      </c>
      <c r="E4723" s="79" t="str">
        <f>VLOOKUP(G4723,[1]Macrodata_CCF!$A$3:$B$55,2,FALSE)</f>
        <v>#ERROR!</v>
      </c>
      <c r="F4723" s="78">
        <v>0.0</v>
      </c>
      <c r="G4723" s="80">
        <v>15.0</v>
      </c>
      <c r="H4723" s="81">
        <v>57085.0</v>
      </c>
      <c r="I4723" s="81">
        <v>390000.0</v>
      </c>
      <c r="J4723" s="81">
        <v>113680.0</v>
      </c>
      <c r="K4723" s="81">
        <v>390000.0</v>
      </c>
      <c r="L4723" s="82">
        <v>0.1699983479266479</v>
      </c>
      <c r="N4723" s="83">
        <f t="shared" si="1"/>
        <v>0.1699983479</v>
      </c>
      <c r="O4723" s="83">
        <f t="shared" si="2"/>
        <v>0.1699983479</v>
      </c>
      <c r="Q4723" s="83">
        <f t="shared" si="3"/>
        <v>0.8536282051</v>
      </c>
      <c r="R4723" s="83">
        <f t="shared" si="4"/>
        <v>0.1699983479</v>
      </c>
      <c r="S4723" s="83" t="b">
        <f t="shared" si="5"/>
        <v>0</v>
      </c>
      <c r="T4723" s="72"/>
      <c r="U4723" s="72"/>
      <c r="V4723" s="72"/>
      <c r="W4723" s="72"/>
      <c r="X4723" s="72"/>
      <c r="Y4723" s="72"/>
      <c r="Z4723" s="72"/>
      <c r="AA4723" s="72"/>
      <c r="AB4723" s="72"/>
      <c r="AC4723" s="72"/>
      <c r="AD4723" s="72"/>
      <c r="AE4723" s="72"/>
      <c r="AF4723" s="72"/>
      <c r="AG4723" s="72"/>
      <c r="AH4723" s="72"/>
      <c r="AI4723" s="72"/>
      <c r="AJ4723" s="72"/>
      <c r="AK4723" s="72"/>
    </row>
    <row r="4724" ht="14.25" customHeight="1">
      <c r="A4724" s="78">
        <v>4721.0</v>
      </c>
      <c r="C4724" s="78" t="str">
        <f>VLOOKUP(G4724,[1]Macrodata_CCF!$A$3:$D$55,4,FALSE)</f>
        <v>#ERROR!</v>
      </c>
      <c r="E4724" s="79" t="str">
        <f>VLOOKUP(G4724,[1]Macrodata_CCF!$A$3:$B$55,2,FALSE)</f>
        <v>#ERROR!</v>
      </c>
      <c r="F4724" s="78">
        <v>0.0</v>
      </c>
      <c r="G4724" s="80">
        <v>8.0</v>
      </c>
      <c r="H4724" s="81">
        <v>47270.0</v>
      </c>
      <c r="I4724" s="81">
        <v>80000.0</v>
      </c>
      <c r="J4724" s="81">
        <v>57090.0</v>
      </c>
      <c r="K4724" s="81">
        <v>80000.0</v>
      </c>
      <c r="L4724" s="82">
        <v>0.3000305530094715</v>
      </c>
      <c r="N4724" s="83">
        <f t="shared" si="1"/>
        <v>0.300030553</v>
      </c>
      <c r="O4724" s="83">
        <f t="shared" si="2"/>
        <v>0.300030553</v>
      </c>
      <c r="Q4724" s="83">
        <f t="shared" si="3"/>
        <v>0.409125</v>
      </c>
      <c r="R4724" s="83">
        <f t="shared" si="4"/>
        <v>0.300030553</v>
      </c>
      <c r="S4724" s="83" t="b">
        <f t="shared" si="5"/>
        <v>0</v>
      </c>
      <c r="T4724" s="72"/>
      <c r="U4724" s="72"/>
      <c r="V4724" s="72"/>
      <c r="W4724" s="72"/>
      <c r="X4724" s="72"/>
      <c r="Y4724" s="72"/>
      <c r="Z4724" s="72"/>
      <c r="AA4724" s="72"/>
      <c r="AB4724" s="72"/>
      <c r="AC4724" s="72"/>
      <c r="AD4724" s="72"/>
      <c r="AE4724" s="72"/>
      <c r="AF4724" s="72"/>
      <c r="AG4724" s="72"/>
      <c r="AH4724" s="72"/>
      <c r="AI4724" s="72"/>
      <c r="AJ4724" s="72"/>
      <c r="AK4724" s="72"/>
    </row>
    <row r="4725" ht="14.25" customHeight="1">
      <c r="A4725" s="78">
        <v>4722.0</v>
      </c>
      <c r="C4725" s="78" t="str">
        <f>VLOOKUP(G4725,[1]Macrodata_CCF!$A$3:$D$55,4,FALSE)</f>
        <v>#ERROR!</v>
      </c>
      <c r="E4725" s="79" t="str">
        <f>VLOOKUP(G4725,[1]Macrodata_CCF!$A$3:$B$55,2,FALSE)</f>
        <v>#ERROR!</v>
      </c>
      <c r="F4725" s="78">
        <v>0.0</v>
      </c>
      <c r="G4725" s="80">
        <v>8.0</v>
      </c>
      <c r="H4725" s="81">
        <v>236025.0</v>
      </c>
      <c r="I4725" s="81">
        <v>290000.0</v>
      </c>
      <c r="J4725" s="81">
        <v>255995.0</v>
      </c>
      <c r="K4725" s="81">
        <v>290000.0</v>
      </c>
      <c r="L4725" s="82">
        <v>0.3699861046780917</v>
      </c>
      <c r="N4725" s="83">
        <f t="shared" si="1"/>
        <v>0.3699861047</v>
      </c>
      <c r="O4725" s="83">
        <f t="shared" si="2"/>
        <v>0.3699861047</v>
      </c>
      <c r="Q4725" s="83">
        <f t="shared" si="3"/>
        <v>0.1861206897</v>
      </c>
      <c r="R4725" s="83">
        <f t="shared" si="4"/>
        <v>0.3699861047</v>
      </c>
      <c r="S4725" s="83" t="b">
        <f t="shared" si="5"/>
        <v>0</v>
      </c>
      <c r="T4725" s="72"/>
      <c r="U4725" s="72"/>
      <c r="V4725" s="72"/>
      <c r="W4725" s="72"/>
      <c r="X4725" s="72"/>
      <c r="Y4725" s="72"/>
      <c r="Z4725" s="72"/>
      <c r="AA4725" s="72"/>
      <c r="AB4725" s="72"/>
      <c r="AC4725" s="72"/>
      <c r="AD4725" s="72"/>
      <c r="AE4725" s="72"/>
      <c r="AF4725" s="72"/>
      <c r="AG4725" s="72"/>
      <c r="AH4725" s="72"/>
      <c r="AI4725" s="72"/>
      <c r="AJ4725" s="72"/>
      <c r="AK4725" s="72"/>
    </row>
    <row r="4726" ht="14.25" customHeight="1">
      <c r="A4726" s="78">
        <v>4723.0</v>
      </c>
      <c r="C4726" s="78" t="str">
        <f>VLOOKUP(G4726,[1]Macrodata_CCF!$A$3:$D$55,4,FALSE)</f>
        <v>#ERROR!</v>
      </c>
      <c r="E4726" s="79" t="str">
        <f>VLOOKUP(G4726,[1]Macrodata_CCF!$A$3:$B$55,2,FALSE)</f>
        <v>#ERROR!</v>
      </c>
      <c r="F4726" s="78">
        <v>0.0</v>
      </c>
      <c r="G4726" s="80">
        <v>18.0</v>
      </c>
      <c r="H4726" s="81">
        <v>720870.0</v>
      </c>
      <c r="I4726" s="81">
        <v>800000.0</v>
      </c>
      <c r="J4726" s="81">
        <v>735115.0</v>
      </c>
      <c r="K4726" s="81">
        <v>800000.0</v>
      </c>
      <c r="L4726" s="82">
        <v>0.1800202198913181</v>
      </c>
      <c r="N4726" s="83">
        <f t="shared" si="1"/>
        <v>0.1800202199</v>
      </c>
      <c r="O4726" s="83">
        <f t="shared" si="2"/>
        <v>0.1800202199</v>
      </c>
      <c r="Q4726" s="83">
        <f t="shared" si="3"/>
        <v>0.0989125</v>
      </c>
      <c r="R4726" s="83">
        <f t="shared" si="4"/>
        <v>0.01780625</v>
      </c>
      <c r="S4726" s="83" t="b">
        <f t="shared" si="5"/>
        <v>0</v>
      </c>
      <c r="T4726" s="72"/>
      <c r="U4726" s="72"/>
      <c r="V4726" s="72"/>
      <c r="W4726" s="72"/>
      <c r="X4726" s="72"/>
      <c r="Y4726" s="72"/>
      <c r="Z4726" s="72"/>
      <c r="AA4726" s="72"/>
      <c r="AB4726" s="72"/>
      <c r="AC4726" s="72"/>
      <c r="AD4726" s="72"/>
      <c r="AE4726" s="72"/>
      <c r="AF4726" s="72"/>
      <c r="AG4726" s="72"/>
      <c r="AH4726" s="72"/>
      <c r="AI4726" s="72"/>
      <c r="AJ4726" s="72"/>
      <c r="AK4726" s="72"/>
    </row>
    <row r="4727" ht="14.25" customHeight="1">
      <c r="A4727" s="78">
        <v>4724.0</v>
      </c>
      <c r="C4727" s="78" t="str">
        <f>VLOOKUP(G4727,[1]Macrodata_CCF!$A$3:$D$55,4,FALSE)</f>
        <v>#ERROR!</v>
      </c>
      <c r="E4727" s="79" t="str">
        <f>VLOOKUP(G4727,[1]Macrodata_CCF!$A$3:$B$55,2,FALSE)</f>
        <v>#ERROR!</v>
      </c>
      <c r="F4727" s="78">
        <v>0.0</v>
      </c>
      <c r="G4727" s="80">
        <v>21.0</v>
      </c>
      <c r="H4727" s="81">
        <v>67660.0</v>
      </c>
      <c r="I4727" s="81">
        <v>160000.0</v>
      </c>
      <c r="J4727" s="81">
        <v>80590.0</v>
      </c>
      <c r="K4727" s="81">
        <v>256000.0</v>
      </c>
      <c r="L4727" s="82">
        <v>0.1400259909031839</v>
      </c>
      <c r="N4727" s="83">
        <f t="shared" si="1"/>
        <v>0.1400259909</v>
      </c>
      <c r="O4727" s="83">
        <f t="shared" si="2"/>
        <v>0.1400259909</v>
      </c>
      <c r="Q4727" s="83">
        <f t="shared" si="3"/>
        <v>0.577125</v>
      </c>
      <c r="R4727" s="83">
        <f t="shared" si="4"/>
        <v>0.1400259909</v>
      </c>
      <c r="S4727" s="83" t="b">
        <f t="shared" si="5"/>
        <v>0</v>
      </c>
      <c r="T4727" s="72"/>
      <c r="U4727" s="72"/>
      <c r="V4727" s="72"/>
      <c r="W4727" s="72"/>
      <c r="X4727" s="72"/>
      <c r="Y4727" s="72"/>
      <c r="Z4727" s="72"/>
      <c r="AA4727" s="72"/>
      <c r="AB4727" s="72"/>
      <c r="AC4727" s="72"/>
      <c r="AD4727" s="72"/>
      <c r="AE4727" s="72"/>
      <c r="AF4727" s="72"/>
      <c r="AG4727" s="72"/>
      <c r="AH4727" s="72"/>
      <c r="AI4727" s="72"/>
      <c r="AJ4727" s="72"/>
      <c r="AK4727" s="72"/>
    </row>
    <row r="4728" ht="14.25" customHeight="1">
      <c r="A4728" s="78">
        <v>4725.0</v>
      </c>
      <c r="C4728" s="78" t="str">
        <f>VLOOKUP(G4728,[1]Macrodata_CCF!$A$3:$D$55,4,FALSE)</f>
        <v>#ERROR!</v>
      </c>
      <c r="E4728" s="79" t="str">
        <f>VLOOKUP(G4728,[1]Macrodata_CCF!$A$3:$B$55,2,FALSE)</f>
        <v>#ERROR!</v>
      </c>
      <c r="F4728" s="78">
        <v>0.0</v>
      </c>
      <c r="G4728" s="80">
        <v>49.0</v>
      </c>
      <c r="H4728" s="81">
        <v>14930.0</v>
      </c>
      <c r="I4728" s="81">
        <v>60000.0</v>
      </c>
      <c r="J4728" s="81">
        <v>20790.0</v>
      </c>
      <c r="K4728" s="81">
        <v>60000.0</v>
      </c>
      <c r="L4728" s="82">
        <v>0.1300199689372088</v>
      </c>
      <c r="N4728" s="83">
        <f t="shared" si="1"/>
        <v>0.1300199689</v>
      </c>
      <c r="O4728" s="83">
        <f t="shared" si="2"/>
        <v>0.1300199689</v>
      </c>
      <c r="Q4728" s="83">
        <f t="shared" si="3"/>
        <v>0.7511666667</v>
      </c>
      <c r="R4728" s="83">
        <f t="shared" si="4"/>
        <v>0.1300199689</v>
      </c>
      <c r="S4728" s="83" t="b">
        <f t="shared" si="5"/>
        <v>0</v>
      </c>
      <c r="T4728" s="72"/>
      <c r="U4728" s="72"/>
      <c r="V4728" s="72"/>
      <c r="W4728" s="72"/>
      <c r="X4728" s="72"/>
      <c r="Y4728" s="72"/>
      <c r="Z4728" s="72"/>
      <c r="AA4728" s="72"/>
      <c r="AB4728" s="72"/>
      <c r="AC4728" s="72"/>
      <c r="AD4728" s="72"/>
      <c r="AE4728" s="72"/>
      <c r="AF4728" s="72"/>
      <c r="AG4728" s="72"/>
      <c r="AH4728" s="72"/>
      <c r="AI4728" s="72"/>
      <c r="AJ4728" s="72"/>
      <c r="AK4728" s="72"/>
    </row>
    <row r="4729" ht="14.25" customHeight="1">
      <c r="A4729" s="78">
        <v>4726.0</v>
      </c>
      <c r="C4729" s="78" t="str">
        <f>VLOOKUP(G4729,[1]Macrodata_CCF!$A$3:$D$55,4,FALSE)</f>
        <v>#ERROR!</v>
      </c>
      <c r="E4729" s="79" t="str">
        <f>VLOOKUP(G4729,[1]Macrodata_CCF!$A$3:$B$55,2,FALSE)</f>
        <v>#ERROR!</v>
      </c>
      <c r="F4729" s="78">
        <v>0.0</v>
      </c>
      <c r="G4729" s="80">
        <v>32.0</v>
      </c>
      <c r="H4729" s="81">
        <v>0.0</v>
      </c>
      <c r="I4729" s="81">
        <v>440000.0</v>
      </c>
      <c r="J4729" s="81">
        <v>66000.0</v>
      </c>
      <c r="K4729" s="81">
        <v>792000.0</v>
      </c>
      <c r="L4729" s="82">
        <v>0.15</v>
      </c>
      <c r="N4729" s="83">
        <f t="shared" si="1"/>
        <v>0.15</v>
      </c>
      <c r="O4729" s="83">
        <f t="shared" si="2"/>
        <v>0.15</v>
      </c>
      <c r="Q4729" s="83">
        <f t="shared" si="3"/>
        <v>1</v>
      </c>
      <c r="R4729" s="83">
        <f t="shared" si="4"/>
        <v>0.15</v>
      </c>
      <c r="S4729" s="83" t="b">
        <f t="shared" si="5"/>
        <v>0</v>
      </c>
      <c r="T4729" s="72"/>
      <c r="U4729" s="72"/>
      <c r="V4729" s="72"/>
      <c r="W4729" s="72"/>
      <c r="X4729" s="72"/>
      <c r="Y4729" s="72"/>
      <c r="Z4729" s="72"/>
      <c r="AA4729" s="72"/>
      <c r="AB4729" s="72"/>
      <c r="AC4729" s="72"/>
      <c r="AD4729" s="72"/>
      <c r="AE4729" s="72"/>
      <c r="AF4729" s="72"/>
      <c r="AG4729" s="72"/>
      <c r="AH4729" s="72"/>
      <c r="AI4729" s="72"/>
      <c r="AJ4729" s="72"/>
      <c r="AK4729" s="72"/>
    </row>
    <row r="4730" ht="14.25" customHeight="1">
      <c r="A4730" s="78">
        <v>4727.0</v>
      </c>
      <c r="C4730" s="78" t="str">
        <f>VLOOKUP(G4730,[1]Macrodata_CCF!$A$3:$D$55,4,FALSE)</f>
        <v>#ERROR!</v>
      </c>
      <c r="E4730" s="79" t="str">
        <f>VLOOKUP(G4730,[1]Macrodata_CCF!$A$3:$B$55,2,FALSE)</f>
        <v>#ERROR!</v>
      </c>
      <c r="F4730" s="78">
        <v>0.0</v>
      </c>
      <c r="G4730" s="80">
        <v>17.0</v>
      </c>
      <c r="H4730" s="81">
        <v>0.0</v>
      </c>
      <c r="I4730" s="81">
        <v>960000.0</v>
      </c>
      <c r="J4730" s="81">
        <v>182400.0</v>
      </c>
      <c r="K4730" s="81">
        <v>960000.0</v>
      </c>
      <c r="L4730" s="82">
        <v>0.19</v>
      </c>
      <c r="N4730" s="83">
        <f t="shared" si="1"/>
        <v>0.19</v>
      </c>
      <c r="O4730" s="83">
        <f t="shared" si="2"/>
        <v>0.19</v>
      </c>
      <c r="Q4730" s="83">
        <f t="shared" si="3"/>
        <v>1</v>
      </c>
      <c r="R4730" s="83">
        <f t="shared" si="4"/>
        <v>0.19</v>
      </c>
      <c r="S4730" s="83" t="b">
        <f t="shared" si="5"/>
        <v>0</v>
      </c>
      <c r="T4730" s="72"/>
      <c r="U4730" s="72"/>
      <c r="V4730" s="72"/>
      <c r="W4730" s="72"/>
      <c r="X4730" s="72"/>
      <c r="Y4730" s="72"/>
      <c r="Z4730" s="72"/>
      <c r="AA4730" s="72"/>
      <c r="AB4730" s="72"/>
      <c r="AC4730" s="72"/>
      <c r="AD4730" s="72"/>
      <c r="AE4730" s="72"/>
      <c r="AF4730" s="72"/>
      <c r="AG4730" s="72"/>
      <c r="AH4730" s="72"/>
      <c r="AI4730" s="72"/>
      <c r="AJ4730" s="72"/>
      <c r="AK4730" s="72"/>
    </row>
    <row r="4731" ht="14.25" customHeight="1">
      <c r="A4731" s="78">
        <v>4728.0</v>
      </c>
      <c r="C4731" s="78" t="str">
        <f>VLOOKUP(G4731,[1]Macrodata_CCF!$A$3:$D$55,4,FALSE)</f>
        <v>#ERROR!</v>
      </c>
      <c r="E4731" s="79" t="str">
        <f>VLOOKUP(G4731,[1]Macrodata_CCF!$A$3:$B$55,2,FALSE)</f>
        <v>#ERROR!</v>
      </c>
      <c r="F4731" s="78">
        <v>0.0</v>
      </c>
      <c r="G4731" s="80">
        <v>17.0</v>
      </c>
      <c r="H4731" s="81">
        <v>593225.0</v>
      </c>
      <c r="I4731" s="81">
        <v>670000.0</v>
      </c>
      <c r="J4731" s="81">
        <v>607810.0</v>
      </c>
      <c r="K4731" s="81">
        <v>670000.0</v>
      </c>
      <c r="L4731" s="82">
        <v>0.1899706935851514</v>
      </c>
      <c r="N4731" s="83">
        <f t="shared" si="1"/>
        <v>0.1899706936</v>
      </c>
      <c r="O4731" s="83">
        <f t="shared" si="2"/>
        <v>0.1899706936</v>
      </c>
      <c r="Q4731" s="83">
        <f t="shared" si="3"/>
        <v>0.1145895522</v>
      </c>
      <c r="R4731" s="83">
        <f t="shared" si="4"/>
        <v>0.1899706936</v>
      </c>
      <c r="S4731" s="83" t="b">
        <f t="shared" si="5"/>
        <v>0</v>
      </c>
      <c r="T4731" s="72"/>
      <c r="U4731" s="72"/>
      <c r="V4731" s="72"/>
      <c r="W4731" s="72"/>
      <c r="X4731" s="72"/>
      <c r="Y4731" s="72"/>
      <c r="Z4731" s="72"/>
      <c r="AA4731" s="72"/>
      <c r="AB4731" s="72"/>
      <c r="AC4731" s="72"/>
      <c r="AD4731" s="72"/>
      <c r="AE4731" s="72"/>
      <c r="AF4731" s="72"/>
      <c r="AG4731" s="72"/>
      <c r="AH4731" s="72"/>
      <c r="AI4731" s="72"/>
      <c r="AJ4731" s="72"/>
      <c r="AK4731" s="72"/>
    </row>
    <row r="4732" ht="14.25" customHeight="1">
      <c r="A4732" s="78">
        <v>4729.0</v>
      </c>
      <c r="C4732" s="78" t="str">
        <f>VLOOKUP(G4732,[1]Macrodata_CCF!$A$3:$D$55,4,FALSE)</f>
        <v>#ERROR!</v>
      </c>
      <c r="E4732" s="79" t="str">
        <f>VLOOKUP(G4732,[1]Macrodata_CCF!$A$3:$B$55,2,FALSE)</f>
        <v>#ERROR!</v>
      </c>
      <c r="F4732" s="78">
        <v>0.0</v>
      </c>
      <c r="G4732" s="80">
        <v>16.0</v>
      </c>
      <c r="H4732" s="81">
        <v>97155.0</v>
      </c>
      <c r="I4732" s="81">
        <v>440000.0</v>
      </c>
      <c r="J4732" s="81">
        <v>162295.0</v>
      </c>
      <c r="K4732" s="81">
        <v>880000.0</v>
      </c>
      <c r="L4732" s="82">
        <v>0.1899983957765171</v>
      </c>
      <c r="N4732" s="83">
        <f t="shared" si="1"/>
        <v>0.1899983958</v>
      </c>
      <c r="O4732" s="83">
        <f t="shared" si="2"/>
        <v>0.1899983958</v>
      </c>
      <c r="Q4732" s="83">
        <f t="shared" si="3"/>
        <v>0.7791931818</v>
      </c>
      <c r="R4732" s="83">
        <f t="shared" si="4"/>
        <v>0.1899983958</v>
      </c>
      <c r="S4732" s="83" t="b">
        <f t="shared" si="5"/>
        <v>0</v>
      </c>
      <c r="T4732" s="72"/>
      <c r="U4732" s="72"/>
      <c r="V4732" s="72"/>
      <c r="W4732" s="72"/>
      <c r="X4732" s="72"/>
      <c r="Y4732" s="72"/>
      <c r="Z4732" s="72"/>
      <c r="AA4732" s="72"/>
      <c r="AB4732" s="72"/>
      <c r="AC4732" s="72"/>
      <c r="AD4732" s="72"/>
      <c r="AE4732" s="72"/>
      <c r="AF4732" s="72"/>
      <c r="AG4732" s="72"/>
      <c r="AH4732" s="72"/>
      <c r="AI4732" s="72"/>
      <c r="AJ4732" s="72"/>
      <c r="AK4732" s="72"/>
    </row>
    <row r="4733" ht="14.25" customHeight="1">
      <c r="A4733" s="78">
        <v>4730.0</v>
      </c>
      <c r="C4733" s="78" t="str">
        <f>VLOOKUP(G4733,[1]Macrodata_CCF!$A$3:$D$55,4,FALSE)</f>
        <v>#ERROR!</v>
      </c>
      <c r="E4733" s="79" t="str">
        <f>VLOOKUP(G4733,[1]Macrodata_CCF!$A$3:$B$55,2,FALSE)</f>
        <v>#ERROR!</v>
      </c>
      <c r="F4733" s="78">
        <v>0.0</v>
      </c>
      <c r="G4733" s="80">
        <v>47.0</v>
      </c>
      <c r="H4733" s="81">
        <v>719685.0</v>
      </c>
      <c r="I4733" s="81">
        <v>800000.0</v>
      </c>
      <c r="J4733" s="81">
        <v>734140.0</v>
      </c>
      <c r="K4733" s="81">
        <v>800000.0</v>
      </c>
      <c r="L4733" s="82">
        <v>0.1799788333437091</v>
      </c>
      <c r="N4733" s="83">
        <f t="shared" si="1"/>
        <v>0.1799788333</v>
      </c>
      <c r="O4733" s="83">
        <f t="shared" si="2"/>
        <v>0.1799788333</v>
      </c>
      <c r="Q4733" s="83">
        <f t="shared" si="3"/>
        <v>0.10039375</v>
      </c>
      <c r="R4733" s="83">
        <f t="shared" si="4"/>
        <v>0.1799788333</v>
      </c>
      <c r="S4733" s="83" t="b">
        <f t="shared" si="5"/>
        <v>0</v>
      </c>
      <c r="T4733" s="72"/>
      <c r="U4733" s="72"/>
      <c r="V4733" s="72"/>
      <c r="W4733" s="72"/>
      <c r="X4733" s="72"/>
      <c r="Y4733" s="72"/>
      <c r="Z4733" s="72"/>
      <c r="AA4733" s="72"/>
      <c r="AB4733" s="72"/>
      <c r="AC4733" s="72"/>
      <c r="AD4733" s="72"/>
      <c r="AE4733" s="72"/>
      <c r="AF4733" s="72"/>
      <c r="AG4733" s="72"/>
      <c r="AH4733" s="72"/>
      <c r="AI4733" s="72"/>
      <c r="AJ4733" s="72"/>
      <c r="AK4733" s="72"/>
    </row>
    <row r="4734" ht="14.25" customHeight="1">
      <c r="A4734" s="78">
        <v>4731.0</v>
      </c>
      <c r="C4734" s="78" t="str">
        <f>VLOOKUP(G4734,[1]Macrodata_CCF!$A$3:$D$55,4,FALSE)</f>
        <v>#ERROR!</v>
      </c>
      <c r="E4734" s="79" t="str">
        <f>VLOOKUP(G4734,[1]Macrodata_CCF!$A$3:$B$55,2,FALSE)</f>
        <v>#ERROR!</v>
      </c>
      <c r="F4734" s="78">
        <v>0.0</v>
      </c>
      <c r="G4734" s="80">
        <v>14.0</v>
      </c>
      <c r="H4734" s="81">
        <v>64445.0</v>
      </c>
      <c r="I4734" s="81">
        <v>500000.0</v>
      </c>
      <c r="J4734" s="81">
        <v>0.0</v>
      </c>
      <c r="K4734" s="81">
        <v>500000.0</v>
      </c>
      <c r="L4734" s="82">
        <v>-0.1479606479089897</v>
      </c>
      <c r="N4734" s="83">
        <f t="shared" si="1"/>
        <v>-0.1479606479</v>
      </c>
      <c r="O4734" s="83">
        <f t="shared" si="2"/>
        <v>0</v>
      </c>
      <c r="Q4734" s="83">
        <f t="shared" si="3"/>
        <v>0.87111</v>
      </c>
      <c r="R4734" s="83">
        <f t="shared" si="4"/>
        <v>-0.1479606479</v>
      </c>
      <c r="S4734" s="83" t="b">
        <f t="shared" si="5"/>
        <v>0</v>
      </c>
      <c r="T4734" s="72"/>
      <c r="U4734" s="72"/>
      <c r="V4734" s="72"/>
      <c r="W4734" s="72"/>
      <c r="X4734" s="72"/>
      <c r="Y4734" s="72"/>
      <c r="Z4734" s="72"/>
      <c r="AA4734" s="72"/>
      <c r="AB4734" s="72"/>
      <c r="AC4734" s="72"/>
      <c r="AD4734" s="72"/>
      <c r="AE4734" s="72"/>
      <c r="AF4734" s="72"/>
      <c r="AG4734" s="72"/>
      <c r="AH4734" s="72"/>
      <c r="AI4734" s="72"/>
      <c r="AJ4734" s="72"/>
      <c r="AK4734" s="72"/>
    </row>
    <row r="4735" ht="14.25" customHeight="1">
      <c r="A4735" s="78">
        <v>4732.0</v>
      </c>
      <c r="C4735" s="78" t="str">
        <f>VLOOKUP(G4735,[1]Macrodata_CCF!$A$3:$D$55,4,FALSE)</f>
        <v>#ERROR!</v>
      </c>
      <c r="E4735" s="79" t="str">
        <f>VLOOKUP(G4735,[1]Macrodata_CCF!$A$3:$B$55,2,FALSE)</f>
        <v>#ERROR!</v>
      </c>
      <c r="F4735" s="78">
        <v>0.0</v>
      </c>
      <c r="G4735" s="80">
        <v>34.0</v>
      </c>
      <c r="H4735" s="81">
        <v>345365.0</v>
      </c>
      <c r="I4735" s="81">
        <v>410000.0</v>
      </c>
      <c r="J4735" s="81">
        <v>351180.0</v>
      </c>
      <c r="K4735" s="81">
        <v>410000.0</v>
      </c>
      <c r="L4735" s="82">
        <v>0.08996673628838864</v>
      </c>
      <c r="N4735" s="83">
        <f t="shared" si="1"/>
        <v>0.08996673629</v>
      </c>
      <c r="O4735" s="83">
        <f t="shared" si="2"/>
        <v>0.08996673629</v>
      </c>
      <c r="Q4735" s="83">
        <f t="shared" si="3"/>
        <v>0.1576463415</v>
      </c>
      <c r="R4735" s="83">
        <f t="shared" si="4"/>
        <v>0.08996673629</v>
      </c>
      <c r="S4735" s="83" t="b">
        <f t="shared" si="5"/>
        <v>0</v>
      </c>
      <c r="T4735" s="72"/>
      <c r="U4735" s="72"/>
      <c r="V4735" s="72"/>
      <c r="W4735" s="72"/>
      <c r="X4735" s="72"/>
      <c r="Y4735" s="72"/>
      <c r="Z4735" s="72"/>
      <c r="AA4735" s="72"/>
      <c r="AB4735" s="72"/>
      <c r="AC4735" s="72"/>
      <c r="AD4735" s="72"/>
      <c r="AE4735" s="72"/>
      <c r="AF4735" s="72"/>
      <c r="AG4735" s="72"/>
      <c r="AH4735" s="72"/>
      <c r="AI4735" s="72"/>
      <c r="AJ4735" s="72"/>
      <c r="AK4735" s="72"/>
    </row>
    <row r="4736" ht="14.25" customHeight="1">
      <c r="A4736" s="78">
        <v>4733.0</v>
      </c>
      <c r="C4736" s="78" t="str">
        <f>VLOOKUP(G4736,[1]Macrodata_CCF!$A$3:$D$55,4,FALSE)</f>
        <v>#ERROR!</v>
      </c>
      <c r="E4736" s="79" t="str">
        <f>VLOOKUP(G4736,[1]Macrodata_CCF!$A$3:$B$55,2,FALSE)</f>
        <v>#ERROR!</v>
      </c>
      <c r="F4736" s="78">
        <v>0.0</v>
      </c>
      <c r="G4736" s="80">
        <v>45.0</v>
      </c>
      <c r="H4736" s="81">
        <v>16100.0</v>
      </c>
      <c r="I4736" s="81">
        <v>660000.0</v>
      </c>
      <c r="J4736" s="81">
        <v>119125.0</v>
      </c>
      <c r="K4736" s="81">
        <v>660000.0</v>
      </c>
      <c r="L4736" s="82">
        <v>0.1600015530361857</v>
      </c>
      <c r="N4736" s="83">
        <f t="shared" si="1"/>
        <v>0.160001553</v>
      </c>
      <c r="O4736" s="83">
        <f t="shared" si="2"/>
        <v>0.160001553</v>
      </c>
      <c r="Q4736" s="83">
        <f t="shared" si="3"/>
        <v>0.9756060606</v>
      </c>
      <c r="R4736" s="83">
        <f t="shared" si="4"/>
        <v>0.160001553</v>
      </c>
      <c r="S4736" s="83" t="b">
        <f t="shared" si="5"/>
        <v>0</v>
      </c>
      <c r="T4736" s="72"/>
      <c r="U4736" s="72"/>
      <c r="V4736" s="72"/>
      <c r="W4736" s="72"/>
      <c r="X4736" s="72"/>
      <c r="Y4736" s="72"/>
      <c r="Z4736" s="72"/>
      <c r="AA4736" s="72"/>
      <c r="AB4736" s="72"/>
      <c r="AC4736" s="72"/>
      <c r="AD4736" s="72"/>
      <c r="AE4736" s="72"/>
      <c r="AF4736" s="72"/>
      <c r="AG4736" s="72"/>
      <c r="AH4736" s="72"/>
      <c r="AI4736" s="72"/>
      <c r="AJ4736" s="72"/>
      <c r="AK4736" s="72"/>
    </row>
    <row r="4737" ht="14.25" customHeight="1">
      <c r="A4737" s="78">
        <v>4734.0</v>
      </c>
      <c r="C4737" s="78" t="str">
        <f>VLOOKUP(G4737,[1]Macrodata_CCF!$A$3:$D$55,4,FALSE)</f>
        <v>#ERROR!</v>
      </c>
      <c r="E4737" s="79" t="str">
        <f>VLOOKUP(G4737,[1]Macrodata_CCF!$A$3:$B$55,2,FALSE)</f>
        <v>#ERROR!</v>
      </c>
      <c r="F4737" s="78">
        <v>0.0</v>
      </c>
      <c r="G4737" s="80">
        <v>42.0</v>
      </c>
      <c r="H4737" s="81">
        <v>42615.0</v>
      </c>
      <c r="I4737" s="81">
        <v>360000.0</v>
      </c>
      <c r="J4737" s="81">
        <v>150525.0</v>
      </c>
      <c r="K4737" s="81">
        <v>360000.0</v>
      </c>
      <c r="L4737" s="82">
        <v>0.3399971643272366</v>
      </c>
      <c r="N4737" s="83">
        <f t="shared" si="1"/>
        <v>0.3399971643</v>
      </c>
      <c r="O4737" s="83">
        <f t="shared" si="2"/>
        <v>0.3399971643</v>
      </c>
      <c r="Q4737" s="83">
        <f t="shared" si="3"/>
        <v>0.881625</v>
      </c>
      <c r="R4737" s="83">
        <f t="shared" si="4"/>
        <v>0.3399971643</v>
      </c>
      <c r="S4737" s="83" t="b">
        <f t="shared" si="5"/>
        <v>0</v>
      </c>
      <c r="T4737" s="72"/>
      <c r="U4737" s="72"/>
      <c r="V4737" s="72"/>
      <c r="W4737" s="72"/>
      <c r="X4737" s="72"/>
      <c r="Y4737" s="72"/>
      <c r="Z4737" s="72"/>
      <c r="AA4737" s="72"/>
      <c r="AB4737" s="72"/>
      <c r="AC4737" s="72"/>
      <c r="AD4737" s="72"/>
      <c r="AE4737" s="72"/>
      <c r="AF4737" s="72"/>
      <c r="AG4737" s="72"/>
      <c r="AH4737" s="72"/>
      <c r="AI4737" s="72"/>
      <c r="AJ4737" s="72"/>
      <c r="AK4737" s="72"/>
    </row>
    <row r="4738" ht="14.25" customHeight="1">
      <c r="A4738" s="78">
        <v>4735.0</v>
      </c>
      <c r="C4738" s="78" t="str">
        <f>VLOOKUP(G4738,[1]Macrodata_CCF!$A$3:$D$55,4,FALSE)</f>
        <v>#ERROR!</v>
      </c>
      <c r="E4738" s="79" t="str">
        <f>VLOOKUP(G4738,[1]Macrodata_CCF!$A$3:$B$55,2,FALSE)</f>
        <v>#ERROR!</v>
      </c>
      <c r="F4738" s="78">
        <v>1.0</v>
      </c>
      <c r="G4738" s="80">
        <v>31.0</v>
      </c>
      <c r="H4738" s="81">
        <v>78165.0</v>
      </c>
      <c r="I4738" s="81">
        <v>140000.0</v>
      </c>
      <c r="J4738" s="81">
        <v>60235.0</v>
      </c>
      <c r="K4738" s="81">
        <v>140000.0</v>
      </c>
      <c r="L4738" s="82">
        <v>-0.2899652300477076</v>
      </c>
      <c r="N4738" s="83">
        <f t="shared" si="1"/>
        <v>-0.28996523</v>
      </c>
      <c r="O4738" s="83">
        <f t="shared" si="2"/>
        <v>0</v>
      </c>
      <c r="Q4738" s="83">
        <f t="shared" si="3"/>
        <v>0.4416785714</v>
      </c>
      <c r="R4738" s="83">
        <f t="shared" si="4"/>
        <v>-0.28996523</v>
      </c>
      <c r="S4738" s="83" t="b">
        <f t="shared" si="5"/>
        <v>0</v>
      </c>
      <c r="T4738" s="72"/>
      <c r="U4738" s="72"/>
      <c r="V4738" s="72"/>
      <c r="W4738" s="72"/>
      <c r="X4738" s="72"/>
      <c r="Y4738" s="72"/>
      <c r="Z4738" s="72"/>
      <c r="AA4738" s="72"/>
      <c r="AB4738" s="72"/>
      <c r="AC4738" s="72"/>
      <c r="AD4738" s="72"/>
      <c r="AE4738" s="72"/>
      <c r="AF4738" s="72"/>
      <c r="AG4738" s="72"/>
      <c r="AH4738" s="72"/>
      <c r="AI4738" s="72"/>
      <c r="AJ4738" s="72"/>
      <c r="AK4738" s="72"/>
    </row>
    <row r="4739" ht="14.25" customHeight="1">
      <c r="A4739" s="78">
        <v>4736.0</v>
      </c>
      <c r="C4739" s="78" t="str">
        <f>VLOOKUP(G4739,[1]Macrodata_CCF!$A$3:$D$55,4,FALSE)</f>
        <v>#ERROR!</v>
      </c>
      <c r="E4739" s="79" t="str">
        <f>VLOOKUP(G4739,[1]Macrodata_CCF!$A$3:$B$55,2,FALSE)</f>
        <v>#ERROR!</v>
      </c>
      <c r="F4739" s="78">
        <v>0.0</v>
      </c>
      <c r="G4739" s="80">
        <v>51.0</v>
      </c>
      <c r="H4739" s="81">
        <v>143210.0</v>
      </c>
      <c r="I4739" s="81">
        <v>270000.0</v>
      </c>
      <c r="J4739" s="81">
        <v>98835.0</v>
      </c>
      <c r="K4739" s="81">
        <v>270000.0</v>
      </c>
      <c r="L4739" s="82">
        <v>-0.3499881694139916</v>
      </c>
      <c r="N4739" s="83">
        <f t="shared" si="1"/>
        <v>-0.3499881694</v>
      </c>
      <c r="O4739" s="83">
        <f t="shared" si="2"/>
        <v>0</v>
      </c>
      <c r="Q4739" s="83">
        <f t="shared" si="3"/>
        <v>0.4695925926</v>
      </c>
      <c r="R4739" s="83">
        <f t="shared" si="4"/>
        <v>-0.3499881694</v>
      </c>
      <c r="S4739" s="83" t="b">
        <f t="shared" si="5"/>
        <v>0</v>
      </c>
      <c r="T4739" s="72"/>
      <c r="U4739" s="72"/>
      <c r="V4739" s="72"/>
      <c r="W4739" s="72"/>
      <c r="X4739" s="72"/>
      <c r="Y4739" s="72"/>
      <c r="Z4739" s="72"/>
      <c r="AA4739" s="72"/>
      <c r="AB4739" s="72"/>
      <c r="AC4739" s="72"/>
      <c r="AD4739" s="72"/>
      <c r="AE4739" s="72"/>
      <c r="AF4739" s="72"/>
      <c r="AG4739" s="72"/>
      <c r="AH4739" s="72"/>
      <c r="AI4739" s="72"/>
      <c r="AJ4739" s="72"/>
      <c r="AK4739" s="72"/>
    </row>
    <row r="4740" ht="14.25" customHeight="1">
      <c r="A4740" s="78">
        <v>4737.0</v>
      </c>
      <c r="C4740" s="78" t="str">
        <f>VLOOKUP(G4740,[1]Macrodata_CCF!$A$3:$D$55,4,FALSE)</f>
        <v>#ERROR!</v>
      </c>
      <c r="E4740" s="79" t="str">
        <f>VLOOKUP(G4740,[1]Macrodata_CCF!$A$3:$B$55,2,FALSE)</f>
        <v>#ERROR!</v>
      </c>
      <c r="F4740" s="78">
        <v>0.0</v>
      </c>
      <c r="G4740" s="80">
        <v>7.0</v>
      </c>
      <c r="H4740" s="81">
        <v>194625.0</v>
      </c>
      <c r="I4740" s="81">
        <v>290000.0</v>
      </c>
      <c r="J4740" s="81">
        <v>227055.0</v>
      </c>
      <c r="K4740" s="81">
        <v>406000.0</v>
      </c>
      <c r="L4740" s="82">
        <v>0.3400262123197903</v>
      </c>
      <c r="N4740" s="83">
        <f t="shared" si="1"/>
        <v>0.3400262123</v>
      </c>
      <c r="O4740" s="83">
        <f t="shared" si="2"/>
        <v>0.3400262123</v>
      </c>
      <c r="Q4740" s="83">
        <f t="shared" si="3"/>
        <v>0.3288793103</v>
      </c>
      <c r="R4740" s="83">
        <f t="shared" si="4"/>
        <v>0.3400262123</v>
      </c>
      <c r="S4740" s="83" t="b">
        <f t="shared" si="5"/>
        <v>0</v>
      </c>
      <c r="T4740" s="72"/>
      <c r="U4740" s="72"/>
      <c r="V4740" s="72"/>
      <c r="W4740" s="72"/>
      <c r="X4740" s="72"/>
      <c r="Y4740" s="72"/>
      <c r="Z4740" s="72"/>
      <c r="AA4740" s="72"/>
      <c r="AB4740" s="72"/>
      <c r="AC4740" s="72"/>
      <c r="AD4740" s="72"/>
      <c r="AE4740" s="72"/>
      <c r="AF4740" s="72"/>
      <c r="AG4740" s="72"/>
      <c r="AH4740" s="72"/>
      <c r="AI4740" s="72"/>
      <c r="AJ4740" s="72"/>
      <c r="AK4740" s="72"/>
    </row>
    <row r="4741" ht="14.25" customHeight="1">
      <c r="A4741" s="78">
        <v>4738.0</v>
      </c>
      <c r="C4741" s="78" t="str">
        <f>VLOOKUP(G4741,[1]Macrodata_CCF!$A$3:$D$55,4,FALSE)</f>
        <v>#ERROR!</v>
      </c>
      <c r="E4741" s="79" t="str">
        <f>VLOOKUP(G4741,[1]Macrodata_CCF!$A$3:$B$55,2,FALSE)</f>
        <v>#ERROR!</v>
      </c>
      <c r="F4741" s="78">
        <v>0.0</v>
      </c>
      <c r="G4741" s="80">
        <v>51.0</v>
      </c>
      <c r="H4741" s="81">
        <v>4925.0</v>
      </c>
      <c r="I4741" s="81">
        <v>10000.0</v>
      </c>
      <c r="J4741" s="81">
        <v>10200.0</v>
      </c>
      <c r="K4741" s="81">
        <v>10000.0</v>
      </c>
      <c r="L4741" s="82">
        <v>1.039408866995074</v>
      </c>
      <c r="N4741" s="83">
        <f t="shared" si="1"/>
        <v>1.039408867</v>
      </c>
      <c r="O4741" s="83">
        <f t="shared" si="2"/>
        <v>1</v>
      </c>
      <c r="Q4741" s="83">
        <f t="shared" si="3"/>
        <v>0.5075</v>
      </c>
      <c r="R4741" s="83">
        <f t="shared" si="4"/>
        <v>1.039408867</v>
      </c>
      <c r="S4741" s="83" t="b">
        <f t="shared" si="5"/>
        <v>0</v>
      </c>
      <c r="T4741" s="72"/>
      <c r="U4741" s="72"/>
      <c r="V4741" s="72"/>
      <c r="W4741" s="72"/>
      <c r="X4741" s="72"/>
      <c r="Y4741" s="72"/>
      <c r="Z4741" s="72"/>
      <c r="AA4741" s="72"/>
      <c r="AB4741" s="72"/>
      <c r="AC4741" s="72"/>
      <c r="AD4741" s="72"/>
      <c r="AE4741" s="72"/>
      <c r="AF4741" s="72"/>
      <c r="AG4741" s="72"/>
      <c r="AH4741" s="72"/>
      <c r="AI4741" s="72"/>
      <c r="AJ4741" s="72"/>
      <c r="AK4741" s="72"/>
    </row>
    <row r="4742" ht="14.25" customHeight="1">
      <c r="A4742" s="78">
        <v>4739.0</v>
      </c>
      <c r="C4742" s="78" t="str">
        <f>VLOOKUP(G4742,[1]Macrodata_CCF!$A$3:$D$55,4,FALSE)</f>
        <v>#ERROR!</v>
      </c>
      <c r="E4742" s="79" t="str">
        <f>VLOOKUP(G4742,[1]Macrodata_CCF!$A$3:$B$55,2,FALSE)</f>
        <v>#ERROR!</v>
      </c>
      <c r="F4742" s="78">
        <v>0.0</v>
      </c>
      <c r="G4742" s="80">
        <v>45.0</v>
      </c>
      <c r="H4742" s="81">
        <v>0.0</v>
      </c>
      <c r="I4742" s="81">
        <v>470000.0</v>
      </c>
      <c r="J4742" s="81">
        <v>75200.0</v>
      </c>
      <c r="K4742" s="81">
        <v>893000.0</v>
      </c>
      <c r="L4742" s="82">
        <v>0.16</v>
      </c>
      <c r="N4742" s="83">
        <f t="shared" si="1"/>
        <v>0.16</v>
      </c>
      <c r="O4742" s="83">
        <f t="shared" si="2"/>
        <v>0.16</v>
      </c>
      <c r="Q4742" s="83">
        <f t="shared" si="3"/>
        <v>1</v>
      </c>
      <c r="R4742" s="83">
        <f t="shared" si="4"/>
        <v>0.16</v>
      </c>
      <c r="S4742" s="83" t="b">
        <f t="shared" si="5"/>
        <v>0</v>
      </c>
      <c r="T4742" s="72"/>
      <c r="U4742" s="72"/>
      <c r="V4742" s="72"/>
      <c r="W4742" s="72"/>
      <c r="X4742" s="72"/>
      <c r="Y4742" s="72"/>
      <c r="Z4742" s="72"/>
      <c r="AA4742" s="72"/>
      <c r="AB4742" s="72"/>
      <c r="AC4742" s="72"/>
      <c r="AD4742" s="72"/>
      <c r="AE4742" s="72"/>
      <c r="AF4742" s="72"/>
      <c r="AG4742" s="72"/>
      <c r="AH4742" s="72"/>
      <c r="AI4742" s="72"/>
      <c r="AJ4742" s="72"/>
      <c r="AK4742" s="72"/>
    </row>
    <row r="4743" ht="14.25" customHeight="1">
      <c r="A4743" s="78">
        <v>4740.0</v>
      </c>
      <c r="C4743" s="78" t="str">
        <f>VLOOKUP(G4743,[1]Macrodata_CCF!$A$3:$D$55,4,FALSE)</f>
        <v>#ERROR!</v>
      </c>
      <c r="E4743" s="79" t="str">
        <f>VLOOKUP(G4743,[1]Macrodata_CCF!$A$3:$B$55,2,FALSE)</f>
        <v>#ERROR!</v>
      </c>
      <c r="F4743" s="78">
        <v>0.0</v>
      </c>
      <c r="G4743" s="80">
        <v>8.0</v>
      </c>
      <c r="H4743" s="81">
        <v>105165.0</v>
      </c>
      <c r="I4743" s="81">
        <v>360000.0</v>
      </c>
      <c r="J4743" s="81">
        <v>207100.0</v>
      </c>
      <c r="K4743" s="81">
        <v>360000.0</v>
      </c>
      <c r="L4743" s="82">
        <v>0.400003924107756</v>
      </c>
      <c r="N4743" s="83">
        <f t="shared" si="1"/>
        <v>0.4000039241</v>
      </c>
      <c r="O4743" s="83">
        <f t="shared" si="2"/>
        <v>0.4000039241</v>
      </c>
      <c r="Q4743" s="83">
        <f t="shared" si="3"/>
        <v>0.707875</v>
      </c>
      <c r="R4743" s="83">
        <f t="shared" si="4"/>
        <v>0.4000039241</v>
      </c>
      <c r="S4743" s="83" t="b">
        <f t="shared" si="5"/>
        <v>0</v>
      </c>
      <c r="T4743" s="72"/>
      <c r="U4743" s="72"/>
      <c r="V4743" s="72"/>
      <c r="W4743" s="72"/>
      <c r="X4743" s="72"/>
      <c r="Y4743" s="72"/>
      <c r="Z4743" s="72"/>
      <c r="AA4743" s="72"/>
      <c r="AB4743" s="72"/>
      <c r="AC4743" s="72"/>
      <c r="AD4743" s="72"/>
      <c r="AE4743" s="72"/>
      <c r="AF4743" s="72"/>
      <c r="AG4743" s="72"/>
      <c r="AH4743" s="72"/>
      <c r="AI4743" s="72"/>
      <c r="AJ4743" s="72"/>
      <c r="AK4743" s="72"/>
    </row>
    <row r="4744" ht="14.25" customHeight="1">
      <c r="A4744" s="78">
        <v>4741.0</v>
      </c>
      <c r="C4744" s="78" t="str">
        <f>VLOOKUP(G4744,[1]Macrodata_CCF!$A$3:$D$55,4,FALSE)</f>
        <v>#ERROR!</v>
      </c>
      <c r="E4744" s="79" t="str">
        <f>VLOOKUP(G4744,[1]Macrodata_CCF!$A$3:$B$55,2,FALSE)</f>
        <v>#ERROR!</v>
      </c>
      <c r="F4744" s="78">
        <v>0.0</v>
      </c>
      <c r="G4744" s="80">
        <v>1.0</v>
      </c>
      <c r="H4744" s="81">
        <v>311845.0</v>
      </c>
      <c r="I4744" s="81">
        <v>690000.0</v>
      </c>
      <c r="J4744" s="81">
        <v>703800.0</v>
      </c>
      <c r="K4744" s="81">
        <v>690000.0</v>
      </c>
      <c r="L4744" s="82">
        <v>1.036492972458384</v>
      </c>
      <c r="N4744" s="83">
        <f t="shared" si="1"/>
        <v>1.036492972</v>
      </c>
      <c r="O4744" s="83">
        <f t="shared" si="2"/>
        <v>1</v>
      </c>
      <c r="Q4744" s="83">
        <f t="shared" si="3"/>
        <v>0.5480507246</v>
      </c>
      <c r="R4744" s="83">
        <f t="shared" si="4"/>
        <v>1.036492972</v>
      </c>
      <c r="S4744" s="83" t="b">
        <f t="shared" si="5"/>
        <v>0</v>
      </c>
      <c r="T4744" s="72"/>
      <c r="U4744" s="72"/>
      <c r="V4744" s="72"/>
      <c r="W4744" s="72"/>
      <c r="X4744" s="72"/>
      <c r="Y4744" s="72"/>
      <c r="Z4744" s="72"/>
      <c r="AA4744" s="72"/>
      <c r="AB4744" s="72"/>
      <c r="AC4744" s="72"/>
      <c r="AD4744" s="72"/>
      <c r="AE4744" s="72"/>
      <c r="AF4744" s="72"/>
      <c r="AG4744" s="72"/>
      <c r="AH4744" s="72"/>
      <c r="AI4744" s="72"/>
      <c r="AJ4744" s="72"/>
      <c r="AK4744" s="72"/>
    </row>
    <row r="4745" ht="14.25" customHeight="1">
      <c r="A4745" s="78">
        <v>4742.0</v>
      </c>
      <c r="C4745" s="78" t="str">
        <f>VLOOKUP(G4745,[1]Macrodata_CCF!$A$3:$D$55,4,FALSE)</f>
        <v>#ERROR!</v>
      </c>
      <c r="E4745" s="79" t="str">
        <f>VLOOKUP(G4745,[1]Macrodata_CCF!$A$3:$B$55,2,FALSE)</f>
        <v>#ERROR!</v>
      </c>
      <c r="F4745" s="78">
        <v>0.0</v>
      </c>
      <c r="G4745" s="80">
        <v>9.0</v>
      </c>
      <c r="H4745" s="81">
        <v>248045.0</v>
      </c>
      <c r="I4745" s="81">
        <v>340000.0</v>
      </c>
      <c r="J4745" s="81">
        <v>278390.0</v>
      </c>
      <c r="K4745" s="81">
        <v>340000.0</v>
      </c>
      <c r="L4745" s="82">
        <v>0.3299983687673319</v>
      </c>
      <c r="N4745" s="83">
        <f t="shared" si="1"/>
        <v>0.3299983688</v>
      </c>
      <c r="O4745" s="83">
        <f t="shared" si="2"/>
        <v>0.3299983688</v>
      </c>
      <c r="Q4745" s="83">
        <f t="shared" si="3"/>
        <v>0.2704558824</v>
      </c>
      <c r="R4745" s="83">
        <f t="shared" si="4"/>
        <v>0.3299983688</v>
      </c>
      <c r="S4745" s="83" t="b">
        <f t="shared" si="5"/>
        <v>0</v>
      </c>
      <c r="T4745" s="72"/>
      <c r="U4745" s="72"/>
      <c r="V4745" s="72"/>
      <c r="W4745" s="72"/>
      <c r="X4745" s="72"/>
      <c r="Y4745" s="72"/>
      <c r="Z4745" s="72"/>
      <c r="AA4745" s="72"/>
      <c r="AB4745" s="72"/>
      <c r="AC4745" s="72"/>
      <c r="AD4745" s="72"/>
      <c r="AE4745" s="72"/>
      <c r="AF4745" s="72"/>
      <c r="AG4745" s="72"/>
      <c r="AH4745" s="72"/>
      <c r="AI4745" s="72"/>
      <c r="AJ4745" s="72"/>
      <c r="AK4745" s="72"/>
    </row>
    <row r="4746" ht="14.25" customHeight="1">
      <c r="A4746" s="78">
        <v>4743.0</v>
      </c>
      <c r="C4746" s="78" t="str">
        <f>VLOOKUP(G4746,[1]Macrodata_CCF!$A$3:$D$55,4,FALSE)</f>
        <v>#ERROR!</v>
      </c>
      <c r="E4746" s="79" t="str">
        <f>VLOOKUP(G4746,[1]Macrodata_CCF!$A$3:$B$55,2,FALSE)</f>
        <v>#ERROR!</v>
      </c>
      <c r="F4746" s="78">
        <v>0.0</v>
      </c>
      <c r="G4746" s="80">
        <v>43.0</v>
      </c>
      <c r="H4746" s="81">
        <v>0.0</v>
      </c>
      <c r="I4746" s="81">
        <v>570000.0</v>
      </c>
      <c r="J4746" s="81">
        <v>114000.0</v>
      </c>
      <c r="K4746" s="81">
        <v>570000.0</v>
      </c>
      <c r="L4746" s="82">
        <v>0.2</v>
      </c>
      <c r="N4746" s="83">
        <f t="shared" si="1"/>
        <v>0.2</v>
      </c>
      <c r="O4746" s="83">
        <f t="shared" si="2"/>
        <v>0.2</v>
      </c>
      <c r="Q4746" s="83">
        <f t="shared" si="3"/>
        <v>1</v>
      </c>
      <c r="R4746" s="83">
        <f t="shared" si="4"/>
        <v>0.2</v>
      </c>
      <c r="S4746" s="83" t="b">
        <f t="shared" si="5"/>
        <v>0</v>
      </c>
      <c r="T4746" s="72"/>
      <c r="U4746" s="72"/>
      <c r="V4746" s="72"/>
      <c r="W4746" s="72"/>
      <c r="X4746" s="72"/>
      <c r="Y4746" s="72"/>
      <c r="Z4746" s="72"/>
      <c r="AA4746" s="72"/>
      <c r="AB4746" s="72"/>
      <c r="AC4746" s="72"/>
      <c r="AD4746" s="72"/>
      <c r="AE4746" s="72"/>
      <c r="AF4746" s="72"/>
      <c r="AG4746" s="72"/>
      <c r="AH4746" s="72"/>
      <c r="AI4746" s="72"/>
      <c r="AJ4746" s="72"/>
      <c r="AK4746" s="72"/>
    </row>
    <row r="4747" ht="14.25" customHeight="1">
      <c r="A4747" s="78">
        <v>4744.0</v>
      </c>
      <c r="C4747" s="78" t="str">
        <f>VLOOKUP(G4747,[1]Macrodata_CCF!$A$3:$D$55,4,FALSE)</f>
        <v>#ERROR!</v>
      </c>
      <c r="E4747" s="79" t="str">
        <f>VLOOKUP(G4747,[1]Macrodata_CCF!$A$3:$B$55,2,FALSE)</f>
        <v>#ERROR!</v>
      </c>
      <c r="F4747" s="78">
        <v>0.0</v>
      </c>
      <c r="G4747" s="80">
        <v>41.0</v>
      </c>
      <c r="H4747" s="81">
        <v>15370.0</v>
      </c>
      <c r="I4747" s="81">
        <v>110000.0</v>
      </c>
      <c r="J4747" s="81">
        <v>8745.0</v>
      </c>
      <c r="K4747" s="81">
        <v>110000.0</v>
      </c>
      <c r="L4747" s="82">
        <v>-0.07000951072598542</v>
      </c>
      <c r="N4747" s="83">
        <f t="shared" si="1"/>
        <v>-0.07000951073</v>
      </c>
      <c r="O4747" s="83">
        <f t="shared" si="2"/>
        <v>0</v>
      </c>
      <c r="Q4747" s="83">
        <f t="shared" si="3"/>
        <v>0.8602727273</v>
      </c>
      <c r="R4747" s="83">
        <f t="shared" si="4"/>
        <v>-0.07000951073</v>
      </c>
      <c r="S4747" s="83" t="b">
        <f t="shared" si="5"/>
        <v>0</v>
      </c>
      <c r="T4747" s="72"/>
      <c r="U4747" s="72"/>
      <c r="V4747" s="72"/>
      <c r="W4747" s="72"/>
      <c r="X4747" s="72"/>
      <c r="Y4747" s="72"/>
      <c r="Z4747" s="72"/>
      <c r="AA4747" s="72"/>
      <c r="AB4747" s="72"/>
      <c r="AC4747" s="72"/>
      <c r="AD4747" s="72"/>
      <c r="AE4747" s="72"/>
      <c r="AF4747" s="72"/>
      <c r="AG4747" s="72"/>
      <c r="AH4747" s="72"/>
      <c r="AI4747" s="72"/>
      <c r="AJ4747" s="72"/>
      <c r="AK4747" s="72"/>
    </row>
    <row r="4748" ht="14.25" customHeight="1">
      <c r="A4748" s="78">
        <v>4745.0</v>
      </c>
      <c r="C4748" s="78" t="str">
        <f>VLOOKUP(G4748,[1]Macrodata_CCF!$A$3:$D$55,4,FALSE)</f>
        <v>#ERROR!</v>
      </c>
      <c r="E4748" s="79" t="str">
        <f>VLOOKUP(G4748,[1]Macrodata_CCF!$A$3:$B$55,2,FALSE)</f>
        <v>#ERROR!</v>
      </c>
      <c r="F4748" s="78">
        <v>0.0</v>
      </c>
      <c r="G4748" s="80">
        <v>43.0</v>
      </c>
      <c r="H4748" s="81">
        <v>332650.0</v>
      </c>
      <c r="I4748" s="81">
        <v>600000.0</v>
      </c>
      <c r="J4748" s="81">
        <v>375425.0</v>
      </c>
      <c r="K4748" s="81">
        <v>1140000.0</v>
      </c>
      <c r="L4748" s="82">
        <v>0.1599962595848139</v>
      </c>
      <c r="N4748" s="83">
        <f t="shared" si="1"/>
        <v>0.1599962596</v>
      </c>
      <c r="O4748" s="83">
        <f t="shared" si="2"/>
        <v>0.1599962596</v>
      </c>
      <c r="Q4748" s="83">
        <f t="shared" si="3"/>
        <v>0.4455833333</v>
      </c>
      <c r="R4748" s="83">
        <f t="shared" si="4"/>
        <v>0.1599962596</v>
      </c>
      <c r="S4748" s="83" t="b">
        <f t="shared" si="5"/>
        <v>0</v>
      </c>
      <c r="T4748" s="72"/>
      <c r="U4748" s="72"/>
      <c r="V4748" s="72"/>
      <c r="W4748" s="72"/>
      <c r="X4748" s="72"/>
      <c r="Y4748" s="72"/>
      <c r="Z4748" s="72"/>
      <c r="AA4748" s="72"/>
      <c r="AB4748" s="72"/>
      <c r="AC4748" s="72"/>
      <c r="AD4748" s="72"/>
      <c r="AE4748" s="72"/>
      <c r="AF4748" s="72"/>
      <c r="AG4748" s="72"/>
      <c r="AH4748" s="72"/>
      <c r="AI4748" s="72"/>
      <c r="AJ4748" s="72"/>
      <c r="AK4748" s="72"/>
    </row>
    <row r="4749" ht="14.25" customHeight="1">
      <c r="A4749" s="78">
        <v>4746.0</v>
      </c>
      <c r="C4749" s="78" t="str">
        <f>VLOOKUP(G4749,[1]Macrodata_CCF!$A$3:$D$55,4,FALSE)</f>
        <v>#ERROR!</v>
      </c>
      <c r="E4749" s="79" t="str">
        <f>VLOOKUP(G4749,[1]Macrodata_CCF!$A$3:$B$55,2,FALSE)</f>
        <v>#ERROR!</v>
      </c>
      <c r="F4749" s="78">
        <v>0.0</v>
      </c>
      <c r="G4749" s="80">
        <v>6.0</v>
      </c>
      <c r="H4749" s="81">
        <v>57545.0</v>
      </c>
      <c r="I4749" s="81">
        <v>150000.0</v>
      </c>
      <c r="J4749" s="81">
        <v>153000.0</v>
      </c>
      <c r="K4749" s="81">
        <v>150000.0</v>
      </c>
      <c r="L4749" s="82">
        <v>1.032448218052025</v>
      </c>
      <c r="N4749" s="83">
        <f t="shared" si="1"/>
        <v>1.032448218</v>
      </c>
      <c r="O4749" s="83">
        <f t="shared" si="2"/>
        <v>1</v>
      </c>
      <c r="Q4749" s="83">
        <f t="shared" si="3"/>
        <v>0.6163666667</v>
      </c>
      <c r="R4749" s="83">
        <f t="shared" si="4"/>
        <v>1.032448218</v>
      </c>
      <c r="S4749" s="83" t="b">
        <f t="shared" si="5"/>
        <v>0</v>
      </c>
      <c r="T4749" s="72"/>
      <c r="U4749" s="72"/>
      <c r="V4749" s="72"/>
      <c r="W4749" s="72"/>
      <c r="X4749" s="72"/>
      <c r="Y4749" s="72"/>
      <c r="Z4749" s="72"/>
      <c r="AA4749" s="72"/>
      <c r="AB4749" s="72"/>
      <c r="AC4749" s="72"/>
      <c r="AD4749" s="72"/>
      <c r="AE4749" s="72"/>
      <c r="AF4749" s="72"/>
      <c r="AG4749" s="72"/>
      <c r="AH4749" s="72"/>
      <c r="AI4749" s="72"/>
      <c r="AJ4749" s="72"/>
      <c r="AK4749" s="72"/>
    </row>
    <row r="4750" ht="14.25" customHeight="1">
      <c r="A4750" s="78">
        <v>4747.0</v>
      </c>
      <c r="C4750" s="78" t="str">
        <f>VLOOKUP(G4750,[1]Macrodata_CCF!$A$3:$D$55,4,FALSE)</f>
        <v>#ERROR!</v>
      </c>
      <c r="E4750" s="79" t="str">
        <f>VLOOKUP(G4750,[1]Macrodata_CCF!$A$3:$B$55,2,FALSE)</f>
        <v>#ERROR!</v>
      </c>
      <c r="F4750" s="78">
        <v>0.0</v>
      </c>
      <c r="G4750" s="80">
        <v>24.0</v>
      </c>
      <c r="H4750" s="81">
        <v>1180.0</v>
      </c>
      <c r="I4750" s="81">
        <v>530000.0</v>
      </c>
      <c r="J4750" s="81">
        <v>101655.0</v>
      </c>
      <c r="K4750" s="81">
        <v>530000.0</v>
      </c>
      <c r="L4750" s="82">
        <v>0.1899984871979123</v>
      </c>
      <c r="N4750" s="83">
        <f t="shared" si="1"/>
        <v>0.1899984872</v>
      </c>
      <c r="O4750" s="83">
        <f t="shared" si="2"/>
        <v>0.1899984872</v>
      </c>
      <c r="Q4750" s="83">
        <f t="shared" si="3"/>
        <v>0.9977735849</v>
      </c>
      <c r="R4750" s="83">
        <f t="shared" si="4"/>
        <v>0.1899984872</v>
      </c>
      <c r="S4750" s="83" t="b">
        <f t="shared" si="5"/>
        <v>0</v>
      </c>
      <c r="T4750" s="72"/>
      <c r="U4750" s="72"/>
      <c r="V4750" s="72"/>
      <c r="W4750" s="72"/>
      <c r="X4750" s="72"/>
      <c r="Y4750" s="72"/>
      <c r="Z4750" s="72"/>
      <c r="AA4750" s="72"/>
      <c r="AB4750" s="72"/>
      <c r="AC4750" s="72"/>
      <c r="AD4750" s="72"/>
      <c r="AE4750" s="72"/>
      <c r="AF4750" s="72"/>
      <c r="AG4750" s="72"/>
      <c r="AH4750" s="72"/>
      <c r="AI4750" s="72"/>
      <c r="AJ4750" s="72"/>
      <c r="AK4750" s="72"/>
    </row>
    <row r="4751" ht="14.25" customHeight="1">
      <c r="A4751" s="78">
        <v>4748.0</v>
      </c>
      <c r="C4751" s="78" t="str">
        <f>VLOOKUP(G4751,[1]Macrodata_CCF!$A$3:$D$55,4,FALSE)</f>
        <v>#ERROR!</v>
      </c>
      <c r="E4751" s="79" t="str">
        <f>VLOOKUP(G4751,[1]Macrodata_CCF!$A$3:$B$55,2,FALSE)</f>
        <v>#ERROR!</v>
      </c>
      <c r="F4751" s="78">
        <v>0.0</v>
      </c>
      <c r="G4751" s="80">
        <v>31.0</v>
      </c>
      <c r="H4751" s="81">
        <v>343395.0</v>
      </c>
      <c r="I4751" s="81">
        <v>840000.0</v>
      </c>
      <c r="J4751" s="81">
        <v>432785.0</v>
      </c>
      <c r="K4751" s="81">
        <v>840000.0</v>
      </c>
      <c r="L4751" s="82">
        <v>0.1800022150401224</v>
      </c>
      <c r="N4751" s="83">
        <f t="shared" si="1"/>
        <v>0.180002215</v>
      </c>
      <c r="O4751" s="83">
        <f t="shared" si="2"/>
        <v>0.180002215</v>
      </c>
      <c r="Q4751" s="83">
        <f t="shared" si="3"/>
        <v>0.5911964286</v>
      </c>
      <c r="R4751" s="83">
        <f t="shared" si="4"/>
        <v>0.180002215</v>
      </c>
      <c r="S4751" s="83" t="b">
        <f t="shared" si="5"/>
        <v>0</v>
      </c>
      <c r="T4751" s="72"/>
      <c r="U4751" s="72"/>
      <c r="V4751" s="72"/>
      <c r="W4751" s="72"/>
      <c r="X4751" s="72"/>
      <c r="Y4751" s="72"/>
      <c r="Z4751" s="72"/>
      <c r="AA4751" s="72"/>
      <c r="AB4751" s="72"/>
      <c r="AC4751" s="72"/>
      <c r="AD4751" s="72"/>
      <c r="AE4751" s="72"/>
      <c r="AF4751" s="72"/>
      <c r="AG4751" s="72"/>
      <c r="AH4751" s="72"/>
      <c r="AI4751" s="72"/>
      <c r="AJ4751" s="72"/>
      <c r="AK4751" s="72"/>
    </row>
    <row r="4752" ht="14.25" customHeight="1">
      <c r="A4752" s="78">
        <v>4749.0</v>
      </c>
      <c r="C4752" s="78" t="str">
        <f>VLOOKUP(G4752,[1]Macrodata_CCF!$A$3:$D$55,4,FALSE)</f>
        <v>#ERROR!</v>
      </c>
      <c r="E4752" s="79" t="str">
        <f>VLOOKUP(G4752,[1]Macrodata_CCF!$A$3:$B$55,2,FALSE)</f>
        <v>#ERROR!</v>
      </c>
      <c r="F4752" s="78">
        <v>0.0</v>
      </c>
      <c r="G4752" s="80">
        <v>27.0</v>
      </c>
      <c r="H4752" s="81">
        <v>276705.0</v>
      </c>
      <c r="I4752" s="81">
        <v>960000.0</v>
      </c>
      <c r="J4752" s="81">
        <v>372365.0</v>
      </c>
      <c r="K4752" s="81">
        <v>960000.0</v>
      </c>
      <c r="L4752" s="82">
        <v>0.1399980974542474</v>
      </c>
      <c r="N4752" s="83">
        <f t="shared" si="1"/>
        <v>0.1399980975</v>
      </c>
      <c r="O4752" s="83">
        <f t="shared" si="2"/>
        <v>0.1399980975</v>
      </c>
      <c r="Q4752" s="83">
        <f t="shared" si="3"/>
        <v>0.711765625</v>
      </c>
      <c r="R4752" s="83">
        <f t="shared" si="4"/>
        <v>0.1399980975</v>
      </c>
      <c r="S4752" s="83" t="b">
        <f t="shared" si="5"/>
        <v>0</v>
      </c>
      <c r="T4752" s="72"/>
      <c r="U4752" s="72"/>
      <c r="V4752" s="72"/>
      <c r="W4752" s="72"/>
      <c r="X4752" s="72"/>
      <c r="Y4752" s="72"/>
      <c r="Z4752" s="72"/>
      <c r="AA4752" s="72"/>
      <c r="AB4752" s="72"/>
      <c r="AC4752" s="72"/>
      <c r="AD4752" s="72"/>
      <c r="AE4752" s="72"/>
      <c r="AF4752" s="72"/>
      <c r="AG4752" s="72"/>
      <c r="AH4752" s="72"/>
      <c r="AI4752" s="72"/>
      <c r="AJ4752" s="72"/>
      <c r="AK4752" s="72"/>
    </row>
    <row r="4753" ht="14.25" customHeight="1">
      <c r="A4753" s="78">
        <v>4750.0</v>
      </c>
      <c r="C4753" s="78" t="str">
        <f>VLOOKUP(G4753,[1]Macrodata_CCF!$A$3:$D$55,4,FALSE)</f>
        <v>#ERROR!</v>
      </c>
      <c r="E4753" s="79" t="str">
        <f>VLOOKUP(G4753,[1]Macrodata_CCF!$A$3:$B$55,2,FALSE)</f>
        <v>#ERROR!</v>
      </c>
      <c r="F4753" s="78">
        <v>0.0</v>
      </c>
      <c r="G4753" s="80">
        <v>33.0</v>
      </c>
      <c r="H4753" s="81">
        <v>26765.0</v>
      </c>
      <c r="I4753" s="81">
        <v>940000.0</v>
      </c>
      <c r="J4753" s="81">
        <v>154620.0</v>
      </c>
      <c r="K4753" s="81">
        <v>940000.0</v>
      </c>
      <c r="L4753" s="82">
        <v>0.1400022995176488</v>
      </c>
      <c r="N4753" s="83">
        <f t="shared" si="1"/>
        <v>0.1400022995</v>
      </c>
      <c r="O4753" s="83">
        <f t="shared" si="2"/>
        <v>0.1400022995</v>
      </c>
      <c r="Q4753" s="83">
        <f t="shared" si="3"/>
        <v>0.9715265957</v>
      </c>
      <c r="R4753" s="83">
        <f t="shared" si="4"/>
        <v>0.1400022995</v>
      </c>
      <c r="S4753" s="83" t="b">
        <f t="shared" si="5"/>
        <v>0</v>
      </c>
      <c r="T4753" s="72"/>
      <c r="U4753" s="72"/>
      <c r="V4753" s="72"/>
      <c r="W4753" s="72"/>
      <c r="X4753" s="72"/>
      <c r="Y4753" s="72"/>
      <c r="Z4753" s="72"/>
      <c r="AA4753" s="72"/>
      <c r="AB4753" s="72"/>
      <c r="AC4753" s="72"/>
      <c r="AD4753" s="72"/>
      <c r="AE4753" s="72"/>
      <c r="AF4753" s="72"/>
      <c r="AG4753" s="72"/>
      <c r="AH4753" s="72"/>
      <c r="AI4753" s="72"/>
      <c r="AJ4753" s="72"/>
      <c r="AK4753" s="72"/>
    </row>
    <row r="4754" ht="14.25" customHeight="1">
      <c r="A4754" s="78">
        <v>4751.0</v>
      </c>
      <c r="C4754" s="78" t="str">
        <f>VLOOKUP(G4754,[1]Macrodata_CCF!$A$3:$D$55,4,FALSE)</f>
        <v>#ERROR!</v>
      </c>
      <c r="E4754" s="79" t="str">
        <f>VLOOKUP(G4754,[1]Macrodata_CCF!$A$3:$B$55,2,FALSE)</f>
        <v>#ERROR!</v>
      </c>
      <c r="F4754" s="78">
        <v>0.0</v>
      </c>
      <c r="G4754" s="80">
        <v>45.0</v>
      </c>
      <c r="H4754" s="81">
        <v>915340.0</v>
      </c>
      <c r="I4754" s="81">
        <v>930000.0</v>
      </c>
      <c r="J4754" s="81">
        <v>917830.0</v>
      </c>
      <c r="K4754" s="81">
        <v>930000.0</v>
      </c>
      <c r="L4754" s="82">
        <v>0.169849931787176</v>
      </c>
      <c r="N4754" s="83">
        <f t="shared" si="1"/>
        <v>0.1698499318</v>
      </c>
      <c r="O4754" s="83">
        <f t="shared" si="2"/>
        <v>0.1698499318</v>
      </c>
      <c r="Q4754" s="83">
        <f t="shared" si="3"/>
        <v>0.01576344086</v>
      </c>
      <c r="R4754" s="83">
        <f t="shared" si="4"/>
        <v>0.002677419355</v>
      </c>
      <c r="S4754" s="83" t="b">
        <f t="shared" si="5"/>
        <v>0</v>
      </c>
      <c r="T4754" s="72"/>
      <c r="U4754" s="72"/>
      <c r="V4754" s="72"/>
      <c r="W4754" s="72"/>
      <c r="X4754" s="72"/>
      <c r="Y4754" s="72"/>
      <c r="Z4754" s="72"/>
      <c r="AA4754" s="72"/>
      <c r="AB4754" s="72"/>
      <c r="AC4754" s="72"/>
      <c r="AD4754" s="72"/>
      <c r="AE4754" s="72"/>
      <c r="AF4754" s="72"/>
      <c r="AG4754" s="72"/>
      <c r="AH4754" s="72"/>
      <c r="AI4754" s="72"/>
      <c r="AJ4754" s="72"/>
      <c r="AK4754" s="72"/>
    </row>
    <row r="4755" ht="14.25" customHeight="1">
      <c r="A4755" s="78">
        <v>4752.0</v>
      </c>
      <c r="C4755" s="78" t="str">
        <f>VLOOKUP(G4755,[1]Macrodata_CCF!$A$3:$D$55,4,FALSE)</f>
        <v>#ERROR!</v>
      </c>
      <c r="E4755" s="79" t="str">
        <f>VLOOKUP(G4755,[1]Macrodata_CCF!$A$3:$B$55,2,FALSE)</f>
        <v>#ERROR!</v>
      </c>
      <c r="F4755" s="78">
        <v>0.0</v>
      </c>
      <c r="G4755" s="80">
        <v>32.0</v>
      </c>
      <c r="H4755" s="81">
        <v>48050.0</v>
      </c>
      <c r="I4755" s="81">
        <v>370000.0</v>
      </c>
      <c r="J4755" s="81">
        <v>106000.0</v>
      </c>
      <c r="K4755" s="81">
        <v>370000.0</v>
      </c>
      <c r="L4755" s="82">
        <v>0.1799968939276285</v>
      </c>
      <c r="N4755" s="83">
        <f t="shared" si="1"/>
        <v>0.1799968939</v>
      </c>
      <c r="O4755" s="83">
        <f t="shared" si="2"/>
        <v>0.1799968939</v>
      </c>
      <c r="Q4755" s="83">
        <f t="shared" si="3"/>
        <v>0.8701351351</v>
      </c>
      <c r="R4755" s="83">
        <f t="shared" si="4"/>
        <v>0.1799968939</v>
      </c>
      <c r="S4755" s="83" t="b">
        <f t="shared" si="5"/>
        <v>0</v>
      </c>
      <c r="T4755" s="72"/>
      <c r="U4755" s="72"/>
      <c r="V4755" s="72"/>
      <c r="W4755" s="72"/>
      <c r="X4755" s="72"/>
      <c r="Y4755" s="72"/>
      <c r="Z4755" s="72"/>
      <c r="AA4755" s="72"/>
      <c r="AB4755" s="72"/>
      <c r="AC4755" s="72"/>
      <c r="AD4755" s="72"/>
      <c r="AE4755" s="72"/>
      <c r="AF4755" s="72"/>
      <c r="AG4755" s="72"/>
      <c r="AH4755" s="72"/>
      <c r="AI4755" s="72"/>
      <c r="AJ4755" s="72"/>
      <c r="AK4755" s="72"/>
    </row>
    <row r="4756" ht="14.25" customHeight="1">
      <c r="A4756" s="78">
        <v>4753.0</v>
      </c>
      <c r="C4756" s="78" t="str">
        <f>VLOOKUP(G4756,[1]Macrodata_CCF!$A$3:$D$55,4,FALSE)</f>
        <v>#ERROR!</v>
      </c>
      <c r="E4756" s="79" t="str">
        <f>VLOOKUP(G4756,[1]Macrodata_CCF!$A$3:$B$55,2,FALSE)</f>
        <v>#ERROR!</v>
      </c>
      <c r="F4756" s="78">
        <v>0.0</v>
      </c>
      <c r="G4756" s="80">
        <v>4.0</v>
      </c>
      <c r="H4756" s="81">
        <v>32510.0</v>
      </c>
      <c r="I4756" s="81">
        <v>780000.0</v>
      </c>
      <c r="J4756" s="81">
        <v>309080.0</v>
      </c>
      <c r="K4756" s="81">
        <v>780000.0</v>
      </c>
      <c r="L4756" s="82">
        <v>0.3699982608462989</v>
      </c>
      <c r="N4756" s="83">
        <f t="shared" si="1"/>
        <v>0.3699982608</v>
      </c>
      <c r="O4756" s="83">
        <f t="shared" si="2"/>
        <v>0.3699982608</v>
      </c>
      <c r="Q4756" s="83">
        <f t="shared" si="3"/>
        <v>0.9583205128</v>
      </c>
      <c r="R4756" s="83">
        <f t="shared" si="4"/>
        <v>0.3699982608</v>
      </c>
      <c r="S4756" s="83" t="b">
        <f t="shared" si="5"/>
        <v>0</v>
      </c>
      <c r="T4756" s="72"/>
      <c r="U4756" s="72"/>
      <c r="V4756" s="72"/>
      <c r="W4756" s="72"/>
      <c r="X4756" s="72"/>
      <c r="Y4756" s="72"/>
      <c r="Z4756" s="72"/>
      <c r="AA4756" s="72"/>
      <c r="AB4756" s="72"/>
      <c r="AC4756" s="72"/>
      <c r="AD4756" s="72"/>
      <c r="AE4756" s="72"/>
      <c r="AF4756" s="72"/>
      <c r="AG4756" s="72"/>
      <c r="AH4756" s="72"/>
      <c r="AI4756" s="72"/>
      <c r="AJ4756" s="72"/>
      <c r="AK4756" s="72"/>
    </row>
    <row r="4757" ht="14.25" customHeight="1">
      <c r="A4757" s="78">
        <v>4754.0</v>
      </c>
      <c r="C4757" s="78" t="str">
        <f>VLOOKUP(G4757,[1]Macrodata_CCF!$A$3:$D$55,4,FALSE)</f>
        <v>#ERROR!</v>
      </c>
      <c r="E4757" s="79" t="str">
        <f>VLOOKUP(G4757,[1]Macrodata_CCF!$A$3:$B$55,2,FALSE)</f>
        <v>#ERROR!</v>
      </c>
      <c r="F4757" s="78">
        <v>0.0</v>
      </c>
      <c r="G4757" s="80">
        <v>36.0</v>
      </c>
      <c r="H4757" s="81">
        <v>298485.0</v>
      </c>
      <c r="I4757" s="81">
        <v>730000.0</v>
      </c>
      <c r="J4757" s="81">
        <v>371845.0</v>
      </c>
      <c r="K4757" s="81">
        <v>730000.0</v>
      </c>
      <c r="L4757" s="82">
        <v>0.1700056776705329</v>
      </c>
      <c r="N4757" s="83">
        <f t="shared" si="1"/>
        <v>0.1700056777</v>
      </c>
      <c r="O4757" s="83">
        <f t="shared" si="2"/>
        <v>0.1700056777</v>
      </c>
      <c r="Q4757" s="83">
        <f t="shared" si="3"/>
        <v>0.5911164384</v>
      </c>
      <c r="R4757" s="83">
        <f t="shared" si="4"/>
        <v>0.1700056777</v>
      </c>
      <c r="S4757" s="83" t="b">
        <f t="shared" si="5"/>
        <v>0</v>
      </c>
      <c r="T4757" s="72"/>
      <c r="U4757" s="72"/>
      <c r="V4757" s="72"/>
      <c r="W4757" s="72"/>
      <c r="X4757" s="72"/>
      <c r="Y4757" s="72"/>
      <c r="Z4757" s="72"/>
      <c r="AA4757" s="72"/>
      <c r="AB4757" s="72"/>
      <c r="AC4757" s="72"/>
      <c r="AD4757" s="72"/>
      <c r="AE4757" s="72"/>
      <c r="AF4757" s="72"/>
      <c r="AG4757" s="72"/>
      <c r="AH4757" s="72"/>
      <c r="AI4757" s="72"/>
      <c r="AJ4757" s="72"/>
      <c r="AK4757" s="72"/>
    </row>
    <row r="4758" ht="14.25" customHeight="1">
      <c r="A4758" s="78">
        <v>4755.0</v>
      </c>
      <c r="C4758" s="78" t="str">
        <f>VLOOKUP(G4758,[1]Macrodata_CCF!$A$3:$D$55,4,FALSE)</f>
        <v>#ERROR!</v>
      </c>
      <c r="E4758" s="79" t="str">
        <f>VLOOKUP(G4758,[1]Macrodata_CCF!$A$3:$B$55,2,FALSE)</f>
        <v>#ERROR!</v>
      </c>
      <c r="F4758" s="78">
        <v>0.0</v>
      </c>
      <c r="G4758" s="80">
        <v>49.0</v>
      </c>
      <c r="H4758" s="81">
        <v>144850.0</v>
      </c>
      <c r="I4758" s="81">
        <v>300000.0</v>
      </c>
      <c r="J4758" s="81">
        <v>151055.0</v>
      </c>
      <c r="K4758" s="81">
        <v>300000.0</v>
      </c>
      <c r="L4758" s="82">
        <v>0.03999355462455688</v>
      </c>
      <c r="N4758" s="83">
        <f t="shared" si="1"/>
        <v>0.03999355462</v>
      </c>
      <c r="O4758" s="83">
        <f t="shared" si="2"/>
        <v>0.03999355462</v>
      </c>
      <c r="Q4758" s="83">
        <f t="shared" si="3"/>
        <v>0.5171666667</v>
      </c>
      <c r="R4758" s="83">
        <f t="shared" si="4"/>
        <v>0.03999355462</v>
      </c>
      <c r="S4758" s="83" t="b">
        <f t="shared" si="5"/>
        <v>0</v>
      </c>
      <c r="T4758" s="72"/>
      <c r="U4758" s="72"/>
      <c r="V4758" s="72"/>
      <c r="W4758" s="72"/>
      <c r="X4758" s="72"/>
      <c r="Y4758" s="72"/>
      <c r="Z4758" s="72"/>
      <c r="AA4758" s="72"/>
      <c r="AB4758" s="72"/>
      <c r="AC4758" s="72"/>
      <c r="AD4758" s="72"/>
      <c r="AE4758" s="72"/>
      <c r="AF4758" s="72"/>
      <c r="AG4758" s="72"/>
      <c r="AH4758" s="72"/>
      <c r="AI4758" s="72"/>
      <c r="AJ4758" s="72"/>
      <c r="AK4758" s="72"/>
    </row>
    <row r="4759" ht="14.25" customHeight="1">
      <c r="A4759" s="78">
        <v>4756.0</v>
      </c>
      <c r="C4759" s="78" t="str">
        <f>VLOOKUP(G4759,[1]Macrodata_CCF!$A$3:$D$55,4,FALSE)</f>
        <v>#ERROR!</v>
      </c>
      <c r="E4759" s="79" t="str">
        <f>VLOOKUP(G4759,[1]Macrodata_CCF!$A$3:$B$55,2,FALSE)</f>
        <v>#ERROR!</v>
      </c>
      <c r="F4759" s="78">
        <v>0.0</v>
      </c>
      <c r="G4759" s="80">
        <v>19.0</v>
      </c>
      <c r="H4759" s="81">
        <v>502915.0</v>
      </c>
      <c r="I4759" s="81">
        <v>540000.0</v>
      </c>
      <c r="J4759" s="81">
        <v>508850.0</v>
      </c>
      <c r="K4759" s="81">
        <v>864000.0</v>
      </c>
      <c r="L4759" s="82">
        <v>0.1600377511123096</v>
      </c>
      <c r="N4759" s="83">
        <f t="shared" si="1"/>
        <v>0.1600377511</v>
      </c>
      <c r="O4759" s="83">
        <f t="shared" si="2"/>
        <v>0.1600377511</v>
      </c>
      <c r="Q4759" s="83">
        <f t="shared" si="3"/>
        <v>0.06867592593</v>
      </c>
      <c r="R4759" s="83">
        <f t="shared" si="4"/>
        <v>0.01099074074</v>
      </c>
      <c r="S4759" s="83" t="b">
        <f t="shared" si="5"/>
        <v>0</v>
      </c>
      <c r="T4759" s="72"/>
      <c r="U4759" s="72"/>
      <c r="V4759" s="72"/>
      <c r="W4759" s="72"/>
      <c r="X4759" s="72"/>
      <c r="Y4759" s="72"/>
      <c r="Z4759" s="72"/>
      <c r="AA4759" s="72"/>
      <c r="AB4759" s="72"/>
      <c r="AC4759" s="72"/>
      <c r="AD4759" s="72"/>
      <c r="AE4759" s="72"/>
      <c r="AF4759" s="72"/>
      <c r="AG4759" s="72"/>
      <c r="AH4759" s="72"/>
      <c r="AI4759" s="72"/>
      <c r="AJ4759" s="72"/>
      <c r="AK4759" s="72"/>
    </row>
    <row r="4760" ht="14.25" customHeight="1">
      <c r="A4760" s="78">
        <v>4757.0</v>
      </c>
      <c r="C4760" s="78" t="str">
        <f>VLOOKUP(G4760,[1]Macrodata_CCF!$A$3:$D$55,4,FALSE)</f>
        <v>#ERROR!</v>
      </c>
      <c r="E4760" s="79" t="str">
        <f>VLOOKUP(G4760,[1]Macrodata_CCF!$A$3:$B$55,2,FALSE)</f>
        <v>#ERROR!</v>
      </c>
      <c r="F4760" s="78">
        <v>0.0</v>
      </c>
      <c r="G4760" s="80">
        <v>12.0</v>
      </c>
      <c r="H4760" s="81">
        <v>0.0</v>
      </c>
      <c r="I4760" s="81">
        <v>260000.0</v>
      </c>
      <c r="J4760" s="81">
        <v>0.0</v>
      </c>
      <c r="K4760" s="81">
        <v>260000.0</v>
      </c>
      <c r="L4760" s="82">
        <v>0.0</v>
      </c>
      <c r="N4760" s="83">
        <f t="shared" si="1"/>
        <v>0</v>
      </c>
      <c r="O4760" s="83">
        <f t="shared" si="2"/>
        <v>0</v>
      </c>
      <c r="Q4760" s="83">
        <f t="shared" si="3"/>
        <v>1</v>
      </c>
      <c r="R4760" s="83">
        <f t="shared" si="4"/>
        <v>0</v>
      </c>
      <c r="S4760" s="83" t="b">
        <f t="shared" si="5"/>
        <v>0</v>
      </c>
      <c r="T4760" s="72"/>
      <c r="U4760" s="72"/>
      <c r="V4760" s="72"/>
      <c r="W4760" s="72"/>
      <c r="X4760" s="72"/>
      <c r="Y4760" s="72"/>
      <c r="Z4760" s="72"/>
      <c r="AA4760" s="72"/>
      <c r="AB4760" s="72"/>
      <c r="AC4760" s="72"/>
      <c r="AD4760" s="72"/>
      <c r="AE4760" s="72"/>
      <c r="AF4760" s="72"/>
      <c r="AG4760" s="72"/>
      <c r="AH4760" s="72"/>
      <c r="AI4760" s="72"/>
      <c r="AJ4760" s="72"/>
      <c r="AK4760" s="72"/>
    </row>
    <row r="4761" ht="14.25" customHeight="1">
      <c r="A4761" s="78">
        <v>4758.0</v>
      </c>
      <c r="C4761" s="78" t="str">
        <f>VLOOKUP(G4761,[1]Macrodata_CCF!$A$3:$D$55,4,FALSE)</f>
        <v>#ERROR!</v>
      </c>
      <c r="E4761" s="79" t="str">
        <f>VLOOKUP(G4761,[1]Macrodata_CCF!$A$3:$B$55,2,FALSE)</f>
        <v>#ERROR!</v>
      </c>
      <c r="F4761" s="78">
        <v>0.0</v>
      </c>
      <c r="G4761" s="80">
        <v>25.0</v>
      </c>
      <c r="H4761" s="81">
        <v>143250.0</v>
      </c>
      <c r="I4761" s="81">
        <v>170000.0</v>
      </c>
      <c r="J4761" s="81">
        <v>148065.0</v>
      </c>
      <c r="K4761" s="81">
        <v>170000.0</v>
      </c>
      <c r="L4761" s="82">
        <v>0.18</v>
      </c>
      <c r="N4761" s="83">
        <f t="shared" si="1"/>
        <v>0.18</v>
      </c>
      <c r="O4761" s="83">
        <f t="shared" si="2"/>
        <v>0.18</v>
      </c>
      <c r="Q4761" s="83">
        <f t="shared" si="3"/>
        <v>0.1573529412</v>
      </c>
      <c r="R4761" s="83">
        <f t="shared" si="4"/>
        <v>0.18</v>
      </c>
      <c r="S4761" s="83" t="b">
        <f t="shared" si="5"/>
        <v>0</v>
      </c>
      <c r="T4761" s="72"/>
      <c r="U4761" s="72"/>
      <c r="V4761" s="72"/>
      <c r="W4761" s="72"/>
      <c r="X4761" s="72"/>
      <c r="Y4761" s="72"/>
      <c r="Z4761" s="72"/>
      <c r="AA4761" s="72"/>
      <c r="AB4761" s="72"/>
      <c r="AC4761" s="72"/>
      <c r="AD4761" s="72"/>
      <c r="AE4761" s="72"/>
      <c r="AF4761" s="72"/>
      <c r="AG4761" s="72"/>
      <c r="AH4761" s="72"/>
      <c r="AI4761" s="72"/>
      <c r="AJ4761" s="72"/>
      <c r="AK4761" s="72"/>
    </row>
    <row r="4762" ht="14.25" customHeight="1">
      <c r="A4762" s="78">
        <v>4759.0</v>
      </c>
      <c r="C4762" s="78" t="str">
        <f>VLOOKUP(G4762,[1]Macrodata_CCF!$A$3:$D$55,4,FALSE)</f>
        <v>#ERROR!</v>
      </c>
      <c r="E4762" s="79" t="str">
        <f>VLOOKUP(G4762,[1]Macrodata_CCF!$A$3:$B$55,2,FALSE)</f>
        <v>#ERROR!</v>
      </c>
      <c r="F4762" s="78">
        <v>0.0</v>
      </c>
      <c r="G4762" s="80">
        <v>40.0</v>
      </c>
      <c r="H4762" s="81">
        <v>0.0</v>
      </c>
      <c r="I4762" s="81">
        <v>200000.0</v>
      </c>
      <c r="J4762" s="81">
        <v>204000.0</v>
      </c>
      <c r="K4762" s="81">
        <v>200000.0</v>
      </c>
      <c r="L4762" s="82">
        <v>1.02</v>
      </c>
      <c r="N4762" s="83">
        <f t="shared" si="1"/>
        <v>1.02</v>
      </c>
      <c r="O4762" s="83">
        <f t="shared" si="2"/>
        <v>1</v>
      </c>
      <c r="Q4762" s="83">
        <f t="shared" si="3"/>
        <v>1</v>
      </c>
      <c r="R4762" s="83">
        <f t="shared" si="4"/>
        <v>1.02</v>
      </c>
      <c r="S4762" s="83" t="b">
        <f t="shared" si="5"/>
        <v>0</v>
      </c>
      <c r="T4762" s="72"/>
      <c r="U4762" s="72"/>
      <c r="V4762" s="72"/>
      <c r="W4762" s="72"/>
      <c r="X4762" s="72"/>
      <c r="Y4762" s="72"/>
      <c r="Z4762" s="72"/>
      <c r="AA4762" s="72"/>
      <c r="AB4762" s="72"/>
      <c r="AC4762" s="72"/>
      <c r="AD4762" s="72"/>
      <c r="AE4762" s="72"/>
      <c r="AF4762" s="72"/>
      <c r="AG4762" s="72"/>
      <c r="AH4762" s="72"/>
      <c r="AI4762" s="72"/>
      <c r="AJ4762" s="72"/>
      <c r="AK4762" s="72"/>
    </row>
    <row r="4763" ht="14.25" customHeight="1">
      <c r="A4763" s="78">
        <v>4760.0</v>
      </c>
      <c r="C4763" s="78" t="str">
        <f>VLOOKUP(G4763,[1]Macrodata_CCF!$A$3:$D$55,4,FALSE)</f>
        <v>#ERROR!</v>
      </c>
      <c r="E4763" s="79" t="str">
        <f>VLOOKUP(G4763,[1]Macrodata_CCF!$A$3:$B$55,2,FALSE)</f>
        <v>#ERROR!</v>
      </c>
      <c r="F4763" s="78">
        <v>0.0</v>
      </c>
      <c r="G4763" s="80">
        <v>11.0</v>
      </c>
      <c r="H4763" s="81">
        <v>291895.0</v>
      </c>
      <c r="I4763" s="81">
        <v>320000.0</v>
      </c>
      <c r="J4763" s="81">
        <v>296390.0</v>
      </c>
      <c r="K4763" s="81">
        <v>320000.0</v>
      </c>
      <c r="L4763" s="82">
        <v>0.1599359544565024</v>
      </c>
      <c r="N4763" s="83">
        <f t="shared" si="1"/>
        <v>0.1599359545</v>
      </c>
      <c r="O4763" s="83">
        <f t="shared" si="2"/>
        <v>0.1599359545</v>
      </c>
      <c r="Q4763" s="83">
        <f t="shared" si="3"/>
        <v>0.087828125</v>
      </c>
      <c r="R4763" s="83">
        <f t="shared" si="4"/>
        <v>0.014046875</v>
      </c>
      <c r="S4763" s="83" t="b">
        <f t="shared" si="5"/>
        <v>0</v>
      </c>
      <c r="T4763" s="72"/>
      <c r="U4763" s="72"/>
      <c r="V4763" s="72"/>
      <c r="W4763" s="72"/>
      <c r="X4763" s="72"/>
      <c r="Y4763" s="72"/>
      <c r="Z4763" s="72"/>
      <c r="AA4763" s="72"/>
      <c r="AB4763" s="72"/>
      <c r="AC4763" s="72"/>
      <c r="AD4763" s="72"/>
      <c r="AE4763" s="72"/>
      <c r="AF4763" s="72"/>
      <c r="AG4763" s="72"/>
      <c r="AH4763" s="72"/>
      <c r="AI4763" s="72"/>
      <c r="AJ4763" s="72"/>
      <c r="AK4763" s="72"/>
    </row>
    <row r="4764" ht="14.25" customHeight="1">
      <c r="A4764" s="78">
        <v>4761.0</v>
      </c>
      <c r="C4764" s="78" t="str">
        <f>VLOOKUP(G4764,[1]Macrodata_CCF!$A$3:$D$55,4,FALSE)</f>
        <v>#ERROR!</v>
      </c>
      <c r="E4764" s="79" t="str">
        <f>VLOOKUP(G4764,[1]Macrodata_CCF!$A$3:$B$55,2,FALSE)</f>
        <v>#ERROR!</v>
      </c>
      <c r="F4764" s="78">
        <v>0.0</v>
      </c>
      <c r="G4764" s="80">
        <v>19.0</v>
      </c>
      <c r="H4764" s="81">
        <v>23000.0</v>
      </c>
      <c r="I4764" s="81">
        <v>90000.0</v>
      </c>
      <c r="J4764" s="81">
        <v>91800.0</v>
      </c>
      <c r="K4764" s="81">
        <v>90000.0</v>
      </c>
      <c r="L4764" s="82">
        <v>1.026865671641791</v>
      </c>
      <c r="N4764" s="83">
        <f t="shared" si="1"/>
        <v>1.026865672</v>
      </c>
      <c r="O4764" s="83">
        <f t="shared" si="2"/>
        <v>1</v>
      </c>
      <c r="Q4764" s="83">
        <f t="shared" si="3"/>
        <v>0.7444444444</v>
      </c>
      <c r="R4764" s="83">
        <f t="shared" si="4"/>
        <v>1.026865672</v>
      </c>
      <c r="S4764" s="83" t="b">
        <f t="shared" si="5"/>
        <v>0</v>
      </c>
      <c r="T4764" s="72"/>
      <c r="U4764" s="72"/>
      <c r="V4764" s="72"/>
      <c r="W4764" s="72"/>
      <c r="X4764" s="72"/>
      <c r="Y4764" s="72"/>
      <c r="Z4764" s="72"/>
      <c r="AA4764" s="72"/>
      <c r="AB4764" s="72"/>
      <c r="AC4764" s="72"/>
      <c r="AD4764" s="72"/>
      <c r="AE4764" s="72"/>
      <c r="AF4764" s="72"/>
      <c r="AG4764" s="72"/>
      <c r="AH4764" s="72"/>
      <c r="AI4764" s="72"/>
      <c r="AJ4764" s="72"/>
      <c r="AK4764" s="72"/>
    </row>
    <row r="4765" ht="14.25" customHeight="1">
      <c r="A4765" s="78">
        <v>4762.0</v>
      </c>
      <c r="C4765" s="78" t="str">
        <f>VLOOKUP(G4765,[1]Macrodata_CCF!$A$3:$D$55,4,FALSE)</f>
        <v>#ERROR!</v>
      </c>
      <c r="E4765" s="79" t="str">
        <f>VLOOKUP(G4765,[1]Macrodata_CCF!$A$3:$B$55,2,FALSE)</f>
        <v>#ERROR!</v>
      </c>
      <c r="F4765" s="78">
        <v>0.0</v>
      </c>
      <c r="G4765" s="80">
        <v>8.0</v>
      </c>
      <c r="H4765" s="81">
        <v>341000.0</v>
      </c>
      <c r="I4765" s="81">
        <v>450000.0</v>
      </c>
      <c r="J4765" s="81">
        <v>363890.0</v>
      </c>
      <c r="K4765" s="81">
        <v>675000.0</v>
      </c>
      <c r="L4765" s="82">
        <v>0.21</v>
      </c>
      <c r="N4765" s="83">
        <f t="shared" si="1"/>
        <v>0.21</v>
      </c>
      <c r="O4765" s="83">
        <f t="shared" si="2"/>
        <v>0.21</v>
      </c>
      <c r="Q4765" s="83">
        <f t="shared" si="3"/>
        <v>0.2422222222</v>
      </c>
      <c r="R4765" s="83">
        <f t="shared" si="4"/>
        <v>0.21</v>
      </c>
      <c r="S4765" s="83" t="b">
        <f t="shared" si="5"/>
        <v>0</v>
      </c>
      <c r="T4765" s="72"/>
      <c r="U4765" s="72"/>
      <c r="V4765" s="72"/>
      <c r="W4765" s="72"/>
      <c r="X4765" s="72"/>
      <c r="Y4765" s="72"/>
      <c r="Z4765" s="72"/>
      <c r="AA4765" s="72"/>
      <c r="AB4765" s="72"/>
      <c r="AC4765" s="72"/>
      <c r="AD4765" s="72"/>
      <c r="AE4765" s="72"/>
      <c r="AF4765" s="72"/>
      <c r="AG4765" s="72"/>
      <c r="AH4765" s="72"/>
      <c r="AI4765" s="72"/>
      <c r="AJ4765" s="72"/>
      <c r="AK4765" s="72"/>
    </row>
    <row r="4766" ht="14.25" customHeight="1">
      <c r="A4766" s="78">
        <v>4763.0</v>
      </c>
      <c r="C4766" s="78" t="str">
        <f>VLOOKUP(G4766,[1]Macrodata_CCF!$A$3:$D$55,4,FALSE)</f>
        <v>#ERROR!</v>
      </c>
      <c r="E4766" s="79" t="str">
        <f>VLOOKUP(G4766,[1]Macrodata_CCF!$A$3:$B$55,2,FALSE)</f>
        <v>#ERROR!</v>
      </c>
      <c r="F4766" s="78">
        <v>0.0</v>
      </c>
      <c r="G4766" s="80">
        <v>25.0</v>
      </c>
      <c r="H4766" s="81">
        <v>485880.0</v>
      </c>
      <c r="I4766" s="81">
        <v>990000.0</v>
      </c>
      <c r="J4766" s="81">
        <v>586705.0</v>
      </c>
      <c r="K4766" s="81">
        <v>990000.0</v>
      </c>
      <c r="L4766" s="82">
        <v>0.2000019836546854</v>
      </c>
      <c r="N4766" s="83">
        <f t="shared" si="1"/>
        <v>0.2000019837</v>
      </c>
      <c r="O4766" s="83">
        <f t="shared" si="2"/>
        <v>0.2000019837</v>
      </c>
      <c r="Q4766" s="83">
        <f t="shared" si="3"/>
        <v>0.5092121212</v>
      </c>
      <c r="R4766" s="83">
        <f t="shared" si="4"/>
        <v>0.2000019837</v>
      </c>
      <c r="S4766" s="83" t="b">
        <f t="shared" si="5"/>
        <v>0</v>
      </c>
      <c r="T4766" s="72"/>
      <c r="U4766" s="72"/>
      <c r="V4766" s="72"/>
      <c r="W4766" s="72"/>
      <c r="X4766" s="72"/>
      <c r="Y4766" s="72"/>
      <c r="Z4766" s="72"/>
      <c r="AA4766" s="72"/>
      <c r="AB4766" s="72"/>
      <c r="AC4766" s="72"/>
      <c r="AD4766" s="72"/>
      <c r="AE4766" s="72"/>
      <c r="AF4766" s="72"/>
      <c r="AG4766" s="72"/>
      <c r="AH4766" s="72"/>
      <c r="AI4766" s="72"/>
      <c r="AJ4766" s="72"/>
      <c r="AK4766" s="72"/>
    </row>
    <row r="4767" ht="14.25" customHeight="1">
      <c r="A4767" s="78">
        <v>4764.0</v>
      </c>
      <c r="C4767" s="78" t="str">
        <f>VLOOKUP(G4767,[1]Macrodata_CCF!$A$3:$D$55,4,FALSE)</f>
        <v>#ERROR!</v>
      </c>
      <c r="E4767" s="79" t="str">
        <f>VLOOKUP(G4767,[1]Macrodata_CCF!$A$3:$B$55,2,FALSE)</f>
        <v>#ERROR!</v>
      </c>
      <c r="F4767" s="78">
        <v>0.0</v>
      </c>
      <c r="G4767" s="80">
        <v>42.0</v>
      </c>
      <c r="H4767" s="81">
        <v>52910.0</v>
      </c>
      <c r="I4767" s="81">
        <v>100000.0</v>
      </c>
      <c r="J4767" s="81">
        <v>65155.0</v>
      </c>
      <c r="K4767" s="81">
        <v>100000.0</v>
      </c>
      <c r="L4767" s="82">
        <v>0.2600339774899129</v>
      </c>
      <c r="N4767" s="83">
        <f t="shared" si="1"/>
        <v>0.2600339775</v>
      </c>
      <c r="O4767" s="83">
        <f t="shared" si="2"/>
        <v>0.2600339775</v>
      </c>
      <c r="Q4767" s="83">
        <f t="shared" si="3"/>
        <v>0.4709</v>
      </c>
      <c r="R4767" s="83">
        <f t="shared" si="4"/>
        <v>0.2600339775</v>
      </c>
      <c r="S4767" s="83" t="b">
        <f t="shared" si="5"/>
        <v>0</v>
      </c>
      <c r="T4767" s="72"/>
      <c r="U4767" s="72"/>
      <c r="V4767" s="72"/>
      <c r="W4767" s="72"/>
      <c r="X4767" s="72"/>
      <c r="Y4767" s="72"/>
      <c r="Z4767" s="72"/>
      <c r="AA4767" s="72"/>
      <c r="AB4767" s="72"/>
      <c r="AC4767" s="72"/>
      <c r="AD4767" s="72"/>
      <c r="AE4767" s="72"/>
      <c r="AF4767" s="72"/>
      <c r="AG4767" s="72"/>
      <c r="AH4767" s="72"/>
      <c r="AI4767" s="72"/>
      <c r="AJ4767" s="72"/>
      <c r="AK4767" s="72"/>
    </row>
    <row r="4768" ht="14.25" customHeight="1">
      <c r="A4768" s="78">
        <v>4765.0</v>
      </c>
      <c r="C4768" s="78" t="str">
        <f>VLOOKUP(G4768,[1]Macrodata_CCF!$A$3:$D$55,4,FALSE)</f>
        <v>#ERROR!</v>
      </c>
      <c r="E4768" s="79" t="str">
        <f>VLOOKUP(G4768,[1]Macrodata_CCF!$A$3:$B$55,2,FALSE)</f>
        <v>#ERROR!</v>
      </c>
      <c r="F4768" s="78">
        <v>0.0</v>
      </c>
      <c r="G4768" s="80">
        <v>10.0</v>
      </c>
      <c r="H4768" s="81">
        <v>324240.0</v>
      </c>
      <c r="I4768" s="81">
        <v>420000.0</v>
      </c>
      <c r="J4768" s="81">
        <v>360630.0</v>
      </c>
      <c r="K4768" s="81">
        <v>420000.0</v>
      </c>
      <c r="L4768" s="82">
        <v>0.3800125313283208</v>
      </c>
      <c r="N4768" s="83">
        <f t="shared" si="1"/>
        <v>0.3800125313</v>
      </c>
      <c r="O4768" s="83">
        <f t="shared" si="2"/>
        <v>0.3800125313</v>
      </c>
      <c r="Q4768" s="83">
        <f t="shared" si="3"/>
        <v>0.228</v>
      </c>
      <c r="R4768" s="83">
        <f t="shared" si="4"/>
        <v>0.3800125313</v>
      </c>
      <c r="S4768" s="83" t="b">
        <f t="shared" si="5"/>
        <v>0</v>
      </c>
      <c r="T4768" s="72"/>
      <c r="U4768" s="72"/>
      <c r="V4768" s="72"/>
      <c r="W4768" s="72"/>
      <c r="X4768" s="72"/>
      <c r="Y4768" s="72"/>
      <c r="Z4768" s="72"/>
      <c r="AA4768" s="72"/>
      <c r="AB4768" s="72"/>
      <c r="AC4768" s="72"/>
      <c r="AD4768" s="72"/>
      <c r="AE4768" s="72"/>
      <c r="AF4768" s="72"/>
      <c r="AG4768" s="72"/>
      <c r="AH4768" s="72"/>
      <c r="AI4768" s="72"/>
      <c r="AJ4768" s="72"/>
      <c r="AK4768" s="72"/>
    </row>
    <row r="4769" ht="14.25" customHeight="1">
      <c r="A4769" s="78">
        <v>4766.0</v>
      </c>
      <c r="C4769" s="78" t="str">
        <f>VLOOKUP(G4769,[1]Macrodata_CCF!$A$3:$D$55,4,FALSE)</f>
        <v>#ERROR!</v>
      </c>
      <c r="E4769" s="79" t="str">
        <f>VLOOKUP(G4769,[1]Macrodata_CCF!$A$3:$B$55,2,FALSE)</f>
        <v>#ERROR!</v>
      </c>
      <c r="F4769" s="78">
        <v>0.0</v>
      </c>
      <c r="G4769" s="80">
        <v>25.0</v>
      </c>
      <c r="H4769" s="81">
        <v>64135.0</v>
      </c>
      <c r="I4769" s="81">
        <v>310000.0</v>
      </c>
      <c r="J4769" s="81">
        <v>98555.0</v>
      </c>
      <c r="K4769" s="81">
        <v>310000.0</v>
      </c>
      <c r="L4769" s="82">
        <v>0.1399955260000407</v>
      </c>
      <c r="N4769" s="83">
        <f t="shared" si="1"/>
        <v>0.139995526</v>
      </c>
      <c r="O4769" s="83">
        <f t="shared" si="2"/>
        <v>0.139995526</v>
      </c>
      <c r="Q4769" s="83">
        <f t="shared" si="3"/>
        <v>0.7931129032</v>
      </c>
      <c r="R4769" s="83">
        <f t="shared" si="4"/>
        <v>0.139995526</v>
      </c>
      <c r="S4769" s="83" t="b">
        <f t="shared" si="5"/>
        <v>0</v>
      </c>
      <c r="T4769" s="72"/>
      <c r="U4769" s="72"/>
      <c r="V4769" s="72"/>
      <c r="W4769" s="72"/>
      <c r="X4769" s="72"/>
      <c r="Y4769" s="72"/>
      <c r="Z4769" s="72"/>
      <c r="AA4769" s="72"/>
      <c r="AB4769" s="72"/>
      <c r="AC4769" s="72"/>
      <c r="AD4769" s="72"/>
      <c r="AE4769" s="72"/>
      <c r="AF4769" s="72"/>
      <c r="AG4769" s="72"/>
      <c r="AH4769" s="72"/>
      <c r="AI4769" s="72"/>
      <c r="AJ4769" s="72"/>
      <c r="AK4769" s="72"/>
    </row>
    <row r="4770" ht="14.25" customHeight="1">
      <c r="A4770" s="78">
        <v>4767.0</v>
      </c>
      <c r="C4770" s="78" t="str">
        <f>VLOOKUP(G4770,[1]Macrodata_CCF!$A$3:$D$55,4,FALSE)</f>
        <v>#ERROR!</v>
      </c>
      <c r="E4770" s="79" t="str">
        <f>VLOOKUP(G4770,[1]Macrodata_CCF!$A$3:$B$55,2,FALSE)</f>
        <v>#ERROR!</v>
      </c>
      <c r="F4770" s="78">
        <v>0.0</v>
      </c>
      <c r="G4770" s="80">
        <v>18.0</v>
      </c>
      <c r="H4770" s="81">
        <v>178280.0</v>
      </c>
      <c r="I4770" s="81">
        <v>250000.0</v>
      </c>
      <c r="J4770" s="81">
        <v>192625.0</v>
      </c>
      <c r="K4770" s="81">
        <v>250000.0</v>
      </c>
      <c r="L4770" s="82">
        <v>0.2000139431121026</v>
      </c>
      <c r="N4770" s="83">
        <f t="shared" si="1"/>
        <v>0.2000139431</v>
      </c>
      <c r="O4770" s="83">
        <f t="shared" si="2"/>
        <v>0.2000139431</v>
      </c>
      <c r="Q4770" s="83">
        <f t="shared" si="3"/>
        <v>0.28688</v>
      </c>
      <c r="R4770" s="83">
        <f t="shared" si="4"/>
        <v>0.2000139431</v>
      </c>
      <c r="S4770" s="83" t="b">
        <f t="shared" si="5"/>
        <v>0</v>
      </c>
      <c r="T4770" s="72"/>
      <c r="U4770" s="72"/>
      <c r="V4770" s="72"/>
      <c r="W4770" s="72"/>
      <c r="X4770" s="72"/>
      <c r="Y4770" s="72"/>
      <c r="Z4770" s="72"/>
      <c r="AA4770" s="72"/>
      <c r="AB4770" s="72"/>
      <c r="AC4770" s="72"/>
      <c r="AD4770" s="72"/>
      <c r="AE4770" s="72"/>
      <c r="AF4770" s="72"/>
      <c r="AG4770" s="72"/>
      <c r="AH4770" s="72"/>
      <c r="AI4770" s="72"/>
      <c r="AJ4770" s="72"/>
      <c r="AK4770" s="72"/>
    </row>
    <row r="4771" ht="14.25" customHeight="1">
      <c r="A4771" s="78">
        <v>4768.0</v>
      </c>
      <c r="C4771" s="78" t="str">
        <f>VLOOKUP(G4771,[1]Macrodata_CCF!$A$3:$D$55,4,FALSE)</f>
        <v>#ERROR!</v>
      </c>
      <c r="E4771" s="79" t="str">
        <f>VLOOKUP(G4771,[1]Macrodata_CCF!$A$3:$B$55,2,FALSE)</f>
        <v>#ERROR!</v>
      </c>
      <c r="F4771" s="78">
        <v>0.0</v>
      </c>
      <c r="G4771" s="80">
        <v>34.0</v>
      </c>
      <c r="H4771" s="81">
        <v>343105.0</v>
      </c>
      <c r="I4771" s="81">
        <v>620000.0</v>
      </c>
      <c r="J4771" s="81">
        <v>351410.0</v>
      </c>
      <c r="K4771" s="81">
        <v>620000.0</v>
      </c>
      <c r="L4771" s="82">
        <v>0.02999331876704166</v>
      </c>
      <c r="N4771" s="83">
        <f t="shared" si="1"/>
        <v>0.02999331877</v>
      </c>
      <c r="O4771" s="83">
        <f t="shared" si="2"/>
        <v>0.02999331877</v>
      </c>
      <c r="Q4771" s="83">
        <f t="shared" si="3"/>
        <v>0.4466048387</v>
      </c>
      <c r="R4771" s="83">
        <f t="shared" si="4"/>
        <v>0.02999331877</v>
      </c>
      <c r="S4771" s="83" t="b">
        <f t="shared" si="5"/>
        <v>0</v>
      </c>
      <c r="T4771" s="72"/>
      <c r="U4771" s="72"/>
      <c r="V4771" s="72"/>
      <c r="W4771" s="72"/>
      <c r="X4771" s="72"/>
      <c r="Y4771" s="72"/>
      <c r="Z4771" s="72"/>
      <c r="AA4771" s="72"/>
      <c r="AB4771" s="72"/>
      <c r="AC4771" s="72"/>
      <c r="AD4771" s="72"/>
      <c r="AE4771" s="72"/>
      <c r="AF4771" s="72"/>
      <c r="AG4771" s="72"/>
      <c r="AH4771" s="72"/>
      <c r="AI4771" s="72"/>
      <c r="AJ4771" s="72"/>
      <c r="AK4771" s="72"/>
    </row>
    <row r="4772" ht="14.25" customHeight="1">
      <c r="A4772" s="78">
        <v>4769.0</v>
      </c>
      <c r="C4772" s="78" t="str">
        <f>VLOOKUP(G4772,[1]Macrodata_CCF!$A$3:$D$55,4,FALSE)</f>
        <v>#ERROR!</v>
      </c>
      <c r="E4772" s="79" t="str">
        <f>VLOOKUP(G4772,[1]Macrodata_CCF!$A$3:$B$55,2,FALSE)</f>
        <v>#ERROR!</v>
      </c>
      <c r="F4772" s="78">
        <v>0.0</v>
      </c>
      <c r="G4772" s="80">
        <v>7.0</v>
      </c>
      <c r="H4772" s="81">
        <v>259400.0</v>
      </c>
      <c r="I4772" s="81">
        <v>610000.0</v>
      </c>
      <c r="J4772" s="81">
        <v>361075.0</v>
      </c>
      <c r="K4772" s="81">
        <v>854000.0</v>
      </c>
      <c r="L4772" s="82">
        <v>0.2900028522532801</v>
      </c>
      <c r="N4772" s="83">
        <f t="shared" si="1"/>
        <v>0.2900028523</v>
      </c>
      <c r="O4772" s="83">
        <f t="shared" si="2"/>
        <v>0.2900028523</v>
      </c>
      <c r="Q4772" s="83">
        <f t="shared" si="3"/>
        <v>0.5747540984</v>
      </c>
      <c r="R4772" s="83">
        <f t="shared" si="4"/>
        <v>0.2900028523</v>
      </c>
      <c r="S4772" s="83" t="b">
        <f t="shared" si="5"/>
        <v>0</v>
      </c>
      <c r="T4772" s="72"/>
      <c r="U4772" s="72"/>
      <c r="V4772" s="72"/>
      <c r="W4772" s="72"/>
      <c r="X4772" s="72"/>
      <c r="Y4772" s="72"/>
      <c r="Z4772" s="72"/>
      <c r="AA4772" s="72"/>
      <c r="AB4772" s="72"/>
      <c r="AC4772" s="72"/>
      <c r="AD4772" s="72"/>
      <c r="AE4772" s="72"/>
      <c r="AF4772" s="72"/>
      <c r="AG4772" s="72"/>
      <c r="AH4772" s="72"/>
      <c r="AI4772" s="72"/>
      <c r="AJ4772" s="72"/>
      <c r="AK4772" s="72"/>
    </row>
    <row r="4773" ht="14.25" customHeight="1">
      <c r="A4773" s="78">
        <v>4770.0</v>
      </c>
      <c r="C4773" s="78" t="str">
        <f>VLOOKUP(G4773,[1]Macrodata_CCF!$A$3:$D$55,4,FALSE)</f>
        <v>#ERROR!</v>
      </c>
      <c r="E4773" s="79" t="str">
        <f>VLOOKUP(G4773,[1]Macrodata_CCF!$A$3:$B$55,2,FALSE)</f>
        <v>#ERROR!</v>
      </c>
      <c r="F4773" s="78">
        <v>0.0</v>
      </c>
      <c r="G4773" s="80">
        <v>43.0</v>
      </c>
      <c r="H4773" s="81">
        <v>96050.0</v>
      </c>
      <c r="I4773" s="81">
        <v>210000.0</v>
      </c>
      <c r="J4773" s="81">
        <v>44775.0</v>
      </c>
      <c r="K4773" s="81">
        <v>210000.0</v>
      </c>
      <c r="L4773" s="82">
        <v>-0.4499780605528741</v>
      </c>
      <c r="N4773" s="83">
        <f t="shared" si="1"/>
        <v>-0.4499780606</v>
      </c>
      <c r="O4773" s="83">
        <f t="shared" si="2"/>
        <v>0</v>
      </c>
      <c r="Q4773" s="83">
        <f t="shared" si="3"/>
        <v>0.5426190476</v>
      </c>
      <c r="R4773" s="83">
        <f t="shared" si="4"/>
        <v>-0.4499780606</v>
      </c>
      <c r="S4773" s="83" t="b">
        <f t="shared" si="5"/>
        <v>0</v>
      </c>
      <c r="T4773" s="72"/>
      <c r="U4773" s="72"/>
      <c r="V4773" s="72"/>
      <c r="W4773" s="72"/>
      <c r="X4773" s="72"/>
      <c r="Y4773" s="72"/>
      <c r="Z4773" s="72"/>
      <c r="AA4773" s="72"/>
      <c r="AB4773" s="72"/>
      <c r="AC4773" s="72"/>
      <c r="AD4773" s="72"/>
      <c r="AE4773" s="72"/>
      <c r="AF4773" s="72"/>
      <c r="AG4773" s="72"/>
      <c r="AH4773" s="72"/>
      <c r="AI4773" s="72"/>
      <c r="AJ4773" s="72"/>
      <c r="AK4773" s="72"/>
    </row>
    <row r="4774" ht="14.25" customHeight="1">
      <c r="A4774" s="78">
        <v>4771.0</v>
      </c>
      <c r="C4774" s="78" t="str">
        <f>VLOOKUP(G4774,[1]Macrodata_CCF!$A$3:$D$55,4,FALSE)</f>
        <v>#ERROR!</v>
      </c>
      <c r="E4774" s="79" t="str">
        <f>VLOOKUP(G4774,[1]Macrodata_CCF!$A$3:$B$55,2,FALSE)</f>
        <v>#ERROR!</v>
      </c>
      <c r="F4774" s="78">
        <v>0.0</v>
      </c>
      <c r="G4774" s="80">
        <v>48.0</v>
      </c>
      <c r="H4774" s="81">
        <v>85965.0</v>
      </c>
      <c r="I4774" s="81">
        <v>390000.0</v>
      </c>
      <c r="J4774" s="81">
        <v>397800.0</v>
      </c>
      <c r="K4774" s="81">
        <v>390000.0</v>
      </c>
      <c r="L4774" s="82">
        <v>1.025654941042972</v>
      </c>
      <c r="N4774" s="83">
        <f t="shared" si="1"/>
        <v>1.025654941</v>
      </c>
      <c r="O4774" s="83">
        <f t="shared" si="2"/>
        <v>1</v>
      </c>
      <c r="Q4774" s="83">
        <f t="shared" si="3"/>
        <v>0.7795769231</v>
      </c>
      <c r="R4774" s="83">
        <f t="shared" si="4"/>
        <v>1.025654941</v>
      </c>
      <c r="S4774" s="83" t="b">
        <f t="shared" si="5"/>
        <v>0</v>
      </c>
      <c r="T4774" s="72"/>
      <c r="U4774" s="72"/>
      <c r="V4774" s="72"/>
      <c r="W4774" s="72"/>
      <c r="X4774" s="72"/>
      <c r="Y4774" s="72"/>
      <c r="Z4774" s="72"/>
      <c r="AA4774" s="72"/>
      <c r="AB4774" s="72"/>
      <c r="AC4774" s="72"/>
      <c r="AD4774" s="72"/>
      <c r="AE4774" s="72"/>
      <c r="AF4774" s="72"/>
      <c r="AG4774" s="72"/>
      <c r="AH4774" s="72"/>
      <c r="AI4774" s="72"/>
      <c r="AJ4774" s="72"/>
      <c r="AK4774" s="72"/>
    </row>
    <row r="4775" ht="14.25" customHeight="1">
      <c r="A4775" s="78">
        <v>4772.0</v>
      </c>
      <c r="C4775" s="78" t="str">
        <f>VLOOKUP(G4775,[1]Macrodata_CCF!$A$3:$D$55,4,FALSE)</f>
        <v>#ERROR!</v>
      </c>
      <c r="E4775" s="79" t="str">
        <f>VLOOKUP(G4775,[1]Macrodata_CCF!$A$3:$B$55,2,FALSE)</f>
        <v>#ERROR!</v>
      </c>
      <c r="F4775" s="78">
        <v>1.0</v>
      </c>
      <c r="G4775" s="80">
        <v>5.0</v>
      </c>
      <c r="H4775" s="81">
        <v>120865.0</v>
      </c>
      <c r="I4775" s="81">
        <v>730000.0</v>
      </c>
      <c r="J4775" s="81">
        <v>437615.0</v>
      </c>
      <c r="K4775" s="81">
        <v>730000.0</v>
      </c>
      <c r="L4775" s="82">
        <v>0.5199996716655585</v>
      </c>
      <c r="N4775" s="83">
        <f t="shared" si="1"/>
        <v>0.5199996717</v>
      </c>
      <c r="O4775" s="83">
        <f t="shared" si="2"/>
        <v>0.5199996717</v>
      </c>
      <c r="Q4775" s="83">
        <f t="shared" si="3"/>
        <v>0.8344315068</v>
      </c>
      <c r="R4775" s="83">
        <f t="shared" si="4"/>
        <v>0.5199996717</v>
      </c>
      <c r="S4775" s="83" t="b">
        <f t="shared" si="5"/>
        <v>0</v>
      </c>
      <c r="T4775" s="72"/>
      <c r="U4775" s="72"/>
      <c r="V4775" s="72"/>
      <c r="W4775" s="72"/>
      <c r="X4775" s="72"/>
      <c r="Y4775" s="72"/>
      <c r="Z4775" s="72"/>
      <c r="AA4775" s="72"/>
      <c r="AB4775" s="72"/>
      <c r="AC4775" s="72"/>
      <c r="AD4775" s="72"/>
      <c r="AE4775" s="72"/>
      <c r="AF4775" s="72"/>
      <c r="AG4775" s="72"/>
      <c r="AH4775" s="72"/>
      <c r="AI4775" s="72"/>
      <c r="AJ4775" s="72"/>
      <c r="AK4775" s="72"/>
    </row>
    <row r="4776" ht="14.25" customHeight="1">
      <c r="A4776" s="78">
        <v>4773.0</v>
      </c>
      <c r="C4776" s="78" t="str">
        <f>VLOOKUP(G4776,[1]Macrodata_CCF!$A$3:$D$55,4,FALSE)</f>
        <v>#ERROR!</v>
      </c>
      <c r="E4776" s="79" t="str">
        <f>VLOOKUP(G4776,[1]Macrodata_CCF!$A$3:$B$55,2,FALSE)</f>
        <v>#ERROR!</v>
      </c>
      <c r="F4776" s="78">
        <v>0.0</v>
      </c>
      <c r="G4776" s="80">
        <v>44.0</v>
      </c>
      <c r="H4776" s="81">
        <v>45750.0</v>
      </c>
      <c r="I4776" s="81">
        <v>80000.0</v>
      </c>
      <c r="J4776" s="81">
        <v>51230.0</v>
      </c>
      <c r="K4776" s="81">
        <v>80000.0</v>
      </c>
      <c r="L4776" s="82">
        <v>0.16</v>
      </c>
      <c r="N4776" s="83">
        <f t="shared" si="1"/>
        <v>0.16</v>
      </c>
      <c r="O4776" s="83">
        <f t="shared" si="2"/>
        <v>0.16</v>
      </c>
      <c r="Q4776" s="83">
        <f t="shared" si="3"/>
        <v>0.428125</v>
      </c>
      <c r="R4776" s="83">
        <f t="shared" si="4"/>
        <v>0.16</v>
      </c>
      <c r="S4776" s="83" t="b">
        <f t="shared" si="5"/>
        <v>0</v>
      </c>
      <c r="T4776" s="72"/>
      <c r="U4776" s="72"/>
      <c r="V4776" s="72"/>
      <c r="W4776" s="72"/>
      <c r="X4776" s="72"/>
      <c r="Y4776" s="72"/>
      <c r="Z4776" s="72"/>
      <c r="AA4776" s="72"/>
      <c r="AB4776" s="72"/>
      <c r="AC4776" s="72"/>
      <c r="AD4776" s="72"/>
      <c r="AE4776" s="72"/>
      <c r="AF4776" s="72"/>
      <c r="AG4776" s="72"/>
      <c r="AH4776" s="72"/>
      <c r="AI4776" s="72"/>
      <c r="AJ4776" s="72"/>
      <c r="AK4776" s="72"/>
    </row>
    <row r="4777" ht="14.25" customHeight="1">
      <c r="A4777" s="78">
        <v>4774.0</v>
      </c>
      <c r="C4777" s="78" t="str">
        <f>VLOOKUP(G4777,[1]Macrodata_CCF!$A$3:$D$55,4,FALSE)</f>
        <v>#ERROR!</v>
      </c>
      <c r="E4777" s="79" t="str">
        <f>VLOOKUP(G4777,[1]Macrodata_CCF!$A$3:$B$55,2,FALSE)</f>
        <v>#ERROR!</v>
      </c>
      <c r="F4777" s="78">
        <v>0.0</v>
      </c>
      <c r="G4777" s="80">
        <v>34.0</v>
      </c>
      <c r="H4777" s="81">
        <v>551825.0</v>
      </c>
      <c r="I4777" s="81">
        <v>700000.0</v>
      </c>
      <c r="J4777" s="81">
        <v>563680.0</v>
      </c>
      <c r="K4777" s="81">
        <v>700000.0</v>
      </c>
      <c r="L4777" s="82">
        <v>0.08000674877678421</v>
      </c>
      <c r="N4777" s="83">
        <f t="shared" si="1"/>
        <v>0.08000674878</v>
      </c>
      <c r="O4777" s="83">
        <f t="shared" si="2"/>
        <v>0.08000674878</v>
      </c>
      <c r="Q4777" s="83">
        <f t="shared" si="3"/>
        <v>0.2116785714</v>
      </c>
      <c r="R4777" s="83">
        <f t="shared" si="4"/>
        <v>0.08000674878</v>
      </c>
      <c r="S4777" s="83" t="b">
        <f t="shared" si="5"/>
        <v>0</v>
      </c>
      <c r="T4777" s="72"/>
      <c r="U4777" s="72"/>
      <c r="V4777" s="72"/>
      <c r="W4777" s="72"/>
      <c r="X4777" s="72"/>
      <c r="Y4777" s="72"/>
      <c r="Z4777" s="72"/>
      <c r="AA4777" s="72"/>
      <c r="AB4777" s="72"/>
      <c r="AC4777" s="72"/>
      <c r="AD4777" s="72"/>
      <c r="AE4777" s="72"/>
      <c r="AF4777" s="72"/>
      <c r="AG4777" s="72"/>
      <c r="AH4777" s="72"/>
      <c r="AI4777" s="72"/>
      <c r="AJ4777" s="72"/>
      <c r="AK4777" s="72"/>
    </row>
    <row r="4778" ht="14.25" customHeight="1">
      <c r="A4778" s="78">
        <v>4775.0</v>
      </c>
      <c r="C4778" s="78" t="str">
        <f>VLOOKUP(G4778,[1]Macrodata_CCF!$A$3:$D$55,4,FALSE)</f>
        <v>#ERROR!</v>
      </c>
      <c r="E4778" s="79" t="str">
        <f>VLOOKUP(G4778,[1]Macrodata_CCF!$A$3:$B$55,2,FALSE)</f>
        <v>#ERROR!</v>
      </c>
      <c r="F4778" s="78">
        <v>0.0</v>
      </c>
      <c r="G4778" s="80">
        <v>15.0</v>
      </c>
      <c r="H4778" s="81">
        <v>221185.0</v>
      </c>
      <c r="I4778" s="81">
        <v>240000.0</v>
      </c>
      <c r="J4778" s="81">
        <v>224950.0</v>
      </c>
      <c r="K4778" s="81">
        <v>240000.0</v>
      </c>
      <c r="L4778" s="82">
        <v>0.2001062981663566</v>
      </c>
      <c r="N4778" s="83">
        <f t="shared" si="1"/>
        <v>0.2001062982</v>
      </c>
      <c r="O4778" s="83">
        <f t="shared" si="2"/>
        <v>0.2001062982</v>
      </c>
      <c r="Q4778" s="83">
        <f t="shared" si="3"/>
        <v>0.07839583333</v>
      </c>
      <c r="R4778" s="83">
        <f t="shared" si="4"/>
        <v>0.0156875</v>
      </c>
      <c r="S4778" s="83" t="b">
        <f t="shared" si="5"/>
        <v>0</v>
      </c>
      <c r="T4778" s="72"/>
      <c r="U4778" s="72"/>
      <c r="V4778" s="72"/>
      <c r="W4778" s="72"/>
      <c r="X4778" s="72"/>
      <c r="Y4778" s="72"/>
      <c r="Z4778" s="72"/>
      <c r="AA4778" s="72"/>
      <c r="AB4778" s="72"/>
      <c r="AC4778" s="72"/>
      <c r="AD4778" s="72"/>
      <c r="AE4778" s="72"/>
      <c r="AF4778" s="72"/>
      <c r="AG4778" s="72"/>
      <c r="AH4778" s="72"/>
      <c r="AI4778" s="72"/>
      <c r="AJ4778" s="72"/>
      <c r="AK4778" s="72"/>
    </row>
    <row r="4779" ht="14.25" customHeight="1">
      <c r="A4779" s="78">
        <v>4776.0</v>
      </c>
      <c r="C4779" s="78" t="str">
        <f>VLOOKUP(G4779,[1]Macrodata_CCF!$A$3:$D$55,4,FALSE)</f>
        <v>#ERROR!</v>
      </c>
      <c r="E4779" s="79" t="str">
        <f>VLOOKUP(G4779,[1]Macrodata_CCF!$A$3:$B$55,2,FALSE)</f>
        <v>#ERROR!</v>
      </c>
      <c r="F4779" s="78">
        <v>0.0</v>
      </c>
      <c r="G4779" s="80">
        <v>52.0</v>
      </c>
      <c r="H4779" s="81">
        <v>74790.0</v>
      </c>
      <c r="I4779" s="81">
        <v>400000.0</v>
      </c>
      <c r="J4779" s="81">
        <v>87800.0</v>
      </c>
      <c r="K4779" s="81">
        <v>640000.0</v>
      </c>
      <c r="L4779" s="82">
        <v>0.04000491989791212</v>
      </c>
      <c r="N4779" s="83">
        <f t="shared" si="1"/>
        <v>0.0400049199</v>
      </c>
      <c r="O4779" s="83">
        <f t="shared" si="2"/>
        <v>0.0400049199</v>
      </c>
      <c r="Q4779" s="83">
        <f t="shared" si="3"/>
        <v>0.813025</v>
      </c>
      <c r="R4779" s="83">
        <f t="shared" si="4"/>
        <v>0.0400049199</v>
      </c>
      <c r="S4779" s="83" t="b">
        <f t="shared" si="5"/>
        <v>0</v>
      </c>
      <c r="T4779" s="72"/>
      <c r="U4779" s="72"/>
      <c r="V4779" s="72"/>
      <c r="W4779" s="72"/>
      <c r="X4779" s="72"/>
      <c r="Y4779" s="72"/>
      <c r="Z4779" s="72"/>
      <c r="AA4779" s="72"/>
      <c r="AB4779" s="72"/>
      <c r="AC4779" s="72"/>
      <c r="AD4779" s="72"/>
      <c r="AE4779" s="72"/>
      <c r="AF4779" s="72"/>
      <c r="AG4779" s="72"/>
      <c r="AH4779" s="72"/>
      <c r="AI4779" s="72"/>
      <c r="AJ4779" s="72"/>
      <c r="AK4779" s="72"/>
    </row>
    <row r="4780" ht="14.25" customHeight="1">
      <c r="A4780" s="78">
        <v>4777.0</v>
      </c>
      <c r="C4780" s="78" t="str">
        <f>VLOOKUP(G4780,[1]Macrodata_CCF!$A$3:$D$55,4,FALSE)</f>
        <v>#ERROR!</v>
      </c>
      <c r="E4780" s="79" t="str">
        <f>VLOOKUP(G4780,[1]Macrodata_CCF!$A$3:$B$55,2,FALSE)</f>
        <v>#ERROR!</v>
      </c>
      <c r="F4780" s="78">
        <v>0.0</v>
      </c>
      <c r="G4780" s="80">
        <v>1.0</v>
      </c>
      <c r="H4780" s="81">
        <v>446375.0</v>
      </c>
      <c r="I4780" s="81">
        <v>740000.0</v>
      </c>
      <c r="J4780" s="81">
        <v>546210.0</v>
      </c>
      <c r="K4780" s="81">
        <v>740000.0</v>
      </c>
      <c r="L4780" s="82">
        <v>0.3400085142613878</v>
      </c>
      <c r="N4780" s="83">
        <f t="shared" si="1"/>
        <v>0.3400085143</v>
      </c>
      <c r="O4780" s="83">
        <f t="shared" si="2"/>
        <v>0.3400085143</v>
      </c>
      <c r="Q4780" s="83">
        <f t="shared" si="3"/>
        <v>0.3967905405</v>
      </c>
      <c r="R4780" s="83">
        <f t="shared" si="4"/>
        <v>0.3400085143</v>
      </c>
      <c r="S4780" s="83" t="b">
        <f t="shared" si="5"/>
        <v>0</v>
      </c>
      <c r="T4780" s="72"/>
      <c r="U4780" s="72"/>
      <c r="V4780" s="72"/>
      <c r="W4780" s="72"/>
      <c r="X4780" s="72"/>
      <c r="Y4780" s="72"/>
      <c r="Z4780" s="72"/>
      <c r="AA4780" s="72"/>
      <c r="AB4780" s="72"/>
      <c r="AC4780" s="72"/>
      <c r="AD4780" s="72"/>
      <c r="AE4780" s="72"/>
      <c r="AF4780" s="72"/>
      <c r="AG4780" s="72"/>
      <c r="AH4780" s="72"/>
      <c r="AI4780" s="72"/>
      <c r="AJ4780" s="72"/>
      <c r="AK4780" s="72"/>
    </row>
    <row r="4781" ht="14.25" customHeight="1">
      <c r="A4781" s="78">
        <v>4778.0</v>
      </c>
      <c r="C4781" s="78" t="str">
        <f>VLOOKUP(G4781,[1]Macrodata_CCF!$A$3:$D$55,4,FALSE)</f>
        <v>#ERROR!</v>
      </c>
      <c r="E4781" s="79" t="str">
        <f>VLOOKUP(G4781,[1]Macrodata_CCF!$A$3:$B$55,2,FALSE)</f>
        <v>#ERROR!</v>
      </c>
      <c r="F4781" s="78">
        <v>0.0</v>
      </c>
      <c r="G4781" s="80">
        <v>1.0</v>
      </c>
      <c r="H4781" s="81">
        <v>65490.0</v>
      </c>
      <c r="I4781" s="81">
        <v>560000.0</v>
      </c>
      <c r="J4781" s="81">
        <v>208900.0</v>
      </c>
      <c r="K4781" s="81">
        <v>560000.0</v>
      </c>
      <c r="L4781" s="82">
        <v>0.2900042466279752</v>
      </c>
      <c r="N4781" s="83">
        <f t="shared" si="1"/>
        <v>0.2900042466</v>
      </c>
      <c r="O4781" s="83">
        <f t="shared" si="2"/>
        <v>0.2900042466</v>
      </c>
      <c r="Q4781" s="83">
        <f t="shared" si="3"/>
        <v>0.8830535714</v>
      </c>
      <c r="R4781" s="83">
        <f t="shared" si="4"/>
        <v>0.2900042466</v>
      </c>
      <c r="S4781" s="83" t="b">
        <f t="shared" si="5"/>
        <v>0</v>
      </c>
      <c r="T4781" s="72"/>
      <c r="U4781" s="72"/>
      <c r="V4781" s="72"/>
      <c r="W4781" s="72"/>
      <c r="X4781" s="72"/>
      <c r="Y4781" s="72"/>
      <c r="Z4781" s="72"/>
      <c r="AA4781" s="72"/>
      <c r="AB4781" s="72"/>
      <c r="AC4781" s="72"/>
      <c r="AD4781" s="72"/>
      <c r="AE4781" s="72"/>
      <c r="AF4781" s="72"/>
      <c r="AG4781" s="72"/>
      <c r="AH4781" s="72"/>
      <c r="AI4781" s="72"/>
      <c r="AJ4781" s="72"/>
      <c r="AK4781" s="72"/>
    </row>
    <row r="4782" ht="14.25" customHeight="1">
      <c r="A4782" s="78">
        <v>4779.0</v>
      </c>
      <c r="C4782" s="78" t="str">
        <f>VLOOKUP(G4782,[1]Macrodata_CCF!$A$3:$D$55,4,FALSE)</f>
        <v>#ERROR!</v>
      </c>
      <c r="E4782" s="79" t="str">
        <f>VLOOKUP(G4782,[1]Macrodata_CCF!$A$3:$B$55,2,FALSE)</f>
        <v>#ERROR!</v>
      </c>
      <c r="F4782" s="78">
        <v>0.0</v>
      </c>
      <c r="G4782" s="80">
        <v>15.0</v>
      </c>
      <c r="H4782" s="81">
        <v>604120.0</v>
      </c>
      <c r="I4782" s="81">
        <v>660000.0</v>
      </c>
      <c r="J4782" s="81">
        <v>614735.0</v>
      </c>
      <c r="K4782" s="81">
        <v>660000.0</v>
      </c>
      <c r="L4782" s="82">
        <v>0.1899606299212598</v>
      </c>
      <c r="N4782" s="83">
        <f t="shared" si="1"/>
        <v>0.1899606299</v>
      </c>
      <c r="O4782" s="83">
        <f t="shared" si="2"/>
        <v>0.1899606299</v>
      </c>
      <c r="Q4782" s="83">
        <f t="shared" si="3"/>
        <v>0.08466666667</v>
      </c>
      <c r="R4782" s="83">
        <f t="shared" si="4"/>
        <v>0.01608333333</v>
      </c>
      <c r="S4782" s="83" t="b">
        <f t="shared" si="5"/>
        <v>0</v>
      </c>
      <c r="T4782" s="72"/>
      <c r="U4782" s="72"/>
      <c r="V4782" s="72"/>
      <c r="W4782" s="72"/>
      <c r="X4782" s="72"/>
      <c r="Y4782" s="72"/>
      <c r="Z4782" s="72"/>
      <c r="AA4782" s="72"/>
      <c r="AB4782" s="72"/>
      <c r="AC4782" s="72"/>
      <c r="AD4782" s="72"/>
      <c r="AE4782" s="72"/>
      <c r="AF4782" s="72"/>
      <c r="AG4782" s="72"/>
      <c r="AH4782" s="72"/>
      <c r="AI4782" s="72"/>
      <c r="AJ4782" s="72"/>
      <c r="AK4782" s="72"/>
    </row>
    <row r="4783" ht="14.25" customHeight="1">
      <c r="A4783" s="78">
        <v>4780.0</v>
      </c>
      <c r="C4783" s="78" t="str">
        <f>VLOOKUP(G4783,[1]Macrodata_CCF!$A$3:$D$55,4,FALSE)</f>
        <v>#ERROR!</v>
      </c>
      <c r="E4783" s="79" t="str">
        <f>VLOOKUP(G4783,[1]Macrodata_CCF!$A$3:$B$55,2,FALSE)</f>
        <v>#ERROR!</v>
      </c>
      <c r="F4783" s="78">
        <v>0.0</v>
      </c>
      <c r="G4783" s="80">
        <v>14.0</v>
      </c>
      <c r="H4783" s="81">
        <v>0.0</v>
      </c>
      <c r="I4783" s="81">
        <v>370000.0</v>
      </c>
      <c r="J4783" s="81">
        <v>62900.0</v>
      </c>
      <c r="K4783" s="81">
        <v>703000.0</v>
      </c>
      <c r="L4783" s="82">
        <v>0.17</v>
      </c>
      <c r="N4783" s="83">
        <f t="shared" si="1"/>
        <v>0.17</v>
      </c>
      <c r="O4783" s="83">
        <f t="shared" si="2"/>
        <v>0.17</v>
      </c>
      <c r="Q4783" s="83">
        <f t="shared" si="3"/>
        <v>1</v>
      </c>
      <c r="R4783" s="83">
        <f t="shared" si="4"/>
        <v>0.17</v>
      </c>
      <c r="S4783" s="83" t="b">
        <f t="shared" si="5"/>
        <v>0</v>
      </c>
      <c r="T4783" s="72"/>
      <c r="U4783" s="72"/>
      <c r="V4783" s="72"/>
      <c r="W4783" s="72"/>
      <c r="X4783" s="72"/>
      <c r="Y4783" s="72"/>
      <c r="Z4783" s="72"/>
      <c r="AA4783" s="72"/>
      <c r="AB4783" s="72"/>
      <c r="AC4783" s="72"/>
      <c r="AD4783" s="72"/>
      <c r="AE4783" s="72"/>
      <c r="AF4783" s="72"/>
      <c r="AG4783" s="72"/>
      <c r="AH4783" s="72"/>
      <c r="AI4783" s="72"/>
      <c r="AJ4783" s="72"/>
      <c r="AK4783" s="72"/>
    </row>
    <row r="4784" ht="14.25" customHeight="1">
      <c r="A4784" s="78">
        <v>4781.0</v>
      </c>
      <c r="C4784" s="78" t="str">
        <f>VLOOKUP(G4784,[1]Macrodata_CCF!$A$3:$D$55,4,FALSE)</f>
        <v>#ERROR!</v>
      </c>
      <c r="E4784" s="79" t="str">
        <f>VLOOKUP(G4784,[1]Macrodata_CCF!$A$3:$B$55,2,FALSE)</f>
        <v>#ERROR!</v>
      </c>
      <c r="F4784" s="78">
        <v>0.0</v>
      </c>
      <c r="G4784" s="80">
        <v>34.0</v>
      </c>
      <c r="H4784" s="81">
        <v>57520.0</v>
      </c>
      <c r="I4784" s="81">
        <v>90000.0</v>
      </c>
      <c r="J4784" s="81">
        <v>61095.0</v>
      </c>
      <c r="K4784" s="81">
        <v>90000.0</v>
      </c>
      <c r="L4784" s="82">
        <v>0.1100677339901478</v>
      </c>
      <c r="N4784" s="83">
        <f t="shared" si="1"/>
        <v>0.110067734</v>
      </c>
      <c r="O4784" s="83">
        <f t="shared" si="2"/>
        <v>0.110067734</v>
      </c>
      <c r="Q4784" s="83">
        <f t="shared" si="3"/>
        <v>0.3608888889</v>
      </c>
      <c r="R4784" s="83">
        <f t="shared" si="4"/>
        <v>0.110067734</v>
      </c>
      <c r="S4784" s="83" t="b">
        <f t="shared" si="5"/>
        <v>0</v>
      </c>
      <c r="T4784" s="72"/>
      <c r="U4784" s="72"/>
      <c r="V4784" s="72"/>
      <c r="W4784" s="72"/>
      <c r="X4784" s="72"/>
      <c r="Y4784" s="72"/>
      <c r="Z4784" s="72"/>
      <c r="AA4784" s="72"/>
      <c r="AB4784" s="72"/>
      <c r="AC4784" s="72"/>
      <c r="AD4784" s="72"/>
      <c r="AE4784" s="72"/>
      <c r="AF4784" s="72"/>
      <c r="AG4784" s="72"/>
      <c r="AH4784" s="72"/>
      <c r="AI4784" s="72"/>
      <c r="AJ4784" s="72"/>
      <c r="AK4784" s="72"/>
    </row>
    <row r="4785" ht="14.25" customHeight="1">
      <c r="A4785" s="78">
        <v>4782.0</v>
      </c>
      <c r="C4785" s="78" t="str">
        <f>VLOOKUP(G4785,[1]Macrodata_CCF!$A$3:$D$55,4,FALSE)</f>
        <v>#ERROR!</v>
      </c>
      <c r="E4785" s="79" t="str">
        <f>VLOOKUP(G4785,[1]Macrodata_CCF!$A$3:$B$55,2,FALSE)</f>
        <v>#ERROR!</v>
      </c>
      <c r="F4785" s="78">
        <v>0.0</v>
      </c>
      <c r="G4785" s="80">
        <v>29.0</v>
      </c>
      <c r="H4785" s="81">
        <v>15165.0</v>
      </c>
      <c r="I4785" s="81">
        <v>150000.0</v>
      </c>
      <c r="J4785" s="81">
        <v>0.0</v>
      </c>
      <c r="K4785" s="81">
        <v>150000.0</v>
      </c>
      <c r="L4785" s="82">
        <v>-0.1124707976415619</v>
      </c>
      <c r="N4785" s="83">
        <f t="shared" si="1"/>
        <v>-0.1124707976</v>
      </c>
      <c r="O4785" s="83">
        <f t="shared" si="2"/>
        <v>0</v>
      </c>
      <c r="Q4785" s="83">
        <f t="shared" si="3"/>
        <v>0.8989</v>
      </c>
      <c r="R4785" s="83">
        <f t="shared" si="4"/>
        <v>-0.1124707976</v>
      </c>
      <c r="S4785" s="83" t="b">
        <f t="shared" si="5"/>
        <v>0</v>
      </c>
      <c r="T4785" s="72"/>
      <c r="U4785" s="72"/>
      <c r="V4785" s="72"/>
      <c r="W4785" s="72"/>
      <c r="X4785" s="72"/>
      <c r="Y4785" s="72"/>
      <c r="Z4785" s="72"/>
      <c r="AA4785" s="72"/>
      <c r="AB4785" s="72"/>
      <c r="AC4785" s="72"/>
      <c r="AD4785" s="72"/>
      <c r="AE4785" s="72"/>
      <c r="AF4785" s="72"/>
      <c r="AG4785" s="72"/>
      <c r="AH4785" s="72"/>
      <c r="AI4785" s="72"/>
      <c r="AJ4785" s="72"/>
      <c r="AK4785" s="72"/>
    </row>
    <row r="4786" ht="14.25" customHeight="1">
      <c r="A4786" s="78">
        <v>4783.0</v>
      </c>
      <c r="C4786" s="78" t="str">
        <f>VLOOKUP(G4786,[1]Macrodata_CCF!$A$3:$D$55,4,FALSE)</f>
        <v>#ERROR!</v>
      </c>
      <c r="E4786" s="79" t="str">
        <f>VLOOKUP(G4786,[1]Macrodata_CCF!$A$3:$B$55,2,FALSE)</f>
        <v>#ERROR!</v>
      </c>
      <c r="F4786" s="78">
        <v>1.0</v>
      </c>
      <c r="G4786" s="80">
        <v>1.0</v>
      </c>
      <c r="H4786" s="81">
        <v>416060.0</v>
      </c>
      <c r="I4786" s="81">
        <v>640000.0</v>
      </c>
      <c r="J4786" s="81">
        <v>528030.0</v>
      </c>
      <c r="K4786" s="81">
        <v>640000.0</v>
      </c>
      <c r="L4786" s="82">
        <v>0.5</v>
      </c>
      <c r="N4786" s="83">
        <f t="shared" si="1"/>
        <v>0.5</v>
      </c>
      <c r="O4786" s="83">
        <f t="shared" si="2"/>
        <v>0.5</v>
      </c>
      <c r="Q4786" s="83">
        <f t="shared" si="3"/>
        <v>0.34990625</v>
      </c>
      <c r="R4786" s="83">
        <f t="shared" si="4"/>
        <v>0.5</v>
      </c>
      <c r="S4786" s="83" t="b">
        <f t="shared" si="5"/>
        <v>0</v>
      </c>
      <c r="T4786" s="72"/>
      <c r="U4786" s="72"/>
      <c r="V4786" s="72"/>
      <c r="W4786" s="72"/>
      <c r="X4786" s="72"/>
      <c r="Y4786" s="72"/>
      <c r="Z4786" s="72"/>
      <c r="AA4786" s="72"/>
      <c r="AB4786" s="72"/>
      <c r="AC4786" s="72"/>
      <c r="AD4786" s="72"/>
      <c r="AE4786" s="72"/>
      <c r="AF4786" s="72"/>
      <c r="AG4786" s="72"/>
      <c r="AH4786" s="72"/>
      <c r="AI4786" s="72"/>
      <c r="AJ4786" s="72"/>
      <c r="AK4786" s="72"/>
    </row>
    <row r="4787" ht="14.25" customHeight="1">
      <c r="A4787" s="78">
        <v>4784.0</v>
      </c>
      <c r="C4787" s="78" t="str">
        <f>VLOOKUP(G4787,[1]Macrodata_CCF!$A$3:$D$55,4,FALSE)</f>
        <v>#ERROR!</v>
      </c>
      <c r="E4787" s="79" t="str">
        <f>VLOOKUP(G4787,[1]Macrodata_CCF!$A$3:$B$55,2,FALSE)</f>
        <v>#ERROR!</v>
      </c>
      <c r="F4787" s="78">
        <v>1.0</v>
      </c>
      <c r="G4787" s="80">
        <v>11.0</v>
      </c>
      <c r="H4787" s="81">
        <v>186285.0</v>
      </c>
      <c r="I4787" s="81">
        <v>210000.0</v>
      </c>
      <c r="J4787" s="81">
        <v>198855.0</v>
      </c>
      <c r="K4787" s="81">
        <v>210000.0</v>
      </c>
      <c r="L4787" s="82">
        <v>0.530044275774826</v>
      </c>
      <c r="N4787" s="83">
        <f t="shared" si="1"/>
        <v>0.5300442758</v>
      </c>
      <c r="O4787" s="83">
        <f t="shared" si="2"/>
        <v>0.5300442758</v>
      </c>
      <c r="Q4787" s="83">
        <f t="shared" si="3"/>
        <v>0.1129285714</v>
      </c>
      <c r="R4787" s="83">
        <f t="shared" si="4"/>
        <v>0.5300442758</v>
      </c>
      <c r="S4787" s="83" t="b">
        <f t="shared" si="5"/>
        <v>0</v>
      </c>
      <c r="T4787" s="72"/>
      <c r="U4787" s="72"/>
      <c r="V4787" s="72"/>
      <c r="W4787" s="72"/>
      <c r="X4787" s="72"/>
      <c r="Y4787" s="72"/>
      <c r="Z4787" s="72"/>
      <c r="AA4787" s="72"/>
      <c r="AB4787" s="72"/>
      <c r="AC4787" s="72"/>
      <c r="AD4787" s="72"/>
      <c r="AE4787" s="72"/>
      <c r="AF4787" s="72"/>
      <c r="AG4787" s="72"/>
      <c r="AH4787" s="72"/>
      <c r="AI4787" s="72"/>
      <c r="AJ4787" s="72"/>
      <c r="AK4787" s="72"/>
    </row>
    <row r="4788" ht="14.25" customHeight="1">
      <c r="A4788" s="78">
        <v>4785.0</v>
      </c>
      <c r="C4788" s="78" t="str">
        <f>VLOOKUP(G4788,[1]Macrodata_CCF!$A$3:$D$55,4,FALSE)</f>
        <v>#ERROR!</v>
      </c>
      <c r="E4788" s="79" t="str">
        <f>VLOOKUP(G4788,[1]Macrodata_CCF!$A$3:$B$55,2,FALSE)</f>
        <v>#ERROR!</v>
      </c>
      <c r="F4788" s="78">
        <v>0.0</v>
      </c>
      <c r="G4788" s="80">
        <v>45.0</v>
      </c>
      <c r="H4788" s="81">
        <v>204330.0</v>
      </c>
      <c r="I4788" s="81">
        <v>340000.0</v>
      </c>
      <c r="J4788" s="81">
        <v>230105.0</v>
      </c>
      <c r="K4788" s="81">
        <v>340000.0</v>
      </c>
      <c r="L4788" s="82">
        <v>0.1899830470995799</v>
      </c>
      <c r="N4788" s="83">
        <f t="shared" si="1"/>
        <v>0.1899830471</v>
      </c>
      <c r="O4788" s="83">
        <f t="shared" si="2"/>
        <v>0.1899830471</v>
      </c>
      <c r="Q4788" s="83">
        <f t="shared" si="3"/>
        <v>0.3990294118</v>
      </c>
      <c r="R4788" s="83">
        <f t="shared" si="4"/>
        <v>0.1899830471</v>
      </c>
      <c r="S4788" s="83" t="b">
        <f t="shared" si="5"/>
        <v>0</v>
      </c>
      <c r="T4788" s="72"/>
      <c r="U4788" s="72"/>
      <c r="V4788" s="72"/>
      <c r="W4788" s="72"/>
      <c r="X4788" s="72"/>
      <c r="Y4788" s="72"/>
      <c r="Z4788" s="72"/>
      <c r="AA4788" s="72"/>
      <c r="AB4788" s="72"/>
      <c r="AC4788" s="72"/>
      <c r="AD4788" s="72"/>
      <c r="AE4788" s="72"/>
      <c r="AF4788" s="72"/>
      <c r="AG4788" s="72"/>
      <c r="AH4788" s="72"/>
      <c r="AI4788" s="72"/>
      <c r="AJ4788" s="72"/>
      <c r="AK4788" s="72"/>
    </row>
    <row r="4789" ht="14.25" customHeight="1">
      <c r="A4789" s="78">
        <v>4786.0</v>
      </c>
      <c r="C4789" s="78" t="str">
        <f>VLOOKUP(G4789,[1]Macrodata_CCF!$A$3:$D$55,4,FALSE)</f>
        <v>#ERROR!</v>
      </c>
      <c r="E4789" s="79" t="str">
        <f>VLOOKUP(G4789,[1]Macrodata_CCF!$A$3:$B$55,2,FALSE)</f>
        <v>#ERROR!</v>
      </c>
      <c r="F4789" s="78">
        <v>0.0</v>
      </c>
      <c r="G4789" s="80">
        <v>1.0</v>
      </c>
      <c r="H4789" s="81">
        <v>17415.0</v>
      </c>
      <c r="I4789" s="81">
        <v>590000.0</v>
      </c>
      <c r="J4789" s="81">
        <v>246450.0</v>
      </c>
      <c r="K4789" s="81">
        <v>590000.0</v>
      </c>
      <c r="L4789" s="82">
        <v>0.4000017464655903</v>
      </c>
      <c r="N4789" s="83">
        <f t="shared" si="1"/>
        <v>0.4000017465</v>
      </c>
      <c r="O4789" s="83">
        <f t="shared" si="2"/>
        <v>0.4000017465</v>
      </c>
      <c r="Q4789" s="83">
        <f t="shared" si="3"/>
        <v>0.9704830508</v>
      </c>
      <c r="R4789" s="83">
        <f t="shared" si="4"/>
        <v>0.4000017465</v>
      </c>
      <c r="S4789" s="83" t="b">
        <f t="shared" si="5"/>
        <v>0</v>
      </c>
      <c r="T4789" s="72"/>
      <c r="U4789" s="72"/>
      <c r="V4789" s="72"/>
      <c r="W4789" s="72"/>
      <c r="X4789" s="72"/>
      <c r="Y4789" s="72"/>
      <c r="Z4789" s="72"/>
      <c r="AA4789" s="72"/>
      <c r="AB4789" s="72"/>
      <c r="AC4789" s="72"/>
      <c r="AD4789" s="72"/>
      <c r="AE4789" s="72"/>
      <c r="AF4789" s="72"/>
      <c r="AG4789" s="72"/>
      <c r="AH4789" s="72"/>
      <c r="AI4789" s="72"/>
      <c r="AJ4789" s="72"/>
      <c r="AK4789" s="72"/>
    </row>
    <row r="4790" ht="14.25" customHeight="1">
      <c r="A4790" s="78">
        <v>4787.0</v>
      </c>
      <c r="C4790" s="78" t="str">
        <f>VLOOKUP(G4790,[1]Macrodata_CCF!$A$3:$D$55,4,FALSE)</f>
        <v>#ERROR!</v>
      </c>
      <c r="E4790" s="79" t="str">
        <f>VLOOKUP(G4790,[1]Macrodata_CCF!$A$3:$B$55,2,FALSE)</f>
        <v>#ERROR!</v>
      </c>
      <c r="F4790" s="78">
        <v>0.0</v>
      </c>
      <c r="G4790" s="80">
        <v>1.0</v>
      </c>
      <c r="H4790" s="81">
        <v>800245.0</v>
      </c>
      <c r="I4790" s="81">
        <v>950000.0</v>
      </c>
      <c r="J4790" s="81">
        <v>854155.0</v>
      </c>
      <c r="K4790" s="81">
        <v>950000.0</v>
      </c>
      <c r="L4790" s="82">
        <v>0.3599879803679343</v>
      </c>
      <c r="N4790" s="83">
        <f t="shared" si="1"/>
        <v>0.3599879804</v>
      </c>
      <c r="O4790" s="83">
        <f t="shared" si="2"/>
        <v>0.3599879804</v>
      </c>
      <c r="Q4790" s="83">
        <f t="shared" si="3"/>
        <v>0.1576368421</v>
      </c>
      <c r="R4790" s="83">
        <f t="shared" si="4"/>
        <v>0.3599879804</v>
      </c>
      <c r="S4790" s="83" t="b">
        <f t="shared" si="5"/>
        <v>0</v>
      </c>
      <c r="T4790" s="72"/>
      <c r="U4790" s="72"/>
      <c r="V4790" s="72"/>
      <c r="W4790" s="72"/>
      <c r="X4790" s="72"/>
      <c r="Y4790" s="72"/>
      <c r="Z4790" s="72"/>
      <c r="AA4790" s="72"/>
      <c r="AB4790" s="72"/>
      <c r="AC4790" s="72"/>
      <c r="AD4790" s="72"/>
      <c r="AE4790" s="72"/>
      <c r="AF4790" s="72"/>
      <c r="AG4790" s="72"/>
      <c r="AH4790" s="72"/>
      <c r="AI4790" s="72"/>
      <c r="AJ4790" s="72"/>
      <c r="AK4790" s="72"/>
    </row>
    <row r="4791" ht="14.25" customHeight="1">
      <c r="A4791" s="78">
        <v>4788.0</v>
      </c>
      <c r="C4791" s="78" t="str">
        <f>VLOOKUP(G4791,[1]Macrodata_CCF!$A$3:$D$55,4,FALSE)</f>
        <v>#ERROR!</v>
      </c>
      <c r="E4791" s="79" t="str">
        <f>VLOOKUP(G4791,[1]Macrodata_CCF!$A$3:$B$55,2,FALSE)</f>
        <v>#ERROR!</v>
      </c>
      <c r="F4791" s="78">
        <v>0.0</v>
      </c>
      <c r="G4791" s="80">
        <v>12.0</v>
      </c>
      <c r="H4791" s="81">
        <v>0.0</v>
      </c>
      <c r="I4791" s="81">
        <v>520000.0</v>
      </c>
      <c r="J4791" s="81">
        <v>197600.0</v>
      </c>
      <c r="K4791" s="81">
        <v>520000.0</v>
      </c>
      <c r="L4791" s="82">
        <v>0.38</v>
      </c>
      <c r="N4791" s="83">
        <f t="shared" si="1"/>
        <v>0.38</v>
      </c>
      <c r="O4791" s="83">
        <f t="shared" si="2"/>
        <v>0.38</v>
      </c>
      <c r="Q4791" s="83">
        <f t="shared" si="3"/>
        <v>1</v>
      </c>
      <c r="R4791" s="83">
        <f t="shared" si="4"/>
        <v>0.38</v>
      </c>
      <c r="S4791" s="83" t="b">
        <f t="shared" si="5"/>
        <v>0</v>
      </c>
      <c r="T4791" s="72"/>
      <c r="U4791" s="72"/>
      <c r="V4791" s="72"/>
      <c r="W4791" s="72"/>
      <c r="X4791" s="72"/>
      <c r="Y4791" s="72"/>
      <c r="Z4791" s="72"/>
      <c r="AA4791" s="72"/>
      <c r="AB4791" s="72"/>
      <c r="AC4791" s="72"/>
      <c r="AD4791" s="72"/>
      <c r="AE4791" s="72"/>
      <c r="AF4791" s="72"/>
      <c r="AG4791" s="72"/>
      <c r="AH4791" s="72"/>
      <c r="AI4791" s="72"/>
      <c r="AJ4791" s="72"/>
      <c r="AK4791" s="72"/>
    </row>
    <row r="4792" ht="14.25" customHeight="1">
      <c r="A4792" s="78">
        <v>4789.0</v>
      </c>
      <c r="C4792" s="78" t="str">
        <f>VLOOKUP(G4792,[1]Macrodata_CCF!$A$3:$D$55,4,FALSE)</f>
        <v>#ERROR!</v>
      </c>
      <c r="E4792" s="79" t="str">
        <f>VLOOKUP(G4792,[1]Macrodata_CCF!$A$3:$B$55,2,FALSE)</f>
        <v>#ERROR!</v>
      </c>
      <c r="F4792" s="78">
        <v>0.0</v>
      </c>
      <c r="G4792" s="80">
        <v>43.0</v>
      </c>
      <c r="H4792" s="81">
        <v>0.0</v>
      </c>
      <c r="I4792" s="81">
        <v>450000.0</v>
      </c>
      <c r="J4792" s="81">
        <v>72000.0</v>
      </c>
      <c r="K4792" s="81">
        <v>450000.0</v>
      </c>
      <c r="L4792" s="82">
        <v>0.16</v>
      </c>
      <c r="N4792" s="83">
        <f t="shared" si="1"/>
        <v>0.16</v>
      </c>
      <c r="O4792" s="83">
        <f t="shared" si="2"/>
        <v>0.16</v>
      </c>
      <c r="Q4792" s="83">
        <f t="shared" si="3"/>
        <v>1</v>
      </c>
      <c r="R4792" s="83">
        <f t="shared" si="4"/>
        <v>0.16</v>
      </c>
      <c r="S4792" s="83" t="b">
        <f t="shared" si="5"/>
        <v>0</v>
      </c>
      <c r="T4792" s="72"/>
      <c r="U4792" s="72"/>
      <c r="V4792" s="72"/>
      <c r="W4792" s="72"/>
      <c r="X4792" s="72"/>
      <c r="Y4792" s="72"/>
      <c r="Z4792" s="72"/>
      <c r="AA4792" s="72"/>
      <c r="AB4792" s="72"/>
      <c r="AC4792" s="72"/>
      <c r="AD4792" s="72"/>
      <c r="AE4792" s="72"/>
      <c r="AF4792" s="72"/>
      <c r="AG4792" s="72"/>
      <c r="AH4792" s="72"/>
      <c r="AI4792" s="72"/>
      <c r="AJ4792" s="72"/>
      <c r="AK4792" s="72"/>
    </row>
    <row r="4793" ht="14.25" customHeight="1">
      <c r="A4793" s="78">
        <v>4790.0</v>
      </c>
      <c r="C4793" s="78" t="str">
        <f>VLOOKUP(G4793,[1]Macrodata_CCF!$A$3:$D$55,4,FALSE)</f>
        <v>#ERROR!</v>
      </c>
      <c r="E4793" s="79" t="str">
        <f>VLOOKUP(G4793,[1]Macrodata_CCF!$A$3:$B$55,2,FALSE)</f>
        <v>#ERROR!</v>
      </c>
      <c r="F4793" s="78">
        <v>0.0</v>
      </c>
      <c r="G4793" s="80">
        <v>53.0</v>
      </c>
      <c r="H4793" s="81">
        <v>239075.0</v>
      </c>
      <c r="I4793" s="81">
        <v>410000.0</v>
      </c>
      <c r="J4793" s="81">
        <v>418200.0</v>
      </c>
      <c r="K4793" s="81">
        <v>410000.0</v>
      </c>
      <c r="L4793" s="82">
        <v>1.047974257715372</v>
      </c>
      <c r="N4793" s="83">
        <f t="shared" si="1"/>
        <v>1.047974258</v>
      </c>
      <c r="O4793" s="83">
        <f t="shared" si="2"/>
        <v>1</v>
      </c>
      <c r="Q4793" s="83">
        <f t="shared" si="3"/>
        <v>0.4168902439</v>
      </c>
      <c r="R4793" s="83">
        <f t="shared" si="4"/>
        <v>1.047974258</v>
      </c>
      <c r="S4793" s="83" t="b">
        <f t="shared" si="5"/>
        <v>0</v>
      </c>
      <c r="T4793" s="72"/>
      <c r="U4793" s="72"/>
      <c r="V4793" s="72"/>
      <c r="W4793" s="72"/>
      <c r="X4793" s="72"/>
      <c r="Y4793" s="72"/>
      <c r="Z4793" s="72"/>
      <c r="AA4793" s="72"/>
      <c r="AB4793" s="72"/>
      <c r="AC4793" s="72"/>
      <c r="AD4793" s="72"/>
      <c r="AE4793" s="72"/>
      <c r="AF4793" s="72"/>
      <c r="AG4793" s="72"/>
      <c r="AH4793" s="72"/>
      <c r="AI4793" s="72"/>
      <c r="AJ4793" s="72"/>
      <c r="AK4793" s="72"/>
    </row>
    <row r="4794" ht="14.25" customHeight="1">
      <c r="A4794" s="78">
        <v>4791.0</v>
      </c>
      <c r="C4794" s="78" t="str">
        <f>VLOOKUP(G4794,[1]Macrodata_CCF!$A$3:$D$55,4,FALSE)</f>
        <v>#ERROR!</v>
      </c>
      <c r="E4794" s="79" t="str">
        <f>VLOOKUP(G4794,[1]Macrodata_CCF!$A$3:$B$55,2,FALSE)</f>
        <v>#ERROR!</v>
      </c>
      <c r="F4794" s="78">
        <v>0.0</v>
      </c>
      <c r="G4794" s="80">
        <v>50.0</v>
      </c>
      <c r="H4794" s="81">
        <v>904825.0</v>
      </c>
      <c r="I4794" s="81">
        <v>950000.0</v>
      </c>
      <c r="J4794" s="81">
        <v>910700.0</v>
      </c>
      <c r="K4794" s="81">
        <v>950000.0</v>
      </c>
      <c r="L4794" s="82">
        <v>0.1300498063087991</v>
      </c>
      <c r="N4794" s="83">
        <f t="shared" si="1"/>
        <v>0.1300498063</v>
      </c>
      <c r="O4794" s="83">
        <f t="shared" si="2"/>
        <v>0.1300498063</v>
      </c>
      <c r="Q4794" s="83">
        <f t="shared" si="3"/>
        <v>0.04755263158</v>
      </c>
      <c r="R4794" s="83">
        <f t="shared" si="4"/>
        <v>0.006184210526</v>
      </c>
      <c r="S4794" s="83" t="b">
        <f t="shared" si="5"/>
        <v>0</v>
      </c>
      <c r="T4794" s="72"/>
      <c r="U4794" s="72"/>
      <c r="V4794" s="72"/>
      <c r="W4794" s="72"/>
      <c r="X4794" s="72"/>
      <c r="Y4794" s="72"/>
      <c r="Z4794" s="72"/>
      <c r="AA4794" s="72"/>
      <c r="AB4794" s="72"/>
      <c r="AC4794" s="72"/>
      <c r="AD4794" s="72"/>
      <c r="AE4794" s="72"/>
      <c r="AF4794" s="72"/>
      <c r="AG4794" s="72"/>
      <c r="AH4794" s="72"/>
      <c r="AI4794" s="72"/>
      <c r="AJ4794" s="72"/>
      <c r="AK4794" s="72"/>
    </row>
    <row r="4795" ht="14.25" customHeight="1">
      <c r="A4795" s="78">
        <v>4792.0</v>
      </c>
      <c r="C4795" s="78" t="str">
        <f>VLOOKUP(G4795,[1]Macrodata_CCF!$A$3:$D$55,4,FALSE)</f>
        <v>#ERROR!</v>
      </c>
      <c r="E4795" s="79" t="str">
        <f>VLOOKUP(G4795,[1]Macrodata_CCF!$A$3:$B$55,2,FALSE)</f>
        <v>#ERROR!</v>
      </c>
      <c r="F4795" s="78">
        <v>1.0</v>
      </c>
      <c r="G4795" s="80">
        <v>52.0</v>
      </c>
      <c r="H4795" s="81">
        <v>486370.0</v>
      </c>
      <c r="I4795" s="81">
        <v>650000.0</v>
      </c>
      <c r="J4795" s="81">
        <v>663000.0</v>
      </c>
      <c r="K4795" s="81">
        <v>650000.0</v>
      </c>
      <c r="L4795" s="82">
        <v>1.079447534070769</v>
      </c>
      <c r="N4795" s="83">
        <f t="shared" si="1"/>
        <v>1.079447534</v>
      </c>
      <c r="O4795" s="83">
        <f t="shared" si="2"/>
        <v>1</v>
      </c>
      <c r="Q4795" s="83">
        <f t="shared" si="3"/>
        <v>0.2517384615</v>
      </c>
      <c r="R4795" s="83">
        <f t="shared" si="4"/>
        <v>1.079447534</v>
      </c>
      <c r="S4795" s="83" t="b">
        <f t="shared" si="5"/>
        <v>0</v>
      </c>
      <c r="T4795" s="72"/>
      <c r="U4795" s="72"/>
      <c r="V4795" s="72"/>
      <c r="W4795" s="72"/>
      <c r="X4795" s="72"/>
      <c r="Y4795" s="72"/>
      <c r="Z4795" s="72"/>
      <c r="AA4795" s="72"/>
      <c r="AB4795" s="72"/>
      <c r="AC4795" s="72"/>
      <c r="AD4795" s="72"/>
      <c r="AE4795" s="72"/>
      <c r="AF4795" s="72"/>
      <c r="AG4795" s="72"/>
      <c r="AH4795" s="72"/>
      <c r="AI4795" s="72"/>
      <c r="AJ4795" s="72"/>
      <c r="AK4795" s="72"/>
    </row>
    <row r="4796" ht="14.25" customHeight="1">
      <c r="A4796" s="78">
        <v>4793.0</v>
      </c>
      <c r="C4796" s="78" t="str">
        <f>VLOOKUP(G4796,[1]Macrodata_CCF!$A$3:$D$55,4,FALSE)</f>
        <v>#ERROR!</v>
      </c>
      <c r="E4796" s="79" t="str">
        <f>VLOOKUP(G4796,[1]Macrodata_CCF!$A$3:$B$55,2,FALSE)</f>
        <v>#ERROR!</v>
      </c>
      <c r="F4796" s="78">
        <v>0.0</v>
      </c>
      <c r="G4796" s="80">
        <v>16.0</v>
      </c>
      <c r="H4796" s="81">
        <v>478330.0</v>
      </c>
      <c r="I4796" s="81">
        <v>580000.0</v>
      </c>
      <c r="J4796" s="81">
        <v>437660.0</v>
      </c>
      <c r="K4796" s="81">
        <v>580000.0</v>
      </c>
      <c r="L4796" s="82">
        <v>-0.4000196714861808</v>
      </c>
      <c r="N4796" s="83">
        <f t="shared" si="1"/>
        <v>-0.4000196715</v>
      </c>
      <c r="O4796" s="83">
        <f t="shared" si="2"/>
        <v>0</v>
      </c>
      <c r="Q4796" s="83">
        <f t="shared" si="3"/>
        <v>0.1752931034</v>
      </c>
      <c r="R4796" s="83">
        <f t="shared" si="4"/>
        <v>-0.4000196715</v>
      </c>
      <c r="S4796" s="83" t="b">
        <f t="shared" si="5"/>
        <v>0</v>
      </c>
      <c r="T4796" s="72"/>
      <c r="U4796" s="72"/>
      <c r="V4796" s="72"/>
      <c r="W4796" s="72"/>
      <c r="X4796" s="72"/>
      <c r="Y4796" s="72"/>
      <c r="Z4796" s="72"/>
      <c r="AA4796" s="72"/>
      <c r="AB4796" s="72"/>
      <c r="AC4796" s="72"/>
      <c r="AD4796" s="72"/>
      <c r="AE4796" s="72"/>
      <c r="AF4796" s="72"/>
      <c r="AG4796" s="72"/>
      <c r="AH4796" s="72"/>
      <c r="AI4796" s="72"/>
      <c r="AJ4796" s="72"/>
      <c r="AK4796" s="72"/>
    </row>
    <row r="4797" ht="14.25" customHeight="1">
      <c r="A4797" s="78">
        <v>4794.0</v>
      </c>
      <c r="C4797" s="78" t="str">
        <f>VLOOKUP(G4797,[1]Macrodata_CCF!$A$3:$D$55,4,FALSE)</f>
        <v>#ERROR!</v>
      </c>
      <c r="E4797" s="79" t="str">
        <f>VLOOKUP(G4797,[1]Macrodata_CCF!$A$3:$B$55,2,FALSE)</f>
        <v>#ERROR!</v>
      </c>
      <c r="F4797" s="78">
        <v>0.0</v>
      </c>
      <c r="G4797" s="80">
        <v>14.0</v>
      </c>
      <c r="H4797" s="81">
        <v>140775.0</v>
      </c>
      <c r="I4797" s="81">
        <v>560000.0</v>
      </c>
      <c r="J4797" s="81">
        <v>132390.0</v>
      </c>
      <c r="K4797" s="81">
        <v>560000.0</v>
      </c>
      <c r="L4797" s="82">
        <v>-0.02000119267696344</v>
      </c>
      <c r="N4797" s="83">
        <f t="shared" si="1"/>
        <v>-0.02000119268</v>
      </c>
      <c r="O4797" s="83">
        <f t="shared" si="2"/>
        <v>0</v>
      </c>
      <c r="Q4797" s="83">
        <f t="shared" si="3"/>
        <v>0.7486160714</v>
      </c>
      <c r="R4797" s="83">
        <f t="shared" si="4"/>
        <v>-0.02000119268</v>
      </c>
      <c r="S4797" s="83" t="b">
        <f t="shared" si="5"/>
        <v>0</v>
      </c>
      <c r="T4797" s="72"/>
      <c r="U4797" s="72"/>
      <c r="V4797" s="72"/>
      <c r="W4797" s="72"/>
      <c r="X4797" s="72"/>
      <c r="Y4797" s="72"/>
      <c r="Z4797" s="72"/>
      <c r="AA4797" s="72"/>
      <c r="AB4797" s="72"/>
      <c r="AC4797" s="72"/>
      <c r="AD4797" s="72"/>
      <c r="AE4797" s="72"/>
      <c r="AF4797" s="72"/>
      <c r="AG4797" s="72"/>
      <c r="AH4797" s="72"/>
      <c r="AI4797" s="72"/>
      <c r="AJ4797" s="72"/>
      <c r="AK4797" s="72"/>
    </row>
    <row r="4798" ht="14.25" customHeight="1">
      <c r="A4798" s="78">
        <v>4795.0</v>
      </c>
      <c r="C4798" s="78" t="str">
        <f>VLOOKUP(G4798,[1]Macrodata_CCF!$A$3:$D$55,4,FALSE)</f>
        <v>#ERROR!</v>
      </c>
      <c r="E4798" s="79" t="str">
        <f>VLOOKUP(G4798,[1]Macrodata_CCF!$A$3:$B$55,2,FALSE)</f>
        <v>#ERROR!</v>
      </c>
      <c r="F4798" s="78">
        <v>0.0</v>
      </c>
      <c r="G4798" s="80">
        <v>21.0</v>
      </c>
      <c r="H4798" s="81">
        <v>43640.0</v>
      </c>
      <c r="I4798" s="81">
        <v>810000.0</v>
      </c>
      <c r="J4798" s="81">
        <v>166260.0</v>
      </c>
      <c r="K4798" s="81">
        <v>1134000.0</v>
      </c>
      <c r="L4798" s="82">
        <v>0.1600031316874576</v>
      </c>
      <c r="N4798" s="83">
        <f t="shared" si="1"/>
        <v>0.1600031317</v>
      </c>
      <c r="O4798" s="83">
        <f t="shared" si="2"/>
        <v>0.1600031317</v>
      </c>
      <c r="Q4798" s="83">
        <f t="shared" si="3"/>
        <v>0.9461234568</v>
      </c>
      <c r="R4798" s="83">
        <f t="shared" si="4"/>
        <v>0.1600031317</v>
      </c>
      <c r="S4798" s="83" t="b">
        <f t="shared" si="5"/>
        <v>0</v>
      </c>
      <c r="T4798" s="72"/>
      <c r="U4798" s="72"/>
      <c r="V4798" s="72"/>
      <c r="W4798" s="72"/>
      <c r="X4798" s="72"/>
      <c r="Y4798" s="72"/>
      <c r="Z4798" s="72"/>
      <c r="AA4798" s="72"/>
      <c r="AB4798" s="72"/>
      <c r="AC4798" s="72"/>
      <c r="AD4798" s="72"/>
      <c r="AE4798" s="72"/>
      <c r="AF4798" s="72"/>
      <c r="AG4798" s="72"/>
      <c r="AH4798" s="72"/>
      <c r="AI4798" s="72"/>
      <c r="AJ4798" s="72"/>
      <c r="AK4798" s="72"/>
    </row>
    <row r="4799" ht="14.25" customHeight="1">
      <c r="A4799" s="78">
        <v>4796.0</v>
      </c>
      <c r="C4799" s="78" t="str">
        <f>VLOOKUP(G4799,[1]Macrodata_CCF!$A$3:$D$55,4,FALSE)</f>
        <v>#ERROR!</v>
      </c>
      <c r="E4799" s="79" t="str">
        <f>VLOOKUP(G4799,[1]Macrodata_CCF!$A$3:$B$55,2,FALSE)</f>
        <v>#ERROR!</v>
      </c>
      <c r="F4799" s="78">
        <v>0.0</v>
      </c>
      <c r="G4799" s="80">
        <v>7.0</v>
      </c>
      <c r="H4799" s="81">
        <v>9385.0</v>
      </c>
      <c r="I4799" s="81">
        <v>110000.0</v>
      </c>
      <c r="J4799" s="81">
        <v>32525.0</v>
      </c>
      <c r="K4799" s="81">
        <v>110000.0</v>
      </c>
      <c r="L4799" s="82">
        <v>0.229985588629926</v>
      </c>
      <c r="N4799" s="83">
        <f t="shared" si="1"/>
        <v>0.2299855886</v>
      </c>
      <c r="O4799" s="83">
        <f t="shared" si="2"/>
        <v>0.2299855886</v>
      </c>
      <c r="Q4799" s="83">
        <f t="shared" si="3"/>
        <v>0.9146818182</v>
      </c>
      <c r="R4799" s="83">
        <f t="shared" si="4"/>
        <v>0.2299855886</v>
      </c>
      <c r="S4799" s="83" t="b">
        <f t="shared" si="5"/>
        <v>0</v>
      </c>
      <c r="T4799" s="72"/>
      <c r="U4799" s="72"/>
      <c r="V4799" s="72"/>
      <c r="W4799" s="72"/>
      <c r="X4799" s="72"/>
      <c r="Y4799" s="72"/>
      <c r="Z4799" s="72"/>
      <c r="AA4799" s="72"/>
      <c r="AB4799" s="72"/>
      <c r="AC4799" s="72"/>
      <c r="AD4799" s="72"/>
      <c r="AE4799" s="72"/>
      <c r="AF4799" s="72"/>
      <c r="AG4799" s="72"/>
      <c r="AH4799" s="72"/>
      <c r="AI4799" s="72"/>
      <c r="AJ4799" s="72"/>
      <c r="AK4799" s="72"/>
    </row>
    <row r="4800" ht="14.25" customHeight="1">
      <c r="A4800" s="78">
        <v>4797.0</v>
      </c>
      <c r="C4800" s="78" t="str">
        <f>VLOOKUP(G4800,[1]Macrodata_CCF!$A$3:$D$55,4,FALSE)</f>
        <v>#ERROR!</v>
      </c>
      <c r="E4800" s="79" t="str">
        <f>VLOOKUP(G4800,[1]Macrodata_CCF!$A$3:$B$55,2,FALSE)</f>
        <v>#ERROR!</v>
      </c>
      <c r="F4800" s="78">
        <v>0.0</v>
      </c>
      <c r="G4800" s="80">
        <v>51.0</v>
      </c>
      <c r="H4800" s="81">
        <v>0.0</v>
      </c>
      <c r="I4800" s="81">
        <v>350000.0</v>
      </c>
      <c r="J4800" s="81">
        <v>49000.0</v>
      </c>
      <c r="K4800" s="81">
        <v>665000.0</v>
      </c>
      <c r="L4800" s="82">
        <v>0.14</v>
      </c>
      <c r="N4800" s="83">
        <f t="shared" si="1"/>
        <v>0.14</v>
      </c>
      <c r="O4800" s="83">
        <f t="shared" si="2"/>
        <v>0.14</v>
      </c>
      <c r="Q4800" s="83">
        <f t="shared" si="3"/>
        <v>1</v>
      </c>
      <c r="R4800" s="83">
        <f t="shared" si="4"/>
        <v>0.14</v>
      </c>
      <c r="S4800" s="83" t="b">
        <f t="shared" si="5"/>
        <v>0</v>
      </c>
      <c r="T4800" s="72"/>
      <c r="U4800" s="72"/>
      <c r="V4800" s="72"/>
      <c r="W4800" s="72"/>
      <c r="X4800" s="72"/>
      <c r="Y4800" s="72"/>
      <c r="Z4800" s="72"/>
      <c r="AA4800" s="72"/>
      <c r="AB4800" s="72"/>
      <c r="AC4800" s="72"/>
      <c r="AD4800" s="72"/>
      <c r="AE4800" s="72"/>
      <c r="AF4800" s="72"/>
      <c r="AG4800" s="72"/>
      <c r="AH4800" s="72"/>
      <c r="AI4800" s="72"/>
      <c r="AJ4800" s="72"/>
      <c r="AK4800" s="72"/>
    </row>
    <row r="4801" ht="14.25" customHeight="1">
      <c r="A4801" s="78">
        <v>4798.0</v>
      </c>
      <c r="C4801" s="78" t="str">
        <f>VLOOKUP(G4801,[1]Macrodata_CCF!$A$3:$D$55,4,FALSE)</f>
        <v>#ERROR!</v>
      </c>
      <c r="E4801" s="79" t="str">
        <f>VLOOKUP(G4801,[1]Macrodata_CCF!$A$3:$B$55,2,FALSE)</f>
        <v>#ERROR!</v>
      </c>
      <c r="F4801" s="78">
        <v>0.0</v>
      </c>
      <c r="G4801" s="80">
        <v>37.0</v>
      </c>
      <c r="H4801" s="81">
        <v>190370.0</v>
      </c>
      <c r="I4801" s="81">
        <v>350000.0</v>
      </c>
      <c r="J4801" s="81">
        <v>124920.0</v>
      </c>
      <c r="K4801" s="81">
        <v>350000.0</v>
      </c>
      <c r="L4801" s="82">
        <v>-0.410010649627263</v>
      </c>
      <c r="N4801" s="83">
        <f t="shared" si="1"/>
        <v>-0.4100106496</v>
      </c>
      <c r="O4801" s="83">
        <f t="shared" si="2"/>
        <v>0</v>
      </c>
      <c r="Q4801" s="83">
        <f t="shared" si="3"/>
        <v>0.4560857143</v>
      </c>
      <c r="R4801" s="83">
        <f t="shared" si="4"/>
        <v>-0.4100106496</v>
      </c>
      <c r="S4801" s="83" t="b">
        <f t="shared" si="5"/>
        <v>0</v>
      </c>
      <c r="T4801" s="72"/>
      <c r="U4801" s="72"/>
      <c r="V4801" s="72"/>
      <c r="W4801" s="72"/>
      <c r="X4801" s="72"/>
      <c r="Y4801" s="72"/>
      <c r="Z4801" s="72"/>
      <c r="AA4801" s="72"/>
      <c r="AB4801" s="72"/>
      <c r="AC4801" s="72"/>
      <c r="AD4801" s="72"/>
      <c r="AE4801" s="72"/>
      <c r="AF4801" s="72"/>
      <c r="AG4801" s="72"/>
      <c r="AH4801" s="72"/>
      <c r="AI4801" s="72"/>
      <c r="AJ4801" s="72"/>
      <c r="AK4801" s="72"/>
    </row>
    <row r="4802" ht="14.25" customHeight="1">
      <c r="A4802" s="78">
        <v>4799.0</v>
      </c>
      <c r="C4802" s="78" t="str">
        <f>VLOOKUP(G4802,[1]Macrodata_CCF!$A$3:$D$55,4,FALSE)</f>
        <v>#ERROR!</v>
      </c>
      <c r="E4802" s="79" t="str">
        <f>VLOOKUP(G4802,[1]Macrodata_CCF!$A$3:$B$55,2,FALSE)</f>
        <v>#ERROR!</v>
      </c>
      <c r="F4802" s="78">
        <v>0.0</v>
      </c>
      <c r="G4802" s="80">
        <v>35.0</v>
      </c>
      <c r="H4802" s="81">
        <v>506475.0</v>
      </c>
      <c r="I4802" s="81">
        <v>660000.0</v>
      </c>
      <c r="J4802" s="81">
        <v>521830.0</v>
      </c>
      <c r="K4802" s="81">
        <v>660000.0</v>
      </c>
      <c r="L4802" s="82">
        <v>0.100016283992835</v>
      </c>
      <c r="N4802" s="83">
        <f t="shared" si="1"/>
        <v>0.100016284</v>
      </c>
      <c r="O4802" s="83">
        <f t="shared" si="2"/>
        <v>0.100016284</v>
      </c>
      <c r="Q4802" s="83">
        <f t="shared" si="3"/>
        <v>0.2326136364</v>
      </c>
      <c r="R4802" s="83">
        <f t="shared" si="4"/>
        <v>0.100016284</v>
      </c>
      <c r="S4802" s="83" t="b">
        <f t="shared" si="5"/>
        <v>0</v>
      </c>
      <c r="T4802" s="72"/>
      <c r="U4802" s="72"/>
      <c r="V4802" s="72"/>
      <c r="W4802" s="72"/>
      <c r="X4802" s="72"/>
      <c r="Y4802" s="72"/>
      <c r="Z4802" s="72"/>
      <c r="AA4802" s="72"/>
      <c r="AB4802" s="72"/>
      <c r="AC4802" s="72"/>
      <c r="AD4802" s="72"/>
      <c r="AE4802" s="72"/>
      <c r="AF4802" s="72"/>
      <c r="AG4802" s="72"/>
      <c r="AH4802" s="72"/>
      <c r="AI4802" s="72"/>
      <c r="AJ4802" s="72"/>
      <c r="AK4802" s="72"/>
    </row>
    <row r="4803" ht="14.25" customHeight="1">
      <c r="A4803" s="78">
        <v>4800.0</v>
      </c>
      <c r="C4803" s="78" t="str">
        <f>VLOOKUP(G4803,[1]Macrodata_CCF!$A$3:$D$55,4,FALSE)</f>
        <v>#ERROR!</v>
      </c>
      <c r="E4803" s="79" t="str">
        <f>VLOOKUP(G4803,[1]Macrodata_CCF!$A$3:$B$55,2,FALSE)</f>
        <v>#ERROR!</v>
      </c>
      <c r="F4803" s="78">
        <v>0.0</v>
      </c>
      <c r="G4803" s="80">
        <v>29.0</v>
      </c>
      <c r="H4803" s="81">
        <v>0.0</v>
      </c>
      <c r="I4803" s="81">
        <v>150000.0</v>
      </c>
      <c r="J4803" s="81">
        <v>24000.0</v>
      </c>
      <c r="K4803" s="81">
        <v>150000.0</v>
      </c>
      <c r="L4803" s="82">
        <v>0.16</v>
      </c>
      <c r="N4803" s="83">
        <f t="shared" si="1"/>
        <v>0.16</v>
      </c>
      <c r="O4803" s="83">
        <f t="shared" si="2"/>
        <v>0.16</v>
      </c>
      <c r="Q4803" s="83">
        <f t="shared" si="3"/>
        <v>1</v>
      </c>
      <c r="R4803" s="83">
        <f t="shared" si="4"/>
        <v>0.16</v>
      </c>
      <c r="S4803" s="83" t="b">
        <f t="shared" si="5"/>
        <v>0</v>
      </c>
      <c r="T4803" s="72"/>
      <c r="U4803" s="72"/>
      <c r="V4803" s="72"/>
      <c r="W4803" s="72"/>
      <c r="X4803" s="72"/>
      <c r="Y4803" s="72"/>
      <c r="Z4803" s="72"/>
      <c r="AA4803" s="72"/>
      <c r="AB4803" s="72"/>
      <c r="AC4803" s="72"/>
      <c r="AD4803" s="72"/>
      <c r="AE4803" s="72"/>
      <c r="AF4803" s="72"/>
      <c r="AG4803" s="72"/>
      <c r="AH4803" s="72"/>
      <c r="AI4803" s="72"/>
      <c r="AJ4803" s="72"/>
      <c r="AK4803" s="72"/>
    </row>
    <row r="4804" ht="14.25" customHeight="1">
      <c r="A4804" s="78">
        <v>4801.0</v>
      </c>
      <c r="C4804" s="78" t="str">
        <f>VLOOKUP(G4804,[1]Macrodata_CCF!$A$3:$D$55,4,FALSE)</f>
        <v>#ERROR!</v>
      </c>
      <c r="E4804" s="79" t="str">
        <f>VLOOKUP(G4804,[1]Macrodata_CCF!$A$3:$B$55,2,FALSE)</f>
        <v>#ERROR!</v>
      </c>
      <c r="F4804" s="78">
        <v>0.0</v>
      </c>
      <c r="G4804" s="80">
        <v>16.0</v>
      </c>
      <c r="H4804" s="81">
        <v>550755.0</v>
      </c>
      <c r="I4804" s="81">
        <v>770000.0</v>
      </c>
      <c r="J4804" s="81">
        <v>585835.0</v>
      </c>
      <c r="K4804" s="81">
        <v>770000.0</v>
      </c>
      <c r="L4804" s="82">
        <v>0.1600036488859495</v>
      </c>
      <c r="N4804" s="83">
        <f t="shared" si="1"/>
        <v>0.1600036489</v>
      </c>
      <c r="O4804" s="83">
        <f t="shared" si="2"/>
        <v>0.1600036489</v>
      </c>
      <c r="Q4804" s="83">
        <f t="shared" si="3"/>
        <v>0.2847337662</v>
      </c>
      <c r="R4804" s="83">
        <f t="shared" si="4"/>
        <v>0.1600036489</v>
      </c>
      <c r="S4804" s="83" t="b">
        <f t="shared" si="5"/>
        <v>0</v>
      </c>
      <c r="T4804" s="72"/>
      <c r="U4804" s="72"/>
      <c r="V4804" s="72"/>
      <c r="W4804" s="72"/>
      <c r="X4804" s="72"/>
      <c r="Y4804" s="72"/>
      <c r="Z4804" s="72"/>
      <c r="AA4804" s="72"/>
      <c r="AB4804" s="72"/>
      <c r="AC4804" s="72"/>
      <c r="AD4804" s="72"/>
      <c r="AE4804" s="72"/>
      <c r="AF4804" s="72"/>
      <c r="AG4804" s="72"/>
      <c r="AH4804" s="72"/>
      <c r="AI4804" s="72"/>
      <c r="AJ4804" s="72"/>
      <c r="AK4804" s="72"/>
    </row>
    <row r="4805" ht="14.25" customHeight="1">
      <c r="A4805" s="78">
        <v>4802.0</v>
      </c>
      <c r="C4805" s="78" t="str">
        <f>VLOOKUP(G4805,[1]Macrodata_CCF!$A$3:$D$55,4,FALSE)</f>
        <v>#ERROR!</v>
      </c>
      <c r="E4805" s="79" t="str">
        <f>VLOOKUP(G4805,[1]Macrodata_CCF!$A$3:$B$55,2,FALSE)</f>
        <v>#ERROR!</v>
      </c>
      <c r="F4805" s="78">
        <v>0.0</v>
      </c>
      <c r="G4805" s="80">
        <v>21.0</v>
      </c>
      <c r="H4805" s="81">
        <v>141510.0</v>
      </c>
      <c r="I4805" s="81">
        <v>170000.0</v>
      </c>
      <c r="J4805" s="81">
        <v>146355.0</v>
      </c>
      <c r="K4805" s="81">
        <v>170000.0</v>
      </c>
      <c r="L4805" s="82">
        <v>0.1700596700596701</v>
      </c>
      <c r="N4805" s="83">
        <f t="shared" si="1"/>
        <v>0.1700596701</v>
      </c>
      <c r="O4805" s="83">
        <f t="shared" si="2"/>
        <v>0.1700596701</v>
      </c>
      <c r="Q4805" s="83">
        <f t="shared" si="3"/>
        <v>0.1675882353</v>
      </c>
      <c r="R4805" s="83">
        <f t="shared" si="4"/>
        <v>0.1700596701</v>
      </c>
      <c r="S4805" s="83" t="b">
        <f t="shared" si="5"/>
        <v>0</v>
      </c>
      <c r="T4805" s="72"/>
      <c r="U4805" s="72"/>
      <c r="V4805" s="72"/>
      <c r="W4805" s="72"/>
      <c r="X4805" s="72"/>
      <c r="Y4805" s="72"/>
      <c r="Z4805" s="72"/>
      <c r="AA4805" s="72"/>
      <c r="AB4805" s="72"/>
      <c r="AC4805" s="72"/>
      <c r="AD4805" s="72"/>
      <c r="AE4805" s="72"/>
      <c r="AF4805" s="72"/>
      <c r="AG4805" s="72"/>
      <c r="AH4805" s="72"/>
      <c r="AI4805" s="72"/>
      <c r="AJ4805" s="72"/>
      <c r="AK4805" s="72"/>
    </row>
    <row r="4806" ht="14.25" customHeight="1">
      <c r="A4806" s="78">
        <v>4803.0</v>
      </c>
      <c r="C4806" s="78" t="str">
        <f>VLOOKUP(G4806,[1]Macrodata_CCF!$A$3:$D$55,4,FALSE)</f>
        <v>#ERROR!</v>
      </c>
      <c r="E4806" s="79" t="str">
        <f>VLOOKUP(G4806,[1]Macrodata_CCF!$A$3:$B$55,2,FALSE)</f>
        <v>#ERROR!</v>
      </c>
      <c r="F4806" s="78">
        <v>0.0</v>
      </c>
      <c r="G4806" s="80">
        <v>8.0</v>
      </c>
      <c r="H4806" s="81">
        <v>153060.0</v>
      </c>
      <c r="I4806" s="81">
        <v>220000.0</v>
      </c>
      <c r="J4806" s="81">
        <v>171805.0</v>
      </c>
      <c r="K4806" s="81">
        <v>220000.0</v>
      </c>
      <c r="L4806" s="82">
        <v>0.2800268897520167</v>
      </c>
      <c r="N4806" s="83">
        <f t="shared" si="1"/>
        <v>0.2800268898</v>
      </c>
      <c r="O4806" s="83">
        <f t="shared" si="2"/>
        <v>0.2800268898</v>
      </c>
      <c r="Q4806" s="83">
        <f t="shared" si="3"/>
        <v>0.3042727273</v>
      </c>
      <c r="R4806" s="83">
        <f t="shared" si="4"/>
        <v>0.2800268898</v>
      </c>
      <c r="S4806" s="83" t="b">
        <f t="shared" si="5"/>
        <v>0</v>
      </c>
      <c r="T4806" s="72"/>
      <c r="U4806" s="72"/>
      <c r="V4806" s="72"/>
      <c r="W4806" s="72"/>
      <c r="X4806" s="72"/>
      <c r="Y4806" s="72"/>
      <c r="Z4806" s="72"/>
      <c r="AA4806" s="72"/>
      <c r="AB4806" s="72"/>
      <c r="AC4806" s="72"/>
      <c r="AD4806" s="72"/>
      <c r="AE4806" s="72"/>
      <c r="AF4806" s="72"/>
      <c r="AG4806" s="72"/>
      <c r="AH4806" s="72"/>
      <c r="AI4806" s="72"/>
      <c r="AJ4806" s="72"/>
      <c r="AK4806" s="72"/>
    </row>
    <row r="4807" ht="14.25" customHeight="1">
      <c r="A4807" s="78">
        <v>4804.0</v>
      </c>
      <c r="C4807" s="78" t="str">
        <f>VLOOKUP(G4807,[1]Macrodata_CCF!$A$3:$D$55,4,FALSE)</f>
        <v>#ERROR!</v>
      </c>
      <c r="E4807" s="79" t="str">
        <f>VLOOKUP(G4807,[1]Macrodata_CCF!$A$3:$B$55,2,FALSE)</f>
        <v>#ERROR!</v>
      </c>
      <c r="F4807" s="78">
        <v>0.0</v>
      </c>
      <c r="G4807" s="80">
        <v>33.0</v>
      </c>
      <c r="H4807" s="81">
        <v>158155.0</v>
      </c>
      <c r="I4807" s="81">
        <v>410000.0</v>
      </c>
      <c r="J4807" s="81">
        <v>198450.0</v>
      </c>
      <c r="K4807" s="81">
        <v>410000.0</v>
      </c>
      <c r="L4807" s="82">
        <v>0.1599992058607477</v>
      </c>
      <c r="N4807" s="83">
        <f t="shared" si="1"/>
        <v>0.1599992059</v>
      </c>
      <c r="O4807" s="83">
        <f t="shared" si="2"/>
        <v>0.1599992059</v>
      </c>
      <c r="Q4807" s="83">
        <f t="shared" si="3"/>
        <v>0.6142560976</v>
      </c>
      <c r="R4807" s="83">
        <f t="shared" si="4"/>
        <v>0.1599992059</v>
      </c>
      <c r="S4807" s="83" t="b">
        <f t="shared" si="5"/>
        <v>0</v>
      </c>
      <c r="T4807" s="72"/>
      <c r="U4807" s="72"/>
      <c r="V4807" s="72"/>
      <c r="W4807" s="72"/>
      <c r="X4807" s="72"/>
      <c r="Y4807" s="72"/>
      <c r="Z4807" s="72"/>
      <c r="AA4807" s="72"/>
      <c r="AB4807" s="72"/>
      <c r="AC4807" s="72"/>
      <c r="AD4807" s="72"/>
      <c r="AE4807" s="72"/>
      <c r="AF4807" s="72"/>
      <c r="AG4807" s="72"/>
      <c r="AH4807" s="72"/>
      <c r="AI4807" s="72"/>
      <c r="AJ4807" s="72"/>
      <c r="AK4807" s="72"/>
    </row>
    <row r="4808" ht="14.25" customHeight="1">
      <c r="A4808" s="78">
        <v>4805.0</v>
      </c>
      <c r="C4808" s="78" t="str">
        <f>VLOOKUP(G4808,[1]Macrodata_CCF!$A$3:$D$55,4,FALSE)</f>
        <v>#ERROR!</v>
      </c>
      <c r="E4808" s="79" t="str">
        <f>VLOOKUP(G4808,[1]Macrodata_CCF!$A$3:$B$55,2,FALSE)</f>
        <v>#ERROR!</v>
      </c>
      <c r="F4808" s="78">
        <v>0.0</v>
      </c>
      <c r="G4808" s="80">
        <v>3.0</v>
      </c>
      <c r="H4808" s="81">
        <v>240935.0</v>
      </c>
      <c r="I4808" s="81">
        <v>580000.0</v>
      </c>
      <c r="J4808" s="81">
        <v>359610.0</v>
      </c>
      <c r="K4808" s="81">
        <v>754000.0</v>
      </c>
      <c r="L4808" s="82">
        <v>0.3500066358957722</v>
      </c>
      <c r="N4808" s="83">
        <f t="shared" si="1"/>
        <v>0.3500066359</v>
      </c>
      <c r="O4808" s="83">
        <f t="shared" si="2"/>
        <v>0.3500066359</v>
      </c>
      <c r="Q4808" s="83">
        <f t="shared" si="3"/>
        <v>0.5845948276</v>
      </c>
      <c r="R4808" s="83">
        <f t="shared" si="4"/>
        <v>0.3500066359</v>
      </c>
      <c r="S4808" s="83" t="b">
        <f t="shared" si="5"/>
        <v>0</v>
      </c>
      <c r="T4808" s="72"/>
      <c r="U4808" s="72"/>
      <c r="V4808" s="72"/>
      <c r="W4808" s="72"/>
      <c r="X4808" s="72"/>
      <c r="Y4808" s="72"/>
      <c r="Z4808" s="72"/>
      <c r="AA4808" s="72"/>
      <c r="AB4808" s="72"/>
      <c r="AC4808" s="72"/>
      <c r="AD4808" s="72"/>
      <c r="AE4808" s="72"/>
      <c r="AF4808" s="72"/>
      <c r="AG4808" s="72"/>
      <c r="AH4808" s="72"/>
      <c r="AI4808" s="72"/>
      <c r="AJ4808" s="72"/>
      <c r="AK4808" s="72"/>
    </row>
    <row r="4809" ht="14.25" customHeight="1">
      <c r="A4809" s="78">
        <v>4806.0</v>
      </c>
      <c r="C4809" s="78" t="str">
        <f>VLOOKUP(G4809,[1]Macrodata_CCF!$A$3:$D$55,4,FALSE)</f>
        <v>#ERROR!</v>
      </c>
      <c r="E4809" s="79" t="str">
        <f>VLOOKUP(G4809,[1]Macrodata_CCF!$A$3:$B$55,2,FALSE)</f>
        <v>#ERROR!</v>
      </c>
      <c r="F4809" s="78">
        <v>0.0</v>
      </c>
      <c r="G4809" s="80">
        <v>29.0</v>
      </c>
      <c r="H4809" s="81">
        <v>111995.0</v>
      </c>
      <c r="I4809" s="81">
        <v>950000.0</v>
      </c>
      <c r="J4809" s="81">
        <v>279595.0</v>
      </c>
      <c r="K4809" s="81">
        <v>950000.0</v>
      </c>
      <c r="L4809" s="82">
        <v>0.1999988066896976</v>
      </c>
      <c r="N4809" s="83">
        <f t="shared" si="1"/>
        <v>0.1999988067</v>
      </c>
      <c r="O4809" s="83">
        <f t="shared" si="2"/>
        <v>0.1999988067</v>
      </c>
      <c r="Q4809" s="83">
        <f t="shared" si="3"/>
        <v>0.8821105263</v>
      </c>
      <c r="R4809" s="83">
        <f t="shared" si="4"/>
        <v>0.1999988067</v>
      </c>
      <c r="S4809" s="83" t="b">
        <f t="shared" si="5"/>
        <v>0</v>
      </c>
      <c r="T4809" s="72"/>
      <c r="U4809" s="72"/>
      <c r="V4809" s="72"/>
      <c r="W4809" s="72"/>
      <c r="X4809" s="72"/>
      <c r="Y4809" s="72"/>
      <c r="Z4809" s="72"/>
      <c r="AA4809" s="72"/>
      <c r="AB4809" s="72"/>
      <c r="AC4809" s="72"/>
      <c r="AD4809" s="72"/>
      <c r="AE4809" s="72"/>
      <c r="AF4809" s="72"/>
      <c r="AG4809" s="72"/>
      <c r="AH4809" s="72"/>
      <c r="AI4809" s="72"/>
      <c r="AJ4809" s="72"/>
      <c r="AK4809" s="72"/>
    </row>
    <row r="4810" ht="14.25" customHeight="1">
      <c r="A4810" s="78">
        <v>4807.0</v>
      </c>
      <c r="C4810" s="78" t="str">
        <f>VLOOKUP(G4810,[1]Macrodata_CCF!$A$3:$D$55,4,FALSE)</f>
        <v>#ERROR!</v>
      </c>
      <c r="E4810" s="79" t="str">
        <f>VLOOKUP(G4810,[1]Macrodata_CCF!$A$3:$B$55,2,FALSE)</f>
        <v>#ERROR!</v>
      </c>
      <c r="F4810" s="78">
        <v>0.0</v>
      </c>
      <c r="G4810" s="80">
        <v>8.0</v>
      </c>
      <c r="H4810" s="81">
        <v>35730.0</v>
      </c>
      <c r="I4810" s="81">
        <v>330000.0</v>
      </c>
      <c r="J4810" s="81">
        <v>144610.0</v>
      </c>
      <c r="K4810" s="81">
        <v>330000.0</v>
      </c>
      <c r="L4810" s="82">
        <v>0.3700003398239712</v>
      </c>
      <c r="N4810" s="83">
        <f t="shared" si="1"/>
        <v>0.3700003398</v>
      </c>
      <c r="O4810" s="83">
        <f t="shared" si="2"/>
        <v>0.3700003398</v>
      </c>
      <c r="Q4810" s="83">
        <f t="shared" si="3"/>
        <v>0.8917272727</v>
      </c>
      <c r="R4810" s="83">
        <f t="shared" si="4"/>
        <v>0.3700003398</v>
      </c>
      <c r="S4810" s="83" t="b">
        <f t="shared" si="5"/>
        <v>0</v>
      </c>
      <c r="T4810" s="72"/>
      <c r="U4810" s="72"/>
      <c r="V4810" s="72"/>
      <c r="W4810" s="72"/>
      <c r="X4810" s="72"/>
      <c r="Y4810" s="72"/>
      <c r="Z4810" s="72"/>
      <c r="AA4810" s="72"/>
      <c r="AB4810" s="72"/>
      <c r="AC4810" s="72"/>
      <c r="AD4810" s="72"/>
      <c r="AE4810" s="72"/>
      <c r="AF4810" s="72"/>
      <c r="AG4810" s="72"/>
      <c r="AH4810" s="72"/>
      <c r="AI4810" s="72"/>
      <c r="AJ4810" s="72"/>
      <c r="AK4810" s="72"/>
    </row>
    <row r="4811" ht="14.25" customHeight="1">
      <c r="A4811" s="78">
        <v>4808.0</v>
      </c>
      <c r="C4811" s="78" t="str">
        <f>VLOOKUP(G4811,[1]Macrodata_CCF!$A$3:$D$55,4,FALSE)</f>
        <v>#ERROR!</v>
      </c>
      <c r="E4811" s="79" t="str">
        <f>VLOOKUP(G4811,[1]Macrodata_CCF!$A$3:$B$55,2,FALSE)</f>
        <v>#ERROR!</v>
      </c>
      <c r="F4811" s="78">
        <v>0.0</v>
      </c>
      <c r="G4811" s="80">
        <v>25.0</v>
      </c>
      <c r="H4811" s="81">
        <v>0.0</v>
      </c>
      <c r="I4811" s="81">
        <v>860000.0</v>
      </c>
      <c r="J4811" s="81">
        <v>137600.0</v>
      </c>
      <c r="K4811" s="81">
        <v>860000.0</v>
      </c>
      <c r="L4811" s="82">
        <v>0.16</v>
      </c>
      <c r="N4811" s="83">
        <f t="shared" si="1"/>
        <v>0.16</v>
      </c>
      <c r="O4811" s="83">
        <f t="shared" si="2"/>
        <v>0.16</v>
      </c>
      <c r="Q4811" s="83">
        <f t="shared" si="3"/>
        <v>1</v>
      </c>
      <c r="R4811" s="83">
        <f t="shared" si="4"/>
        <v>0.16</v>
      </c>
      <c r="S4811" s="83" t="b">
        <f t="shared" si="5"/>
        <v>0</v>
      </c>
      <c r="T4811" s="72"/>
      <c r="U4811" s="72"/>
      <c r="V4811" s="72"/>
      <c r="W4811" s="72"/>
      <c r="X4811" s="72"/>
      <c r="Y4811" s="72"/>
      <c r="Z4811" s="72"/>
      <c r="AA4811" s="72"/>
      <c r="AB4811" s="72"/>
      <c r="AC4811" s="72"/>
      <c r="AD4811" s="72"/>
      <c r="AE4811" s="72"/>
      <c r="AF4811" s="72"/>
      <c r="AG4811" s="72"/>
      <c r="AH4811" s="72"/>
      <c r="AI4811" s="72"/>
      <c r="AJ4811" s="72"/>
      <c r="AK4811" s="72"/>
    </row>
    <row r="4812" ht="14.25" customHeight="1">
      <c r="A4812" s="78">
        <v>4809.0</v>
      </c>
      <c r="C4812" s="78" t="str">
        <f>VLOOKUP(G4812,[1]Macrodata_CCF!$A$3:$D$55,4,FALSE)</f>
        <v>#ERROR!</v>
      </c>
      <c r="E4812" s="79" t="str">
        <f>VLOOKUP(G4812,[1]Macrodata_CCF!$A$3:$B$55,2,FALSE)</f>
        <v>#ERROR!</v>
      </c>
      <c r="F4812" s="78">
        <v>0.0</v>
      </c>
      <c r="G4812" s="80">
        <v>53.0</v>
      </c>
      <c r="H4812" s="81">
        <v>0.0</v>
      </c>
      <c r="I4812" s="81">
        <v>790000.0</v>
      </c>
      <c r="J4812" s="81">
        <v>47400.0</v>
      </c>
      <c r="K4812" s="81">
        <v>790000.0</v>
      </c>
      <c r="L4812" s="82">
        <v>0.06</v>
      </c>
      <c r="N4812" s="83">
        <f t="shared" si="1"/>
        <v>0.06</v>
      </c>
      <c r="O4812" s="83">
        <f t="shared" si="2"/>
        <v>0.06</v>
      </c>
      <c r="Q4812" s="83">
        <f t="shared" si="3"/>
        <v>1</v>
      </c>
      <c r="R4812" s="83">
        <f t="shared" si="4"/>
        <v>0.06</v>
      </c>
      <c r="S4812" s="83" t="b">
        <f t="shared" si="5"/>
        <v>0</v>
      </c>
      <c r="T4812" s="72"/>
      <c r="U4812" s="72"/>
      <c r="V4812" s="72"/>
      <c r="W4812" s="72"/>
      <c r="X4812" s="72"/>
      <c r="Y4812" s="72"/>
      <c r="Z4812" s="72"/>
      <c r="AA4812" s="72"/>
      <c r="AB4812" s="72"/>
      <c r="AC4812" s="72"/>
      <c r="AD4812" s="72"/>
      <c r="AE4812" s="72"/>
      <c r="AF4812" s="72"/>
      <c r="AG4812" s="72"/>
      <c r="AH4812" s="72"/>
      <c r="AI4812" s="72"/>
      <c r="AJ4812" s="72"/>
      <c r="AK4812" s="72"/>
    </row>
    <row r="4813" ht="14.25" customHeight="1">
      <c r="A4813" s="78">
        <v>4810.0</v>
      </c>
      <c r="C4813" s="78" t="str">
        <f>VLOOKUP(G4813,[1]Macrodata_CCF!$A$3:$D$55,4,FALSE)</f>
        <v>#ERROR!</v>
      </c>
      <c r="E4813" s="79" t="str">
        <f>VLOOKUP(G4813,[1]Macrodata_CCF!$A$3:$B$55,2,FALSE)</f>
        <v>#ERROR!</v>
      </c>
      <c r="F4813" s="78">
        <v>0.0</v>
      </c>
      <c r="G4813" s="80">
        <v>44.0</v>
      </c>
      <c r="H4813" s="81">
        <v>121260.0</v>
      </c>
      <c r="I4813" s="81">
        <v>490000.0</v>
      </c>
      <c r="J4813" s="81">
        <v>180260.0</v>
      </c>
      <c r="K4813" s="81">
        <v>490000.0</v>
      </c>
      <c r="L4813" s="82">
        <v>0.1600043391007214</v>
      </c>
      <c r="N4813" s="83">
        <f t="shared" si="1"/>
        <v>0.1600043391</v>
      </c>
      <c r="O4813" s="83">
        <f t="shared" si="2"/>
        <v>0.1600043391</v>
      </c>
      <c r="Q4813" s="83">
        <f t="shared" si="3"/>
        <v>0.7525306122</v>
      </c>
      <c r="R4813" s="83">
        <f t="shared" si="4"/>
        <v>0.1600043391</v>
      </c>
      <c r="S4813" s="83" t="b">
        <f t="shared" si="5"/>
        <v>0</v>
      </c>
      <c r="T4813" s="72"/>
      <c r="U4813" s="72"/>
      <c r="V4813" s="72"/>
      <c r="W4813" s="72"/>
      <c r="X4813" s="72"/>
      <c r="Y4813" s="72"/>
      <c r="Z4813" s="72"/>
      <c r="AA4813" s="72"/>
      <c r="AB4813" s="72"/>
      <c r="AC4813" s="72"/>
      <c r="AD4813" s="72"/>
      <c r="AE4813" s="72"/>
      <c r="AF4813" s="72"/>
      <c r="AG4813" s="72"/>
      <c r="AH4813" s="72"/>
      <c r="AI4813" s="72"/>
      <c r="AJ4813" s="72"/>
      <c r="AK4813" s="72"/>
    </row>
    <row r="4814" ht="14.25" customHeight="1">
      <c r="A4814" s="78">
        <v>4811.0</v>
      </c>
      <c r="C4814" s="78" t="str">
        <f>VLOOKUP(G4814,[1]Macrodata_CCF!$A$3:$D$55,4,FALSE)</f>
        <v>#ERROR!</v>
      </c>
      <c r="E4814" s="79" t="str">
        <f>VLOOKUP(G4814,[1]Macrodata_CCF!$A$3:$B$55,2,FALSE)</f>
        <v>#ERROR!</v>
      </c>
      <c r="F4814" s="78">
        <v>0.0</v>
      </c>
      <c r="G4814" s="80">
        <v>10.0</v>
      </c>
      <c r="H4814" s="81">
        <v>24125.0</v>
      </c>
      <c r="I4814" s="81">
        <v>50000.0</v>
      </c>
      <c r="J4814" s="81">
        <v>33700.0</v>
      </c>
      <c r="K4814" s="81">
        <v>50000.0</v>
      </c>
      <c r="L4814" s="82">
        <v>0.370048309178744</v>
      </c>
      <c r="N4814" s="83">
        <f t="shared" si="1"/>
        <v>0.3700483092</v>
      </c>
      <c r="O4814" s="83">
        <f t="shared" si="2"/>
        <v>0.3700483092</v>
      </c>
      <c r="Q4814" s="83">
        <f t="shared" si="3"/>
        <v>0.5175</v>
      </c>
      <c r="R4814" s="83">
        <f t="shared" si="4"/>
        <v>0.3700483092</v>
      </c>
      <c r="S4814" s="83" t="b">
        <f t="shared" si="5"/>
        <v>0</v>
      </c>
      <c r="T4814" s="72"/>
      <c r="U4814" s="72"/>
      <c r="V4814" s="72"/>
      <c r="W4814" s="72"/>
      <c r="X4814" s="72"/>
      <c r="Y4814" s="72"/>
      <c r="Z4814" s="72"/>
      <c r="AA4814" s="72"/>
      <c r="AB4814" s="72"/>
      <c r="AC4814" s="72"/>
      <c r="AD4814" s="72"/>
      <c r="AE4814" s="72"/>
      <c r="AF4814" s="72"/>
      <c r="AG4814" s="72"/>
      <c r="AH4814" s="72"/>
      <c r="AI4814" s="72"/>
      <c r="AJ4814" s="72"/>
      <c r="AK4814" s="72"/>
    </row>
    <row r="4815" ht="14.25" customHeight="1">
      <c r="A4815" s="78">
        <v>4812.0</v>
      </c>
      <c r="C4815" s="78" t="str">
        <f>VLOOKUP(G4815,[1]Macrodata_CCF!$A$3:$D$55,4,FALSE)</f>
        <v>#ERROR!</v>
      </c>
      <c r="E4815" s="79" t="str">
        <f>VLOOKUP(G4815,[1]Macrodata_CCF!$A$3:$B$55,2,FALSE)</f>
        <v>#ERROR!</v>
      </c>
      <c r="F4815" s="78">
        <v>0.0</v>
      </c>
      <c r="G4815" s="80">
        <v>3.0</v>
      </c>
      <c r="H4815" s="81">
        <v>58360.0</v>
      </c>
      <c r="I4815" s="81">
        <v>90000.0</v>
      </c>
      <c r="J4815" s="81">
        <v>70385.0</v>
      </c>
      <c r="K4815" s="81">
        <v>90000.0</v>
      </c>
      <c r="L4815" s="82">
        <v>0.3800568900126422</v>
      </c>
      <c r="N4815" s="83">
        <f t="shared" si="1"/>
        <v>0.38005689</v>
      </c>
      <c r="O4815" s="83">
        <f t="shared" si="2"/>
        <v>0.38005689</v>
      </c>
      <c r="Q4815" s="83">
        <f t="shared" si="3"/>
        <v>0.3515555556</v>
      </c>
      <c r="R4815" s="83">
        <f t="shared" si="4"/>
        <v>0.38005689</v>
      </c>
      <c r="S4815" s="83" t="b">
        <f t="shared" si="5"/>
        <v>0</v>
      </c>
      <c r="T4815" s="72"/>
      <c r="U4815" s="72"/>
      <c r="V4815" s="72"/>
      <c r="W4815" s="72"/>
      <c r="X4815" s="72"/>
      <c r="Y4815" s="72"/>
      <c r="Z4815" s="72"/>
      <c r="AA4815" s="72"/>
      <c r="AB4815" s="72"/>
      <c r="AC4815" s="72"/>
      <c r="AD4815" s="72"/>
      <c r="AE4815" s="72"/>
      <c r="AF4815" s="72"/>
      <c r="AG4815" s="72"/>
      <c r="AH4815" s="72"/>
      <c r="AI4815" s="72"/>
      <c r="AJ4815" s="72"/>
      <c r="AK4815" s="72"/>
    </row>
    <row r="4816" ht="14.25" customHeight="1">
      <c r="A4816" s="78">
        <v>4813.0</v>
      </c>
      <c r="C4816" s="78" t="str">
        <f>VLOOKUP(G4816,[1]Macrodata_CCF!$A$3:$D$55,4,FALSE)</f>
        <v>#ERROR!</v>
      </c>
      <c r="E4816" s="79" t="str">
        <f>VLOOKUP(G4816,[1]Macrodata_CCF!$A$3:$B$55,2,FALSE)</f>
        <v>#ERROR!</v>
      </c>
      <c r="F4816" s="78">
        <v>0.0</v>
      </c>
      <c r="G4816" s="80">
        <v>9.0</v>
      </c>
      <c r="H4816" s="81">
        <v>941205.0</v>
      </c>
      <c r="I4816" s="81">
        <v>1000000.0</v>
      </c>
      <c r="J4816" s="81">
        <v>935325.0</v>
      </c>
      <c r="K4816" s="81">
        <v>1000000.0</v>
      </c>
      <c r="L4816" s="82">
        <v>-0.1000085041245004</v>
      </c>
      <c r="N4816" s="83">
        <f t="shared" si="1"/>
        <v>-0.1000085041</v>
      </c>
      <c r="O4816" s="83">
        <f t="shared" si="2"/>
        <v>0</v>
      </c>
      <c r="Q4816" s="83">
        <f t="shared" si="3"/>
        <v>0.058795</v>
      </c>
      <c r="R4816" s="83">
        <f t="shared" si="4"/>
        <v>-0.00588</v>
      </c>
      <c r="S4816" s="83" t="b">
        <f t="shared" si="5"/>
        <v>0</v>
      </c>
      <c r="T4816" s="72"/>
      <c r="U4816" s="72"/>
      <c r="V4816" s="72"/>
      <c r="W4816" s="72"/>
      <c r="X4816" s="72"/>
      <c r="Y4816" s="72"/>
      <c r="Z4816" s="72"/>
      <c r="AA4816" s="72"/>
      <c r="AB4816" s="72"/>
      <c r="AC4816" s="72"/>
      <c r="AD4816" s="72"/>
      <c r="AE4816" s="72"/>
      <c r="AF4816" s="72"/>
      <c r="AG4816" s="72"/>
      <c r="AH4816" s="72"/>
      <c r="AI4816" s="72"/>
      <c r="AJ4816" s="72"/>
      <c r="AK4816" s="72"/>
    </row>
    <row r="4817" ht="14.25" customHeight="1">
      <c r="A4817" s="78">
        <v>4814.0</v>
      </c>
      <c r="C4817" s="78" t="str">
        <f>VLOOKUP(G4817,[1]Macrodata_CCF!$A$3:$D$55,4,FALSE)</f>
        <v>#ERROR!</v>
      </c>
      <c r="E4817" s="79" t="str">
        <f>VLOOKUP(G4817,[1]Macrodata_CCF!$A$3:$B$55,2,FALSE)</f>
        <v>#ERROR!</v>
      </c>
      <c r="F4817" s="78">
        <v>0.0</v>
      </c>
      <c r="G4817" s="80">
        <v>26.0</v>
      </c>
      <c r="H4817" s="81">
        <v>0.0</v>
      </c>
      <c r="I4817" s="81">
        <v>930000.0</v>
      </c>
      <c r="J4817" s="81">
        <v>158100.0</v>
      </c>
      <c r="K4817" s="81">
        <v>930000.0</v>
      </c>
      <c r="L4817" s="82">
        <v>0.17</v>
      </c>
      <c r="N4817" s="83">
        <f t="shared" si="1"/>
        <v>0.17</v>
      </c>
      <c r="O4817" s="83">
        <f t="shared" si="2"/>
        <v>0.17</v>
      </c>
      <c r="Q4817" s="83">
        <f t="shared" si="3"/>
        <v>1</v>
      </c>
      <c r="R4817" s="83">
        <f t="shared" si="4"/>
        <v>0.17</v>
      </c>
      <c r="S4817" s="83" t="b">
        <f t="shared" si="5"/>
        <v>0</v>
      </c>
      <c r="T4817" s="72"/>
      <c r="U4817" s="72"/>
      <c r="V4817" s="72"/>
      <c r="W4817" s="72"/>
      <c r="X4817" s="72"/>
      <c r="Y4817" s="72"/>
      <c r="Z4817" s="72"/>
      <c r="AA4817" s="72"/>
      <c r="AB4817" s="72"/>
      <c r="AC4817" s="72"/>
      <c r="AD4817" s="72"/>
      <c r="AE4817" s="72"/>
      <c r="AF4817" s="72"/>
      <c r="AG4817" s="72"/>
      <c r="AH4817" s="72"/>
      <c r="AI4817" s="72"/>
      <c r="AJ4817" s="72"/>
      <c r="AK4817" s="72"/>
    </row>
    <row r="4818" ht="14.25" customHeight="1">
      <c r="A4818" s="78">
        <v>4815.0</v>
      </c>
      <c r="C4818" s="78" t="str">
        <f>VLOOKUP(G4818,[1]Macrodata_CCF!$A$3:$D$55,4,FALSE)</f>
        <v>#ERROR!</v>
      </c>
      <c r="E4818" s="79" t="str">
        <f>VLOOKUP(G4818,[1]Macrodata_CCF!$A$3:$B$55,2,FALSE)</f>
        <v>#ERROR!</v>
      </c>
      <c r="F4818" s="78">
        <v>0.0</v>
      </c>
      <c r="G4818" s="80">
        <v>16.0</v>
      </c>
      <c r="H4818" s="81">
        <v>602920.0</v>
      </c>
      <c r="I4818" s="81">
        <v>660000.0</v>
      </c>
      <c r="J4818" s="81">
        <v>610910.0</v>
      </c>
      <c r="K4818" s="81">
        <v>660000.0</v>
      </c>
      <c r="L4818" s="82">
        <v>0.139978976874562</v>
      </c>
      <c r="N4818" s="83">
        <f t="shared" si="1"/>
        <v>0.1399789769</v>
      </c>
      <c r="O4818" s="83">
        <f t="shared" si="2"/>
        <v>0.1399789769</v>
      </c>
      <c r="Q4818" s="83">
        <f t="shared" si="3"/>
        <v>0.08648484848</v>
      </c>
      <c r="R4818" s="83">
        <f t="shared" si="4"/>
        <v>0.01210606061</v>
      </c>
      <c r="S4818" s="83" t="b">
        <f t="shared" si="5"/>
        <v>0</v>
      </c>
      <c r="T4818" s="72"/>
      <c r="U4818" s="72"/>
      <c r="V4818" s="72"/>
      <c r="W4818" s="72"/>
      <c r="X4818" s="72"/>
      <c r="Y4818" s="72"/>
      <c r="Z4818" s="72"/>
      <c r="AA4818" s="72"/>
      <c r="AB4818" s="72"/>
      <c r="AC4818" s="72"/>
      <c r="AD4818" s="72"/>
      <c r="AE4818" s="72"/>
      <c r="AF4818" s="72"/>
      <c r="AG4818" s="72"/>
      <c r="AH4818" s="72"/>
      <c r="AI4818" s="72"/>
      <c r="AJ4818" s="72"/>
      <c r="AK4818" s="72"/>
    </row>
    <row r="4819" ht="14.25" customHeight="1">
      <c r="A4819" s="78">
        <v>4816.0</v>
      </c>
      <c r="C4819" s="78" t="str">
        <f>VLOOKUP(G4819,[1]Macrodata_CCF!$A$3:$D$55,4,FALSE)</f>
        <v>#ERROR!</v>
      </c>
      <c r="E4819" s="79" t="str">
        <f>VLOOKUP(G4819,[1]Macrodata_CCF!$A$3:$B$55,2,FALSE)</f>
        <v>#ERROR!</v>
      </c>
      <c r="F4819" s="78">
        <v>0.0</v>
      </c>
      <c r="G4819" s="80">
        <v>2.0</v>
      </c>
      <c r="H4819" s="81">
        <v>124075.0</v>
      </c>
      <c r="I4819" s="81">
        <v>140000.0</v>
      </c>
      <c r="J4819" s="81">
        <v>127740.0</v>
      </c>
      <c r="K4819" s="81">
        <v>140000.0</v>
      </c>
      <c r="L4819" s="82">
        <v>0.2301412872841444</v>
      </c>
      <c r="N4819" s="83">
        <f t="shared" si="1"/>
        <v>0.2301412873</v>
      </c>
      <c r="O4819" s="83">
        <f t="shared" si="2"/>
        <v>0.2301412873</v>
      </c>
      <c r="Q4819" s="83">
        <f t="shared" si="3"/>
        <v>0.11375</v>
      </c>
      <c r="R4819" s="83">
        <f t="shared" si="4"/>
        <v>0.2301412873</v>
      </c>
      <c r="S4819" s="83" t="b">
        <f t="shared" si="5"/>
        <v>0</v>
      </c>
      <c r="T4819" s="72"/>
      <c r="U4819" s="72"/>
      <c r="V4819" s="72"/>
      <c r="W4819" s="72"/>
      <c r="X4819" s="72"/>
      <c r="Y4819" s="72"/>
      <c r="Z4819" s="72"/>
      <c r="AA4819" s="72"/>
      <c r="AB4819" s="72"/>
      <c r="AC4819" s="72"/>
      <c r="AD4819" s="72"/>
      <c r="AE4819" s="72"/>
      <c r="AF4819" s="72"/>
      <c r="AG4819" s="72"/>
      <c r="AH4819" s="72"/>
      <c r="AI4819" s="72"/>
      <c r="AJ4819" s="72"/>
      <c r="AK4819" s="72"/>
    </row>
    <row r="4820" ht="14.25" customHeight="1">
      <c r="A4820" s="78">
        <v>4817.0</v>
      </c>
      <c r="C4820" s="78" t="str">
        <f>VLOOKUP(G4820,[1]Macrodata_CCF!$A$3:$D$55,4,FALSE)</f>
        <v>#ERROR!</v>
      </c>
      <c r="E4820" s="79" t="str">
        <f>VLOOKUP(G4820,[1]Macrodata_CCF!$A$3:$B$55,2,FALSE)</f>
        <v>#ERROR!</v>
      </c>
      <c r="F4820" s="78">
        <v>0.0</v>
      </c>
      <c r="G4820" s="80">
        <v>49.0</v>
      </c>
      <c r="H4820" s="81">
        <v>90855.0</v>
      </c>
      <c r="I4820" s="81">
        <v>140000.0</v>
      </c>
      <c r="J4820" s="81">
        <v>87905.0</v>
      </c>
      <c r="K4820" s="81">
        <v>140000.0</v>
      </c>
      <c r="L4820" s="82">
        <v>-0.06002645233492725</v>
      </c>
      <c r="N4820" s="83">
        <f t="shared" si="1"/>
        <v>-0.06002645233</v>
      </c>
      <c r="O4820" s="83">
        <f t="shared" si="2"/>
        <v>0</v>
      </c>
      <c r="Q4820" s="83">
        <f t="shared" si="3"/>
        <v>0.3510357143</v>
      </c>
      <c r="R4820" s="83">
        <f t="shared" si="4"/>
        <v>-0.06002645233</v>
      </c>
      <c r="S4820" s="83" t="b">
        <f t="shared" si="5"/>
        <v>0</v>
      </c>
      <c r="T4820" s="72"/>
      <c r="U4820" s="72"/>
      <c r="V4820" s="72"/>
      <c r="W4820" s="72"/>
      <c r="X4820" s="72"/>
      <c r="Y4820" s="72"/>
      <c r="Z4820" s="72"/>
      <c r="AA4820" s="72"/>
      <c r="AB4820" s="72"/>
      <c r="AC4820" s="72"/>
      <c r="AD4820" s="72"/>
      <c r="AE4820" s="72"/>
      <c r="AF4820" s="72"/>
      <c r="AG4820" s="72"/>
      <c r="AH4820" s="72"/>
      <c r="AI4820" s="72"/>
      <c r="AJ4820" s="72"/>
      <c r="AK4820" s="72"/>
    </row>
    <row r="4821" ht="14.25" customHeight="1">
      <c r="A4821" s="78">
        <v>4818.0</v>
      </c>
      <c r="C4821" s="78" t="str">
        <f>VLOOKUP(G4821,[1]Macrodata_CCF!$A$3:$D$55,4,FALSE)</f>
        <v>#ERROR!</v>
      </c>
      <c r="E4821" s="79" t="str">
        <f>VLOOKUP(G4821,[1]Macrodata_CCF!$A$3:$B$55,2,FALSE)</f>
        <v>#ERROR!</v>
      </c>
      <c r="F4821" s="78">
        <v>0.0</v>
      </c>
      <c r="G4821" s="80">
        <v>47.0</v>
      </c>
      <c r="H4821" s="81">
        <v>0.0</v>
      </c>
      <c r="I4821" s="81">
        <v>50000.0</v>
      </c>
      <c r="J4821" s="81">
        <v>8000.0</v>
      </c>
      <c r="K4821" s="81">
        <v>50000.0</v>
      </c>
      <c r="L4821" s="82">
        <v>0.16</v>
      </c>
      <c r="N4821" s="83">
        <f t="shared" si="1"/>
        <v>0.16</v>
      </c>
      <c r="O4821" s="83">
        <f t="shared" si="2"/>
        <v>0.16</v>
      </c>
      <c r="Q4821" s="83">
        <f t="shared" si="3"/>
        <v>1</v>
      </c>
      <c r="R4821" s="83">
        <f t="shared" si="4"/>
        <v>0.16</v>
      </c>
      <c r="S4821" s="83" t="b">
        <f t="shared" si="5"/>
        <v>0</v>
      </c>
      <c r="T4821" s="72"/>
      <c r="U4821" s="72"/>
      <c r="V4821" s="72"/>
      <c r="W4821" s="72"/>
      <c r="X4821" s="72"/>
      <c r="Y4821" s="72"/>
      <c r="Z4821" s="72"/>
      <c r="AA4821" s="72"/>
      <c r="AB4821" s="72"/>
      <c r="AC4821" s="72"/>
      <c r="AD4821" s="72"/>
      <c r="AE4821" s="72"/>
      <c r="AF4821" s="72"/>
      <c r="AG4821" s="72"/>
      <c r="AH4821" s="72"/>
      <c r="AI4821" s="72"/>
      <c r="AJ4821" s="72"/>
      <c r="AK4821" s="72"/>
    </row>
    <row r="4822" ht="14.25" customHeight="1">
      <c r="A4822" s="78">
        <v>4819.0</v>
      </c>
      <c r="C4822" s="78" t="str">
        <f>VLOOKUP(G4822,[1]Macrodata_CCF!$A$3:$D$55,4,FALSE)</f>
        <v>#ERROR!</v>
      </c>
      <c r="E4822" s="79" t="str">
        <f>VLOOKUP(G4822,[1]Macrodata_CCF!$A$3:$B$55,2,FALSE)</f>
        <v>#ERROR!</v>
      </c>
      <c r="F4822" s="78">
        <v>0.0</v>
      </c>
      <c r="G4822" s="80">
        <v>5.0</v>
      </c>
      <c r="H4822" s="81">
        <v>391365.0</v>
      </c>
      <c r="I4822" s="81">
        <v>590000.0</v>
      </c>
      <c r="J4822" s="81">
        <v>450955.0</v>
      </c>
      <c r="K4822" s="81">
        <v>590000.0</v>
      </c>
      <c r="L4822" s="82">
        <v>0.2999974828202482</v>
      </c>
      <c r="N4822" s="83">
        <f t="shared" si="1"/>
        <v>0.2999974828</v>
      </c>
      <c r="O4822" s="83">
        <f t="shared" si="2"/>
        <v>0.2999974828</v>
      </c>
      <c r="Q4822" s="83">
        <f t="shared" si="3"/>
        <v>0.3366694915</v>
      </c>
      <c r="R4822" s="83">
        <f t="shared" si="4"/>
        <v>0.2999974828</v>
      </c>
      <c r="S4822" s="83" t="b">
        <f t="shared" si="5"/>
        <v>0</v>
      </c>
      <c r="T4822" s="72"/>
      <c r="U4822" s="72"/>
      <c r="V4822" s="72"/>
      <c r="W4822" s="72"/>
      <c r="X4822" s="72"/>
      <c r="Y4822" s="72"/>
      <c r="Z4822" s="72"/>
      <c r="AA4822" s="72"/>
      <c r="AB4822" s="72"/>
      <c r="AC4822" s="72"/>
      <c r="AD4822" s="72"/>
      <c r="AE4822" s="72"/>
      <c r="AF4822" s="72"/>
      <c r="AG4822" s="72"/>
      <c r="AH4822" s="72"/>
      <c r="AI4822" s="72"/>
      <c r="AJ4822" s="72"/>
      <c r="AK4822" s="72"/>
    </row>
    <row r="4823" ht="14.25" customHeight="1">
      <c r="A4823" s="78">
        <v>4820.0</v>
      </c>
      <c r="C4823" s="78" t="str">
        <f>VLOOKUP(G4823,[1]Macrodata_CCF!$A$3:$D$55,4,FALSE)</f>
        <v>#ERROR!</v>
      </c>
      <c r="E4823" s="79" t="str">
        <f>VLOOKUP(G4823,[1]Macrodata_CCF!$A$3:$B$55,2,FALSE)</f>
        <v>#ERROR!</v>
      </c>
      <c r="F4823" s="78">
        <v>0.0</v>
      </c>
      <c r="G4823" s="80">
        <v>26.0</v>
      </c>
      <c r="H4823" s="81">
        <v>8100.0</v>
      </c>
      <c r="I4823" s="81">
        <v>40000.0</v>
      </c>
      <c r="J4823" s="81">
        <v>14160.0</v>
      </c>
      <c r="K4823" s="81">
        <v>64000.0</v>
      </c>
      <c r="L4823" s="82">
        <v>0.1899686520376176</v>
      </c>
      <c r="N4823" s="83">
        <f t="shared" si="1"/>
        <v>0.189968652</v>
      </c>
      <c r="O4823" s="83">
        <f t="shared" si="2"/>
        <v>0.189968652</v>
      </c>
      <c r="Q4823" s="83">
        <f t="shared" si="3"/>
        <v>0.7975</v>
      </c>
      <c r="R4823" s="83">
        <f t="shared" si="4"/>
        <v>0.189968652</v>
      </c>
      <c r="S4823" s="83" t="b">
        <f t="shared" si="5"/>
        <v>0</v>
      </c>
      <c r="T4823" s="72"/>
      <c r="U4823" s="72"/>
      <c r="V4823" s="72"/>
      <c r="W4823" s="72"/>
      <c r="X4823" s="72"/>
      <c r="Y4823" s="72"/>
      <c r="Z4823" s="72"/>
      <c r="AA4823" s="72"/>
      <c r="AB4823" s="72"/>
      <c r="AC4823" s="72"/>
      <c r="AD4823" s="72"/>
      <c r="AE4823" s="72"/>
      <c r="AF4823" s="72"/>
      <c r="AG4823" s="72"/>
      <c r="AH4823" s="72"/>
      <c r="AI4823" s="72"/>
      <c r="AJ4823" s="72"/>
      <c r="AK4823" s="72"/>
    </row>
    <row r="4824" ht="14.25" customHeight="1">
      <c r="A4824" s="78">
        <v>4821.0</v>
      </c>
      <c r="C4824" s="78" t="str">
        <f>VLOOKUP(G4824,[1]Macrodata_CCF!$A$3:$D$55,4,FALSE)</f>
        <v>#ERROR!</v>
      </c>
      <c r="E4824" s="79" t="str">
        <f>VLOOKUP(G4824,[1]Macrodata_CCF!$A$3:$B$55,2,FALSE)</f>
        <v>#ERROR!</v>
      </c>
      <c r="F4824" s="78">
        <v>0.0</v>
      </c>
      <c r="G4824" s="80">
        <v>7.0</v>
      </c>
      <c r="H4824" s="81">
        <v>637565.0</v>
      </c>
      <c r="I4824" s="81">
        <v>800000.0</v>
      </c>
      <c r="J4824" s="81">
        <v>697665.0</v>
      </c>
      <c r="K4824" s="81">
        <v>800000.0</v>
      </c>
      <c r="L4824" s="82">
        <v>0.3699941515067566</v>
      </c>
      <c r="N4824" s="83">
        <f t="shared" si="1"/>
        <v>0.3699941515</v>
      </c>
      <c r="O4824" s="83">
        <f t="shared" si="2"/>
        <v>0.3699941515</v>
      </c>
      <c r="Q4824" s="83">
        <f t="shared" si="3"/>
        <v>0.20304375</v>
      </c>
      <c r="R4824" s="83">
        <f t="shared" si="4"/>
        <v>0.3699941515</v>
      </c>
      <c r="S4824" s="83" t="b">
        <f t="shared" si="5"/>
        <v>0</v>
      </c>
      <c r="T4824" s="72"/>
      <c r="U4824" s="72"/>
      <c r="V4824" s="72"/>
      <c r="W4824" s="72"/>
      <c r="X4824" s="72"/>
      <c r="Y4824" s="72"/>
      <c r="Z4824" s="72"/>
      <c r="AA4824" s="72"/>
      <c r="AB4824" s="72"/>
      <c r="AC4824" s="72"/>
      <c r="AD4824" s="72"/>
      <c r="AE4824" s="72"/>
      <c r="AF4824" s="72"/>
      <c r="AG4824" s="72"/>
      <c r="AH4824" s="72"/>
      <c r="AI4824" s="72"/>
      <c r="AJ4824" s="72"/>
      <c r="AK4824" s="72"/>
    </row>
    <row r="4825" ht="14.25" customHeight="1">
      <c r="A4825" s="78">
        <v>4822.0</v>
      </c>
      <c r="C4825" s="78" t="str">
        <f>VLOOKUP(G4825,[1]Macrodata_CCF!$A$3:$D$55,4,FALSE)</f>
        <v>#ERROR!</v>
      </c>
      <c r="E4825" s="79" t="str">
        <f>VLOOKUP(G4825,[1]Macrodata_CCF!$A$3:$B$55,2,FALSE)</f>
        <v>#ERROR!</v>
      </c>
      <c r="F4825" s="78">
        <v>0.0</v>
      </c>
      <c r="G4825" s="80">
        <v>25.0</v>
      </c>
      <c r="H4825" s="81">
        <v>293125.0</v>
      </c>
      <c r="I4825" s="81">
        <v>950000.0</v>
      </c>
      <c r="J4825" s="81">
        <v>385090.0</v>
      </c>
      <c r="K4825" s="81">
        <v>950000.0</v>
      </c>
      <c r="L4825" s="82">
        <v>0.1400038058991437</v>
      </c>
      <c r="N4825" s="83">
        <f t="shared" si="1"/>
        <v>0.1400038059</v>
      </c>
      <c r="O4825" s="83">
        <f t="shared" si="2"/>
        <v>0.1400038059</v>
      </c>
      <c r="Q4825" s="83">
        <f t="shared" si="3"/>
        <v>0.6914473684</v>
      </c>
      <c r="R4825" s="83">
        <f t="shared" si="4"/>
        <v>0.1400038059</v>
      </c>
      <c r="S4825" s="83" t="b">
        <f t="shared" si="5"/>
        <v>0</v>
      </c>
      <c r="T4825" s="72"/>
      <c r="U4825" s="72"/>
      <c r="V4825" s="72"/>
      <c r="W4825" s="72"/>
      <c r="X4825" s="72"/>
      <c r="Y4825" s="72"/>
      <c r="Z4825" s="72"/>
      <c r="AA4825" s="72"/>
      <c r="AB4825" s="72"/>
      <c r="AC4825" s="72"/>
      <c r="AD4825" s="72"/>
      <c r="AE4825" s="72"/>
      <c r="AF4825" s="72"/>
      <c r="AG4825" s="72"/>
      <c r="AH4825" s="72"/>
      <c r="AI4825" s="72"/>
      <c r="AJ4825" s="72"/>
      <c r="AK4825" s="72"/>
    </row>
    <row r="4826" ht="14.25" customHeight="1">
      <c r="A4826" s="78">
        <v>4823.0</v>
      </c>
      <c r="C4826" s="78" t="str">
        <f>VLOOKUP(G4826,[1]Macrodata_CCF!$A$3:$D$55,4,FALSE)</f>
        <v>#ERROR!</v>
      </c>
      <c r="E4826" s="79" t="str">
        <f>VLOOKUP(G4826,[1]Macrodata_CCF!$A$3:$B$55,2,FALSE)</f>
        <v>#ERROR!</v>
      </c>
      <c r="F4826" s="78">
        <v>0.0</v>
      </c>
      <c r="G4826" s="80">
        <v>7.0</v>
      </c>
      <c r="H4826" s="81">
        <v>711640.0</v>
      </c>
      <c r="I4826" s="81">
        <v>740000.0</v>
      </c>
      <c r="J4826" s="81">
        <v>754800.0</v>
      </c>
      <c r="K4826" s="81">
        <v>740000.0</v>
      </c>
      <c r="L4826" s="82">
        <v>1.521861777150917</v>
      </c>
      <c r="N4826" s="83">
        <f t="shared" si="1"/>
        <v>1.521861777</v>
      </c>
      <c r="O4826" s="83">
        <f t="shared" si="2"/>
        <v>1</v>
      </c>
      <c r="Q4826" s="83">
        <f t="shared" si="3"/>
        <v>0.03832432432</v>
      </c>
      <c r="R4826" s="83">
        <f t="shared" si="4"/>
        <v>0.05832432432</v>
      </c>
      <c r="S4826" s="83" t="b">
        <f t="shared" si="5"/>
        <v>1</v>
      </c>
      <c r="T4826" s="72"/>
      <c r="U4826" s="72"/>
      <c r="V4826" s="72"/>
      <c r="W4826" s="72"/>
      <c r="X4826" s="72"/>
      <c r="Y4826" s="72"/>
      <c r="Z4826" s="72"/>
      <c r="AA4826" s="72"/>
      <c r="AB4826" s="72"/>
      <c r="AC4826" s="72"/>
      <c r="AD4826" s="72"/>
      <c r="AE4826" s="72"/>
      <c r="AF4826" s="72"/>
      <c r="AG4826" s="72"/>
      <c r="AH4826" s="72"/>
      <c r="AI4826" s="72"/>
      <c r="AJ4826" s="72"/>
      <c r="AK4826" s="72"/>
    </row>
    <row r="4827" ht="14.25" customHeight="1">
      <c r="A4827" s="78">
        <v>4824.0</v>
      </c>
      <c r="C4827" s="78" t="str">
        <f>VLOOKUP(G4827,[1]Macrodata_CCF!$A$3:$D$55,4,FALSE)</f>
        <v>#ERROR!</v>
      </c>
      <c r="E4827" s="79" t="str">
        <f>VLOOKUP(G4827,[1]Macrodata_CCF!$A$3:$B$55,2,FALSE)</f>
        <v>#ERROR!</v>
      </c>
      <c r="F4827" s="78">
        <v>1.0</v>
      </c>
      <c r="G4827" s="80">
        <v>33.0</v>
      </c>
      <c r="H4827" s="81">
        <v>146525.0</v>
      </c>
      <c r="I4827" s="81">
        <v>710000.0</v>
      </c>
      <c r="J4827" s="81">
        <v>433895.0</v>
      </c>
      <c r="K4827" s="81">
        <v>710000.0</v>
      </c>
      <c r="L4827" s="82">
        <v>0.5099960069213364</v>
      </c>
      <c r="N4827" s="83">
        <f t="shared" si="1"/>
        <v>0.5099960069</v>
      </c>
      <c r="O4827" s="83">
        <f t="shared" si="2"/>
        <v>0.5099960069</v>
      </c>
      <c r="Q4827" s="83">
        <f t="shared" si="3"/>
        <v>0.7936267606</v>
      </c>
      <c r="R4827" s="83">
        <f t="shared" si="4"/>
        <v>0.5099960069</v>
      </c>
      <c r="S4827" s="83" t="b">
        <f t="shared" si="5"/>
        <v>0</v>
      </c>
      <c r="T4827" s="72"/>
      <c r="U4827" s="72"/>
      <c r="V4827" s="72"/>
      <c r="W4827" s="72"/>
      <c r="X4827" s="72"/>
      <c r="Y4827" s="72"/>
      <c r="Z4827" s="72"/>
      <c r="AA4827" s="72"/>
      <c r="AB4827" s="72"/>
      <c r="AC4827" s="72"/>
      <c r="AD4827" s="72"/>
      <c r="AE4827" s="72"/>
      <c r="AF4827" s="72"/>
      <c r="AG4827" s="72"/>
      <c r="AH4827" s="72"/>
      <c r="AI4827" s="72"/>
      <c r="AJ4827" s="72"/>
      <c r="AK4827" s="72"/>
    </row>
    <row r="4828" ht="14.25" customHeight="1">
      <c r="A4828" s="78">
        <v>4825.0</v>
      </c>
      <c r="C4828" s="78" t="str">
        <f>VLOOKUP(G4828,[1]Macrodata_CCF!$A$3:$D$55,4,FALSE)</f>
        <v>#ERROR!</v>
      </c>
      <c r="E4828" s="79" t="str">
        <f>VLOOKUP(G4828,[1]Macrodata_CCF!$A$3:$B$55,2,FALSE)</f>
        <v>#ERROR!</v>
      </c>
      <c r="F4828" s="78">
        <v>0.0</v>
      </c>
      <c r="G4828" s="80">
        <v>9.0</v>
      </c>
      <c r="H4828" s="81">
        <v>630555.0</v>
      </c>
      <c r="I4828" s="81">
        <v>850000.0</v>
      </c>
      <c r="J4828" s="81">
        <v>716140.0</v>
      </c>
      <c r="K4828" s="81">
        <v>850000.0</v>
      </c>
      <c r="L4828" s="82">
        <v>0.3900066075782087</v>
      </c>
      <c r="N4828" s="83">
        <f t="shared" si="1"/>
        <v>0.3900066076</v>
      </c>
      <c r="O4828" s="83">
        <f t="shared" si="2"/>
        <v>0.3900066076</v>
      </c>
      <c r="Q4828" s="83">
        <f t="shared" si="3"/>
        <v>0.2581705882</v>
      </c>
      <c r="R4828" s="83">
        <f t="shared" si="4"/>
        <v>0.3900066076</v>
      </c>
      <c r="S4828" s="83" t="b">
        <f t="shared" si="5"/>
        <v>0</v>
      </c>
      <c r="T4828" s="72"/>
      <c r="U4828" s="72"/>
      <c r="V4828" s="72"/>
      <c r="W4828" s="72"/>
      <c r="X4828" s="72"/>
      <c r="Y4828" s="72"/>
      <c r="Z4828" s="72"/>
      <c r="AA4828" s="72"/>
      <c r="AB4828" s="72"/>
      <c r="AC4828" s="72"/>
      <c r="AD4828" s="72"/>
      <c r="AE4828" s="72"/>
      <c r="AF4828" s="72"/>
      <c r="AG4828" s="72"/>
      <c r="AH4828" s="72"/>
      <c r="AI4828" s="72"/>
      <c r="AJ4828" s="72"/>
      <c r="AK4828" s="72"/>
    </row>
    <row r="4829" ht="14.25" customHeight="1">
      <c r="A4829" s="78">
        <v>4826.0</v>
      </c>
      <c r="C4829" s="78" t="str">
        <f>VLOOKUP(G4829,[1]Macrodata_CCF!$A$3:$D$55,4,FALSE)</f>
        <v>#ERROR!</v>
      </c>
      <c r="E4829" s="79" t="str">
        <f>VLOOKUP(G4829,[1]Macrodata_CCF!$A$3:$B$55,2,FALSE)</f>
        <v>#ERROR!</v>
      </c>
      <c r="F4829" s="78">
        <v>0.0</v>
      </c>
      <c r="G4829" s="80">
        <v>51.0</v>
      </c>
      <c r="H4829" s="81">
        <v>124305.0</v>
      </c>
      <c r="I4829" s="81">
        <v>330000.0</v>
      </c>
      <c r="J4829" s="81">
        <v>138705.0</v>
      </c>
      <c r="K4829" s="81">
        <v>330000.0</v>
      </c>
      <c r="L4829" s="82">
        <v>0.07000656311529206</v>
      </c>
      <c r="N4829" s="83">
        <f t="shared" si="1"/>
        <v>0.07000656312</v>
      </c>
      <c r="O4829" s="83">
        <f t="shared" si="2"/>
        <v>0.07000656312</v>
      </c>
      <c r="Q4829" s="83">
        <f t="shared" si="3"/>
        <v>0.6233181818</v>
      </c>
      <c r="R4829" s="83">
        <f t="shared" si="4"/>
        <v>0.07000656312</v>
      </c>
      <c r="S4829" s="83" t="b">
        <f t="shared" si="5"/>
        <v>0</v>
      </c>
      <c r="T4829" s="72"/>
      <c r="U4829" s="72"/>
      <c r="V4829" s="72"/>
      <c r="W4829" s="72"/>
      <c r="X4829" s="72"/>
      <c r="Y4829" s="72"/>
      <c r="Z4829" s="72"/>
      <c r="AA4829" s="72"/>
      <c r="AB4829" s="72"/>
      <c r="AC4829" s="72"/>
      <c r="AD4829" s="72"/>
      <c r="AE4829" s="72"/>
      <c r="AF4829" s="72"/>
      <c r="AG4829" s="72"/>
      <c r="AH4829" s="72"/>
      <c r="AI4829" s="72"/>
      <c r="AJ4829" s="72"/>
      <c r="AK4829" s="72"/>
    </row>
    <row r="4830" ht="14.25" customHeight="1">
      <c r="A4830" s="78">
        <v>4827.0</v>
      </c>
      <c r="C4830" s="78" t="str">
        <f>VLOOKUP(G4830,[1]Macrodata_CCF!$A$3:$D$55,4,FALSE)</f>
        <v>#ERROR!</v>
      </c>
      <c r="E4830" s="79" t="str">
        <f>VLOOKUP(G4830,[1]Macrodata_CCF!$A$3:$B$55,2,FALSE)</f>
        <v>#ERROR!</v>
      </c>
      <c r="F4830" s="78">
        <v>0.0</v>
      </c>
      <c r="G4830" s="80">
        <v>37.0</v>
      </c>
      <c r="H4830" s="81">
        <v>0.0</v>
      </c>
      <c r="I4830" s="81">
        <v>490000.0</v>
      </c>
      <c r="J4830" s="81">
        <v>499800.0</v>
      </c>
      <c r="K4830" s="81">
        <v>490000.0</v>
      </c>
      <c r="L4830" s="82">
        <v>1.02</v>
      </c>
      <c r="N4830" s="83">
        <f t="shared" si="1"/>
        <v>1.02</v>
      </c>
      <c r="O4830" s="83">
        <f t="shared" si="2"/>
        <v>1</v>
      </c>
      <c r="Q4830" s="83">
        <f t="shared" si="3"/>
        <v>1</v>
      </c>
      <c r="R4830" s="83">
        <f t="shared" si="4"/>
        <v>1.02</v>
      </c>
      <c r="S4830" s="83" t="b">
        <f t="shared" si="5"/>
        <v>0</v>
      </c>
      <c r="T4830" s="72"/>
      <c r="U4830" s="72"/>
      <c r="V4830" s="72"/>
      <c r="W4830" s="72"/>
      <c r="X4830" s="72"/>
      <c r="Y4830" s="72"/>
      <c r="Z4830" s="72"/>
      <c r="AA4830" s="72"/>
      <c r="AB4830" s="72"/>
      <c r="AC4830" s="72"/>
      <c r="AD4830" s="72"/>
      <c r="AE4830" s="72"/>
      <c r="AF4830" s="72"/>
      <c r="AG4830" s="72"/>
      <c r="AH4830" s="72"/>
      <c r="AI4830" s="72"/>
      <c r="AJ4830" s="72"/>
      <c r="AK4830" s="72"/>
    </row>
    <row r="4831" ht="14.25" customHeight="1">
      <c r="A4831" s="78">
        <v>4828.0</v>
      </c>
      <c r="C4831" s="78" t="str">
        <f>VLOOKUP(G4831,[1]Macrodata_CCF!$A$3:$D$55,4,FALSE)</f>
        <v>#ERROR!</v>
      </c>
      <c r="E4831" s="79" t="str">
        <f>VLOOKUP(G4831,[1]Macrodata_CCF!$A$3:$B$55,2,FALSE)</f>
        <v>#ERROR!</v>
      </c>
      <c r="F4831" s="78">
        <v>0.0</v>
      </c>
      <c r="G4831" s="80">
        <v>21.0</v>
      </c>
      <c r="H4831" s="81">
        <v>167790.0</v>
      </c>
      <c r="I4831" s="81">
        <v>870000.0</v>
      </c>
      <c r="J4831" s="81">
        <v>76505.0</v>
      </c>
      <c r="K4831" s="81">
        <v>870000.0</v>
      </c>
      <c r="L4831" s="82">
        <v>-0.1299967246265362</v>
      </c>
      <c r="N4831" s="83">
        <f t="shared" si="1"/>
        <v>-0.1299967246</v>
      </c>
      <c r="O4831" s="83">
        <f t="shared" si="2"/>
        <v>0</v>
      </c>
      <c r="Q4831" s="83">
        <f t="shared" si="3"/>
        <v>0.807137931</v>
      </c>
      <c r="R4831" s="83">
        <f t="shared" si="4"/>
        <v>-0.1299967246</v>
      </c>
      <c r="S4831" s="83" t="b">
        <f t="shared" si="5"/>
        <v>0</v>
      </c>
      <c r="T4831" s="72"/>
      <c r="U4831" s="72"/>
      <c r="V4831" s="72"/>
      <c r="W4831" s="72"/>
      <c r="X4831" s="72"/>
      <c r="Y4831" s="72"/>
      <c r="Z4831" s="72"/>
      <c r="AA4831" s="72"/>
      <c r="AB4831" s="72"/>
      <c r="AC4831" s="72"/>
      <c r="AD4831" s="72"/>
      <c r="AE4831" s="72"/>
      <c r="AF4831" s="72"/>
      <c r="AG4831" s="72"/>
      <c r="AH4831" s="72"/>
      <c r="AI4831" s="72"/>
      <c r="AJ4831" s="72"/>
      <c r="AK4831" s="72"/>
    </row>
    <row r="4832" ht="14.25" customHeight="1">
      <c r="A4832" s="78">
        <v>4829.0</v>
      </c>
      <c r="C4832" s="78" t="str">
        <f>VLOOKUP(G4832,[1]Macrodata_CCF!$A$3:$D$55,4,FALSE)</f>
        <v>#ERROR!</v>
      </c>
      <c r="E4832" s="79" t="str">
        <f>VLOOKUP(G4832,[1]Macrodata_CCF!$A$3:$B$55,2,FALSE)</f>
        <v>#ERROR!</v>
      </c>
      <c r="F4832" s="78">
        <v>0.0</v>
      </c>
      <c r="G4832" s="80">
        <v>21.0</v>
      </c>
      <c r="H4832" s="81">
        <v>7525.0</v>
      </c>
      <c r="I4832" s="81">
        <v>70000.0</v>
      </c>
      <c r="J4832" s="81">
        <v>16270.0</v>
      </c>
      <c r="K4832" s="81">
        <v>70000.0</v>
      </c>
      <c r="L4832" s="82">
        <v>0.1399759903961585</v>
      </c>
      <c r="N4832" s="83">
        <f t="shared" si="1"/>
        <v>0.1399759904</v>
      </c>
      <c r="O4832" s="83">
        <f t="shared" si="2"/>
        <v>0.1399759904</v>
      </c>
      <c r="Q4832" s="83">
        <f t="shared" si="3"/>
        <v>0.8925</v>
      </c>
      <c r="R4832" s="83">
        <f t="shared" si="4"/>
        <v>0.1399759904</v>
      </c>
      <c r="S4832" s="83" t="b">
        <f t="shared" si="5"/>
        <v>0</v>
      </c>
      <c r="T4832" s="72"/>
      <c r="U4832" s="72"/>
      <c r="V4832" s="72"/>
      <c r="W4832" s="72"/>
      <c r="X4832" s="72"/>
      <c r="Y4832" s="72"/>
      <c r="Z4832" s="72"/>
      <c r="AA4832" s="72"/>
      <c r="AB4832" s="72"/>
      <c r="AC4832" s="72"/>
      <c r="AD4832" s="72"/>
      <c r="AE4832" s="72"/>
      <c r="AF4832" s="72"/>
      <c r="AG4832" s="72"/>
      <c r="AH4832" s="72"/>
      <c r="AI4832" s="72"/>
      <c r="AJ4832" s="72"/>
      <c r="AK4832" s="72"/>
    </row>
    <row r="4833" ht="14.25" customHeight="1">
      <c r="A4833" s="78">
        <v>4830.0</v>
      </c>
      <c r="C4833" s="78" t="str">
        <f>VLOOKUP(G4833,[1]Macrodata_CCF!$A$3:$D$55,4,FALSE)</f>
        <v>#ERROR!</v>
      </c>
      <c r="E4833" s="79" t="str">
        <f>VLOOKUP(G4833,[1]Macrodata_CCF!$A$3:$B$55,2,FALSE)</f>
        <v>#ERROR!</v>
      </c>
      <c r="F4833" s="78">
        <v>0.0</v>
      </c>
      <c r="G4833" s="80">
        <v>46.0</v>
      </c>
      <c r="H4833" s="81">
        <v>782225.0</v>
      </c>
      <c r="I4833" s="81">
        <v>790000.0</v>
      </c>
      <c r="J4833" s="81">
        <v>783625.0</v>
      </c>
      <c r="K4833" s="81">
        <v>790000.0</v>
      </c>
      <c r="L4833" s="82">
        <v>0.180064308681672</v>
      </c>
      <c r="N4833" s="83">
        <f t="shared" si="1"/>
        <v>0.1800643087</v>
      </c>
      <c r="O4833" s="83">
        <f t="shared" si="2"/>
        <v>0.1800643087</v>
      </c>
      <c r="Q4833" s="83">
        <f t="shared" si="3"/>
        <v>0.009841772152</v>
      </c>
      <c r="R4833" s="83">
        <f t="shared" si="4"/>
        <v>0.001772151899</v>
      </c>
      <c r="S4833" s="83" t="b">
        <f t="shared" si="5"/>
        <v>0</v>
      </c>
      <c r="T4833" s="72"/>
      <c r="U4833" s="72"/>
      <c r="V4833" s="72"/>
      <c r="W4833" s="72"/>
      <c r="X4833" s="72"/>
      <c r="Y4833" s="72"/>
      <c r="Z4833" s="72"/>
      <c r="AA4833" s="72"/>
      <c r="AB4833" s="72"/>
      <c r="AC4833" s="72"/>
      <c r="AD4833" s="72"/>
      <c r="AE4833" s="72"/>
      <c r="AF4833" s="72"/>
      <c r="AG4833" s="72"/>
      <c r="AH4833" s="72"/>
      <c r="AI4833" s="72"/>
      <c r="AJ4833" s="72"/>
      <c r="AK4833" s="72"/>
    </row>
    <row r="4834" ht="14.25" customHeight="1">
      <c r="A4834" s="78">
        <v>4831.0</v>
      </c>
      <c r="C4834" s="78" t="str">
        <f>VLOOKUP(G4834,[1]Macrodata_CCF!$A$3:$D$55,4,FALSE)</f>
        <v>#ERROR!</v>
      </c>
      <c r="E4834" s="79" t="str">
        <f>VLOOKUP(G4834,[1]Macrodata_CCF!$A$3:$B$55,2,FALSE)</f>
        <v>#ERROR!</v>
      </c>
      <c r="F4834" s="78">
        <v>1.0</v>
      </c>
      <c r="G4834" s="80">
        <v>45.0</v>
      </c>
      <c r="H4834" s="81">
        <v>533300.0</v>
      </c>
      <c r="I4834" s="81">
        <v>650000.0</v>
      </c>
      <c r="J4834" s="81">
        <v>603320.0</v>
      </c>
      <c r="K4834" s="81">
        <v>650000.0</v>
      </c>
      <c r="L4834" s="82">
        <v>0.6</v>
      </c>
      <c r="N4834" s="83">
        <f t="shared" si="1"/>
        <v>0.6</v>
      </c>
      <c r="O4834" s="83">
        <f t="shared" si="2"/>
        <v>0.6</v>
      </c>
      <c r="Q4834" s="83">
        <f t="shared" si="3"/>
        <v>0.1795384615</v>
      </c>
      <c r="R4834" s="83">
        <f t="shared" si="4"/>
        <v>0.6</v>
      </c>
      <c r="S4834" s="83" t="b">
        <f t="shared" si="5"/>
        <v>0</v>
      </c>
      <c r="T4834" s="72"/>
      <c r="U4834" s="72"/>
      <c r="V4834" s="72"/>
      <c r="W4834" s="72"/>
      <c r="X4834" s="72"/>
      <c r="Y4834" s="72"/>
      <c r="Z4834" s="72"/>
      <c r="AA4834" s="72"/>
      <c r="AB4834" s="72"/>
      <c r="AC4834" s="72"/>
      <c r="AD4834" s="72"/>
      <c r="AE4834" s="72"/>
      <c r="AF4834" s="72"/>
      <c r="AG4834" s="72"/>
      <c r="AH4834" s="72"/>
      <c r="AI4834" s="72"/>
      <c r="AJ4834" s="72"/>
      <c r="AK4834" s="72"/>
    </row>
    <row r="4835" ht="14.25" customHeight="1">
      <c r="A4835" s="78">
        <v>4832.0</v>
      </c>
      <c r="C4835" s="78" t="str">
        <f>VLOOKUP(G4835,[1]Macrodata_CCF!$A$3:$D$55,4,FALSE)</f>
        <v>#ERROR!</v>
      </c>
      <c r="E4835" s="79" t="str">
        <f>VLOOKUP(G4835,[1]Macrodata_CCF!$A$3:$B$55,2,FALSE)</f>
        <v>#ERROR!</v>
      </c>
      <c r="F4835" s="78">
        <v>0.0</v>
      </c>
      <c r="G4835" s="80">
        <v>48.0</v>
      </c>
      <c r="H4835" s="81">
        <v>460280.0</v>
      </c>
      <c r="I4835" s="81">
        <v>760000.0</v>
      </c>
      <c r="J4835" s="81">
        <v>517225.0</v>
      </c>
      <c r="K4835" s="81">
        <v>760000.0</v>
      </c>
      <c r="L4835" s="82">
        <v>0.1899939943947684</v>
      </c>
      <c r="N4835" s="83">
        <f t="shared" si="1"/>
        <v>0.1899939944</v>
      </c>
      <c r="O4835" s="83">
        <f t="shared" si="2"/>
        <v>0.1899939944</v>
      </c>
      <c r="Q4835" s="83">
        <f t="shared" si="3"/>
        <v>0.3943684211</v>
      </c>
      <c r="R4835" s="83">
        <f t="shared" si="4"/>
        <v>0.1899939944</v>
      </c>
      <c r="S4835" s="83" t="b">
        <f t="shared" si="5"/>
        <v>0</v>
      </c>
      <c r="T4835" s="72"/>
      <c r="U4835" s="72"/>
      <c r="V4835" s="72"/>
      <c r="W4835" s="72"/>
      <c r="X4835" s="72"/>
      <c r="Y4835" s="72"/>
      <c r="Z4835" s="72"/>
      <c r="AA4835" s="72"/>
      <c r="AB4835" s="72"/>
      <c r="AC4835" s="72"/>
      <c r="AD4835" s="72"/>
      <c r="AE4835" s="72"/>
      <c r="AF4835" s="72"/>
      <c r="AG4835" s="72"/>
      <c r="AH4835" s="72"/>
      <c r="AI4835" s="72"/>
      <c r="AJ4835" s="72"/>
      <c r="AK4835" s="72"/>
    </row>
    <row r="4836" ht="14.25" customHeight="1">
      <c r="A4836" s="78">
        <v>4833.0</v>
      </c>
      <c r="C4836" s="78" t="str">
        <f>VLOOKUP(G4836,[1]Macrodata_CCF!$A$3:$D$55,4,FALSE)</f>
        <v>#ERROR!</v>
      </c>
      <c r="E4836" s="79" t="str">
        <f>VLOOKUP(G4836,[1]Macrodata_CCF!$A$3:$B$55,2,FALSE)</f>
        <v>#ERROR!</v>
      </c>
      <c r="F4836" s="78">
        <v>0.0</v>
      </c>
      <c r="G4836" s="80">
        <v>8.0</v>
      </c>
      <c r="H4836" s="81">
        <v>365235.0</v>
      </c>
      <c r="I4836" s="81">
        <v>640000.0</v>
      </c>
      <c r="J4836" s="81">
        <v>420190.0</v>
      </c>
      <c r="K4836" s="81">
        <v>640000.0</v>
      </c>
      <c r="L4836" s="82">
        <v>0.2000072789474642</v>
      </c>
      <c r="N4836" s="83">
        <f t="shared" si="1"/>
        <v>0.2000072789</v>
      </c>
      <c r="O4836" s="83">
        <f t="shared" si="2"/>
        <v>0.2000072789</v>
      </c>
      <c r="Q4836" s="83">
        <f t="shared" si="3"/>
        <v>0.4293203125</v>
      </c>
      <c r="R4836" s="83">
        <f t="shared" si="4"/>
        <v>0.2000072789</v>
      </c>
      <c r="S4836" s="83" t="b">
        <f t="shared" si="5"/>
        <v>0</v>
      </c>
      <c r="T4836" s="72"/>
      <c r="U4836" s="72"/>
      <c r="V4836" s="72"/>
      <c r="W4836" s="72"/>
      <c r="X4836" s="72"/>
      <c r="Y4836" s="72"/>
      <c r="Z4836" s="72"/>
      <c r="AA4836" s="72"/>
      <c r="AB4836" s="72"/>
      <c r="AC4836" s="72"/>
      <c r="AD4836" s="72"/>
      <c r="AE4836" s="72"/>
      <c r="AF4836" s="72"/>
      <c r="AG4836" s="72"/>
      <c r="AH4836" s="72"/>
      <c r="AI4836" s="72"/>
      <c r="AJ4836" s="72"/>
      <c r="AK4836" s="72"/>
    </row>
    <row r="4837" ht="14.25" customHeight="1">
      <c r="A4837" s="78">
        <v>4834.0</v>
      </c>
      <c r="C4837" s="78" t="str">
        <f>VLOOKUP(G4837,[1]Macrodata_CCF!$A$3:$D$55,4,FALSE)</f>
        <v>#ERROR!</v>
      </c>
      <c r="E4837" s="79" t="str">
        <f>VLOOKUP(G4837,[1]Macrodata_CCF!$A$3:$B$55,2,FALSE)</f>
        <v>#ERROR!</v>
      </c>
      <c r="F4837" s="78">
        <v>0.0</v>
      </c>
      <c r="G4837" s="80">
        <v>8.0</v>
      </c>
      <c r="H4837" s="81">
        <v>364815.0</v>
      </c>
      <c r="I4837" s="81">
        <v>520000.0</v>
      </c>
      <c r="J4837" s="81">
        <v>417580.0</v>
      </c>
      <c r="K4837" s="81">
        <v>520000.0</v>
      </c>
      <c r="L4837" s="82">
        <v>0.3400135322357187</v>
      </c>
      <c r="N4837" s="83">
        <f t="shared" si="1"/>
        <v>0.3400135322</v>
      </c>
      <c r="O4837" s="83">
        <f t="shared" si="2"/>
        <v>0.3400135322</v>
      </c>
      <c r="Q4837" s="83">
        <f t="shared" si="3"/>
        <v>0.2984326923</v>
      </c>
      <c r="R4837" s="83">
        <f t="shared" si="4"/>
        <v>0.3400135322</v>
      </c>
      <c r="S4837" s="83" t="b">
        <f t="shared" si="5"/>
        <v>0</v>
      </c>
      <c r="T4837" s="72"/>
      <c r="U4837" s="72"/>
      <c r="V4837" s="72"/>
      <c r="W4837" s="72"/>
      <c r="X4837" s="72"/>
      <c r="Y4837" s="72"/>
      <c r="Z4837" s="72"/>
      <c r="AA4837" s="72"/>
      <c r="AB4837" s="72"/>
      <c r="AC4837" s="72"/>
      <c r="AD4837" s="72"/>
      <c r="AE4837" s="72"/>
      <c r="AF4837" s="72"/>
      <c r="AG4837" s="72"/>
      <c r="AH4837" s="72"/>
      <c r="AI4837" s="72"/>
      <c r="AJ4837" s="72"/>
      <c r="AK4837" s="72"/>
    </row>
    <row r="4838" ht="14.25" customHeight="1">
      <c r="A4838" s="78">
        <v>4835.0</v>
      </c>
      <c r="C4838" s="78" t="str">
        <f>VLOOKUP(G4838,[1]Macrodata_CCF!$A$3:$D$55,4,FALSE)</f>
        <v>#ERROR!</v>
      </c>
      <c r="E4838" s="79" t="str">
        <f>VLOOKUP(G4838,[1]Macrodata_CCF!$A$3:$B$55,2,FALSE)</f>
        <v>#ERROR!</v>
      </c>
      <c r="F4838" s="78">
        <v>0.0</v>
      </c>
      <c r="G4838" s="80">
        <v>9.0</v>
      </c>
      <c r="H4838" s="81">
        <v>139450.0</v>
      </c>
      <c r="I4838" s="81">
        <v>560000.0</v>
      </c>
      <c r="J4838" s="81">
        <v>290850.0</v>
      </c>
      <c r="K4838" s="81">
        <v>1064000.0</v>
      </c>
      <c r="L4838" s="82">
        <v>0.3600047556770895</v>
      </c>
      <c r="N4838" s="83">
        <f t="shared" si="1"/>
        <v>0.3600047557</v>
      </c>
      <c r="O4838" s="83">
        <f t="shared" si="2"/>
        <v>0.3600047557</v>
      </c>
      <c r="Q4838" s="83">
        <f t="shared" si="3"/>
        <v>0.7509821429</v>
      </c>
      <c r="R4838" s="83">
        <f t="shared" si="4"/>
        <v>0.3600047557</v>
      </c>
      <c r="S4838" s="83" t="b">
        <f t="shared" si="5"/>
        <v>0</v>
      </c>
      <c r="T4838" s="72"/>
      <c r="U4838" s="72"/>
      <c r="V4838" s="72"/>
      <c r="W4838" s="72"/>
      <c r="X4838" s="72"/>
      <c r="Y4838" s="72"/>
      <c r="Z4838" s="72"/>
      <c r="AA4838" s="72"/>
      <c r="AB4838" s="72"/>
      <c r="AC4838" s="72"/>
      <c r="AD4838" s="72"/>
      <c r="AE4838" s="72"/>
      <c r="AF4838" s="72"/>
      <c r="AG4838" s="72"/>
      <c r="AH4838" s="72"/>
      <c r="AI4838" s="72"/>
      <c r="AJ4838" s="72"/>
      <c r="AK4838" s="72"/>
    </row>
    <row r="4839" ht="14.25" customHeight="1">
      <c r="A4839" s="78">
        <v>4836.0</v>
      </c>
      <c r="C4839" s="78" t="str">
        <f>VLOOKUP(G4839,[1]Macrodata_CCF!$A$3:$D$55,4,FALSE)</f>
        <v>#ERROR!</v>
      </c>
      <c r="E4839" s="79" t="str">
        <f>VLOOKUP(G4839,[1]Macrodata_CCF!$A$3:$B$55,2,FALSE)</f>
        <v>#ERROR!</v>
      </c>
      <c r="F4839" s="78">
        <v>0.0</v>
      </c>
      <c r="G4839" s="80">
        <v>8.0</v>
      </c>
      <c r="H4839" s="81">
        <v>0.0</v>
      </c>
      <c r="I4839" s="81">
        <v>540000.0</v>
      </c>
      <c r="J4839" s="81">
        <v>0.0</v>
      </c>
      <c r="K4839" s="81">
        <v>702000.0</v>
      </c>
      <c r="L4839" s="82">
        <v>0.0</v>
      </c>
      <c r="N4839" s="83">
        <f t="shared" si="1"/>
        <v>0</v>
      </c>
      <c r="O4839" s="83">
        <f t="shared" si="2"/>
        <v>0</v>
      </c>
      <c r="Q4839" s="83">
        <f t="shared" si="3"/>
        <v>1</v>
      </c>
      <c r="R4839" s="83">
        <f t="shared" si="4"/>
        <v>0</v>
      </c>
      <c r="S4839" s="83" t="b">
        <f t="shared" si="5"/>
        <v>0</v>
      </c>
      <c r="T4839" s="72"/>
      <c r="U4839" s="72"/>
      <c r="V4839" s="72"/>
      <c r="W4839" s="72"/>
      <c r="X4839" s="72"/>
      <c r="Y4839" s="72"/>
      <c r="Z4839" s="72"/>
      <c r="AA4839" s="72"/>
      <c r="AB4839" s="72"/>
      <c r="AC4839" s="72"/>
      <c r="AD4839" s="72"/>
      <c r="AE4839" s="72"/>
      <c r="AF4839" s="72"/>
      <c r="AG4839" s="72"/>
      <c r="AH4839" s="72"/>
      <c r="AI4839" s="72"/>
      <c r="AJ4839" s="72"/>
      <c r="AK4839" s="72"/>
    </row>
    <row r="4840" ht="14.25" customHeight="1">
      <c r="A4840" s="78">
        <v>4837.0</v>
      </c>
      <c r="C4840" s="78" t="str">
        <f>VLOOKUP(G4840,[1]Macrodata_CCF!$A$3:$D$55,4,FALSE)</f>
        <v>#ERROR!</v>
      </c>
      <c r="E4840" s="79" t="str">
        <f>VLOOKUP(G4840,[1]Macrodata_CCF!$A$3:$B$55,2,FALSE)</f>
        <v>#ERROR!</v>
      </c>
      <c r="F4840" s="78">
        <v>0.0</v>
      </c>
      <c r="G4840" s="80">
        <v>24.0</v>
      </c>
      <c r="H4840" s="81">
        <v>92165.0</v>
      </c>
      <c r="I4840" s="81">
        <v>560000.0</v>
      </c>
      <c r="J4840" s="81">
        <v>733100.0</v>
      </c>
      <c r="K4840" s="81">
        <v>952000.0</v>
      </c>
      <c r="L4840" s="82">
        <v>1.370002244381032</v>
      </c>
      <c r="N4840" s="83">
        <f t="shared" si="1"/>
        <v>1.370002244</v>
      </c>
      <c r="O4840" s="83">
        <f t="shared" si="2"/>
        <v>1</v>
      </c>
      <c r="Q4840" s="83">
        <f t="shared" si="3"/>
        <v>0.8354196429</v>
      </c>
      <c r="R4840" s="83">
        <f t="shared" si="4"/>
        <v>1.370002244</v>
      </c>
      <c r="S4840" s="83" t="b">
        <f t="shared" si="5"/>
        <v>0</v>
      </c>
      <c r="T4840" s="72"/>
      <c r="U4840" s="72"/>
      <c r="V4840" s="72"/>
      <c r="W4840" s="72"/>
      <c r="X4840" s="72"/>
      <c r="Y4840" s="72"/>
      <c r="Z4840" s="72"/>
      <c r="AA4840" s="72"/>
      <c r="AB4840" s="72"/>
      <c r="AC4840" s="72"/>
      <c r="AD4840" s="72"/>
      <c r="AE4840" s="72"/>
      <c r="AF4840" s="72"/>
      <c r="AG4840" s="72"/>
      <c r="AH4840" s="72"/>
      <c r="AI4840" s="72"/>
      <c r="AJ4840" s="72"/>
      <c r="AK4840" s="72"/>
    </row>
    <row r="4841" ht="14.25" customHeight="1">
      <c r="A4841" s="78">
        <v>4838.0</v>
      </c>
      <c r="C4841" s="78" t="str">
        <f>VLOOKUP(G4841,[1]Macrodata_CCF!$A$3:$D$55,4,FALSE)</f>
        <v>#ERROR!</v>
      </c>
      <c r="E4841" s="79" t="str">
        <f>VLOOKUP(G4841,[1]Macrodata_CCF!$A$3:$B$55,2,FALSE)</f>
        <v>#ERROR!</v>
      </c>
      <c r="F4841" s="78">
        <v>0.0</v>
      </c>
      <c r="G4841" s="80">
        <v>21.0</v>
      </c>
      <c r="H4841" s="81">
        <v>305445.0</v>
      </c>
      <c r="I4841" s="81">
        <v>380000.0</v>
      </c>
      <c r="J4841" s="81">
        <v>316630.0</v>
      </c>
      <c r="K4841" s="81">
        <v>380000.0</v>
      </c>
      <c r="L4841" s="82">
        <v>0.1500234726041178</v>
      </c>
      <c r="N4841" s="83">
        <f t="shared" si="1"/>
        <v>0.1500234726</v>
      </c>
      <c r="O4841" s="83">
        <f t="shared" si="2"/>
        <v>0.1500234726</v>
      </c>
      <c r="Q4841" s="83">
        <f t="shared" si="3"/>
        <v>0.1961973684</v>
      </c>
      <c r="R4841" s="83">
        <f t="shared" si="4"/>
        <v>0.1500234726</v>
      </c>
      <c r="S4841" s="83" t="b">
        <f t="shared" si="5"/>
        <v>0</v>
      </c>
      <c r="T4841" s="72"/>
      <c r="U4841" s="72"/>
      <c r="V4841" s="72"/>
      <c r="W4841" s="72"/>
      <c r="X4841" s="72"/>
      <c r="Y4841" s="72"/>
      <c r="Z4841" s="72"/>
      <c r="AA4841" s="72"/>
      <c r="AB4841" s="72"/>
      <c r="AC4841" s="72"/>
      <c r="AD4841" s="72"/>
      <c r="AE4841" s="72"/>
      <c r="AF4841" s="72"/>
      <c r="AG4841" s="72"/>
      <c r="AH4841" s="72"/>
      <c r="AI4841" s="72"/>
      <c r="AJ4841" s="72"/>
      <c r="AK4841" s="72"/>
    </row>
    <row r="4842" ht="14.25" customHeight="1">
      <c r="A4842" s="78">
        <v>4839.0</v>
      </c>
      <c r="C4842" s="78" t="str">
        <f>VLOOKUP(G4842,[1]Macrodata_CCF!$A$3:$D$55,4,FALSE)</f>
        <v>#ERROR!</v>
      </c>
      <c r="E4842" s="79" t="str">
        <f>VLOOKUP(G4842,[1]Macrodata_CCF!$A$3:$B$55,2,FALSE)</f>
        <v>#ERROR!</v>
      </c>
      <c r="F4842" s="78">
        <v>0.0</v>
      </c>
      <c r="G4842" s="80">
        <v>43.0</v>
      </c>
      <c r="H4842" s="81">
        <v>114455.0</v>
      </c>
      <c r="I4842" s="81">
        <v>160000.0</v>
      </c>
      <c r="J4842" s="81">
        <v>123565.0</v>
      </c>
      <c r="K4842" s="81">
        <v>160000.0</v>
      </c>
      <c r="L4842" s="82">
        <v>0.2000219563069492</v>
      </c>
      <c r="N4842" s="83">
        <f t="shared" si="1"/>
        <v>0.2000219563</v>
      </c>
      <c r="O4842" s="83">
        <f t="shared" si="2"/>
        <v>0.2000219563</v>
      </c>
      <c r="Q4842" s="83">
        <f t="shared" si="3"/>
        <v>0.28465625</v>
      </c>
      <c r="R4842" s="83">
        <f t="shared" si="4"/>
        <v>0.2000219563</v>
      </c>
      <c r="S4842" s="83" t="b">
        <f t="shared" si="5"/>
        <v>0</v>
      </c>
      <c r="T4842" s="72"/>
      <c r="U4842" s="72"/>
      <c r="V4842" s="72"/>
      <c r="W4842" s="72"/>
      <c r="X4842" s="72"/>
      <c r="Y4842" s="72"/>
      <c r="Z4842" s="72"/>
      <c r="AA4842" s="72"/>
      <c r="AB4842" s="72"/>
      <c r="AC4842" s="72"/>
      <c r="AD4842" s="72"/>
      <c r="AE4842" s="72"/>
      <c r="AF4842" s="72"/>
      <c r="AG4842" s="72"/>
      <c r="AH4842" s="72"/>
      <c r="AI4842" s="72"/>
      <c r="AJ4842" s="72"/>
      <c r="AK4842" s="72"/>
    </row>
    <row r="4843" ht="14.25" customHeight="1">
      <c r="A4843" s="78">
        <v>4840.0</v>
      </c>
      <c r="C4843" s="78" t="str">
        <f>VLOOKUP(G4843,[1]Macrodata_CCF!$A$3:$D$55,4,FALSE)</f>
        <v>#ERROR!</v>
      </c>
      <c r="E4843" s="79" t="str">
        <f>VLOOKUP(G4843,[1]Macrodata_CCF!$A$3:$B$55,2,FALSE)</f>
        <v>#ERROR!</v>
      </c>
      <c r="F4843" s="78">
        <v>0.0</v>
      </c>
      <c r="G4843" s="80">
        <v>43.0</v>
      </c>
      <c r="H4843" s="81">
        <v>618455.0</v>
      </c>
      <c r="I4843" s="81">
        <v>950000.0</v>
      </c>
      <c r="J4843" s="81">
        <v>678135.0</v>
      </c>
      <c r="K4843" s="81">
        <v>950000.0</v>
      </c>
      <c r="L4843" s="82">
        <v>0.1800057307454493</v>
      </c>
      <c r="N4843" s="83">
        <f t="shared" si="1"/>
        <v>0.1800057307</v>
      </c>
      <c r="O4843" s="83">
        <f t="shared" si="2"/>
        <v>0.1800057307</v>
      </c>
      <c r="Q4843" s="83">
        <f t="shared" si="3"/>
        <v>0.3489947368</v>
      </c>
      <c r="R4843" s="83">
        <f t="shared" si="4"/>
        <v>0.1800057307</v>
      </c>
      <c r="S4843" s="83" t="b">
        <f t="shared" si="5"/>
        <v>0</v>
      </c>
      <c r="T4843" s="72"/>
      <c r="U4843" s="72"/>
      <c r="V4843" s="72"/>
      <c r="W4843" s="72"/>
      <c r="X4843" s="72"/>
      <c r="Y4843" s="72"/>
      <c r="Z4843" s="72"/>
      <c r="AA4843" s="72"/>
      <c r="AB4843" s="72"/>
      <c r="AC4843" s="72"/>
      <c r="AD4843" s="72"/>
      <c r="AE4843" s="72"/>
      <c r="AF4843" s="72"/>
      <c r="AG4843" s="72"/>
      <c r="AH4843" s="72"/>
      <c r="AI4843" s="72"/>
      <c r="AJ4843" s="72"/>
      <c r="AK4843" s="72"/>
    </row>
    <row r="4844" ht="14.25" customHeight="1">
      <c r="A4844" s="78">
        <v>4841.0</v>
      </c>
      <c r="C4844" s="78" t="str">
        <f>VLOOKUP(G4844,[1]Macrodata_CCF!$A$3:$D$55,4,FALSE)</f>
        <v>#ERROR!</v>
      </c>
      <c r="E4844" s="79" t="str">
        <f>VLOOKUP(G4844,[1]Macrodata_CCF!$A$3:$B$55,2,FALSE)</f>
        <v>#ERROR!</v>
      </c>
      <c r="F4844" s="78">
        <v>0.0</v>
      </c>
      <c r="G4844" s="80">
        <v>49.0</v>
      </c>
      <c r="H4844" s="81">
        <v>172715.0</v>
      </c>
      <c r="I4844" s="81">
        <v>210000.0</v>
      </c>
      <c r="J4844" s="81">
        <v>173460.0</v>
      </c>
      <c r="K4844" s="81">
        <v>210000.0</v>
      </c>
      <c r="L4844" s="82">
        <v>0.01998122569397881</v>
      </c>
      <c r="N4844" s="83">
        <f t="shared" si="1"/>
        <v>0.01998122569</v>
      </c>
      <c r="O4844" s="83">
        <f t="shared" si="2"/>
        <v>0.01998122569</v>
      </c>
      <c r="Q4844" s="83">
        <f t="shared" si="3"/>
        <v>0.177547619</v>
      </c>
      <c r="R4844" s="83">
        <f t="shared" si="4"/>
        <v>0.01998122569</v>
      </c>
      <c r="S4844" s="83" t="b">
        <f t="shared" si="5"/>
        <v>0</v>
      </c>
      <c r="T4844" s="72"/>
      <c r="U4844" s="72"/>
      <c r="V4844" s="72"/>
      <c r="W4844" s="72"/>
      <c r="X4844" s="72"/>
      <c r="Y4844" s="72"/>
      <c r="Z4844" s="72"/>
      <c r="AA4844" s="72"/>
      <c r="AB4844" s="72"/>
      <c r="AC4844" s="72"/>
      <c r="AD4844" s="72"/>
      <c r="AE4844" s="72"/>
      <c r="AF4844" s="72"/>
      <c r="AG4844" s="72"/>
      <c r="AH4844" s="72"/>
      <c r="AI4844" s="72"/>
      <c r="AJ4844" s="72"/>
      <c r="AK4844" s="72"/>
    </row>
    <row r="4845" ht="14.25" customHeight="1">
      <c r="A4845" s="78">
        <v>4842.0</v>
      </c>
      <c r="C4845" s="78" t="str">
        <f>VLOOKUP(G4845,[1]Macrodata_CCF!$A$3:$D$55,4,FALSE)</f>
        <v>#ERROR!</v>
      </c>
      <c r="E4845" s="79" t="str">
        <f>VLOOKUP(G4845,[1]Macrodata_CCF!$A$3:$B$55,2,FALSE)</f>
        <v>#ERROR!</v>
      </c>
      <c r="F4845" s="78">
        <v>0.0</v>
      </c>
      <c r="G4845" s="80">
        <v>15.0</v>
      </c>
      <c r="H4845" s="81">
        <v>0.0</v>
      </c>
      <c r="I4845" s="81">
        <v>280000.0</v>
      </c>
      <c r="J4845" s="81">
        <v>39200.0</v>
      </c>
      <c r="K4845" s="81">
        <v>392000.0</v>
      </c>
      <c r="L4845" s="82">
        <v>0.14</v>
      </c>
      <c r="N4845" s="83">
        <f t="shared" si="1"/>
        <v>0.14</v>
      </c>
      <c r="O4845" s="83">
        <f t="shared" si="2"/>
        <v>0.14</v>
      </c>
      <c r="Q4845" s="83">
        <f t="shared" si="3"/>
        <v>1</v>
      </c>
      <c r="R4845" s="83">
        <f t="shared" si="4"/>
        <v>0.14</v>
      </c>
      <c r="S4845" s="83" t="b">
        <f t="shared" si="5"/>
        <v>0</v>
      </c>
      <c r="T4845" s="72"/>
      <c r="U4845" s="72"/>
      <c r="V4845" s="72"/>
      <c r="W4845" s="72"/>
      <c r="X4845" s="72"/>
      <c r="Y4845" s="72"/>
      <c r="Z4845" s="72"/>
      <c r="AA4845" s="72"/>
      <c r="AB4845" s="72"/>
      <c r="AC4845" s="72"/>
      <c r="AD4845" s="72"/>
      <c r="AE4845" s="72"/>
      <c r="AF4845" s="72"/>
      <c r="AG4845" s="72"/>
      <c r="AH4845" s="72"/>
      <c r="AI4845" s="72"/>
      <c r="AJ4845" s="72"/>
      <c r="AK4845" s="72"/>
    </row>
    <row r="4846" ht="14.25" customHeight="1">
      <c r="A4846" s="78">
        <v>4843.0</v>
      </c>
      <c r="C4846" s="78" t="str">
        <f>VLOOKUP(G4846,[1]Macrodata_CCF!$A$3:$D$55,4,FALSE)</f>
        <v>#ERROR!</v>
      </c>
      <c r="E4846" s="79" t="str">
        <f>VLOOKUP(G4846,[1]Macrodata_CCF!$A$3:$B$55,2,FALSE)</f>
        <v>#ERROR!</v>
      </c>
      <c r="F4846" s="78">
        <v>0.0</v>
      </c>
      <c r="G4846" s="80">
        <v>34.0</v>
      </c>
      <c r="H4846" s="81">
        <v>205295.0</v>
      </c>
      <c r="I4846" s="81">
        <v>530000.0</v>
      </c>
      <c r="J4846" s="81">
        <v>211790.0</v>
      </c>
      <c r="K4846" s="81">
        <v>530000.0</v>
      </c>
      <c r="L4846" s="82">
        <v>0.02000277174666236</v>
      </c>
      <c r="N4846" s="83">
        <f t="shared" si="1"/>
        <v>0.02000277175</v>
      </c>
      <c r="O4846" s="83">
        <f t="shared" si="2"/>
        <v>0.02000277175</v>
      </c>
      <c r="Q4846" s="83">
        <f t="shared" si="3"/>
        <v>0.6126509434</v>
      </c>
      <c r="R4846" s="83">
        <f t="shared" si="4"/>
        <v>0.02000277175</v>
      </c>
      <c r="S4846" s="83" t="b">
        <f t="shared" si="5"/>
        <v>0</v>
      </c>
      <c r="T4846" s="72"/>
      <c r="U4846" s="72"/>
      <c r="V4846" s="72"/>
      <c r="W4846" s="72"/>
      <c r="X4846" s="72"/>
      <c r="Y4846" s="72"/>
      <c r="Z4846" s="72"/>
      <c r="AA4846" s="72"/>
      <c r="AB4846" s="72"/>
      <c r="AC4846" s="72"/>
      <c r="AD4846" s="72"/>
      <c r="AE4846" s="72"/>
      <c r="AF4846" s="72"/>
      <c r="AG4846" s="72"/>
      <c r="AH4846" s="72"/>
      <c r="AI4846" s="72"/>
      <c r="AJ4846" s="72"/>
      <c r="AK4846" s="72"/>
    </row>
    <row r="4847" ht="14.25" customHeight="1">
      <c r="A4847" s="78">
        <v>4844.0</v>
      </c>
      <c r="C4847" s="78" t="str">
        <f>VLOOKUP(G4847,[1]Macrodata_CCF!$A$3:$D$55,4,FALSE)</f>
        <v>#ERROR!</v>
      </c>
      <c r="E4847" s="79" t="str">
        <f>VLOOKUP(G4847,[1]Macrodata_CCF!$A$3:$B$55,2,FALSE)</f>
        <v>#ERROR!</v>
      </c>
      <c r="F4847" s="78">
        <v>0.0</v>
      </c>
      <c r="G4847" s="80">
        <v>21.0</v>
      </c>
      <c r="H4847" s="81">
        <v>162050.0</v>
      </c>
      <c r="I4847" s="81">
        <v>810000.0</v>
      </c>
      <c r="J4847" s="81">
        <v>265720.0</v>
      </c>
      <c r="K4847" s="81">
        <v>810000.0</v>
      </c>
      <c r="L4847" s="82">
        <v>0.1599969133420789</v>
      </c>
      <c r="N4847" s="83">
        <f t="shared" si="1"/>
        <v>0.1599969133</v>
      </c>
      <c r="O4847" s="83">
        <f t="shared" si="2"/>
        <v>0.1599969133</v>
      </c>
      <c r="Q4847" s="83">
        <f t="shared" si="3"/>
        <v>0.7999382716</v>
      </c>
      <c r="R4847" s="83">
        <f t="shared" si="4"/>
        <v>0.1599969133</v>
      </c>
      <c r="S4847" s="83" t="b">
        <f t="shared" si="5"/>
        <v>0</v>
      </c>
      <c r="T4847" s="72"/>
      <c r="U4847" s="72"/>
      <c r="V4847" s="72"/>
      <c r="W4847" s="72"/>
      <c r="X4847" s="72"/>
      <c r="Y4847" s="72"/>
      <c r="Z4847" s="72"/>
      <c r="AA4847" s="72"/>
      <c r="AB4847" s="72"/>
      <c r="AC4847" s="72"/>
      <c r="AD4847" s="72"/>
      <c r="AE4847" s="72"/>
      <c r="AF4847" s="72"/>
      <c r="AG4847" s="72"/>
      <c r="AH4847" s="72"/>
      <c r="AI4847" s="72"/>
      <c r="AJ4847" s="72"/>
      <c r="AK4847" s="72"/>
    </row>
    <row r="4848" ht="14.25" customHeight="1">
      <c r="A4848" s="78">
        <v>4845.0</v>
      </c>
      <c r="C4848" s="78" t="str">
        <f>VLOOKUP(G4848,[1]Macrodata_CCF!$A$3:$D$55,4,FALSE)</f>
        <v>#ERROR!</v>
      </c>
      <c r="E4848" s="79" t="str">
        <f>VLOOKUP(G4848,[1]Macrodata_CCF!$A$3:$B$55,2,FALSE)</f>
        <v>#ERROR!</v>
      </c>
      <c r="F4848" s="78">
        <v>0.0</v>
      </c>
      <c r="G4848" s="80">
        <v>34.0</v>
      </c>
      <c r="H4848" s="81">
        <v>43660.0</v>
      </c>
      <c r="I4848" s="81">
        <v>200000.0</v>
      </c>
      <c r="J4848" s="81">
        <v>49915.0</v>
      </c>
      <c r="K4848" s="81">
        <v>360000.0</v>
      </c>
      <c r="L4848" s="82">
        <v>0.040008954842011</v>
      </c>
      <c r="N4848" s="83">
        <f t="shared" si="1"/>
        <v>0.04000895484</v>
      </c>
      <c r="O4848" s="83">
        <f t="shared" si="2"/>
        <v>0.04000895484</v>
      </c>
      <c r="Q4848" s="83">
        <f t="shared" si="3"/>
        <v>0.7817</v>
      </c>
      <c r="R4848" s="83">
        <f t="shared" si="4"/>
        <v>0.04000895484</v>
      </c>
      <c r="S4848" s="83" t="b">
        <f t="shared" si="5"/>
        <v>0</v>
      </c>
      <c r="T4848" s="72"/>
      <c r="U4848" s="72"/>
      <c r="V4848" s="72"/>
      <c r="W4848" s="72"/>
      <c r="X4848" s="72"/>
      <c r="Y4848" s="72"/>
      <c r="Z4848" s="72"/>
      <c r="AA4848" s="72"/>
      <c r="AB4848" s="72"/>
      <c r="AC4848" s="72"/>
      <c r="AD4848" s="72"/>
      <c r="AE4848" s="72"/>
      <c r="AF4848" s="72"/>
      <c r="AG4848" s="72"/>
      <c r="AH4848" s="72"/>
      <c r="AI4848" s="72"/>
      <c r="AJ4848" s="72"/>
      <c r="AK4848" s="72"/>
    </row>
    <row r="4849" ht="14.25" customHeight="1">
      <c r="A4849" s="78">
        <v>4846.0</v>
      </c>
      <c r="C4849" s="78" t="str">
        <f>VLOOKUP(G4849,[1]Macrodata_CCF!$A$3:$D$55,4,FALSE)</f>
        <v>#ERROR!</v>
      </c>
      <c r="E4849" s="79" t="str">
        <f>VLOOKUP(G4849,[1]Macrodata_CCF!$A$3:$B$55,2,FALSE)</f>
        <v>#ERROR!</v>
      </c>
      <c r="F4849" s="78">
        <v>0.0</v>
      </c>
      <c r="G4849" s="80">
        <v>36.0</v>
      </c>
      <c r="H4849" s="81">
        <v>362050.0</v>
      </c>
      <c r="I4849" s="81">
        <v>540000.0</v>
      </c>
      <c r="J4849" s="81">
        <v>340695.0</v>
      </c>
      <c r="K4849" s="81">
        <v>540000.0</v>
      </c>
      <c r="L4849" s="82">
        <v>-0.1200056195560551</v>
      </c>
      <c r="N4849" s="83">
        <f t="shared" si="1"/>
        <v>-0.1200056196</v>
      </c>
      <c r="O4849" s="83">
        <f t="shared" si="2"/>
        <v>0</v>
      </c>
      <c r="Q4849" s="83">
        <f t="shared" si="3"/>
        <v>0.329537037</v>
      </c>
      <c r="R4849" s="83">
        <f t="shared" si="4"/>
        <v>-0.1200056196</v>
      </c>
      <c r="S4849" s="83" t="b">
        <f t="shared" si="5"/>
        <v>0</v>
      </c>
      <c r="T4849" s="72"/>
      <c r="U4849" s="72"/>
      <c r="V4849" s="72"/>
      <c r="W4849" s="72"/>
      <c r="X4849" s="72"/>
      <c r="Y4849" s="72"/>
      <c r="Z4849" s="72"/>
      <c r="AA4849" s="72"/>
      <c r="AB4849" s="72"/>
      <c r="AC4849" s="72"/>
      <c r="AD4849" s="72"/>
      <c r="AE4849" s="72"/>
      <c r="AF4849" s="72"/>
      <c r="AG4849" s="72"/>
      <c r="AH4849" s="72"/>
      <c r="AI4849" s="72"/>
      <c r="AJ4849" s="72"/>
      <c r="AK4849" s="72"/>
    </row>
    <row r="4850" ht="14.25" customHeight="1">
      <c r="A4850" s="78">
        <v>4847.0</v>
      </c>
      <c r="C4850" s="78" t="str">
        <f>VLOOKUP(G4850,[1]Macrodata_CCF!$A$3:$D$55,4,FALSE)</f>
        <v>#ERROR!</v>
      </c>
      <c r="E4850" s="79" t="str">
        <f>VLOOKUP(G4850,[1]Macrodata_CCF!$A$3:$B$55,2,FALSE)</f>
        <v>#ERROR!</v>
      </c>
      <c r="F4850" s="78">
        <v>0.0</v>
      </c>
      <c r="G4850" s="80">
        <v>20.0</v>
      </c>
      <c r="H4850" s="81">
        <v>73495.0</v>
      </c>
      <c r="I4850" s="81">
        <v>410000.0</v>
      </c>
      <c r="J4850" s="81">
        <v>130700.0</v>
      </c>
      <c r="K4850" s="81">
        <v>410000.0</v>
      </c>
      <c r="L4850" s="82">
        <v>0.1699974740345611</v>
      </c>
      <c r="N4850" s="83">
        <f t="shared" si="1"/>
        <v>0.169997474</v>
      </c>
      <c r="O4850" s="83">
        <f t="shared" si="2"/>
        <v>0.169997474</v>
      </c>
      <c r="Q4850" s="83">
        <f t="shared" si="3"/>
        <v>0.8207439024</v>
      </c>
      <c r="R4850" s="83">
        <f t="shared" si="4"/>
        <v>0.169997474</v>
      </c>
      <c r="S4850" s="83" t="b">
        <f t="shared" si="5"/>
        <v>0</v>
      </c>
      <c r="T4850" s="72"/>
      <c r="U4850" s="72"/>
      <c r="V4850" s="72"/>
      <c r="W4850" s="72"/>
      <c r="X4850" s="72"/>
      <c r="Y4850" s="72"/>
      <c r="Z4850" s="72"/>
      <c r="AA4850" s="72"/>
      <c r="AB4850" s="72"/>
      <c r="AC4850" s="72"/>
      <c r="AD4850" s="72"/>
      <c r="AE4850" s="72"/>
      <c r="AF4850" s="72"/>
      <c r="AG4850" s="72"/>
      <c r="AH4850" s="72"/>
      <c r="AI4850" s="72"/>
      <c r="AJ4850" s="72"/>
      <c r="AK4850" s="72"/>
    </row>
    <row r="4851" ht="14.25" customHeight="1">
      <c r="A4851" s="78">
        <v>4848.0</v>
      </c>
      <c r="C4851" s="78" t="str">
        <f>VLOOKUP(G4851,[1]Macrodata_CCF!$A$3:$D$55,4,FALSE)</f>
        <v>#ERROR!</v>
      </c>
      <c r="E4851" s="79" t="str">
        <f>VLOOKUP(G4851,[1]Macrodata_CCF!$A$3:$B$55,2,FALSE)</f>
        <v>#ERROR!</v>
      </c>
      <c r="F4851" s="78">
        <v>0.0</v>
      </c>
      <c r="G4851" s="80">
        <v>1.0</v>
      </c>
      <c r="H4851" s="81">
        <v>95035.0</v>
      </c>
      <c r="I4851" s="81">
        <v>150000.0</v>
      </c>
      <c r="J4851" s="81">
        <v>117020.0</v>
      </c>
      <c r="K4851" s="81">
        <v>150000.0</v>
      </c>
      <c r="L4851" s="82">
        <v>0.3999818066042027</v>
      </c>
      <c r="N4851" s="83">
        <f t="shared" si="1"/>
        <v>0.3999818066</v>
      </c>
      <c r="O4851" s="83">
        <f t="shared" si="2"/>
        <v>0.3999818066</v>
      </c>
      <c r="Q4851" s="83">
        <f t="shared" si="3"/>
        <v>0.3664333333</v>
      </c>
      <c r="R4851" s="83">
        <f t="shared" si="4"/>
        <v>0.3999818066</v>
      </c>
      <c r="S4851" s="83" t="b">
        <f t="shared" si="5"/>
        <v>0</v>
      </c>
      <c r="T4851" s="72"/>
      <c r="U4851" s="72"/>
      <c r="V4851" s="72"/>
      <c r="W4851" s="72"/>
      <c r="X4851" s="72"/>
      <c r="Y4851" s="72"/>
      <c r="Z4851" s="72"/>
      <c r="AA4851" s="72"/>
      <c r="AB4851" s="72"/>
      <c r="AC4851" s="72"/>
      <c r="AD4851" s="72"/>
      <c r="AE4851" s="72"/>
      <c r="AF4851" s="72"/>
      <c r="AG4851" s="72"/>
      <c r="AH4851" s="72"/>
      <c r="AI4851" s="72"/>
      <c r="AJ4851" s="72"/>
      <c r="AK4851" s="72"/>
    </row>
    <row r="4852" ht="14.25" customHeight="1">
      <c r="A4852" s="78">
        <v>4849.0</v>
      </c>
      <c r="C4852" s="78" t="str">
        <f>VLOOKUP(G4852,[1]Macrodata_CCF!$A$3:$D$55,4,FALSE)</f>
        <v>#ERROR!</v>
      </c>
      <c r="E4852" s="79" t="str">
        <f>VLOOKUP(G4852,[1]Macrodata_CCF!$A$3:$B$55,2,FALSE)</f>
        <v>#ERROR!</v>
      </c>
      <c r="F4852" s="78">
        <v>0.0</v>
      </c>
      <c r="G4852" s="80">
        <v>22.0</v>
      </c>
      <c r="H4852" s="81">
        <v>1950.0</v>
      </c>
      <c r="I4852" s="81">
        <v>40000.0</v>
      </c>
      <c r="J4852" s="81">
        <v>9560.0</v>
      </c>
      <c r="K4852" s="81">
        <v>40000.0</v>
      </c>
      <c r="L4852" s="82">
        <v>0.2</v>
      </c>
      <c r="N4852" s="83">
        <f t="shared" si="1"/>
        <v>0.2</v>
      </c>
      <c r="O4852" s="83">
        <f t="shared" si="2"/>
        <v>0.2</v>
      </c>
      <c r="Q4852" s="83">
        <f t="shared" si="3"/>
        <v>0.95125</v>
      </c>
      <c r="R4852" s="83">
        <f t="shared" si="4"/>
        <v>0.2</v>
      </c>
      <c r="S4852" s="83" t="b">
        <f t="shared" si="5"/>
        <v>0</v>
      </c>
      <c r="T4852" s="72"/>
      <c r="U4852" s="72"/>
      <c r="V4852" s="72"/>
      <c r="W4852" s="72"/>
      <c r="X4852" s="72"/>
      <c r="Y4852" s="72"/>
      <c r="Z4852" s="72"/>
      <c r="AA4852" s="72"/>
      <c r="AB4852" s="72"/>
      <c r="AC4852" s="72"/>
      <c r="AD4852" s="72"/>
      <c r="AE4852" s="72"/>
      <c r="AF4852" s="72"/>
      <c r="AG4852" s="72"/>
      <c r="AH4852" s="72"/>
      <c r="AI4852" s="72"/>
      <c r="AJ4852" s="72"/>
      <c r="AK4852" s="72"/>
    </row>
    <row r="4853" ht="14.25" customHeight="1">
      <c r="A4853" s="78">
        <v>4850.0</v>
      </c>
      <c r="C4853" s="78" t="str">
        <f>VLOOKUP(G4853,[1]Macrodata_CCF!$A$3:$D$55,4,FALSE)</f>
        <v>#ERROR!</v>
      </c>
      <c r="E4853" s="79" t="str">
        <f>VLOOKUP(G4853,[1]Macrodata_CCF!$A$3:$B$55,2,FALSE)</f>
        <v>#ERROR!</v>
      </c>
      <c r="F4853" s="78">
        <v>0.0</v>
      </c>
      <c r="G4853" s="80">
        <v>47.0</v>
      </c>
      <c r="H4853" s="81">
        <v>601655.0</v>
      </c>
      <c r="I4853" s="81">
        <v>820000.0</v>
      </c>
      <c r="J4853" s="81">
        <v>1254600.0</v>
      </c>
      <c r="K4853" s="81">
        <v>1230000.0</v>
      </c>
      <c r="L4853" s="82">
        <v>2.990427992397353</v>
      </c>
      <c r="N4853" s="83">
        <f t="shared" si="1"/>
        <v>2.990427992</v>
      </c>
      <c r="O4853" s="83">
        <f t="shared" si="2"/>
        <v>1</v>
      </c>
      <c r="Q4853" s="83">
        <f t="shared" si="3"/>
        <v>0.2662743902</v>
      </c>
      <c r="R4853" s="83">
        <f t="shared" si="4"/>
        <v>2.990427992</v>
      </c>
      <c r="S4853" s="83" t="b">
        <f t="shared" si="5"/>
        <v>0</v>
      </c>
      <c r="T4853" s="72"/>
      <c r="U4853" s="72"/>
      <c r="V4853" s="72"/>
      <c r="W4853" s="72"/>
      <c r="X4853" s="72"/>
      <c r="Y4853" s="72"/>
      <c r="Z4853" s="72"/>
      <c r="AA4853" s="72"/>
      <c r="AB4853" s="72"/>
      <c r="AC4853" s="72"/>
      <c r="AD4853" s="72"/>
      <c r="AE4853" s="72"/>
      <c r="AF4853" s="72"/>
      <c r="AG4853" s="72"/>
      <c r="AH4853" s="72"/>
      <c r="AI4853" s="72"/>
      <c r="AJ4853" s="72"/>
      <c r="AK4853" s="72"/>
    </row>
    <row r="4854" ht="14.25" customHeight="1">
      <c r="A4854" s="78">
        <v>4851.0</v>
      </c>
      <c r="C4854" s="78" t="str">
        <f>VLOOKUP(G4854,[1]Macrodata_CCF!$A$3:$D$55,4,FALSE)</f>
        <v>#ERROR!</v>
      </c>
      <c r="E4854" s="79" t="str">
        <f>VLOOKUP(G4854,[1]Macrodata_CCF!$A$3:$B$55,2,FALSE)</f>
        <v>#ERROR!</v>
      </c>
      <c r="F4854" s="78">
        <v>0.0</v>
      </c>
      <c r="G4854" s="80">
        <v>20.0</v>
      </c>
      <c r="H4854" s="81">
        <v>107800.0</v>
      </c>
      <c r="I4854" s="81">
        <v>130000.0</v>
      </c>
      <c r="J4854" s="81">
        <v>112240.0</v>
      </c>
      <c r="K4854" s="81">
        <v>130000.0</v>
      </c>
      <c r="L4854" s="82">
        <v>0.2</v>
      </c>
      <c r="N4854" s="83">
        <f t="shared" si="1"/>
        <v>0.2</v>
      </c>
      <c r="O4854" s="83">
        <f t="shared" si="2"/>
        <v>0.2</v>
      </c>
      <c r="Q4854" s="83">
        <f t="shared" si="3"/>
        <v>0.1707692308</v>
      </c>
      <c r="R4854" s="83">
        <f t="shared" si="4"/>
        <v>0.2</v>
      </c>
      <c r="S4854" s="83" t="b">
        <f t="shared" si="5"/>
        <v>0</v>
      </c>
      <c r="T4854" s="72"/>
      <c r="U4854" s="72"/>
      <c r="V4854" s="72"/>
      <c r="W4854" s="72"/>
      <c r="X4854" s="72"/>
      <c r="Y4854" s="72"/>
      <c r="Z4854" s="72"/>
      <c r="AA4854" s="72"/>
      <c r="AB4854" s="72"/>
      <c r="AC4854" s="72"/>
      <c r="AD4854" s="72"/>
      <c r="AE4854" s="72"/>
      <c r="AF4854" s="72"/>
      <c r="AG4854" s="72"/>
      <c r="AH4854" s="72"/>
      <c r="AI4854" s="72"/>
      <c r="AJ4854" s="72"/>
      <c r="AK4854" s="72"/>
    </row>
    <row r="4855" ht="14.25" customHeight="1">
      <c r="A4855" s="78">
        <v>4852.0</v>
      </c>
      <c r="C4855" s="78" t="str">
        <f>VLOOKUP(G4855,[1]Macrodata_CCF!$A$3:$D$55,4,FALSE)</f>
        <v>#ERROR!</v>
      </c>
      <c r="E4855" s="79" t="str">
        <f>VLOOKUP(G4855,[1]Macrodata_CCF!$A$3:$B$55,2,FALSE)</f>
        <v>#ERROR!</v>
      </c>
      <c r="F4855" s="78">
        <v>0.0</v>
      </c>
      <c r="G4855" s="80">
        <v>46.0</v>
      </c>
      <c r="H4855" s="81">
        <v>207520.0</v>
      </c>
      <c r="I4855" s="81">
        <v>540000.0</v>
      </c>
      <c r="J4855" s="81">
        <v>257390.0</v>
      </c>
      <c r="K4855" s="81">
        <v>756000.0</v>
      </c>
      <c r="L4855" s="82">
        <v>0.1499939846005775</v>
      </c>
      <c r="N4855" s="83">
        <f t="shared" si="1"/>
        <v>0.1499939846</v>
      </c>
      <c r="O4855" s="83">
        <f t="shared" si="2"/>
        <v>0.1499939846</v>
      </c>
      <c r="Q4855" s="83">
        <f t="shared" si="3"/>
        <v>0.6157037037</v>
      </c>
      <c r="R4855" s="83">
        <f t="shared" si="4"/>
        <v>0.1499939846</v>
      </c>
      <c r="S4855" s="83" t="b">
        <f t="shared" si="5"/>
        <v>0</v>
      </c>
      <c r="T4855" s="72"/>
      <c r="U4855" s="72"/>
      <c r="V4855" s="72"/>
      <c r="W4855" s="72"/>
      <c r="X4855" s="72"/>
      <c r="Y4855" s="72"/>
      <c r="Z4855" s="72"/>
      <c r="AA4855" s="72"/>
      <c r="AB4855" s="72"/>
      <c r="AC4855" s="72"/>
      <c r="AD4855" s="72"/>
      <c r="AE4855" s="72"/>
      <c r="AF4855" s="72"/>
      <c r="AG4855" s="72"/>
      <c r="AH4855" s="72"/>
      <c r="AI4855" s="72"/>
      <c r="AJ4855" s="72"/>
      <c r="AK4855" s="72"/>
    </row>
    <row r="4856" ht="14.25" customHeight="1">
      <c r="A4856" s="78">
        <v>4853.0</v>
      </c>
      <c r="C4856" s="78" t="str">
        <f>VLOOKUP(G4856,[1]Macrodata_CCF!$A$3:$D$55,4,FALSE)</f>
        <v>#ERROR!</v>
      </c>
      <c r="E4856" s="79" t="str">
        <f>VLOOKUP(G4856,[1]Macrodata_CCF!$A$3:$B$55,2,FALSE)</f>
        <v>#ERROR!</v>
      </c>
      <c r="F4856" s="78">
        <v>1.0</v>
      </c>
      <c r="G4856" s="80">
        <v>35.0</v>
      </c>
      <c r="H4856" s="81">
        <v>794710.0</v>
      </c>
      <c r="I4856" s="81">
        <v>940000.0</v>
      </c>
      <c r="J4856" s="81">
        <v>852825.0</v>
      </c>
      <c r="K4856" s="81">
        <v>940000.0</v>
      </c>
      <c r="L4856" s="82">
        <v>0.3999931172138482</v>
      </c>
      <c r="N4856" s="83">
        <f t="shared" si="1"/>
        <v>0.3999931172</v>
      </c>
      <c r="O4856" s="83">
        <f t="shared" si="2"/>
        <v>0.3999931172</v>
      </c>
      <c r="Q4856" s="83">
        <f t="shared" si="3"/>
        <v>0.1545638298</v>
      </c>
      <c r="R4856" s="83">
        <f t="shared" si="4"/>
        <v>0.3999931172</v>
      </c>
      <c r="S4856" s="83" t="b">
        <f t="shared" si="5"/>
        <v>0</v>
      </c>
      <c r="T4856" s="72"/>
      <c r="U4856" s="72"/>
      <c r="V4856" s="72"/>
      <c r="W4856" s="72"/>
      <c r="X4856" s="72"/>
      <c r="Y4856" s="72"/>
      <c r="Z4856" s="72"/>
      <c r="AA4856" s="72"/>
      <c r="AB4856" s="72"/>
      <c r="AC4856" s="72"/>
      <c r="AD4856" s="72"/>
      <c r="AE4856" s="72"/>
      <c r="AF4856" s="72"/>
      <c r="AG4856" s="72"/>
      <c r="AH4856" s="72"/>
      <c r="AI4856" s="72"/>
      <c r="AJ4856" s="72"/>
      <c r="AK4856" s="72"/>
    </row>
    <row r="4857" ht="14.25" customHeight="1">
      <c r="A4857" s="78">
        <v>4854.0</v>
      </c>
      <c r="C4857" s="78" t="str">
        <f>VLOOKUP(G4857,[1]Macrodata_CCF!$A$3:$D$55,4,FALSE)</f>
        <v>#ERROR!</v>
      </c>
      <c r="E4857" s="79" t="str">
        <f>VLOOKUP(G4857,[1]Macrodata_CCF!$A$3:$B$55,2,FALSE)</f>
        <v>#ERROR!</v>
      </c>
      <c r="F4857" s="78">
        <v>0.0</v>
      </c>
      <c r="G4857" s="80">
        <v>43.0</v>
      </c>
      <c r="H4857" s="81">
        <v>207470.0</v>
      </c>
      <c r="I4857" s="81">
        <v>390000.0</v>
      </c>
      <c r="J4857" s="81">
        <v>233025.0</v>
      </c>
      <c r="K4857" s="81">
        <v>702000.0</v>
      </c>
      <c r="L4857" s="82">
        <v>0.1400043828411768</v>
      </c>
      <c r="N4857" s="83">
        <f t="shared" si="1"/>
        <v>0.1400043828</v>
      </c>
      <c r="O4857" s="83">
        <f t="shared" si="2"/>
        <v>0.1400043828</v>
      </c>
      <c r="Q4857" s="83">
        <f t="shared" si="3"/>
        <v>0.468025641</v>
      </c>
      <c r="R4857" s="83">
        <f t="shared" si="4"/>
        <v>0.1400043828</v>
      </c>
      <c r="S4857" s="83" t="b">
        <f t="shared" si="5"/>
        <v>0</v>
      </c>
      <c r="T4857" s="72"/>
      <c r="U4857" s="72"/>
      <c r="V4857" s="72"/>
      <c r="W4857" s="72"/>
      <c r="X4857" s="72"/>
      <c r="Y4857" s="72"/>
      <c r="Z4857" s="72"/>
      <c r="AA4857" s="72"/>
      <c r="AB4857" s="72"/>
      <c r="AC4857" s="72"/>
      <c r="AD4857" s="72"/>
      <c r="AE4857" s="72"/>
      <c r="AF4857" s="72"/>
      <c r="AG4857" s="72"/>
      <c r="AH4857" s="72"/>
      <c r="AI4857" s="72"/>
      <c r="AJ4857" s="72"/>
      <c r="AK4857" s="72"/>
    </row>
    <row r="4858" ht="14.25" customHeight="1">
      <c r="A4858" s="78">
        <v>4855.0</v>
      </c>
      <c r="C4858" s="78" t="str">
        <f>VLOOKUP(G4858,[1]Macrodata_CCF!$A$3:$D$55,4,FALSE)</f>
        <v>#ERROR!</v>
      </c>
      <c r="E4858" s="79" t="str">
        <f>VLOOKUP(G4858,[1]Macrodata_CCF!$A$3:$B$55,2,FALSE)</f>
        <v>#ERROR!</v>
      </c>
      <c r="F4858" s="78">
        <v>0.0</v>
      </c>
      <c r="G4858" s="80">
        <v>36.0</v>
      </c>
      <c r="H4858" s="81">
        <v>633130.0</v>
      </c>
      <c r="I4858" s="81">
        <v>650000.0</v>
      </c>
      <c r="J4858" s="81">
        <v>635830.0</v>
      </c>
      <c r="K4858" s="81">
        <v>845000.0</v>
      </c>
      <c r="L4858" s="82">
        <v>0.1600474214582098</v>
      </c>
      <c r="N4858" s="83">
        <f t="shared" si="1"/>
        <v>0.1600474215</v>
      </c>
      <c r="O4858" s="83">
        <f t="shared" si="2"/>
        <v>0.1600474215</v>
      </c>
      <c r="Q4858" s="83">
        <f t="shared" si="3"/>
        <v>0.02595384615</v>
      </c>
      <c r="R4858" s="83">
        <f t="shared" si="4"/>
        <v>0.004153846154</v>
      </c>
      <c r="S4858" s="83" t="b">
        <f t="shared" si="5"/>
        <v>0</v>
      </c>
      <c r="T4858" s="72"/>
      <c r="U4858" s="72"/>
      <c r="V4858" s="72"/>
      <c r="W4858" s="72"/>
      <c r="X4858" s="72"/>
      <c r="Y4858" s="72"/>
      <c r="Z4858" s="72"/>
      <c r="AA4858" s="72"/>
      <c r="AB4858" s="72"/>
      <c r="AC4858" s="72"/>
      <c r="AD4858" s="72"/>
      <c r="AE4858" s="72"/>
      <c r="AF4858" s="72"/>
      <c r="AG4858" s="72"/>
      <c r="AH4858" s="72"/>
      <c r="AI4858" s="72"/>
      <c r="AJ4858" s="72"/>
      <c r="AK4858" s="72"/>
    </row>
    <row r="4859" ht="14.25" customHeight="1">
      <c r="A4859" s="78">
        <v>4856.0</v>
      </c>
      <c r="C4859" s="78" t="str">
        <f>VLOOKUP(G4859,[1]Macrodata_CCF!$A$3:$D$55,4,FALSE)</f>
        <v>#ERROR!</v>
      </c>
      <c r="E4859" s="79" t="str">
        <f>VLOOKUP(G4859,[1]Macrodata_CCF!$A$3:$B$55,2,FALSE)</f>
        <v>#ERROR!</v>
      </c>
      <c r="F4859" s="78">
        <v>0.0</v>
      </c>
      <c r="G4859" s="80">
        <v>40.0</v>
      </c>
      <c r="H4859" s="81">
        <v>496145.0</v>
      </c>
      <c r="I4859" s="81">
        <v>880000.0</v>
      </c>
      <c r="J4859" s="81">
        <v>515340.0</v>
      </c>
      <c r="K4859" s="81">
        <v>880000.0</v>
      </c>
      <c r="L4859" s="82">
        <v>0.05000586158836019</v>
      </c>
      <c r="N4859" s="83">
        <f t="shared" si="1"/>
        <v>0.05000586159</v>
      </c>
      <c r="O4859" s="83">
        <f t="shared" si="2"/>
        <v>0.05000586159</v>
      </c>
      <c r="Q4859" s="83">
        <f t="shared" si="3"/>
        <v>0.4361988636</v>
      </c>
      <c r="R4859" s="83">
        <f t="shared" si="4"/>
        <v>0.05000586159</v>
      </c>
      <c r="S4859" s="83" t="b">
        <f t="shared" si="5"/>
        <v>0</v>
      </c>
      <c r="T4859" s="72"/>
      <c r="U4859" s="72"/>
      <c r="V4859" s="72"/>
      <c r="W4859" s="72"/>
      <c r="X4859" s="72"/>
      <c r="Y4859" s="72"/>
      <c r="Z4859" s="72"/>
      <c r="AA4859" s="72"/>
      <c r="AB4859" s="72"/>
      <c r="AC4859" s="72"/>
      <c r="AD4859" s="72"/>
      <c r="AE4859" s="72"/>
      <c r="AF4859" s="72"/>
      <c r="AG4859" s="72"/>
      <c r="AH4859" s="72"/>
      <c r="AI4859" s="72"/>
      <c r="AJ4859" s="72"/>
      <c r="AK4859" s="72"/>
    </row>
    <row r="4860" ht="14.25" customHeight="1">
      <c r="A4860" s="78">
        <v>4857.0</v>
      </c>
      <c r="C4860" s="78" t="str">
        <f>VLOOKUP(G4860,[1]Macrodata_CCF!$A$3:$D$55,4,FALSE)</f>
        <v>#ERROR!</v>
      </c>
      <c r="E4860" s="79" t="str">
        <f>VLOOKUP(G4860,[1]Macrodata_CCF!$A$3:$B$55,2,FALSE)</f>
        <v>#ERROR!</v>
      </c>
      <c r="F4860" s="78">
        <v>0.0</v>
      </c>
      <c r="G4860" s="80">
        <v>10.0</v>
      </c>
      <c r="H4860" s="81">
        <v>890505.0</v>
      </c>
      <c r="I4860" s="81">
        <v>970000.0</v>
      </c>
      <c r="J4860" s="81">
        <v>913560.0</v>
      </c>
      <c r="K4860" s="81">
        <v>970000.0</v>
      </c>
      <c r="L4860" s="82">
        <v>0.2900182401408893</v>
      </c>
      <c r="N4860" s="83">
        <f t="shared" si="1"/>
        <v>0.2900182401</v>
      </c>
      <c r="O4860" s="83">
        <f t="shared" si="2"/>
        <v>0.2900182401</v>
      </c>
      <c r="Q4860" s="83">
        <f t="shared" si="3"/>
        <v>0.08195360825</v>
      </c>
      <c r="R4860" s="83">
        <f t="shared" si="4"/>
        <v>0.02376804124</v>
      </c>
      <c r="S4860" s="83" t="b">
        <f t="shared" si="5"/>
        <v>0</v>
      </c>
      <c r="T4860" s="72"/>
      <c r="U4860" s="72"/>
      <c r="V4860" s="72"/>
      <c r="W4860" s="72"/>
      <c r="X4860" s="72"/>
      <c r="Y4860" s="72"/>
      <c r="Z4860" s="72"/>
      <c r="AA4860" s="72"/>
      <c r="AB4860" s="72"/>
      <c r="AC4860" s="72"/>
      <c r="AD4860" s="72"/>
      <c r="AE4860" s="72"/>
      <c r="AF4860" s="72"/>
      <c r="AG4860" s="72"/>
      <c r="AH4860" s="72"/>
      <c r="AI4860" s="72"/>
      <c r="AJ4860" s="72"/>
      <c r="AK4860" s="72"/>
    </row>
    <row r="4861" ht="14.25" customHeight="1">
      <c r="A4861" s="78">
        <v>4858.0</v>
      </c>
      <c r="C4861" s="78" t="str">
        <f>VLOOKUP(G4861,[1]Macrodata_CCF!$A$3:$D$55,4,FALSE)</f>
        <v>#ERROR!</v>
      </c>
      <c r="E4861" s="79" t="str">
        <f>VLOOKUP(G4861,[1]Macrodata_CCF!$A$3:$B$55,2,FALSE)</f>
        <v>#ERROR!</v>
      </c>
      <c r="F4861" s="78">
        <v>1.0</v>
      </c>
      <c r="G4861" s="80">
        <v>33.0</v>
      </c>
      <c r="H4861" s="81">
        <v>0.0</v>
      </c>
      <c r="I4861" s="81">
        <v>680000.0</v>
      </c>
      <c r="J4861" s="81">
        <v>312800.0</v>
      </c>
      <c r="K4861" s="81">
        <v>680000.0</v>
      </c>
      <c r="L4861" s="82">
        <v>0.46</v>
      </c>
      <c r="N4861" s="83">
        <f t="shared" si="1"/>
        <v>0.46</v>
      </c>
      <c r="O4861" s="83">
        <f t="shared" si="2"/>
        <v>0.46</v>
      </c>
      <c r="Q4861" s="83">
        <f t="shared" si="3"/>
        <v>1</v>
      </c>
      <c r="R4861" s="83">
        <f t="shared" si="4"/>
        <v>0.46</v>
      </c>
      <c r="S4861" s="83" t="b">
        <f t="shared" si="5"/>
        <v>0</v>
      </c>
      <c r="T4861" s="72"/>
      <c r="U4861" s="72"/>
      <c r="V4861" s="72"/>
      <c r="W4861" s="72"/>
      <c r="X4861" s="72"/>
      <c r="Y4861" s="72"/>
      <c r="Z4861" s="72"/>
      <c r="AA4861" s="72"/>
      <c r="AB4861" s="72"/>
      <c r="AC4861" s="72"/>
      <c r="AD4861" s="72"/>
      <c r="AE4861" s="72"/>
      <c r="AF4861" s="72"/>
      <c r="AG4861" s="72"/>
      <c r="AH4861" s="72"/>
      <c r="AI4861" s="72"/>
      <c r="AJ4861" s="72"/>
      <c r="AK4861" s="72"/>
    </row>
    <row r="4862" ht="14.25" customHeight="1">
      <c r="A4862" s="78">
        <v>4859.0</v>
      </c>
      <c r="C4862" s="78" t="str">
        <f>VLOOKUP(G4862,[1]Macrodata_CCF!$A$3:$D$55,4,FALSE)</f>
        <v>#ERROR!</v>
      </c>
      <c r="E4862" s="79" t="str">
        <f>VLOOKUP(G4862,[1]Macrodata_CCF!$A$3:$B$55,2,FALSE)</f>
        <v>#ERROR!</v>
      </c>
      <c r="F4862" s="78">
        <v>0.0</v>
      </c>
      <c r="G4862" s="80">
        <v>25.0</v>
      </c>
      <c r="H4862" s="81">
        <v>242430.0</v>
      </c>
      <c r="I4862" s="81">
        <v>460000.0</v>
      </c>
      <c r="J4862" s="81">
        <v>283770.0</v>
      </c>
      <c r="K4862" s="81">
        <v>460000.0</v>
      </c>
      <c r="L4862" s="82">
        <v>0.1900078135772395</v>
      </c>
      <c r="N4862" s="83">
        <f t="shared" si="1"/>
        <v>0.1900078136</v>
      </c>
      <c r="O4862" s="83">
        <f t="shared" si="2"/>
        <v>0.1900078136</v>
      </c>
      <c r="Q4862" s="83">
        <f t="shared" si="3"/>
        <v>0.4729782609</v>
      </c>
      <c r="R4862" s="83">
        <f t="shared" si="4"/>
        <v>0.1900078136</v>
      </c>
      <c r="S4862" s="83" t="b">
        <f t="shared" si="5"/>
        <v>0</v>
      </c>
      <c r="T4862" s="72"/>
      <c r="U4862" s="72"/>
      <c r="V4862" s="72"/>
      <c r="W4862" s="72"/>
      <c r="X4862" s="72"/>
      <c r="Y4862" s="72"/>
      <c r="Z4862" s="72"/>
      <c r="AA4862" s="72"/>
      <c r="AB4862" s="72"/>
      <c r="AC4862" s="72"/>
      <c r="AD4862" s="72"/>
      <c r="AE4862" s="72"/>
      <c r="AF4862" s="72"/>
      <c r="AG4862" s="72"/>
      <c r="AH4862" s="72"/>
      <c r="AI4862" s="72"/>
      <c r="AJ4862" s="72"/>
      <c r="AK4862" s="72"/>
    </row>
    <row r="4863" ht="14.25" customHeight="1">
      <c r="A4863" s="78">
        <v>4860.0</v>
      </c>
      <c r="C4863" s="78" t="str">
        <f>VLOOKUP(G4863,[1]Macrodata_CCF!$A$3:$D$55,4,FALSE)</f>
        <v>#ERROR!</v>
      </c>
      <c r="E4863" s="79" t="str">
        <f>VLOOKUP(G4863,[1]Macrodata_CCF!$A$3:$B$55,2,FALSE)</f>
        <v>#ERROR!</v>
      </c>
      <c r="F4863" s="78">
        <v>0.0</v>
      </c>
      <c r="G4863" s="80">
        <v>9.0</v>
      </c>
      <c r="H4863" s="81">
        <v>15955.0</v>
      </c>
      <c r="I4863" s="81">
        <v>70000.0</v>
      </c>
      <c r="J4863" s="81">
        <v>30545.0</v>
      </c>
      <c r="K4863" s="81">
        <v>70000.0</v>
      </c>
      <c r="L4863" s="82">
        <v>0.2699602183365714</v>
      </c>
      <c r="N4863" s="83">
        <f t="shared" si="1"/>
        <v>0.2699602183</v>
      </c>
      <c r="O4863" s="83">
        <f t="shared" si="2"/>
        <v>0.2699602183</v>
      </c>
      <c r="Q4863" s="83">
        <f t="shared" si="3"/>
        <v>0.7720714286</v>
      </c>
      <c r="R4863" s="83">
        <f t="shared" si="4"/>
        <v>0.2699602183</v>
      </c>
      <c r="S4863" s="83" t="b">
        <f t="shared" si="5"/>
        <v>0</v>
      </c>
      <c r="T4863" s="72"/>
      <c r="U4863" s="72"/>
      <c r="V4863" s="72"/>
      <c r="W4863" s="72"/>
      <c r="X4863" s="72"/>
      <c r="Y4863" s="72"/>
      <c r="Z4863" s="72"/>
      <c r="AA4863" s="72"/>
      <c r="AB4863" s="72"/>
      <c r="AC4863" s="72"/>
      <c r="AD4863" s="72"/>
      <c r="AE4863" s="72"/>
      <c r="AF4863" s="72"/>
      <c r="AG4863" s="72"/>
      <c r="AH4863" s="72"/>
      <c r="AI4863" s="72"/>
      <c r="AJ4863" s="72"/>
      <c r="AK4863" s="72"/>
    </row>
    <row r="4864" ht="14.25" customHeight="1">
      <c r="A4864" s="78">
        <v>4861.0</v>
      </c>
      <c r="C4864" s="78" t="str">
        <f>VLOOKUP(G4864,[1]Macrodata_CCF!$A$3:$D$55,4,FALSE)</f>
        <v>#ERROR!</v>
      </c>
      <c r="E4864" s="79" t="str">
        <f>VLOOKUP(G4864,[1]Macrodata_CCF!$A$3:$B$55,2,FALSE)</f>
        <v>#ERROR!</v>
      </c>
      <c r="F4864" s="78">
        <v>0.0</v>
      </c>
      <c r="G4864" s="80">
        <v>12.0</v>
      </c>
      <c r="H4864" s="81">
        <v>307570.0</v>
      </c>
      <c r="I4864" s="81">
        <v>670000.0</v>
      </c>
      <c r="J4864" s="81">
        <v>430795.0</v>
      </c>
      <c r="K4864" s="81">
        <v>670000.0</v>
      </c>
      <c r="L4864" s="82">
        <v>0.3399966890158099</v>
      </c>
      <c r="N4864" s="83">
        <f t="shared" si="1"/>
        <v>0.339996689</v>
      </c>
      <c r="O4864" s="83">
        <f t="shared" si="2"/>
        <v>0.339996689</v>
      </c>
      <c r="Q4864" s="83">
        <f t="shared" si="3"/>
        <v>0.5409402985</v>
      </c>
      <c r="R4864" s="83">
        <f t="shared" si="4"/>
        <v>0.339996689</v>
      </c>
      <c r="S4864" s="83" t="b">
        <f t="shared" si="5"/>
        <v>0</v>
      </c>
      <c r="T4864" s="72"/>
      <c r="U4864" s="72"/>
      <c r="V4864" s="72"/>
      <c r="W4864" s="72"/>
      <c r="X4864" s="72"/>
      <c r="Y4864" s="72"/>
      <c r="Z4864" s="72"/>
      <c r="AA4864" s="72"/>
      <c r="AB4864" s="72"/>
      <c r="AC4864" s="72"/>
      <c r="AD4864" s="72"/>
      <c r="AE4864" s="72"/>
      <c r="AF4864" s="72"/>
      <c r="AG4864" s="72"/>
      <c r="AH4864" s="72"/>
      <c r="AI4864" s="72"/>
      <c r="AJ4864" s="72"/>
      <c r="AK4864" s="72"/>
    </row>
    <row r="4865" ht="14.25" customHeight="1">
      <c r="A4865" s="78">
        <v>4862.0</v>
      </c>
      <c r="C4865" s="78" t="str">
        <f>VLOOKUP(G4865,[1]Macrodata_CCF!$A$3:$D$55,4,FALSE)</f>
        <v>#ERROR!</v>
      </c>
      <c r="E4865" s="79" t="str">
        <f>VLOOKUP(G4865,[1]Macrodata_CCF!$A$3:$B$55,2,FALSE)</f>
        <v>#ERROR!</v>
      </c>
      <c r="F4865" s="78">
        <v>0.0</v>
      </c>
      <c r="G4865" s="80">
        <v>21.0</v>
      </c>
      <c r="H4865" s="81">
        <v>149545.0</v>
      </c>
      <c r="I4865" s="81">
        <v>760000.0</v>
      </c>
      <c r="J4865" s="81">
        <v>265530.0</v>
      </c>
      <c r="K4865" s="81">
        <v>988000.0</v>
      </c>
      <c r="L4865" s="82">
        <v>0.189997624722543</v>
      </c>
      <c r="N4865" s="83">
        <f t="shared" si="1"/>
        <v>0.1899976247</v>
      </c>
      <c r="O4865" s="83">
        <f t="shared" si="2"/>
        <v>0.1899976247</v>
      </c>
      <c r="Q4865" s="83">
        <f t="shared" si="3"/>
        <v>0.8032302632</v>
      </c>
      <c r="R4865" s="83">
        <f t="shared" si="4"/>
        <v>0.1899976247</v>
      </c>
      <c r="S4865" s="83" t="b">
        <f t="shared" si="5"/>
        <v>0</v>
      </c>
      <c r="T4865" s="72"/>
      <c r="U4865" s="72"/>
      <c r="V4865" s="72"/>
      <c r="W4865" s="72"/>
      <c r="X4865" s="72"/>
      <c r="Y4865" s="72"/>
      <c r="Z4865" s="72"/>
      <c r="AA4865" s="72"/>
      <c r="AB4865" s="72"/>
      <c r="AC4865" s="72"/>
      <c r="AD4865" s="72"/>
      <c r="AE4865" s="72"/>
      <c r="AF4865" s="72"/>
      <c r="AG4865" s="72"/>
      <c r="AH4865" s="72"/>
      <c r="AI4865" s="72"/>
      <c r="AJ4865" s="72"/>
      <c r="AK4865" s="72"/>
    </row>
    <row r="4866" ht="14.25" customHeight="1">
      <c r="A4866" s="78">
        <v>4863.0</v>
      </c>
      <c r="C4866" s="78" t="str">
        <f>VLOOKUP(G4866,[1]Macrodata_CCF!$A$3:$D$55,4,FALSE)</f>
        <v>#ERROR!</v>
      </c>
      <c r="E4866" s="79" t="str">
        <f>VLOOKUP(G4866,[1]Macrodata_CCF!$A$3:$B$55,2,FALSE)</f>
        <v>#ERROR!</v>
      </c>
      <c r="F4866" s="78">
        <v>0.0</v>
      </c>
      <c r="G4866" s="80">
        <v>15.0</v>
      </c>
      <c r="H4866" s="81">
        <v>0.0</v>
      </c>
      <c r="I4866" s="81">
        <v>660000.0</v>
      </c>
      <c r="J4866" s="81">
        <v>92400.0</v>
      </c>
      <c r="K4866" s="81">
        <v>1254000.0</v>
      </c>
      <c r="L4866" s="82">
        <v>0.14</v>
      </c>
      <c r="N4866" s="83">
        <f t="shared" si="1"/>
        <v>0.14</v>
      </c>
      <c r="O4866" s="83">
        <f t="shared" si="2"/>
        <v>0.14</v>
      </c>
      <c r="Q4866" s="83">
        <f t="shared" si="3"/>
        <v>1</v>
      </c>
      <c r="R4866" s="83">
        <f t="shared" si="4"/>
        <v>0.14</v>
      </c>
      <c r="S4866" s="83" t="b">
        <f t="shared" si="5"/>
        <v>0</v>
      </c>
      <c r="T4866" s="72"/>
      <c r="U4866" s="72"/>
      <c r="V4866" s="72"/>
      <c r="W4866" s="72"/>
      <c r="X4866" s="72"/>
      <c r="Y4866" s="72"/>
      <c r="Z4866" s="72"/>
      <c r="AA4866" s="72"/>
      <c r="AB4866" s="72"/>
      <c r="AC4866" s="72"/>
      <c r="AD4866" s="72"/>
      <c r="AE4866" s="72"/>
      <c r="AF4866" s="72"/>
      <c r="AG4866" s="72"/>
      <c r="AH4866" s="72"/>
      <c r="AI4866" s="72"/>
      <c r="AJ4866" s="72"/>
      <c r="AK4866" s="72"/>
    </row>
    <row r="4867" ht="14.25" customHeight="1">
      <c r="A4867" s="78">
        <v>4864.0</v>
      </c>
      <c r="C4867" s="78" t="str">
        <f>VLOOKUP(G4867,[1]Macrodata_CCF!$A$3:$D$55,4,FALSE)</f>
        <v>#ERROR!</v>
      </c>
      <c r="E4867" s="79" t="str">
        <f>VLOOKUP(G4867,[1]Macrodata_CCF!$A$3:$B$55,2,FALSE)</f>
        <v>#ERROR!</v>
      </c>
      <c r="F4867" s="78">
        <v>0.0</v>
      </c>
      <c r="G4867" s="80">
        <v>12.0</v>
      </c>
      <c r="H4867" s="81">
        <v>688700.0</v>
      </c>
      <c r="I4867" s="81">
        <v>900000.0</v>
      </c>
      <c r="J4867" s="81">
        <v>754205.0</v>
      </c>
      <c r="K4867" s="81">
        <v>900000.0</v>
      </c>
      <c r="L4867" s="82">
        <v>0.3100094652153336</v>
      </c>
      <c r="N4867" s="83">
        <f t="shared" si="1"/>
        <v>0.3100094652</v>
      </c>
      <c r="O4867" s="83">
        <f t="shared" si="2"/>
        <v>0.3100094652</v>
      </c>
      <c r="Q4867" s="83">
        <f t="shared" si="3"/>
        <v>0.2347777778</v>
      </c>
      <c r="R4867" s="83">
        <f t="shared" si="4"/>
        <v>0.3100094652</v>
      </c>
      <c r="S4867" s="83" t="b">
        <f t="shared" si="5"/>
        <v>0</v>
      </c>
      <c r="T4867" s="72"/>
      <c r="U4867" s="72"/>
      <c r="V4867" s="72"/>
      <c r="W4867" s="72"/>
      <c r="X4867" s="72"/>
      <c r="Y4867" s="72"/>
      <c r="Z4867" s="72"/>
      <c r="AA4867" s="72"/>
      <c r="AB4867" s="72"/>
      <c r="AC4867" s="72"/>
      <c r="AD4867" s="72"/>
      <c r="AE4867" s="72"/>
      <c r="AF4867" s="72"/>
      <c r="AG4867" s="72"/>
      <c r="AH4867" s="72"/>
      <c r="AI4867" s="72"/>
      <c r="AJ4867" s="72"/>
      <c r="AK4867" s="72"/>
    </row>
    <row r="4868" ht="14.25" customHeight="1">
      <c r="A4868" s="78">
        <v>4865.0</v>
      </c>
      <c r="C4868" s="78" t="str">
        <f>VLOOKUP(G4868,[1]Macrodata_CCF!$A$3:$D$55,4,FALSE)</f>
        <v>#ERROR!</v>
      </c>
      <c r="E4868" s="79" t="str">
        <f>VLOOKUP(G4868,[1]Macrodata_CCF!$A$3:$B$55,2,FALSE)</f>
        <v>#ERROR!</v>
      </c>
      <c r="F4868" s="78">
        <v>0.0</v>
      </c>
      <c r="G4868" s="80">
        <v>6.0</v>
      </c>
      <c r="H4868" s="81">
        <v>283385.0</v>
      </c>
      <c r="I4868" s="81">
        <v>400000.0</v>
      </c>
      <c r="J4868" s="81">
        <v>309040.0</v>
      </c>
      <c r="K4868" s="81">
        <v>400000.0</v>
      </c>
      <c r="L4868" s="82">
        <v>0.2199974274321485</v>
      </c>
      <c r="N4868" s="83">
        <f t="shared" si="1"/>
        <v>0.2199974274</v>
      </c>
      <c r="O4868" s="83">
        <f t="shared" si="2"/>
        <v>0.2199974274</v>
      </c>
      <c r="Q4868" s="83">
        <f t="shared" si="3"/>
        <v>0.2915375</v>
      </c>
      <c r="R4868" s="83">
        <f t="shared" si="4"/>
        <v>0.2199974274</v>
      </c>
      <c r="S4868" s="83" t="b">
        <f t="shared" si="5"/>
        <v>0</v>
      </c>
      <c r="T4868" s="72"/>
      <c r="U4868" s="72"/>
      <c r="V4868" s="72"/>
      <c r="W4868" s="72"/>
      <c r="X4868" s="72"/>
      <c r="Y4868" s="72"/>
      <c r="Z4868" s="72"/>
      <c r="AA4868" s="72"/>
      <c r="AB4868" s="72"/>
      <c r="AC4868" s="72"/>
      <c r="AD4868" s="72"/>
      <c r="AE4868" s="72"/>
      <c r="AF4868" s="72"/>
      <c r="AG4868" s="72"/>
      <c r="AH4868" s="72"/>
      <c r="AI4868" s="72"/>
      <c r="AJ4868" s="72"/>
      <c r="AK4868" s="72"/>
    </row>
    <row r="4869" ht="14.25" customHeight="1">
      <c r="A4869" s="78">
        <v>4866.0</v>
      </c>
      <c r="C4869" s="78" t="str">
        <f>VLOOKUP(G4869,[1]Macrodata_CCF!$A$3:$D$55,4,FALSE)</f>
        <v>#ERROR!</v>
      </c>
      <c r="E4869" s="79" t="str">
        <f>VLOOKUP(G4869,[1]Macrodata_CCF!$A$3:$B$55,2,FALSE)</f>
        <v>#ERROR!</v>
      </c>
      <c r="F4869" s="78">
        <v>0.0</v>
      </c>
      <c r="G4869" s="80">
        <v>42.0</v>
      </c>
      <c r="H4869" s="81">
        <v>296825.0</v>
      </c>
      <c r="I4869" s="81">
        <v>330000.0</v>
      </c>
      <c r="J4869" s="81">
        <v>307440.0</v>
      </c>
      <c r="K4869" s="81">
        <v>495000.0</v>
      </c>
      <c r="L4869" s="82">
        <v>0.3199698568198945</v>
      </c>
      <c r="N4869" s="83">
        <f t="shared" si="1"/>
        <v>0.3199698568</v>
      </c>
      <c r="O4869" s="83">
        <f t="shared" si="2"/>
        <v>0.3199698568</v>
      </c>
      <c r="Q4869" s="83">
        <f t="shared" si="3"/>
        <v>0.100530303</v>
      </c>
      <c r="R4869" s="83">
        <f t="shared" si="4"/>
        <v>0.3199698568</v>
      </c>
      <c r="S4869" s="83" t="b">
        <f t="shared" si="5"/>
        <v>0</v>
      </c>
      <c r="T4869" s="72"/>
      <c r="U4869" s="72"/>
      <c r="V4869" s="72"/>
      <c r="W4869" s="72"/>
      <c r="X4869" s="72"/>
      <c r="Y4869" s="72"/>
      <c r="Z4869" s="72"/>
      <c r="AA4869" s="72"/>
      <c r="AB4869" s="72"/>
      <c r="AC4869" s="72"/>
      <c r="AD4869" s="72"/>
      <c r="AE4869" s="72"/>
      <c r="AF4869" s="72"/>
      <c r="AG4869" s="72"/>
      <c r="AH4869" s="72"/>
      <c r="AI4869" s="72"/>
      <c r="AJ4869" s="72"/>
      <c r="AK4869" s="72"/>
    </row>
    <row r="4870" ht="14.25" customHeight="1">
      <c r="A4870" s="78">
        <v>4867.0</v>
      </c>
      <c r="C4870" s="78" t="str">
        <f>VLOOKUP(G4870,[1]Macrodata_CCF!$A$3:$D$55,4,FALSE)</f>
        <v>#ERROR!</v>
      </c>
      <c r="E4870" s="79" t="str">
        <f>VLOOKUP(G4870,[1]Macrodata_CCF!$A$3:$B$55,2,FALSE)</f>
        <v>#ERROR!</v>
      </c>
      <c r="F4870" s="78">
        <v>0.0</v>
      </c>
      <c r="G4870" s="80">
        <v>51.0</v>
      </c>
      <c r="H4870" s="81">
        <v>0.0</v>
      </c>
      <c r="I4870" s="81">
        <v>430000.0</v>
      </c>
      <c r="J4870" s="81">
        <v>17200.0</v>
      </c>
      <c r="K4870" s="81">
        <v>430000.0</v>
      </c>
      <c r="L4870" s="82">
        <v>0.04</v>
      </c>
      <c r="N4870" s="83">
        <f t="shared" si="1"/>
        <v>0.04</v>
      </c>
      <c r="O4870" s="83">
        <f t="shared" si="2"/>
        <v>0.04</v>
      </c>
      <c r="Q4870" s="83">
        <f t="shared" si="3"/>
        <v>1</v>
      </c>
      <c r="R4870" s="83">
        <f t="shared" si="4"/>
        <v>0.04</v>
      </c>
      <c r="S4870" s="83" t="b">
        <f t="shared" si="5"/>
        <v>0</v>
      </c>
      <c r="T4870" s="72"/>
      <c r="U4870" s="72"/>
      <c r="V4870" s="72"/>
      <c r="W4870" s="72"/>
      <c r="X4870" s="72"/>
      <c r="Y4870" s="72"/>
      <c r="Z4870" s="72"/>
      <c r="AA4870" s="72"/>
      <c r="AB4870" s="72"/>
      <c r="AC4870" s="72"/>
      <c r="AD4870" s="72"/>
      <c r="AE4870" s="72"/>
      <c r="AF4870" s="72"/>
      <c r="AG4870" s="72"/>
      <c r="AH4870" s="72"/>
      <c r="AI4870" s="72"/>
      <c r="AJ4870" s="72"/>
      <c r="AK4870" s="72"/>
    </row>
    <row r="4871" ht="14.25" customHeight="1">
      <c r="A4871" s="78">
        <v>4868.0</v>
      </c>
      <c r="C4871" s="78" t="str">
        <f>VLOOKUP(G4871,[1]Macrodata_CCF!$A$3:$D$55,4,FALSE)</f>
        <v>#ERROR!</v>
      </c>
      <c r="E4871" s="79" t="str">
        <f>VLOOKUP(G4871,[1]Macrodata_CCF!$A$3:$B$55,2,FALSE)</f>
        <v>#ERROR!</v>
      </c>
      <c r="F4871" s="78">
        <v>0.0</v>
      </c>
      <c r="G4871" s="80">
        <v>6.0</v>
      </c>
      <c r="H4871" s="81">
        <v>92660.0</v>
      </c>
      <c r="I4871" s="81">
        <v>240000.0</v>
      </c>
      <c r="J4871" s="81">
        <v>367200.0</v>
      </c>
      <c r="K4871" s="81">
        <v>360000.0</v>
      </c>
      <c r="L4871" s="82">
        <v>1.863309352517986</v>
      </c>
      <c r="N4871" s="83">
        <f t="shared" si="1"/>
        <v>1.863309353</v>
      </c>
      <c r="O4871" s="83">
        <f t="shared" si="2"/>
        <v>1</v>
      </c>
      <c r="Q4871" s="83">
        <f t="shared" si="3"/>
        <v>0.6139166667</v>
      </c>
      <c r="R4871" s="83">
        <f t="shared" si="4"/>
        <v>1.863309353</v>
      </c>
      <c r="S4871" s="83" t="b">
        <f t="shared" si="5"/>
        <v>0</v>
      </c>
      <c r="T4871" s="72"/>
      <c r="U4871" s="72"/>
      <c r="V4871" s="72"/>
      <c r="W4871" s="72"/>
      <c r="X4871" s="72"/>
      <c r="Y4871" s="72"/>
      <c r="Z4871" s="72"/>
      <c r="AA4871" s="72"/>
      <c r="AB4871" s="72"/>
      <c r="AC4871" s="72"/>
      <c r="AD4871" s="72"/>
      <c r="AE4871" s="72"/>
      <c r="AF4871" s="72"/>
      <c r="AG4871" s="72"/>
      <c r="AH4871" s="72"/>
      <c r="AI4871" s="72"/>
      <c r="AJ4871" s="72"/>
      <c r="AK4871" s="72"/>
    </row>
    <row r="4872" ht="14.25" customHeight="1">
      <c r="A4872" s="78">
        <v>4869.0</v>
      </c>
      <c r="C4872" s="78" t="str">
        <f>VLOOKUP(G4872,[1]Macrodata_CCF!$A$3:$D$55,4,FALSE)</f>
        <v>#ERROR!</v>
      </c>
      <c r="E4872" s="79" t="str">
        <f>VLOOKUP(G4872,[1]Macrodata_CCF!$A$3:$B$55,2,FALSE)</f>
        <v>#ERROR!</v>
      </c>
      <c r="F4872" s="78">
        <v>0.0</v>
      </c>
      <c r="G4872" s="80">
        <v>21.0</v>
      </c>
      <c r="H4872" s="81">
        <v>899980.0</v>
      </c>
      <c r="I4872" s="81">
        <v>900000.0</v>
      </c>
      <c r="J4872" s="81">
        <v>899985.0</v>
      </c>
      <c r="K4872" s="81">
        <v>900000.0</v>
      </c>
      <c r="L4872" s="82">
        <v>0.25</v>
      </c>
      <c r="N4872" s="83">
        <f t="shared" si="1"/>
        <v>0.25</v>
      </c>
      <c r="O4872" s="83">
        <f t="shared" si="2"/>
        <v>0.25</v>
      </c>
      <c r="Q4872" s="83">
        <f t="shared" si="3"/>
        <v>0.00002222222222</v>
      </c>
      <c r="R4872" s="83">
        <f t="shared" si="4"/>
        <v>0.000005555555556</v>
      </c>
      <c r="S4872" s="83" t="b">
        <f t="shared" si="5"/>
        <v>0</v>
      </c>
      <c r="T4872" s="72"/>
      <c r="U4872" s="72"/>
      <c r="V4872" s="72"/>
      <c r="W4872" s="72"/>
      <c r="X4872" s="72"/>
      <c r="Y4872" s="72"/>
      <c r="Z4872" s="72"/>
      <c r="AA4872" s="72"/>
      <c r="AB4872" s="72"/>
      <c r="AC4872" s="72"/>
      <c r="AD4872" s="72"/>
      <c r="AE4872" s="72"/>
      <c r="AF4872" s="72"/>
      <c r="AG4872" s="72"/>
      <c r="AH4872" s="72"/>
      <c r="AI4872" s="72"/>
      <c r="AJ4872" s="72"/>
      <c r="AK4872" s="72"/>
    </row>
    <row r="4873" ht="14.25" customHeight="1">
      <c r="A4873" s="78">
        <v>4870.0</v>
      </c>
      <c r="C4873" s="78" t="str">
        <f>VLOOKUP(G4873,[1]Macrodata_CCF!$A$3:$D$55,4,FALSE)</f>
        <v>#ERROR!</v>
      </c>
      <c r="E4873" s="79" t="str">
        <f>VLOOKUP(G4873,[1]Macrodata_CCF!$A$3:$B$55,2,FALSE)</f>
        <v>#ERROR!</v>
      </c>
      <c r="F4873" s="78">
        <v>0.0</v>
      </c>
      <c r="G4873" s="80">
        <v>36.0</v>
      </c>
      <c r="H4873" s="81">
        <v>0.0</v>
      </c>
      <c r="I4873" s="81">
        <v>600000.0</v>
      </c>
      <c r="J4873" s="81">
        <v>114000.0</v>
      </c>
      <c r="K4873" s="81">
        <v>600000.0</v>
      </c>
      <c r="L4873" s="82">
        <v>0.19</v>
      </c>
      <c r="N4873" s="83">
        <f t="shared" si="1"/>
        <v>0.19</v>
      </c>
      <c r="O4873" s="83">
        <f t="shared" si="2"/>
        <v>0.19</v>
      </c>
      <c r="Q4873" s="83">
        <f t="shared" si="3"/>
        <v>1</v>
      </c>
      <c r="R4873" s="83">
        <f t="shared" si="4"/>
        <v>0.19</v>
      </c>
      <c r="S4873" s="83" t="b">
        <f t="shared" si="5"/>
        <v>0</v>
      </c>
      <c r="T4873" s="72"/>
      <c r="U4873" s="72"/>
      <c r="V4873" s="72"/>
      <c r="W4873" s="72"/>
      <c r="X4873" s="72"/>
      <c r="Y4873" s="72"/>
      <c r="Z4873" s="72"/>
      <c r="AA4873" s="72"/>
      <c r="AB4873" s="72"/>
      <c r="AC4873" s="72"/>
      <c r="AD4873" s="72"/>
      <c r="AE4873" s="72"/>
      <c r="AF4873" s="72"/>
      <c r="AG4873" s="72"/>
      <c r="AH4873" s="72"/>
      <c r="AI4873" s="72"/>
      <c r="AJ4873" s="72"/>
      <c r="AK4873" s="72"/>
    </row>
    <row r="4874" ht="14.25" customHeight="1">
      <c r="A4874" s="78">
        <v>4871.0</v>
      </c>
      <c r="C4874" s="78" t="str">
        <f>VLOOKUP(G4874,[1]Macrodata_CCF!$A$3:$D$55,4,FALSE)</f>
        <v>#ERROR!</v>
      </c>
      <c r="E4874" s="79" t="str">
        <f>VLOOKUP(G4874,[1]Macrodata_CCF!$A$3:$B$55,2,FALSE)</f>
        <v>#ERROR!</v>
      </c>
      <c r="F4874" s="78">
        <v>0.0</v>
      </c>
      <c r="G4874" s="80">
        <v>26.0</v>
      </c>
      <c r="H4874" s="81">
        <v>374925.0</v>
      </c>
      <c r="I4874" s="81">
        <v>400000.0</v>
      </c>
      <c r="J4874" s="81">
        <v>378685.0</v>
      </c>
      <c r="K4874" s="81">
        <v>400000.0</v>
      </c>
      <c r="L4874" s="82">
        <v>0.149950149551346</v>
      </c>
      <c r="N4874" s="83">
        <f t="shared" si="1"/>
        <v>0.1499501496</v>
      </c>
      <c r="O4874" s="83">
        <f t="shared" si="2"/>
        <v>0.1499501496</v>
      </c>
      <c r="Q4874" s="83">
        <f t="shared" si="3"/>
        <v>0.0626875</v>
      </c>
      <c r="R4874" s="83">
        <f t="shared" si="4"/>
        <v>0.0094</v>
      </c>
      <c r="S4874" s="83" t="b">
        <f t="shared" si="5"/>
        <v>0</v>
      </c>
      <c r="T4874" s="72"/>
      <c r="U4874" s="72"/>
      <c r="V4874" s="72"/>
      <c r="W4874" s="72"/>
      <c r="X4874" s="72"/>
      <c r="Y4874" s="72"/>
      <c r="Z4874" s="72"/>
      <c r="AA4874" s="72"/>
      <c r="AB4874" s="72"/>
      <c r="AC4874" s="72"/>
      <c r="AD4874" s="72"/>
      <c r="AE4874" s="72"/>
      <c r="AF4874" s="72"/>
      <c r="AG4874" s="72"/>
      <c r="AH4874" s="72"/>
      <c r="AI4874" s="72"/>
      <c r="AJ4874" s="72"/>
      <c r="AK4874" s="72"/>
    </row>
    <row r="4875" ht="14.25" customHeight="1">
      <c r="A4875" s="78">
        <v>4872.0</v>
      </c>
      <c r="C4875" s="78" t="str">
        <f>VLOOKUP(G4875,[1]Macrodata_CCF!$A$3:$D$55,4,FALSE)</f>
        <v>#ERROR!</v>
      </c>
      <c r="E4875" s="79" t="str">
        <f>VLOOKUP(G4875,[1]Macrodata_CCF!$A$3:$B$55,2,FALSE)</f>
        <v>#ERROR!</v>
      </c>
      <c r="F4875" s="78">
        <v>0.0</v>
      </c>
      <c r="G4875" s="80">
        <v>22.0</v>
      </c>
      <c r="H4875" s="81">
        <v>730085.0</v>
      </c>
      <c r="I4875" s="81">
        <v>920000.0</v>
      </c>
      <c r="J4875" s="81">
        <v>768070.0</v>
      </c>
      <c r="K4875" s="81">
        <v>920000.0</v>
      </c>
      <c r="L4875" s="82">
        <v>0.2000105310270384</v>
      </c>
      <c r="N4875" s="83">
        <f t="shared" si="1"/>
        <v>0.200010531</v>
      </c>
      <c r="O4875" s="83">
        <f t="shared" si="2"/>
        <v>0.200010531</v>
      </c>
      <c r="Q4875" s="83">
        <f t="shared" si="3"/>
        <v>0.2064293478</v>
      </c>
      <c r="R4875" s="83">
        <f t="shared" si="4"/>
        <v>0.200010531</v>
      </c>
      <c r="S4875" s="83" t="b">
        <f t="shared" si="5"/>
        <v>0</v>
      </c>
      <c r="T4875" s="72"/>
      <c r="U4875" s="72"/>
      <c r="V4875" s="72"/>
      <c r="W4875" s="72"/>
      <c r="X4875" s="72"/>
      <c r="Y4875" s="72"/>
      <c r="Z4875" s="72"/>
      <c r="AA4875" s="72"/>
      <c r="AB4875" s="72"/>
      <c r="AC4875" s="72"/>
      <c r="AD4875" s="72"/>
      <c r="AE4875" s="72"/>
      <c r="AF4875" s="72"/>
      <c r="AG4875" s="72"/>
      <c r="AH4875" s="72"/>
      <c r="AI4875" s="72"/>
      <c r="AJ4875" s="72"/>
      <c r="AK4875" s="72"/>
    </row>
    <row r="4876" ht="14.25" customHeight="1">
      <c r="A4876" s="78">
        <v>4873.0</v>
      </c>
      <c r="C4876" s="78" t="str">
        <f>VLOOKUP(G4876,[1]Macrodata_CCF!$A$3:$D$55,4,FALSE)</f>
        <v>#ERROR!</v>
      </c>
      <c r="E4876" s="79" t="str">
        <f>VLOOKUP(G4876,[1]Macrodata_CCF!$A$3:$B$55,2,FALSE)</f>
        <v>#ERROR!</v>
      </c>
      <c r="F4876" s="78">
        <v>0.0</v>
      </c>
      <c r="G4876" s="80">
        <v>53.0</v>
      </c>
      <c r="H4876" s="81">
        <v>331590.0</v>
      </c>
      <c r="I4876" s="81">
        <v>950000.0</v>
      </c>
      <c r="J4876" s="81">
        <v>183170.0</v>
      </c>
      <c r="K4876" s="81">
        <v>950000.0</v>
      </c>
      <c r="L4876" s="82">
        <v>-0.2400025872802833</v>
      </c>
      <c r="N4876" s="83">
        <f t="shared" si="1"/>
        <v>-0.2400025873</v>
      </c>
      <c r="O4876" s="83">
        <f t="shared" si="2"/>
        <v>0</v>
      </c>
      <c r="Q4876" s="83">
        <f t="shared" si="3"/>
        <v>0.6509578947</v>
      </c>
      <c r="R4876" s="83">
        <f t="shared" si="4"/>
        <v>-0.2400025873</v>
      </c>
      <c r="S4876" s="83" t="b">
        <f t="shared" si="5"/>
        <v>0</v>
      </c>
      <c r="T4876" s="72"/>
      <c r="U4876" s="72"/>
      <c r="V4876" s="72"/>
      <c r="W4876" s="72"/>
      <c r="X4876" s="72"/>
      <c r="Y4876" s="72"/>
      <c r="Z4876" s="72"/>
      <c r="AA4876" s="72"/>
      <c r="AB4876" s="72"/>
      <c r="AC4876" s="72"/>
      <c r="AD4876" s="72"/>
      <c r="AE4876" s="72"/>
      <c r="AF4876" s="72"/>
      <c r="AG4876" s="72"/>
      <c r="AH4876" s="72"/>
      <c r="AI4876" s="72"/>
      <c r="AJ4876" s="72"/>
      <c r="AK4876" s="72"/>
    </row>
    <row r="4877" ht="14.25" customHeight="1">
      <c r="A4877" s="78">
        <v>4874.0</v>
      </c>
      <c r="C4877" s="78" t="str">
        <f>VLOOKUP(G4877,[1]Macrodata_CCF!$A$3:$D$55,4,FALSE)</f>
        <v>#ERROR!</v>
      </c>
      <c r="E4877" s="79" t="str">
        <f>VLOOKUP(G4877,[1]Macrodata_CCF!$A$3:$B$55,2,FALSE)</f>
        <v>#ERROR!</v>
      </c>
      <c r="F4877" s="78">
        <v>0.0</v>
      </c>
      <c r="G4877" s="80">
        <v>40.0</v>
      </c>
      <c r="H4877" s="81">
        <v>45505.0</v>
      </c>
      <c r="I4877" s="81">
        <v>170000.0</v>
      </c>
      <c r="J4877" s="81">
        <v>49240.0</v>
      </c>
      <c r="K4877" s="81">
        <v>238000.0</v>
      </c>
      <c r="L4877" s="82">
        <v>0.03000120486766537</v>
      </c>
      <c r="N4877" s="83">
        <f t="shared" si="1"/>
        <v>0.03000120487</v>
      </c>
      <c r="O4877" s="83">
        <f t="shared" si="2"/>
        <v>0.03000120487</v>
      </c>
      <c r="Q4877" s="83">
        <f t="shared" si="3"/>
        <v>0.7323235294</v>
      </c>
      <c r="R4877" s="83">
        <f t="shared" si="4"/>
        <v>0.03000120487</v>
      </c>
      <c r="S4877" s="83" t="b">
        <f t="shared" si="5"/>
        <v>0</v>
      </c>
      <c r="T4877" s="72"/>
      <c r="U4877" s="72"/>
      <c r="V4877" s="72"/>
      <c r="W4877" s="72"/>
      <c r="X4877" s="72"/>
      <c r="Y4877" s="72"/>
      <c r="Z4877" s="72"/>
      <c r="AA4877" s="72"/>
      <c r="AB4877" s="72"/>
      <c r="AC4877" s="72"/>
      <c r="AD4877" s="72"/>
      <c r="AE4877" s="72"/>
      <c r="AF4877" s="72"/>
      <c r="AG4877" s="72"/>
      <c r="AH4877" s="72"/>
      <c r="AI4877" s="72"/>
      <c r="AJ4877" s="72"/>
      <c r="AK4877" s="72"/>
    </row>
    <row r="4878" ht="14.25" customHeight="1">
      <c r="A4878" s="78">
        <v>4875.0</v>
      </c>
      <c r="C4878" s="78" t="str">
        <f>VLOOKUP(G4878,[1]Macrodata_CCF!$A$3:$D$55,4,FALSE)</f>
        <v>#ERROR!</v>
      </c>
      <c r="E4878" s="79" t="str">
        <f>VLOOKUP(G4878,[1]Macrodata_CCF!$A$3:$B$55,2,FALSE)</f>
        <v>#ERROR!</v>
      </c>
      <c r="F4878" s="78">
        <v>0.0</v>
      </c>
      <c r="G4878" s="80">
        <v>50.0</v>
      </c>
      <c r="H4878" s="81">
        <v>610125.0</v>
      </c>
      <c r="I4878" s="81">
        <v>690000.0</v>
      </c>
      <c r="J4878" s="81">
        <v>618910.0</v>
      </c>
      <c r="K4878" s="81">
        <v>690000.0</v>
      </c>
      <c r="L4878" s="82">
        <v>0.1099843505477308</v>
      </c>
      <c r="N4878" s="83">
        <f t="shared" si="1"/>
        <v>0.1099843505</v>
      </c>
      <c r="O4878" s="83">
        <f t="shared" si="2"/>
        <v>0.1099843505</v>
      </c>
      <c r="Q4878" s="83">
        <f t="shared" si="3"/>
        <v>0.1157608696</v>
      </c>
      <c r="R4878" s="83">
        <f t="shared" si="4"/>
        <v>0.1099843505</v>
      </c>
      <c r="S4878" s="83" t="b">
        <f t="shared" si="5"/>
        <v>0</v>
      </c>
      <c r="T4878" s="72"/>
      <c r="U4878" s="72"/>
      <c r="V4878" s="72"/>
      <c r="W4878" s="72"/>
      <c r="X4878" s="72"/>
      <c r="Y4878" s="72"/>
      <c r="Z4878" s="72"/>
      <c r="AA4878" s="72"/>
      <c r="AB4878" s="72"/>
      <c r="AC4878" s="72"/>
      <c r="AD4878" s="72"/>
      <c r="AE4878" s="72"/>
      <c r="AF4878" s="72"/>
      <c r="AG4878" s="72"/>
      <c r="AH4878" s="72"/>
      <c r="AI4878" s="72"/>
      <c r="AJ4878" s="72"/>
      <c r="AK4878" s="72"/>
    </row>
    <row r="4879" ht="14.25" customHeight="1">
      <c r="A4879" s="78">
        <v>4876.0</v>
      </c>
      <c r="C4879" s="78" t="str">
        <f>VLOOKUP(G4879,[1]Macrodata_CCF!$A$3:$D$55,4,FALSE)</f>
        <v>#ERROR!</v>
      </c>
      <c r="E4879" s="79" t="str">
        <f>VLOOKUP(G4879,[1]Macrodata_CCF!$A$3:$B$55,2,FALSE)</f>
        <v>#ERROR!</v>
      </c>
      <c r="F4879" s="78">
        <v>0.0</v>
      </c>
      <c r="G4879" s="80">
        <v>53.0</v>
      </c>
      <c r="H4879" s="81">
        <v>280275.0</v>
      </c>
      <c r="I4879" s="81">
        <v>740000.0</v>
      </c>
      <c r="J4879" s="81">
        <v>754800.0</v>
      </c>
      <c r="K4879" s="81">
        <v>740000.0</v>
      </c>
      <c r="L4879" s="82">
        <v>1.032193158953722</v>
      </c>
      <c r="N4879" s="83">
        <f t="shared" si="1"/>
        <v>1.032193159</v>
      </c>
      <c r="O4879" s="83">
        <f t="shared" si="2"/>
        <v>1</v>
      </c>
      <c r="Q4879" s="83">
        <f t="shared" si="3"/>
        <v>0.62125</v>
      </c>
      <c r="R4879" s="83">
        <f t="shared" si="4"/>
        <v>1.032193159</v>
      </c>
      <c r="S4879" s="83" t="b">
        <f t="shared" si="5"/>
        <v>0</v>
      </c>
      <c r="T4879" s="72"/>
      <c r="U4879" s="72"/>
      <c r="V4879" s="72"/>
      <c r="W4879" s="72"/>
      <c r="X4879" s="72"/>
      <c r="Y4879" s="72"/>
      <c r="Z4879" s="72"/>
      <c r="AA4879" s="72"/>
      <c r="AB4879" s="72"/>
      <c r="AC4879" s="72"/>
      <c r="AD4879" s="72"/>
      <c r="AE4879" s="72"/>
      <c r="AF4879" s="72"/>
      <c r="AG4879" s="72"/>
      <c r="AH4879" s="72"/>
      <c r="AI4879" s="72"/>
      <c r="AJ4879" s="72"/>
      <c r="AK4879" s="72"/>
    </row>
    <row r="4880" ht="14.25" customHeight="1">
      <c r="A4880" s="78">
        <v>4877.0</v>
      </c>
      <c r="C4880" s="78" t="str">
        <f>VLOOKUP(G4880,[1]Macrodata_CCF!$A$3:$D$55,4,FALSE)</f>
        <v>#ERROR!</v>
      </c>
      <c r="E4880" s="79" t="str">
        <f>VLOOKUP(G4880,[1]Macrodata_CCF!$A$3:$B$55,2,FALSE)</f>
        <v>#ERROR!</v>
      </c>
      <c r="F4880" s="78">
        <v>0.0</v>
      </c>
      <c r="G4880" s="80">
        <v>23.0</v>
      </c>
      <c r="H4880" s="81">
        <v>920630.0</v>
      </c>
      <c r="I4880" s="81">
        <v>950000.0</v>
      </c>
      <c r="J4880" s="81">
        <v>925915.0</v>
      </c>
      <c r="K4880" s="81">
        <v>950000.0</v>
      </c>
      <c r="L4880" s="82">
        <v>0.1799455226421519</v>
      </c>
      <c r="N4880" s="83">
        <f t="shared" si="1"/>
        <v>0.1799455226</v>
      </c>
      <c r="O4880" s="83">
        <f t="shared" si="2"/>
        <v>0.1799455226</v>
      </c>
      <c r="Q4880" s="83">
        <f t="shared" si="3"/>
        <v>0.03091578947</v>
      </c>
      <c r="R4880" s="83">
        <f t="shared" si="4"/>
        <v>0.005563157895</v>
      </c>
      <c r="S4880" s="83" t="b">
        <f t="shared" si="5"/>
        <v>0</v>
      </c>
      <c r="T4880" s="72"/>
      <c r="U4880" s="72"/>
      <c r="V4880" s="72"/>
      <c r="W4880" s="72"/>
      <c r="X4880" s="72"/>
      <c r="Y4880" s="72"/>
      <c r="Z4880" s="72"/>
      <c r="AA4880" s="72"/>
      <c r="AB4880" s="72"/>
      <c r="AC4880" s="72"/>
      <c r="AD4880" s="72"/>
      <c r="AE4880" s="72"/>
      <c r="AF4880" s="72"/>
      <c r="AG4880" s="72"/>
      <c r="AH4880" s="72"/>
      <c r="AI4880" s="72"/>
      <c r="AJ4880" s="72"/>
      <c r="AK4880" s="72"/>
    </row>
    <row r="4881" ht="14.25" customHeight="1">
      <c r="A4881" s="78">
        <v>4878.0</v>
      </c>
      <c r="C4881" s="78" t="str">
        <f>VLOOKUP(G4881,[1]Macrodata_CCF!$A$3:$D$55,4,FALSE)</f>
        <v>#ERROR!</v>
      </c>
      <c r="E4881" s="79" t="str">
        <f>VLOOKUP(G4881,[1]Macrodata_CCF!$A$3:$B$55,2,FALSE)</f>
        <v>#ERROR!</v>
      </c>
      <c r="F4881" s="78">
        <v>0.0</v>
      </c>
      <c r="G4881" s="80">
        <v>29.0</v>
      </c>
      <c r="H4881" s="81">
        <v>84815.0</v>
      </c>
      <c r="I4881" s="81">
        <v>200000.0</v>
      </c>
      <c r="J4881" s="81">
        <v>102095.0</v>
      </c>
      <c r="K4881" s="81">
        <v>200000.0</v>
      </c>
      <c r="L4881" s="82">
        <v>0.1500195337934627</v>
      </c>
      <c r="N4881" s="83">
        <f t="shared" si="1"/>
        <v>0.1500195338</v>
      </c>
      <c r="O4881" s="83">
        <f t="shared" si="2"/>
        <v>0.1500195338</v>
      </c>
      <c r="Q4881" s="83">
        <f t="shared" si="3"/>
        <v>0.575925</v>
      </c>
      <c r="R4881" s="83">
        <f t="shared" si="4"/>
        <v>0.1500195338</v>
      </c>
      <c r="S4881" s="83" t="b">
        <f t="shared" si="5"/>
        <v>0</v>
      </c>
      <c r="T4881" s="72"/>
      <c r="U4881" s="72"/>
      <c r="V4881" s="72"/>
      <c r="W4881" s="72"/>
      <c r="X4881" s="72"/>
      <c r="Y4881" s="72"/>
      <c r="Z4881" s="72"/>
      <c r="AA4881" s="72"/>
      <c r="AB4881" s="72"/>
      <c r="AC4881" s="72"/>
      <c r="AD4881" s="72"/>
      <c r="AE4881" s="72"/>
      <c r="AF4881" s="72"/>
      <c r="AG4881" s="72"/>
      <c r="AH4881" s="72"/>
      <c r="AI4881" s="72"/>
      <c r="AJ4881" s="72"/>
      <c r="AK4881" s="72"/>
    </row>
    <row r="4882" ht="14.25" customHeight="1">
      <c r="A4882" s="78">
        <v>4879.0</v>
      </c>
      <c r="C4882" s="78" t="str">
        <f>VLOOKUP(G4882,[1]Macrodata_CCF!$A$3:$D$55,4,FALSE)</f>
        <v>#ERROR!</v>
      </c>
      <c r="E4882" s="79" t="str">
        <f>VLOOKUP(G4882,[1]Macrodata_CCF!$A$3:$B$55,2,FALSE)</f>
        <v>#ERROR!</v>
      </c>
      <c r="F4882" s="78">
        <v>0.0</v>
      </c>
      <c r="G4882" s="80">
        <v>22.0</v>
      </c>
      <c r="H4882" s="81">
        <v>137320.0</v>
      </c>
      <c r="I4882" s="81">
        <v>800000.0</v>
      </c>
      <c r="J4882" s="81">
        <v>256600.0</v>
      </c>
      <c r="K4882" s="81">
        <v>800000.0</v>
      </c>
      <c r="L4882" s="82">
        <v>0.1799963783424881</v>
      </c>
      <c r="N4882" s="83">
        <f t="shared" si="1"/>
        <v>0.1799963783</v>
      </c>
      <c r="O4882" s="83">
        <f t="shared" si="2"/>
        <v>0.1799963783</v>
      </c>
      <c r="Q4882" s="83">
        <f t="shared" si="3"/>
        <v>0.82835</v>
      </c>
      <c r="R4882" s="83">
        <f t="shared" si="4"/>
        <v>0.1799963783</v>
      </c>
      <c r="S4882" s="83" t="b">
        <f t="shared" si="5"/>
        <v>0</v>
      </c>
      <c r="T4882" s="72"/>
      <c r="U4882" s="72"/>
      <c r="V4882" s="72"/>
      <c r="W4882" s="72"/>
      <c r="X4882" s="72"/>
      <c r="Y4882" s="72"/>
      <c r="Z4882" s="72"/>
      <c r="AA4882" s="72"/>
      <c r="AB4882" s="72"/>
      <c r="AC4882" s="72"/>
      <c r="AD4882" s="72"/>
      <c r="AE4882" s="72"/>
      <c r="AF4882" s="72"/>
      <c r="AG4882" s="72"/>
      <c r="AH4882" s="72"/>
      <c r="AI4882" s="72"/>
      <c r="AJ4882" s="72"/>
      <c r="AK4882" s="72"/>
    </row>
    <row r="4883" ht="14.25" customHeight="1">
      <c r="A4883" s="78">
        <v>4880.0</v>
      </c>
      <c r="C4883" s="78" t="str">
        <f>VLOOKUP(G4883,[1]Macrodata_CCF!$A$3:$D$55,4,FALSE)</f>
        <v>#ERROR!</v>
      </c>
      <c r="E4883" s="79" t="str">
        <f>VLOOKUP(G4883,[1]Macrodata_CCF!$A$3:$B$55,2,FALSE)</f>
        <v>#ERROR!</v>
      </c>
      <c r="F4883" s="78">
        <v>0.0</v>
      </c>
      <c r="G4883" s="80">
        <v>46.0</v>
      </c>
      <c r="H4883" s="81">
        <v>743490.0</v>
      </c>
      <c r="I4883" s="81">
        <v>920000.0</v>
      </c>
      <c r="J4883" s="81">
        <v>778790.0</v>
      </c>
      <c r="K4883" s="81">
        <v>1656000.0</v>
      </c>
      <c r="L4883" s="82">
        <v>0.1999886691972126</v>
      </c>
      <c r="N4883" s="83">
        <f t="shared" si="1"/>
        <v>0.1999886692</v>
      </c>
      <c r="O4883" s="83">
        <f t="shared" si="2"/>
        <v>0.1999886692</v>
      </c>
      <c r="Q4883" s="83">
        <f t="shared" si="3"/>
        <v>0.1918586957</v>
      </c>
      <c r="R4883" s="83">
        <f t="shared" si="4"/>
        <v>0.1999886692</v>
      </c>
      <c r="S4883" s="83" t="b">
        <f t="shared" si="5"/>
        <v>0</v>
      </c>
      <c r="T4883" s="72"/>
      <c r="U4883" s="72"/>
      <c r="V4883" s="72"/>
      <c r="W4883" s="72"/>
      <c r="X4883" s="72"/>
      <c r="Y4883" s="72"/>
      <c r="Z4883" s="72"/>
      <c r="AA4883" s="72"/>
      <c r="AB4883" s="72"/>
      <c r="AC4883" s="72"/>
      <c r="AD4883" s="72"/>
      <c r="AE4883" s="72"/>
      <c r="AF4883" s="72"/>
      <c r="AG4883" s="72"/>
      <c r="AH4883" s="72"/>
      <c r="AI4883" s="72"/>
      <c r="AJ4883" s="72"/>
      <c r="AK4883" s="72"/>
    </row>
    <row r="4884" ht="14.25" customHeight="1">
      <c r="A4884" s="78">
        <v>4881.0</v>
      </c>
      <c r="C4884" s="78" t="str">
        <f>VLOOKUP(G4884,[1]Macrodata_CCF!$A$3:$D$55,4,FALSE)</f>
        <v>#ERROR!</v>
      </c>
      <c r="E4884" s="79" t="str">
        <f>VLOOKUP(G4884,[1]Macrodata_CCF!$A$3:$B$55,2,FALSE)</f>
        <v>#ERROR!</v>
      </c>
      <c r="F4884" s="78">
        <v>1.0</v>
      </c>
      <c r="G4884" s="80">
        <v>37.0</v>
      </c>
      <c r="H4884" s="81">
        <v>499360.0</v>
      </c>
      <c r="I4884" s="81">
        <v>540000.0</v>
      </c>
      <c r="J4884" s="81">
        <v>523745.0</v>
      </c>
      <c r="K4884" s="81">
        <v>540000.0</v>
      </c>
      <c r="L4884" s="82">
        <v>0.6000246062992126</v>
      </c>
      <c r="N4884" s="83">
        <f t="shared" si="1"/>
        <v>0.6000246063</v>
      </c>
      <c r="O4884" s="83">
        <f t="shared" si="2"/>
        <v>0.6000246063</v>
      </c>
      <c r="Q4884" s="83">
        <f t="shared" si="3"/>
        <v>0.07525925926</v>
      </c>
      <c r="R4884" s="83">
        <f t="shared" si="4"/>
        <v>0.04515740741</v>
      </c>
      <c r="S4884" s="83" t="b">
        <f t="shared" si="5"/>
        <v>0</v>
      </c>
      <c r="T4884" s="72"/>
      <c r="U4884" s="72"/>
      <c r="V4884" s="72"/>
      <c r="W4884" s="72"/>
      <c r="X4884" s="72"/>
      <c r="Y4884" s="72"/>
      <c r="Z4884" s="72"/>
      <c r="AA4884" s="72"/>
      <c r="AB4884" s="72"/>
      <c r="AC4884" s="72"/>
      <c r="AD4884" s="72"/>
      <c r="AE4884" s="72"/>
      <c r="AF4884" s="72"/>
      <c r="AG4884" s="72"/>
      <c r="AH4884" s="72"/>
      <c r="AI4884" s="72"/>
      <c r="AJ4884" s="72"/>
      <c r="AK4884" s="72"/>
    </row>
    <row r="4885" ht="14.25" customHeight="1">
      <c r="A4885" s="78">
        <v>4882.0</v>
      </c>
      <c r="C4885" s="78" t="str">
        <f>VLOOKUP(G4885,[1]Macrodata_CCF!$A$3:$D$55,4,FALSE)</f>
        <v>#ERROR!</v>
      </c>
      <c r="E4885" s="79" t="str">
        <f>VLOOKUP(G4885,[1]Macrodata_CCF!$A$3:$B$55,2,FALSE)</f>
        <v>#ERROR!</v>
      </c>
      <c r="F4885" s="78">
        <v>0.0</v>
      </c>
      <c r="G4885" s="80">
        <v>51.0</v>
      </c>
      <c r="H4885" s="81">
        <v>154105.0</v>
      </c>
      <c r="I4885" s="81">
        <v>870000.0</v>
      </c>
      <c r="J4885" s="81">
        <v>211375.0</v>
      </c>
      <c r="K4885" s="81">
        <v>870000.0</v>
      </c>
      <c r="L4885" s="82">
        <v>0.0799977650353753</v>
      </c>
      <c r="N4885" s="83">
        <f t="shared" si="1"/>
        <v>0.07999776504</v>
      </c>
      <c r="O4885" s="83">
        <f t="shared" si="2"/>
        <v>0.07999776504</v>
      </c>
      <c r="Q4885" s="83">
        <f t="shared" si="3"/>
        <v>0.8228678161</v>
      </c>
      <c r="R4885" s="83">
        <f t="shared" si="4"/>
        <v>0.07999776504</v>
      </c>
      <c r="S4885" s="83" t="b">
        <f t="shared" si="5"/>
        <v>0</v>
      </c>
      <c r="T4885" s="72"/>
      <c r="U4885" s="72"/>
      <c r="V4885" s="72"/>
      <c r="W4885" s="72"/>
      <c r="X4885" s="72"/>
      <c r="Y4885" s="72"/>
      <c r="Z4885" s="72"/>
      <c r="AA4885" s="72"/>
      <c r="AB4885" s="72"/>
      <c r="AC4885" s="72"/>
      <c r="AD4885" s="72"/>
      <c r="AE4885" s="72"/>
      <c r="AF4885" s="72"/>
      <c r="AG4885" s="72"/>
      <c r="AH4885" s="72"/>
      <c r="AI4885" s="72"/>
      <c r="AJ4885" s="72"/>
      <c r="AK4885" s="72"/>
    </row>
    <row r="4886" ht="14.25" customHeight="1">
      <c r="A4886" s="78">
        <v>4883.0</v>
      </c>
      <c r="C4886" s="78" t="str">
        <f>VLOOKUP(G4886,[1]Macrodata_CCF!$A$3:$D$55,4,FALSE)</f>
        <v>#ERROR!</v>
      </c>
      <c r="E4886" s="79" t="str">
        <f>VLOOKUP(G4886,[1]Macrodata_CCF!$A$3:$B$55,2,FALSE)</f>
        <v>#ERROR!</v>
      </c>
      <c r="F4886" s="78">
        <v>0.0</v>
      </c>
      <c r="G4886" s="80">
        <v>20.0</v>
      </c>
      <c r="H4886" s="81">
        <v>8435.0</v>
      </c>
      <c r="I4886" s="81">
        <v>560000.0</v>
      </c>
      <c r="J4886" s="81">
        <v>107715.0</v>
      </c>
      <c r="K4886" s="81">
        <v>560000.0</v>
      </c>
      <c r="L4886" s="82">
        <v>0.1799969178609955</v>
      </c>
      <c r="N4886" s="83">
        <f t="shared" si="1"/>
        <v>0.1799969179</v>
      </c>
      <c r="O4886" s="83">
        <f t="shared" si="2"/>
        <v>0.1799969179</v>
      </c>
      <c r="Q4886" s="83">
        <f t="shared" si="3"/>
        <v>0.9849375</v>
      </c>
      <c r="R4886" s="83">
        <f t="shared" si="4"/>
        <v>0.1799969179</v>
      </c>
      <c r="S4886" s="83" t="b">
        <f t="shared" si="5"/>
        <v>0</v>
      </c>
      <c r="T4886" s="72"/>
      <c r="U4886" s="72"/>
      <c r="V4886" s="72"/>
      <c r="W4886" s="72"/>
      <c r="X4886" s="72"/>
      <c r="Y4886" s="72"/>
      <c r="Z4886" s="72"/>
      <c r="AA4886" s="72"/>
      <c r="AB4886" s="72"/>
      <c r="AC4886" s="72"/>
      <c r="AD4886" s="72"/>
      <c r="AE4886" s="72"/>
      <c r="AF4886" s="72"/>
      <c r="AG4886" s="72"/>
      <c r="AH4886" s="72"/>
      <c r="AI4886" s="72"/>
      <c r="AJ4886" s="72"/>
      <c r="AK4886" s="72"/>
    </row>
    <row r="4887" ht="14.25" customHeight="1">
      <c r="A4887" s="78">
        <v>4884.0</v>
      </c>
      <c r="C4887" s="78" t="str">
        <f>VLOOKUP(G4887,[1]Macrodata_CCF!$A$3:$D$55,4,FALSE)</f>
        <v>#ERROR!</v>
      </c>
      <c r="E4887" s="79" t="str">
        <f>VLOOKUP(G4887,[1]Macrodata_CCF!$A$3:$B$55,2,FALSE)</f>
        <v>#ERROR!</v>
      </c>
      <c r="F4887" s="78">
        <v>0.0</v>
      </c>
      <c r="G4887" s="80">
        <v>47.0</v>
      </c>
      <c r="H4887" s="81">
        <v>538065.0</v>
      </c>
      <c r="I4887" s="81">
        <v>890000.0</v>
      </c>
      <c r="J4887" s="81">
        <v>597895.0</v>
      </c>
      <c r="K4887" s="81">
        <v>890000.0</v>
      </c>
      <c r="L4887" s="82">
        <v>0.1700029835054769</v>
      </c>
      <c r="N4887" s="83">
        <f t="shared" si="1"/>
        <v>0.1700029835</v>
      </c>
      <c r="O4887" s="83">
        <f t="shared" si="2"/>
        <v>0.1700029835</v>
      </c>
      <c r="Q4887" s="83">
        <f t="shared" si="3"/>
        <v>0.3954325843</v>
      </c>
      <c r="R4887" s="83">
        <f t="shared" si="4"/>
        <v>0.1700029835</v>
      </c>
      <c r="S4887" s="83" t="b">
        <f t="shared" si="5"/>
        <v>0</v>
      </c>
      <c r="T4887" s="72"/>
      <c r="U4887" s="72"/>
      <c r="V4887" s="72"/>
      <c r="W4887" s="72"/>
      <c r="X4887" s="72"/>
      <c r="Y4887" s="72"/>
      <c r="Z4887" s="72"/>
      <c r="AA4887" s="72"/>
      <c r="AB4887" s="72"/>
      <c r="AC4887" s="72"/>
      <c r="AD4887" s="72"/>
      <c r="AE4887" s="72"/>
      <c r="AF4887" s="72"/>
      <c r="AG4887" s="72"/>
      <c r="AH4887" s="72"/>
      <c r="AI4887" s="72"/>
      <c r="AJ4887" s="72"/>
      <c r="AK4887" s="72"/>
    </row>
    <row r="4888" ht="14.25" customHeight="1">
      <c r="A4888" s="78">
        <v>4885.0</v>
      </c>
      <c r="C4888" s="78" t="str">
        <f>VLOOKUP(G4888,[1]Macrodata_CCF!$A$3:$D$55,4,FALSE)</f>
        <v>#ERROR!</v>
      </c>
      <c r="E4888" s="79" t="str">
        <f>VLOOKUP(G4888,[1]Macrodata_CCF!$A$3:$B$55,2,FALSE)</f>
        <v>#ERROR!</v>
      </c>
      <c r="F4888" s="78">
        <v>0.0</v>
      </c>
      <c r="G4888" s="80">
        <v>50.0</v>
      </c>
      <c r="H4888" s="81">
        <v>34600.0</v>
      </c>
      <c r="I4888" s="81">
        <v>150000.0</v>
      </c>
      <c r="J4888" s="81">
        <v>36910.0</v>
      </c>
      <c r="K4888" s="81">
        <v>150000.0</v>
      </c>
      <c r="L4888" s="82">
        <v>0.02001733102253033</v>
      </c>
      <c r="N4888" s="83">
        <f t="shared" si="1"/>
        <v>0.02001733102</v>
      </c>
      <c r="O4888" s="83">
        <f t="shared" si="2"/>
        <v>0.02001733102</v>
      </c>
      <c r="Q4888" s="83">
        <f t="shared" si="3"/>
        <v>0.7693333333</v>
      </c>
      <c r="R4888" s="83">
        <f t="shared" si="4"/>
        <v>0.02001733102</v>
      </c>
      <c r="S4888" s="83" t="b">
        <f t="shared" si="5"/>
        <v>0</v>
      </c>
      <c r="T4888" s="72"/>
      <c r="U4888" s="72"/>
      <c r="V4888" s="72"/>
      <c r="W4888" s="72"/>
      <c r="X4888" s="72"/>
      <c r="Y4888" s="72"/>
      <c r="Z4888" s="72"/>
      <c r="AA4888" s="72"/>
      <c r="AB4888" s="72"/>
      <c r="AC4888" s="72"/>
      <c r="AD4888" s="72"/>
      <c r="AE4888" s="72"/>
      <c r="AF4888" s="72"/>
      <c r="AG4888" s="72"/>
      <c r="AH4888" s="72"/>
      <c r="AI4888" s="72"/>
      <c r="AJ4888" s="72"/>
      <c r="AK4888" s="72"/>
    </row>
    <row r="4889" ht="14.25" customHeight="1">
      <c r="A4889" s="78">
        <v>4886.0</v>
      </c>
      <c r="C4889" s="78" t="str">
        <f>VLOOKUP(G4889,[1]Macrodata_CCF!$A$3:$D$55,4,FALSE)</f>
        <v>#ERROR!</v>
      </c>
      <c r="E4889" s="79" t="str">
        <f>VLOOKUP(G4889,[1]Macrodata_CCF!$A$3:$B$55,2,FALSE)</f>
        <v>#ERROR!</v>
      </c>
      <c r="F4889" s="78">
        <v>0.0</v>
      </c>
      <c r="G4889" s="80">
        <v>28.0</v>
      </c>
      <c r="H4889" s="81">
        <v>70750.0</v>
      </c>
      <c r="I4889" s="81">
        <v>180000.0</v>
      </c>
      <c r="J4889" s="81">
        <v>69660.0</v>
      </c>
      <c r="K4889" s="81">
        <v>180000.0</v>
      </c>
      <c r="L4889" s="82">
        <v>-0.009977116704805491</v>
      </c>
      <c r="N4889" s="83">
        <f t="shared" si="1"/>
        <v>-0.009977116705</v>
      </c>
      <c r="O4889" s="83">
        <f t="shared" si="2"/>
        <v>0</v>
      </c>
      <c r="Q4889" s="83">
        <f t="shared" si="3"/>
        <v>0.6069444444</v>
      </c>
      <c r="R4889" s="83">
        <f t="shared" si="4"/>
        <v>-0.009977116705</v>
      </c>
      <c r="S4889" s="83" t="b">
        <f t="shared" si="5"/>
        <v>0</v>
      </c>
      <c r="T4889" s="72"/>
      <c r="U4889" s="72"/>
      <c r="V4889" s="72"/>
      <c r="W4889" s="72"/>
      <c r="X4889" s="72"/>
      <c r="Y4889" s="72"/>
      <c r="Z4889" s="72"/>
      <c r="AA4889" s="72"/>
      <c r="AB4889" s="72"/>
      <c r="AC4889" s="72"/>
      <c r="AD4889" s="72"/>
      <c r="AE4889" s="72"/>
      <c r="AF4889" s="72"/>
      <c r="AG4889" s="72"/>
      <c r="AH4889" s="72"/>
      <c r="AI4889" s="72"/>
      <c r="AJ4889" s="72"/>
      <c r="AK4889" s="72"/>
    </row>
    <row r="4890" ht="14.25" customHeight="1">
      <c r="A4890" s="78">
        <v>4887.0</v>
      </c>
      <c r="C4890" s="78" t="str">
        <f>VLOOKUP(G4890,[1]Macrodata_CCF!$A$3:$D$55,4,FALSE)</f>
        <v>#ERROR!</v>
      </c>
      <c r="E4890" s="79" t="str">
        <f>VLOOKUP(G4890,[1]Macrodata_CCF!$A$3:$B$55,2,FALSE)</f>
        <v>#ERROR!</v>
      </c>
      <c r="F4890" s="78">
        <v>0.0</v>
      </c>
      <c r="G4890" s="80">
        <v>24.0</v>
      </c>
      <c r="H4890" s="81">
        <v>421975.0</v>
      </c>
      <c r="I4890" s="81">
        <v>860000.0</v>
      </c>
      <c r="J4890" s="81">
        <v>500820.0</v>
      </c>
      <c r="K4890" s="81">
        <v>860000.0</v>
      </c>
      <c r="L4890" s="82">
        <v>0.180001141487358</v>
      </c>
      <c r="N4890" s="83">
        <f t="shared" si="1"/>
        <v>0.1800011415</v>
      </c>
      <c r="O4890" s="83">
        <f t="shared" si="2"/>
        <v>0.1800011415</v>
      </c>
      <c r="Q4890" s="83">
        <f t="shared" si="3"/>
        <v>0.5093313953</v>
      </c>
      <c r="R4890" s="83">
        <f t="shared" si="4"/>
        <v>0.1800011415</v>
      </c>
      <c r="S4890" s="83" t="b">
        <f t="shared" si="5"/>
        <v>0</v>
      </c>
      <c r="T4890" s="72"/>
      <c r="U4890" s="72"/>
      <c r="V4890" s="72"/>
      <c r="W4890" s="72"/>
      <c r="X4890" s="72"/>
      <c r="Y4890" s="72"/>
      <c r="Z4890" s="72"/>
      <c r="AA4890" s="72"/>
      <c r="AB4890" s="72"/>
      <c r="AC4890" s="72"/>
      <c r="AD4890" s="72"/>
      <c r="AE4890" s="72"/>
      <c r="AF4890" s="72"/>
      <c r="AG4890" s="72"/>
      <c r="AH4890" s="72"/>
      <c r="AI4890" s="72"/>
      <c r="AJ4890" s="72"/>
      <c r="AK4890" s="72"/>
    </row>
    <row r="4891" ht="14.25" customHeight="1">
      <c r="A4891" s="78">
        <v>4888.0</v>
      </c>
      <c r="C4891" s="78" t="str">
        <f>VLOOKUP(G4891,[1]Macrodata_CCF!$A$3:$D$55,4,FALSE)</f>
        <v>#ERROR!</v>
      </c>
      <c r="E4891" s="79" t="str">
        <f>VLOOKUP(G4891,[1]Macrodata_CCF!$A$3:$B$55,2,FALSE)</f>
        <v>#ERROR!</v>
      </c>
      <c r="F4891" s="78">
        <v>0.0</v>
      </c>
      <c r="G4891" s="80">
        <v>36.0</v>
      </c>
      <c r="H4891" s="81">
        <v>91015.0</v>
      </c>
      <c r="I4891" s="81">
        <v>120000.0</v>
      </c>
      <c r="J4891" s="81">
        <v>96230.0</v>
      </c>
      <c r="K4891" s="81">
        <v>120000.0</v>
      </c>
      <c r="L4891" s="82">
        <v>0.1799206486113507</v>
      </c>
      <c r="N4891" s="83">
        <f t="shared" si="1"/>
        <v>0.1799206486</v>
      </c>
      <c r="O4891" s="83">
        <f t="shared" si="2"/>
        <v>0.1799206486</v>
      </c>
      <c r="Q4891" s="83">
        <f t="shared" si="3"/>
        <v>0.2415416667</v>
      </c>
      <c r="R4891" s="83">
        <f t="shared" si="4"/>
        <v>0.1799206486</v>
      </c>
      <c r="S4891" s="83" t="b">
        <f t="shared" si="5"/>
        <v>0</v>
      </c>
      <c r="T4891" s="72"/>
      <c r="U4891" s="72"/>
      <c r="V4891" s="72"/>
      <c r="W4891" s="72"/>
      <c r="X4891" s="72"/>
      <c r="Y4891" s="72"/>
      <c r="Z4891" s="72"/>
      <c r="AA4891" s="72"/>
      <c r="AB4891" s="72"/>
      <c r="AC4891" s="72"/>
      <c r="AD4891" s="72"/>
      <c r="AE4891" s="72"/>
      <c r="AF4891" s="72"/>
      <c r="AG4891" s="72"/>
      <c r="AH4891" s="72"/>
      <c r="AI4891" s="72"/>
      <c r="AJ4891" s="72"/>
      <c r="AK4891" s="72"/>
    </row>
    <row r="4892" ht="14.25" customHeight="1">
      <c r="A4892" s="78">
        <v>4889.0</v>
      </c>
      <c r="C4892" s="78" t="str">
        <f>VLOOKUP(G4892,[1]Macrodata_CCF!$A$3:$D$55,4,FALSE)</f>
        <v>#ERROR!</v>
      </c>
      <c r="E4892" s="79" t="str">
        <f>VLOOKUP(G4892,[1]Macrodata_CCF!$A$3:$B$55,2,FALSE)</f>
        <v>#ERROR!</v>
      </c>
      <c r="F4892" s="78">
        <v>0.0</v>
      </c>
      <c r="G4892" s="80">
        <v>5.0</v>
      </c>
      <c r="H4892" s="81">
        <v>315970.0</v>
      </c>
      <c r="I4892" s="81">
        <v>680000.0</v>
      </c>
      <c r="J4892" s="81">
        <v>693600.0</v>
      </c>
      <c r="K4892" s="81">
        <v>680000.0</v>
      </c>
      <c r="L4892" s="82">
        <v>1.037359558278164</v>
      </c>
      <c r="N4892" s="83">
        <f t="shared" si="1"/>
        <v>1.037359558</v>
      </c>
      <c r="O4892" s="83">
        <f t="shared" si="2"/>
        <v>1</v>
      </c>
      <c r="Q4892" s="83">
        <f t="shared" si="3"/>
        <v>0.5353382353</v>
      </c>
      <c r="R4892" s="83">
        <f t="shared" si="4"/>
        <v>1.037359558</v>
      </c>
      <c r="S4892" s="83" t="b">
        <f t="shared" si="5"/>
        <v>0</v>
      </c>
      <c r="T4892" s="72"/>
      <c r="U4892" s="72"/>
      <c r="V4892" s="72"/>
      <c r="W4892" s="72"/>
      <c r="X4892" s="72"/>
      <c r="Y4892" s="72"/>
      <c r="Z4892" s="72"/>
      <c r="AA4892" s="72"/>
      <c r="AB4892" s="72"/>
      <c r="AC4892" s="72"/>
      <c r="AD4892" s="72"/>
      <c r="AE4892" s="72"/>
      <c r="AF4892" s="72"/>
      <c r="AG4892" s="72"/>
      <c r="AH4892" s="72"/>
      <c r="AI4892" s="72"/>
      <c r="AJ4892" s="72"/>
      <c r="AK4892" s="72"/>
    </row>
    <row r="4893" ht="14.25" customHeight="1">
      <c r="A4893" s="78">
        <v>4890.0</v>
      </c>
      <c r="C4893" s="78" t="str">
        <f>VLOOKUP(G4893,[1]Macrodata_CCF!$A$3:$D$55,4,FALSE)</f>
        <v>#ERROR!</v>
      </c>
      <c r="E4893" s="79" t="str">
        <f>VLOOKUP(G4893,[1]Macrodata_CCF!$A$3:$B$55,2,FALSE)</f>
        <v>#ERROR!</v>
      </c>
      <c r="F4893" s="78">
        <v>1.0</v>
      </c>
      <c r="G4893" s="80">
        <v>34.0</v>
      </c>
      <c r="H4893" s="81">
        <v>136255.0</v>
      </c>
      <c r="I4893" s="81">
        <v>430000.0</v>
      </c>
      <c r="J4893" s="81">
        <v>306625.0</v>
      </c>
      <c r="K4893" s="81">
        <v>774000.0</v>
      </c>
      <c r="L4893" s="82">
        <v>0.5799928509421437</v>
      </c>
      <c r="N4893" s="83">
        <f t="shared" si="1"/>
        <v>0.5799928509</v>
      </c>
      <c r="O4893" s="83">
        <f t="shared" si="2"/>
        <v>0.5799928509</v>
      </c>
      <c r="Q4893" s="83">
        <f t="shared" si="3"/>
        <v>0.683127907</v>
      </c>
      <c r="R4893" s="83">
        <f t="shared" si="4"/>
        <v>0.5799928509</v>
      </c>
      <c r="S4893" s="83" t="b">
        <f t="shared" si="5"/>
        <v>0</v>
      </c>
      <c r="T4893" s="72"/>
      <c r="U4893" s="72"/>
      <c r="V4893" s="72"/>
      <c r="W4893" s="72"/>
      <c r="X4893" s="72"/>
      <c r="Y4893" s="72"/>
      <c r="Z4893" s="72"/>
      <c r="AA4893" s="72"/>
      <c r="AB4893" s="72"/>
      <c r="AC4893" s="72"/>
      <c r="AD4893" s="72"/>
      <c r="AE4893" s="72"/>
      <c r="AF4893" s="72"/>
      <c r="AG4893" s="72"/>
      <c r="AH4893" s="72"/>
      <c r="AI4893" s="72"/>
      <c r="AJ4893" s="72"/>
      <c r="AK4893" s="72"/>
    </row>
    <row r="4894" ht="14.25" customHeight="1">
      <c r="A4894" s="78">
        <v>4891.0</v>
      </c>
      <c r="C4894" s="78" t="str">
        <f>VLOOKUP(G4894,[1]Macrodata_CCF!$A$3:$D$55,4,FALSE)</f>
        <v>#ERROR!</v>
      </c>
      <c r="E4894" s="79" t="str">
        <f>VLOOKUP(G4894,[1]Macrodata_CCF!$A$3:$B$55,2,FALSE)</f>
        <v>#ERROR!</v>
      </c>
      <c r="F4894" s="78">
        <v>0.0</v>
      </c>
      <c r="G4894" s="80">
        <v>36.0</v>
      </c>
      <c r="H4894" s="81">
        <v>0.0</v>
      </c>
      <c r="I4894" s="81">
        <v>800000.0</v>
      </c>
      <c r="J4894" s="81">
        <v>128000.0</v>
      </c>
      <c r="K4894" s="81">
        <v>800000.0</v>
      </c>
      <c r="L4894" s="82">
        <v>0.16</v>
      </c>
      <c r="N4894" s="83">
        <f t="shared" si="1"/>
        <v>0.16</v>
      </c>
      <c r="O4894" s="83">
        <f t="shared" si="2"/>
        <v>0.16</v>
      </c>
      <c r="Q4894" s="83">
        <f t="shared" si="3"/>
        <v>1</v>
      </c>
      <c r="R4894" s="83">
        <f t="shared" si="4"/>
        <v>0.16</v>
      </c>
      <c r="S4894" s="83" t="b">
        <f t="shared" si="5"/>
        <v>0</v>
      </c>
      <c r="T4894" s="72"/>
      <c r="U4894" s="72"/>
      <c r="V4894" s="72"/>
      <c r="W4894" s="72"/>
      <c r="X4894" s="72"/>
      <c r="Y4894" s="72"/>
      <c r="Z4894" s="72"/>
      <c r="AA4894" s="72"/>
      <c r="AB4894" s="72"/>
      <c r="AC4894" s="72"/>
      <c r="AD4894" s="72"/>
      <c r="AE4894" s="72"/>
      <c r="AF4894" s="72"/>
      <c r="AG4894" s="72"/>
      <c r="AH4894" s="72"/>
      <c r="AI4894" s="72"/>
      <c r="AJ4894" s="72"/>
      <c r="AK4894" s="72"/>
    </row>
    <row r="4895" ht="14.25" customHeight="1">
      <c r="A4895" s="78">
        <v>4892.0</v>
      </c>
      <c r="C4895" s="78" t="str">
        <f>VLOOKUP(G4895,[1]Macrodata_CCF!$A$3:$D$55,4,FALSE)</f>
        <v>#ERROR!</v>
      </c>
      <c r="E4895" s="79" t="str">
        <f>VLOOKUP(G4895,[1]Macrodata_CCF!$A$3:$B$55,2,FALSE)</f>
        <v>#ERROR!</v>
      </c>
      <c r="F4895" s="78">
        <v>0.0</v>
      </c>
      <c r="G4895" s="80">
        <v>14.0</v>
      </c>
      <c r="H4895" s="81">
        <v>0.0</v>
      </c>
      <c r="I4895" s="81">
        <v>610000.0</v>
      </c>
      <c r="J4895" s="81">
        <v>115900.0</v>
      </c>
      <c r="K4895" s="81">
        <v>610000.0</v>
      </c>
      <c r="L4895" s="82">
        <v>0.19</v>
      </c>
      <c r="N4895" s="83">
        <f t="shared" si="1"/>
        <v>0.19</v>
      </c>
      <c r="O4895" s="83">
        <f t="shared" si="2"/>
        <v>0.19</v>
      </c>
      <c r="Q4895" s="83">
        <f t="shared" si="3"/>
        <v>1</v>
      </c>
      <c r="R4895" s="83">
        <f t="shared" si="4"/>
        <v>0.19</v>
      </c>
      <c r="S4895" s="83" t="b">
        <f t="shared" si="5"/>
        <v>0</v>
      </c>
      <c r="T4895" s="72"/>
      <c r="U4895" s="72"/>
      <c r="V4895" s="72"/>
      <c r="W4895" s="72"/>
      <c r="X4895" s="72"/>
      <c r="Y4895" s="72"/>
      <c r="Z4895" s="72"/>
      <c r="AA4895" s="72"/>
      <c r="AB4895" s="72"/>
      <c r="AC4895" s="72"/>
      <c r="AD4895" s="72"/>
      <c r="AE4895" s="72"/>
      <c r="AF4895" s="72"/>
      <c r="AG4895" s="72"/>
      <c r="AH4895" s="72"/>
      <c r="AI4895" s="72"/>
      <c r="AJ4895" s="72"/>
      <c r="AK4895" s="72"/>
    </row>
    <row r="4896" ht="14.25" customHeight="1">
      <c r="A4896" s="78">
        <v>4893.0</v>
      </c>
      <c r="C4896" s="78" t="str">
        <f>VLOOKUP(G4896,[1]Macrodata_CCF!$A$3:$D$55,4,FALSE)</f>
        <v>#ERROR!</v>
      </c>
      <c r="E4896" s="79" t="str">
        <f>VLOOKUP(G4896,[1]Macrodata_CCF!$A$3:$B$55,2,FALSE)</f>
        <v>#ERROR!</v>
      </c>
      <c r="F4896" s="78">
        <v>0.0</v>
      </c>
      <c r="G4896" s="80">
        <v>8.0</v>
      </c>
      <c r="H4896" s="81">
        <v>91975.0</v>
      </c>
      <c r="I4896" s="81">
        <v>360000.0</v>
      </c>
      <c r="J4896" s="81">
        <v>169700.0</v>
      </c>
      <c r="K4896" s="81">
        <v>360000.0</v>
      </c>
      <c r="L4896" s="82">
        <v>0.2899916052607033</v>
      </c>
      <c r="N4896" s="83">
        <f t="shared" si="1"/>
        <v>0.2899916053</v>
      </c>
      <c r="O4896" s="83">
        <f t="shared" si="2"/>
        <v>0.2899916053</v>
      </c>
      <c r="Q4896" s="83">
        <f t="shared" si="3"/>
        <v>0.7445138889</v>
      </c>
      <c r="R4896" s="83">
        <f t="shared" si="4"/>
        <v>0.2899916053</v>
      </c>
      <c r="S4896" s="83" t="b">
        <f t="shared" si="5"/>
        <v>0</v>
      </c>
      <c r="T4896" s="72"/>
      <c r="U4896" s="72"/>
      <c r="V4896" s="72"/>
      <c r="W4896" s="72"/>
      <c r="X4896" s="72"/>
      <c r="Y4896" s="72"/>
      <c r="Z4896" s="72"/>
      <c r="AA4896" s="72"/>
      <c r="AB4896" s="72"/>
      <c r="AC4896" s="72"/>
      <c r="AD4896" s="72"/>
      <c r="AE4896" s="72"/>
      <c r="AF4896" s="72"/>
      <c r="AG4896" s="72"/>
      <c r="AH4896" s="72"/>
      <c r="AI4896" s="72"/>
      <c r="AJ4896" s="72"/>
      <c r="AK4896" s="72"/>
    </row>
    <row r="4897" ht="14.25" customHeight="1">
      <c r="A4897" s="78">
        <v>4894.0</v>
      </c>
      <c r="C4897" s="78" t="str">
        <f>VLOOKUP(G4897,[1]Macrodata_CCF!$A$3:$D$55,4,FALSE)</f>
        <v>#ERROR!</v>
      </c>
      <c r="E4897" s="79" t="str">
        <f>VLOOKUP(G4897,[1]Macrodata_CCF!$A$3:$B$55,2,FALSE)</f>
        <v>#ERROR!</v>
      </c>
      <c r="F4897" s="78">
        <v>0.0</v>
      </c>
      <c r="G4897" s="80">
        <v>33.0</v>
      </c>
      <c r="H4897" s="81">
        <v>0.0</v>
      </c>
      <c r="I4897" s="81">
        <v>240000.0</v>
      </c>
      <c r="J4897" s="81">
        <v>40800.0</v>
      </c>
      <c r="K4897" s="81">
        <v>240000.0</v>
      </c>
      <c r="L4897" s="82">
        <v>0.17</v>
      </c>
      <c r="N4897" s="83">
        <f t="shared" si="1"/>
        <v>0.17</v>
      </c>
      <c r="O4897" s="83">
        <f t="shared" si="2"/>
        <v>0.17</v>
      </c>
      <c r="Q4897" s="83">
        <f t="shared" si="3"/>
        <v>1</v>
      </c>
      <c r="R4897" s="83">
        <f t="shared" si="4"/>
        <v>0.17</v>
      </c>
      <c r="S4897" s="83" t="b">
        <f t="shared" si="5"/>
        <v>0</v>
      </c>
      <c r="T4897" s="72"/>
      <c r="U4897" s="72"/>
      <c r="V4897" s="72"/>
      <c r="W4897" s="72"/>
      <c r="X4897" s="72"/>
      <c r="Y4897" s="72"/>
      <c r="Z4897" s="72"/>
      <c r="AA4897" s="72"/>
      <c r="AB4897" s="72"/>
      <c r="AC4897" s="72"/>
      <c r="AD4897" s="72"/>
      <c r="AE4897" s="72"/>
      <c r="AF4897" s="72"/>
      <c r="AG4897" s="72"/>
      <c r="AH4897" s="72"/>
      <c r="AI4897" s="72"/>
      <c r="AJ4897" s="72"/>
      <c r="AK4897" s="72"/>
    </row>
    <row r="4898" ht="14.25" customHeight="1">
      <c r="A4898" s="78">
        <v>4895.0</v>
      </c>
      <c r="C4898" s="78" t="str">
        <f>VLOOKUP(G4898,[1]Macrodata_CCF!$A$3:$D$55,4,FALSE)</f>
        <v>#ERROR!</v>
      </c>
      <c r="E4898" s="79" t="str">
        <f>VLOOKUP(G4898,[1]Macrodata_CCF!$A$3:$B$55,2,FALSE)</f>
        <v>#ERROR!</v>
      </c>
      <c r="F4898" s="78">
        <v>0.0</v>
      </c>
      <c r="G4898" s="80">
        <v>21.0</v>
      </c>
      <c r="H4898" s="81">
        <v>6930.0</v>
      </c>
      <c r="I4898" s="81">
        <v>690000.0</v>
      </c>
      <c r="J4898" s="81">
        <v>703800.0</v>
      </c>
      <c r="K4898" s="81">
        <v>690000.0</v>
      </c>
      <c r="L4898" s="82">
        <v>1.0202029074619</v>
      </c>
      <c r="N4898" s="83">
        <f t="shared" si="1"/>
        <v>1.020202907</v>
      </c>
      <c r="O4898" s="83">
        <f t="shared" si="2"/>
        <v>1</v>
      </c>
      <c r="Q4898" s="83">
        <f t="shared" si="3"/>
        <v>0.9899565217</v>
      </c>
      <c r="R4898" s="83">
        <f t="shared" si="4"/>
        <v>1.020202907</v>
      </c>
      <c r="S4898" s="83" t="b">
        <f t="shared" si="5"/>
        <v>0</v>
      </c>
      <c r="T4898" s="72"/>
      <c r="U4898" s="72"/>
      <c r="V4898" s="72"/>
      <c r="W4898" s="72"/>
      <c r="X4898" s="72"/>
      <c r="Y4898" s="72"/>
      <c r="Z4898" s="72"/>
      <c r="AA4898" s="72"/>
      <c r="AB4898" s="72"/>
      <c r="AC4898" s="72"/>
      <c r="AD4898" s="72"/>
      <c r="AE4898" s="72"/>
      <c r="AF4898" s="72"/>
      <c r="AG4898" s="72"/>
      <c r="AH4898" s="72"/>
      <c r="AI4898" s="72"/>
      <c r="AJ4898" s="72"/>
      <c r="AK4898" s="72"/>
    </row>
    <row r="4899" ht="14.25" customHeight="1">
      <c r="A4899" s="78">
        <v>4896.0</v>
      </c>
      <c r="C4899" s="78" t="str">
        <f>VLOOKUP(G4899,[1]Macrodata_CCF!$A$3:$D$55,4,FALSE)</f>
        <v>#ERROR!</v>
      </c>
      <c r="E4899" s="79" t="str">
        <f>VLOOKUP(G4899,[1]Macrodata_CCF!$A$3:$B$55,2,FALSE)</f>
        <v>#ERROR!</v>
      </c>
      <c r="F4899" s="78">
        <v>1.0</v>
      </c>
      <c r="G4899" s="80">
        <v>12.0</v>
      </c>
      <c r="H4899" s="81">
        <v>0.0</v>
      </c>
      <c r="I4899" s="81">
        <v>950000.0</v>
      </c>
      <c r="J4899" s="81">
        <v>465500.0</v>
      </c>
      <c r="K4899" s="81">
        <v>950000.0</v>
      </c>
      <c r="L4899" s="82">
        <v>0.49</v>
      </c>
      <c r="N4899" s="83">
        <f t="shared" si="1"/>
        <v>0.49</v>
      </c>
      <c r="O4899" s="83">
        <f t="shared" si="2"/>
        <v>0.49</v>
      </c>
      <c r="Q4899" s="83">
        <f t="shared" si="3"/>
        <v>1</v>
      </c>
      <c r="R4899" s="83">
        <f t="shared" si="4"/>
        <v>0.49</v>
      </c>
      <c r="S4899" s="83" t="b">
        <f t="shared" si="5"/>
        <v>0</v>
      </c>
      <c r="T4899" s="72"/>
      <c r="U4899" s="72"/>
      <c r="V4899" s="72"/>
      <c r="W4899" s="72"/>
      <c r="X4899" s="72"/>
      <c r="Y4899" s="72"/>
      <c r="Z4899" s="72"/>
      <c r="AA4899" s="72"/>
      <c r="AB4899" s="72"/>
      <c r="AC4899" s="72"/>
      <c r="AD4899" s="72"/>
      <c r="AE4899" s="72"/>
      <c r="AF4899" s="72"/>
      <c r="AG4899" s="72"/>
      <c r="AH4899" s="72"/>
      <c r="AI4899" s="72"/>
      <c r="AJ4899" s="72"/>
      <c r="AK4899" s="72"/>
    </row>
    <row r="4900" ht="14.25" customHeight="1">
      <c r="A4900" s="78">
        <v>4897.0</v>
      </c>
      <c r="C4900" s="78" t="str">
        <f>VLOOKUP(G4900,[1]Macrodata_CCF!$A$3:$D$55,4,FALSE)</f>
        <v>#ERROR!</v>
      </c>
      <c r="E4900" s="79" t="str">
        <f>VLOOKUP(G4900,[1]Macrodata_CCF!$A$3:$B$55,2,FALSE)</f>
        <v>#ERROR!</v>
      </c>
      <c r="F4900" s="78">
        <v>0.0</v>
      </c>
      <c r="G4900" s="80">
        <v>29.0</v>
      </c>
      <c r="H4900" s="81">
        <v>0.0</v>
      </c>
      <c r="I4900" s="81">
        <v>920000.0</v>
      </c>
      <c r="J4900" s="81">
        <v>156400.0</v>
      </c>
      <c r="K4900" s="81">
        <v>1288000.0</v>
      </c>
      <c r="L4900" s="82">
        <v>0.17</v>
      </c>
      <c r="N4900" s="83">
        <f t="shared" si="1"/>
        <v>0.17</v>
      </c>
      <c r="O4900" s="83">
        <f t="shared" si="2"/>
        <v>0.17</v>
      </c>
      <c r="Q4900" s="83">
        <f t="shared" si="3"/>
        <v>1</v>
      </c>
      <c r="R4900" s="83">
        <f t="shared" si="4"/>
        <v>0.17</v>
      </c>
      <c r="S4900" s="83" t="b">
        <f t="shared" si="5"/>
        <v>0</v>
      </c>
      <c r="T4900" s="72"/>
      <c r="U4900" s="72"/>
      <c r="V4900" s="72"/>
      <c r="W4900" s="72"/>
      <c r="X4900" s="72"/>
      <c r="Y4900" s="72"/>
      <c r="Z4900" s="72"/>
      <c r="AA4900" s="72"/>
      <c r="AB4900" s="72"/>
      <c r="AC4900" s="72"/>
      <c r="AD4900" s="72"/>
      <c r="AE4900" s="72"/>
      <c r="AF4900" s="72"/>
      <c r="AG4900" s="72"/>
      <c r="AH4900" s="72"/>
      <c r="AI4900" s="72"/>
      <c r="AJ4900" s="72"/>
      <c r="AK4900" s="72"/>
    </row>
    <row r="4901" ht="14.25" customHeight="1">
      <c r="A4901" s="78">
        <v>4898.0</v>
      </c>
      <c r="C4901" s="78" t="str">
        <f>VLOOKUP(G4901,[1]Macrodata_CCF!$A$3:$D$55,4,FALSE)</f>
        <v>#ERROR!</v>
      </c>
      <c r="E4901" s="79" t="str">
        <f>VLOOKUP(G4901,[1]Macrodata_CCF!$A$3:$B$55,2,FALSE)</f>
        <v>#ERROR!</v>
      </c>
      <c r="F4901" s="78">
        <v>0.0</v>
      </c>
      <c r="G4901" s="80">
        <v>51.0</v>
      </c>
      <c r="H4901" s="81">
        <v>56650.0</v>
      </c>
      <c r="I4901" s="81">
        <v>130000.0</v>
      </c>
      <c r="J4901" s="81">
        <v>63985.0</v>
      </c>
      <c r="K4901" s="81">
        <v>130000.0</v>
      </c>
      <c r="L4901" s="82">
        <v>0.1</v>
      </c>
      <c r="N4901" s="83">
        <f t="shared" si="1"/>
        <v>0.1</v>
      </c>
      <c r="O4901" s="83">
        <f t="shared" si="2"/>
        <v>0.1</v>
      </c>
      <c r="Q4901" s="83">
        <f t="shared" si="3"/>
        <v>0.5642307692</v>
      </c>
      <c r="R4901" s="83">
        <f t="shared" si="4"/>
        <v>0.1</v>
      </c>
      <c r="S4901" s="83" t="b">
        <f t="shared" si="5"/>
        <v>0</v>
      </c>
      <c r="T4901" s="72"/>
      <c r="U4901" s="72"/>
      <c r="V4901" s="72"/>
      <c r="W4901" s="72"/>
      <c r="X4901" s="72"/>
      <c r="Y4901" s="72"/>
      <c r="Z4901" s="72"/>
      <c r="AA4901" s="72"/>
      <c r="AB4901" s="72"/>
      <c r="AC4901" s="72"/>
      <c r="AD4901" s="72"/>
      <c r="AE4901" s="72"/>
      <c r="AF4901" s="72"/>
      <c r="AG4901" s="72"/>
      <c r="AH4901" s="72"/>
      <c r="AI4901" s="72"/>
      <c r="AJ4901" s="72"/>
      <c r="AK4901" s="72"/>
    </row>
    <row r="4902" ht="14.25" customHeight="1">
      <c r="A4902" s="78">
        <v>4899.0</v>
      </c>
      <c r="C4902" s="78" t="str">
        <f>VLOOKUP(G4902,[1]Macrodata_CCF!$A$3:$D$55,4,FALSE)</f>
        <v>#ERROR!</v>
      </c>
      <c r="E4902" s="79" t="str">
        <f>VLOOKUP(G4902,[1]Macrodata_CCF!$A$3:$B$55,2,FALSE)</f>
        <v>#ERROR!</v>
      </c>
      <c r="F4902" s="78">
        <v>0.0</v>
      </c>
      <c r="G4902" s="80">
        <v>25.0</v>
      </c>
      <c r="H4902" s="81">
        <v>234335.0</v>
      </c>
      <c r="I4902" s="81">
        <v>360000.0</v>
      </c>
      <c r="J4902" s="81">
        <v>256955.0</v>
      </c>
      <c r="K4902" s="81">
        <v>360000.0</v>
      </c>
      <c r="L4902" s="82">
        <v>0.1800023872995663</v>
      </c>
      <c r="N4902" s="83">
        <f t="shared" si="1"/>
        <v>0.1800023873</v>
      </c>
      <c r="O4902" s="83">
        <f t="shared" si="2"/>
        <v>0.1800023873</v>
      </c>
      <c r="Q4902" s="83">
        <f t="shared" si="3"/>
        <v>0.3490694444</v>
      </c>
      <c r="R4902" s="83">
        <f t="shared" si="4"/>
        <v>0.1800023873</v>
      </c>
      <c r="S4902" s="83" t="b">
        <f t="shared" si="5"/>
        <v>0</v>
      </c>
      <c r="T4902" s="72"/>
      <c r="U4902" s="72"/>
      <c r="V4902" s="72"/>
      <c r="W4902" s="72"/>
      <c r="X4902" s="72"/>
      <c r="Y4902" s="72"/>
      <c r="Z4902" s="72"/>
      <c r="AA4902" s="72"/>
      <c r="AB4902" s="72"/>
      <c r="AC4902" s="72"/>
      <c r="AD4902" s="72"/>
      <c r="AE4902" s="72"/>
      <c r="AF4902" s="72"/>
      <c r="AG4902" s="72"/>
      <c r="AH4902" s="72"/>
      <c r="AI4902" s="72"/>
      <c r="AJ4902" s="72"/>
      <c r="AK4902" s="72"/>
    </row>
    <row r="4903" ht="14.25" customHeight="1">
      <c r="A4903" s="78">
        <v>4900.0</v>
      </c>
      <c r="C4903" s="78" t="str">
        <f>VLOOKUP(G4903,[1]Macrodata_CCF!$A$3:$D$55,4,FALSE)</f>
        <v>#ERROR!</v>
      </c>
      <c r="E4903" s="79" t="str">
        <f>VLOOKUP(G4903,[1]Macrodata_CCF!$A$3:$B$55,2,FALSE)</f>
        <v>#ERROR!</v>
      </c>
      <c r="F4903" s="78">
        <v>0.0</v>
      </c>
      <c r="G4903" s="80">
        <v>5.0</v>
      </c>
      <c r="H4903" s="81">
        <v>382430.0</v>
      </c>
      <c r="I4903" s="81">
        <v>410000.0</v>
      </c>
      <c r="J4903" s="81">
        <v>392630.0</v>
      </c>
      <c r="K4903" s="81">
        <v>410000.0</v>
      </c>
      <c r="L4903" s="82">
        <v>0.3699673558215452</v>
      </c>
      <c r="N4903" s="83">
        <f t="shared" si="1"/>
        <v>0.3699673558</v>
      </c>
      <c r="O4903" s="83">
        <f t="shared" si="2"/>
        <v>0.3699673558</v>
      </c>
      <c r="Q4903" s="83">
        <f t="shared" si="3"/>
        <v>0.06724390244</v>
      </c>
      <c r="R4903" s="83">
        <f t="shared" si="4"/>
        <v>0.02487804878</v>
      </c>
      <c r="S4903" s="83" t="b">
        <f t="shared" si="5"/>
        <v>0</v>
      </c>
      <c r="T4903" s="72"/>
      <c r="U4903" s="72"/>
      <c r="V4903" s="72"/>
      <c r="W4903" s="72"/>
      <c r="X4903" s="72"/>
      <c r="Y4903" s="72"/>
      <c r="Z4903" s="72"/>
      <c r="AA4903" s="72"/>
      <c r="AB4903" s="72"/>
      <c r="AC4903" s="72"/>
      <c r="AD4903" s="72"/>
      <c r="AE4903" s="72"/>
      <c r="AF4903" s="72"/>
      <c r="AG4903" s="72"/>
      <c r="AH4903" s="72"/>
      <c r="AI4903" s="72"/>
      <c r="AJ4903" s="72"/>
      <c r="AK4903" s="72"/>
    </row>
    <row r="4904" ht="14.25" customHeight="1">
      <c r="A4904" s="78">
        <v>4901.0</v>
      </c>
      <c r="C4904" s="78" t="str">
        <f>VLOOKUP(G4904,[1]Macrodata_CCF!$A$3:$D$55,4,FALSE)</f>
        <v>#ERROR!</v>
      </c>
      <c r="E4904" s="79" t="str">
        <f>VLOOKUP(G4904,[1]Macrodata_CCF!$A$3:$B$55,2,FALSE)</f>
        <v>#ERROR!</v>
      </c>
      <c r="F4904" s="78">
        <v>0.0</v>
      </c>
      <c r="G4904" s="80">
        <v>14.0</v>
      </c>
      <c r="H4904" s="81">
        <v>111440.0</v>
      </c>
      <c r="I4904" s="81">
        <v>170000.0</v>
      </c>
      <c r="J4904" s="81">
        <v>120810.0</v>
      </c>
      <c r="K4904" s="81">
        <v>170000.0</v>
      </c>
      <c r="L4904" s="82">
        <v>0.1600068306010929</v>
      </c>
      <c r="N4904" s="83">
        <f t="shared" si="1"/>
        <v>0.1600068306</v>
      </c>
      <c r="O4904" s="83">
        <f t="shared" si="2"/>
        <v>0.1600068306</v>
      </c>
      <c r="Q4904" s="83">
        <f t="shared" si="3"/>
        <v>0.3444705882</v>
      </c>
      <c r="R4904" s="83">
        <f t="shared" si="4"/>
        <v>0.1600068306</v>
      </c>
      <c r="S4904" s="83" t="b">
        <f t="shared" si="5"/>
        <v>0</v>
      </c>
      <c r="T4904" s="72"/>
      <c r="U4904" s="72"/>
      <c r="V4904" s="72"/>
      <c r="W4904" s="72"/>
      <c r="X4904" s="72"/>
      <c r="Y4904" s="72"/>
      <c r="Z4904" s="72"/>
      <c r="AA4904" s="72"/>
      <c r="AB4904" s="72"/>
      <c r="AC4904" s="72"/>
      <c r="AD4904" s="72"/>
      <c r="AE4904" s="72"/>
      <c r="AF4904" s="72"/>
      <c r="AG4904" s="72"/>
      <c r="AH4904" s="72"/>
      <c r="AI4904" s="72"/>
      <c r="AJ4904" s="72"/>
      <c r="AK4904" s="72"/>
    </row>
    <row r="4905" ht="14.25" customHeight="1">
      <c r="A4905" s="78">
        <v>4902.0</v>
      </c>
      <c r="C4905" s="78" t="str">
        <f>VLOOKUP(G4905,[1]Macrodata_CCF!$A$3:$D$55,4,FALSE)</f>
        <v>#ERROR!</v>
      </c>
      <c r="E4905" s="79" t="str">
        <f>VLOOKUP(G4905,[1]Macrodata_CCF!$A$3:$B$55,2,FALSE)</f>
        <v>#ERROR!</v>
      </c>
      <c r="F4905" s="78">
        <v>0.0</v>
      </c>
      <c r="G4905" s="80">
        <v>22.0</v>
      </c>
      <c r="H4905" s="81">
        <v>209480.0</v>
      </c>
      <c r="I4905" s="81">
        <v>250000.0</v>
      </c>
      <c r="J4905" s="81">
        <v>217180.0</v>
      </c>
      <c r="K4905" s="81">
        <v>250000.0</v>
      </c>
      <c r="L4905" s="82">
        <v>0.1900296150049358</v>
      </c>
      <c r="N4905" s="83">
        <f t="shared" si="1"/>
        <v>0.190029615</v>
      </c>
      <c r="O4905" s="83">
        <f t="shared" si="2"/>
        <v>0.190029615</v>
      </c>
      <c r="Q4905" s="83">
        <f t="shared" si="3"/>
        <v>0.16208</v>
      </c>
      <c r="R4905" s="83">
        <f t="shared" si="4"/>
        <v>0.190029615</v>
      </c>
      <c r="S4905" s="83" t="b">
        <f t="shared" si="5"/>
        <v>0</v>
      </c>
      <c r="T4905" s="72"/>
      <c r="U4905" s="72"/>
      <c r="V4905" s="72"/>
      <c r="W4905" s="72"/>
      <c r="X4905" s="72"/>
      <c r="Y4905" s="72"/>
      <c r="Z4905" s="72"/>
      <c r="AA4905" s="72"/>
      <c r="AB4905" s="72"/>
      <c r="AC4905" s="72"/>
      <c r="AD4905" s="72"/>
      <c r="AE4905" s="72"/>
      <c r="AF4905" s="72"/>
      <c r="AG4905" s="72"/>
      <c r="AH4905" s="72"/>
      <c r="AI4905" s="72"/>
      <c r="AJ4905" s="72"/>
      <c r="AK4905" s="72"/>
    </row>
    <row r="4906" ht="14.25" customHeight="1">
      <c r="A4906" s="78">
        <v>4903.0</v>
      </c>
      <c r="C4906" s="78" t="str">
        <f>VLOOKUP(G4906,[1]Macrodata_CCF!$A$3:$D$55,4,FALSE)</f>
        <v>#ERROR!</v>
      </c>
      <c r="E4906" s="79" t="str">
        <f>VLOOKUP(G4906,[1]Macrodata_CCF!$A$3:$B$55,2,FALSE)</f>
        <v>#ERROR!</v>
      </c>
      <c r="F4906" s="78">
        <v>0.0</v>
      </c>
      <c r="G4906" s="80">
        <v>32.0</v>
      </c>
      <c r="H4906" s="81">
        <v>389140.0</v>
      </c>
      <c r="I4906" s="81">
        <v>410000.0</v>
      </c>
      <c r="J4906" s="81">
        <v>392685.0</v>
      </c>
      <c r="K4906" s="81">
        <v>410000.0</v>
      </c>
      <c r="L4906" s="82">
        <v>0.1699424736337488</v>
      </c>
      <c r="N4906" s="83">
        <f t="shared" si="1"/>
        <v>0.1699424736</v>
      </c>
      <c r="O4906" s="83">
        <f t="shared" si="2"/>
        <v>0.1699424736</v>
      </c>
      <c r="Q4906" s="83">
        <f t="shared" si="3"/>
        <v>0.05087804878</v>
      </c>
      <c r="R4906" s="83">
        <f t="shared" si="4"/>
        <v>0.008646341463</v>
      </c>
      <c r="S4906" s="83" t="b">
        <f t="shared" si="5"/>
        <v>0</v>
      </c>
      <c r="T4906" s="72"/>
      <c r="U4906" s="72"/>
      <c r="V4906" s="72"/>
      <c r="W4906" s="72"/>
      <c r="X4906" s="72"/>
      <c r="Y4906" s="72"/>
      <c r="Z4906" s="72"/>
      <c r="AA4906" s="72"/>
      <c r="AB4906" s="72"/>
      <c r="AC4906" s="72"/>
      <c r="AD4906" s="72"/>
      <c r="AE4906" s="72"/>
      <c r="AF4906" s="72"/>
      <c r="AG4906" s="72"/>
      <c r="AH4906" s="72"/>
      <c r="AI4906" s="72"/>
      <c r="AJ4906" s="72"/>
      <c r="AK4906" s="72"/>
    </row>
    <row r="4907" ht="14.25" customHeight="1">
      <c r="A4907" s="78">
        <v>4904.0</v>
      </c>
      <c r="C4907" s="78" t="str">
        <f>VLOOKUP(G4907,[1]Macrodata_CCF!$A$3:$D$55,4,FALSE)</f>
        <v>#ERROR!</v>
      </c>
      <c r="E4907" s="79" t="str">
        <f>VLOOKUP(G4907,[1]Macrodata_CCF!$A$3:$B$55,2,FALSE)</f>
        <v>#ERROR!</v>
      </c>
      <c r="F4907" s="78">
        <v>1.0</v>
      </c>
      <c r="G4907" s="80">
        <v>22.0</v>
      </c>
      <c r="H4907" s="81">
        <v>0.0</v>
      </c>
      <c r="I4907" s="81">
        <v>20000.0</v>
      </c>
      <c r="J4907" s="81">
        <v>11200.0</v>
      </c>
      <c r="K4907" s="81">
        <v>20000.0</v>
      </c>
      <c r="L4907" s="82">
        <v>0.56</v>
      </c>
      <c r="N4907" s="83">
        <f t="shared" si="1"/>
        <v>0.56</v>
      </c>
      <c r="O4907" s="83">
        <f t="shared" si="2"/>
        <v>0.56</v>
      </c>
      <c r="Q4907" s="83">
        <f t="shared" si="3"/>
        <v>1</v>
      </c>
      <c r="R4907" s="83">
        <f t="shared" si="4"/>
        <v>0.56</v>
      </c>
      <c r="S4907" s="83" t="b">
        <f t="shared" si="5"/>
        <v>0</v>
      </c>
      <c r="T4907" s="72"/>
      <c r="U4907" s="72"/>
      <c r="V4907" s="72"/>
      <c r="W4907" s="72"/>
      <c r="X4907" s="72"/>
      <c r="Y4907" s="72"/>
      <c r="Z4907" s="72"/>
      <c r="AA4907" s="72"/>
      <c r="AB4907" s="72"/>
      <c r="AC4907" s="72"/>
      <c r="AD4907" s="72"/>
      <c r="AE4907" s="72"/>
      <c r="AF4907" s="72"/>
      <c r="AG4907" s="72"/>
      <c r="AH4907" s="72"/>
      <c r="AI4907" s="72"/>
      <c r="AJ4907" s="72"/>
      <c r="AK4907" s="72"/>
    </row>
    <row r="4908" ht="14.25" customHeight="1">
      <c r="A4908" s="78">
        <v>4905.0</v>
      </c>
      <c r="C4908" s="78" t="str">
        <f>VLOOKUP(G4908,[1]Macrodata_CCF!$A$3:$D$55,4,FALSE)</f>
        <v>#ERROR!</v>
      </c>
      <c r="E4908" s="79" t="str">
        <f>VLOOKUP(G4908,[1]Macrodata_CCF!$A$3:$B$55,2,FALSE)</f>
        <v>#ERROR!</v>
      </c>
      <c r="F4908" s="78">
        <v>0.0</v>
      </c>
      <c r="G4908" s="80">
        <v>32.0</v>
      </c>
      <c r="H4908" s="81">
        <v>281580.0</v>
      </c>
      <c r="I4908" s="81">
        <v>640000.0</v>
      </c>
      <c r="J4908" s="81">
        <v>331760.0</v>
      </c>
      <c r="K4908" s="81">
        <v>640000.0</v>
      </c>
      <c r="L4908" s="82">
        <v>0.1400033480274538</v>
      </c>
      <c r="N4908" s="83">
        <f t="shared" si="1"/>
        <v>0.140003348</v>
      </c>
      <c r="O4908" s="83">
        <f t="shared" si="2"/>
        <v>0.140003348</v>
      </c>
      <c r="Q4908" s="83">
        <f t="shared" si="3"/>
        <v>0.56003125</v>
      </c>
      <c r="R4908" s="83">
        <f t="shared" si="4"/>
        <v>0.140003348</v>
      </c>
      <c r="S4908" s="83" t="b">
        <f t="shared" si="5"/>
        <v>0</v>
      </c>
      <c r="T4908" s="72"/>
      <c r="U4908" s="72"/>
      <c r="V4908" s="72"/>
      <c r="W4908" s="72"/>
      <c r="X4908" s="72"/>
      <c r="Y4908" s="72"/>
      <c r="Z4908" s="72"/>
      <c r="AA4908" s="72"/>
      <c r="AB4908" s="72"/>
      <c r="AC4908" s="72"/>
      <c r="AD4908" s="72"/>
      <c r="AE4908" s="72"/>
      <c r="AF4908" s="72"/>
      <c r="AG4908" s="72"/>
      <c r="AH4908" s="72"/>
      <c r="AI4908" s="72"/>
      <c r="AJ4908" s="72"/>
      <c r="AK4908" s="72"/>
    </row>
    <row r="4909" ht="14.25" customHeight="1">
      <c r="A4909" s="78">
        <v>4906.0</v>
      </c>
      <c r="C4909" s="78" t="str">
        <f>VLOOKUP(G4909,[1]Macrodata_CCF!$A$3:$D$55,4,FALSE)</f>
        <v>#ERROR!</v>
      </c>
      <c r="E4909" s="79" t="str">
        <f>VLOOKUP(G4909,[1]Macrodata_CCF!$A$3:$B$55,2,FALSE)</f>
        <v>#ERROR!</v>
      </c>
      <c r="F4909" s="78">
        <v>0.0</v>
      </c>
      <c r="G4909" s="80">
        <v>44.0</v>
      </c>
      <c r="H4909" s="81">
        <v>707180.0</v>
      </c>
      <c r="I4909" s="81">
        <v>780000.0</v>
      </c>
      <c r="J4909" s="81">
        <v>721745.0</v>
      </c>
      <c r="K4909" s="81">
        <v>780000.0</v>
      </c>
      <c r="L4909" s="82">
        <v>0.2000137324910739</v>
      </c>
      <c r="N4909" s="83">
        <f t="shared" si="1"/>
        <v>0.2000137325</v>
      </c>
      <c r="O4909" s="83">
        <f t="shared" si="2"/>
        <v>0.2000137325</v>
      </c>
      <c r="Q4909" s="83">
        <f t="shared" si="3"/>
        <v>0.09335897436</v>
      </c>
      <c r="R4909" s="83">
        <f t="shared" si="4"/>
        <v>0.01867307692</v>
      </c>
      <c r="S4909" s="83" t="b">
        <f t="shared" si="5"/>
        <v>0</v>
      </c>
      <c r="T4909" s="72"/>
      <c r="U4909" s="72"/>
      <c r="V4909" s="72"/>
      <c r="W4909" s="72"/>
      <c r="X4909" s="72"/>
      <c r="Y4909" s="72"/>
      <c r="Z4909" s="72"/>
      <c r="AA4909" s="72"/>
      <c r="AB4909" s="72"/>
      <c r="AC4909" s="72"/>
      <c r="AD4909" s="72"/>
      <c r="AE4909" s="72"/>
      <c r="AF4909" s="72"/>
      <c r="AG4909" s="72"/>
      <c r="AH4909" s="72"/>
      <c r="AI4909" s="72"/>
      <c r="AJ4909" s="72"/>
      <c r="AK4909" s="72"/>
    </row>
    <row r="4910" ht="14.25" customHeight="1">
      <c r="A4910" s="78">
        <v>4907.0</v>
      </c>
      <c r="C4910" s="78" t="str">
        <f>VLOOKUP(G4910,[1]Macrodata_CCF!$A$3:$D$55,4,FALSE)</f>
        <v>#ERROR!</v>
      </c>
      <c r="E4910" s="79" t="str">
        <f>VLOOKUP(G4910,[1]Macrodata_CCF!$A$3:$B$55,2,FALSE)</f>
        <v>#ERROR!</v>
      </c>
      <c r="F4910" s="78">
        <v>0.0</v>
      </c>
      <c r="G4910" s="80">
        <v>45.0</v>
      </c>
      <c r="H4910" s="81">
        <v>78250.0</v>
      </c>
      <c r="I4910" s="81">
        <v>510000.0</v>
      </c>
      <c r="J4910" s="81">
        <v>143015.0</v>
      </c>
      <c r="K4910" s="81">
        <v>510000.0</v>
      </c>
      <c r="L4910" s="82">
        <v>0.150005790387956</v>
      </c>
      <c r="N4910" s="83">
        <f t="shared" si="1"/>
        <v>0.1500057904</v>
      </c>
      <c r="O4910" s="83">
        <f t="shared" si="2"/>
        <v>0.1500057904</v>
      </c>
      <c r="Q4910" s="83">
        <f t="shared" si="3"/>
        <v>0.8465686275</v>
      </c>
      <c r="R4910" s="83">
        <f t="shared" si="4"/>
        <v>0.1500057904</v>
      </c>
      <c r="S4910" s="83" t="b">
        <f t="shared" si="5"/>
        <v>0</v>
      </c>
      <c r="T4910" s="72"/>
      <c r="U4910" s="72"/>
      <c r="V4910" s="72"/>
      <c r="W4910" s="72"/>
      <c r="X4910" s="72"/>
      <c r="Y4910" s="72"/>
      <c r="Z4910" s="72"/>
      <c r="AA4910" s="72"/>
      <c r="AB4910" s="72"/>
      <c r="AC4910" s="72"/>
      <c r="AD4910" s="72"/>
      <c r="AE4910" s="72"/>
      <c r="AF4910" s="72"/>
      <c r="AG4910" s="72"/>
      <c r="AH4910" s="72"/>
      <c r="AI4910" s="72"/>
      <c r="AJ4910" s="72"/>
      <c r="AK4910" s="72"/>
    </row>
    <row r="4911" ht="14.25" customHeight="1">
      <c r="A4911" s="78">
        <v>4908.0</v>
      </c>
      <c r="C4911" s="78" t="str">
        <f>VLOOKUP(G4911,[1]Macrodata_CCF!$A$3:$D$55,4,FALSE)</f>
        <v>#ERROR!</v>
      </c>
      <c r="E4911" s="79" t="str">
        <f>VLOOKUP(G4911,[1]Macrodata_CCF!$A$3:$B$55,2,FALSE)</f>
        <v>#ERROR!</v>
      </c>
      <c r="F4911" s="78">
        <v>0.0</v>
      </c>
      <c r="G4911" s="80">
        <v>37.0</v>
      </c>
      <c r="H4911" s="81">
        <v>399240.0</v>
      </c>
      <c r="I4911" s="81">
        <v>760000.0</v>
      </c>
      <c r="J4911" s="81">
        <v>431710.0</v>
      </c>
      <c r="K4911" s="81">
        <v>760000.0</v>
      </c>
      <c r="L4911" s="82">
        <v>0.09000443508149462</v>
      </c>
      <c r="N4911" s="83">
        <f t="shared" si="1"/>
        <v>0.09000443508</v>
      </c>
      <c r="O4911" s="83">
        <f t="shared" si="2"/>
        <v>0.09000443508</v>
      </c>
      <c r="Q4911" s="83">
        <f t="shared" si="3"/>
        <v>0.4746842105</v>
      </c>
      <c r="R4911" s="83">
        <f t="shared" si="4"/>
        <v>0.09000443508</v>
      </c>
      <c r="S4911" s="83" t="b">
        <f t="shared" si="5"/>
        <v>0</v>
      </c>
      <c r="T4911" s="72"/>
      <c r="U4911" s="72"/>
      <c r="V4911" s="72"/>
      <c r="W4911" s="72"/>
      <c r="X4911" s="72"/>
      <c r="Y4911" s="72"/>
      <c r="Z4911" s="72"/>
      <c r="AA4911" s="72"/>
      <c r="AB4911" s="72"/>
      <c r="AC4911" s="72"/>
      <c r="AD4911" s="72"/>
      <c r="AE4911" s="72"/>
      <c r="AF4911" s="72"/>
      <c r="AG4911" s="72"/>
      <c r="AH4911" s="72"/>
      <c r="AI4911" s="72"/>
      <c r="AJ4911" s="72"/>
      <c r="AK4911" s="72"/>
    </row>
    <row r="4912" ht="14.25" customHeight="1">
      <c r="A4912" s="78">
        <v>4909.0</v>
      </c>
      <c r="C4912" s="78" t="str">
        <f>VLOOKUP(G4912,[1]Macrodata_CCF!$A$3:$D$55,4,FALSE)</f>
        <v>#ERROR!</v>
      </c>
      <c r="E4912" s="79" t="str">
        <f>VLOOKUP(G4912,[1]Macrodata_CCF!$A$3:$B$55,2,FALSE)</f>
        <v>#ERROR!</v>
      </c>
      <c r="F4912" s="78">
        <v>0.0</v>
      </c>
      <c r="G4912" s="80">
        <v>40.0</v>
      </c>
      <c r="H4912" s="81">
        <v>37675.0</v>
      </c>
      <c r="I4912" s="81">
        <v>280000.0</v>
      </c>
      <c r="J4912" s="81">
        <v>69175.0</v>
      </c>
      <c r="K4912" s="81">
        <v>280000.0</v>
      </c>
      <c r="L4912" s="82">
        <v>0.1299907149489322</v>
      </c>
      <c r="N4912" s="83">
        <f t="shared" si="1"/>
        <v>0.1299907149</v>
      </c>
      <c r="O4912" s="83">
        <f t="shared" si="2"/>
        <v>0.1299907149</v>
      </c>
      <c r="Q4912" s="83">
        <f t="shared" si="3"/>
        <v>0.8654464286</v>
      </c>
      <c r="R4912" s="83">
        <f t="shared" si="4"/>
        <v>0.1299907149</v>
      </c>
      <c r="S4912" s="83" t="b">
        <f t="shared" si="5"/>
        <v>0</v>
      </c>
      <c r="T4912" s="72"/>
      <c r="U4912" s="72"/>
      <c r="V4912" s="72"/>
      <c r="W4912" s="72"/>
      <c r="X4912" s="72"/>
      <c r="Y4912" s="72"/>
      <c r="Z4912" s="72"/>
      <c r="AA4912" s="72"/>
      <c r="AB4912" s="72"/>
      <c r="AC4912" s="72"/>
      <c r="AD4912" s="72"/>
      <c r="AE4912" s="72"/>
      <c r="AF4912" s="72"/>
      <c r="AG4912" s="72"/>
      <c r="AH4912" s="72"/>
      <c r="AI4912" s="72"/>
      <c r="AJ4912" s="72"/>
      <c r="AK4912" s="72"/>
    </row>
    <row r="4913" ht="14.25" customHeight="1">
      <c r="A4913" s="78">
        <v>4910.0</v>
      </c>
      <c r="C4913" s="78" t="str">
        <f>VLOOKUP(G4913,[1]Macrodata_CCF!$A$3:$D$55,4,FALSE)</f>
        <v>#ERROR!</v>
      </c>
      <c r="E4913" s="79" t="str">
        <f>VLOOKUP(G4913,[1]Macrodata_CCF!$A$3:$B$55,2,FALSE)</f>
        <v>#ERROR!</v>
      </c>
      <c r="F4913" s="78">
        <v>0.0</v>
      </c>
      <c r="G4913" s="80">
        <v>47.0</v>
      </c>
      <c r="H4913" s="81">
        <v>0.0</v>
      </c>
      <c r="I4913" s="81">
        <v>810000.0</v>
      </c>
      <c r="J4913" s="81">
        <v>153900.0</v>
      </c>
      <c r="K4913" s="81">
        <v>810000.0</v>
      </c>
      <c r="L4913" s="82">
        <v>0.19</v>
      </c>
      <c r="N4913" s="83">
        <f t="shared" si="1"/>
        <v>0.19</v>
      </c>
      <c r="O4913" s="83">
        <f t="shared" si="2"/>
        <v>0.19</v>
      </c>
      <c r="Q4913" s="83">
        <f t="shared" si="3"/>
        <v>1</v>
      </c>
      <c r="R4913" s="83">
        <f t="shared" si="4"/>
        <v>0.19</v>
      </c>
      <c r="S4913" s="83" t="b">
        <f t="shared" si="5"/>
        <v>0</v>
      </c>
      <c r="T4913" s="72"/>
      <c r="U4913" s="72"/>
      <c r="V4913" s="72"/>
      <c r="W4913" s="72"/>
      <c r="X4913" s="72"/>
      <c r="Y4913" s="72"/>
      <c r="Z4913" s="72"/>
      <c r="AA4913" s="72"/>
      <c r="AB4913" s="72"/>
      <c r="AC4913" s="72"/>
      <c r="AD4913" s="72"/>
      <c r="AE4913" s="72"/>
      <c r="AF4913" s="72"/>
      <c r="AG4913" s="72"/>
      <c r="AH4913" s="72"/>
      <c r="AI4913" s="72"/>
      <c r="AJ4913" s="72"/>
      <c r="AK4913" s="72"/>
    </row>
    <row r="4914" ht="14.25" customHeight="1">
      <c r="A4914" s="78">
        <v>4911.0</v>
      </c>
      <c r="C4914" s="78" t="str">
        <f>VLOOKUP(G4914,[1]Macrodata_CCF!$A$3:$D$55,4,FALSE)</f>
        <v>#ERROR!</v>
      </c>
      <c r="E4914" s="79" t="str">
        <f>VLOOKUP(G4914,[1]Macrodata_CCF!$A$3:$B$55,2,FALSE)</f>
        <v>#ERROR!</v>
      </c>
      <c r="F4914" s="78">
        <v>1.0</v>
      </c>
      <c r="G4914" s="80">
        <v>36.0</v>
      </c>
      <c r="H4914" s="81">
        <v>40660.0</v>
      </c>
      <c r="I4914" s="81">
        <v>830000.0</v>
      </c>
      <c r="J4914" s="81">
        <v>1523880.0</v>
      </c>
      <c r="K4914" s="81">
        <v>1494000.0</v>
      </c>
      <c r="L4914" s="82">
        <v>1.879063521422961</v>
      </c>
      <c r="N4914" s="83">
        <f t="shared" si="1"/>
        <v>1.879063521</v>
      </c>
      <c r="O4914" s="83">
        <f t="shared" si="2"/>
        <v>1</v>
      </c>
      <c r="Q4914" s="83">
        <f t="shared" si="3"/>
        <v>0.9510120482</v>
      </c>
      <c r="R4914" s="83">
        <f t="shared" si="4"/>
        <v>1.879063521</v>
      </c>
      <c r="S4914" s="83" t="b">
        <f t="shared" si="5"/>
        <v>0</v>
      </c>
      <c r="T4914" s="72"/>
      <c r="U4914" s="72"/>
      <c r="V4914" s="72"/>
      <c r="W4914" s="72"/>
      <c r="X4914" s="72"/>
      <c r="Y4914" s="72"/>
      <c r="Z4914" s="72"/>
      <c r="AA4914" s="72"/>
      <c r="AB4914" s="72"/>
      <c r="AC4914" s="72"/>
      <c r="AD4914" s="72"/>
      <c r="AE4914" s="72"/>
      <c r="AF4914" s="72"/>
      <c r="AG4914" s="72"/>
      <c r="AH4914" s="72"/>
      <c r="AI4914" s="72"/>
      <c r="AJ4914" s="72"/>
      <c r="AK4914" s="72"/>
    </row>
    <row r="4915" ht="14.25" customHeight="1">
      <c r="A4915" s="78">
        <v>4912.0</v>
      </c>
      <c r="C4915" s="78" t="str">
        <f>VLOOKUP(G4915,[1]Macrodata_CCF!$A$3:$D$55,4,FALSE)</f>
        <v>#ERROR!</v>
      </c>
      <c r="E4915" s="79" t="str">
        <f>VLOOKUP(G4915,[1]Macrodata_CCF!$A$3:$B$55,2,FALSE)</f>
        <v>#ERROR!</v>
      </c>
      <c r="F4915" s="78">
        <v>0.0</v>
      </c>
      <c r="G4915" s="80">
        <v>16.0</v>
      </c>
      <c r="H4915" s="81">
        <v>741135.0</v>
      </c>
      <c r="I4915" s="81">
        <v>870000.0</v>
      </c>
      <c r="J4915" s="81">
        <v>887400.0</v>
      </c>
      <c r="K4915" s="81">
        <v>870000.0</v>
      </c>
      <c r="L4915" s="82">
        <v>1.135025026190199</v>
      </c>
      <c r="N4915" s="83">
        <f t="shared" si="1"/>
        <v>1.135025026</v>
      </c>
      <c r="O4915" s="83">
        <f t="shared" si="2"/>
        <v>1</v>
      </c>
      <c r="Q4915" s="83">
        <f t="shared" si="3"/>
        <v>0.1481206897</v>
      </c>
      <c r="R4915" s="83">
        <f t="shared" si="4"/>
        <v>1.135025026</v>
      </c>
      <c r="S4915" s="83" t="b">
        <f t="shared" si="5"/>
        <v>0</v>
      </c>
      <c r="T4915" s="72"/>
      <c r="U4915" s="72"/>
      <c r="V4915" s="72"/>
      <c r="W4915" s="72"/>
      <c r="X4915" s="72"/>
      <c r="Y4915" s="72"/>
      <c r="Z4915" s="72"/>
      <c r="AA4915" s="72"/>
      <c r="AB4915" s="72"/>
      <c r="AC4915" s="72"/>
      <c r="AD4915" s="72"/>
      <c r="AE4915" s="72"/>
      <c r="AF4915" s="72"/>
      <c r="AG4915" s="72"/>
      <c r="AH4915" s="72"/>
      <c r="AI4915" s="72"/>
      <c r="AJ4915" s="72"/>
      <c r="AK4915" s="72"/>
    </row>
    <row r="4916" ht="14.25" customHeight="1">
      <c r="A4916" s="78">
        <v>4913.0</v>
      </c>
      <c r="C4916" s="78" t="str">
        <f>VLOOKUP(G4916,[1]Macrodata_CCF!$A$3:$D$55,4,FALSE)</f>
        <v>#ERROR!</v>
      </c>
      <c r="E4916" s="79" t="str">
        <f>VLOOKUP(G4916,[1]Macrodata_CCF!$A$3:$B$55,2,FALSE)</f>
        <v>#ERROR!</v>
      </c>
      <c r="F4916" s="78">
        <v>0.0</v>
      </c>
      <c r="G4916" s="80">
        <v>50.0</v>
      </c>
      <c r="H4916" s="81">
        <v>0.0</v>
      </c>
      <c r="I4916" s="81">
        <v>190000.0</v>
      </c>
      <c r="J4916" s="81">
        <v>193800.0</v>
      </c>
      <c r="K4916" s="81">
        <v>190000.0</v>
      </c>
      <c r="L4916" s="82">
        <v>1.02</v>
      </c>
      <c r="N4916" s="83">
        <f t="shared" si="1"/>
        <v>1.02</v>
      </c>
      <c r="O4916" s="83">
        <f t="shared" si="2"/>
        <v>1</v>
      </c>
      <c r="Q4916" s="83">
        <f t="shared" si="3"/>
        <v>1</v>
      </c>
      <c r="R4916" s="83">
        <f t="shared" si="4"/>
        <v>1.02</v>
      </c>
      <c r="S4916" s="83" t="b">
        <f t="shared" si="5"/>
        <v>0</v>
      </c>
      <c r="T4916" s="72"/>
      <c r="U4916" s="72"/>
      <c r="V4916" s="72"/>
      <c r="W4916" s="72"/>
      <c r="X4916" s="72"/>
      <c r="Y4916" s="72"/>
      <c r="Z4916" s="72"/>
      <c r="AA4916" s="72"/>
      <c r="AB4916" s="72"/>
      <c r="AC4916" s="72"/>
      <c r="AD4916" s="72"/>
      <c r="AE4916" s="72"/>
      <c r="AF4916" s="72"/>
      <c r="AG4916" s="72"/>
      <c r="AH4916" s="72"/>
      <c r="AI4916" s="72"/>
      <c r="AJ4916" s="72"/>
      <c r="AK4916" s="72"/>
    </row>
    <row r="4917" ht="14.25" customHeight="1">
      <c r="A4917" s="78">
        <v>4914.0</v>
      </c>
      <c r="C4917" s="78" t="str">
        <f>VLOOKUP(G4917,[1]Macrodata_CCF!$A$3:$D$55,4,FALSE)</f>
        <v>#ERROR!</v>
      </c>
      <c r="E4917" s="79" t="str">
        <f>VLOOKUP(G4917,[1]Macrodata_CCF!$A$3:$B$55,2,FALSE)</f>
        <v>#ERROR!</v>
      </c>
      <c r="F4917" s="78">
        <v>0.0</v>
      </c>
      <c r="G4917" s="80">
        <v>30.0</v>
      </c>
      <c r="H4917" s="81">
        <v>184290.0</v>
      </c>
      <c r="I4917" s="81">
        <v>370000.0</v>
      </c>
      <c r="J4917" s="81">
        <v>212145.0</v>
      </c>
      <c r="K4917" s="81">
        <v>370000.0</v>
      </c>
      <c r="L4917" s="82">
        <v>0.1499919228905282</v>
      </c>
      <c r="N4917" s="83">
        <f t="shared" si="1"/>
        <v>0.1499919229</v>
      </c>
      <c r="O4917" s="83">
        <f t="shared" si="2"/>
        <v>0.1499919229</v>
      </c>
      <c r="Q4917" s="83">
        <f t="shared" si="3"/>
        <v>0.5019189189</v>
      </c>
      <c r="R4917" s="83">
        <f t="shared" si="4"/>
        <v>0.1499919229</v>
      </c>
      <c r="S4917" s="83" t="b">
        <f t="shared" si="5"/>
        <v>0</v>
      </c>
      <c r="T4917" s="72"/>
      <c r="U4917" s="72"/>
      <c r="V4917" s="72"/>
      <c r="W4917" s="72"/>
      <c r="X4917" s="72"/>
      <c r="Y4917" s="72"/>
      <c r="Z4917" s="72"/>
      <c r="AA4917" s="72"/>
      <c r="AB4917" s="72"/>
      <c r="AC4917" s="72"/>
      <c r="AD4917" s="72"/>
      <c r="AE4917" s="72"/>
      <c r="AF4917" s="72"/>
      <c r="AG4917" s="72"/>
      <c r="AH4917" s="72"/>
      <c r="AI4917" s="72"/>
      <c r="AJ4917" s="72"/>
      <c r="AK4917" s="72"/>
    </row>
    <row r="4918" ht="14.25" customHeight="1">
      <c r="A4918" s="78">
        <v>4915.0</v>
      </c>
      <c r="C4918" s="78" t="str">
        <f>VLOOKUP(G4918,[1]Macrodata_CCF!$A$3:$D$55,4,FALSE)</f>
        <v>#ERROR!</v>
      </c>
      <c r="E4918" s="79" t="str">
        <f>VLOOKUP(G4918,[1]Macrodata_CCF!$A$3:$B$55,2,FALSE)</f>
        <v>#ERROR!</v>
      </c>
      <c r="F4918" s="78">
        <v>0.0</v>
      </c>
      <c r="G4918" s="80">
        <v>22.0</v>
      </c>
      <c r="H4918" s="81">
        <v>312355.0</v>
      </c>
      <c r="I4918" s="81">
        <v>450000.0</v>
      </c>
      <c r="J4918" s="81">
        <v>331625.0</v>
      </c>
      <c r="K4918" s="81">
        <v>855000.0</v>
      </c>
      <c r="L4918" s="82">
        <v>0.1399978204802209</v>
      </c>
      <c r="N4918" s="83">
        <f t="shared" si="1"/>
        <v>0.1399978205</v>
      </c>
      <c r="O4918" s="83">
        <f t="shared" si="2"/>
        <v>0.1399978205</v>
      </c>
      <c r="Q4918" s="83">
        <f t="shared" si="3"/>
        <v>0.3058777778</v>
      </c>
      <c r="R4918" s="83">
        <f t="shared" si="4"/>
        <v>0.1399978205</v>
      </c>
      <c r="S4918" s="83" t="b">
        <f t="shared" si="5"/>
        <v>0</v>
      </c>
      <c r="T4918" s="72"/>
      <c r="U4918" s="72"/>
      <c r="V4918" s="72"/>
      <c r="W4918" s="72"/>
      <c r="X4918" s="72"/>
      <c r="Y4918" s="72"/>
      <c r="Z4918" s="72"/>
      <c r="AA4918" s="72"/>
      <c r="AB4918" s="72"/>
      <c r="AC4918" s="72"/>
      <c r="AD4918" s="72"/>
      <c r="AE4918" s="72"/>
      <c r="AF4918" s="72"/>
      <c r="AG4918" s="72"/>
      <c r="AH4918" s="72"/>
      <c r="AI4918" s="72"/>
      <c r="AJ4918" s="72"/>
      <c r="AK4918" s="72"/>
    </row>
    <row r="4919" ht="14.25" customHeight="1">
      <c r="A4919" s="78">
        <v>4916.0</v>
      </c>
      <c r="C4919" s="78" t="str">
        <f>VLOOKUP(G4919,[1]Macrodata_CCF!$A$3:$D$55,4,FALSE)</f>
        <v>#ERROR!</v>
      </c>
      <c r="E4919" s="79" t="str">
        <f>VLOOKUP(G4919,[1]Macrodata_CCF!$A$3:$B$55,2,FALSE)</f>
        <v>#ERROR!</v>
      </c>
      <c r="F4919" s="78">
        <v>0.0</v>
      </c>
      <c r="G4919" s="80">
        <v>29.0</v>
      </c>
      <c r="H4919" s="81">
        <v>0.0</v>
      </c>
      <c r="I4919" s="81">
        <v>50000.0</v>
      </c>
      <c r="J4919" s="81">
        <v>8000.0</v>
      </c>
      <c r="K4919" s="81">
        <v>50000.0</v>
      </c>
      <c r="L4919" s="82">
        <v>0.16</v>
      </c>
      <c r="N4919" s="83">
        <f t="shared" si="1"/>
        <v>0.16</v>
      </c>
      <c r="O4919" s="83">
        <f t="shared" si="2"/>
        <v>0.16</v>
      </c>
      <c r="Q4919" s="83">
        <f t="shared" si="3"/>
        <v>1</v>
      </c>
      <c r="R4919" s="83">
        <f t="shared" si="4"/>
        <v>0.16</v>
      </c>
      <c r="S4919" s="83" t="b">
        <f t="shared" si="5"/>
        <v>0</v>
      </c>
      <c r="T4919" s="72"/>
      <c r="U4919" s="72"/>
      <c r="V4919" s="72"/>
      <c r="W4919" s="72"/>
      <c r="X4919" s="72"/>
      <c r="Y4919" s="72"/>
      <c r="Z4919" s="72"/>
      <c r="AA4919" s="72"/>
      <c r="AB4919" s="72"/>
      <c r="AC4919" s="72"/>
      <c r="AD4919" s="72"/>
      <c r="AE4919" s="72"/>
      <c r="AF4919" s="72"/>
      <c r="AG4919" s="72"/>
      <c r="AH4919" s="72"/>
      <c r="AI4919" s="72"/>
      <c r="AJ4919" s="72"/>
      <c r="AK4919" s="72"/>
    </row>
    <row r="4920" ht="14.25" customHeight="1">
      <c r="A4920" s="78">
        <v>4917.0</v>
      </c>
      <c r="C4920" s="78" t="str">
        <f>VLOOKUP(G4920,[1]Macrodata_CCF!$A$3:$D$55,4,FALSE)</f>
        <v>#ERROR!</v>
      </c>
      <c r="E4920" s="79" t="str">
        <f>VLOOKUP(G4920,[1]Macrodata_CCF!$A$3:$B$55,2,FALSE)</f>
        <v>#ERROR!</v>
      </c>
      <c r="F4920" s="78">
        <v>0.0</v>
      </c>
      <c r="G4920" s="80">
        <v>28.0</v>
      </c>
      <c r="H4920" s="81">
        <v>708245.0</v>
      </c>
      <c r="I4920" s="81">
        <v>840000.0</v>
      </c>
      <c r="J4920" s="81">
        <v>731960.0</v>
      </c>
      <c r="K4920" s="81">
        <v>840000.0</v>
      </c>
      <c r="L4920" s="82">
        <v>0.1799931691396911</v>
      </c>
      <c r="N4920" s="83">
        <f t="shared" si="1"/>
        <v>0.1799931691</v>
      </c>
      <c r="O4920" s="83">
        <f t="shared" si="2"/>
        <v>0.1799931691</v>
      </c>
      <c r="Q4920" s="83">
        <f t="shared" si="3"/>
        <v>0.1568511905</v>
      </c>
      <c r="R4920" s="83">
        <f t="shared" si="4"/>
        <v>0.1799931691</v>
      </c>
      <c r="S4920" s="83" t="b">
        <f t="shared" si="5"/>
        <v>0</v>
      </c>
      <c r="T4920" s="72"/>
      <c r="U4920" s="72"/>
      <c r="V4920" s="72"/>
      <c r="W4920" s="72"/>
      <c r="X4920" s="72"/>
      <c r="Y4920" s="72"/>
      <c r="Z4920" s="72"/>
      <c r="AA4920" s="72"/>
      <c r="AB4920" s="72"/>
      <c r="AC4920" s="72"/>
      <c r="AD4920" s="72"/>
      <c r="AE4920" s="72"/>
      <c r="AF4920" s="72"/>
      <c r="AG4920" s="72"/>
      <c r="AH4920" s="72"/>
      <c r="AI4920" s="72"/>
      <c r="AJ4920" s="72"/>
      <c r="AK4920" s="72"/>
    </row>
    <row r="4921" ht="14.25" customHeight="1">
      <c r="A4921" s="78">
        <v>4918.0</v>
      </c>
      <c r="C4921" s="78" t="str">
        <f>VLOOKUP(G4921,[1]Macrodata_CCF!$A$3:$D$55,4,FALSE)</f>
        <v>#ERROR!</v>
      </c>
      <c r="E4921" s="79" t="str">
        <f>VLOOKUP(G4921,[1]Macrodata_CCF!$A$3:$B$55,2,FALSE)</f>
        <v>#ERROR!</v>
      </c>
      <c r="F4921" s="78">
        <v>0.0</v>
      </c>
      <c r="G4921" s="80">
        <v>38.0</v>
      </c>
      <c r="H4921" s="81">
        <v>519705.0</v>
      </c>
      <c r="I4921" s="81">
        <v>550000.0</v>
      </c>
      <c r="J4921" s="81">
        <v>523035.0</v>
      </c>
      <c r="K4921" s="81">
        <v>550000.0</v>
      </c>
      <c r="L4921" s="82">
        <v>0.1099191285690708</v>
      </c>
      <c r="N4921" s="83">
        <f t="shared" si="1"/>
        <v>0.1099191286</v>
      </c>
      <c r="O4921" s="83">
        <f t="shared" si="2"/>
        <v>0.1099191286</v>
      </c>
      <c r="Q4921" s="83">
        <f t="shared" si="3"/>
        <v>0.05508181818</v>
      </c>
      <c r="R4921" s="83">
        <f t="shared" si="4"/>
        <v>0.006054545455</v>
      </c>
      <c r="S4921" s="83" t="b">
        <f t="shared" si="5"/>
        <v>0</v>
      </c>
      <c r="T4921" s="72"/>
      <c r="U4921" s="72"/>
      <c r="V4921" s="72"/>
      <c r="W4921" s="72"/>
      <c r="X4921" s="72"/>
      <c r="Y4921" s="72"/>
      <c r="Z4921" s="72"/>
      <c r="AA4921" s="72"/>
      <c r="AB4921" s="72"/>
      <c r="AC4921" s="72"/>
      <c r="AD4921" s="72"/>
      <c r="AE4921" s="72"/>
      <c r="AF4921" s="72"/>
      <c r="AG4921" s="72"/>
      <c r="AH4921" s="72"/>
      <c r="AI4921" s="72"/>
      <c r="AJ4921" s="72"/>
      <c r="AK4921" s="72"/>
    </row>
    <row r="4922" ht="14.25" customHeight="1">
      <c r="A4922" s="78">
        <v>4919.0</v>
      </c>
      <c r="C4922" s="78" t="str">
        <f>VLOOKUP(G4922,[1]Macrodata_CCF!$A$3:$D$55,4,FALSE)</f>
        <v>#ERROR!</v>
      </c>
      <c r="E4922" s="79" t="str">
        <f>VLOOKUP(G4922,[1]Macrodata_CCF!$A$3:$B$55,2,FALSE)</f>
        <v>#ERROR!</v>
      </c>
      <c r="F4922" s="78">
        <v>1.0</v>
      </c>
      <c r="G4922" s="80">
        <v>23.0</v>
      </c>
      <c r="H4922" s="81">
        <v>241090.0</v>
      </c>
      <c r="I4922" s="81">
        <v>460000.0</v>
      </c>
      <c r="J4922" s="81">
        <v>328655.0</v>
      </c>
      <c r="K4922" s="81">
        <v>460000.0</v>
      </c>
      <c r="L4922" s="82">
        <v>0.4000045680873418</v>
      </c>
      <c r="N4922" s="83">
        <f t="shared" si="1"/>
        <v>0.4000045681</v>
      </c>
      <c r="O4922" s="83">
        <f t="shared" si="2"/>
        <v>0.4000045681</v>
      </c>
      <c r="Q4922" s="83">
        <f t="shared" si="3"/>
        <v>0.4758913043</v>
      </c>
      <c r="R4922" s="83">
        <f t="shared" si="4"/>
        <v>0.4000045681</v>
      </c>
      <c r="S4922" s="83" t="b">
        <f t="shared" si="5"/>
        <v>0</v>
      </c>
      <c r="T4922" s="72"/>
      <c r="U4922" s="72"/>
      <c r="V4922" s="72"/>
      <c r="W4922" s="72"/>
      <c r="X4922" s="72"/>
      <c r="Y4922" s="72"/>
      <c r="Z4922" s="72"/>
      <c r="AA4922" s="72"/>
      <c r="AB4922" s="72"/>
      <c r="AC4922" s="72"/>
      <c r="AD4922" s="72"/>
      <c r="AE4922" s="72"/>
      <c r="AF4922" s="72"/>
      <c r="AG4922" s="72"/>
      <c r="AH4922" s="72"/>
      <c r="AI4922" s="72"/>
      <c r="AJ4922" s="72"/>
      <c r="AK4922" s="72"/>
    </row>
    <row r="4923" ht="14.25" customHeight="1">
      <c r="A4923" s="78">
        <v>4920.0</v>
      </c>
      <c r="C4923" s="78" t="str">
        <f>VLOOKUP(G4923,[1]Macrodata_CCF!$A$3:$D$55,4,FALSE)</f>
        <v>#ERROR!</v>
      </c>
      <c r="E4923" s="79" t="str">
        <f>VLOOKUP(G4923,[1]Macrodata_CCF!$A$3:$B$55,2,FALSE)</f>
        <v>#ERROR!</v>
      </c>
      <c r="F4923" s="78">
        <v>0.0</v>
      </c>
      <c r="G4923" s="80">
        <v>48.0</v>
      </c>
      <c r="H4923" s="81">
        <v>154480.0</v>
      </c>
      <c r="I4923" s="81">
        <v>300000.0</v>
      </c>
      <c r="J4923" s="81">
        <v>174855.0</v>
      </c>
      <c r="K4923" s="81">
        <v>300000.0</v>
      </c>
      <c r="L4923" s="82">
        <v>0.1400151181968114</v>
      </c>
      <c r="N4923" s="83">
        <f t="shared" si="1"/>
        <v>0.1400151182</v>
      </c>
      <c r="O4923" s="83">
        <f t="shared" si="2"/>
        <v>0.1400151182</v>
      </c>
      <c r="Q4923" s="83">
        <f t="shared" si="3"/>
        <v>0.4850666667</v>
      </c>
      <c r="R4923" s="83">
        <f t="shared" si="4"/>
        <v>0.1400151182</v>
      </c>
      <c r="S4923" s="83" t="b">
        <f t="shared" si="5"/>
        <v>0</v>
      </c>
      <c r="T4923" s="72"/>
      <c r="U4923" s="72"/>
      <c r="V4923" s="72"/>
      <c r="W4923" s="72"/>
      <c r="X4923" s="72"/>
      <c r="Y4923" s="72"/>
      <c r="Z4923" s="72"/>
      <c r="AA4923" s="72"/>
      <c r="AB4923" s="72"/>
      <c r="AC4923" s="72"/>
      <c r="AD4923" s="72"/>
      <c r="AE4923" s="72"/>
      <c r="AF4923" s="72"/>
      <c r="AG4923" s="72"/>
      <c r="AH4923" s="72"/>
      <c r="AI4923" s="72"/>
      <c r="AJ4923" s="72"/>
      <c r="AK4923" s="72"/>
    </row>
    <row r="4924" ht="14.25" customHeight="1">
      <c r="A4924" s="78">
        <v>4921.0</v>
      </c>
      <c r="C4924" s="78" t="str">
        <f>VLOOKUP(G4924,[1]Macrodata_CCF!$A$3:$D$55,4,FALSE)</f>
        <v>#ERROR!</v>
      </c>
      <c r="E4924" s="79" t="str">
        <f>VLOOKUP(G4924,[1]Macrodata_CCF!$A$3:$B$55,2,FALSE)</f>
        <v>#ERROR!</v>
      </c>
      <c r="F4924" s="78">
        <v>1.0</v>
      </c>
      <c r="G4924" s="80">
        <v>35.0</v>
      </c>
      <c r="H4924" s="81">
        <v>112405.0</v>
      </c>
      <c r="I4924" s="81">
        <v>220000.0</v>
      </c>
      <c r="J4924" s="81">
        <v>112405.0</v>
      </c>
      <c r="K4924" s="81">
        <v>220000.0</v>
      </c>
      <c r="L4924" s="82">
        <v>0.0</v>
      </c>
      <c r="N4924" s="83">
        <f t="shared" si="1"/>
        <v>0</v>
      </c>
      <c r="O4924" s="83">
        <f t="shared" si="2"/>
        <v>0</v>
      </c>
      <c r="Q4924" s="83">
        <f t="shared" si="3"/>
        <v>0.4890681818</v>
      </c>
      <c r="R4924" s="83">
        <f t="shared" si="4"/>
        <v>0</v>
      </c>
      <c r="S4924" s="83" t="b">
        <f t="shared" si="5"/>
        <v>0</v>
      </c>
      <c r="T4924" s="72"/>
      <c r="U4924" s="72"/>
      <c r="V4924" s="72"/>
      <c r="W4924" s="72"/>
      <c r="X4924" s="72"/>
      <c r="Y4924" s="72"/>
      <c r="Z4924" s="72"/>
      <c r="AA4924" s="72"/>
      <c r="AB4924" s="72"/>
      <c r="AC4924" s="72"/>
      <c r="AD4924" s="72"/>
      <c r="AE4924" s="72"/>
      <c r="AF4924" s="72"/>
      <c r="AG4924" s="72"/>
      <c r="AH4924" s="72"/>
      <c r="AI4924" s="72"/>
      <c r="AJ4924" s="72"/>
      <c r="AK4924" s="72"/>
    </row>
    <row r="4925" ht="14.25" customHeight="1">
      <c r="A4925" s="78">
        <v>4922.0</v>
      </c>
      <c r="C4925" s="78" t="str">
        <f>VLOOKUP(G4925,[1]Macrodata_CCF!$A$3:$D$55,4,FALSE)</f>
        <v>#ERROR!</v>
      </c>
      <c r="E4925" s="79" t="str">
        <f>VLOOKUP(G4925,[1]Macrodata_CCF!$A$3:$B$55,2,FALSE)</f>
        <v>#ERROR!</v>
      </c>
      <c r="F4925" s="78">
        <v>0.0</v>
      </c>
      <c r="G4925" s="80">
        <v>13.0</v>
      </c>
      <c r="H4925" s="81">
        <v>211520.0</v>
      </c>
      <c r="I4925" s="81">
        <v>990000.0</v>
      </c>
      <c r="J4925" s="81">
        <v>359430.0</v>
      </c>
      <c r="K4925" s="81">
        <v>990000.0</v>
      </c>
      <c r="L4925" s="82">
        <v>0.1899984585345802</v>
      </c>
      <c r="N4925" s="83">
        <f t="shared" si="1"/>
        <v>0.1899984585</v>
      </c>
      <c r="O4925" s="83">
        <f t="shared" si="2"/>
        <v>0.1899984585</v>
      </c>
      <c r="Q4925" s="83">
        <f t="shared" si="3"/>
        <v>0.7863434343</v>
      </c>
      <c r="R4925" s="83">
        <f t="shared" si="4"/>
        <v>0.1899984585</v>
      </c>
      <c r="S4925" s="83" t="b">
        <f t="shared" si="5"/>
        <v>0</v>
      </c>
      <c r="T4925" s="72"/>
      <c r="U4925" s="72"/>
      <c r="V4925" s="72"/>
      <c r="W4925" s="72"/>
      <c r="X4925" s="72"/>
      <c r="Y4925" s="72"/>
      <c r="Z4925" s="72"/>
      <c r="AA4925" s="72"/>
      <c r="AB4925" s="72"/>
      <c r="AC4925" s="72"/>
      <c r="AD4925" s="72"/>
      <c r="AE4925" s="72"/>
      <c r="AF4925" s="72"/>
      <c r="AG4925" s="72"/>
      <c r="AH4925" s="72"/>
      <c r="AI4925" s="72"/>
      <c r="AJ4925" s="72"/>
      <c r="AK4925" s="72"/>
    </row>
    <row r="4926" ht="14.25" customHeight="1">
      <c r="A4926" s="78">
        <v>4923.0</v>
      </c>
      <c r="C4926" s="78" t="str">
        <f>VLOOKUP(G4926,[1]Macrodata_CCF!$A$3:$D$55,4,FALSE)</f>
        <v>#ERROR!</v>
      </c>
      <c r="E4926" s="79" t="str">
        <f>VLOOKUP(G4926,[1]Macrodata_CCF!$A$3:$B$55,2,FALSE)</f>
        <v>#ERROR!</v>
      </c>
      <c r="F4926" s="78">
        <v>0.0</v>
      </c>
      <c r="G4926" s="80">
        <v>12.0</v>
      </c>
      <c r="H4926" s="81">
        <v>549355.0</v>
      </c>
      <c r="I4926" s="81">
        <v>900000.0</v>
      </c>
      <c r="J4926" s="81">
        <v>658055.0</v>
      </c>
      <c r="K4926" s="81">
        <v>900000.0</v>
      </c>
      <c r="L4926" s="82">
        <v>0.3100001425943618</v>
      </c>
      <c r="N4926" s="83">
        <f t="shared" si="1"/>
        <v>0.3100001426</v>
      </c>
      <c r="O4926" s="83">
        <f t="shared" si="2"/>
        <v>0.3100001426</v>
      </c>
      <c r="Q4926" s="83">
        <f t="shared" si="3"/>
        <v>0.3896055556</v>
      </c>
      <c r="R4926" s="83">
        <f t="shared" si="4"/>
        <v>0.3100001426</v>
      </c>
      <c r="S4926" s="83" t="b">
        <f t="shared" si="5"/>
        <v>0</v>
      </c>
      <c r="T4926" s="72"/>
      <c r="U4926" s="72"/>
      <c r="V4926" s="72"/>
      <c r="W4926" s="72"/>
      <c r="X4926" s="72"/>
      <c r="Y4926" s="72"/>
      <c r="Z4926" s="72"/>
      <c r="AA4926" s="72"/>
      <c r="AB4926" s="72"/>
      <c r="AC4926" s="72"/>
      <c r="AD4926" s="72"/>
      <c r="AE4926" s="72"/>
      <c r="AF4926" s="72"/>
      <c r="AG4926" s="72"/>
      <c r="AH4926" s="72"/>
      <c r="AI4926" s="72"/>
      <c r="AJ4926" s="72"/>
      <c r="AK4926" s="72"/>
    </row>
    <row r="4927" ht="14.25" customHeight="1">
      <c r="A4927" s="78">
        <v>4924.0</v>
      </c>
      <c r="C4927" s="78" t="str">
        <f>VLOOKUP(G4927,[1]Macrodata_CCF!$A$3:$D$55,4,FALSE)</f>
        <v>#ERROR!</v>
      </c>
      <c r="E4927" s="79" t="str">
        <f>VLOOKUP(G4927,[1]Macrodata_CCF!$A$3:$B$55,2,FALSE)</f>
        <v>#ERROR!</v>
      </c>
      <c r="F4927" s="78">
        <v>0.0</v>
      </c>
      <c r="G4927" s="80">
        <v>1.0</v>
      </c>
      <c r="H4927" s="81">
        <v>281400.0</v>
      </c>
      <c r="I4927" s="81">
        <v>930000.0</v>
      </c>
      <c r="J4927" s="81">
        <v>138710.0</v>
      </c>
      <c r="K4927" s="81">
        <v>930000.0</v>
      </c>
      <c r="L4927" s="82">
        <v>-0.2199969164353993</v>
      </c>
      <c r="N4927" s="83">
        <f t="shared" si="1"/>
        <v>-0.2199969164</v>
      </c>
      <c r="O4927" s="83">
        <f t="shared" si="2"/>
        <v>0</v>
      </c>
      <c r="Q4927" s="83">
        <f t="shared" si="3"/>
        <v>0.6974193548</v>
      </c>
      <c r="R4927" s="83">
        <f t="shared" si="4"/>
        <v>-0.2199969164</v>
      </c>
      <c r="S4927" s="83" t="b">
        <f t="shared" si="5"/>
        <v>0</v>
      </c>
      <c r="T4927" s="72"/>
      <c r="U4927" s="72"/>
      <c r="V4927" s="72"/>
      <c r="W4927" s="72"/>
      <c r="X4927" s="72"/>
      <c r="Y4927" s="72"/>
      <c r="Z4927" s="72"/>
      <c r="AA4927" s="72"/>
      <c r="AB4927" s="72"/>
      <c r="AC4927" s="72"/>
      <c r="AD4927" s="72"/>
      <c r="AE4927" s="72"/>
      <c r="AF4927" s="72"/>
      <c r="AG4927" s="72"/>
      <c r="AH4927" s="72"/>
      <c r="AI4927" s="72"/>
      <c r="AJ4927" s="72"/>
      <c r="AK4927" s="72"/>
    </row>
    <row r="4928" ht="14.25" customHeight="1">
      <c r="A4928" s="78">
        <v>4925.0</v>
      </c>
      <c r="C4928" s="78" t="str">
        <f>VLOOKUP(G4928,[1]Macrodata_CCF!$A$3:$D$55,4,FALSE)</f>
        <v>#ERROR!</v>
      </c>
      <c r="E4928" s="79" t="str">
        <f>VLOOKUP(G4928,[1]Macrodata_CCF!$A$3:$B$55,2,FALSE)</f>
        <v>#ERROR!</v>
      </c>
      <c r="F4928" s="78">
        <v>0.0</v>
      </c>
      <c r="G4928" s="80">
        <v>53.0</v>
      </c>
      <c r="H4928" s="81">
        <v>184485.0</v>
      </c>
      <c r="I4928" s="81">
        <v>700000.0</v>
      </c>
      <c r="J4928" s="81">
        <v>230880.0</v>
      </c>
      <c r="K4928" s="81">
        <v>700000.0</v>
      </c>
      <c r="L4928" s="82">
        <v>0.08999738125951719</v>
      </c>
      <c r="N4928" s="83">
        <f t="shared" si="1"/>
        <v>0.08999738126</v>
      </c>
      <c r="O4928" s="83">
        <f t="shared" si="2"/>
        <v>0.08999738126</v>
      </c>
      <c r="Q4928" s="83">
        <f t="shared" si="3"/>
        <v>0.73645</v>
      </c>
      <c r="R4928" s="83">
        <f t="shared" si="4"/>
        <v>0.08999738126</v>
      </c>
      <c r="S4928" s="83" t="b">
        <f t="shared" si="5"/>
        <v>0</v>
      </c>
      <c r="T4928" s="72"/>
      <c r="U4928" s="72"/>
      <c r="V4928" s="72"/>
      <c r="W4928" s="72"/>
      <c r="X4928" s="72"/>
      <c r="Y4928" s="72"/>
      <c r="Z4928" s="72"/>
      <c r="AA4928" s="72"/>
      <c r="AB4928" s="72"/>
      <c r="AC4928" s="72"/>
      <c r="AD4928" s="72"/>
      <c r="AE4928" s="72"/>
      <c r="AF4928" s="72"/>
      <c r="AG4928" s="72"/>
      <c r="AH4928" s="72"/>
      <c r="AI4928" s="72"/>
      <c r="AJ4928" s="72"/>
      <c r="AK4928" s="72"/>
    </row>
    <row r="4929" ht="14.25" customHeight="1">
      <c r="A4929" s="78">
        <v>4926.0</v>
      </c>
      <c r="C4929" s="78" t="str">
        <f>VLOOKUP(G4929,[1]Macrodata_CCF!$A$3:$D$55,4,FALSE)</f>
        <v>#ERROR!</v>
      </c>
      <c r="E4929" s="79" t="str">
        <f>VLOOKUP(G4929,[1]Macrodata_CCF!$A$3:$B$55,2,FALSE)</f>
        <v>#ERROR!</v>
      </c>
      <c r="F4929" s="78">
        <v>0.0</v>
      </c>
      <c r="G4929" s="80">
        <v>23.0</v>
      </c>
      <c r="H4929" s="81">
        <v>0.0</v>
      </c>
      <c r="I4929" s="81">
        <v>880000.0</v>
      </c>
      <c r="J4929" s="81">
        <v>158400.0</v>
      </c>
      <c r="K4929" s="81">
        <v>880000.0</v>
      </c>
      <c r="L4929" s="82">
        <v>0.18</v>
      </c>
      <c r="N4929" s="83">
        <f t="shared" si="1"/>
        <v>0.18</v>
      </c>
      <c r="O4929" s="83">
        <f t="shared" si="2"/>
        <v>0.18</v>
      </c>
      <c r="Q4929" s="83">
        <f t="shared" si="3"/>
        <v>1</v>
      </c>
      <c r="R4929" s="83">
        <f t="shared" si="4"/>
        <v>0.18</v>
      </c>
      <c r="S4929" s="83" t="b">
        <f t="shared" si="5"/>
        <v>0</v>
      </c>
      <c r="T4929" s="72"/>
      <c r="U4929" s="72"/>
      <c r="V4929" s="72"/>
      <c r="W4929" s="72"/>
      <c r="X4929" s="72"/>
      <c r="Y4929" s="72"/>
      <c r="Z4929" s="72"/>
      <c r="AA4929" s="72"/>
      <c r="AB4929" s="72"/>
      <c r="AC4929" s="72"/>
      <c r="AD4929" s="72"/>
      <c r="AE4929" s="72"/>
      <c r="AF4929" s="72"/>
      <c r="AG4929" s="72"/>
      <c r="AH4929" s="72"/>
      <c r="AI4929" s="72"/>
      <c r="AJ4929" s="72"/>
      <c r="AK4929" s="72"/>
    </row>
    <row r="4930" ht="14.25" customHeight="1">
      <c r="A4930" s="78">
        <v>4927.0</v>
      </c>
      <c r="C4930" s="78" t="str">
        <f>VLOOKUP(G4930,[1]Macrodata_CCF!$A$3:$D$55,4,FALSE)</f>
        <v>#ERROR!</v>
      </c>
      <c r="E4930" s="79" t="str">
        <f>VLOOKUP(G4930,[1]Macrodata_CCF!$A$3:$B$55,2,FALSE)</f>
        <v>#ERROR!</v>
      </c>
      <c r="F4930" s="78">
        <v>0.0</v>
      </c>
      <c r="G4930" s="80">
        <v>28.0</v>
      </c>
      <c r="H4930" s="81">
        <v>33290.0</v>
      </c>
      <c r="I4930" s="81">
        <v>210000.0</v>
      </c>
      <c r="J4930" s="81">
        <v>68630.0</v>
      </c>
      <c r="K4930" s="81">
        <v>378000.0</v>
      </c>
      <c r="L4930" s="82">
        <v>0.199988682021391</v>
      </c>
      <c r="N4930" s="83">
        <f t="shared" si="1"/>
        <v>0.199988682</v>
      </c>
      <c r="O4930" s="83">
        <f t="shared" si="2"/>
        <v>0.199988682</v>
      </c>
      <c r="Q4930" s="83">
        <f t="shared" si="3"/>
        <v>0.8414761905</v>
      </c>
      <c r="R4930" s="83">
        <f t="shared" si="4"/>
        <v>0.199988682</v>
      </c>
      <c r="S4930" s="83" t="b">
        <f t="shared" si="5"/>
        <v>0</v>
      </c>
      <c r="T4930" s="72"/>
      <c r="U4930" s="72"/>
      <c r="V4930" s="72"/>
      <c r="W4930" s="72"/>
      <c r="X4930" s="72"/>
      <c r="Y4930" s="72"/>
      <c r="Z4930" s="72"/>
      <c r="AA4930" s="72"/>
      <c r="AB4930" s="72"/>
      <c r="AC4930" s="72"/>
      <c r="AD4930" s="72"/>
      <c r="AE4930" s="72"/>
      <c r="AF4930" s="72"/>
      <c r="AG4930" s="72"/>
      <c r="AH4930" s="72"/>
      <c r="AI4930" s="72"/>
      <c r="AJ4930" s="72"/>
      <c r="AK4930" s="72"/>
    </row>
    <row r="4931" ht="14.25" customHeight="1">
      <c r="A4931" s="78">
        <v>4928.0</v>
      </c>
      <c r="C4931" s="78" t="str">
        <f>VLOOKUP(G4931,[1]Macrodata_CCF!$A$3:$D$55,4,FALSE)</f>
        <v>#ERROR!</v>
      </c>
      <c r="E4931" s="79" t="str">
        <f>VLOOKUP(G4931,[1]Macrodata_CCF!$A$3:$B$55,2,FALSE)</f>
        <v>#ERROR!</v>
      </c>
      <c r="F4931" s="78">
        <v>0.0</v>
      </c>
      <c r="G4931" s="80">
        <v>3.0</v>
      </c>
      <c r="H4931" s="81">
        <v>15620.0</v>
      </c>
      <c r="I4931" s="81">
        <v>40000.0</v>
      </c>
      <c r="J4931" s="81">
        <v>24640.0</v>
      </c>
      <c r="K4931" s="81">
        <v>40000.0</v>
      </c>
      <c r="L4931" s="82">
        <v>0.3699753896636587</v>
      </c>
      <c r="N4931" s="83">
        <f t="shared" si="1"/>
        <v>0.3699753897</v>
      </c>
      <c r="O4931" s="83">
        <f t="shared" si="2"/>
        <v>0.3699753897</v>
      </c>
      <c r="Q4931" s="83">
        <f t="shared" si="3"/>
        <v>0.6095</v>
      </c>
      <c r="R4931" s="83">
        <f t="shared" si="4"/>
        <v>0.3699753897</v>
      </c>
      <c r="S4931" s="83" t="b">
        <f t="shared" si="5"/>
        <v>0</v>
      </c>
      <c r="T4931" s="72"/>
      <c r="U4931" s="72"/>
      <c r="V4931" s="72"/>
      <c r="W4931" s="72"/>
      <c r="X4931" s="72"/>
      <c r="Y4931" s="72"/>
      <c r="Z4931" s="72"/>
      <c r="AA4931" s="72"/>
      <c r="AB4931" s="72"/>
      <c r="AC4931" s="72"/>
      <c r="AD4931" s="72"/>
      <c r="AE4931" s="72"/>
      <c r="AF4931" s="72"/>
      <c r="AG4931" s="72"/>
      <c r="AH4931" s="72"/>
      <c r="AI4931" s="72"/>
      <c r="AJ4931" s="72"/>
      <c r="AK4931" s="72"/>
    </row>
    <row r="4932" ht="14.25" customHeight="1">
      <c r="A4932" s="78">
        <v>4929.0</v>
      </c>
      <c r="C4932" s="78" t="str">
        <f>VLOOKUP(G4932,[1]Macrodata_CCF!$A$3:$D$55,4,FALSE)</f>
        <v>#ERROR!</v>
      </c>
      <c r="E4932" s="79" t="str">
        <f>VLOOKUP(G4932,[1]Macrodata_CCF!$A$3:$B$55,2,FALSE)</f>
        <v>#ERROR!</v>
      </c>
      <c r="F4932" s="78">
        <v>0.0</v>
      </c>
      <c r="G4932" s="80">
        <v>26.0</v>
      </c>
      <c r="H4932" s="81">
        <v>126080.0</v>
      </c>
      <c r="I4932" s="81">
        <v>150000.0</v>
      </c>
      <c r="J4932" s="81">
        <v>150480.0</v>
      </c>
      <c r="K4932" s="81">
        <v>150000.0</v>
      </c>
      <c r="L4932" s="82">
        <v>1.020066889632107</v>
      </c>
      <c r="N4932" s="83">
        <f t="shared" si="1"/>
        <v>1.02006689</v>
      </c>
      <c r="O4932" s="83">
        <f t="shared" si="2"/>
        <v>1</v>
      </c>
      <c r="Q4932" s="83">
        <f t="shared" si="3"/>
        <v>0.1594666667</v>
      </c>
      <c r="R4932" s="83">
        <f t="shared" si="4"/>
        <v>1.02006689</v>
      </c>
      <c r="S4932" s="83" t="b">
        <f t="shared" si="5"/>
        <v>0</v>
      </c>
      <c r="T4932" s="72"/>
      <c r="U4932" s="72"/>
      <c r="V4932" s="72"/>
      <c r="W4932" s="72"/>
      <c r="X4932" s="72"/>
      <c r="Y4932" s="72"/>
      <c r="Z4932" s="72"/>
      <c r="AA4932" s="72"/>
      <c r="AB4932" s="72"/>
      <c r="AC4932" s="72"/>
      <c r="AD4932" s="72"/>
      <c r="AE4932" s="72"/>
      <c r="AF4932" s="72"/>
      <c r="AG4932" s="72"/>
      <c r="AH4932" s="72"/>
      <c r="AI4932" s="72"/>
      <c r="AJ4932" s="72"/>
      <c r="AK4932" s="72"/>
    </row>
    <row r="4933" ht="14.25" customHeight="1">
      <c r="A4933" s="78">
        <v>4930.0</v>
      </c>
      <c r="C4933" s="78" t="str">
        <f>VLOOKUP(G4933,[1]Macrodata_CCF!$A$3:$D$55,4,FALSE)</f>
        <v>#ERROR!</v>
      </c>
      <c r="E4933" s="79" t="str">
        <f>VLOOKUP(G4933,[1]Macrodata_CCF!$A$3:$B$55,2,FALSE)</f>
        <v>#ERROR!</v>
      </c>
      <c r="F4933" s="78">
        <v>1.0</v>
      </c>
      <c r="G4933" s="80">
        <v>18.0</v>
      </c>
      <c r="H4933" s="81">
        <v>233660.0</v>
      </c>
      <c r="I4933" s="81">
        <v>480000.0</v>
      </c>
      <c r="J4933" s="81">
        <v>376535.0</v>
      </c>
      <c r="K4933" s="81">
        <v>864000.0</v>
      </c>
      <c r="L4933" s="82">
        <v>0.5799910692538768</v>
      </c>
      <c r="N4933" s="83">
        <f t="shared" si="1"/>
        <v>0.5799910693</v>
      </c>
      <c r="O4933" s="83">
        <f t="shared" si="2"/>
        <v>0.5799910693</v>
      </c>
      <c r="Q4933" s="83">
        <f t="shared" si="3"/>
        <v>0.5132083333</v>
      </c>
      <c r="R4933" s="83">
        <f t="shared" si="4"/>
        <v>0.5799910693</v>
      </c>
      <c r="S4933" s="83" t="b">
        <f t="shared" si="5"/>
        <v>0</v>
      </c>
      <c r="T4933" s="72"/>
      <c r="U4933" s="72"/>
      <c r="V4933" s="72"/>
      <c r="W4933" s="72"/>
      <c r="X4933" s="72"/>
      <c r="Y4933" s="72"/>
      <c r="Z4933" s="72"/>
      <c r="AA4933" s="72"/>
      <c r="AB4933" s="72"/>
      <c r="AC4933" s="72"/>
      <c r="AD4933" s="72"/>
      <c r="AE4933" s="72"/>
      <c r="AF4933" s="72"/>
      <c r="AG4933" s="72"/>
      <c r="AH4933" s="72"/>
      <c r="AI4933" s="72"/>
      <c r="AJ4933" s="72"/>
      <c r="AK4933" s="72"/>
    </row>
    <row r="4934" ht="14.25" customHeight="1">
      <c r="A4934" s="78">
        <v>4931.0</v>
      </c>
      <c r="C4934" s="78" t="str">
        <f>VLOOKUP(G4934,[1]Macrodata_CCF!$A$3:$D$55,4,FALSE)</f>
        <v>#ERROR!</v>
      </c>
      <c r="E4934" s="79" t="str">
        <f>VLOOKUP(G4934,[1]Macrodata_CCF!$A$3:$B$55,2,FALSE)</f>
        <v>#ERROR!</v>
      </c>
      <c r="F4934" s="78">
        <v>0.0</v>
      </c>
      <c r="G4934" s="80">
        <v>13.0</v>
      </c>
      <c r="H4934" s="81">
        <v>131300.0</v>
      </c>
      <c r="I4934" s="81">
        <v>180000.0</v>
      </c>
      <c r="J4934" s="81">
        <v>139090.0</v>
      </c>
      <c r="K4934" s="81">
        <v>180000.0</v>
      </c>
      <c r="L4934" s="82">
        <v>0.159958932238193</v>
      </c>
      <c r="N4934" s="83">
        <f t="shared" si="1"/>
        <v>0.1599589322</v>
      </c>
      <c r="O4934" s="83">
        <f t="shared" si="2"/>
        <v>0.1599589322</v>
      </c>
      <c r="Q4934" s="83">
        <f t="shared" si="3"/>
        <v>0.2705555556</v>
      </c>
      <c r="R4934" s="83">
        <f t="shared" si="4"/>
        <v>0.1599589322</v>
      </c>
      <c r="S4934" s="83" t="b">
        <f t="shared" si="5"/>
        <v>0</v>
      </c>
      <c r="T4934" s="72"/>
      <c r="U4934" s="72"/>
      <c r="V4934" s="72"/>
      <c r="W4934" s="72"/>
      <c r="X4934" s="72"/>
      <c r="Y4934" s="72"/>
      <c r="Z4934" s="72"/>
      <c r="AA4934" s="72"/>
      <c r="AB4934" s="72"/>
      <c r="AC4934" s="72"/>
      <c r="AD4934" s="72"/>
      <c r="AE4934" s="72"/>
      <c r="AF4934" s="72"/>
      <c r="AG4934" s="72"/>
      <c r="AH4934" s="72"/>
      <c r="AI4934" s="72"/>
      <c r="AJ4934" s="72"/>
      <c r="AK4934" s="72"/>
    </row>
    <row r="4935" ht="14.25" customHeight="1">
      <c r="A4935" s="78">
        <v>4932.0</v>
      </c>
      <c r="C4935" s="78" t="str">
        <f>VLOOKUP(G4935,[1]Macrodata_CCF!$A$3:$D$55,4,FALSE)</f>
        <v>#ERROR!</v>
      </c>
      <c r="E4935" s="79" t="str">
        <f>VLOOKUP(G4935,[1]Macrodata_CCF!$A$3:$B$55,2,FALSE)</f>
        <v>#ERROR!</v>
      </c>
      <c r="F4935" s="78">
        <v>0.0</v>
      </c>
      <c r="G4935" s="80">
        <v>1.0</v>
      </c>
      <c r="H4935" s="81">
        <v>611540.0</v>
      </c>
      <c r="I4935" s="81">
        <v>820000.0</v>
      </c>
      <c r="J4935" s="81">
        <v>655315.0</v>
      </c>
      <c r="K4935" s="81">
        <v>820000.0</v>
      </c>
      <c r="L4935" s="82">
        <v>0.2099923246666027</v>
      </c>
      <c r="N4935" s="83">
        <f t="shared" si="1"/>
        <v>0.2099923247</v>
      </c>
      <c r="O4935" s="83">
        <f t="shared" si="2"/>
        <v>0.2099923247</v>
      </c>
      <c r="Q4935" s="83">
        <f t="shared" si="3"/>
        <v>0.2542195122</v>
      </c>
      <c r="R4935" s="83">
        <f t="shared" si="4"/>
        <v>0.2099923247</v>
      </c>
      <c r="S4935" s="83" t="b">
        <f t="shared" si="5"/>
        <v>0</v>
      </c>
      <c r="T4935" s="72"/>
      <c r="U4935" s="72"/>
      <c r="V4935" s="72"/>
      <c r="W4935" s="72"/>
      <c r="X4935" s="72"/>
      <c r="Y4935" s="72"/>
      <c r="Z4935" s="72"/>
      <c r="AA4935" s="72"/>
      <c r="AB4935" s="72"/>
      <c r="AC4935" s="72"/>
      <c r="AD4935" s="72"/>
      <c r="AE4935" s="72"/>
      <c r="AF4935" s="72"/>
      <c r="AG4935" s="72"/>
      <c r="AH4935" s="72"/>
      <c r="AI4935" s="72"/>
      <c r="AJ4935" s="72"/>
      <c r="AK4935" s="72"/>
    </row>
    <row r="4936" ht="14.25" customHeight="1">
      <c r="A4936" s="78">
        <v>4933.0</v>
      </c>
      <c r="C4936" s="78" t="str">
        <f>VLOOKUP(G4936,[1]Macrodata_CCF!$A$3:$D$55,4,FALSE)</f>
        <v>#ERROR!</v>
      </c>
      <c r="E4936" s="79" t="str">
        <f>VLOOKUP(G4936,[1]Macrodata_CCF!$A$3:$B$55,2,FALSE)</f>
        <v>#ERROR!</v>
      </c>
      <c r="F4936" s="78">
        <v>0.0</v>
      </c>
      <c r="G4936" s="80">
        <v>50.0</v>
      </c>
      <c r="H4936" s="81">
        <v>0.0</v>
      </c>
      <c r="I4936" s="81">
        <v>250000.0</v>
      </c>
      <c r="J4936" s="81">
        <v>10000.0</v>
      </c>
      <c r="K4936" s="81">
        <v>250000.0</v>
      </c>
      <c r="L4936" s="82">
        <v>0.04</v>
      </c>
      <c r="N4936" s="83">
        <f t="shared" si="1"/>
        <v>0.04</v>
      </c>
      <c r="O4936" s="83">
        <f t="shared" si="2"/>
        <v>0.04</v>
      </c>
      <c r="Q4936" s="83">
        <f t="shared" si="3"/>
        <v>1</v>
      </c>
      <c r="R4936" s="83">
        <f t="shared" si="4"/>
        <v>0.04</v>
      </c>
      <c r="S4936" s="83" t="b">
        <f t="shared" si="5"/>
        <v>0</v>
      </c>
      <c r="T4936" s="72"/>
      <c r="U4936" s="72"/>
      <c r="V4936" s="72"/>
      <c r="W4936" s="72"/>
      <c r="X4936" s="72"/>
      <c r="Y4936" s="72"/>
      <c r="Z4936" s="72"/>
      <c r="AA4936" s="72"/>
      <c r="AB4936" s="72"/>
      <c r="AC4936" s="72"/>
      <c r="AD4936" s="72"/>
      <c r="AE4936" s="72"/>
      <c r="AF4936" s="72"/>
      <c r="AG4936" s="72"/>
      <c r="AH4936" s="72"/>
      <c r="AI4936" s="72"/>
      <c r="AJ4936" s="72"/>
      <c r="AK4936" s="72"/>
    </row>
    <row r="4937" ht="14.25" customHeight="1">
      <c r="A4937" s="78">
        <v>4934.0</v>
      </c>
      <c r="C4937" s="78" t="str">
        <f>VLOOKUP(G4937,[1]Macrodata_CCF!$A$3:$D$55,4,FALSE)</f>
        <v>#ERROR!</v>
      </c>
      <c r="E4937" s="79" t="str">
        <f>VLOOKUP(G4937,[1]Macrodata_CCF!$A$3:$B$55,2,FALSE)</f>
        <v>#ERROR!</v>
      </c>
      <c r="F4937" s="78">
        <v>0.0</v>
      </c>
      <c r="G4937" s="80">
        <v>52.0</v>
      </c>
      <c r="H4937" s="81">
        <v>84440.0</v>
      </c>
      <c r="I4937" s="81">
        <v>980000.0</v>
      </c>
      <c r="J4937" s="81">
        <v>0.0</v>
      </c>
      <c r="K4937" s="81">
        <v>980000.0</v>
      </c>
      <c r="L4937" s="82">
        <v>-0.09428737326365626</v>
      </c>
      <c r="N4937" s="83">
        <f t="shared" si="1"/>
        <v>-0.09428737326</v>
      </c>
      <c r="O4937" s="83">
        <f t="shared" si="2"/>
        <v>0</v>
      </c>
      <c r="Q4937" s="83">
        <f t="shared" si="3"/>
        <v>0.9138367347</v>
      </c>
      <c r="R4937" s="83">
        <f t="shared" si="4"/>
        <v>-0.09428737326</v>
      </c>
      <c r="S4937" s="83" t="b">
        <f t="shared" si="5"/>
        <v>0</v>
      </c>
      <c r="T4937" s="72"/>
      <c r="U4937" s="72"/>
      <c r="V4937" s="72"/>
      <c r="W4937" s="72"/>
      <c r="X4937" s="72"/>
      <c r="Y4937" s="72"/>
      <c r="Z4937" s="72"/>
      <c r="AA4937" s="72"/>
      <c r="AB4937" s="72"/>
      <c r="AC4937" s="72"/>
      <c r="AD4937" s="72"/>
      <c r="AE4937" s="72"/>
      <c r="AF4937" s="72"/>
      <c r="AG4937" s="72"/>
      <c r="AH4937" s="72"/>
      <c r="AI4937" s="72"/>
      <c r="AJ4937" s="72"/>
      <c r="AK4937" s="72"/>
    </row>
    <row r="4938" ht="14.25" customHeight="1">
      <c r="A4938" s="78">
        <v>4935.0</v>
      </c>
      <c r="C4938" s="78" t="str">
        <f>VLOOKUP(G4938,[1]Macrodata_CCF!$A$3:$D$55,4,FALSE)</f>
        <v>#ERROR!</v>
      </c>
      <c r="E4938" s="79" t="str">
        <f>VLOOKUP(G4938,[1]Macrodata_CCF!$A$3:$B$55,2,FALSE)</f>
        <v>#ERROR!</v>
      </c>
      <c r="F4938" s="78">
        <v>1.0</v>
      </c>
      <c r="G4938" s="80">
        <v>28.0</v>
      </c>
      <c r="H4938" s="81">
        <v>119260.0</v>
      </c>
      <c r="I4938" s="81">
        <v>190000.0</v>
      </c>
      <c r="J4938" s="81">
        <v>158165.0</v>
      </c>
      <c r="K4938" s="81">
        <v>380000.0</v>
      </c>
      <c r="L4938" s="82">
        <v>0.5499717274526434</v>
      </c>
      <c r="N4938" s="83">
        <f t="shared" si="1"/>
        <v>0.5499717275</v>
      </c>
      <c r="O4938" s="83">
        <f t="shared" si="2"/>
        <v>0.5499717275</v>
      </c>
      <c r="Q4938" s="83">
        <f t="shared" si="3"/>
        <v>0.3723157895</v>
      </c>
      <c r="R4938" s="83">
        <f t="shared" si="4"/>
        <v>0.5499717275</v>
      </c>
      <c r="S4938" s="83" t="b">
        <f t="shared" si="5"/>
        <v>0</v>
      </c>
      <c r="T4938" s="72"/>
      <c r="U4938" s="72"/>
      <c r="V4938" s="72"/>
      <c r="W4938" s="72"/>
      <c r="X4938" s="72"/>
      <c r="Y4938" s="72"/>
      <c r="Z4938" s="72"/>
      <c r="AA4938" s="72"/>
      <c r="AB4938" s="72"/>
      <c r="AC4938" s="72"/>
      <c r="AD4938" s="72"/>
      <c r="AE4938" s="72"/>
      <c r="AF4938" s="72"/>
      <c r="AG4938" s="72"/>
      <c r="AH4938" s="72"/>
      <c r="AI4938" s="72"/>
      <c r="AJ4938" s="72"/>
      <c r="AK4938" s="72"/>
    </row>
    <row r="4939" ht="14.25" customHeight="1">
      <c r="A4939" s="78">
        <v>4936.0</v>
      </c>
      <c r="C4939" s="78" t="str">
        <f>VLOOKUP(G4939,[1]Macrodata_CCF!$A$3:$D$55,4,FALSE)</f>
        <v>#ERROR!</v>
      </c>
      <c r="E4939" s="79" t="str">
        <f>VLOOKUP(G4939,[1]Macrodata_CCF!$A$3:$B$55,2,FALSE)</f>
        <v>#ERROR!</v>
      </c>
      <c r="F4939" s="78">
        <v>0.0</v>
      </c>
      <c r="G4939" s="80">
        <v>5.0</v>
      </c>
      <c r="H4939" s="81">
        <v>257285.0</v>
      </c>
      <c r="I4939" s="81">
        <v>630000.0</v>
      </c>
      <c r="J4939" s="81">
        <v>331830.0</v>
      </c>
      <c r="K4939" s="81">
        <v>630000.0</v>
      </c>
      <c r="L4939" s="82">
        <v>0.2000053660303449</v>
      </c>
      <c r="N4939" s="83">
        <f t="shared" si="1"/>
        <v>0.200005366</v>
      </c>
      <c r="O4939" s="83">
        <f t="shared" si="2"/>
        <v>0.200005366</v>
      </c>
      <c r="Q4939" s="83">
        <f t="shared" si="3"/>
        <v>0.5916111111</v>
      </c>
      <c r="R4939" s="83">
        <f t="shared" si="4"/>
        <v>0.200005366</v>
      </c>
      <c r="S4939" s="83" t="b">
        <f t="shared" si="5"/>
        <v>0</v>
      </c>
      <c r="T4939" s="72"/>
      <c r="U4939" s="72"/>
      <c r="V4939" s="72"/>
      <c r="W4939" s="72"/>
      <c r="X4939" s="72"/>
      <c r="Y4939" s="72"/>
      <c r="Z4939" s="72"/>
      <c r="AA4939" s="72"/>
      <c r="AB4939" s="72"/>
      <c r="AC4939" s="72"/>
      <c r="AD4939" s="72"/>
      <c r="AE4939" s="72"/>
      <c r="AF4939" s="72"/>
      <c r="AG4939" s="72"/>
      <c r="AH4939" s="72"/>
      <c r="AI4939" s="72"/>
      <c r="AJ4939" s="72"/>
      <c r="AK4939" s="72"/>
    </row>
    <row r="4940" ht="14.25" customHeight="1">
      <c r="A4940" s="78">
        <v>4937.0</v>
      </c>
      <c r="C4940" s="78" t="str">
        <f>VLOOKUP(G4940,[1]Macrodata_CCF!$A$3:$D$55,4,FALSE)</f>
        <v>#ERROR!</v>
      </c>
      <c r="E4940" s="79" t="str">
        <f>VLOOKUP(G4940,[1]Macrodata_CCF!$A$3:$B$55,2,FALSE)</f>
        <v>#ERROR!</v>
      </c>
      <c r="F4940" s="78">
        <v>0.0</v>
      </c>
      <c r="G4940" s="80">
        <v>22.0</v>
      </c>
      <c r="H4940" s="81">
        <v>0.0</v>
      </c>
      <c r="I4940" s="81">
        <v>990000.0</v>
      </c>
      <c r="J4940" s="81">
        <v>158400.0</v>
      </c>
      <c r="K4940" s="81">
        <v>990000.0</v>
      </c>
      <c r="L4940" s="82">
        <v>0.16</v>
      </c>
      <c r="N4940" s="83">
        <f t="shared" si="1"/>
        <v>0.16</v>
      </c>
      <c r="O4940" s="83">
        <f t="shared" si="2"/>
        <v>0.16</v>
      </c>
      <c r="Q4940" s="83">
        <f t="shared" si="3"/>
        <v>1</v>
      </c>
      <c r="R4940" s="83">
        <f t="shared" si="4"/>
        <v>0.16</v>
      </c>
      <c r="S4940" s="83" t="b">
        <f t="shared" si="5"/>
        <v>0</v>
      </c>
      <c r="T4940" s="72"/>
      <c r="U4940" s="72"/>
      <c r="V4940" s="72"/>
      <c r="W4940" s="72"/>
      <c r="X4940" s="72"/>
      <c r="Y4940" s="72"/>
      <c r="Z4940" s="72"/>
      <c r="AA4940" s="72"/>
      <c r="AB4940" s="72"/>
      <c r="AC4940" s="72"/>
      <c r="AD4940" s="72"/>
      <c r="AE4940" s="72"/>
      <c r="AF4940" s="72"/>
      <c r="AG4940" s="72"/>
      <c r="AH4940" s="72"/>
      <c r="AI4940" s="72"/>
      <c r="AJ4940" s="72"/>
      <c r="AK4940" s="72"/>
    </row>
    <row r="4941" ht="14.25" customHeight="1">
      <c r="A4941" s="78">
        <v>4938.0</v>
      </c>
      <c r="C4941" s="78" t="str">
        <f>VLOOKUP(G4941,[1]Macrodata_CCF!$A$3:$D$55,4,FALSE)</f>
        <v>#ERROR!</v>
      </c>
      <c r="E4941" s="79" t="str">
        <f>VLOOKUP(G4941,[1]Macrodata_CCF!$A$3:$B$55,2,FALSE)</f>
        <v>#ERROR!</v>
      </c>
      <c r="F4941" s="78">
        <v>1.0</v>
      </c>
      <c r="G4941" s="80">
        <v>33.0</v>
      </c>
      <c r="H4941" s="81">
        <v>19910.0</v>
      </c>
      <c r="I4941" s="81">
        <v>610000.0</v>
      </c>
      <c r="J4941" s="81">
        <v>279550.0</v>
      </c>
      <c r="K4941" s="81">
        <v>1159000.0</v>
      </c>
      <c r="L4941" s="82">
        <v>0.4400006778626989</v>
      </c>
      <c r="N4941" s="83">
        <f t="shared" si="1"/>
        <v>0.4400006779</v>
      </c>
      <c r="O4941" s="83">
        <f t="shared" si="2"/>
        <v>0.4400006779</v>
      </c>
      <c r="Q4941" s="83">
        <f t="shared" si="3"/>
        <v>0.9673606557</v>
      </c>
      <c r="R4941" s="83">
        <f t="shared" si="4"/>
        <v>0.4400006779</v>
      </c>
      <c r="S4941" s="83" t="b">
        <f t="shared" si="5"/>
        <v>0</v>
      </c>
      <c r="T4941" s="72"/>
      <c r="U4941" s="72"/>
      <c r="V4941" s="72"/>
      <c r="W4941" s="72"/>
      <c r="X4941" s="72"/>
      <c r="Y4941" s="72"/>
      <c r="Z4941" s="72"/>
      <c r="AA4941" s="72"/>
      <c r="AB4941" s="72"/>
      <c r="AC4941" s="72"/>
      <c r="AD4941" s="72"/>
      <c r="AE4941" s="72"/>
      <c r="AF4941" s="72"/>
      <c r="AG4941" s="72"/>
      <c r="AH4941" s="72"/>
      <c r="AI4941" s="72"/>
      <c r="AJ4941" s="72"/>
      <c r="AK4941" s="72"/>
    </row>
    <row r="4942" ht="14.25" customHeight="1">
      <c r="A4942" s="78">
        <v>4939.0</v>
      </c>
      <c r="C4942" s="78" t="str">
        <f>VLOOKUP(G4942,[1]Macrodata_CCF!$A$3:$D$55,4,FALSE)</f>
        <v>#ERROR!</v>
      </c>
      <c r="E4942" s="79" t="str">
        <f>VLOOKUP(G4942,[1]Macrodata_CCF!$A$3:$B$55,2,FALSE)</f>
        <v>#ERROR!</v>
      </c>
      <c r="F4942" s="78">
        <v>0.0</v>
      </c>
      <c r="G4942" s="80">
        <v>49.0</v>
      </c>
      <c r="H4942" s="81">
        <v>36435.0</v>
      </c>
      <c r="I4942" s="81">
        <v>190000.0</v>
      </c>
      <c r="J4942" s="81">
        <v>53325.0</v>
      </c>
      <c r="K4942" s="81">
        <v>190000.0</v>
      </c>
      <c r="L4942" s="82">
        <v>0.109985999413929</v>
      </c>
      <c r="N4942" s="83">
        <f t="shared" si="1"/>
        <v>0.1099859994</v>
      </c>
      <c r="O4942" s="83">
        <f t="shared" si="2"/>
        <v>0.1099859994</v>
      </c>
      <c r="Q4942" s="83">
        <f t="shared" si="3"/>
        <v>0.8082368421</v>
      </c>
      <c r="R4942" s="83">
        <f t="shared" si="4"/>
        <v>0.1099859994</v>
      </c>
      <c r="S4942" s="83" t="b">
        <f t="shared" si="5"/>
        <v>0</v>
      </c>
      <c r="T4942" s="72"/>
      <c r="U4942" s="72"/>
      <c r="V4942" s="72"/>
      <c r="W4942" s="72"/>
      <c r="X4942" s="72"/>
      <c r="Y4942" s="72"/>
      <c r="Z4942" s="72"/>
      <c r="AA4942" s="72"/>
      <c r="AB4942" s="72"/>
      <c r="AC4942" s="72"/>
      <c r="AD4942" s="72"/>
      <c r="AE4942" s="72"/>
      <c r="AF4942" s="72"/>
      <c r="AG4942" s="72"/>
      <c r="AH4942" s="72"/>
      <c r="AI4942" s="72"/>
      <c r="AJ4942" s="72"/>
      <c r="AK4942" s="72"/>
    </row>
    <row r="4943" ht="14.25" customHeight="1">
      <c r="A4943" s="78">
        <v>4940.0</v>
      </c>
      <c r="C4943" s="78" t="str">
        <f>VLOOKUP(G4943,[1]Macrodata_CCF!$A$3:$D$55,4,FALSE)</f>
        <v>#ERROR!</v>
      </c>
      <c r="E4943" s="79" t="str">
        <f>VLOOKUP(G4943,[1]Macrodata_CCF!$A$3:$B$55,2,FALSE)</f>
        <v>#ERROR!</v>
      </c>
      <c r="F4943" s="78">
        <v>0.0</v>
      </c>
      <c r="G4943" s="80">
        <v>43.0</v>
      </c>
      <c r="H4943" s="81">
        <v>493805.0</v>
      </c>
      <c r="I4943" s="81">
        <v>810000.0</v>
      </c>
      <c r="J4943" s="81">
        <v>826200.0</v>
      </c>
      <c r="K4943" s="81">
        <v>810000.0</v>
      </c>
      <c r="L4943" s="82">
        <v>1.051234206739512</v>
      </c>
      <c r="N4943" s="83">
        <f t="shared" si="1"/>
        <v>1.051234207</v>
      </c>
      <c r="O4943" s="83">
        <f t="shared" si="2"/>
        <v>1</v>
      </c>
      <c r="Q4943" s="83">
        <f t="shared" si="3"/>
        <v>0.3903641975</v>
      </c>
      <c r="R4943" s="83">
        <f t="shared" si="4"/>
        <v>1.051234207</v>
      </c>
      <c r="S4943" s="83" t="b">
        <f t="shared" si="5"/>
        <v>0</v>
      </c>
      <c r="T4943" s="72"/>
      <c r="U4943" s="72"/>
      <c r="V4943" s="72"/>
      <c r="W4943" s="72"/>
      <c r="X4943" s="72"/>
      <c r="Y4943" s="72"/>
      <c r="Z4943" s="72"/>
      <c r="AA4943" s="72"/>
      <c r="AB4943" s="72"/>
      <c r="AC4943" s="72"/>
      <c r="AD4943" s="72"/>
      <c r="AE4943" s="72"/>
      <c r="AF4943" s="72"/>
      <c r="AG4943" s="72"/>
      <c r="AH4943" s="72"/>
      <c r="AI4943" s="72"/>
      <c r="AJ4943" s="72"/>
      <c r="AK4943" s="72"/>
    </row>
    <row r="4944" ht="14.25" customHeight="1">
      <c r="A4944" s="78">
        <v>4941.0</v>
      </c>
      <c r="C4944" s="78" t="str">
        <f>VLOOKUP(G4944,[1]Macrodata_CCF!$A$3:$D$55,4,FALSE)</f>
        <v>#ERROR!</v>
      </c>
      <c r="E4944" s="79" t="str">
        <f>VLOOKUP(G4944,[1]Macrodata_CCF!$A$3:$B$55,2,FALSE)</f>
        <v>#ERROR!</v>
      </c>
      <c r="F4944" s="78">
        <v>1.0</v>
      </c>
      <c r="G4944" s="80">
        <v>8.0</v>
      </c>
      <c r="H4944" s="81">
        <v>0.0</v>
      </c>
      <c r="I4944" s="81">
        <v>30000.0</v>
      </c>
      <c r="J4944" s="81">
        <v>14400.0</v>
      </c>
      <c r="K4944" s="81">
        <v>30000.0</v>
      </c>
      <c r="L4944" s="82">
        <v>0.48</v>
      </c>
      <c r="N4944" s="83">
        <f t="shared" si="1"/>
        <v>0.48</v>
      </c>
      <c r="O4944" s="83">
        <f t="shared" si="2"/>
        <v>0.48</v>
      </c>
      <c r="Q4944" s="83">
        <f t="shared" si="3"/>
        <v>1</v>
      </c>
      <c r="R4944" s="83">
        <f t="shared" si="4"/>
        <v>0.48</v>
      </c>
      <c r="S4944" s="83" t="b">
        <f t="shared" si="5"/>
        <v>0</v>
      </c>
      <c r="T4944" s="72"/>
      <c r="U4944" s="72"/>
      <c r="V4944" s="72"/>
      <c r="W4944" s="72"/>
      <c r="X4944" s="72"/>
      <c r="Y4944" s="72"/>
      <c r="Z4944" s="72"/>
      <c r="AA4944" s="72"/>
      <c r="AB4944" s="72"/>
      <c r="AC4944" s="72"/>
      <c r="AD4944" s="72"/>
      <c r="AE4944" s="72"/>
      <c r="AF4944" s="72"/>
      <c r="AG4944" s="72"/>
      <c r="AH4944" s="72"/>
      <c r="AI4944" s="72"/>
      <c r="AJ4944" s="72"/>
      <c r="AK4944" s="72"/>
    </row>
    <row r="4945" ht="14.25" customHeight="1">
      <c r="A4945" s="78">
        <v>4942.0</v>
      </c>
      <c r="C4945" s="78" t="str">
        <f>VLOOKUP(G4945,[1]Macrodata_CCF!$A$3:$D$55,4,FALSE)</f>
        <v>#ERROR!</v>
      </c>
      <c r="E4945" s="79" t="str">
        <f>VLOOKUP(G4945,[1]Macrodata_CCF!$A$3:$B$55,2,FALSE)</f>
        <v>#ERROR!</v>
      </c>
      <c r="F4945" s="78">
        <v>0.0</v>
      </c>
      <c r="G4945" s="80">
        <v>50.0</v>
      </c>
      <c r="H4945" s="81">
        <v>198430.0</v>
      </c>
      <c r="I4945" s="81">
        <v>290000.0</v>
      </c>
      <c r="J4945" s="81">
        <v>201175.0</v>
      </c>
      <c r="K4945" s="81">
        <v>290000.0</v>
      </c>
      <c r="L4945" s="82">
        <v>0.02997706672490991</v>
      </c>
      <c r="N4945" s="83">
        <f t="shared" si="1"/>
        <v>0.02997706672</v>
      </c>
      <c r="O4945" s="83">
        <f t="shared" si="2"/>
        <v>0.02997706672</v>
      </c>
      <c r="Q4945" s="83">
        <f t="shared" si="3"/>
        <v>0.3157586207</v>
      </c>
      <c r="R4945" s="83">
        <f t="shared" si="4"/>
        <v>0.02997706672</v>
      </c>
      <c r="S4945" s="83" t="b">
        <f t="shared" si="5"/>
        <v>0</v>
      </c>
      <c r="T4945" s="72"/>
      <c r="U4945" s="72"/>
      <c r="V4945" s="72"/>
      <c r="W4945" s="72"/>
      <c r="X4945" s="72"/>
      <c r="Y4945" s="72"/>
      <c r="Z4945" s="72"/>
      <c r="AA4945" s="72"/>
      <c r="AB4945" s="72"/>
      <c r="AC4945" s="72"/>
      <c r="AD4945" s="72"/>
      <c r="AE4945" s="72"/>
      <c r="AF4945" s="72"/>
      <c r="AG4945" s="72"/>
      <c r="AH4945" s="72"/>
      <c r="AI4945" s="72"/>
      <c r="AJ4945" s="72"/>
      <c r="AK4945" s="72"/>
    </row>
    <row r="4946" ht="14.25" customHeight="1">
      <c r="A4946" s="78">
        <v>4943.0</v>
      </c>
      <c r="C4946" s="78" t="str">
        <f>VLOOKUP(G4946,[1]Macrodata_CCF!$A$3:$D$55,4,FALSE)</f>
        <v>#ERROR!</v>
      </c>
      <c r="E4946" s="79" t="str">
        <f>VLOOKUP(G4946,[1]Macrodata_CCF!$A$3:$B$55,2,FALSE)</f>
        <v>#ERROR!</v>
      </c>
      <c r="F4946" s="78">
        <v>1.0</v>
      </c>
      <c r="G4946" s="80">
        <v>4.0</v>
      </c>
      <c r="H4946" s="81">
        <v>166470.0</v>
      </c>
      <c r="I4946" s="81">
        <v>910000.0</v>
      </c>
      <c r="J4946" s="81">
        <v>463880.0</v>
      </c>
      <c r="K4946" s="81">
        <v>1183000.0</v>
      </c>
      <c r="L4946" s="82">
        <v>0.3999973101287103</v>
      </c>
      <c r="N4946" s="83">
        <f t="shared" si="1"/>
        <v>0.3999973101</v>
      </c>
      <c r="O4946" s="83">
        <f t="shared" si="2"/>
        <v>0.3999973101</v>
      </c>
      <c r="Q4946" s="83">
        <f t="shared" si="3"/>
        <v>0.8170659341</v>
      </c>
      <c r="R4946" s="83">
        <f t="shared" si="4"/>
        <v>0.3999973101</v>
      </c>
      <c r="S4946" s="83" t="b">
        <f t="shared" si="5"/>
        <v>0</v>
      </c>
      <c r="T4946" s="72"/>
      <c r="U4946" s="72"/>
      <c r="V4946" s="72"/>
      <c r="W4946" s="72"/>
      <c r="X4946" s="72"/>
      <c r="Y4946" s="72"/>
      <c r="Z4946" s="72"/>
      <c r="AA4946" s="72"/>
      <c r="AB4946" s="72"/>
      <c r="AC4946" s="72"/>
      <c r="AD4946" s="72"/>
      <c r="AE4946" s="72"/>
      <c r="AF4946" s="72"/>
      <c r="AG4946" s="72"/>
      <c r="AH4946" s="72"/>
      <c r="AI4946" s="72"/>
      <c r="AJ4946" s="72"/>
      <c r="AK4946" s="72"/>
    </row>
    <row r="4947" ht="14.25" customHeight="1">
      <c r="A4947" s="78">
        <v>4944.0</v>
      </c>
      <c r="C4947" s="78" t="str">
        <f>VLOOKUP(G4947,[1]Macrodata_CCF!$A$3:$D$55,4,FALSE)</f>
        <v>#ERROR!</v>
      </c>
      <c r="E4947" s="79" t="str">
        <f>VLOOKUP(G4947,[1]Macrodata_CCF!$A$3:$B$55,2,FALSE)</f>
        <v>#ERROR!</v>
      </c>
      <c r="F4947" s="78">
        <v>0.0</v>
      </c>
      <c r="G4947" s="80">
        <v>26.0</v>
      </c>
      <c r="H4947" s="81">
        <v>135225.0</v>
      </c>
      <c r="I4947" s="81">
        <v>830000.0</v>
      </c>
      <c r="J4947" s="81">
        <v>246390.0</v>
      </c>
      <c r="K4947" s="81">
        <v>830000.0</v>
      </c>
      <c r="L4947" s="82">
        <v>0.1600014393148861</v>
      </c>
      <c r="N4947" s="83">
        <f t="shared" si="1"/>
        <v>0.1600014393</v>
      </c>
      <c r="O4947" s="83">
        <f t="shared" si="2"/>
        <v>0.1600014393</v>
      </c>
      <c r="Q4947" s="83">
        <f t="shared" si="3"/>
        <v>0.8370783133</v>
      </c>
      <c r="R4947" s="83">
        <f t="shared" si="4"/>
        <v>0.1600014393</v>
      </c>
      <c r="S4947" s="83" t="b">
        <f t="shared" si="5"/>
        <v>0</v>
      </c>
      <c r="T4947" s="72"/>
      <c r="U4947" s="72"/>
      <c r="V4947" s="72"/>
      <c r="W4947" s="72"/>
      <c r="X4947" s="72"/>
      <c r="Y4947" s="72"/>
      <c r="Z4947" s="72"/>
      <c r="AA4947" s="72"/>
      <c r="AB4947" s="72"/>
      <c r="AC4947" s="72"/>
      <c r="AD4947" s="72"/>
      <c r="AE4947" s="72"/>
      <c r="AF4947" s="72"/>
      <c r="AG4947" s="72"/>
      <c r="AH4947" s="72"/>
      <c r="AI4947" s="72"/>
      <c r="AJ4947" s="72"/>
      <c r="AK4947" s="72"/>
    </row>
    <row r="4948" ht="14.25" customHeight="1">
      <c r="A4948" s="78">
        <v>4945.0</v>
      </c>
      <c r="C4948" s="78" t="str">
        <f>VLOOKUP(G4948,[1]Macrodata_CCF!$A$3:$D$55,4,FALSE)</f>
        <v>#ERROR!</v>
      </c>
      <c r="E4948" s="79" t="str">
        <f>VLOOKUP(G4948,[1]Macrodata_CCF!$A$3:$B$55,2,FALSE)</f>
        <v>#ERROR!</v>
      </c>
      <c r="F4948" s="78">
        <v>0.0</v>
      </c>
      <c r="G4948" s="80">
        <v>53.0</v>
      </c>
      <c r="H4948" s="81">
        <v>0.0</v>
      </c>
      <c r="I4948" s="81">
        <v>770000.0</v>
      </c>
      <c r="J4948" s="81">
        <v>785400.0</v>
      </c>
      <c r="K4948" s="81">
        <v>770000.0</v>
      </c>
      <c r="L4948" s="82">
        <v>1.02</v>
      </c>
      <c r="N4948" s="83">
        <f t="shared" si="1"/>
        <v>1.02</v>
      </c>
      <c r="O4948" s="83">
        <f t="shared" si="2"/>
        <v>1</v>
      </c>
      <c r="Q4948" s="83">
        <f t="shared" si="3"/>
        <v>1</v>
      </c>
      <c r="R4948" s="83">
        <f t="shared" si="4"/>
        <v>1.02</v>
      </c>
      <c r="S4948" s="83" t="b">
        <f t="shared" si="5"/>
        <v>0</v>
      </c>
      <c r="T4948" s="72"/>
      <c r="U4948" s="72"/>
      <c r="V4948" s="72"/>
      <c r="W4948" s="72"/>
      <c r="X4948" s="72"/>
      <c r="Y4948" s="72"/>
      <c r="Z4948" s="72"/>
      <c r="AA4948" s="72"/>
      <c r="AB4948" s="72"/>
      <c r="AC4948" s="72"/>
      <c r="AD4948" s="72"/>
      <c r="AE4948" s="72"/>
      <c r="AF4948" s="72"/>
      <c r="AG4948" s="72"/>
      <c r="AH4948" s="72"/>
      <c r="AI4948" s="72"/>
      <c r="AJ4948" s="72"/>
      <c r="AK4948" s="72"/>
    </row>
    <row r="4949" ht="14.25" customHeight="1">
      <c r="A4949" s="78">
        <v>4946.0</v>
      </c>
      <c r="C4949" s="78" t="str">
        <f>VLOOKUP(G4949,[1]Macrodata_CCF!$A$3:$D$55,4,FALSE)</f>
        <v>#ERROR!</v>
      </c>
      <c r="E4949" s="79" t="str">
        <f>VLOOKUP(G4949,[1]Macrodata_CCF!$A$3:$B$55,2,FALSE)</f>
        <v>#ERROR!</v>
      </c>
      <c r="F4949" s="78">
        <v>0.0</v>
      </c>
      <c r="G4949" s="80">
        <v>27.0</v>
      </c>
      <c r="H4949" s="81">
        <v>0.0</v>
      </c>
      <c r="I4949" s="81">
        <v>690000.0</v>
      </c>
      <c r="J4949" s="81">
        <v>138000.0</v>
      </c>
      <c r="K4949" s="81">
        <v>690000.0</v>
      </c>
      <c r="L4949" s="82">
        <v>0.2</v>
      </c>
      <c r="N4949" s="83">
        <f t="shared" si="1"/>
        <v>0.2</v>
      </c>
      <c r="O4949" s="83">
        <f t="shared" si="2"/>
        <v>0.2</v>
      </c>
      <c r="Q4949" s="83">
        <f t="shared" si="3"/>
        <v>1</v>
      </c>
      <c r="R4949" s="83">
        <f t="shared" si="4"/>
        <v>0.2</v>
      </c>
      <c r="S4949" s="83" t="b">
        <f t="shared" si="5"/>
        <v>0</v>
      </c>
      <c r="T4949" s="72"/>
      <c r="U4949" s="72"/>
      <c r="V4949" s="72"/>
      <c r="W4949" s="72"/>
      <c r="X4949" s="72"/>
      <c r="Y4949" s="72"/>
      <c r="Z4949" s="72"/>
      <c r="AA4949" s="72"/>
      <c r="AB4949" s="72"/>
      <c r="AC4949" s="72"/>
      <c r="AD4949" s="72"/>
      <c r="AE4949" s="72"/>
      <c r="AF4949" s="72"/>
      <c r="AG4949" s="72"/>
      <c r="AH4949" s="72"/>
      <c r="AI4949" s="72"/>
      <c r="AJ4949" s="72"/>
      <c r="AK4949" s="72"/>
    </row>
    <row r="4950" ht="14.25" customHeight="1">
      <c r="A4950" s="78">
        <v>4947.0</v>
      </c>
      <c r="C4950" s="78" t="str">
        <f>VLOOKUP(G4950,[1]Macrodata_CCF!$A$3:$D$55,4,FALSE)</f>
        <v>#ERROR!</v>
      </c>
      <c r="E4950" s="79" t="str">
        <f>VLOOKUP(G4950,[1]Macrodata_CCF!$A$3:$B$55,2,FALSE)</f>
        <v>#ERROR!</v>
      </c>
      <c r="F4950" s="78">
        <v>0.0</v>
      </c>
      <c r="G4950" s="80">
        <v>12.0</v>
      </c>
      <c r="H4950" s="81">
        <v>485710.0</v>
      </c>
      <c r="I4950" s="81">
        <v>520000.0</v>
      </c>
      <c r="J4950" s="81">
        <v>494625.0</v>
      </c>
      <c r="K4950" s="81">
        <v>520000.0</v>
      </c>
      <c r="L4950" s="82">
        <v>0.2599883347914844</v>
      </c>
      <c r="N4950" s="83">
        <f t="shared" si="1"/>
        <v>0.2599883348</v>
      </c>
      <c r="O4950" s="83">
        <f t="shared" si="2"/>
        <v>0.2599883348</v>
      </c>
      <c r="Q4950" s="83">
        <f t="shared" si="3"/>
        <v>0.06594230769</v>
      </c>
      <c r="R4950" s="83">
        <f t="shared" si="4"/>
        <v>0.01714423077</v>
      </c>
      <c r="S4950" s="83" t="b">
        <f t="shared" si="5"/>
        <v>0</v>
      </c>
      <c r="T4950" s="72"/>
      <c r="U4950" s="72"/>
      <c r="V4950" s="72"/>
      <c r="W4950" s="72"/>
      <c r="X4950" s="72"/>
      <c r="Y4950" s="72"/>
      <c r="Z4950" s="72"/>
      <c r="AA4950" s="72"/>
      <c r="AB4950" s="72"/>
      <c r="AC4950" s="72"/>
      <c r="AD4950" s="72"/>
      <c r="AE4950" s="72"/>
      <c r="AF4950" s="72"/>
      <c r="AG4950" s="72"/>
      <c r="AH4950" s="72"/>
      <c r="AI4950" s="72"/>
      <c r="AJ4950" s="72"/>
      <c r="AK4950" s="72"/>
    </row>
    <row r="4951" ht="14.25" customHeight="1">
      <c r="A4951" s="78">
        <v>4948.0</v>
      </c>
      <c r="C4951" s="78" t="str">
        <f>VLOOKUP(G4951,[1]Macrodata_CCF!$A$3:$D$55,4,FALSE)</f>
        <v>#ERROR!</v>
      </c>
      <c r="E4951" s="79" t="str">
        <f>VLOOKUP(G4951,[1]Macrodata_CCF!$A$3:$B$55,2,FALSE)</f>
        <v>#ERROR!</v>
      </c>
      <c r="F4951" s="78">
        <v>0.0</v>
      </c>
      <c r="G4951" s="80">
        <v>29.0</v>
      </c>
      <c r="H4951" s="81">
        <v>182065.0</v>
      </c>
      <c r="I4951" s="81">
        <v>200000.0</v>
      </c>
      <c r="J4951" s="81">
        <v>185295.0</v>
      </c>
      <c r="K4951" s="81">
        <v>200000.0</v>
      </c>
      <c r="L4951" s="82">
        <v>0.1800947867298578</v>
      </c>
      <c r="N4951" s="83">
        <f t="shared" si="1"/>
        <v>0.1800947867</v>
      </c>
      <c r="O4951" s="83">
        <f t="shared" si="2"/>
        <v>0.1800947867</v>
      </c>
      <c r="Q4951" s="83">
        <f t="shared" si="3"/>
        <v>0.089675</v>
      </c>
      <c r="R4951" s="83">
        <f t="shared" si="4"/>
        <v>0.01615</v>
      </c>
      <c r="S4951" s="83" t="b">
        <f t="shared" si="5"/>
        <v>0</v>
      </c>
      <c r="T4951" s="72"/>
      <c r="U4951" s="72"/>
      <c r="V4951" s="72"/>
      <c r="W4951" s="72"/>
      <c r="X4951" s="72"/>
      <c r="Y4951" s="72"/>
      <c r="Z4951" s="72"/>
      <c r="AA4951" s="72"/>
      <c r="AB4951" s="72"/>
      <c r="AC4951" s="72"/>
      <c r="AD4951" s="72"/>
      <c r="AE4951" s="72"/>
      <c r="AF4951" s="72"/>
      <c r="AG4951" s="72"/>
      <c r="AH4951" s="72"/>
      <c r="AI4951" s="72"/>
      <c r="AJ4951" s="72"/>
      <c r="AK4951" s="72"/>
    </row>
    <row r="4952" ht="14.25" customHeight="1">
      <c r="A4952" s="78">
        <v>4949.0</v>
      </c>
      <c r="C4952" s="78" t="str">
        <f>VLOOKUP(G4952,[1]Macrodata_CCF!$A$3:$D$55,4,FALSE)</f>
        <v>#ERROR!</v>
      </c>
      <c r="E4952" s="79" t="str">
        <f>VLOOKUP(G4952,[1]Macrodata_CCF!$A$3:$B$55,2,FALSE)</f>
        <v>#ERROR!</v>
      </c>
      <c r="F4952" s="78">
        <v>0.0</v>
      </c>
      <c r="G4952" s="80">
        <v>34.0</v>
      </c>
      <c r="H4952" s="81">
        <v>40670.0</v>
      </c>
      <c r="I4952" s="81">
        <v>50000.0</v>
      </c>
      <c r="J4952" s="81">
        <v>41230.0</v>
      </c>
      <c r="K4952" s="81">
        <v>95000.0</v>
      </c>
      <c r="L4952" s="82">
        <v>0.06002143622722401</v>
      </c>
      <c r="N4952" s="83">
        <f t="shared" si="1"/>
        <v>0.06002143623</v>
      </c>
      <c r="O4952" s="83">
        <f t="shared" si="2"/>
        <v>0.06002143623</v>
      </c>
      <c r="Q4952" s="83">
        <f t="shared" si="3"/>
        <v>0.1866</v>
      </c>
      <c r="R4952" s="83">
        <f t="shared" si="4"/>
        <v>0.06002143623</v>
      </c>
      <c r="S4952" s="83" t="b">
        <f t="shared" si="5"/>
        <v>0</v>
      </c>
      <c r="T4952" s="72"/>
      <c r="U4952" s="72"/>
      <c r="V4952" s="72"/>
      <c r="W4952" s="72"/>
      <c r="X4952" s="72"/>
      <c r="Y4952" s="72"/>
      <c r="Z4952" s="72"/>
      <c r="AA4952" s="72"/>
      <c r="AB4952" s="72"/>
      <c r="AC4952" s="72"/>
      <c r="AD4952" s="72"/>
      <c r="AE4952" s="72"/>
      <c r="AF4952" s="72"/>
      <c r="AG4952" s="72"/>
      <c r="AH4952" s="72"/>
      <c r="AI4952" s="72"/>
      <c r="AJ4952" s="72"/>
      <c r="AK4952" s="72"/>
    </row>
    <row r="4953" ht="14.25" customHeight="1">
      <c r="A4953" s="78">
        <v>4950.0</v>
      </c>
      <c r="C4953" s="78" t="str">
        <f>VLOOKUP(G4953,[1]Macrodata_CCF!$A$3:$D$55,4,FALSE)</f>
        <v>#ERROR!</v>
      </c>
      <c r="E4953" s="79" t="str">
        <f>VLOOKUP(G4953,[1]Macrodata_CCF!$A$3:$B$55,2,FALSE)</f>
        <v>#ERROR!</v>
      </c>
      <c r="F4953" s="78">
        <v>0.0</v>
      </c>
      <c r="G4953" s="80">
        <v>15.0</v>
      </c>
      <c r="H4953" s="81">
        <v>49825.0</v>
      </c>
      <c r="I4953" s="81">
        <v>50000.0</v>
      </c>
      <c r="J4953" s="81">
        <v>49855.0</v>
      </c>
      <c r="K4953" s="81">
        <v>50000.0</v>
      </c>
      <c r="L4953" s="82">
        <v>0.1714285714285714</v>
      </c>
      <c r="N4953" s="83">
        <f t="shared" si="1"/>
        <v>0.1714285714</v>
      </c>
      <c r="O4953" s="83">
        <f t="shared" si="2"/>
        <v>0.1714285714</v>
      </c>
      <c r="Q4953" s="83">
        <f t="shared" si="3"/>
        <v>0.0035</v>
      </c>
      <c r="R4953" s="83">
        <f t="shared" si="4"/>
        <v>0.0006</v>
      </c>
      <c r="S4953" s="83" t="b">
        <f t="shared" si="5"/>
        <v>0</v>
      </c>
      <c r="T4953" s="72"/>
      <c r="U4953" s="72"/>
      <c r="V4953" s="72"/>
      <c r="W4953" s="72"/>
      <c r="X4953" s="72"/>
      <c r="Y4953" s="72"/>
      <c r="Z4953" s="72"/>
      <c r="AA4953" s="72"/>
      <c r="AB4953" s="72"/>
      <c r="AC4953" s="72"/>
      <c r="AD4953" s="72"/>
      <c r="AE4953" s="72"/>
      <c r="AF4953" s="72"/>
      <c r="AG4953" s="72"/>
      <c r="AH4953" s="72"/>
      <c r="AI4953" s="72"/>
      <c r="AJ4953" s="72"/>
      <c r="AK4953" s="72"/>
    </row>
    <row r="4954" ht="14.25" customHeight="1">
      <c r="A4954" s="78">
        <v>4951.0</v>
      </c>
      <c r="C4954" s="78" t="str">
        <f>VLOOKUP(G4954,[1]Macrodata_CCF!$A$3:$D$55,4,FALSE)</f>
        <v>#ERROR!</v>
      </c>
      <c r="E4954" s="79" t="str">
        <f>VLOOKUP(G4954,[1]Macrodata_CCF!$A$3:$B$55,2,FALSE)</f>
        <v>#ERROR!</v>
      </c>
      <c r="F4954" s="78">
        <v>0.0</v>
      </c>
      <c r="G4954" s="80">
        <v>15.0</v>
      </c>
      <c r="H4954" s="81">
        <v>17355.0</v>
      </c>
      <c r="I4954" s="81">
        <v>890000.0</v>
      </c>
      <c r="J4954" s="81">
        <v>183160.0</v>
      </c>
      <c r="K4954" s="81">
        <v>1246000.0</v>
      </c>
      <c r="L4954" s="82">
        <v>0.1900028075563373</v>
      </c>
      <c r="N4954" s="83">
        <f t="shared" si="1"/>
        <v>0.1900028076</v>
      </c>
      <c r="O4954" s="83">
        <f t="shared" si="2"/>
        <v>0.1900028076</v>
      </c>
      <c r="Q4954" s="83">
        <f t="shared" si="3"/>
        <v>0.9805</v>
      </c>
      <c r="R4954" s="83">
        <f t="shared" si="4"/>
        <v>0.1900028076</v>
      </c>
      <c r="S4954" s="83" t="b">
        <f t="shared" si="5"/>
        <v>0</v>
      </c>
      <c r="T4954" s="72"/>
      <c r="U4954" s="72"/>
      <c r="V4954" s="72"/>
      <c r="W4954" s="72"/>
      <c r="X4954" s="72"/>
      <c r="Y4954" s="72"/>
      <c r="Z4954" s="72"/>
      <c r="AA4954" s="72"/>
      <c r="AB4954" s="72"/>
      <c r="AC4954" s="72"/>
      <c r="AD4954" s="72"/>
      <c r="AE4954" s="72"/>
      <c r="AF4954" s="72"/>
      <c r="AG4954" s="72"/>
      <c r="AH4954" s="72"/>
      <c r="AI4954" s="72"/>
      <c r="AJ4954" s="72"/>
      <c r="AK4954" s="72"/>
    </row>
    <row r="4955" ht="14.25" customHeight="1">
      <c r="A4955" s="78">
        <v>4952.0</v>
      </c>
      <c r="C4955" s="78" t="str">
        <f>VLOOKUP(G4955,[1]Macrodata_CCF!$A$3:$D$55,4,FALSE)</f>
        <v>#ERROR!</v>
      </c>
      <c r="E4955" s="79" t="str">
        <f>VLOOKUP(G4955,[1]Macrodata_CCF!$A$3:$B$55,2,FALSE)</f>
        <v>#ERROR!</v>
      </c>
      <c r="F4955" s="78">
        <v>0.0</v>
      </c>
      <c r="G4955" s="80">
        <v>5.0</v>
      </c>
      <c r="H4955" s="81">
        <v>39965.0</v>
      </c>
      <c r="I4955" s="81">
        <v>140000.0</v>
      </c>
      <c r="J4955" s="81">
        <v>66975.0</v>
      </c>
      <c r="K4955" s="81">
        <v>140000.0</v>
      </c>
      <c r="L4955" s="82">
        <v>0.2700054980756735</v>
      </c>
      <c r="N4955" s="83">
        <f t="shared" si="1"/>
        <v>0.2700054981</v>
      </c>
      <c r="O4955" s="83">
        <f t="shared" si="2"/>
        <v>0.2700054981</v>
      </c>
      <c r="Q4955" s="83">
        <f t="shared" si="3"/>
        <v>0.7145357143</v>
      </c>
      <c r="R4955" s="83">
        <f t="shared" si="4"/>
        <v>0.2700054981</v>
      </c>
      <c r="S4955" s="83" t="b">
        <f t="shared" si="5"/>
        <v>0</v>
      </c>
      <c r="T4955" s="72"/>
      <c r="U4955" s="72"/>
      <c r="V4955" s="72"/>
      <c r="W4955" s="72"/>
      <c r="X4955" s="72"/>
      <c r="Y4955" s="72"/>
      <c r="Z4955" s="72"/>
      <c r="AA4955" s="72"/>
      <c r="AB4955" s="72"/>
      <c r="AC4955" s="72"/>
      <c r="AD4955" s="72"/>
      <c r="AE4955" s="72"/>
      <c r="AF4955" s="72"/>
      <c r="AG4955" s="72"/>
      <c r="AH4955" s="72"/>
      <c r="AI4955" s="72"/>
      <c r="AJ4955" s="72"/>
      <c r="AK4955" s="72"/>
    </row>
    <row r="4956" ht="14.25" customHeight="1">
      <c r="A4956" s="78">
        <v>4953.0</v>
      </c>
      <c r="C4956" s="78" t="str">
        <f>VLOOKUP(G4956,[1]Macrodata_CCF!$A$3:$D$55,4,FALSE)</f>
        <v>#ERROR!</v>
      </c>
      <c r="E4956" s="79" t="str">
        <f>VLOOKUP(G4956,[1]Macrodata_CCF!$A$3:$B$55,2,FALSE)</f>
        <v>#ERROR!</v>
      </c>
      <c r="F4956" s="78">
        <v>0.0</v>
      </c>
      <c r="G4956" s="80">
        <v>52.0</v>
      </c>
      <c r="H4956" s="81">
        <v>91035.0</v>
      </c>
      <c r="I4956" s="81">
        <v>210000.0</v>
      </c>
      <c r="J4956" s="81">
        <v>214200.0</v>
      </c>
      <c r="K4956" s="81">
        <v>210000.0</v>
      </c>
      <c r="L4956" s="82">
        <v>1.035304501323919</v>
      </c>
      <c r="N4956" s="83">
        <f t="shared" si="1"/>
        <v>1.035304501</v>
      </c>
      <c r="O4956" s="83">
        <f t="shared" si="2"/>
        <v>1</v>
      </c>
      <c r="Q4956" s="83">
        <f t="shared" si="3"/>
        <v>0.5665</v>
      </c>
      <c r="R4956" s="83">
        <f t="shared" si="4"/>
        <v>1.035304501</v>
      </c>
      <c r="S4956" s="83" t="b">
        <f t="shared" si="5"/>
        <v>0</v>
      </c>
      <c r="T4956" s="72"/>
      <c r="U4956" s="72"/>
      <c r="V4956" s="72"/>
      <c r="W4956" s="72"/>
      <c r="X4956" s="72"/>
      <c r="Y4956" s="72"/>
      <c r="Z4956" s="72"/>
      <c r="AA4956" s="72"/>
      <c r="AB4956" s="72"/>
      <c r="AC4956" s="72"/>
      <c r="AD4956" s="72"/>
      <c r="AE4956" s="72"/>
      <c r="AF4956" s="72"/>
      <c r="AG4956" s="72"/>
      <c r="AH4956" s="72"/>
      <c r="AI4956" s="72"/>
      <c r="AJ4956" s="72"/>
      <c r="AK4956" s="72"/>
    </row>
    <row r="4957" ht="14.25" customHeight="1">
      <c r="A4957" s="78">
        <v>4954.0</v>
      </c>
      <c r="C4957" s="78" t="str">
        <f>VLOOKUP(G4957,[1]Macrodata_CCF!$A$3:$D$55,4,FALSE)</f>
        <v>#ERROR!</v>
      </c>
      <c r="E4957" s="79" t="str">
        <f>VLOOKUP(G4957,[1]Macrodata_CCF!$A$3:$B$55,2,FALSE)</f>
        <v>#ERROR!</v>
      </c>
      <c r="F4957" s="78">
        <v>0.0</v>
      </c>
      <c r="G4957" s="80">
        <v>10.0</v>
      </c>
      <c r="H4957" s="81">
        <v>293185.0</v>
      </c>
      <c r="I4957" s="81">
        <v>370000.0</v>
      </c>
      <c r="J4957" s="81">
        <v>377400.0</v>
      </c>
      <c r="K4957" s="81">
        <v>370000.0</v>
      </c>
      <c r="L4957" s="82">
        <v>1.096335351168392</v>
      </c>
      <c r="N4957" s="83">
        <f t="shared" si="1"/>
        <v>1.096335351</v>
      </c>
      <c r="O4957" s="83">
        <f t="shared" si="2"/>
        <v>1</v>
      </c>
      <c r="Q4957" s="83">
        <f t="shared" si="3"/>
        <v>0.2076081081</v>
      </c>
      <c r="R4957" s="83">
        <f t="shared" si="4"/>
        <v>1.096335351</v>
      </c>
      <c r="S4957" s="83" t="b">
        <f t="shared" si="5"/>
        <v>0</v>
      </c>
      <c r="T4957" s="72"/>
      <c r="U4957" s="72"/>
      <c r="V4957" s="72"/>
      <c r="W4957" s="72"/>
      <c r="X4957" s="72"/>
      <c r="Y4957" s="72"/>
      <c r="Z4957" s="72"/>
      <c r="AA4957" s="72"/>
      <c r="AB4957" s="72"/>
      <c r="AC4957" s="72"/>
      <c r="AD4957" s="72"/>
      <c r="AE4957" s="72"/>
      <c r="AF4957" s="72"/>
      <c r="AG4957" s="72"/>
      <c r="AH4957" s="72"/>
      <c r="AI4957" s="72"/>
      <c r="AJ4957" s="72"/>
      <c r="AK4957" s="72"/>
    </row>
    <row r="4958" ht="14.25" customHeight="1">
      <c r="A4958" s="78">
        <v>4955.0</v>
      </c>
      <c r="C4958" s="78" t="str">
        <f>VLOOKUP(G4958,[1]Macrodata_CCF!$A$3:$D$55,4,FALSE)</f>
        <v>#ERROR!</v>
      </c>
      <c r="E4958" s="79" t="str">
        <f>VLOOKUP(G4958,[1]Macrodata_CCF!$A$3:$B$55,2,FALSE)</f>
        <v>#ERROR!</v>
      </c>
      <c r="F4958" s="78">
        <v>0.0</v>
      </c>
      <c r="G4958" s="80">
        <v>49.0</v>
      </c>
      <c r="H4958" s="81">
        <v>265850.0</v>
      </c>
      <c r="I4958" s="81">
        <v>350000.0</v>
      </c>
      <c r="J4958" s="81">
        <v>256595.0</v>
      </c>
      <c r="K4958" s="81">
        <v>350000.0</v>
      </c>
      <c r="L4958" s="82">
        <v>-0.109982174688057</v>
      </c>
      <c r="N4958" s="83">
        <f t="shared" si="1"/>
        <v>-0.1099821747</v>
      </c>
      <c r="O4958" s="83">
        <f t="shared" si="2"/>
        <v>0</v>
      </c>
      <c r="Q4958" s="83">
        <f t="shared" si="3"/>
        <v>0.2404285714</v>
      </c>
      <c r="R4958" s="83">
        <f t="shared" si="4"/>
        <v>-0.1099821747</v>
      </c>
      <c r="S4958" s="83" t="b">
        <f t="shared" si="5"/>
        <v>0</v>
      </c>
      <c r="T4958" s="72"/>
      <c r="U4958" s="72"/>
      <c r="V4958" s="72"/>
      <c r="W4958" s="72"/>
      <c r="X4958" s="72"/>
      <c r="Y4958" s="72"/>
      <c r="Z4958" s="72"/>
      <c r="AA4958" s="72"/>
      <c r="AB4958" s="72"/>
      <c r="AC4958" s="72"/>
      <c r="AD4958" s="72"/>
      <c r="AE4958" s="72"/>
      <c r="AF4958" s="72"/>
      <c r="AG4958" s="72"/>
      <c r="AH4958" s="72"/>
      <c r="AI4958" s="72"/>
      <c r="AJ4958" s="72"/>
      <c r="AK4958" s="72"/>
    </row>
    <row r="4959" ht="14.25" customHeight="1">
      <c r="A4959" s="78">
        <v>4956.0</v>
      </c>
      <c r="C4959" s="78" t="str">
        <f>VLOOKUP(G4959,[1]Macrodata_CCF!$A$3:$D$55,4,FALSE)</f>
        <v>#ERROR!</v>
      </c>
      <c r="E4959" s="79" t="str">
        <f>VLOOKUP(G4959,[1]Macrodata_CCF!$A$3:$B$55,2,FALSE)</f>
        <v>#ERROR!</v>
      </c>
      <c r="F4959" s="78">
        <v>0.0</v>
      </c>
      <c r="G4959" s="80">
        <v>24.0</v>
      </c>
      <c r="H4959" s="81">
        <v>32050.0</v>
      </c>
      <c r="I4959" s="81">
        <v>60000.0</v>
      </c>
      <c r="J4959" s="81">
        <v>36800.0</v>
      </c>
      <c r="K4959" s="81">
        <v>60000.0</v>
      </c>
      <c r="L4959" s="82">
        <v>0.1699463327370304</v>
      </c>
      <c r="N4959" s="83">
        <f t="shared" si="1"/>
        <v>0.1699463327</v>
      </c>
      <c r="O4959" s="83">
        <f t="shared" si="2"/>
        <v>0.1699463327</v>
      </c>
      <c r="Q4959" s="83">
        <f t="shared" si="3"/>
        <v>0.4658333333</v>
      </c>
      <c r="R4959" s="83">
        <f t="shared" si="4"/>
        <v>0.1699463327</v>
      </c>
      <c r="S4959" s="83" t="b">
        <f t="shared" si="5"/>
        <v>0</v>
      </c>
      <c r="T4959" s="72"/>
      <c r="U4959" s="72"/>
      <c r="V4959" s="72"/>
      <c r="W4959" s="72"/>
      <c r="X4959" s="72"/>
      <c r="Y4959" s="72"/>
      <c r="Z4959" s="72"/>
      <c r="AA4959" s="72"/>
      <c r="AB4959" s="72"/>
      <c r="AC4959" s="72"/>
      <c r="AD4959" s="72"/>
      <c r="AE4959" s="72"/>
      <c r="AF4959" s="72"/>
      <c r="AG4959" s="72"/>
      <c r="AH4959" s="72"/>
      <c r="AI4959" s="72"/>
      <c r="AJ4959" s="72"/>
      <c r="AK4959" s="72"/>
    </row>
    <row r="4960" ht="14.25" customHeight="1">
      <c r="A4960" s="78">
        <v>4957.0</v>
      </c>
      <c r="C4960" s="78" t="str">
        <f>VLOOKUP(G4960,[1]Macrodata_CCF!$A$3:$D$55,4,FALSE)</f>
        <v>#ERROR!</v>
      </c>
      <c r="E4960" s="79" t="str">
        <f>VLOOKUP(G4960,[1]Macrodata_CCF!$A$3:$B$55,2,FALSE)</f>
        <v>#ERROR!</v>
      </c>
      <c r="F4960" s="78">
        <v>0.0</v>
      </c>
      <c r="G4960" s="80">
        <v>11.0</v>
      </c>
      <c r="H4960" s="81">
        <v>278465.0</v>
      </c>
      <c r="I4960" s="81">
        <v>710000.0</v>
      </c>
      <c r="J4960" s="81">
        <v>356140.0</v>
      </c>
      <c r="K4960" s="81">
        <v>710000.0</v>
      </c>
      <c r="L4960" s="82">
        <v>0.1799969874981172</v>
      </c>
      <c r="N4960" s="83">
        <f t="shared" si="1"/>
        <v>0.1799969875</v>
      </c>
      <c r="O4960" s="83">
        <f t="shared" si="2"/>
        <v>0.1799969875</v>
      </c>
      <c r="Q4960" s="83">
        <f t="shared" si="3"/>
        <v>0.6077957746</v>
      </c>
      <c r="R4960" s="83">
        <f t="shared" si="4"/>
        <v>0.1799969875</v>
      </c>
      <c r="S4960" s="83" t="b">
        <f t="shared" si="5"/>
        <v>0</v>
      </c>
      <c r="T4960" s="72"/>
      <c r="U4960" s="72"/>
      <c r="V4960" s="72"/>
      <c r="W4960" s="72"/>
      <c r="X4960" s="72"/>
      <c r="Y4960" s="72"/>
      <c r="Z4960" s="72"/>
      <c r="AA4960" s="72"/>
      <c r="AB4960" s="72"/>
      <c r="AC4960" s="72"/>
      <c r="AD4960" s="72"/>
      <c r="AE4960" s="72"/>
      <c r="AF4960" s="72"/>
      <c r="AG4960" s="72"/>
      <c r="AH4960" s="72"/>
      <c r="AI4960" s="72"/>
      <c r="AJ4960" s="72"/>
      <c r="AK4960" s="72"/>
    </row>
    <row r="4961" ht="14.25" customHeight="1">
      <c r="A4961" s="78">
        <v>4958.0</v>
      </c>
      <c r="C4961" s="78" t="str">
        <f>VLOOKUP(G4961,[1]Macrodata_CCF!$A$3:$D$55,4,FALSE)</f>
        <v>#ERROR!</v>
      </c>
      <c r="E4961" s="79" t="str">
        <f>VLOOKUP(G4961,[1]Macrodata_CCF!$A$3:$B$55,2,FALSE)</f>
        <v>#ERROR!</v>
      </c>
      <c r="F4961" s="78">
        <v>0.0</v>
      </c>
      <c r="G4961" s="80">
        <v>20.0</v>
      </c>
      <c r="H4961" s="81">
        <v>0.0</v>
      </c>
      <c r="I4961" s="81">
        <v>520000.0</v>
      </c>
      <c r="J4961" s="81">
        <v>104000.0</v>
      </c>
      <c r="K4961" s="81">
        <v>520000.0</v>
      </c>
      <c r="L4961" s="82">
        <v>0.2</v>
      </c>
      <c r="N4961" s="83">
        <f t="shared" si="1"/>
        <v>0.2</v>
      </c>
      <c r="O4961" s="83">
        <f t="shared" si="2"/>
        <v>0.2</v>
      </c>
      <c r="Q4961" s="83">
        <f t="shared" si="3"/>
        <v>1</v>
      </c>
      <c r="R4961" s="83">
        <f t="shared" si="4"/>
        <v>0.2</v>
      </c>
      <c r="S4961" s="83" t="b">
        <f t="shared" si="5"/>
        <v>0</v>
      </c>
      <c r="T4961" s="72"/>
      <c r="U4961" s="72"/>
      <c r="V4961" s="72"/>
      <c r="W4961" s="72"/>
      <c r="X4961" s="72"/>
      <c r="Y4961" s="72"/>
      <c r="Z4961" s="72"/>
      <c r="AA4961" s="72"/>
      <c r="AB4961" s="72"/>
      <c r="AC4961" s="72"/>
      <c r="AD4961" s="72"/>
      <c r="AE4961" s="72"/>
      <c r="AF4961" s="72"/>
      <c r="AG4961" s="72"/>
      <c r="AH4961" s="72"/>
      <c r="AI4961" s="72"/>
      <c r="AJ4961" s="72"/>
      <c r="AK4961" s="72"/>
    </row>
    <row r="4962" ht="14.25" customHeight="1">
      <c r="A4962" s="78">
        <v>4959.0</v>
      </c>
      <c r="C4962" s="78" t="str">
        <f>VLOOKUP(G4962,[1]Macrodata_CCF!$A$3:$D$55,4,FALSE)</f>
        <v>#ERROR!</v>
      </c>
      <c r="E4962" s="79" t="str">
        <f>VLOOKUP(G4962,[1]Macrodata_CCF!$A$3:$B$55,2,FALSE)</f>
        <v>#ERROR!</v>
      </c>
      <c r="F4962" s="78">
        <v>0.0</v>
      </c>
      <c r="G4962" s="80">
        <v>14.0</v>
      </c>
      <c r="H4962" s="81">
        <v>314690.0</v>
      </c>
      <c r="I4962" s="81">
        <v>770000.0</v>
      </c>
      <c r="J4962" s="81">
        <v>387540.0</v>
      </c>
      <c r="K4962" s="81">
        <v>770000.0</v>
      </c>
      <c r="L4962" s="82">
        <v>0.1600008785223254</v>
      </c>
      <c r="N4962" s="83">
        <f t="shared" si="1"/>
        <v>0.1600008785</v>
      </c>
      <c r="O4962" s="83">
        <f t="shared" si="2"/>
        <v>0.1600008785</v>
      </c>
      <c r="Q4962" s="83">
        <f t="shared" si="3"/>
        <v>0.5913116883</v>
      </c>
      <c r="R4962" s="83">
        <f t="shared" si="4"/>
        <v>0.1600008785</v>
      </c>
      <c r="S4962" s="83" t="b">
        <f t="shared" si="5"/>
        <v>0</v>
      </c>
      <c r="T4962" s="72"/>
      <c r="U4962" s="72"/>
      <c r="V4962" s="72"/>
      <c r="W4962" s="72"/>
      <c r="X4962" s="72"/>
      <c r="Y4962" s="72"/>
      <c r="Z4962" s="72"/>
      <c r="AA4962" s="72"/>
      <c r="AB4962" s="72"/>
      <c r="AC4962" s="72"/>
      <c r="AD4962" s="72"/>
      <c r="AE4962" s="72"/>
      <c r="AF4962" s="72"/>
      <c r="AG4962" s="72"/>
      <c r="AH4962" s="72"/>
      <c r="AI4962" s="72"/>
      <c r="AJ4962" s="72"/>
      <c r="AK4962" s="72"/>
    </row>
    <row r="4963" ht="14.25" customHeight="1">
      <c r="A4963" s="78">
        <v>4960.0</v>
      </c>
      <c r="C4963" s="78" t="str">
        <f>VLOOKUP(G4963,[1]Macrodata_CCF!$A$3:$D$55,4,FALSE)</f>
        <v>#ERROR!</v>
      </c>
      <c r="E4963" s="79" t="str">
        <f>VLOOKUP(G4963,[1]Macrodata_CCF!$A$3:$B$55,2,FALSE)</f>
        <v>#ERROR!</v>
      </c>
      <c r="F4963" s="78">
        <v>0.0</v>
      </c>
      <c r="G4963" s="80">
        <v>19.0</v>
      </c>
      <c r="H4963" s="81">
        <v>0.0</v>
      </c>
      <c r="I4963" s="81">
        <v>400000.0</v>
      </c>
      <c r="J4963" s="81">
        <v>72000.0</v>
      </c>
      <c r="K4963" s="81">
        <v>400000.0</v>
      </c>
      <c r="L4963" s="82">
        <v>0.18</v>
      </c>
      <c r="N4963" s="83">
        <f t="shared" si="1"/>
        <v>0.18</v>
      </c>
      <c r="O4963" s="83">
        <f t="shared" si="2"/>
        <v>0.18</v>
      </c>
      <c r="Q4963" s="83">
        <f t="shared" si="3"/>
        <v>1</v>
      </c>
      <c r="R4963" s="83">
        <f t="shared" si="4"/>
        <v>0.18</v>
      </c>
      <c r="S4963" s="83" t="b">
        <f t="shared" si="5"/>
        <v>0</v>
      </c>
      <c r="T4963" s="72"/>
      <c r="U4963" s="72"/>
      <c r="V4963" s="72"/>
      <c r="W4963" s="72"/>
      <c r="X4963" s="72"/>
      <c r="Y4963" s="72"/>
      <c r="Z4963" s="72"/>
      <c r="AA4963" s="72"/>
      <c r="AB4963" s="72"/>
      <c r="AC4963" s="72"/>
      <c r="AD4963" s="72"/>
      <c r="AE4963" s="72"/>
      <c r="AF4963" s="72"/>
      <c r="AG4963" s="72"/>
      <c r="AH4963" s="72"/>
      <c r="AI4963" s="72"/>
      <c r="AJ4963" s="72"/>
      <c r="AK4963" s="72"/>
    </row>
    <row r="4964" ht="14.25" customHeight="1">
      <c r="A4964" s="78">
        <v>4961.0</v>
      </c>
      <c r="C4964" s="78" t="str">
        <f>VLOOKUP(G4964,[1]Macrodata_CCF!$A$3:$D$55,4,FALSE)</f>
        <v>#ERROR!</v>
      </c>
      <c r="E4964" s="79" t="str">
        <f>VLOOKUP(G4964,[1]Macrodata_CCF!$A$3:$B$55,2,FALSE)</f>
        <v>#ERROR!</v>
      </c>
      <c r="F4964" s="78">
        <v>0.0</v>
      </c>
      <c r="G4964" s="80">
        <v>1.0</v>
      </c>
      <c r="H4964" s="81">
        <v>0.0</v>
      </c>
      <c r="I4964" s="81">
        <v>600000.0</v>
      </c>
      <c r="J4964" s="81">
        <v>186000.0</v>
      </c>
      <c r="K4964" s="81">
        <v>600000.0</v>
      </c>
      <c r="L4964" s="82">
        <v>0.31</v>
      </c>
      <c r="N4964" s="83">
        <f t="shared" si="1"/>
        <v>0.31</v>
      </c>
      <c r="O4964" s="83">
        <f t="shared" si="2"/>
        <v>0.31</v>
      </c>
      <c r="Q4964" s="83">
        <f t="shared" si="3"/>
        <v>1</v>
      </c>
      <c r="R4964" s="83">
        <f t="shared" si="4"/>
        <v>0.31</v>
      </c>
      <c r="S4964" s="83" t="b">
        <f t="shared" si="5"/>
        <v>0</v>
      </c>
      <c r="T4964" s="72"/>
      <c r="U4964" s="72"/>
      <c r="V4964" s="72"/>
      <c r="W4964" s="72"/>
      <c r="X4964" s="72"/>
      <c r="Y4964" s="72"/>
      <c r="Z4964" s="72"/>
      <c r="AA4964" s="72"/>
      <c r="AB4964" s="72"/>
      <c r="AC4964" s="72"/>
      <c r="AD4964" s="72"/>
      <c r="AE4964" s="72"/>
      <c r="AF4964" s="72"/>
      <c r="AG4964" s="72"/>
      <c r="AH4964" s="72"/>
      <c r="AI4964" s="72"/>
      <c r="AJ4964" s="72"/>
      <c r="AK4964" s="72"/>
    </row>
    <row r="4965" ht="14.25" customHeight="1">
      <c r="A4965" s="78">
        <v>4962.0</v>
      </c>
      <c r="C4965" s="78" t="str">
        <f>VLOOKUP(G4965,[1]Macrodata_CCF!$A$3:$D$55,4,FALSE)</f>
        <v>#ERROR!</v>
      </c>
      <c r="E4965" s="79" t="str">
        <f>VLOOKUP(G4965,[1]Macrodata_CCF!$A$3:$B$55,2,FALSE)</f>
        <v>#ERROR!</v>
      </c>
      <c r="F4965" s="78">
        <v>1.0</v>
      </c>
      <c r="G4965" s="80">
        <v>51.0</v>
      </c>
      <c r="H4965" s="81">
        <v>0.0</v>
      </c>
      <c r="I4965" s="81">
        <v>800000.0</v>
      </c>
      <c r="J4965" s="81">
        <v>336000.0</v>
      </c>
      <c r="K4965" s="81">
        <v>1520000.0</v>
      </c>
      <c r="L4965" s="82">
        <v>0.42</v>
      </c>
      <c r="N4965" s="83">
        <f t="shared" si="1"/>
        <v>0.42</v>
      </c>
      <c r="O4965" s="83">
        <f t="shared" si="2"/>
        <v>0.42</v>
      </c>
      <c r="Q4965" s="83">
        <f t="shared" si="3"/>
        <v>1</v>
      </c>
      <c r="R4965" s="83">
        <f t="shared" si="4"/>
        <v>0.42</v>
      </c>
      <c r="S4965" s="83" t="b">
        <f t="shared" si="5"/>
        <v>0</v>
      </c>
      <c r="T4965" s="72"/>
      <c r="U4965" s="72"/>
      <c r="V4965" s="72"/>
      <c r="W4965" s="72"/>
      <c r="X4965" s="72"/>
      <c r="Y4965" s="72"/>
      <c r="Z4965" s="72"/>
      <c r="AA4965" s="72"/>
      <c r="AB4965" s="72"/>
      <c r="AC4965" s="72"/>
      <c r="AD4965" s="72"/>
      <c r="AE4965" s="72"/>
      <c r="AF4965" s="72"/>
      <c r="AG4965" s="72"/>
      <c r="AH4965" s="72"/>
      <c r="AI4965" s="72"/>
      <c r="AJ4965" s="72"/>
      <c r="AK4965" s="72"/>
    </row>
    <row r="4966" ht="14.25" customHeight="1">
      <c r="A4966" s="78">
        <v>4963.0</v>
      </c>
      <c r="C4966" s="78" t="str">
        <f>VLOOKUP(G4966,[1]Macrodata_CCF!$A$3:$D$55,4,FALSE)</f>
        <v>#ERROR!</v>
      </c>
      <c r="E4966" s="79" t="str">
        <f>VLOOKUP(G4966,[1]Macrodata_CCF!$A$3:$B$55,2,FALSE)</f>
        <v>#ERROR!</v>
      </c>
      <c r="F4966" s="78">
        <v>0.0</v>
      </c>
      <c r="G4966" s="80">
        <v>17.0</v>
      </c>
      <c r="H4966" s="81">
        <v>277325.0</v>
      </c>
      <c r="I4966" s="81">
        <v>700000.0</v>
      </c>
      <c r="J4966" s="81">
        <v>361860.0</v>
      </c>
      <c r="K4966" s="81">
        <v>700000.0</v>
      </c>
      <c r="L4966" s="82">
        <v>0.2</v>
      </c>
      <c r="N4966" s="83">
        <f t="shared" si="1"/>
        <v>0.2</v>
      </c>
      <c r="O4966" s="83">
        <f t="shared" si="2"/>
        <v>0.2</v>
      </c>
      <c r="Q4966" s="83">
        <f t="shared" si="3"/>
        <v>0.6038214286</v>
      </c>
      <c r="R4966" s="83">
        <f t="shared" si="4"/>
        <v>0.2</v>
      </c>
      <c r="S4966" s="83" t="b">
        <f t="shared" si="5"/>
        <v>0</v>
      </c>
      <c r="T4966" s="72"/>
      <c r="U4966" s="72"/>
      <c r="V4966" s="72"/>
      <c r="W4966" s="72"/>
      <c r="X4966" s="72"/>
      <c r="Y4966" s="72"/>
      <c r="Z4966" s="72"/>
      <c r="AA4966" s="72"/>
      <c r="AB4966" s="72"/>
      <c r="AC4966" s="72"/>
      <c r="AD4966" s="72"/>
      <c r="AE4966" s="72"/>
      <c r="AF4966" s="72"/>
      <c r="AG4966" s="72"/>
      <c r="AH4966" s="72"/>
      <c r="AI4966" s="72"/>
      <c r="AJ4966" s="72"/>
      <c r="AK4966" s="72"/>
    </row>
    <row r="4967" ht="14.25" customHeight="1">
      <c r="A4967" s="78">
        <v>4964.0</v>
      </c>
      <c r="C4967" s="78" t="str">
        <f>VLOOKUP(G4967,[1]Macrodata_CCF!$A$3:$D$55,4,FALSE)</f>
        <v>#ERROR!</v>
      </c>
      <c r="E4967" s="79" t="str">
        <f>VLOOKUP(G4967,[1]Macrodata_CCF!$A$3:$B$55,2,FALSE)</f>
        <v>#ERROR!</v>
      </c>
      <c r="F4967" s="78">
        <v>0.0</v>
      </c>
      <c r="G4967" s="80">
        <v>53.0</v>
      </c>
      <c r="H4967" s="81">
        <v>0.0</v>
      </c>
      <c r="I4967" s="81">
        <v>230000.0</v>
      </c>
      <c r="J4967" s="81">
        <v>0.0</v>
      </c>
      <c r="K4967" s="81">
        <v>230000.0</v>
      </c>
      <c r="L4967" s="82">
        <v>0.0</v>
      </c>
      <c r="N4967" s="83">
        <f t="shared" si="1"/>
        <v>0</v>
      </c>
      <c r="O4967" s="83">
        <f t="shared" si="2"/>
        <v>0</v>
      </c>
      <c r="Q4967" s="83">
        <f t="shared" si="3"/>
        <v>1</v>
      </c>
      <c r="R4967" s="83">
        <f t="shared" si="4"/>
        <v>0</v>
      </c>
      <c r="S4967" s="83" t="b">
        <f t="shared" si="5"/>
        <v>0</v>
      </c>
      <c r="T4967" s="72"/>
      <c r="U4967" s="72"/>
      <c r="V4967" s="72"/>
      <c r="W4967" s="72"/>
      <c r="X4967" s="72"/>
      <c r="Y4967" s="72"/>
      <c r="Z4967" s="72"/>
      <c r="AA4967" s="72"/>
      <c r="AB4967" s="72"/>
      <c r="AC4967" s="72"/>
      <c r="AD4967" s="72"/>
      <c r="AE4967" s="72"/>
      <c r="AF4967" s="72"/>
      <c r="AG4967" s="72"/>
      <c r="AH4967" s="72"/>
      <c r="AI4967" s="72"/>
      <c r="AJ4967" s="72"/>
      <c r="AK4967" s="72"/>
    </row>
    <row r="4968" ht="14.25" customHeight="1">
      <c r="A4968" s="78">
        <v>4965.0</v>
      </c>
      <c r="C4968" s="78" t="str">
        <f>VLOOKUP(G4968,[1]Macrodata_CCF!$A$3:$D$55,4,FALSE)</f>
        <v>#ERROR!</v>
      </c>
      <c r="E4968" s="79" t="str">
        <f>VLOOKUP(G4968,[1]Macrodata_CCF!$A$3:$B$55,2,FALSE)</f>
        <v>#ERROR!</v>
      </c>
      <c r="F4968" s="78">
        <v>1.0</v>
      </c>
      <c r="G4968" s="80">
        <v>52.0</v>
      </c>
      <c r="H4968" s="81">
        <v>116340.0</v>
      </c>
      <c r="I4968" s="81">
        <v>750000.0</v>
      </c>
      <c r="J4968" s="81">
        <v>458515.0</v>
      </c>
      <c r="K4968" s="81">
        <v>750000.0</v>
      </c>
      <c r="L4968" s="82">
        <v>0.5399977906132626</v>
      </c>
      <c r="N4968" s="83">
        <f t="shared" si="1"/>
        <v>0.5399977906</v>
      </c>
      <c r="O4968" s="83">
        <f t="shared" si="2"/>
        <v>0.5399977906</v>
      </c>
      <c r="Q4968" s="83">
        <f t="shared" si="3"/>
        <v>0.84488</v>
      </c>
      <c r="R4968" s="83">
        <f t="shared" si="4"/>
        <v>0.5399977906</v>
      </c>
      <c r="S4968" s="83" t="b">
        <f t="shared" si="5"/>
        <v>0</v>
      </c>
      <c r="T4968" s="72"/>
      <c r="U4968" s="72"/>
      <c r="V4968" s="72"/>
      <c r="W4968" s="72"/>
      <c r="X4968" s="72"/>
      <c r="Y4968" s="72"/>
      <c r="Z4968" s="72"/>
      <c r="AA4968" s="72"/>
      <c r="AB4968" s="72"/>
      <c r="AC4968" s="72"/>
      <c r="AD4968" s="72"/>
      <c r="AE4968" s="72"/>
      <c r="AF4968" s="72"/>
      <c r="AG4968" s="72"/>
      <c r="AH4968" s="72"/>
      <c r="AI4968" s="72"/>
      <c r="AJ4968" s="72"/>
      <c r="AK4968" s="72"/>
    </row>
    <row r="4969" ht="14.25" customHeight="1">
      <c r="A4969" s="78">
        <v>4966.0</v>
      </c>
      <c r="C4969" s="78" t="str">
        <f>VLOOKUP(G4969,[1]Macrodata_CCF!$A$3:$D$55,4,FALSE)</f>
        <v>#ERROR!</v>
      </c>
      <c r="E4969" s="79" t="str">
        <f>VLOOKUP(G4969,[1]Macrodata_CCF!$A$3:$B$55,2,FALSE)</f>
        <v>#ERROR!</v>
      </c>
      <c r="F4969" s="78">
        <v>0.0</v>
      </c>
      <c r="G4969" s="80">
        <v>44.0</v>
      </c>
      <c r="H4969" s="81">
        <v>0.0</v>
      </c>
      <c r="I4969" s="81">
        <v>330000.0</v>
      </c>
      <c r="J4969" s="81">
        <v>56100.0</v>
      </c>
      <c r="K4969" s="81">
        <v>330000.0</v>
      </c>
      <c r="L4969" s="82">
        <v>0.17</v>
      </c>
      <c r="N4969" s="83">
        <f t="shared" si="1"/>
        <v>0.17</v>
      </c>
      <c r="O4969" s="83">
        <f t="shared" si="2"/>
        <v>0.17</v>
      </c>
      <c r="Q4969" s="83">
        <f t="shared" si="3"/>
        <v>1</v>
      </c>
      <c r="R4969" s="83">
        <f t="shared" si="4"/>
        <v>0.17</v>
      </c>
      <c r="S4969" s="83" t="b">
        <f t="shared" si="5"/>
        <v>0</v>
      </c>
      <c r="T4969" s="72"/>
      <c r="U4969" s="72"/>
      <c r="V4969" s="72"/>
      <c r="W4969" s="72"/>
      <c r="X4969" s="72"/>
      <c r="Y4969" s="72"/>
      <c r="Z4969" s="72"/>
      <c r="AA4969" s="72"/>
      <c r="AB4969" s="72"/>
      <c r="AC4969" s="72"/>
      <c r="AD4969" s="72"/>
      <c r="AE4969" s="72"/>
      <c r="AF4969" s="72"/>
      <c r="AG4969" s="72"/>
      <c r="AH4969" s="72"/>
      <c r="AI4969" s="72"/>
      <c r="AJ4969" s="72"/>
      <c r="AK4969" s="72"/>
    </row>
    <row r="4970" ht="14.25" customHeight="1">
      <c r="A4970" s="78">
        <v>4967.0</v>
      </c>
      <c r="C4970" s="78" t="str">
        <f>VLOOKUP(G4970,[1]Macrodata_CCF!$A$3:$D$55,4,FALSE)</f>
        <v>#ERROR!</v>
      </c>
      <c r="E4970" s="79" t="str">
        <f>VLOOKUP(G4970,[1]Macrodata_CCF!$A$3:$B$55,2,FALSE)</f>
        <v>#ERROR!</v>
      </c>
      <c r="F4970" s="78">
        <v>0.0</v>
      </c>
      <c r="G4970" s="80">
        <v>31.0</v>
      </c>
      <c r="H4970" s="81">
        <v>90535.0</v>
      </c>
      <c r="I4970" s="81">
        <v>770000.0</v>
      </c>
      <c r="J4970" s="81">
        <v>212840.0</v>
      </c>
      <c r="K4970" s="81">
        <v>770000.0</v>
      </c>
      <c r="L4970" s="82">
        <v>0.1800019132699992</v>
      </c>
      <c r="N4970" s="83">
        <f t="shared" si="1"/>
        <v>0.1800019133</v>
      </c>
      <c r="O4970" s="83">
        <f t="shared" si="2"/>
        <v>0.1800019133</v>
      </c>
      <c r="Q4970" s="83">
        <f t="shared" si="3"/>
        <v>0.8824220779</v>
      </c>
      <c r="R4970" s="83">
        <f t="shared" si="4"/>
        <v>0.1800019133</v>
      </c>
      <c r="S4970" s="83" t="b">
        <f t="shared" si="5"/>
        <v>0</v>
      </c>
      <c r="T4970" s="72"/>
      <c r="U4970" s="72"/>
      <c r="V4970" s="72"/>
      <c r="W4970" s="72"/>
      <c r="X4970" s="72"/>
      <c r="Y4970" s="72"/>
      <c r="Z4970" s="72"/>
      <c r="AA4970" s="72"/>
      <c r="AB4970" s="72"/>
      <c r="AC4970" s="72"/>
      <c r="AD4970" s="72"/>
      <c r="AE4970" s="72"/>
      <c r="AF4970" s="72"/>
      <c r="AG4970" s="72"/>
      <c r="AH4970" s="72"/>
      <c r="AI4970" s="72"/>
      <c r="AJ4970" s="72"/>
      <c r="AK4970" s="72"/>
    </row>
    <row r="4971" ht="14.25" customHeight="1">
      <c r="A4971" s="78">
        <v>4968.0</v>
      </c>
      <c r="C4971" s="78" t="str">
        <f>VLOOKUP(G4971,[1]Macrodata_CCF!$A$3:$D$55,4,FALSE)</f>
        <v>#ERROR!</v>
      </c>
      <c r="E4971" s="79" t="str">
        <f>VLOOKUP(G4971,[1]Macrodata_CCF!$A$3:$B$55,2,FALSE)</f>
        <v>#ERROR!</v>
      </c>
      <c r="F4971" s="78">
        <v>0.0</v>
      </c>
      <c r="G4971" s="80">
        <v>23.0</v>
      </c>
      <c r="H4971" s="81">
        <v>333950.0</v>
      </c>
      <c r="I4971" s="81">
        <v>540000.0</v>
      </c>
      <c r="J4971" s="81">
        <v>366920.0</v>
      </c>
      <c r="K4971" s="81">
        <v>540000.0</v>
      </c>
      <c r="L4971" s="82">
        <v>0.1600097063819461</v>
      </c>
      <c r="N4971" s="83">
        <f t="shared" si="1"/>
        <v>0.1600097064</v>
      </c>
      <c r="O4971" s="83">
        <f t="shared" si="2"/>
        <v>0.1600097064</v>
      </c>
      <c r="Q4971" s="83">
        <f t="shared" si="3"/>
        <v>0.3815740741</v>
      </c>
      <c r="R4971" s="83">
        <f t="shared" si="4"/>
        <v>0.1600097064</v>
      </c>
      <c r="S4971" s="83" t="b">
        <f t="shared" si="5"/>
        <v>0</v>
      </c>
      <c r="T4971" s="72"/>
      <c r="U4971" s="72"/>
      <c r="V4971" s="72"/>
      <c r="W4971" s="72"/>
      <c r="X4971" s="72"/>
      <c r="Y4971" s="72"/>
      <c r="Z4971" s="72"/>
      <c r="AA4971" s="72"/>
      <c r="AB4971" s="72"/>
      <c r="AC4971" s="72"/>
      <c r="AD4971" s="72"/>
      <c r="AE4971" s="72"/>
      <c r="AF4971" s="72"/>
      <c r="AG4971" s="72"/>
      <c r="AH4971" s="72"/>
      <c r="AI4971" s="72"/>
      <c r="AJ4971" s="72"/>
      <c r="AK4971" s="72"/>
    </row>
    <row r="4972" ht="14.25" customHeight="1">
      <c r="A4972" s="78">
        <v>4969.0</v>
      </c>
      <c r="C4972" s="78" t="str">
        <f>VLOOKUP(G4972,[1]Macrodata_CCF!$A$3:$D$55,4,FALSE)</f>
        <v>#ERROR!</v>
      </c>
      <c r="E4972" s="79" t="str">
        <f>VLOOKUP(G4972,[1]Macrodata_CCF!$A$3:$B$55,2,FALSE)</f>
        <v>#ERROR!</v>
      </c>
      <c r="F4972" s="78">
        <v>0.0</v>
      </c>
      <c r="G4972" s="80">
        <v>49.0</v>
      </c>
      <c r="H4972" s="81">
        <v>125805.0</v>
      </c>
      <c r="I4972" s="81">
        <v>270000.0</v>
      </c>
      <c r="J4972" s="81">
        <v>117155.0</v>
      </c>
      <c r="K4972" s="81">
        <v>459000.0</v>
      </c>
      <c r="L4972" s="82">
        <v>-0.05998821040951489</v>
      </c>
      <c r="N4972" s="83">
        <f t="shared" si="1"/>
        <v>-0.05998821041</v>
      </c>
      <c r="O4972" s="83">
        <f t="shared" si="2"/>
        <v>0</v>
      </c>
      <c r="Q4972" s="83">
        <f t="shared" si="3"/>
        <v>0.5340555556</v>
      </c>
      <c r="R4972" s="83">
        <f t="shared" si="4"/>
        <v>-0.05998821041</v>
      </c>
      <c r="S4972" s="83" t="b">
        <f t="shared" si="5"/>
        <v>0</v>
      </c>
      <c r="T4972" s="72"/>
      <c r="U4972" s="72"/>
      <c r="V4972" s="72"/>
      <c r="W4972" s="72"/>
      <c r="X4972" s="72"/>
      <c r="Y4972" s="72"/>
      <c r="Z4972" s="72"/>
      <c r="AA4972" s="72"/>
      <c r="AB4972" s="72"/>
      <c r="AC4972" s="72"/>
      <c r="AD4972" s="72"/>
      <c r="AE4972" s="72"/>
      <c r="AF4972" s="72"/>
      <c r="AG4972" s="72"/>
      <c r="AH4972" s="72"/>
      <c r="AI4972" s="72"/>
      <c r="AJ4972" s="72"/>
      <c r="AK4972" s="72"/>
    </row>
    <row r="4973" ht="14.25" customHeight="1">
      <c r="A4973" s="78">
        <v>4970.0</v>
      </c>
      <c r="C4973" s="78" t="str">
        <f>VLOOKUP(G4973,[1]Macrodata_CCF!$A$3:$D$55,4,FALSE)</f>
        <v>#ERROR!</v>
      </c>
      <c r="E4973" s="79" t="str">
        <f>VLOOKUP(G4973,[1]Macrodata_CCF!$A$3:$B$55,2,FALSE)</f>
        <v>#ERROR!</v>
      </c>
      <c r="F4973" s="78">
        <v>0.0</v>
      </c>
      <c r="G4973" s="80">
        <v>52.0</v>
      </c>
      <c r="H4973" s="81">
        <v>0.0</v>
      </c>
      <c r="I4973" s="81">
        <v>610000.0</v>
      </c>
      <c r="J4973" s="81">
        <v>85400.0</v>
      </c>
      <c r="K4973" s="81">
        <v>610000.0</v>
      </c>
      <c r="L4973" s="82">
        <v>0.14</v>
      </c>
      <c r="N4973" s="83">
        <f t="shared" si="1"/>
        <v>0.14</v>
      </c>
      <c r="O4973" s="83">
        <f t="shared" si="2"/>
        <v>0.14</v>
      </c>
      <c r="Q4973" s="83">
        <f t="shared" si="3"/>
        <v>1</v>
      </c>
      <c r="R4973" s="83">
        <f t="shared" si="4"/>
        <v>0.14</v>
      </c>
      <c r="S4973" s="83" t="b">
        <f t="shared" si="5"/>
        <v>0</v>
      </c>
      <c r="T4973" s="72"/>
      <c r="U4973" s="72"/>
      <c r="V4973" s="72"/>
      <c r="W4973" s="72"/>
      <c r="X4973" s="72"/>
      <c r="Y4973" s="72"/>
      <c r="Z4973" s="72"/>
      <c r="AA4973" s="72"/>
      <c r="AB4973" s="72"/>
      <c r="AC4973" s="72"/>
      <c r="AD4973" s="72"/>
      <c r="AE4973" s="72"/>
      <c r="AF4973" s="72"/>
      <c r="AG4973" s="72"/>
      <c r="AH4973" s="72"/>
      <c r="AI4973" s="72"/>
      <c r="AJ4973" s="72"/>
      <c r="AK4973" s="72"/>
    </row>
    <row r="4974" ht="14.25" customHeight="1">
      <c r="A4974" s="78">
        <v>4971.0</v>
      </c>
      <c r="C4974" s="78" t="str">
        <f>VLOOKUP(G4974,[1]Macrodata_CCF!$A$3:$D$55,4,FALSE)</f>
        <v>#ERROR!</v>
      </c>
      <c r="E4974" s="79" t="str">
        <f>VLOOKUP(G4974,[1]Macrodata_CCF!$A$3:$B$55,2,FALSE)</f>
        <v>#ERROR!</v>
      </c>
      <c r="F4974" s="78">
        <v>0.0</v>
      </c>
      <c r="G4974" s="80">
        <v>50.0</v>
      </c>
      <c r="H4974" s="81">
        <v>504220.0</v>
      </c>
      <c r="I4974" s="81">
        <v>950000.0</v>
      </c>
      <c r="J4974" s="81">
        <v>517595.0</v>
      </c>
      <c r="K4974" s="81">
        <v>1710000.0</v>
      </c>
      <c r="L4974" s="82">
        <v>0.03000358921441069</v>
      </c>
      <c r="N4974" s="83">
        <f t="shared" si="1"/>
        <v>0.03000358921</v>
      </c>
      <c r="O4974" s="83">
        <f t="shared" si="2"/>
        <v>0.03000358921</v>
      </c>
      <c r="Q4974" s="83">
        <f t="shared" si="3"/>
        <v>0.4692421053</v>
      </c>
      <c r="R4974" s="83">
        <f t="shared" si="4"/>
        <v>0.03000358921</v>
      </c>
      <c r="S4974" s="83" t="b">
        <f t="shared" si="5"/>
        <v>0</v>
      </c>
      <c r="T4974" s="72"/>
      <c r="U4974" s="72"/>
      <c r="V4974" s="72"/>
      <c r="W4974" s="72"/>
      <c r="X4974" s="72"/>
      <c r="Y4974" s="72"/>
      <c r="Z4974" s="72"/>
      <c r="AA4974" s="72"/>
      <c r="AB4974" s="72"/>
      <c r="AC4974" s="72"/>
      <c r="AD4974" s="72"/>
      <c r="AE4974" s="72"/>
      <c r="AF4974" s="72"/>
      <c r="AG4974" s="72"/>
      <c r="AH4974" s="72"/>
      <c r="AI4974" s="72"/>
      <c r="AJ4974" s="72"/>
      <c r="AK4974" s="72"/>
    </row>
    <row r="4975" ht="14.25" customHeight="1">
      <c r="A4975" s="78">
        <v>4972.0</v>
      </c>
      <c r="C4975" s="78" t="str">
        <f>VLOOKUP(G4975,[1]Macrodata_CCF!$A$3:$D$55,4,FALSE)</f>
        <v>#ERROR!</v>
      </c>
      <c r="E4975" s="79" t="str">
        <f>VLOOKUP(G4975,[1]Macrodata_CCF!$A$3:$B$55,2,FALSE)</f>
        <v>#ERROR!</v>
      </c>
      <c r="F4975" s="78">
        <v>0.0</v>
      </c>
      <c r="G4975" s="80">
        <v>26.0</v>
      </c>
      <c r="H4975" s="81">
        <v>12390.0</v>
      </c>
      <c r="I4975" s="81">
        <v>270000.0</v>
      </c>
      <c r="J4975" s="81">
        <v>58760.0</v>
      </c>
      <c r="K4975" s="81">
        <v>270000.0</v>
      </c>
      <c r="L4975" s="82">
        <v>0.180000776367377</v>
      </c>
      <c r="N4975" s="83">
        <f t="shared" si="1"/>
        <v>0.1800007764</v>
      </c>
      <c r="O4975" s="83">
        <f t="shared" si="2"/>
        <v>0.1800007764</v>
      </c>
      <c r="Q4975" s="83">
        <f t="shared" si="3"/>
        <v>0.9541111111</v>
      </c>
      <c r="R4975" s="83">
        <f t="shared" si="4"/>
        <v>0.1800007764</v>
      </c>
      <c r="S4975" s="83" t="b">
        <f t="shared" si="5"/>
        <v>0</v>
      </c>
      <c r="T4975" s="72"/>
      <c r="U4975" s="72"/>
      <c r="V4975" s="72"/>
      <c r="W4975" s="72"/>
      <c r="X4975" s="72"/>
      <c r="Y4975" s="72"/>
      <c r="Z4975" s="72"/>
      <c r="AA4975" s="72"/>
      <c r="AB4975" s="72"/>
      <c r="AC4975" s="72"/>
      <c r="AD4975" s="72"/>
      <c r="AE4975" s="72"/>
      <c r="AF4975" s="72"/>
      <c r="AG4975" s="72"/>
      <c r="AH4975" s="72"/>
      <c r="AI4975" s="72"/>
      <c r="AJ4975" s="72"/>
      <c r="AK4975" s="72"/>
    </row>
    <row r="4976" ht="14.25" customHeight="1">
      <c r="A4976" s="78">
        <v>4973.0</v>
      </c>
      <c r="C4976" s="78" t="str">
        <f>VLOOKUP(G4976,[1]Macrodata_CCF!$A$3:$D$55,4,FALSE)</f>
        <v>#ERROR!</v>
      </c>
      <c r="E4976" s="79" t="str">
        <f>VLOOKUP(G4976,[1]Macrodata_CCF!$A$3:$B$55,2,FALSE)</f>
        <v>#ERROR!</v>
      </c>
      <c r="F4976" s="78">
        <v>0.0</v>
      </c>
      <c r="G4976" s="80">
        <v>5.0</v>
      </c>
      <c r="H4976" s="81">
        <v>0.0</v>
      </c>
      <c r="I4976" s="81">
        <v>220000.0</v>
      </c>
      <c r="J4976" s="81">
        <v>74800.0</v>
      </c>
      <c r="K4976" s="81">
        <v>308000.0</v>
      </c>
      <c r="L4976" s="82">
        <v>0.34</v>
      </c>
      <c r="N4976" s="83">
        <f t="shared" si="1"/>
        <v>0.34</v>
      </c>
      <c r="O4976" s="83">
        <f t="shared" si="2"/>
        <v>0.34</v>
      </c>
      <c r="Q4976" s="83">
        <f t="shared" si="3"/>
        <v>1</v>
      </c>
      <c r="R4976" s="83">
        <f t="shared" si="4"/>
        <v>0.34</v>
      </c>
      <c r="S4976" s="83" t="b">
        <f t="shared" si="5"/>
        <v>0</v>
      </c>
      <c r="T4976" s="72"/>
      <c r="U4976" s="72"/>
      <c r="V4976" s="72"/>
      <c r="W4976" s="72"/>
      <c r="X4976" s="72"/>
      <c r="Y4976" s="72"/>
      <c r="Z4976" s="72"/>
      <c r="AA4976" s="72"/>
      <c r="AB4976" s="72"/>
      <c r="AC4976" s="72"/>
      <c r="AD4976" s="72"/>
      <c r="AE4976" s="72"/>
      <c r="AF4976" s="72"/>
      <c r="AG4976" s="72"/>
      <c r="AH4976" s="72"/>
      <c r="AI4976" s="72"/>
      <c r="AJ4976" s="72"/>
      <c r="AK4976" s="72"/>
    </row>
    <row r="4977" ht="14.25" customHeight="1">
      <c r="A4977" s="78">
        <v>4974.0</v>
      </c>
      <c r="C4977" s="78" t="str">
        <f>VLOOKUP(G4977,[1]Macrodata_CCF!$A$3:$D$55,4,FALSE)</f>
        <v>#ERROR!</v>
      </c>
      <c r="E4977" s="79" t="str">
        <f>VLOOKUP(G4977,[1]Macrodata_CCF!$A$3:$B$55,2,FALSE)</f>
        <v>#ERROR!</v>
      </c>
      <c r="F4977" s="78">
        <v>1.0</v>
      </c>
      <c r="G4977" s="80">
        <v>47.0</v>
      </c>
      <c r="H4977" s="81">
        <v>9585.0</v>
      </c>
      <c r="I4977" s="81">
        <v>120000.0</v>
      </c>
      <c r="J4977" s="81">
        <v>122400.0</v>
      </c>
      <c r="K4977" s="81">
        <v>120000.0</v>
      </c>
      <c r="L4977" s="82">
        <v>1.021736177149844</v>
      </c>
      <c r="N4977" s="83">
        <f t="shared" si="1"/>
        <v>1.021736177</v>
      </c>
      <c r="O4977" s="83">
        <f t="shared" si="2"/>
        <v>1</v>
      </c>
      <c r="Q4977" s="83">
        <f t="shared" si="3"/>
        <v>0.920125</v>
      </c>
      <c r="R4977" s="83">
        <f t="shared" si="4"/>
        <v>1.021736177</v>
      </c>
      <c r="S4977" s="83" t="b">
        <f t="shared" si="5"/>
        <v>0</v>
      </c>
      <c r="T4977" s="72"/>
      <c r="U4977" s="72"/>
      <c r="V4977" s="72"/>
      <c r="W4977" s="72"/>
      <c r="X4977" s="72"/>
      <c r="Y4977" s="72"/>
      <c r="Z4977" s="72"/>
      <c r="AA4977" s="72"/>
      <c r="AB4977" s="72"/>
      <c r="AC4977" s="72"/>
      <c r="AD4977" s="72"/>
      <c r="AE4977" s="72"/>
      <c r="AF4977" s="72"/>
      <c r="AG4977" s="72"/>
      <c r="AH4977" s="72"/>
      <c r="AI4977" s="72"/>
      <c r="AJ4977" s="72"/>
      <c r="AK4977" s="72"/>
    </row>
    <row r="4978" ht="14.25" customHeight="1">
      <c r="A4978" s="78">
        <v>4975.0</v>
      </c>
      <c r="C4978" s="78" t="str">
        <f>VLOOKUP(G4978,[1]Macrodata_CCF!$A$3:$D$55,4,FALSE)</f>
        <v>#ERROR!</v>
      </c>
      <c r="E4978" s="79" t="str">
        <f>VLOOKUP(G4978,[1]Macrodata_CCF!$A$3:$B$55,2,FALSE)</f>
        <v>#ERROR!</v>
      </c>
      <c r="F4978" s="78">
        <v>0.0</v>
      </c>
      <c r="G4978" s="80">
        <v>49.0</v>
      </c>
      <c r="H4978" s="81">
        <v>54410.0</v>
      </c>
      <c r="I4978" s="81">
        <v>890000.0</v>
      </c>
      <c r="J4978" s="81">
        <v>121255.0</v>
      </c>
      <c r="K4978" s="81">
        <v>890000.0</v>
      </c>
      <c r="L4978" s="82">
        <v>0.07999736712981247</v>
      </c>
      <c r="N4978" s="83">
        <f t="shared" si="1"/>
        <v>0.07999736713</v>
      </c>
      <c r="O4978" s="83">
        <f t="shared" si="2"/>
        <v>0.07999736713</v>
      </c>
      <c r="Q4978" s="83">
        <f t="shared" si="3"/>
        <v>0.9388651685</v>
      </c>
      <c r="R4978" s="83">
        <f t="shared" si="4"/>
        <v>0.07999736713</v>
      </c>
      <c r="S4978" s="83" t="b">
        <f t="shared" si="5"/>
        <v>0</v>
      </c>
      <c r="T4978" s="72"/>
      <c r="U4978" s="72"/>
      <c r="V4978" s="72"/>
      <c r="W4978" s="72"/>
      <c r="X4978" s="72"/>
      <c r="Y4978" s="72"/>
      <c r="Z4978" s="72"/>
      <c r="AA4978" s="72"/>
      <c r="AB4978" s="72"/>
      <c r="AC4978" s="72"/>
      <c r="AD4978" s="72"/>
      <c r="AE4978" s="72"/>
      <c r="AF4978" s="72"/>
      <c r="AG4978" s="72"/>
      <c r="AH4978" s="72"/>
      <c r="AI4978" s="72"/>
      <c r="AJ4978" s="72"/>
      <c r="AK4978" s="72"/>
    </row>
    <row r="4979" ht="14.25" customHeight="1">
      <c r="A4979" s="78">
        <v>4976.0</v>
      </c>
      <c r="C4979" s="78" t="str">
        <f>VLOOKUP(G4979,[1]Macrodata_CCF!$A$3:$D$55,4,FALSE)</f>
        <v>#ERROR!</v>
      </c>
      <c r="E4979" s="79" t="str">
        <f>VLOOKUP(G4979,[1]Macrodata_CCF!$A$3:$B$55,2,FALSE)</f>
        <v>#ERROR!</v>
      </c>
      <c r="F4979" s="78">
        <v>0.0</v>
      </c>
      <c r="G4979" s="80">
        <v>21.0</v>
      </c>
      <c r="H4979" s="81">
        <v>517040.0</v>
      </c>
      <c r="I4979" s="81">
        <v>920000.0</v>
      </c>
      <c r="J4979" s="81">
        <v>573455.0</v>
      </c>
      <c r="K4979" s="81">
        <v>920000.0</v>
      </c>
      <c r="L4979" s="82">
        <v>0.1400014889815366</v>
      </c>
      <c r="N4979" s="83">
        <f t="shared" si="1"/>
        <v>0.140001489</v>
      </c>
      <c r="O4979" s="83">
        <f t="shared" si="2"/>
        <v>0.140001489</v>
      </c>
      <c r="Q4979" s="83">
        <f t="shared" si="3"/>
        <v>0.438</v>
      </c>
      <c r="R4979" s="83">
        <f t="shared" si="4"/>
        <v>0.140001489</v>
      </c>
      <c r="S4979" s="83" t="b">
        <f t="shared" si="5"/>
        <v>0</v>
      </c>
      <c r="T4979" s="72"/>
      <c r="U4979" s="72"/>
      <c r="V4979" s="72"/>
      <c r="W4979" s="72"/>
      <c r="X4979" s="72"/>
      <c r="Y4979" s="72"/>
      <c r="Z4979" s="72"/>
      <c r="AA4979" s="72"/>
      <c r="AB4979" s="72"/>
      <c r="AC4979" s="72"/>
      <c r="AD4979" s="72"/>
      <c r="AE4979" s="72"/>
      <c r="AF4979" s="72"/>
      <c r="AG4979" s="72"/>
      <c r="AH4979" s="72"/>
      <c r="AI4979" s="72"/>
      <c r="AJ4979" s="72"/>
      <c r="AK4979" s="72"/>
    </row>
    <row r="4980" ht="14.25" customHeight="1">
      <c r="A4980" s="78">
        <v>4977.0</v>
      </c>
      <c r="C4980" s="78" t="str">
        <f>VLOOKUP(G4980,[1]Macrodata_CCF!$A$3:$D$55,4,FALSE)</f>
        <v>#ERROR!</v>
      </c>
      <c r="E4980" s="79" t="str">
        <f>VLOOKUP(G4980,[1]Macrodata_CCF!$A$3:$B$55,2,FALSE)</f>
        <v>#ERROR!</v>
      </c>
      <c r="F4980" s="78">
        <v>0.0</v>
      </c>
      <c r="G4980" s="80">
        <v>37.0</v>
      </c>
      <c r="H4980" s="81">
        <v>117770.0</v>
      </c>
      <c r="I4980" s="81">
        <v>230000.0</v>
      </c>
      <c r="J4980" s="81">
        <v>121135.0</v>
      </c>
      <c r="K4980" s="81">
        <v>230000.0</v>
      </c>
      <c r="L4980" s="82">
        <v>0.02998307048026374</v>
      </c>
      <c r="N4980" s="83">
        <f t="shared" si="1"/>
        <v>0.02998307048</v>
      </c>
      <c r="O4980" s="83">
        <f t="shared" si="2"/>
        <v>0.02998307048</v>
      </c>
      <c r="Q4980" s="83">
        <f t="shared" si="3"/>
        <v>0.4879565217</v>
      </c>
      <c r="R4980" s="83">
        <f t="shared" si="4"/>
        <v>0.02998307048</v>
      </c>
      <c r="S4980" s="83" t="b">
        <f t="shared" si="5"/>
        <v>0</v>
      </c>
      <c r="T4980" s="72"/>
      <c r="U4980" s="72"/>
      <c r="V4980" s="72"/>
      <c r="W4980" s="72"/>
      <c r="X4980" s="72"/>
      <c r="Y4980" s="72"/>
      <c r="Z4980" s="72"/>
      <c r="AA4980" s="72"/>
      <c r="AB4980" s="72"/>
      <c r="AC4980" s="72"/>
      <c r="AD4980" s="72"/>
      <c r="AE4980" s="72"/>
      <c r="AF4980" s="72"/>
      <c r="AG4980" s="72"/>
      <c r="AH4980" s="72"/>
      <c r="AI4980" s="72"/>
      <c r="AJ4980" s="72"/>
      <c r="AK4980" s="72"/>
    </row>
    <row r="4981" ht="14.25" customHeight="1">
      <c r="A4981" s="78">
        <v>4978.0</v>
      </c>
      <c r="C4981" s="78" t="str">
        <f>VLOOKUP(G4981,[1]Macrodata_CCF!$A$3:$D$55,4,FALSE)</f>
        <v>#ERROR!</v>
      </c>
      <c r="E4981" s="79" t="str">
        <f>VLOOKUP(G4981,[1]Macrodata_CCF!$A$3:$B$55,2,FALSE)</f>
        <v>#ERROR!</v>
      </c>
      <c r="F4981" s="78">
        <v>0.0</v>
      </c>
      <c r="G4981" s="80">
        <v>51.0</v>
      </c>
      <c r="H4981" s="81">
        <v>8405.0</v>
      </c>
      <c r="I4981" s="81">
        <v>10000.0</v>
      </c>
      <c r="J4981" s="81">
        <v>8435.0</v>
      </c>
      <c r="K4981" s="81">
        <v>10000.0</v>
      </c>
      <c r="L4981" s="82">
        <v>0.01880877742946709</v>
      </c>
      <c r="N4981" s="83">
        <f t="shared" si="1"/>
        <v>0.01880877743</v>
      </c>
      <c r="O4981" s="83">
        <f t="shared" si="2"/>
        <v>0.01880877743</v>
      </c>
      <c r="Q4981" s="83">
        <f t="shared" si="3"/>
        <v>0.1595</v>
      </c>
      <c r="R4981" s="83">
        <f t="shared" si="4"/>
        <v>0.01880877743</v>
      </c>
      <c r="S4981" s="83" t="b">
        <f t="shared" si="5"/>
        <v>0</v>
      </c>
      <c r="T4981" s="72"/>
      <c r="U4981" s="72"/>
      <c r="V4981" s="72"/>
      <c r="W4981" s="72"/>
      <c r="X4981" s="72"/>
      <c r="Y4981" s="72"/>
      <c r="Z4981" s="72"/>
      <c r="AA4981" s="72"/>
      <c r="AB4981" s="72"/>
      <c r="AC4981" s="72"/>
      <c r="AD4981" s="72"/>
      <c r="AE4981" s="72"/>
      <c r="AF4981" s="72"/>
      <c r="AG4981" s="72"/>
      <c r="AH4981" s="72"/>
      <c r="AI4981" s="72"/>
      <c r="AJ4981" s="72"/>
      <c r="AK4981" s="72"/>
    </row>
    <row r="4982" ht="14.25" customHeight="1">
      <c r="A4982" s="78">
        <v>4979.0</v>
      </c>
      <c r="C4982" s="78" t="str">
        <f>VLOOKUP(G4982,[1]Macrodata_CCF!$A$3:$D$55,4,FALSE)</f>
        <v>#ERROR!</v>
      </c>
      <c r="E4982" s="79" t="str">
        <f>VLOOKUP(G4982,[1]Macrodata_CCF!$A$3:$B$55,2,FALSE)</f>
        <v>#ERROR!</v>
      </c>
      <c r="F4982" s="78">
        <v>0.0</v>
      </c>
      <c r="G4982" s="80">
        <v>34.0</v>
      </c>
      <c r="H4982" s="81">
        <v>312020.0</v>
      </c>
      <c r="I4982" s="81">
        <v>360000.0</v>
      </c>
      <c r="J4982" s="81">
        <v>315860.0</v>
      </c>
      <c r="K4982" s="81">
        <v>540000.0</v>
      </c>
      <c r="L4982" s="82">
        <v>0.08003334722801167</v>
      </c>
      <c r="N4982" s="83">
        <f t="shared" si="1"/>
        <v>0.08003334723</v>
      </c>
      <c r="O4982" s="83">
        <f t="shared" si="2"/>
        <v>0.08003334723</v>
      </c>
      <c r="Q4982" s="83">
        <f t="shared" si="3"/>
        <v>0.1332777778</v>
      </c>
      <c r="R4982" s="83">
        <f t="shared" si="4"/>
        <v>0.08003334723</v>
      </c>
      <c r="S4982" s="83" t="b">
        <f t="shared" si="5"/>
        <v>0</v>
      </c>
      <c r="T4982" s="72"/>
      <c r="U4982" s="72"/>
      <c r="V4982" s="72"/>
      <c r="W4982" s="72"/>
      <c r="X4982" s="72"/>
      <c r="Y4982" s="72"/>
      <c r="Z4982" s="72"/>
      <c r="AA4982" s="72"/>
      <c r="AB4982" s="72"/>
      <c r="AC4982" s="72"/>
      <c r="AD4982" s="72"/>
      <c r="AE4982" s="72"/>
      <c r="AF4982" s="72"/>
      <c r="AG4982" s="72"/>
      <c r="AH4982" s="72"/>
      <c r="AI4982" s="72"/>
      <c r="AJ4982" s="72"/>
      <c r="AK4982" s="72"/>
    </row>
    <row r="4983" ht="14.25" customHeight="1">
      <c r="A4983" s="78">
        <v>4980.0</v>
      </c>
      <c r="C4983" s="78" t="str">
        <f>VLOOKUP(G4983,[1]Macrodata_CCF!$A$3:$D$55,4,FALSE)</f>
        <v>#ERROR!</v>
      </c>
      <c r="E4983" s="79" t="str">
        <f>VLOOKUP(G4983,[1]Macrodata_CCF!$A$3:$B$55,2,FALSE)</f>
        <v>#ERROR!</v>
      </c>
      <c r="F4983" s="78">
        <v>1.0</v>
      </c>
      <c r="G4983" s="80">
        <v>47.0</v>
      </c>
      <c r="H4983" s="81">
        <v>66380.0</v>
      </c>
      <c r="I4983" s="81">
        <v>590000.0</v>
      </c>
      <c r="J4983" s="81">
        <v>0.0</v>
      </c>
      <c r="K4983" s="81">
        <v>826000.0</v>
      </c>
      <c r="L4983" s="82">
        <v>-0.126771322714946</v>
      </c>
      <c r="N4983" s="83">
        <f t="shared" si="1"/>
        <v>-0.1267713227</v>
      </c>
      <c r="O4983" s="83">
        <f t="shared" si="2"/>
        <v>0</v>
      </c>
      <c r="Q4983" s="83">
        <f t="shared" si="3"/>
        <v>0.8874915254</v>
      </c>
      <c r="R4983" s="83">
        <f t="shared" si="4"/>
        <v>-0.1267713227</v>
      </c>
      <c r="S4983" s="83" t="b">
        <f t="shared" si="5"/>
        <v>0</v>
      </c>
      <c r="T4983" s="72"/>
      <c r="U4983" s="72"/>
      <c r="V4983" s="72"/>
      <c r="W4983" s="72"/>
      <c r="X4983" s="72"/>
      <c r="Y4983" s="72"/>
      <c r="Z4983" s="72"/>
      <c r="AA4983" s="72"/>
      <c r="AB4983" s="72"/>
      <c r="AC4983" s="72"/>
      <c r="AD4983" s="72"/>
      <c r="AE4983" s="72"/>
      <c r="AF4983" s="72"/>
      <c r="AG4983" s="72"/>
      <c r="AH4983" s="72"/>
      <c r="AI4983" s="72"/>
      <c r="AJ4983" s="72"/>
      <c r="AK4983" s="72"/>
    </row>
    <row r="4984" ht="14.25" customHeight="1">
      <c r="A4984" s="78">
        <v>4981.0</v>
      </c>
      <c r="C4984" s="78" t="str">
        <f>VLOOKUP(G4984,[1]Macrodata_CCF!$A$3:$D$55,4,FALSE)</f>
        <v>#ERROR!</v>
      </c>
      <c r="E4984" s="79" t="str">
        <f>VLOOKUP(G4984,[1]Macrodata_CCF!$A$3:$B$55,2,FALSE)</f>
        <v>#ERROR!</v>
      </c>
      <c r="F4984" s="78">
        <v>0.0</v>
      </c>
      <c r="G4984" s="80">
        <v>35.0</v>
      </c>
      <c r="H4984" s="81">
        <v>0.0</v>
      </c>
      <c r="I4984" s="81">
        <v>750000.0</v>
      </c>
      <c r="J4984" s="81">
        <v>15000.0</v>
      </c>
      <c r="K4984" s="81">
        <v>750000.0</v>
      </c>
      <c r="L4984" s="82">
        <v>0.02</v>
      </c>
      <c r="N4984" s="83">
        <f t="shared" si="1"/>
        <v>0.02</v>
      </c>
      <c r="O4984" s="83">
        <f t="shared" si="2"/>
        <v>0.02</v>
      </c>
      <c r="Q4984" s="83">
        <f t="shared" si="3"/>
        <v>1</v>
      </c>
      <c r="R4984" s="83">
        <f t="shared" si="4"/>
        <v>0.02</v>
      </c>
      <c r="S4984" s="83" t="b">
        <f t="shared" si="5"/>
        <v>0</v>
      </c>
      <c r="T4984" s="72"/>
      <c r="U4984" s="72"/>
      <c r="V4984" s="72"/>
      <c r="W4984" s="72"/>
      <c r="X4984" s="72"/>
      <c r="Y4984" s="72"/>
      <c r="Z4984" s="72"/>
      <c r="AA4984" s="72"/>
      <c r="AB4984" s="72"/>
      <c r="AC4984" s="72"/>
      <c r="AD4984" s="72"/>
      <c r="AE4984" s="72"/>
      <c r="AF4984" s="72"/>
      <c r="AG4984" s="72"/>
      <c r="AH4984" s="72"/>
      <c r="AI4984" s="72"/>
      <c r="AJ4984" s="72"/>
      <c r="AK4984" s="72"/>
    </row>
    <row r="4985" ht="14.25" customHeight="1">
      <c r="A4985" s="78">
        <v>4982.0</v>
      </c>
      <c r="C4985" s="78" t="str">
        <f>VLOOKUP(G4985,[1]Macrodata_CCF!$A$3:$D$55,4,FALSE)</f>
        <v>#ERROR!</v>
      </c>
      <c r="E4985" s="79" t="str">
        <f>VLOOKUP(G4985,[1]Macrodata_CCF!$A$3:$B$55,2,FALSE)</f>
        <v>#ERROR!</v>
      </c>
      <c r="F4985" s="78">
        <v>1.0</v>
      </c>
      <c r="G4985" s="80">
        <v>19.0</v>
      </c>
      <c r="H4985" s="81">
        <v>0.0</v>
      </c>
      <c r="I4985" s="81">
        <v>650000.0</v>
      </c>
      <c r="J4985" s="81">
        <v>331500.0</v>
      </c>
      <c r="K4985" s="81">
        <v>650000.0</v>
      </c>
      <c r="L4985" s="82">
        <v>0.51</v>
      </c>
      <c r="N4985" s="83">
        <f t="shared" si="1"/>
        <v>0.51</v>
      </c>
      <c r="O4985" s="83">
        <f t="shared" si="2"/>
        <v>0.51</v>
      </c>
      <c r="Q4985" s="83">
        <f t="shared" si="3"/>
        <v>1</v>
      </c>
      <c r="R4985" s="83">
        <f t="shared" si="4"/>
        <v>0.51</v>
      </c>
      <c r="S4985" s="83" t="b">
        <f t="shared" si="5"/>
        <v>0</v>
      </c>
      <c r="T4985" s="72"/>
      <c r="U4985" s="72"/>
      <c r="V4985" s="72"/>
      <c r="W4985" s="72"/>
      <c r="X4985" s="72"/>
      <c r="Y4985" s="72"/>
      <c r="Z4985" s="72"/>
      <c r="AA4985" s="72"/>
      <c r="AB4985" s="72"/>
      <c r="AC4985" s="72"/>
      <c r="AD4985" s="72"/>
      <c r="AE4985" s="72"/>
      <c r="AF4985" s="72"/>
      <c r="AG4985" s="72"/>
      <c r="AH4985" s="72"/>
      <c r="AI4985" s="72"/>
      <c r="AJ4985" s="72"/>
      <c r="AK4985" s="72"/>
    </row>
    <row r="4986" ht="14.25" customHeight="1">
      <c r="A4986" s="78">
        <v>4983.0</v>
      </c>
      <c r="C4986" s="78" t="str">
        <f>VLOOKUP(G4986,[1]Macrodata_CCF!$A$3:$D$55,4,FALSE)</f>
        <v>#ERROR!</v>
      </c>
      <c r="E4986" s="79" t="str">
        <f>VLOOKUP(G4986,[1]Macrodata_CCF!$A$3:$B$55,2,FALSE)</f>
        <v>#ERROR!</v>
      </c>
      <c r="F4986" s="78">
        <v>0.0</v>
      </c>
      <c r="G4986" s="80">
        <v>34.0</v>
      </c>
      <c r="H4986" s="81">
        <v>208185.0</v>
      </c>
      <c r="I4986" s="81">
        <v>300000.0</v>
      </c>
      <c r="J4986" s="81">
        <v>459000.0</v>
      </c>
      <c r="K4986" s="81">
        <v>450000.0</v>
      </c>
      <c r="L4986" s="82">
        <v>2.731743179219082</v>
      </c>
      <c r="N4986" s="83">
        <f t="shared" si="1"/>
        <v>2.731743179</v>
      </c>
      <c r="O4986" s="83">
        <f t="shared" si="2"/>
        <v>1</v>
      </c>
      <c r="Q4986" s="83">
        <f t="shared" si="3"/>
        <v>0.30605</v>
      </c>
      <c r="R4986" s="83">
        <f t="shared" si="4"/>
        <v>2.731743179</v>
      </c>
      <c r="S4986" s="83" t="b">
        <f t="shared" si="5"/>
        <v>0</v>
      </c>
      <c r="T4986" s="72"/>
      <c r="U4986" s="72"/>
      <c r="V4986" s="72"/>
      <c r="W4986" s="72"/>
      <c r="X4986" s="72"/>
      <c r="Y4986" s="72"/>
      <c r="Z4986" s="72"/>
      <c r="AA4986" s="72"/>
      <c r="AB4986" s="72"/>
      <c r="AC4986" s="72"/>
      <c r="AD4986" s="72"/>
      <c r="AE4986" s="72"/>
      <c r="AF4986" s="72"/>
      <c r="AG4986" s="72"/>
      <c r="AH4986" s="72"/>
      <c r="AI4986" s="72"/>
      <c r="AJ4986" s="72"/>
      <c r="AK4986" s="72"/>
    </row>
    <row r="4987" ht="14.25" customHeight="1">
      <c r="A4987" s="78">
        <v>4984.0</v>
      </c>
      <c r="C4987" s="78" t="str">
        <f>VLOOKUP(G4987,[1]Macrodata_CCF!$A$3:$D$55,4,FALSE)</f>
        <v>#ERROR!</v>
      </c>
      <c r="E4987" s="79" t="str">
        <f>VLOOKUP(G4987,[1]Macrodata_CCF!$A$3:$B$55,2,FALSE)</f>
        <v>#ERROR!</v>
      </c>
      <c r="F4987" s="78">
        <v>0.0</v>
      </c>
      <c r="G4987" s="80">
        <v>1.0</v>
      </c>
      <c r="H4987" s="81">
        <v>635675.0</v>
      </c>
      <c r="I4987" s="81">
        <v>930000.0</v>
      </c>
      <c r="J4987" s="81">
        <v>715145.0</v>
      </c>
      <c r="K4987" s="81">
        <v>930000.0</v>
      </c>
      <c r="L4987" s="82">
        <v>0.2700076446105495</v>
      </c>
      <c r="N4987" s="83">
        <f t="shared" si="1"/>
        <v>0.2700076446</v>
      </c>
      <c r="O4987" s="83">
        <f t="shared" si="2"/>
        <v>0.2700076446</v>
      </c>
      <c r="Q4987" s="83">
        <f t="shared" si="3"/>
        <v>0.3164784946</v>
      </c>
      <c r="R4987" s="83">
        <f t="shared" si="4"/>
        <v>0.2700076446</v>
      </c>
      <c r="S4987" s="83" t="b">
        <f t="shared" si="5"/>
        <v>0</v>
      </c>
      <c r="T4987" s="72"/>
      <c r="U4987" s="72"/>
      <c r="V4987" s="72"/>
      <c r="W4987" s="72"/>
      <c r="X4987" s="72"/>
      <c r="Y4987" s="72"/>
      <c r="Z4987" s="72"/>
      <c r="AA4987" s="72"/>
      <c r="AB4987" s="72"/>
      <c r="AC4987" s="72"/>
      <c r="AD4987" s="72"/>
      <c r="AE4987" s="72"/>
      <c r="AF4987" s="72"/>
      <c r="AG4987" s="72"/>
      <c r="AH4987" s="72"/>
      <c r="AI4987" s="72"/>
      <c r="AJ4987" s="72"/>
      <c r="AK4987" s="72"/>
    </row>
    <row r="4988" ht="14.25" customHeight="1">
      <c r="A4988" s="78">
        <v>4985.0</v>
      </c>
      <c r="C4988" s="78" t="str">
        <f>VLOOKUP(G4988,[1]Macrodata_CCF!$A$3:$D$55,4,FALSE)</f>
        <v>#ERROR!</v>
      </c>
      <c r="E4988" s="79" t="str">
        <f>VLOOKUP(G4988,[1]Macrodata_CCF!$A$3:$B$55,2,FALSE)</f>
        <v>#ERROR!</v>
      </c>
      <c r="F4988" s="78">
        <v>0.0</v>
      </c>
      <c r="G4988" s="80">
        <v>23.0</v>
      </c>
      <c r="H4988" s="81">
        <v>354065.0</v>
      </c>
      <c r="I4988" s="81">
        <v>610000.0</v>
      </c>
      <c r="J4988" s="81">
        <v>389895.0</v>
      </c>
      <c r="K4988" s="81">
        <v>1220000.0</v>
      </c>
      <c r="L4988" s="82">
        <v>0.1399964834821341</v>
      </c>
      <c r="N4988" s="83">
        <f t="shared" si="1"/>
        <v>0.1399964835</v>
      </c>
      <c r="O4988" s="83">
        <f t="shared" si="2"/>
        <v>0.1399964835</v>
      </c>
      <c r="Q4988" s="83">
        <f t="shared" si="3"/>
        <v>0.4195655738</v>
      </c>
      <c r="R4988" s="83">
        <f t="shared" si="4"/>
        <v>0.1399964835</v>
      </c>
      <c r="S4988" s="83" t="b">
        <f t="shared" si="5"/>
        <v>0</v>
      </c>
      <c r="T4988" s="72"/>
      <c r="U4988" s="72"/>
      <c r="V4988" s="72"/>
      <c r="W4988" s="72"/>
      <c r="X4988" s="72"/>
      <c r="Y4988" s="72"/>
      <c r="Z4988" s="72"/>
      <c r="AA4988" s="72"/>
      <c r="AB4988" s="72"/>
      <c r="AC4988" s="72"/>
      <c r="AD4988" s="72"/>
      <c r="AE4988" s="72"/>
      <c r="AF4988" s="72"/>
      <c r="AG4988" s="72"/>
      <c r="AH4988" s="72"/>
      <c r="AI4988" s="72"/>
      <c r="AJ4988" s="72"/>
      <c r="AK4988" s="72"/>
    </row>
    <row r="4989" ht="14.25" customHeight="1">
      <c r="A4989" s="78">
        <v>4986.0</v>
      </c>
      <c r="C4989" s="78" t="str">
        <f>VLOOKUP(G4989,[1]Macrodata_CCF!$A$3:$D$55,4,FALSE)</f>
        <v>#ERROR!</v>
      </c>
      <c r="E4989" s="79" t="str">
        <f>VLOOKUP(G4989,[1]Macrodata_CCF!$A$3:$B$55,2,FALSE)</f>
        <v>#ERROR!</v>
      </c>
      <c r="F4989" s="78">
        <v>0.0</v>
      </c>
      <c r="G4989" s="80">
        <v>34.0</v>
      </c>
      <c r="H4989" s="81">
        <v>402435.0</v>
      </c>
      <c r="I4989" s="81">
        <v>730000.0</v>
      </c>
      <c r="J4989" s="81">
        <v>317270.0</v>
      </c>
      <c r="K4989" s="81">
        <v>730000.0</v>
      </c>
      <c r="L4989" s="82">
        <v>-0.259994199624502</v>
      </c>
      <c r="N4989" s="83">
        <f t="shared" si="1"/>
        <v>-0.2599941996</v>
      </c>
      <c r="O4989" s="83">
        <f t="shared" si="2"/>
        <v>0</v>
      </c>
      <c r="Q4989" s="83">
        <f t="shared" si="3"/>
        <v>0.4487191781</v>
      </c>
      <c r="R4989" s="83">
        <f t="shared" si="4"/>
        <v>-0.2599941996</v>
      </c>
      <c r="S4989" s="83" t="b">
        <f t="shared" si="5"/>
        <v>0</v>
      </c>
      <c r="T4989" s="72"/>
      <c r="U4989" s="72"/>
      <c r="V4989" s="72"/>
      <c r="W4989" s="72"/>
      <c r="X4989" s="72"/>
      <c r="Y4989" s="72"/>
      <c r="Z4989" s="72"/>
      <c r="AA4989" s="72"/>
      <c r="AB4989" s="72"/>
      <c r="AC4989" s="72"/>
      <c r="AD4989" s="72"/>
      <c r="AE4989" s="72"/>
      <c r="AF4989" s="72"/>
      <c r="AG4989" s="72"/>
      <c r="AH4989" s="72"/>
      <c r="AI4989" s="72"/>
      <c r="AJ4989" s="72"/>
      <c r="AK4989" s="72"/>
    </row>
    <row r="4990" ht="14.25" customHeight="1">
      <c r="A4990" s="78">
        <v>4987.0</v>
      </c>
      <c r="C4990" s="78" t="str">
        <f>VLOOKUP(G4990,[1]Macrodata_CCF!$A$3:$D$55,4,FALSE)</f>
        <v>#ERROR!</v>
      </c>
      <c r="E4990" s="79" t="str">
        <f>VLOOKUP(G4990,[1]Macrodata_CCF!$A$3:$B$55,2,FALSE)</f>
        <v>#ERROR!</v>
      </c>
      <c r="F4990" s="78">
        <v>0.0</v>
      </c>
      <c r="G4990" s="80">
        <v>18.0</v>
      </c>
      <c r="H4990" s="81">
        <v>505720.0</v>
      </c>
      <c r="I4990" s="81">
        <v>620000.0</v>
      </c>
      <c r="J4990" s="81">
        <v>745710.0</v>
      </c>
      <c r="K4990" s="81">
        <v>1116000.0</v>
      </c>
      <c r="L4990" s="82">
        <v>2.100017500875044</v>
      </c>
      <c r="N4990" s="83">
        <f t="shared" si="1"/>
        <v>2.100017501</v>
      </c>
      <c r="O4990" s="83">
        <f t="shared" si="2"/>
        <v>1</v>
      </c>
      <c r="Q4990" s="83">
        <f t="shared" si="3"/>
        <v>0.1843225806</v>
      </c>
      <c r="R4990" s="83">
        <f t="shared" si="4"/>
        <v>2.100017501</v>
      </c>
      <c r="S4990" s="83" t="b">
        <f t="shared" si="5"/>
        <v>0</v>
      </c>
      <c r="T4990" s="72"/>
      <c r="U4990" s="72"/>
      <c r="V4990" s="72"/>
      <c r="W4990" s="72"/>
      <c r="X4990" s="72"/>
      <c r="Y4990" s="72"/>
      <c r="Z4990" s="72"/>
      <c r="AA4990" s="72"/>
      <c r="AB4990" s="72"/>
      <c r="AC4990" s="72"/>
      <c r="AD4990" s="72"/>
      <c r="AE4990" s="72"/>
      <c r="AF4990" s="72"/>
      <c r="AG4990" s="72"/>
      <c r="AH4990" s="72"/>
      <c r="AI4990" s="72"/>
      <c r="AJ4990" s="72"/>
      <c r="AK4990" s="72"/>
    </row>
    <row r="4991" ht="14.25" customHeight="1">
      <c r="A4991" s="78">
        <v>4988.0</v>
      </c>
      <c r="C4991" s="78" t="str">
        <f>VLOOKUP(G4991,[1]Macrodata_CCF!$A$3:$D$55,4,FALSE)</f>
        <v>#ERROR!</v>
      </c>
      <c r="E4991" s="79" t="str">
        <f>VLOOKUP(G4991,[1]Macrodata_CCF!$A$3:$B$55,2,FALSE)</f>
        <v>#ERROR!</v>
      </c>
      <c r="F4991" s="78">
        <v>0.0</v>
      </c>
      <c r="G4991" s="80">
        <v>14.0</v>
      </c>
      <c r="H4991" s="81">
        <v>99740.0</v>
      </c>
      <c r="I4991" s="81">
        <v>720000.0</v>
      </c>
      <c r="J4991" s="81">
        <v>211385.0</v>
      </c>
      <c r="K4991" s="81">
        <v>720000.0</v>
      </c>
      <c r="L4991" s="82">
        <v>0.179997097991165</v>
      </c>
      <c r="N4991" s="83">
        <f t="shared" si="1"/>
        <v>0.179997098</v>
      </c>
      <c r="O4991" s="83">
        <f t="shared" si="2"/>
        <v>0.179997098</v>
      </c>
      <c r="Q4991" s="83">
        <f t="shared" si="3"/>
        <v>0.8614722222</v>
      </c>
      <c r="R4991" s="83">
        <f t="shared" si="4"/>
        <v>0.179997098</v>
      </c>
      <c r="S4991" s="83" t="b">
        <f t="shared" si="5"/>
        <v>0</v>
      </c>
      <c r="T4991" s="72"/>
      <c r="U4991" s="72"/>
      <c r="V4991" s="72"/>
      <c r="W4991" s="72"/>
      <c r="X4991" s="72"/>
      <c r="Y4991" s="72"/>
      <c r="Z4991" s="72"/>
      <c r="AA4991" s="72"/>
      <c r="AB4991" s="72"/>
      <c r="AC4991" s="72"/>
      <c r="AD4991" s="72"/>
      <c r="AE4991" s="72"/>
      <c r="AF4991" s="72"/>
      <c r="AG4991" s="72"/>
      <c r="AH4991" s="72"/>
      <c r="AI4991" s="72"/>
      <c r="AJ4991" s="72"/>
      <c r="AK4991" s="72"/>
    </row>
    <row r="4992" ht="14.25" customHeight="1">
      <c r="A4992" s="78">
        <v>4989.0</v>
      </c>
      <c r="C4992" s="78" t="str">
        <f>VLOOKUP(G4992,[1]Macrodata_CCF!$A$3:$D$55,4,FALSE)</f>
        <v>#ERROR!</v>
      </c>
      <c r="E4992" s="79" t="str">
        <f>VLOOKUP(G4992,[1]Macrodata_CCF!$A$3:$B$55,2,FALSE)</f>
        <v>#ERROR!</v>
      </c>
      <c r="F4992" s="78">
        <v>1.0</v>
      </c>
      <c r="G4992" s="80">
        <v>20.0</v>
      </c>
      <c r="H4992" s="81">
        <v>216760.0</v>
      </c>
      <c r="I4992" s="81">
        <v>260000.0</v>
      </c>
      <c r="J4992" s="81">
        <v>234920.0</v>
      </c>
      <c r="K4992" s="81">
        <v>260000.0</v>
      </c>
      <c r="L4992" s="82">
        <v>0.4199814986123959</v>
      </c>
      <c r="N4992" s="83">
        <f t="shared" si="1"/>
        <v>0.4199814986</v>
      </c>
      <c r="O4992" s="83">
        <f t="shared" si="2"/>
        <v>0.4199814986</v>
      </c>
      <c r="Q4992" s="83">
        <f t="shared" si="3"/>
        <v>0.1663076923</v>
      </c>
      <c r="R4992" s="83">
        <f t="shared" si="4"/>
        <v>0.4199814986</v>
      </c>
      <c r="S4992" s="83" t="b">
        <f t="shared" si="5"/>
        <v>0</v>
      </c>
      <c r="T4992" s="72"/>
      <c r="U4992" s="72"/>
      <c r="V4992" s="72"/>
      <c r="W4992" s="72"/>
      <c r="X4992" s="72"/>
      <c r="Y4992" s="72"/>
      <c r="Z4992" s="72"/>
      <c r="AA4992" s="72"/>
      <c r="AB4992" s="72"/>
      <c r="AC4992" s="72"/>
      <c r="AD4992" s="72"/>
      <c r="AE4992" s="72"/>
      <c r="AF4992" s="72"/>
      <c r="AG4992" s="72"/>
      <c r="AH4992" s="72"/>
      <c r="AI4992" s="72"/>
      <c r="AJ4992" s="72"/>
      <c r="AK4992" s="72"/>
    </row>
    <row r="4993" ht="14.25" customHeight="1">
      <c r="A4993" s="78">
        <v>4990.0</v>
      </c>
      <c r="C4993" s="78" t="str">
        <f>VLOOKUP(G4993,[1]Macrodata_CCF!$A$3:$D$55,4,FALSE)</f>
        <v>#ERROR!</v>
      </c>
      <c r="E4993" s="79" t="str">
        <f>VLOOKUP(G4993,[1]Macrodata_CCF!$A$3:$B$55,2,FALSE)</f>
        <v>#ERROR!</v>
      </c>
      <c r="F4993" s="78">
        <v>0.0</v>
      </c>
      <c r="G4993" s="80">
        <v>22.0</v>
      </c>
      <c r="H4993" s="81">
        <v>14330.0</v>
      </c>
      <c r="I4993" s="81">
        <v>680000.0</v>
      </c>
      <c r="J4993" s="81">
        <v>0.0</v>
      </c>
      <c r="K4993" s="81">
        <v>680000.0</v>
      </c>
      <c r="L4993" s="82">
        <v>-0.02152718313879249</v>
      </c>
      <c r="N4993" s="83">
        <f t="shared" si="1"/>
        <v>-0.02152718314</v>
      </c>
      <c r="O4993" s="83">
        <f t="shared" si="2"/>
        <v>0</v>
      </c>
      <c r="Q4993" s="83">
        <f t="shared" si="3"/>
        <v>0.9789264706</v>
      </c>
      <c r="R4993" s="83">
        <f t="shared" si="4"/>
        <v>-0.02152718314</v>
      </c>
      <c r="S4993" s="83" t="b">
        <f t="shared" si="5"/>
        <v>0</v>
      </c>
      <c r="T4993" s="72"/>
      <c r="U4993" s="72"/>
      <c r="V4993" s="72"/>
      <c r="W4993" s="72"/>
      <c r="X4993" s="72"/>
      <c r="Y4993" s="72"/>
      <c r="Z4993" s="72"/>
      <c r="AA4993" s="72"/>
      <c r="AB4993" s="72"/>
      <c r="AC4993" s="72"/>
      <c r="AD4993" s="72"/>
      <c r="AE4993" s="72"/>
      <c r="AF4993" s="72"/>
      <c r="AG4993" s="72"/>
      <c r="AH4993" s="72"/>
      <c r="AI4993" s="72"/>
      <c r="AJ4993" s="72"/>
      <c r="AK4993" s="72"/>
    </row>
    <row r="4994" ht="14.25" customHeight="1">
      <c r="A4994" s="78">
        <v>4991.0</v>
      </c>
      <c r="C4994" s="78" t="str">
        <f>VLOOKUP(G4994,[1]Macrodata_CCF!$A$3:$D$55,4,FALSE)</f>
        <v>#ERROR!</v>
      </c>
      <c r="E4994" s="79" t="str">
        <f>VLOOKUP(G4994,[1]Macrodata_CCF!$A$3:$B$55,2,FALSE)</f>
        <v>#ERROR!</v>
      </c>
      <c r="F4994" s="78">
        <v>0.0</v>
      </c>
      <c r="G4994" s="80">
        <v>16.0</v>
      </c>
      <c r="H4994" s="81">
        <v>356130.0</v>
      </c>
      <c r="I4994" s="81">
        <v>840000.0</v>
      </c>
      <c r="J4994" s="81">
        <v>428710.0</v>
      </c>
      <c r="K4994" s="81">
        <v>840000.0</v>
      </c>
      <c r="L4994" s="82">
        <v>0.1499989666646</v>
      </c>
      <c r="N4994" s="83">
        <f t="shared" si="1"/>
        <v>0.1499989667</v>
      </c>
      <c r="O4994" s="83">
        <f t="shared" si="2"/>
        <v>0.1499989667</v>
      </c>
      <c r="Q4994" s="83">
        <f t="shared" si="3"/>
        <v>0.5760357143</v>
      </c>
      <c r="R4994" s="83">
        <f t="shared" si="4"/>
        <v>0.1499989667</v>
      </c>
      <c r="S4994" s="83" t="b">
        <f t="shared" si="5"/>
        <v>0</v>
      </c>
      <c r="T4994" s="72"/>
      <c r="U4994" s="72"/>
      <c r="V4994" s="72"/>
      <c r="W4994" s="72"/>
      <c r="X4994" s="72"/>
      <c r="Y4994" s="72"/>
      <c r="Z4994" s="72"/>
      <c r="AA4994" s="72"/>
      <c r="AB4994" s="72"/>
      <c r="AC4994" s="72"/>
      <c r="AD4994" s="72"/>
      <c r="AE4994" s="72"/>
      <c r="AF4994" s="72"/>
      <c r="AG4994" s="72"/>
      <c r="AH4994" s="72"/>
      <c r="AI4994" s="72"/>
      <c r="AJ4994" s="72"/>
      <c r="AK4994" s="72"/>
    </row>
    <row r="4995" ht="14.25" customHeight="1">
      <c r="A4995" s="78">
        <v>4992.0</v>
      </c>
      <c r="C4995" s="78" t="str">
        <f>VLOOKUP(G4995,[1]Macrodata_CCF!$A$3:$D$55,4,FALSE)</f>
        <v>#ERROR!</v>
      </c>
      <c r="E4995" s="79" t="str">
        <f>VLOOKUP(G4995,[1]Macrodata_CCF!$A$3:$B$55,2,FALSE)</f>
        <v>#ERROR!</v>
      </c>
      <c r="F4995" s="78">
        <v>0.0</v>
      </c>
      <c r="G4995" s="80">
        <v>49.0</v>
      </c>
      <c r="H4995" s="81">
        <v>995.0</v>
      </c>
      <c r="I4995" s="81">
        <v>270000.0</v>
      </c>
      <c r="J4995" s="81">
        <v>33275.0</v>
      </c>
      <c r="K4995" s="81">
        <v>486000.0</v>
      </c>
      <c r="L4995" s="82">
        <v>0.1199977695581867</v>
      </c>
      <c r="N4995" s="83">
        <f t="shared" si="1"/>
        <v>0.1199977696</v>
      </c>
      <c r="O4995" s="83">
        <f t="shared" si="2"/>
        <v>0.1199977696</v>
      </c>
      <c r="Q4995" s="83">
        <f t="shared" si="3"/>
        <v>0.9963148148</v>
      </c>
      <c r="R4995" s="83">
        <f t="shared" si="4"/>
        <v>0.1199977696</v>
      </c>
      <c r="S4995" s="83" t="b">
        <f t="shared" si="5"/>
        <v>0</v>
      </c>
      <c r="T4995" s="72"/>
      <c r="U4995" s="72"/>
      <c r="V4995" s="72"/>
      <c r="W4995" s="72"/>
      <c r="X4995" s="72"/>
      <c r="Y4995" s="72"/>
      <c r="Z4995" s="72"/>
      <c r="AA4995" s="72"/>
      <c r="AB4995" s="72"/>
      <c r="AC4995" s="72"/>
      <c r="AD4995" s="72"/>
      <c r="AE4995" s="72"/>
      <c r="AF4995" s="72"/>
      <c r="AG4995" s="72"/>
      <c r="AH4995" s="72"/>
      <c r="AI4995" s="72"/>
      <c r="AJ4995" s="72"/>
      <c r="AK4995" s="72"/>
    </row>
    <row r="4996" ht="14.25" customHeight="1">
      <c r="A4996" s="78">
        <v>4993.0</v>
      </c>
      <c r="C4996" s="78" t="str">
        <f>VLOOKUP(G4996,[1]Macrodata_CCF!$A$3:$D$55,4,FALSE)</f>
        <v>#ERROR!</v>
      </c>
      <c r="E4996" s="79" t="str">
        <f>VLOOKUP(G4996,[1]Macrodata_CCF!$A$3:$B$55,2,FALSE)</f>
        <v>#ERROR!</v>
      </c>
      <c r="F4996" s="78">
        <v>0.0</v>
      </c>
      <c r="G4996" s="80">
        <v>42.0</v>
      </c>
      <c r="H4996" s="81">
        <v>113075.0</v>
      </c>
      <c r="I4996" s="81">
        <v>160000.0</v>
      </c>
      <c r="J4996" s="81">
        <v>129030.0</v>
      </c>
      <c r="K4996" s="81">
        <v>160000.0</v>
      </c>
      <c r="L4996" s="82">
        <v>0.3400106553010123</v>
      </c>
      <c r="N4996" s="83">
        <f t="shared" si="1"/>
        <v>0.3400106553</v>
      </c>
      <c r="O4996" s="83">
        <f t="shared" si="2"/>
        <v>0.3400106553</v>
      </c>
      <c r="Q4996" s="83">
        <f t="shared" si="3"/>
        <v>0.29328125</v>
      </c>
      <c r="R4996" s="83">
        <f t="shared" si="4"/>
        <v>0.3400106553</v>
      </c>
      <c r="S4996" s="83" t="b">
        <f t="shared" si="5"/>
        <v>0</v>
      </c>
      <c r="T4996" s="72"/>
      <c r="U4996" s="72"/>
      <c r="V4996" s="72"/>
      <c r="W4996" s="72"/>
      <c r="X4996" s="72"/>
      <c r="Y4996" s="72"/>
      <c r="Z4996" s="72"/>
      <c r="AA4996" s="72"/>
      <c r="AB4996" s="72"/>
      <c r="AC4996" s="72"/>
      <c r="AD4996" s="72"/>
      <c r="AE4996" s="72"/>
      <c r="AF4996" s="72"/>
      <c r="AG4996" s="72"/>
      <c r="AH4996" s="72"/>
      <c r="AI4996" s="72"/>
      <c r="AJ4996" s="72"/>
      <c r="AK4996" s="72"/>
    </row>
    <row r="4997" ht="14.25" customHeight="1">
      <c r="A4997" s="78">
        <v>4994.0</v>
      </c>
      <c r="C4997" s="78" t="str">
        <f>VLOOKUP(G4997,[1]Macrodata_CCF!$A$3:$D$55,4,FALSE)</f>
        <v>#ERROR!</v>
      </c>
      <c r="E4997" s="79" t="str">
        <f>VLOOKUP(G4997,[1]Macrodata_CCF!$A$3:$B$55,2,FALSE)</f>
        <v>#ERROR!</v>
      </c>
      <c r="F4997" s="78">
        <v>0.0</v>
      </c>
      <c r="G4997" s="80">
        <v>48.0</v>
      </c>
      <c r="H4997" s="81">
        <v>82435.0</v>
      </c>
      <c r="I4997" s="81">
        <v>140000.0</v>
      </c>
      <c r="J4997" s="81">
        <v>90495.0</v>
      </c>
      <c r="K4997" s="81">
        <v>140000.0</v>
      </c>
      <c r="L4997" s="82">
        <v>0.1400156345001303</v>
      </c>
      <c r="N4997" s="83">
        <f t="shared" si="1"/>
        <v>0.1400156345</v>
      </c>
      <c r="O4997" s="83">
        <f t="shared" si="2"/>
        <v>0.1400156345</v>
      </c>
      <c r="Q4997" s="83">
        <f t="shared" si="3"/>
        <v>0.4111785714</v>
      </c>
      <c r="R4997" s="83">
        <f t="shared" si="4"/>
        <v>0.1400156345</v>
      </c>
      <c r="S4997" s="83" t="b">
        <f t="shared" si="5"/>
        <v>0</v>
      </c>
      <c r="T4997" s="72"/>
      <c r="U4997" s="72"/>
      <c r="V4997" s="72"/>
      <c r="W4997" s="72"/>
      <c r="X4997" s="72"/>
      <c r="Y4997" s="72"/>
      <c r="Z4997" s="72"/>
      <c r="AA4997" s="72"/>
      <c r="AB4997" s="72"/>
      <c r="AC4997" s="72"/>
      <c r="AD4997" s="72"/>
      <c r="AE4997" s="72"/>
      <c r="AF4997" s="72"/>
      <c r="AG4997" s="72"/>
      <c r="AH4997" s="72"/>
      <c r="AI4997" s="72"/>
      <c r="AJ4997" s="72"/>
      <c r="AK4997" s="72"/>
    </row>
    <row r="4998" ht="14.25" customHeight="1">
      <c r="A4998" s="78">
        <v>4995.0</v>
      </c>
      <c r="C4998" s="78" t="str">
        <f>VLOOKUP(G4998,[1]Macrodata_CCF!$A$3:$D$55,4,FALSE)</f>
        <v>#ERROR!</v>
      </c>
      <c r="E4998" s="79" t="str">
        <f>VLOOKUP(G4998,[1]Macrodata_CCF!$A$3:$B$55,2,FALSE)</f>
        <v>#ERROR!</v>
      </c>
      <c r="F4998" s="78">
        <v>0.0</v>
      </c>
      <c r="G4998" s="80">
        <v>3.0</v>
      </c>
      <c r="H4998" s="81">
        <v>12475.0</v>
      </c>
      <c r="I4998" s="81">
        <v>110000.0</v>
      </c>
      <c r="J4998" s="81">
        <v>35880.0</v>
      </c>
      <c r="K4998" s="81">
        <v>110000.0</v>
      </c>
      <c r="L4998" s="82">
        <v>0.2399897462189182</v>
      </c>
      <c r="N4998" s="83">
        <f t="shared" si="1"/>
        <v>0.2399897462</v>
      </c>
      <c r="O4998" s="83">
        <f t="shared" si="2"/>
        <v>0.2399897462</v>
      </c>
      <c r="Q4998" s="83">
        <f t="shared" si="3"/>
        <v>0.8865909091</v>
      </c>
      <c r="R4998" s="83">
        <f t="shared" si="4"/>
        <v>0.2399897462</v>
      </c>
      <c r="S4998" s="83" t="b">
        <f t="shared" si="5"/>
        <v>0</v>
      </c>
      <c r="T4998" s="72"/>
      <c r="U4998" s="72"/>
      <c r="V4998" s="72"/>
      <c r="W4998" s="72"/>
      <c r="X4998" s="72"/>
      <c r="Y4998" s="72"/>
      <c r="Z4998" s="72"/>
      <c r="AA4998" s="72"/>
      <c r="AB4998" s="72"/>
      <c r="AC4998" s="72"/>
      <c r="AD4998" s="72"/>
      <c r="AE4998" s="72"/>
      <c r="AF4998" s="72"/>
      <c r="AG4998" s="72"/>
      <c r="AH4998" s="72"/>
      <c r="AI4998" s="72"/>
      <c r="AJ4998" s="72"/>
      <c r="AK4998" s="72"/>
    </row>
    <row r="4999" ht="14.25" customHeight="1">
      <c r="A4999" s="78">
        <v>4996.0</v>
      </c>
      <c r="C4999" s="78" t="str">
        <f>VLOOKUP(G4999,[1]Macrodata_CCF!$A$3:$D$55,4,FALSE)</f>
        <v>#ERROR!</v>
      </c>
      <c r="E4999" s="79" t="str">
        <f>VLOOKUP(G4999,[1]Macrodata_CCF!$A$3:$B$55,2,FALSE)</f>
        <v>#ERROR!</v>
      </c>
      <c r="F4999" s="78">
        <v>0.0</v>
      </c>
      <c r="G4999" s="80">
        <v>15.0</v>
      </c>
      <c r="H4999" s="81">
        <v>0.0</v>
      </c>
      <c r="I4999" s="81">
        <v>890000.0</v>
      </c>
      <c r="J4999" s="81">
        <v>133500.0</v>
      </c>
      <c r="K4999" s="81">
        <v>1513000.0</v>
      </c>
      <c r="L4999" s="82">
        <v>0.15</v>
      </c>
      <c r="N4999" s="83">
        <f t="shared" si="1"/>
        <v>0.15</v>
      </c>
      <c r="O4999" s="83">
        <f t="shared" si="2"/>
        <v>0.15</v>
      </c>
      <c r="Q4999" s="83">
        <f t="shared" si="3"/>
        <v>1</v>
      </c>
      <c r="R4999" s="83">
        <f t="shared" si="4"/>
        <v>0.15</v>
      </c>
      <c r="S4999" s="83" t="b">
        <f t="shared" si="5"/>
        <v>0</v>
      </c>
      <c r="T4999" s="72"/>
      <c r="U4999" s="72"/>
      <c r="V4999" s="72"/>
      <c r="W4999" s="72"/>
      <c r="X4999" s="72"/>
      <c r="Y4999" s="72"/>
      <c r="Z4999" s="72"/>
      <c r="AA4999" s="72"/>
      <c r="AB4999" s="72"/>
      <c r="AC4999" s="72"/>
      <c r="AD4999" s="72"/>
      <c r="AE4999" s="72"/>
      <c r="AF4999" s="72"/>
      <c r="AG4999" s="72"/>
      <c r="AH4999" s="72"/>
      <c r="AI4999" s="72"/>
      <c r="AJ4999" s="72"/>
      <c r="AK4999" s="72"/>
    </row>
    <row r="5000" ht="14.25" customHeight="1">
      <c r="A5000" s="78">
        <v>4997.0</v>
      </c>
      <c r="C5000" s="78" t="str">
        <f>VLOOKUP(G5000,[1]Macrodata_CCF!$A$3:$D$55,4,FALSE)</f>
        <v>#ERROR!</v>
      </c>
      <c r="E5000" s="79" t="str">
        <f>VLOOKUP(G5000,[1]Macrodata_CCF!$A$3:$B$55,2,FALSE)</f>
        <v>#ERROR!</v>
      </c>
      <c r="F5000" s="78">
        <v>1.0</v>
      </c>
      <c r="G5000" s="80">
        <v>3.0</v>
      </c>
      <c r="H5000" s="81">
        <v>89290.0</v>
      </c>
      <c r="I5000" s="81">
        <v>360000.0</v>
      </c>
      <c r="J5000" s="81">
        <v>211110.0</v>
      </c>
      <c r="K5000" s="81">
        <v>360000.0</v>
      </c>
      <c r="L5000" s="82">
        <v>0.4500018469949392</v>
      </c>
      <c r="N5000" s="83">
        <f t="shared" si="1"/>
        <v>0.450001847</v>
      </c>
      <c r="O5000" s="83">
        <f t="shared" si="2"/>
        <v>0.450001847</v>
      </c>
      <c r="Q5000" s="83">
        <f t="shared" si="3"/>
        <v>0.7519722222</v>
      </c>
      <c r="R5000" s="83">
        <f t="shared" si="4"/>
        <v>0.450001847</v>
      </c>
      <c r="S5000" s="83" t="b">
        <f t="shared" si="5"/>
        <v>0</v>
      </c>
      <c r="T5000" s="72"/>
      <c r="U5000" s="72"/>
      <c r="V5000" s="72"/>
      <c r="W5000" s="72"/>
      <c r="X5000" s="72"/>
      <c r="Y5000" s="72"/>
      <c r="Z5000" s="72"/>
      <c r="AA5000" s="72"/>
      <c r="AB5000" s="72"/>
      <c r="AC5000" s="72"/>
      <c r="AD5000" s="72"/>
      <c r="AE5000" s="72"/>
      <c r="AF5000" s="72"/>
      <c r="AG5000" s="72"/>
      <c r="AH5000" s="72"/>
      <c r="AI5000" s="72"/>
      <c r="AJ5000" s="72"/>
      <c r="AK5000" s="72"/>
    </row>
    <row r="5001" ht="14.25" customHeight="1">
      <c r="A5001" s="78">
        <v>4998.0</v>
      </c>
      <c r="C5001" s="78" t="str">
        <f>VLOOKUP(G5001,[1]Macrodata_CCF!$A$3:$D$55,4,FALSE)</f>
        <v>#ERROR!</v>
      </c>
      <c r="E5001" s="79" t="str">
        <f>VLOOKUP(G5001,[1]Macrodata_CCF!$A$3:$B$55,2,FALSE)</f>
        <v>#ERROR!</v>
      </c>
      <c r="F5001" s="78">
        <v>0.0</v>
      </c>
      <c r="G5001" s="80">
        <v>26.0</v>
      </c>
      <c r="H5001" s="81">
        <v>138225.0</v>
      </c>
      <c r="I5001" s="81">
        <v>180000.0</v>
      </c>
      <c r="J5001" s="81">
        <v>183600.0</v>
      </c>
      <c r="K5001" s="81">
        <v>180000.0</v>
      </c>
      <c r="L5001" s="82">
        <v>1.086175942549372</v>
      </c>
      <c r="N5001" s="83">
        <f t="shared" si="1"/>
        <v>1.086175943</v>
      </c>
      <c r="O5001" s="83">
        <f t="shared" si="2"/>
        <v>1</v>
      </c>
      <c r="Q5001" s="83">
        <f t="shared" si="3"/>
        <v>0.2320833333</v>
      </c>
      <c r="R5001" s="83">
        <f t="shared" si="4"/>
        <v>1.086175943</v>
      </c>
      <c r="S5001" s="83" t="b">
        <f t="shared" si="5"/>
        <v>0</v>
      </c>
      <c r="T5001" s="72"/>
      <c r="U5001" s="72"/>
      <c r="V5001" s="72"/>
      <c r="W5001" s="72"/>
      <c r="X5001" s="72"/>
      <c r="Y5001" s="72"/>
      <c r="Z5001" s="72"/>
      <c r="AA5001" s="72"/>
      <c r="AB5001" s="72"/>
      <c r="AC5001" s="72"/>
      <c r="AD5001" s="72"/>
      <c r="AE5001" s="72"/>
      <c r="AF5001" s="72"/>
      <c r="AG5001" s="72"/>
      <c r="AH5001" s="72"/>
      <c r="AI5001" s="72"/>
      <c r="AJ5001" s="72"/>
      <c r="AK5001" s="72"/>
    </row>
    <row r="5002" ht="14.25" customHeight="1">
      <c r="A5002" s="78">
        <v>4999.0</v>
      </c>
      <c r="C5002" s="78" t="str">
        <f>VLOOKUP(G5002,[1]Macrodata_CCF!$A$3:$D$55,4,FALSE)</f>
        <v>#ERROR!</v>
      </c>
      <c r="E5002" s="79" t="str">
        <f>VLOOKUP(G5002,[1]Macrodata_CCF!$A$3:$B$55,2,FALSE)</f>
        <v>#ERROR!</v>
      </c>
      <c r="F5002" s="78">
        <v>0.0</v>
      </c>
      <c r="G5002" s="80">
        <v>14.0</v>
      </c>
      <c r="H5002" s="81">
        <v>0.0</v>
      </c>
      <c r="I5002" s="81">
        <v>280000.0</v>
      </c>
      <c r="J5002" s="81">
        <v>56000.0</v>
      </c>
      <c r="K5002" s="81">
        <v>280000.0</v>
      </c>
      <c r="L5002" s="82">
        <v>0.2</v>
      </c>
      <c r="N5002" s="83">
        <f t="shared" si="1"/>
        <v>0.2</v>
      </c>
      <c r="O5002" s="83">
        <f t="shared" si="2"/>
        <v>0.2</v>
      </c>
      <c r="Q5002" s="83">
        <f t="shared" si="3"/>
        <v>1</v>
      </c>
      <c r="R5002" s="83">
        <f t="shared" si="4"/>
        <v>0.2</v>
      </c>
      <c r="S5002" s="83" t="b">
        <f t="shared" si="5"/>
        <v>0</v>
      </c>
      <c r="T5002" s="72"/>
      <c r="U5002" s="72"/>
      <c r="V5002" s="72"/>
      <c r="W5002" s="72"/>
      <c r="X5002" s="72"/>
      <c r="Y5002" s="72"/>
      <c r="Z5002" s="72"/>
      <c r="AA5002" s="72"/>
      <c r="AB5002" s="72"/>
      <c r="AC5002" s="72"/>
      <c r="AD5002" s="72"/>
      <c r="AE5002" s="72"/>
      <c r="AF5002" s="72"/>
      <c r="AG5002" s="72"/>
      <c r="AH5002" s="72"/>
      <c r="AI5002" s="72"/>
      <c r="AJ5002" s="72"/>
      <c r="AK5002" s="72"/>
    </row>
    <row r="5003" ht="14.25" customHeight="1">
      <c r="A5003" s="78">
        <v>5000.0</v>
      </c>
      <c r="C5003" s="78" t="str">
        <f>VLOOKUP(G5003,[1]Macrodata_CCF!$A$3:$D$55,4,FALSE)</f>
        <v>#ERROR!</v>
      </c>
      <c r="E5003" s="79" t="str">
        <f>VLOOKUP(G5003,[1]Macrodata_CCF!$A$3:$B$55,2,FALSE)</f>
        <v>#ERROR!</v>
      </c>
      <c r="F5003" s="78">
        <v>0.0</v>
      </c>
      <c r="G5003" s="80">
        <v>35.0</v>
      </c>
      <c r="H5003" s="81">
        <v>369395.0</v>
      </c>
      <c r="I5003" s="81">
        <v>910000.0</v>
      </c>
      <c r="J5003" s="81">
        <v>396425.0</v>
      </c>
      <c r="K5003" s="81">
        <v>910000.0</v>
      </c>
      <c r="L5003" s="82">
        <v>0.04999953755514655</v>
      </c>
      <c r="N5003" s="83">
        <f t="shared" si="1"/>
        <v>0.04999953756</v>
      </c>
      <c r="O5003" s="83">
        <f t="shared" si="2"/>
        <v>0.04999953756</v>
      </c>
      <c r="Q5003" s="83">
        <f t="shared" si="3"/>
        <v>0.5940714286</v>
      </c>
      <c r="R5003" s="83">
        <f t="shared" si="4"/>
        <v>0.04999953756</v>
      </c>
      <c r="S5003" s="83" t="b">
        <f t="shared" si="5"/>
        <v>0</v>
      </c>
      <c r="T5003" s="72"/>
      <c r="U5003" s="72"/>
      <c r="V5003" s="72"/>
      <c r="W5003" s="72"/>
      <c r="X5003" s="72"/>
      <c r="Y5003" s="72"/>
      <c r="Z5003" s="72"/>
      <c r="AA5003" s="72"/>
      <c r="AB5003" s="72"/>
      <c r="AC5003" s="72"/>
      <c r="AD5003" s="72"/>
      <c r="AE5003" s="72"/>
      <c r="AF5003" s="72"/>
      <c r="AG5003" s="72"/>
      <c r="AH5003" s="72"/>
      <c r="AI5003" s="72"/>
      <c r="AJ5003" s="72"/>
      <c r="AK5003" s="72"/>
    </row>
    <row r="5004" ht="14.25" customHeight="1">
      <c r="A5004" s="78">
        <v>5001.0</v>
      </c>
      <c r="C5004" s="78" t="str">
        <f>VLOOKUP(G5004,[1]Macrodata_CCF!$A$3:$D$55,4,FALSE)</f>
        <v>#ERROR!</v>
      </c>
      <c r="E5004" s="79" t="str">
        <f>VLOOKUP(G5004,[1]Macrodata_CCF!$A$3:$B$55,2,FALSE)</f>
        <v>#ERROR!</v>
      </c>
      <c r="F5004" s="78">
        <v>0.0</v>
      </c>
      <c r="G5004" s="80">
        <v>51.0</v>
      </c>
      <c r="H5004" s="81">
        <v>191030.0</v>
      </c>
      <c r="I5004" s="81">
        <v>240000.0</v>
      </c>
      <c r="J5004" s="81">
        <v>192010.0</v>
      </c>
      <c r="K5004" s="81">
        <v>240000.0</v>
      </c>
      <c r="L5004" s="82">
        <v>0.02001225239942822</v>
      </c>
      <c r="N5004" s="83">
        <f t="shared" si="1"/>
        <v>0.0200122524</v>
      </c>
      <c r="O5004" s="83">
        <f t="shared" si="2"/>
        <v>0.0200122524</v>
      </c>
      <c r="Q5004" s="83">
        <f t="shared" si="3"/>
        <v>0.2040416667</v>
      </c>
      <c r="R5004" s="83">
        <f t="shared" si="4"/>
        <v>0.0200122524</v>
      </c>
      <c r="S5004" s="83" t="b">
        <f t="shared" si="5"/>
        <v>0</v>
      </c>
      <c r="T5004" s="72"/>
      <c r="U5004" s="72"/>
      <c r="V5004" s="72"/>
      <c r="W5004" s="72"/>
      <c r="X5004" s="72"/>
      <c r="Y5004" s="72"/>
      <c r="Z5004" s="72"/>
      <c r="AA5004" s="72"/>
      <c r="AB5004" s="72"/>
      <c r="AC5004" s="72"/>
      <c r="AD5004" s="72"/>
      <c r="AE5004" s="72"/>
      <c r="AF5004" s="72"/>
      <c r="AG5004" s="72"/>
      <c r="AH5004" s="72"/>
      <c r="AI5004" s="72"/>
      <c r="AJ5004" s="72"/>
      <c r="AK5004" s="72"/>
    </row>
    <row r="5005" ht="14.25" customHeight="1">
      <c r="A5005" s="78">
        <v>5002.0</v>
      </c>
      <c r="C5005" s="78" t="str">
        <f>VLOOKUP(G5005,[1]Macrodata_CCF!$A$3:$D$55,4,FALSE)</f>
        <v>#ERROR!</v>
      </c>
      <c r="E5005" s="79" t="str">
        <f>VLOOKUP(G5005,[1]Macrodata_CCF!$A$3:$B$55,2,FALSE)</f>
        <v>#ERROR!</v>
      </c>
      <c r="F5005" s="78">
        <v>1.0</v>
      </c>
      <c r="G5005" s="80">
        <v>19.0</v>
      </c>
      <c r="H5005" s="81">
        <v>0.0</v>
      </c>
      <c r="I5005" s="81">
        <v>250000.0</v>
      </c>
      <c r="J5005" s="81">
        <v>125000.0</v>
      </c>
      <c r="K5005" s="81">
        <v>250000.0</v>
      </c>
      <c r="L5005" s="82">
        <v>0.5</v>
      </c>
      <c r="N5005" s="83">
        <f t="shared" si="1"/>
        <v>0.5</v>
      </c>
      <c r="O5005" s="83">
        <f t="shared" si="2"/>
        <v>0.5</v>
      </c>
      <c r="Q5005" s="83">
        <f t="shared" si="3"/>
        <v>1</v>
      </c>
      <c r="R5005" s="83">
        <f t="shared" si="4"/>
        <v>0.5</v>
      </c>
      <c r="S5005" s="83" t="b">
        <f t="shared" si="5"/>
        <v>0</v>
      </c>
      <c r="T5005" s="72"/>
      <c r="U5005" s="72"/>
      <c r="V5005" s="72"/>
      <c r="W5005" s="72"/>
      <c r="X5005" s="72"/>
      <c r="Y5005" s="72"/>
      <c r="Z5005" s="72"/>
      <c r="AA5005" s="72"/>
      <c r="AB5005" s="72"/>
      <c r="AC5005" s="72"/>
      <c r="AD5005" s="72"/>
      <c r="AE5005" s="72"/>
      <c r="AF5005" s="72"/>
      <c r="AG5005" s="72"/>
      <c r="AH5005" s="72"/>
      <c r="AI5005" s="72"/>
      <c r="AJ5005" s="72"/>
      <c r="AK5005" s="72"/>
    </row>
    <row r="5006" ht="14.25" customHeight="1">
      <c r="A5006" s="78">
        <v>5003.0</v>
      </c>
      <c r="C5006" s="78" t="str">
        <f>VLOOKUP(G5006,[1]Macrodata_CCF!$A$3:$D$55,4,FALSE)</f>
        <v>#ERROR!</v>
      </c>
      <c r="E5006" s="79" t="str">
        <f>VLOOKUP(G5006,[1]Macrodata_CCF!$A$3:$B$55,2,FALSE)</f>
        <v>#ERROR!</v>
      </c>
      <c r="F5006" s="78">
        <v>0.0</v>
      </c>
      <c r="G5006" s="80">
        <v>24.0</v>
      </c>
      <c r="H5006" s="81">
        <v>46235.0</v>
      </c>
      <c r="I5006" s="81">
        <v>110000.0</v>
      </c>
      <c r="J5006" s="81">
        <v>56435.0</v>
      </c>
      <c r="K5006" s="81">
        <v>165000.0</v>
      </c>
      <c r="L5006" s="82">
        <v>0.1599623617972242</v>
      </c>
      <c r="N5006" s="83">
        <f t="shared" si="1"/>
        <v>0.1599623618</v>
      </c>
      <c r="O5006" s="83">
        <f t="shared" si="2"/>
        <v>0.1599623618</v>
      </c>
      <c r="Q5006" s="83">
        <f t="shared" si="3"/>
        <v>0.5796818182</v>
      </c>
      <c r="R5006" s="83">
        <f t="shared" si="4"/>
        <v>0.1599623618</v>
      </c>
      <c r="S5006" s="83" t="b">
        <f t="shared" si="5"/>
        <v>0</v>
      </c>
      <c r="T5006" s="72"/>
      <c r="U5006" s="72"/>
      <c r="V5006" s="72"/>
      <c r="W5006" s="72"/>
      <c r="X5006" s="72"/>
      <c r="Y5006" s="72"/>
      <c r="Z5006" s="72"/>
      <c r="AA5006" s="72"/>
      <c r="AB5006" s="72"/>
      <c r="AC5006" s="72"/>
      <c r="AD5006" s="72"/>
      <c r="AE5006" s="72"/>
      <c r="AF5006" s="72"/>
      <c r="AG5006" s="72"/>
      <c r="AH5006" s="72"/>
      <c r="AI5006" s="72"/>
      <c r="AJ5006" s="72"/>
      <c r="AK5006" s="72"/>
    </row>
    <row r="5007" ht="14.25" customHeight="1">
      <c r="A5007" s="78">
        <v>5004.0</v>
      </c>
      <c r="C5007" s="78" t="str">
        <f>VLOOKUP(G5007,[1]Macrodata_CCF!$A$3:$D$55,4,FALSE)</f>
        <v>#ERROR!</v>
      </c>
      <c r="E5007" s="79" t="str">
        <f>VLOOKUP(G5007,[1]Macrodata_CCF!$A$3:$B$55,2,FALSE)</f>
        <v>#ERROR!</v>
      </c>
      <c r="F5007" s="78">
        <v>0.0</v>
      </c>
      <c r="G5007" s="80">
        <v>7.0</v>
      </c>
      <c r="H5007" s="81">
        <v>0.0</v>
      </c>
      <c r="I5007" s="81">
        <v>660000.0</v>
      </c>
      <c r="J5007" s="81">
        <v>237600.0</v>
      </c>
      <c r="K5007" s="81">
        <v>660000.0</v>
      </c>
      <c r="L5007" s="82">
        <v>0.36</v>
      </c>
      <c r="N5007" s="83">
        <f t="shared" si="1"/>
        <v>0.36</v>
      </c>
      <c r="O5007" s="83">
        <f t="shared" si="2"/>
        <v>0.36</v>
      </c>
      <c r="Q5007" s="83">
        <f t="shared" si="3"/>
        <v>1</v>
      </c>
      <c r="R5007" s="83">
        <f t="shared" si="4"/>
        <v>0.36</v>
      </c>
      <c r="S5007" s="83" t="b">
        <f t="shared" si="5"/>
        <v>0</v>
      </c>
      <c r="T5007" s="72"/>
      <c r="U5007" s="72"/>
      <c r="V5007" s="72"/>
      <c r="W5007" s="72"/>
      <c r="X5007" s="72"/>
      <c r="Y5007" s="72"/>
      <c r="Z5007" s="72"/>
      <c r="AA5007" s="72"/>
      <c r="AB5007" s="72"/>
      <c r="AC5007" s="72"/>
      <c r="AD5007" s="72"/>
      <c r="AE5007" s="72"/>
      <c r="AF5007" s="72"/>
      <c r="AG5007" s="72"/>
      <c r="AH5007" s="72"/>
      <c r="AI5007" s="72"/>
      <c r="AJ5007" s="72"/>
      <c r="AK5007" s="72"/>
    </row>
    <row r="5008" ht="14.25" customHeight="1">
      <c r="A5008" s="78">
        <v>5005.0</v>
      </c>
      <c r="C5008" s="78" t="str">
        <f>VLOOKUP(G5008,[1]Macrodata_CCF!$A$3:$D$55,4,FALSE)</f>
        <v>#ERROR!</v>
      </c>
      <c r="E5008" s="79" t="str">
        <f>VLOOKUP(G5008,[1]Macrodata_CCF!$A$3:$B$55,2,FALSE)</f>
        <v>#ERROR!</v>
      </c>
      <c r="F5008" s="78">
        <v>0.0</v>
      </c>
      <c r="G5008" s="80">
        <v>34.0</v>
      </c>
      <c r="H5008" s="81">
        <v>761455.0</v>
      </c>
      <c r="I5008" s="81">
        <v>920000.0</v>
      </c>
      <c r="J5008" s="81">
        <v>769380.0</v>
      </c>
      <c r="K5008" s="81">
        <v>920000.0</v>
      </c>
      <c r="L5008" s="82">
        <v>0.04998580844555173</v>
      </c>
      <c r="N5008" s="83">
        <f t="shared" si="1"/>
        <v>0.04998580845</v>
      </c>
      <c r="O5008" s="83">
        <f t="shared" si="2"/>
        <v>0.04998580845</v>
      </c>
      <c r="Q5008" s="83">
        <f t="shared" si="3"/>
        <v>0.1723315217</v>
      </c>
      <c r="R5008" s="83">
        <f t="shared" si="4"/>
        <v>0.04998580845</v>
      </c>
      <c r="S5008" s="83" t="b">
        <f t="shared" si="5"/>
        <v>0</v>
      </c>
      <c r="T5008" s="72"/>
      <c r="U5008" s="72"/>
      <c r="V5008" s="72"/>
      <c r="W5008" s="72"/>
      <c r="X5008" s="72"/>
      <c r="Y5008" s="72"/>
      <c r="Z5008" s="72"/>
      <c r="AA5008" s="72"/>
      <c r="AB5008" s="72"/>
      <c r="AC5008" s="72"/>
      <c r="AD5008" s="72"/>
      <c r="AE5008" s="72"/>
      <c r="AF5008" s="72"/>
      <c r="AG5008" s="72"/>
      <c r="AH5008" s="72"/>
      <c r="AI5008" s="72"/>
      <c r="AJ5008" s="72"/>
      <c r="AK5008" s="72"/>
    </row>
    <row r="5009" ht="14.25" customHeight="1">
      <c r="A5009" s="78">
        <v>5006.0</v>
      </c>
      <c r="C5009" s="78" t="str">
        <f>VLOOKUP(G5009,[1]Macrodata_CCF!$A$3:$D$55,4,FALSE)</f>
        <v>#ERROR!</v>
      </c>
      <c r="E5009" s="79" t="str">
        <f>VLOOKUP(G5009,[1]Macrodata_CCF!$A$3:$B$55,2,FALSE)</f>
        <v>#ERROR!</v>
      </c>
      <c r="F5009" s="78">
        <v>1.0</v>
      </c>
      <c r="G5009" s="80">
        <v>50.0</v>
      </c>
      <c r="H5009" s="81">
        <v>39830.0</v>
      </c>
      <c r="I5009" s="81">
        <v>80000.0</v>
      </c>
      <c r="J5009" s="81">
        <v>57505.0</v>
      </c>
      <c r="K5009" s="81">
        <v>80000.0</v>
      </c>
      <c r="L5009" s="82">
        <v>0.4400049788399303</v>
      </c>
      <c r="N5009" s="83">
        <f t="shared" si="1"/>
        <v>0.4400049788</v>
      </c>
      <c r="O5009" s="83">
        <f t="shared" si="2"/>
        <v>0.4400049788</v>
      </c>
      <c r="Q5009" s="83">
        <f t="shared" si="3"/>
        <v>0.502125</v>
      </c>
      <c r="R5009" s="83">
        <f t="shared" si="4"/>
        <v>0.4400049788</v>
      </c>
      <c r="S5009" s="83" t="b">
        <f t="shared" si="5"/>
        <v>0</v>
      </c>
      <c r="T5009" s="72"/>
      <c r="U5009" s="72"/>
      <c r="V5009" s="72"/>
      <c r="W5009" s="72"/>
      <c r="X5009" s="72"/>
      <c r="Y5009" s="72"/>
      <c r="Z5009" s="72"/>
      <c r="AA5009" s="72"/>
      <c r="AB5009" s="72"/>
      <c r="AC5009" s="72"/>
      <c r="AD5009" s="72"/>
      <c r="AE5009" s="72"/>
      <c r="AF5009" s="72"/>
      <c r="AG5009" s="72"/>
      <c r="AH5009" s="72"/>
      <c r="AI5009" s="72"/>
      <c r="AJ5009" s="72"/>
      <c r="AK5009" s="72"/>
    </row>
    <row r="5010" ht="14.25" customHeight="1">
      <c r="A5010" s="78">
        <v>5007.0</v>
      </c>
      <c r="C5010" s="78" t="str">
        <f>VLOOKUP(G5010,[1]Macrodata_CCF!$A$3:$D$55,4,FALSE)</f>
        <v>#ERROR!</v>
      </c>
      <c r="E5010" s="79" t="str">
        <f>VLOOKUP(G5010,[1]Macrodata_CCF!$A$3:$B$55,2,FALSE)</f>
        <v>#ERROR!</v>
      </c>
      <c r="F5010" s="78">
        <v>0.0</v>
      </c>
      <c r="G5010" s="80">
        <v>16.0</v>
      </c>
      <c r="H5010" s="81">
        <v>0.0</v>
      </c>
      <c r="I5010" s="81">
        <v>140000.0</v>
      </c>
      <c r="J5010" s="81">
        <v>25200.0</v>
      </c>
      <c r="K5010" s="81">
        <v>140000.0</v>
      </c>
      <c r="L5010" s="82">
        <v>0.18</v>
      </c>
      <c r="N5010" s="83">
        <f t="shared" si="1"/>
        <v>0.18</v>
      </c>
      <c r="O5010" s="83">
        <f t="shared" si="2"/>
        <v>0.18</v>
      </c>
      <c r="Q5010" s="83">
        <f t="shared" si="3"/>
        <v>1</v>
      </c>
      <c r="R5010" s="83">
        <f t="shared" si="4"/>
        <v>0.18</v>
      </c>
      <c r="S5010" s="83" t="b">
        <f t="shared" si="5"/>
        <v>0</v>
      </c>
      <c r="T5010" s="72"/>
      <c r="U5010" s="72"/>
      <c r="V5010" s="72"/>
      <c r="W5010" s="72"/>
      <c r="X5010" s="72"/>
      <c r="Y5010" s="72"/>
      <c r="Z5010" s="72"/>
      <c r="AA5010" s="72"/>
      <c r="AB5010" s="72"/>
      <c r="AC5010" s="72"/>
      <c r="AD5010" s="72"/>
      <c r="AE5010" s="72"/>
      <c r="AF5010" s="72"/>
      <c r="AG5010" s="72"/>
      <c r="AH5010" s="72"/>
      <c r="AI5010" s="72"/>
      <c r="AJ5010" s="72"/>
      <c r="AK5010" s="72"/>
    </row>
    <row r="5011" ht="14.25" customHeight="1">
      <c r="A5011" s="78">
        <v>5008.0</v>
      </c>
      <c r="C5011" s="78" t="str">
        <f>VLOOKUP(G5011,[1]Macrodata_CCF!$A$3:$D$55,4,FALSE)</f>
        <v>#ERROR!</v>
      </c>
      <c r="E5011" s="79" t="str">
        <f>VLOOKUP(G5011,[1]Macrodata_CCF!$A$3:$B$55,2,FALSE)</f>
        <v>#ERROR!</v>
      </c>
      <c r="F5011" s="78">
        <v>0.0</v>
      </c>
      <c r="G5011" s="80">
        <v>16.0</v>
      </c>
      <c r="H5011" s="81">
        <v>429210.0</v>
      </c>
      <c r="I5011" s="81">
        <v>810000.0</v>
      </c>
      <c r="J5011" s="81">
        <v>482520.0</v>
      </c>
      <c r="K5011" s="81">
        <v>1215000.0</v>
      </c>
      <c r="L5011" s="82">
        <v>0.13999842432837</v>
      </c>
      <c r="N5011" s="83">
        <f t="shared" si="1"/>
        <v>0.1399984243</v>
      </c>
      <c r="O5011" s="83">
        <f t="shared" si="2"/>
        <v>0.1399984243</v>
      </c>
      <c r="Q5011" s="83">
        <f t="shared" si="3"/>
        <v>0.4701111111</v>
      </c>
      <c r="R5011" s="83">
        <f t="shared" si="4"/>
        <v>0.1399984243</v>
      </c>
      <c r="S5011" s="83" t="b">
        <f t="shared" si="5"/>
        <v>0</v>
      </c>
      <c r="T5011" s="72"/>
      <c r="U5011" s="72"/>
      <c r="V5011" s="72"/>
      <c r="W5011" s="72"/>
      <c r="X5011" s="72"/>
      <c r="Y5011" s="72"/>
      <c r="Z5011" s="72"/>
      <c r="AA5011" s="72"/>
      <c r="AB5011" s="72"/>
      <c r="AC5011" s="72"/>
      <c r="AD5011" s="72"/>
      <c r="AE5011" s="72"/>
      <c r="AF5011" s="72"/>
      <c r="AG5011" s="72"/>
      <c r="AH5011" s="72"/>
      <c r="AI5011" s="72"/>
      <c r="AJ5011" s="72"/>
      <c r="AK5011" s="72"/>
    </row>
    <row r="5012" ht="14.25" customHeight="1">
      <c r="A5012" s="78">
        <v>5009.0</v>
      </c>
      <c r="C5012" s="78" t="str">
        <f>VLOOKUP(G5012,[1]Macrodata_CCF!$A$3:$D$55,4,FALSE)</f>
        <v>#ERROR!</v>
      </c>
      <c r="E5012" s="79" t="str">
        <f>VLOOKUP(G5012,[1]Macrodata_CCF!$A$3:$B$55,2,FALSE)</f>
        <v>#ERROR!</v>
      </c>
      <c r="F5012" s="78">
        <v>0.0</v>
      </c>
      <c r="G5012" s="80">
        <v>24.0</v>
      </c>
      <c r="H5012" s="81">
        <v>377375.0</v>
      </c>
      <c r="I5012" s="81">
        <v>980000.0</v>
      </c>
      <c r="J5012" s="81">
        <v>497900.0</v>
      </c>
      <c r="K5012" s="81">
        <v>980000.0</v>
      </c>
      <c r="L5012" s="82">
        <v>0.2</v>
      </c>
      <c r="N5012" s="83">
        <f t="shared" si="1"/>
        <v>0.2</v>
      </c>
      <c r="O5012" s="83">
        <f t="shared" si="2"/>
        <v>0.2</v>
      </c>
      <c r="Q5012" s="83">
        <f t="shared" si="3"/>
        <v>0.6149234694</v>
      </c>
      <c r="R5012" s="83">
        <f t="shared" si="4"/>
        <v>0.2</v>
      </c>
      <c r="S5012" s="83" t="b">
        <f t="shared" si="5"/>
        <v>0</v>
      </c>
      <c r="T5012" s="72"/>
      <c r="U5012" s="72"/>
      <c r="V5012" s="72"/>
      <c r="W5012" s="72"/>
      <c r="X5012" s="72"/>
      <c r="Y5012" s="72"/>
      <c r="Z5012" s="72"/>
      <c r="AA5012" s="72"/>
      <c r="AB5012" s="72"/>
      <c r="AC5012" s="72"/>
      <c r="AD5012" s="72"/>
      <c r="AE5012" s="72"/>
      <c r="AF5012" s="72"/>
      <c r="AG5012" s="72"/>
      <c r="AH5012" s="72"/>
      <c r="AI5012" s="72"/>
      <c r="AJ5012" s="72"/>
      <c r="AK5012" s="72"/>
    </row>
    <row r="5013" ht="14.25" customHeight="1">
      <c r="A5013" s="78">
        <v>5010.0</v>
      </c>
      <c r="C5013" s="78" t="str">
        <f>VLOOKUP(G5013,[1]Macrodata_CCF!$A$3:$D$55,4,FALSE)</f>
        <v>#ERROR!</v>
      </c>
      <c r="E5013" s="79" t="str">
        <f>VLOOKUP(G5013,[1]Macrodata_CCF!$A$3:$B$55,2,FALSE)</f>
        <v>#ERROR!</v>
      </c>
      <c r="F5013" s="78">
        <v>0.0</v>
      </c>
      <c r="G5013" s="80">
        <v>27.0</v>
      </c>
      <c r="H5013" s="81">
        <v>246615.0</v>
      </c>
      <c r="I5013" s="81">
        <v>370000.0</v>
      </c>
      <c r="J5013" s="81">
        <v>270060.0</v>
      </c>
      <c r="K5013" s="81">
        <v>370000.0</v>
      </c>
      <c r="L5013" s="82">
        <v>0.1900149937188475</v>
      </c>
      <c r="N5013" s="83">
        <f t="shared" si="1"/>
        <v>0.1900149937</v>
      </c>
      <c r="O5013" s="83">
        <f t="shared" si="2"/>
        <v>0.1900149937</v>
      </c>
      <c r="Q5013" s="83">
        <f t="shared" si="3"/>
        <v>0.333472973</v>
      </c>
      <c r="R5013" s="83">
        <f t="shared" si="4"/>
        <v>0.1900149937</v>
      </c>
      <c r="S5013" s="83" t="b">
        <f t="shared" si="5"/>
        <v>0</v>
      </c>
      <c r="T5013" s="72"/>
      <c r="U5013" s="72"/>
      <c r="V5013" s="72"/>
      <c r="W5013" s="72"/>
      <c r="X5013" s="72"/>
      <c r="Y5013" s="72"/>
      <c r="Z5013" s="72"/>
      <c r="AA5013" s="72"/>
      <c r="AB5013" s="72"/>
      <c r="AC5013" s="72"/>
      <c r="AD5013" s="72"/>
      <c r="AE5013" s="72"/>
      <c r="AF5013" s="72"/>
      <c r="AG5013" s="72"/>
      <c r="AH5013" s="72"/>
      <c r="AI5013" s="72"/>
      <c r="AJ5013" s="72"/>
      <c r="AK5013" s="72"/>
    </row>
    <row r="5014" ht="14.25" customHeight="1">
      <c r="A5014" s="78">
        <v>5011.0</v>
      </c>
      <c r="C5014" s="78" t="str">
        <f>VLOOKUP(G5014,[1]Macrodata_CCF!$A$3:$D$55,4,FALSE)</f>
        <v>#ERROR!</v>
      </c>
      <c r="E5014" s="79" t="str">
        <f>VLOOKUP(G5014,[1]Macrodata_CCF!$A$3:$B$55,2,FALSE)</f>
        <v>#ERROR!</v>
      </c>
      <c r="F5014" s="78">
        <v>0.0</v>
      </c>
      <c r="G5014" s="80">
        <v>9.0</v>
      </c>
      <c r="H5014" s="81">
        <v>193020.0</v>
      </c>
      <c r="I5014" s="81">
        <v>680000.0</v>
      </c>
      <c r="J5014" s="81">
        <v>693600.0</v>
      </c>
      <c r="K5014" s="81">
        <v>680000.0</v>
      </c>
      <c r="L5014" s="82">
        <v>1.027927224937369</v>
      </c>
      <c r="N5014" s="83">
        <f t="shared" si="1"/>
        <v>1.027927225</v>
      </c>
      <c r="O5014" s="83">
        <f t="shared" si="2"/>
        <v>1</v>
      </c>
      <c r="Q5014" s="83">
        <f t="shared" si="3"/>
        <v>0.7161470588</v>
      </c>
      <c r="R5014" s="83">
        <f t="shared" si="4"/>
        <v>1.027927225</v>
      </c>
      <c r="S5014" s="83" t="b">
        <f t="shared" si="5"/>
        <v>0</v>
      </c>
      <c r="T5014" s="72"/>
      <c r="U5014" s="72"/>
      <c r="V5014" s="72"/>
      <c r="W5014" s="72"/>
      <c r="X5014" s="72"/>
      <c r="Y5014" s="72"/>
      <c r="Z5014" s="72"/>
      <c r="AA5014" s="72"/>
      <c r="AB5014" s="72"/>
      <c r="AC5014" s="72"/>
      <c r="AD5014" s="72"/>
      <c r="AE5014" s="72"/>
      <c r="AF5014" s="72"/>
      <c r="AG5014" s="72"/>
      <c r="AH5014" s="72"/>
      <c r="AI5014" s="72"/>
      <c r="AJ5014" s="72"/>
      <c r="AK5014" s="72"/>
    </row>
    <row r="5015" ht="14.25" customHeight="1">
      <c r="A5015" s="78">
        <v>5012.0</v>
      </c>
      <c r="C5015" s="78" t="str">
        <f>VLOOKUP(G5015,[1]Macrodata_CCF!$A$3:$D$55,4,FALSE)</f>
        <v>#ERROR!</v>
      </c>
      <c r="E5015" s="79" t="str">
        <f>VLOOKUP(G5015,[1]Macrodata_CCF!$A$3:$B$55,2,FALSE)</f>
        <v>#ERROR!</v>
      </c>
      <c r="F5015" s="78">
        <v>0.0</v>
      </c>
      <c r="G5015" s="80">
        <v>28.0</v>
      </c>
      <c r="H5015" s="81">
        <v>235665.0</v>
      </c>
      <c r="I5015" s="81">
        <v>660000.0</v>
      </c>
      <c r="J5015" s="81">
        <v>295070.0</v>
      </c>
      <c r="K5015" s="81">
        <v>660000.0</v>
      </c>
      <c r="L5015" s="82">
        <v>0.1399955224056465</v>
      </c>
      <c r="N5015" s="83">
        <f t="shared" si="1"/>
        <v>0.1399955224</v>
      </c>
      <c r="O5015" s="83">
        <f t="shared" si="2"/>
        <v>0.1399955224</v>
      </c>
      <c r="Q5015" s="83">
        <f t="shared" si="3"/>
        <v>0.6429318182</v>
      </c>
      <c r="R5015" s="83">
        <f t="shared" si="4"/>
        <v>0.1399955224</v>
      </c>
      <c r="S5015" s="83" t="b">
        <f t="shared" si="5"/>
        <v>0</v>
      </c>
      <c r="T5015" s="72"/>
      <c r="U5015" s="72"/>
      <c r="V5015" s="72"/>
      <c r="W5015" s="72"/>
      <c r="X5015" s="72"/>
      <c r="Y5015" s="72"/>
      <c r="Z5015" s="72"/>
      <c r="AA5015" s="72"/>
      <c r="AB5015" s="72"/>
      <c r="AC5015" s="72"/>
      <c r="AD5015" s="72"/>
      <c r="AE5015" s="72"/>
      <c r="AF5015" s="72"/>
      <c r="AG5015" s="72"/>
      <c r="AH5015" s="72"/>
      <c r="AI5015" s="72"/>
      <c r="AJ5015" s="72"/>
      <c r="AK5015" s="72"/>
    </row>
    <row r="5016" ht="14.25" customHeight="1">
      <c r="A5016" s="78">
        <v>5013.0</v>
      </c>
      <c r="C5016" s="78" t="str">
        <f>VLOOKUP(G5016,[1]Macrodata_CCF!$A$3:$D$55,4,FALSE)</f>
        <v>#ERROR!</v>
      </c>
      <c r="E5016" s="79" t="str">
        <f>VLOOKUP(G5016,[1]Macrodata_CCF!$A$3:$B$55,2,FALSE)</f>
        <v>#ERROR!</v>
      </c>
      <c r="F5016" s="78">
        <v>0.0</v>
      </c>
      <c r="G5016" s="80">
        <v>18.0</v>
      </c>
      <c r="H5016" s="81">
        <v>26580.0</v>
      </c>
      <c r="I5016" s="81">
        <v>50000.0</v>
      </c>
      <c r="J5016" s="81">
        <v>30095.0</v>
      </c>
      <c r="K5016" s="81">
        <v>50000.0</v>
      </c>
      <c r="L5016" s="82">
        <v>0.1500853970964987</v>
      </c>
      <c r="N5016" s="83">
        <f t="shared" si="1"/>
        <v>0.1500853971</v>
      </c>
      <c r="O5016" s="83">
        <f t="shared" si="2"/>
        <v>0.1500853971</v>
      </c>
      <c r="Q5016" s="83">
        <f t="shared" si="3"/>
        <v>0.4684</v>
      </c>
      <c r="R5016" s="83">
        <f t="shared" si="4"/>
        <v>0.1500853971</v>
      </c>
      <c r="S5016" s="83" t="b">
        <f t="shared" si="5"/>
        <v>0</v>
      </c>
      <c r="T5016" s="72"/>
      <c r="U5016" s="72"/>
      <c r="V5016" s="72"/>
      <c r="W5016" s="72"/>
      <c r="X5016" s="72"/>
      <c r="Y5016" s="72"/>
      <c r="Z5016" s="72"/>
      <c r="AA5016" s="72"/>
      <c r="AB5016" s="72"/>
      <c r="AC5016" s="72"/>
      <c r="AD5016" s="72"/>
      <c r="AE5016" s="72"/>
      <c r="AF5016" s="72"/>
      <c r="AG5016" s="72"/>
      <c r="AH5016" s="72"/>
      <c r="AI5016" s="72"/>
      <c r="AJ5016" s="72"/>
      <c r="AK5016" s="72"/>
    </row>
    <row r="5017" ht="14.25" customHeight="1">
      <c r="A5017" s="78">
        <v>5014.0</v>
      </c>
      <c r="C5017" s="78" t="str">
        <f>VLOOKUP(G5017,[1]Macrodata_CCF!$A$3:$D$55,4,FALSE)</f>
        <v>#ERROR!</v>
      </c>
      <c r="E5017" s="79" t="str">
        <f>VLOOKUP(G5017,[1]Macrodata_CCF!$A$3:$B$55,2,FALSE)</f>
        <v>#ERROR!</v>
      </c>
      <c r="F5017" s="78">
        <v>0.0</v>
      </c>
      <c r="G5017" s="80">
        <v>48.0</v>
      </c>
      <c r="H5017" s="81">
        <v>0.0</v>
      </c>
      <c r="I5017" s="81">
        <v>430000.0</v>
      </c>
      <c r="J5017" s="81">
        <v>73100.0</v>
      </c>
      <c r="K5017" s="81">
        <v>430000.0</v>
      </c>
      <c r="L5017" s="82">
        <v>0.17</v>
      </c>
      <c r="N5017" s="83">
        <f t="shared" si="1"/>
        <v>0.17</v>
      </c>
      <c r="O5017" s="83">
        <f t="shared" si="2"/>
        <v>0.17</v>
      </c>
      <c r="Q5017" s="83">
        <f t="shared" si="3"/>
        <v>1</v>
      </c>
      <c r="R5017" s="83">
        <f t="shared" si="4"/>
        <v>0.17</v>
      </c>
      <c r="S5017" s="83" t="b">
        <f t="shared" si="5"/>
        <v>0</v>
      </c>
      <c r="T5017" s="72"/>
      <c r="U5017" s="72"/>
      <c r="V5017" s="72"/>
      <c r="W5017" s="72"/>
      <c r="X5017" s="72"/>
      <c r="Y5017" s="72"/>
      <c r="Z5017" s="72"/>
      <c r="AA5017" s="72"/>
      <c r="AB5017" s="72"/>
      <c r="AC5017" s="72"/>
      <c r="AD5017" s="72"/>
      <c r="AE5017" s="72"/>
      <c r="AF5017" s="72"/>
      <c r="AG5017" s="72"/>
      <c r="AH5017" s="72"/>
      <c r="AI5017" s="72"/>
      <c r="AJ5017" s="72"/>
      <c r="AK5017" s="72"/>
    </row>
    <row r="5018" ht="14.25" customHeight="1">
      <c r="A5018" s="78">
        <v>5015.0</v>
      </c>
      <c r="C5018" s="78" t="str">
        <f>VLOOKUP(G5018,[1]Macrodata_CCF!$A$3:$D$55,4,FALSE)</f>
        <v>#ERROR!</v>
      </c>
      <c r="E5018" s="79" t="str">
        <f>VLOOKUP(G5018,[1]Macrodata_CCF!$A$3:$B$55,2,FALSE)</f>
        <v>#ERROR!</v>
      </c>
      <c r="F5018" s="78">
        <v>0.0</v>
      </c>
      <c r="G5018" s="80">
        <v>17.0</v>
      </c>
      <c r="H5018" s="81">
        <v>395715.0</v>
      </c>
      <c r="I5018" s="81">
        <v>570000.0</v>
      </c>
      <c r="J5018" s="81">
        <v>421860.0</v>
      </c>
      <c r="K5018" s="81">
        <v>570000.0</v>
      </c>
      <c r="L5018" s="82">
        <v>0.1500129098889749</v>
      </c>
      <c r="N5018" s="83">
        <f t="shared" si="1"/>
        <v>0.1500129099</v>
      </c>
      <c r="O5018" s="83">
        <f t="shared" si="2"/>
        <v>0.1500129099</v>
      </c>
      <c r="Q5018" s="83">
        <f t="shared" si="3"/>
        <v>0.3057631579</v>
      </c>
      <c r="R5018" s="83">
        <f t="shared" si="4"/>
        <v>0.1500129099</v>
      </c>
      <c r="S5018" s="83" t="b">
        <f t="shared" si="5"/>
        <v>0</v>
      </c>
      <c r="T5018" s="72"/>
      <c r="U5018" s="72"/>
      <c r="V5018" s="72"/>
      <c r="W5018" s="72"/>
      <c r="X5018" s="72"/>
      <c r="Y5018" s="72"/>
      <c r="Z5018" s="72"/>
      <c r="AA5018" s="72"/>
      <c r="AB5018" s="72"/>
      <c r="AC5018" s="72"/>
      <c r="AD5018" s="72"/>
      <c r="AE5018" s="72"/>
      <c r="AF5018" s="72"/>
      <c r="AG5018" s="72"/>
      <c r="AH5018" s="72"/>
      <c r="AI5018" s="72"/>
      <c r="AJ5018" s="72"/>
      <c r="AK5018" s="72"/>
    </row>
    <row r="5019" ht="14.25" customHeight="1">
      <c r="A5019" s="78">
        <v>5016.0</v>
      </c>
      <c r="C5019" s="78" t="str">
        <f>VLOOKUP(G5019,[1]Macrodata_CCF!$A$3:$D$55,4,FALSE)</f>
        <v>#ERROR!</v>
      </c>
      <c r="E5019" s="79" t="str">
        <f>VLOOKUP(G5019,[1]Macrodata_CCF!$A$3:$B$55,2,FALSE)</f>
        <v>#ERROR!</v>
      </c>
      <c r="F5019" s="78">
        <v>0.0</v>
      </c>
      <c r="G5019" s="80">
        <v>52.0</v>
      </c>
      <c r="H5019" s="81">
        <v>48120.0</v>
      </c>
      <c r="I5019" s="81">
        <v>270000.0</v>
      </c>
      <c r="J5019" s="81">
        <v>76965.0</v>
      </c>
      <c r="K5019" s="81">
        <v>270000.0</v>
      </c>
      <c r="L5019" s="82">
        <v>0.1300027041644132</v>
      </c>
      <c r="N5019" s="83">
        <f t="shared" si="1"/>
        <v>0.1300027042</v>
      </c>
      <c r="O5019" s="83">
        <f t="shared" si="2"/>
        <v>0.1300027042</v>
      </c>
      <c r="Q5019" s="83">
        <f t="shared" si="3"/>
        <v>0.8217777778</v>
      </c>
      <c r="R5019" s="83">
        <f t="shared" si="4"/>
        <v>0.1300027042</v>
      </c>
      <c r="S5019" s="83" t="b">
        <f t="shared" si="5"/>
        <v>0</v>
      </c>
      <c r="T5019" s="72"/>
      <c r="U5019" s="72"/>
      <c r="V5019" s="72"/>
      <c r="W5019" s="72"/>
      <c r="X5019" s="72"/>
      <c r="Y5019" s="72"/>
      <c r="Z5019" s="72"/>
      <c r="AA5019" s="72"/>
      <c r="AB5019" s="72"/>
      <c r="AC5019" s="72"/>
      <c r="AD5019" s="72"/>
      <c r="AE5019" s="72"/>
      <c r="AF5019" s="72"/>
      <c r="AG5019" s="72"/>
      <c r="AH5019" s="72"/>
      <c r="AI5019" s="72"/>
      <c r="AJ5019" s="72"/>
      <c r="AK5019" s="72"/>
    </row>
    <row r="5020" ht="14.25" customHeight="1">
      <c r="A5020" s="78">
        <v>5017.0</v>
      </c>
      <c r="C5020" s="78" t="str">
        <f>VLOOKUP(G5020,[1]Macrodata_CCF!$A$3:$D$55,4,FALSE)</f>
        <v>#ERROR!</v>
      </c>
      <c r="E5020" s="79" t="str">
        <f>VLOOKUP(G5020,[1]Macrodata_CCF!$A$3:$B$55,2,FALSE)</f>
        <v>#ERROR!</v>
      </c>
      <c r="F5020" s="78">
        <v>0.0</v>
      </c>
      <c r="G5020" s="80">
        <v>40.0</v>
      </c>
      <c r="H5020" s="81">
        <v>289515.0</v>
      </c>
      <c r="I5020" s="81">
        <v>310000.0</v>
      </c>
      <c r="J5020" s="81">
        <v>291565.0</v>
      </c>
      <c r="K5020" s="81">
        <v>310000.0</v>
      </c>
      <c r="L5020" s="82">
        <v>0.1000732243104711</v>
      </c>
      <c r="N5020" s="83">
        <f t="shared" si="1"/>
        <v>0.1000732243</v>
      </c>
      <c r="O5020" s="83">
        <f t="shared" si="2"/>
        <v>0.1000732243</v>
      </c>
      <c r="Q5020" s="83">
        <f t="shared" si="3"/>
        <v>0.06608064516</v>
      </c>
      <c r="R5020" s="83">
        <f t="shared" si="4"/>
        <v>0.006612903226</v>
      </c>
      <c r="S5020" s="83" t="b">
        <f t="shared" si="5"/>
        <v>0</v>
      </c>
      <c r="T5020" s="72"/>
      <c r="U5020" s="72"/>
      <c r="V5020" s="72"/>
      <c r="W5020" s="72"/>
      <c r="X5020" s="72"/>
      <c r="Y5020" s="72"/>
      <c r="Z5020" s="72"/>
      <c r="AA5020" s="72"/>
      <c r="AB5020" s="72"/>
      <c r="AC5020" s="72"/>
      <c r="AD5020" s="72"/>
      <c r="AE5020" s="72"/>
      <c r="AF5020" s="72"/>
      <c r="AG5020" s="72"/>
      <c r="AH5020" s="72"/>
      <c r="AI5020" s="72"/>
      <c r="AJ5020" s="72"/>
      <c r="AK5020" s="72"/>
    </row>
    <row r="5021" ht="14.25" customHeight="1">
      <c r="A5021" s="78">
        <v>5018.0</v>
      </c>
      <c r="C5021" s="78" t="str">
        <f>VLOOKUP(G5021,[1]Macrodata_CCF!$A$3:$D$55,4,FALSE)</f>
        <v>#ERROR!</v>
      </c>
      <c r="E5021" s="79" t="str">
        <f>VLOOKUP(G5021,[1]Macrodata_CCF!$A$3:$B$55,2,FALSE)</f>
        <v>#ERROR!</v>
      </c>
      <c r="F5021" s="78">
        <v>0.0</v>
      </c>
      <c r="G5021" s="80">
        <v>32.0</v>
      </c>
      <c r="H5021" s="81">
        <v>0.0</v>
      </c>
      <c r="I5021" s="81">
        <v>590000.0</v>
      </c>
      <c r="J5021" s="81">
        <v>88500.0</v>
      </c>
      <c r="K5021" s="81">
        <v>590000.0</v>
      </c>
      <c r="L5021" s="82">
        <v>0.15</v>
      </c>
      <c r="N5021" s="83">
        <f t="shared" si="1"/>
        <v>0.15</v>
      </c>
      <c r="O5021" s="83">
        <f t="shared" si="2"/>
        <v>0.15</v>
      </c>
      <c r="Q5021" s="83">
        <f t="shared" si="3"/>
        <v>1</v>
      </c>
      <c r="R5021" s="83">
        <f t="shared" si="4"/>
        <v>0.15</v>
      </c>
      <c r="S5021" s="83" t="b">
        <f t="shared" si="5"/>
        <v>0</v>
      </c>
      <c r="T5021" s="72"/>
      <c r="U5021" s="72"/>
      <c r="V5021" s="72"/>
      <c r="W5021" s="72"/>
      <c r="X5021" s="72"/>
      <c r="Y5021" s="72"/>
      <c r="Z5021" s="72"/>
      <c r="AA5021" s="72"/>
      <c r="AB5021" s="72"/>
      <c r="AC5021" s="72"/>
      <c r="AD5021" s="72"/>
      <c r="AE5021" s="72"/>
      <c r="AF5021" s="72"/>
      <c r="AG5021" s="72"/>
      <c r="AH5021" s="72"/>
      <c r="AI5021" s="72"/>
      <c r="AJ5021" s="72"/>
      <c r="AK5021" s="72"/>
    </row>
    <row r="5022" ht="14.25" customHeight="1">
      <c r="A5022" s="78">
        <v>5019.0</v>
      </c>
      <c r="C5022" s="78" t="str">
        <f>VLOOKUP(G5022,[1]Macrodata_CCF!$A$3:$D$55,4,FALSE)</f>
        <v>#ERROR!</v>
      </c>
      <c r="E5022" s="79" t="str">
        <f>VLOOKUP(G5022,[1]Macrodata_CCF!$A$3:$B$55,2,FALSE)</f>
        <v>#ERROR!</v>
      </c>
      <c r="F5022" s="78">
        <v>1.0</v>
      </c>
      <c r="G5022" s="80">
        <v>49.0</v>
      </c>
      <c r="H5022" s="81">
        <v>43285.0</v>
      </c>
      <c r="I5022" s="81">
        <v>770000.0</v>
      </c>
      <c r="J5022" s="81">
        <v>355770.0</v>
      </c>
      <c r="K5022" s="81">
        <v>770000.0</v>
      </c>
      <c r="L5022" s="82">
        <v>0.4299966286646072</v>
      </c>
      <c r="N5022" s="83">
        <f t="shared" si="1"/>
        <v>0.4299966287</v>
      </c>
      <c r="O5022" s="83">
        <f t="shared" si="2"/>
        <v>0.4299966287</v>
      </c>
      <c r="Q5022" s="83">
        <f t="shared" si="3"/>
        <v>0.9437857143</v>
      </c>
      <c r="R5022" s="83">
        <f t="shared" si="4"/>
        <v>0.4299966287</v>
      </c>
      <c r="S5022" s="83" t="b">
        <f t="shared" si="5"/>
        <v>0</v>
      </c>
      <c r="T5022" s="72"/>
      <c r="U5022" s="72"/>
      <c r="V5022" s="72"/>
      <c r="W5022" s="72"/>
      <c r="X5022" s="72"/>
      <c r="Y5022" s="72"/>
      <c r="Z5022" s="72"/>
      <c r="AA5022" s="72"/>
      <c r="AB5022" s="72"/>
      <c r="AC5022" s="72"/>
      <c r="AD5022" s="72"/>
      <c r="AE5022" s="72"/>
      <c r="AF5022" s="72"/>
      <c r="AG5022" s="72"/>
      <c r="AH5022" s="72"/>
      <c r="AI5022" s="72"/>
      <c r="AJ5022" s="72"/>
      <c r="AK5022" s="72"/>
    </row>
    <row r="5023" ht="14.25" customHeight="1">
      <c r="A5023" s="78">
        <v>5020.0</v>
      </c>
      <c r="C5023" s="78" t="str">
        <f>VLOOKUP(G5023,[1]Macrodata_CCF!$A$3:$D$55,4,FALSE)</f>
        <v>#ERROR!</v>
      </c>
      <c r="E5023" s="79" t="str">
        <f>VLOOKUP(G5023,[1]Macrodata_CCF!$A$3:$B$55,2,FALSE)</f>
        <v>#ERROR!</v>
      </c>
      <c r="F5023" s="78">
        <v>0.0</v>
      </c>
      <c r="G5023" s="80">
        <v>9.0</v>
      </c>
      <c r="H5023" s="81">
        <v>299110.0</v>
      </c>
      <c r="I5023" s="81">
        <v>640000.0</v>
      </c>
      <c r="J5023" s="81">
        <v>370695.0</v>
      </c>
      <c r="K5023" s="81">
        <v>640000.0</v>
      </c>
      <c r="L5023" s="82">
        <v>0.2099944263545425</v>
      </c>
      <c r="N5023" s="83">
        <f t="shared" si="1"/>
        <v>0.2099944264</v>
      </c>
      <c r="O5023" s="83">
        <f t="shared" si="2"/>
        <v>0.2099944264</v>
      </c>
      <c r="Q5023" s="83">
        <f t="shared" si="3"/>
        <v>0.532640625</v>
      </c>
      <c r="R5023" s="83">
        <f t="shared" si="4"/>
        <v>0.2099944264</v>
      </c>
      <c r="S5023" s="83" t="b">
        <f t="shared" si="5"/>
        <v>0</v>
      </c>
      <c r="T5023" s="72"/>
      <c r="U5023" s="72"/>
      <c r="V5023" s="72"/>
      <c r="W5023" s="72"/>
      <c r="X5023" s="72"/>
      <c r="Y5023" s="72"/>
      <c r="Z5023" s="72"/>
      <c r="AA5023" s="72"/>
      <c r="AB5023" s="72"/>
      <c r="AC5023" s="72"/>
      <c r="AD5023" s="72"/>
      <c r="AE5023" s="72"/>
      <c r="AF5023" s="72"/>
      <c r="AG5023" s="72"/>
      <c r="AH5023" s="72"/>
      <c r="AI5023" s="72"/>
      <c r="AJ5023" s="72"/>
      <c r="AK5023" s="72"/>
    </row>
    <row r="5024" ht="14.25" customHeight="1">
      <c r="A5024" s="78">
        <v>5021.0</v>
      </c>
      <c r="C5024" s="78" t="str">
        <f>VLOOKUP(G5024,[1]Macrodata_CCF!$A$3:$D$55,4,FALSE)</f>
        <v>#ERROR!</v>
      </c>
      <c r="E5024" s="79" t="str">
        <f>VLOOKUP(G5024,[1]Macrodata_CCF!$A$3:$B$55,2,FALSE)</f>
        <v>#ERROR!</v>
      </c>
      <c r="F5024" s="78">
        <v>0.0</v>
      </c>
      <c r="G5024" s="80">
        <v>2.0</v>
      </c>
      <c r="H5024" s="81">
        <v>57900.0</v>
      </c>
      <c r="I5024" s="81">
        <v>340000.0</v>
      </c>
      <c r="J5024" s="81">
        <v>134065.0</v>
      </c>
      <c r="K5024" s="81">
        <v>340000.0</v>
      </c>
      <c r="L5024" s="82">
        <v>0.2699929103154909</v>
      </c>
      <c r="N5024" s="83">
        <f t="shared" si="1"/>
        <v>0.2699929103</v>
      </c>
      <c r="O5024" s="83">
        <f t="shared" si="2"/>
        <v>0.2699929103</v>
      </c>
      <c r="Q5024" s="83">
        <f t="shared" si="3"/>
        <v>0.8297058824</v>
      </c>
      <c r="R5024" s="83">
        <f t="shared" si="4"/>
        <v>0.2699929103</v>
      </c>
      <c r="S5024" s="83" t="b">
        <f t="shared" si="5"/>
        <v>0</v>
      </c>
      <c r="T5024" s="72"/>
      <c r="U5024" s="72"/>
      <c r="V5024" s="72"/>
      <c r="W5024" s="72"/>
      <c r="X5024" s="72"/>
      <c r="Y5024" s="72"/>
      <c r="Z5024" s="72"/>
      <c r="AA5024" s="72"/>
      <c r="AB5024" s="72"/>
      <c r="AC5024" s="72"/>
      <c r="AD5024" s="72"/>
      <c r="AE5024" s="72"/>
      <c r="AF5024" s="72"/>
      <c r="AG5024" s="72"/>
      <c r="AH5024" s="72"/>
      <c r="AI5024" s="72"/>
      <c r="AJ5024" s="72"/>
      <c r="AK5024" s="72"/>
    </row>
    <row r="5025" ht="14.25" customHeight="1">
      <c r="A5025" s="78">
        <v>5022.0</v>
      </c>
      <c r="C5025" s="78" t="str">
        <f>VLOOKUP(G5025,[1]Macrodata_CCF!$A$3:$D$55,4,FALSE)</f>
        <v>#ERROR!</v>
      </c>
      <c r="E5025" s="79" t="str">
        <f>VLOOKUP(G5025,[1]Macrodata_CCF!$A$3:$B$55,2,FALSE)</f>
        <v>#ERROR!</v>
      </c>
      <c r="F5025" s="78">
        <v>0.0</v>
      </c>
      <c r="G5025" s="80">
        <v>36.0</v>
      </c>
      <c r="H5025" s="81">
        <v>52790.0</v>
      </c>
      <c r="I5025" s="81">
        <v>100000.0</v>
      </c>
      <c r="J5025" s="81">
        <v>60345.0</v>
      </c>
      <c r="K5025" s="81">
        <v>100000.0</v>
      </c>
      <c r="L5025" s="82">
        <v>0.1600296547341665</v>
      </c>
      <c r="N5025" s="83">
        <f t="shared" si="1"/>
        <v>0.1600296547</v>
      </c>
      <c r="O5025" s="83">
        <f t="shared" si="2"/>
        <v>0.1600296547</v>
      </c>
      <c r="Q5025" s="83">
        <f t="shared" si="3"/>
        <v>0.4721</v>
      </c>
      <c r="R5025" s="83">
        <f t="shared" si="4"/>
        <v>0.1600296547</v>
      </c>
      <c r="S5025" s="83" t="b">
        <f t="shared" si="5"/>
        <v>0</v>
      </c>
      <c r="T5025" s="72"/>
      <c r="U5025" s="72"/>
      <c r="V5025" s="72"/>
      <c r="W5025" s="72"/>
      <c r="X5025" s="72"/>
      <c r="Y5025" s="72"/>
      <c r="Z5025" s="72"/>
      <c r="AA5025" s="72"/>
      <c r="AB5025" s="72"/>
      <c r="AC5025" s="72"/>
      <c r="AD5025" s="72"/>
      <c r="AE5025" s="72"/>
      <c r="AF5025" s="72"/>
      <c r="AG5025" s="72"/>
      <c r="AH5025" s="72"/>
      <c r="AI5025" s="72"/>
      <c r="AJ5025" s="72"/>
      <c r="AK5025" s="72"/>
    </row>
    <row r="5026" ht="14.25" customHeight="1">
      <c r="A5026" s="78">
        <v>5023.0</v>
      </c>
      <c r="C5026" s="78" t="str">
        <f>VLOOKUP(G5026,[1]Macrodata_CCF!$A$3:$D$55,4,FALSE)</f>
        <v>#ERROR!</v>
      </c>
      <c r="E5026" s="79" t="str">
        <f>VLOOKUP(G5026,[1]Macrodata_CCF!$A$3:$B$55,2,FALSE)</f>
        <v>#ERROR!</v>
      </c>
      <c r="F5026" s="78">
        <v>0.0</v>
      </c>
      <c r="G5026" s="80">
        <v>53.0</v>
      </c>
      <c r="H5026" s="81">
        <v>508985.0</v>
      </c>
      <c r="I5026" s="81">
        <v>740000.0</v>
      </c>
      <c r="J5026" s="81">
        <v>518225.0</v>
      </c>
      <c r="K5026" s="81">
        <v>740000.0</v>
      </c>
      <c r="L5026" s="82">
        <v>0.03999740276605415</v>
      </c>
      <c r="N5026" s="83">
        <f t="shared" si="1"/>
        <v>0.03999740277</v>
      </c>
      <c r="O5026" s="83">
        <f t="shared" si="2"/>
        <v>0.03999740277</v>
      </c>
      <c r="Q5026" s="83">
        <f t="shared" si="3"/>
        <v>0.3121824324</v>
      </c>
      <c r="R5026" s="83">
        <f t="shared" si="4"/>
        <v>0.03999740277</v>
      </c>
      <c r="S5026" s="83" t="b">
        <f t="shared" si="5"/>
        <v>0</v>
      </c>
      <c r="T5026" s="72"/>
      <c r="U5026" s="72"/>
      <c r="V5026" s="72"/>
      <c r="W5026" s="72"/>
      <c r="X5026" s="72"/>
      <c r="Y5026" s="72"/>
      <c r="Z5026" s="72"/>
      <c r="AA5026" s="72"/>
      <c r="AB5026" s="72"/>
      <c r="AC5026" s="72"/>
      <c r="AD5026" s="72"/>
      <c r="AE5026" s="72"/>
      <c r="AF5026" s="72"/>
      <c r="AG5026" s="72"/>
      <c r="AH5026" s="72"/>
      <c r="AI5026" s="72"/>
      <c r="AJ5026" s="72"/>
      <c r="AK5026" s="72"/>
    </row>
    <row r="5027" ht="14.25" customHeight="1">
      <c r="A5027" s="78">
        <v>5024.0</v>
      </c>
      <c r="C5027" s="78" t="str">
        <f>VLOOKUP(G5027,[1]Macrodata_CCF!$A$3:$D$55,4,FALSE)</f>
        <v>#ERROR!</v>
      </c>
      <c r="E5027" s="79" t="str">
        <f>VLOOKUP(G5027,[1]Macrodata_CCF!$A$3:$B$55,2,FALSE)</f>
        <v>#ERROR!</v>
      </c>
      <c r="F5027" s="78">
        <v>0.0</v>
      </c>
      <c r="G5027" s="80">
        <v>26.0</v>
      </c>
      <c r="H5027" s="81">
        <v>263640.0</v>
      </c>
      <c r="I5027" s="81">
        <v>560000.0</v>
      </c>
      <c r="J5027" s="81">
        <v>308095.0</v>
      </c>
      <c r="K5027" s="81">
        <v>560000.0</v>
      </c>
      <c r="L5027" s="82">
        <v>0.150003374274531</v>
      </c>
      <c r="N5027" s="83">
        <f t="shared" si="1"/>
        <v>0.1500033743</v>
      </c>
      <c r="O5027" s="83">
        <f t="shared" si="2"/>
        <v>0.1500033743</v>
      </c>
      <c r="Q5027" s="83">
        <f t="shared" si="3"/>
        <v>0.5292142857</v>
      </c>
      <c r="R5027" s="83">
        <f t="shared" si="4"/>
        <v>0.1500033743</v>
      </c>
      <c r="S5027" s="83" t="b">
        <f t="shared" si="5"/>
        <v>0</v>
      </c>
      <c r="T5027" s="72"/>
      <c r="U5027" s="72"/>
      <c r="V5027" s="72"/>
      <c r="W5027" s="72"/>
      <c r="X5027" s="72"/>
      <c r="Y5027" s="72"/>
      <c r="Z5027" s="72"/>
      <c r="AA5027" s="72"/>
      <c r="AB5027" s="72"/>
      <c r="AC5027" s="72"/>
      <c r="AD5027" s="72"/>
      <c r="AE5027" s="72"/>
      <c r="AF5027" s="72"/>
      <c r="AG5027" s="72"/>
      <c r="AH5027" s="72"/>
      <c r="AI5027" s="72"/>
      <c r="AJ5027" s="72"/>
      <c r="AK5027" s="72"/>
    </row>
    <row r="5028" ht="14.25" customHeight="1">
      <c r="A5028" s="78">
        <v>5025.0</v>
      </c>
      <c r="C5028" s="78" t="str">
        <f>VLOOKUP(G5028,[1]Macrodata_CCF!$A$3:$D$55,4,FALSE)</f>
        <v>#ERROR!</v>
      </c>
      <c r="E5028" s="79" t="str">
        <f>VLOOKUP(G5028,[1]Macrodata_CCF!$A$3:$B$55,2,FALSE)</f>
        <v>#ERROR!</v>
      </c>
      <c r="F5028" s="78">
        <v>0.0</v>
      </c>
      <c r="G5028" s="80">
        <v>34.0</v>
      </c>
      <c r="H5028" s="81">
        <v>718185.0</v>
      </c>
      <c r="I5028" s="81">
        <v>810000.0</v>
      </c>
      <c r="J5028" s="81">
        <v>728285.0</v>
      </c>
      <c r="K5028" s="81">
        <v>1134000.0</v>
      </c>
      <c r="L5028" s="82">
        <v>0.1100038120132876</v>
      </c>
      <c r="N5028" s="83">
        <f t="shared" si="1"/>
        <v>0.110003812</v>
      </c>
      <c r="O5028" s="83">
        <f t="shared" si="2"/>
        <v>0.110003812</v>
      </c>
      <c r="Q5028" s="83">
        <f t="shared" si="3"/>
        <v>0.1133518519</v>
      </c>
      <c r="R5028" s="83">
        <f t="shared" si="4"/>
        <v>0.110003812</v>
      </c>
      <c r="S5028" s="83" t="b">
        <f t="shared" si="5"/>
        <v>0</v>
      </c>
      <c r="T5028" s="72"/>
      <c r="U5028" s="72"/>
      <c r="V5028" s="72"/>
      <c r="W5028" s="72"/>
      <c r="X5028" s="72"/>
      <c r="Y5028" s="72"/>
      <c r="Z5028" s="72"/>
      <c r="AA5028" s="72"/>
      <c r="AB5028" s="72"/>
      <c r="AC5028" s="72"/>
      <c r="AD5028" s="72"/>
      <c r="AE5028" s="72"/>
      <c r="AF5028" s="72"/>
      <c r="AG5028" s="72"/>
      <c r="AH5028" s="72"/>
      <c r="AI5028" s="72"/>
      <c r="AJ5028" s="72"/>
      <c r="AK5028" s="72"/>
    </row>
    <row r="5029" ht="14.25" customHeight="1">
      <c r="A5029" s="78">
        <v>5026.0</v>
      </c>
      <c r="C5029" s="78" t="str">
        <f>VLOOKUP(G5029,[1]Macrodata_CCF!$A$3:$D$55,4,FALSE)</f>
        <v>#ERROR!</v>
      </c>
      <c r="E5029" s="79" t="str">
        <f>VLOOKUP(G5029,[1]Macrodata_CCF!$A$3:$B$55,2,FALSE)</f>
        <v>#ERROR!</v>
      </c>
      <c r="F5029" s="78">
        <v>0.0</v>
      </c>
      <c r="G5029" s="80">
        <v>51.0</v>
      </c>
      <c r="H5029" s="81">
        <v>591970.0</v>
      </c>
      <c r="I5029" s="81">
        <v>610000.0</v>
      </c>
      <c r="J5029" s="81">
        <v>594315.0</v>
      </c>
      <c r="K5029" s="81">
        <v>610000.0</v>
      </c>
      <c r="L5029" s="82">
        <v>0.1300610094287299</v>
      </c>
      <c r="N5029" s="83">
        <f t="shared" si="1"/>
        <v>0.1300610094</v>
      </c>
      <c r="O5029" s="83">
        <f t="shared" si="2"/>
        <v>0.1300610094</v>
      </c>
      <c r="Q5029" s="83">
        <f t="shared" si="3"/>
        <v>0.02955737705</v>
      </c>
      <c r="R5029" s="83">
        <f t="shared" si="4"/>
        <v>0.003844262295</v>
      </c>
      <c r="S5029" s="83" t="b">
        <f t="shared" si="5"/>
        <v>0</v>
      </c>
      <c r="T5029" s="72"/>
      <c r="U5029" s="72"/>
      <c r="V5029" s="72"/>
      <c r="W5029" s="72"/>
      <c r="X5029" s="72"/>
      <c r="Y5029" s="72"/>
      <c r="Z5029" s="72"/>
      <c r="AA5029" s="72"/>
      <c r="AB5029" s="72"/>
      <c r="AC5029" s="72"/>
      <c r="AD5029" s="72"/>
      <c r="AE5029" s="72"/>
      <c r="AF5029" s="72"/>
      <c r="AG5029" s="72"/>
      <c r="AH5029" s="72"/>
      <c r="AI5029" s="72"/>
      <c r="AJ5029" s="72"/>
      <c r="AK5029" s="72"/>
    </row>
    <row r="5030" ht="14.25" customHeight="1">
      <c r="A5030" s="78">
        <v>5027.0</v>
      </c>
      <c r="C5030" s="78" t="str">
        <f>VLOOKUP(G5030,[1]Macrodata_CCF!$A$3:$D$55,4,FALSE)</f>
        <v>#ERROR!</v>
      </c>
      <c r="E5030" s="79" t="str">
        <f>VLOOKUP(G5030,[1]Macrodata_CCF!$A$3:$B$55,2,FALSE)</f>
        <v>#ERROR!</v>
      </c>
      <c r="F5030" s="78">
        <v>0.0</v>
      </c>
      <c r="G5030" s="80">
        <v>28.0</v>
      </c>
      <c r="H5030" s="81">
        <v>587490.0</v>
      </c>
      <c r="I5030" s="81">
        <v>660000.0</v>
      </c>
      <c r="J5030" s="81">
        <v>601990.0</v>
      </c>
      <c r="K5030" s="81">
        <v>660000.0</v>
      </c>
      <c r="L5030" s="82">
        <v>0.1999724175975728</v>
      </c>
      <c r="N5030" s="83">
        <f t="shared" si="1"/>
        <v>0.1999724176</v>
      </c>
      <c r="O5030" s="83">
        <f t="shared" si="2"/>
        <v>0.1999724176</v>
      </c>
      <c r="Q5030" s="83">
        <f t="shared" si="3"/>
        <v>0.1098636364</v>
      </c>
      <c r="R5030" s="83">
        <f t="shared" si="4"/>
        <v>0.1999724176</v>
      </c>
      <c r="S5030" s="83" t="b">
        <f t="shared" si="5"/>
        <v>0</v>
      </c>
      <c r="T5030" s="72"/>
      <c r="U5030" s="72"/>
      <c r="V5030" s="72"/>
      <c r="W5030" s="72"/>
      <c r="X5030" s="72"/>
      <c r="Y5030" s="72"/>
      <c r="Z5030" s="72"/>
      <c r="AA5030" s="72"/>
      <c r="AB5030" s="72"/>
      <c r="AC5030" s="72"/>
      <c r="AD5030" s="72"/>
      <c r="AE5030" s="72"/>
      <c r="AF5030" s="72"/>
      <c r="AG5030" s="72"/>
      <c r="AH5030" s="72"/>
      <c r="AI5030" s="72"/>
      <c r="AJ5030" s="72"/>
      <c r="AK5030" s="72"/>
    </row>
    <row r="5031" ht="14.25" customHeight="1">
      <c r="A5031" s="78">
        <v>5028.0</v>
      </c>
      <c r="C5031" s="78" t="str">
        <f>VLOOKUP(G5031,[1]Macrodata_CCF!$A$3:$D$55,4,FALSE)</f>
        <v>#ERROR!</v>
      </c>
      <c r="E5031" s="79" t="str">
        <f>VLOOKUP(G5031,[1]Macrodata_CCF!$A$3:$B$55,2,FALSE)</f>
        <v>#ERROR!</v>
      </c>
      <c r="F5031" s="78">
        <v>0.0</v>
      </c>
      <c r="G5031" s="80">
        <v>35.0</v>
      </c>
      <c r="H5031" s="81">
        <v>0.0</v>
      </c>
      <c r="I5031" s="81">
        <v>130000.0</v>
      </c>
      <c r="J5031" s="81">
        <v>9100.0</v>
      </c>
      <c r="K5031" s="81">
        <v>247000.0</v>
      </c>
      <c r="L5031" s="82">
        <v>0.07</v>
      </c>
      <c r="N5031" s="83">
        <f t="shared" si="1"/>
        <v>0.07</v>
      </c>
      <c r="O5031" s="83">
        <f t="shared" si="2"/>
        <v>0.07</v>
      </c>
      <c r="Q5031" s="83">
        <f t="shared" si="3"/>
        <v>1</v>
      </c>
      <c r="R5031" s="83">
        <f t="shared" si="4"/>
        <v>0.07</v>
      </c>
      <c r="S5031" s="83" t="b">
        <f t="shared" si="5"/>
        <v>0</v>
      </c>
      <c r="T5031" s="72"/>
      <c r="U5031" s="72"/>
      <c r="V5031" s="72"/>
      <c r="W5031" s="72"/>
      <c r="X5031" s="72"/>
      <c r="Y5031" s="72"/>
      <c r="Z5031" s="72"/>
      <c r="AA5031" s="72"/>
      <c r="AB5031" s="72"/>
      <c r="AC5031" s="72"/>
      <c r="AD5031" s="72"/>
      <c r="AE5031" s="72"/>
      <c r="AF5031" s="72"/>
      <c r="AG5031" s="72"/>
      <c r="AH5031" s="72"/>
      <c r="AI5031" s="72"/>
      <c r="AJ5031" s="72"/>
      <c r="AK5031" s="72"/>
    </row>
    <row r="5032" ht="14.25" customHeight="1">
      <c r="A5032" s="78">
        <v>5029.0</v>
      </c>
      <c r="C5032" s="78" t="str">
        <f>VLOOKUP(G5032,[1]Macrodata_CCF!$A$3:$D$55,4,FALSE)</f>
        <v>#ERROR!</v>
      </c>
      <c r="E5032" s="79" t="str">
        <f>VLOOKUP(G5032,[1]Macrodata_CCF!$A$3:$B$55,2,FALSE)</f>
        <v>#ERROR!</v>
      </c>
      <c r="F5032" s="78">
        <v>0.0</v>
      </c>
      <c r="G5032" s="80">
        <v>35.0</v>
      </c>
      <c r="H5032" s="81">
        <v>141580.0</v>
      </c>
      <c r="I5032" s="81">
        <v>150000.0</v>
      </c>
      <c r="J5032" s="81">
        <v>142420.0</v>
      </c>
      <c r="K5032" s="81">
        <v>240000.0</v>
      </c>
      <c r="L5032" s="82">
        <v>0.0997624703087886</v>
      </c>
      <c r="N5032" s="83">
        <f t="shared" si="1"/>
        <v>0.09976247031</v>
      </c>
      <c r="O5032" s="83">
        <f t="shared" si="2"/>
        <v>0.09976247031</v>
      </c>
      <c r="Q5032" s="83">
        <f t="shared" si="3"/>
        <v>0.05613333333</v>
      </c>
      <c r="R5032" s="83">
        <f t="shared" si="4"/>
        <v>0.0056</v>
      </c>
      <c r="S5032" s="83" t="b">
        <f t="shared" si="5"/>
        <v>0</v>
      </c>
      <c r="T5032" s="72"/>
      <c r="U5032" s="72"/>
      <c r="V5032" s="72"/>
      <c r="W5032" s="72"/>
      <c r="X5032" s="72"/>
      <c r="Y5032" s="72"/>
      <c r="Z5032" s="72"/>
      <c r="AA5032" s="72"/>
      <c r="AB5032" s="72"/>
      <c r="AC5032" s="72"/>
      <c r="AD5032" s="72"/>
      <c r="AE5032" s="72"/>
      <c r="AF5032" s="72"/>
      <c r="AG5032" s="72"/>
      <c r="AH5032" s="72"/>
      <c r="AI5032" s="72"/>
      <c r="AJ5032" s="72"/>
      <c r="AK5032" s="72"/>
    </row>
    <row r="5033" ht="14.25" customHeight="1">
      <c r="A5033" s="78">
        <v>5030.0</v>
      </c>
      <c r="C5033" s="78" t="str">
        <f>VLOOKUP(G5033,[1]Macrodata_CCF!$A$3:$D$55,4,FALSE)</f>
        <v>#ERROR!</v>
      </c>
      <c r="E5033" s="79" t="str">
        <f>VLOOKUP(G5033,[1]Macrodata_CCF!$A$3:$B$55,2,FALSE)</f>
        <v>#ERROR!</v>
      </c>
      <c r="F5033" s="78">
        <v>0.0</v>
      </c>
      <c r="G5033" s="80">
        <v>45.0</v>
      </c>
      <c r="H5033" s="81">
        <v>117125.0</v>
      </c>
      <c r="I5033" s="81">
        <v>550000.0</v>
      </c>
      <c r="J5033" s="81">
        <v>186385.0</v>
      </c>
      <c r="K5033" s="81">
        <v>550000.0</v>
      </c>
      <c r="L5033" s="82">
        <v>0.16</v>
      </c>
      <c r="N5033" s="83">
        <f t="shared" si="1"/>
        <v>0.16</v>
      </c>
      <c r="O5033" s="83">
        <f t="shared" si="2"/>
        <v>0.16</v>
      </c>
      <c r="Q5033" s="83">
        <f t="shared" si="3"/>
        <v>0.7870454545</v>
      </c>
      <c r="R5033" s="83">
        <f t="shared" si="4"/>
        <v>0.16</v>
      </c>
      <c r="S5033" s="83" t="b">
        <f t="shared" si="5"/>
        <v>0</v>
      </c>
      <c r="T5033" s="72"/>
      <c r="U5033" s="72"/>
      <c r="V5033" s="72"/>
      <c r="W5033" s="72"/>
      <c r="X5033" s="72"/>
      <c r="Y5033" s="72"/>
      <c r="Z5033" s="72"/>
      <c r="AA5033" s="72"/>
      <c r="AB5033" s="72"/>
      <c r="AC5033" s="72"/>
      <c r="AD5033" s="72"/>
      <c r="AE5033" s="72"/>
      <c r="AF5033" s="72"/>
      <c r="AG5033" s="72"/>
      <c r="AH5033" s="72"/>
      <c r="AI5033" s="72"/>
      <c r="AJ5033" s="72"/>
      <c r="AK5033" s="72"/>
    </row>
    <row r="5034" ht="14.25" customHeight="1">
      <c r="A5034" s="78">
        <v>5031.0</v>
      </c>
      <c r="C5034" s="78" t="str">
        <f>VLOOKUP(G5034,[1]Macrodata_CCF!$A$3:$D$55,4,FALSE)</f>
        <v>#ERROR!</v>
      </c>
      <c r="E5034" s="79" t="str">
        <f>VLOOKUP(G5034,[1]Macrodata_CCF!$A$3:$B$55,2,FALSE)</f>
        <v>#ERROR!</v>
      </c>
      <c r="F5034" s="78">
        <v>0.0</v>
      </c>
      <c r="G5034" s="80">
        <v>51.0</v>
      </c>
      <c r="H5034" s="81">
        <v>0.0</v>
      </c>
      <c r="I5034" s="81">
        <v>160000.0</v>
      </c>
      <c r="J5034" s="81">
        <v>163200.0</v>
      </c>
      <c r="K5034" s="81">
        <v>160000.0</v>
      </c>
      <c r="L5034" s="82">
        <v>1.02</v>
      </c>
      <c r="N5034" s="83">
        <f t="shared" si="1"/>
        <v>1.02</v>
      </c>
      <c r="O5034" s="83">
        <f t="shared" si="2"/>
        <v>1</v>
      </c>
      <c r="Q5034" s="83">
        <f t="shared" si="3"/>
        <v>1</v>
      </c>
      <c r="R5034" s="83">
        <f t="shared" si="4"/>
        <v>1.02</v>
      </c>
      <c r="S5034" s="83" t="b">
        <f t="shared" si="5"/>
        <v>0</v>
      </c>
      <c r="T5034" s="72"/>
      <c r="U5034" s="72"/>
      <c r="V5034" s="72"/>
      <c r="W5034" s="72"/>
      <c r="X5034" s="72"/>
      <c r="Y5034" s="72"/>
      <c r="Z5034" s="72"/>
      <c r="AA5034" s="72"/>
      <c r="AB5034" s="72"/>
      <c r="AC5034" s="72"/>
      <c r="AD5034" s="72"/>
      <c r="AE5034" s="72"/>
      <c r="AF5034" s="72"/>
      <c r="AG5034" s="72"/>
      <c r="AH5034" s="72"/>
      <c r="AI5034" s="72"/>
      <c r="AJ5034" s="72"/>
      <c r="AK5034" s="72"/>
    </row>
    <row r="5035" ht="14.25" customHeight="1">
      <c r="A5035" s="78">
        <v>5032.0</v>
      </c>
      <c r="C5035" s="78" t="str">
        <f>VLOOKUP(G5035,[1]Macrodata_CCF!$A$3:$D$55,4,FALSE)</f>
        <v>#ERROR!</v>
      </c>
      <c r="E5035" s="79" t="str">
        <f>VLOOKUP(G5035,[1]Macrodata_CCF!$A$3:$B$55,2,FALSE)</f>
        <v>#ERROR!</v>
      </c>
      <c r="F5035" s="78">
        <v>0.0</v>
      </c>
      <c r="G5035" s="80">
        <v>5.0</v>
      </c>
      <c r="H5035" s="81">
        <v>322630.0</v>
      </c>
      <c r="I5035" s="81">
        <v>360000.0</v>
      </c>
      <c r="J5035" s="81">
        <v>330850.0</v>
      </c>
      <c r="K5035" s="81">
        <v>360000.0</v>
      </c>
      <c r="L5035" s="82">
        <v>0.21996253679422</v>
      </c>
      <c r="N5035" s="83">
        <f t="shared" si="1"/>
        <v>0.2199625368</v>
      </c>
      <c r="O5035" s="83">
        <f t="shared" si="2"/>
        <v>0.2199625368</v>
      </c>
      <c r="Q5035" s="83">
        <f t="shared" si="3"/>
        <v>0.1038055556</v>
      </c>
      <c r="R5035" s="83">
        <f t="shared" si="4"/>
        <v>0.2199625368</v>
      </c>
      <c r="S5035" s="83" t="b">
        <f t="shared" si="5"/>
        <v>0</v>
      </c>
      <c r="T5035" s="72"/>
      <c r="U5035" s="72"/>
      <c r="V5035" s="72"/>
      <c r="W5035" s="72"/>
      <c r="X5035" s="72"/>
      <c r="Y5035" s="72"/>
      <c r="Z5035" s="72"/>
      <c r="AA5035" s="72"/>
      <c r="AB5035" s="72"/>
      <c r="AC5035" s="72"/>
      <c r="AD5035" s="72"/>
      <c r="AE5035" s="72"/>
      <c r="AF5035" s="72"/>
      <c r="AG5035" s="72"/>
      <c r="AH5035" s="72"/>
      <c r="AI5035" s="72"/>
      <c r="AJ5035" s="72"/>
      <c r="AK5035" s="72"/>
    </row>
    <row r="5036" ht="14.25" customHeight="1">
      <c r="A5036" s="78">
        <v>5033.0</v>
      </c>
      <c r="C5036" s="78" t="str">
        <f>VLOOKUP(G5036,[1]Macrodata_CCF!$A$3:$D$55,4,FALSE)</f>
        <v>#ERROR!</v>
      </c>
      <c r="E5036" s="79" t="str">
        <f>VLOOKUP(G5036,[1]Macrodata_CCF!$A$3:$B$55,2,FALSE)</f>
        <v>#ERROR!</v>
      </c>
      <c r="F5036" s="78">
        <v>0.0</v>
      </c>
      <c r="G5036" s="80">
        <v>50.0</v>
      </c>
      <c r="H5036" s="81">
        <v>239275.0</v>
      </c>
      <c r="I5036" s="81">
        <v>520000.0</v>
      </c>
      <c r="J5036" s="81">
        <v>247695.0</v>
      </c>
      <c r="K5036" s="81">
        <v>520000.0</v>
      </c>
      <c r="L5036" s="82">
        <v>0.02999376614124143</v>
      </c>
      <c r="N5036" s="83">
        <f t="shared" si="1"/>
        <v>0.02999376614</v>
      </c>
      <c r="O5036" s="83">
        <f t="shared" si="2"/>
        <v>0.02999376614</v>
      </c>
      <c r="Q5036" s="83">
        <f t="shared" si="3"/>
        <v>0.5398557692</v>
      </c>
      <c r="R5036" s="83">
        <f t="shared" si="4"/>
        <v>0.02999376614</v>
      </c>
      <c r="S5036" s="83" t="b">
        <f t="shared" si="5"/>
        <v>0</v>
      </c>
      <c r="T5036" s="72"/>
      <c r="U5036" s="72"/>
      <c r="V5036" s="72"/>
      <c r="W5036" s="72"/>
      <c r="X5036" s="72"/>
      <c r="Y5036" s="72"/>
      <c r="Z5036" s="72"/>
      <c r="AA5036" s="72"/>
      <c r="AB5036" s="72"/>
      <c r="AC5036" s="72"/>
      <c r="AD5036" s="72"/>
      <c r="AE5036" s="72"/>
      <c r="AF5036" s="72"/>
      <c r="AG5036" s="72"/>
      <c r="AH5036" s="72"/>
      <c r="AI5036" s="72"/>
      <c r="AJ5036" s="72"/>
      <c r="AK5036" s="72"/>
    </row>
    <row r="5037" ht="14.25" customHeight="1">
      <c r="A5037" s="78">
        <v>5034.0</v>
      </c>
      <c r="C5037" s="78" t="str">
        <f>VLOOKUP(G5037,[1]Macrodata_CCF!$A$3:$D$55,4,FALSE)</f>
        <v>#ERROR!</v>
      </c>
      <c r="E5037" s="79" t="str">
        <f>VLOOKUP(G5037,[1]Macrodata_CCF!$A$3:$B$55,2,FALSE)</f>
        <v>#ERROR!</v>
      </c>
      <c r="F5037" s="78">
        <v>0.0</v>
      </c>
      <c r="G5037" s="80">
        <v>44.0</v>
      </c>
      <c r="H5037" s="81">
        <v>88425.0</v>
      </c>
      <c r="I5037" s="81">
        <v>200000.0</v>
      </c>
      <c r="J5037" s="81">
        <v>79500.0</v>
      </c>
      <c r="K5037" s="81">
        <v>200000.0</v>
      </c>
      <c r="L5037" s="82">
        <v>-0.07999103741877661</v>
      </c>
      <c r="N5037" s="83">
        <f t="shared" si="1"/>
        <v>-0.07999103742</v>
      </c>
      <c r="O5037" s="83">
        <f t="shared" si="2"/>
        <v>0</v>
      </c>
      <c r="Q5037" s="83">
        <f t="shared" si="3"/>
        <v>0.557875</v>
      </c>
      <c r="R5037" s="83">
        <f t="shared" si="4"/>
        <v>-0.07999103742</v>
      </c>
      <c r="S5037" s="83" t="b">
        <f t="shared" si="5"/>
        <v>0</v>
      </c>
      <c r="T5037" s="72"/>
      <c r="U5037" s="72"/>
      <c r="V5037" s="72"/>
      <c r="W5037" s="72"/>
      <c r="X5037" s="72"/>
      <c r="Y5037" s="72"/>
      <c r="Z5037" s="72"/>
      <c r="AA5037" s="72"/>
      <c r="AB5037" s="72"/>
      <c r="AC5037" s="72"/>
      <c r="AD5037" s="72"/>
      <c r="AE5037" s="72"/>
      <c r="AF5037" s="72"/>
      <c r="AG5037" s="72"/>
      <c r="AH5037" s="72"/>
      <c r="AI5037" s="72"/>
      <c r="AJ5037" s="72"/>
      <c r="AK5037" s="72"/>
    </row>
    <row r="5038" ht="14.25" customHeight="1">
      <c r="A5038" s="78">
        <v>5035.0</v>
      </c>
      <c r="C5038" s="78" t="str">
        <f>VLOOKUP(G5038,[1]Macrodata_CCF!$A$3:$D$55,4,FALSE)</f>
        <v>#ERROR!</v>
      </c>
      <c r="E5038" s="79" t="str">
        <f>VLOOKUP(G5038,[1]Macrodata_CCF!$A$3:$B$55,2,FALSE)</f>
        <v>#ERROR!</v>
      </c>
      <c r="F5038" s="78">
        <v>0.0</v>
      </c>
      <c r="G5038" s="80">
        <v>20.0</v>
      </c>
      <c r="H5038" s="81">
        <v>72015.0</v>
      </c>
      <c r="I5038" s="81">
        <v>670000.0</v>
      </c>
      <c r="J5038" s="81">
        <v>179650.0</v>
      </c>
      <c r="K5038" s="81">
        <v>670000.0</v>
      </c>
      <c r="L5038" s="82">
        <v>0.179996153749676</v>
      </c>
      <c r="N5038" s="83">
        <f t="shared" si="1"/>
        <v>0.1799961537</v>
      </c>
      <c r="O5038" s="83">
        <f t="shared" si="2"/>
        <v>0.1799961537</v>
      </c>
      <c r="Q5038" s="83">
        <f t="shared" si="3"/>
        <v>0.8925149254</v>
      </c>
      <c r="R5038" s="83">
        <f t="shared" si="4"/>
        <v>0.1799961537</v>
      </c>
      <c r="S5038" s="83" t="b">
        <f t="shared" si="5"/>
        <v>0</v>
      </c>
      <c r="T5038" s="72"/>
      <c r="U5038" s="72"/>
      <c r="V5038" s="72"/>
      <c r="W5038" s="72"/>
      <c r="X5038" s="72"/>
      <c r="Y5038" s="72"/>
      <c r="Z5038" s="72"/>
      <c r="AA5038" s="72"/>
      <c r="AB5038" s="72"/>
      <c r="AC5038" s="72"/>
      <c r="AD5038" s="72"/>
      <c r="AE5038" s="72"/>
      <c r="AF5038" s="72"/>
      <c r="AG5038" s="72"/>
      <c r="AH5038" s="72"/>
      <c r="AI5038" s="72"/>
      <c r="AJ5038" s="72"/>
      <c r="AK5038" s="72"/>
    </row>
    <row r="5039" ht="14.25" customHeight="1">
      <c r="A5039" s="78">
        <v>5036.0</v>
      </c>
      <c r="C5039" s="78" t="str">
        <f>VLOOKUP(G5039,[1]Macrodata_CCF!$A$3:$D$55,4,FALSE)</f>
        <v>#ERROR!</v>
      </c>
      <c r="E5039" s="79" t="str">
        <f>VLOOKUP(G5039,[1]Macrodata_CCF!$A$3:$B$55,2,FALSE)</f>
        <v>#ERROR!</v>
      </c>
      <c r="F5039" s="78">
        <v>0.0</v>
      </c>
      <c r="G5039" s="80">
        <v>33.0</v>
      </c>
      <c r="H5039" s="81">
        <v>116830.0</v>
      </c>
      <c r="I5039" s="81">
        <v>330000.0</v>
      </c>
      <c r="J5039" s="81">
        <v>153070.0</v>
      </c>
      <c r="K5039" s="81">
        <v>330000.0</v>
      </c>
      <c r="L5039" s="82">
        <v>0.1700051602007787</v>
      </c>
      <c r="N5039" s="83">
        <f t="shared" si="1"/>
        <v>0.1700051602</v>
      </c>
      <c r="O5039" s="83">
        <f t="shared" si="2"/>
        <v>0.1700051602</v>
      </c>
      <c r="Q5039" s="83">
        <f t="shared" si="3"/>
        <v>0.645969697</v>
      </c>
      <c r="R5039" s="83">
        <f t="shared" si="4"/>
        <v>0.1700051602</v>
      </c>
      <c r="S5039" s="83" t="b">
        <f t="shared" si="5"/>
        <v>0</v>
      </c>
      <c r="T5039" s="72"/>
      <c r="U5039" s="72"/>
      <c r="V5039" s="72"/>
      <c r="W5039" s="72"/>
      <c r="X5039" s="72"/>
      <c r="Y5039" s="72"/>
      <c r="Z5039" s="72"/>
      <c r="AA5039" s="72"/>
      <c r="AB5039" s="72"/>
      <c r="AC5039" s="72"/>
      <c r="AD5039" s="72"/>
      <c r="AE5039" s="72"/>
      <c r="AF5039" s="72"/>
      <c r="AG5039" s="72"/>
      <c r="AH5039" s="72"/>
      <c r="AI5039" s="72"/>
      <c r="AJ5039" s="72"/>
      <c r="AK5039" s="72"/>
    </row>
    <row r="5040" ht="14.25" customHeight="1">
      <c r="A5040" s="78">
        <v>5037.0</v>
      </c>
      <c r="C5040" s="78" t="str">
        <f>VLOOKUP(G5040,[1]Macrodata_CCF!$A$3:$D$55,4,FALSE)</f>
        <v>#ERROR!</v>
      </c>
      <c r="E5040" s="79" t="str">
        <f>VLOOKUP(G5040,[1]Macrodata_CCF!$A$3:$B$55,2,FALSE)</f>
        <v>#ERROR!</v>
      </c>
      <c r="F5040" s="78">
        <v>0.0</v>
      </c>
      <c r="G5040" s="80">
        <v>44.0</v>
      </c>
      <c r="H5040" s="81">
        <v>181220.0</v>
      </c>
      <c r="I5040" s="81">
        <v>270000.0</v>
      </c>
      <c r="J5040" s="81">
        <v>137720.0</v>
      </c>
      <c r="K5040" s="81">
        <v>270000.0</v>
      </c>
      <c r="L5040" s="82">
        <v>-0.489975219644064</v>
      </c>
      <c r="N5040" s="83">
        <f t="shared" si="1"/>
        <v>-0.4899752196</v>
      </c>
      <c r="O5040" s="83">
        <f t="shared" si="2"/>
        <v>0</v>
      </c>
      <c r="Q5040" s="83">
        <f t="shared" si="3"/>
        <v>0.3288148148</v>
      </c>
      <c r="R5040" s="83">
        <f t="shared" si="4"/>
        <v>-0.4899752196</v>
      </c>
      <c r="S5040" s="83" t="b">
        <f t="shared" si="5"/>
        <v>0</v>
      </c>
      <c r="T5040" s="72"/>
      <c r="U5040" s="72"/>
      <c r="V5040" s="72"/>
      <c r="W5040" s="72"/>
      <c r="X5040" s="72"/>
      <c r="Y5040" s="72"/>
      <c r="Z5040" s="72"/>
      <c r="AA5040" s="72"/>
      <c r="AB5040" s="72"/>
      <c r="AC5040" s="72"/>
      <c r="AD5040" s="72"/>
      <c r="AE5040" s="72"/>
      <c r="AF5040" s="72"/>
      <c r="AG5040" s="72"/>
      <c r="AH5040" s="72"/>
      <c r="AI5040" s="72"/>
      <c r="AJ5040" s="72"/>
      <c r="AK5040" s="72"/>
    </row>
    <row r="5041" ht="14.25" customHeight="1">
      <c r="A5041" s="78">
        <v>5038.0</v>
      </c>
      <c r="C5041" s="78" t="str">
        <f>VLOOKUP(G5041,[1]Macrodata_CCF!$A$3:$D$55,4,FALSE)</f>
        <v>#ERROR!</v>
      </c>
      <c r="E5041" s="79" t="str">
        <f>VLOOKUP(G5041,[1]Macrodata_CCF!$A$3:$B$55,2,FALSE)</f>
        <v>#ERROR!</v>
      </c>
      <c r="F5041" s="78">
        <v>1.0</v>
      </c>
      <c r="G5041" s="80">
        <v>6.0</v>
      </c>
      <c r="H5041" s="81">
        <v>162755.0</v>
      </c>
      <c r="I5041" s="81">
        <v>670000.0</v>
      </c>
      <c r="J5041" s="81">
        <v>81595.0</v>
      </c>
      <c r="K5041" s="81">
        <v>670000.0</v>
      </c>
      <c r="L5041" s="82">
        <v>-0.160001577147138</v>
      </c>
      <c r="N5041" s="83">
        <f t="shared" si="1"/>
        <v>-0.1600015771</v>
      </c>
      <c r="O5041" s="83">
        <f t="shared" si="2"/>
        <v>0</v>
      </c>
      <c r="Q5041" s="83">
        <f t="shared" si="3"/>
        <v>0.7570820896</v>
      </c>
      <c r="R5041" s="83">
        <f t="shared" si="4"/>
        <v>-0.1600015771</v>
      </c>
      <c r="S5041" s="83" t="b">
        <f t="shared" si="5"/>
        <v>0</v>
      </c>
      <c r="T5041" s="72"/>
      <c r="U5041" s="72"/>
      <c r="V5041" s="72"/>
      <c r="W5041" s="72"/>
      <c r="X5041" s="72"/>
      <c r="Y5041" s="72"/>
      <c r="Z5041" s="72"/>
      <c r="AA5041" s="72"/>
      <c r="AB5041" s="72"/>
      <c r="AC5041" s="72"/>
      <c r="AD5041" s="72"/>
      <c r="AE5041" s="72"/>
      <c r="AF5041" s="72"/>
      <c r="AG5041" s="72"/>
      <c r="AH5041" s="72"/>
      <c r="AI5041" s="72"/>
      <c r="AJ5041" s="72"/>
      <c r="AK5041" s="72"/>
    </row>
    <row r="5042" ht="14.25" customHeight="1">
      <c r="A5042" s="78">
        <v>5039.0</v>
      </c>
      <c r="C5042" s="78" t="str">
        <f>VLOOKUP(G5042,[1]Macrodata_CCF!$A$3:$D$55,4,FALSE)</f>
        <v>#ERROR!</v>
      </c>
      <c r="E5042" s="79" t="str">
        <f>VLOOKUP(G5042,[1]Macrodata_CCF!$A$3:$B$55,2,FALSE)</f>
        <v>#ERROR!</v>
      </c>
      <c r="F5042" s="78">
        <v>0.0</v>
      </c>
      <c r="G5042" s="80">
        <v>10.0</v>
      </c>
      <c r="H5042" s="81">
        <v>354070.0</v>
      </c>
      <c r="I5042" s="81">
        <v>760000.0</v>
      </c>
      <c r="J5042" s="81">
        <v>496145.0</v>
      </c>
      <c r="K5042" s="81">
        <v>1216000.0</v>
      </c>
      <c r="L5042" s="82">
        <v>0.3499987682605376</v>
      </c>
      <c r="N5042" s="83">
        <f t="shared" si="1"/>
        <v>0.3499987683</v>
      </c>
      <c r="O5042" s="83">
        <f t="shared" si="2"/>
        <v>0.3499987683</v>
      </c>
      <c r="Q5042" s="83">
        <f t="shared" si="3"/>
        <v>0.5341184211</v>
      </c>
      <c r="R5042" s="83">
        <f t="shared" si="4"/>
        <v>0.3499987683</v>
      </c>
      <c r="S5042" s="83" t="b">
        <f t="shared" si="5"/>
        <v>0</v>
      </c>
      <c r="T5042" s="72"/>
      <c r="U5042" s="72"/>
      <c r="V5042" s="72"/>
      <c r="W5042" s="72"/>
      <c r="X5042" s="72"/>
      <c r="Y5042" s="72"/>
      <c r="Z5042" s="72"/>
      <c r="AA5042" s="72"/>
      <c r="AB5042" s="72"/>
      <c r="AC5042" s="72"/>
      <c r="AD5042" s="72"/>
      <c r="AE5042" s="72"/>
      <c r="AF5042" s="72"/>
      <c r="AG5042" s="72"/>
      <c r="AH5042" s="72"/>
      <c r="AI5042" s="72"/>
      <c r="AJ5042" s="72"/>
      <c r="AK5042" s="72"/>
    </row>
    <row r="5043" ht="14.25" customHeight="1">
      <c r="A5043" s="78">
        <v>5040.0</v>
      </c>
      <c r="C5043" s="78" t="str">
        <f>VLOOKUP(G5043,[1]Macrodata_CCF!$A$3:$D$55,4,FALSE)</f>
        <v>#ERROR!</v>
      </c>
      <c r="E5043" s="79" t="str">
        <f>VLOOKUP(G5043,[1]Macrodata_CCF!$A$3:$B$55,2,FALSE)</f>
        <v>#ERROR!</v>
      </c>
      <c r="F5043" s="78">
        <v>0.0</v>
      </c>
      <c r="G5043" s="80">
        <v>51.0</v>
      </c>
      <c r="H5043" s="81">
        <v>96390.0</v>
      </c>
      <c r="I5043" s="81">
        <v>100000.0</v>
      </c>
      <c r="J5043" s="81">
        <v>100760.0</v>
      </c>
      <c r="K5043" s="81">
        <v>100000.0</v>
      </c>
      <c r="L5043" s="82">
        <v>1.210526315789474</v>
      </c>
      <c r="N5043" s="83">
        <f t="shared" si="1"/>
        <v>1.210526316</v>
      </c>
      <c r="O5043" s="83">
        <f t="shared" si="2"/>
        <v>1</v>
      </c>
      <c r="Q5043" s="83">
        <f t="shared" si="3"/>
        <v>0.0361</v>
      </c>
      <c r="R5043" s="83">
        <f t="shared" si="4"/>
        <v>0.0437</v>
      </c>
      <c r="S5043" s="83" t="b">
        <f t="shared" si="5"/>
        <v>1</v>
      </c>
      <c r="T5043" s="72"/>
      <c r="U5043" s="72"/>
      <c r="V5043" s="72"/>
      <c r="W5043" s="72"/>
      <c r="X5043" s="72"/>
      <c r="Y5043" s="72"/>
      <c r="Z5043" s="72"/>
      <c r="AA5043" s="72"/>
      <c r="AB5043" s="72"/>
      <c r="AC5043" s="72"/>
      <c r="AD5043" s="72"/>
      <c r="AE5043" s="72"/>
      <c r="AF5043" s="72"/>
      <c r="AG5043" s="72"/>
      <c r="AH5043" s="72"/>
      <c r="AI5043" s="72"/>
      <c r="AJ5043" s="72"/>
      <c r="AK5043" s="72"/>
    </row>
    <row r="5044" ht="14.25" customHeight="1">
      <c r="A5044" s="78">
        <v>5041.0</v>
      </c>
      <c r="C5044" s="78" t="str">
        <f>VLOOKUP(G5044,[1]Macrodata_CCF!$A$3:$D$55,4,FALSE)</f>
        <v>#ERROR!</v>
      </c>
      <c r="E5044" s="79" t="str">
        <f>VLOOKUP(G5044,[1]Macrodata_CCF!$A$3:$B$55,2,FALSE)</f>
        <v>#ERROR!</v>
      </c>
      <c r="F5044" s="78">
        <v>0.0</v>
      </c>
      <c r="G5044" s="80">
        <v>51.0</v>
      </c>
      <c r="H5044" s="81">
        <v>695255.0</v>
      </c>
      <c r="I5044" s="81">
        <v>720000.0</v>
      </c>
      <c r="J5044" s="81">
        <v>697480.0</v>
      </c>
      <c r="K5044" s="81">
        <v>1224000.0</v>
      </c>
      <c r="L5044" s="82">
        <v>0.0899171549808042</v>
      </c>
      <c r="N5044" s="83">
        <f t="shared" si="1"/>
        <v>0.08991715498</v>
      </c>
      <c r="O5044" s="83">
        <f t="shared" si="2"/>
        <v>0.08991715498</v>
      </c>
      <c r="Q5044" s="83">
        <f t="shared" si="3"/>
        <v>0.03436805556</v>
      </c>
      <c r="R5044" s="83">
        <f t="shared" si="4"/>
        <v>0.003090277778</v>
      </c>
      <c r="S5044" s="83" t="b">
        <f t="shared" si="5"/>
        <v>0</v>
      </c>
      <c r="T5044" s="72"/>
      <c r="U5044" s="72"/>
      <c r="V5044" s="72"/>
      <c r="W5044" s="72"/>
      <c r="X5044" s="72"/>
      <c r="Y5044" s="72"/>
      <c r="Z5044" s="72"/>
      <c r="AA5044" s="72"/>
      <c r="AB5044" s="72"/>
      <c r="AC5044" s="72"/>
      <c r="AD5044" s="72"/>
      <c r="AE5044" s="72"/>
      <c r="AF5044" s="72"/>
      <c r="AG5044" s="72"/>
      <c r="AH5044" s="72"/>
      <c r="AI5044" s="72"/>
      <c r="AJ5044" s="72"/>
      <c r="AK5044" s="72"/>
    </row>
    <row r="5045" ht="14.25" customHeight="1">
      <c r="A5045" s="78">
        <v>5042.0</v>
      </c>
      <c r="C5045" s="78" t="str">
        <f>VLOOKUP(G5045,[1]Macrodata_CCF!$A$3:$D$55,4,FALSE)</f>
        <v>#ERROR!</v>
      </c>
      <c r="E5045" s="79" t="str">
        <f>VLOOKUP(G5045,[1]Macrodata_CCF!$A$3:$B$55,2,FALSE)</f>
        <v>#ERROR!</v>
      </c>
      <c r="F5045" s="78">
        <v>0.0</v>
      </c>
      <c r="G5045" s="80">
        <v>11.0</v>
      </c>
      <c r="H5045" s="81">
        <v>128735.0</v>
      </c>
      <c r="I5045" s="81">
        <v>360000.0</v>
      </c>
      <c r="J5045" s="81">
        <v>165735.0</v>
      </c>
      <c r="K5045" s="81">
        <v>360000.0</v>
      </c>
      <c r="L5045" s="82">
        <v>0.1599896222947701</v>
      </c>
      <c r="N5045" s="83">
        <f t="shared" si="1"/>
        <v>0.1599896223</v>
      </c>
      <c r="O5045" s="83">
        <f t="shared" si="2"/>
        <v>0.1599896223</v>
      </c>
      <c r="Q5045" s="83">
        <f t="shared" si="3"/>
        <v>0.6424027778</v>
      </c>
      <c r="R5045" s="83">
        <f t="shared" si="4"/>
        <v>0.1599896223</v>
      </c>
      <c r="S5045" s="83" t="b">
        <f t="shared" si="5"/>
        <v>0</v>
      </c>
      <c r="T5045" s="72"/>
      <c r="U5045" s="72"/>
      <c r="V5045" s="72"/>
      <c r="W5045" s="72"/>
      <c r="X5045" s="72"/>
      <c r="Y5045" s="72"/>
      <c r="Z5045" s="72"/>
      <c r="AA5045" s="72"/>
      <c r="AB5045" s="72"/>
      <c r="AC5045" s="72"/>
      <c r="AD5045" s="72"/>
      <c r="AE5045" s="72"/>
      <c r="AF5045" s="72"/>
      <c r="AG5045" s="72"/>
      <c r="AH5045" s="72"/>
      <c r="AI5045" s="72"/>
      <c r="AJ5045" s="72"/>
      <c r="AK5045" s="72"/>
    </row>
    <row r="5046" ht="14.25" customHeight="1">
      <c r="A5046" s="78">
        <v>5043.0</v>
      </c>
      <c r="C5046" s="78" t="str">
        <f>VLOOKUP(G5046,[1]Macrodata_CCF!$A$3:$D$55,4,FALSE)</f>
        <v>#ERROR!</v>
      </c>
      <c r="E5046" s="79" t="str">
        <f>VLOOKUP(G5046,[1]Macrodata_CCF!$A$3:$B$55,2,FALSE)</f>
        <v>#ERROR!</v>
      </c>
      <c r="F5046" s="78">
        <v>0.0</v>
      </c>
      <c r="G5046" s="80">
        <v>13.0</v>
      </c>
      <c r="H5046" s="81">
        <v>523525.0</v>
      </c>
      <c r="I5046" s="81">
        <v>700000.0</v>
      </c>
      <c r="J5046" s="81">
        <v>1070600.0</v>
      </c>
      <c r="K5046" s="81">
        <v>1330000.0</v>
      </c>
      <c r="L5046" s="82">
        <v>3.100014166312509</v>
      </c>
      <c r="N5046" s="83">
        <f t="shared" si="1"/>
        <v>3.100014166</v>
      </c>
      <c r="O5046" s="83">
        <f t="shared" si="2"/>
        <v>1</v>
      </c>
      <c r="Q5046" s="83">
        <f t="shared" si="3"/>
        <v>0.2521071429</v>
      </c>
      <c r="R5046" s="83">
        <f t="shared" si="4"/>
        <v>3.100014166</v>
      </c>
      <c r="S5046" s="83" t="b">
        <f t="shared" si="5"/>
        <v>0</v>
      </c>
      <c r="T5046" s="72"/>
      <c r="U5046" s="72"/>
      <c r="V5046" s="72"/>
      <c r="W5046" s="72"/>
      <c r="X5046" s="72"/>
      <c r="Y5046" s="72"/>
      <c r="Z5046" s="72"/>
      <c r="AA5046" s="72"/>
      <c r="AB5046" s="72"/>
      <c r="AC5046" s="72"/>
      <c r="AD5046" s="72"/>
      <c r="AE5046" s="72"/>
      <c r="AF5046" s="72"/>
      <c r="AG5046" s="72"/>
      <c r="AH5046" s="72"/>
      <c r="AI5046" s="72"/>
      <c r="AJ5046" s="72"/>
      <c r="AK5046" s="72"/>
    </row>
    <row r="5047" ht="14.25" customHeight="1">
      <c r="A5047" s="78">
        <v>5044.0</v>
      </c>
      <c r="C5047" s="78" t="str">
        <f>VLOOKUP(G5047,[1]Macrodata_CCF!$A$3:$D$55,4,FALSE)</f>
        <v>#ERROR!</v>
      </c>
      <c r="E5047" s="79" t="str">
        <f>VLOOKUP(G5047,[1]Macrodata_CCF!$A$3:$B$55,2,FALSE)</f>
        <v>#ERROR!</v>
      </c>
      <c r="F5047" s="78">
        <v>0.0</v>
      </c>
      <c r="G5047" s="80">
        <v>14.0</v>
      </c>
      <c r="H5047" s="81">
        <v>88865.0</v>
      </c>
      <c r="I5047" s="81">
        <v>130000.0</v>
      </c>
      <c r="J5047" s="81">
        <v>97090.0</v>
      </c>
      <c r="K5047" s="81">
        <v>130000.0</v>
      </c>
      <c r="L5047" s="82">
        <v>0.1999513796037438</v>
      </c>
      <c r="N5047" s="83">
        <f t="shared" si="1"/>
        <v>0.1999513796</v>
      </c>
      <c r="O5047" s="83">
        <f t="shared" si="2"/>
        <v>0.1999513796</v>
      </c>
      <c r="Q5047" s="83">
        <f t="shared" si="3"/>
        <v>0.3164230769</v>
      </c>
      <c r="R5047" s="83">
        <f t="shared" si="4"/>
        <v>0.1999513796</v>
      </c>
      <c r="S5047" s="83" t="b">
        <f t="shared" si="5"/>
        <v>0</v>
      </c>
      <c r="T5047" s="72"/>
      <c r="U5047" s="72"/>
      <c r="V5047" s="72"/>
      <c r="W5047" s="72"/>
      <c r="X5047" s="72"/>
      <c r="Y5047" s="72"/>
      <c r="Z5047" s="72"/>
      <c r="AA5047" s="72"/>
      <c r="AB5047" s="72"/>
      <c r="AC5047" s="72"/>
      <c r="AD5047" s="72"/>
      <c r="AE5047" s="72"/>
      <c r="AF5047" s="72"/>
      <c r="AG5047" s="72"/>
      <c r="AH5047" s="72"/>
      <c r="AI5047" s="72"/>
      <c r="AJ5047" s="72"/>
      <c r="AK5047" s="72"/>
    </row>
    <row r="5048" ht="14.25" customHeight="1">
      <c r="A5048" s="78">
        <v>5045.0</v>
      </c>
      <c r="C5048" s="78" t="str">
        <f>VLOOKUP(G5048,[1]Macrodata_CCF!$A$3:$D$55,4,FALSE)</f>
        <v>#ERROR!</v>
      </c>
      <c r="E5048" s="79" t="str">
        <f>VLOOKUP(G5048,[1]Macrodata_CCF!$A$3:$B$55,2,FALSE)</f>
        <v>#ERROR!</v>
      </c>
      <c r="F5048" s="78">
        <v>0.0</v>
      </c>
      <c r="G5048" s="80">
        <v>1.0</v>
      </c>
      <c r="H5048" s="81">
        <v>7760.0</v>
      </c>
      <c r="I5048" s="81">
        <v>920000.0</v>
      </c>
      <c r="J5048" s="81">
        <v>254065.0</v>
      </c>
      <c r="K5048" s="81">
        <v>920000.0</v>
      </c>
      <c r="L5048" s="82">
        <v>0.2700002192405507</v>
      </c>
      <c r="N5048" s="83">
        <f t="shared" si="1"/>
        <v>0.2700002192</v>
      </c>
      <c r="O5048" s="83">
        <f t="shared" si="2"/>
        <v>0.2700002192</v>
      </c>
      <c r="Q5048" s="83">
        <f t="shared" si="3"/>
        <v>0.9915652174</v>
      </c>
      <c r="R5048" s="83">
        <f t="shared" si="4"/>
        <v>0.2700002192</v>
      </c>
      <c r="S5048" s="83" t="b">
        <f t="shared" si="5"/>
        <v>0</v>
      </c>
      <c r="T5048" s="72"/>
      <c r="U5048" s="72"/>
      <c r="V5048" s="72"/>
      <c r="W5048" s="72"/>
      <c r="X5048" s="72"/>
      <c r="Y5048" s="72"/>
      <c r="Z5048" s="72"/>
      <c r="AA5048" s="72"/>
      <c r="AB5048" s="72"/>
      <c r="AC5048" s="72"/>
      <c r="AD5048" s="72"/>
      <c r="AE5048" s="72"/>
      <c r="AF5048" s="72"/>
      <c r="AG5048" s="72"/>
      <c r="AH5048" s="72"/>
      <c r="AI5048" s="72"/>
      <c r="AJ5048" s="72"/>
      <c r="AK5048" s="72"/>
    </row>
    <row r="5049" ht="14.25" customHeight="1">
      <c r="A5049" s="78">
        <v>5046.0</v>
      </c>
      <c r="C5049" s="78" t="str">
        <f>VLOOKUP(G5049,[1]Macrodata_CCF!$A$3:$D$55,4,FALSE)</f>
        <v>#ERROR!</v>
      </c>
      <c r="E5049" s="79" t="str">
        <f>VLOOKUP(G5049,[1]Macrodata_CCF!$A$3:$B$55,2,FALSE)</f>
        <v>#ERROR!</v>
      </c>
      <c r="F5049" s="78">
        <v>0.0</v>
      </c>
      <c r="G5049" s="80">
        <v>26.0</v>
      </c>
      <c r="H5049" s="81">
        <v>132185.0</v>
      </c>
      <c r="I5049" s="81">
        <v>320000.0</v>
      </c>
      <c r="J5049" s="81">
        <v>164115.0</v>
      </c>
      <c r="K5049" s="81">
        <v>320000.0</v>
      </c>
      <c r="L5049" s="82">
        <v>0.1700077203631233</v>
      </c>
      <c r="N5049" s="83">
        <f t="shared" si="1"/>
        <v>0.1700077204</v>
      </c>
      <c r="O5049" s="83">
        <f t="shared" si="2"/>
        <v>0.1700077204</v>
      </c>
      <c r="Q5049" s="83">
        <f t="shared" si="3"/>
        <v>0.586921875</v>
      </c>
      <c r="R5049" s="83">
        <f t="shared" si="4"/>
        <v>0.1700077204</v>
      </c>
      <c r="S5049" s="83" t="b">
        <f t="shared" si="5"/>
        <v>0</v>
      </c>
      <c r="T5049" s="72"/>
      <c r="U5049" s="72"/>
      <c r="V5049" s="72"/>
      <c r="W5049" s="72"/>
      <c r="X5049" s="72"/>
      <c r="Y5049" s="72"/>
      <c r="Z5049" s="72"/>
      <c r="AA5049" s="72"/>
      <c r="AB5049" s="72"/>
      <c r="AC5049" s="72"/>
      <c r="AD5049" s="72"/>
      <c r="AE5049" s="72"/>
      <c r="AF5049" s="72"/>
      <c r="AG5049" s="72"/>
      <c r="AH5049" s="72"/>
      <c r="AI5049" s="72"/>
      <c r="AJ5049" s="72"/>
      <c r="AK5049" s="72"/>
    </row>
    <row r="5050" ht="14.25" customHeight="1">
      <c r="A5050" s="78">
        <v>5047.0</v>
      </c>
      <c r="C5050" s="78" t="str">
        <f>VLOOKUP(G5050,[1]Macrodata_CCF!$A$3:$D$55,4,FALSE)</f>
        <v>#ERROR!</v>
      </c>
      <c r="E5050" s="79" t="str">
        <f>VLOOKUP(G5050,[1]Macrodata_CCF!$A$3:$B$55,2,FALSE)</f>
        <v>#ERROR!</v>
      </c>
      <c r="F5050" s="78">
        <v>0.0</v>
      </c>
      <c r="G5050" s="80">
        <v>48.0</v>
      </c>
      <c r="H5050" s="81">
        <v>0.0</v>
      </c>
      <c r="I5050" s="81">
        <v>850000.0</v>
      </c>
      <c r="J5050" s="81">
        <v>153000.0</v>
      </c>
      <c r="K5050" s="81">
        <v>850000.0</v>
      </c>
      <c r="L5050" s="82">
        <v>0.18</v>
      </c>
      <c r="N5050" s="83">
        <f t="shared" si="1"/>
        <v>0.18</v>
      </c>
      <c r="O5050" s="83">
        <f t="shared" si="2"/>
        <v>0.18</v>
      </c>
      <c r="Q5050" s="83">
        <f t="shared" si="3"/>
        <v>1</v>
      </c>
      <c r="R5050" s="83">
        <f t="shared" si="4"/>
        <v>0.18</v>
      </c>
      <c r="S5050" s="83" t="b">
        <f t="shared" si="5"/>
        <v>0</v>
      </c>
      <c r="T5050" s="72"/>
      <c r="U5050" s="72"/>
      <c r="V5050" s="72"/>
      <c r="W5050" s="72"/>
      <c r="X5050" s="72"/>
      <c r="Y5050" s="72"/>
      <c r="Z5050" s="72"/>
      <c r="AA5050" s="72"/>
      <c r="AB5050" s="72"/>
      <c r="AC5050" s="72"/>
      <c r="AD5050" s="72"/>
      <c r="AE5050" s="72"/>
      <c r="AF5050" s="72"/>
      <c r="AG5050" s="72"/>
      <c r="AH5050" s="72"/>
      <c r="AI5050" s="72"/>
      <c r="AJ5050" s="72"/>
      <c r="AK5050" s="72"/>
    </row>
    <row r="5051" ht="14.25" customHeight="1">
      <c r="A5051" s="78">
        <v>5048.0</v>
      </c>
      <c r="C5051" s="78" t="str">
        <f>VLOOKUP(G5051,[1]Macrodata_CCF!$A$3:$D$55,4,FALSE)</f>
        <v>#ERROR!</v>
      </c>
      <c r="E5051" s="79" t="str">
        <f>VLOOKUP(G5051,[1]Macrodata_CCF!$A$3:$B$55,2,FALSE)</f>
        <v>#ERROR!</v>
      </c>
      <c r="F5051" s="78">
        <v>0.0</v>
      </c>
      <c r="G5051" s="80">
        <v>19.0</v>
      </c>
      <c r="H5051" s="81">
        <v>789700.0</v>
      </c>
      <c r="I5051" s="81">
        <v>940000.0</v>
      </c>
      <c r="J5051" s="81">
        <v>812245.0</v>
      </c>
      <c r="K5051" s="81">
        <v>940000.0</v>
      </c>
      <c r="L5051" s="82">
        <v>0.15</v>
      </c>
      <c r="N5051" s="83">
        <f t="shared" si="1"/>
        <v>0.15</v>
      </c>
      <c r="O5051" s="83">
        <f t="shared" si="2"/>
        <v>0.15</v>
      </c>
      <c r="Q5051" s="83">
        <f t="shared" si="3"/>
        <v>0.159893617</v>
      </c>
      <c r="R5051" s="83">
        <f t="shared" si="4"/>
        <v>0.15</v>
      </c>
      <c r="S5051" s="83" t="b">
        <f t="shared" si="5"/>
        <v>0</v>
      </c>
      <c r="T5051" s="72"/>
      <c r="U5051" s="72"/>
      <c r="V5051" s="72"/>
      <c r="W5051" s="72"/>
      <c r="X5051" s="72"/>
      <c r="Y5051" s="72"/>
      <c r="Z5051" s="72"/>
      <c r="AA5051" s="72"/>
      <c r="AB5051" s="72"/>
      <c r="AC5051" s="72"/>
      <c r="AD5051" s="72"/>
      <c r="AE5051" s="72"/>
      <c r="AF5051" s="72"/>
      <c r="AG5051" s="72"/>
      <c r="AH5051" s="72"/>
      <c r="AI5051" s="72"/>
      <c r="AJ5051" s="72"/>
      <c r="AK5051" s="72"/>
    </row>
    <row r="5052" ht="14.25" customHeight="1">
      <c r="A5052" s="78">
        <v>5049.0</v>
      </c>
      <c r="C5052" s="78" t="str">
        <f>VLOOKUP(G5052,[1]Macrodata_CCF!$A$3:$D$55,4,FALSE)</f>
        <v>#ERROR!</v>
      </c>
      <c r="E5052" s="79" t="str">
        <f>VLOOKUP(G5052,[1]Macrodata_CCF!$A$3:$B$55,2,FALSE)</f>
        <v>#ERROR!</v>
      </c>
      <c r="F5052" s="78">
        <v>0.0</v>
      </c>
      <c r="G5052" s="80">
        <v>31.0</v>
      </c>
      <c r="H5052" s="81">
        <v>88345.0</v>
      </c>
      <c r="I5052" s="81">
        <v>110000.0</v>
      </c>
      <c r="J5052" s="81">
        <v>92460.0</v>
      </c>
      <c r="K5052" s="81">
        <v>176000.0</v>
      </c>
      <c r="L5052" s="82">
        <v>0.1900253982913877</v>
      </c>
      <c r="N5052" s="83">
        <f t="shared" si="1"/>
        <v>0.1900253983</v>
      </c>
      <c r="O5052" s="83">
        <f t="shared" si="2"/>
        <v>0.1900253983</v>
      </c>
      <c r="Q5052" s="83">
        <f t="shared" si="3"/>
        <v>0.1968636364</v>
      </c>
      <c r="R5052" s="83">
        <f t="shared" si="4"/>
        <v>0.1900253983</v>
      </c>
      <c r="S5052" s="83" t="b">
        <f t="shared" si="5"/>
        <v>0</v>
      </c>
      <c r="T5052" s="72"/>
      <c r="U5052" s="72"/>
      <c r="V5052" s="72"/>
      <c r="W5052" s="72"/>
      <c r="X5052" s="72"/>
      <c r="Y5052" s="72"/>
      <c r="Z5052" s="72"/>
      <c r="AA5052" s="72"/>
      <c r="AB5052" s="72"/>
      <c r="AC5052" s="72"/>
      <c r="AD5052" s="72"/>
      <c r="AE5052" s="72"/>
      <c r="AF5052" s="72"/>
      <c r="AG5052" s="72"/>
      <c r="AH5052" s="72"/>
      <c r="AI5052" s="72"/>
      <c r="AJ5052" s="72"/>
      <c r="AK5052" s="72"/>
    </row>
    <row r="5053" ht="14.25" customHeight="1">
      <c r="A5053" s="78">
        <v>5050.0</v>
      </c>
      <c r="C5053" s="78" t="str">
        <f>VLOOKUP(G5053,[1]Macrodata_CCF!$A$3:$D$55,4,FALSE)</f>
        <v>#ERROR!</v>
      </c>
      <c r="E5053" s="79" t="str">
        <f>VLOOKUP(G5053,[1]Macrodata_CCF!$A$3:$B$55,2,FALSE)</f>
        <v>#ERROR!</v>
      </c>
      <c r="F5053" s="78">
        <v>0.0</v>
      </c>
      <c r="G5053" s="80">
        <v>23.0</v>
      </c>
      <c r="H5053" s="81">
        <v>198545.0</v>
      </c>
      <c r="I5053" s="81">
        <v>230000.0</v>
      </c>
      <c r="J5053" s="81">
        <v>203890.0</v>
      </c>
      <c r="K5053" s="81">
        <v>230000.0</v>
      </c>
      <c r="L5053" s="82">
        <v>0.1699252900969639</v>
      </c>
      <c r="N5053" s="83">
        <f t="shared" si="1"/>
        <v>0.1699252901</v>
      </c>
      <c r="O5053" s="83">
        <f t="shared" si="2"/>
        <v>0.1699252901</v>
      </c>
      <c r="Q5053" s="83">
        <f t="shared" si="3"/>
        <v>0.1367608696</v>
      </c>
      <c r="R5053" s="83">
        <f t="shared" si="4"/>
        <v>0.1699252901</v>
      </c>
      <c r="S5053" s="83" t="b">
        <f t="shared" si="5"/>
        <v>0</v>
      </c>
      <c r="T5053" s="72"/>
      <c r="U5053" s="72"/>
      <c r="V5053" s="72"/>
      <c r="W5053" s="72"/>
      <c r="X5053" s="72"/>
      <c r="Y5053" s="72"/>
      <c r="Z5053" s="72"/>
      <c r="AA5053" s="72"/>
      <c r="AB5053" s="72"/>
      <c r="AC5053" s="72"/>
      <c r="AD5053" s="72"/>
      <c r="AE5053" s="72"/>
      <c r="AF5053" s="72"/>
      <c r="AG5053" s="72"/>
      <c r="AH5053" s="72"/>
      <c r="AI5053" s="72"/>
      <c r="AJ5053" s="72"/>
      <c r="AK5053" s="72"/>
    </row>
    <row r="5054" ht="14.25" customHeight="1">
      <c r="A5054" s="78">
        <v>5051.0</v>
      </c>
      <c r="C5054" s="78" t="str">
        <f>VLOOKUP(G5054,[1]Macrodata_CCF!$A$3:$D$55,4,FALSE)</f>
        <v>#ERROR!</v>
      </c>
      <c r="E5054" s="79" t="str">
        <f>VLOOKUP(G5054,[1]Macrodata_CCF!$A$3:$B$55,2,FALSE)</f>
        <v>#ERROR!</v>
      </c>
      <c r="F5054" s="78">
        <v>0.0</v>
      </c>
      <c r="G5054" s="80">
        <v>53.0</v>
      </c>
      <c r="H5054" s="81">
        <v>216835.0</v>
      </c>
      <c r="I5054" s="81">
        <v>650000.0</v>
      </c>
      <c r="J5054" s="81">
        <v>234160.0</v>
      </c>
      <c r="K5054" s="81">
        <v>650000.0</v>
      </c>
      <c r="L5054" s="82">
        <v>0.03999630625743077</v>
      </c>
      <c r="N5054" s="83">
        <f t="shared" si="1"/>
        <v>0.03999630626</v>
      </c>
      <c r="O5054" s="83">
        <f t="shared" si="2"/>
        <v>0.03999630626</v>
      </c>
      <c r="Q5054" s="83">
        <f t="shared" si="3"/>
        <v>0.6664076923</v>
      </c>
      <c r="R5054" s="83">
        <f t="shared" si="4"/>
        <v>0.03999630626</v>
      </c>
      <c r="S5054" s="83" t="b">
        <f t="shared" si="5"/>
        <v>0</v>
      </c>
      <c r="T5054" s="72"/>
      <c r="U5054" s="72"/>
      <c r="V5054" s="72"/>
      <c r="W5054" s="72"/>
      <c r="X5054" s="72"/>
      <c r="Y5054" s="72"/>
      <c r="Z5054" s="72"/>
      <c r="AA5054" s="72"/>
      <c r="AB5054" s="72"/>
      <c r="AC5054" s="72"/>
      <c r="AD5054" s="72"/>
      <c r="AE5054" s="72"/>
      <c r="AF5054" s="72"/>
      <c r="AG5054" s="72"/>
      <c r="AH5054" s="72"/>
      <c r="AI5054" s="72"/>
      <c r="AJ5054" s="72"/>
      <c r="AK5054" s="72"/>
    </row>
    <row r="5055" ht="14.25" customHeight="1">
      <c r="A5055" s="78">
        <v>5052.0</v>
      </c>
      <c r="C5055" s="78" t="str">
        <f>VLOOKUP(G5055,[1]Macrodata_CCF!$A$3:$D$55,4,FALSE)</f>
        <v>#ERROR!</v>
      </c>
      <c r="E5055" s="79" t="str">
        <f>VLOOKUP(G5055,[1]Macrodata_CCF!$A$3:$B$55,2,FALSE)</f>
        <v>#ERROR!</v>
      </c>
      <c r="F5055" s="78">
        <v>0.0</v>
      </c>
      <c r="G5055" s="80">
        <v>19.0</v>
      </c>
      <c r="H5055" s="81">
        <v>37140.0</v>
      </c>
      <c r="I5055" s="81">
        <v>590000.0</v>
      </c>
      <c r="J5055" s="81">
        <v>120070.0</v>
      </c>
      <c r="K5055" s="81">
        <v>1121000.0</v>
      </c>
      <c r="L5055" s="82">
        <v>0.150001808776182</v>
      </c>
      <c r="N5055" s="83">
        <f t="shared" si="1"/>
        <v>0.1500018088</v>
      </c>
      <c r="O5055" s="83">
        <f t="shared" si="2"/>
        <v>0.1500018088</v>
      </c>
      <c r="Q5055" s="83">
        <f t="shared" si="3"/>
        <v>0.9370508475</v>
      </c>
      <c r="R5055" s="83">
        <f t="shared" si="4"/>
        <v>0.1500018088</v>
      </c>
      <c r="S5055" s="83" t="b">
        <f t="shared" si="5"/>
        <v>0</v>
      </c>
      <c r="T5055" s="72"/>
      <c r="U5055" s="72"/>
      <c r="V5055" s="72"/>
      <c r="W5055" s="72"/>
      <c r="X5055" s="72"/>
      <c r="Y5055" s="72"/>
      <c r="Z5055" s="72"/>
      <c r="AA5055" s="72"/>
      <c r="AB5055" s="72"/>
      <c r="AC5055" s="72"/>
      <c r="AD5055" s="72"/>
      <c r="AE5055" s="72"/>
      <c r="AF5055" s="72"/>
      <c r="AG5055" s="72"/>
      <c r="AH5055" s="72"/>
      <c r="AI5055" s="72"/>
      <c r="AJ5055" s="72"/>
      <c r="AK5055" s="72"/>
    </row>
    <row r="5056" ht="14.25" customHeight="1">
      <c r="A5056" s="78">
        <v>5053.0</v>
      </c>
      <c r="C5056" s="78" t="str">
        <f>VLOOKUP(G5056,[1]Macrodata_CCF!$A$3:$D$55,4,FALSE)</f>
        <v>#ERROR!</v>
      </c>
      <c r="E5056" s="79" t="str">
        <f>VLOOKUP(G5056,[1]Macrodata_CCF!$A$3:$B$55,2,FALSE)</f>
        <v>#ERROR!</v>
      </c>
      <c r="F5056" s="78">
        <v>0.0</v>
      </c>
      <c r="G5056" s="80">
        <v>40.0</v>
      </c>
      <c r="H5056" s="81">
        <v>597690.0</v>
      </c>
      <c r="I5056" s="81">
        <v>760000.0</v>
      </c>
      <c r="J5056" s="81">
        <v>612300.0</v>
      </c>
      <c r="K5056" s="81">
        <v>760000.0</v>
      </c>
      <c r="L5056" s="82">
        <v>0.09001293820467007</v>
      </c>
      <c r="N5056" s="83">
        <f t="shared" si="1"/>
        <v>0.0900129382</v>
      </c>
      <c r="O5056" s="83">
        <f t="shared" si="2"/>
        <v>0.0900129382</v>
      </c>
      <c r="Q5056" s="83">
        <f t="shared" si="3"/>
        <v>0.2135657895</v>
      </c>
      <c r="R5056" s="83">
        <f t="shared" si="4"/>
        <v>0.0900129382</v>
      </c>
      <c r="S5056" s="83" t="b">
        <f t="shared" si="5"/>
        <v>0</v>
      </c>
      <c r="T5056" s="72"/>
      <c r="U5056" s="72"/>
      <c r="V5056" s="72"/>
      <c r="W5056" s="72"/>
      <c r="X5056" s="72"/>
      <c r="Y5056" s="72"/>
      <c r="Z5056" s="72"/>
      <c r="AA5056" s="72"/>
      <c r="AB5056" s="72"/>
      <c r="AC5056" s="72"/>
      <c r="AD5056" s="72"/>
      <c r="AE5056" s="72"/>
      <c r="AF5056" s="72"/>
      <c r="AG5056" s="72"/>
      <c r="AH5056" s="72"/>
      <c r="AI5056" s="72"/>
      <c r="AJ5056" s="72"/>
      <c r="AK5056" s="72"/>
    </row>
    <row r="5057" ht="14.25" customHeight="1">
      <c r="A5057" s="78">
        <v>5054.0</v>
      </c>
      <c r="C5057" s="78" t="str">
        <f>VLOOKUP(G5057,[1]Macrodata_CCF!$A$3:$D$55,4,FALSE)</f>
        <v>#ERROR!</v>
      </c>
      <c r="E5057" s="79" t="str">
        <f>VLOOKUP(G5057,[1]Macrodata_CCF!$A$3:$B$55,2,FALSE)</f>
        <v>#ERROR!</v>
      </c>
      <c r="F5057" s="78">
        <v>1.0</v>
      </c>
      <c r="G5057" s="80">
        <v>40.0</v>
      </c>
      <c r="H5057" s="81">
        <v>476195.0</v>
      </c>
      <c r="I5057" s="81">
        <v>800000.0</v>
      </c>
      <c r="J5057" s="81">
        <v>657525.0</v>
      </c>
      <c r="K5057" s="81">
        <v>800000.0</v>
      </c>
      <c r="L5057" s="82">
        <v>0.5599975293772487</v>
      </c>
      <c r="N5057" s="83">
        <f t="shared" si="1"/>
        <v>0.5599975294</v>
      </c>
      <c r="O5057" s="83">
        <f t="shared" si="2"/>
        <v>0.5599975294</v>
      </c>
      <c r="Q5057" s="83">
        <f t="shared" si="3"/>
        <v>0.40475625</v>
      </c>
      <c r="R5057" s="83">
        <f t="shared" si="4"/>
        <v>0.5599975294</v>
      </c>
      <c r="S5057" s="83" t="b">
        <f t="shared" si="5"/>
        <v>0</v>
      </c>
      <c r="T5057" s="72"/>
      <c r="U5057" s="72"/>
      <c r="V5057" s="72"/>
      <c r="W5057" s="72"/>
      <c r="X5057" s="72"/>
      <c r="Y5057" s="72"/>
      <c r="Z5057" s="72"/>
      <c r="AA5057" s="72"/>
      <c r="AB5057" s="72"/>
      <c r="AC5057" s="72"/>
      <c r="AD5057" s="72"/>
      <c r="AE5057" s="72"/>
      <c r="AF5057" s="72"/>
      <c r="AG5057" s="72"/>
      <c r="AH5057" s="72"/>
      <c r="AI5057" s="72"/>
      <c r="AJ5057" s="72"/>
      <c r="AK5057" s="72"/>
    </row>
    <row r="5058" ht="14.25" customHeight="1">
      <c r="A5058" s="78">
        <v>5055.0</v>
      </c>
      <c r="C5058" s="78" t="str">
        <f>VLOOKUP(G5058,[1]Macrodata_CCF!$A$3:$D$55,4,FALSE)</f>
        <v>#ERROR!</v>
      </c>
      <c r="E5058" s="79" t="str">
        <f>VLOOKUP(G5058,[1]Macrodata_CCF!$A$3:$B$55,2,FALSE)</f>
        <v>#ERROR!</v>
      </c>
      <c r="F5058" s="78">
        <v>0.0</v>
      </c>
      <c r="G5058" s="80">
        <v>40.0</v>
      </c>
      <c r="H5058" s="81">
        <v>442450.0</v>
      </c>
      <c r="I5058" s="81">
        <v>510000.0</v>
      </c>
      <c r="J5058" s="81">
        <v>447855.0</v>
      </c>
      <c r="K5058" s="81">
        <v>510000.0</v>
      </c>
      <c r="L5058" s="82">
        <v>0.08001480384900074</v>
      </c>
      <c r="N5058" s="83">
        <f t="shared" si="1"/>
        <v>0.08001480385</v>
      </c>
      <c r="O5058" s="83">
        <f t="shared" si="2"/>
        <v>0.08001480385</v>
      </c>
      <c r="Q5058" s="83">
        <f t="shared" si="3"/>
        <v>0.1324509804</v>
      </c>
      <c r="R5058" s="83">
        <f t="shared" si="4"/>
        <v>0.08001480385</v>
      </c>
      <c r="S5058" s="83" t="b">
        <f t="shared" si="5"/>
        <v>0</v>
      </c>
      <c r="T5058" s="72"/>
      <c r="U5058" s="72"/>
      <c r="V5058" s="72"/>
      <c r="W5058" s="72"/>
      <c r="X5058" s="72"/>
      <c r="Y5058" s="72"/>
      <c r="Z5058" s="72"/>
      <c r="AA5058" s="72"/>
      <c r="AB5058" s="72"/>
      <c r="AC5058" s="72"/>
      <c r="AD5058" s="72"/>
      <c r="AE5058" s="72"/>
      <c r="AF5058" s="72"/>
      <c r="AG5058" s="72"/>
      <c r="AH5058" s="72"/>
      <c r="AI5058" s="72"/>
      <c r="AJ5058" s="72"/>
      <c r="AK5058" s="72"/>
    </row>
    <row r="5059" ht="14.25" customHeight="1">
      <c r="A5059" s="78">
        <v>5056.0</v>
      </c>
      <c r="C5059" s="78" t="str">
        <f>VLOOKUP(G5059,[1]Macrodata_CCF!$A$3:$D$55,4,FALSE)</f>
        <v>#ERROR!</v>
      </c>
      <c r="E5059" s="79" t="str">
        <f>VLOOKUP(G5059,[1]Macrodata_CCF!$A$3:$B$55,2,FALSE)</f>
        <v>#ERROR!</v>
      </c>
      <c r="F5059" s="78">
        <v>1.0</v>
      </c>
      <c r="G5059" s="80">
        <v>10.0</v>
      </c>
      <c r="H5059" s="81">
        <v>69575.0</v>
      </c>
      <c r="I5059" s="81">
        <v>130000.0</v>
      </c>
      <c r="J5059" s="81">
        <v>102810.0</v>
      </c>
      <c r="K5059" s="81">
        <v>221000.0</v>
      </c>
      <c r="L5059" s="82">
        <v>0.5500206868018205</v>
      </c>
      <c r="N5059" s="83">
        <f t="shared" si="1"/>
        <v>0.5500206868</v>
      </c>
      <c r="O5059" s="83">
        <f t="shared" si="2"/>
        <v>0.5500206868</v>
      </c>
      <c r="Q5059" s="83">
        <f t="shared" si="3"/>
        <v>0.4648076923</v>
      </c>
      <c r="R5059" s="83">
        <f t="shared" si="4"/>
        <v>0.5500206868</v>
      </c>
      <c r="S5059" s="83" t="b">
        <f t="shared" si="5"/>
        <v>0</v>
      </c>
      <c r="T5059" s="72"/>
      <c r="U5059" s="72"/>
      <c r="V5059" s="72"/>
      <c r="W5059" s="72"/>
      <c r="X5059" s="72"/>
      <c r="Y5059" s="72"/>
      <c r="Z5059" s="72"/>
      <c r="AA5059" s="72"/>
      <c r="AB5059" s="72"/>
      <c r="AC5059" s="72"/>
      <c r="AD5059" s="72"/>
      <c r="AE5059" s="72"/>
      <c r="AF5059" s="72"/>
      <c r="AG5059" s="72"/>
      <c r="AH5059" s="72"/>
      <c r="AI5059" s="72"/>
      <c r="AJ5059" s="72"/>
      <c r="AK5059" s="72"/>
    </row>
    <row r="5060" ht="14.25" customHeight="1">
      <c r="A5060" s="78">
        <v>5057.0</v>
      </c>
      <c r="C5060" s="78" t="str">
        <f>VLOOKUP(G5060,[1]Macrodata_CCF!$A$3:$D$55,4,FALSE)</f>
        <v>#ERROR!</v>
      </c>
      <c r="E5060" s="79" t="str">
        <f>VLOOKUP(G5060,[1]Macrodata_CCF!$A$3:$B$55,2,FALSE)</f>
        <v>#ERROR!</v>
      </c>
      <c r="F5060" s="78">
        <v>0.0</v>
      </c>
      <c r="G5060" s="80">
        <v>27.0</v>
      </c>
      <c r="H5060" s="81">
        <v>233035.0</v>
      </c>
      <c r="I5060" s="81">
        <v>290000.0</v>
      </c>
      <c r="J5060" s="81">
        <v>295800.0</v>
      </c>
      <c r="K5060" s="81">
        <v>290000.0</v>
      </c>
      <c r="L5060" s="82">
        <v>1.101816905117177</v>
      </c>
      <c r="N5060" s="83">
        <f t="shared" si="1"/>
        <v>1.101816905</v>
      </c>
      <c r="O5060" s="83">
        <f t="shared" si="2"/>
        <v>1</v>
      </c>
      <c r="Q5060" s="83">
        <f t="shared" si="3"/>
        <v>0.1964310345</v>
      </c>
      <c r="R5060" s="83">
        <f t="shared" si="4"/>
        <v>1.101816905</v>
      </c>
      <c r="S5060" s="83" t="b">
        <f t="shared" si="5"/>
        <v>0</v>
      </c>
      <c r="T5060" s="72"/>
      <c r="U5060" s="72"/>
      <c r="V5060" s="72"/>
      <c r="W5060" s="72"/>
      <c r="X5060" s="72"/>
      <c r="Y5060" s="72"/>
      <c r="Z5060" s="72"/>
      <c r="AA5060" s="72"/>
      <c r="AB5060" s="72"/>
      <c r="AC5060" s="72"/>
      <c r="AD5060" s="72"/>
      <c r="AE5060" s="72"/>
      <c r="AF5060" s="72"/>
      <c r="AG5060" s="72"/>
      <c r="AH5060" s="72"/>
      <c r="AI5060" s="72"/>
      <c r="AJ5060" s="72"/>
      <c r="AK5060" s="72"/>
    </row>
    <row r="5061" ht="14.25" customHeight="1">
      <c r="A5061" s="78">
        <v>5058.0</v>
      </c>
      <c r="C5061" s="78" t="str">
        <f>VLOOKUP(G5061,[1]Macrodata_CCF!$A$3:$D$55,4,FALSE)</f>
        <v>#ERROR!</v>
      </c>
      <c r="E5061" s="79" t="str">
        <f>VLOOKUP(G5061,[1]Macrodata_CCF!$A$3:$B$55,2,FALSE)</f>
        <v>#ERROR!</v>
      </c>
      <c r="F5061" s="78">
        <v>0.0</v>
      </c>
      <c r="G5061" s="80">
        <v>8.0</v>
      </c>
      <c r="H5061" s="81">
        <v>91680.0</v>
      </c>
      <c r="I5061" s="81">
        <v>110000.0</v>
      </c>
      <c r="J5061" s="81">
        <v>97540.0</v>
      </c>
      <c r="K5061" s="81">
        <v>110000.0</v>
      </c>
      <c r="L5061" s="82">
        <v>0.3198689956331878</v>
      </c>
      <c r="N5061" s="83">
        <f t="shared" si="1"/>
        <v>0.3198689956</v>
      </c>
      <c r="O5061" s="83">
        <f t="shared" si="2"/>
        <v>0.3198689956</v>
      </c>
      <c r="Q5061" s="83">
        <f t="shared" si="3"/>
        <v>0.1665454545</v>
      </c>
      <c r="R5061" s="83">
        <f t="shared" si="4"/>
        <v>0.3198689956</v>
      </c>
      <c r="S5061" s="83" t="b">
        <f t="shared" si="5"/>
        <v>0</v>
      </c>
      <c r="T5061" s="72"/>
      <c r="U5061" s="72"/>
      <c r="V5061" s="72"/>
      <c r="W5061" s="72"/>
      <c r="X5061" s="72"/>
      <c r="Y5061" s="72"/>
      <c r="Z5061" s="72"/>
      <c r="AA5061" s="72"/>
      <c r="AB5061" s="72"/>
      <c r="AC5061" s="72"/>
      <c r="AD5061" s="72"/>
      <c r="AE5061" s="72"/>
      <c r="AF5061" s="72"/>
      <c r="AG5061" s="72"/>
      <c r="AH5061" s="72"/>
      <c r="AI5061" s="72"/>
      <c r="AJ5061" s="72"/>
      <c r="AK5061" s="72"/>
    </row>
    <row r="5062" ht="14.25" customHeight="1">
      <c r="A5062" s="78">
        <v>5059.0</v>
      </c>
      <c r="C5062" s="78" t="str">
        <f>VLOOKUP(G5062,[1]Macrodata_CCF!$A$3:$D$55,4,FALSE)</f>
        <v>#ERROR!</v>
      </c>
      <c r="E5062" s="79" t="str">
        <f>VLOOKUP(G5062,[1]Macrodata_CCF!$A$3:$B$55,2,FALSE)</f>
        <v>#ERROR!</v>
      </c>
      <c r="F5062" s="78">
        <v>0.0</v>
      </c>
      <c r="G5062" s="80">
        <v>17.0</v>
      </c>
      <c r="H5062" s="81">
        <v>264190.0</v>
      </c>
      <c r="I5062" s="81">
        <v>600000.0</v>
      </c>
      <c r="J5062" s="81">
        <v>321280.0</v>
      </c>
      <c r="K5062" s="81">
        <v>780000.0</v>
      </c>
      <c r="L5062" s="82">
        <v>0.1700068491111045</v>
      </c>
      <c r="N5062" s="83">
        <f t="shared" si="1"/>
        <v>0.1700068491</v>
      </c>
      <c r="O5062" s="83">
        <f t="shared" si="2"/>
        <v>0.1700068491</v>
      </c>
      <c r="Q5062" s="83">
        <f t="shared" si="3"/>
        <v>0.5596833333</v>
      </c>
      <c r="R5062" s="83">
        <f t="shared" si="4"/>
        <v>0.1700068491</v>
      </c>
      <c r="S5062" s="83" t="b">
        <f t="shared" si="5"/>
        <v>0</v>
      </c>
      <c r="T5062" s="72"/>
      <c r="U5062" s="72"/>
      <c r="V5062" s="72"/>
      <c r="W5062" s="72"/>
      <c r="X5062" s="72"/>
      <c r="Y5062" s="72"/>
      <c r="Z5062" s="72"/>
      <c r="AA5062" s="72"/>
      <c r="AB5062" s="72"/>
      <c r="AC5062" s="72"/>
      <c r="AD5062" s="72"/>
      <c r="AE5062" s="72"/>
      <c r="AF5062" s="72"/>
      <c r="AG5062" s="72"/>
      <c r="AH5062" s="72"/>
      <c r="AI5062" s="72"/>
      <c r="AJ5062" s="72"/>
      <c r="AK5062" s="72"/>
    </row>
    <row r="5063" ht="14.25" customHeight="1">
      <c r="A5063" s="78">
        <v>5060.0</v>
      </c>
      <c r="C5063" s="78" t="str">
        <f>VLOOKUP(G5063,[1]Macrodata_CCF!$A$3:$D$55,4,FALSE)</f>
        <v>#ERROR!</v>
      </c>
      <c r="E5063" s="79" t="str">
        <f>VLOOKUP(G5063,[1]Macrodata_CCF!$A$3:$B$55,2,FALSE)</f>
        <v>#ERROR!</v>
      </c>
      <c r="F5063" s="78">
        <v>0.0</v>
      </c>
      <c r="G5063" s="80">
        <v>38.0</v>
      </c>
      <c r="H5063" s="81">
        <v>732380.0</v>
      </c>
      <c r="I5063" s="81">
        <v>920000.0</v>
      </c>
      <c r="J5063" s="81">
        <v>753020.0</v>
      </c>
      <c r="K5063" s="81">
        <v>920000.0</v>
      </c>
      <c r="L5063" s="82">
        <v>0.1100095938599296</v>
      </c>
      <c r="N5063" s="83">
        <f t="shared" si="1"/>
        <v>0.1100095939</v>
      </c>
      <c r="O5063" s="83">
        <f t="shared" si="2"/>
        <v>0.1100095939</v>
      </c>
      <c r="Q5063" s="83">
        <f t="shared" si="3"/>
        <v>0.2039347826</v>
      </c>
      <c r="R5063" s="83">
        <f t="shared" si="4"/>
        <v>0.1100095939</v>
      </c>
      <c r="S5063" s="83" t="b">
        <f t="shared" si="5"/>
        <v>0</v>
      </c>
      <c r="T5063" s="72"/>
      <c r="U5063" s="72"/>
      <c r="V5063" s="72"/>
      <c r="W5063" s="72"/>
      <c r="X5063" s="72"/>
      <c r="Y5063" s="72"/>
      <c r="Z5063" s="72"/>
      <c r="AA5063" s="72"/>
      <c r="AB5063" s="72"/>
      <c r="AC5063" s="72"/>
      <c r="AD5063" s="72"/>
      <c r="AE5063" s="72"/>
      <c r="AF5063" s="72"/>
      <c r="AG5063" s="72"/>
      <c r="AH5063" s="72"/>
      <c r="AI5063" s="72"/>
      <c r="AJ5063" s="72"/>
      <c r="AK5063" s="72"/>
    </row>
    <row r="5064" ht="14.25" customHeight="1">
      <c r="A5064" s="78">
        <v>5061.0</v>
      </c>
      <c r="C5064" s="78" t="str">
        <f>VLOOKUP(G5064,[1]Macrodata_CCF!$A$3:$D$55,4,FALSE)</f>
        <v>#ERROR!</v>
      </c>
      <c r="E5064" s="79" t="str">
        <f>VLOOKUP(G5064,[1]Macrodata_CCF!$A$3:$B$55,2,FALSE)</f>
        <v>#ERROR!</v>
      </c>
      <c r="F5064" s="78">
        <v>0.0</v>
      </c>
      <c r="G5064" s="80">
        <v>46.0</v>
      </c>
      <c r="H5064" s="81">
        <v>0.0</v>
      </c>
      <c r="I5064" s="81">
        <v>510000.0</v>
      </c>
      <c r="J5064" s="81">
        <v>0.0</v>
      </c>
      <c r="K5064" s="81">
        <v>510000.0</v>
      </c>
      <c r="L5064" s="82">
        <v>0.0</v>
      </c>
      <c r="N5064" s="83">
        <f t="shared" si="1"/>
        <v>0</v>
      </c>
      <c r="O5064" s="83">
        <f t="shared" si="2"/>
        <v>0</v>
      </c>
      <c r="Q5064" s="83">
        <f t="shared" si="3"/>
        <v>1</v>
      </c>
      <c r="R5064" s="83">
        <f t="shared" si="4"/>
        <v>0</v>
      </c>
      <c r="S5064" s="83" t="b">
        <f t="shared" si="5"/>
        <v>0</v>
      </c>
      <c r="T5064" s="72"/>
      <c r="U5064" s="72"/>
      <c r="V5064" s="72"/>
      <c r="W5064" s="72"/>
      <c r="X5064" s="72"/>
      <c r="Y5064" s="72"/>
      <c r="Z5064" s="72"/>
      <c r="AA5064" s="72"/>
      <c r="AB5064" s="72"/>
      <c r="AC5064" s="72"/>
      <c r="AD5064" s="72"/>
      <c r="AE5064" s="72"/>
      <c r="AF5064" s="72"/>
      <c r="AG5064" s="72"/>
      <c r="AH5064" s="72"/>
      <c r="AI5064" s="72"/>
      <c r="AJ5064" s="72"/>
      <c r="AK5064" s="72"/>
    </row>
    <row r="5065" ht="14.25" customHeight="1">
      <c r="A5065" s="78">
        <v>5062.0</v>
      </c>
      <c r="C5065" s="78" t="str">
        <f>VLOOKUP(G5065,[1]Macrodata_CCF!$A$3:$D$55,4,FALSE)</f>
        <v>#ERROR!</v>
      </c>
      <c r="E5065" s="79" t="str">
        <f>VLOOKUP(G5065,[1]Macrodata_CCF!$A$3:$B$55,2,FALSE)</f>
        <v>#ERROR!</v>
      </c>
      <c r="F5065" s="78">
        <v>0.0</v>
      </c>
      <c r="G5065" s="80">
        <v>25.0</v>
      </c>
      <c r="H5065" s="81">
        <v>0.0</v>
      </c>
      <c r="I5065" s="81">
        <v>790000.0</v>
      </c>
      <c r="J5065" s="81">
        <v>150100.0</v>
      </c>
      <c r="K5065" s="81">
        <v>790000.0</v>
      </c>
      <c r="L5065" s="82">
        <v>0.19</v>
      </c>
      <c r="N5065" s="83">
        <f t="shared" si="1"/>
        <v>0.19</v>
      </c>
      <c r="O5065" s="83">
        <f t="shared" si="2"/>
        <v>0.19</v>
      </c>
      <c r="Q5065" s="83">
        <f t="shared" si="3"/>
        <v>1</v>
      </c>
      <c r="R5065" s="83">
        <f t="shared" si="4"/>
        <v>0.19</v>
      </c>
      <c r="S5065" s="83" t="b">
        <f t="shared" si="5"/>
        <v>0</v>
      </c>
      <c r="T5065" s="72"/>
      <c r="U5065" s="72"/>
      <c r="V5065" s="72"/>
      <c r="W5065" s="72"/>
      <c r="X5065" s="72"/>
      <c r="Y5065" s="72"/>
      <c r="Z5065" s="72"/>
      <c r="AA5065" s="72"/>
      <c r="AB5065" s="72"/>
      <c r="AC5065" s="72"/>
      <c r="AD5065" s="72"/>
      <c r="AE5065" s="72"/>
      <c r="AF5065" s="72"/>
      <c r="AG5065" s="72"/>
      <c r="AH5065" s="72"/>
      <c r="AI5065" s="72"/>
      <c r="AJ5065" s="72"/>
      <c r="AK5065" s="72"/>
    </row>
    <row r="5066" ht="14.25" customHeight="1">
      <c r="A5066" s="78">
        <v>5063.0</v>
      </c>
      <c r="C5066" s="78" t="str">
        <f>VLOOKUP(G5066,[1]Macrodata_CCF!$A$3:$D$55,4,FALSE)</f>
        <v>#ERROR!</v>
      </c>
      <c r="E5066" s="79" t="str">
        <f>VLOOKUP(G5066,[1]Macrodata_CCF!$A$3:$B$55,2,FALSE)</f>
        <v>#ERROR!</v>
      </c>
      <c r="F5066" s="78">
        <v>0.0</v>
      </c>
      <c r="G5066" s="80">
        <v>20.0</v>
      </c>
      <c r="H5066" s="81">
        <v>380770.0</v>
      </c>
      <c r="I5066" s="81">
        <v>1000000.0</v>
      </c>
      <c r="J5066" s="81">
        <v>479845.0</v>
      </c>
      <c r="K5066" s="81">
        <v>1000000.0</v>
      </c>
      <c r="L5066" s="82">
        <v>0.1599970931640909</v>
      </c>
      <c r="N5066" s="83">
        <f t="shared" si="1"/>
        <v>0.1599970932</v>
      </c>
      <c r="O5066" s="83">
        <f t="shared" si="2"/>
        <v>0.1599970932</v>
      </c>
      <c r="Q5066" s="83">
        <f t="shared" si="3"/>
        <v>0.61923</v>
      </c>
      <c r="R5066" s="83">
        <f t="shared" si="4"/>
        <v>0.1599970932</v>
      </c>
      <c r="S5066" s="83" t="b">
        <f t="shared" si="5"/>
        <v>0</v>
      </c>
      <c r="T5066" s="72"/>
      <c r="U5066" s="72"/>
      <c r="V5066" s="72"/>
      <c r="W5066" s="72"/>
      <c r="X5066" s="72"/>
      <c r="Y5066" s="72"/>
      <c r="Z5066" s="72"/>
      <c r="AA5066" s="72"/>
      <c r="AB5066" s="72"/>
      <c r="AC5066" s="72"/>
      <c r="AD5066" s="72"/>
      <c r="AE5066" s="72"/>
      <c r="AF5066" s="72"/>
      <c r="AG5066" s="72"/>
      <c r="AH5066" s="72"/>
      <c r="AI5066" s="72"/>
      <c r="AJ5066" s="72"/>
      <c r="AK5066" s="72"/>
    </row>
    <row r="5067" ht="14.25" customHeight="1">
      <c r="A5067" s="78">
        <v>5064.0</v>
      </c>
      <c r="C5067" s="78" t="str">
        <f>VLOOKUP(G5067,[1]Macrodata_CCF!$A$3:$D$55,4,FALSE)</f>
        <v>#ERROR!</v>
      </c>
      <c r="E5067" s="79" t="str">
        <f>VLOOKUP(G5067,[1]Macrodata_CCF!$A$3:$B$55,2,FALSE)</f>
        <v>#ERROR!</v>
      </c>
      <c r="F5067" s="78">
        <v>0.0</v>
      </c>
      <c r="G5067" s="80">
        <v>41.0</v>
      </c>
      <c r="H5067" s="81">
        <v>106575.0</v>
      </c>
      <c r="I5067" s="81">
        <v>560000.0</v>
      </c>
      <c r="J5067" s="81">
        <v>215395.0</v>
      </c>
      <c r="K5067" s="81">
        <v>560000.0</v>
      </c>
      <c r="L5067" s="82">
        <v>0.2399955891271985</v>
      </c>
      <c r="N5067" s="83">
        <f t="shared" si="1"/>
        <v>0.2399955891</v>
      </c>
      <c r="O5067" s="83">
        <f t="shared" si="2"/>
        <v>0.2399955891</v>
      </c>
      <c r="Q5067" s="83">
        <f t="shared" si="3"/>
        <v>0.8096875</v>
      </c>
      <c r="R5067" s="83">
        <f t="shared" si="4"/>
        <v>0.2399955891</v>
      </c>
      <c r="S5067" s="83" t="b">
        <f t="shared" si="5"/>
        <v>0</v>
      </c>
      <c r="T5067" s="72"/>
      <c r="U5067" s="72"/>
      <c r="V5067" s="72"/>
      <c r="W5067" s="72"/>
      <c r="X5067" s="72"/>
      <c r="Y5067" s="72"/>
      <c r="Z5067" s="72"/>
      <c r="AA5067" s="72"/>
      <c r="AB5067" s="72"/>
      <c r="AC5067" s="72"/>
      <c r="AD5067" s="72"/>
      <c r="AE5067" s="72"/>
      <c r="AF5067" s="72"/>
      <c r="AG5067" s="72"/>
      <c r="AH5067" s="72"/>
      <c r="AI5067" s="72"/>
      <c r="AJ5067" s="72"/>
      <c r="AK5067" s="72"/>
    </row>
    <row r="5068" ht="14.25" customHeight="1">
      <c r="A5068" s="78">
        <v>5065.0</v>
      </c>
      <c r="C5068" s="78" t="str">
        <f>VLOOKUP(G5068,[1]Macrodata_CCF!$A$3:$D$55,4,FALSE)</f>
        <v>#ERROR!</v>
      </c>
      <c r="E5068" s="79" t="str">
        <f>VLOOKUP(G5068,[1]Macrodata_CCF!$A$3:$B$55,2,FALSE)</f>
        <v>#ERROR!</v>
      </c>
      <c r="F5068" s="78">
        <v>0.0</v>
      </c>
      <c r="G5068" s="80">
        <v>24.0</v>
      </c>
      <c r="H5068" s="81">
        <v>0.0</v>
      </c>
      <c r="I5068" s="81">
        <v>70000.0</v>
      </c>
      <c r="J5068" s="81">
        <v>12600.0</v>
      </c>
      <c r="K5068" s="81">
        <v>70000.0</v>
      </c>
      <c r="L5068" s="82">
        <v>0.18</v>
      </c>
      <c r="N5068" s="83">
        <f t="shared" si="1"/>
        <v>0.18</v>
      </c>
      <c r="O5068" s="83">
        <f t="shared" si="2"/>
        <v>0.18</v>
      </c>
      <c r="Q5068" s="83">
        <f t="shared" si="3"/>
        <v>1</v>
      </c>
      <c r="R5068" s="83">
        <f t="shared" si="4"/>
        <v>0.18</v>
      </c>
      <c r="S5068" s="83" t="b">
        <f t="shared" si="5"/>
        <v>0</v>
      </c>
      <c r="T5068" s="72"/>
      <c r="U5068" s="72"/>
      <c r="V5068" s="72"/>
      <c r="W5068" s="72"/>
      <c r="X5068" s="72"/>
      <c r="Y5068" s="72"/>
      <c r="Z5068" s="72"/>
      <c r="AA5068" s="72"/>
      <c r="AB5068" s="72"/>
      <c r="AC5068" s="72"/>
      <c r="AD5068" s="72"/>
      <c r="AE5068" s="72"/>
      <c r="AF5068" s="72"/>
      <c r="AG5068" s="72"/>
      <c r="AH5068" s="72"/>
      <c r="AI5068" s="72"/>
      <c r="AJ5068" s="72"/>
      <c r="AK5068" s="72"/>
    </row>
    <row r="5069" ht="14.25" customHeight="1">
      <c r="A5069" s="78">
        <v>5066.0</v>
      </c>
      <c r="C5069" s="78" t="str">
        <f>VLOOKUP(G5069,[1]Macrodata_CCF!$A$3:$D$55,4,FALSE)</f>
        <v>#ERROR!</v>
      </c>
      <c r="E5069" s="79" t="str">
        <f>VLOOKUP(G5069,[1]Macrodata_CCF!$A$3:$B$55,2,FALSE)</f>
        <v>#ERROR!</v>
      </c>
      <c r="F5069" s="78">
        <v>0.0</v>
      </c>
      <c r="G5069" s="80">
        <v>37.0</v>
      </c>
      <c r="H5069" s="81">
        <v>113130.0</v>
      </c>
      <c r="I5069" s="81">
        <v>230000.0</v>
      </c>
      <c r="J5069" s="81">
        <v>128325.0</v>
      </c>
      <c r="K5069" s="81">
        <v>230000.0</v>
      </c>
      <c r="L5069" s="82">
        <v>0.1300162573799949</v>
      </c>
      <c r="N5069" s="83">
        <f t="shared" si="1"/>
        <v>0.1300162574</v>
      </c>
      <c r="O5069" s="83">
        <f t="shared" si="2"/>
        <v>0.1300162574</v>
      </c>
      <c r="Q5069" s="83">
        <f t="shared" si="3"/>
        <v>0.5081304348</v>
      </c>
      <c r="R5069" s="83">
        <f t="shared" si="4"/>
        <v>0.1300162574</v>
      </c>
      <c r="S5069" s="83" t="b">
        <f t="shared" si="5"/>
        <v>0</v>
      </c>
      <c r="T5069" s="72"/>
      <c r="U5069" s="72"/>
      <c r="V5069" s="72"/>
      <c r="W5069" s="72"/>
      <c r="X5069" s="72"/>
      <c r="Y5069" s="72"/>
      <c r="Z5069" s="72"/>
      <c r="AA5069" s="72"/>
      <c r="AB5069" s="72"/>
      <c r="AC5069" s="72"/>
      <c r="AD5069" s="72"/>
      <c r="AE5069" s="72"/>
      <c r="AF5069" s="72"/>
      <c r="AG5069" s="72"/>
      <c r="AH5069" s="72"/>
      <c r="AI5069" s="72"/>
      <c r="AJ5069" s="72"/>
      <c r="AK5069" s="72"/>
    </row>
    <row r="5070" ht="14.25" customHeight="1">
      <c r="A5070" s="78">
        <v>5067.0</v>
      </c>
      <c r="C5070" s="78" t="str">
        <f>VLOOKUP(G5070,[1]Macrodata_CCF!$A$3:$D$55,4,FALSE)</f>
        <v>#ERROR!</v>
      </c>
      <c r="E5070" s="79" t="str">
        <f>VLOOKUP(G5070,[1]Macrodata_CCF!$A$3:$B$55,2,FALSE)</f>
        <v>#ERROR!</v>
      </c>
      <c r="F5070" s="78">
        <v>0.0</v>
      </c>
      <c r="G5070" s="80">
        <v>34.0</v>
      </c>
      <c r="H5070" s="81">
        <v>192110.0</v>
      </c>
      <c r="I5070" s="81">
        <v>380000.0</v>
      </c>
      <c r="J5070" s="81">
        <v>195870.0</v>
      </c>
      <c r="K5070" s="81">
        <v>608000.0</v>
      </c>
      <c r="L5070" s="82">
        <v>0.02001170897865772</v>
      </c>
      <c r="N5070" s="83">
        <f t="shared" si="1"/>
        <v>0.02001170898</v>
      </c>
      <c r="O5070" s="83">
        <f t="shared" si="2"/>
        <v>0.02001170898</v>
      </c>
      <c r="Q5070" s="83">
        <f t="shared" si="3"/>
        <v>0.4944473684</v>
      </c>
      <c r="R5070" s="83">
        <f t="shared" si="4"/>
        <v>0.02001170898</v>
      </c>
      <c r="S5070" s="83" t="b">
        <f t="shared" si="5"/>
        <v>0</v>
      </c>
      <c r="T5070" s="72"/>
      <c r="U5070" s="72"/>
      <c r="V5070" s="72"/>
      <c r="W5070" s="72"/>
      <c r="X5070" s="72"/>
      <c r="Y5070" s="72"/>
      <c r="Z5070" s="72"/>
      <c r="AA5070" s="72"/>
      <c r="AB5070" s="72"/>
      <c r="AC5070" s="72"/>
      <c r="AD5070" s="72"/>
      <c r="AE5070" s="72"/>
      <c r="AF5070" s="72"/>
      <c r="AG5070" s="72"/>
      <c r="AH5070" s="72"/>
      <c r="AI5070" s="72"/>
      <c r="AJ5070" s="72"/>
      <c r="AK5070" s="72"/>
    </row>
    <row r="5071" ht="14.25" customHeight="1">
      <c r="A5071" s="78">
        <v>5068.0</v>
      </c>
      <c r="C5071" s="78" t="str">
        <f>VLOOKUP(G5071,[1]Macrodata_CCF!$A$3:$D$55,4,FALSE)</f>
        <v>#ERROR!</v>
      </c>
      <c r="E5071" s="79" t="str">
        <f>VLOOKUP(G5071,[1]Macrodata_CCF!$A$3:$B$55,2,FALSE)</f>
        <v>#ERROR!</v>
      </c>
      <c r="F5071" s="78">
        <v>0.0</v>
      </c>
      <c r="G5071" s="80">
        <v>37.0</v>
      </c>
      <c r="H5071" s="81">
        <v>144745.0</v>
      </c>
      <c r="I5071" s="81">
        <v>150000.0</v>
      </c>
      <c r="J5071" s="81">
        <v>153000.0</v>
      </c>
      <c r="K5071" s="81">
        <v>150000.0</v>
      </c>
      <c r="L5071" s="82">
        <v>1.570884871550904</v>
      </c>
      <c r="N5071" s="83">
        <f t="shared" si="1"/>
        <v>1.570884872</v>
      </c>
      <c r="O5071" s="83">
        <f t="shared" si="2"/>
        <v>1</v>
      </c>
      <c r="Q5071" s="83">
        <f t="shared" si="3"/>
        <v>0.03503333333</v>
      </c>
      <c r="R5071" s="83">
        <f t="shared" si="4"/>
        <v>0.05503333333</v>
      </c>
      <c r="S5071" s="83" t="b">
        <f t="shared" si="5"/>
        <v>1</v>
      </c>
      <c r="T5071" s="72"/>
      <c r="U5071" s="72"/>
      <c r="V5071" s="72"/>
      <c r="W5071" s="72"/>
      <c r="X5071" s="72"/>
      <c r="Y5071" s="72"/>
      <c r="Z5071" s="72"/>
      <c r="AA5071" s="72"/>
      <c r="AB5071" s="72"/>
      <c r="AC5071" s="72"/>
      <c r="AD5071" s="72"/>
      <c r="AE5071" s="72"/>
      <c r="AF5071" s="72"/>
      <c r="AG5071" s="72"/>
      <c r="AH5071" s="72"/>
      <c r="AI5071" s="72"/>
      <c r="AJ5071" s="72"/>
      <c r="AK5071" s="72"/>
    </row>
    <row r="5072" ht="14.25" customHeight="1">
      <c r="A5072" s="78">
        <v>5069.0</v>
      </c>
      <c r="C5072" s="78" t="str">
        <f>VLOOKUP(G5072,[1]Macrodata_CCF!$A$3:$D$55,4,FALSE)</f>
        <v>#ERROR!</v>
      </c>
      <c r="E5072" s="79" t="str">
        <f>VLOOKUP(G5072,[1]Macrodata_CCF!$A$3:$B$55,2,FALSE)</f>
        <v>#ERROR!</v>
      </c>
      <c r="F5072" s="78">
        <v>0.0</v>
      </c>
      <c r="G5072" s="80">
        <v>16.0</v>
      </c>
      <c r="H5072" s="81">
        <v>173795.0</v>
      </c>
      <c r="I5072" s="81">
        <v>790000.0</v>
      </c>
      <c r="J5072" s="81">
        <v>805800.0</v>
      </c>
      <c r="K5072" s="81">
        <v>790000.0</v>
      </c>
      <c r="L5072" s="82">
        <v>1.025640817585057</v>
      </c>
      <c r="N5072" s="83">
        <f t="shared" si="1"/>
        <v>1.025640818</v>
      </c>
      <c r="O5072" s="83">
        <f t="shared" si="2"/>
        <v>1</v>
      </c>
      <c r="Q5072" s="83">
        <f t="shared" si="3"/>
        <v>0.7800063291</v>
      </c>
      <c r="R5072" s="83">
        <f t="shared" si="4"/>
        <v>1.025640818</v>
      </c>
      <c r="S5072" s="83" t="b">
        <f t="shared" si="5"/>
        <v>0</v>
      </c>
      <c r="T5072" s="72"/>
      <c r="U5072" s="72"/>
      <c r="V5072" s="72"/>
      <c r="W5072" s="72"/>
      <c r="X5072" s="72"/>
      <c r="Y5072" s="72"/>
      <c r="Z5072" s="72"/>
      <c r="AA5072" s="72"/>
      <c r="AB5072" s="72"/>
      <c r="AC5072" s="72"/>
      <c r="AD5072" s="72"/>
      <c r="AE5072" s="72"/>
      <c r="AF5072" s="72"/>
      <c r="AG5072" s="72"/>
      <c r="AH5072" s="72"/>
      <c r="AI5072" s="72"/>
      <c r="AJ5072" s="72"/>
      <c r="AK5072" s="72"/>
    </row>
    <row r="5073" ht="14.25" customHeight="1">
      <c r="A5073" s="78">
        <v>5070.0</v>
      </c>
      <c r="C5073" s="78" t="str">
        <f>VLOOKUP(G5073,[1]Macrodata_CCF!$A$3:$D$55,4,FALSE)</f>
        <v>#ERROR!</v>
      </c>
      <c r="E5073" s="79" t="str">
        <f>VLOOKUP(G5073,[1]Macrodata_CCF!$A$3:$B$55,2,FALSE)</f>
        <v>#ERROR!</v>
      </c>
      <c r="F5073" s="78">
        <v>0.0</v>
      </c>
      <c r="G5073" s="80">
        <v>52.0</v>
      </c>
      <c r="H5073" s="81">
        <v>149245.0</v>
      </c>
      <c r="I5073" s="81">
        <v>170000.0</v>
      </c>
      <c r="J5073" s="81">
        <v>151115.0</v>
      </c>
      <c r="K5073" s="81">
        <v>170000.0</v>
      </c>
      <c r="L5073" s="82">
        <v>0.09009877138039027</v>
      </c>
      <c r="N5073" s="83">
        <f t="shared" si="1"/>
        <v>0.09009877138</v>
      </c>
      <c r="O5073" s="83">
        <f t="shared" si="2"/>
        <v>0.09009877138</v>
      </c>
      <c r="Q5073" s="83">
        <f t="shared" si="3"/>
        <v>0.1220882353</v>
      </c>
      <c r="R5073" s="83">
        <f t="shared" si="4"/>
        <v>0.09009877138</v>
      </c>
      <c r="S5073" s="83" t="b">
        <f t="shared" si="5"/>
        <v>0</v>
      </c>
      <c r="T5073" s="72"/>
      <c r="U5073" s="72"/>
      <c r="V5073" s="72"/>
      <c r="W5073" s="72"/>
      <c r="X5073" s="72"/>
      <c r="Y5073" s="72"/>
      <c r="Z5073" s="72"/>
      <c r="AA5073" s="72"/>
      <c r="AB5073" s="72"/>
      <c r="AC5073" s="72"/>
      <c r="AD5073" s="72"/>
      <c r="AE5073" s="72"/>
      <c r="AF5073" s="72"/>
      <c r="AG5073" s="72"/>
      <c r="AH5073" s="72"/>
      <c r="AI5073" s="72"/>
      <c r="AJ5073" s="72"/>
      <c r="AK5073" s="72"/>
    </row>
    <row r="5074" ht="14.25" customHeight="1">
      <c r="A5074" s="78">
        <v>5071.0</v>
      </c>
      <c r="C5074" s="78" t="str">
        <f>VLOOKUP(G5074,[1]Macrodata_CCF!$A$3:$D$55,4,FALSE)</f>
        <v>#ERROR!</v>
      </c>
      <c r="E5074" s="79" t="str">
        <f>VLOOKUP(G5074,[1]Macrodata_CCF!$A$3:$B$55,2,FALSE)</f>
        <v>#ERROR!</v>
      </c>
      <c r="F5074" s="78">
        <v>0.0</v>
      </c>
      <c r="G5074" s="80">
        <v>46.0</v>
      </c>
      <c r="H5074" s="81">
        <v>840235.0</v>
      </c>
      <c r="I5074" s="81">
        <v>930000.0</v>
      </c>
      <c r="J5074" s="81">
        <v>854595.0</v>
      </c>
      <c r="K5074" s="81">
        <v>930000.0</v>
      </c>
      <c r="L5074" s="82">
        <v>0.159973263521417</v>
      </c>
      <c r="N5074" s="83">
        <f t="shared" si="1"/>
        <v>0.1599732635</v>
      </c>
      <c r="O5074" s="83">
        <f t="shared" si="2"/>
        <v>0.1599732635</v>
      </c>
      <c r="Q5074" s="83">
        <f t="shared" si="3"/>
        <v>0.09652150538</v>
      </c>
      <c r="R5074" s="83">
        <f t="shared" si="4"/>
        <v>0.01544086022</v>
      </c>
      <c r="S5074" s="83" t="b">
        <f t="shared" si="5"/>
        <v>0</v>
      </c>
      <c r="T5074" s="72"/>
      <c r="U5074" s="72"/>
      <c r="V5074" s="72"/>
      <c r="W5074" s="72"/>
      <c r="X5074" s="72"/>
      <c r="Y5074" s="72"/>
      <c r="Z5074" s="72"/>
      <c r="AA5074" s="72"/>
      <c r="AB5074" s="72"/>
      <c r="AC5074" s="72"/>
      <c r="AD5074" s="72"/>
      <c r="AE5074" s="72"/>
      <c r="AF5074" s="72"/>
      <c r="AG5074" s="72"/>
      <c r="AH5074" s="72"/>
      <c r="AI5074" s="72"/>
      <c r="AJ5074" s="72"/>
      <c r="AK5074" s="72"/>
    </row>
    <row r="5075" ht="14.25" customHeight="1">
      <c r="A5075" s="78">
        <v>5072.0</v>
      </c>
      <c r="C5075" s="78" t="str">
        <f>VLOOKUP(G5075,[1]Macrodata_CCF!$A$3:$D$55,4,FALSE)</f>
        <v>#ERROR!</v>
      </c>
      <c r="E5075" s="79" t="str">
        <f>VLOOKUP(G5075,[1]Macrodata_CCF!$A$3:$B$55,2,FALSE)</f>
        <v>#ERROR!</v>
      </c>
      <c r="F5075" s="78">
        <v>0.0</v>
      </c>
      <c r="G5075" s="80">
        <v>35.0</v>
      </c>
      <c r="H5075" s="81">
        <v>380220.0</v>
      </c>
      <c r="I5075" s="81">
        <v>480000.0</v>
      </c>
      <c r="J5075" s="81">
        <v>367250.0</v>
      </c>
      <c r="K5075" s="81">
        <v>480000.0</v>
      </c>
      <c r="L5075" s="82">
        <v>-0.1299859691320906</v>
      </c>
      <c r="N5075" s="83">
        <f t="shared" si="1"/>
        <v>-0.1299859691</v>
      </c>
      <c r="O5075" s="83">
        <f t="shared" si="2"/>
        <v>0</v>
      </c>
      <c r="Q5075" s="83">
        <f t="shared" si="3"/>
        <v>0.207875</v>
      </c>
      <c r="R5075" s="83">
        <f t="shared" si="4"/>
        <v>-0.1299859691</v>
      </c>
      <c r="S5075" s="83" t="b">
        <f t="shared" si="5"/>
        <v>0</v>
      </c>
      <c r="T5075" s="72"/>
      <c r="U5075" s="72"/>
      <c r="V5075" s="72"/>
      <c r="W5075" s="72"/>
      <c r="X5075" s="72"/>
      <c r="Y5075" s="72"/>
      <c r="Z5075" s="72"/>
      <c r="AA5075" s="72"/>
      <c r="AB5075" s="72"/>
      <c r="AC5075" s="72"/>
      <c r="AD5075" s="72"/>
      <c r="AE5075" s="72"/>
      <c r="AF5075" s="72"/>
      <c r="AG5075" s="72"/>
      <c r="AH5075" s="72"/>
      <c r="AI5075" s="72"/>
      <c r="AJ5075" s="72"/>
      <c r="AK5075" s="72"/>
    </row>
    <row r="5076" ht="14.25" customHeight="1">
      <c r="A5076" s="78">
        <v>5073.0</v>
      </c>
      <c r="C5076" s="78" t="str">
        <f>VLOOKUP(G5076,[1]Macrodata_CCF!$A$3:$D$55,4,FALSE)</f>
        <v>#ERROR!</v>
      </c>
      <c r="E5076" s="79" t="str">
        <f>VLOOKUP(G5076,[1]Macrodata_CCF!$A$3:$B$55,2,FALSE)</f>
        <v>#ERROR!</v>
      </c>
      <c r="F5076" s="78">
        <v>0.0</v>
      </c>
      <c r="G5076" s="80">
        <v>53.0</v>
      </c>
      <c r="H5076" s="81">
        <v>335150.0</v>
      </c>
      <c r="I5076" s="81">
        <v>500000.0</v>
      </c>
      <c r="J5076" s="81">
        <v>353285.0</v>
      </c>
      <c r="K5076" s="81">
        <v>500000.0</v>
      </c>
      <c r="L5076" s="82">
        <v>0.1100090991810737</v>
      </c>
      <c r="N5076" s="83">
        <f t="shared" si="1"/>
        <v>0.1100090992</v>
      </c>
      <c r="O5076" s="83">
        <f t="shared" si="2"/>
        <v>0.1100090992</v>
      </c>
      <c r="Q5076" s="83">
        <f t="shared" si="3"/>
        <v>0.3297</v>
      </c>
      <c r="R5076" s="83">
        <f t="shared" si="4"/>
        <v>0.1100090992</v>
      </c>
      <c r="S5076" s="83" t="b">
        <f t="shared" si="5"/>
        <v>0</v>
      </c>
      <c r="T5076" s="72"/>
      <c r="U5076" s="72"/>
      <c r="V5076" s="72"/>
      <c r="W5076" s="72"/>
      <c r="X5076" s="72"/>
      <c r="Y5076" s="72"/>
      <c r="Z5076" s="72"/>
      <c r="AA5076" s="72"/>
      <c r="AB5076" s="72"/>
      <c r="AC5076" s="72"/>
      <c r="AD5076" s="72"/>
      <c r="AE5076" s="72"/>
      <c r="AF5076" s="72"/>
      <c r="AG5076" s="72"/>
      <c r="AH5076" s="72"/>
      <c r="AI5076" s="72"/>
      <c r="AJ5076" s="72"/>
      <c r="AK5076" s="72"/>
    </row>
    <row r="5077" ht="14.25" customHeight="1">
      <c r="A5077" s="78">
        <v>5074.0</v>
      </c>
      <c r="C5077" s="78" t="str">
        <f>VLOOKUP(G5077,[1]Macrodata_CCF!$A$3:$D$55,4,FALSE)</f>
        <v>#ERROR!</v>
      </c>
      <c r="E5077" s="79" t="str">
        <f>VLOOKUP(G5077,[1]Macrodata_CCF!$A$3:$B$55,2,FALSE)</f>
        <v>#ERROR!</v>
      </c>
      <c r="F5077" s="78">
        <v>0.0</v>
      </c>
      <c r="G5077" s="80">
        <v>8.0</v>
      </c>
      <c r="H5077" s="81">
        <v>488700.0</v>
      </c>
      <c r="I5077" s="81">
        <v>620000.0</v>
      </c>
      <c r="J5077" s="81">
        <v>541220.0</v>
      </c>
      <c r="K5077" s="81">
        <v>620000.0</v>
      </c>
      <c r="L5077" s="82">
        <v>0.4</v>
      </c>
      <c r="N5077" s="83">
        <f t="shared" si="1"/>
        <v>0.4</v>
      </c>
      <c r="O5077" s="83">
        <f t="shared" si="2"/>
        <v>0.4</v>
      </c>
      <c r="Q5077" s="83">
        <f t="shared" si="3"/>
        <v>0.2117741935</v>
      </c>
      <c r="R5077" s="83">
        <f t="shared" si="4"/>
        <v>0.4</v>
      </c>
      <c r="S5077" s="83" t="b">
        <f t="shared" si="5"/>
        <v>0</v>
      </c>
      <c r="T5077" s="72"/>
      <c r="U5077" s="72"/>
      <c r="V5077" s="72"/>
      <c r="W5077" s="72"/>
      <c r="X5077" s="72"/>
      <c r="Y5077" s="72"/>
      <c r="Z5077" s="72"/>
      <c r="AA5077" s="72"/>
      <c r="AB5077" s="72"/>
      <c r="AC5077" s="72"/>
      <c r="AD5077" s="72"/>
      <c r="AE5077" s="72"/>
      <c r="AF5077" s="72"/>
      <c r="AG5077" s="72"/>
      <c r="AH5077" s="72"/>
      <c r="AI5077" s="72"/>
      <c r="AJ5077" s="72"/>
      <c r="AK5077" s="72"/>
    </row>
    <row r="5078" ht="14.25" customHeight="1">
      <c r="A5078" s="78">
        <v>5075.0</v>
      </c>
      <c r="C5078" s="78" t="str">
        <f>VLOOKUP(G5078,[1]Macrodata_CCF!$A$3:$D$55,4,FALSE)</f>
        <v>#ERROR!</v>
      </c>
      <c r="E5078" s="79" t="str">
        <f>VLOOKUP(G5078,[1]Macrodata_CCF!$A$3:$B$55,2,FALSE)</f>
        <v>#ERROR!</v>
      </c>
      <c r="F5078" s="78">
        <v>0.0</v>
      </c>
      <c r="G5078" s="80">
        <v>16.0</v>
      </c>
      <c r="H5078" s="81">
        <v>930715.0</v>
      </c>
      <c r="I5078" s="81">
        <v>950000.0</v>
      </c>
      <c r="J5078" s="81">
        <v>934570.0</v>
      </c>
      <c r="K5078" s="81">
        <v>950000.0</v>
      </c>
      <c r="L5078" s="82">
        <v>0.1998962924552761</v>
      </c>
      <c r="N5078" s="83">
        <f t="shared" si="1"/>
        <v>0.1998962925</v>
      </c>
      <c r="O5078" s="83">
        <f t="shared" si="2"/>
        <v>0.1998962925</v>
      </c>
      <c r="Q5078" s="83">
        <f t="shared" si="3"/>
        <v>0.0203</v>
      </c>
      <c r="R5078" s="83">
        <f t="shared" si="4"/>
        <v>0.004057894737</v>
      </c>
      <c r="S5078" s="83" t="b">
        <f t="shared" si="5"/>
        <v>0</v>
      </c>
      <c r="T5078" s="72"/>
      <c r="U5078" s="72"/>
      <c r="V5078" s="72"/>
      <c r="W5078" s="72"/>
      <c r="X5078" s="72"/>
      <c r="Y5078" s="72"/>
      <c r="Z5078" s="72"/>
      <c r="AA5078" s="72"/>
      <c r="AB5078" s="72"/>
      <c r="AC5078" s="72"/>
      <c r="AD5078" s="72"/>
      <c r="AE5078" s="72"/>
      <c r="AF5078" s="72"/>
      <c r="AG5078" s="72"/>
      <c r="AH5078" s="72"/>
      <c r="AI5078" s="72"/>
      <c r="AJ5078" s="72"/>
      <c r="AK5078" s="72"/>
    </row>
    <row r="5079" ht="14.25" customHeight="1">
      <c r="A5079" s="78">
        <v>5076.0</v>
      </c>
      <c r="C5079" s="78" t="str">
        <f>VLOOKUP(G5079,[1]Macrodata_CCF!$A$3:$D$55,4,FALSE)</f>
        <v>#ERROR!</v>
      </c>
      <c r="E5079" s="79" t="str">
        <f>VLOOKUP(G5079,[1]Macrodata_CCF!$A$3:$B$55,2,FALSE)</f>
        <v>#ERROR!</v>
      </c>
      <c r="F5079" s="78">
        <v>0.0</v>
      </c>
      <c r="G5079" s="80">
        <v>53.0</v>
      </c>
      <c r="H5079" s="81">
        <v>532305.0</v>
      </c>
      <c r="I5079" s="81">
        <v>640000.0</v>
      </c>
      <c r="J5079" s="81">
        <v>547380.0</v>
      </c>
      <c r="K5079" s="81">
        <v>640000.0</v>
      </c>
      <c r="L5079" s="82">
        <v>0.1399786433910581</v>
      </c>
      <c r="N5079" s="83">
        <f t="shared" si="1"/>
        <v>0.1399786434</v>
      </c>
      <c r="O5079" s="83">
        <f t="shared" si="2"/>
        <v>0.1399786434</v>
      </c>
      <c r="Q5079" s="83">
        <f t="shared" si="3"/>
        <v>0.1682734375</v>
      </c>
      <c r="R5079" s="83">
        <f t="shared" si="4"/>
        <v>0.1399786434</v>
      </c>
      <c r="S5079" s="83" t="b">
        <f t="shared" si="5"/>
        <v>0</v>
      </c>
      <c r="T5079" s="72"/>
      <c r="U5079" s="72"/>
      <c r="V5079" s="72"/>
      <c r="W5079" s="72"/>
      <c r="X5079" s="72"/>
      <c r="Y5079" s="72"/>
      <c r="Z5079" s="72"/>
      <c r="AA5079" s="72"/>
      <c r="AB5079" s="72"/>
      <c r="AC5079" s="72"/>
      <c r="AD5079" s="72"/>
      <c r="AE5079" s="72"/>
      <c r="AF5079" s="72"/>
      <c r="AG5079" s="72"/>
      <c r="AH5079" s="72"/>
      <c r="AI5079" s="72"/>
      <c r="AJ5079" s="72"/>
      <c r="AK5079" s="72"/>
    </row>
    <row r="5080" ht="14.25" customHeight="1">
      <c r="A5080" s="78">
        <v>5077.0</v>
      </c>
      <c r="C5080" s="78" t="str">
        <f>VLOOKUP(G5080,[1]Macrodata_CCF!$A$3:$D$55,4,FALSE)</f>
        <v>#ERROR!</v>
      </c>
      <c r="E5080" s="79" t="str">
        <f>VLOOKUP(G5080,[1]Macrodata_CCF!$A$3:$B$55,2,FALSE)</f>
        <v>#ERROR!</v>
      </c>
      <c r="F5080" s="78">
        <v>0.0</v>
      </c>
      <c r="G5080" s="80">
        <v>12.0</v>
      </c>
      <c r="H5080" s="81">
        <v>0.0</v>
      </c>
      <c r="I5080" s="81">
        <v>720000.0</v>
      </c>
      <c r="J5080" s="81">
        <v>244800.0</v>
      </c>
      <c r="K5080" s="81">
        <v>720000.0</v>
      </c>
      <c r="L5080" s="82">
        <v>0.34</v>
      </c>
      <c r="N5080" s="83">
        <f t="shared" si="1"/>
        <v>0.34</v>
      </c>
      <c r="O5080" s="83">
        <f t="shared" si="2"/>
        <v>0.34</v>
      </c>
      <c r="Q5080" s="83">
        <f t="shared" si="3"/>
        <v>1</v>
      </c>
      <c r="R5080" s="83">
        <f t="shared" si="4"/>
        <v>0.34</v>
      </c>
      <c r="S5080" s="83" t="b">
        <f t="shared" si="5"/>
        <v>0</v>
      </c>
      <c r="T5080" s="72"/>
      <c r="U5080" s="72"/>
      <c r="V5080" s="72"/>
      <c r="W5080" s="72"/>
      <c r="X5080" s="72"/>
      <c r="Y5080" s="72"/>
      <c r="Z5080" s="72"/>
      <c r="AA5080" s="72"/>
      <c r="AB5080" s="72"/>
      <c r="AC5080" s="72"/>
      <c r="AD5080" s="72"/>
      <c r="AE5080" s="72"/>
      <c r="AF5080" s="72"/>
      <c r="AG5080" s="72"/>
      <c r="AH5080" s="72"/>
      <c r="AI5080" s="72"/>
      <c r="AJ5080" s="72"/>
      <c r="AK5080" s="72"/>
    </row>
    <row r="5081" ht="14.25" customHeight="1">
      <c r="A5081" s="78">
        <v>5078.0</v>
      </c>
      <c r="C5081" s="78" t="str">
        <f>VLOOKUP(G5081,[1]Macrodata_CCF!$A$3:$D$55,4,FALSE)</f>
        <v>#ERROR!</v>
      </c>
      <c r="E5081" s="79" t="str">
        <f>VLOOKUP(G5081,[1]Macrodata_CCF!$A$3:$B$55,2,FALSE)</f>
        <v>#ERROR!</v>
      </c>
      <c r="F5081" s="78">
        <v>0.0</v>
      </c>
      <c r="G5081" s="80">
        <v>53.0</v>
      </c>
      <c r="H5081" s="81">
        <v>179540.0</v>
      </c>
      <c r="I5081" s="81">
        <v>410000.0</v>
      </c>
      <c r="J5081" s="81">
        <v>193370.0</v>
      </c>
      <c r="K5081" s="81">
        <v>820000.0</v>
      </c>
      <c r="L5081" s="82">
        <v>0.0600104139546993</v>
      </c>
      <c r="N5081" s="83">
        <f t="shared" si="1"/>
        <v>0.06001041395</v>
      </c>
      <c r="O5081" s="83">
        <f t="shared" si="2"/>
        <v>0.06001041395</v>
      </c>
      <c r="Q5081" s="83">
        <f t="shared" si="3"/>
        <v>0.562097561</v>
      </c>
      <c r="R5081" s="83">
        <f t="shared" si="4"/>
        <v>0.06001041395</v>
      </c>
      <c r="S5081" s="83" t="b">
        <f t="shared" si="5"/>
        <v>0</v>
      </c>
      <c r="T5081" s="72"/>
      <c r="U5081" s="72"/>
      <c r="V5081" s="72"/>
      <c r="W5081" s="72"/>
      <c r="X5081" s="72"/>
      <c r="Y5081" s="72"/>
      <c r="Z5081" s="72"/>
      <c r="AA5081" s="72"/>
      <c r="AB5081" s="72"/>
      <c r="AC5081" s="72"/>
      <c r="AD5081" s="72"/>
      <c r="AE5081" s="72"/>
      <c r="AF5081" s="72"/>
      <c r="AG5081" s="72"/>
      <c r="AH5081" s="72"/>
      <c r="AI5081" s="72"/>
      <c r="AJ5081" s="72"/>
      <c r="AK5081" s="72"/>
    </row>
    <row r="5082" ht="14.25" customHeight="1">
      <c r="A5082" s="78">
        <v>5079.0</v>
      </c>
      <c r="C5082" s="78" t="str">
        <f>VLOOKUP(G5082,[1]Macrodata_CCF!$A$3:$D$55,4,FALSE)</f>
        <v>#ERROR!</v>
      </c>
      <c r="E5082" s="79" t="str">
        <f>VLOOKUP(G5082,[1]Macrodata_CCF!$A$3:$B$55,2,FALSE)</f>
        <v>#ERROR!</v>
      </c>
      <c r="F5082" s="78">
        <v>0.0</v>
      </c>
      <c r="G5082" s="80">
        <v>47.0</v>
      </c>
      <c r="H5082" s="81">
        <v>39160.0</v>
      </c>
      <c r="I5082" s="81">
        <v>810000.0</v>
      </c>
      <c r="J5082" s="81">
        <v>162495.0</v>
      </c>
      <c r="K5082" s="81">
        <v>810000.0</v>
      </c>
      <c r="L5082" s="82">
        <v>0.1600007783716465</v>
      </c>
      <c r="N5082" s="83">
        <f t="shared" si="1"/>
        <v>0.1600007784</v>
      </c>
      <c r="O5082" s="83">
        <f t="shared" si="2"/>
        <v>0.1600007784</v>
      </c>
      <c r="Q5082" s="83">
        <f t="shared" si="3"/>
        <v>0.951654321</v>
      </c>
      <c r="R5082" s="83">
        <f t="shared" si="4"/>
        <v>0.1600007784</v>
      </c>
      <c r="S5082" s="83" t="b">
        <f t="shared" si="5"/>
        <v>0</v>
      </c>
      <c r="T5082" s="72"/>
      <c r="U5082" s="72"/>
      <c r="V5082" s="72"/>
      <c r="W5082" s="72"/>
      <c r="X5082" s="72"/>
      <c r="Y5082" s="72"/>
      <c r="Z5082" s="72"/>
      <c r="AA5082" s="72"/>
      <c r="AB5082" s="72"/>
      <c r="AC5082" s="72"/>
      <c r="AD5082" s="72"/>
      <c r="AE5082" s="72"/>
      <c r="AF5082" s="72"/>
      <c r="AG5082" s="72"/>
      <c r="AH5082" s="72"/>
      <c r="AI5082" s="72"/>
      <c r="AJ5082" s="72"/>
      <c r="AK5082" s="72"/>
    </row>
    <row r="5083" ht="14.25" customHeight="1">
      <c r="A5083" s="78">
        <v>5080.0</v>
      </c>
      <c r="C5083" s="78" t="str">
        <f>VLOOKUP(G5083,[1]Macrodata_CCF!$A$3:$D$55,4,FALSE)</f>
        <v>#ERROR!</v>
      </c>
      <c r="E5083" s="79" t="str">
        <f>VLOOKUP(G5083,[1]Macrodata_CCF!$A$3:$B$55,2,FALSE)</f>
        <v>#ERROR!</v>
      </c>
      <c r="F5083" s="78">
        <v>0.0</v>
      </c>
      <c r="G5083" s="80">
        <v>14.0</v>
      </c>
      <c r="H5083" s="81">
        <v>86590.0</v>
      </c>
      <c r="I5083" s="81">
        <v>750000.0</v>
      </c>
      <c r="J5083" s="81">
        <v>206005.0</v>
      </c>
      <c r="K5083" s="81">
        <v>750000.0</v>
      </c>
      <c r="L5083" s="82">
        <v>0.1800018088361647</v>
      </c>
      <c r="N5083" s="83">
        <f t="shared" si="1"/>
        <v>0.1800018088</v>
      </c>
      <c r="O5083" s="83">
        <f t="shared" si="2"/>
        <v>0.1800018088</v>
      </c>
      <c r="Q5083" s="83">
        <f t="shared" si="3"/>
        <v>0.8845466667</v>
      </c>
      <c r="R5083" s="83">
        <f t="shared" si="4"/>
        <v>0.1800018088</v>
      </c>
      <c r="S5083" s="83" t="b">
        <f t="shared" si="5"/>
        <v>0</v>
      </c>
      <c r="T5083" s="72"/>
      <c r="U5083" s="72"/>
      <c r="V5083" s="72"/>
      <c r="W5083" s="72"/>
      <c r="X5083" s="72"/>
      <c r="Y5083" s="72"/>
      <c r="Z5083" s="72"/>
      <c r="AA5083" s="72"/>
      <c r="AB5083" s="72"/>
      <c r="AC5083" s="72"/>
      <c r="AD5083" s="72"/>
      <c r="AE5083" s="72"/>
      <c r="AF5083" s="72"/>
      <c r="AG5083" s="72"/>
      <c r="AH5083" s="72"/>
      <c r="AI5083" s="72"/>
      <c r="AJ5083" s="72"/>
      <c r="AK5083" s="72"/>
    </row>
    <row r="5084" ht="14.25" customHeight="1">
      <c r="A5084" s="78">
        <v>5081.0</v>
      </c>
      <c r="C5084" s="78" t="str">
        <f>VLOOKUP(G5084,[1]Macrodata_CCF!$A$3:$D$55,4,FALSE)</f>
        <v>#ERROR!</v>
      </c>
      <c r="E5084" s="79" t="str">
        <f>VLOOKUP(G5084,[1]Macrodata_CCF!$A$3:$B$55,2,FALSE)</f>
        <v>#ERROR!</v>
      </c>
      <c r="F5084" s="78">
        <v>0.0</v>
      </c>
      <c r="G5084" s="80">
        <v>43.0</v>
      </c>
      <c r="H5084" s="81">
        <v>124550.0</v>
      </c>
      <c r="I5084" s="81">
        <v>600000.0</v>
      </c>
      <c r="J5084" s="81">
        <v>205375.0</v>
      </c>
      <c r="K5084" s="81">
        <v>600000.0</v>
      </c>
      <c r="L5084" s="82">
        <v>0.1699968450941214</v>
      </c>
      <c r="N5084" s="83">
        <f t="shared" si="1"/>
        <v>0.1699968451</v>
      </c>
      <c r="O5084" s="83">
        <f t="shared" si="2"/>
        <v>0.1699968451</v>
      </c>
      <c r="Q5084" s="83">
        <f t="shared" si="3"/>
        <v>0.7924166667</v>
      </c>
      <c r="R5084" s="83">
        <f t="shared" si="4"/>
        <v>0.1699968451</v>
      </c>
      <c r="S5084" s="83" t="b">
        <f t="shared" si="5"/>
        <v>0</v>
      </c>
      <c r="T5084" s="72"/>
      <c r="U5084" s="72"/>
      <c r="V5084" s="72"/>
      <c r="W5084" s="72"/>
      <c r="X5084" s="72"/>
      <c r="Y5084" s="72"/>
      <c r="Z5084" s="72"/>
      <c r="AA5084" s="72"/>
      <c r="AB5084" s="72"/>
      <c r="AC5084" s="72"/>
      <c r="AD5084" s="72"/>
      <c r="AE5084" s="72"/>
      <c r="AF5084" s="72"/>
      <c r="AG5084" s="72"/>
      <c r="AH5084" s="72"/>
      <c r="AI5084" s="72"/>
      <c r="AJ5084" s="72"/>
      <c r="AK5084" s="72"/>
    </row>
    <row r="5085" ht="14.25" customHeight="1">
      <c r="A5085" s="78">
        <v>5082.0</v>
      </c>
      <c r="C5085" s="78" t="str">
        <f>VLOOKUP(G5085,[1]Macrodata_CCF!$A$3:$D$55,4,FALSE)</f>
        <v>#ERROR!</v>
      </c>
      <c r="E5085" s="79" t="str">
        <f>VLOOKUP(G5085,[1]Macrodata_CCF!$A$3:$B$55,2,FALSE)</f>
        <v>#ERROR!</v>
      </c>
      <c r="F5085" s="78">
        <v>0.0</v>
      </c>
      <c r="G5085" s="80">
        <v>21.0</v>
      </c>
      <c r="H5085" s="81">
        <v>276330.0</v>
      </c>
      <c r="I5085" s="81">
        <v>460000.0</v>
      </c>
      <c r="J5085" s="81">
        <v>305715.0</v>
      </c>
      <c r="K5085" s="81">
        <v>460000.0</v>
      </c>
      <c r="L5085" s="82">
        <v>0.159988021995971</v>
      </c>
      <c r="N5085" s="83">
        <f t="shared" si="1"/>
        <v>0.159988022</v>
      </c>
      <c r="O5085" s="83">
        <f t="shared" si="2"/>
        <v>0.159988022</v>
      </c>
      <c r="Q5085" s="83">
        <f t="shared" si="3"/>
        <v>0.3992826087</v>
      </c>
      <c r="R5085" s="83">
        <f t="shared" si="4"/>
        <v>0.159988022</v>
      </c>
      <c r="S5085" s="83" t="b">
        <f t="shared" si="5"/>
        <v>0</v>
      </c>
      <c r="T5085" s="72"/>
      <c r="U5085" s="72"/>
      <c r="V5085" s="72"/>
      <c r="W5085" s="72"/>
      <c r="X5085" s="72"/>
      <c r="Y5085" s="72"/>
      <c r="Z5085" s="72"/>
      <c r="AA5085" s="72"/>
      <c r="AB5085" s="72"/>
      <c r="AC5085" s="72"/>
      <c r="AD5085" s="72"/>
      <c r="AE5085" s="72"/>
      <c r="AF5085" s="72"/>
      <c r="AG5085" s="72"/>
      <c r="AH5085" s="72"/>
      <c r="AI5085" s="72"/>
      <c r="AJ5085" s="72"/>
      <c r="AK5085" s="72"/>
    </row>
    <row r="5086" ht="14.25" customHeight="1">
      <c r="A5086" s="78">
        <v>5083.0</v>
      </c>
      <c r="C5086" s="78" t="str">
        <f>VLOOKUP(G5086,[1]Macrodata_CCF!$A$3:$D$55,4,FALSE)</f>
        <v>#ERROR!</v>
      </c>
      <c r="E5086" s="79" t="str">
        <f>VLOOKUP(G5086,[1]Macrodata_CCF!$A$3:$B$55,2,FALSE)</f>
        <v>#ERROR!</v>
      </c>
      <c r="F5086" s="78">
        <v>0.0</v>
      </c>
      <c r="G5086" s="80">
        <v>11.0</v>
      </c>
      <c r="H5086" s="81">
        <v>59700.0</v>
      </c>
      <c r="I5086" s="81">
        <v>220000.0</v>
      </c>
      <c r="J5086" s="81">
        <v>82140.0</v>
      </c>
      <c r="K5086" s="81">
        <v>220000.0</v>
      </c>
      <c r="L5086" s="82">
        <v>0.1399875233936369</v>
      </c>
      <c r="N5086" s="83">
        <f t="shared" si="1"/>
        <v>0.1399875234</v>
      </c>
      <c r="O5086" s="83">
        <f t="shared" si="2"/>
        <v>0.1399875234</v>
      </c>
      <c r="Q5086" s="83">
        <f t="shared" si="3"/>
        <v>0.7286363636</v>
      </c>
      <c r="R5086" s="83">
        <f t="shared" si="4"/>
        <v>0.1399875234</v>
      </c>
      <c r="S5086" s="83" t="b">
        <f t="shared" si="5"/>
        <v>0</v>
      </c>
      <c r="T5086" s="72"/>
      <c r="U5086" s="72"/>
      <c r="V5086" s="72"/>
      <c r="W5086" s="72"/>
      <c r="X5086" s="72"/>
      <c r="Y5086" s="72"/>
      <c r="Z5086" s="72"/>
      <c r="AA5086" s="72"/>
      <c r="AB5086" s="72"/>
      <c r="AC5086" s="72"/>
      <c r="AD5086" s="72"/>
      <c r="AE5086" s="72"/>
      <c r="AF5086" s="72"/>
      <c r="AG5086" s="72"/>
      <c r="AH5086" s="72"/>
      <c r="AI5086" s="72"/>
      <c r="AJ5086" s="72"/>
      <c r="AK5086" s="72"/>
    </row>
    <row r="5087" ht="14.25" customHeight="1">
      <c r="A5087" s="78">
        <v>5084.0</v>
      </c>
      <c r="C5087" s="78" t="str">
        <f>VLOOKUP(G5087,[1]Macrodata_CCF!$A$3:$D$55,4,FALSE)</f>
        <v>#ERROR!</v>
      </c>
      <c r="E5087" s="79" t="str">
        <f>VLOOKUP(G5087,[1]Macrodata_CCF!$A$3:$B$55,2,FALSE)</f>
        <v>#ERROR!</v>
      </c>
      <c r="F5087" s="78">
        <v>0.0</v>
      </c>
      <c r="G5087" s="80">
        <v>49.0</v>
      </c>
      <c r="H5087" s="81">
        <v>280230.0</v>
      </c>
      <c r="I5087" s="81">
        <v>730000.0</v>
      </c>
      <c r="J5087" s="81">
        <v>320710.0</v>
      </c>
      <c r="K5087" s="81">
        <v>730000.0</v>
      </c>
      <c r="L5087" s="82">
        <v>0.09000155635102386</v>
      </c>
      <c r="N5087" s="83">
        <f t="shared" si="1"/>
        <v>0.09000155635</v>
      </c>
      <c r="O5087" s="83">
        <f t="shared" si="2"/>
        <v>0.09000155635</v>
      </c>
      <c r="Q5087" s="83">
        <f t="shared" si="3"/>
        <v>0.6161232877</v>
      </c>
      <c r="R5087" s="83">
        <f t="shared" si="4"/>
        <v>0.09000155635</v>
      </c>
      <c r="S5087" s="83" t="b">
        <f t="shared" si="5"/>
        <v>0</v>
      </c>
      <c r="T5087" s="72"/>
      <c r="U5087" s="72"/>
      <c r="V5087" s="72"/>
      <c r="W5087" s="72"/>
      <c r="X5087" s="72"/>
      <c r="Y5087" s="72"/>
      <c r="Z5087" s="72"/>
      <c r="AA5087" s="72"/>
      <c r="AB5087" s="72"/>
      <c r="AC5087" s="72"/>
      <c r="AD5087" s="72"/>
      <c r="AE5087" s="72"/>
      <c r="AF5087" s="72"/>
      <c r="AG5087" s="72"/>
      <c r="AH5087" s="72"/>
      <c r="AI5087" s="72"/>
      <c r="AJ5087" s="72"/>
      <c r="AK5087" s="72"/>
    </row>
    <row r="5088" ht="14.25" customHeight="1">
      <c r="A5088" s="78">
        <v>5085.0</v>
      </c>
      <c r="C5088" s="78" t="str">
        <f>VLOOKUP(G5088,[1]Macrodata_CCF!$A$3:$D$55,4,FALSE)</f>
        <v>#ERROR!</v>
      </c>
      <c r="E5088" s="79" t="str">
        <f>VLOOKUP(G5088,[1]Macrodata_CCF!$A$3:$B$55,2,FALSE)</f>
        <v>#ERROR!</v>
      </c>
      <c r="F5088" s="78">
        <v>0.0</v>
      </c>
      <c r="G5088" s="80">
        <v>22.0</v>
      </c>
      <c r="H5088" s="81">
        <v>124860.0</v>
      </c>
      <c r="I5088" s="81">
        <v>200000.0</v>
      </c>
      <c r="J5088" s="81">
        <v>135380.0</v>
      </c>
      <c r="K5088" s="81">
        <v>200000.0</v>
      </c>
      <c r="L5088" s="82">
        <v>0.1400053233963268</v>
      </c>
      <c r="N5088" s="83">
        <f t="shared" si="1"/>
        <v>0.1400053234</v>
      </c>
      <c r="O5088" s="83">
        <f t="shared" si="2"/>
        <v>0.1400053234</v>
      </c>
      <c r="Q5088" s="83">
        <f t="shared" si="3"/>
        <v>0.3757</v>
      </c>
      <c r="R5088" s="83">
        <f t="shared" si="4"/>
        <v>0.1400053234</v>
      </c>
      <c r="S5088" s="83" t="b">
        <f t="shared" si="5"/>
        <v>0</v>
      </c>
      <c r="T5088" s="72"/>
      <c r="U5088" s="72"/>
      <c r="V5088" s="72"/>
      <c r="W5088" s="72"/>
      <c r="X5088" s="72"/>
      <c r="Y5088" s="72"/>
      <c r="Z5088" s="72"/>
      <c r="AA5088" s="72"/>
      <c r="AB5088" s="72"/>
      <c r="AC5088" s="72"/>
      <c r="AD5088" s="72"/>
      <c r="AE5088" s="72"/>
      <c r="AF5088" s="72"/>
      <c r="AG5088" s="72"/>
      <c r="AH5088" s="72"/>
      <c r="AI5088" s="72"/>
      <c r="AJ5088" s="72"/>
      <c r="AK5088" s="72"/>
    </row>
    <row r="5089" ht="14.25" customHeight="1">
      <c r="A5089" s="78">
        <v>5086.0</v>
      </c>
      <c r="C5089" s="78" t="str">
        <f>VLOOKUP(G5089,[1]Macrodata_CCF!$A$3:$D$55,4,FALSE)</f>
        <v>#ERROR!</v>
      </c>
      <c r="E5089" s="79" t="str">
        <f>VLOOKUP(G5089,[1]Macrodata_CCF!$A$3:$B$55,2,FALSE)</f>
        <v>#ERROR!</v>
      </c>
      <c r="F5089" s="78">
        <v>0.0</v>
      </c>
      <c r="G5089" s="80">
        <v>31.0</v>
      </c>
      <c r="H5089" s="81">
        <v>878645.0</v>
      </c>
      <c r="I5089" s="81">
        <v>990000.0</v>
      </c>
      <c r="J5089" s="81">
        <v>896460.0</v>
      </c>
      <c r="K5089" s="81">
        <v>990000.0</v>
      </c>
      <c r="L5089" s="82">
        <v>0.1599838354811189</v>
      </c>
      <c r="N5089" s="83">
        <f t="shared" si="1"/>
        <v>0.1599838355</v>
      </c>
      <c r="O5089" s="83">
        <f t="shared" si="2"/>
        <v>0.1599838355</v>
      </c>
      <c r="Q5089" s="83">
        <f t="shared" si="3"/>
        <v>0.112479798</v>
      </c>
      <c r="R5089" s="83">
        <f t="shared" si="4"/>
        <v>0.1599838355</v>
      </c>
      <c r="S5089" s="83" t="b">
        <f t="shared" si="5"/>
        <v>0</v>
      </c>
      <c r="T5089" s="72"/>
      <c r="U5089" s="72"/>
      <c r="V5089" s="72"/>
      <c r="W5089" s="72"/>
      <c r="X5089" s="72"/>
      <c r="Y5089" s="72"/>
      <c r="Z5089" s="72"/>
      <c r="AA5089" s="72"/>
      <c r="AB5089" s="72"/>
      <c r="AC5089" s="72"/>
      <c r="AD5089" s="72"/>
      <c r="AE5089" s="72"/>
      <c r="AF5089" s="72"/>
      <c r="AG5089" s="72"/>
      <c r="AH5089" s="72"/>
      <c r="AI5089" s="72"/>
      <c r="AJ5089" s="72"/>
      <c r="AK5089" s="72"/>
    </row>
    <row r="5090" ht="14.25" customHeight="1">
      <c r="A5090" s="78">
        <v>5087.0</v>
      </c>
      <c r="C5090" s="78" t="str">
        <f>VLOOKUP(G5090,[1]Macrodata_CCF!$A$3:$D$55,4,FALSE)</f>
        <v>#ERROR!</v>
      </c>
      <c r="E5090" s="79" t="str">
        <f>VLOOKUP(G5090,[1]Macrodata_CCF!$A$3:$B$55,2,FALSE)</f>
        <v>#ERROR!</v>
      </c>
      <c r="F5090" s="78">
        <v>0.0</v>
      </c>
      <c r="G5090" s="80">
        <v>48.0</v>
      </c>
      <c r="H5090" s="81">
        <v>65810.0</v>
      </c>
      <c r="I5090" s="81">
        <v>90000.0</v>
      </c>
      <c r="J5090" s="81">
        <v>69680.0</v>
      </c>
      <c r="K5090" s="81">
        <v>90000.0</v>
      </c>
      <c r="L5090" s="82">
        <v>0.1599834642414221</v>
      </c>
      <c r="N5090" s="83">
        <f t="shared" si="1"/>
        <v>0.1599834642</v>
      </c>
      <c r="O5090" s="83">
        <f t="shared" si="2"/>
        <v>0.1599834642</v>
      </c>
      <c r="Q5090" s="83">
        <f t="shared" si="3"/>
        <v>0.2687777778</v>
      </c>
      <c r="R5090" s="83">
        <f t="shared" si="4"/>
        <v>0.1599834642</v>
      </c>
      <c r="S5090" s="83" t="b">
        <f t="shared" si="5"/>
        <v>0</v>
      </c>
      <c r="T5090" s="72"/>
      <c r="U5090" s="72"/>
      <c r="V5090" s="72"/>
      <c r="W5090" s="72"/>
      <c r="X5090" s="72"/>
      <c r="Y5090" s="72"/>
      <c r="Z5090" s="72"/>
      <c r="AA5090" s="72"/>
      <c r="AB5090" s="72"/>
      <c r="AC5090" s="72"/>
      <c r="AD5090" s="72"/>
      <c r="AE5090" s="72"/>
      <c r="AF5090" s="72"/>
      <c r="AG5090" s="72"/>
      <c r="AH5090" s="72"/>
      <c r="AI5090" s="72"/>
      <c r="AJ5090" s="72"/>
      <c r="AK5090" s="72"/>
    </row>
    <row r="5091" ht="14.25" customHeight="1">
      <c r="A5091" s="78">
        <v>5088.0</v>
      </c>
      <c r="C5091" s="78" t="str">
        <f>VLOOKUP(G5091,[1]Macrodata_CCF!$A$3:$D$55,4,FALSE)</f>
        <v>#ERROR!</v>
      </c>
      <c r="E5091" s="79" t="str">
        <f>VLOOKUP(G5091,[1]Macrodata_CCF!$A$3:$B$55,2,FALSE)</f>
        <v>#ERROR!</v>
      </c>
      <c r="F5091" s="78">
        <v>0.0</v>
      </c>
      <c r="G5091" s="80">
        <v>32.0</v>
      </c>
      <c r="H5091" s="81">
        <v>0.0</v>
      </c>
      <c r="I5091" s="81">
        <v>980000.0</v>
      </c>
      <c r="J5091" s="81">
        <v>186200.0</v>
      </c>
      <c r="K5091" s="81">
        <v>980000.0</v>
      </c>
      <c r="L5091" s="82">
        <v>0.19</v>
      </c>
      <c r="N5091" s="83">
        <f t="shared" si="1"/>
        <v>0.19</v>
      </c>
      <c r="O5091" s="83">
        <f t="shared" si="2"/>
        <v>0.19</v>
      </c>
      <c r="Q5091" s="83">
        <f t="shared" si="3"/>
        <v>1</v>
      </c>
      <c r="R5091" s="83">
        <f t="shared" si="4"/>
        <v>0.19</v>
      </c>
      <c r="S5091" s="83" t="b">
        <f t="shared" si="5"/>
        <v>0</v>
      </c>
      <c r="T5091" s="72"/>
      <c r="U5091" s="72"/>
      <c r="V5091" s="72"/>
      <c r="W5091" s="72"/>
      <c r="X5091" s="72"/>
      <c r="Y5091" s="72"/>
      <c r="Z5091" s="72"/>
      <c r="AA5091" s="72"/>
      <c r="AB5091" s="72"/>
      <c r="AC5091" s="72"/>
      <c r="AD5091" s="72"/>
      <c r="AE5091" s="72"/>
      <c r="AF5091" s="72"/>
      <c r="AG5091" s="72"/>
      <c r="AH5091" s="72"/>
      <c r="AI5091" s="72"/>
      <c r="AJ5091" s="72"/>
      <c r="AK5091" s="72"/>
    </row>
    <row r="5092" ht="14.25" customHeight="1">
      <c r="A5092" s="78">
        <v>5089.0</v>
      </c>
      <c r="C5092" s="78" t="str">
        <f>VLOOKUP(G5092,[1]Macrodata_CCF!$A$3:$D$55,4,FALSE)</f>
        <v>#ERROR!</v>
      </c>
      <c r="E5092" s="79" t="str">
        <f>VLOOKUP(G5092,[1]Macrodata_CCF!$A$3:$B$55,2,FALSE)</f>
        <v>#ERROR!</v>
      </c>
      <c r="F5092" s="78">
        <v>0.0</v>
      </c>
      <c r="G5092" s="80">
        <v>39.0</v>
      </c>
      <c r="H5092" s="81">
        <v>691985.0</v>
      </c>
      <c r="I5092" s="81">
        <v>740000.0</v>
      </c>
      <c r="J5092" s="81">
        <v>698225.0</v>
      </c>
      <c r="K5092" s="81">
        <v>740000.0</v>
      </c>
      <c r="L5092" s="82">
        <v>0.1299593876913465</v>
      </c>
      <c r="N5092" s="83">
        <f t="shared" si="1"/>
        <v>0.1299593877</v>
      </c>
      <c r="O5092" s="83">
        <f t="shared" si="2"/>
        <v>0.1299593877</v>
      </c>
      <c r="Q5092" s="83">
        <f t="shared" si="3"/>
        <v>0.06488513514</v>
      </c>
      <c r="R5092" s="83">
        <f t="shared" si="4"/>
        <v>0.008432432432</v>
      </c>
      <c r="S5092" s="83" t="b">
        <f t="shared" si="5"/>
        <v>0</v>
      </c>
      <c r="T5092" s="72"/>
      <c r="U5092" s="72"/>
      <c r="V5092" s="72"/>
      <c r="W5092" s="72"/>
      <c r="X5092" s="72"/>
      <c r="Y5092" s="72"/>
      <c r="Z5092" s="72"/>
      <c r="AA5092" s="72"/>
      <c r="AB5092" s="72"/>
      <c r="AC5092" s="72"/>
      <c r="AD5092" s="72"/>
      <c r="AE5092" s="72"/>
      <c r="AF5092" s="72"/>
      <c r="AG5092" s="72"/>
      <c r="AH5092" s="72"/>
      <c r="AI5092" s="72"/>
      <c r="AJ5092" s="72"/>
      <c r="AK5092" s="72"/>
    </row>
    <row r="5093" ht="14.25" customHeight="1">
      <c r="A5093" s="78">
        <v>5090.0</v>
      </c>
      <c r="C5093" s="78" t="str">
        <f>VLOOKUP(G5093,[1]Macrodata_CCF!$A$3:$D$55,4,FALSE)</f>
        <v>#ERROR!</v>
      </c>
      <c r="E5093" s="79" t="str">
        <f>VLOOKUP(G5093,[1]Macrodata_CCF!$A$3:$B$55,2,FALSE)</f>
        <v>#ERROR!</v>
      </c>
      <c r="F5093" s="78">
        <v>0.0</v>
      </c>
      <c r="G5093" s="80">
        <v>33.0</v>
      </c>
      <c r="H5093" s="81">
        <v>141950.0</v>
      </c>
      <c r="I5093" s="81">
        <v>610000.0</v>
      </c>
      <c r="J5093" s="81">
        <v>226200.0</v>
      </c>
      <c r="K5093" s="81">
        <v>610000.0</v>
      </c>
      <c r="L5093" s="82">
        <v>0.1800021365238756</v>
      </c>
      <c r="N5093" s="83">
        <f t="shared" si="1"/>
        <v>0.1800021365</v>
      </c>
      <c r="O5093" s="83">
        <f t="shared" si="2"/>
        <v>0.1800021365</v>
      </c>
      <c r="Q5093" s="83">
        <f t="shared" si="3"/>
        <v>0.767295082</v>
      </c>
      <c r="R5093" s="83">
        <f t="shared" si="4"/>
        <v>0.1800021365</v>
      </c>
      <c r="S5093" s="83" t="b">
        <f t="shared" si="5"/>
        <v>0</v>
      </c>
      <c r="T5093" s="72"/>
      <c r="U5093" s="72"/>
      <c r="V5093" s="72"/>
      <c r="W5093" s="72"/>
      <c r="X5093" s="72"/>
      <c r="Y5093" s="72"/>
      <c r="Z5093" s="72"/>
      <c r="AA5093" s="72"/>
      <c r="AB5093" s="72"/>
      <c r="AC5093" s="72"/>
      <c r="AD5093" s="72"/>
      <c r="AE5093" s="72"/>
      <c r="AF5093" s="72"/>
      <c r="AG5093" s="72"/>
      <c r="AH5093" s="72"/>
      <c r="AI5093" s="72"/>
      <c r="AJ5093" s="72"/>
      <c r="AK5093" s="72"/>
    </row>
    <row r="5094" ht="14.25" customHeight="1">
      <c r="A5094" s="78">
        <v>5091.0</v>
      </c>
      <c r="C5094" s="78" t="str">
        <f>VLOOKUP(G5094,[1]Macrodata_CCF!$A$3:$D$55,4,FALSE)</f>
        <v>#ERROR!</v>
      </c>
      <c r="E5094" s="79" t="str">
        <f>VLOOKUP(G5094,[1]Macrodata_CCF!$A$3:$B$55,2,FALSE)</f>
        <v>#ERROR!</v>
      </c>
      <c r="F5094" s="78">
        <v>0.0</v>
      </c>
      <c r="G5094" s="80">
        <v>8.0</v>
      </c>
      <c r="H5094" s="81">
        <v>61990.0</v>
      </c>
      <c r="I5094" s="81">
        <v>120000.0</v>
      </c>
      <c r="J5094" s="81">
        <v>77075.0</v>
      </c>
      <c r="K5094" s="81">
        <v>120000.0</v>
      </c>
      <c r="L5094" s="82">
        <v>0.2600413721772108</v>
      </c>
      <c r="N5094" s="83">
        <f t="shared" si="1"/>
        <v>0.2600413722</v>
      </c>
      <c r="O5094" s="83">
        <f t="shared" si="2"/>
        <v>0.2600413722</v>
      </c>
      <c r="Q5094" s="83">
        <f t="shared" si="3"/>
        <v>0.4834166667</v>
      </c>
      <c r="R5094" s="83">
        <f t="shared" si="4"/>
        <v>0.2600413722</v>
      </c>
      <c r="S5094" s="83" t="b">
        <f t="shared" si="5"/>
        <v>0</v>
      </c>
      <c r="T5094" s="72"/>
      <c r="U5094" s="72"/>
      <c r="V5094" s="72"/>
      <c r="W5094" s="72"/>
      <c r="X5094" s="72"/>
      <c r="Y5094" s="72"/>
      <c r="Z5094" s="72"/>
      <c r="AA5094" s="72"/>
      <c r="AB5094" s="72"/>
      <c r="AC5094" s="72"/>
      <c r="AD5094" s="72"/>
      <c r="AE5094" s="72"/>
      <c r="AF5094" s="72"/>
      <c r="AG5094" s="72"/>
      <c r="AH5094" s="72"/>
      <c r="AI5094" s="72"/>
      <c r="AJ5094" s="72"/>
      <c r="AK5094" s="72"/>
    </row>
    <row r="5095" ht="14.25" customHeight="1">
      <c r="A5095" s="78">
        <v>5092.0</v>
      </c>
      <c r="C5095" s="78" t="str">
        <f>VLOOKUP(G5095,[1]Macrodata_CCF!$A$3:$D$55,4,FALSE)</f>
        <v>#ERROR!</v>
      </c>
      <c r="E5095" s="79" t="str">
        <f>VLOOKUP(G5095,[1]Macrodata_CCF!$A$3:$B$55,2,FALSE)</f>
        <v>#ERROR!</v>
      </c>
      <c r="F5095" s="78">
        <v>0.0</v>
      </c>
      <c r="G5095" s="80">
        <v>34.0</v>
      </c>
      <c r="H5095" s="81">
        <v>183175.0</v>
      </c>
      <c r="I5095" s="81">
        <v>500000.0</v>
      </c>
      <c r="J5095" s="81">
        <v>510000.0</v>
      </c>
      <c r="K5095" s="81">
        <v>500000.0</v>
      </c>
      <c r="L5095" s="82">
        <v>1.031563165785528</v>
      </c>
      <c r="N5095" s="83">
        <f t="shared" si="1"/>
        <v>1.031563166</v>
      </c>
      <c r="O5095" s="83">
        <f t="shared" si="2"/>
        <v>1</v>
      </c>
      <c r="Q5095" s="83">
        <f t="shared" si="3"/>
        <v>0.63365</v>
      </c>
      <c r="R5095" s="83">
        <f t="shared" si="4"/>
        <v>1.031563166</v>
      </c>
      <c r="S5095" s="83" t="b">
        <f t="shared" si="5"/>
        <v>0</v>
      </c>
      <c r="T5095" s="72"/>
      <c r="U5095" s="72"/>
      <c r="V5095" s="72"/>
      <c r="W5095" s="72"/>
      <c r="X5095" s="72"/>
      <c r="Y5095" s="72"/>
      <c r="Z5095" s="72"/>
      <c r="AA5095" s="72"/>
      <c r="AB5095" s="72"/>
      <c r="AC5095" s="72"/>
      <c r="AD5095" s="72"/>
      <c r="AE5095" s="72"/>
      <c r="AF5095" s="72"/>
      <c r="AG5095" s="72"/>
      <c r="AH5095" s="72"/>
      <c r="AI5095" s="72"/>
      <c r="AJ5095" s="72"/>
      <c r="AK5095" s="72"/>
    </row>
    <row r="5096" ht="14.25" customHeight="1">
      <c r="A5096" s="78">
        <v>5093.0</v>
      </c>
      <c r="C5096" s="78" t="str">
        <f>VLOOKUP(G5096,[1]Macrodata_CCF!$A$3:$D$55,4,FALSE)</f>
        <v>#ERROR!</v>
      </c>
      <c r="E5096" s="79" t="str">
        <f>VLOOKUP(G5096,[1]Macrodata_CCF!$A$3:$B$55,2,FALSE)</f>
        <v>#ERROR!</v>
      </c>
      <c r="F5096" s="78">
        <v>0.0</v>
      </c>
      <c r="G5096" s="80">
        <v>45.0</v>
      </c>
      <c r="H5096" s="81">
        <v>64920.0</v>
      </c>
      <c r="I5096" s="81">
        <v>240000.0</v>
      </c>
      <c r="J5096" s="81">
        <v>1890.0</v>
      </c>
      <c r="K5096" s="81">
        <v>240000.0</v>
      </c>
      <c r="L5096" s="82">
        <v>-0.3600068540095956</v>
      </c>
      <c r="N5096" s="83">
        <f t="shared" si="1"/>
        <v>-0.360006854</v>
      </c>
      <c r="O5096" s="83">
        <f t="shared" si="2"/>
        <v>0</v>
      </c>
      <c r="Q5096" s="83">
        <f t="shared" si="3"/>
        <v>0.7295</v>
      </c>
      <c r="R5096" s="83">
        <f t="shared" si="4"/>
        <v>-0.360006854</v>
      </c>
      <c r="S5096" s="83" t="b">
        <f t="shared" si="5"/>
        <v>0</v>
      </c>
      <c r="T5096" s="72"/>
      <c r="U5096" s="72"/>
      <c r="V5096" s="72"/>
      <c r="W5096" s="72"/>
      <c r="X5096" s="72"/>
      <c r="Y5096" s="72"/>
      <c r="Z5096" s="72"/>
      <c r="AA5096" s="72"/>
      <c r="AB5096" s="72"/>
      <c r="AC5096" s="72"/>
      <c r="AD5096" s="72"/>
      <c r="AE5096" s="72"/>
      <c r="AF5096" s="72"/>
      <c r="AG5096" s="72"/>
      <c r="AH5096" s="72"/>
      <c r="AI5096" s="72"/>
      <c r="AJ5096" s="72"/>
      <c r="AK5096" s="72"/>
    </row>
    <row r="5097" ht="14.25" customHeight="1">
      <c r="A5097" s="78">
        <v>5094.0</v>
      </c>
      <c r="C5097" s="78" t="str">
        <f>VLOOKUP(G5097,[1]Macrodata_CCF!$A$3:$D$55,4,FALSE)</f>
        <v>#ERROR!</v>
      </c>
      <c r="E5097" s="79" t="str">
        <f>VLOOKUP(G5097,[1]Macrodata_CCF!$A$3:$B$55,2,FALSE)</f>
        <v>#ERROR!</v>
      </c>
      <c r="F5097" s="78">
        <v>0.0</v>
      </c>
      <c r="G5097" s="80">
        <v>5.0</v>
      </c>
      <c r="H5097" s="81">
        <v>292205.0</v>
      </c>
      <c r="I5097" s="81">
        <v>830000.0</v>
      </c>
      <c r="J5097" s="81">
        <v>480435.0</v>
      </c>
      <c r="K5097" s="81">
        <v>830000.0</v>
      </c>
      <c r="L5097" s="82">
        <v>0.3500032540280218</v>
      </c>
      <c r="N5097" s="83">
        <f t="shared" si="1"/>
        <v>0.350003254</v>
      </c>
      <c r="O5097" s="83">
        <f t="shared" si="2"/>
        <v>0.350003254</v>
      </c>
      <c r="Q5097" s="83">
        <f t="shared" si="3"/>
        <v>0.6479457831</v>
      </c>
      <c r="R5097" s="83">
        <f t="shared" si="4"/>
        <v>0.350003254</v>
      </c>
      <c r="S5097" s="83" t="b">
        <f t="shared" si="5"/>
        <v>0</v>
      </c>
      <c r="T5097" s="72"/>
      <c r="U5097" s="72"/>
      <c r="V5097" s="72"/>
      <c r="W5097" s="72"/>
      <c r="X5097" s="72"/>
      <c r="Y5097" s="72"/>
      <c r="Z5097" s="72"/>
      <c r="AA5097" s="72"/>
      <c r="AB5097" s="72"/>
      <c r="AC5097" s="72"/>
      <c r="AD5097" s="72"/>
      <c r="AE5097" s="72"/>
      <c r="AF5097" s="72"/>
      <c r="AG5097" s="72"/>
      <c r="AH5097" s="72"/>
      <c r="AI5097" s="72"/>
      <c r="AJ5097" s="72"/>
      <c r="AK5097" s="72"/>
    </row>
    <row r="5098" ht="14.25" customHeight="1">
      <c r="A5098" s="78">
        <v>5095.0</v>
      </c>
      <c r="C5098" s="78" t="str">
        <f>VLOOKUP(G5098,[1]Macrodata_CCF!$A$3:$D$55,4,FALSE)</f>
        <v>#ERROR!</v>
      </c>
      <c r="E5098" s="79" t="str">
        <f>VLOOKUP(G5098,[1]Macrodata_CCF!$A$3:$B$55,2,FALSE)</f>
        <v>#ERROR!</v>
      </c>
      <c r="F5098" s="78">
        <v>1.0</v>
      </c>
      <c r="G5098" s="80">
        <v>40.0</v>
      </c>
      <c r="H5098" s="81">
        <v>135600.0</v>
      </c>
      <c r="I5098" s="81">
        <v>360000.0</v>
      </c>
      <c r="J5098" s="81">
        <v>227605.0</v>
      </c>
      <c r="K5098" s="81">
        <v>503999.9999999999</v>
      </c>
      <c r="L5098" s="82">
        <v>0.4100044563279858</v>
      </c>
      <c r="N5098" s="83">
        <f t="shared" si="1"/>
        <v>0.4100044563</v>
      </c>
      <c r="O5098" s="83">
        <f t="shared" si="2"/>
        <v>0.4100044563</v>
      </c>
      <c r="Q5098" s="83">
        <f t="shared" si="3"/>
        <v>0.6233333333</v>
      </c>
      <c r="R5098" s="83">
        <f t="shared" si="4"/>
        <v>0.4100044563</v>
      </c>
      <c r="S5098" s="83" t="b">
        <f t="shared" si="5"/>
        <v>0</v>
      </c>
      <c r="T5098" s="72"/>
      <c r="U5098" s="72"/>
      <c r="V5098" s="72"/>
      <c r="W5098" s="72"/>
      <c r="X5098" s="72"/>
      <c r="Y5098" s="72"/>
      <c r="Z5098" s="72"/>
      <c r="AA5098" s="72"/>
      <c r="AB5098" s="72"/>
      <c r="AC5098" s="72"/>
      <c r="AD5098" s="72"/>
      <c r="AE5098" s="72"/>
      <c r="AF5098" s="72"/>
      <c r="AG5098" s="72"/>
      <c r="AH5098" s="72"/>
      <c r="AI5098" s="72"/>
      <c r="AJ5098" s="72"/>
      <c r="AK5098" s="72"/>
    </row>
    <row r="5099" ht="14.25" customHeight="1">
      <c r="A5099" s="78">
        <v>5096.0</v>
      </c>
      <c r="C5099" s="78" t="str">
        <f>VLOOKUP(G5099,[1]Macrodata_CCF!$A$3:$D$55,4,FALSE)</f>
        <v>#ERROR!</v>
      </c>
      <c r="E5099" s="79" t="str">
        <f>VLOOKUP(G5099,[1]Macrodata_CCF!$A$3:$B$55,2,FALSE)</f>
        <v>#ERROR!</v>
      </c>
      <c r="F5099" s="78">
        <v>0.0</v>
      </c>
      <c r="G5099" s="80">
        <v>8.0</v>
      </c>
      <c r="H5099" s="81">
        <v>222250.0</v>
      </c>
      <c r="I5099" s="81">
        <v>380000.0</v>
      </c>
      <c r="J5099" s="81">
        <v>268000.0</v>
      </c>
      <c r="K5099" s="81">
        <v>494000.0</v>
      </c>
      <c r="L5099" s="82">
        <v>0.2900158478605388</v>
      </c>
      <c r="N5099" s="83">
        <f t="shared" si="1"/>
        <v>0.2900158479</v>
      </c>
      <c r="O5099" s="83">
        <f t="shared" si="2"/>
        <v>0.2900158479</v>
      </c>
      <c r="Q5099" s="83">
        <f t="shared" si="3"/>
        <v>0.4151315789</v>
      </c>
      <c r="R5099" s="83">
        <f t="shared" si="4"/>
        <v>0.2900158479</v>
      </c>
      <c r="S5099" s="83" t="b">
        <f t="shared" si="5"/>
        <v>0</v>
      </c>
      <c r="T5099" s="72"/>
      <c r="U5099" s="72"/>
      <c r="V5099" s="72"/>
      <c r="W5099" s="72"/>
      <c r="X5099" s="72"/>
      <c r="Y5099" s="72"/>
      <c r="Z5099" s="72"/>
      <c r="AA5099" s="72"/>
      <c r="AB5099" s="72"/>
      <c r="AC5099" s="72"/>
      <c r="AD5099" s="72"/>
      <c r="AE5099" s="72"/>
      <c r="AF5099" s="72"/>
      <c r="AG5099" s="72"/>
      <c r="AH5099" s="72"/>
      <c r="AI5099" s="72"/>
      <c r="AJ5099" s="72"/>
      <c r="AK5099" s="72"/>
    </row>
    <row r="5100" ht="14.25" customHeight="1">
      <c r="A5100" s="78">
        <v>5097.0</v>
      </c>
      <c r="C5100" s="78" t="str">
        <f>VLOOKUP(G5100,[1]Macrodata_CCF!$A$3:$D$55,4,FALSE)</f>
        <v>#ERROR!</v>
      </c>
      <c r="E5100" s="79" t="str">
        <f>VLOOKUP(G5100,[1]Macrodata_CCF!$A$3:$B$55,2,FALSE)</f>
        <v>#ERROR!</v>
      </c>
      <c r="F5100" s="78">
        <v>0.0</v>
      </c>
      <c r="G5100" s="80">
        <v>47.0</v>
      </c>
      <c r="H5100" s="81">
        <v>221215.0</v>
      </c>
      <c r="I5100" s="81">
        <v>440000.0</v>
      </c>
      <c r="J5100" s="81">
        <v>650035.0</v>
      </c>
      <c r="K5100" s="81">
        <v>660000.0</v>
      </c>
      <c r="L5100" s="82">
        <v>1.960006398976164</v>
      </c>
      <c r="N5100" s="83">
        <f t="shared" si="1"/>
        <v>1.960006399</v>
      </c>
      <c r="O5100" s="83">
        <f t="shared" si="2"/>
        <v>1</v>
      </c>
      <c r="Q5100" s="83">
        <f t="shared" si="3"/>
        <v>0.4972386364</v>
      </c>
      <c r="R5100" s="83">
        <f t="shared" si="4"/>
        <v>1.960006399</v>
      </c>
      <c r="S5100" s="83" t="b">
        <f t="shared" si="5"/>
        <v>0</v>
      </c>
      <c r="T5100" s="72"/>
      <c r="U5100" s="72"/>
      <c r="V5100" s="72"/>
      <c r="W5100" s="72"/>
      <c r="X5100" s="72"/>
      <c r="Y5100" s="72"/>
      <c r="Z5100" s="72"/>
      <c r="AA5100" s="72"/>
      <c r="AB5100" s="72"/>
      <c r="AC5100" s="72"/>
      <c r="AD5100" s="72"/>
      <c r="AE5100" s="72"/>
      <c r="AF5100" s="72"/>
      <c r="AG5100" s="72"/>
      <c r="AH5100" s="72"/>
      <c r="AI5100" s="72"/>
      <c r="AJ5100" s="72"/>
      <c r="AK5100" s="72"/>
    </row>
    <row r="5101" ht="14.25" customHeight="1">
      <c r="A5101" s="78">
        <v>5098.0</v>
      </c>
      <c r="C5101" s="78" t="str">
        <f>VLOOKUP(G5101,[1]Macrodata_CCF!$A$3:$D$55,4,FALSE)</f>
        <v>#ERROR!</v>
      </c>
      <c r="E5101" s="79" t="str">
        <f>VLOOKUP(G5101,[1]Macrodata_CCF!$A$3:$B$55,2,FALSE)</f>
        <v>#ERROR!</v>
      </c>
      <c r="F5101" s="78">
        <v>0.0</v>
      </c>
      <c r="G5101" s="80">
        <v>39.0</v>
      </c>
      <c r="H5101" s="81">
        <v>31245.0</v>
      </c>
      <c r="I5101" s="81">
        <v>220000.0</v>
      </c>
      <c r="J5101" s="81">
        <v>57670.0</v>
      </c>
      <c r="K5101" s="81">
        <v>396000.0</v>
      </c>
      <c r="L5101" s="82">
        <v>0.1399962914889672</v>
      </c>
      <c r="N5101" s="83">
        <f t="shared" si="1"/>
        <v>0.1399962915</v>
      </c>
      <c r="O5101" s="83">
        <f t="shared" si="2"/>
        <v>0.1399962915</v>
      </c>
      <c r="Q5101" s="83">
        <f t="shared" si="3"/>
        <v>0.8579772727</v>
      </c>
      <c r="R5101" s="83">
        <f t="shared" si="4"/>
        <v>0.1399962915</v>
      </c>
      <c r="S5101" s="83" t="b">
        <f t="shared" si="5"/>
        <v>0</v>
      </c>
      <c r="T5101" s="72"/>
      <c r="U5101" s="72"/>
      <c r="V5101" s="72"/>
      <c r="W5101" s="72"/>
      <c r="X5101" s="72"/>
      <c r="Y5101" s="72"/>
      <c r="Z5101" s="72"/>
      <c r="AA5101" s="72"/>
      <c r="AB5101" s="72"/>
      <c r="AC5101" s="72"/>
      <c r="AD5101" s="72"/>
      <c r="AE5101" s="72"/>
      <c r="AF5101" s="72"/>
      <c r="AG5101" s="72"/>
      <c r="AH5101" s="72"/>
      <c r="AI5101" s="72"/>
      <c r="AJ5101" s="72"/>
      <c r="AK5101" s="72"/>
    </row>
    <row r="5102" ht="14.25" customHeight="1">
      <c r="A5102" s="78">
        <v>5099.0</v>
      </c>
      <c r="C5102" s="78" t="str">
        <f>VLOOKUP(G5102,[1]Macrodata_CCF!$A$3:$D$55,4,FALSE)</f>
        <v>#ERROR!</v>
      </c>
      <c r="E5102" s="79" t="str">
        <f>VLOOKUP(G5102,[1]Macrodata_CCF!$A$3:$B$55,2,FALSE)</f>
        <v>#ERROR!</v>
      </c>
      <c r="F5102" s="78">
        <v>0.0</v>
      </c>
      <c r="G5102" s="80">
        <v>40.0</v>
      </c>
      <c r="H5102" s="81">
        <v>0.0</v>
      </c>
      <c r="I5102" s="81">
        <v>560000.0</v>
      </c>
      <c r="J5102" s="81">
        <v>50400.0</v>
      </c>
      <c r="K5102" s="81">
        <v>560000.0</v>
      </c>
      <c r="L5102" s="82">
        <v>0.09</v>
      </c>
      <c r="N5102" s="83">
        <f t="shared" si="1"/>
        <v>0.09</v>
      </c>
      <c r="O5102" s="83">
        <f t="shared" si="2"/>
        <v>0.09</v>
      </c>
      <c r="Q5102" s="83">
        <f t="shared" si="3"/>
        <v>1</v>
      </c>
      <c r="R5102" s="83">
        <f t="shared" si="4"/>
        <v>0.09</v>
      </c>
      <c r="S5102" s="83" t="b">
        <f t="shared" si="5"/>
        <v>0</v>
      </c>
      <c r="T5102" s="72"/>
      <c r="U5102" s="72"/>
      <c r="V5102" s="72"/>
      <c r="W5102" s="72"/>
      <c r="X5102" s="72"/>
      <c r="Y5102" s="72"/>
      <c r="Z5102" s="72"/>
      <c r="AA5102" s="72"/>
      <c r="AB5102" s="72"/>
      <c r="AC5102" s="72"/>
      <c r="AD5102" s="72"/>
      <c r="AE5102" s="72"/>
      <c r="AF5102" s="72"/>
      <c r="AG5102" s="72"/>
      <c r="AH5102" s="72"/>
      <c r="AI5102" s="72"/>
      <c r="AJ5102" s="72"/>
      <c r="AK5102" s="72"/>
    </row>
    <row r="5103" ht="14.25" customHeight="1">
      <c r="A5103" s="78">
        <v>5100.0</v>
      </c>
      <c r="C5103" s="78" t="str">
        <f>VLOOKUP(G5103,[1]Macrodata_CCF!$A$3:$D$55,4,FALSE)</f>
        <v>#ERROR!</v>
      </c>
      <c r="E5103" s="79" t="str">
        <f>VLOOKUP(G5103,[1]Macrodata_CCF!$A$3:$B$55,2,FALSE)</f>
        <v>#ERROR!</v>
      </c>
      <c r="F5103" s="78">
        <v>0.0</v>
      </c>
      <c r="G5103" s="80">
        <v>22.0</v>
      </c>
      <c r="H5103" s="81">
        <v>46565.0</v>
      </c>
      <c r="I5103" s="81">
        <v>160000.0</v>
      </c>
      <c r="J5103" s="81">
        <v>66985.0</v>
      </c>
      <c r="K5103" s="81">
        <v>160000.0</v>
      </c>
      <c r="L5103" s="82">
        <v>0.1800149865561775</v>
      </c>
      <c r="N5103" s="83">
        <f t="shared" si="1"/>
        <v>0.1800149866</v>
      </c>
      <c r="O5103" s="83">
        <f t="shared" si="2"/>
        <v>0.1800149866</v>
      </c>
      <c r="Q5103" s="83">
        <f t="shared" si="3"/>
        <v>0.70896875</v>
      </c>
      <c r="R5103" s="83">
        <f t="shared" si="4"/>
        <v>0.1800149866</v>
      </c>
      <c r="S5103" s="83" t="b">
        <f t="shared" si="5"/>
        <v>0</v>
      </c>
      <c r="T5103" s="72"/>
      <c r="U5103" s="72"/>
      <c r="V5103" s="72"/>
      <c r="W5103" s="72"/>
      <c r="X5103" s="72"/>
      <c r="Y5103" s="72"/>
      <c r="Z5103" s="72"/>
      <c r="AA5103" s="72"/>
      <c r="AB5103" s="72"/>
      <c r="AC5103" s="72"/>
      <c r="AD5103" s="72"/>
      <c r="AE5103" s="72"/>
      <c r="AF5103" s="72"/>
      <c r="AG5103" s="72"/>
      <c r="AH5103" s="72"/>
      <c r="AI5103" s="72"/>
      <c r="AJ5103" s="72"/>
      <c r="AK5103" s="72"/>
    </row>
    <row r="5104" ht="14.25" customHeight="1">
      <c r="A5104" s="78">
        <v>5101.0</v>
      </c>
      <c r="C5104" s="78" t="str">
        <f>VLOOKUP(G5104,[1]Macrodata_CCF!$A$3:$D$55,4,FALSE)</f>
        <v>#ERROR!</v>
      </c>
      <c r="E5104" s="79" t="str">
        <f>VLOOKUP(G5104,[1]Macrodata_CCF!$A$3:$B$55,2,FALSE)</f>
        <v>#ERROR!</v>
      </c>
      <c r="F5104" s="78">
        <v>0.0</v>
      </c>
      <c r="G5104" s="80">
        <v>3.0</v>
      </c>
      <c r="H5104" s="81">
        <v>273020.0</v>
      </c>
      <c r="I5104" s="81">
        <v>730000.0</v>
      </c>
      <c r="J5104" s="81">
        <v>414685.0</v>
      </c>
      <c r="K5104" s="81">
        <v>1022000.0</v>
      </c>
      <c r="L5104" s="82">
        <v>0.3100026259354895</v>
      </c>
      <c r="N5104" s="83">
        <f t="shared" si="1"/>
        <v>0.3100026259</v>
      </c>
      <c r="O5104" s="83">
        <f t="shared" si="2"/>
        <v>0.3100026259</v>
      </c>
      <c r="Q5104" s="83">
        <f t="shared" si="3"/>
        <v>0.626</v>
      </c>
      <c r="R5104" s="83">
        <f t="shared" si="4"/>
        <v>0.3100026259</v>
      </c>
      <c r="S5104" s="83" t="b">
        <f t="shared" si="5"/>
        <v>0</v>
      </c>
      <c r="T5104" s="72"/>
      <c r="U5104" s="72"/>
      <c r="V5104" s="72"/>
      <c r="W5104" s="72"/>
      <c r="X5104" s="72"/>
      <c r="Y5104" s="72"/>
      <c r="Z5104" s="72"/>
      <c r="AA5104" s="72"/>
      <c r="AB5104" s="72"/>
      <c r="AC5104" s="72"/>
      <c r="AD5104" s="72"/>
      <c r="AE5104" s="72"/>
      <c r="AF5104" s="72"/>
      <c r="AG5104" s="72"/>
      <c r="AH5104" s="72"/>
      <c r="AI5104" s="72"/>
      <c r="AJ5104" s="72"/>
      <c r="AK5104" s="72"/>
    </row>
    <row r="5105" ht="14.25" customHeight="1">
      <c r="A5105" s="78">
        <v>5102.0</v>
      </c>
      <c r="C5105" s="78" t="str">
        <f>VLOOKUP(G5105,[1]Macrodata_CCF!$A$3:$D$55,4,FALSE)</f>
        <v>#ERROR!</v>
      </c>
      <c r="E5105" s="79" t="str">
        <f>VLOOKUP(G5105,[1]Macrodata_CCF!$A$3:$B$55,2,FALSE)</f>
        <v>#ERROR!</v>
      </c>
      <c r="F5105" s="78">
        <v>0.0</v>
      </c>
      <c r="G5105" s="80">
        <v>10.0</v>
      </c>
      <c r="H5105" s="81">
        <v>474395.0</v>
      </c>
      <c r="I5105" s="81">
        <v>710000.0</v>
      </c>
      <c r="J5105" s="81">
        <v>523870.0</v>
      </c>
      <c r="K5105" s="81">
        <v>710000.0</v>
      </c>
      <c r="L5105" s="82">
        <v>0.2099912989962013</v>
      </c>
      <c r="N5105" s="83">
        <f t="shared" si="1"/>
        <v>0.209991299</v>
      </c>
      <c r="O5105" s="83">
        <f t="shared" si="2"/>
        <v>0.209991299</v>
      </c>
      <c r="Q5105" s="83">
        <f t="shared" si="3"/>
        <v>0.3318380282</v>
      </c>
      <c r="R5105" s="83">
        <f t="shared" si="4"/>
        <v>0.209991299</v>
      </c>
      <c r="S5105" s="83" t="b">
        <f t="shared" si="5"/>
        <v>0</v>
      </c>
      <c r="T5105" s="72"/>
      <c r="U5105" s="72"/>
      <c r="V5105" s="72"/>
      <c r="W5105" s="72"/>
      <c r="X5105" s="72"/>
      <c r="Y5105" s="72"/>
      <c r="Z5105" s="72"/>
      <c r="AA5105" s="72"/>
      <c r="AB5105" s="72"/>
      <c r="AC5105" s="72"/>
      <c r="AD5105" s="72"/>
      <c r="AE5105" s="72"/>
      <c r="AF5105" s="72"/>
      <c r="AG5105" s="72"/>
      <c r="AH5105" s="72"/>
      <c r="AI5105" s="72"/>
      <c r="AJ5105" s="72"/>
      <c r="AK5105" s="72"/>
    </row>
    <row r="5106" ht="14.25" customHeight="1">
      <c r="A5106" s="78">
        <v>5103.0</v>
      </c>
      <c r="C5106" s="78" t="str">
        <f>VLOOKUP(G5106,[1]Macrodata_CCF!$A$3:$D$55,4,FALSE)</f>
        <v>#ERROR!</v>
      </c>
      <c r="E5106" s="79" t="str">
        <f>VLOOKUP(G5106,[1]Macrodata_CCF!$A$3:$B$55,2,FALSE)</f>
        <v>#ERROR!</v>
      </c>
      <c r="F5106" s="78">
        <v>1.0</v>
      </c>
      <c r="G5106" s="80">
        <v>27.0</v>
      </c>
      <c r="H5106" s="81">
        <v>130005.0</v>
      </c>
      <c r="I5106" s="81">
        <v>730000.0</v>
      </c>
      <c r="J5106" s="81">
        <v>0.0</v>
      </c>
      <c r="K5106" s="81">
        <v>730000.0</v>
      </c>
      <c r="L5106" s="82">
        <v>-0.216676805640047</v>
      </c>
      <c r="N5106" s="83">
        <f t="shared" si="1"/>
        <v>-0.2166768056</v>
      </c>
      <c r="O5106" s="83">
        <f t="shared" si="2"/>
        <v>0</v>
      </c>
      <c r="Q5106" s="83">
        <f t="shared" si="3"/>
        <v>0.8219109589</v>
      </c>
      <c r="R5106" s="83">
        <f t="shared" si="4"/>
        <v>-0.2166768056</v>
      </c>
      <c r="S5106" s="83" t="b">
        <f t="shared" si="5"/>
        <v>0</v>
      </c>
      <c r="T5106" s="72"/>
      <c r="U5106" s="72"/>
      <c r="V5106" s="72"/>
      <c r="W5106" s="72"/>
      <c r="X5106" s="72"/>
      <c r="Y5106" s="72"/>
      <c r="Z5106" s="72"/>
      <c r="AA5106" s="72"/>
      <c r="AB5106" s="72"/>
      <c r="AC5106" s="72"/>
      <c r="AD5106" s="72"/>
      <c r="AE5106" s="72"/>
      <c r="AF5106" s="72"/>
      <c r="AG5106" s="72"/>
      <c r="AH5106" s="72"/>
      <c r="AI5106" s="72"/>
      <c r="AJ5106" s="72"/>
      <c r="AK5106" s="72"/>
    </row>
    <row r="5107" ht="14.25" customHeight="1">
      <c r="A5107" s="78">
        <v>5104.0</v>
      </c>
      <c r="C5107" s="78" t="str">
        <f>VLOOKUP(G5107,[1]Macrodata_CCF!$A$3:$D$55,4,FALSE)</f>
        <v>#ERROR!</v>
      </c>
      <c r="E5107" s="79" t="str">
        <f>VLOOKUP(G5107,[1]Macrodata_CCF!$A$3:$B$55,2,FALSE)</f>
        <v>#ERROR!</v>
      </c>
      <c r="F5107" s="78">
        <v>0.0</v>
      </c>
      <c r="G5107" s="80">
        <v>28.0</v>
      </c>
      <c r="H5107" s="81">
        <v>40870.0</v>
      </c>
      <c r="I5107" s="81">
        <v>260000.0</v>
      </c>
      <c r="J5107" s="81">
        <v>71550.0</v>
      </c>
      <c r="K5107" s="81">
        <v>260000.0</v>
      </c>
      <c r="L5107" s="82">
        <v>0.1400082143020125</v>
      </c>
      <c r="N5107" s="83">
        <f t="shared" si="1"/>
        <v>0.1400082143</v>
      </c>
      <c r="O5107" s="83">
        <f t="shared" si="2"/>
        <v>0.1400082143</v>
      </c>
      <c r="Q5107" s="83">
        <f t="shared" si="3"/>
        <v>0.8428076923</v>
      </c>
      <c r="R5107" s="83">
        <f t="shared" si="4"/>
        <v>0.1400082143</v>
      </c>
      <c r="S5107" s="83" t="b">
        <f t="shared" si="5"/>
        <v>0</v>
      </c>
      <c r="T5107" s="72"/>
      <c r="U5107" s="72"/>
      <c r="V5107" s="72"/>
      <c r="W5107" s="72"/>
      <c r="X5107" s="72"/>
      <c r="Y5107" s="72"/>
      <c r="Z5107" s="72"/>
      <c r="AA5107" s="72"/>
      <c r="AB5107" s="72"/>
      <c r="AC5107" s="72"/>
      <c r="AD5107" s="72"/>
      <c r="AE5107" s="72"/>
      <c r="AF5107" s="72"/>
      <c r="AG5107" s="72"/>
      <c r="AH5107" s="72"/>
      <c r="AI5107" s="72"/>
      <c r="AJ5107" s="72"/>
      <c r="AK5107" s="72"/>
    </row>
    <row r="5108" ht="14.25" customHeight="1">
      <c r="A5108" s="78">
        <v>5105.0</v>
      </c>
      <c r="C5108" s="78" t="str">
        <f>VLOOKUP(G5108,[1]Macrodata_CCF!$A$3:$D$55,4,FALSE)</f>
        <v>#ERROR!</v>
      </c>
      <c r="E5108" s="79" t="str">
        <f>VLOOKUP(G5108,[1]Macrodata_CCF!$A$3:$B$55,2,FALSE)</f>
        <v>#ERROR!</v>
      </c>
      <c r="F5108" s="78">
        <v>0.0</v>
      </c>
      <c r="G5108" s="80">
        <v>32.0</v>
      </c>
      <c r="H5108" s="81">
        <v>392025.0</v>
      </c>
      <c r="I5108" s="81">
        <v>970000.0</v>
      </c>
      <c r="J5108" s="81">
        <v>507620.0</v>
      </c>
      <c r="K5108" s="81">
        <v>1358000.0</v>
      </c>
      <c r="L5108" s="82">
        <v>0.2</v>
      </c>
      <c r="N5108" s="83">
        <f t="shared" si="1"/>
        <v>0.2</v>
      </c>
      <c r="O5108" s="83">
        <f t="shared" si="2"/>
        <v>0.2</v>
      </c>
      <c r="Q5108" s="83">
        <f t="shared" si="3"/>
        <v>0.5958505155</v>
      </c>
      <c r="R5108" s="83">
        <f t="shared" si="4"/>
        <v>0.2</v>
      </c>
      <c r="S5108" s="83" t="b">
        <f t="shared" si="5"/>
        <v>0</v>
      </c>
      <c r="T5108" s="72"/>
      <c r="U5108" s="72"/>
      <c r="V5108" s="72"/>
      <c r="W5108" s="72"/>
      <c r="X5108" s="72"/>
      <c r="Y5108" s="72"/>
      <c r="Z5108" s="72"/>
      <c r="AA5108" s="72"/>
      <c r="AB5108" s="72"/>
      <c r="AC5108" s="72"/>
      <c r="AD5108" s="72"/>
      <c r="AE5108" s="72"/>
      <c r="AF5108" s="72"/>
      <c r="AG5108" s="72"/>
      <c r="AH5108" s="72"/>
      <c r="AI5108" s="72"/>
      <c r="AJ5108" s="72"/>
      <c r="AK5108" s="72"/>
    </row>
    <row r="5109" ht="14.25" customHeight="1">
      <c r="A5109" s="78">
        <v>5106.0</v>
      </c>
      <c r="C5109" s="78" t="str">
        <f>VLOOKUP(G5109,[1]Macrodata_CCF!$A$3:$D$55,4,FALSE)</f>
        <v>#ERROR!</v>
      </c>
      <c r="E5109" s="79" t="str">
        <f>VLOOKUP(G5109,[1]Macrodata_CCF!$A$3:$B$55,2,FALSE)</f>
        <v>#ERROR!</v>
      </c>
      <c r="F5109" s="78">
        <v>0.0</v>
      </c>
      <c r="G5109" s="80">
        <v>52.0</v>
      </c>
      <c r="H5109" s="81">
        <v>0.0</v>
      </c>
      <c r="I5109" s="81">
        <v>520000.0</v>
      </c>
      <c r="J5109" s="81">
        <v>57200.0</v>
      </c>
      <c r="K5109" s="81">
        <v>832000.0</v>
      </c>
      <c r="L5109" s="82">
        <v>0.11</v>
      </c>
      <c r="N5109" s="83">
        <f t="shared" si="1"/>
        <v>0.11</v>
      </c>
      <c r="O5109" s="83">
        <f t="shared" si="2"/>
        <v>0.11</v>
      </c>
      <c r="Q5109" s="83">
        <f t="shared" si="3"/>
        <v>1</v>
      </c>
      <c r="R5109" s="83">
        <f t="shared" si="4"/>
        <v>0.11</v>
      </c>
      <c r="S5109" s="83" t="b">
        <f t="shared" si="5"/>
        <v>0</v>
      </c>
      <c r="T5109" s="72"/>
      <c r="U5109" s="72"/>
      <c r="V5109" s="72"/>
      <c r="W5109" s="72"/>
      <c r="X5109" s="72"/>
      <c r="Y5109" s="72"/>
      <c r="Z5109" s="72"/>
      <c r="AA5109" s="72"/>
      <c r="AB5109" s="72"/>
      <c r="AC5109" s="72"/>
      <c r="AD5109" s="72"/>
      <c r="AE5109" s="72"/>
      <c r="AF5109" s="72"/>
      <c r="AG5109" s="72"/>
      <c r="AH5109" s="72"/>
      <c r="AI5109" s="72"/>
      <c r="AJ5109" s="72"/>
      <c r="AK5109" s="72"/>
    </row>
    <row r="5110" ht="14.25" customHeight="1">
      <c r="A5110" s="78">
        <v>5107.0</v>
      </c>
      <c r="C5110" s="78" t="str">
        <f>VLOOKUP(G5110,[1]Macrodata_CCF!$A$3:$D$55,4,FALSE)</f>
        <v>#ERROR!</v>
      </c>
      <c r="E5110" s="79" t="str">
        <f>VLOOKUP(G5110,[1]Macrodata_CCF!$A$3:$B$55,2,FALSE)</f>
        <v>#ERROR!</v>
      </c>
      <c r="F5110" s="78">
        <v>0.0</v>
      </c>
      <c r="G5110" s="80">
        <v>50.0</v>
      </c>
      <c r="H5110" s="81">
        <v>377490.0</v>
      </c>
      <c r="I5110" s="81">
        <v>910000.0</v>
      </c>
      <c r="J5110" s="81">
        <v>393465.0</v>
      </c>
      <c r="K5110" s="81">
        <v>910000.0</v>
      </c>
      <c r="L5110" s="82">
        <v>0.02999943663029802</v>
      </c>
      <c r="N5110" s="83">
        <f t="shared" si="1"/>
        <v>0.02999943663</v>
      </c>
      <c r="O5110" s="83">
        <f t="shared" si="2"/>
        <v>0.02999943663</v>
      </c>
      <c r="Q5110" s="83">
        <f t="shared" si="3"/>
        <v>0.5851758242</v>
      </c>
      <c r="R5110" s="83">
        <f t="shared" si="4"/>
        <v>0.02999943663</v>
      </c>
      <c r="S5110" s="83" t="b">
        <f t="shared" si="5"/>
        <v>0</v>
      </c>
      <c r="T5110" s="72"/>
      <c r="U5110" s="72"/>
      <c r="V5110" s="72"/>
      <c r="W5110" s="72"/>
      <c r="X5110" s="72"/>
      <c r="Y5110" s="72"/>
      <c r="Z5110" s="72"/>
      <c r="AA5110" s="72"/>
      <c r="AB5110" s="72"/>
      <c r="AC5110" s="72"/>
      <c r="AD5110" s="72"/>
      <c r="AE5110" s="72"/>
      <c r="AF5110" s="72"/>
      <c r="AG5110" s="72"/>
      <c r="AH5110" s="72"/>
      <c r="AI5110" s="72"/>
      <c r="AJ5110" s="72"/>
      <c r="AK5110" s="72"/>
    </row>
    <row r="5111" ht="14.25" customHeight="1">
      <c r="A5111" s="78">
        <v>5108.0</v>
      </c>
      <c r="C5111" s="78" t="str">
        <f>VLOOKUP(G5111,[1]Macrodata_CCF!$A$3:$D$55,4,FALSE)</f>
        <v>#ERROR!</v>
      </c>
      <c r="E5111" s="79" t="str">
        <f>VLOOKUP(G5111,[1]Macrodata_CCF!$A$3:$B$55,2,FALSE)</f>
        <v>#ERROR!</v>
      </c>
      <c r="F5111" s="78">
        <v>0.0</v>
      </c>
      <c r="G5111" s="80">
        <v>20.0</v>
      </c>
      <c r="H5111" s="81">
        <v>711320.0</v>
      </c>
      <c r="I5111" s="81">
        <v>860000.0</v>
      </c>
      <c r="J5111" s="81">
        <v>735110.0</v>
      </c>
      <c r="K5111" s="81">
        <v>860000.0</v>
      </c>
      <c r="L5111" s="82">
        <v>0.1600080710250202</v>
      </c>
      <c r="N5111" s="83">
        <f t="shared" si="1"/>
        <v>0.160008071</v>
      </c>
      <c r="O5111" s="83">
        <f t="shared" si="2"/>
        <v>0.160008071</v>
      </c>
      <c r="Q5111" s="83">
        <f t="shared" si="3"/>
        <v>0.1728837209</v>
      </c>
      <c r="R5111" s="83">
        <f t="shared" si="4"/>
        <v>0.160008071</v>
      </c>
      <c r="S5111" s="83" t="b">
        <f t="shared" si="5"/>
        <v>0</v>
      </c>
      <c r="T5111" s="72"/>
      <c r="U5111" s="72"/>
      <c r="V5111" s="72"/>
      <c r="W5111" s="72"/>
      <c r="X5111" s="72"/>
      <c r="Y5111" s="72"/>
      <c r="Z5111" s="72"/>
      <c r="AA5111" s="72"/>
      <c r="AB5111" s="72"/>
      <c r="AC5111" s="72"/>
      <c r="AD5111" s="72"/>
      <c r="AE5111" s="72"/>
      <c r="AF5111" s="72"/>
      <c r="AG5111" s="72"/>
      <c r="AH5111" s="72"/>
      <c r="AI5111" s="72"/>
      <c r="AJ5111" s="72"/>
      <c r="AK5111" s="72"/>
    </row>
    <row r="5112" ht="14.25" customHeight="1">
      <c r="A5112" s="78">
        <v>5109.0</v>
      </c>
      <c r="C5112" s="78" t="str">
        <f>VLOOKUP(G5112,[1]Macrodata_CCF!$A$3:$D$55,4,FALSE)</f>
        <v>#ERROR!</v>
      </c>
      <c r="E5112" s="79" t="str">
        <f>VLOOKUP(G5112,[1]Macrodata_CCF!$A$3:$B$55,2,FALSE)</f>
        <v>#ERROR!</v>
      </c>
      <c r="F5112" s="78">
        <v>0.0</v>
      </c>
      <c r="G5112" s="80">
        <v>4.0</v>
      </c>
      <c r="H5112" s="81">
        <v>581625.0</v>
      </c>
      <c r="I5112" s="81">
        <v>750000.0</v>
      </c>
      <c r="J5112" s="81">
        <v>647290.0</v>
      </c>
      <c r="K5112" s="81">
        <v>750000.0</v>
      </c>
      <c r="L5112" s="82">
        <v>0.389992576095026</v>
      </c>
      <c r="N5112" s="83">
        <f t="shared" si="1"/>
        <v>0.3899925761</v>
      </c>
      <c r="O5112" s="83">
        <f t="shared" si="2"/>
        <v>0.3899925761</v>
      </c>
      <c r="Q5112" s="83">
        <f t="shared" si="3"/>
        <v>0.2245</v>
      </c>
      <c r="R5112" s="83">
        <f t="shared" si="4"/>
        <v>0.3899925761</v>
      </c>
      <c r="S5112" s="83" t="b">
        <f t="shared" si="5"/>
        <v>0</v>
      </c>
      <c r="T5112" s="72"/>
      <c r="U5112" s="72"/>
      <c r="V5112" s="72"/>
      <c r="W5112" s="72"/>
      <c r="X5112" s="72"/>
      <c r="Y5112" s="72"/>
      <c r="Z5112" s="72"/>
      <c r="AA5112" s="72"/>
      <c r="AB5112" s="72"/>
      <c r="AC5112" s="72"/>
      <c r="AD5112" s="72"/>
      <c r="AE5112" s="72"/>
      <c r="AF5112" s="72"/>
      <c r="AG5112" s="72"/>
      <c r="AH5112" s="72"/>
      <c r="AI5112" s="72"/>
      <c r="AJ5112" s="72"/>
      <c r="AK5112" s="72"/>
    </row>
    <row r="5113" ht="14.25" customHeight="1">
      <c r="A5113" s="78">
        <v>5110.0</v>
      </c>
      <c r="C5113" s="78" t="str">
        <f>VLOOKUP(G5113,[1]Macrodata_CCF!$A$3:$D$55,4,FALSE)</f>
        <v>#ERROR!</v>
      </c>
      <c r="E5113" s="79" t="str">
        <f>VLOOKUP(G5113,[1]Macrodata_CCF!$A$3:$B$55,2,FALSE)</f>
        <v>#ERROR!</v>
      </c>
      <c r="F5113" s="78">
        <v>0.0</v>
      </c>
      <c r="G5113" s="80">
        <v>26.0</v>
      </c>
      <c r="H5113" s="81">
        <v>759860.0</v>
      </c>
      <c r="I5113" s="81">
        <v>920000.0</v>
      </c>
      <c r="J5113" s="81">
        <v>788685.0</v>
      </c>
      <c r="K5113" s="81">
        <v>920000.0</v>
      </c>
      <c r="L5113" s="82">
        <v>0.1799987510927938</v>
      </c>
      <c r="N5113" s="83">
        <f t="shared" si="1"/>
        <v>0.1799987511</v>
      </c>
      <c r="O5113" s="83">
        <f t="shared" si="2"/>
        <v>0.1799987511</v>
      </c>
      <c r="Q5113" s="83">
        <f t="shared" si="3"/>
        <v>0.1740652174</v>
      </c>
      <c r="R5113" s="83">
        <f t="shared" si="4"/>
        <v>0.1799987511</v>
      </c>
      <c r="S5113" s="83" t="b">
        <f t="shared" si="5"/>
        <v>0</v>
      </c>
      <c r="T5113" s="72"/>
      <c r="U5113" s="72"/>
      <c r="V5113" s="72"/>
      <c r="W5113" s="72"/>
      <c r="X5113" s="72"/>
      <c r="Y5113" s="72"/>
      <c r="Z5113" s="72"/>
      <c r="AA5113" s="72"/>
      <c r="AB5113" s="72"/>
      <c r="AC5113" s="72"/>
      <c r="AD5113" s="72"/>
      <c r="AE5113" s="72"/>
      <c r="AF5113" s="72"/>
      <c r="AG5113" s="72"/>
      <c r="AH5113" s="72"/>
      <c r="AI5113" s="72"/>
      <c r="AJ5113" s="72"/>
      <c r="AK5113" s="72"/>
    </row>
    <row r="5114" ht="14.25" customHeight="1">
      <c r="A5114" s="78">
        <v>5111.0</v>
      </c>
      <c r="C5114" s="78" t="str">
        <f>VLOOKUP(G5114,[1]Macrodata_CCF!$A$3:$D$55,4,FALSE)</f>
        <v>#ERROR!</v>
      </c>
      <c r="E5114" s="79" t="str">
        <f>VLOOKUP(G5114,[1]Macrodata_CCF!$A$3:$B$55,2,FALSE)</f>
        <v>#ERROR!</v>
      </c>
      <c r="F5114" s="78">
        <v>0.0</v>
      </c>
      <c r="G5114" s="80">
        <v>32.0</v>
      </c>
      <c r="H5114" s="81">
        <v>384550.0</v>
      </c>
      <c r="I5114" s="81">
        <v>470000.0</v>
      </c>
      <c r="J5114" s="81">
        <v>354645.0</v>
      </c>
      <c r="K5114" s="81">
        <v>470000.0</v>
      </c>
      <c r="L5114" s="82">
        <v>-0.3499707431246343</v>
      </c>
      <c r="N5114" s="83">
        <f t="shared" si="1"/>
        <v>-0.3499707431</v>
      </c>
      <c r="O5114" s="83">
        <f t="shared" si="2"/>
        <v>0</v>
      </c>
      <c r="Q5114" s="83">
        <f t="shared" si="3"/>
        <v>0.1818085106</v>
      </c>
      <c r="R5114" s="83">
        <f t="shared" si="4"/>
        <v>-0.3499707431</v>
      </c>
      <c r="S5114" s="83" t="b">
        <f t="shared" si="5"/>
        <v>0</v>
      </c>
      <c r="T5114" s="72"/>
      <c r="U5114" s="72"/>
      <c r="V5114" s="72"/>
      <c r="W5114" s="72"/>
      <c r="X5114" s="72"/>
      <c r="Y5114" s="72"/>
      <c r="Z5114" s="72"/>
      <c r="AA5114" s="72"/>
      <c r="AB5114" s="72"/>
      <c r="AC5114" s="72"/>
      <c r="AD5114" s="72"/>
      <c r="AE5114" s="72"/>
      <c r="AF5114" s="72"/>
      <c r="AG5114" s="72"/>
      <c r="AH5114" s="72"/>
      <c r="AI5114" s="72"/>
      <c r="AJ5114" s="72"/>
      <c r="AK5114" s="72"/>
    </row>
    <row r="5115" ht="14.25" customHeight="1">
      <c r="A5115" s="78">
        <v>5112.0</v>
      </c>
      <c r="C5115" s="78" t="str">
        <f>VLOOKUP(G5115,[1]Macrodata_CCF!$A$3:$D$55,4,FALSE)</f>
        <v>#ERROR!</v>
      </c>
      <c r="E5115" s="79" t="str">
        <f>VLOOKUP(G5115,[1]Macrodata_CCF!$A$3:$B$55,2,FALSE)</f>
        <v>#ERROR!</v>
      </c>
      <c r="F5115" s="78">
        <v>1.0</v>
      </c>
      <c r="G5115" s="80">
        <v>32.0</v>
      </c>
      <c r="H5115" s="81">
        <v>684955.0</v>
      </c>
      <c r="I5115" s="81">
        <v>810000.0</v>
      </c>
      <c r="J5115" s="81">
        <v>748730.0</v>
      </c>
      <c r="K5115" s="81">
        <v>810000.0</v>
      </c>
      <c r="L5115" s="82">
        <v>0.5100163940981247</v>
      </c>
      <c r="N5115" s="83">
        <f t="shared" si="1"/>
        <v>0.5100163941</v>
      </c>
      <c r="O5115" s="83">
        <f t="shared" si="2"/>
        <v>0.5100163941</v>
      </c>
      <c r="Q5115" s="83">
        <f t="shared" si="3"/>
        <v>0.1543765432</v>
      </c>
      <c r="R5115" s="83">
        <f t="shared" si="4"/>
        <v>0.5100163941</v>
      </c>
      <c r="S5115" s="83" t="b">
        <f t="shared" si="5"/>
        <v>0</v>
      </c>
      <c r="T5115" s="72"/>
      <c r="U5115" s="72"/>
      <c r="V5115" s="72"/>
      <c r="W5115" s="72"/>
      <c r="X5115" s="72"/>
      <c r="Y5115" s="72"/>
      <c r="Z5115" s="72"/>
      <c r="AA5115" s="72"/>
      <c r="AB5115" s="72"/>
      <c r="AC5115" s="72"/>
      <c r="AD5115" s="72"/>
      <c r="AE5115" s="72"/>
      <c r="AF5115" s="72"/>
      <c r="AG5115" s="72"/>
      <c r="AH5115" s="72"/>
      <c r="AI5115" s="72"/>
      <c r="AJ5115" s="72"/>
      <c r="AK5115" s="72"/>
    </row>
    <row r="5116" ht="14.25" customHeight="1">
      <c r="A5116" s="78">
        <v>5113.0</v>
      </c>
      <c r="C5116" s="78" t="str">
        <f>VLOOKUP(G5116,[1]Macrodata_CCF!$A$3:$D$55,4,FALSE)</f>
        <v>#ERROR!</v>
      </c>
      <c r="E5116" s="79" t="str">
        <f>VLOOKUP(G5116,[1]Macrodata_CCF!$A$3:$B$55,2,FALSE)</f>
        <v>#ERROR!</v>
      </c>
      <c r="F5116" s="78">
        <v>0.0</v>
      </c>
      <c r="G5116" s="80">
        <v>50.0</v>
      </c>
      <c r="H5116" s="81">
        <v>133500.0</v>
      </c>
      <c r="I5116" s="81">
        <v>560000.0</v>
      </c>
      <c r="J5116" s="81">
        <v>571200.0</v>
      </c>
      <c r="K5116" s="81">
        <v>560000.0</v>
      </c>
      <c r="L5116" s="82">
        <v>1.026260257913247</v>
      </c>
      <c r="N5116" s="83">
        <f t="shared" si="1"/>
        <v>1.026260258</v>
      </c>
      <c r="O5116" s="83">
        <f t="shared" si="2"/>
        <v>1</v>
      </c>
      <c r="Q5116" s="83">
        <f t="shared" si="3"/>
        <v>0.7616071429</v>
      </c>
      <c r="R5116" s="83">
        <f t="shared" si="4"/>
        <v>1.026260258</v>
      </c>
      <c r="S5116" s="83" t="b">
        <f t="shared" si="5"/>
        <v>0</v>
      </c>
      <c r="T5116" s="72"/>
      <c r="U5116" s="72"/>
      <c r="V5116" s="72"/>
      <c r="W5116" s="72"/>
      <c r="X5116" s="72"/>
      <c r="Y5116" s="72"/>
      <c r="Z5116" s="72"/>
      <c r="AA5116" s="72"/>
      <c r="AB5116" s="72"/>
      <c r="AC5116" s="72"/>
      <c r="AD5116" s="72"/>
      <c r="AE5116" s="72"/>
      <c r="AF5116" s="72"/>
      <c r="AG5116" s="72"/>
      <c r="AH5116" s="72"/>
      <c r="AI5116" s="72"/>
      <c r="AJ5116" s="72"/>
      <c r="AK5116" s="72"/>
    </row>
    <row r="5117" ht="14.25" customHeight="1">
      <c r="A5117" s="78">
        <v>5114.0</v>
      </c>
      <c r="C5117" s="78" t="str">
        <f>VLOOKUP(G5117,[1]Macrodata_CCF!$A$3:$D$55,4,FALSE)</f>
        <v>#ERROR!</v>
      </c>
      <c r="E5117" s="79" t="str">
        <f>VLOOKUP(G5117,[1]Macrodata_CCF!$A$3:$B$55,2,FALSE)</f>
        <v>#ERROR!</v>
      </c>
      <c r="F5117" s="78">
        <v>0.0</v>
      </c>
      <c r="G5117" s="80">
        <v>50.0</v>
      </c>
      <c r="H5117" s="81">
        <v>398355.0</v>
      </c>
      <c r="I5117" s="81">
        <v>710000.0</v>
      </c>
      <c r="J5117" s="81">
        <v>724200.0</v>
      </c>
      <c r="K5117" s="81">
        <v>710000.0</v>
      </c>
      <c r="L5117" s="82">
        <v>1.04556466492323</v>
      </c>
      <c r="N5117" s="83">
        <f t="shared" si="1"/>
        <v>1.045564665</v>
      </c>
      <c r="O5117" s="83">
        <f t="shared" si="2"/>
        <v>1</v>
      </c>
      <c r="Q5117" s="83">
        <f t="shared" si="3"/>
        <v>0.4389366197</v>
      </c>
      <c r="R5117" s="83">
        <f t="shared" si="4"/>
        <v>1.045564665</v>
      </c>
      <c r="S5117" s="83" t="b">
        <f t="shared" si="5"/>
        <v>0</v>
      </c>
      <c r="T5117" s="72"/>
      <c r="U5117" s="72"/>
      <c r="V5117" s="72"/>
      <c r="W5117" s="72"/>
      <c r="X5117" s="72"/>
      <c r="Y5117" s="72"/>
      <c r="Z5117" s="72"/>
      <c r="AA5117" s="72"/>
      <c r="AB5117" s="72"/>
      <c r="AC5117" s="72"/>
      <c r="AD5117" s="72"/>
      <c r="AE5117" s="72"/>
      <c r="AF5117" s="72"/>
      <c r="AG5117" s="72"/>
      <c r="AH5117" s="72"/>
      <c r="AI5117" s="72"/>
      <c r="AJ5117" s="72"/>
      <c r="AK5117" s="72"/>
    </row>
    <row r="5118" ht="14.25" customHeight="1">
      <c r="A5118" s="78">
        <v>5115.0</v>
      </c>
      <c r="C5118" s="78" t="str">
        <f>VLOOKUP(G5118,[1]Macrodata_CCF!$A$3:$D$55,4,FALSE)</f>
        <v>#ERROR!</v>
      </c>
      <c r="E5118" s="79" t="str">
        <f>VLOOKUP(G5118,[1]Macrodata_CCF!$A$3:$B$55,2,FALSE)</f>
        <v>#ERROR!</v>
      </c>
      <c r="F5118" s="78">
        <v>0.0</v>
      </c>
      <c r="G5118" s="80">
        <v>15.0</v>
      </c>
      <c r="H5118" s="81">
        <v>471870.0</v>
      </c>
      <c r="I5118" s="81">
        <v>980000.0</v>
      </c>
      <c r="J5118" s="81">
        <v>568415.0</v>
      </c>
      <c r="K5118" s="81">
        <v>1764000.0</v>
      </c>
      <c r="L5118" s="82">
        <v>0.1900005904000945</v>
      </c>
      <c r="N5118" s="83">
        <f t="shared" si="1"/>
        <v>0.1900005904</v>
      </c>
      <c r="O5118" s="83">
        <f t="shared" si="2"/>
        <v>0.1900005904</v>
      </c>
      <c r="Q5118" s="83">
        <f t="shared" si="3"/>
        <v>0.5185</v>
      </c>
      <c r="R5118" s="83">
        <f t="shared" si="4"/>
        <v>0.1900005904</v>
      </c>
      <c r="S5118" s="83" t="b">
        <f t="shared" si="5"/>
        <v>0</v>
      </c>
      <c r="T5118" s="72"/>
      <c r="U5118" s="72"/>
      <c r="V5118" s="72"/>
      <c r="W5118" s="72"/>
      <c r="X5118" s="72"/>
      <c r="Y5118" s="72"/>
      <c r="Z5118" s="72"/>
      <c r="AA5118" s="72"/>
      <c r="AB5118" s="72"/>
      <c r="AC5118" s="72"/>
      <c r="AD5118" s="72"/>
      <c r="AE5118" s="72"/>
      <c r="AF5118" s="72"/>
      <c r="AG5118" s="72"/>
      <c r="AH5118" s="72"/>
      <c r="AI5118" s="72"/>
      <c r="AJ5118" s="72"/>
      <c r="AK5118" s="72"/>
    </row>
    <row r="5119" ht="14.25" customHeight="1">
      <c r="A5119" s="78">
        <v>5116.0</v>
      </c>
      <c r="C5119" s="78" t="str">
        <f>VLOOKUP(G5119,[1]Macrodata_CCF!$A$3:$D$55,4,FALSE)</f>
        <v>#ERROR!</v>
      </c>
      <c r="E5119" s="79" t="str">
        <f>VLOOKUP(G5119,[1]Macrodata_CCF!$A$3:$B$55,2,FALSE)</f>
        <v>#ERROR!</v>
      </c>
      <c r="F5119" s="78">
        <v>0.0</v>
      </c>
      <c r="G5119" s="80">
        <v>44.0</v>
      </c>
      <c r="H5119" s="81">
        <v>291980.0</v>
      </c>
      <c r="I5119" s="81">
        <v>440000.0</v>
      </c>
      <c r="J5119" s="81">
        <v>767125.0</v>
      </c>
      <c r="K5119" s="81">
        <v>792000.0</v>
      </c>
      <c r="L5119" s="82">
        <v>3.210005404675044</v>
      </c>
      <c r="N5119" s="83">
        <f t="shared" si="1"/>
        <v>3.210005405</v>
      </c>
      <c r="O5119" s="83">
        <f t="shared" si="2"/>
        <v>1</v>
      </c>
      <c r="Q5119" s="83">
        <f t="shared" si="3"/>
        <v>0.3364090909</v>
      </c>
      <c r="R5119" s="83">
        <f t="shared" si="4"/>
        <v>3.210005405</v>
      </c>
      <c r="S5119" s="83" t="b">
        <f t="shared" si="5"/>
        <v>0</v>
      </c>
      <c r="T5119" s="72"/>
      <c r="U5119" s="72"/>
      <c r="V5119" s="72"/>
      <c r="W5119" s="72"/>
      <c r="X5119" s="72"/>
      <c r="Y5119" s="72"/>
      <c r="Z5119" s="72"/>
      <c r="AA5119" s="72"/>
      <c r="AB5119" s="72"/>
      <c r="AC5119" s="72"/>
      <c r="AD5119" s="72"/>
      <c r="AE5119" s="72"/>
      <c r="AF5119" s="72"/>
      <c r="AG5119" s="72"/>
      <c r="AH5119" s="72"/>
      <c r="AI5119" s="72"/>
      <c r="AJ5119" s="72"/>
      <c r="AK5119" s="72"/>
    </row>
    <row r="5120" ht="14.25" customHeight="1">
      <c r="A5120" s="78">
        <v>5117.0</v>
      </c>
      <c r="C5120" s="78" t="str">
        <f>VLOOKUP(G5120,[1]Macrodata_CCF!$A$3:$D$55,4,FALSE)</f>
        <v>#ERROR!</v>
      </c>
      <c r="E5120" s="79" t="str">
        <f>VLOOKUP(G5120,[1]Macrodata_CCF!$A$3:$B$55,2,FALSE)</f>
        <v>#ERROR!</v>
      </c>
      <c r="F5120" s="78">
        <v>0.0</v>
      </c>
      <c r="G5120" s="80">
        <v>46.0</v>
      </c>
      <c r="H5120" s="81">
        <v>771870.0</v>
      </c>
      <c r="I5120" s="81">
        <v>840000.0</v>
      </c>
      <c r="J5120" s="81">
        <v>782090.0</v>
      </c>
      <c r="K5120" s="81">
        <v>840000.0</v>
      </c>
      <c r="L5120" s="82">
        <v>0.1500073389109056</v>
      </c>
      <c r="N5120" s="83">
        <f t="shared" si="1"/>
        <v>0.1500073389</v>
      </c>
      <c r="O5120" s="83">
        <f t="shared" si="2"/>
        <v>0.1500073389</v>
      </c>
      <c r="Q5120" s="83">
        <f t="shared" si="3"/>
        <v>0.08110714286</v>
      </c>
      <c r="R5120" s="83">
        <f t="shared" si="4"/>
        <v>0.01216666667</v>
      </c>
      <c r="S5120" s="83" t="b">
        <f t="shared" si="5"/>
        <v>0</v>
      </c>
      <c r="T5120" s="72"/>
      <c r="U5120" s="72"/>
      <c r="V5120" s="72"/>
      <c r="W5120" s="72"/>
      <c r="X5120" s="72"/>
      <c r="Y5120" s="72"/>
      <c r="Z5120" s="72"/>
      <c r="AA5120" s="72"/>
      <c r="AB5120" s="72"/>
      <c r="AC5120" s="72"/>
      <c r="AD5120" s="72"/>
      <c r="AE5120" s="72"/>
      <c r="AF5120" s="72"/>
      <c r="AG5120" s="72"/>
      <c r="AH5120" s="72"/>
      <c r="AI5120" s="72"/>
      <c r="AJ5120" s="72"/>
      <c r="AK5120" s="72"/>
    </row>
    <row r="5121" ht="14.25" customHeight="1">
      <c r="A5121" s="78">
        <v>5118.0</v>
      </c>
      <c r="C5121" s="78" t="str">
        <f>VLOOKUP(G5121,[1]Macrodata_CCF!$A$3:$D$55,4,FALSE)</f>
        <v>#ERROR!</v>
      </c>
      <c r="E5121" s="79" t="str">
        <f>VLOOKUP(G5121,[1]Macrodata_CCF!$A$3:$B$55,2,FALSE)</f>
        <v>#ERROR!</v>
      </c>
      <c r="F5121" s="78">
        <v>0.0</v>
      </c>
      <c r="G5121" s="80">
        <v>23.0</v>
      </c>
      <c r="H5121" s="81">
        <v>289405.0</v>
      </c>
      <c r="I5121" s="81">
        <v>550000.0</v>
      </c>
      <c r="J5121" s="81">
        <v>336310.0</v>
      </c>
      <c r="K5121" s="81">
        <v>550000.0</v>
      </c>
      <c r="L5121" s="82">
        <v>0.1799919415184482</v>
      </c>
      <c r="N5121" s="83">
        <f t="shared" si="1"/>
        <v>0.1799919415</v>
      </c>
      <c r="O5121" s="83">
        <f t="shared" si="2"/>
        <v>0.1799919415</v>
      </c>
      <c r="Q5121" s="83">
        <f t="shared" si="3"/>
        <v>0.4738090909</v>
      </c>
      <c r="R5121" s="83">
        <f t="shared" si="4"/>
        <v>0.1799919415</v>
      </c>
      <c r="S5121" s="83" t="b">
        <f t="shared" si="5"/>
        <v>0</v>
      </c>
      <c r="T5121" s="72"/>
      <c r="U5121" s="72"/>
      <c r="V5121" s="72"/>
      <c r="W5121" s="72"/>
      <c r="X5121" s="72"/>
      <c r="Y5121" s="72"/>
      <c r="Z5121" s="72"/>
      <c r="AA5121" s="72"/>
      <c r="AB5121" s="72"/>
      <c r="AC5121" s="72"/>
      <c r="AD5121" s="72"/>
      <c r="AE5121" s="72"/>
      <c r="AF5121" s="72"/>
      <c r="AG5121" s="72"/>
      <c r="AH5121" s="72"/>
      <c r="AI5121" s="72"/>
      <c r="AJ5121" s="72"/>
      <c r="AK5121" s="72"/>
    </row>
    <row r="5122" ht="14.25" customHeight="1">
      <c r="A5122" s="78">
        <v>5119.0</v>
      </c>
      <c r="C5122" s="78" t="str">
        <f>VLOOKUP(G5122,[1]Macrodata_CCF!$A$3:$D$55,4,FALSE)</f>
        <v>#ERROR!</v>
      </c>
      <c r="E5122" s="79" t="str">
        <f>VLOOKUP(G5122,[1]Macrodata_CCF!$A$3:$B$55,2,FALSE)</f>
        <v>#ERROR!</v>
      </c>
      <c r="F5122" s="78">
        <v>0.0</v>
      </c>
      <c r="G5122" s="80">
        <v>51.0</v>
      </c>
      <c r="H5122" s="81">
        <v>144670.0</v>
      </c>
      <c r="I5122" s="81">
        <v>280000.0</v>
      </c>
      <c r="J5122" s="81">
        <v>160910.0</v>
      </c>
      <c r="K5122" s="81">
        <v>280000.0</v>
      </c>
      <c r="L5122" s="82">
        <v>0.1200029557378261</v>
      </c>
      <c r="N5122" s="83">
        <f t="shared" si="1"/>
        <v>0.1200029557</v>
      </c>
      <c r="O5122" s="83">
        <f t="shared" si="2"/>
        <v>0.1200029557</v>
      </c>
      <c r="Q5122" s="83">
        <f t="shared" si="3"/>
        <v>0.4833214286</v>
      </c>
      <c r="R5122" s="83">
        <f t="shared" si="4"/>
        <v>0.1200029557</v>
      </c>
      <c r="S5122" s="83" t="b">
        <f t="shared" si="5"/>
        <v>0</v>
      </c>
      <c r="T5122" s="72"/>
      <c r="U5122" s="72"/>
      <c r="V5122" s="72"/>
      <c r="W5122" s="72"/>
      <c r="X5122" s="72"/>
      <c r="Y5122" s="72"/>
      <c r="Z5122" s="72"/>
      <c r="AA5122" s="72"/>
      <c r="AB5122" s="72"/>
      <c r="AC5122" s="72"/>
      <c r="AD5122" s="72"/>
      <c r="AE5122" s="72"/>
      <c r="AF5122" s="72"/>
      <c r="AG5122" s="72"/>
      <c r="AH5122" s="72"/>
      <c r="AI5122" s="72"/>
      <c r="AJ5122" s="72"/>
      <c r="AK5122" s="72"/>
    </row>
    <row r="5123" ht="14.25" customHeight="1">
      <c r="A5123" s="78">
        <v>5120.0</v>
      </c>
      <c r="C5123" s="78" t="str">
        <f>VLOOKUP(G5123,[1]Macrodata_CCF!$A$3:$D$55,4,FALSE)</f>
        <v>#ERROR!</v>
      </c>
      <c r="E5123" s="79" t="str">
        <f>VLOOKUP(G5123,[1]Macrodata_CCF!$A$3:$B$55,2,FALSE)</f>
        <v>#ERROR!</v>
      </c>
      <c r="F5123" s="78">
        <v>0.0</v>
      </c>
      <c r="G5123" s="80">
        <v>35.0</v>
      </c>
      <c r="H5123" s="81">
        <v>150625.0</v>
      </c>
      <c r="I5123" s="81">
        <v>760000.0</v>
      </c>
      <c r="J5123" s="81">
        <v>223750.0</v>
      </c>
      <c r="K5123" s="81">
        <v>760000.0</v>
      </c>
      <c r="L5123" s="82">
        <v>0.12</v>
      </c>
      <c r="N5123" s="83">
        <f t="shared" si="1"/>
        <v>0.12</v>
      </c>
      <c r="O5123" s="83">
        <f t="shared" si="2"/>
        <v>0.12</v>
      </c>
      <c r="Q5123" s="83">
        <f t="shared" si="3"/>
        <v>0.8018092105</v>
      </c>
      <c r="R5123" s="83">
        <f t="shared" si="4"/>
        <v>0.12</v>
      </c>
      <c r="S5123" s="83" t="b">
        <f t="shared" si="5"/>
        <v>0</v>
      </c>
      <c r="T5123" s="72"/>
      <c r="U5123" s="72"/>
      <c r="V5123" s="72"/>
      <c r="W5123" s="72"/>
      <c r="X5123" s="72"/>
      <c r="Y5123" s="72"/>
      <c r="Z5123" s="72"/>
      <c r="AA5123" s="72"/>
      <c r="AB5123" s="72"/>
      <c r="AC5123" s="72"/>
      <c r="AD5123" s="72"/>
      <c r="AE5123" s="72"/>
      <c r="AF5123" s="72"/>
      <c r="AG5123" s="72"/>
      <c r="AH5123" s="72"/>
      <c r="AI5123" s="72"/>
      <c r="AJ5123" s="72"/>
      <c r="AK5123" s="72"/>
    </row>
    <row r="5124" ht="14.25" customHeight="1">
      <c r="A5124" s="78">
        <v>5121.0</v>
      </c>
      <c r="C5124" s="78" t="str">
        <f>VLOOKUP(G5124,[1]Macrodata_CCF!$A$3:$D$55,4,FALSE)</f>
        <v>#ERROR!</v>
      </c>
      <c r="E5124" s="79" t="str">
        <f>VLOOKUP(G5124,[1]Macrodata_CCF!$A$3:$B$55,2,FALSE)</f>
        <v>#ERROR!</v>
      </c>
      <c r="F5124" s="78">
        <v>0.0</v>
      </c>
      <c r="G5124" s="80">
        <v>52.0</v>
      </c>
      <c r="H5124" s="81">
        <v>0.0</v>
      </c>
      <c r="I5124" s="81">
        <v>660000.0</v>
      </c>
      <c r="J5124" s="81">
        <v>19800.0</v>
      </c>
      <c r="K5124" s="81">
        <v>660000.0</v>
      </c>
      <c r="L5124" s="82">
        <v>0.03</v>
      </c>
      <c r="N5124" s="83">
        <f t="shared" si="1"/>
        <v>0.03</v>
      </c>
      <c r="O5124" s="83">
        <f t="shared" si="2"/>
        <v>0.03</v>
      </c>
      <c r="Q5124" s="83">
        <f t="shared" si="3"/>
        <v>1</v>
      </c>
      <c r="R5124" s="83">
        <f t="shared" si="4"/>
        <v>0.03</v>
      </c>
      <c r="S5124" s="83" t="b">
        <f t="shared" si="5"/>
        <v>0</v>
      </c>
      <c r="T5124" s="72"/>
      <c r="U5124" s="72"/>
      <c r="V5124" s="72"/>
      <c r="W5124" s="72"/>
      <c r="X5124" s="72"/>
      <c r="Y5124" s="72"/>
      <c r="Z5124" s="72"/>
      <c r="AA5124" s="72"/>
      <c r="AB5124" s="72"/>
      <c r="AC5124" s="72"/>
      <c r="AD5124" s="72"/>
      <c r="AE5124" s="72"/>
      <c r="AF5124" s="72"/>
      <c r="AG5124" s="72"/>
      <c r="AH5124" s="72"/>
      <c r="AI5124" s="72"/>
      <c r="AJ5124" s="72"/>
      <c r="AK5124" s="72"/>
    </row>
    <row r="5125" ht="14.25" customHeight="1">
      <c r="A5125" s="78">
        <v>5122.0</v>
      </c>
      <c r="C5125" s="78" t="str">
        <f>VLOOKUP(G5125,[1]Macrodata_CCF!$A$3:$D$55,4,FALSE)</f>
        <v>#ERROR!</v>
      </c>
      <c r="E5125" s="79" t="str">
        <f>VLOOKUP(G5125,[1]Macrodata_CCF!$A$3:$B$55,2,FALSE)</f>
        <v>#ERROR!</v>
      </c>
      <c r="F5125" s="78">
        <v>0.0</v>
      </c>
      <c r="G5125" s="80">
        <v>7.0</v>
      </c>
      <c r="H5125" s="81">
        <v>240350.0</v>
      </c>
      <c r="I5125" s="81">
        <v>420000.0</v>
      </c>
      <c r="J5125" s="81">
        <v>222385.0</v>
      </c>
      <c r="K5125" s="81">
        <v>672000.0</v>
      </c>
      <c r="L5125" s="82">
        <v>-0.1</v>
      </c>
      <c r="N5125" s="83">
        <f t="shared" si="1"/>
        <v>-0.1</v>
      </c>
      <c r="O5125" s="83">
        <f t="shared" si="2"/>
        <v>0</v>
      </c>
      <c r="Q5125" s="83">
        <f t="shared" si="3"/>
        <v>0.4277380952</v>
      </c>
      <c r="R5125" s="83">
        <f t="shared" si="4"/>
        <v>-0.1</v>
      </c>
      <c r="S5125" s="83" t="b">
        <f t="shared" si="5"/>
        <v>0</v>
      </c>
      <c r="T5125" s="72"/>
      <c r="U5125" s="72"/>
      <c r="V5125" s="72"/>
      <c r="W5125" s="72"/>
      <c r="X5125" s="72"/>
      <c r="Y5125" s="72"/>
      <c r="Z5125" s="72"/>
      <c r="AA5125" s="72"/>
      <c r="AB5125" s="72"/>
      <c r="AC5125" s="72"/>
      <c r="AD5125" s="72"/>
      <c r="AE5125" s="72"/>
      <c r="AF5125" s="72"/>
      <c r="AG5125" s="72"/>
      <c r="AH5125" s="72"/>
      <c r="AI5125" s="72"/>
      <c r="AJ5125" s="72"/>
      <c r="AK5125" s="72"/>
    </row>
    <row r="5126" ht="14.25" customHeight="1">
      <c r="A5126" s="78">
        <v>5123.0</v>
      </c>
      <c r="C5126" s="78" t="str">
        <f>VLOOKUP(G5126,[1]Macrodata_CCF!$A$3:$D$55,4,FALSE)</f>
        <v>#ERROR!</v>
      </c>
      <c r="E5126" s="79" t="str">
        <f>VLOOKUP(G5126,[1]Macrodata_CCF!$A$3:$B$55,2,FALSE)</f>
        <v>#ERROR!</v>
      </c>
      <c r="F5126" s="78">
        <v>0.0</v>
      </c>
      <c r="G5126" s="80">
        <v>28.0</v>
      </c>
      <c r="H5126" s="81">
        <v>84910.0</v>
      </c>
      <c r="I5126" s="81">
        <v>870000.0</v>
      </c>
      <c r="J5126" s="81">
        <v>194825.0</v>
      </c>
      <c r="K5126" s="81">
        <v>870000.0</v>
      </c>
      <c r="L5126" s="82">
        <v>0.1400030569743596</v>
      </c>
      <c r="N5126" s="83">
        <f t="shared" si="1"/>
        <v>0.140003057</v>
      </c>
      <c r="O5126" s="83">
        <f t="shared" si="2"/>
        <v>0.140003057</v>
      </c>
      <c r="Q5126" s="83">
        <f t="shared" si="3"/>
        <v>0.9024022989</v>
      </c>
      <c r="R5126" s="83">
        <f t="shared" si="4"/>
        <v>0.140003057</v>
      </c>
      <c r="S5126" s="83" t="b">
        <f t="shared" si="5"/>
        <v>0</v>
      </c>
      <c r="T5126" s="72"/>
      <c r="U5126" s="72"/>
      <c r="V5126" s="72"/>
      <c r="W5126" s="72"/>
      <c r="X5126" s="72"/>
      <c r="Y5126" s="72"/>
      <c r="Z5126" s="72"/>
      <c r="AA5126" s="72"/>
      <c r="AB5126" s="72"/>
      <c r="AC5126" s="72"/>
      <c r="AD5126" s="72"/>
      <c r="AE5126" s="72"/>
      <c r="AF5126" s="72"/>
      <c r="AG5126" s="72"/>
      <c r="AH5126" s="72"/>
      <c r="AI5126" s="72"/>
      <c r="AJ5126" s="72"/>
      <c r="AK5126" s="72"/>
    </row>
    <row r="5127" ht="14.25" customHeight="1">
      <c r="A5127" s="78">
        <v>5124.0</v>
      </c>
      <c r="C5127" s="78" t="str">
        <f>VLOOKUP(G5127,[1]Macrodata_CCF!$A$3:$D$55,4,FALSE)</f>
        <v>#ERROR!</v>
      </c>
      <c r="E5127" s="79" t="str">
        <f>VLOOKUP(G5127,[1]Macrodata_CCF!$A$3:$B$55,2,FALSE)</f>
        <v>#ERROR!</v>
      </c>
      <c r="F5127" s="78">
        <v>1.0</v>
      </c>
      <c r="G5127" s="80">
        <v>26.0</v>
      </c>
      <c r="H5127" s="81">
        <v>927545.0</v>
      </c>
      <c r="I5127" s="81">
        <v>980000.0</v>
      </c>
      <c r="J5127" s="81">
        <v>955870.0</v>
      </c>
      <c r="K5127" s="81">
        <v>980000.0</v>
      </c>
      <c r="L5127" s="82">
        <v>0.5399866552282909</v>
      </c>
      <c r="N5127" s="83">
        <f t="shared" si="1"/>
        <v>0.5399866552</v>
      </c>
      <c r="O5127" s="83">
        <f t="shared" si="2"/>
        <v>0.5399866552</v>
      </c>
      <c r="Q5127" s="83">
        <f t="shared" si="3"/>
        <v>0.0535255102</v>
      </c>
      <c r="R5127" s="83">
        <f t="shared" si="4"/>
        <v>0.02890306122</v>
      </c>
      <c r="S5127" s="83" t="b">
        <f t="shared" si="5"/>
        <v>0</v>
      </c>
      <c r="T5127" s="72"/>
      <c r="U5127" s="72"/>
      <c r="V5127" s="72"/>
      <c r="W5127" s="72"/>
      <c r="X5127" s="72"/>
      <c r="Y5127" s="72"/>
      <c r="Z5127" s="72"/>
      <c r="AA5127" s="72"/>
      <c r="AB5127" s="72"/>
      <c r="AC5127" s="72"/>
      <c r="AD5127" s="72"/>
      <c r="AE5127" s="72"/>
      <c r="AF5127" s="72"/>
      <c r="AG5127" s="72"/>
      <c r="AH5127" s="72"/>
      <c r="AI5127" s="72"/>
      <c r="AJ5127" s="72"/>
      <c r="AK5127" s="72"/>
    </row>
    <row r="5128" ht="14.25" customHeight="1">
      <c r="A5128" s="78">
        <v>5125.0</v>
      </c>
      <c r="C5128" s="78" t="str">
        <f>VLOOKUP(G5128,[1]Macrodata_CCF!$A$3:$D$55,4,FALSE)</f>
        <v>#ERROR!</v>
      </c>
      <c r="E5128" s="79" t="str">
        <f>VLOOKUP(G5128,[1]Macrodata_CCF!$A$3:$B$55,2,FALSE)</f>
        <v>#ERROR!</v>
      </c>
      <c r="F5128" s="78">
        <v>0.0</v>
      </c>
      <c r="G5128" s="80">
        <v>39.0</v>
      </c>
      <c r="H5128" s="81">
        <v>345325.0</v>
      </c>
      <c r="I5128" s="81">
        <v>500000.0</v>
      </c>
      <c r="J5128" s="81">
        <v>510000.0</v>
      </c>
      <c r="K5128" s="81">
        <v>500000.0</v>
      </c>
      <c r="L5128" s="82">
        <v>1.064651689025376</v>
      </c>
      <c r="N5128" s="83">
        <f t="shared" si="1"/>
        <v>1.064651689</v>
      </c>
      <c r="O5128" s="83">
        <f t="shared" si="2"/>
        <v>1</v>
      </c>
      <c r="Q5128" s="83">
        <f t="shared" si="3"/>
        <v>0.30935</v>
      </c>
      <c r="R5128" s="83">
        <f t="shared" si="4"/>
        <v>1.064651689</v>
      </c>
      <c r="S5128" s="83" t="b">
        <f t="shared" si="5"/>
        <v>0</v>
      </c>
      <c r="T5128" s="72"/>
      <c r="U5128" s="72"/>
      <c r="V5128" s="72"/>
      <c r="W5128" s="72"/>
      <c r="X5128" s="72"/>
      <c r="Y5128" s="72"/>
      <c r="Z5128" s="72"/>
      <c r="AA5128" s="72"/>
      <c r="AB5128" s="72"/>
      <c r="AC5128" s="72"/>
      <c r="AD5128" s="72"/>
      <c r="AE5128" s="72"/>
      <c r="AF5128" s="72"/>
      <c r="AG5128" s="72"/>
      <c r="AH5128" s="72"/>
      <c r="AI5128" s="72"/>
      <c r="AJ5128" s="72"/>
      <c r="AK5128" s="72"/>
    </row>
    <row r="5129" ht="14.25" customHeight="1">
      <c r="A5129" s="78">
        <v>5126.0</v>
      </c>
      <c r="C5129" s="78" t="str">
        <f>VLOOKUP(G5129,[1]Macrodata_CCF!$A$3:$D$55,4,FALSE)</f>
        <v>#ERROR!</v>
      </c>
      <c r="E5129" s="79" t="str">
        <f>VLOOKUP(G5129,[1]Macrodata_CCF!$A$3:$B$55,2,FALSE)</f>
        <v>#ERROR!</v>
      </c>
      <c r="F5129" s="78">
        <v>0.0</v>
      </c>
      <c r="G5129" s="80">
        <v>42.0</v>
      </c>
      <c r="H5129" s="81">
        <v>725785.0</v>
      </c>
      <c r="I5129" s="81">
        <v>830000.0</v>
      </c>
      <c r="J5129" s="81">
        <v>721615.0</v>
      </c>
      <c r="K5129" s="81">
        <v>830000.0</v>
      </c>
      <c r="L5129" s="82">
        <v>-0.04001343376673223</v>
      </c>
      <c r="N5129" s="83">
        <f t="shared" si="1"/>
        <v>-0.04001343377</v>
      </c>
      <c r="O5129" s="83">
        <f t="shared" si="2"/>
        <v>0</v>
      </c>
      <c r="Q5129" s="83">
        <f t="shared" si="3"/>
        <v>0.125560241</v>
      </c>
      <c r="R5129" s="83">
        <f t="shared" si="4"/>
        <v>-0.04001343377</v>
      </c>
      <c r="S5129" s="83" t="b">
        <f t="shared" si="5"/>
        <v>0</v>
      </c>
      <c r="T5129" s="72"/>
      <c r="U5129" s="72"/>
      <c r="V5129" s="72"/>
      <c r="W5129" s="72"/>
      <c r="X5129" s="72"/>
      <c r="Y5129" s="72"/>
      <c r="Z5129" s="72"/>
      <c r="AA5129" s="72"/>
      <c r="AB5129" s="72"/>
      <c r="AC5129" s="72"/>
      <c r="AD5129" s="72"/>
      <c r="AE5129" s="72"/>
      <c r="AF5129" s="72"/>
      <c r="AG5129" s="72"/>
      <c r="AH5129" s="72"/>
      <c r="AI5129" s="72"/>
      <c r="AJ5129" s="72"/>
      <c r="AK5129" s="72"/>
    </row>
    <row r="5130" ht="14.25" customHeight="1">
      <c r="A5130" s="78">
        <v>5127.0</v>
      </c>
      <c r="C5130" s="78" t="str">
        <f>VLOOKUP(G5130,[1]Macrodata_CCF!$A$3:$D$55,4,FALSE)</f>
        <v>#ERROR!</v>
      </c>
      <c r="E5130" s="79" t="str">
        <f>VLOOKUP(G5130,[1]Macrodata_CCF!$A$3:$B$55,2,FALSE)</f>
        <v>#ERROR!</v>
      </c>
      <c r="F5130" s="78">
        <v>0.0</v>
      </c>
      <c r="G5130" s="80">
        <v>21.0</v>
      </c>
      <c r="H5130" s="81">
        <v>0.0</v>
      </c>
      <c r="I5130" s="81">
        <v>690000.0</v>
      </c>
      <c r="J5130" s="81">
        <v>110400.0</v>
      </c>
      <c r="K5130" s="81">
        <v>690000.0</v>
      </c>
      <c r="L5130" s="82">
        <v>0.16</v>
      </c>
      <c r="N5130" s="83">
        <f t="shared" si="1"/>
        <v>0.16</v>
      </c>
      <c r="O5130" s="83">
        <f t="shared" si="2"/>
        <v>0.16</v>
      </c>
      <c r="Q5130" s="83">
        <f t="shared" si="3"/>
        <v>1</v>
      </c>
      <c r="R5130" s="83">
        <f t="shared" si="4"/>
        <v>0.16</v>
      </c>
      <c r="S5130" s="83" t="b">
        <f t="shared" si="5"/>
        <v>0</v>
      </c>
      <c r="T5130" s="72"/>
      <c r="U5130" s="72"/>
      <c r="V5130" s="72"/>
      <c r="W5130" s="72"/>
      <c r="X5130" s="72"/>
      <c r="Y5130" s="72"/>
      <c r="Z5130" s="72"/>
      <c r="AA5130" s="72"/>
      <c r="AB5130" s="72"/>
      <c r="AC5130" s="72"/>
      <c r="AD5130" s="72"/>
      <c r="AE5130" s="72"/>
      <c r="AF5130" s="72"/>
      <c r="AG5130" s="72"/>
      <c r="AH5130" s="72"/>
      <c r="AI5130" s="72"/>
      <c r="AJ5130" s="72"/>
      <c r="AK5130" s="72"/>
    </row>
    <row r="5131" ht="14.25" customHeight="1">
      <c r="A5131" s="78">
        <v>5128.0</v>
      </c>
      <c r="C5131" s="78" t="str">
        <f>VLOOKUP(G5131,[1]Macrodata_CCF!$A$3:$D$55,4,FALSE)</f>
        <v>#ERROR!</v>
      </c>
      <c r="E5131" s="79" t="str">
        <f>VLOOKUP(G5131,[1]Macrodata_CCF!$A$3:$B$55,2,FALSE)</f>
        <v>#ERROR!</v>
      </c>
      <c r="F5131" s="78">
        <v>0.0</v>
      </c>
      <c r="G5131" s="80">
        <v>22.0</v>
      </c>
      <c r="H5131" s="81">
        <v>282205.0</v>
      </c>
      <c r="I5131" s="81">
        <v>560000.0</v>
      </c>
      <c r="J5131" s="81">
        <v>334985.0</v>
      </c>
      <c r="K5131" s="81">
        <v>560000.0</v>
      </c>
      <c r="L5131" s="82">
        <v>0.1899962202343455</v>
      </c>
      <c r="N5131" s="83">
        <f t="shared" si="1"/>
        <v>0.1899962202</v>
      </c>
      <c r="O5131" s="83">
        <f t="shared" si="2"/>
        <v>0.1899962202</v>
      </c>
      <c r="Q5131" s="83">
        <f t="shared" si="3"/>
        <v>0.4960625</v>
      </c>
      <c r="R5131" s="83">
        <f t="shared" si="4"/>
        <v>0.1899962202</v>
      </c>
      <c r="S5131" s="83" t="b">
        <f t="shared" si="5"/>
        <v>0</v>
      </c>
      <c r="T5131" s="72"/>
      <c r="U5131" s="72"/>
      <c r="V5131" s="72"/>
      <c r="W5131" s="72"/>
      <c r="X5131" s="72"/>
      <c r="Y5131" s="72"/>
      <c r="Z5131" s="72"/>
      <c r="AA5131" s="72"/>
      <c r="AB5131" s="72"/>
      <c r="AC5131" s="72"/>
      <c r="AD5131" s="72"/>
      <c r="AE5131" s="72"/>
      <c r="AF5131" s="72"/>
      <c r="AG5131" s="72"/>
      <c r="AH5131" s="72"/>
      <c r="AI5131" s="72"/>
      <c r="AJ5131" s="72"/>
      <c r="AK5131" s="72"/>
    </row>
    <row r="5132" ht="14.25" customHeight="1">
      <c r="A5132" s="78">
        <v>5129.0</v>
      </c>
      <c r="C5132" s="78" t="str">
        <f>VLOOKUP(G5132,[1]Macrodata_CCF!$A$3:$D$55,4,FALSE)</f>
        <v>#ERROR!</v>
      </c>
      <c r="E5132" s="79" t="str">
        <f>VLOOKUP(G5132,[1]Macrodata_CCF!$A$3:$B$55,2,FALSE)</f>
        <v>#ERROR!</v>
      </c>
      <c r="F5132" s="78">
        <v>0.0</v>
      </c>
      <c r="G5132" s="80">
        <v>21.0</v>
      </c>
      <c r="H5132" s="81">
        <v>43010.0</v>
      </c>
      <c r="I5132" s="81">
        <v>660000.0</v>
      </c>
      <c r="J5132" s="81">
        <v>154070.0</v>
      </c>
      <c r="K5132" s="81">
        <v>660000.0</v>
      </c>
      <c r="L5132" s="82">
        <v>0.1800029173892608</v>
      </c>
      <c r="N5132" s="83">
        <f t="shared" si="1"/>
        <v>0.1800029174</v>
      </c>
      <c r="O5132" s="83">
        <f t="shared" si="2"/>
        <v>0.1800029174</v>
      </c>
      <c r="Q5132" s="83">
        <f t="shared" si="3"/>
        <v>0.9348333333</v>
      </c>
      <c r="R5132" s="83">
        <f t="shared" si="4"/>
        <v>0.1800029174</v>
      </c>
      <c r="S5132" s="83" t="b">
        <f t="shared" si="5"/>
        <v>0</v>
      </c>
      <c r="T5132" s="72"/>
      <c r="U5132" s="72"/>
      <c r="V5132" s="72"/>
      <c r="W5132" s="72"/>
      <c r="X5132" s="72"/>
      <c r="Y5132" s="72"/>
      <c r="Z5132" s="72"/>
      <c r="AA5132" s="72"/>
      <c r="AB5132" s="72"/>
      <c r="AC5132" s="72"/>
      <c r="AD5132" s="72"/>
      <c r="AE5132" s="72"/>
      <c r="AF5132" s="72"/>
      <c r="AG5132" s="72"/>
      <c r="AH5132" s="72"/>
      <c r="AI5132" s="72"/>
      <c r="AJ5132" s="72"/>
      <c r="AK5132" s="72"/>
    </row>
    <row r="5133" ht="14.25" customHeight="1">
      <c r="A5133" s="78">
        <v>5130.0</v>
      </c>
      <c r="C5133" s="78" t="str">
        <f>VLOOKUP(G5133,[1]Macrodata_CCF!$A$3:$D$55,4,FALSE)</f>
        <v>#ERROR!</v>
      </c>
      <c r="E5133" s="79" t="str">
        <f>VLOOKUP(G5133,[1]Macrodata_CCF!$A$3:$B$55,2,FALSE)</f>
        <v>#ERROR!</v>
      </c>
      <c r="F5133" s="78">
        <v>0.0</v>
      </c>
      <c r="G5133" s="80">
        <v>20.0</v>
      </c>
      <c r="H5133" s="81">
        <v>132815.0</v>
      </c>
      <c r="I5133" s="81">
        <v>660000.0</v>
      </c>
      <c r="J5133" s="81">
        <v>211895.0</v>
      </c>
      <c r="K5133" s="81">
        <v>660000.0</v>
      </c>
      <c r="L5133" s="82">
        <v>0.1500042679514781</v>
      </c>
      <c r="N5133" s="83">
        <f t="shared" si="1"/>
        <v>0.150004268</v>
      </c>
      <c r="O5133" s="83">
        <f t="shared" si="2"/>
        <v>0.150004268</v>
      </c>
      <c r="Q5133" s="83">
        <f t="shared" si="3"/>
        <v>0.7987651515</v>
      </c>
      <c r="R5133" s="83">
        <f t="shared" si="4"/>
        <v>0.150004268</v>
      </c>
      <c r="S5133" s="83" t="b">
        <f t="shared" si="5"/>
        <v>0</v>
      </c>
      <c r="T5133" s="72"/>
      <c r="U5133" s="72"/>
      <c r="V5133" s="72"/>
      <c r="W5133" s="72"/>
      <c r="X5133" s="72"/>
      <c r="Y5133" s="72"/>
      <c r="Z5133" s="72"/>
      <c r="AA5133" s="72"/>
      <c r="AB5133" s="72"/>
      <c r="AC5133" s="72"/>
      <c r="AD5133" s="72"/>
      <c r="AE5133" s="72"/>
      <c r="AF5133" s="72"/>
      <c r="AG5133" s="72"/>
      <c r="AH5133" s="72"/>
      <c r="AI5133" s="72"/>
      <c r="AJ5133" s="72"/>
      <c r="AK5133" s="72"/>
    </row>
    <row r="5134" ht="14.25" customHeight="1">
      <c r="A5134" s="78">
        <v>5131.0</v>
      </c>
      <c r="C5134" s="78" t="str">
        <f>VLOOKUP(G5134,[1]Macrodata_CCF!$A$3:$D$55,4,FALSE)</f>
        <v>#ERROR!</v>
      </c>
      <c r="E5134" s="79" t="str">
        <f>VLOOKUP(G5134,[1]Macrodata_CCF!$A$3:$B$55,2,FALSE)</f>
        <v>#ERROR!</v>
      </c>
      <c r="F5134" s="78">
        <v>0.0</v>
      </c>
      <c r="G5134" s="80">
        <v>30.0</v>
      </c>
      <c r="H5134" s="81">
        <v>283125.0</v>
      </c>
      <c r="I5134" s="81">
        <v>880000.0</v>
      </c>
      <c r="J5134" s="81">
        <v>378625.0</v>
      </c>
      <c r="K5134" s="81">
        <v>1496000.0</v>
      </c>
      <c r="L5134" s="82">
        <v>0.16</v>
      </c>
      <c r="N5134" s="83">
        <f t="shared" si="1"/>
        <v>0.16</v>
      </c>
      <c r="O5134" s="83">
        <f t="shared" si="2"/>
        <v>0.16</v>
      </c>
      <c r="Q5134" s="83">
        <f t="shared" si="3"/>
        <v>0.6782670455</v>
      </c>
      <c r="R5134" s="83">
        <f t="shared" si="4"/>
        <v>0.16</v>
      </c>
      <c r="S5134" s="83" t="b">
        <f t="shared" si="5"/>
        <v>0</v>
      </c>
      <c r="T5134" s="72"/>
      <c r="U5134" s="72"/>
      <c r="V5134" s="72"/>
      <c r="W5134" s="72"/>
      <c r="X5134" s="72"/>
      <c r="Y5134" s="72"/>
      <c r="Z5134" s="72"/>
      <c r="AA5134" s="72"/>
      <c r="AB5134" s="72"/>
      <c r="AC5134" s="72"/>
      <c r="AD5134" s="72"/>
      <c r="AE5134" s="72"/>
      <c r="AF5134" s="72"/>
      <c r="AG5134" s="72"/>
      <c r="AH5134" s="72"/>
      <c r="AI5134" s="72"/>
      <c r="AJ5134" s="72"/>
      <c r="AK5134" s="72"/>
    </row>
    <row r="5135" ht="14.25" customHeight="1">
      <c r="A5135" s="78">
        <v>5132.0</v>
      </c>
      <c r="C5135" s="78" t="str">
        <f>VLOOKUP(G5135,[1]Macrodata_CCF!$A$3:$D$55,4,FALSE)</f>
        <v>#ERROR!</v>
      </c>
      <c r="E5135" s="79" t="str">
        <f>VLOOKUP(G5135,[1]Macrodata_CCF!$A$3:$B$55,2,FALSE)</f>
        <v>#ERROR!</v>
      </c>
      <c r="F5135" s="78">
        <v>1.0</v>
      </c>
      <c r="G5135" s="80">
        <v>20.0</v>
      </c>
      <c r="H5135" s="81">
        <v>193240.0</v>
      </c>
      <c r="I5135" s="81">
        <v>340000.0</v>
      </c>
      <c r="J5135" s="81">
        <v>346800.0</v>
      </c>
      <c r="K5135" s="81">
        <v>340000.0</v>
      </c>
      <c r="L5135" s="82">
        <v>1.046334150994821</v>
      </c>
      <c r="N5135" s="83">
        <f t="shared" si="1"/>
        <v>1.046334151</v>
      </c>
      <c r="O5135" s="83">
        <f t="shared" si="2"/>
        <v>1</v>
      </c>
      <c r="Q5135" s="83">
        <f t="shared" si="3"/>
        <v>0.4316470588</v>
      </c>
      <c r="R5135" s="83">
        <f t="shared" si="4"/>
        <v>1.046334151</v>
      </c>
      <c r="S5135" s="83" t="b">
        <f t="shared" si="5"/>
        <v>0</v>
      </c>
      <c r="T5135" s="72"/>
      <c r="U5135" s="72"/>
      <c r="V5135" s="72"/>
      <c r="W5135" s="72"/>
      <c r="X5135" s="72"/>
      <c r="Y5135" s="72"/>
      <c r="Z5135" s="72"/>
      <c r="AA5135" s="72"/>
      <c r="AB5135" s="72"/>
      <c r="AC5135" s="72"/>
      <c r="AD5135" s="72"/>
      <c r="AE5135" s="72"/>
      <c r="AF5135" s="72"/>
      <c r="AG5135" s="72"/>
      <c r="AH5135" s="72"/>
      <c r="AI5135" s="72"/>
      <c r="AJ5135" s="72"/>
      <c r="AK5135" s="72"/>
    </row>
    <row r="5136" ht="14.25" customHeight="1">
      <c r="A5136" s="78">
        <v>5133.0</v>
      </c>
      <c r="C5136" s="78" t="str">
        <f>VLOOKUP(G5136,[1]Macrodata_CCF!$A$3:$D$55,4,FALSE)</f>
        <v>#ERROR!</v>
      </c>
      <c r="E5136" s="79" t="str">
        <f>VLOOKUP(G5136,[1]Macrodata_CCF!$A$3:$B$55,2,FALSE)</f>
        <v>#ERROR!</v>
      </c>
      <c r="F5136" s="78">
        <v>0.0</v>
      </c>
      <c r="G5136" s="80">
        <v>13.0</v>
      </c>
      <c r="H5136" s="81">
        <v>0.0</v>
      </c>
      <c r="I5136" s="81">
        <v>780000.0</v>
      </c>
      <c r="J5136" s="81">
        <v>0.0</v>
      </c>
      <c r="K5136" s="81">
        <v>780000.0</v>
      </c>
      <c r="L5136" s="82">
        <v>0.0</v>
      </c>
      <c r="N5136" s="83">
        <f t="shared" si="1"/>
        <v>0</v>
      </c>
      <c r="O5136" s="83">
        <f t="shared" si="2"/>
        <v>0</v>
      </c>
      <c r="Q5136" s="83">
        <f t="shared" si="3"/>
        <v>1</v>
      </c>
      <c r="R5136" s="83">
        <f t="shared" si="4"/>
        <v>0</v>
      </c>
      <c r="S5136" s="83" t="b">
        <f t="shared" si="5"/>
        <v>0</v>
      </c>
      <c r="T5136" s="72"/>
      <c r="U5136" s="72"/>
      <c r="V5136" s="72"/>
      <c r="W5136" s="72"/>
      <c r="X5136" s="72"/>
      <c r="Y5136" s="72"/>
      <c r="Z5136" s="72"/>
      <c r="AA5136" s="72"/>
      <c r="AB5136" s="72"/>
      <c r="AC5136" s="72"/>
      <c r="AD5136" s="72"/>
      <c r="AE5136" s="72"/>
      <c r="AF5136" s="72"/>
      <c r="AG5136" s="72"/>
      <c r="AH5136" s="72"/>
      <c r="AI5136" s="72"/>
      <c r="AJ5136" s="72"/>
      <c r="AK5136" s="72"/>
    </row>
    <row r="5137" ht="14.25" customHeight="1">
      <c r="A5137" s="78">
        <v>5134.0</v>
      </c>
      <c r="C5137" s="78" t="str">
        <f>VLOOKUP(G5137,[1]Macrodata_CCF!$A$3:$D$55,4,FALSE)</f>
        <v>#ERROR!</v>
      </c>
      <c r="E5137" s="79" t="str">
        <f>VLOOKUP(G5137,[1]Macrodata_CCF!$A$3:$B$55,2,FALSE)</f>
        <v>#ERROR!</v>
      </c>
      <c r="F5137" s="78">
        <v>0.0</v>
      </c>
      <c r="G5137" s="80">
        <v>26.0</v>
      </c>
      <c r="H5137" s="81">
        <v>108025.0</v>
      </c>
      <c r="I5137" s="81">
        <v>250000.0</v>
      </c>
      <c r="J5137" s="81">
        <v>136420.0</v>
      </c>
      <c r="K5137" s="81">
        <v>400000.0</v>
      </c>
      <c r="L5137" s="82">
        <v>0.2</v>
      </c>
      <c r="N5137" s="83">
        <f t="shared" si="1"/>
        <v>0.2</v>
      </c>
      <c r="O5137" s="83">
        <f t="shared" si="2"/>
        <v>0.2</v>
      </c>
      <c r="Q5137" s="83">
        <f t="shared" si="3"/>
        <v>0.5679</v>
      </c>
      <c r="R5137" s="83">
        <f t="shared" si="4"/>
        <v>0.2</v>
      </c>
      <c r="S5137" s="83" t="b">
        <f t="shared" si="5"/>
        <v>0</v>
      </c>
      <c r="T5137" s="72"/>
      <c r="U5137" s="72"/>
      <c r="V5137" s="72"/>
      <c r="W5137" s="72"/>
      <c r="X5137" s="72"/>
      <c r="Y5137" s="72"/>
      <c r="Z5137" s="72"/>
      <c r="AA5137" s="72"/>
      <c r="AB5137" s="72"/>
      <c r="AC5137" s="72"/>
      <c r="AD5137" s="72"/>
      <c r="AE5137" s="72"/>
      <c r="AF5137" s="72"/>
      <c r="AG5137" s="72"/>
      <c r="AH5137" s="72"/>
      <c r="AI5137" s="72"/>
      <c r="AJ5137" s="72"/>
      <c r="AK5137" s="72"/>
    </row>
    <row r="5138" ht="14.25" customHeight="1">
      <c r="A5138" s="78">
        <v>5135.0</v>
      </c>
      <c r="C5138" s="78" t="str">
        <f>VLOOKUP(G5138,[1]Macrodata_CCF!$A$3:$D$55,4,FALSE)</f>
        <v>#ERROR!</v>
      </c>
      <c r="E5138" s="79" t="str">
        <f>VLOOKUP(G5138,[1]Macrodata_CCF!$A$3:$B$55,2,FALSE)</f>
        <v>#ERROR!</v>
      </c>
      <c r="F5138" s="78">
        <v>0.0</v>
      </c>
      <c r="G5138" s="80">
        <v>36.0</v>
      </c>
      <c r="H5138" s="81">
        <v>476025.0</v>
      </c>
      <c r="I5138" s="81">
        <v>860000.0</v>
      </c>
      <c r="J5138" s="81">
        <v>877200.0</v>
      </c>
      <c r="K5138" s="81">
        <v>860000.0</v>
      </c>
      <c r="L5138" s="82">
        <v>1.044794582980663</v>
      </c>
      <c r="N5138" s="83">
        <f t="shared" si="1"/>
        <v>1.044794583</v>
      </c>
      <c r="O5138" s="83">
        <f t="shared" si="2"/>
        <v>1</v>
      </c>
      <c r="Q5138" s="83">
        <f t="shared" si="3"/>
        <v>0.4464825581</v>
      </c>
      <c r="R5138" s="83">
        <f t="shared" si="4"/>
        <v>1.044794583</v>
      </c>
      <c r="S5138" s="83" t="b">
        <f t="shared" si="5"/>
        <v>0</v>
      </c>
      <c r="T5138" s="72"/>
      <c r="U5138" s="72"/>
      <c r="V5138" s="72"/>
      <c r="W5138" s="72"/>
      <c r="X5138" s="72"/>
      <c r="Y5138" s="72"/>
      <c r="Z5138" s="72"/>
      <c r="AA5138" s="72"/>
      <c r="AB5138" s="72"/>
      <c r="AC5138" s="72"/>
      <c r="AD5138" s="72"/>
      <c r="AE5138" s="72"/>
      <c r="AF5138" s="72"/>
      <c r="AG5138" s="72"/>
      <c r="AH5138" s="72"/>
      <c r="AI5138" s="72"/>
      <c r="AJ5138" s="72"/>
      <c r="AK5138" s="72"/>
    </row>
    <row r="5139" ht="14.25" customHeight="1">
      <c r="A5139" s="78">
        <v>5136.0</v>
      </c>
      <c r="C5139" s="78" t="str">
        <f>VLOOKUP(G5139,[1]Macrodata_CCF!$A$3:$D$55,4,FALSE)</f>
        <v>#ERROR!</v>
      </c>
      <c r="E5139" s="79" t="str">
        <f>VLOOKUP(G5139,[1]Macrodata_CCF!$A$3:$B$55,2,FALSE)</f>
        <v>#ERROR!</v>
      </c>
      <c r="F5139" s="78">
        <v>0.0</v>
      </c>
      <c r="G5139" s="80">
        <v>49.0</v>
      </c>
      <c r="H5139" s="81">
        <v>643980.0</v>
      </c>
      <c r="I5139" s="81">
        <v>800000.0</v>
      </c>
      <c r="J5139" s="81">
        <v>603415.0</v>
      </c>
      <c r="K5139" s="81">
        <v>800000.0</v>
      </c>
      <c r="L5139" s="82">
        <v>-0.2599987181130624</v>
      </c>
      <c r="N5139" s="83">
        <f t="shared" si="1"/>
        <v>-0.2599987181</v>
      </c>
      <c r="O5139" s="83">
        <f t="shared" si="2"/>
        <v>0</v>
      </c>
      <c r="Q5139" s="83">
        <f t="shared" si="3"/>
        <v>0.195025</v>
      </c>
      <c r="R5139" s="83">
        <f t="shared" si="4"/>
        <v>-0.2599987181</v>
      </c>
      <c r="S5139" s="83" t="b">
        <f t="shared" si="5"/>
        <v>0</v>
      </c>
      <c r="T5139" s="72"/>
      <c r="U5139" s="72"/>
      <c r="V5139" s="72"/>
      <c r="W5139" s="72"/>
      <c r="X5139" s="72"/>
      <c r="Y5139" s="72"/>
      <c r="Z5139" s="72"/>
      <c r="AA5139" s="72"/>
      <c r="AB5139" s="72"/>
      <c r="AC5139" s="72"/>
      <c r="AD5139" s="72"/>
      <c r="AE5139" s="72"/>
      <c r="AF5139" s="72"/>
      <c r="AG5139" s="72"/>
      <c r="AH5139" s="72"/>
      <c r="AI5139" s="72"/>
      <c r="AJ5139" s="72"/>
      <c r="AK5139" s="72"/>
    </row>
    <row r="5140" ht="14.25" customHeight="1">
      <c r="A5140" s="78">
        <v>5137.0</v>
      </c>
      <c r="C5140" s="78" t="str">
        <f>VLOOKUP(G5140,[1]Macrodata_CCF!$A$3:$D$55,4,FALSE)</f>
        <v>#ERROR!</v>
      </c>
      <c r="E5140" s="79" t="str">
        <f>VLOOKUP(G5140,[1]Macrodata_CCF!$A$3:$B$55,2,FALSE)</f>
        <v>#ERROR!</v>
      </c>
      <c r="F5140" s="78">
        <v>1.0</v>
      </c>
      <c r="G5140" s="80">
        <v>38.0</v>
      </c>
      <c r="H5140" s="81">
        <v>303595.0</v>
      </c>
      <c r="I5140" s="81">
        <v>540000.0</v>
      </c>
      <c r="J5140" s="81">
        <v>223215.0</v>
      </c>
      <c r="K5140" s="81">
        <v>540000.0</v>
      </c>
      <c r="L5140" s="82">
        <v>-0.3400097290666441</v>
      </c>
      <c r="N5140" s="83">
        <f t="shared" si="1"/>
        <v>-0.3400097291</v>
      </c>
      <c r="O5140" s="83">
        <f t="shared" si="2"/>
        <v>0</v>
      </c>
      <c r="Q5140" s="83">
        <f t="shared" si="3"/>
        <v>0.437787037</v>
      </c>
      <c r="R5140" s="83">
        <f t="shared" si="4"/>
        <v>-0.3400097291</v>
      </c>
      <c r="S5140" s="83" t="b">
        <f t="shared" si="5"/>
        <v>0</v>
      </c>
      <c r="T5140" s="72"/>
      <c r="U5140" s="72"/>
      <c r="V5140" s="72"/>
      <c r="W5140" s="72"/>
      <c r="X5140" s="72"/>
      <c r="Y5140" s="72"/>
      <c r="Z5140" s="72"/>
      <c r="AA5140" s="72"/>
      <c r="AB5140" s="72"/>
      <c r="AC5140" s="72"/>
      <c r="AD5140" s="72"/>
      <c r="AE5140" s="72"/>
      <c r="AF5140" s="72"/>
      <c r="AG5140" s="72"/>
      <c r="AH5140" s="72"/>
      <c r="AI5140" s="72"/>
      <c r="AJ5140" s="72"/>
      <c r="AK5140" s="72"/>
    </row>
    <row r="5141" ht="14.25" customHeight="1">
      <c r="A5141" s="78">
        <v>5138.0</v>
      </c>
      <c r="C5141" s="78" t="str">
        <f>VLOOKUP(G5141,[1]Macrodata_CCF!$A$3:$D$55,4,FALSE)</f>
        <v>#ERROR!</v>
      </c>
      <c r="E5141" s="79" t="str">
        <f>VLOOKUP(G5141,[1]Macrodata_CCF!$A$3:$B$55,2,FALSE)</f>
        <v>#ERROR!</v>
      </c>
      <c r="F5141" s="78">
        <v>0.0</v>
      </c>
      <c r="G5141" s="80">
        <v>9.0</v>
      </c>
      <c r="H5141" s="81">
        <v>0.0</v>
      </c>
      <c r="I5141" s="81">
        <v>810000.0</v>
      </c>
      <c r="J5141" s="81">
        <v>259200.0</v>
      </c>
      <c r="K5141" s="81">
        <v>1296000.0</v>
      </c>
      <c r="L5141" s="82">
        <v>0.32</v>
      </c>
      <c r="N5141" s="83">
        <f t="shared" si="1"/>
        <v>0.32</v>
      </c>
      <c r="O5141" s="83">
        <f t="shared" si="2"/>
        <v>0.32</v>
      </c>
      <c r="Q5141" s="83">
        <f t="shared" si="3"/>
        <v>1</v>
      </c>
      <c r="R5141" s="83">
        <f t="shared" si="4"/>
        <v>0.32</v>
      </c>
      <c r="S5141" s="83" t="b">
        <f t="shared" si="5"/>
        <v>0</v>
      </c>
      <c r="T5141" s="72"/>
      <c r="U5141" s="72"/>
      <c r="V5141" s="72"/>
      <c r="W5141" s="72"/>
      <c r="X5141" s="72"/>
      <c r="Y5141" s="72"/>
      <c r="Z5141" s="72"/>
      <c r="AA5141" s="72"/>
      <c r="AB5141" s="72"/>
      <c r="AC5141" s="72"/>
      <c r="AD5141" s="72"/>
      <c r="AE5141" s="72"/>
      <c r="AF5141" s="72"/>
      <c r="AG5141" s="72"/>
      <c r="AH5141" s="72"/>
      <c r="AI5141" s="72"/>
      <c r="AJ5141" s="72"/>
      <c r="AK5141" s="72"/>
    </row>
    <row r="5142" ht="14.25" customHeight="1">
      <c r="A5142" s="78">
        <v>5139.0</v>
      </c>
      <c r="C5142" s="78" t="str">
        <f>VLOOKUP(G5142,[1]Macrodata_CCF!$A$3:$D$55,4,FALSE)</f>
        <v>#ERROR!</v>
      </c>
      <c r="E5142" s="79" t="str">
        <f>VLOOKUP(G5142,[1]Macrodata_CCF!$A$3:$B$55,2,FALSE)</f>
        <v>#ERROR!</v>
      </c>
      <c r="F5142" s="78">
        <v>0.0</v>
      </c>
      <c r="G5142" s="80">
        <v>22.0</v>
      </c>
      <c r="H5142" s="81">
        <v>23225.0</v>
      </c>
      <c r="I5142" s="81">
        <v>380000.0</v>
      </c>
      <c r="J5142" s="81">
        <v>73175.0</v>
      </c>
      <c r="K5142" s="81">
        <v>380000.0</v>
      </c>
      <c r="L5142" s="82">
        <v>0.1400042043304604</v>
      </c>
      <c r="N5142" s="83">
        <f t="shared" si="1"/>
        <v>0.1400042043</v>
      </c>
      <c r="O5142" s="83">
        <f t="shared" si="2"/>
        <v>0.1400042043</v>
      </c>
      <c r="Q5142" s="83">
        <f t="shared" si="3"/>
        <v>0.9388815789</v>
      </c>
      <c r="R5142" s="83">
        <f t="shared" si="4"/>
        <v>0.1400042043</v>
      </c>
      <c r="S5142" s="83" t="b">
        <f t="shared" si="5"/>
        <v>0</v>
      </c>
      <c r="T5142" s="72"/>
      <c r="U5142" s="72"/>
      <c r="V5142" s="72"/>
      <c r="W5142" s="72"/>
      <c r="X5142" s="72"/>
      <c r="Y5142" s="72"/>
      <c r="Z5142" s="72"/>
      <c r="AA5142" s="72"/>
      <c r="AB5142" s="72"/>
      <c r="AC5142" s="72"/>
      <c r="AD5142" s="72"/>
      <c r="AE5142" s="72"/>
      <c r="AF5142" s="72"/>
      <c r="AG5142" s="72"/>
      <c r="AH5142" s="72"/>
      <c r="AI5142" s="72"/>
      <c r="AJ5142" s="72"/>
      <c r="AK5142" s="72"/>
    </row>
    <row r="5143" ht="14.25" customHeight="1">
      <c r="A5143" s="78">
        <v>5140.0</v>
      </c>
      <c r="C5143" s="78" t="str">
        <f>VLOOKUP(G5143,[1]Macrodata_CCF!$A$3:$D$55,4,FALSE)</f>
        <v>#ERROR!</v>
      </c>
      <c r="E5143" s="79" t="str">
        <f>VLOOKUP(G5143,[1]Macrodata_CCF!$A$3:$B$55,2,FALSE)</f>
        <v>#ERROR!</v>
      </c>
      <c r="F5143" s="78">
        <v>0.0</v>
      </c>
      <c r="G5143" s="80">
        <v>51.0</v>
      </c>
      <c r="H5143" s="81">
        <v>60020.0</v>
      </c>
      <c r="I5143" s="81">
        <v>130000.0</v>
      </c>
      <c r="J5143" s="81">
        <v>63520.0</v>
      </c>
      <c r="K5143" s="81">
        <v>130000.0</v>
      </c>
      <c r="L5143" s="82">
        <v>0.05001428979708488</v>
      </c>
      <c r="N5143" s="83">
        <f t="shared" si="1"/>
        <v>0.0500142898</v>
      </c>
      <c r="O5143" s="83">
        <f t="shared" si="2"/>
        <v>0.0500142898</v>
      </c>
      <c r="Q5143" s="83">
        <f t="shared" si="3"/>
        <v>0.5383076923</v>
      </c>
      <c r="R5143" s="83">
        <f t="shared" si="4"/>
        <v>0.0500142898</v>
      </c>
      <c r="S5143" s="83" t="b">
        <f t="shared" si="5"/>
        <v>0</v>
      </c>
      <c r="T5143" s="72"/>
      <c r="U5143" s="72"/>
      <c r="V5143" s="72"/>
      <c r="W5143" s="72"/>
      <c r="X5143" s="72"/>
      <c r="Y5143" s="72"/>
      <c r="Z5143" s="72"/>
      <c r="AA5143" s="72"/>
      <c r="AB5143" s="72"/>
      <c r="AC5143" s="72"/>
      <c r="AD5143" s="72"/>
      <c r="AE5143" s="72"/>
      <c r="AF5143" s="72"/>
      <c r="AG5143" s="72"/>
      <c r="AH5143" s="72"/>
      <c r="AI5143" s="72"/>
      <c r="AJ5143" s="72"/>
      <c r="AK5143" s="72"/>
    </row>
    <row r="5144" ht="14.25" customHeight="1">
      <c r="A5144" s="78">
        <v>5141.0</v>
      </c>
      <c r="C5144" s="78" t="str">
        <f>VLOOKUP(G5144,[1]Macrodata_CCF!$A$3:$D$55,4,FALSE)</f>
        <v>#ERROR!</v>
      </c>
      <c r="E5144" s="79" t="str">
        <f>VLOOKUP(G5144,[1]Macrodata_CCF!$A$3:$B$55,2,FALSE)</f>
        <v>#ERROR!</v>
      </c>
      <c r="F5144" s="78">
        <v>0.0</v>
      </c>
      <c r="G5144" s="80">
        <v>36.0</v>
      </c>
      <c r="H5144" s="81">
        <v>58100.0</v>
      </c>
      <c r="I5144" s="81">
        <v>880000.0</v>
      </c>
      <c r="J5144" s="81">
        <v>214260.0</v>
      </c>
      <c r="K5144" s="81">
        <v>880000.0</v>
      </c>
      <c r="L5144" s="82">
        <v>0.1899987833069716</v>
      </c>
      <c r="N5144" s="83">
        <f t="shared" si="1"/>
        <v>0.1899987833</v>
      </c>
      <c r="O5144" s="83">
        <f t="shared" si="2"/>
        <v>0.1899987833</v>
      </c>
      <c r="Q5144" s="83">
        <f t="shared" si="3"/>
        <v>0.9339772727</v>
      </c>
      <c r="R5144" s="83">
        <f t="shared" si="4"/>
        <v>0.1899987833</v>
      </c>
      <c r="S5144" s="83" t="b">
        <f t="shared" si="5"/>
        <v>0</v>
      </c>
      <c r="T5144" s="72"/>
      <c r="U5144" s="72"/>
      <c r="V5144" s="72"/>
      <c r="W5144" s="72"/>
      <c r="X5144" s="72"/>
      <c r="Y5144" s="72"/>
      <c r="Z5144" s="72"/>
      <c r="AA5144" s="72"/>
      <c r="AB5144" s="72"/>
      <c r="AC5144" s="72"/>
      <c r="AD5144" s="72"/>
      <c r="AE5144" s="72"/>
      <c r="AF5144" s="72"/>
      <c r="AG5144" s="72"/>
      <c r="AH5144" s="72"/>
      <c r="AI5144" s="72"/>
      <c r="AJ5144" s="72"/>
      <c r="AK5144" s="72"/>
    </row>
    <row r="5145" ht="14.25" customHeight="1">
      <c r="A5145" s="78">
        <v>5142.0</v>
      </c>
      <c r="C5145" s="78" t="str">
        <f>VLOOKUP(G5145,[1]Macrodata_CCF!$A$3:$D$55,4,FALSE)</f>
        <v>#ERROR!</v>
      </c>
      <c r="E5145" s="79" t="str">
        <f>VLOOKUP(G5145,[1]Macrodata_CCF!$A$3:$B$55,2,FALSE)</f>
        <v>#ERROR!</v>
      </c>
      <c r="F5145" s="78">
        <v>0.0</v>
      </c>
      <c r="G5145" s="80">
        <v>28.0</v>
      </c>
      <c r="H5145" s="81">
        <v>0.0</v>
      </c>
      <c r="I5145" s="81">
        <v>290000.0</v>
      </c>
      <c r="J5145" s="81">
        <v>443700.0</v>
      </c>
      <c r="K5145" s="81">
        <v>435000.0</v>
      </c>
      <c r="L5145" s="82">
        <v>1.53</v>
      </c>
      <c r="N5145" s="83">
        <f t="shared" si="1"/>
        <v>1.53</v>
      </c>
      <c r="O5145" s="83">
        <f t="shared" si="2"/>
        <v>1</v>
      </c>
      <c r="Q5145" s="83">
        <f t="shared" si="3"/>
        <v>1</v>
      </c>
      <c r="R5145" s="83">
        <f t="shared" si="4"/>
        <v>1.53</v>
      </c>
      <c r="S5145" s="83" t="b">
        <f t="shared" si="5"/>
        <v>0</v>
      </c>
      <c r="T5145" s="72"/>
      <c r="U5145" s="72"/>
      <c r="V5145" s="72"/>
      <c r="W5145" s="72"/>
      <c r="X5145" s="72"/>
      <c r="Y5145" s="72"/>
      <c r="Z5145" s="72"/>
      <c r="AA5145" s="72"/>
      <c r="AB5145" s="72"/>
      <c r="AC5145" s="72"/>
      <c r="AD5145" s="72"/>
      <c r="AE5145" s="72"/>
      <c r="AF5145" s="72"/>
      <c r="AG5145" s="72"/>
      <c r="AH5145" s="72"/>
      <c r="AI5145" s="72"/>
      <c r="AJ5145" s="72"/>
      <c r="AK5145" s="72"/>
    </row>
    <row r="5146" ht="14.25" customHeight="1">
      <c r="A5146" s="78">
        <v>5143.0</v>
      </c>
      <c r="C5146" s="78" t="str">
        <f>VLOOKUP(G5146,[1]Macrodata_CCF!$A$3:$D$55,4,FALSE)</f>
        <v>#ERROR!</v>
      </c>
      <c r="E5146" s="79" t="str">
        <f>VLOOKUP(G5146,[1]Macrodata_CCF!$A$3:$B$55,2,FALSE)</f>
        <v>#ERROR!</v>
      </c>
      <c r="F5146" s="78">
        <v>0.0</v>
      </c>
      <c r="G5146" s="80">
        <v>15.0</v>
      </c>
      <c r="H5146" s="81">
        <v>66730.0</v>
      </c>
      <c r="I5146" s="81">
        <v>120000.0</v>
      </c>
      <c r="J5146" s="81">
        <v>76320.0</v>
      </c>
      <c r="K5146" s="81">
        <v>156000.0</v>
      </c>
      <c r="L5146" s="82">
        <v>0.1800262812089356</v>
      </c>
      <c r="N5146" s="83">
        <f t="shared" si="1"/>
        <v>0.1800262812</v>
      </c>
      <c r="O5146" s="83">
        <f t="shared" si="2"/>
        <v>0.1800262812</v>
      </c>
      <c r="Q5146" s="83">
        <f t="shared" si="3"/>
        <v>0.4439166667</v>
      </c>
      <c r="R5146" s="83">
        <f t="shared" si="4"/>
        <v>0.1800262812</v>
      </c>
      <c r="S5146" s="83" t="b">
        <f t="shared" si="5"/>
        <v>0</v>
      </c>
      <c r="T5146" s="72"/>
      <c r="U5146" s="72"/>
      <c r="V5146" s="72"/>
      <c r="W5146" s="72"/>
      <c r="X5146" s="72"/>
      <c r="Y5146" s="72"/>
      <c r="Z5146" s="72"/>
      <c r="AA5146" s="72"/>
      <c r="AB5146" s="72"/>
      <c r="AC5146" s="72"/>
      <c r="AD5146" s="72"/>
      <c r="AE5146" s="72"/>
      <c r="AF5146" s="72"/>
      <c r="AG5146" s="72"/>
      <c r="AH5146" s="72"/>
      <c r="AI5146" s="72"/>
      <c r="AJ5146" s="72"/>
      <c r="AK5146" s="72"/>
    </row>
    <row r="5147" ht="14.25" customHeight="1">
      <c r="A5147" s="78">
        <v>5144.0</v>
      </c>
      <c r="C5147" s="78" t="str">
        <f>VLOOKUP(G5147,[1]Macrodata_CCF!$A$3:$D$55,4,FALSE)</f>
        <v>#ERROR!</v>
      </c>
      <c r="E5147" s="79" t="str">
        <f>VLOOKUP(G5147,[1]Macrodata_CCF!$A$3:$B$55,2,FALSE)</f>
        <v>#ERROR!</v>
      </c>
      <c r="F5147" s="78">
        <v>0.0</v>
      </c>
      <c r="G5147" s="80">
        <v>13.0</v>
      </c>
      <c r="H5147" s="81">
        <v>136470.0</v>
      </c>
      <c r="I5147" s="81">
        <v>440000.0</v>
      </c>
      <c r="J5147" s="81">
        <v>182000.0</v>
      </c>
      <c r="K5147" s="81">
        <v>440000.0</v>
      </c>
      <c r="L5147" s="82">
        <v>0.1500016472836293</v>
      </c>
      <c r="N5147" s="83">
        <f t="shared" si="1"/>
        <v>0.1500016473</v>
      </c>
      <c r="O5147" s="83">
        <f t="shared" si="2"/>
        <v>0.1500016473</v>
      </c>
      <c r="Q5147" s="83">
        <f t="shared" si="3"/>
        <v>0.6898409091</v>
      </c>
      <c r="R5147" s="83">
        <f t="shared" si="4"/>
        <v>0.1500016473</v>
      </c>
      <c r="S5147" s="83" t="b">
        <f t="shared" si="5"/>
        <v>0</v>
      </c>
      <c r="T5147" s="72"/>
      <c r="U5147" s="72"/>
      <c r="V5147" s="72"/>
      <c r="W5147" s="72"/>
      <c r="X5147" s="72"/>
      <c r="Y5147" s="72"/>
      <c r="Z5147" s="72"/>
      <c r="AA5147" s="72"/>
      <c r="AB5147" s="72"/>
      <c r="AC5147" s="72"/>
      <c r="AD5147" s="72"/>
      <c r="AE5147" s="72"/>
      <c r="AF5147" s="72"/>
      <c r="AG5147" s="72"/>
      <c r="AH5147" s="72"/>
      <c r="AI5147" s="72"/>
      <c r="AJ5147" s="72"/>
      <c r="AK5147" s="72"/>
    </row>
    <row r="5148" ht="14.25" customHeight="1">
      <c r="A5148" s="78">
        <v>5145.0</v>
      </c>
      <c r="C5148" s="78" t="str">
        <f>VLOOKUP(G5148,[1]Macrodata_CCF!$A$3:$D$55,4,FALSE)</f>
        <v>#ERROR!</v>
      </c>
      <c r="E5148" s="79" t="str">
        <f>VLOOKUP(G5148,[1]Macrodata_CCF!$A$3:$B$55,2,FALSE)</f>
        <v>#ERROR!</v>
      </c>
      <c r="F5148" s="78">
        <v>0.0</v>
      </c>
      <c r="G5148" s="80">
        <v>17.0</v>
      </c>
      <c r="H5148" s="81">
        <v>418550.0</v>
      </c>
      <c r="I5148" s="81">
        <v>760000.0</v>
      </c>
      <c r="J5148" s="81">
        <v>469770.0</v>
      </c>
      <c r="K5148" s="81">
        <v>760000.0</v>
      </c>
      <c r="L5148" s="82">
        <v>0.1500073217162103</v>
      </c>
      <c r="N5148" s="83">
        <f t="shared" si="1"/>
        <v>0.1500073217</v>
      </c>
      <c r="O5148" s="83">
        <f t="shared" si="2"/>
        <v>0.1500073217</v>
      </c>
      <c r="Q5148" s="83">
        <f t="shared" si="3"/>
        <v>0.4492763158</v>
      </c>
      <c r="R5148" s="83">
        <f t="shared" si="4"/>
        <v>0.1500073217</v>
      </c>
      <c r="S5148" s="83" t="b">
        <f t="shared" si="5"/>
        <v>0</v>
      </c>
      <c r="T5148" s="72"/>
      <c r="U5148" s="72"/>
      <c r="V5148" s="72"/>
      <c r="W5148" s="72"/>
      <c r="X5148" s="72"/>
      <c r="Y5148" s="72"/>
      <c r="Z5148" s="72"/>
      <c r="AA5148" s="72"/>
      <c r="AB5148" s="72"/>
      <c r="AC5148" s="72"/>
      <c r="AD5148" s="72"/>
      <c r="AE5148" s="72"/>
      <c r="AF5148" s="72"/>
      <c r="AG5148" s="72"/>
      <c r="AH5148" s="72"/>
      <c r="AI5148" s="72"/>
      <c r="AJ5148" s="72"/>
      <c r="AK5148" s="72"/>
    </row>
    <row r="5149" ht="14.25" customHeight="1">
      <c r="A5149" s="78">
        <v>5146.0</v>
      </c>
      <c r="C5149" s="78" t="str">
        <f>VLOOKUP(G5149,[1]Macrodata_CCF!$A$3:$D$55,4,FALSE)</f>
        <v>#ERROR!</v>
      </c>
      <c r="E5149" s="79" t="str">
        <f>VLOOKUP(G5149,[1]Macrodata_CCF!$A$3:$B$55,2,FALSE)</f>
        <v>#ERROR!</v>
      </c>
      <c r="F5149" s="78">
        <v>0.0</v>
      </c>
      <c r="G5149" s="80">
        <v>46.0</v>
      </c>
      <c r="H5149" s="81">
        <v>325800.0</v>
      </c>
      <c r="I5149" s="81">
        <v>880000.0</v>
      </c>
      <c r="J5149" s="81">
        <v>414470.0</v>
      </c>
      <c r="K5149" s="81">
        <v>1496000.0</v>
      </c>
      <c r="L5149" s="82">
        <v>0.1599963911945146</v>
      </c>
      <c r="N5149" s="83">
        <f t="shared" si="1"/>
        <v>0.1599963912</v>
      </c>
      <c r="O5149" s="83">
        <f t="shared" si="2"/>
        <v>0.1599963912</v>
      </c>
      <c r="Q5149" s="83">
        <f t="shared" si="3"/>
        <v>0.6297727273</v>
      </c>
      <c r="R5149" s="83">
        <f t="shared" si="4"/>
        <v>0.1599963912</v>
      </c>
      <c r="S5149" s="83" t="b">
        <f t="shared" si="5"/>
        <v>0</v>
      </c>
      <c r="T5149" s="72"/>
      <c r="U5149" s="72"/>
      <c r="V5149" s="72"/>
      <c r="W5149" s="72"/>
      <c r="X5149" s="72"/>
      <c r="Y5149" s="72"/>
      <c r="Z5149" s="72"/>
      <c r="AA5149" s="72"/>
      <c r="AB5149" s="72"/>
      <c r="AC5149" s="72"/>
      <c r="AD5149" s="72"/>
      <c r="AE5149" s="72"/>
      <c r="AF5149" s="72"/>
      <c r="AG5149" s="72"/>
      <c r="AH5149" s="72"/>
      <c r="AI5149" s="72"/>
      <c r="AJ5149" s="72"/>
      <c r="AK5149" s="72"/>
    </row>
    <row r="5150" ht="14.25" customHeight="1">
      <c r="A5150" s="78">
        <v>5147.0</v>
      </c>
      <c r="C5150" s="78" t="str">
        <f>VLOOKUP(G5150,[1]Macrodata_CCF!$A$3:$D$55,4,FALSE)</f>
        <v>#ERROR!</v>
      </c>
      <c r="E5150" s="79" t="str">
        <f>VLOOKUP(G5150,[1]Macrodata_CCF!$A$3:$B$55,2,FALSE)</f>
        <v>#ERROR!</v>
      </c>
      <c r="F5150" s="78">
        <v>0.0</v>
      </c>
      <c r="G5150" s="80">
        <v>53.0</v>
      </c>
      <c r="H5150" s="81">
        <v>0.0</v>
      </c>
      <c r="I5150" s="81">
        <v>680000.0</v>
      </c>
      <c r="J5150" s="81">
        <v>68000.0</v>
      </c>
      <c r="K5150" s="81">
        <v>680000.0</v>
      </c>
      <c r="L5150" s="82">
        <v>0.1</v>
      </c>
      <c r="N5150" s="83">
        <f t="shared" si="1"/>
        <v>0.1</v>
      </c>
      <c r="O5150" s="83">
        <f t="shared" si="2"/>
        <v>0.1</v>
      </c>
      <c r="Q5150" s="83">
        <f t="shared" si="3"/>
        <v>1</v>
      </c>
      <c r="R5150" s="83">
        <f t="shared" si="4"/>
        <v>0.1</v>
      </c>
      <c r="S5150" s="83" t="b">
        <f t="shared" si="5"/>
        <v>0</v>
      </c>
      <c r="T5150" s="72"/>
      <c r="U5150" s="72"/>
      <c r="V5150" s="72"/>
      <c r="W5150" s="72"/>
      <c r="X5150" s="72"/>
      <c r="Y5150" s="72"/>
      <c r="Z5150" s="72"/>
      <c r="AA5150" s="72"/>
      <c r="AB5150" s="72"/>
      <c r="AC5150" s="72"/>
      <c r="AD5150" s="72"/>
      <c r="AE5150" s="72"/>
      <c r="AF5150" s="72"/>
      <c r="AG5150" s="72"/>
      <c r="AH5150" s="72"/>
      <c r="AI5150" s="72"/>
      <c r="AJ5150" s="72"/>
      <c r="AK5150" s="72"/>
    </row>
    <row r="5151" ht="14.25" customHeight="1">
      <c r="A5151" s="78">
        <v>5148.0</v>
      </c>
      <c r="C5151" s="78" t="str">
        <f>VLOOKUP(G5151,[1]Macrodata_CCF!$A$3:$D$55,4,FALSE)</f>
        <v>#ERROR!</v>
      </c>
      <c r="E5151" s="79" t="str">
        <f>VLOOKUP(G5151,[1]Macrodata_CCF!$A$3:$B$55,2,FALSE)</f>
        <v>#ERROR!</v>
      </c>
      <c r="F5151" s="78">
        <v>0.0</v>
      </c>
      <c r="G5151" s="80">
        <v>9.0</v>
      </c>
      <c r="H5151" s="81">
        <v>456810.0</v>
      </c>
      <c r="I5151" s="81">
        <v>590000.0</v>
      </c>
      <c r="J5151" s="81">
        <v>506090.0</v>
      </c>
      <c r="K5151" s="81">
        <v>590000.0</v>
      </c>
      <c r="L5151" s="82">
        <v>0.3699977475786471</v>
      </c>
      <c r="N5151" s="83">
        <f t="shared" si="1"/>
        <v>0.3699977476</v>
      </c>
      <c r="O5151" s="83">
        <f t="shared" si="2"/>
        <v>0.3699977476</v>
      </c>
      <c r="Q5151" s="83">
        <f t="shared" si="3"/>
        <v>0.2257457627</v>
      </c>
      <c r="R5151" s="83">
        <f t="shared" si="4"/>
        <v>0.3699977476</v>
      </c>
      <c r="S5151" s="83" t="b">
        <f t="shared" si="5"/>
        <v>0</v>
      </c>
      <c r="T5151" s="72"/>
      <c r="U5151" s="72"/>
      <c r="V5151" s="72"/>
      <c r="W5151" s="72"/>
      <c r="X5151" s="72"/>
      <c r="Y5151" s="72"/>
      <c r="Z5151" s="72"/>
      <c r="AA5151" s="72"/>
      <c r="AB5151" s="72"/>
      <c r="AC5151" s="72"/>
      <c r="AD5151" s="72"/>
      <c r="AE5151" s="72"/>
      <c r="AF5151" s="72"/>
      <c r="AG5151" s="72"/>
      <c r="AH5151" s="72"/>
      <c r="AI5151" s="72"/>
      <c r="AJ5151" s="72"/>
      <c r="AK5151" s="72"/>
    </row>
    <row r="5152" ht="14.25" customHeight="1">
      <c r="A5152" s="78">
        <v>5149.0</v>
      </c>
      <c r="C5152" s="78" t="str">
        <f>VLOOKUP(G5152,[1]Macrodata_CCF!$A$3:$D$55,4,FALSE)</f>
        <v>#ERROR!</v>
      </c>
      <c r="E5152" s="79" t="str">
        <f>VLOOKUP(G5152,[1]Macrodata_CCF!$A$3:$B$55,2,FALSE)</f>
        <v>#ERROR!</v>
      </c>
      <c r="F5152" s="78">
        <v>0.0</v>
      </c>
      <c r="G5152" s="80">
        <v>30.0</v>
      </c>
      <c r="H5152" s="81">
        <v>148405.0</v>
      </c>
      <c r="I5152" s="81">
        <v>720000.0</v>
      </c>
      <c r="J5152" s="81">
        <v>245575.0</v>
      </c>
      <c r="K5152" s="81">
        <v>720000.0</v>
      </c>
      <c r="L5152" s="82">
        <v>0.16999798808597</v>
      </c>
      <c r="N5152" s="83">
        <f t="shared" si="1"/>
        <v>0.1699979881</v>
      </c>
      <c r="O5152" s="83">
        <f t="shared" si="2"/>
        <v>0.1699979881</v>
      </c>
      <c r="Q5152" s="83">
        <f t="shared" si="3"/>
        <v>0.7938819444</v>
      </c>
      <c r="R5152" s="83">
        <f t="shared" si="4"/>
        <v>0.1699979881</v>
      </c>
      <c r="S5152" s="83" t="b">
        <f t="shared" si="5"/>
        <v>0</v>
      </c>
      <c r="T5152" s="72"/>
      <c r="U5152" s="72"/>
      <c r="V5152" s="72"/>
      <c r="W5152" s="72"/>
      <c r="X5152" s="72"/>
      <c r="Y5152" s="72"/>
      <c r="Z5152" s="72"/>
      <c r="AA5152" s="72"/>
      <c r="AB5152" s="72"/>
      <c r="AC5152" s="72"/>
      <c r="AD5152" s="72"/>
      <c r="AE5152" s="72"/>
      <c r="AF5152" s="72"/>
      <c r="AG5152" s="72"/>
      <c r="AH5152" s="72"/>
      <c r="AI5152" s="72"/>
      <c r="AJ5152" s="72"/>
      <c r="AK5152" s="72"/>
    </row>
    <row r="5153" ht="14.25" customHeight="1">
      <c r="A5153" s="78">
        <v>5150.0</v>
      </c>
      <c r="C5153" s="78" t="str">
        <f>VLOOKUP(G5153,[1]Macrodata_CCF!$A$3:$D$55,4,FALSE)</f>
        <v>#ERROR!</v>
      </c>
      <c r="E5153" s="79" t="str">
        <f>VLOOKUP(G5153,[1]Macrodata_CCF!$A$3:$B$55,2,FALSE)</f>
        <v>#ERROR!</v>
      </c>
      <c r="F5153" s="78">
        <v>0.0</v>
      </c>
      <c r="G5153" s="80">
        <v>12.0</v>
      </c>
      <c r="H5153" s="81">
        <v>144110.0</v>
      </c>
      <c r="I5153" s="81">
        <v>880000.0</v>
      </c>
      <c r="J5153" s="81">
        <v>364875.0</v>
      </c>
      <c r="K5153" s="81">
        <v>880000.0</v>
      </c>
      <c r="L5153" s="82">
        <v>0.2999972822025031</v>
      </c>
      <c r="N5153" s="83">
        <f t="shared" si="1"/>
        <v>0.2999972822</v>
      </c>
      <c r="O5153" s="83">
        <f t="shared" si="2"/>
        <v>0.2999972822</v>
      </c>
      <c r="Q5153" s="83">
        <f t="shared" si="3"/>
        <v>0.8362386364</v>
      </c>
      <c r="R5153" s="83">
        <f t="shared" si="4"/>
        <v>0.2999972822</v>
      </c>
      <c r="S5153" s="83" t="b">
        <f t="shared" si="5"/>
        <v>0</v>
      </c>
      <c r="T5153" s="72"/>
      <c r="U5153" s="72"/>
      <c r="V5153" s="72"/>
      <c r="W5153" s="72"/>
      <c r="X5153" s="72"/>
      <c r="Y5153" s="72"/>
      <c r="Z5153" s="72"/>
      <c r="AA5153" s="72"/>
      <c r="AB5153" s="72"/>
      <c r="AC5153" s="72"/>
      <c r="AD5153" s="72"/>
      <c r="AE5153" s="72"/>
      <c r="AF5153" s="72"/>
      <c r="AG5153" s="72"/>
      <c r="AH5153" s="72"/>
      <c r="AI5153" s="72"/>
      <c r="AJ5153" s="72"/>
      <c r="AK5153" s="72"/>
    </row>
    <row r="5154" ht="14.25" customHeight="1">
      <c r="A5154" s="78">
        <v>5151.0</v>
      </c>
      <c r="C5154" s="78" t="str">
        <f>VLOOKUP(G5154,[1]Macrodata_CCF!$A$3:$D$55,4,FALSE)</f>
        <v>#ERROR!</v>
      </c>
      <c r="E5154" s="79" t="str">
        <f>VLOOKUP(G5154,[1]Macrodata_CCF!$A$3:$B$55,2,FALSE)</f>
        <v>#ERROR!</v>
      </c>
      <c r="F5154" s="78">
        <v>0.0</v>
      </c>
      <c r="G5154" s="80">
        <v>15.0</v>
      </c>
      <c r="H5154" s="81">
        <v>287780.0</v>
      </c>
      <c r="I5154" s="81">
        <v>410000.0</v>
      </c>
      <c r="J5154" s="81">
        <v>307335.0</v>
      </c>
      <c r="K5154" s="81">
        <v>410000.0</v>
      </c>
      <c r="L5154" s="82">
        <v>0.159998363606611</v>
      </c>
      <c r="N5154" s="83">
        <f t="shared" si="1"/>
        <v>0.1599983636</v>
      </c>
      <c r="O5154" s="83">
        <f t="shared" si="2"/>
        <v>0.1599983636</v>
      </c>
      <c r="Q5154" s="83">
        <f t="shared" si="3"/>
        <v>0.298097561</v>
      </c>
      <c r="R5154" s="83">
        <f t="shared" si="4"/>
        <v>0.1599983636</v>
      </c>
      <c r="S5154" s="83" t="b">
        <f t="shared" si="5"/>
        <v>0</v>
      </c>
      <c r="T5154" s="72"/>
      <c r="U5154" s="72"/>
      <c r="V5154" s="72"/>
      <c r="W5154" s="72"/>
      <c r="X5154" s="72"/>
      <c r="Y5154" s="72"/>
      <c r="Z5154" s="72"/>
      <c r="AA5154" s="72"/>
      <c r="AB5154" s="72"/>
      <c r="AC5154" s="72"/>
      <c r="AD5154" s="72"/>
      <c r="AE5154" s="72"/>
      <c r="AF5154" s="72"/>
      <c r="AG5154" s="72"/>
      <c r="AH5154" s="72"/>
      <c r="AI5154" s="72"/>
      <c r="AJ5154" s="72"/>
      <c r="AK5154" s="72"/>
    </row>
    <row r="5155" ht="14.25" customHeight="1">
      <c r="A5155" s="78">
        <v>5152.0</v>
      </c>
      <c r="C5155" s="78" t="str">
        <f>VLOOKUP(G5155,[1]Macrodata_CCF!$A$3:$D$55,4,FALSE)</f>
        <v>#ERROR!</v>
      </c>
      <c r="E5155" s="79" t="str">
        <f>VLOOKUP(G5155,[1]Macrodata_CCF!$A$3:$B$55,2,FALSE)</f>
        <v>#ERROR!</v>
      </c>
      <c r="F5155" s="78">
        <v>0.0</v>
      </c>
      <c r="G5155" s="80">
        <v>47.0</v>
      </c>
      <c r="H5155" s="81">
        <v>81970.0</v>
      </c>
      <c r="I5155" s="81">
        <v>190000.0</v>
      </c>
      <c r="J5155" s="81">
        <v>102495.0</v>
      </c>
      <c r="K5155" s="81">
        <v>190000.0</v>
      </c>
      <c r="L5155" s="82">
        <v>0.1899935203184301</v>
      </c>
      <c r="N5155" s="83">
        <f t="shared" si="1"/>
        <v>0.1899935203</v>
      </c>
      <c r="O5155" s="83">
        <f t="shared" si="2"/>
        <v>0.1899935203</v>
      </c>
      <c r="Q5155" s="83">
        <f t="shared" si="3"/>
        <v>0.5685789474</v>
      </c>
      <c r="R5155" s="83">
        <f t="shared" si="4"/>
        <v>0.1899935203</v>
      </c>
      <c r="S5155" s="83" t="b">
        <f t="shared" si="5"/>
        <v>0</v>
      </c>
      <c r="T5155" s="72"/>
      <c r="U5155" s="72"/>
      <c r="V5155" s="72"/>
      <c r="W5155" s="72"/>
      <c r="X5155" s="72"/>
      <c r="Y5155" s="72"/>
      <c r="Z5155" s="72"/>
      <c r="AA5155" s="72"/>
      <c r="AB5155" s="72"/>
      <c r="AC5155" s="72"/>
      <c r="AD5155" s="72"/>
      <c r="AE5155" s="72"/>
      <c r="AF5155" s="72"/>
      <c r="AG5155" s="72"/>
      <c r="AH5155" s="72"/>
      <c r="AI5155" s="72"/>
      <c r="AJ5155" s="72"/>
      <c r="AK5155" s="72"/>
    </row>
    <row r="5156" ht="14.25" customHeight="1">
      <c r="A5156" s="78">
        <v>5153.0</v>
      </c>
      <c r="C5156" s="78" t="str">
        <f>VLOOKUP(G5156,[1]Macrodata_CCF!$A$3:$D$55,4,FALSE)</f>
        <v>#ERROR!</v>
      </c>
      <c r="E5156" s="79" t="str">
        <f>VLOOKUP(G5156,[1]Macrodata_CCF!$A$3:$B$55,2,FALSE)</f>
        <v>#ERROR!</v>
      </c>
      <c r="F5156" s="78">
        <v>0.0</v>
      </c>
      <c r="G5156" s="80">
        <v>38.0</v>
      </c>
      <c r="H5156" s="81">
        <v>779290.0</v>
      </c>
      <c r="I5156" s="81">
        <v>780000.0</v>
      </c>
      <c r="J5156" s="81">
        <v>781330.0</v>
      </c>
      <c r="K5156" s="81">
        <v>780000.0</v>
      </c>
      <c r="L5156" s="82">
        <v>2.873239436619718</v>
      </c>
      <c r="N5156" s="83">
        <f t="shared" si="1"/>
        <v>2.873239437</v>
      </c>
      <c r="O5156" s="83">
        <f t="shared" si="2"/>
        <v>1</v>
      </c>
      <c r="Q5156" s="83">
        <f t="shared" si="3"/>
        <v>0.0009102564103</v>
      </c>
      <c r="R5156" s="83">
        <f t="shared" si="4"/>
        <v>0.002615384615</v>
      </c>
      <c r="S5156" s="83" t="b">
        <f t="shared" si="5"/>
        <v>1</v>
      </c>
      <c r="T5156" s="72"/>
      <c r="U5156" s="72"/>
      <c r="V5156" s="72"/>
      <c r="W5156" s="72"/>
      <c r="X5156" s="72"/>
      <c r="Y5156" s="72"/>
      <c r="Z5156" s="72"/>
      <c r="AA5156" s="72"/>
      <c r="AB5156" s="72"/>
      <c r="AC5156" s="72"/>
      <c r="AD5156" s="72"/>
      <c r="AE5156" s="72"/>
      <c r="AF5156" s="72"/>
      <c r="AG5156" s="72"/>
      <c r="AH5156" s="72"/>
      <c r="AI5156" s="72"/>
      <c r="AJ5156" s="72"/>
      <c r="AK5156" s="72"/>
    </row>
    <row r="5157" ht="14.25" customHeight="1">
      <c r="A5157" s="78">
        <v>5154.0</v>
      </c>
      <c r="C5157" s="78" t="str">
        <f>VLOOKUP(G5157,[1]Macrodata_CCF!$A$3:$D$55,4,FALSE)</f>
        <v>#ERROR!</v>
      </c>
      <c r="E5157" s="79" t="str">
        <f>VLOOKUP(G5157,[1]Macrodata_CCF!$A$3:$B$55,2,FALSE)</f>
        <v>#ERROR!</v>
      </c>
      <c r="F5157" s="78">
        <v>0.0</v>
      </c>
      <c r="G5157" s="80">
        <v>15.0</v>
      </c>
      <c r="H5157" s="81">
        <v>78930.0</v>
      </c>
      <c r="I5157" s="81">
        <v>100000.0</v>
      </c>
      <c r="J5157" s="81">
        <v>82090.0</v>
      </c>
      <c r="K5157" s="81">
        <v>100000.0</v>
      </c>
      <c r="L5157" s="82">
        <v>0.1499762695775985</v>
      </c>
      <c r="N5157" s="83">
        <f t="shared" si="1"/>
        <v>0.1499762696</v>
      </c>
      <c r="O5157" s="83">
        <f t="shared" si="2"/>
        <v>0.1499762696</v>
      </c>
      <c r="Q5157" s="83">
        <f t="shared" si="3"/>
        <v>0.2107</v>
      </c>
      <c r="R5157" s="83">
        <f t="shared" si="4"/>
        <v>0.1499762696</v>
      </c>
      <c r="S5157" s="83" t="b">
        <f t="shared" si="5"/>
        <v>0</v>
      </c>
      <c r="T5157" s="72"/>
      <c r="U5157" s="72"/>
      <c r="V5157" s="72"/>
      <c r="W5157" s="72"/>
      <c r="X5157" s="72"/>
      <c r="Y5157" s="72"/>
      <c r="Z5157" s="72"/>
      <c r="AA5157" s="72"/>
      <c r="AB5157" s="72"/>
      <c r="AC5157" s="72"/>
      <c r="AD5157" s="72"/>
      <c r="AE5157" s="72"/>
      <c r="AF5157" s="72"/>
      <c r="AG5157" s="72"/>
      <c r="AH5157" s="72"/>
      <c r="AI5157" s="72"/>
      <c r="AJ5157" s="72"/>
      <c r="AK5157" s="72"/>
    </row>
    <row r="5158" ht="14.25" customHeight="1">
      <c r="A5158" s="78">
        <v>5155.0</v>
      </c>
      <c r="C5158" s="78" t="str">
        <f>VLOOKUP(G5158,[1]Macrodata_CCF!$A$3:$D$55,4,FALSE)</f>
        <v>#ERROR!</v>
      </c>
      <c r="E5158" s="79" t="str">
        <f>VLOOKUP(G5158,[1]Macrodata_CCF!$A$3:$B$55,2,FALSE)</f>
        <v>#ERROR!</v>
      </c>
      <c r="F5158" s="78">
        <v>0.0</v>
      </c>
      <c r="G5158" s="80">
        <v>5.0</v>
      </c>
      <c r="H5158" s="81">
        <v>647320.0</v>
      </c>
      <c r="I5158" s="81">
        <v>770000.0</v>
      </c>
      <c r="J5158" s="81">
        <v>686580.0</v>
      </c>
      <c r="K5158" s="81">
        <v>770000.0</v>
      </c>
      <c r="L5158" s="82">
        <v>0.3200195630909684</v>
      </c>
      <c r="N5158" s="83">
        <f t="shared" si="1"/>
        <v>0.3200195631</v>
      </c>
      <c r="O5158" s="83">
        <f t="shared" si="2"/>
        <v>0.3200195631</v>
      </c>
      <c r="Q5158" s="83">
        <f t="shared" si="3"/>
        <v>0.1593246753</v>
      </c>
      <c r="R5158" s="83">
        <f t="shared" si="4"/>
        <v>0.3200195631</v>
      </c>
      <c r="S5158" s="83" t="b">
        <f t="shared" si="5"/>
        <v>0</v>
      </c>
      <c r="T5158" s="72"/>
      <c r="U5158" s="72"/>
      <c r="V5158" s="72"/>
      <c r="W5158" s="72"/>
      <c r="X5158" s="72"/>
      <c r="Y5158" s="72"/>
      <c r="Z5158" s="72"/>
      <c r="AA5158" s="72"/>
      <c r="AB5158" s="72"/>
      <c r="AC5158" s="72"/>
      <c r="AD5158" s="72"/>
      <c r="AE5158" s="72"/>
      <c r="AF5158" s="72"/>
      <c r="AG5158" s="72"/>
      <c r="AH5158" s="72"/>
      <c r="AI5158" s="72"/>
      <c r="AJ5158" s="72"/>
      <c r="AK5158" s="72"/>
    </row>
    <row r="5159" ht="14.25" customHeight="1">
      <c r="A5159" s="78">
        <v>5156.0</v>
      </c>
      <c r="C5159" s="78" t="str">
        <f>VLOOKUP(G5159,[1]Macrodata_CCF!$A$3:$D$55,4,FALSE)</f>
        <v>#ERROR!</v>
      </c>
      <c r="E5159" s="79" t="str">
        <f>VLOOKUP(G5159,[1]Macrodata_CCF!$A$3:$B$55,2,FALSE)</f>
        <v>#ERROR!</v>
      </c>
      <c r="F5159" s="78">
        <v>0.0</v>
      </c>
      <c r="G5159" s="80">
        <v>2.0</v>
      </c>
      <c r="H5159" s="81">
        <v>31020.0</v>
      </c>
      <c r="I5159" s="81">
        <v>680000.0</v>
      </c>
      <c r="J5159" s="81">
        <v>271145.0</v>
      </c>
      <c r="K5159" s="81">
        <v>680000.0</v>
      </c>
      <c r="L5159" s="82">
        <v>0.3700036981108817</v>
      </c>
      <c r="N5159" s="83">
        <f t="shared" si="1"/>
        <v>0.3700036981</v>
      </c>
      <c r="O5159" s="83">
        <f t="shared" si="2"/>
        <v>0.3700036981</v>
      </c>
      <c r="Q5159" s="83">
        <f t="shared" si="3"/>
        <v>0.9543823529</v>
      </c>
      <c r="R5159" s="83">
        <f t="shared" si="4"/>
        <v>0.3700036981</v>
      </c>
      <c r="S5159" s="83" t="b">
        <f t="shared" si="5"/>
        <v>0</v>
      </c>
      <c r="T5159" s="72"/>
      <c r="U5159" s="72"/>
      <c r="V5159" s="72"/>
      <c r="W5159" s="72"/>
      <c r="X5159" s="72"/>
      <c r="Y5159" s="72"/>
      <c r="Z5159" s="72"/>
      <c r="AA5159" s="72"/>
      <c r="AB5159" s="72"/>
      <c r="AC5159" s="72"/>
      <c r="AD5159" s="72"/>
      <c r="AE5159" s="72"/>
      <c r="AF5159" s="72"/>
      <c r="AG5159" s="72"/>
      <c r="AH5159" s="72"/>
      <c r="AI5159" s="72"/>
      <c r="AJ5159" s="72"/>
      <c r="AK5159" s="72"/>
    </row>
    <row r="5160" ht="14.25" customHeight="1">
      <c r="A5160" s="78">
        <v>5157.0</v>
      </c>
      <c r="C5160" s="78" t="str">
        <f>VLOOKUP(G5160,[1]Macrodata_CCF!$A$3:$D$55,4,FALSE)</f>
        <v>#ERROR!</v>
      </c>
      <c r="E5160" s="79" t="str">
        <f>VLOOKUP(G5160,[1]Macrodata_CCF!$A$3:$B$55,2,FALSE)</f>
        <v>#ERROR!</v>
      </c>
      <c r="F5160" s="78">
        <v>0.0</v>
      </c>
      <c r="G5160" s="80">
        <v>34.0</v>
      </c>
      <c r="H5160" s="81">
        <v>0.0</v>
      </c>
      <c r="I5160" s="81">
        <v>350000.0</v>
      </c>
      <c r="J5160" s="81">
        <v>35000.0</v>
      </c>
      <c r="K5160" s="81">
        <v>350000.0</v>
      </c>
      <c r="L5160" s="82">
        <v>0.1</v>
      </c>
      <c r="N5160" s="83">
        <f t="shared" si="1"/>
        <v>0.1</v>
      </c>
      <c r="O5160" s="83">
        <f t="shared" si="2"/>
        <v>0.1</v>
      </c>
      <c r="Q5160" s="83">
        <f t="shared" si="3"/>
        <v>1</v>
      </c>
      <c r="R5160" s="83">
        <f t="shared" si="4"/>
        <v>0.1</v>
      </c>
      <c r="S5160" s="83" t="b">
        <f t="shared" si="5"/>
        <v>0</v>
      </c>
      <c r="T5160" s="72"/>
      <c r="U5160" s="72"/>
      <c r="V5160" s="72"/>
      <c r="W5160" s="72"/>
      <c r="X5160" s="72"/>
      <c r="Y5160" s="72"/>
      <c r="Z5160" s="72"/>
      <c r="AA5160" s="72"/>
      <c r="AB5160" s="72"/>
      <c r="AC5160" s="72"/>
      <c r="AD5160" s="72"/>
      <c r="AE5160" s="72"/>
      <c r="AF5160" s="72"/>
      <c r="AG5160" s="72"/>
      <c r="AH5160" s="72"/>
      <c r="AI5160" s="72"/>
      <c r="AJ5160" s="72"/>
      <c r="AK5160" s="72"/>
    </row>
    <row r="5161" ht="14.25" customHeight="1">
      <c r="A5161" s="78">
        <v>5158.0</v>
      </c>
      <c r="C5161" s="78" t="str">
        <f>VLOOKUP(G5161,[1]Macrodata_CCF!$A$3:$D$55,4,FALSE)</f>
        <v>#ERROR!</v>
      </c>
      <c r="E5161" s="79" t="str">
        <f>VLOOKUP(G5161,[1]Macrodata_CCF!$A$3:$B$55,2,FALSE)</f>
        <v>#ERROR!</v>
      </c>
      <c r="F5161" s="78">
        <v>0.0</v>
      </c>
      <c r="G5161" s="80">
        <v>21.0</v>
      </c>
      <c r="H5161" s="81">
        <v>241060.0</v>
      </c>
      <c r="I5161" s="81">
        <v>560000.0</v>
      </c>
      <c r="J5161" s="81">
        <v>304850.0</v>
      </c>
      <c r="K5161" s="81">
        <v>560000.0</v>
      </c>
      <c r="L5161" s="82">
        <v>0.200006270771932</v>
      </c>
      <c r="N5161" s="83">
        <f t="shared" si="1"/>
        <v>0.2000062708</v>
      </c>
      <c r="O5161" s="83">
        <f t="shared" si="2"/>
        <v>0.2000062708</v>
      </c>
      <c r="Q5161" s="83">
        <f t="shared" si="3"/>
        <v>0.5695357143</v>
      </c>
      <c r="R5161" s="83">
        <f t="shared" si="4"/>
        <v>0.2000062708</v>
      </c>
      <c r="S5161" s="83" t="b">
        <f t="shared" si="5"/>
        <v>0</v>
      </c>
      <c r="T5161" s="72"/>
      <c r="U5161" s="72"/>
      <c r="V5161" s="72"/>
      <c r="W5161" s="72"/>
      <c r="X5161" s="72"/>
      <c r="Y5161" s="72"/>
      <c r="Z5161" s="72"/>
      <c r="AA5161" s="72"/>
      <c r="AB5161" s="72"/>
      <c r="AC5161" s="72"/>
      <c r="AD5161" s="72"/>
      <c r="AE5161" s="72"/>
      <c r="AF5161" s="72"/>
      <c r="AG5161" s="72"/>
      <c r="AH5161" s="72"/>
      <c r="AI5161" s="72"/>
      <c r="AJ5161" s="72"/>
      <c r="AK5161" s="72"/>
    </row>
    <row r="5162" ht="14.25" customHeight="1">
      <c r="A5162" s="78">
        <v>5159.0</v>
      </c>
      <c r="C5162" s="78" t="str">
        <f>VLOOKUP(G5162,[1]Macrodata_CCF!$A$3:$D$55,4,FALSE)</f>
        <v>#ERROR!</v>
      </c>
      <c r="E5162" s="79" t="str">
        <f>VLOOKUP(G5162,[1]Macrodata_CCF!$A$3:$B$55,2,FALSE)</f>
        <v>#ERROR!</v>
      </c>
      <c r="F5162" s="78">
        <v>0.0</v>
      </c>
      <c r="G5162" s="80">
        <v>37.0</v>
      </c>
      <c r="H5162" s="81">
        <v>2445.0</v>
      </c>
      <c r="I5162" s="81">
        <v>170000.0</v>
      </c>
      <c r="J5162" s="81">
        <v>7470.0</v>
      </c>
      <c r="K5162" s="81">
        <v>170000.0</v>
      </c>
      <c r="L5162" s="82">
        <v>0.029990152487243</v>
      </c>
      <c r="N5162" s="83">
        <f t="shared" si="1"/>
        <v>0.02999015249</v>
      </c>
      <c r="O5162" s="83">
        <f t="shared" si="2"/>
        <v>0.02999015249</v>
      </c>
      <c r="Q5162" s="83">
        <f t="shared" si="3"/>
        <v>0.9856176471</v>
      </c>
      <c r="R5162" s="83">
        <f t="shared" si="4"/>
        <v>0.02999015249</v>
      </c>
      <c r="S5162" s="83" t="b">
        <f t="shared" si="5"/>
        <v>0</v>
      </c>
      <c r="T5162" s="72"/>
      <c r="U5162" s="72"/>
      <c r="V5162" s="72"/>
      <c r="W5162" s="72"/>
      <c r="X5162" s="72"/>
      <c r="Y5162" s="72"/>
      <c r="Z5162" s="72"/>
      <c r="AA5162" s="72"/>
      <c r="AB5162" s="72"/>
      <c r="AC5162" s="72"/>
      <c r="AD5162" s="72"/>
      <c r="AE5162" s="72"/>
      <c r="AF5162" s="72"/>
      <c r="AG5162" s="72"/>
      <c r="AH5162" s="72"/>
      <c r="AI5162" s="72"/>
      <c r="AJ5162" s="72"/>
      <c r="AK5162" s="72"/>
    </row>
    <row r="5163" ht="14.25" customHeight="1">
      <c r="A5163" s="78">
        <v>5160.0</v>
      </c>
      <c r="C5163" s="78" t="str">
        <f>VLOOKUP(G5163,[1]Macrodata_CCF!$A$3:$D$55,4,FALSE)</f>
        <v>#ERROR!</v>
      </c>
      <c r="E5163" s="79" t="str">
        <f>VLOOKUP(G5163,[1]Macrodata_CCF!$A$3:$B$55,2,FALSE)</f>
        <v>#ERROR!</v>
      </c>
      <c r="F5163" s="78">
        <v>0.0</v>
      </c>
      <c r="G5163" s="80">
        <v>26.0</v>
      </c>
      <c r="H5163" s="81">
        <v>0.0</v>
      </c>
      <c r="I5163" s="81">
        <v>250000.0</v>
      </c>
      <c r="J5163" s="81">
        <v>50000.0</v>
      </c>
      <c r="K5163" s="81">
        <v>250000.0</v>
      </c>
      <c r="L5163" s="82">
        <v>0.2</v>
      </c>
      <c r="N5163" s="83">
        <f t="shared" si="1"/>
        <v>0.2</v>
      </c>
      <c r="O5163" s="83">
        <f t="shared" si="2"/>
        <v>0.2</v>
      </c>
      <c r="Q5163" s="83">
        <f t="shared" si="3"/>
        <v>1</v>
      </c>
      <c r="R5163" s="83">
        <f t="shared" si="4"/>
        <v>0.2</v>
      </c>
      <c r="S5163" s="83" t="b">
        <f t="shared" si="5"/>
        <v>0</v>
      </c>
      <c r="T5163" s="72"/>
      <c r="U5163" s="72"/>
      <c r="V5163" s="72"/>
      <c r="W5163" s="72"/>
      <c r="X5163" s="72"/>
      <c r="Y5163" s="72"/>
      <c r="Z5163" s="72"/>
      <c r="AA5163" s="72"/>
      <c r="AB5163" s="72"/>
      <c r="AC5163" s="72"/>
      <c r="AD5163" s="72"/>
      <c r="AE5163" s="72"/>
      <c r="AF5163" s="72"/>
      <c r="AG5163" s="72"/>
      <c r="AH5163" s="72"/>
      <c r="AI5163" s="72"/>
      <c r="AJ5163" s="72"/>
      <c r="AK5163" s="72"/>
    </row>
    <row r="5164" ht="14.25" customHeight="1">
      <c r="A5164" s="78">
        <v>5161.0</v>
      </c>
      <c r="C5164" s="78" t="str">
        <f>VLOOKUP(G5164,[1]Macrodata_CCF!$A$3:$D$55,4,FALSE)</f>
        <v>#ERROR!</v>
      </c>
      <c r="E5164" s="79" t="str">
        <f>VLOOKUP(G5164,[1]Macrodata_CCF!$A$3:$B$55,2,FALSE)</f>
        <v>#ERROR!</v>
      </c>
      <c r="F5164" s="78">
        <v>0.0</v>
      </c>
      <c r="G5164" s="80">
        <v>10.0</v>
      </c>
      <c r="H5164" s="81">
        <v>45170.0</v>
      </c>
      <c r="I5164" s="81">
        <v>380000.0</v>
      </c>
      <c r="J5164" s="81">
        <v>179100.0</v>
      </c>
      <c r="K5164" s="81">
        <v>570000.0</v>
      </c>
      <c r="L5164" s="82">
        <v>0.3999940268195801</v>
      </c>
      <c r="N5164" s="83">
        <f t="shared" si="1"/>
        <v>0.3999940268</v>
      </c>
      <c r="O5164" s="83">
        <f t="shared" si="2"/>
        <v>0.3999940268</v>
      </c>
      <c r="Q5164" s="83">
        <f t="shared" si="3"/>
        <v>0.8811315789</v>
      </c>
      <c r="R5164" s="83">
        <f t="shared" si="4"/>
        <v>0.3999940268</v>
      </c>
      <c r="S5164" s="83" t="b">
        <f t="shared" si="5"/>
        <v>0</v>
      </c>
      <c r="T5164" s="72"/>
      <c r="U5164" s="72"/>
      <c r="V5164" s="72"/>
      <c r="W5164" s="72"/>
      <c r="X5164" s="72"/>
      <c r="Y5164" s="72"/>
      <c r="Z5164" s="72"/>
      <c r="AA5164" s="72"/>
      <c r="AB5164" s="72"/>
      <c r="AC5164" s="72"/>
      <c r="AD5164" s="72"/>
      <c r="AE5164" s="72"/>
      <c r="AF5164" s="72"/>
      <c r="AG5164" s="72"/>
      <c r="AH5164" s="72"/>
      <c r="AI5164" s="72"/>
      <c r="AJ5164" s="72"/>
      <c r="AK5164" s="72"/>
    </row>
    <row r="5165" ht="14.25" customHeight="1">
      <c r="A5165" s="78">
        <v>5162.0</v>
      </c>
      <c r="C5165" s="78" t="str">
        <f>VLOOKUP(G5165,[1]Macrodata_CCF!$A$3:$D$55,4,FALSE)</f>
        <v>#ERROR!</v>
      </c>
      <c r="E5165" s="79" t="str">
        <f>VLOOKUP(G5165,[1]Macrodata_CCF!$A$3:$B$55,2,FALSE)</f>
        <v>#ERROR!</v>
      </c>
      <c r="F5165" s="78">
        <v>1.0</v>
      </c>
      <c r="G5165" s="80">
        <v>41.0</v>
      </c>
      <c r="H5165" s="81">
        <v>620500.0</v>
      </c>
      <c r="I5165" s="81">
        <v>710000.0</v>
      </c>
      <c r="J5165" s="81">
        <v>579330.0</v>
      </c>
      <c r="K5165" s="81">
        <v>710000.0</v>
      </c>
      <c r="L5165" s="82">
        <v>-0.46</v>
      </c>
      <c r="N5165" s="83">
        <f t="shared" si="1"/>
        <v>-0.46</v>
      </c>
      <c r="O5165" s="83">
        <f t="shared" si="2"/>
        <v>0</v>
      </c>
      <c r="Q5165" s="83">
        <f t="shared" si="3"/>
        <v>0.126056338</v>
      </c>
      <c r="R5165" s="83">
        <f t="shared" si="4"/>
        <v>-0.46</v>
      </c>
      <c r="S5165" s="83" t="b">
        <f t="shared" si="5"/>
        <v>0</v>
      </c>
      <c r="T5165" s="72"/>
      <c r="U5165" s="72"/>
      <c r="V5165" s="72"/>
      <c r="W5165" s="72"/>
      <c r="X5165" s="72"/>
      <c r="Y5165" s="72"/>
      <c r="Z5165" s="72"/>
      <c r="AA5165" s="72"/>
      <c r="AB5165" s="72"/>
      <c r="AC5165" s="72"/>
      <c r="AD5165" s="72"/>
      <c r="AE5165" s="72"/>
      <c r="AF5165" s="72"/>
      <c r="AG5165" s="72"/>
      <c r="AH5165" s="72"/>
      <c r="AI5165" s="72"/>
      <c r="AJ5165" s="72"/>
      <c r="AK5165" s="72"/>
    </row>
    <row r="5166" ht="14.25" customHeight="1">
      <c r="A5166" s="78">
        <v>5163.0</v>
      </c>
      <c r="C5166" s="78" t="str">
        <f>VLOOKUP(G5166,[1]Macrodata_CCF!$A$3:$D$55,4,FALSE)</f>
        <v>#ERROR!</v>
      </c>
      <c r="E5166" s="79" t="str">
        <f>VLOOKUP(G5166,[1]Macrodata_CCF!$A$3:$B$55,2,FALSE)</f>
        <v>#ERROR!</v>
      </c>
      <c r="F5166" s="78">
        <v>0.0</v>
      </c>
      <c r="G5166" s="80">
        <v>6.0</v>
      </c>
      <c r="H5166" s="81">
        <v>120570.0</v>
      </c>
      <c r="I5166" s="81">
        <v>890000.0</v>
      </c>
      <c r="J5166" s="81">
        <v>289845.0</v>
      </c>
      <c r="K5166" s="81">
        <v>890000.0</v>
      </c>
      <c r="L5166" s="82">
        <v>0.2200005198653549</v>
      </c>
      <c r="N5166" s="83">
        <f t="shared" si="1"/>
        <v>0.2200005199</v>
      </c>
      <c r="O5166" s="83">
        <f t="shared" si="2"/>
        <v>0.2200005199</v>
      </c>
      <c r="Q5166" s="83">
        <f t="shared" si="3"/>
        <v>0.8645280899</v>
      </c>
      <c r="R5166" s="83">
        <f t="shared" si="4"/>
        <v>0.2200005199</v>
      </c>
      <c r="S5166" s="83" t="b">
        <f t="shared" si="5"/>
        <v>0</v>
      </c>
      <c r="T5166" s="72"/>
      <c r="U5166" s="72"/>
      <c r="V5166" s="72"/>
      <c r="W5166" s="72"/>
      <c r="X5166" s="72"/>
      <c r="Y5166" s="72"/>
      <c r="Z5166" s="72"/>
      <c r="AA5166" s="72"/>
      <c r="AB5166" s="72"/>
      <c r="AC5166" s="72"/>
      <c r="AD5166" s="72"/>
      <c r="AE5166" s="72"/>
      <c r="AF5166" s="72"/>
      <c r="AG5166" s="72"/>
      <c r="AH5166" s="72"/>
      <c r="AI5166" s="72"/>
      <c r="AJ5166" s="72"/>
      <c r="AK5166" s="72"/>
    </row>
    <row r="5167" ht="14.25" customHeight="1">
      <c r="A5167" s="78">
        <v>5164.0</v>
      </c>
      <c r="C5167" s="78" t="str">
        <f>VLOOKUP(G5167,[1]Macrodata_CCF!$A$3:$D$55,4,FALSE)</f>
        <v>#ERROR!</v>
      </c>
      <c r="E5167" s="79" t="str">
        <f>VLOOKUP(G5167,[1]Macrodata_CCF!$A$3:$B$55,2,FALSE)</f>
        <v>#ERROR!</v>
      </c>
      <c r="F5167" s="78">
        <v>0.0</v>
      </c>
      <c r="G5167" s="80">
        <v>2.0</v>
      </c>
      <c r="H5167" s="81">
        <v>0.0</v>
      </c>
      <c r="I5167" s="81">
        <v>700000.0</v>
      </c>
      <c r="J5167" s="81">
        <v>266000.0</v>
      </c>
      <c r="K5167" s="81">
        <v>700000.0</v>
      </c>
      <c r="L5167" s="82">
        <v>0.38</v>
      </c>
      <c r="N5167" s="83">
        <f t="shared" si="1"/>
        <v>0.38</v>
      </c>
      <c r="O5167" s="83">
        <f t="shared" si="2"/>
        <v>0.38</v>
      </c>
      <c r="Q5167" s="83">
        <f t="shared" si="3"/>
        <v>1</v>
      </c>
      <c r="R5167" s="83">
        <f t="shared" si="4"/>
        <v>0.38</v>
      </c>
      <c r="S5167" s="83" t="b">
        <f t="shared" si="5"/>
        <v>0</v>
      </c>
      <c r="T5167" s="72"/>
      <c r="U5167" s="72"/>
      <c r="V5167" s="72"/>
      <c r="W5167" s="72"/>
      <c r="X5167" s="72"/>
      <c r="Y5167" s="72"/>
      <c r="Z5167" s="72"/>
      <c r="AA5167" s="72"/>
      <c r="AB5167" s="72"/>
      <c r="AC5167" s="72"/>
      <c r="AD5167" s="72"/>
      <c r="AE5167" s="72"/>
      <c r="AF5167" s="72"/>
      <c r="AG5167" s="72"/>
      <c r="AH5167" s="72"/>
      <c r="AI5167" s="72"/>
      <c r="AJ5167" s="72"/>
      <c r="AK5167" s="72"/>
    </row>
    <row r="5168" ht="14.25" customHeight="1">
      <c r="A5168" s="78">
        <v>5165.0</v>
      </c>
      <c r="C5168" s="78" t="str">
        <f>VLOOKUP(G5168,[1]Macrodata_CCF!$A$3:$D$55,4,FALSE)</f>
        <v>#ERROR!</v>
      </c>
      <c r="E5168" s="79" t="str">
        <f>VLOOKUP(G5168,[1]Macrodata_CCF!$A$3:$B$55,2,FALSE)</f>
        <v>#ERROR!</v>
      </c>
      <c r="F5168" s="78">
        <v>0.0</v>
      </c>
      <c r="G5168" s="80">
        <v>50.0</v>
      </c>
      <c r="H5168" s="81">
        <v>0.0</v>
      </c>
      <c r="I5168" s="81">
        <v>40000.0</v>
      </c>
      <c r="J5168" s="81">
        <v>2400.0</v>
      </c>
      <c r="K5168" s="81">
        <v>40000.0</v>
      </c>
      <c r="L5168" s="82">
        <v>0.06</v>
      </c>
      <c r="N5168" s="83">
        <f t="shared" si="1"/>
        <v>0.06</v>
      </c>
      <c r="O5168" s="83">
        <f t="shared" si="2"/>
        <v>0.06</v>
      </c>
      <c r="Q5168" s="83">
        <f t="shared" si="3"/>
        <v>1</v>
      </c>
      <c r="R5168" s="83">
        <f t="shared" si="4"/>
        <v>0.06</v>
      </c>
      <c r="S5168" s="83" t="b">
        <f t="shared" si="5"/>
        <v>0</v>
      </c>
      <c r="T5168" s="72"/>
      <c r="U5168" s="72"/>
      <c r="V5168" s="72"/>
      <c r="W5168" s="72"/>
      <c r="X5168" s="72"/>
      <c r="Y5168" s="72"/>
      <c r="Z5168" s="72"/>
      <c r="AA5168" s="72"/>
      <c r="AB5168" s="72"/>
      <c r="AC5168" s="72"/>
      <c r="AD5168" s="72"/>
      <c r="AE5168" s="72"/>
      <c r="AF5168" s="72"/>
      <c r="AG5168" s="72"/>
      <c r="AH5168" s="72"/>
      <c r="AI5168" s="72"/>
      <c r="AJ5168" s="72"/>
      <c r="AK5168" s="72"/>
    </row>
    <row r="5169" ht="14.25" customHeight="1">
      <c r="A5169" s="78">
        <v>5166.0</v>
      </c>
      <c r="C5169" s="78" t="str">
        <f>VLOOKUP(G5169,[1]Macrodata_CCF!$A$3:$D$55,4,FALSE)</f>
        <v>#ERROR!</v>
      </c>
      <c r="E5169" s="79" t="str">
        <f>VLOOKUP(G5169,[1]Macrodata_CCF!$A$3:$B$55,2,FALSE)</f>
        <v>#ERROR!</v>
      </c>
      <c r="F5169" s="78">
        <v>0.0</v>
      </c>
      <c r="G5169" s="80">
        <v>29.0</v>
      </c>
      <c r="H5169" s="81">
        <v>0.0</v>
      </c>
      <c r="I5169" s="81">
        <v>200000.0</v>
      </c>
      <c r="J5169" s="81">
        <v>38000.0</v>
      </c>
      <c r="K5169" s="81">
        <v>200000.0</v>
      </c>
      <c r="L5169" s="82">
        <v>0.19</v>
      </c>
      <c r="N5169" s="83">
        <f t="shared" si="1"/>
        <v>0.19</v>
      </c>
      <c r="O5169" s="83">
        <f t="shared" si="2"/>
        <v>0.19</v>
      </c>
      <c r="Q5169" s="83">
        <f t="shared" si="3"/>
        <v>1</v>
      </c>
      <c r="R5169" s="83">
        <f t="shared" si="4"/>
        <v>0.19</v>
      </c>
      <c r="S5169" s="83" t="b">
        <f t="shared" si="5"/>
        <v>0</v>
      </c>
      <c r="T5169" s="72"/>
      <c r="U5169" s="72"/>
      <c r="V5169" s="72"/>
      <c r="W5169" s="72"/>
      <c r="X5169" s="72"/>
      <c r="Y5169" s="72"/>
      <c r="Z5169" s="72"/>
      <c r="AA5169" s="72"/>
      <c r="AB5169" s="72"/>
      <c r="AC5169" s="72"/>
      <c r="AD5169" s="72"/>
      <c r="AE5169" s="72"/>
      <c r="AF5169" s="72"/>
      <c r="AG5169" s="72"/>
      <c r="AH5169" s="72"/>
      <c r="AI5169" s="72"/>
      <c r="AJ5169" s="72"/>
      <c r="AK5169" s="72"/>
    </row>
    <row r="5170" ht="14.25" customHeight="1">
      <c r="A5170" s="78">
        <v>5167.0</v>
      </c>
      <c r="C5170" s="78" t="str">
        <f>VLOOKUP(G5170,[1]Macrodata_CCF!$A$3:$D$55,4,FALSE)</f>
        <v>#ERROR!</v>
      </c>
      <c r="E5170" s="79" t="str">
        <f>VLOOKUP(G5170,[1]Macrodata_CCF!$A$3:$B$55,2,FALSE)</f>
        <v>#ERROR!</v>
      </c>
      <c r="F5170" s="78">
        <v>0.0</v>
      </c>
      <c r="G5170" s="80">
        <v>12.0</v>
      </c>
      <c r="H5170" s="81">
        <v>193605.0</v>
      </c>
      <c r="I5170" s="81">
        <v>600000.0</v>
      </c>
      <c r="J5170" s="81">
        <v>343970.0</v>
      </c>
      <c r="K5170" s="81">
        <v>600000.0</v>
      </c>
      <c r="L5170" s="82">
        <v>0.3699971702407756</v>
      </c>
      <c r="N5170" s="83">
        <f t="shared" si="1"/>
        <v>0.3699971702</v>
      </c>
      <c r="O5170" s="83">
        <f t="shared" si="2"/>
        <v>0.3699971702</v>
      </c>
      <c r="Q5170" s="83">
        <f t="shared" si="3"/>
        <v>0.677325</v>
      </c>
      <c r="R5170" s="83">
        <f t="shared" si="4"/>
        <v>0.3699971702</v>
      </c>
      <c r="S5170" s="83" t="b">
        <f t="shared" si="5"/>
        <v>0</v>
      </c>
      <c r="T5170" s="72"/>
      <c r="U5170" s="72"/>
      <c r="V5170" s="72"/>
      <c r="W5170" s="72"/>
      <c r="X5170" s="72"/>
      <c r="Y5170" s="72"/>
      <c r="Z5170" s="72"/>
      <c r="AA5170" s="72"/>
      <c r="AB5170" s="72"/>
      <c r="AC5170" s="72"/>
      <c r="AD5170" s="72"/>
      <c r="AE5170" s="72"/>
      <c r="AF5170" s="72"/>
      <c r="AG5170" s="72"/>
      <c r="AH5170" s="72"/>
      <c r="AI5170" s="72"/>
      <c r="AJ5170" s="72"/>
      <c r="AK5170" s="72"/>
    </row>
    <row r="5171" ht="14.25" customHeight="1">
      <c r="A5171" s="78">
        <v>5168.0</v>
      </c>
      <c r="C5171" s="78" t="str">
        <f>VLOOKUP(G5171,[1]Macrodata_CCF!$A$3:$D$55,4,FALSE)</f>
        <v>#ERROR!</v>
      </c>
      <c r="E5171" s="79" t="str">
        <f>VLOOKUP(G5171,[1]Macrodata_CCF!$A$3:$B$55,2,FALSE)</f>
        <v>#ERROR!</v>
      </c>
      <c r="F5171" s="78">
        <v>0.0</v>
      </c>
      <c r="G5171" s="80">
        <v>8.0</v>
      </c>
      <c r="H5171" s="81">
        <v>91950.0</v>
      </c>
      <c r="I5171" s="81">
        <v>110000.0</v>
      </c>
      <c r="J5171" s="81">
        <v>96825.0</v>
      </c>
      <c r="K5171" s="81">
        <v>110000.0</v>
      </c>
      <c r="L5171" s="82">
        <v>0.2700831024930748</v>
      </c>
      <c r="N5171" s="83">
        <f t="shared" si="1"/>
        <v>0.2700831025</v>
      </c>
      <c r="O5171" s="83">
        <f t="shared" si="2"/>
        <v>0.2700831025</v>
      </c>
      <c r="Q5171" s="83">
        <f t="shared" si="3"/>
        <v>0.1640909091</v>
      </c>
      <c r="R5171" s="83">
        <f t="shared" si="4"/>
        <v>0.2700831025</v>
      </c>
      <c r="S5171" s="83" t="b">
        <f t="shared" si="5"/>
        <v>0</v>
      </c>
      <c r="T5171" s="72"/>
      <c r="U5171" s="72"/>
      <c r="V5171" s="72"/>
      <c r="W5171" s="72"/>
      <c r="X5171" s="72"/>
      <c r="Y5171" s="72"/>
      <c r="Z5171" s="72"/>
      <c r="AA5171" s="72"/>
      <c r="AB5171" s="72"/>
      <c r="AC5171" s="72"/>
      <c r="AD5171" s="72"/>
      <c r="AE5171" s="72"/>
      <c r="AF5171" s="72"/>
      <c r="AG5171" s="72"/>
      <c r="AH5171" s="72"/>
      <c r="AI5171" s="72"/>
      <c r="AJ5171" s="72"/>
      <c r="AK5171" s="72"/>
    </row>
    <row r="5172" ht="14.25" customHeight="1">
      <c r="A5172" s="78">
        <v>5169.0</v>
      </c>
      <c r="C5172" s="78" t="str">
        <f>VLOOKUP(G5172,[1]Macrodata_CCF!$A$3:$D$55,4,FALSE)</f>
        <v>#ERROR!</v>
      </c>
      <c r="E5172" s="79" t="str">
        <f>VLOOKUP(G5172,[1]Macrodata_CCF!$A$3:$B$55,2,FALSE)</f>
        <v>#ERROR!</v>
      </c>
      <c r="F5172" s="78">
        <v>0.0</v>
      </c>
      <c r="G5172" s="80">
        <v>14.0</v>
      </c>
      <c r="H5172" s="81">
        <v>569185.0</v>
      </c>
      <c r="I5172" s="81">
        <v>630000.0</v>
      </c>
      <c r="J5172" s="81">
        <v>579525.0</v>
      </c>
      <c r="K5172" s="81">
        <v>945000.0</v>
      </c>
      <c r="L5172" s="82">
        <v>0.1700238428019403</v>
      </c>
      <c r="N5172" s="83">
        <f t="shared" si="1"/>
        <v>0.1700238428</v>
      </c>
      <c r="O5172" s="83">
        <f t="shared" si="2"/>
        <v>0.1700238428</v>
      </c>
      <c r="Q5172" s="83">
        <f t="shared" si="3"/>
        <v>0.09653174603</v>
      </c>
      <c r="R5172" s="83">
        <f t="shared" si="4"/>
        <v>0.01641269841</v>
      </c>
      <c r="S5172" s="83" t="b">
        <f t="shared" si="5"/>
        <v>0</v>
      </c>
      <c r="T5172" s="72"/>
      <c r="U5172" s="72"/>
      <c r="V5172" s="72"/>
      <c r="W5172" s="72"/>
      <c r="X5172" s="72"/>
      <c r="Y5172" s="72"/>
      <c r="Z5172" s="72"/>
      <c r="AA5172" s="72"/>
      <c r="AB5172" s="72"/>
      <c r="AC5172" s="72"/>
      <c r="AD5172" s="72"/>
      <c r="AE5172" s="72"/>
      <c r="AF5172" s="72"/>
      <c r="AG5172" s="72"/>
      <c r="AH5172" s="72"/>
      <c r="AI5172" s="72"/>
      <c r="AJ5172" s="72"/>
      <c r="AK5172" s="72"/>
    </row>
    <row r="5173" ht="14.25" customHeight="1">
      <c r="A5173" s="78">
        <v>5170.0</v>
      </c>
      <c r="C5173" s="78" t="str">
        <f>VLOOKUP(G5173,[1]Macrodata_CCF!$A$3:$D$55,4,FALSE)</f>
        <v>#ERROR!</v>
      </c>
      <c r="E5173" s="79" t="str">
        <f>VLOOKUP(G5173,[1]Macrodata_CCF!$A$3:$B$55,2,FALSE)</f>
        <v>#ERROR!</v>
      </c>
      <c r="F5173" s="78">
        <v>0.0</v>
      </c>
      <c r="G5173" s="80">
        <v>3.0</v>
      </c>
      <c r="H5173" s="81">
        <v>21810.0</v>
      </c>
      <c r="I5173" s="81">
        <v>80000.0</v>
      </c>
      <c r="J5173" s="81">
        <v>35775.0</v>
      </c>
      <c r="K5173" s="81">
        <v>80000.0</v>
      </c>
      <c r="L5173" s="82">
        <v>0.2399896889499914</v>
      </c>
      <c r="N5173" s="83">
        <f t="shared" si="1"/>
        <v>0.2399896889</v>
      </c>
      <c r="O5173" s="83">
        <f t="shared" si="2"/>
        <v>0.2399896889</v>
      </c>
      <c r="Q5173" s="83">
        <f t="shared" si="3"/>
        <v>0.727375</v>
      </c>
      <c r="R5173" s="83">
        <f t="shared" si="4"/>
        <v>0.2399896889</v>
      </c>
      <c r="S5173" s="83" t="b">
        <f t="shared" si="5"/>
        <v>0</v>
      </c>
      <c r="T5173" s="72"/>
      <c r="U5173" s="72"/>
      <c r="V5173" s="72"/>
      <c r="W5173" s="72"/>
      <c r="X5173" s="72"/>
      <c r="Y5173" s="72"/>
      <c r="Z5173" s="72"/>
      <c r="AA5173" s="72"/>
      <c r="AB5173" s="72"/>
      <c r="AC5173" s="72"/>
      <c r="AD5173" s="72"/>
      <c r="AE5173" s="72"/>
      <c r="AF5173" s="72"/>
      <c r="AG5173" s="72"/>
      <c r="AH5173" s="72"/>
      <c r="AI5173" s="72"/>
      <c r="AJ5173" s="72"/>
      <c r="AK5173" s="72"/>
    </row>
    <row r="5174" ht="14.25" customHeight="1">
      <c r="A5174" s="78">
        <v>5171.0</v>
      </c>
      <c r="C5174" s="78" t="str">
        <f>VLOOKUP(G5174,[1]Macrodata_CCF!$A$3:$D$55,4,FALSE)</f>
        <v>#ERROR!</v>
      </c>
      <c r="E5174" s="79" t="str">
        <f>VLOOKUP(G5174,[1]Macrodata_CCF!$A$3:$B$55,2,FALSE)</f>
        <v>#ERROR!</v>
      </c>
      <c r="F5174" s="78">
        <v>0.0</v>
      </c>
      <c r="G5174" s="80">
        <v>31.0</v>
      </c>
      <c r="H5174" s="81">
        <v>135080.0</v>
      </c>
      <c r="I5174" s="81">
        <v>930000.0</v>
      </c>
      <c r="J5174" s="81">
        <v>262265.0</v>
      </c>
      <c r="K5174" s="81">
        <v>930000.0</v>
      </c>
      <c r="L5174" s="82">
        <v>0.1599972324259045</v>
      </c>
      <c r="N5174" s="83">
        <f t="shared" si="1"/>
        <v>0.1599972324</v>
      </c>
      <c r="O5174" s="83">
        <f t="shared" si="2"/>
        <v>0.1599972324</v>
      </c>
      <c r="Q5174" s="83">
        <f t="shared" si="3"/>
        <v>0.8547526882</v>
      </c>
      <c r="R5174" s="83">
        <f t="shared" si="4"/>
        <v>0.1599972324</v>
      </c>
      <c r="S5174" s="83" t="b">
        <f t="shared" si="5"/>
        <v>0</v>
      </c>
      <c r="T5174" s="72"/>
      <c r="U5174" s="72"/>
      <c r="V5174" s="72"/>
      <c r="W5174" s="72"/>
      <c r="X5174" s="72"/>
      <c r="Y5174" s="72"/>
      <c r="Z5174" s="72"/>
      <c r="AA5174" s="72"/>
      <c r="AB5174" s="72"/>
      <c r="AC5174" s="72"/>
      <c r="AD5174" s="72"/>
      <c r="AE5174" s="72"/>
      <c r="AF5174" s="72"/>
      <c r="AG5174" s="72"/>
      <c r="AH5174" s="72"/>
      <c r="AI5174" s="72"/>
      <c r="AJ5174" s="72"/>
      <c r="AK5174" s="72"/>
    </row>
    <row r="5175" ht="14.25" customHeight="1">
      <c r="A5175" s="78">
        <v>5172.0</v>
      </c>
      <c r="C5175" s="78" t="str">
        <f>VLOOKUP(G5175,[1]Macrodata_CCF!$A$3:$D$55,4,FALSE)</f>
        <v>#ERROR!</v>
      </c>
      <c r="E5175" s="79" t="str">
        <f>VLOOKUP(G5175,[1]Macrodata_CCF!$A$3:$B$55,2,FALSE)</f>
        <v>#ERROR!</v>
      </c>
      <c r="F5175" s="78">
        <v>0.0</v>
      </c>
      <c r="G5175" s="80">
        <v>22.0</v>
      </c>
      <c r="H5175" s="81">
        <v>9015.0</v>
      </c>
      <c r="I5175" s="81">
        <v>50000.0</v>
      </c>
      <c r="J5175" s="81">
        <v>0.0</v>
      </c>
      <c r="K5175" s="81">
        <v>50000.0</v>
      </c>
      <c r="L5175" s="82">
        <v>-0.2199585214102721</v>
      </c>
      <c r="N5175" s="83">
        <f t="shared" si="1"/>
        <v>-0.2199585214</v>
      </c>
      <c r="O5175" s="83">
        <f t="shared" si="2"/>
        <v>0</v>
      </c>
      <c r="Q5175" s="83">
        <f t="shared" si="3"/>
        <v>0.8197</v>
      </c>
      <c r="R5175" s="83">
        <f t="shared" si="4"/>
        <v>-0.2199585214</v>
      </c>
      <c r="S5175" s="83" t="b">
        <f t="shared" si="5"/>
        <v>0</v>
      </c>
      <c r="T5175" s="72"/>
      <c r="U5175" s="72"/>
      <c r="V5175" s="72"/>
      <c r="W5175" s="72"/>
      <c r="X5175" s="72"/>
      <c r="Y5175" s="72"/>
      <c r="Z5175" s="72"/>
      <c r="AA5175" s="72"/>
      <c r="AB5175" s="72"/>
      <c r="AC5175" s="72"/>
      <c r="AD5175" s="72"/>
      <c r="AE5175" s="72"/>
      <c r="AF5175" s="72"/>
      <c r="AG5175" s="72"/>
      <c r="AH5175" s="72"/>
      <c r="AI5175" s="72"/>
      <c r="AJ5175" s="72"/>
      <c r="AK5175" s="72"/>
    </row>
    <row r="5176" ht="14.25" customHeight="1">
      <c r="A5176" s="78">
        <v>5173.0</v>
      </c>
      <c r="C5176" s="78" t="str">
        <f>VLOOKUP(G5176,[1]Macrodata_CCF!$A$3:$D$55,4,FALSE)</f>
        <v>#ERROR!</v>
      </c>
      <c r="E5176" s="79" t="str">
        <f>VLOOKUP(G5176,[1]Macrodata_CCF!$A$3:$B$55,2,FALSE)</f>
        <v>#ERROR!</v>
      </c>
      <c r="F5176" s="78">
        <v>0.0</v>
      </c>
      <c r="G5176" s="80">
        <v>39.0</v>
      </c>
      <c r="H5176" s="81">
        <v>17140.0</v>
      </c>
      <c r="I5176" s="81">
        <v>910000.0</v>
      </c>
      <c r="J5176" s="81">
        <v>133210.0</v>
      </c>
      <c r="K5176" s="81">
        <v>1638000.0</v>
      </c>
      <c r="L5176" s="82">
        <v>0.1299979840064512</v>
      </c>
      <c r="N5176" s="83">
        <f t="shared" si="1"/>
        <v>0.129997984</v>
      </c>
      <c r="O5176" s="83">
        <f t="shared" si="2"/>
        <v>0.129997984</v>
      </c>
      <c r="Q5176" s="83">
        <f t="shared" si="3"/>
        <v>0.9811648352</v>
      </c>
      <c r="R5176" s="83">
        <f t="shared" si="4"/>
        <v>0.129997984</v>
      </c>
      <c r="S5176" s="83" t="b">
        <f t="shared" si="5"/>
        <v>0</v>
      </c>
      <c r="T5176" s="72"/>
      <c r="U5176" s="72"/>
      <c r="V5176" s="72"/>
      <c r="W5176" s="72"/>
      <c r="X5176" s="72"/>
      <c r="Y5176" s="72"/>
      <c r="Z5176" s="72"/>
      <c r="AA5176" s="72"/>
      <c r="AB5176" s="72"/>
      <c r="AC5176" s="72"/>
      <c r="AD5176" s="72"/>
      <c r="AE5176" s="72"/>
      <c r="AF5176" s="72"/>
      <c r="AG5176" s="72"/>
      <c r="AH5176" s="72"/>
      <c r="AI5176" s="72"/>
      <c r="AJ5176" s="72"/>
      <c r="AK5176" s="72"/>
    </row>
    <row r="5177" ht="14.25" customHeight="1">
      <c r="A5177" s="78">
        <v>5174.0</v>
      </c>
      <c r="C5177" s="78" t="str">
        <f>VLOOKUP(G5177,[1]Macrodata_CCF!$A$3:$D$55,4,FALSE)</f>
        <v>#ERROR!</v>
      </c>
      <c r="E5177" s="79" t="str">
        <f>VLOOKUP(G5177,[1]Macrodata_CCF!$A$3:$B$55,2,FALSE)</f>
        <v>#ERROR!</v>
      </c>
      <c r="F5177" s="78">
        <v>0.0</v>
      </c>
      <c r="G5177" s="80">
        <v>30.0</v>
      </c>
      <c r="H5177" s="81">
        <v>217705.0</v>
      </c>
      <c r="I5177" s="81">
        <v>470000.0</v>
      </c>
      <c r="J5177" s="81">
        <v>265640.0</v>
      </c>
      <c r="K5177" s="81">
        <v>893000.0</v>
      </c>
      <c r="L5177" s="82">
        <v>0.1899958382052756</v>
      </c>
      <c r="N5177" s="83">
        <f t="shared" si="1"/>
        <v>0.1899958382</v>
      </c>
      <c r="O5177" s="83">
        <f t="shared" si="2"/>
        <v>0.1899958382</v>
      </c>
      <c r="Q5177" s="83">
        <f t="shared" si="3"/>
        <v>0.5367978723</v>
      </c>
      <c r="R5177" s="83">
        <f t="shared" si="4"/>
        <v>0.1899958382</v>
      </c>
      <c r="S5177" s="83" t="b">
        <f t="shared" si="5"/>
        <v>0</v>
      </c>
      <c r="T5177" s="72"/>
      <c r="U5177" s="72"/>
      <c r="V5177" s="72"/>
      <c r="W5177" s="72"/>
      <c r="X5177" s="72"/>
      <c r="Y5177" s="72"/>
      <c r="Z5177" s="72"/>
      <c r="AA5177" s="72"/>
      <c r="AB5177" s="72"/>
      <c r="AC5177" s="72"/>
      <c r="AD5177" s="72"/>
      <c r="AE5177" s="72"/>
      <c r="AF5177" s="72"/>
      <c r="AG5177" s="72"/>
      <c r="AH5177" s="72"/>
      <c r="AI5177" s="72"/>
      <c r="AJ5177" s="72"/>
      <c r="AK5177" s="72"/>
    </row>
    <row r="5178" ht="14.25" customHeight="1">
      <c r="A5178" s="78">
        <v>5175.0</v>
      </c>
      <c r="C5178" s="78" t="str">
        <f>VLOOKUP(G5178,[1]Macrodata_CCF!$A$3:$D$55,4,FALSE)</f>
        <v>#ERROR!</v>
      </c>
      <c r="E5178" s="79" t="str">
        <f>VLOOKUP(G5178,[1]Macrodata_CCF!$A$3:$B$55,2,FALSE)</f>
        <v>#ERROR!</v>
      </c>
      <c r="F5178" s="78">
        <v>0.0</v>
      </c>
      <c r="G5178" s="80">
        <v>29.0</v>
      </c>
      <c r="H5178" s="81">
        <v>405145.0</v>
      </c>
      <c r="I5178" s="81">
        <v>630000.0</v>
      </c>
      <c r="J5178" s="81">
        <v>321950.0</v>
      </c>
      <c r="K5178" s="81">
        <v>945000.0</v>
      </c>
      <c r="L5178" s="82">
        <v>-0.3699939961308399</v>
      </c>
      <c r="N5178" s="83">
        <f t="shared" si="1"/>
        <v>-0.3699939961</v>
      </c>
      <c r="O5178" s="83">
        <f t="shared" si="2"/>
        <v>0</v>
      </c>
      <c r="Q5178" s="83">
        <f t="shared" si="3"/>
        <v>0.3569126984</v>
      </c>
      <c r="R5178" s="83">
        <f t="shared" si="4"/>
        <v>-0.3699939961</v>
      </c>
      <c r="S5178" s="83" t="b">
        <f t="shared" si="5"/>
        <v>0</v>
      </c>
      <c r="T5178" s="72"/>
      <c r="U5178" s="72"/>
      <c r="V5178" s="72"/>
      <c r="W5178" s="72"/>
      <c r="X5178" s="72"/>
      <c r="Y5178" s="72"/>
      <c r="Z5178" s="72"/>
      <c r="AA5178" s="72"/>
      <c r="AB5178" s="72"/>
      <c r="AC5178" s="72"/>
      <c r="AD5178" s="72"/>
      <c r="AE5178" s="72"/>
      <c r="AF5178" s="72"/>
      <c r="AG5178" s="72"/>
      <c r="AH5178" s="72"/>
      <c r="AI5178" s="72"/>
      <c r="AJ5178" s="72"/>
      <c r="AK5178" s="72"/>
    </row>
    <row r="5179" ht="14.25" customHeight="1">
      <c r="A5179" s="78">
        <v>5176.0</v>
      </c>
      <c r="C5179" s="78" t="str">
        <f>VLOOKUP(G5179,[1]Macrodata_CCF!$A$3:$D$55,4,FALSE)</f>
        <v>#ERROR!</v>
      </c>
      <c r="E5179" s="79" t="str">
        <f>VLOOKUP(G5179,[1]Macrodata_CCF!$A$3:$B$55,2,FALSE)</f>
        <v>#ERROR!</v>
      </c>
      <c r="F5179" s="78">
        <v>1.0</v>
      </c>
      <c r="G5179" s="80">
        <v>45.0</v>
      </c>
      <c r="H5179" s="81">
        <v>324660.0</v>
      </c>
      <c r="I5179" s="81">
        <v>800000.0</v>
      </c>
      <c r="J5179" s="81">
        <v>514795.0</v>
      </c>
      <c r="K5179" s="81">
        <v>800000.0</v>
      </c>
      <c r="L5179" s="82">
        <v>0.3999978962426894</v>
      </c>
      <c r="N5179" s="83">
        <f t="shared" si="1"/>
        <v>0.3999978962</v>
      </c>
      <c r="O5179" s="83">
        <f t="shared" si="2"/>
        <v>0.3999978962</v>
      </c>
      <c r="Q5179" s="83">
        <f t="shared" si="3"/>
        <v>0.594175</v>
      </c>
      <c r="R5179" s="83">
        <f t="shared" si="4"/>
        <v>0.3999978962</v>
      </c>
      <c r="S5179" s="83" t="b">
        <f t="shared" si="5"/>
        <v>0</v>
      </c>
      <c r="T5179" s="72"/>
      <c r="U5179" s="72"/>
      <c r="V5179" s="72"/>
      <c r="W5179" s="72"/>
      <c r="X5179" s="72"/>
      <c r="Y5179" s="72"/>
      <c r="Z5179" s="72"/>
      <c r="AA5179" s="72"/>
      <c r="AB5179" s="72"/>
      <c r="AC5179" s="72"/>
      <c r="AD5179" s="72"/>
      <c r="AE5179" s="72"/>
      <c r="AF5179" s="72"/>
      <c r="AG5179" s="72"/>
      <c r="AH5179" s="72"/>
      <c r="AI5179" s="72"/>
      <c r="AJ5179" s="72"/>
      <c r="AK5179" s="72"/>
    </row>
    <row r="5180" ht="14.25" customHeight="1">
      <c r="A5180" s="78">
        <v>5177.0</v>
      </c>
      <c r="C5180" s="78" t="str">
        <f>VLOOKUP(G5180,[1]Macrodata_CCF!$A$3:$D$55,4,FALSE)</f>
        <v>#ERROR!</v>
      </c>
      <c r="E5180" s="79" t="str">
        <f>VLOOKUP(G5180,[1]Macrodata_CCF!$A$3:$B$55,2,FALSE)</f>
        <v>#ERROR!</v>
      </c>
      <c r="F5180" s="78">
        <v>1.0</v>
      </c>
      <c r="G5180" s="80">
        <v>40.0</v>
      </c>
      <c r="H5180" s="81">
        <v>568635.0</v>
      </c>
      <c r="I5180" s="81">
        <v>600000.0</v>
      </c>
      <c r="J5180" s="81">
        <v>586200.0</v>
      </c>
      <c r="K5180" s="81">
        <v>600000.0</v>
      </c>
      <c r="L5180" s="82">
        <v>0.5600191296030608</v>
      </c>
      <c r="N5180" s="83">
        <f t="shared" si="1"/>
        <v>0.5600191296</v>
      </c>
      <c r="O5180" s="83">
        <f t="shared" si="2"/>
        <v>0.5600191296</v>
      </c>
      <c r="Q5180" s="83">
        <f t="shared" si="3"/>
        <v>0.052275</v>
      </c>
      <c r="R5180" s="83">
        <f t="shared" si="4"/>
        <v>0.029275</v>
      </c>
      <c r="S5180" s="83" t="b">
        <f t="shared" si="5"/>
        <v>0</v>
      </c>
      <c r="T5180" s="72"/>
      <c r="U5180" s="72"/>
      <c r="V5180" s="72"/>
      <c r="W5180" s="72"/>
      <c r="X5180" s="72"/>
      <c r="Y5180" s="72"/>
      <c r="Z5180" s="72"/>
      <c r="AA5180" s="72"/>
      <c r="AB5180" s="72"/>
      <c r="AC5180" s="72"/>
      <c r="AD5180" s="72"/>
      <c r="AE5180" s="72"/>
      <c r="AF5180" s="72"/>
      <c r="AG5180" s="72"/>
      <c r="AH5180" s="72"/>
      <c r="AI5180" s="72"/>
      <c r="AJ5180" s="72"/>
      <c r="AK5180" s="72"/>
    </row>
    <row r="5181" ht="14.25" customHeight="1">
      <c r="A5181" s="78">
        <v>5178.0</v>
      </c>
      <c r="C5181" s="78" t="str">
        <f>VLOOKUP(G5181,[1]Macrodata_CCF!$A$3:$D$55,4,FALSE)</f>
        <v>#ERROR!</v>
      </c>
      <c r="E5181" s="79" t="str">
        <f>VLOOKUP(G5181,[1]Macrodata_CCF!$A$3:$B$55,2,FALSE)</f>
        <v>#ERROR!</v>
      </c>
      <c r="F5181" s="78">
        <v>0.0</v>
      </c>
      <c r="G5181" s="80">
        <v>47.0</v>
      </c>
      <c r="H5181" s="81">
        <v>135170.0</v>
      </c>
      <c r="I5181" s="81">
        <v>270000.0</v>
      </c>
      <c r="J5181" s="81">
        <v>127080.0</v>
      </c>
      <c r="K5181" s="81">
        <v>270000.0</v>
      </c>
      <c r="L5181" s="82">
        <v>-0.06000148334940295</v>
      </c>
      <c r="N5181" s="83">
        <f t="shared" si="1"/>
        <v>-0.06000148335</v>
      </c>
      <c r="O5181" s="83">
        <f t="shared" si="2"/>
        <v>0</v>
      </c>
      <c r="Q5181" s="83">
        <f t="shared" si="3"/>
        <v>0.4993703704</v>
      </c>
      <c r="R5181" s="83">
        <f t="shared" si="4"/>
        <v>-0.06000148335</v>
      </c>
      <c r="S5181" s="83" t="b">
        <f t="shared" si="5"/>
        <v>0</v>
      </c>
      <c r="T5181" s="72"/>
      <c r="U5181" s="72"/>
      <c r="V5181" s="72"/>
      <c r="W5181" s="72"/>
      <c r="X5181" s="72"/>
      <c r="Y5181" s="72"/>
      <c r="Z5181" s="72"/>
      <c r="AA5181" s="72"/>
      <c r="AB5181" s="72"/>
      <c r="AC5181" s="72"/>
      <c r="AD5181" s="72"/>
      <c r="AE5181" s="72"/>
      <c r="AF5181" s="72"/>
      <c r="AG5181" s="72"/>
      <c r="AH5181" s="72"/>
      <c r="AI5181" s="72"/>
      <c r="AJ5181" s="72"/>
      <c r="AK5181" s="72"/>
    </row>
    <row r="5182" ht="14.25" customHeight="1">
      <c r="A5182" s="78">
        <v>5179.0</v>
      </c>
      <c r="C5182" s="78" t="str">
        <f>VLOOKUP(G5182,[1]Macrodata_CCF!$A$3:$D$55,4,FALSE)</f>
        <v>#ERROR!</v>
      </c>
      <c r="E5182" s="79" t="str">
        <f>VLOOKUP(G5182,[1]Macrodata_CCF!$A$3:$B$55,2,FALSE)</f>
        <v>#ERROR!</v>
      </c>
      <c r="F5182" s="78">
        <v>0.0</v>
      </c>
      <c r="G5182" s="80">
        <v>25.0</v>
      </c>
      <c r="H5182" s="81">
        <v>148280.0</v>
      </c>
      <c r="I5182" s="81">
        <v>590000.0</v>
      </c>
      <c r="J5182" s="81">
        <v>0.0</v>
      </c>
      <c r="K5182" s="81">
        <v>590000.0</v>
      </c>
      <c r="L5182" s="82">
        <v>-0.3356877660056144</v>
      </c>
      <c r="N5182" s="83">
        <f t="shared" si="1"/>
        <v>-0.335687766</v>
      </c>
      <c r="O5182" s="83">
        <f t="shared" si="2"/>
        <v>0</v>
      </c>
      <c r="Q5182" s="83">
        <f t="shared" si="3"/>
        <v>0.7486779661</v>
      </c>
      <c r="R5182" s="83">
        <f t="shared" si="4"/>
        <v>-0.335687766</v>
      </c>
      <c r="S5182" s="83" t="b">
        <f t="shared" si="5"/>
        <v>0</v>
      </c>
      <c r="T5182" s="72"/>
      <c r="U5182" s="72"/>
      <c r="V5182" s="72"/>
      <c r="W5182" s="72"/>
      <c r="X5182" s="72"/>
      <c r="Y5182" s="72"/>
      <c r="Z5182" s="72"/>
      <c r="AA5182" s="72"/>
      <c r="AB5182" s="72"/>
      <c r="AC5182" s="72"/>
      <c r="AD5182" s="72"/>
      <c r="AE5182" s="72"/>
      <c r="AF5182" s="72"/>
      <c r="AG5182" s="72"/>
      <c r="AH5182" s="72"/>
      <c r="AI5182" s="72"/>
      <c r="AJ5182" s="72"/>
      <c r="AK5182" s="72"/>
    </row>
    <row r="5183" ht="14.25" customHeight="1">
      <c r="A5183" s="78">
        <v>5180.0</v>
      </c>
      <c r="C5183" s="78" t="str">
        <f>VLOOKUP(G5183,[1]Macrodata_CCF!$A$3:$D$55,4,FALSE)</f>
        <v>#ERROR!</v>
      </c>
      <c r="E5183" s="79" t="str">
        <f>VLOOKUP(G5183,[1]Macrodata_CCF!$A$3:$B$55,2,FALSE)</f>
        <v>#ERROR!</v>
      </c>
      <c r="F5183" s="78">
        <v>0.0</v>
      </c>
      <c r="G5183" s="80">
        <v>4.0</v>
      </c>
      <c r="H5183" s="81">
        <v>365875.0</v>
      </c>
      <c r="I5183" s="81">
        <v>470000.0</v>
      </c>
      <c r="J5183" s="81">
        <v>323185.0</v>
      </c>
      <c r="K5183" s="81">
        <v>470000.0</v>
      </c>
      <c r="L5183" s="82">
        <v>-0.4099879951980792</v>
      </c>
      <c r="N5183" s="83">
        <f t="shared" si="1"/>
        <v>-0.4099879952</v>
      </c>
      <c r="O5183" s="83">
        <f t="shared" si="2"/>
        <v>0</v>
      </c>
      <c r="Q5183" s="83">
        <f t="shared" si="3"/>
        <v>0.2215425532</v>
      </c>
      <c r="R5183" s="83">
        <f t="shared" si="4"/>
        <v>-0.4099879952</v>
      </c>
      <c r="S5183" s="83" t="b">
        <f t="shared" si="5"/>
        <v>0</v>
      </c>
      <c r="T5183" s="72"/>
      <c r="U5183" s="72"/>
      <c r="V5183" s="72"/>
      <c r="W5183" s="72"/>
      <c r="X5183" s="72"/>
      <c r="Y5183" s="72"/>
      <c r="Z5183" s="72"/>
      <c r="AA5183" s="72"/>
      <c r="AB5183" s="72"/>
      <c r="AC5183" s="72"/>
      <c r="AD5183" s="72"/>
      <c r="AE5183" s="72"/>
      <c r="AF5183" s="72"/>
      <c r="AG5183" s="72"/>
      <c r="AH5183" s="72"/>
      <c r="AI5183" s="72"/>
      <c r="AJ5183" s="72"/>
      <c r="AK5183" s="72"/>
    </row>
    <row r="5184" ht="14.25" customHeight="1">
      <c r="A5184" s="78">
        <v>5181.0</v>
      </c>
      <c r="C5184" s="78" t="str">
        <f>VLOOKUP(G5184,[1]Macrodata_CCF!$A$3:$D$55,4,FALSE)</f>
        <v>#ERROR!</v>
      </c>
      <c r="E5184" s="79" t="str">
        <f>VLOOKUP(G5184,[1]Macrodata_CCF!$A$3:$B$55,2,FALSE)</f>
        <v>#ERROR!</v>
      </c>
      <c r="F5184" s="78">
        <v>0.0</v>
      </c>
      <c r="G5184" s="80">
        <v>35.0</v>
      </c>
      <c r="H5184" s="81">
        <v>224975.0</v>
      </c>
      <c r="I5184" s="81">
        <v>510000.0</v>
      </c>
      <c r="J5184" s="81">
        <v>520200.0</v>
      </c>
      <c r="K5184" s="81">
        <v>510000.0</v>
      </c>
      <c r="L5184" s="82">
        <v>1.035786334532059</v>
      </c>
      <c r="N5184" s="83">
        <f t="shared" si="1"/>
        <v>1.035786335</v>
      </c>
      <c r="O5184" s="83">
        <f t="shared" si="2"/>
        <v>1</v>
      </c>
      <c r="Q5184" s="83">
        <f t="shared" si="3"/>
        <v>0.558872549</v>
      </c>
      <c r="R5184" s="83">
        <f t="shared" si="4"/>
        <v>1.035786335</v>
      </c>
      <c r="S5184" s="83" t="b">
        <f t="shared" si="5"/>
        <v>0</v>
      </c>
      <c r="T5184" s="72"/>
      <c r="U5184" s="72"/>
      <c r="V5184" s="72"/>
      <c r="W5184" s="72"/>
      <c r="X5184" s="72"/>
      <c r="Y5184" s="72"/>
      <c r="Z5184" s="72"/>
      <c r="AA5184" s="72"/>
      <c r="AB5184" s="72"/>
      <c r="AC5184" s="72"/>
      <c r="AD5184" s="72"/>
      <c r="AE5184" s="72"/>
      <c r="AF5184" s="72"/>
      <c r="AG5184" s="72"/>
      <c r="AH5184" s="72"/>
      <c r="AI5184" s="72"/>
      <c r="AJ5184" s="72"/>
      <c r="AK5184" s="72"/>
    </row>
    <row r="5185" ht="14.25" customHeight="1">
      <c r="A5185" s="78">
        <v>5182.0</v>
      </c>
      <c r="C5185" s="78" t="str">
        <f>VLOOKUP(G5185,[1]Macrodata_CCF!$A$3:$D$55,4,FALSE)</f>
        <v>#ERROR!</v>
      </c>
      <c r="E5185" s="79" t="str">
        <f>VLOOKUP(G5185,[1]Macrodata_CCF!$A$3:$B$55,2,FALSE)</f>
        <v>#ERROR!</v>
      </c>
      <c r="F5185" s="78">
        <v>0.0</v>
      </c>
      <c r="G5185" s="80">
        <v>31.0</v>
      </c>
      <c r="H5185" s="81">
        <v>38900.0</v>
      </c>
      <c r="I5185" s="81">
        <v>120000.0</v>
      </c>
      <c r="J5185" s="81">
        <v>133785.0</v>
      </c>
      <c r="K5185" s="81">
        <v>204000.0</v>
      </c>
      <c r="L5185" s="82">
        <v>1.169975339087546</v>
      </c>
      <c r="N5185" s="83">
        <f t="shared" si="1"/>
        <v>1.169975339</v>
      </c>
      <c r="O5185" s="83">
        <f t="shared" si="2"/>
        <v>1</v>
      </c>
      <c r="Q5185" s="83">
        <f t="shared" si="3"/>
        <v>0.6758333333</v>
      </c>
      <c r="R5185" s="83">
        <f t="shared" si="4"/>
        <v>1.169975339</v>
      </c>
      <c r="S5185" s="83" t="b">
        <f t="shared" si="5"/>
        <v>0</v>
      </c>
      <c r="T5185" s="72"/>
      <c r="U5185" s="72"/>
      <c r="V5185" s="72"/>
      <c r="W5185" s="72"/>
      <c r="X5185" s="72"/>
      <c r="Y5185" s="72"/>
      <c r="Z5185" s="72"/>
      <c r="AA5185" s="72"/>
      <c r="AB5185" s="72"/>
      <c r="AC5185" s="72"/>
      <c r="AD5185" s="72"/>
      <c r="AE5185" s="72"/>
      <c r="AF5185" s="72"/>
      <c r="AG5185" s="72"/>
      <c r="AH5185" s="72"/>
      <c r="AI5185" s="72"/>
      <c r="AJ5185" s="72"/>
      <c r="AK5185" s="72"/>
    </row>
    <row r="5186" ht="14.25" customHeight="1">
      <c r="A5186" s="78">
        <v>5183.0</v>
      </c>
      <c r="C5186" s="78" t="str">
        <f>VLOOKUP(G5186,[1]Macrodata_CCF!$A$3:$D$55,4,FALSE)</f>
        <v>#ERROR!</v>
      </c>
      <c r="E5186" s="79" t="str">
        <f>VLOOKUP(G5186,[1]Macrodata_CCF!$A$3:$B$55,2,FALSE)</f>
        <v>#ERROR!</v>
      </c>
      <c r="F5186" s="78">
        <v>0.0</v>
      </c>
      <c r="G5186" s="80">
        <v>36.0</v>
      </c>
      <c r="H5186" s="81">
        <v>318685.0</v>
      </c>
      <c r="I5186" s="81">
        <v>390000.0</v>
      </c>
      <c r="J5186" s="81">
        <v>328670.0</v>
      </c>
      <c r="K5186" s="81">
        <v>390000.0</v>
      </c>
      <c r="L5186" s="82">
        <v>0.1400126200659048</v>
      </c>
      <c r="N5186" s="83">
        <f t="shared" si="1"/>
        <v>0.1400126201</v>
      </c>
      <c r="O5186" s="83">
        <f t="shared" si="2"/>
        <v>0.1400126201</v>
      </c>
      <c r="Q5186" s="83">
        <f t="shared" si="3"/>
        <v>0.1828589744</v>
      </c>
      <c r="R5186" s="83">
        <f t="shared" si="4"/>
        <v>0.1400126201</v>
      </c>
      <c r="S5186" s="83" t="b">
        <f t="shared" si="5"/>
        <v>0</v>
      </c>
      <c r="T5186" s="72"/>
      <c r="U5186" s="72"/>
      <c r="V5186" s="72"/>
      <c r="W5186" s="72"/>
      <c r="X5186" s="72"/>
      <c r="Y5186" s="72"/>
      <c r="Z5186" s="72"/>
      <c r="AA5186" s="72"/>
      <c r="AB5186" s="72"/>
      <c r="AC5186" s="72"/>
      <c r="AD5186" s="72"/>
      <c r="AE5186" s="72"/>
      <c r="AF5186" s="72"/>
      <c r="AG5186" s="72"/>
      <c r="AH5186" s="72"/>
      <c r="AI5186" s="72"/>
      <c r="AJ5186" s="72"/>
      <c r="AK5186" s="72"/>
    </row>
    <row r="5187" ht="14.25" customHeight="1">
      <c r="A5187" s="78">
        <v>5184.0</v>
      </c>
      <c r="C5187" s="78" t="str">
        <f>VLOOKUP(G5187,[1]Macrodata_CCF!$A$3:$D$55,4,FALSE)</f>
        <v>#ERROR!</v>
      </c>
      <c r="E5187" s="79" t="str">
        <f>VLOOKUP(G5187,[1]Macrodata_CCF!$A$3:$B$55,2,FALSE)</f>
        <v>#ERROR!</v>
      </c>
      <c r="F5187" s="78">
        <v>0.0</v>
      </c>
      <c r="G5187" s="80">
        <v>53.0</v>
      </c>
      <c r="H5187" s="81">
        <v>3825.0</v>
      </c>
      <c r="I5187" s="81">
        <v>470000.0</v>
      </c>
      <c r="J5187" s="81">
        <v>36455.0</v>
      </c>
      <c r="K5187" s="81">
        <v>470000.0</v>
      </c>
      <c r="L5187" s="82">
        <v>0.06999517348635169</v>
      </c>
      <c r="N5187" s="83">
        <f t="shared" si="1"/>
        <v>0.06999517349</v>
      </c>
      <c r="O5187" s="83">
        <f t="shared" si="2"/>
        <v>0.06999517349</v>
      </c>
      <c r="Q5187" s="83">
        <f t="shared" si="3"/>
        <v>0.9918617021</v>
      </c>
      <c r="R5187" s="83">
        <f t="shared" si="4"/>
        <v>0.06999517349</v>
      </c>
      <c r="S5187" s="83" t="b">
        <f t="shared" si="5"/>
        <v>0</v>
      </c>
      <c r="T5187" s="72"/>
      <c r="U5187" s="72"/>
      <c r="V5187" s="72"/>
      <c r="W5187" s="72"/>
      <c r="X5187" s="72"/>
      <c r="Y5187" s="72"/>
      <c r="Z5187" s="72"/>
      <c r="AA5187" s="72"/>
      <c r="AB5187" s="72"/>
      <c r="AC5187" s="72"/>
      <c r="AD5187" s="72"/>
      <c r="AE5187" s="72"/>
      <c r="AF5187" s="72"/>
      <c r="AG5187" s="72"/>
      <c r="AH5187" s="72"/>
      <c r="AI5187" s="72"/>
      <c r="AJ5187" s="72"/>
      <c r="AK5187" s="72"/>
    </row>
    <row r="5188" ht="14.25" customHeight="1">
      <c r="A5188" s="78">
        <v>5185.0</v>
      </c>
      <c r="C5188" s="78" t="str">
        <f>VLOOKUP(G5188,[1]Macrodata_CCF!$A$3:$D$55,4,FALSE)</f>
        <v>#ERROR!</v>
      </c>
      <c r="E5188" s="79" t="str">
        <f>VLOOKUP(G5188,[1]Macrodata_CCF!$A$3:$B$55,2,FALSE)</f>
        <v>#ERROR!</v>
      </c>
      <c r="F5188" s="78">
        <v>0.0</v>
      </c>
      <c r="G5188" s="80">
        <v>5.0</v>
      </c>
      <c r="H5188" s="81">
        <v>448245.0</v>
      </c>
      <c r="I5188" s="81">
        <v>810000.0</v>
      </c>
      <c r="J5188" s="81">
        <v>826200.0</v>
      </c>
      <c r="K5188" s="81">
        <v>810000.0</v>
      </c>
      <c r="L5188" s="82">
        <v>1.044781689264834</v>
      </c>
      <c r="N5188" s="83">
        <f t="shared" si="1"/>
        <v>1.044781689</v>
      </c>
      <c r="O5188" s="83">
        <f t="shared" si="2"/>
        <v>1</v>
      </c>
      <c r="Q5188" s="83">
        <f t="shared" si="3"/>
        <v>0.4466111111</v>
      </c>
      <c r="R5188" s="83">
        <f t="shared" si="4"/>
        <v>1.044781689</v>
      </c>
      <c r="S5188" s="83" t="b">
        <f t="shared" si="5"/>
        <v>0</v>
      </c>
      <c r="T5188" s="72"/>
      <c r="U5188" s="72"/>
      <c r="V5188" s="72"/>
      <c r="W5188" s="72"/>
      <c r="X5188" s="72"/>
      <c r="Y5188" s="72"/>
      <c r="Z5188" s="72"/>
      <c r="AA5188" s="72"/>
      <c r="AB5188" s="72"/>
      <c r="AC5188" s="72"/>
      <c r="AD5188" s="72"/>
      <c r="AE5188" s="72"/>
      <c r="AF5188" s="72"/>
      <c r="AG5188" s="72"/>
      <c r="AH5188" s="72"/>
      <c r="AI5188" s="72"/>
      <c r="AJ5188" s="72"/>
      <c r="AK5188" s="72"/>
    </row>
    <row r="5189" ht="14.25" customHeight="1">
      <c r="A5189" s="78">
        <v>5186.0</v>
      </c>
      <c r="C5189" s="78" t="str">
        <f>VLOOKUP(G5189,[1]Macrodata_CCF!$A$3:$D$55,4,FALSE)</f>
        <v>#ERROR!</v>
      </c>
      <c r="E5189" s="79" t="str">
        <f>VLOOKUP(G5189,[1]Macrodata_CCF!$A$3:$B$55,2,FALSE)</f>
        <v>#ERROR!</v>
      </c>
      <c r="F5189" s="78">
        <v>0.0</v>
      </c>
      <c r="G5189" s="80">
        <v>49.0</v>
      </c>
      <c r="H5189" s="81">
        <v>572180.0</v>
      </c>
      <c r="I5189" s="81">
        <v>930000.0</v>
      </c>
      <c r="J5189" s="81">
        <v>948600.0</v>
      </c>
      <c r="K5189" s="81">
        <v>930000.0</v>
      </c>
      <c r="L5189" s="82">
        <v>1.051981443183724</v>
      </c>
      <c r="N5189" s="83">
        <f t="shared" si="1"/>
        <v>1.051981443</v>
      </c>
      <c r="O5189" s="83">
        <f t="shared" si="2"/>
        <v>1</v>
      </c>
      <c r="Q5189" s="83">
        <f t="shared" si="3"/>
        <v>0.3847526882</v>
      </c>
      <c r="R5189" s="83">
        <f t="shared" si="4"/>
        <v>1.051981443</v>
      </c>
      <c r="S5189" s="83" t="b">
        <f t="shared" si="5"/>
        <v>0</v>
      </c>
      <c r="T5189" s="72"/>
      <c r="U5189" s="72"/>
      <c r="V5189" s="72"/>
      <c r="W5189" s="72"/>
      <c r="X5189" s="72"/>
      <c r="Y5189" s="72"/>
      <c r="Z5189" s="72"/>
      <c r="AA5189" s="72"/>
      <c r="AB5189" s="72"/>
      <c r="AC5189" s="72"/>
      <c r="AD5189" s="72"/>
      <c r="AE5189" s="72"/>
      <c r="AF5189" s="72"/>
      <c r="AG5189" s="72"/>
      <c r="AH5189" s="72"/>
      <c r="AI5189" s="72"/>
      <c r="AJ5189" s="72"/>
      <c r="AK5189" s="72"/>
    </row>
    <row r="5190" ht="14.25" customHeight="1">
      <c r="A5190" s="78">
        <v>5187.0</v>
      </c>
      <c r="C5190" s="78" t="str">
        <f>VLOOKUP(G5190,[1]Macrodata_CCF!$A$3:$D$55,4,FALSE)</f>
        <v>#ERROR!</v>
      </c>
      <c r="E5190" s="79" t="str">
        <f>VLOOKUP(G5190,[1]Macrodata_CCF!$A$3:$B$55,2,FALSE)</f>
        <v>#ERROR!</v>
      </c>
      <c r="F5190" s="78">
        <v>0.0</v>
      </c>
      <c r="G5190" s="80">
        <v>40.0</v>
      </c>
      <c r="H5190" s="81">
        <v>0.0</v>
      </c>
      <c r="I5190" s="81">
        <v>670000.0</v>
      </c>
      <c r="J5190" s="81">
        <v>13400.0</v>
      </c>
      <c r="K5190" s="81">
        <v>670000.0</v>
      </c>
      <c r="L5190" s="82">
        <v>0.02</v>
      </c>
      <c r="N5190" s="83">
        <f t="shared" si="1"/>
        <v>0.02</v>
      </c>
      <c r="O5190" s="83">
        <f t="shared" si="2"/>
        <v>0.02</v>
      </c>
      <c r="Q5190" s="83">
        <f t="shared" si="3"/>
        <v>1</v>
      </c>
      <c r="R5190" s="83">
        <f t="shared" si="4"/>
        <v>0.02</v>
      </c>
      <c r="S5190" s="83" t="b">
        <f t="shared" si="5"/>
        <v>0</v>
      </c>
      <c r="T5190" s="72"/>
      <c r="U5190" s="72"/>
      <c r="V5190" s="72"/>
      <c r="W5190" s="72"/>
      <c r="X5190" s="72"/>
      <c r="Y5190" s="72"/>
      <c r="Z5190" s="72"/>
      <c r="AA5190" s="72"/>
      <c r="AB5190" s="72"/>
      <c r="AC5190" s="72"/>
      <c r="AD5190" s="72"/>
      <c r="AE5190" s="72"/>
      <c r="AF5190" s="72"/>
      <c r="AG5190" s="72"/>
      <c r="AH5190" s="72"/>
      <c r="AI5190" s="72"/>
      <c r="AJ5190" s="72"/>
      <c r="AK5190" s="72"/>
    </row>
    <row r="5191" ht="14.25" customHeight="1">
      <c r="A5191" s="78">
        <v>5188.0</v>
      </c>
      <c r="C5191" s="78" t="str">
        <f>VLOOKUP(G5191,[1]Macrodata_CCF!$A$3:$D$55,4,FALSE)</f>
        <v>#ERROR!</v>
      </c>
      <c r="E5191" s="79" t="str">
        <f>VLOOKUP(G5191,[1]Macrodata_CCF!$A$3:$B$55,2,FALSE)</f>
        <v>#ERROR!</v>
      </c>
      <c r="F5191" s="78">
        <v>0.0</v>
      </c>
      <c r="G5191" s="80">
        <v>12.0</v>
      </c>
      <c r="H5191" s="81">
        <v>62480.0</v>
      </c>
      <c r="I5191" s="81">
        <v>280000.0</v>
      </c>
      <c r="J5191" s="81">
        <v>123385.0</v>
      </c>
      <c r="K5191" s="81">
        <v>504000.0</v>
      </c>
      <c r="L5191" s="82">
        <v>0.2799972416329533</v>
      </c>
      <c r="N5191" s="83">
        <f t="shared" si="1"/>
        <v>0.2799972416</v>
      </c>
      <c r="O5191" s="83">
        <f t="shared" si="2"/>
        <v>0.2799972416</v>
      </c>
      <c r="Q5191" s="83">
        <f t="shared" si="3"/>
        <v>0.7768571429</v>
      </c>
      <c r="R5191" s="83">
        <f t="shared" si="4"/>
        <v>0.2799972416</v>
      </c>
      <c r="S5191" s="83" t="b">
        <f t="shared" si="5"/>
        <v>0</v>
      </c>
      <c r="T5191" s="72"/>
      <c r="U5191" s="72"/>
      <c r="V5191" s="72"/>
      <c r="W5191" s="72"/>
      <c r="X5191" s="72"/>
      <c r="Y5191" s="72"/>
      <c r="Z5191" s="72"/>
      <c r="AA5191" s="72"/>
      <c r="AB5191" s="72"/>
      <c r="AC5191" s="72"/>
      <c r="AD5191" s="72"/>
      <c r="AE5191" s="72"/>
      <c r="AF5191" s="72"/>
      <c r="AG5191" s="72"/>
      <c r="AH5191" s="72"/>
      <c r="AI5191" s="72"/>
      <c r="AJ5191" s="72"/>
      <c r="AK5191" s="72"/>
    </row>
    <row r="5192" ht="14.25" customHeight="1">
      <c r="A5192" s="78">
        <v>5189.0</v>
      </c>
      <c r="C5192" s="78" t="str">
        <f>VLOOKUP(G5192,[1]Macrodata_CCF!$A$3:$D$55,4,FALSE)</f>
        <v>#ERROR!</v>
      </c>
      <c r="E5192" s="79" t="str">
        <f>VLOOKUP(G5192,[1]Macrodata_CCF!$A$3:$B$55,2,FALSE)</f>
        <v>#ERROR!</v>
      </c>
      <c r="F5192" s="78">
        <v>0.0</v>
      </c>
      <c r="G5192" s="80">
        <v>23.0</v>
      </c>
      <c r="H5192" s="81">
        <v>78710.0</v>
      </c>
      <c r="I5192" s="81">
        <v>260000.0</v>
      </c>
      <c r="J5192" s="81">
        <v>265200.0</v>
      </c>
      <c r="K5192" s="81">
        <v>260000.0</v>
      </c>
      <c r="L5192" s="82">
        <v>1.028683325059297</v>
      </c>
      <c r="N5192" s="83">
        <f t="shared" si="1"/>
        <v>1.028683325</v>
      </c>
      <c r="O5192" s="83">
        <f t="shared" si="2"/>
        <v>1</v>
      </c>
      <c r="Q5192" s="83">
        <f t="shared" si="3"/>
        <v>0.6972692308</v>
      </c>
      <c r="R5192" s="83">
        <f t="shared" si="4"/>
        <v>1.028683325</v>
      </c>
      <c r="S5192" s="83" t="b">
        <f t="shared" si="5"/>
        <v>0</v>
      </c>
      <c r="T5192" s="72"/>
      <c r="U5192" s="72"/>
      <c r="V5192" s="72"/>
      <c r="W5192" s="72"/>
      <c r="X5192" s="72"/>
      <c r="Y5192" s="72"/>
      <c r="Z5192" s="72"/>
      <c r="AA5192" s="72"/>
      <c r="AB5192" s="72"/>
      <c r="AC5192" s="72"/>
      <c r="AD5192" s="72"/>
      <c r="AE5192" s="72"/>
      <c r="AF5192" s="72"/>
      <c r="AG5192" s="72"/>
      <c r="AH5192" s="72"/>
      <c r="AI5192" s="72"/>
      <c r="AJ5192" s="72"/>
      <c r="AK5192" s="72"/>
    </row>
    <row r="5193" ht="14.25" customHeight="1">
      <c r="A5193" s="78">
        <v>5190.0</v>
      </c>
      <c r="C5193" s="78" t="str">
        <f>VLOOKUP(G5193,[1]Macrodata_CCF!$A$3:$D$55,4,FALSE)</f>
        <v>#ERROR!</v>
      </c>
      <c r="E5193" s="79" t="str">
        <f>VLOOKUP(G5193,[1]Macrodata_CCF!$A$3:$B$55,2,FALSE)</f>
        <v>#ERROR!</v>
      </c>
      <c r="F5193" s="78">
        <v>0.0</v>
      </c>
      <c r="G5193" s="80">
        <v>18.0</v>
      </c>
      <c r="H5193" s="81">
        <v>69225.0</v>
      </c>
      <c r="I5193" s="81">
        <v>100000.0</v>
      </c>
      <c r="J5193" s="81">
        <v>73840.0</v>
      </c>
      <c r="K5193" s="81">
        <v>150000.0</v>
      </c>
      <c r="L5193" s="82">
        <v>0.1499593826157596</v>
      </c>
      <c r="N5193" s="83">
        <f t="shared" si="1"/>
        <v>0.1499593826</v>
      </c>
      <c r="O5193" s="83">
        <f t="shared" si="2"/>
        <v>0.1499593826</v>
      </c>
      <c r="Q5193" s="83">
        <f t="shared" si="3"/>
        <v>0.30775</v>
      </c>
      <c r="R5193" s="83">
        <f t="shared" si="4"/>
        <v>0.1499593826</v>
      </c>
      <c r="S5193" s="83" t="b">
        <f t="shared" si="5"/>
        <v>0</v>
      </c>
      <c r="T5193" s="72"/>
      <c r="U5193" s="72"/>
      <c r="V5193" s="72"/>
      <c r="W5193" s="72"/>
      <c r="X5193" s="72"/>
      <c r="Y5193" s="72"/>
      <c r="Z5193" s="72"/>
      <c r="AA5193" s="72"/>
      <c r="AB5193" s="72"/>
      <c r="AC5193" s="72"/>
      <c r="AD5193" s="72"/>
      <c r="AE5193" s="72"/>
      <c r="AF5193" s="72"/>
      <c r="AG5193" s="72"/>
      <c r="AH5193" s="72"/>
      <c r="AI5193" s="72"/>
      <c r="AJ5193" s="72"/>
      <c r="AK5193" s="72"/>
    </row>
    <row r="5194" ht="14.25" customHeight="1">
      <c r="A5194" s="78">
        <v>5191.0</v>
      </c>
      <c r="C5194" s="78" t="str">
        <f>VLOOKUP(G5194,[1]Macrodata_CCF!$A$3:$D$55,4,FALSE)</f>
        <v>#ERROR!</v>
      </c>
      <c r="E5194" s="79" t="str">
        <f>VLOOKUP(G5194,[1]Macrodata_CCF!$A$3:$B$55,2,FALSE)</f>
        <v>#ERROR!</v>
      </c>
      <c r="F5194" s="78">
        <v>0.0</v>
      </c>
      <c r="G5194" s="80">
        <v>6.0</v>
      </c>
      <c r="H5194" s="81">
        <v>684520.0</v>
      </c>
      <c r="I5194" s="81">
        <v>750000.0</v>
      </c>
      <c r="J5194" s="81">
        <v>702855.0</v>
      </c>
      <c r="K5194" s="81">
        <v>750000.0</v>
      </c>
      <c r="L5194" s="82">
        <v>0.2800091631032376</v>
      </c>
      <c r="N5194" s="83">
        <f t="shared" si="1"/>
        <v>0.2800091631</v>
      </c>
      <c r="O5194" s="83">
        <f t="shared" si="2"/>
        <v>0.2800091631</v>
      </c>
      <c r="Q5194" s="83">
        <f t="shared" si="3"/>
        <v>0.08730666667</v>
      </c>
      <c r="R5194" s="83">
        <f t="shared" si="4"/>
        <v>0.02444666667</v>
      </c>
      <c r="S5194" s="83" t="b">
        <f t="shared" si="5"/>
        <v>0</v>
      </c>
      <c r="T5194" s="72"/>
      <c r="U5194" s="72"/>
      <c r="V5194" s="72"/>
      <c r="W5194" s="72"/>
      <c r="X5194" s="72"/>
      <c r="Y5194" s="72"/>
      <c r="Z5194" s="72"/>
      <c r="AA5194" s="72"/>
      <c r="AB5194" s="72"/>
      <c r="AC5194" s="72"/>
      <c r="AD5194" s="72"/>
      <c r="AE5194" s="72"/>
      <c r="AF5194" s="72"/>
      <c r="AG5194" s="72"/>
      <c r="AH5194" s="72"/>
      <c r="AI5194" s="72"/>
      <c r="AJ5194" s="72"/>
      <c r="AK5194" s="72"/>
    </row>
    <row r="5195" ht="14.25" customHeight="1">
      <c r="A5195" s="78">
        <v>5192.0</v>
      </c>
      <c r="C5195" s="78" t="str">
        <f>VLOOKUP(G5195,[1]Macrodata_CCF!$A$3:$D$55,4,FALSE)</f>
        <v>#ERROR!</v>
      </c>
      <c r="E5195" s="79" t="str">
        <f>VLOOKUP(G5195,[1]Macrodata_CCF!$A$3:$B$55,2,FALSE)</f>
        <v>#ERROR!</v>
      </c>
      <c r="F5195" s="78">
        <v>1.0</v>
      </c>
      <c r="G5195" s="80">
        <v>27.0</v>
      </c>
      <c r="H5195" s="81">
        <v>767155.0</v>
      </c>
      <c r="I5195" s="81">
        <v>880000.0</v>
      </c>
      <c r="J5195" s="81">
        <v>819065.0</v>
      </c>
      <c r="K5195" s="81">
        <v>1760000.0</v>
      </c>
      <c r="L5195" s="82">
        <v>0.4600115202268599</v>
      </c>
      <c r="N5195" s="83">
        <f t="shared" si="1"/>
        <v>0.4600115202</v>
      </c>
      <c r="O5195" s="83">
        <f t="shared" si="2"/>
        <v>0.4600115202</v>
      </c>
      <c r="Q5195" s="83">
        <f t="shared" si="3"/>
        <v>0.1282329545</v>
      </c>
      <c r="R5195" s="83">
        <f t="shared" si="4"/>
        <v>0.4600115202</v>
      </c>
      <c r="S5195" s="83" t="b">
        <f t="shared" si="5"/>
        <v>0</v>
      </c>
      <c r="T5195" s="72"/>
      <c r="U5195" s="72"/>
      <c r="V5195" s="72"/>
      <c r="W5195" s="72"/>
      <c r="X5195" s="72"/>
      <c r="Y5195" s="72"/>
      <c r="Z5195" s="72"/>
      <c r="AA5195" s="72"/>
      <c r="AB5195" s="72"/>
      <c r="AC5195" s="72"/>
      <c r="AD5195" s="72"/>
      <c r="AE5195" s="72"/>
      <c r="AF5195" s="72"/>
      <c r="AG5195" s="72"/>
      <c r="AH5195" s="72"/>
      <c r="AI5195" s="72"/>
      <c r="AJ5195" s="72"/>
      <c r="AK5195" s="72"/>
    </row>
    <row r="5196" ht="14.25" customHeight="1">
      <c r="A5196" s="78">
        <v>5193.0</v>
      </c>
      <c r="C5196" s="78" t="str">
        <f>VLOOKUP(G5196,[1]Macrodata_CCF!$A$3:$D$55,4,FALSE)</f>
        <v>#ERROR!</v>
      </c>
      <c r="E5196" s="79" t="str">
        <f>VLOOKUP(G5196,[1]Macrodata_CCF!$A$3:$B$55,2,FALSE)</f>
        <v>#ERROR!</v>
      </c>
      <c r="F5196" s="78">
        <v>0.0</v>
      </c>
      <c r="G5196" s="80">
        <v>35.0</v>
      </c>
      <c r="H5196" s="81">
        <v>48150.0</v>
      </c>
      <c r="I5196" s="81">
        <v>630000.0</v>
      </c>
      <c r="J5196" s="81">
        <v>59785.0</v>
      </c>
      <c r="K5196" s="81">
        <v>630000.0</v>
      </c>
      <c r="L5196" s="82">
        <v>0.019996562687978</v>
      </c>
      <c r="N5196" s="83">
        <f t="shared" si="1"/>
        <v>0.01999656269</v>
      </c>
      <c r="O5196" s="83">
        <f t="shared" si="2"/>
        <v>0.01999656269</v>
      </c>
      <c r="Q5196" s="83">
        <f t="shared" si="3"/>
        <v>0.9235714286</v>
      </c>
      <c r="R5196" s="83">
        <f t="shared" si="4"/>
        <v>0.01999656269</v>
      </c>
      <c r="S5196" s="83" t="b">
        <f t="shared" si="5"/>
        <v>0</v>
      </c>
      <c r="T5196" s="72"/>
      <c r="U5196" s="72"/>
      <c r="V5196" s="72"/>
      <c r="W5196" s="72"/>
      <c r="X5196" s="72"/>
      <c r="Y5196" s="72"/>
      <c r="Z5196" s="72"/>
      <c r="AA5196" s="72"/>
      <c r="AB5196" s="72"/>
      <c r="AC5196" s="72"/>
      <c r="AD5196" s="72"/>
      <c r="AE5196" s="72"/>
      <c r="AF5196" s="72"/>
      <c r="AG5196" s="72"/>
      <c r="AH5196" s="72"/>
      <c r="AI5196" s="72"/>
      <c r="AJ5196" s="72"/>
      <c r="AK5196" s="72"/>
    </row>
    <row r="5197" ht="14.25" customHeight="1">
      <c r="A5197" s="78">
        <v>5194.0</v>
      </c>
      <c r="C5197" s="78" t="str">
        <f>VLOOKUP(G5197,[1]Macrodata_CCF!$A$3:$D$55,4,FALSE)</f>
        <v>#ERROR!</v>
      </c>
      <c r="E5197" s="79" t="str">
        <f>VLOOKUP(G5197,[1]Macrodata_CCF!$A$3:$B$55,2,FALSE)</f>
        <v>#ERROR!</v>
      </c>
      <c r="F5197" s="78">
        <v>0.0</v>
      </c>
      <c r="G5197" s="80">
        <v>51.0</v>
      </c>
      <c r="H5197" s="81">
        <v>99360.0</v>
      </c>
      <c r="I5197" s="81">
        <v>120000.0</v>
      </c>
      <c r="J5197" s="81">
        <v>102045.0</v>
      </c>
      <c r="K5197" s="81">
        <v>120000.0</v>
      </c>
      <c r="L5197" s="82">
        <v>0.1300872093023256</v>
      </c>
      <c r="N5197" s="83">
        <f t="shared" si="1"/>
        <v>0.1300872093</v>
      </c>
      <c r="O5197" s="83">
        <f t="shared" si="2"/>
        <v>0.1300872093</v>
      </c>
      <c r="Q5197" s="83">
        <f t="shared" si="3"/>
        <v>0.172</v>
      </c>
      <c r="R5197" s="83">
        <f t="shared" si="4"/>
        <v>0.1300872093</v>
      </c>
      <c r="S5197" s="83" t="b">
        <f t="shared" si="5"/>
        <v>0</v>
      </c>
      <c r="T5197" s="72"/>
      <c r="U5197" s="72"/>
      <c r="V5197" s="72"/>
      <c r="W5197" s="72"/>
      <c r="X5197" s="72"/>
      <c r="Y5197" s="72"/>
      <c r="Z5197" s="72"/>
      <c r="AA5197" s="72"/>
      <c r="AB5197" s="72"/>
      <c r="AC5197" s="72"/>
      <c r="AD5197" s="72"/>
      <c r="AE5197" s="72"/>
      <c r="AF5197" s="72"/>
      <c r="AG5197" s="72"/>
      <c r="AH5197" s="72"/>
      <c r="AI5197" s="72"/>
      <c r="AJ5197" s="72"/>
      <c r="AK5197" s="72"/>
    </row>
    <row r="5198" ht="14.25" customHeight="1">
      <c r="A5198" s="78">
        <v>5195.0</v>
      </c>
      <c r="C5198" s="78" t="str">
        <f>VLOOKUP(G5198,[1]Macrodata_CCF!$A$3:$D$55,4,FALSE)</f>
        <v>#ERROR!</v>
      </c>
      <c r="E5198" s="79" t="str">
        <f>VLOOKUP(G5198,[1]Macrodata_CCF!$A$3:$B$55,2,FALSE)</f>
        <v>#ERROR!</v>
      </c>
      <c r="F5198" s="78">
        <v>0.0</v>
      </c>
      <c r="G5198" s="80">
        <v>24.0</v>
      </c>
      <c r="H5198" s="81">
        <v>634355.0</v>
      </c>
      <c r="I5198" s="81">
        <v>760000.0</v>
      </c>
      <c r="J5198" s="81">
        <v>653200.0</v>
      </c>
      <c r="K5198" s="81">
        <v>760000.0</v>
      </c>
      <c r="L5198" s="82">
        <v>0.1499860718691552</v>
      </c>
      <c r="N5198" s="83">
        <f t="shared" si="1"/>
        <v>0.1499860719</v>
      </c>
      <c r="O5198" s="83">
        <f t="shared" si="2"/>
        <v>0.1499860719</v>
      </c>
      <c r="Q5198" s="83">
        <f t="shared" si="3"/>
        <v>0.1653223684</v>
      </c>
      <c r="R5198" s="83">
        <f t="shared" si="4"/>
        <v>0.1499860719</v>
      </c>
      <c r="S5198" s="83" t="b">
        <f t="shared" si="5"/>
        <v>0</v>
      </c>
      <c r="T5198" s="72"/>
      <c r="U5198" s="72"/>
      <c r="V5198" s="72"/>
      <c r="W5198" s="72"/>
      <c r="X5198" s="72"/>
      <c r="Y5198" s="72"/>
      <c r="Z5198" s="72"/>
      <c r="AA5198" s="72"/>
      <c r="AB5198" s="72"/>
      <c r="AC5198" s="72"/>
      <c r="AD5198" s="72"/>
      <c r="AE5198" s="72"/>
      <c r="AF5198" s="72"/>
      <c r="AG5198" s="72"/>
      <c r="AH5198" s="72"/>
      <c r="AI5198" s="72"/>
      <c r="AJ5198" s="72"/>
      <c r="AK5198" s="72"/>
    </row>
    <row r="5199" ht="14.25" customHeight="1">
      <c r="A5199" s="78">
        <v>5196.0</v>
      </c>
      <c r="C5199" s="78" t="str">
        <f>VLOOKUP(G5199,[1]Macrodata_CCF!$A$3:$D$55,4,FALSE)</f>
        <v>#ERROR!</v>
      </c>
      <c r="E5199" s="79" t="str">
        <f>VLOOKUP(G5199,[1]Macrodata_CCF!$A$3:$B$55,2,FALSE)</f>
        <v>#ERROR!</v>
      </c>
      <c r="F5199" s="78">
        <v>0.0</v>
      </c>
      <c r="G5199" s="80">
        <v>30.0</v>
      </c>
      <c r="H5199" s="81">
        <v>741305.0</v>
      </c>
      <c r="I5199" s="81">
        <v>820000.0</v>
      </c>
      <c r="J5199" s="81">
        <v>752320.0</v>
      </c>
      <c r="K5199" s="81">
        <v>820000.0</v>
      </c>
      <c r="L5199" s="82">
        <v>0.1399707732384523</v>
      </c>
      <c r="N5199" s="83">
        <f t="shared" si="1"/>
        <v>0.1399707732</v>
      </c>
      <c r="O5199" s="83">
        <f t="shared" si="2"/>
        <v>0.1399707732</v>
      </c>
      <c r="Q5199" s="83">
        <f t="shared" si="3"/>
        <v>0.0959695122</v>
      </c>
      <c r="R5199" s="83">
        <f t="shared" si="4"/>
        <v>0.01343292683</v>
      </c>
      <c r="S5199" s="83" t="b">
        <f t="shared" si="5"/>
        <v>0</v>
      </c>
      <c r="T5199" s="72"/>
      <c r="U5199" s="72"/>
      <c r="V5199" s="72"/>
      <c r="W5199" s="72"/>
      <c r="X5199" s="72"/>
      <c r="Y5199" s="72"/>
      <c r="Z5199" s="72"/>
      <c r="AA5199" s="72"/>
      <c r="AB5199" s="72"/>
      <c r="AC5199" s="72"/>
      <c r="AD5199" s="72"/>
      <c r="AE5199" s="72"/>
      <c r="AF5199" s="72"/>
      <c r="AG5199" s="72"/>
      <c r="AH5199" s="72"/>
      <c r="AI5199" s="72"/>
      <c r="AJ5199" s="72"/>
      <c r="AK5199" s="72"/>
    </row>
    <row r="5200" ht="14.25" customHeight="1">
      <c r="A5200" s="78">
        <v>5197.0</v>
      </c>
      <c r="C5200" s="78" t="str">
        <f>VLOOKUP(G5200,[1]Macrodata_CCF!$A$3:$D$55,4,FALSE)</f>
        <v>#ERROR!</v>
      </c>
      <c r="E5200" s="79" t="str">
        <f>VLOOKUP(G5200,[1]Macrodata_CCF!$A$3:$B$55,2,FALSE)</f>
        <v>#ERROR!</v>
      </c>
      <c r="F5200" s="78">
        <v>0.0</v>
      </c>
      <c r="G5200" s="80">
        <v>16.0</v>
      </c>
      <c r="H5200" s="81">
        <v>45660.0</v>
      </c>
      <c r="I5200" s="81">
        <v>80000.0</v>
      </c>
      <c r="J5200" s="81">
        <v>50470.0</v>
      </c>
      <c r="K5200" s="81">
        <v>80000.0</v>
      </c>
      <c r="L5200" s="82">
        <v>0.1400698893418754</v>
      </c>
      <c r="N5200" s="83">
        <f t="shared" si="1"/>
        <v>0.1400698893</v>
      </c>
      <c r="O5200" s="83">
        <f t="shared" si="2"/>
        <v>0.1400698893</v>
      </c>
      <c r="Q5200" s="83">
        <f t="shared" si="3"/>
        <v>0.42925</v>
      </c>
      <c r="R5200" s="83">
        <f t="shared" si="4"/>
        <v>0.1400698893</v>
      </c>
      <c r="S5200" s="83" t="b">
        <f t="shared" si="5"/>
        <v>0</v>
      </c>
      <c r="T5200" s="72"/>
      <c r="U5200" s="72"/>
      <c r="V5200" s="72"/>
      <c r="W5200" s="72"/>
      <c r="X5200" s="72"/>
      <c r="Y5200" s="72"/>
      <c r="Z5200" s="72"/>
      <c r="AA5200" s="72"/>
      <c r="AB5200" s="72"/>
      <c r="AC5200" s="72"/>
      <c r="AD5200" s="72"/>
      <c r="AE5200" s="72"/>
      <c r="AF5200" s="72"/>
      <c r="AG5200" s="72"/>
      <c r="AH5200" s="72"/>
      <c r="AI5200" s="72"/>
      <c r="AJ5200" s="72"/>
      <c r="AK5200" s="72"/>
    </row>
    <row r="5201" ht="14.25" customHeight="1">
      <c r="A5201" s="78">
        <v>5198.0</v>
      </c>
      <c r="C5201" s="78" t="str">
        <f>VLOOKUP(G5201,[1]Macrodata_CCF!$A$3:$D$55,4,FALSE)</f>
        <v>#ERROR!</v>
      </c>
      <c r="E5201" s="79" t="str">
        <f>VLOOKUP(G5201,[1]Macrodata_CCF!$A$3:$B$55,2,FALSE)</f>
        <v>#ERROR!</v>
      </c>
      <c r="F5201" s="78">
        <v>0.0</v>
      </c>
      <c r="G5201" s="80">
        <v>29.0</v>
      </c>
      <c r="H5201" s="81">
        <v>0.0</v>
      </c>
      <c r="I5201" s="81">
        <v>940000.0</v>
      </c>
      <c r="J5201" s="81">
        <v>188000.0</v>
      </c>
      <c r="K5201" s="81">
        <v>1316000.0</v>
      </c>
      <c r="L5201" s="82">
        <v>0.2</v>
      </c>
      <c r="N5201" s="83">
        <f t="shared" si="1"/>
        <v>0.2</v>
      </c>
      <c r="O5201" s="83">
        <f t="shared" si="2"/>
        <v>0.2</v>
      </c>
      <c r="Q5201" s="83">
        <f t="shared" si="3"/>
        <v>1</v>
      </c>
      <c r="R5201" s="83">
        <f t="shared" si="4"/>
        <v>0.2</v>
      </c>
      <c r="S5201" s="83" t="b">
        <f t="shared" si="5"/>
        <v>0</v>
      </c>
      <c r="T5201" s="72"/>
      <c r="U5201" s="72"/>
      <c r="V5201" s="72"/>
      <c r="W5201" s="72"/>
      <c r="X5201" s="72"/>
      <c r="Y5201" s="72"/>
      <c r="Z5201" s="72"/>
      <c r="AA5201" s="72"/>
      <c r="AB5201" s="72"/>
      <c r="AC5201" s="72"/>
      <c r="AD5201" s="72"/>
      <c r="AE5201" s="72"/>
      <c r="AF5201" s="72"/>
      <c r="AG5201" s="72"/>
      <c r="AH5201" s="72"/>
      <c r="AI5201" s="72"/>
      <c r="AJ5201" s="72"/>
      <c r="AK5201" s="72"/>
    </row>
    <row r="5202" ht="14.25" customHeight="1">
      <c r="A5202" s="78">
        <v>5199.0</v>
      </c>
      <c r="C5202" s="78" t="str">
        <f>VLOOKUP(G5202,[1]Macrodata_CCF!$A$3:$D$55,4,FALSE)</f>
        <v>#ERROR!</v>
      </c>
      <c r="E5202" s="79" t="str">
        <f>VLOOKUP(G5202,[1]Macrodata_CCF!$A$3:$B$55,2,FALSE)</f>
        <v>#ERROR!</v>
      </c>
      <c r="F5202" s="78">
        <v>0.0</v>
      </c>
      <c r="G5202" s="80">
        <v>27.0</v>
      </c>
      <c r="H5202" s="81">
        <v>1910.0</v>
      </c>
      <c r="I5202" s="81">
        <v>330000.0</v>
      </c>
      <c r="J5202" s="81">
        <v>336600.0</v>
      </c>
      <c r="K5202" s="81">
        <v>330000.0</v>
      </c>
      <c r="L5202" s="82">
        <v>1.020116431466976</v>
      </c>
      <c r="N5202" s="83">
        <f t="shared" si="1"/>
        <v>1.020116431</v>
      </c>
      <c r="O5202" s="83">
        <f t="shared" si="2"/>
        <v>1</v>
      </c>
      <c r="Q5202" s="83">
        <f t="shared" si="3"/>
        <v>0.9942121212</v>
      </c>
      <c r="R5202" s="83">
        <f t="shared" si="4"/>
        <v>1.020116431</v>
      </c>
      <c r="S5202" s="83" t="b">
        <f t="shared" si="5"/>
        <v>0</v>
      </c>
      <c r="T5202" s="72"/>
      <c r="U5202" s="72"/>
      <c r="V5202" s="72"/>
      <c r="W5202" s="72"/>
      <c r="X5202" s="72"/>
      <c r="Y5202" s="72"/>
      <c r="Z5202" s="72"/>
      <c r="AA5202" s="72"/>
      <c r="AB5202" s="72"/>
      <c r="AC5202" s="72"/>
      <c r="AD5202" s="72"/>
      <c r="AE5202" s="72"/>
      <c r="AF5202" s="72"/>
      <c r="AG5202" s="72"/>
      <c r="AH5202" s="72"/>
      <c r="AI5202" s="72"/>
      <c r="AJ5202" s="72"/>
      <c r="AK5202" s="72"/>
    </row>
    <row r="5203" ht="14.25" customHeight="1">
      <c r="A5203" s="78">
        <v>5200.0</v>
      </c>
      <c r="C5203" s="78" t="str">
        <f>VLOOKUP(G5203,[1]Macrodata_CCF!$A$3:$D$55,4,FALSE)</f>
        <v>#ERROR!</v>
      </c>
      <c r="E5203" s="79" t="str">
        <f>VLOOKUP(G5203,[1]Macrodata_CCF!$A$3:$B$55,2,FALSE)</f>
        <v>#ERROR!</v>
      </c>
      <c r="F5203" s="78">
        <v>0.0</v>
      </c>
      <c r="G5203" s="80">
        <v>40.0</v>
      </c>
      <c r="H5203" s="81">
        <v>300975.0</v>
      </c>
      <c r="I5203" s="81">
        <v>600000.0</v>
      </c>
      <c r="J5203" s="81">
        <v>321905.0</v>
      </c>
      <c r="K5203" s="81">
        <v>600000.0</v>
      </c>
      <c r="L5203" s="82">
        <v>0.06999414764651785</v>
      </c>
      <c r="N5203" s="83">
        <f t="shared" si="1"/>
        <v>0.06999414765</v>
      </c>
      <c r="O5203" s="83">
        <f t="shared" si="2"/>
        <v>0.06999414765</v>
      </c>
      <c r="Q5203" s="83">
        <f t="shared" si="3"/>
        <v>0.498375</v>
      </c>
      <c r="R5203" s="83">
        <f t="shared" si="4"/>
        <v>0.06999414765</v>
      </c>
      <c r="S5203" s="83" t="b">
        <f t="shared" si="5"/>
        <v>0</v>
      </c>
      <c r="T5203" s="72"/>
      <c r="U5203" s="72"/>
      <c r="V5203" s="72"/>
      <c r="W5203" s="72"/>
      <c r="X5203" s="72"/>
      <c r="Y5203" s="72"/>
      <c r="Z5203" s="72"/>
      <c r="AA5203" s="72"/>
      <c r="AB5203" s="72"/>
      <c r="AC5203" s="72"/>
      <c r="AD5203" s="72"/>
      <c r="AE5203" s="72"/>
      <c r="AF5203" s="72"/>
      <c r="AG5203" s="72"/>
      <c r="AH5203" s="72"/>
      <c r="AI5203" s="72"/>
      <c r="AJ5203" s="72"/>
      <c r="AK5203" s="72"/>
    </row>
    <row r="5204" ht="14.25" customHeight="1">
      <c r="A5204" s="78">
        <v>5201.0</v>
      </c>
      <c r="C5204" s="78" t="str">
        <f>VLOOKUP(G5204,[1]Macrodata_CCF!$A$3:$D$55,4,FALSE)</f>
        <v>#ERROR!</v>
      </c>
      <c r="E5204" s="79" t="str">
        <f>VLOOKUP(G5204,[1]Macrodata_CCF!$A$3:$B$55,2,FALSE)</f>
        <v>#ERROR!</v>
      </c>
      <c r="F5204" s="78">
        <v>0.0</v>
      </c>
      <c r="G5204" s="80">
        <v>6.0</v>
      </c>
      <c r="H5204" s="81">
        <v>0.0</v>
      </c>
      <c r="I5204" s="81">
        <v>340000.0</v>
      </c>
      <c r="J5204" s="81">
        <v>136000.0</v>
      </c>
      <c r="K5204" s="81">
        <v>340000.0</v>
      </c>
      <c r="L5204" s="82">
        <v>0.4</v>
      </c>
      <c r="N5204" s="83">
        <f t="shared" si="1"/>
        <v>0.4</v>
      </c>
      <c r="O5204" s="83">
        <f t="shared" si="2"/>
        <v>0.4</v>
      </c>
      <c r="Q5204" s="83">
        <f t="shared" si="3"/>
        <v>1</v>
      </c>
      <c r="R5204" s="83">
        <f t="shared" si="4"/>
        <v>0.4</v>
      </c>
      <c r="S5204" s="83" t="b">
        <f t="shared" si="5"/>
        <v>0</v>
      </c>
      <c r="T5204" s="72"/>
      <c r="U5204" s="72"/>
      <c r="V5204" s="72"/>
      <c r="W5204" s="72"/>
      <c r="X5204" s="72"/>
      <c r="Y5204" s="72"/>
      <c r="Z5204" s="72"/>
      <c r="AA5204" s="72"/>
      <c r="AB5204" s="72"/>
      <c r="AC5204" s="72"/>
      <c r="AD5204" s="72"/>
      <c r="AE5204" s="72"/>
      <c r="AF5204" s="72"/>
      <c r="AG5204" s="72"/>
      <c r="AH5204" s="72"/>
      <c r="AI5204" s="72"/>
      <c r="AJ5204" s="72"/>
      <c r="AK5204" s="72"/>
    </row>
    <row r="5205" ht="14.25" customHeight="1">
      <c r="A5205" s="78">
        <v>5202.0</v>
      </c>
      <c r="C5205" s="78" t="str">
        <f>VLOOKUP(G5205,[1]Macrodata_CCF!$A$3:$D$55,4,FALSE)</f>
        <v>#ERROR!</v>
      </c>
      <c r="E5205" s="79" t="str">
        <f>VLOOKUP(G5205,[1]Macrodata_CCF!$A$3:$B$55,2,FALSE)</f>
        <v>#ERROR!</v>
      </c>
      <c r="F5205" s="78">
        <v>1.0</v>
      </c>
      <c r="G5205" s="80">
        <v>2.0</v>
      </c>
      <c r="H5205" s="81">
        <v>206285.0</v>
      </c>
      <c r="I5205" s="81">
        <v>390000.0</v>
      </c>
      <c r="J5205" s="81">
        <v>287120.0</v>
      </c>
      <c r="K5205" s="81">
        <v>390000.0</v>
      </c>
      <c r="L5205" s="82">
        <v>0.4400021772854694</v>
      </c>
      <c r="N5205" s="83">
        <f t="shared" si="1"/>
        <v>0.4400021773</v>
      </c>
      <c r="O5205" s="83">
        <f t="shared" si="2"/>
        <v>0.4400021773</v>
      </c>
      <c r="Q5205" s="83">
        <f t="shared" si="3"/>
        <v>0.4710641026</v>
      </c>
      <c r="R5205" s="83">
        <f t="shared" si="4"/>
        <v>0.4400021773</v>
      </c>
      <c r="S5205" s="83" t="b">
        <f t="shared" si="5"/>
        <v>0</v>
      </c>
      <c r="T5205" s="72"/>
      <c r="U5205" s="72"/>
      <c r="V5205" s="72"/>
      <c r="W5205" s="72"/>
      <c r="X5205" s="72"/>
      <c r="Y5205" s="72"/>
      <c r="Z5205" s="72"/>
      <c r="AA5205" s="72"/>
      <c r="AB5205" s="72"/>
      <c r="AC5205" s="72"/>
      <c r="AD5205" s="72"/>
      <c r="AE5205" s="72"/>
      <c r="AF5205" s="72"/>
      <c r="AG5205" s="72"/>
      <c r="AH5205" s="72"/>
      <c r="AI5205" s="72"/>
      <c r="AJ5205" s="72"/>
      <c r="AK5205" s="72"/>
    </row>
    <row r="5206" ht="14.25" customHeight="1">
      <c r="A5206" s="78">
        <v>5203.0</v>
      </c>
      <c r="C5206" s="78" t="str">
        <f>VLOOKUP(G5206,[1]Macrodata_CCF!$A$3:$D$55,4,FALSE)</f>
        <v>#ERROR!</v>
      </c>
      <c r="E5206" s="79" t="str">
        <f>VLOOKUP(G5206,[1]Macrodata_CCF!$A$3:$B$55,2,FALSE)</f>
        <v>#ERROR!</v>
      </c>
      <c r="F5206" s="78">
        <v>0.0</v>
      </c>
      <c r="G5206" s="80">
        <v>47.0</v>
      </c>
      <c r="H5206" s="81">
        <v>0.0</v>
      </c>
      <c r="I5206" s="81">
        <v>470000.0</v>
      </c>
      <c r="J5206" s="81">
        <v>89300.0</v>
      </c>
      <c r="K5206" s="81">
        <v>470000.0</v>
      </c>
      <c r="L5206" s="82">
        <v>0.19</v>
      </c>
      <c r="N5206" s="83">
        <f t="shared" si="1"/>
        <v>0.19</v>
      </c>
      <c r="O5206" s="83">
        <f t="shared" si="2"/>
        <v>0.19</v>
      </c>
      <c r="Q5206" s="83">
        <f t="shared" si="3"/>
        <v>1</v>
      </c>
      <c r="R5206" s="83">
        <f t="shared" si="4"/>
        <v>0.19</v>
      </c>
      <c r="S5206" s="83" t="b">
        <f t="shared" si="5"/>
        <v>0</v>
      </c>
      <c r="T5206" s="72"/>
      <c r="U5206" s="72"/>
      <c r="V5206" s="72"/>
      <c r="W5206" s="72"/>
      <c r="X5206" s="72"/>
      <c r="Y5206" s="72"/>
      <c r="Z5206" s="72"/>
      <c r="AA5206" s="72"/>
      <c r="AB5206" s="72"/>
      <c r="AC5206" s="72"/>
      <c r="AD5206" s="72"/>
      <c r="AE5206" s="72"/>
      <c r="AF5206" s="72"/>
      <c r="AG5206" s="72"/>
      <c r="AH5206" s="72"/>
      <c r="AI5206" s="72"/>
      <c r="AJ5206" s="72"/>
      <c r="AK5206" s="72"/>
    </row>
    <row r="5207" ht="14.25" customHeight="1">
      <c r="A5207" s="78">
        <v>5204.0</v>
      </c>
      <c r="C5207" s="78" t="str">
        <f>VLOOKUP(G5207,[1]Macrodata_CCF!$A$3:$D$55,4,FALSE)</f>
        <v>#ERROR!</v>
      </c>
      <c r="E5207" s="79" t="str">
        <f>VLOOKUP(G5207,[1]Macrodata_CCF!$A$3:$B$55,2,FALSE)</f>
        <v>#ERROR!</v>
      </c>
      <c r="F5207" s="78">
        <v>0.0</v>
      </c>
      <c r="G5207" s="80">
        <v>13.0</v>
      </c>
      <c r="H5207" s="81">
        <v>0.0</v>
      </c>
      <c r="I5207" s="81">
        <v>240000.0</v>
      </c>
      <c r="J5207" s="81">
        <v>33600.0</v>
      </c>
      <c r="K5207" s="81">
        <v>240000.0</v>
      </c>
      <c r="L5207" s="82">
        <v>0.14</v>
      </c>
      <c r="N5207" s="83">
        <f t="shared" si="1"/>
        <v>0.14</v>
      </c>
      <c r="O5207" s="83">
        <f t="shared" si="2"/>
        <v>0.14</v>
      </c>
      <c r="Q5207" s="83">
        <f t="shared" si="3"/>
        <v>1</v>
      </c>
      <c r="R5207" s="83">
        <f t="shared" si="4"/>
        <v>0.14</v>
      </c>
      <c r="S5207" s="83" t="b">
        <f t="shared" si="5"/>
        <v>0</v>
      </c>
      <c r="T5207" s="72"/>
      <c r="U5207" s="72"/>
      <c r="V5207" s="72"/>
      <c r="W5207" s="72"/>
      <c r="X5207" s="72"/>
      <c r="Y5207" s="72"/>
      <c r="Z5207" s="72"/>
      <c r="AA5207" s="72"/>
      <c r="AB5207" s="72"/>
      <c r="AC5207" s="72"/>
      <c r="AD5207" s="72"/>
      <c r="AE5207" s="72"/>
      <c r="AF5207" s="72"/>
      <c r="AG5207" s="72"/>
      <c r="AH5207" s="72"/>
      <c r="AI5207" s="72"/>
      <c r="AJ5207" s="72"/>
      <c r="AK5207" s="72"/>
    </row>
    <row r="5208" ht="14.25" customHeight="1">
      <c r="A5208" s="78">
        <v>5205.0</v>
      </c>
      <c r="C5208" s="78" t="str">
        <f>VLOOKUP(G5208,[1]Macrodata_CCF!$A$3:$D$55,4,FALSE)</f>
        <v>#ERROR!</v>
      </c>
      <c r="E5208" s="79" t="str">
        <f>VLOOKUP(G5208,[1]Macrodata_CCF!$A$3:$B$55,2,FALSE)</f>
        <v>#ERROR!</v>
      </c>
      <c r="F5208" s="78">
        <v>0.0</v>
      </c>
      <c r="G5208" s="80">
        <v>14.0</v>
      </c>
      <c r="H5208" s="81">
        <v>533725.0</v>
      </c>
      <c r="I5208" s="81">
        <v>670000.0</v>
      </c>
      <c r="J5208" s="81">
        <v>552805.0</v>
      </c>
      <c r="K5208" s="81">
        <v>670000.0</v>
      </c>
      <c r="L5208" s="82">
        <v>0.1400110071546505</v>
      </c>
      <c r="N5208" s="83">
        <f t="shared" si="1"/>
        <v>0.1400110072</v>
      </c>
      <c r="O5208" s="83">
        <f t="shared" si="2"/>
        <v>0.1400110072</v>
      </c>
      <c r="Q5208" s="83">
        <f t="shared" si="3"/>
        <v>0.2033955224</v>
      </c>
      <c r="R5208" s="83">
        <f t="shared" si="4"/>
        <v>0.1400110072</v>
      </c>
      <c r="S5208" s="83" t="b">
        <f t="shared" si="5"/>
        <v>0</v>
      </c>
      <c r="T5208" s="72"/>
      <c r="U5208" s="72"/>
      <c r="V5208" s="72"/>
      <c r="W5208" s="72"/>
      <c r="X5208" s="72"/>
      <c r="Y5208" s="72"/>
      <c r="Z5208" s="72"/>
      <c r="AA5208" s="72"/>
      <c r="AB5208" s="72"/>
      <c r="AC5208" s="72"/>
      <c r="AD5208" s="72"/>
      <c r="AE5208" s="72"/>
      <c r="AF5208" s="72"/>
      <c r="AG5208" s="72"/>
      <c r="AH5208" s="72"/>
      <c r="AI5208" s="72"/>
      <c r="AJ5208" s="72"/>
      <c r="AK5208" s="72"/>
    </row>
    <row r="5209" ht="14.25" customHeight="1">
      <c r="A5209" s="78">
        <v>5206.0</v>
      </c>
      <c r="C5209" s="78" t="str">
        <f>VLOOKUP(G5209,[1]Macrodata_CCF!$A$3:$D$55,4,FALSE)</f>
        <v>#ERROR!</v>
      </c>
      <c r="E5209" s="79" t="str">
        <f>VLOOKUP(G5209,[1]Macrodata_CCF!$A$3:$B$55,2,FALSE)</f>
        <v>#ERROR!</v>
      </c>
      <c r="F5209" s="78">
        <v>0.0</v>
      </c>
      <c r="G5209" s="80">
        <v>15.0</v>
      </c>
      <c r="H5209" s="81">
        <v>3795.0</v>
      </c>
      <c r="I5209" s="81">
        <v>330000.0</v>
      </c>
      <c r="J5209" s="81">
        <v>65775.0</v>
      </c>
      <c r="K5209" s="81">
        <v>330000.0</v>
      </c>
      <c r="L5209" s="82">
        <v>0.1900032188347818</v>
      </c>
      <c r="N5209" s="83">
        <f t="shared" si="1"/>
        <v>0.1900032188</v>
      </c>
      <c r="O5209" s="83">
        <f t="shared" si="2"/>
        <v>0.1900032188</v>
      </c>
      <c r="Q5209" s="83">
        <f t="shared" si="3"/>
        <v>0.9885</v>
      </c>
      <c r="R5209" s="83">
        <f t="shared" si="4"/>
        <v>0.1900032188</v>
      </c>
      <c r="S5209" s="83" t="b">
        <f t="shared" si="5"/>
        <v>0</v>
      </c>
      <c r="T5209" s="72"/>
      <c r="U5209" s="72"/>
      <c r="V5209" s="72"/>
      <c r="W5209" s="72"/>
      <c r="X5209" s="72"/>
      <c r="Y5209" s="72"/>
      <c r="Z5209" s="72"/>
      <c r="AA5209" s="72"/>
      <c r="AB5209" s="72"/>
      <c r="AC5209" s="72"/>
      <c r="AD5209" s="72"/>
      <c r="AE5209" s="72"/>
      <c r="AF5209" s="72"/>
      <c r="AG5209" s="72"/>
      <c r="AH5209" s="72"/>
      <c r="AI5209" s="72"/>
      <c r="AJ5209" s="72"/>
      <c r="AK5209" s="72"/>
    </row>
    <row r="5210" ht="14.25" customHeight="1">
      <c r="A5210" s="78">
        <v>5207.0</v>
      </c>
      <c r="C5210" s="78" t="str">
        <f>VLOOKUP(G5210,[1]Macrodata_CCF!$A$3:$D$55,4,FALSE)</f>
        <v>#ERROR!</v>
      </c>
      <c r="E5210" s="79" t="str">
        <f>VLOOKUP(G5210,[1]Macrodata_CCF!$A$3:$B$55,2,FALSE)</f>
        <v>#ERROR!</v>
      </c>
      <c r="F5210" s="78">
        <v>0.0</v>
      </c>
      <c r="G5210" s="80">
        <v>46.0</v>
      </c>
      <c r="H5210" s="81">
        <v>165440.0</v>
      </c>
      <c r="I5210" s="81">
        <v>280000.0</v>
      </c>
      <c r="J5210" s="81">
        <v>182625.0</v>
      </c>
      <c r="K5210" s="81">
        <v>280000.0</v>
      </c>
      <c r="L5210" s="82">
        <v>0.1500087290502793</v>
      </c>
      <c r="N5210" s="83">
        <f t="shared" si="1"/>
        <v>0.1500087291</v>
      </c>
      <c r="O5210" s="83">
        <f t="shared" si="2"/>
        <v>0.1500087291</v>
      </c>
      <c r="Q5210" s="83">
        <f t="shared" si="3"/>
        <v>0.4091428571</v>
      </c>
      <c r="R5210" s="83">
        <f t="shared" si="4"/>
        <v>0.1500087291</v>
      </c>
      <c r="S5210" s="83" t="b">
        <f t="shared" si="5"/>
        <v>0</v>
      </c>
      <c r="T5210" s="72"/>
      <c r="U5210" s="72"/>
      <c r="V5210" s="72"/>
      <c r="W5210" s="72"/>
      <c r="X5210" s="72"/>
      <c r="Y5210" s="72"/>
      <c r="Z5210" s="72"/>
      <c r="AA5210" s="72"/>
      <c r="AB5210" s="72"/>
      <c r="AC5210" s="72"/>
      <c r="AD5210" s="72"/>
      <c r="AE5210" s="72"/>
      <c r="AF5210" s="72"/>
      <c r="AG5210" s="72"/>
      <c r="AH5210" s="72"/>
      <c r="AI5210" s="72"/>
      <c r="AJ5210" s="72"/>
      <c r="AK5210" s="72"/>
    </row>
    <row r="5211" ht="14.25" customHeight="1">
      <c r="A5211" s="78">
        <v>5208.0</v>
      </c>
      <c r="C5211" s="78" t="str">
        <f>VLOOKUP(G5211,[1]Macrodata_CCF!$A$3:$D$55,4,FALSE)</f>
        <v>#ERROR!</v>
      </c>
      <c r="E5211" s="79" t="str">
        <f>VLOOKUP(G5211,[1]Macrodata_CCF!$A$3:$B$55,2,FALSE)</f>
        <v>#ERROR!</v>
      </c>
      <c r="F5211" s="78">
        <v>0.0</v>
      </c>
      <c r="G5211" s="80">
        <v>13.0</v>
      </c>
      <c r="H5211" s="81">
        <v>26530.0</v>
      </c>
      <c r="I5211" s="81">
        <v>370000.0</v>
      </c>
      <c r="J5211" s="81">
        <v>78050.0</v>
      </c>
      <c r="K5211" s="81">
        <v>370000.0</v>
      </c>
      <c r="L5211" s="82">
        <v>0.1499985442687862</v>
      </c>
      <c r="N5211" s="83">
        <f t="shared" si="1"/>
        <v>0.1499985443</v>
      </c>
      <c r="O5211" s="83">
        <f t="shared" si="2"/>
        <v>0.1499985443</v>
      </c>
      <c r="Q5211" s="83">
        <f t="shared" si="3"/>
        <v>0.9282972973</v>
      </c>
      <c r="R5211" s="83">
        <f t="shared" si="4"/>
        <v>0.1499985443</v>
      </c>
      <c r="S5211" s="83" t="b">
        <f t="shared" si="5"/>
        <v>0</v>
      </c>
      <c r="T5211" s="72"/>
      <c r="U5211" s="72"/>
      <c r="V5211" s="72"/>
      <c r="W5211" s="72"/>
      <c r="X5211" s="72"/>
      <c r="Y5211" s="72"/>
      <c r="Z5211" s="72"/>
      <c r="AA5211" s="72"/>
      <c r="AB5211" s="72"/>
      <c r="AC5211" s="72"/>
      <c r="AD5211" s="72"/>
      <c r="AE5211" s="72"/>
      <c r="AF5211" s="72"/>
      <c r="AG5211" s="72"/>
      <c r="AH5211" s="72"/>
      <c r="AI5211" s="72"/>
      <c r="AJ5211" s="72"/>
      <c r="AK5211" s="72"/>
    </row>
    <row r="5212" ht="14.25" customHeight="1">
      <c r="A5212" s="78">
        <v>5209.0</v>
      </c>
      <c r="C5212" s="78" t="str">
        <f>VLOOKUP(G5212,[1]Macrodata_CCF!$A$3:$D$55,4,FALSE)</f>
        <v>#ERROR!</v>
      </c>
      <c r="E5212" s="79" t="str">
        <f>VLOOKUP(G5212,[1]Macrodata_CCF!$A$3:$B$55,2,FALSE)</f>
        <v>#ERROR!</v>
      </c>
      <c r="F5212" s="78">
        <v>0.0</v>
      </c>
      <c r="G5212" s="80">
        <v>51.0</v>
      </c>
      <c r="H5212" s="81">
        <v>467840.0</v>
      </c>
      <c r="I5212" s="81">
        <v>530000.0</v>
      </c>
      <c r="J5212" s="81">
        <v>540600.0</v>
      </c>
      <c r="K5212" s="81">
        <v>530000.0</v>
      </c>
      <c r="L5212" s="82">
        <v>1.170527670527671</v>
      </c>
      <c r="N5212" s="83">
        <f t="shared" si="1"/>
        <v>1.170527671</v>
      </c>
      <c r="O5212" s="83">
        <f t="shared" si="2"/>
        <v>1</v>
      </c>
      <c r="Q5212" s="83">
        <f t="shared" si="3"/>
        <v>0.1172830189</v>
      </c>
      <c r="R5212" s="83">
        <f t="shared" si="4"/>
        <v>1.170527671</v>
      </c>
      <c r="S5212" s="83" t="b">
        <f t="shared" si="5"/>
        <v>0</v>
      </c>
      <c r="T5212" s="72"/>
      <c r="U5212" s="72"/>
      <c r="V5212" s="72"/>
      <c r="W5212" s="72"/>
      <c r="X5212" s="72"/>
      <c r="Y5212" s="72"/>
      <c r="Z5212" s="72"/>
      <c r="AA5212" s="72"/>
      <c r="AB5212" s="72"/>
      <c r="AC5212" s="72"/>
      <c r="AD5212" s="72"/>
      <c r="AE5212" s="72"/>
      <c r="AF5212" s="72"/>
      <c r="AG5212" s="72"/>
      <c r="AH5212" s="72"/>
      <c r="AI5212" s="72"/>
      <c r="AJ5212" s="72"/>
      <c r="AK5212" s="72"/>
    </row>
    <row r="5213" ht="14.25" customHeight="1">
      <c r="A5213" s="78">
        <v>5210.0</v>
      </c>
      <c r="C5213" s="78" t="str">
        <f>VLOOKUP(G5213,[1]Macrodata_CCF!$A$3:$D$55,4,FALSE)</f>
        <v>#ERROR!</v>
      </c>
      <c r="E5213" s="79" t="str">
        <f>VLOOKUP(G5213,[1]Macrodata_CCF!$A$3:$B$55,2,FALSE)</f>
        <v>#ERROR!</v>
      </c>
      <c r="F5213" s="78">
        <v>0.0</v>
      </c>
      <c r="G5213" s="80">
        <v>53.0</v>
      </c>
      <c r="H5213" s="81">
        <v>288645.0</v>
      </c>
      <c r="I5213" s="81">
        <v>290000.0</v>
      </c>
      <c r="J5213" s="81">
        <v>294675.0</v>
      </c>
      <c r="K5213" s="81">
        <v>290000.0</v>
      </c>
      <c r="L5213" s="82">
        <v>4.450184501845018</v>
      </c>
      <c r="N5213" s="83">
        <f t="shared" si="1"/>
        <v>4.450184502</v>
      </c>
      <c r="O5213" s="83">
        <f t="shared" si="2"/>
        <v>1</v>
      </c>
      <c r="Q5213" s="83">
        <f t="shared" si="3"/>
        <v>0.004672413793</v>
      </c>
      <c r="R5213" s="83">
        <f t="shared" si="4"/>
        <v>0.02079310345</v>
      </c>
      <c r="S5213" s="83" t="b">
        <f t="shared" si="5"/>
        <v>1</v>
      </c>
      <c r="T5213" s="72"/>
      <c r="U5213" s="72"/>
      <c r="V5213" s="72"/>
      <c r="W5213" s="72"/>
      <c r="X5213" s="72"/>
      <c r="Y5213" s="72"/>
      <c r="Z5213" s="72"/>
      <c r="AA5213" s="72"/>
      <c r="AB5213" s="72"/>
      <c r="AC5213" s="72"/>
      <c r="AD5213" s="72"/>
      <c r="AE5213" s="72"/>
      <c r="AF5213" s="72"/>
      <c r="AG5213" s="72"/>
      <c r="AH5213" s="72"/>
      <c r="AI5213" s="72"/>
      <c r="AJ5213" s="72"/>
      <c r="AK5213" s="72"/>
    </row>
    <row r="5214" ht="14.25" customHeight="1">
      <c r="A5214" s="78">
        <v>5211.0</v>
      </c>
      <c r="C5214" s="78" t="str">
        <f>VLOOKUP(G5214,[1]Macrodata_CCF!$A$3:$D$55,4,FALSE)</f>
        <v>#ERROR!</v>
      </c>
      <c r="E5214" s="79" t="str">
        <f>VLOOKUP(G5214,[1]Macrodata_CCF!$A$3:$B$55,2,FALSE)</f>
        <v>#ERROR!</v>
      </c>
      <c r="F5214" s="78">
        <v>0.0</v>
      </c>
      <c r="G5214" s="80">
        <v>49.0</v>
      </c>
      <c r="H5214" s="81">
        <v>87055.0</v>
      </c>
      <c r="I5214" s="81">
        <v>370000.0</v>
      </c>
      <c r="J5214" s="81">
        <v>115350.0</v>
      </c>
      <c r="K5214" s="81">
        <v>370000.0</v>
      </c>
      <c r="L5214" s="82">
        <v>0.100001767127887</v>
      </c>
      <c r="N5214" s="83">
        <f t="shared" si="1"/>
        <v>0.1000017671</v>
      </c>
      <c r="O5214" s="83">
        <f t="shared" si="2"/>
        <v>0.1000017671</v>
      </c>
      <c r="Q5214" s="83">
        <f t="shared" si="3"/>
        <v>0.7647162162</v>
      </c>
      <c r="R5214" s="83">
        <f t="shared" si="4"/>
        <v>0.1000017671</v>
      </c>
      <c r="S5214" s="83" t="b">
        <f t="shared" si="5"/>
        <v>0</v>
      </c>
      <c r="T5214" s="72"/>
      <c r="U5214" s="72"/>
      <c r="V5214" s="72"/>
      <c r="W5214" s="72"/>
      <c r="X5214" s="72"/>
      <c r="Y5214" s="72"/>
      <c r="Z5214" s="72"/>
      <c r="AA5214" s="72"/>
      <c r="AB5214" s="72"/>
      <c r="AC5214" s="72"/>
      <c r="AD5214" s="72"/>
      <c r="AE5214" s="72"/>
      <c r="AF5214" s="72"/>
      <c r="AG5214" s="72"/>
      <c r="AH5214" s="72"/>
      <c r="AI5214" s="72"/>
      <c r="AJ5214" s="72"/>
      <c r="AK5214" s="72"/>
    </row>
    <row r="5215" ht="14.25" customHeight="1">
      <c r="A5215" s="78">
        <v>5212.0</v>
      </c>
      <c r="C5215" s="78" t="str">
        <f>VLOOKUP(G5215,[1]Macrodata_CCF!$A$3:$D$55,4,FALSE)</f>
        <v>#ERROR!</v>
      </c>
      <c r="E5215" s="79" t="str">
        <f>VLOOKUP(G5215,[1]Macrodata_CCF!$A$3:$B$55,2,FALSE)</f>
        <v>#ERROR!</v>
      </c>
      <c r="F5215" s="78">
        <v>0.0</v>
      </c>
      <c r="G5215" s="80">
        <v>1.0</v>
      </c>
      <c r="H5215" s="81">
        <v>40870.0</v>
      </c>
      <c r="I5215" s="81">
        <v>140000.0</v>
      </c>
      <c r="J5215" s="81">
        <v>72590.0</v>
      </c>
      <c r="K5215" s="81">
        <v>140000.0</v>
      </c>
      <c r="L5215" s="82">
        <v>0.3199838595783315</v>
      </c>
      <c r="N5215" s="83">
        <f t="shared" si="1"/>
        <v>0.3199838596</v>
      </c>
      <c r="O5215" s="83">
        <f t="shared" si="2"/>
        <v>0.3199838596</v>
      </c>
      <c r="Q5215" s="83">
        <f t="shared" si="3"/>
        <v>0.7080714286</v>
      </c>
      <c r="R5215" s="83">
        <f t="shared" si="4"/>
        <v>0.3199838596</v>
      </c>
      <c r="S5215" s="83" t="b">
        <f t="shared" si="5"/>
        <v>0</v>
      </c>
      <c r="T5215" s="72"/>
      <c r="U5215" s="72"/>
      <c r="V5215" s="72"/>
      <c r="W5215" s="72"/>
      <c r="X5215" s="72"/>
      <c r="Y5215" s="72"/>
      <c r="Z5215" s="72"/>
      <c r="AA5215" s="72"/>
      <c r="AB5215" s="72"/>
      <c r="AC5215" s="72"/>
      <c r="AD5215" s="72"/>
      <c r="AE5215" s="72"/>
      <c r="AF5215" s="72"/>
      <c r="AG5215" s="72"/>
      <c r="AH5215" s="72"/>
      <c r="AI5215" s="72"/>
      <c r="AJ5215" s="72"/>
      <c r="AK5215" s="72"/>
    </row>
    <row r="5216" ht="14.25" customHeight="1">
      <c r="A5216" s="78">
        <v>5213.0</v>
      </c>
      <c r="C5216" s="78" t="str">
        <f>VLOOKUP(G5216,[1]Macrodata_CCF!$A$3:$D$55,4,FALSE)</f>
        <v>#ERROR!</v>
      </c>
      <c r="E5216" s="79" t="str">
        <f>VLOOKUP(G5216,[1]Macrodata_CCF!$A$3:$B$55,2,FALSE)</f>
        <v>#ERROR!</v>
      </c>
      <c r="F5216" s="78">
        <v>0.0</v>
      </c>
      <c r="G5216" s="80">
        <v>27.0</v>
      </c>
      <c r="H5216" s="81">
        <v>166345.0</v>
      </c>
      <c r="I5216" s="81">
        <v>340000.0</v>
      </c>
      <c r="J5216" s="81">
        <v>195865.0</v>
      </c>
      <c r="K5216" s="81">
        <v>340000.0</v>
      </c>
      <c r="L5216" s="82">
        <v>0.169992225965276</v>
      </c>
      <c r="N5216" s="83">
        <f t="shared" si="1"/>
        <v>0.169992226</v>
      </c>
      <c r="O5216" s="83">
        <f t="shared" si="2"/>
        <v>0.169992226</v>
      </c>
      <c r="Q5216" s="83">
        <f t="shared" si="3"/>
        <v>0.51075</v>
      </c>
      <c r="R5216" s="83">
        <f t="shared" si="4"/>
        <v>0.169992226</v>
      </c>
      <c r="S5216" s="83" t="b">
        <f t="shared" si="5"/>
        <v>0</v>
      </c>
      <c r="T5216" s="72"/>
      <c r="U5216" s="72"/>
      <c r="V5216" s="72"/>
      <c r="W5216" s="72"/>
      <c r="X5216" s="72"/>
      <c r="Y5216" s="72"/>
      <c r="Z5216" s="72"/>
      <c r="AA5216" s="72"/>
      <c r="AB5216" s="72"/>
      <c r="AC5216" s="72"/>
      <c r="AD5216" s="72"/>
      <c r="AE5216" s="72"/>
      <c r="AF5216" s="72"/>
      <c r="AG5216" s="72"/>
      <c r="AH5216" s="72"/>
      <c r="AI5216" s="72"/>
      <c r="AJ5216" s="72"/>
      <c r="AK5216" s="72"/>
    </row>
    <row r="5217" ht="14.25" customHeight="1">
      <c r="A5217" s="78">
        <v>5214.0</v>
      </c>
      <c r="C5217" s="78" t="str">
        <f>VLOOKUP(G5217,[1]Macrodata_CCF!$A$3:$D$55,4,FALSE)</f>
        <v>#ERROR!</v>
      </c>
      <c r="E5217" s="79" t="str">
        <f>VLOOKUP(G5217,[1]Macrodata_CCF!$A$3:$B$55,2,FALSE)</f>
        <v>#ERROR!</v>
      </c>
      <c r="F5217" s="78">
        <v>0.0</v>
      </c>
      <c r="G5217" s="80">
        <v>44.0</v>
      </c>
      <c r="H5217" s="81">
        <v>230570.0</v>
      </c>
      <c r="I5217" s="81">
        <v>650000.0</v>
      </c>
      <c r="J5217" s="81">
        <v>121520.0</v>
      </c>
      <c r="K5217" s="81">
        <v>650000.0</v>
      </c>
      <c r="L5217" s="82">
        <v>-0.2599957084614835</v>
      </c>
      <c r="N5217" s="83">
        <f t="shared" si="1"/>
        <v>-0.2599957085</v>
      </c>
      <c r="O5217" s="83">
        <f t="shared" si="2"/>
        <v>0</v>
      </c>
      <c r="Q5217" s="83">
        <f t="shared" si="3"/>
        <v>0.6452769231</v>
      </c>
      <c r="R5217" s="83">
        <f t="shared" si="4"/>
        <v>-0.2599957085</v>
      </c>
      <c r="S5217" s="83" t="b">
        <f t="shared" si="5"/>
        <v>0</v>
      </c>
      <c r="T5217" s="72"/>
      <c r="U5217" s="72"/>
      <c r="V5217" s="72"/>
      <c r="W5217" s="72"/>
      <c r="X5217" s="72"/>
      <c r="Y5217" s="72"/>
      <c r="Z5217" s="72"/>
      <c r="AA5217" s="72"/>
      <c r="AB5217" s="72"/>
      <c r="AC5217" s="72"/>
      <c r="AD5217" s="72"/>
      <c r="AE5217" s="72"/>
      <c r="AF5217" s="72"/>
      <c r="AG5217" s="72"/>
      <c r="AH5217" s="72"/>
      <c r="AI5217" s="72"/>
      <c r="AJ5217" s="72"/>
      <c r="AK5217" s="72"/>
    </row>
    <row r="5218" ht="14.25" customHeight="1">
      <c r="A5218" s="78">
        <v>5215.0</v>
      </c>
      <c r="C5218" s="78" t="str">
        <f>VLOOKUP(G5218,[1]Macrodata_CCF!$A$3:$D$55,4,FALSE)</f>
        <v>#ERROR!</v>
      </c>
      <c r="E5218" s="79" t="str">
        <f>VLOOKUP(G5218,[1]Macrodata_CCF!$A$3:$B$55,2,FALSE)</f>
        <v>#ERROR!</v>
      </c>
      <c r="F5218" s="78">
        <v>0.0</v>
      </c>
      <c r="G5218" s="80">
        <v>48.0</v>
      </c>
      <c r="H5218" s="81">
        <v>280275.0</v>
      </c>
      <c r="I5218" s="81">
        <v>820000.0</v>
      </c>
      <c r="J5218" s="81">
        <v>361235.0</v>
      </c>
      <c r="K5218" s="81">
        <v>820000.0</v>
      </c>
      <c r="L5218" s="82">
        <v>0.1500023159942563</v>
      </c>
      <c r="N5218" s="83">
        <f t="shared" si="1"/>
        <v>0.150002316</v>
      </c>
      <c r="O5218" s="83">
        <f t="shared" si="2"/>
        <v>0.150002316</v>
      </c>
      <c r="Q5218" s="83">
        <f t="shared" si="3"/>
        <v>0.6582012195</v>
      </c>
      <c r="R5218" s="83">
        <f t="shared" si="4"/>
        <v>0.150002316</v>
      </c>
      <c r="S5218" s="83" t="b">
        <f t="shared" si="5"/>
        <v>0</v>
      </c>
      <c r="T5218" s="72"/>
      <c r="U5218" s="72"/>
      <c r="V5218" s="72"/>
      <c r="W5218" s="72"/>
      <c r="X5218" s="72"/>
      <c r="Y5218" s="72"/>
      <c r="Z5218" s="72"/>
      <c r="AA5218" s="72"/>
      <c r="AB5218" s="72"/>
      <c r="AC5218" s="72"/>
      <c r="AD5218" s="72"/>
      <c r="AE5218" s="72"/>
      <c r="AF5218" s="72"/>
      <c r="AG5218" s="72"/>
      <c r="AH5218" s="72"/>
      <c r="AI5218" s="72"/>
      <c r="AJ5218" s="72"/>
      <c r="AK5218" s="72"/>
    </row>
    <row r="5219" ht="14.25" customHeight="1">
      <c r="A5219" s="78">
        <v>5216.0</v>
      </c>
      <c r="C5219" s="78" t="str">
        <f>VLOOKUP(G5219,[1]Macrodata_CCF!$A$3:$D$55,4,FALSE)</f>
        <v>#ERROR!</v>
      </c>
      <c r="E5219" s="79" t="str">
        <f>VLOOKUP(G5219,[1]Macrodata_CCF!$A$3:$B$55,2,FALSE)</f>
        <v>#ERROR!</v>
      </c>
      <c r="F5219" s="78">
        <v>0.0</v>
      </c>
      <c r="G5219" s="80">
        <v>1.0</v>
      </c>
      <c r="H5219" s="81">
        <v>0.0</v>
      </c>
      <c r="I5219" s="81">
        <v>20000.0</v>
      </c>
      <c r="J5219" s="81">
        <v>5000.0</v>
      </c>
      <c r="K5219" s="81">
        <v>20000.0</v>
      </c>
      <c r="L5219" s="82">
        <v>0.25</v>
      </c>
      <c r="N5219" s="83">
        <f t="shared" si="1"/>
        <v>0.25</v>
      </c>
      <c r="O5219" s="83">
        <f t="shared" si="2"/>
        <v>0.25</v>
      </c>
      <c r="Q5219" s="83">
        <f t="shared" si="3"/>
        <v>1</v>
      </c>
      <c r="R5219" s="83">
        <f t="shared" si="4"/>
        <v>0.25</v>
      </c>
      <c r="S5219" s="83" t="b">
        <f t="shared" si="5"/>
        <v>0</v>
      </c>
      <c r="T5219" s="72"/>
      <c r="U5219" s="72"/>
      <c r="V5219" s="72"/>
      <c r="W5219" s="72"/>
      <c r="X5219" s="72"/>
      <c r="Y5219" s="72"/>
      <c r="Z5219" s="72"/>
      <c r="AA5219" s="72"/>
      <c r="AB5219" s="72"/>
      <c r="AC5219" s="72"/>
      <c r="AD5219" s="72"/>
      <c r="AE5219" s="72"/>
      <c r="AF5219" s="72"/>
      <c r="AG5219" s="72"/>
      <c r="AH5219" s="72"/>
      <c r="AI5219" s="72"/>
      <c r="AJ5219" s="72"/>
      <c r="AK5219" s="72"/>
    </row>
    <row r="5220" ht="14.25" customHeight="1">
      <c r="A5220" s="78">
        <v>5217.0</v>
      </c>
      <c r="C5220" s="78" t="str">
        <f>VLOOKUP(G5220,[1]Macrodata_CCF!$A$3:$D$55,4,FALSE)</f>
        <v>#ERROR!</v>
      </c>
      <c r="E5220" s="79" t="str">
        <f>VLOOKUP(G5220,[1]Macrodata_CCF!$A$3:$B$55,2,FALSE)</f>
        <v>#ERROR!</v>
      </c>
      <c r="F5220" s="78">
        <v>0.0</v>
      </c>
      <c r="G5220" s="80">
        <v>7.0</v>
      </c>
      <c r="H5220" s="81">
        <v>464770.0</v>
      </c>
      <c r="I5220" s="81">
        <v>640000.0</v>
      </c>
      <c r="J5220" s="81">
        <v>503320.0</v>
      </c>
      <c r="K5220" s="81">
        <v>640000.0</v>
      </c>
      <c r="L5220" s="82">
        <v>0.2199965759287793</v>
      </c>
      <c r="N5220" s="83">
        <f t="shared" si="1"/>
        <v>0.2199965759</v>
      </c>
      <c r="O5220" s="83">
        <f t="shared" si="2"/>
        <v>0.2199965759</v>
      </c>
      <c r="Q5220" s="83">
        <f t="shared" si="3"/>
        <v>0.273796875</v>
      </c>
      <c r="R5220" s="83">
        <f t="shared" si="4"/>
        <v>0.2199965759</v>
      </c>
      <c r="S5220" s="83" t="b">
        <f t="shared" si="5"/>
        <v>0</v>
      </c>
      <c r="T5220" s="72"/>
      <c r="U5220" s="72"/>
      <c r="V5220" s="72"/>
      <c r="W5220" s="72"/>
      <c r="X5220" s="72"/>
      <c r="Y5220" s="72"/>
      <c r="Z5220" s="72"/>
      <c r="AA5220" s="72"/>
      <c r="AB5220" s="72"/>
      <c r="AC5220" s="72"/>
      <c r="AD5220" s="72"/>
      <c r="AE5220" s="72"/>
      <c r="AF5220" s="72"/>
      <c r="AG5220" s="72"/>
      <c r="AH5220" s="72"/>
      <c r="AI5220" s="72"/>
      <c r="AJ5220" s="72"/>
      <c r="AK5220" s="72"/>
    </row>
    <row r="5221" ht="14.25" customHeight="1">
      <c r="A5221" s="78">
        <v>5218.0</v>
      </c>
      <c r="C5221" s="78" t="str">
        <f>VLOOKUP(G5221,[1]Macrodata_CCF!$A$3:$D$55,4,FALSE)</f>
        <v>#ERROR!</v>
      </c>
      <c r="E5221" s="79" t="str">
        <f>VLOOKUP(G5221,[1]Macrodata_CCF!$A$3:$B$55,2,FALSE)</f>
        <v>#ERROR!</v>
      </c>
      <c r="F5221" s="78">
        <v>0.0</v>
      </c>
      <c r="G5221" s="80">
        <v>21.0</v>
      </c>
      <c r="H5221" s="81">
        <v>534685.0</v>
      </c>
      <c r="I5221" s="81">
        <v>780000.0</v>
      </c>
      <c r="J5221" s="81">
        <v>573935.0</v>
      </c>
      <c r="K5221" s="81">
        <v>1170000.0</v>
      </c>
      <c r="L5221" s="82">
        <v>0.1599983694433687</v>
      </c>
      <c r="N5221" s="83">
        <f t="shared" si="1"/>
        <v>0.1599983694</v>
      </c>
      <c r="O5221" s="83">
        <f t="shared" si="2"/>
        <v>0.1599983694</v>
      </c>
      <c r="Q5221" s="83">
        <f t="shared" si="3"/>
        <v>0.3145064103</v>
      </c>
      <c r="R5221" s="83">
        <f t="shared" si="4"/>
        <v>0.1599983694</v>
      </c>
      <c r="S5221" s="83" t="b">
        <f t="shared" si="5"/>
        <v>0</v>
      </c>
      <c r="T5221" s="72"/>
      <c r="U5221" s="72"/>
      <c r="V5221" s="72"/>
      <c r="W5221" s="72"/>
      <c r="X5221" s="72"/>
      <c r="Y5221" s="72"/>
      <c r="Z5221" s="72"/>
      <c r="AA5221" s="72"/>
      <c r="AB5221" s="72"/>
      <c r="AC5221" s="72"/>
      <c r="AD5221" s="72"/>
      <c r="AE5221" s="72"/>
      <c r="AF5221" s="72"/>
      <c r="AG5221" s="72"/>
      <c r="AH5221" s="72"/>
      <c r="AI5221" s="72"/>
      <c r="AJ5221" s="72"/>
      <c r="AK5221" s="72"/>
    </row>
    <row r="5222" ht="14.25" customHeight="1">
      <c r="A5222" s="78">
        <v>5219.0</v>
      </c>
      <c r="C5222" s="78" t="str">
        <f>VLOOKUP(G5222,[1]Macrodata_CCF!$A$3:$D$55,4,FALSE)</f>
        <v>#ERROR!</v>
      </c>
      <c r="E5222" s="79" t="str">
        <f>VLOOKUP(G5222,[1]Macrodata_CCF!$A$3:$B$55,2,FALSE)</f>
        <v>#ERROR!</v>
      </c>
      <c r="F5222" s="78">
        <v>0.0</v>
      </c>
      <c r="G5222" s="80">
        <v>42.0</v>
      </c>
      <c r="H5222" s="81">
        <v>461785.0</v>
      </c>
      <c r="I5222" s="81">
        <v>910000.0</v>
      </c>
      <c r="J5222" s="81">
        <v>641070.0</v>
      </c>
      <c r="K5222" s="81">
        <v>1547000.0</v>
      </c>
      <c r="L5222" s="82">
        <v>0.3999977689278583</v>
      </c>
      <c r="N5222" s="83">
        <f t="shared" si="1"/>
        <v>0.3999977689</v>
      </c>
      <c r="O5222" s="83">
        <f t="shared" si="2"/>
        <v>0.3999977689</v>
      </c>
      <c r="Q5222" s="83">
        <f t="shared" si="3"/>
        <v>0.492543956</v>
      </c>
      <c r="R5222" s="83">
        <f t="shared" si="4"/>
        <v>0.3999977689</v>
      </c>
      <c r="S5222" s="83" t="b">
        <f t="shared" si="5"/>
        <v>0</v>
      </c>
      <c r="T5222" s="72"/>
      <c r="U5222" s="72"/>
      <c r="V5222" s="72"/>
      <c r="W5222" s="72"/>
      <c r="X5222" s="72"/>
      <c r="Y5222" s="72"/>
      <c r="Z5222" s="72"/>
      <c r="AA5222" s="72"/>
      <c r="AB5222" s="72"/>
      <c r="AC5222" s="72"/>
      <c r="AD5222" s="72"/>
      <c r="AE5222" s="72"/>
      <c r="AF5222" s="72"/>
      <c r="AG5222" s="72"/>
      <c r="AH5222" s="72"/>
      <c r="AI5222" s="72"/>
      <c r="AJ5222" s="72"/>
      <c r="AK5222" s="72"/>
    </row>
    <row r="5223" ht="14.25" customHeight="1">
      <c r="A5223" s="78">
        <v>5220.0</v>
      </c>
      <c r="C5223" s="78" t="str">
        <f>VLOOKUP(G5223,[1]Macrodata_CCF!$A$3:$D$55,4,FALSE)</f>
        <v>#ERROR!</v>
      </c>
      <c r="E5223" s="79" t="str">
        <f>VLOOKUP(G5223,[1]Macrodata_CCF!$A$3:$B$55,2,FALSE)</f>
        <v>#ERROR!</v>
      </c>
      <c r="F5223" s="78">
        <v>0.0</v>
      </c>
      <c r="G5223" s="80">
        <v>6.0</v>
      </c>
      <c r="H5223" s="81">
        <v>33095.0</v>
      </c>
      <c r="I5223" s="81">
        <v>780000.0</v>
      </c>
      <c r="J5223" s="81">
        <v>287045.0</v>
      </c>
      <c r="K5223" s="81">
        <v>780000.0</v>
      </c>
      <c r="L5223" s="82">
        <v>0.3400030793742176</v>
      </c>
      <c r="N5223" s="83">
        <f t="shared" si="1"/>
        <v>0.3400030794</v>
      </c>
      <c r="O5223" s="83">
        <f t="shared" si="2"/>
        <v>0.3400030794</v>
      </c>
      <c r="Q5223" s="83">
        <f t="shared" si="3"/>
        <v>0.9575705128</v>
      </c>
      <c r="R5223" s="83">
        <f t="shared" si="4"/>
        <v>0.3400030794</v>
      </c>
      <c r="S5223" s="83" t="b">
        <f t="shared" si="5"/>
        <v>0</v>
      </c>
      <c r="T5223" s="72"/>
      <c r="U5223" s="72"/>
      <c r="V5223" s="72"/>
      <c r="W5223" s="72"/>
      <c r="X5223" s="72"/>
      <c r="Y5223" s="72"/>
      <c r="Z5223" s="72"/>
      <c r="AA5223" s="72"/>
      <c r="AB5223" s="72"/>
      <c r="AC5223" s="72"/>
      <c r="AD5223" s="72"/>
      <c r="AE5223" s="72"/>
      <c r="AF5223" s="72"/>
      <c r="AG5223" s="72"/>
      <c r="AH5223" s="72"/>
      <c r="AI5223" s="72"/>
      <c r="AJ5223" s="72"/>
      <c r="AK5223" s="72"/>
    </row>
    <row r="5224" ht="14.25" customHeight="1">
      <c r="A5224" s="78">
        <v>5221.0</v>
      </c>
      <c r="C5224" s="78" t="str">
        <f>VLOOKUP(G5224,[1]Macrodata_CCF!$A$3:$D$55,4,FALSE)</f>
        <v>#ERROR!</v>
      </c>
      <c r="E5224" s="79" t="str">
        <f>VLOOKUP(G5224,[1]Macrodata_CCF!$A$3:$B$55,2,FALSE)</f>
        <v>#ERROR!</v>
      </c>
      <c r="F5224" s="78">
        <v>1.0</v>
      </c>
      <c r="G5224" s="80">
        <v>42.0</v>
      </c>
      <c r="H5224" s="81">
        <v>0.0</v>
      </c>
      <c r="I5224" s="81">
        <v>790000.0</v>
      </c>
      <c r="J5224" s="81">
        <v>426600.0</v>
      </c>
      <c r="K5224" s="81">
        <v>790000.0</v>
      </c>
      <c r="L5224" s="82">
        <v>0.54</v>
      </c>
      <c r="N5224" s="83">
        <f t="shared" si="1"/>
        <v>0.54</v>
      </c>
      <c r="O5224" s="83">
        <f t="shared" si="2"/>
        <v>0.54</v>
      </c>
      <c r="Q5224" s="83">
        <f t="shared" si="3"/>
        <v>1</v>
      </c>
      <c r="R5224" s="83">
        <f t="shared" si="4"/>
        <v>0.54</v>
      </c>
      <c r="S5224" s="83" t="b">
        <f t="shared" si="5"/>
        <v>0</v>
      </c>
      <c r="T5224" s="72"/>
      <c r="U5224" s="72"/>
      <c r="V5224" s="72"/>
      <c r="W5224" s="72"/>
      <c r="X5224" s="72"/>
      <c r="Y5224" s="72"/>
      <c r="Z5224" s="72"/>
      <c r="AA5224" s="72"/>
      <c r="AB5224" s="72"/>
      <c r="AC5224" s="72"/>
      <c r="AD5224" s="72"/>
      <c r="AE5224" s="72"/>
      <c r="AF5224" s="72"/>
      <c r="AG5224" s="72"/>
      <c r="AH5224" s="72"/>
      <c r="AI5224" s="72"/>
      <c r="AJ5224" s="72"/>
      <c r="AK5224" s="72"/>
    </row>
    <row r="5225" ht="14.25" customHeight="1">
      <c r="A5225" s="78">
        <v>5222.0</v>
      </c>
      <c r="C5225" s="78" t="str">
        <f>VLOOKUP(G5225,[1]Macrodata_CCF!$A$3:$D$55,4,FALSE)</f>
        <v>#ERROR!</v>
      </c>
      <c r="E5225" s="79" t="str">
        <f>VLOOKUP(G5225,[1]Macrodata_CCF!$A$3:$B$55,2,FALSE)</f>
        <v>#ERROR!</v>
      </c>
      <c r="F5225" s="78">
        <v>0.0</v>
      </c>
      <c r="G5225" s="80">
        <v>30.0</v>
      </c>
      <c r="H5225" s="81">
        <v>0.0</v>
      </c>
      <c r="I5225" s="81">
        <v>640000.0</v>
      </c>
      <c r="J5225" s="81">
        <v>1109760.0</v>
      </c>
      <c r="K5225" s="81">
        <v>1088000.0</v>
      </c>
      <c r="L5225" s="82">
        <v>1.734</v>
      </c>
      <c r="N5225" s="83">
        <f t="shared" si="1"/>
        <v>1.734</v>
      </c>
      <c r="O5225" s="83">
        <f t="shared" si="2"/>
        <v>1</v>
      </c>
      <c r="Q5225" s="83">
        <f t="shared" si="3"/>
        <v>1</v>
      </c>
      <c r="R5225" s="83">
        <f t="shared" si="4"/>
        <v>1.734</v>
      </c>
      <c r="S5225" s="83" t="b">
        <f t="shared" si="5"/>
        <v>0</v>
      </c>
      <c r="T5225" s="72"/>
      <c r="U5225" s="72"/>
      <c r="V5225" s="72"/>
      <c r="W5225" s="72"/>
      <c r="X5225" s="72"/>
      <c r="Y5225" s="72"/>
      <c r="Z5225" s="72"/>
      <c r="AA5225" s="72"/>
      <c r="AB5225" s="72"/>
      <c r="AC5225" s="72"/>
      <c r="AD5225" s="72"/>
      <c r="AE5225" s="72"/>
      <c r="AF5225" s="72"/>
      <c r="AG5225" s="72"/>
      <c r="AH5225" s="72"/>
      <c r="AI5225" s="72"/>
      <c r="AJ5225" s="72"/>
      <c r="AK5225" s="72"/>
    </row>
    <row r="5226" ht="14.25" customHeight="1">
      <c r="A5226" s="78">
        <v>5223.0</v>
      </c>
      <c r="C5226" s="78" t="str">
        <f>VLOOKUP(G5226,[1]Macrodata_CCF!$A$3:$D$55,4,FALSE)</f>
        <v>#ERROR!</v>
      </c>
      <c r="E5226" s="79" t="str">
        <f>VLOOKUP(G5226,[1]Macrodata_CCF!$A$3:$B$55,2,FALSE)</f>
        <v>#ERROR!</v>
      </c>
      <c r="F5226" s="78">
        <v>0.0</v>
      </c>
      <c r="G5226" s="80">
        <v>52.0</v>
      </c>
      <c r="H5226" s="81">
        <v>231450.0</v>
      </c>
      <c r="I5226" s="81">
        <v>420000.0</v>
      </c>
      <c r="J5226" s="81">
        <v>238990.0</v>
      </c>
      <c r="K5226" s="81">
        <v>420000.0</v>
      </c>
      <c r="L5226" s="82">
        <v>0.03998939273402281</v>
      </c>
      <c r="N5226" s="83">
        <f t="shared" si="1"/>
        <v>0.03998939273</v>
      </c>
      <c r="O5226" s="83">
        <f t="shared" si="2"/>
        <v>0.03998939273</v>
      </c>
      <c r="Q5226" s="83">
        <f t="shared" si="3"/>
        <v>0.4489285714</v>
      </c>
      <c r="R5226" s="83">
        <f t="shared" si="4"/>
        <v>0.03998939273</v>
      </c>
      <c r="S5226" s="83" t="b">
        <f t="shared" si="5"/>
        <v>0</v>
      </c>
      <c r="T5226" s="72"/>
      <c r="U5226" s="72"/>
      <c r="V5226" s="72"/>
      <c r="W5226" s="72"/>
      <c r="X5226" s="72"/>
      <c r="Y5226" s="72"/>
      <c r="Z5226" s="72"/>
      <c r="AA5226" s="72"/>
      <c r="AB5226" s="72"/>
      <c r="AC5226" s="72"/>
      <c r="AD5226" s="72"/>
      <c r="AE5226" s="72"/>
      <c r="AF5226" s="72"/>
      <c r="AG5226" s="72"/>
      <c r="AH5226" s="72"/>
      <c r="AI5226" s="72"/>
      <c r="AJ5226" s="72"/>
      <c r="AK5226" s="72"/>
    </row>
    <row r="5227" ht="14.25" customHeight="1">
      <c r="A5227" s="78">
        <v>5224.0</v>
      </c>
      <c r="C5227" s="78" t="str">
        <f>VLOOKUP(G5227,[1]Macrodata_CCF!$A$3:$D$55,4,FALSE)</f>
        <v>#ERROR!</v>
      </c>
      <c r="E5227" s="79" t="str">
        <f>VLOOKUP(G5227,[1]Macrodata_CCF!$A$3:$B$55,2,FALSE)</f>
        <v>#ERROR!</v>
      </c>
      <c r="F5227" s="78">
        <v>0.0</v>
      </c>
      <c r="G5227" s="80">
        <v>13.0</v>
      </c>
      <c r="H5227" s="81">
        <v>363020.0</v>
      </c>
      <c r="I5227" s="81">
        <v>920000.0</v>
      </c>
      <c r="J5227" s="81">
        <v>474415.0</v>
      </c>
      <c r="K5227" s="81">
        <v>1288000.0</v>
      </c>
      <c r="L5227" s="82">
        <v>0.1999982046033969</v>
      </c>
      <c r="N5227" s="83">
        <f t="shared" si="1"/>
        <v>0.1999982046</v>
      </c>
      <c r="O5227" s="83">
        <f t="shared" si="2"/>
        <v>0.1999982046</v>
      </c>
      <c r="Q5227" s="83">
        <f t="shared" si="3"/>
        <v>0.6054130435</v>
      </c>
      <c r="R5227" s="83">
        <f t="shared" si="4"/>
        <v>0.1999982046</v>
      </c>
      <c r="S5227" s="83" t="b">
        <f t="shared" si="5"/>
        <v>0</v>
      </c>
      <c r="T5227" s="72"/>
      <c r="U5227" s="72"/>
      <c r="V5227" s="72"/>
      <c r="W5227" s="72"/>
      <c r="X5227" s="72"/>
      <c r="Y5227" s="72"/>
      <c r="Z5227" s="72"/>
      <c r="AA5227" s="72"/>
      <c r="AB5227" s="72"/>
      <c r="AC5227" s="72"/>
      <c r="AD5227" s="72"/>
      <c r="AE5227" s="72"/>
      <c r="AF5227" s="72"/>
      <c r="AG5227" s="72"/>
      <c r="AH5227" s="72"/>
      <c r="AI5227" s="72"/>
      <c r="AJ5227" s="72"/>
      <c r="AK5227" s="72"/>
    </row>
    <row r="5228" ht="14.25" customHeight="1">
      <c r="A5228" s="78">
        <v>5225.0</v>
      </c>
      <c r="C5228" s="78" t="str">
        <f>VLOOKUP(G5228,[1]Macrodata_CCF!$A$3:$D$55,4,FALSE)</f>
        <v>#ERROR!</v>
      </c>
      <c r="E5228" s="79" t="str">
        <f>VLOOKUP(G5228,[1]Macrodata_CCF!$A$3:$B$55,2,FALSE)</f>
        <v>#ERROR!</v>
      </c>
      <c r="F5228" s="78">
        <v>0.0</v>
      </c>
      <c r="G5228" s="80">
        <v>20.0</v>
      </c>
      <c r="H5228" s="81">
        <v>38910.0</v>
      </c>
      <c r="I5228" s="81">
        <v>370000.0</v>
      </c>
      <c r="J5228" s="81">
        <v>101815.0</v>
      </c>
      <c r="K5228" s="81">
        <v>370000.0</v>
      </c>
      <c r="L5228" s="82">
        <v>0.1899936573137213</v>
      </c>
      <c r="N5228" s="83">
        <f t="shared" si="1"/>
        <v>0.1899936573</v>
      </c>
      <c r="O5228" s="83">
        <f t="shared" si="2"/>
        <v>0.1899936573</v>
      </c>
      <c r="Q5228" s="83">
        <f t="shared" si="3"/>
        <v>0.8948378378</v>
      </c>
      <c r="R5228" s="83">
        <f t="shared" si="4"/>
        <v>0.1899936573</v>
      </c>
      <c r="S5228" s="83" t="b">
        <f t="shared" si="5"/>
        <v>0</v>
      </c>
      <c r="T5228" s="72"/>
      <c r="U5228" s="72"/>
      <c r="V5228" s="72"/>
      <c r="W5228" s="72"/>
      <c r="X5228" s="72"/>
      <c r="Y5228" s="72"/>
      <c r="Z5228" s="72"/>
      <c r="AA5228" s="72"/>
      <c r="AB5228" s="72"/>
      <c r="AC5228" s="72"/>
      <c r="AD5228" s="72"/>
      <c r="AE5228" s="72"/>
      <c r="AF5228" s="72"/>
      <c r="AG5228" s="72"/>
      <c r="AH5228" s="72"/>
      <c r="AI5228" s="72"/>
      <c r="AJ5228" s="72"/>
      <c r="AK5228" s="72"/>
    </row>
    <row r="5229" ht="14.25" customHeight="1">
      <c r="A5229" s="78">
        <v>5226.0</v>
      </c>
      <c r="C5229" s="78" t="str">
        <f>VLOOKUP(G5229,[1]Macrodata_CCF!$A$3:$D$55,4,FALSE)</f>
        <v>#ERROR!</v>
      </c>
      <c r="E5229" s="79" t="str">
        <f>VLOOKUP(G5229,[1]Macrodata_CCF!$A$3:$B$55,2,FALSE)</f>
        <v>#ERROR!</v>
      </c>
      <c r="F5229" s="78">
        <v>0.0</v>
      </c>
      <c r="G5229" s="80">
        <v>5.0</v>
      </c>
      <c r="H5229" s="81">
        <v>255540.0</v>
      </c>
      <c r="I5229" s="81">
        <v>630000.0</v>
      </c>
      <c r="J5229" s="81">
        <v>334175.0</v>
      </c>
      <c r="K5229" s="81">
        <v>630000.0</v>
      </c>
      <c r="L5229" s="82">
        <v>0.2099957271804732</v>
      </c>
      <c r="N5229" s="83">
        <f t="shared" si="1"/>
        <v>0.2099957272</v>
      </c>
      <c r="O5229" s="83">
        <f t="shared" si="2"/>
        <v>0.2099957272</v>
      </c>
      <c r="Q5229" s="83">
        <f t="shared" si="3"/>
        <v>0.5943809524</v>
      </c>
      <c r="R5229" s="83">
        <f t="shared" si="4"/>
        <v>0.2099957272</v>
      </c>
      <c r="S5229" s="83" t="b">
        <f t="shared" si="5"/>
        <v>0</v>
      </c>
      <c r="T5229" s="72"/>
      <c r="U5229" s="72"/>
      <c r="V5229" s="72"/>
      <c r="W5229" s="72"/>
      <c r="X5229" s="72"/>
      <c r="Y5229" s="72"/>
      <c r="Z5229" s="72"/>
      <c r="AA5229" s="72"/>
      <c r="AB5229" s="72"/>
      <c r="AC5229" s="72"/>
      <c r="AD5229" s="72"/>
      <c r="AE5229" s="72"/>
      <c r="AF5229" s="72"/>
      <c r="AG5229" s="72"/>
      <c r="AH5229" s="72"/>
      <c r="AI5229" s="72"/>
      <c r="AJ5229" s="72"/>
      <c r="AK5229" s="72"/>
    </row>
    <row r="5230" ht="14.25" customHeight="1">
      <c r="A5230" s="78">
        <v>5227.0</v>
      </c>
      <c r="C5230" s="78" t="str">
        <f>VLOOKUP(G5230,[1]Macrodata_CCF!$A$3:$D$55,4,FALSE)</f>
        <v>#ERROR!</v>
      </c>
      <c r="E5230" s="79" t="str">
        <f>VLOOKUP(G5230,[1]Macrodata_CCF!$A$3:$B$55,2,FALSE)</f>
        <v>#ERROR!</v>
      </c>
      <c r="F5230" s="78">
        <v>0.0</v>
      </c>
      <c r="G5230" s="80">
        <v>48.0</v>
      </c>
      <c r="H5230" s="81">
        <v>435830.0</v>
      </c>
      <c r="I5230" s="81">
        <v>460000.0</v>
      </c>
      <c r="J5230" s="81">
        <v>439215.0</v>
      </c>
      <c r="K5230" s="81">
        <v>460000.0</v>
      </c>
      <c r="L5230" s="82">
        <v>0.1400496483243691</v>
      </c>
      <c r="N5230" s="83">
        <f t="shared" si="1"/>
        <v>0.1400496483</v>
      </c>
      <c r="O5230" s="83">
        <f t="shared" si="2"/>
        <v>0.1400496483</v>
      </c>
      <c r="Q5230" s="83">
        <f t="shared" si="3"/>
        <v>0.05254347826</v>
      </c>
      <c r="R5230" s="83">
        <f t="shared" si="4"/>
        <v>0.007358695652</v>
      </c>
      <c r="S5230" s="83" t="b">
        <f t="shared" si="5"/>
        <v>0</v>
      </c>
      <c r="T5230" s="72"/>
      <c r="U5230" s="72"/>
      <c r="V5230" s="72"/>
      <c r="W5230" s="72"/>
      <c r="X5230" s="72"/>
      <c r="Y5230" s="72"/>
      <c r="Z5230" s="72"/>
      <c r="AA5230" s="72"/>
      <c r="AB5230" s="72"/>
      <c r="AC5230" s="72"/>
      <c r="AD5230" s="72"/>
      <c r="AE5230" s="72"/>
      <c r="AF5230" s="72"/>
      <c r="AG5230" s="72"/>
      <c r="AH5230" s="72"/>
      <c r="AI5230" s="72"/>
      <c r="AJ5230" s="72"/>
      <c r="AK5230" s="72"/>
    </row>
    <row r="5231" ht="14.25" customHeight="1">
      <c r="A5231" s="78">
        <v>5228.0</v>
      </c>
      <c r="C5231" s="78" t="str">
        <f>VLOOKUP(G5231,[1]Macrodata_CCF!$A$3:$D$55,4,FALSE)</f>
        <v>#ERROR!</v>
      </c>
      <c r="E5231" s="79" t="str">
        <f>VLOOKUP(G5231,[1]Macrodata_CCF!$A$3:$B$55,2,FALSE)</f>
        <v>#ERROR!</v>
      </c>
      <c r="F5231" s="78">
        <v>0.0</v>
      </c>
      <c r="G5231" s="80">
        <v>41.0</v>
      </c>
      <c r="H5231" s="81">
        <v>36540.0</v>
      </c>
      <c r="I5231" s="81">
        <v>50000.0</v>
      </c>
      <c r="J5231" s="81">
        <v>40580.0</v>
      </c>
      <c r="K5231" s="81">
        <v>90000.0</v>
      </c>
      <c r="L5231" s="82">
        <v>0.300148588410104</v>
      </c>
      <c r="N5231" s="83">
        <f t="shared" si="1"/>
        <v>0.3001485884</v>
      </c>
      <c r="O5231" s="83">
        <f t="shared" si="2"/>
        <v>0.3001485884</v>
      </c>
      <c r="Q5231" s="83">
        <f t="shared" si="3"/>
        <v>0.2692</v>
      </c>
      <c r="R5231" s="83">
        <f t="shared" si="4"/>
        <v>0.3001485884</v>
      </c>
      <c r="S5231" s="83" t="b">
        <f t="shared" si="5"/>
        <v>0</v>
      </c>
      <c r="T5231" s="72"/>
      <c r="U5231" s="72"/>
      <c r="V5231" s="72"/>
      <c r="W5231" s="72"/>
      <c r="X5231" s="72"/>
      <c r="Y5231" s="72"/>
      <c r="Z5231" s="72"/>
      <c r="AA5231" s="72"/>
      <c r="AB5231" s="72"/>
      <c r="AC5231" s="72"/>
      <c r="AD5231" s="72"/>
      <c r="AE5231" s="72"/>
      <c r="AF5231" s="72"/>
      <c r="AG5231" s="72"/>
      <c r="AH5231" s="72"/>
      <c r="AI5231" s="72"/>
      <c r="AJ5231" s="72"/>
      <c r="AK5231" s="72"/>
    </row>
    <row r="5232" ht="14.25" customHeight="1">
      <c r="A5232" s="78">
        <v>5229.0</v>
      </c>
      <c r="C5232" s="78" t="str">
        <f>VLOOKUP(G5232,[1]Macrodata_CCF!$A$3:$D$55,4,FALSE)</f>
        <v>#ERROR!</v>
      </c>
      <c r="E5232" s="79" t="str">
        <f>VLOOKUP(G5232,[1]Macrodata_CCF!$A$3:$B$55,2,FALSE)</f>
        <v>#ERROR!</v>
      </c>
      <c r="F5232" s="78">
        <v>0.0</v>
      </c>
      <c r="G5232" s="80">
        <v>25.0</v>
      </c>
      <c r="H5232" s="81">
        <v>0.0</v>
      </c>
      <c r="I5232" s="81">
        <v>240000.0</v>
      </c>
      <c r="J5232" s="81">
        <v>43200.0</v>
      </c>
      <c r="K5232" s="81">
        <v>240000.0</v>
      </c>
      <c r="L5232" s="82">
        <v>0.18</v>
      </c>
      <c r="N5232" s="83">
        <f t="shared" si="1"/>
        <v>0.18</v>
      </c>
      <c r="O5232" s="83">
        <f t="shared" si="2"/>
        <v>0.18</v>
      </c>
      <c r="Q5232" s="83">
        <f t="shared" si="3"/>
        <v>1</v>
      </c>
      <c r="R5232" s="83">
        <f t="shared" si="4"/>
        <v>0.18</v>
      </c>
      <c r="S5232" s="83" t="b">
        <f t="shared" si="5"/>
        <v>0</v>
      </c>
      <c r="T5232" s="72"/>
      <c r="U5232" s="72"/>
      <c r="V5232" s="72"/>
      <c r="W5232" s="72"/>
      <c r="X5232" s="72"/>
      <c r="Y5232" s="72"/>
      <c r="Z5232" s="72"/>
      <c r="AA5232" s="72"/>
      <c r="AB5232" s="72"/>
      <c r="AC5232" s="72"/>
      <c r="AD5232" s="72"/>
      <c r="AE5232" s="72"/>
      <c r="AF5232" s="72"/>
      <c r="AG5232" s="72"/>
      <c r="AH5232" s="72"/>
      <c r="AI5232" s="72"/>
      <c r="AJ5232" s="72"/>
      <c r="AK5232" s="72"/>
    </row>
    <row r="5233" ht="14.25" customHeight="1">
      <c r="A5233" s="78">
        <v>5230.0</v>
      </c>
      <c r="C5233" s="78" t="str">
        <f>VLOOKUP(G5233,[1]Macrodata_CCF!$A$3:$D$55,4,FALSE)</f>
        <v>#ERROR!</v>
      </c>
      <c r="E5233" s="79" t="str">
        <f>VLOOKUP(G5233,[1]Macrodata_CCF!$A$3:$B$55,2,FALSE)</f>
        <v>#ERROR!</v>
      </c>
      <c r="F5233" s="78">
        <v>0.0</v>
      </c>
      <c r="G5233" s="80">
        <v>48.0</v>
      </c>
      <c r="H5233" s="81">
        <v>0.0</v>
      </c>
      <c r="I5233" s="81">
        <v>360000.0</v>
      </c>
      <c r="J5233" s="81">
        <v>61200.0</v>
      </c>
      <c r="K5233" s="81">
        <v>360000.0</v>
      </c>
      <c r="L5233" s="82">
        <v>0.17</v>
      </c>
      <c r="N5233" s="83">
        <f t="shared" si="1"/>
        <v>0.17</v>
      </c>
      <c r="O5233" s="83">
        <f t="shared" si="2"/>
        <v>0.17</v>
      </c>
      <c r="Q5233" s="83">
        <f t="shared" si="3"/>
        <v>1</v>
      </c>
      <c r="R5233" s="83">
        <f t="shared" si="4"/>
        <v>0.17</v>
      </c>
      <c r="S5233" s="83" t="b">
        <f t="shared" si="5"/>
        <v>0</v>
      </c>
      <c r="T5233" s="72"/>
      <c r="U5233" s="72"/>
      <c r="V5233" s="72"/>
      <c r="W5233" s="72"/>
      <c r="X5233" s="72"/>
      <c r="Y5233" s="72"/>
      <c r="Z5233" s="72"/>
      <c r="AA5233" s="72"/>
      <c r="AB5233" s="72"/>
      <c r="AC5233" s="72"/>
      <c r="AD5233" s="72"/>
      <c r="AE5233" s="72"/>
      <c r="AF5233" s="72"/>
      <c r="AG5233" s="72"/>
      <c r="AH5233" s="72"/>
      <c r="AI5233" s="72"/>
      <c r="AJ5233" s="72"/>
      <c r="AK5233" s="72"/>
    </row>
    <row r="5234" ht="14.25" customHeight="1">
      <c r="A5234" s="78">
        <v>5231.0</v>
      </c>
      <c r="C5234" s="78" t="str">
        <f>VLOOKUP(G5234,[1]Macrodata_CCF!$A$3:$D$55,4,FALSE)</f>
        <v>#ERROR!</v>
      </c>
      <c r="E5234" s="79" t="str">
        <f>VLOOKUP(G5234,[1]Macrodata_CCF!$A$3:$B$55,2,FALSE)</f>
        <v>#ERROR!</v>
      </c>
      <c r="F5234" s="78">
        <v>0.0</v>
      </c>
      <c r="G5234" s="80">
        <v>46.0</v>
      </c>
      <c r="H5234" s="81">
        <v>14105.0</v>
      </c>
      <c r="I5234" s="81">
        <v>50000.0</v>
      </c>
      <c r="J5234" s="81">
        <v>20205.0</v>
      </c>
      <c r="K5234" s="81">
        <v>80000.0</v>
      </c>
      <c r="L5234" s="82">
        <v>0.1699401030784232</v>
      </c>
      <c r="N5234" s="83">
        <f t="shared" si="1"/>
        <v>0.1699401031</v>
      </c>
      <c r="O5234" s="83">
        <f t="shared" si="2"/>
        <v>0.1699401031</v>
      </c>
      <c r="Q5234" s="83">
        <f t="shared" si="3"/>
        <v>0.7179</v>
      </c>
      <c r="R5234" s="83">
        <f t="shared" si="4"/>
        <v>0.1699401031</v>
      </c>
      <c r="S5234" s="83" t="b">
        <f t="shared" si="5"/>
        <v>0</v>
      </c>
      <c r="T5234" s="72"/>
      <c r="U5234" s="72"/>
      <c r="V5234" s="72"/>
      <c r="W5234" s="72"/>
      <c r="X5234" s="72"/>
      <c r="Y5234" s="72"/>
      <c r="Z5234" s="72"/>
      <c r="AA5234" s="72"/>
      <c r="AB5234" s="72"/>
      <c r="AC5234" s="72"/>
      <c r="AD5234" s="72"/>
      <c r="AE5234" s="72"/>
      <c r="AF5234" s="72"/>
      <c r="AG5234" s="72"/>
      <c r="AH5234" s="72"/>
      <c r="AI5234" s="72"/>
      <c r="AJ5234" s="72"/>
      <c r="AK5234" s="72"/>
    </row>
    <row r="5235" ht="14.25" customHeight="1">
      <c r="A5235" s="78">
        <v>5232.0</v>
      </c>
      <c r="C5235" s="78" t="str">
        <f>VLOOKUP(G5235,[1]Macrodata_CCF!$A$3:$D$55,4,FALSE)</f>
        <v>#ERROR!</v>
      </c>
      <c r="E5235" s="79" t="str">
        <f>VLOOKUP(G5235,[1]Macrodata_CCF!$A$3:$B$55,2,FALSE)</f>
        <v>#ERROR!</v>
      </c>
      <c r="F5235" s="78">
        <v>0.0</v>
      </c>
      <c r="G5235" s="80">
        <v>30.0</v>
      </c>
      <c r="H5235" s="81">
        <v>269305.0</v>
      </c>
      <c r="I5235" s="81">
        <v>500000.0</v>
      </c>
      <c r="J5235" s="81">
        <v>310830.0</v>
      </c>
      <c r="K5235" s="81">
        <v>900000.0</v>
      </c>
      <c r="L5235" s="82">
        <v>0.1799995665272329</v>
      </c>
      <c r="N5235" s="83">
        <f t="shared" si="1"/>
        <v>0.1799995665</v>
      </c>
      <c r="O5235" s="83">
        <f t="shared" si="2"/>
        <v>0.1799995665</v>
      </c>
      <c r="Q5235" s="83">
        <f t="shared" si="3"/>
        <v>0.46139</v>
      </c>
      <c r="R5235" s="83">
        <f t="shared" si="4"/>
        <v>0.1799995665</v>
      </c>
      <c r="S5235" s="83" t="b">
        <f t="shared" si="5"/>
        <v>0</v>
      </c>
      <c r="T5235" s="72"/>
      <c r="U5235" s="72"/>
      <c r="V5235" s="72"/>
      <c r="W5235" s="72"/>
      <c r="X5235" s="72"/>
      <c r="Y5235" s="72"/>
      <c r="Z5235" s="72"/>
      <c r="AA5235" s="72"/>
      <c r="AB5235" s="72"/>
      <c r="AC5235" s="72"/>
      <c r="AD5235" s="72"/>
      <c r="AE5235" s="72"/>
      <c r="AF5235" s="72"/>
      <c r="AG5235" s="72"/>
      <c r="AH5235" s="72"/>
      <c r="AI5235" s="72"/>
      <c r="AJ5235" s="72"/>
      <c r="AK5235" s="72"/>
    </row>
    <row r="5236" ht="14.25" customHeight="1">
      <c r="A5236" s="78">
        <v>5233.0</v>
      </c>
      <c r="C5236" s="78" t="str">
        <f>VLOOKUP(G5236,[1]Macrodata_CCF!$A$3:$D$55,4,FALSE)</f>
        <v>#ERROR!</v>
      </c>
      <c r="E5236" s="79" t="str">
        <f>VLOOKUP(G5236,[1]Macrodata_CCF!$A$3:$B$55,2,FALSE)</f>
        <v>#ERROR!</v>
      </c>
      <c r="F5236" s="78">
        <v>0.0</v>
      </c>
      <c r="G5236" s="80">
        <v>12.0</v>
      </c>
      <c r="H5236" s="81">
        <v>166840.0</v>
      </c>
      <c r="I5236" s="81">
        <v>590000.0</v>
      </c>
      <c r="J5236" s="81">
        <v>1023060.0</v>
      </c>
      <c r="K5236" s="81">
        <v>1003000.0</v>
      </c>
      <c r="L5236" s="82">
        <v>2.023395405993005</v>
      </c>
      <c r="N5236" s="83">
        <f t="shared" si="1"/>
        <v>2.023395406</v>
      </c>
      <c r="O5236" s="83">
        <f t="shared" si="2"/>
        <v>1</v>
      </c>
      <c r="Q5236" s="83">
        <f t="shared" si="3"/>
        <v>0.717220339</v>
      </c>
      <c r="R5236" s="83">
        <f t="shared" si="4"/>
        <v>2.023395406</v>
      </c>
      <c r="S5236" s="83" t="b">
        <f t="shared" si="5"/>
        <v>0</v>
      </c>
      <c r="T5236" s="72"/>
      <c r="U5236" s="72"/>
      <c r="V5236" s="72"/>
      <c r="W5236" s="72"/>
      <c r="X5236" s="72"/>
      <c r="Y5236" s="72"/>
      <c r="Z5236" s="72"/>
      <c r="AA5236" s="72"/>
      <c r="AB5236" s="72"/>
      <c r="AC5236" s="72"/>
      <c r="AD5236" s="72"/>
      <c r="AE5236" s="72"/>
      <c r="AF5236" s="72"/>
      <c r="AG5236" s="72"/>
      <c r="AH5236" s="72"/>
      <c r="AI5236" s="72"/>
      <c r="AJ5236" s="72"/>
      <c r="AK5236" s="72"/>
    </row>
    <row r="5237" ht="14.25" customHeight="1">
      <c r="A5237" s="78">
        <v>5234.0</v>
      </c>
      <c r="C5237" s="78" t="str">
        <f>VLOOKUP(G5237,[1]Macrodata_CCF!$A$3:$D$55,4,FALSE)</f>
        <v>#ERROR!</v>
      </c>
      <c r="E5237" s="79" t="str">
        <f>VLOOKUP(G5237,[1]Macrodata_CCF!$A$3:$B$55,2,FALSE)</f>
        <v>#ERROR!</v>
      </c>
      <c r="F5237" s="78">
        <v>0.0</v>
      </c>
      <c r="G5237" s="80">
        <v>29.0</v>
      </c>
      <c r="H5237" s="81">
        <v>55815.0</v>
      </c>
      <c r="I5237" s="81">
        <v>120000.0</v>
      </c>
      <c r="J5237" s="81">
        <v>66085.0</v>
      </c>
      <c r="K5237" s="81">
        <v>120000.0</v>
      </c>
      <c r="L5237" s="82">
        <v>0.1600062319856664</v>
      </c>
      <c r="N5237" s="83">
        <f t="shared" si="1"/>
        <v>0.160006232</v>
      </c>
      <c r="O5237" s="83">
        <f t="shared" si="2"/>
        <v>0.160006232</v>
      </c>
      <c r="Q5237" s="83">
        <f t="shared" si="3"/>
        <v>0.534875</v>
      </c>
      <c r="R5237" s="83">
        <f t="shared" si="4"/>
        <v>0.160006232</v>
      </c>
      <c r="S5237" s="83" t="b">
        <f t="shared" si="5"/>
        <v>0</v>
      </c>
      <c r="T5237" s="72"/>
      <c r="U5237" s="72"/>
      <c r="V5237" s="72"/>
      <c r="W5237" s="72"/>
      <c r="X5237" s="72"/>
      <c r="Y5237" s="72"/>
      <c r="Z5237" s="72"/>
      <c r="AA5237" s="72"/>
      <c r="AB5237" s="72"/>
      <c r="AC5237" s="72"/>
      <c r="AD5237" s="72"/>
      <c r="AE5237" s="72"/>
      <c r="AF5237" s="72"/>
      <c r="AG5237" s="72"/>
      <c r="AH5237" s="72"/>
      <c r="AI5237" s="72"/>
      <c r="AJ5237" s="72"/>
      <c r="AK5237" s="72"/>
    </row>
    <row r="5238" ht="14.25" customHeight="1">
      <c r="A5238" s="78">
        <v>5235.0</v>
      </c>
      <c r="C5238" s="78" t="str">
        <f>VLOOKUP(G5238,[1]Macrodata_CCF!$A$3:$D$55,4,FALSE)</f>
        <v>#ERROR!</v>
      </c>
      <c r="E5238" s="79" t="str">
        <f>VLOOKUP(G5238,[1]Macrodata_CCF!$A$3:$B$55,2,FALSE)</f>
        <v>#ERROR!</v>
      </c>
      <c r="F5238" s="78">
        <v>0.0</v>
      </c>
      <c r="G5238" s="80">
        <v>28.0</v>
      </c>
      <c r="H5238" s="81">
        <v>334260.0</v>
      </c>
      <c r="I5238" s="81">
        <v>950000.0</v>
      </c>
      <c r="J5238" s="81">
        <v>969000.0</v>
      </c>
      <c r="K5238" s="81">
        <v>950000.0</v>
      </c>
      <c r="L5238" s="82">
        <v>1.030857179978562</v>
      </c>
      <c r="N5238" s="83">
        <f t="shared" si="1"/>
        <v>1.03085718</v>
      </c>
      <c r="O5238" s="83">
        <f t="shared" si="2"/>
        <v>1</v>
      </c>
      <c r="Q5238" s="83">
        <f t="shared" si="3"/>
        <v>0.6481473684</v>
      </c>
      <c r="R5238" s="83">
        <f t="shared" si="4"/>
        <v>1.03085718</v>
      </c>
      <c r="S5238" s="83" t="b">
        <f t="shared" si="5"/>
        <v>0</v>
      </c>
      <c r="T5238" s="72"/>
      <c r="U5238" s="72"/>
      <c r="V5238" s="72"/>
      <c r="W5238" s="72"/>
      <c r="X5238" s="72"/>
      <c r="Y5238" s="72"/>
      <c r="Z5238" s="72"/>
      <c r="AA5238" s="72"/>
      <c r="AB5238" s="72"/>
      <c r="AC5238" s="72"/>
      <c r="AD5238" s="72"/>
      <c r="AE5238" s="72"/>
      <c r="AF5238" s="72"/>
      <c r="AG5238" s="72"/>
      <c r="AH5238" s="72"/>
      <c r="AI5238" s="72"/>
      <c r="AJ5238" s="72"/>
      <c r="AK5238" s="72"/>
    </row>
    <row r="5239" ht="14.25" customHeight="1">
      <c r="A5239" s="78">
        <v>5236.0</v>
      </c>
      <c r="C5239" s="78" t="str">
        <f>VLOOKUP(G5239,[1]Macrodata_CCF!$A$3:$D$55,4,FALSE)</f>
        <v>#ERROR!</v>
      </c>
      <c r="E5239" s="79" t="str">
        <f>VLOOKUP(G5239,[1]Macrodata_CCF!$A$3:$B$55,2,FALSE)</f>
        <v>#ERROR!</v>
      </c>
      <c r="F5239" s="78">
        <v>0.0</v>
      </c>
      <c r="G5239" s="80">
        <v>45.0</v>
      </c>
      <c r="H5239" s="81">
        <v>415895.0</v>
      </c>
      <c r="I5239" s="81">
        <v>420000.0</v>
      </c>
      <c r="J5239" s="81">
        <v>416675.0</v>
      </c>
      <c r="K5239" s="81">
        <v>420000.0</v>
      </c>
      <c r="L5239" s="82">
        <v>0.1900121802679659</v>
      </c>
      <c r="N5239" s="83">
        <f t="shared" si="1"/>
        <v>0.1900121803</v>
      </c>
      <c r="O5239" s="83">
        <f t="shared" si="2"/>
        <v>0.1900121803</v>
      </c>
      <c r="Q5239" s="83">
        <f t="shared" si="3"/>
        <v>0.009773809524</v>
      </c>
      <c r="R5239" s="83">
        <f t="shared" si="4"/>
        <v>0.001857142857</v>
      </c>
      <c r="S5239" s="83" t="b">
        <f t="shared" si="5"/>
        <v>0</v>
      </c>
      <c r="T5239" s="72"/>
      <c r="U5239" s="72"/>
      <c r="V5239" s="72"/>
      <c r="W5239" s="72"/>
      <c r="X5239" s="72"/>
      <c r="Y5239" s="72"/>
      <c r="Z5239" s="72"/>
      <c r="AA5239" s="72"/>
      <c r="AB5239" s="72"/>
      <c r="AC5239" s="72"/>
      <c r="AD5239" s="72"/>
      <c r="AE5239" s="72"/>
      <c r="AF5239" s="72"/>
      <c r="AG5239" s="72"/>
      <c r="AH5239" s="72"/>
      <c r="AI5239" s="72"/>
      <c r="AJ5239" s="72"/>
      <c r="AK5239" s="72"/>
    </row>
    <row r="5240" ht="14.25" customHeight="1">
      <c r="A5240" s="78">
        <v>5237.0</v>
      </c>
      <c r="C5240" s="78" t="str">
        <f>VLOOKUP(G5240,[1]Macrodata_CCF!$A$3:$D$55,4,FALSE)</f>
        <v>#ERROR!</v>
      </c>
      <c r="E5240" s="79" t="str">
        <f>VLOOKUP(G5240,[1]Macrodata_CCF!$A$3:$B$55,2,FALSE)</f>
        <v>#ERROR!</v>
      </c>
      <c r="F5240" s="78">
        <v>0.0</v>
      </c>
      <c r="G5240" s="80">
        <v>30.0</v>
      </c>
      <c r="H5240" s="81">
        <v>113475.0</v>
      </c>
      <c r="I5240" s="81">
        <v>930000.0</v>
      </c>
      <c r="J5240" s="81">
        <v>252285.0</v>
      </c>
      <c r="K5240" s="81">
        <v>930000.0</v>
      </c>
      <c r="L5240" s="82">
        <v>0.1700009185266832</v>
      </c>
      <c r="N5240" s="83">
        <f t="shared" si="1"/>
        <v>0.1700009185</v>
      </c>
      <c r="O5240" s="83">
        <f t="shared" si="2"/>
        <v>0.1700009185</v>
      </c>
      <c r="Q5240" s="83">
        <f t="shared" si="3"/>
        <v>0.877983871</v>
      </c>
      <c r="R5240" s="83">
        <f t="shared" si="4"/>
        <v>0.1700009185</v>
      </c>
      <c r="S5240" s="83" t="b">
        <f t="shared" si="5"/>
        <v>0</v>
      </c>
      <c r="T5240" s="72"/>
      <c r="U5240" s="72"/>
      <c r="V5240" s="72"/>
      <c r="W5240" s="72"/>
      <c r="X5240" s="72"/>
      <c r="Y5240" s="72"/>
      <c r="Z5240" s="72"/>
      <c r="AA5240" s="72"/>
      <c r="AB5240" s="72"/>
      <c r="AC5240" s="72"/>
      <c r="AD5240" s="72"/>
      <c r="AE5240" s="72"/>
      <c r="AF5240" s="72"/>
      <c r="AG5240" s="72"/>
      <c r="AH5240" s="72"/>
      <c r="AI5240" s="72"/>
      <c r="AJ5240" s="72"/>
      <c r="AK5240" s="72"/>
    </row>
    <row r="5241" ht="14.25" customHeight="1">
      <c r="A5241" s="78">
        <v>5238.0</v>
      </c>
      <c r="C5241" s="78" t="str">
        <f>VLOOKUP(G5241,[1]Macrodata_CCF!$A$3:$D$55,4,FALSE)</f>
        <v>#ERROR!</v>
      </c>
      <c r="E5241" s="79" t="str">
        <f>VLOOKUP(G5241,[1]Macrodata_CCF!$A$3:$B$55,2,FALSE)</f>
        <v>#ERROR!</v>
      </c>
      <c r="F5241" s="78">
        <v>0.0</v>
      </c>
      <c r="G5241" s="80">
        <v>51.0</v>
      </c>
      <c r="H5241" s="81">
        <v>78080.0</v>
      </c>
      <c r="I5241" s="81">
        <v>200000.0</v>
      </c>
      <c r="J5241" s="81">
        <v>82955.0</v>
      </c>
      <c r="K5241" s="81">
        <v>200000.0</v>
      </c>
      <c r="L5241" s="82">
        <v>0.03998523622047244</v>
      </c>
      <c r="N5241" s="83">
        <f t="shared" si="1"/>
        <v>0.03998523622</v>
      </c>
      <c r="O5241" s="83">
        <f t="shared" si="2"/>
        <v>0.03998523622</v>
      </c>
      <c r="Q5241" s="83">
        <f t="shared" si="3"/>
        <v>0.6096</v>
      </c>
      <c r="R5241" s="83">
        <f t="shared" si="4"/>
        <v>0.03998523622</v>
      </c>
      <c r="S5241" s="83" t="b">
        <f t="shared" si="5"/>
        <v>0</v>
      </c>
      <c r="T5241" s="72"/>
      <c r="U5241" s="72"/>
      <c r="V5241" s="72"/>
      <c r="W5241" s="72"/>
      <c r="X5241" s="72"/>
      <c r="Y5241" s="72"/>
      <c r="Z5241" s="72"/>
      <c r="AA5241" s="72"/>
      <c r="AB5241" s="72"/>
      <c r="AC5241" s="72"/>
      <c r="AD5241" s="72"/>
      <c r="AE5241" s="72"/>
      <c r="AF5241" s="72"/>
      <c r="AG5241" s="72"/>
      <c r="AH5241" s="72"/>
      <c r="AI5241" s="72"/>
      <c r="AJ5241" s="72"/>
      <c r="AK5241" s="72"/>
    </row>
    <row r="5242" ht="14.25" customHeight="1">
      <c r="A5242" s="78">
        <v>5239.0</v>
      </c>
      <c r="C5242" s="78" t="str">
        <f>VLOOKUP(G5242,[1]Macrodata_CCF!$A$3:$D$55,4,FALSE)</f>
        <v>#ERROR!</v>
      </c>
      <c r="E5242" s="79" t="str">
        <f>VLOOKUP(G5242,[1]Macrodata_CCF!$A$3:$B$55,2,FALSE)</f>
        <v>#ERROR!</v>
      </c>
      <c r="F5242" s="78">
        <v>0.0</v>
      </c>
      <c r="G5242" s="80">
        <v>53.0</v>
      </c>
      <c r="H5242" s="81">
        <v>0.0</v>
      </c>
      <c r="I5242" s="81">
        <v>290000.0</v>
      </c>
      <c r="J5242" s="81">
        <v>14500.0</v>
      </c>
      <c r="K5242" s="81">
        <v>290000.0</v>
      </c>
      <c r="L5242" s="82">
        <v>0.05</v>
      </c>
      <c r="N5242" s="83">
        <f t="shared" si="1"/>
        <v>0.05</v>
      </c>
      <c r="O5242" s="83">
        <f t="shared" si="2"/>
        <v>0.05</v>
      </c>
      <c r="Q5242" s="83">
        <f t="shared" si="3"/>
        <v>1</v>
      </c>
      <c r="R5242" s="83">
        <f t="shared" si="4"/>
        <v>0.05</v>
      </c>
      <c r="S5242" s="83" t="b">
        <f t="shared" si="5"/>
        <v>0</v>
      </c>
      <c r="T5242" s="72"/>
      <c r="U5242" s="72"/>
      <c r="V5242" s="72"/>
      <c r="W5242" s="72"/>
      <c r="X5242" s="72"/>
      <c r="Y5242" s="72"/>
      <c r="Z5242" s="72"/>
      <c r="AA5242" s="72"/>
      <c r="AB5242" s="72"/>
      <c r="AC5242" s="72"/>
      <c r="AD5242" s="72"/>
      <c r="AE5242" s="72"/>
      <c r="AF5242" s="72"/>
      <c r="AG5242" s="72"/>
      <c r="AH5242" s="72"/>
      <c r="AI5242" s="72"/>
      <c r="AJ5242" s="72"/>
      <c r="AK5242" s="72"/>
    </row>
    <row r="5243" ht="14.25" customHeight="1">
      <c r="A5243" s="78">
        <v>5240.0</v>
      </c>
      <c r="C5243" s="78" t="str">
        <f>VLOOKUP(G5243,[1]Macrodata_CCF!$A$3:$D$55,4,FALSE)</f>
        <v>#ERROR!</v>
      </c>
      <c r="E5243" s="79" t="str">
        <f>VLOOKUP(G5243,[1]Macrodata_CCF!$A$3:$B$55,2,FALSE)</f>
        <v>#ERROR!</v>
      </c>
      <c r="F5243" s="78">
        <v>0.0</v>
      </c>
      <c r="G5243" s="80">
        <v>6.0</v>
      </c>
      <c r="H5243" s="81">
        <v>0.0</v>
      </c>
      <c r="I5243" s="81">
        <v>70000.0</v>
      </c>
      <c r="J5243" s="81">
        <v>26600.0</v>
      </c>
      <c r="K5243" s="81">
        <v>70000.0</v>
      </c>
      <c r="L5243" s="82">
        <v>0.38</v>
      </c>
      <c r="N5243" s="83">
        <f t="shared" si="1"/>
        <v>0.38</v>
      </c>
      <c r="O5243" s="83">
        <f t="shared" si="2"/>
        <v>0.38</v>
      </c>
      <c r="Q5243" s="83">
        <f t="shared" si="3"/>
        <v>1</v>
      </c>
      <c r="R5243" s="83">
        <f t="shared" si="4"/>
        <v>0.38</v>
      </c>
      <c r="S5243" s="83" t="b">
        <f t="shared" si="5"/>
        <v>0</v>
      </c>
      <c r="T5243" s="72"/>
      <c r="U5243" s="72"/>
      <c r="V5243" s="72"/>
      <c r="W5243" s="72"/>
      <c r="X5243" s="72"/>
      <c r="Y5243" s="72"/>
      <c r="Z5243" s="72"/>
      <c r="AA5243" s="72"/>
      <c r="AB5243" s="72"/>
      <c r="AC5243" s="72"/>
      <c r="AD5243" s="72"/>
      <c r="AE5243" s="72"/>
      <c r="AF5243" s="72"/>
      <c r="AG5243" s="72"/>
      <c r="AH5243" s="72"/>
      <c r="AI5243" s="72"/>
      <c r="AJ5243" s="72"/>
      <c r="AK5243" s="72"/>
    </row>
    <row r="5244" ht="14.25" customHeight="1">
      <c r="A5244" s="78">
        <v>5241.0</v>
      </c>
      <c r="C5244" s="78" t="str">
        <f>VLOOKUP(G5244,[1]Macrodata_CCF!$A$3:$D$55,4,FALSE)</f>
        <v>#ERROR!</v>
      </c>
      <c r="E5244" s="79" t="str">
        <f>VLOOKUP(G5244,[1]Macrodata_CCF!$A$3:$B$55,2,FALSE)</f>
        <v>#ERROR!</v>
      </c>
      <c r="F5244" s="78">
        <v>0.0</v>
      </c>
      <c r="G5244" s="80">
        <v>5.0</v>
      </c>
      <c r="H5244" s="81">
        <v>14320.0</v>
      </c>
      <c r="I5244" s="81">
        <v>20000.0</v>
      </c>
      <c r="J5244" s="81">
        <v>20400.0</v>
      </c>
      <c r="K5244" s="81">
        <v>20000.0</v>
      </c>
      <c r="L5244" s="82">
        <v>1.070422535211268</v>
      </c>
      <c r="N5244" s="83">
        <f t="shared" si="1"/>
        <v>1.070422535</v>
      </c>
      <c r="O5244" s="83">
        <f t="shared" si="2"/>
        <v>1</v>
      </c>
      <c r="Q5244" s="83">
        <f t="shared" si="3"/>
        <v>0.284</v>
      </c>
      <c r="R5244" s="83">
        <f t="shared" si="4"/>
        <v>1.070422535</v>
      </c>
      <c r="S5244" s="83" t="b">
        <f t="shared" si="5"/>
        <v>0</v>
      </c>
      <c r="T5244" s="72"/>
      <c r="U5244" s="72"/>
      <c r="V5244" s="72"/>
      <c r="W5244" s="72"/>
      <c r="X5244" s="72"/>
      <c r="Y5244" s="72"/>
      <c r="Z5244" s="72"/>
      <c r="AA5244" s="72"/>
      <c r="AB5244" s="72"/>
      <c r="AC5244" s="72"/>
      <c r="AD5244" s="72"/>
      <c r="AE5244" s="72"/>
      <c r="AF5244" s="72"/>
      <c r="AG5244" s="72"/>
      <c r="AH5244" s="72"/>
      <c r="AI5244" s="72"/>
      <c r="AJ5244" s="72"/>
      <c r="AK5244" s="72"/>
    </row>
    <row r="5245" ht="14.25" customHeight="1">
      <c r="A5245" s="78">
        <v>5242.0</v>
      </c>
      <c r="C5245" s="78" t="str">
        <f>VLOOKUP(G5245,[1]Macrodata_CCF!$A$3:$D$55,4,FALSE)</f>
        <v>#ERROR!</v>
      </c>
      <c r="E5245" s="79" t="str">
        <f>VLOOKUP(G5245,[1]Macrodata_CCF!$A$3:$B$55,2,FALSE)</f>
        <v>#ERROR!</v>
      </c>
      <c r="F5245" s="78">
        <v>0.0</v>
      </c>
      <c r="G5245" s="80">
        <v>9.0</v>
      </c>
      <c r="H5245" s="81">
        <v>0.0</v>
      </c>
      <c r="I5245" s="81">
        <v>560000.0</v>
      </c>
      <c r="J5245" s="81">
        <v>151200.0</v>
      </c>
      <c r="K5245" s="81">
        <v>560000.0</v>
      </c>
      <c r="L5245" s="82">
        <v>0.27</v>
      </c>
      <c r="N5245" s="83">
        <f t="shared" si="1"/>
        <v>0.27</v>
      </c>
      <c r="O5245" s="83">
        <f t="shared" si="2"/>
        <v>0.27</v>
      </c>
      <c r="Q5245" s="83">
        <f t="shared" si="3"/>
        <v>1</v>
      </c>
      <c r="R5245" s="83">
        <f t="shared" si="4"/>
        <v>0.27</v>
      </c>
      <c r="S5245" s="83" t="b">
        <f t="shared" si="5"/>
        <v>0</v>
      </c>
      <c r="T5245" s="72"/>
      <c r="U5245" s="72"/>
      <c r="V5245" s="72"/>
      <c r="W5245" s="72"/>
      <c r="X5245" s="72"/>
      <c r="Y5245" s="72"/>
      <c r="Z5245" s="72"/>
      <c r="AA5245" s="72"/>
      <c r="AB5245" s="72"/>
      <c r="AC5245" s="72"/>
      <c r="AD5245" s="72"/>
      <c r="AE5245" s="72"/>
      <c r="AF5245" s="72"/>
      <c r="AG5245" s="72"/>
      <c r="AH5245" s="72"/>
      <c r="AI5245" s="72"/>
      <c r="AJ5245" s="72"/>
      <c r="AK5245" s="72"/>
    </row>
    <row r="5246" ht="14.25" customHeight="1">
      <c r="A5246" s="78">
        <v>5243.0</v>
      </c>
      <c r="C5246" s="78" t="str">
        <f>VLOOKUP(G5246,[1]Macrodata_CCF!$A$3:$D$55,4,FALSE)</f>
        <v>#ERROR!</v>
      </c>
      <c r="E5246" s="79" t="str">
        <f>VLOOKUP(G5246,[1]Macrodata_CCF!$A$3:$B$55,2,FALSE)</f>
        <v>#ERROR!</v>
      </c>
      <c r="F5246" s="78">
        <v>0.0</v>
      </c>
      <c r="G5246" s="80">
        <v>6.0</v>
      </c>
      <c r="H5246" s="81">
        <v>0.0</v>
      </c>
      <c r="I5246" s="81">
        <v>770000.0</v>
      </c>
      <c r="J5246" s="81">
        <v>177100.0</v>
      </c>
      <c r="K5246" s="81">
        <v>770000.0</v>
      </c>
      <c r="L5246" s="82">
        <v>0.23</v>
      </c>
      <c r="N5246" s="83">
        <f t="shared" si="1"/>
        <v>0.23</v>
      </c>
      <c r="O5246" s="83">
        <f t="shared" si="2"/>
        <v>0.23</v>
      </c>
      <c r="Q5246" s="83">
        <f t="shared" si="3"/>
        <v>1</v>
      </c>
      <c r="R5246" s="83">
        <f t="shared" si="4"/>
        <v>0.23</v>
      </c>
      <c r="S5246" s="83" t="b">
        <f t="shared" si="5"/>
        <v>0</v>
      </c>
      <c r="T5246" s="72"/>
      <c r="U5246" s="72"/>
      <c r="V5246" s="72"/>
      <c r="W5246" s="72"/>
      <c r="X5246" s="72"/>
      <c r="Y5246" s="72"/>
      <c r="Z5246" s="72"/>
      <c r="AA5246" s="72"/>
      <c r="AB5246" s="72"/>
      <c r="AC5246" s="72"/>
      <c r="AD5246" s="72"/>
      <c r="AE5246" s="72"/>
      <c r="AF5246" s="72"/>
      <c r="AG5246" s="72"/>
      <c r="AH5246" s="72"/>
      <c r="AI5246" s="72"/>
      <c r="AJ5246" s="72"/>
      <c r="AK5246" s="72"/>
    </row>
    <row r="5247" ht="14.25" customHeight="1">
      <c r="A5247" s="78">
        <v>5244.0</v>
      </c>
      <c r="C5247" s="78" t="str">
        <f>VLOOKUP(G5247,[1]Macrodata_CCF!$A$3:$D$55,4,FALSE)</f>
        <v>#ERROR!</v>
      </c>
      <c r="E5247" s="79" t="str">
        <f>VLOOKUP(G5247,[1]Macrodata_CCF!$A$3:$B$55,2,FALSE)</f>
        <v>#ERROR!</v>
      </c>
      <c r="F5247" s="78">
        <v>0.0</v>
      </c>
      <c r="G5247" s="80">
        <v>27.0</v>
      </c>
      <c r="H5247" s="81">
        <v>0.0</v>
      </c>
      <c r="I5247" s="81">
        <v>800000.0</v>
      </c>
      <c r="J5247" s="81">
        <v>816000.0</v>
      </c>
      <c r="K5247" s="81">
        <v>800000.0</v>
      </c>
      <c r="L5247" s="82">
        <v>1.02</v>
      </c>
      <c r="N5247" s="83">
        <f t="shared" si="1"/>
        <v>1.02</v>
      </c>
      <c r="O5247" s="83">
        <f t="shared" si="2"/>
        <v>1</v>
      </c>
      <c r="Q5247" s="83">
        <f t="shared" si="3"/>
        <v>1</v>
      </c>
      <c r="R5247" s="83">
        <f t="shared" si="4"/>
        <v>1.02</v>
      </c>
      <c r="S5247" s="83" t="b">
        <f t="shared" si="5"/>
        <v>0</v>
      </c>
      <c r="T5247" s="72"/>
      <c r="U5247" s="72"/>
      <c r="V5247" s="72"/>
      <c r="W5247" s="72"/>
      <c r="X5247" s="72"/>
      <c r="Y5247" s="72"/>
      <c r="Z5247" s="72"/>
      <c r="AA5247" s="72"/>
      <c r="AB5247" s="72"/>
      <c r="AC5247" s="72"/>
      <c r="AD5247" s="72"/>
      <c r="AE5247" s="72"/>
      <c r="AF5247" s="72"/>
      <c r="AG5247" s="72"/>
      <c r="AH5247" s="72"/>
      <c r="AI5247" s="72"/>
      <c r="AJ5247" s="72"/>
      <c r="AK5247" s="72"/>
    </row>
    <row r="5248" ht="14.25" customHeight="1">
      <c r="A5248" s="78">
        <v>5245.0</v>
      </c>
      <c r="C5248" s="78" t="str">
        <f>VLOOKUP(G5248,[1]Macrodata_CCF!$A$3:$D$55,4,FALSE)</f>
        <v>#ERROR!</v>
      </c>
      <c r="E5248" s="79" t="str">
        <f>VLOOKUP(G5248,[1]Macrodata_CCF!$A$3:$B$55,2,FALSE)</f>
        <v>#ERROR!</v>
      </c>
      <c r="F5248" s="78">
        <v>0.0</v>
      </c>
      <c r="G5248" s="80">
        <v>12.0</v>
      </c>
      <c r="H5248" s="81">
        <v>415045.0</v>
      </c>
      <c r="I5248" s="81">
        <v>640000.0</v>
      </c>
      <c r="J5248" s="81">
        <v>505025.0</v>
      </c>
      <c r="K5248" s="81">
        <v>640000.0</v>
      </c>
      <c r="L5248" s="82">
        <v>0.3999911093329777</v>
      </c>
      <c r="N5248" s="83">
        <f t="shared" si="1"/>
        <v>0.3999911093</v>
      </c>
      <c r="O5248" s="83">
        <f t="shared" si="2"/>
        <v>0.3999911093</v>
      </c>
      <c r="Q5248" s="83">
        <f t="shared" si="3"/>
        <v>0.3514921875</v>
      </c>
      <c r="R5248" s="83">
        <f t="shared" si="4"/>
        <v>0.3999911093</v>
      </c>
      <c r="S5248" s="83" t="b">
        <f t="shared" si="5"/>
        <v>0</v>
      </c>
      <c r="T5248" s="72"/>
      <c r="U5248" s="72"/>
      <c r="V5248" s="72"/>
      <c r="W5248" s="72"/>
      <c r="X5248" s="72"/>
      <c r="Y5248" s="72"/>
      <c r="Z5248" s="72"/>
      <c r="AA5248" s="72"/>
      <c r="AB5248" s="72"/>
      <c r="AC5248" s="72"/>
      <c r="AD5248" s="72"/>
      <c r="AE5248" s="72"/>
      <c r="AF5248" s="72"/>
      <c r="AG5248" s="72"/>
      <c r="AH5248" s="72"/>
      <c r="AI5248" s="72"/>
      <c r="AJ5248" s="72"/>
      <c r="AK5248" s="72"/>
    </row>
    <row r="5249" ht="14.25" customHeight="1">
      <c r="A5249" s="78">
        <v>5246.0</v>
      </c>
      <c r="C5249" s="78" t="str">
        <f>VLOOKUP(G5249,[1]Macrodata_CCF!$A$3:$D$55,4,FALSE)</f>
        <v>#ERROR!</v>
      </c>
      <c r="E5249" s="79" t="str">
        <f>VLOOKUP(G5249,[1]Macrodata_CCF!$A$3:$B$55,2,FALSE)</f>
        <v>#ERROR!</v>
      </c>
      <c r="F5249" s="78">
        <v>0.0</v>
      </c>
      <c r="G5249" s="80">
        <v>39.0</v>
      </c>
      <c r="H5249" s="81">
        <v>13015.0</v>
      </c>
      <c r="I5249" s="81">
        <v>770000.0</v>
      </c>
      <c r="J5249" s="81">
        <v>73575.0</v>
      </c>
      <c r="K5249" s="81">
        <v>1155000.0</v>
      </c>
      <c r="L5249" s="82">
        <v>0.08000158523616717</v>
      </c>
      <c r="N5249" s="83">
        <f t="shared" si="1"/>
        <v>0.08000158524</v>
      </c>
      <c r="O5249" s="83">
        <f t="shared" si="2"/>
        <v>0.08000158524</v>
      </c>
      <c r="Q5249" s="83">
        <f t="shared" si="3"/>
        <v>0.9830974026</v>
      </c>
      <c r="R5249" s="83">
        <f t="shared" si="4"/>
        <v>0.08000158524</v>
      </c>
      <c r="S5249" s="83" t="b">
        <f t="shared" si="5"/>
        <v>0</v>
      </c>
      <c r="T5249" s="72"/>
      <c r="U5249" s="72"/>
      <c r="V5249" s="72"/>
      <c r="W5249" s="72"/>
      <c r="X5249" s="72"/>
      <c r="Y5249" s="72"/>
      <c r="Z5249" s="72"/>
      <c r="AA5249" s="72"/>
      <c r="AB5249" s="72"/>
      <c r="AC5249" s="72"/>
      <c r="AD5249" s="72"/>
      <c r="AE5249" s="72"/>
      <c r="AF5249" s="72"/>
      <c r="AG5249" s="72"/>
      <c r="AH5249" s="72"/>
      <c r="AI5249" s="72"/>
      <c r="AJ5249" s="72"/>
      <c r="AK5249" s="72"/>
    </row>
    <row r="5250" ht="14.25" customHeight="1">
      <c r="A5250" s="78">
        <v>5247.0</v>
      </c>
      <c r="C5250" s="78" t="str">
        <f>VLOOKUP(G5250,[1]Macrodata_CCF!$A$3:$D$55,4,FALSE)</f>
        <v>#ERROR!</v>
      </c>
      <c r="E5250" s="79" t="str">
        <f>VLOOKUP(G5250,[1]Macrodata_CCF!$A$3:$B$55,2,FALSE)</f>
        <v>#ERROR!</v>
      </c>
      <c r="F5250" s="78">
        <v>0.0</v>
      </c>
      <c r="G5250" s="80">
        <v>35.0</v>
      </c>
      <c r="H5250" s="81">
        <v>0.0</v>
      </c>
      <c r="I5250" s="81">
        <v>150000.0</v>
      </c>
      <c r="J5250" s="81">
        <v>3000.0</v>
      </c>
      <c r="K5250" s="81">
        <v>150000.0</v>
      </c>
      <c r="L5250" s="82">
        <v>0.02</v>
      </c>
      <c r="N5250" s="83">
        <f t="shared" si="1"/>
        <v>0.02</v>
      </c>
      <c r="O5250" s="83">
        <f t="shared" si="2"/>
        <v>0.02</v>
      </c>
      <c r="Q5250" s="83">
        <f t="shared" si="3"/>
        <v>1</v>
      </c>
      <c r="R5250" s="83">
        <f t="shared" si="4"/>
        <v>0.02</v>
      </c>
      <c r="S5250" s="83" t="b">
        <f t="shared" si="5"/>
        <v>0</v>
      </c>
      <c r="T5250" s="72"/>
      <c r="U5250" s="72"/>
      <c r="V5250" s="72"/>
      <c r="W5250" s="72"/>
      <c r="X5250" s="72"/>
      <c r="Y5250" s="72"/>
      <c r="Z5250" s="72"/>
      <c r="AA5250" s="72"/>
      <c r="AB5250" s="72"/>
      <c r="AC5250" s="72"/>
      <c r="AD5250" s="72"/>
      <c r="AE5250" s="72"/>
      <c r="AF5250" s="72"/>
      <c r="AG5250" s="72"/>
      <c r="AH5250" s="72"/>
      <c r="AI5250" s="72"/>
      <c r="AJ5250" s="72"/>
      <c r="AK5250" s="72"/>
    </row>
    <row r="5251" ht="14.25" customHeight="1">
      <c r="A5251" s="78">
        <v>5248.0</v>
      </c>
      <c r="C5251" s="78" t="str">
        <f>VLOOKUP(G5251,[1]Macrodata_CCF!$A$3:$D$55,4,FALSE)</f>
        <v>#ERROR!</v>
      </c>
      <c r="E5251" s="79" t="str">
        <f>VLOOKUP(G5251,[1]Macrodata_CCF!$A$3:$B$55,2,FALSE)</f>
        <v>#ERROR!</v>
      </c>
      <c r="F5251" s="78">
        <v>0.0</v>
      </c>
      <c r="G5251" s="80">
        <v>22.0</v>
      </c>
      <c r="H5251" s="81">
        <v>127800.0</v>
      </c>
      <c r="I5251" s="81">
        <v>360000.0</v>
      </c>
      <c r="J5251" s="81">
        <v>18665.0</v>
      </c>
      <c r="K5251" s="81">
        <v>720000.0</v>
      </c>
      <c r="L5251" s="82">
        <v>-0.4700043066322136</v>
      </c>
      <c r="N5251" s="83">
        <f t="shared" si="1"/>
        <v>-0.4700043066</v>
      </c>
      <c r="O5251" s="83">
        <f t="shared" si="2"/>
        <v>0</v>
      </c>
      <c r="Q5251" s="83">
        <f t="shared" si="3"/>
        <v>0.645</v>
      </c>
      <c r="R5251" s="83">
        <f t="shared" si="4"/>
        <v>-0.4700043066</v>
      </c>
      <c r="S5251" s="83" t="b">
        <f t="shared" si="5"/>
        <v>0</v>
      </c>
      <c r="T5251" s="72"/>
      <c r="U5251" s="72"/>
      <c r="V5251" s="72"/>
      <c r="W5251" s="72"/>
      <c r="X5251" s="72"/>
      <c r="Y5251" s="72"/>
      <c r="Z5251" s="72"/>
      <c r="AA5251" s="72"/>
      <c r="AB5251" s="72"/>
      <c r="AC5251" s="72"/>
      <c r="AD5251" s="72"/>
      <c r="AE5251" s="72"/>
      <c r="AF5251" s="72"/>
      <c r="AG5251" s="72"/>
      <c r="AH5251" s="72"/>
      <c r="AI5251" s="72"/>
      <c r="AJ5251" s="72"/>
      <c r="AK5251" s="72"/>
    </row>
    <row r="5252" ht="14.25" customHeight="1">
      <c r="A5252" s="78">
        <v>5249.0</v>
      </c>
      <c r="C5252" s="78" t="str">
        <f>VLOOKUP(G5252,[1]Macrodata_CCF!$A$3:$D$55,4,FALSE)</f>
        <v>#ERROR!</v>
      </c>
      <c r="E5252" s="79" t="str">
        <f>VLOOKUP(G5252,[1]Macrodata_CCF!$A$3:$B$55,2,FALSE)</f>
        <v>#ERROR!</v>
      </c>
      <c r="F5252" s="78">
        <v>0.0</v>
      </c>
      <c r="G5252" s="80">
        <v>47.0</v>
      </c>
      <c r="H5252" s="81">
        <v>69800.0</v>
      </c>
      <c r="I5252" s="81">
        <v>110000.0</v>
      </c>
      <c r="J5252" s="81">
        <v>75830.0</v>
      </c>
      <c r="K5252" s="81">
        <v>110000.0</v>
      </c>
      <c r="L5252" s="82">
        <v>0.15</v>
      </c>
      <c r="N5252" s="83">
        <f t="shared" si="1"/>
        <v>0.15</v>
      </c>
      <c r="O5252" s="83">
        <f t="shared" si="2"/>
        <v>0.15</v>
      </c>
      <c r="Q5252" s="83">
        <f t="shared" si="3"/>
        <v>0.3654545455</v>
      </c>
      <c r="R5252" s="83">
        <f t="shared" si="4"/>
        <v>0.15</v>
      </c>
      <c r="S5252" s="83" t="b">
        <f t="shared" si="5"/>
        <v>0</v>
      </c>
      <c r="T5252" s="72"/>
      <c r="U5252" s="72"/>
      <c r="V5252" s="72"/>
      <c r="W5252" s="72"/>
      <c r="X5252" s="72"/>
      <c r="Y5252" s="72"/>
      <c r="Z5252" s="72"/>
      <c r="AA5252" s="72"/>
      <c r="AB5252" s="72"/>
      <c r="AC5252" s="72"/>
      <c r="AD5252" s="72"/>
      <c r="AE5252" s="72"/>
      <c r="AF5252" s="72"/>
      <c r="AG5252" s="72"/>
      <c r="AH5252" s="72"/>
      <c r="AI5252" s="72"/>
      <c r="AJ5252" s="72"/>
      <c r="AK5252" s="72"/>
    </row>
    <row r="5253" ht="14.25" customHeight="1">
      <c r="A5253" s="78">
        <v>5250.0</v>
      </c>
      <c r="C5253" s="78" t="str">
        <f>VLOOKUP(G5253,[1]Macrodata_CCF!$A$3:$D$55,4,FALSE)</f>
        <v>#ERROR!</v>
      </c>
      <c r="E5253" s="79" t="str">
        <f>VLOOKUP(G5253,[1]Macrodata_CCF!$A$3:$B$55,2,FALSE)</f>
        <v>#ERROR!</v>
      </c>
      <c r="F5253" s="78">
        <v>0.0</v>
      </c>
      <c r="G5253" s="80">
        <v>14.0</v>
      </c>
      <c r="H5253" s="81">
        <v>0.0</v>
      </c>
      <c r="I5253" s="81">
        <v>120000.0</v>
      </c>
      <c r="J5253" s="81">
        <v>19200.0</v>
      </c>
      <c r="K5253" s="81">
        <v>120000.0</v>
      </c>
      <c r="L5253" s="82">
        <v>0.16</v>
      </c>
      <c r="N5253" s="83">
        <f t="shared" si="1"/>
        <v>0.16</v>
      </c>
      <c r="O5253" s="83">
        <f t="shared" si="2"/>
        <v>0.16</v>
      </c>
      <c r="Q5253" s="83">
        <f t="shared" si="3"/>
        <v>1</v>
      </c>
      <c r="R5253" s="83">
        <f t="shared" si="4"/>
        <v>0.16</v>
      </c>
      <c r="S5253" s="83" t="b">
        <f t="shared" si="5"/>
        <v>0</v>
      </c>
      <c r="T5253" s="72"/>
      <c r="U5253" s="72"/>
      <c r="V5253" s="72"/>
      <c r="W5253" s="72"/>
      <c r="X5253" s="72"/>
      <c r="Y5253" s="72"/>
      <c r="Z5253" s="72"/>
      <c r="AA5253" s="72"/>
      <c r="AB5253" s="72"/>
      <c r="AC5253" s="72"/>
      <c r="AD5253" s="72"/>
      <c r="AE5253" s="72"/>
      <c r="AF5253" s="72"/>
      <c r="AG5253" s="72"/>
      <c r="AH5253" s="72"/>
      <c r="AI5253" s="72"/>
      <c r="AJ5253" s="72"/>
      <c r="AK5253" s="72"/>
    </row>
    <row r="5254" ht="14.25" customHeight="1">
      <c r="A5254" s="78">
        <v>5251.0</v>
      </c>
      <c r="C5254" s="78" t="str">
        <f>VLOOKUP(G5254,[1]Macrodata_CCF!$A$3:$D$55,4,FALSE)</f>
        <v>#ERROR!</v>
      </c>
      <c r="E5254" s="79" t="str">
        <f>VLOOKUP(G5254,[1]Macrodata_CCF!$A$3:$B$55,2,FALSE)</f>
        <v>#ERROR!</v>
      </c>
      <c r="F5254" s="78">
        <v>0.0</v>
      </c>
      <c r="G5254" s="80">
        <v>39.0</v>
      </c>
      <c r="H5254" s="81">
        <v>0.0</v>
      </c>
      <c r="I5254" s="81">
        <v>380000.0</v>
      </c>
      <c r="J5254" s="81">
        <v>19000.0</v>
      </c>
      <c r="K5254" s="81">
        <v>380000.0</v>
      </c>
      <c r="L5254" s="82">
        <v>0.05</v>
      </c>
      <c r="N5254" s="83">
        <f t="shared" si="1"/>
        <v>0.05</v>
      </c>
      <c r="O5254" s="83">
        <f t="shared" si="2"/>
        <v>0.05</v>
      </c>
      <c r="Q5254" s="83">
        <f t="shared" si="3"/>
        <v>1</v>
      </c>
      <c r="R5254" s="83">
        <f t="shared" si="4"/>
        <v>0.05</v>
      </c>
      <c r="S5254" s="83" t="b">
        <f t="shared" si="5"/>
        <v>0</v>
      </c>
      <c r="T5254" s="72"/>
      <c r="U5254" s="72"/>
      <c r="V5254" s="72"/>
      <c r="W5254" s="72"/>
      <c r="X5254" s="72"/>
      <c r="Y5254" s="72"/>
      <c r="Z5254" s="72"/>
      <c r="AA5254" s="72"/>
      <c r="AB5254" s="72"/>
      <c r="AC5254" s="72"/>
      <c r="AD5254" s="72"/>
      <c r="AE5254" s="72"/>
      <c r="AF5254" s="72"/>
      <c r="AG5254" s="72"/>
      <c r="AH5254" s="72"/>
      <c r="AI5254" s="72"/>
      <c r="AJ5254" s="72"/>
      <c r="AK5254" s="72"/>
    </row>
    <row r="5255" ht="14.25" customHeight="1">
      <c r="A5255" s="78">
        <v>5252.0</v>
      </c>
      <c r="C5255" s="78" t="str">
        <f>VLOOKUP(G5255,[1]Macrodata_CCF!$A$3:$D$55,4,FALSE)</f>
        <v>#ERROR!</v>
      </c>
      <c r="E5255" s="79" t="str">
        <f>VLOOKUP(G5255,[1]Macrodata_CCF!$A$3:$B$55,2,FALSE)</f>
        <v>#ERROR!</v>
      </c>
      <c r="F5255" s="78">
        <v>0.0</v>
      </c>
      <c r="G5255" s="80">
        <v>29.0</v>
      </c>
      <c r="H5255" s="81">
        <v>245630.0</v>
      </c>
      <c r="I5255" s="81">
        <v>850000.0</v>
      </c>
      <c r="J5255" s="81">
        <v>348375.0</v>
      </c>
      <c r="K5255" s="81">
        <v>1530000.0</v>
      </c>
      <c r="L5255" s="82">
        <v>0.1700034746926552</v>
      </c>
      <c r="N5255" s="83">
        <f t="shared" si="1"/>
        <v>0.1700034747</v>
      </c>
      <c r="O5255" s="83">
        <f t="shared" si="2"/>
        <v>0.1700034747</v>
      </c>
      <c r="Q5255" s="83">
        <f t="shared" si="3"/>
        <v>0.7110235294</v>
      </c>
      <c r="R5255" s="83">
        <f t="shared" si="4"/>
        <v>0.1700034747</v>
      </c>
      <c r="S5255" s="83" t="b">
        <f t="shared" si="5"/>
        <v>0</v>
      </c>
      <c r="T5255" s="72"/>
      <c r="U5255" s="72"/>
      <c r="V5255" s="72"/>
      <c r="W5255" s="72"/>
      <c r="X5255" s="72"/>
      <c r="Y5255" s="72"/>
      <c r="Z5255" s="72"/>
      <c r="AA5255" s="72"/>
      <c r="AB5255" s="72"/>
      <c r="AC5255" s="72"/>
      <c r="AD5255" s="72"/>
      <c r="AE5255" s="72"/>
      <c r="AF5255" s="72"/>
      <c r="AG5255" s="72"/>
      <c r="AH5255" s="72"/>
      <c r="AI5255" s="72"/>
      <c r="AJ5255" s="72"/>
      <c r="AK5255" s="72"/>
    </row>
    <row r="5256" ht="14.25" customHeight="1">
      <c r="A5256" s="78">
        <v>5253.0</v>
      </c>
      <c r="C5256" s="78" t="str">
        <f>VLOOKUP(G5256,[1]Macrodata_CCF!$A$3:$D$55,4,FALSE)</f>
        <v>#ERROR!</v>
      </c>
      <c r="E5256" s="79" t="str">
        <f>VLOOKUP(G5256,[1]Macrodata_CCF!$A$3:$B$55,2,FALSE)</f>
        <v>#ERROR!</v>
      </c>
      <c r="F5256" s="78">
        <v>0.0</v>
      </c>
      <c r="G5256" s="80">
        <v>7.0</v>
      </c>
      <c r="H5256" s="81">
        <v>561975.0</v>
      </c>
      <c r="I5256" s="81">
        <v>920000.0</v>
      </c>
      <c r="J5256" s="81">
        <v>655060.0</v>
      </c>
      <c r="K5256" s="81">
        <v>920000.0</v>
      </c>
      <c r="L5256" s="82">
        <v>0.2599958103484394</v>
      </c>
      <c r="N5256" s="83">
        <f t="shared" si="1"/>
        <v>0.2599958103</v>
      </c>
      <c r="O5256" s="83">
        <f t="shared" si="2"/>
        <v>0.2599958103</v>
      </c>
      <c r="Q5256" s="83">
        <f t="shared" si="3"/>
        <v>0.3891576087</v>
      </c>
      <c r="R5256" s="83">
        <f t="shared" si="4"/>
        <v>0.2599958103</v>
      </c>
      <c r="S5256" s="83" t="b">
        <f t="shared" si="5"/>
        <v>0</v>
      </c>
      <c r="T5256" s="72"/>
      <c r="U5256" s="72"/>
      <c r="V5256" s="72"/>
      <c r="W5256" s="72"/>
      <c r="X5256" s="72"/>
      <c r="Y5256" s="72"/>
      <c r="Z5256" s="72"/>
      <c r="AA5256" s="72"/>
      <c r="AB5256" s="72"/>
      <c r="AC5256" s="72"/>
      <c r="AD5256" s="72"/>
      <c r="AE5256" s="72"/>
      <c r="AF5256" s="72"/>
      <c r="AG5256" s="72"/>
      <c r="AH5256" s="72"/>
      <c r="AI5256" s="72"/>
      <c r="AJ5256" s="72"/>
      <c r="AK5256" s="72"/>
    </row>
    <row r="5257" ht="14.25" customHeight="1">
      <c r="A5257" s="78">
        <v>5254.0</v>
      </c>
      <c r="C5257" s="78" t="str">
        <f>VLOOKUP(G5257,[1]Macrodata_CCF!$A$3:$D$55,4,FALSE)</f>
        <v>#ERROR!</v>
      </c>
      <c r="E5257" s="79" t="str">
        <f>VLOOKUP(G5257,[1]Macrodata_CCF!$A$3:$B$55,2,FALSE)</f>
        <v>#ERROR!</v>
      </c>
      <c r="F5257" s="78">
        <v>0.0</v>
      </c>
      <c r="G5257" s="80">
        <v>29.0</v>
      </c>
      <c r="H5257" s="81">
        <v>611100.0</v>
      </c>
      <c r="I5257" s="81">
        <v>910000.0</v>
      </c>
      <c r="J5257" s="81">
        <v>664900.0</v>
      </c>
      <c r="K5257" s="81">
        <v>910000.0</v>
      </c>
      <c r="L5257" s="82">
        <v>0.1799933087989294</v>
      </c>
      <c r="N5257" s="83">
        <f t="shared" si="1"/>
        <v>0.1799933088</v>
      </c>
      <c r="O5257" s="83">
        <f t="shared" si="2"/>
        <v>0.1799933088</v>
      </c>
      <c r="Q5257" s="83">
        <f t="shared" si="3"/>
        <v>0.3284615385</v>
      </c>
      <c r="R5257" s="83">
        <f t="shared" si="4"/>
        <v>0.1799933088</v>
      </c>
      <c r="S5257" s="83" t="b">
        <f t="shared" si="5"/>
        <v>0</v>
      </c>
      <c r="T5257" s="72"/>
      <c r="U5257" s="72"/>
      <c r="V5257" s="72"/>
      <c r="W5257" s="72"/>
      <c r="X5257" s="72"/>
      <c r="Y5257" s="72"/>
      <c r="Z5257" s="72"/>
      <c r="AA5257" s="72"/>
      <c r="AB5257" s="72"/>
      <c r="AC5257" s="72"/>
      <c r="AD5257" s="72"/>
      <c r="AE5257" s="72"/>
      <c r="AF5257" s="72"/>
      <c r="AG5257" s="72"/>
      <c r="AH5257" s="72"/>
      <c r="AI5257" s="72"/>
      <c r="AJ5257" s="72"/>
      <c r="AK5257" s="72"/>
    </row>
    <row r="5258" ht="14.25" customHeight="1">
      <c r="A5258" s="78">
        <v>5255.0</v>
      </c>
      <c r="C5258" s="78" t="str">
        <f>VLOOKUP(G5258,[1]Macrodata_CCF!$A$3:$D$55,4,FALSE)</f>
        <v>#ERROR!</v>
      </c>
      <c r="E5258" s="79" t="str">
        <f>VLOOKUP(G5258,[1]Macrodata_CCF!$A$3:$B$55,2,FALSE)</f>
        <v>#ERROR!</v>
      </c>
      <c r="F5258" s="78">
        <v>0.0</v>
      </c>
      <c r="G5258" s="80">
        <v>49.0</v>
      </c>
      <c r="H5258" s="81">
        <v>0.0</v>
      </c>
      <c r="I5258" s="81">
        <v>500000.0</v>
      </c>
      <c r="J5258" s="81">
        <v>15000.0</v>
      </c>
      <c r="K5258" s="81">
        <v>500000.0</v>
      </c>
      <c r="L5258" s="82">
        <v>0.03</v>
      </c>
      <c r="N5258" s="83">
        <f t="shared" si="1"/>
        <v>0.03</v>
      </c>
      <c r="O5258" s="83">
        <f t="shared" si="2"/>
        <v>0.03</v>
      </c>
      <c r="Q5258" s="83">
        <f t="shared" si="3"/>
        <v>1</v>
      </c>
      <c r="R5258" s="83">
        <f t="shared" si="4"/>
        <v>0.03</v>
      </c>
      <c r="S5258" s="83" t="b">
        <f t="shared" si="5"/>
        <v>0</v>
      </c>
      <c r="T5258" s="72"/>
      <c r="U5258" s="72"/>
      <c r="V5258" s="72"/>
      <c r="W5258" s="72"/>
      <c r="X5258" s="72"/>
      <c r="Y5258" s="72"/>
      <c r="Z5258" s="72"/>
      <c r="AA5258" s="72"/>
      <c r="AB5258" s="72"/>
      <c r="AC5258" s="72"/>
      <c r="AD5258" s="72"/>
      <c r="AE5258" s="72"/>
      <c r="AF5258" s="72"/>
      <c r="AG5258" s="72"/>
      <c r="AH5258" s="72"/>
      <c r="AI5258" s="72"/>
      <c r="AJ5258" s="72"/>
      <c r="AK5258" s="72"/>
    </row>
    <row r="5259" ht="14.25" customHeight="1">
      <c r="A5259" s="78">
        <v>5256.0</v>
      </c>
      <c r="C5259" s="78" t="str">
        <f>VLOOKUP(G5259,[1]Macrodata_CCF!$A$3:$D$55,4,FALSE)</f>
        <v>#ERROR!</v>
      </c>
      <c r="E5259" s="79" t="str">
        <f>VLOOKUP(G5259,[1]Macrodata_CCF!$A$3:$B$55,2,FALSE)</f>
        <v>#ERROR!</v>
      </c>
      <c r="F5259" s="78">
        <v>0.0</v>
      </c>
      <c r="G5259" s="80">
        <v>50.0</v>
      </c>
      <c r="H5259" s="81">
        <v>0.0</v>
      </c>
      <c r="I5259" s="81">
        <v>720000.0</v>
      </c>
      <c r="J5259" s="81">
        <v>36000.0</v>
      </c>
      <c r="K5259" s="81">
        <v>720000.0</v>
      </c>
      <c r="L5259" s="82">
        <v>0.05</v>
      </c>
      <c r="N5259" s="83">
        <f t="shared" si="1"/>
        <v>0.05</v>
      </c>
      <c r="O5259" s="83">
        <f t="shared" si="2"/>
        <v>0.05</v>
      </c>
      <c r="Q5259" s="83">
        <f t="shared" si="3"/>
        <v>1</v>
      </c>
      <c r="R5259" s="83">
        <f t="shared" si="4"/>
        <v>0.05</v>
      </c>
      <c r="S5259" s="83" t="b">
        <f t="shared" si="5"/>
        <v>0</v>
      </c>
      <c r="T5259" s="72"/>
      <c r="U5259" s="72"/>
      <c r="V5259" s="72"/>
      <c r="W5259" s="72"/>
      <c r="X5259" s="72"/>
      <c r="Y5259" s="72"/>
      <c r="Z5259" s="72"/>
      <c r="AA5259" s="72"/>
      <c r="AB5259" s="72"/>
      <c r="AC5259" s="72"/>
      <c r="AD5259" s="72"/>
      <c r="AE5259" s="72"/>
      <c r="AF5259" s="72"/>
      <c r="AG5259" s="72"/>
      <c r="AH5259" s="72"/>
      <c r="AI5259" s="72"/>
      <c r="AJ5259" s="72"/>
      <c r="AK5259" s="72"/>
    </row>
    <row r="5260" ht="14.25" customHeight="1">
      <c r="A5260" s="78">
        <v>5257.0</v>
      </c>
      <c r="C5260" s="78" t="str">
        <f>VLOOKUP(G5260,[1]Macrodata_CCF!$A$3:$D$55,4,FALSE)</f>
        <v>#ERROR!</v>
      </c>
      <c r="E5260" s="79" t="str">
        <f>VLOOKUP(G5260,[1]Macrodata_CCF!$A$3:$B$55,2,FALSE)</f>
        <v>#ERROR!</v>
      </c>
      <c r="F5260" s="78">
        <v>0.0</v>
      </c>
      <c r="G5260" s="80">
        <v>41.0</v>
      </c>
      <c r="H5260" s="81">
        <v>467720.0</v>
      </c>
      <c r="I5260" s="81">
        <v>860000.0</v>
      </c>
      <c r="J5260" s="81">
        <v>1228080.0</v>
      </c>
      <c r="K5260" s="81">
        <v>1204000.0</v>
      </c>
      <c r="L5260" s="82">
        <v>1.938309370857551</v>
      </c>
      <c r="N5260" s="83">
        <f t="shared" si="1"/>
        <v>1.938309371</v>
      </c>
      <c r="O5260" s="83">
        <f t="shared" si="2"/>
        <v>1</v>
      </c>
      <c r="Q5260" s="83">
        <f t="shared" si="3"/>
        <v>0.4561395349</v>
      </c>
      <c r="R5260" s="83">
        <f t="shared" si="4"/>
        <v>1.938309371</v>
      </c>
      <c r="S5260" s="83" t="b">
        <f t="shared" si="5"/>
        <v>0</v>
      </c>
      <c r="T5260" s="72"/>
      <c r="U5260" s="72"/>
      <c r="V5260" s="72"/>
      <c r="W5260" s="72"/>
      <c r="X5260" s="72"/>
      <c r="Y5260" s="72"/>
      <c r="Z5260" s="72"/>
      <c r="AA5260" s="72"/>
      <c r="AB5260" s="72"/>
      <c r="AC5260" s="72"/>
      <c r="AD5260" s="72"/>
      <c r="AE5260" s="72"/>
      <c r="AF5260" s="72"/>
      <c r="AG5260" s="72"/>
      <c r="AH5260" s="72"/>
      <c r="AI5260" s="72"/>
      <c r="AJ5260" s="72"/>
      <c r="AK5260" s="72"/>
    </row>
    <row r="5261" ht="14.25" customHeight="1">
      <c r="A5261" s="78">
        <v>5258.0</v>
      </c>
      <c r="C5261" s="78" t="str">
        <f>VLOOKUP(G5261,[1]Macrodata_CCF!$A$3:$D$55,4,FALSE)</f>
        <v>#ERROR!</v>
      </c>
      <c r="E5261" s="79" t="str">
        <f>VLOOKUP(G5261,[1]Macrodata_CCF!$A$3:$B$55,2,FALSE)</f>
        <v>#ERROR!</v>
      </c>
      <c r="F5261" s="78">
        <v>0.0</v>
      </c>
      <c r="G5261" s="80">
        <v>50.0</v>
      </c>
      <c r="H5261" s="81">
        <v>113900.0</v>
      </c>
      <c r="I5261" s="81">
        <v>540000.0</v>
      </c>
      <c r="J5261" s="81">
        <v>135205.0</v>
      </c>
      <c r="K5261" s="81">
        <v>540000.0</v>
      </c>
      <c r="L5261" s="82">
        <v>0.05</v>
      </c>
      <c r="N5261" s="83">
        <f t="shared" si="1"/>
        <v>0.05</v>
      </c>
      <c r="O5261" s="83">
        <f t="shared" si="2"/>
        <v>0.05</v>
      </c>
      <c r="Q5261" s="83">
        <f t="shared" si="3"/>
        <v>0.7890740741</v>
      </c>
      <c r="R5261" s="83">
        <f t="shared" si="4"/>
        <v>0.05</v>
      </c>
      <c r="S5261" s="83" t="b">
        <f t="shared" si="5"/>
        <v>0</v>
      </c>
      <c r="T5261" s="72"/>
      <c r="U5261" s="72"/>
      <c r="V5261" s="72"/>
      <c r="W5261" s="72"/>
      <c r="X5261" s="72"/>
      <c r="Y5261" s="72"/>
      <c r="Z5261" s="72"/>
      <c r="AA5261" s="72"/>
      <c r="AB5261" s="72"/>
      <c r="AC5261" s="72"/>
      <c r="AD5261" s="72"/>
      <c r="AE5261" s="72"/>
      <c r="AF5261" s="72"/>
      <c r="AG5261" s="72"/>
      <c r="AH5261" s="72"/>
      <c r="AI5261" s="72"/>
      <c r="AJ5261" s="72"/>
      <c r="AK5261" s="72"/>
    </row>
    <row r="5262" ht="14.25" customHeight="1">
      <c r="A5262" s="78">
        <v>5259.0</v>
      </c>
      <c r="C5262" s="78" t="str">
        <f>VLOOKUP(G5262,[1]Macrodata_CCF!$A$3:$D$55,4,FALSE)</f>
        <v>#ERROR!</v>
      </c>
      <c r="E5262" s="79" t="str">
        <f>VLOOKUP(G5262,[1]Macrodata_CCF!$A$3:$B$55,2,FALSE)</f>
        <v>#ERROR!</v>
      </c>
      <c r="F5262" s="78">
        <v>0.0</v>
      </c>
      <c r="G5262" s="80">
        <v>48.0</v>
      </c>
      <c r="H5262" s="81">
        <v>527335.0</v>
      </c>
      <c r="I5262" s="81">
        <v>610000.0</v>
      </c>
      <c r="J5262" s="81">
        <v>543870.0</v>
      </c>
      <c r="K5262" s="81">
        <v>610000.0</v>
      </c>
      <c r="L5262" s="82">
        <v>0.2000241940361701</v>
      </c>
      <c r="N5262" s="83">
        <f t="shared" si="1"/>
        <v>0.200024194</v>
      </c>
      <c r="O5262" s="83">
        <f t="shared" si="2"/>
        <v>0.200024194</v>
      </c>
      <c r="Q5262" s="83">
        <f t="shared" si="3"/>
        <v>0.1355163934</v>
      </c>
      <c r="R5262" s="83">
        <f t="shared" si="4"/>
        <v>0.200024194</v>
      </c>
      <c r="S5262" s="83" t="b">
        <f t="shared" si="5"/>
        <v>0</v>
      </c>
      <c r="T5262" s="72"/>
      <c r="U5262" s="72"/>
      <c r="V5262" s="72"/>
      <c r="W5262" s="72"/>
      <c r="X5262" s="72"/>
      <c r="Y5262" s="72"/>
      <c r="Z5262" s="72"/>
      <c r="AA5262" s="72"/>
      <c r="AB5262" s="72"/>
      <c r="AC5262" s="72"/>
      <c r="AD5262" s="72"/>
      <c r="AE5262" s="72"/>
      <c r="AF5262" s="72"/>
      <c r="AG5262" s="72"/>
      <c r="AH5262" s="72"/>
      <c r="AI5262" s="72"/>
      <c r="AJ5262" s="72"/>
      <c r="AK5262" s="72"/>
    </row>
    <row r="5263" ht="14.25" customHeight="1">
      <c r="A5263" s="78">
        <v>5260.0</v>
      </c>
      <c r="C5263" s="78" t="str">
        <f>VLOOKUP(G5263,[1]Macrodata_CCF!$A$3:$D$55,4,FALSE)</f>
        <v>#ERROR!</v>
      </c>
      <c r="E5263" s="79" t="str">
        <f>VLOOKUP(G5263,[1]Macrodata_CCF!$A$3:$B$55,2,FALSE)</f>
        <v>#ERROR!</v>
      </c>
      <c r="F5263" s="78">
        <v>0.0</v>
      </c>
      <c r="G5263" s="80">
        <v>31.0</v>
      </c>
      <c r="H5263" s="81">
        <v>162430.0</v>
      </c>
      <c r="I5263" s="81">
        <v>210000.0</v>
      </c>
      <c r="J5263" s="81">
        <v>170040.0</v>
      </c>
      <c r="K5263" s="81">
        <v>336000.0</v>
      </c>
      <c r="L5263" s="82">
        <v>0.1599747740172378</v>
      </c>
      <c r="N5263" s="83">
        <f t="shared" si="1"/>
        <v>0.159974774</v>
      </c>
      <c r="O5263" s="83">
        <f t="shared" si="2"/>
        <v>0.159974774</v>
      </c>
      <c r="Q5263" s="83">
        <f t="shared" si="3"/>
        <v>0.2265238095</v>
      </c>
      <c r="R5263" s="83">
        <f t="shared" si="4"/>
        <v>0.159974774</v>
      </c>
      <c r="S5263" s="83" t="b">
        <f t="shared" si="5"/>
        <v>0</v>
      </c>
      <c r="T5263" s="72"/>
      <c r="U5263" s="72"/>
      <c r="V5263" s="72"/>
      <c r="W5263" s="72"/>
      <c r="X5263" s="72"/>
      <c r="Y5263" s="72"/>
      <c r="Z5263" s="72"/>
      <c r="AA5263" s="72"/>
      <c r="AB5263" s="72"/>
      <c r="AC5263" s="72"/>
      <c r="AD5263" s="72"/>
      <c r="AE5263" s="72"/>
      <c r="AF5263" s="72"/>
      <c r="AG5263" s="72"/>
      <c r="AH5263" s="72"/>
      <c r="AI5263" s="72"/>
      <c r="AJ5263" s="72"/>
      <c r="AK5263" s="72"/>
    </row>
    <row r="5264" ht="14.25" customHeight="1">
      <c r="A5264" s="78">
        <v>5261.0</v>
      </c>
      <c r="C5264" s="78" t="str">
        <f>VLOOKUP(G5264,[1]Macrodata_CCF!$A$3:$D$55,4,FALSE)</f>
        <v>#ERROR!</v>
      </c>
      <c r="E5264" s="79" t="str">
        <f>VLOOKUP(G5264,[1]Macrodata_CCF!$A$3:$B$55,2,FALSE)</f>
        <v>#ERROR!</v>
      </c>
      <c r="F5264" s="78">
        <v>0.0</v>
      </c>
      <c r="G5264" s="80">
        <v>2.0</v>
      </c>
      <c r="H5264" s="81">
        <v>0.0</v>
      </c>
      <c r="I5264" s="81">
        <v>530000.0</v>
      </c>
      <c r="J5264" s="81">
        <v>212000.0</v>
      </c>
      <c r="K5264" s="81">
        <v>530000.0</v>
      </c>
      <c r="L5264" s="82">
        <v>0.4</v>
      </c>
      <c r="N5264" s="83">
        <f t="shared" si="1"/>
        <v>0.4</v>
      </c>
      <c r="O5264" s="83">
        <f t="shared" si="2"/>
        <v>0.4</v>
      </c>
      <c r="Q5264" s="83">
        <f t="shared" si="3"/>
        <v>1</v>
      </c>
      <c r="R5264" s="83">
        <f t="shared" si="4"/>
        <v>0.4</v>
      </c>
      <c r="S5264" s="83" t="b">
        <f t="shared" si="5"/>
        <v>0</v>
      </c>
      <c r="T5264" s="72"/>
      <c r="U5264" s="72"/>
      <c r="V5264" s="72"/>
      <c r="W5264" s="72"/>
      <c r="X5264" s="72"/>
      <c r="Y5264" s="72"/>
      <c r="Z5264" s="72"/>
      <c r="AA5264" s="72"/>
      <c r="AB5264" s="72"/>
      <c r="AC5264" s="72"/>
      <c r="AD5264" s="72"/>
      <c r="AE5264" s="72"/>
      <c r="AF5264" s="72"/>
      <c r="AG5264" s="72"/>
      <c r="AH5264" s="72"/>
      <c r="AI5264" s="72"/>
      <c r="AJ5264" s="72"/>
      <c r="AK5264" s="72"/>
    </row>
    <row r="5265" ht="14.25" customHeight="1">
      <c r="A5265" s="78">
        <v>5262.0</v>
      </c>
      <c r="C5265" s="78" t="str">
        <f>VLOOKUP(G5265,[1]Macrodata_CCF!$A$3:$D$55,4,FALSE)</f>
        <v>#ERROR!</v>
      </c>
      <c r="E5265" s="79" t="str">
        <f>VLOOKUP(G5265,[1]Macrodata_CCF!$A$3:$B$55,2,FALSE)</f>
        <v>#ERROR!</v>
      </c>
      <c r="F5265" s="78">
        <v>0.0</v>
      </c>
      <c r="G5265" s="80">
        <v>31.0</v>
      </c>
      <c r="H5265" s="81">
        <v>216855.0</v>
      </c>
      <c r="I5265" s="81">
        <v>340000.0</v>
      </c>
      <c r="J5265" s="81">
        <v>241485.0</v>
      </c>
      <c r="K5265" s="81">
        <v>340000.0</v>
      </c>
      <c r="L5265" s="82">
        <v>0.2000081205083438</v>
      </c>
      <c r="N5265" s="83">
        <f t="shared" si="1"/>
        <v>0.2000081205</v>
      </c>
      <c r="O5265" s="83">
        <f t="shared" si="2"/>
        <v>0.2000081205</v>
      </c>
      <c r="Q5265" s="83">
        <f t="shared" si="3"/>
        <v>0.3621911765</v>
      </c>
      <c r="R5265" s="83">
        <f t="shared" si="4"/>
        <v>0.2000081205</v>
      </c>
      <c r="S5265" s="83" t="b">
        <f t="shared" si="5"/>
        <v>0</v>
      </c>
      <c r="T5265" s="72"/>
      <c r="U5265" s="72"/>
      <c r="V5265" s="72"/>
      <c r="W5265" s="72"/>
      <c r="X5265" s="72"/>
      <c r="Y5265" s="72"/>
      <c r="Z5265" s="72"/>
      <c r="AA5265" s="72"/>
      <c r="AB5265" s="72"/>
      <c r="AC5265" s="72"/>
      <c r="AD5265" s="72"/>
      <c r="AE5265" s="72"/>
      <c r="AF5265" s="72"/>
      <c r="AG5265" s="72"/>
      <c r="AH5265" s="72"/>
      <c r="AI5265" s="72"/>
      <c r="AJ5265" s="72"/>
      <c r="AK5265" s="72"/>
    </row>
    <row r="5266" ht="14.25" customHeight="1">
      <c r="A5266" s="78">
        <v>5263.0</v>
      </c>
      <c r="C5266" s="78" t="str">
        <f>VLOOKUP(G5266,[1]Macrodata_CCF!$A$3:$D$55,4,FALSE)</f>
        <v>#ERROR!</v>
      </c>
      <c r="E5266" s="79" t="str">
        <f>VLOOKUP(G5266,[1]Macrodata_CCF!$A$3:$B$55,2,FALSE)</f>
        <v>#ERROR!</v>
      </c>
      <c r="F5266" s="78">
        <v>0.0</v>
      </c>
      <c r="G5266" s="80">
        <v>40.0</v>
      </c>
      <c r="H5266" s="81">
        <v>362985.0</v>
      </c>
      <c r="I5266" s="81">
        <v>620000.0</v>
      </c>
      <c r="J5266" s="81">
        <v>370695.0</v>
      </c>
      <c r="K5266" s="81">
        <v>620000.0</v>
      </c>
      <c r="L5266" s="82">
        <v>0.02999824912942824</v>
      </c>
      <c r="N5266" s="83">
        <f t="shared" si="1"/>
        <v>0.02999824913</v>
      </c>
      <c r="O5266" s="83">
        <f t="shared" si="2"/>
        <v>0.02999824913</v>
      </c>
      <c r="Q5266" s="83">
        <f t="shared" si="3"/>
        <v>0.4145403226</v>
      </c>
      <c r="R5266" s="83">
        <f t="shared" si="4"/>
        <v>0.02999824913</v>
      </c>
      <c r="S5266" s="83" t="b">
        <f t="shared" si="5"/>
        <v>0</v>
      </c>
      <c r="T5266" s="72"/>
      <c r="U5266" s="72"/>
      <c r="V5266" s="72"/>
      <c r="W5266" s="72"/>
      <c r="X5266" s="72"/>
      <c r="Y5266" s="72"/>
      <c r="Z5266" s="72"/>
      <c r="AA5266" s="72"/>
      <c r="AB5266" s="72"/>
      <c r="AC5266" s="72"/>
      <c r="AD5266" s="72"/>
      <c r="AE5266" s="72"/>
      <c r="AF5266" s="72"/>
      <c r="AG5266" s="72"/>
      <c r="AH5266" s="72"/>
      <c r="AI5266" s="72"/>
      <c r="AJ5266" s="72"/>
      <c r="AK5266" s="72"/>
    </row>
    <row r="5267" ht="14.25" customHeight="1">
      <c r="A5267" s="78">
        <v>5264.0</v>
      </c>
      <c r="C5267" s="78" t="str">
        <f>VLOOKUP(G5267,[1]Macrodata_CCF!$A$3:$D$55,4,FALSE)</f>
        <v>#ERROR!</v>
      </c>
      <c r="E5267" s="79" t="str">
        <f>VLOOKUP(G5267,[1]Macrodata_CCF!$A$3:$B$55,2,FALSE)</f>
        <v>#ERROR!</v>
      </c>
      <c r="F5267" s="78">
        <v>0.0</v>
      </c>
      <c r="G5267" s="80">
        <v>18.0</v>
      </c>
      <c r="H5267" s="81">
        <v>5235.0</v>
      </c>
      <c r="I5267" s="81">
        <v>530000.0</v>
      </c>
      <c r="J5267" s="81">
        <v>110190.0</v>
      </c>
      <c r="K5267" s="81">
        <v>530000.0</v>
      </c>
      <c r="L5267" s="82">
        <v>0.2000038112297886</v>
      </c>
      <c r="N5267" s="83">
        <f t="shared" si="1"/>
        <v>0.2000038112</v>
      </c>
      <c r="O5267" s="83">
        <f t="shared" si="2"/>
        <v>0.2000038112</v>
      </c>
      <c r="Q5267" s="83">
        <f t="shared" si="3"/>
        <v>0.9901226415</v>
      </c>
      <c r="R5267" s="83">
        <f t="shared" si="4"/>
        <v>0.2000038112</v>
      </c>
      <c r="S5267" s="83" t="b">
        <f t="shared" si="5"/>
        <v>0</v>
      </c>
      <c r="T5267" s="72"/>
      <c r="U5267" s="72"/>
      <c r="V5267" s="72"/>
      <c r="W5267" s="72"/>
      <c r="X5267" s="72"/>
      <c r="Y5267" s="72"/>
      <c r="Z5267" s="72"/>
      <c r="AA5267" s="72"/>
      <c r="AB5267" s="72"/>
      <c r="AC5267" s="72"/>
      <c r="AD5267" s="72"/>
      <c r="AE5267" s="72"/>
      <c r="AF5267" s="72"/>
      <c r="AG5267" s="72"/>
      <c r="AH5267" s="72"/>
      <c r="AI5267" s="72"/>
      <c r="AJ5267" s="72"/>
      <c r="AK5267" s="72"/>
    </row>
    <row r="5268" ht="14.25" customHeight="1">
      <c r="A5268" s="78">
        <v>5265.0</v>
      </c>
      <c r="C5268" s="78" t="str">
        <f>VLOOKUP(G5268,[1]Macrodata_CCF!$A$3:$D$55,4,FALSE)</f>
        <v>#ERROR!</v>
      </c>
      <c r="E5268" s="79" t="str">
        <f>VLOOKUP(G5268,[1]Macrodata_CCF!$A$3:$B$55,2,FALSE)</f>
        <v>#ERROR!</v>
      </c>
      <c r="F5268" s="78">
        <v>0.0</v>
      </c>
      <c r="G5268" s="80">
        <v>21.0</v>
      </c>
      <c r="H5268" s="81">
        <v>34855.0</v>
      </c>
      <c r="I5268" s="81">
        <v>130000.0</v>
      </c>
      <c r="J5268" s="81">
        <v>52935.0</v>
      </c>
      <c r="K5268" s="81">
        <v>130000.0</v>
      </c>
      <c r="L5268" s="82">
        <v>0.190025750170792</v>
      </c>
      <c r="N5268" s="83">
        <f t="shared" si="1"/>
        <v>0.1900257502</v>
      </c>
      <c r="O5268" s="83">
        <f t="shared" si="2"/>
        <v>0.1900257502</v>
      </c>
      <c r="Q5268" s="83">
        <f t="shared" si="3"/>
        <v>0.7318846154</v>
      </c>
      <c r="R5268" s="83">
        <f t="shared" si="4"/>
        <v>0.1900257502</v>
      </c>
      <c r="S5268" s="83" t="b">
        <f t="shared" si="5"/>
        <v>0</v>
      </c>
      <c r="T5268" s="72"/>
      <c r="U5268" s="72"/>
      <c r="V5268" s="72"/>
      <c r="W5268" s="72"/>
      <c r="X5268" s="72"/>
      <c r="Y5268" s="72"/>
      <c r="Z5268" s="72"/>
      <c r="AA5268" s="72"/>
      <c r="AB5268" s="72"/>
      <c r="AC5268" s="72"/>
      <c r="AD5268" s="72"/>
      <c r="AE5268" s="72"/>
      <c r="AF5268" s="72"/>
      <c r="AG5268" s="72"/>
      <c r="AH5268" s="72"/>
      <c r="AI5268" s="72"/>
      <c r="AJ5268" s="72"/>
      <c r="AK5268" s="72"/>
    </row>
    <row r="5269" ht="14.25" customHeight="1">
      <c r="A5269" s="78">
        <v>5266.0</v>
      </c>
      <c r="C5269" s="78" t="str">
        <f>VLOOKUP(G5269,[1]Macrodata_CCF!$A$3:$D$55,4,FALSE)</f>
        <v>#ERROR!</v>
      </c>
      <c r="E5269" s="79" t="str">
        <f>VLOOKUP(G5269,[1]Macrodata_CCF!$A$3:$B$55,2,FALSE)</f>
        <v>#ERROR!</v>
      </c>
      <c r="F5269" s="78">
        <v>0.0</v>
      </c>
      <c r="G5269" s="80">
        <v>26.0</v>
      </c>
      <c r="H5269" s="81">
        <v>403140.0</v>
      </c>
      <c r="I5269" s="81">
        <v>870000.0</v>
      </c>
      <c r="J5269" s="81">
        <v>887400.0</v>
      </c>
      <c r="K5269" s="81">
        <v>870000.0</v>
      </c>
      <c r="L5269" s="82">
        <v>1.037270273743735</v>
      </c>
      <c r="N5269" s="83">
        <f t="shared" si="1"/>
        <v>1.037270274</v>
      </c>
      <c r="O5269" s="83">
        <f t="shared" si="2"/>
        <v>1</v>
      </c>
      <c r="Q5269" s="83">
        <f t="shared" si="3"/>
        <v>0.5366206897</v>
      </c>
      <c r="R5269" s="83">
        <f t="shared" si="4"/>
        <v>1.037270274</v>
      </c>
      <c r="S5269" s="83" t="b">
        <f t="shared" si="5"/>
        <v>0</v>
      </c>
      <c r="T5269" s="72"/>
      <c r="U5269" s="72"/>
      <c r="V5269" s="72"/>
      <c r="W5269" s="72"/>
      <c r="X5269" s="72"/>
      <c r="Y5269" s="72"/>
      <c r="Z5269" s="72"/>
      <c r="AA5269" s="72"/>
      <c r="AB5269" s="72"/>
      <c r="AC5269" s="72"/>
      <c r="AD5269" s="72"/>
      <c r="AE5269" s="72"/>
      <c r="AF5269" s="72"/>
      <c r="AG5269" s="72"/>
      <c r="AH5269" s="72"/>
      <c r="AI5269" s="72"/>
      <c r="AJ5269" s="72"/>
      <c r="AK5269" s="72"/>
    </row>
    <row r="5270" ht="14.25" customHeight="1">
      <c r="A5270" s="78">
        <v>5267.0</v>
      </c>
      <c r="C5270" s="78" t="str">
        <f>VLOOKUP(G5270,[1]Macrodata_CCF!$A$3:$D$55,4,FALSE)</f>
        <v>#ERROR!</v>
      </c>
      <c r="E5270" s="79" t="str">
        <f>VLOOKUP(G5270,[1]Macrodata_CCF!$A$3:$B$55,2,FALSE)</f>
        <v>#ERROR!</v>
      </c>
      <c r="F5270" s="78">
        <v>1.0</v>
      </c>
      <c r="G5270" s="80">
        <v>10.0</v>
      </c>
      <c r="H5270" s="81">
        <v>618135.0</v>
      </c>
      <c r="I5270" s="81">
        <v>680000.0</v>
      </c>
      <c r="J5270" s="81">
        <v>693600.0</v>
      </c>
      <c r="K5270" s="81">
        <v>680000.0</v>
      </c>
      <c r="L5270" s="82">
        <v>1.219833508445809</v>
      </c>
      <c r="N5270" s="83">
        <f t="shared" si="1"/>
        <v>1.219833508</v>
      </c>
      <c r="O5270" s="83">
        <f t="shared" si="2"/>
        <v>1</v>
      </c>
      <c r="Q5270" s="83">
        <f t="shared" si="3"/>
        <v>0.09097794118</v>
      </c>
      <c r="R5270" s="83">
        <f t="shared" si="4"/>
        <v>0.1109779412</v>
      </c>
      <c r="S5270" s="83" t="b">
        <f t="shared" si="5"/>
        <v>1</v>
      </c>
      <c r="T5270" s="72"/>
      <c r="U5270" s="72"/>
      <c r="V5270" s="72"/>
      <c r="W5270" s="72"/>
      <c r="X5270" s="72"/>
      <c r="Y5270" s="72"/>
      <c r="Z5270" s="72"/>
      <c r="AA5270" s="72"/>
      <c r="AB5270" s="72"/>
      <c r="AC5270" s="72"/>
      <c r="AD5270" s="72"/>
      <c r="AE5270" s="72"/>
      <c r="AF5270" s="72"/>
      <c r="AG5270" s="72"/>
      <c r="AH5270" s="72"/>
      <c r="AI5270" s="72"/>
      <c r="AJ5270" s="72"/>
      <c r="AK5270" s="72"/>
    </row>
    <row r="5271" ht="14.25" customHeight="1">
      <c r="A5271" s="78">
        <v>5268.0</v>
      </c>
      <c r="C5271" s="78" t="str">
        <f>VLOOKUP(G5271,[1]Macrodata_CCF!$A$3:$D$55,4,FALSE)</f>
        <v>#ERROR!</v>
      </c>
      <c r="E5271" s="79" t="str">
        <f>VLOOKUP(G5271,[1]Macrodata_CCF!$A$3:$B$55,2,FALSE)</f>
        <v>#ERROR!</v>
      </c>
      <c r="F5271" s="78">
        <v>0.0</v>
      </c>
      <c r="G5271" s="80">
        <v>15.0</v>
      </c>
      <c r="H5271" s="81">
        <v>374370.0</v>
      </c>
      <c r="I5271" s="81">
        <v>650000.0</v>
      </c>
      <c r="J5271" s="81">
        <v>418470.0</v>
      </c>
      <c r="K5271" s="81">
        <v>650000.0</v>
      </c>
      <c r="L5271" s="82">
        <v>0.1599970975583209</v>
      </c>
      <c r="N5271" s="83">
        <f t="shared" si="1"/>
        <v>0.1599970976</v>
      </c>
      <c r="O5271" s="83">
        <f t="shared" si="2"/>
        <v>0.1599970976</v>
      </c>
      <c r="Q5271" s="83">
        <f t="shared" si="3"/>
        <v>0.4240461538</v>
      </c>
      <c r="R5271" s="83">
        <f t="shared" si="4"/>
        <v>0.1599970976</v>
      </c>
      <c r="S5271" s="83" t="b">
        <f t="shared" si="5"/>
        <v>0</v>
      </c>
      <c r="T5271" s="72"/>
      <c r="U5271" s="72"/>
      <c r="V5271" s="72"/>
      <c r="W5271" s="72"/>
      <c r="X5271" s="72"/>
      <c r="Y5271" s="72"/>
      <c r="Z5271" s="72"/>
      <c r="AA5271" s="72"/>
      <c r="AB5271" s="72"/>
      <c r="AC5271" s="72"/>
      <c r="AD5271" s="72"/>
      <c r="AE5271" s="72"/>
      <c r="AF5271" s="72"/>
      <c r="AG5271" s="72"/>
      <c r="AH5271" s="72"/>
      <c r="AI5271" s="72"/>
      <c r="AJ5271" s="72"/>
      <c r="AK5271" s="72"/>
    </row>
    <row r="5272" ht="14.25" customHeight="1">
      <c r="A5272" s="78">
        <v>5269.0</v>
      </c>
      <c r="C5272" s="78" t="str">
        <f>VLOOKUP(G5272,[1]Macrodata_CCF!$A$3:$D$55,4,FALSE)</f>
        <v>#ERROR!</v>
      </c>
      <c r="E5272" s="79" t="str">
        <f>VLOOKUP(G5272,[1]Macrodata_CCF!$A$3:$B$55,2,FALSE)</f>
        <v>#ERROR!</v>
      </c>
      <c r="F5272" s="78">
        <v>0.0</v>
      </c>
      <c r="G5272" s="80">
        <v>46.0</v>
      </c>
      <c r="H5272" s="81">
        <v>0.0</v>
      </c>
      <c r="I5272" s="81">
        <v>110000.0</v>
      </c>
      <c r="J5272" s="81">
        <v>22000.0</v>
      </c>
      <c r="K5272" s="81">
        <v>110000.0</v>
      </c>
      <c r="L5272" s="82">
        <v>0.2</v>
      </c>
      <c r="N5272" s="83">
        <f t="shared" si="1"/>
        <v>0.2</v>
      </c>
      <c r="O5272" s="83">
        <f t="shared" si="2"/>
        <v>0.2</v>
      </c>
      <c r="Q5272" s="83">
        <f t="shared" si="3"/>
        <v>1</v>
      </c>
      <c r="R5272" s="83">
        <f t="shared" si="4"/>
        <v>0.2</v>
      </c>
      <c r="S5272" s="83" t="b">
        <f t="shared" si="5"/>
        <v>0</v>
      </c>
      <c r="T5272" s="72"/>
      <c r="U5272" s="72"/>
      <c r="V5272" s="72"/>
      <c r="W5272" s="72"/>
      <c r="X5272" s="72"/>
      <c r="Y5272" s="72"/>
      <c r="Z5272" s="72"/>
      <c r="AA5272" s="72"/>
      <c r="AB5272" s="72"/>
      <c r="AC5272" s="72"/>
      <c r="AD5272" s="72"/>
      <c r="AE5272" s="72"/>
      <c r="AF5272" s="72"/>
      <c r="AG5272" s="72"/>
      <c r="AH5272" s="72"/>
      <c r="AI5272" s="72"/>
      <c r="AJ5272" s="72"/>
      <c r="AK5272" s="72"/>
    </row>
    <row r="5273" ht="14.25" customHeight="1">
      <c r="A5273" s="78">
        <v>5270.0</v>
      </c>
      <c r="C5273" s="78" t="str">
        <f>VLOOKUP(G5273,[1]Macrodata_CCF!$A$3:$D$55,4,FALSE)</f>
        <v>#ERROR!</v>
      </c>
      <c r="E5273" s="79" t="str">
        <f>VLOOKUP(G5273,[1]Macrodata_CCF!$A$3:$B$55,2,FALSE)</f>
        <v>#ERROR!</v>
      </c>
      <c r="F5273" s="78">
        <v>0.0</v>
      </c>
      <c r="G5273" s="80">
        <v>26.0</v>
      </c>
      <c r="H5273" s="81">
        <v>0.0</v>
      </c>
      <c r="I5273" s="81">
        <v>870000.0</v>
      </c>
      <c r="J5273" s="81">
        <v>121800.0</v>
      </c>
      <c r="K5273" s="81">
        <v>870000.0</v>
      </c>
      <c r="L5273" s="82">
        <v>0.14</v>
      </c>
      <c r="N5273" s="83">
        <f t="shared" si="1"/>
        <v>0.14</v>
      </c>
      <c r="O5273" s="83">
        <f t="shared" si="2"/>
        <v>0.14</v>
      </c>
      <c r="Q5273" s="83">
        <f t="shared" si="3"/>
        <v>1</v>
      </c>
      <c r="R5273" s="83">
        <f t="shared" si="4"/>
        <v>0.14</v>
      </c>
      <c r="S5273" s="83" t="b">
        <f t="shared" si="5"/>
        <v>0</v>
      </c>
      <c r="T5273" s="72"/>
      <c r="U5273" s="72"/>
      <c r="V5273" s="72"/>
      <c r="W5273" s="72"/>
      <c r="X5273" s="72"/>
      <c r="Y5273" s="72"/>
      <c r="Z5273" s="72"/>
      <c r="AA5273" s="72"/>
      <c r="AB5273" s="72"/>
      <c r="AC5273" s="72"/>
      <c r="AD5273" s="72"/>
      <c r="AE5273" s="72"/>
      <c r="AF5273" s="72"/>
      <c r="AG5273" s="72"/>
      <c r="AH5273" s="72"/>
      <c r="AI5273" s="72"/>
      <c r="AJ5273" s="72"/>
      <c r="AK5273" s="72"/>
    </row>
    <row r="5274" ht="14.25" customHeight="1">
      <c r="A5274" s="78">
        <v>5271.0</v>
      </c>
      <c r="C5274" s="78" t="str">
        <f>VLOOKUP(G5274,[1]Macrodata_CCF!$A$3:$D$55,4,FALSE)</f>
        <v>#ERROR!</v>
      </c>
      <c r="E5274" s="79" t="str">
        <f>VLOOKUP(G5274,[1]Macrodata_CCF!$A$3:$B$55,2,FALSE)</f>
        <v>#ERROR!</v>
      </c>
      <c r="F5274" s="78">
        <v>0.0</v>
      </c>
      <c r="G5274" s="80">
        <v>3.0</v>
      </c>
      <c r="H5274" s="81">
        <v>93590.0</v>
      </c>
      <c r="I5274" s="81">
        <v>140000.0</v>
      </c>
      <c r="J5274" s="81">
        <v>70385.0</v>
      </c>
      <c r="K5274" s="81">
        <v>140000.0</v>
      </c>
      <c r="L5274" s="82">
        <v>-0.5</v>
      </c>
      <c r="N5274" s="83">
        <f t="shared" si="1"/>
        <v>-0.5</v>
      </c>
      <c r="O5274" s="83">
        <f t="shared" si="2"/>
        <v>0</v>
      </c>
      <c r="Q5274" s="83">
        <f t="shared" si="3"/>
        <v>0.3315</v>
      </c>
      <c r="R5274" s="83">
        <f t="shared" si="4"/>
        <v>-0.5</v>
      </c>
      <c r="S5274" s="83" t="b">
        <f t="shared" si="5"/>
        <v>0</v>
      </c>
      <c r="T5274" s="72"/>
      <c r="U5274" s="72"/>
      <c r="V5274" s="72"/>
      <c r="W5274" s="72"/>
      <c r="X5274" s="72"/>
      <c r="Y5274" s="72"/>
      <c r="Z5274" s="72"/>
      <c r="AA5274" s="72"/>
      <c r="AB5274" s="72"/>
      <c r="AC5274" s="72"/>
      <c r="AD5274" s="72"/>
      <c r="AE5274" s="72"/>
      <c r="AF5274" s="72"/>
      <c r="AG5274" s="72"/>
      <c r="AH5274" s="72"/>
      <c r="AI5274" s="72"/>
      <c r="AJ5274" s="72"/>
      <c r="AK5274" s="72"/>
    </row>
    <row r="5275" ht="14.25" customHeight="1">
      <c r="A5275" s="78">
        <v>5272.0</v>
      </c>
      <c r="C5275" s="78" t="str">
        <f>VLOOKUP(G5275,[1]Macrodata_CCF!$A$3:$D$55,4,FALSE)</f>
        <v>#ERROR!</v>
      </c>
      <c r="E5275" s="79" t="str">
        <f>VLOOKUP(G5275,[1]Macrodata_CCF!$A$3:$B$55,2,FALSE)</f>
        <v>#ERROR!</v>
      </c>
      <c r="F5275" s="78">
        <v>0.0</v>
      </c>
      <c r="G5275" s="80">
        <v>14.0</v>
      </c>
      <c r="H5275" s="81">
        <v>310925.0</v>
      </c>
      <c r="I5275" s="81">
        <v>730000.0</v>
      </c>
      <c r="J5275" s="81">
        <v>382170.0</v>
      </c>
      <c r="K5275" s="81">
        <v>730000.0</v>
      </c>
      <c r="L5275" s="82">
        <v>0.1700053689673686</v>
      </c>
      <c r="N5275" s="83">
        <f t="shared" si="1"/>
        <v>0.170005369</v>
      </c>
      <c r="O5275" s="83">
        <f t="shared" si="2"/>
        <v>0.170005369</v>
      </c>
      <c r="Q5275" s="83">
        <f t="shared" si="3"/>
        <v>0.5740753425</v>
      </c>
      <c r="R5275" s="83">
        <f t="shared" si="4"/>
        <v>0.170005369</v>
      </c>
      <c r="S5275" s="83" t="b">
        <f t="shared" si="5"/>
        <v>0</v>
      </c>
      <c r="T5275" s="72"/>
      <c r="U5275" s="72"/>
      <c r="V5275" s="72"/>
      <c r="W5275" s="72"/>
      <c r="X5275" s="72"/>
      <c r="Y5275" s="72"/>
      <c r="Z5275" s="72"/>
      <c r="AA5275" s="72"/>
      <c r="AB5275" s="72"/>
      <c r="AC5275" s="72"/>
      <c r="AD5275" s="72"/>
      <c r="AE5275" s="72"/>
      <c r="AF5275" s="72"/>
      <c r="AG5275" s="72"/>
      <c r="AH5275" s="72"/>
      <c r="AI5275" s="72"/>
      <c r="AJ5275" s="72"/>
      <c r="AK5275" s="72"/>
    </row>
    <row r="5276" ht="14.25" customHeight="1">
      <c r="A5276" s="78">
        <v>5273.0</v>
      </c>
      <c r="C5276" s="78" t="str">
        <f>VLOOKUP(G5276,[1]Macrodata_CCF!$A$3:$D$55,4,FALSE)</f>
        <v>#ERROR!</v>
      </c>
      <c r="E5276" s="79" t="str">
        <f>VLOOKUP(G5276,[1]Macrodata_CCF!$A$3:$B$55,2,FALSE)</f>
        <v>#ERROR!</v>
      </c>
      <c r="F5276" s="78">
        <v>0.0</v>
      </c>
      <c r="G5276" s="80">
        <v>25.0</v>
      </c>
      <c r="H5276" s="81">
        <v>179270.0</v>
      </c>
      <c r="I5276" s="81">
        <v>300000.0</v>
      </c>
      <c r="J5276" s="81">
        <v>201000.0</v>
      </c>
      <c r="K5276" s="81">
        <v>450000.0</v>
      </c>
      <c r="L5276" s="82">
        <v>0.1799884038764185</v>
      </c>
      <c r="N5276" s="83">
        <f t="shared" si="1"/>
        <v>0.1799884039</v>
      </c>
      <c r="O5276" s="83">
        <f t="shared" si="2"/>
        <v>0.1799884039</v>
      </c>
      <c r="Q5276" s="83">
        <f t="shared" si="3"/>
        <v>0.4024333333</v>
      </c>
      <c r="R5276" s="83">
        <f t="shared" si="4"/>
        <v>0.1799884039</v>
      </c>
      <c r="S5276" s="83" t="b">
        <f t="shared" si="5"/>
        <v>0</v>
      </c>
      <c r="T5276" s="72"/>
      <c r="U5276" s="72"/>
      <c r="V5276" s="72"/>
      <c r="W5276" s="72"/>
      <c r="X5276" s="72"/>
      <c r="Y5276" s="72"/>
      <c r="Z5276" s="72"/>
      <c r="AA5276" s="72"/>
      <c r="AB5276" s="72"/>
      <c r="AC5276" s="72"/>
      <c r="AD5276" s="72"/>
      <c r="AE5276" s="72"/>
      <c r="AF5276" s="72"/>
      <c r="AG5276" s="72"/>
      <c r="AH5276" s="72"/>
      <c r="AI5276" s="72"/>
      <c r="AJ5276" s="72"/>
      <c r="AK5276" s="72"/>
    </row>
    <row r="5277" ht="14.25" customHeight="1">
      <c r="A5277" s="78">
        <v>5274.0</v>
      </c>
      <c r="C5277" s="78" t="str">
        <f>VLOOKUP(G5277,[1]Macrodata_CCF!$A$3:$D$55,4,FALSE)</f>
        <v>#ERROR!</v>
      </c>
      <c r="E5277" s="79" t="str">
        <f>VLOOKUP(G5277,[1]Macrodata_CCF!$A$3:$B$55,2,FALSE)</f>
        <v>#ERROR!</v>
      </c>
      <c r="F5277" s="78">
        <v>0.0</v>
      </c>
      <c r="G5277" s="80">
        <v>34.0</v>
      </c>
      <c r="H5277" s="81">
        <v>53665.0</v>
      </c>
      <c r="I5277" s="81">
        <v>80000.0</v>
      </c>
      <c r="J5277" s="81">
        <v>56825.0</v>
      </c>
      <c r="K5277" s="81">
        <v>80000.0</v>
      </c>
      <c r="L5277" s="82">
        <v>0.1199924055439529</v>
      </c>
      <c r="N5277" s="83">
        <f t="shared" si="1"/>
        <v>0.1199924055</v>
      </c>
      <c r="O5277" s="83">
        <f t="shared" si="2"/>
        <v>0.1199924055</v>
      </c>
      <c r="Q5277" s="83">
        <f t="shared" si="3"/>
        <v>0.3291875</v>
      </c>
      <c r="R5277" s="83">
        <f t="shared" si="4"/>
        <v>0.1199924055</v>
      </c>
      <c r="S5277" s="83" t="b">
        <f t="shared" si="5"/>
        <v>0</v>
      </c>
      <c r="T5277" s="72"/>
      <c r="U5277" s="72"/>
      <c r="V5277" s="72"/>
      <c r="W5277" s="72"/>
      <c r="X5277" s="72"/>
      <c r="Y5277" s="72"/>
      <c r="Z5277" s="72"/>
      <c r="AA5277" s="72"/>
      <c r="AB5277" s="72"/>
      <c r="AC5277" s="72"/>
      <c r="AD5277" s="72"/>
      <c r="AE5277" s="72"/>
      <c r="AF5277" s="72"/>
      <c r="AG5277" s="72"/>
      <c r="AH5277" s="72"/>
      <c r="AI5277" s="72"/>
      <c r="AJ5277" s="72"/>
      <c r="AK5277" s="72"/>
    </row>
    <row r="5278" ht="14.25" customHeight="1">
      <c r="A5278" s="78">
        <v>5275.0</v>
      </c>
      <c r="C5278" s="78" t="str">
        <f>VLOOKUP(G5278,[1]Macrodata_CCF!$A$3:$D$55,4,FALSE)</f>
        <v>#ERROR!</v>
      </c>
      <c r="E5278" s="79" t="str">
        <f>VLOOKUP(G5278,[1]Macrodata_CCF!$A$3:$B$55,2,FALSE)</f>
        <v>#ERROR!</v>
      </c>
      <c r="F5278" s="78">
        <v>0.0</v>
      </c>
      <c r="G5278" s="80">
        <v>16.0</v>
      </c>
      <c r="H5278" s="81">
        <v>650435.0</v>
      </c>
      <c r="I5278" s="81">
        <v>840000.0</v>
      </c>
      <c r="J5278" s="81">
        <v>856800.0</v>
      </c>
      <c r="K5278" s="81">
        <v>840000.0</v>
      </c>
      <c r="L5278" s="82">
        <v>1.088623954843985</v>
      </c>
      <c r="N5278" s="83">
        <f t="shared" si="1"/>
        <v>1.088623955</v>
      </c>
      <c r="O5278" s="83">
        <f t="shared" si="2"/>
        <v>1</v>
      </c>
      <c r="Q5278" s="83">
        <f t="shared" si="3"/>
        <v>0.225672619</v>
      </c>
      <c r="R5278" s="83">
        <f t="shared" si="4"/>
        <v>1.088623955</v>
      </c>
      <c r="S5278" s="83" t="b">
        <f t="shared" si="5"/>
        <v>0</v>
      </c>
      <c r="T5278" s="72"/>
      <c r="U5278" s="72"/>
      <c r="V5278" s="72"/>
      <c r="W5278" s="72"/>
      <c r="X5278" s="72"/>
      <c r="Y5278" s="72"/>
      <c r="Z5278" s="72"/>
      <c r="AA5278" s="72"/>
      <c r="AB5278" s="72"/>
      <c r="AC5278" s="72"/>
      <c r="AD5278" s="72"/>
      <c r="AE5278" s="72"/>
      <c r="AF5278" s="72"/>
      <c r="AG5278" s="72"/>
      <c r="AH5278" s="72"/>
      <c r="AI5278" s="72"/>
      <c r="AJ5278" s="72"/>
      <c r="AK5278" s="72"/>
    </row>
    <row r="5279" ht="14.25" customHeight="1">
      <c r="A5279" s="78">
        <v>5276.0</v>
      </c>
      <c r="C5279" s="78" t="str">
        <f>VLOOKUP(G5279,[1]Macrodata_CCF!$A$3:$D$55,4,FALSE)</f>
        <v>#ERROR!</v>
      </c>
      <c r="E5279" s="79" t="str">
        <f>VLOOKUP(G5279,[1]Macrodata_CCF!$A$3:$B$55,2,FALSE)</f>
        <v>#ERROR!</v>
      </c>
      <c r="F5279" s="78">
        <v>0.0</v>
      </c>
      <c r="G5279" s="80">
        <v>17.0</v>
      </c>
      <c r="H5279" s="81">
        <v>12785.0</v>
      </c>
      <c r="I5279" s="81">
        <v>180000.0</v>
      </c>
      <c r="J5279" s="81">
        <v>42885.0</v>
      </c>
      <c r="K5279" s="81">
        <v>180000.0</v>
      </c>
      <c r="L5279" s="82">
        <v>0.1800077744221511</v>
      </c>
      <c r="N5279" s="83">
        <f t="shared" si="1"/>
        <v>0.1800077744</v>
      </c>
      <c r="O5279" s="83">
        <f t="shared" si="2"/>
        <v>0.1800077744</v>
      </c>
      <c r="Q5279" s="83">
        <f t="shared" si="3"/>
        <v>0.9289722222</v>
      </c>
      <c r="R5279" s="83">
        <f t="shared" si="4"/>
        <v>0.1800077744</v>
      </c>
      <c r="S5279" s="83" t="b">
        <f t="shared" si="5"/>
        <v>0</v>
      </c>
      <c r="T5279" s="72"/>
      <c r="U5279" s="72"/>
      <c r="V5279" s="72"/>
      <c r="W5279" s="72"/>
      <c r="X5279" s="72"/>
      <c r="Y5279" s="72"/>
      <c r="Z5279" s="72"/>
      <c r="AA5279" s="72"/>
      <c r="AB5279" s="72"/>
      <c r="AC5279" s="72"/>
      <c r="AD5279" s="72"/>
      <c r="AE5279" s="72"/>
      <c r="AF5279" s="72"/>
      <c r="AG5279" s="72"/>
      <c r="AH5279" s="72"/>
      <c r="AI5279" s="72"/>
      <c r="AJ5279" s="72"/>
      <c r="AK5279" s="72"/>
    </row>
    <row r="5280" ht="14.25" customHeight="1">
      <c r="A5280" s="78">
        <v>5277.0</v>
      </c>
      <c r="C5280" s="78" t="str">
        <f>VLOOKUP(G5280,[1]Macrodata_CCF!$A$3:$D$55,4,FALSE)</f>
        <v>#ERROR!</v>
      </c>
      <c r="E5280" s="79" t="str">
        <f>VLOOKUP(G5280,[1]Macrodata_CCF!$A$3:$B$55,2,FALSE)</f>
        <v>#ERROR!</v>
      </c>
      <c r="F5280" s="78">
        <v>0.0</v>
      </c>
      <c r="G5280" s="80">
        <v>30.0</v>
      </c>
      <c r="H5280" s="81">
        <v>40320.0</v>
      </c>
      <c r="I5280" s="81">
        <v>270000.0</v>
      </c>
      <c r="J5280" s="81">
        <v>86255.0</v>
      </c>
      <c r="K5280" s="81">
        <v>270000.0</v>
      </c>
      <c r="L5280" s="82">
        <v>0.1999956461163358</v>
      </c>
      <c r="N5280" s="83">
        <f t="shared" si="1"/>
        <v>0.1999956461</v>
      </c>
      <c r="O5280" s="83">
        <f t="shared" si="2"/>
        <v>0.1999956461</v>
      </c>
      <c r="Q5280" s="83">
        <f t="shared" si="3"/>
        <v>0.8506666667</v>
      </c>
      <c r="R5280" s="83">
        <f t="shared" si="4"/>
        <v>0.1999956461</v>
      </c>
      <c r="S5280" s="83" t="b">
        <f t="shared" si="5"/>
        <v>0</v>
      </c>
      <c r="T5280" s="72"/>
      <c r="U5280" s="72"/>
      <c r="V5280" s="72"/>
      <c r="W5280" s="72"/>
      <c r="X5280" s="72"/>
      <c r="Y5280" s="72"/>
      <c r="Z5280" s="72"/>
      <c r="AA5280" s="72"/>
      <c r="AB5280" s="72"/>
      <c r="AC5280" s="72"/>
      <c r="AD5280" s="72"/>
      <c r="AE5280" s="72"/>
      <c r="AF5280" s="72"/>
      <c r="AG5280" s="72"/>
      <c r="AH5280" s="72"/>
      <c r="AI5280" s="72"/>
      <c r="AJ5280" s="72"/>
      <c r="AK5280" s="72"/>
    </row>
    <row r="5281" ht="14.25" customHeight="1">
      <c r="A5281" s="78">
        <v>5278.0</v>
      </c>
      <c r="C5281" s="78" t="str">
        <f>VLOOKUP(G5281,[1]Macrodata_CCF!$A$3:$D$55,4,FALSE)</f>
        <v>#ERROR!</v>
      </c>
      <c r="E5281" s="79" t="str">
        <f>VLOOKUP(G5281,[1]Macrodata_CCF!$A$3:$B$55,2,FALSE)</f>
        <v>#ERROR!</v>
      </c>
      <c r="F5281" s="78">
        <v>0.0</v>
      </c>
      <c r="G5281" s="80">
        <v>47.0</v>
      </c>
      <c r="H5281" s="81">
        <v>406080.0</v>
      </c>
      <c r="I5281" s="81">
        <v>580000.0</v>
      </c>
      <c r="J5281" s="81">
        <v>439125.0</v>
      </c>
      <c r="K5281" s="81">
        <v>580000.0</v>
      </c>
      <c r="L5281" s="82">
        <v>0.1900011499540018</v>
      </c>
      <c r="N5281" s="83">
        <f t="shared" si="1"/>
        <v>0.19000115</v>
      </c>
      <c r="O5281" s="83">
        <f t="shared" si="2"/>
        <v>0.19000115</v>
      </c>
      <c r="Q5281" s="83">
        <f t="shared" si="3"/>
        <v>0.299862069</v>
      </c>
      <c r="R5281" s="83">
        <f t="shared" si="4"/>
        <v>0.19000115</v>
      </c>
      <c r="S5281" s="83" t="b">
        <f t="shared" si="5"/>
        <v>0</v>
      </c>
      <c r="T5281" s="72"/>
      <c r="U5281" s="72"/>
      <c r="V5281" s="72"/>
      <c r="W5281" s="72"/>
      <c r="X5281" s="72"/>
      <c r="Y5281" s="72"/>
      <c r="Z5281" s="72"/>
      <c r="AA5281" s="72"/>
      <c r="AB5281" s="72"/>
      <c r="AC5281" s="72"/>
      <c r="AD5281" s="72"/>
      <c r="AE5281" s="72"/>
      <c r="AF5281" s="72"/>
      <c r="AG5281" s="72"/>
      <c r="AH5281" s="72"/>
      <c r="AI5281" s="72"/>
      <c r="AJ5281" s="72"/>
      <c r="AK5281" s="72"/>
    </row>
    <row r="5282" ht="14.25" customHeight="1">
      <c r="A5282" s="78">
        <v>5279.0</v>
      </c>
      <c r="C5282" s="78" t="str">
        <f>VLOOKUP(G5282,[1]Macrodata_CCF!$A$3:$D$55,4,FALSE)</f>
        <v>#ERROR!</v>
      </c>
      <c r="E5282" s="79" t="str">
        <f>VLOOKUP(G5282,[1]Macrodata_CCF!$A$3:$B$55,2,FALSE)</f>
        <v>#ERROR!</v>
      </c>
      <c r="F5282" s="78">
        <v>0.0</v>
      </c>
      <c r="G5282" s="80">
        <v>3.0</v>
      </c>
      <c r="H5282" s="81">
        <v>171870.0</v>
      </c>
      <c r="I5282" s="81">
        <v>640000.0</v>
      </c>
      <c r="J5282" s="81">
        <v>652800.0</v>
      </c>
      <c r="K5282" s="81">
        <v>640000.0</v>
      </c>
      <c r="L5282" s="82">
        <v>1.027342832119283</v>
      </c>
      <c r="N5282" s="83">
        <f t="shared" si="1"/>
        <v>1.027342832</v>
      </c>
      <c r="O5282" s="83">
        <f t="shared" si="2"/>
        <v>1</v>
      </c>
      <c r="Q5282" s="83">
        <f t="shared" si="3"/>
        <v>0.731453125</v>
      </c>
      <c r="R5282" s="83">
        <f t="shared" si="4"/>
        <v>1.027342832</v>
      </c>
      <c r="S5282" s="83" t="b">
        <f t="shared" si="5"/>
        <v>0</v>
      </c>
      <c r="T5282" s="72"/>
      <c r="U5282" s="72"/>
      <c r="V5282" s="72"/>
      <c r="W5282" s="72"/>
      <c r="X5282" s="72"/>
      <c r="Y5282" s="72"/>
      <c r="Z5282" s="72"/>
      <c r="AA5282" s="72"/>
      <c r="AB5282" s="72"/>
      <c r="AC5282" s="72"/>
      <c r="AD5282" s="72"/>
      <c r="AE5282" s="72"/>
      <c r="AF5282" s="72"/>
      <c r="AG5282" s="72"/>
      <c r="AH5282" s="72"/>
      <c r="AI5282" s="72"/>
      <c r="AJ5282" s="72"/>
      <c r="AK5282" s="72"/>
    </row>
    <row r="5283" ht="14.25" customHeight="1">
      <c r="A5283" s="78">
        <v>5280.0</v>
      </c>
      <c r="C5283" s="78" t="str">
        <f>VLOOKUP(G5283,[1]Macrodata_CCF!$A$3:$D$55,4,FALSE)</f>
        <v>#ERROR!</v>
      </c>
      <c r="E5283" s="79" t="str">
        <f>VLOOKUP(G5283,[1]Macrodata_CCF!$A$3:$B$55,2,FALSE)</f>
        <v>#ERROR!</v>
      </c>
      <c r="F5283" s="78">
        <v>0.0</v>
      </c>
      <c r="G5283" s="80">
        <v>15.0</v>
      </c>
      <c r="H5283" s="81">
        <v>204425.0</v>
      </c>
      <c r="I5283" s="81">
        <v>730000.0</v>
      </c>
      <c r="J5283" s="81">
        <v>30985.0</v>
      </c>
      <c r="K5283" s="81">
        <v>730000.0</v>
      </c>
      <c r="L5283" s="82">
        <v>-0.3300004756695049</v>
      </c>
      <c r="N5283" s="83">
        <f t="shared" si="1"/>
        <v>-0.3300004757</v>
      </c>
      <c r="O5283" s="83">
        <f t="shared" si="2"/>
        <v>0</v>
      </c>
      <c r="Q5283" s="83">
        <f t="shared" si="3"/>
        <v>0.7199657534</v>
      </c>
      <c r="R5283" s="83">
        <f t="shared" si="4"/>
        <v>-0.3300004757</v>
      </c>
      <c r="S5283" s="83" t="b">
        <f t="shared" si="5"/>
        <v>0</v>
      </c>
      <c r="T5283" s="72"/>
      <c r="U5283" s="72"/>
      <c r="V5283" s="72"/>
      <c r="W5283" s="72"/>
      <c r="X5283" s="72"/>
      <c r="Y5283" s="72"/>
      <c r="Z5283" s="72"/>
      <c r="AA5283" s="72"/>
      <c r="AB5283" s="72"/>
      <c r="AC5283" s="72"/>
      <c r="AD5283" s="72"/>
      <c r="AE5283" s="72"/>
      <c r="AF5283" s="72"/>
      <c r="AG5283" s="72"/>
      <c r="AH5283" s="72"/>
      <c r="AI5283" s="72"/>
      <c r="AJ5283" s="72"/>
      <c r="AK5283" s="72"/>
    </row>
    <row r="5284" ht="14.25" customHeight="1">
      <c r="A5284" s="78">
        <v>5281.0</v>
      </c>
      <c r="C5284" s="78" t="str">
        <f>VLOOKUP(G5284,[1]Macrodata_CCF!$A$3:$D$55,4,FALSE)</f>
        <v>#ERROR!</v>
      </c>
      <c r="E5284" s="79" t="str">
        <f>VLOOKUP(G5284,[1]Macrodata_CCF!$A$3:$B$55,2,FALSE)</f>
        <v>#ERROR!</v>
      </c>
      <c r="F5284" s="78">
        <v>1.0</v>
      </c>
      <c r="G5284" s="80">
        <v>52.0</v>
      </c>
      <c r="H5284" s="81">
        <v>472260.0</v>
      </c>
      <c r="I5284" s="81">
        <v>870000.0</v>
      </c>
      <c r="J5284" s="81">
        <v>671130.0</v>
      </c>
      <c r="K5284" s="81">
        <v>870000.0</v>
      </c>
      <c r="L5284" s="82">
        <v>0.5</v>
      </c>
      <c r="N5284" s="83">
        <f t="shared" si="1"/>
        <v>0.5</v>
      </c>
      <c r="O5284" s="83">
        <f t="shared" si="2"/>
        <v>0.5</v>
      </c>
      <c r="Q5284" s="83">
        <f t="shared" si="3"/>
        <v>0.4571724138</v>
      </c>
      <c r="R5284" s="83">
        <f t="shared" si="4"/>
        <v>0.5</v>
      </c>
      <c r="S5284" s="83" t="b">
        <f t="shared" si="5"/>
        <v>0</v>
      </c>
      <c r="T5284" s="72"/>
      <c r="U5284" s="72"/>
      <c r="V5284" s="72"/>
      <c r="W5284" s="72"/>
      <c r="X5284" s="72"/>
      <c r="Y5284" s="72"/>
      <c r="Z5284" s="72"/>
      <c r="AA5284" s="72"/>
      <c r="AB5284" s="72"/>
      <c r="AC5284" s="72"/>
      <c r="AD5284" s="72"/>
      <c r="AE5284" s="72"/>
      <c r="AF5284" s="72"/>
      <c r="AG5284" s="72"/>
      <c r="AH5284" s="72"/>
      <c r="AI5284" s="72"/>
      <c r="AJ5284" s="72"/>
      <c r="AK5284" s="72"/>
    </row>
    <row r="5285" ht="14.25" customHeight="1">
      <c r="A5285" s="78">
        <v>5282.0</v>
      </c>
      <c r="C5285" s="78" t="str">
        <f>VLOOKUP(G5285,[1]Macrodata_CCF!$A$3:$D$55,4,FALSE)</f>
        <v>#ERROR!</v>
      </c>
      <c r="E5285" s="79" t="str">
        <f>VLOOKUP(G5285,[1]Macrodata_CCF!$A$3:$B$55,2,FALSE)</f>
        <v>#ERROR!</v>
      </c>
      <c r="F5285" s="78">
        <v>0.0</v>
      </c>
      <c r="G5285" s="80">
        <v>49.0</v>
      </c>
      <c r="H5285" s="81">
        <v>0.0</v>
      </c>
      <c r="I5285" s="81">
        <v>560000.0</v>
      </c>
      <c r="J5285" s="81">
        <v>39200.0</v>
      </c>
      <c r="K5285" s="81">
        <v>560000.0</v>
      </c>
      <c r="L5285" s="82">
        <v>0.07</v>
      </c>
      <c r="N5285" s="83">
        <f t="shared" si="1"/>
        <v>0.07</v>
      </c>
      <c r="O5285" s="83">
        <f t="shared" si="2"/>
        <v>0.07</v>
      </c>
      <c r="Q5285" s="83">
        <f t="shared" si="3"/>
        <v>1</v>
      </c>
      <c r="R5285" s="83">
        <f t="shared" si="4"/>
        <v>0.07</v>
      </c>
      <c r="S5285" s="83" t="b">
        <f t="shared" si="5"/>
        <v>0</v>
      </c>
      <c r="T5285" s="72"/>
      <c r="U5285" s="72"/>
      <c r="V5285" s="72"/>
      <c r="W5285" s="72"/>
      <c r="X5285" s="72"/>
      <c r="Y5285" s="72"/>
      <c r="Z5285" s="72"/>
      <c r="AA5285" s="72"/>
      <c r="AB5285" s="72"/>
      <c r="AC5285" s="72"/>
      <c r="AD5285" s="72"/>
      <c r="AE5285" s="72"/>
      <c r="AF5285" s="72"/>
      <c r="AG5285" s="72"/>
      <c r="AH5285" s="72"/>
      <c r="AI5285" s="72"/>
      <c r="AJ5285" s="72"/>
      <c r="AK5285" s="72"/>
    </row>
    <row r="5286" ht="14.25" customHeight="1">
      <c r="A5286" s="78">
        <v>5283.0</v>
      </c>
      <c r="C5286" s="78" t="str">
        <f>VLOOKUP(G5286,[1]Macrodata_CCF!$A$3:$D$55,4,FALSE)</f>
        <v>#ERROR!</v>
      </c>
      <c r="E5286" s="79" t="str">
        <f>VLOOKUP(G5286,[1]Macrodata_CCF!$A$3:$B$55,2,FALSE)</f>
        <v>#ERROR!</v>
      </c>
      <c r="F5286" s="78">
        <v>0.0</v>
      </c>
      <c r="G5286" s="80">
        <v>33.0</v>
      </c>
      <c r="H5286" s="81">
        <v>353710.0</v>
      </c>
      <c r="I5286" s="81">
        <v>620000.0</v>
      </c>
      <c r="J5286" s="81">
        <v>406970.0</v>
      </c>
      <c r="K5286" s="81">
        <v>1178000.0</v>
      </c>
      <c r="L5286" s="82">
        <v>0.2000075106087348</v>
      </c>
      <c r="N5286" s="83">
        <f t="shared" si="1"/>
        <v>0.2000075106</v>
      </c>
      <c r="O5286" s="83">
        <f t="shared" si="2"/>
        <v>0.2000075106</v>
      </c>
      <c r="Q5286" s="83">
        <f t="shared" si="3"/>
        <v>0.4295</v>
      </c>
      <c r="R5286" s="83">
        <f t="shared" si="4"/>
        <v>0.2000075106</v>
      </c>
      <c r="S5286" s="83" t="b">
        <f t="shared" si="5"/>
        <v>0</v>
      </c>
      <c r="T5286" s="72"/>
      <c r="U5286" s="72"/>
      <c r="V5286" s="72"/>
      <c r="W5286" s="72"/>
      <c r="X5286" s="72"/>
      <c r="Y5286" s="72"/>
      <c r="Z5286" s="72"/>
      <c r="AA5286" s="72"/>
      <c r="AB5286" s="72"/>
      <c r="AC5286" s="72"/>
      <c r="AD5286" s="72"/>
      <c r="AE5286" s="72"/>
      <c r="AF5286" s="72"/>
      <c r="AG5286" s="72"/>
      <c r="AH5286" s="72"/>
      <c r="AI5286" s="72"/>
      <c r="AJ5286" s="72"/>
      <c r="AK5286" s="72"/>
    </row>
    <row r="5287" ht="14.25" customHeight="1">
      <c r="A5287" s="78">
        <v>5284.0</v>
      </c>
      <c r="C5287" s="78" t="str">
        <f>VLOOKUP(G5287,[1]Macrodata_CCF!$A$3:$D$55,4,FALSE)</f>
        <v>#ERROR!</v>
      </c>
      <c r="E5287" s="79" t="str">
        <f>VLOOKUP(G5287,[1]Macrodata_CCF!$A$3:$B$55,2,FALSE)</f>
        <v>#ERROR!</v>
      </c>
      <c r="F5287" s="78">
        <v>0.0</v>
      </c>
      <c r="G5287" s="80">
        <v>27.0</v>
      </c>
      <c r="H5287" s="81">
        <v>0.0</v>
      </c>
      <c r="I5287" s="81">
        <v>390000.0</v>
      </c>
      <c r="J5287" s="81">
        <v>74100.0</v>
      </c>
      <c r="K5287" s="81">
        <v>390000.0</v>
      </c>
      <c r="L5287" s="82">
        <v>0.19</v>
      </c>
      <c r="N5287" s="83">
        <f t="shared" si="1"/>
        <v>0.19</v>
      </c>
      <c r="O5287" s="83">
        <f t="shared" si="2"/>
        <v>0.19</v>
      </c>
      <c r="Q5287" s="83">
        <f t="shared" si="3"/>
        <v>1</v>
      </c>
      <c r="R5287" s="83">
        <f t="shared" si="4"/>
        <v>0.19</v>
      </c>
      <c r="S5287" s="83" t="b">
        <f t="shared" si="5"/>
        <v>0</v>
      </c>
      <c r="T5287" s="72"/>
      <c r="U5287" s="72"/>
      <c r="V5287" s="72"/>
      <c r="W5287" s="72"/>
      <c r="X5287" s="72"/>
      <c r="Y5287" s="72"/>
      <c r="Z5287" s="72"/>
      <c r="AA5287" s="72"/>
      <c r="AB5287" s="72"/>
      <c r="AC5287" s="72"/>
      <c r="AD5287" s="72"/>
      <c r="AE5287" s="72"/>
      <c r="AF5287" s="72"/>
      <c r="AG5287" s="72"/>
      <c r="AH5287" s="72"/>
      <c r="AI5287" s="72"/>
      <c r="AJ5287" s="72"/>
      <c r="AK5287" s="72"/>
    </row>
    <row r="5288" ht="14.25" customHeight="1">
      <c r="A5288" s="78">
        <v>5285.0</v>
      </c>
      <c r="C5288" s="78" t="str">
        <f>VLOOKUP(G5288,[1]Macrodata_CCF!$A$3:$D$55,4,FALSE)</f>
        <v>#ERROR!</v>
      </c>
      <c r="E5288" s="79" t="str">
        <f>VLOOKUP(G5288,[1]Macrodata_CCF!$A$3:$B$55,2,FALSE)</f>
        <v>#ERROR!</v>
      </c>
      <c r="F5288" s="78">
        <v>0.0</v>
      </c>
      <c r="G5288" s="80">
        <v>46.0</v>
      </c>
      <c r="H5288" s="81">
        <v>163860.0</v>
      </c>
      <c r="I5288" s="81">
        <v>420000.0</v>
      </c>
      <c r="J5288" s="81">
        <v>115195.0</v>
      </c>
      <c r="K5288" s="81">
        <v>420000.0</v>
      </c>
      <c r="L5288" s="82">
        <v>-0.1899937534161006</v>
      </c>
      <c r="N5288" s="83">
        <f t="shared" si="1"/>
        <v>-0.1899937534</v>
      </c>
      <c r="O5288" s="83">
        <f t="shared" si="2"/>
        <v>0</v>
      </c>
      <c r="Q5288" s="83">
        <f t="shared" si="3"/>
        <v>0.6098571429</v>
      </c>
      <c r="R5288" s="83">
        <f t="shared" si="4"/>
        <v>-0.1899937534</v>
      </c>
      <c r="S5288" s="83" t="b">
        <f t="shared" si="5"/>
        <v>0</v>
      </c>
      <c r="T5288" s="72"/>
      <c r="U5288" s="72"/>
      <c r="V5288" s="72"/>
      <c r="W5288" s="72"/>
      <c r="X5288" s="72"/>
      <c r="Y5288" s="72"/>
      <c r="Z5288" s="72"/>
      <c r="AA5288" s="72"/>
      <c r="AB5288" s="72"/>
      <c r="AC5288" s="72"/>
      <c r="AD5288" s="72"/>
      <c r="AE5288" s="72"/>
      <c r="AF5288" s="72"/>
      <c r="AG5288" s="72"/>
      <c r="AH5288" s="72"/>
      <c r="AI5288" s="72"/>
      <c r="AJ5288" s="72"/>
      <c r="AK5288" s="72"/>
    </row>
    <row r="5289" ht="14.25" customHeight="1">
      <c r="A5289" s="78">
        <v>5286.0</v>
      </c>
      <c r="C5289" s="78" t="str">
        <f>VLOOKUP(G5289,[1]Macrodata_CCF!$A$3:$D$55,4,FALSE)</f>
        <v>#ERROR!</v>
      </c>
      <c r="E5289" s="79" t="str">
        <f>VLOOKUP(G5289,[1]Macrodata_CCF!$A$3:$B$55,2,FALSE)</f>
        <v>#ERROR!</v>
      </c>
      <c r="F5289" s="78">
        <v>0.0</v>
      </c>
      <c r="G5289" s="80">
        <v>5.0</v>
      </c>
      <c r="H5289" s="81">
        <v>133325.0</v>
      </c>
      <c r="I5289" s="81">
        <v>600000.0</v>
      </c>
      <c r="J5289" s="81">
        <v>254660.0</v>
      </c>
      <c r="K5289" s="81">
        <v>600000.0</v>
      </c>
      <c r="L5289" s="82">
        <v>0.2599989285905609</v>
      </c>
      <c r="N5289" s="83">
        <f t="shared" si="1"/>
        <v>0.2599989286</v>
      </c>
      <c r="O5289" s="83">
        <f t="shared" si="2"/>
        <v>0.2599989286</v>
      </c>
      <c r="Q5289" s="83">
        <f t="shared" si="3"/>
        <v>0.7777916667</v>
      </c>
      <c r="R5289" s="83">
        <f t="shared" si="4"/>
        <v>0.2599989286</v>
      </c>
      <c r="S5289" s="83" t="b">
        <f t="shared" si="5"/>
        <v>0</v>
      </c>
      <c r="T5289" s="72"/>
      <c r="U5289" s="72"/>
      <c r="V5289" s="72"/>
      <c r="W5289" s="72"/>
      <c r="X5289" s="72"/>
      <c r="Y5289" s="72"/>
      <c r="Z5289" s="72"/>
      <c r="AA5289" s="72"/>
      <c r="AB5289" s="72"/>
      <c r="AC5289" s="72"/>
      <c r="AD5289" s="72"/>
      <c r="AE5289" s="72"/>
      <c r="AF5289" s="72"/>
      <c r="AG5289" s="72"/>
      <c r="AH5289" s="72"/>
      <c r="AI5289" s="72"/>
      <c r="AJ5289" s="72"/>
      <c r="AK5289" s="72"/>
    </row>
    <row r="5290" ht="14.25" customHeight="1">
      <c r="A5290" s="78">
        <v>5287.0</v>
      </c>
      <c r="C5290" s="78" t="str">
        <f>VLOOKUP(G5290,[1]Macrodata_CCF!$A$3:$D$55,4,FALSE)</f>
        <v>#ERROR!</v>
      </c>
      <c r="E5290" s="79" t="str">
        <f>VLOOKUP(G5290,[1]Macrodata_CCF!$A$3:$B$55,2,FALSE)</f>
        <v>#ERROR!</v>
      </c>
      <c r="F5290" s="78">
        <v>0.0</v>
      </c>
      <c r="G5290" s="80">
        <v>47.0</v>
      </c>
      <c r="H5290" s="81">
        <v>373610.0</v>
      </c>
      <c r="I5290" s="81">
        <v>650000.0</v>
      </c>
      <c r="J5290" s="81">
        <v>246470.0</v>
      </c>
      <c r="K5290" s="81">
        <v>650000.0</v>
      </c>
      <c r="L5290" s="82">
        <v>-0.4600021708455443</v>
      </c>
      <c r="N5290" s="83">
        <f t="shared" si="1"/>
        <v>-0.4600021708</v>
      </c>
      <c r="O5290" s="83">
        <f t="shared" si="2"/>
        <v>0</v>
      </c>
      <c r="Q5290" s="83">
        <f t="shared" si="3"/>
        <v>0.4252153846</v>
      </c>
      <c r="R5290" s="83">
        <f t="shared" si="4"/>
        <v>-0.4600021708</v>
      </c>
      <c r="S5290" s="83" t="b">
        <f t="shared" si="5"/>
        <v>0</v>
      </c>
      <c r="T5290" s="72"/>
      <c r="U5290" s="72"/>
      <c r="V5290" s="72"/>
      <c r="W5290" s="72"/>
      <c r="X5290" s="72"/>
      <c r="Y5290" s="72"/>
      <c r="Z5290" s="72"/>
      <c r="AA5290" s="72"/>
      <c r="AB5290" s="72"/>
      <c r="AC5290" s="72"/>
      <c r="AD5290" s="72"/>
      <c r="AE5290" s="72"/>
      <c r="AF5290" s="72"/>
      <c r="AG5290" s="72"/>
      <c r="AH5290" s="72"/>
      <c r="AI5290" s="72"/>
      <c r="AJ5290" s="72"/>
      <c r="AK5290" s="72"/>
    </row>
    <row r="5291" ht="14.25" customHeight="1">
      <c r="A5291" s="78">
        <v>5288.0</v>
      </c>
      <c r="C5291" s="78" t="str">
        <f>VLOOKUP(G5291,[1]Macrodata_CCF!$A$3:$D$55,4,FALSE)</f>
        <v>#ERROR!</v>
      </c>
      <c r="E5291" s="79" t="str">
        <f>VLOOKUP(G5291,[1]Macrodata_CCF!$A$3:$B$55,2,FALSE)</f>
        <v>#ERROR!</v>
      </c>
      <c r="F5291" s="78">
        <v>0.0</v>
      </c>
      <c r="G5291" s="80">
        <v>25.0</v>
      </c>
      <c r="H5291" s="81">
        <v>128740.0</v>
      </c>
      <c r="I5291" s="81">
        <v>450000.0</v>
      </c>
      <c r="J5291" s="81">
        <v>180140.0</v>
      </c>
      <c r="K5291" s="81">
        <v>450000.0</v>
      </c>
      <c r="L5291" s="82">
        <v>0.1599950196102845</v>
      </c>
      <c r="N5291" s="83">
        <f t="shared" si="1"/>
        <v>0.1599950196</v>
      </c>
      <c r="O5291" s="83">
        <f t="shared" si="2"/>
        <v>0.1599950196</v>
      </c>
      <c r="Q5291" s="83">
        <f t="shared" si="3"/>
        <v>0.7139111111</v>
      </c>
      <c r="R5291" s="83">
        <f t="shared" si="4"/>
        <v>0.1599950196</v>
      </c>
      <c r="S5291" s="83" t="b">
        <f t="shared" si="5"/>
        <v>0</v>
      </c>
      <c r="T5291" s="72"/>
      <c r="U5291" s="72"/>
      <c r="V5291" s="72"/>
      <c r="W5291" s="72"/>
      <c r="X5291" s="72"/>
      <c r="Y5291" s="72"/>
      <c r="Z5291" s="72"/>
      <c r="AA5291" s="72"/>
      <c r="AB5291" s="72"/>
      <c r="AC5291" s="72"/>
      <c r="AD5291" s="72"/>
      <c r="AE5291" s="72"/>
      <c r="AF5291" s="72"/>
      <c r="AG5291" s="72"/>
      <c r="AH5291" s="72"/>
      <c r="AI5291" s="72"/>
      <c r="AJ5291" s="72"/>
      <c r="AK5291" s="72"/>
    </row>
    <row r="5292" ht="14.25" customHeight="1">
      <c r="A5292" s="78">
        <v>5289.0</v>
      </c>
      <c r="C5292" s="78" t="str">
        <f>VLOOKUP(G5292,[1]Macrodata_CCF!$A$3:$D$55,4,FALSE)</f>
        <v>#ERROR!</v>
      </c>
      <c r="E5292" s="79" t="str">
        <f>VLOOKUP(G5292,[1]Macrodata_CCF!$A$3:$B$55,2,FALSE)</f>
        <v>#ERROR!</v>
      </c>
      <c r="F5292" s="78">
        <v>0.0</v>
      </c>
      <c r="G5292" s="80">
        <v>33.0</v>
      </c>
      <c r="H5292" s="81">
        <v>41855.0</v>
      </c>
      <c r="I5292" s="81">
        <v>650000.0</v>
      </c>
      <c r="J5292" s="81">
        <v>163485.0</v>
      </c>
      <c r="K5292" s="81">
        <v>650000.0</v>
      </c>
      <c r="L5292" s="82">
        <v>0.2000016443446875</v>
      </c>
      <c r="N5292" s="83">
        <f t="shared" si="1"/>
        <v>0.2000016443</v>
      </c>
      <c r="O5292" s="83">
        <f t="shared" si="2"/>
        <v>0.2000016443</v>
      </c>
      <c r="Q5292" s="83">
        <f t="shared" si="3"/>
        <v>0.9356076923</v>
      </c>
      <c r="R5292" s="83">
        <f t="shared" si="4"/>
        <v>0.2000016443</v>
      </c>
      <c r="S5292" s="83" t="b">
        <f t="shared" si="5"/>
        <v>0</v>
      </c>
      <c r="T5292" s="72"/>
      <c r="U5292" s="72"/>
      <c r="V5292" s="72"/>
      <c r="W5292" s="72"/>
      <c r="X5292" s="72"/>
      <c r="Y5292" s="72"/>
      <c r="Z5292" s="72"/>
      <c r="AA5292" s="72"/>
      <c r="AB5292" s="72"/>
      <c r="AC5292" s="72"/>
      <c r="AD5292" s="72"/>
      <c r="AE5292" s="72"/>
      <c r="AF5292" s="72"/>
      <c r="AG5292" s="72"/>
      <c r="AH5292" s="72"/>
      <c r="AI5292" s="72"/>
      <c r="AJ5292" s="72"/>
      <c r="AK5292" s="72"/>
    </row>
    <row r="5293" ht="14.25" customHeight="1">
      <c r="A5293" s="78">
        <v>5290.0</v>
      </c>
      <c r="C5293" s="78" t="str">
        <f>VLOOKUP(G5293,[1]Macrodata_CCF!$A$3:$D$55,4,FALSE)</f>
        <v>#ERROR!</v>
      </c>
      <c r="E5293" s="79" t="str">
        <f>VLOOKUP(G5293,[1]Macrodata_CCF!$A$3:$B$55,2,FALSE)</f>
        <v>#ERROR!</v>
      </c>
      <c r="F5293" s="78">
        <v>0.0</v>
      </c>
      <c r="G5293" s="80">
        <v>49.0</v>
      </c>
      <c r="H5293" s="81">
        <v>6630.0</v>
      </c>
      <c r="I5293" s="81">
        <v>40000.0</v>
      </c>
      <c r="J5293" s="81">
        <v>7630.0</v>
      </c>
      <c r="K5293" s="81">
        <v>40000.0</v>
      </c>
      <c r="L5293" s="82">
        <v>0.02996703626011387</v>
      </c>
      <c r="N5293" s="83">
        <f t="shared" si="1"/>
        <v>0.02996703626</v>
      </c>
      <c r="O5293" s="83">
        <f t="shared" si="2"/>
        <v>0.02996703626</v>
      </c>
      <c r="Q5293" s="83">
        <f t="shared" si="3"/>
        <v>0.83425</v>
      </c>
      <c r="R5293" s="83">
        <f t="shared" si="4"/>
        <v>0.02996703626</v>
      </c>
      <c r="S5293" s="83" t="b">
        <f t="shared" si="5"/>
        <v>0</v>
      </c>
      <c r="T5293" s="72"/>
      <c r="U5293" s="72"/>
      <c r="V5293" s="72"/>
      <c r="W5293" s="72"/>
      <c r="X5293" s="72"/>
      <c r="Y5293" s="72"/>
      <c r="Z5293" s="72"/>
      <c r="AA5293" s="72"/>
      <c r="AB5293" s="72"/>
      <c r="AC5293" s="72"/>
      <c r="AD5293" s="72"/>
      <c r="AE5293" s="72"/>
      <c r="AF5293" s="72"/>
      <c r="AG5293" s="72"/>
      <c r="AH5293" s="72"/>
      <c r="AI5293" s="72"/>
      <c r="AJ5293" s="72"/>
      <c r="AK5293" s="72"/>
    </row>
    <row r="5294" ht="14.25" customHeight="1">
      <c r="A5294" s="78">
        <v>5291.0</v>
      </c>
      <c r="C5294" s="78" t="str">
        <f>VLOOKUP(G5294,[1]Macrodata_CCF!$A$3:$D$55,4,FALSE)</f>
        <v>#ERROR!</v>
      </c>
      <c r="E5294" s="79" t="str">
        <f>VLOOKUP(G5294,[1]Macrodata_CCF!$A$3:$B$55,2,FALSE)</f>
        <v>#ERROR!</v>
      </c>
      <c r="F5294" s="78">
        <v>0.0</v>
      </c>
      <c r="G5294" s="80">
        <v>22.0</v>
      </c>
      <c r="H5294" s="81">
        <v>39290.0</v>
      </c>
      <c r="I5294" s="81">
        <v>110000.0</v>
      </c>
      <c r="J5294" s="81">
        <v>52020.0</v>
      </c>
      <c r="K5294" s="81">
        <v>110000.0</v>
      </c>
      <c r="L5294" s="82">
        <v>0.1800311129967473</v>
      </c>
      <c r="N5294" s="83">
        <f t="shared" si="1"/>
        <v>0.180031113</v>
      </c>
      <c r="O5294" s="83">
        <f t="shared" si="2"/>
        <v>0.180031113</v>
      </c>
      <c r="Q5294" s="83">
        <f t="shared" si="3"/>
        <v>0.6428181818</v>
      </c>
      <c r="R5294" s="83">
        <f t="shared" si="4"/>
        <v>0.180031113</v>
      </c>
      <c r="S5294" s="83" t="b">
        <f t="shared" si="5"/>
        <v>0</v>
      </c>
      <c r="T5294" s="72"/>
      <c r="U5294" s="72"/>
      <c r="V5294" s="72"/>
      <c r="W5294" s="72"/>
      <c r="X5294" s="72"/>
      <c r="Y5294" s="72"/>
      <c r="Z5294" s="72"/>
      <c r="AA5294" s="72"/>
      <c r="AB5294" s="72"/>
      <c r="AC5294" s="72"/>
      <c r="AD5294" s="72"/>
      <c r="AE5294" s="72"/>
      <c r="AF5294" s="72"/>
      <c r="AG5294" s="72"/>
      <c r="AH5294" s="72"/>
      <c r="AI5294" s="72"/>
      <c r="AJ5294" s="72"/>
      <c r="AK5294" s="72"/>
    </row>
    <row r="5295" ht="14.25" customHeight="1">
      <c r="A5295" s="78">
        <v>5292.0</v>
      </c>
      <c r="C5295" s="78" t="str">
        <f>VLOOKUP(G5295,[1]Macrodata_CCF!$A$3:$D$55,4,FALSE)</f>
        <v>#ERROR!</v>
      </c>
      <c r="E5295" s="79" t="str">
        <f>VLOOKUP(G5295,[1]Macrodata_CCF!$A$3:$B$55,2,FALSE)</f>
        <v>#ERROR!</v>
      </c>
      <c r="F5295" s="78">
        <v>0.0</v>
      </c>
      <c r="G5295" s="80">
        <v>8.0</v>
      </c>
      <c r="H5295" s="81">
        <v>175120.0</v>
      </c>
      <c r="I5295" s="81">
        <v>520000.0</v>
      </c>
      <c r="J5295" s="81">
        <v>530400.0</v>
      </c>
      <c r="K5295" s="81">
        <v>520000.0</v>
      </c>
      <c r="L5295" s="82">
        <v>1.030155416376711</v>
      </c>
      <c r="N5295" s="83">
        <f t="shared" si="1"/>
        <v>1.030155416</v>
      </c>
      <c r="O5295" s="83">
        <f t="shared" si="2"/>
        <v>1</v>
      </c>
      <c r="Q5295" s="83">
        <f t="shared" si="3"/>
        <v>0.6632307692</v>
      </c>
      <c r="R5295" s="83">
        <f t="shared" si="4"/>
        <v>1.030155416</v>
      </c>
      <c r="S5295" s="83" t="b">
        <f t="shared" si="5"/>
        <v>0</v>
      </c>
      <c r="T5295" s="72"/>
      <c r="U5295" s="72"/>
      <c r="V5295" s="72"/>
      <c r="W5295" s="72"/>
      <c r="X5295" s="72"/>
      <c r="Y5295" s="72"/>
      <c r="Z5295" s="72"/>
      <c r="AA5295" s="72"/>
      <c r="AB5295" s="72"/>
      <c r="AC5295" s="72"/>
      <c r="AD5295" s="72"/>
      <c r="AE5295" s="72"/>
      <c r="AF5295" s="72"/>
      <c r="AG5295" s="72"/>
      <c r="AH5295" s="72"/>
      <c r="AI5295" s="72"/>
      <c r="AJ5295" s="72"/>
      <c r="AK5295" s="72"/>
    </row>
    <row r="5296" ht="14.25" customHeight="1">
      <c r="A5296" s="78">
        <v>5293.0</v>
      </c>
      <c r="C5296" s="78" t="str">
        <f>VLOOKUP(G5296,[1]Macrodata_CCF!$A$3:$D$55,4,FALSE)</f>
        <v>#ERROR!</v>
      </c>
      <c r="E5296" s="79" t="str">
        <f>VLOOKUP(G5296,[1]Macrodata_CCF!$A$3:$B$55,2,FALSE)</f>
        <v>#ERROR!</v>
      </c>
      <c r="F5296" s="78">
        <v>0.0</v>
      </c>
      <c r="G5296" s="80">
        <v>18.0</v>
      </c>
      <c r="H5296" s="81">
        <v>0.0</v>
      </c>
      <c r="I5296" s="81">
        <v>450000.0</v>
      </c>
      <c r="J5296" s="81">
        <v>76500.0</v>
      </c>
      <c r="K5296" s="81">
        <v>450000.0</v>
      </c>
      <c r="L5296" s="82">
        <v>0.17</v>
      </c>
      <c r="N5296" s="83">
        <f t="shared" si="1"/>
        <v>0.17</v>
      </c>
      <c r="O5296" s="83">
        <f t="shared" si="2"/>
        <v>0.17</v>
      </c>
      <c r="Q5296" s="83">
        <f t="shared" si="3"/>
        <v>1</v>
      </c>
      <c r="R5296" s="83">
        <f t="shared" si="4"/>
        <v>0.17</v>
      </c>
      <c r="S5296" s="83" t="b">
        <f t="shared" si="5"/>
        <v>0</v>
      </c>
      <c r="T5296" s="72"/>
      <c r="U5296" s="72"/>
      <c r="V5296" s="72"/>
      <c r="W5296" s="72"/>
      <c r="X5296" s="72"/>
      <c r="Y5296" s="72"/>
      <c r="Z5296" s="72"/>
      <c r="AA5296" s="72"/>
      <c r="AB5296" s="72"/>
      <c r="AC5296" s="72"/>
      <c r="AD5296" s="72"/>
      <c r="AE5296" s="72"/>
      <c r="AF5296" s="72"/>
      <c r="AG5296" s="72"/>
      <c r="AH5296" s="72"/>
      <c r="AI5296" s="72"/>
      <c r="AJ5296" s="72"/>
      <c r="AK5296" s="72"/>
    </row>
    <row r="5297" ht="14.25" customHeight="1">
      <c r="A5297" s="78">
        <v>5294.0</v>
      </c>
      <c r="C5297" s="78" t="str">
        <f>VLOOKUP(G5297,[1]Macrodata_CCF!$A$3:$D$55,4,FALSE)</f>
        <v>#ERROR!</v>
      </c>
      <c r="E5297" s="79" t="str">
        <f>VLOOKUP(G5297,[1]Macrodata_CCF!$A$3:$B$55,2,FALSE)</f>
        <v>#ERROR!</v>
      </c>
      <c r="F5297" s="78">
        <v>0.0</v>
      </c>
      <c r="G5297" s="80">
        <v>18.0</v>
      </c>
      <c r="H5297" s="81">
        <v>460180.0</v>
      </c>
      <c r="I5297" s="81">
        <v>510000.0</v>
      </c>
      <c r="J5297" s="81">
        <v>469645.0</v>
      </c>
      <c r="K5297" s="81">
        <v>510000.0</v>
      </c>
      <c r="L5297" s="82">
        <v>0.1899839421918908</v>
      </c>
      <c r="N5297" s="83">
        <f t="shared" si="1"/>
        <v>0.1899839422</v>
      </c>
      <c r="O5297" s="83">
        <f t="shared" si="2"/>
        <v>0.1899839422</v>
      </c>
      <c r="Q5297" s="83">
        <f t="shared" si="3"/>
        <v>0.09768627451</v>
      </c>
      <c r="R5297" s="83">
        <f t="shared" si="4"/>
        <v>0.01855882353</v>
      </c>
      <c r="S5297" s="83" t="b">
        <f t="shared" si="5"/>
        <v>0</v>
      </c>
      <c r="T5297" s="72"/>
      <c r="U5297" s="72"/>
      <c r="V5297" s="72"/>
      <c r="W5297" s="72"/>
      <c r="X5297" s="72"/>
      <c r="Y5297" s="72"/>
      <c r="Z5297" s="72"/>
      <c r="AA5297" s="72"/>
      <c r="AB5297" s="72"/>
      <c r="AC5297" s="72"/>
      <c r="AD5297" s="72"/>
      <c r="AE5297" s="72"/>
      <c r="AF5297" s="72"/>
      <c r="AG5297" s="72"/>
      <c r="AH5297" s="72"/>
      <c r="AI5297" s="72"/>
      <c r="AJ5297" s="72"/>
      <c r="AK5297" s="72"/>
    </row>
    <row r="5298" ht="14.25" customHeight="1">
      <c r="A5298" s="78">
        <v>5295.0</v>
      </c>
      <c r="C5298" s="78" t="str">
        <f>VLOOKUP(G5298,[1]Macrodata_CCF!$A$3:$D$55,4,FALSE)</f>
        <v>#ERROR!</v>
      </c>
      <c r="E5298" s="79" t="str">
        <f>VLOOKUP(G5298,[1]Macrodata_CCF!$A$3:$B$55,2,FALSE)</f>
        <v>#ERROR!</v>
      </c>
      <c r="F5298" s="78">
        <v>0.0</v>
      </c>
      <c r="G5298" s="80">
        <v>48.0</v>
      </c>
      <c r="H5298" s="81">
        <v>140595.0</v>
      </c>
      <c r="I5298" s="81">
        <v>180000.0</v>
      </c>
      <c r="J5298" s="81">
        <v>182365.0</v>
      </c>
      <c r="K5298" s="81">
        <v>180000.0</v>
      </c>
      <c r="L5298" s="82">
        <v>1.060017764243116</v>
      </c>
      <c r="N5298" s="83">
        <f t="shared" si="1"/>
        <v>1.060017764</v>
      </c>
      <c r="O5298" s="83">
        <f t="shared" si="2"/>
        <v>1</v>
      </c>
      <c r="Q5298" s="83">
        <f t="shared" si="3"/>
        <v>0.2189166667</v>
      </c>
      <c r="R5298" s="83">
        <f t="shared" si="4"/>
        <v>1.060017764</v>
      </c>
      <c r="S5298" s="83" t="b">
        <f t="shared" si="5"/>
        <v>0</v>
      </c>
      <c r="T5298" s="72"/>
      <c r="U5298" s="72"/>
      <c r="V5298" s="72"/>
      <c r="W5298" s="72"/>
      <c r="X5298" s="72"/>
      <c r="Y5298" s="72"/>
      <c r="Z5298" s="72"/>
      <c r="AA5298" s="72"/>
      <c r="AB5298" s="72"/>
      <c r="AC5298" s="72"/>
      <c r="AD5298" s="72"/>
      <c r="AE5298" s="72"/>
      <c r="AF5298" s="72"/>
      <c r="AG5298" s="72"/>
      <c r="AH5298" s="72"/>
      <c r="AI5298" s="72"/>
      <c r="AJ5298" s="72"/>
      <c r="AK5298" s="72"/>
    </row>
    <row r="5299" ht="14.25" customHeight="1">
      <c r="A5299" s="78">
        <v>5296.0</v>
      </c>
      <c r="C5299" s="78" t="str">
        <f>VLOOKUP(G5299,[1]Macrodata_CCF!$A$3:$D$55,4,FALSE)</f>
        <v>#ERROR!</v>
      </c>
      <c r="E5299" s="79" t="str">
        <f>VLOOKUP(G5299,[1]Macrodata_CCF!$A$3:$B$55,2,FALSE)</f>
        <v>#ERROR!</v>
      </c>
      <c r="F5299" s="78">
        <v>0.0</v>
      </c>
      <c r="G5299" s="80">
        <v>6.0</v>
      </c>
      <c r="H5299" s="81">
        <v>57340.0</v>
      </c>
      <c r="I5299" s="81">
        <v>290000.0</v>
      </c>
      <c r="J5299" s="81">
        <v>120160.0</v>
      </c>
      <c r="K5299" s="81">
        <v>290000.0</v>
      </c>
      <c r="L5299" s="82">
        <v>0.2700077366113642</v>
      </c>
      <c r="N5299" s="83">
        <f t="shared" si="1"/>
        <v>0.2700077366</v>
      </c>
      <c r="O5299" s="83">
        <f t="shared" si="2"/>
        <v>0.2700077366</v>
      </c>
      <c r="Q5299" s="83">
        <f t="shared" si="3"/>
        <v>0.8022758621</v>
      </c>
      <c r="R5299" s="83">
        <f t="shared" si="4"/>
        <v>0.2700077366</v>
      </c>
      <c r="S5299" s="83" t="b">
        <f t="shared" si="5"/>
        <v>0</v>
      </c>
      <c r="T5299" s="72"/>
      <c r="U5299" s="72"/>
      <c r="V5299" s="72"/>
      <c r="W5299" s="72"/>
      <c r="X5299" s="72"/>
      <c r="Y5299" s="72"/>
      <c r="Z5299" s="72"/>
      <c r="AA5299" s="72"/>
      <c r="AB5299" s="72"/>
      <c r="AC5299" s="72"/>
      <c r="AD5299" s="72"/>
      <c r="AE5299" s="72"/>
      <c r="AF5299" s="72"/>
      <c r="AG5299" s="72"/>
      <c r="AH5299" s="72"/>
      <c r="AI5299" s="72"/>
      <c r="AJ5299" s="72"/>
      <c r="AK5299" s="72"/>
    </row>
    <row r="5300" ht="14.25" customHeight="1">
      <c r="A5300" s="78">
        <v>5297.0</v>
      </c>
      <c r="C5300" s="78" t="str">
        <f>VLOOKUP(G5300,[1]Macrodata_CCF!$A$3:$D$55,4,FALSE)</f>
        <v>#ERROR!</v>
      </c>
      <c r="E5300" s="79" t="str">
        <f>VLOOKUP(G5300,[1]Macrodata_CCF!$A$3:$B$55,2,FALSE)</f>
        <v>#ERROR!</v>
      </c>
      <c r="F5300" s="78">
        <v>0.0</v>
      </c>
      <c r="G5300" s="80">
        <v>36.0</v>
      </c>
      <c r="H5300" s="81">
        <v>365230.0</v>
      </c>
      <c r="I5300" s="81">
        <v>680000.0</v>
      </c>
      <c r="J5300" s="81">
        <v>415595.0</v>
      </c>
      <c r="K5300" s="81">
        <v>1020000.0</v>
      </c>
      <c r="L5300" s="82">
        <v>0.1600057184610986</v>
      </c>
      <c r="N5300" s="83">
        <f t="shared" si="1"/>
        <v>0.1600057185</v>
      </c>
      <c r="O5300" s="83">
        <f t="shared" si="2"/>
        <v>0.1600057185</v>
      </c>
      <c r="Q5300" s="83">
        <f t="shared" si="3"/>
        <v>0.4628970588</v>
      </c>
      <c r="R5300" s="83">
        <f t="shared" si="4"/>
        <v>0.1600057185</v>
      </c>
      <c r="S5300" s="83" t="b">
        <f t="shared" si="5"/>
        <v>0</v>
      </c>
      <c r="T5300" s="72"/>
      <c r="U5300" s="72"/>
      <c r="V5300" s="72"/>
      <c r="W5300" s="72"/>
      <c r="X5300" s="72"/>
      <c r="Y5300" s="72"/>
      <c r="Z5300" s="72"/>
      <c r="AA5300" s="72"/>
      <c r="AB5300" s="72"/>
      <c r="AC5300" s="72"/>
      <c r="AD5300" s="72"/>
      <c r="AE5300" s="72"/>
      <c r="AF5300" s="72"/>
      <c r="AG5300" s="72"/>
      <c r="AH5300" s="72"/>
      <c r="AI5300" s="72"/>
      <c r="AJ5300" s="72"/>
      <c r="AK5300" s="72"/>
    </row>
    <row r="5301" ht="14.25" customHeight="1">
      <c r="A5301" s="78">
        <v>5298.0</v>
      </c>
      <c r="C5301" s="78" t="str">
        <f>VLOOKUP(G5301,[1]Macrodata_CCF!$A$3:$D$55,4,FALSE)</f>
        <v>#ERROR!</v>
      </c>
      <c r="E5301" s="79" t="str">
        <f>VLOOKUP(G5301,[1]Macrodata_CCF!$A$3:$B$55,2,FALSE)</f>
        <v>#ERROR!</v>
      </c>
      <c r="F5301" s="78">
        <v>0.0</v>
      </c>
      <c r="G5301" s="80">
        <v>35.0</v>
      </c>
      <c r="H5301" s="81">
        <v>0.0</v>
      </c>
      <c r="I5301" s="81">
        <v>80000.0</v>
      </c>
      <c r="J5301" s="81">
        <v>81600.0</v>
      </c>
      <c r="K5301" s="81">
        <v>80000.0</v>
      </c>
      <c r="L5301" s="82">
        <v>1.02</v>
      </c>
      <c r="N5301" s="83">
        <f t="shared" si="1"/>
        <v>1.02</v>
      </c>
      <c r="O5301" s="83">
        <f t="shared" si="2"/>
        <v>1</v>
      </c>
      <c r="Q5301" s="83">
        <f t="shared" si="3"/>
        <v>1</v>
      </c>
      <c r="R5301" s="83">
        <f t="shared" si="4"/>
        <v>1.02</v>
      </c>
      <c r="S5301" s="83" t="b">
        <f t="shared" si="5"/>
        <v>0</v>
      </c>
      <c r="T5301" s="72"/>
      <c r="U5301" s="72"/>
      <c r="V5301" s="72"/>
      <c r="W5301" s="72"/>
      <c r="X5301" s="72"/>
      <c r="Y5301" s="72"/>
      <c r="Z5301" s="72"/>
      <c r="AA5301" s="72"/>
      <c r="AB5301" s="72"/>
      <c r="AC5301" s="72"/>
      <c r="AD5301" s="72"/>
      <c r="AE5301" s="72"/>
      <c r="AF5301" s="72"/>
      <c r="AG5301" s="72"/>
      <c r="AH5301" s="72"/>
      <c r="AI5301" s="72"/>
      <c r="AJ5301" s="72"/>
      <c r="AK5301" s="72"/>
    </row>
    <row r="5302" ht="14.25" customHeight="1">
      <c r="A5302" s="78">
        <v>5299.0</v>
      </c>
      <c r="C5302" s="78" t="str">
        <f>VLOOKUP(G5302,[1]Macrodata_CCF!$A$3:$D$55,4,FALSE)</f>
        <v>#ERROR!</v>
      </c>
      <c r="E5302" s="79" t="str">
        <f>VLOOKUP(G5302,[1]Macrodata_CCF!$A$3:$B$55,2,FALSE)</f>
        <v>#ERROR!</v>
      </c>
      <c r="F5302" s="78">
        <v>1.0</v>
      </c>
      <c r="G5302" s="80">
        <v>12.0</v>
      </c>
      <c r="H5302" s="81">
        <v>360670.0</v>
      </c>
      <c r="I5302" s="81">
        <v>510000.0</v>
      </c>
      <c r="J5302" s="81">
        <v>520200.0</v>
      </c>
      <c r="K5302" s="81">
        <v>510000.0</v>
      </c>
      <c r="L5302" s="82">
        <v>1.068305096095895</v>
      </c>
      <c r="N5302" s="83">
        <f t="shared" si="1"/>
        <v>1.068305096</v>
      </c>
      <c r="O5302" s="83">
        <f t="shared" si="2"/>
        <v>1</v>
      </c>
      <c r="Q5302" s="83">
        <f t="shared" si="3"/>
        <v>0.2928039216</v>
      </c>
      <c r="R5302" s="83">
        <f t="shared" si="4"/>
        <v>1.068305096</v>
      </c>
      <c r="S5302" s="83" t="b">
        <f t="shared" si="5"/>
        <v>0</v>
      </c>
      <c r="T5302" s="72"/>
      <c r="U5302" s="72"/>
      <c r="V5302" s="72"/>
      <c r="W5302" s="72"/>
      <c r="X5302" s="72"/>
      <c r="Y5302" s="72"/>
      <c r="Z5302" s="72"/>
      <c r="AA5302" s="72"/>
      <c r="AB5302" s="72"/>
      <c r="AC5302" s="72"/>
      <c r="AD5302" s="72"/>
      <c r="AE5302" s="72"/>
      <c r="AF5302" s="72"/>
      <c r="AG5302" s="72"/>
      <c r="AH5302" s="72"/>
      <c r="AI5302" s="72"/>
      <c r="AJ5302" s="72"/>
      <c r="AK5302" s="72"/>
    </row>
    <row r="5303" ht="14.25" customHeight="1">
      <c r="A5303" s="78">
        <v>5300.0</v>
      </c>
      <c r="C5303" s="78" t="str">
        <f>VLOOKUP(G5303,[1]Macrodata_CCF!$A$3:$D$55,4,FALSE)</f>
        <v>#ERROR!</v>
      </c>
      <c r="E5303" s="79" t="str">
        <f>VLOOKUP(G5303,[1]Macrodata_CCF!$A$3:$B$55,2,FALSE)</f>
        <v>#ERROR!</v>
      </c>
      <c r="F5303" s="78">
        <v>0.0</v>
      </c>
      <c r="G5303" s="80">
        <v>16.0</v>
      </c>
      <c r="H5303" s="81">
        <v>0.0</v>
      </c>
      <c r="I5303" s="81">
        <v>300000.0</v>
      </c>
      <c r="J5303" s="81">
        <v>57000.0</v>
      </c>
      <c r="K5303" s="81">
        <v>300000.0</v>
      </c>
      <c r="L5303" s="82">
        <v>0.19</v>
      </c>
      <c r="N5303" s="83">
        <f t="shared" si="1"/>
        <v>0.19</v>
      </c>
      <c r="O5303" s="83">
        <f t="shared" si="2"/>
        <v>0.19</v>
      </c>
      <c r="Q5303" s="83">
        <f t="shared" si="3"/>
        <v>1</v>
      </c>
      <c r="R5303" s="83">
        <f t="shared" si="4"/>
        <v>0.19</v>
      </c>
      <c r="S5303" s="83" t="b">
        <f t="shared" si="5"/>
        <v>0</v>
      </c>
      <c r="T5303" s="72"/>
      <c r="U5303" s="72"/>
      <c r="V5303" s="72"/>
      <c r="W5303" s="72"/>
      <c r="X5303" s="72"/>
      <c r="Y5303" s="72"/>
      <c r="Z5303" s="72"/>
      <c r="AA5303" s="72"/>
      <c r="AB5303" s="72"/>
      <c r="AC5303" s="72"/>
      <c r="AD5303" s="72"/>
      <c r="AE5303" s="72"/>
      <c r="AF5303" s="72"/>
      <c r="AG5303" s="72"/>
      <c r="AH5303" s="72"/>
      <c r="AI5303" s="72"/>
      <c r="AJ5303" s="72"/>
      <c r="AK5303" s="72"/>
    </row>
    <row r="5304" ht="14.25" customHeight="1">
      <c r="A5304" s="78">
        <v>5301.0</v>
      </c>
      <c r="C5304" s="78" t="str">
        <f>VLOOKUP(G5304,[1]Macrodata_CCF!$A$3:$D$55,4,FALSE)</f>
        <v>#ERROR!</v>
      </c>
      <c r="E5304" s="79" t="str">
        <f>VLOOKUP(G5304,[1]Macrodata_CCF!$A$3:$B$55,2,FALSE)</f>
        <v>#ERROR!</v>
      </c>
      <c r="F5304" s="78">
        <v>0.0</v>
      </c>
      <c r="G5304" s="80">
        <v>50.0</v>
      </c>
      <c r="H5304" s="81">
        <v>169940.0</v>
      </c>
      <c r="I5304" s="81">
        <v>910000.0</v>
      </c>
      <c r="J5304" s="81">
        <v>251345.0</v>
      </c>
      <c r="K5304" s="81">
        <v>910000.0</v>
      </c>
      <c r="L5304" s="82">
        <v>0.1099978380131341</v>
      </c>
      <c r="N5304" s="83">
        <f t="shared" si="1"/>
        <v>0.109997838</v>
      </c>
      <c r="O5304" s="83">
        <f t="shared" si="2"/>
        <v>0.109997838</v>
      </c>
      <c r="Q5304" s="83">
        <f t="shared" si="3"/>
        <v>0.8132527473</v>
      </c>
      <c r="R5304" s="83">
        <f t="shared" si="4"/>
        <v>0.109997838</v>
      </c>
      <c r="S5304" s="83" t="b">
        <f t="shared" si="5"/>
        <v>0</v>
      </c>
      <c r="T5304" s="72"/>
      <c r="U5304" s="72"/>
      <c r="V5304" s="72"/>
      <c r="W5304" s="72"/>
      <c r="X5304" s="72"/>
      <c r="Y5304" s="72"/>
      <c r="Z5304" s="72"/>
      <c r="AA5304" s="72"/>
      <c r="AB5304" s="72"/>
      <c r="AC5304" s="72"/>
      <c r="AD5304" s="72"/>
      <c r="AE5304" s="72"/>
      <c r="AF5304" s="72"/>
      <c r="AG5304" s="72"/>
      <c r="AH5304" s="72"/>
      <c r="AI5304" s="72"/>
      <c r="AJ5304" s="72"/>
      <c r="AK5304" s="72"/>
    </row>
    <row r="5305" ht="14.25" customHeight="1">
      <c r="A5305" s="78">
        <v>5302.0</v>
      </c>
      <c r="C5305" s="78" t="str">
        <f>VLOOKUP(G5305,[1]Macrodata_CCF!$A$3:$D$55,4,FALSE)</f>
        <v>#ERROR!</v>
      </c>
      <c r="E5305" s="79" t="str">
        <f>VLOOKUP(G5305,[1]Macrodata_CCF!$A$3:$B$55,2,FALSE)</f>
        <v>#ERROR!</v>
      </c>
      <c r="F5305" s="78">
        <v>0.0</v>
      </c>
      <c r="G5305" s="80">
        <v>23.0</v>
      </c>
      <c r="H5305" s="81">
        <v>64180.0</v>
      </c>
      <c r="I5305" s="81">
        <v>150000.0</v>
      </c>
      <c r="J5305" s="81">
        <v>79630.0</v>
      </c>
      <c r="K5305" s="81">
        <v>150000.0</v>
      </c>
      <c r="L5305" s="82">
        <v>0.1800279655092053</v>
      </c>
      <c r="N5305" s="83">
        <f t="shared" si="1"/>
        <v>0.1800279655</v>
      </c>
      <c r="O5305" s="83">
        <f t="shared" si="2"/>
        <v>0.1800279655</v>
      </c>
      <c r="Q5305" s="83">
        <f t="shared" si="3"/>
        <v>0.5721333333</v>
      </c>
      <c r="R5305" s="83">
        <f t="shared" si="4"/>
        <v>0.1800279655</v>
      </c>
      <c r="S5305" s="83" t="b">
        <f t="shared" si="5"/>
        <v>0</v>
      </c>
      <c r="T5305" s="72"/>
      <c r="U5305" s="72"/>
      <c r="V5305" s="72"/>
      <c r="W5305" s="72"/>
      <c r="X5305" s="72"/>
      <c r="Y5305" s="72"/>
      <c r="Z5305" s="72"/>
      <c r="AA5305" s="72"/>
      <c r="AB5305" s="72"/>
      <c r="AC5305" s="72"/>
      <c r="AD5305" s="72"/>
      <c r="AE5305" s="72"/>
      <c r="AF5305" s="72"/>
      <c r="AG5305" s="72"/>
      <c r="AH5305" s="72"/>
      <c r="AI5305" s="72"/>
      <c r="AJ5305" s="72"/>
      <c r="AK5305" s="72"/>
    </row>
    <row r="5306" ht="14.25" customHeight="1">
      <c r="A5306" s="78">
        <v>5303.0</v>
      </c>
      <c r="C5306" s="78" t="str">
        <f>VLOOKUP(G5306,[1]Macrodata_CCF!$A$3:$D$55,4,FALSE)</f>
        <v>#ERROR!</v>
      </c>
      <c r="E5306" s="79" t="str">
        <f>VLOOKUP(G5306,[1]Macrodata_CCF!$A$3:$B$55,2,FALSE)</f>
        <v>#ERROR!</v>
      </c>
      <c r="F5306" s="78">
        <v>0.0</v>
      </c>
      <c r="G5306" s="80">
        <v>51.0</v>
      </c>
      <c r="H5306" s="81">
        <v>41595.0</v>
      </c>
      <c r="I5306" s="81">
        <v>120000.0</v>
      </c>
      <c r="J5306" s="81">
        <v>43165.0</v>
      </c>
      <c r="K5306" s="81">
        <v>120000.0</v>
      </c>
      <c r="L5306" s="82">
        <v>0.02002423314839615</v>
      </c>
      <c r="N5306" s="83">
        <f t="shared" si="1"/>
        <v>0.02002423315</v>
      </c>
      <c r="O5306" s="83">
        <f t="shared" si="2"/>
        <v>0.02002423315</v>
      </c>
      <c r="Q5306" s="83">
        <f t="shared" si="3"/>
        <v>0.653375</v>
      </c>
      <c r="R5306" s="83">
        <f t="shared" si="4"/>
        <v>0.02002423315</v>
      </c>
      <c r="S5306" s="83" t="b">
        <f t="shared" si="5"/>
        <v>0</v>
      </c>
      <c r="T5306" s="72"/>
      <c r="U5306" s="72"/>
      <c r="V5306" s="72"/>
      <c r="W5306" s="72"/>
      <c r="X5306" s="72"/>
      <c r="Y5306" s="72"/>
      <c r="Z5306" s="72"/>
      <c r="AA5306" s="72"/>
      <c r="AB5306" s="72"/>
      <c r="AC5306" s="72"/>
      <c r="AD5306" s="72"/>
      <c r="AE5306" s="72"/>
      <c r="AF5306" s="72"/>
      <c r="AG5306" s="72"/>
      <c r="AH5306" s="72"/>
      <c r="AI5306" s="72"/>
      <c r="AJ5306" s="72"/>
      <c r="AK5306" s="72"/>
    </row>
    <row r="5307" ht="14.25" customHeight="1">
      <c r="A5307" s="78">
        <v>5304.0</v>
      </c>
      <c r="C5307" s="78" t="str">
        <f>VLOOKUP(G5307,[1]Macrodata_CCF!$A$3:$D$55,4,FALSE)</f>
        <v>#ERROR!</v>
      </c>
      <c r="E5307" s="79" t="str">
        <f>VLOOKUP(G5307,[1]Macrodata_CCF!$A$3:$B$55,2,FALSE)</f>
        <v>#ERROR!</v>
      </c>
      <c r="F5307" s="78">
        <v>1.0</v>
      </c>
      <c r="G5307" s="80">
        <v>4.0</v>
      </c>
      <c r="H5307" s="81">
        <v>181490.0</v>
      </c>
      <c r="I5307" s="81">
        <v>910000.0</v>
      </c>
      <c r="J5307" s="81">
        <v>531175.0</v>
      </c>
      <c r="K5307" s="81">
        <v>1456000.0</v>
      </c>
      <c r="L5307" s="82">
        <v>0.4800002745329508</v>
      </c>
      <c r="N5307" s="83">
        <f t="shared" si="1"/>
        <v>0.4800002745</v>
      </c>
      <c r="O5307" s="83">
        <f t="shared" si="2"/>
        <v>0.4800002745</v>
      </c>
      <c r="Q5307" s="83">
        <f t="shared" si="3"/>
        <v>0.8005604396</v>
      </c>
      <c r="R5307" s="83">
        <f t="shared" si="4"/>
        <v>0.4800002745</v>
      </c>
      <c r="S5307" s="83" t="b">
        <f t="shared" si="5"/>
        <v>0</v>
      </c>
      <c r="T5307" s="72"/>
      <c r="U5307" s="72"/>
      <c r="V5307" s="72"/>
      <c r="W5307" s="72"/>
      <c r="X5307" s="72"/>
      <c r="Y5307" s="72"/>
      <c r="Z5307" s="72"/>
      <c r="AA5307" s="72"/>
      <c r="AB5307" s="72"/>
      <c r="AC5307" s="72"/>
      <c r="AD5307" s="72"/>
      <c r="AE5307" s="72"/>
      <c r="AF5307" s="72"/>
      <c r="AG5307" s="72"/>
      <c r="AH5307" s="72"/>
      <c r="AI5307" s="72"/>
      <c r="AJ5307" s="72"/>
      <c r="AK5307" s="72"/>
    </row>
    <row r="5308" ht="14.25" customHeight="1">
      <c r="A5308" s="78">
        <v>5305.0</v>
      </c>
      <c r="C5308" s="78" t="str">
        <f>VLOOKUP(G5308,[1]Macrodata_CCF!$A$3:$D$55,4,FALSE)</f>
        <v>#ERROR!</v>
      </c>
      <c r="E5308" s="79" t="str">
        <f>VLOOKUP(G5308,[1]Macrodata_CCF!$A$3:$B$55,2,FALSE)</f>
        <v>#ERROR!</v>
      </c>
      <c r="F5308" s="78">
        <v>0.0</v>
      </c>
      <c r="G5308" s="80">
        <v>37.0</v>
      </c>
      <c r="H5308" s="81">
        <v>264940.0</v>
      </c>
      <c r="I5308" s="81">
        <v>430000.0</v>
      </c>
      <c r="J5308" s="81">
        <v>283095.0</v>
      </c>
      <c r="K5308" s="81">
        <v>430000.0</v>
      </c>
      <c r="L5308" s="82">
        <v>0.1099903065551921</v>
      </c>
      <c r="N5308" s="83">
        <f t="shared" si="1"/>
        <v>0.1099903066</v>
      </c>
      <c r="O5308" s="83">
        <f t="shared" si="2"/>
        <v>0.1099903066</v>
      </c>
      <c r="Q5308" s="83">
        <f t="shared" si="3"/>
        <v>0.3838604651</v>
      </c>
      <c r="R5308" s="83">
        <f t="shared" si="4"/>
        <v>0.1099903066</v>
      </c>
      <c r="S5308" s="83" t="b">
        <f t="shared" si="5"/>
        <v>0</v>
      </c>
      <c r="T5308" s="72"/>
      <c r="U5308" s="72"/>
      <c r="V5308" s="72"/>
      <c r="W5308" s="72"/>
      <c r="X5308" s="72"/>
      <c r="Y5308" s="72"/>
      <c r="Z5308" s="72"/>
      <c r="AA5308" s="72"/>
      <c r="AB5308" s="72"/>
      <c r="AC5308" s="72"/>
      <c r="AD5308" s="72"/>
      <c r="AE5308" s="72"/>
      <c r="AF5308" s="72"/>
      <c r="AG5308" s="72"/>
      <c r="AH5308" s="72"/>
      <c r="AI5308" s="72"/>
      <c r="AJ5308" s="72"/>
      <c r="AK5308" s="72"/>
    </row>
    <row r="5309" ht="14.25" customHeight="1">
      <c r="A5309" s="78">
        <v>5306.0</v>
      </c>
      <c r="C5309" s="78" t="str">
        <f>VLOOKUP(G5309,[1]Macrodata_CCF!$A$3:$D$55,4,FALSE)</f>
        <v>#ERROR!</v>
      </c>
      <c r="E5309" s="79" t="str">
        <f>VLOOKUP(G5309,[1]Macrodata_CCF!$A$3:$B$55,2,FALSE)</f>
        <v>#ERROR!</v>
      </c>
      <c r="F5309" s="78">
        <v>0.0</v>
      </c>
      <c r="G5309" s="80">
        <v>40.0</v>
      </c>
      <c r="H5309" s="81">
        <v>292305.0</v>
      </c>
      <c r="I5309" s="81">
        <v>460000.0</v>
      </c>
      <c r="J5309" s="81">
        <v>299015.0</v>
      </c>
      <c r="K5309" s="81">
        <v>460000.0</v>
      </c>
      <c r="L5309" s="82">
        <v>0.04001311905542801</v>
      </c>
      <c r="N5309" s="83">
        <f t="shared" si="1"/>
        <v>0.04001311906</v>
      </c>
      <c r="O5309" s="83">
        <f t="shared" si="2"/>
        <v>0.04001311906</v>
      </c>
      <c r="Q5309" s="83">
        <f t="shared" si="3"/>
        <v>0.3645543478</v>
      </c>
      <c r="R5309" s="83">
        <f t="shared" si="4"/>
        <v>0.04001311906</v>
      </c>
      <c r="S5309" s="83" t="b">
        <f t="shared" si="5"/>
        <v>0</v>
      </c>
      <c r="T5309" s="72"/>
      <c r="U5309" s="72"/>
      <c r="V5309" s="72"/>
      <c r="W5309" s="72"/>
      <c r="X5309" s="72"/>
      <c r="Y5309" s="72"/>
      <c r="Z5309" s="72"/>
      <c r="AA5309" s="72"/>
      <c r="AB5309" s="72"/>
      <c r="AC5309" s="72"/>
      <c r="AD5309" s="72"/>
      <c r="AE5309" s="72"/>
      <c r="AF5309" s="72"/>
      <c r="AG5309" s="72"/>
      <c r="AH5309" s="72"/>
      <c r="AI5309" s="72"/>
      <c r="AJ5309" s="72"/>
      <c r="AK5309" s="72"/>
    </row>
    <row r="5310" ht="14.25" customHeight="1">
      <c r="A5310" s="78">
        <v>5307.0</v>
      </c>
      <c r="C5310" s="78" t="str">
        <f>VLOOKUP(G5310,[1]Macrodata_CCF!$A$3:$D$55,4,FALSE)</f>
        <v>#ERROR!</v>
      </c>
      <c r="E5310" s="79" t="str">
        <f>VLOOKUP(G5310,[1]Macrodata_CCF!$A$3:$B$55,2,FALSE)</f>
        <v>#ERROR!</v>
      </c>
      <c r="F5310" s="78">
        <v>0.0</v>
      </c>
      <c r="G5310" s="80">
        <v>21.0</v>
      </c>
      <c r="H5310" s="81">
        <v>566600.0</v>
      </c>
      <c r="I5310" s="81">
        <v>840000.0</v>
      </c>
      <c r="J5310" s="81">
        <v>607610.0</v>
      </c>
      <c r="K5310" s="81">
        <v>840000.0</v>
      </c>
      <c r="L5310" s="82">
        <v>0.15</v>
      </c>
      <c r="N5310" s="83">
        <f t="shared" si="1"/>
        <v>0.15</v>
      </c>
      <c r="O5310" s="83">
        <f t="shared" si="2"/>
        <v>0.15</v>
      </c>
      <c r="Q5310" s="83">
        <f t="shared" si="3"/>
        <v>0.3254761905</v>
      </c>
      <c r="R5310" s="83">
        <f t="shared" si="4"/>
        <v>0.15</v>
      </c>
      <c r="S5310" s="83" t="b">
        <f t="shared" si="5"/>
        <v>0</v>
      </c>
      <c r="T5310" s="72"/>
      <c r="U5310" s="72"/>
      <c r="V5310" s="72"/>
      <c r="W5310" s="72"/>
      <c r="X5310" s="72"/>
      <c r="Y5310" s="72"/>
      <c r="Z5310" s="72"/>
      <c r="AA5310" s="72"/>
      <c r="AB5310" s="72"/>
      <c r="AC5310" s="72"/>
      <c r="AD5310" s="72"/>
      <c r="AE5310" s="72"/>
      <c r="AF5310" s="72"/>
      <c r="AG5310" s="72"/>
      <c r="AH5310" s="72"/>
      <c r="AI5310" s="72"/>
      <c r="AJ5310" s="72"/>
      <c r="AK5310" s="72"/>
    </row>
    <row r="5311" ht="14.25" customHeight="1">
      <c r="A5311" s="78">
        <v>5308.0</v>
      </c>
      <c r="C5311" s="78" t="str">
        <f>VLOOKUP(G5311,[1]Macrodata_CCF!$A$3:$D$55,4,FALSE)</f>
        <v>#ERROR!</v>
      </c>
      <c r="E5311" s="79" t="str">
        <f>VLOOKUP(G5311,[1]Macrodata_CCF!$A$3:$B$55,2,FALSE)</f>
        <v>#ERROR!</v>
      </c>
      <c r="F5311" s="78">
        <v>0.0</v>
      </c>
      <c r="G5311" s="80">
        <v>28.0</v>
      </c>
      <c r="H5311" s="81">
        <v>508705.0</v>
      </c>
      <c r="I5311" s="81">
        <v>970000.0</v>
      </c>
      <c r="J5311" s="81">
        <v>573285.0</v>
      </c>
      <c r="K5311" s="81">
        <v>970000.0</v>
      </c>
      <c r="L5311" s="82">
        <v>0.1399971818467575</v>
      </c>
      <c r="N5311" s="83">
        <f t="shared" si="1"/>
        <v>0.1399971818</v>
      </c>
      <c r="O5311" s="83">
        <f t="shared" si="2"/>
        <v>0.1399971818</v>
      </c>
      <c r="Q5311" s="83">
        <f t="shared" si="3"/>
        <v>0.4755618557</v>
      </c>
      <c r="R5311" s="83">
        <f t="shared" si="4"/>
        <v>0.1399971818</v>
      </c>
      <c r="S5311" s="83" t="b">
        <f t="shared" si="5"/>
        <v>0</v>
      </c>
      <c r="T5311" s="72"/>
      <c r="U5311" s="72"/>
      <c r="V5311" s="72"/>
      <c r="W5311" s="72"/>
      <c r="X5311" s="72"/>
      <c r="Y5311" s="72"/>
      <c r="Z5311" s="72"/>
      <c r="AA5311" s="72"/>
      <c r="AB5311" s="72"/>
      <c r="AC5311" s="72"/>
      <c r="AD5311" s="72"/>
      <c r="AE5311" s="72"/>
      <c r="AF5311" s="72"/>
      <c r="AG5311" s="72"/>
      <c r="AH5311" s="72"/>
      <c r="AI5311" s="72"/>
      <c r="AJ5311" s="72"/>
      <c r="AK5311" s="72"/>
    </row>
    <row r="5312" ht="14.25" customHeight="1">
      <c r="A5312" s="78">
        <v>5309.0</v>
      </c>
      <c r="C5312" s="78" t="str">
        <f>VLOOKUP(G5312,[1]Macrodata_CCF!$A$3:$D$55,4,FALSE)</f>
        <v>#ERROR!</v>
      </c>
      <c r="E5312" s="79" t="str">
        <f>VLOOKUP(G5312,[1]Macrodata_CCF!$A$3:$B$55,2,FALSE)</f>
        <v>#ERROR!</v>
      </c>
      <c r="F5312" s="78">
        <v>0.0</v>
      </c>
      <c r="G5312" s="80">
        <v>7.0</v>
      </c>
      <c r="H5312" s="81">
        <v>0.0</v>
      </c>
      <c r="I5312" s="81">
        <v>480000.0</v>
      </c>
      <c r="J5312" s="81">
        <v>187200.0</v>
      </c>
      <c r="K5312" s="81">
        <v>480000.0</v>
      </c>
      <c r="L5312" s="82">
        <v>0.39</v>
      </c>
      <c r="N5312" s="83">
        <f t="shared" si="1"/>
        <v>0.39</v>
      </c>
      <c r="O5312" s="83">
        <f t="shared" si="2"/>
        <v>0.39</v>
      </c>
      <c r="Q5312" s="83">
        <f t="shared" si="3"/>
        <v>1</v>
      </c>
      <c r="R5312" s="83">
        <f t="shared" si="4"/>
        <v>0.39</v>
      </c>
      <c r="S5312" s="83" t="b">
        <f t="shared" si="5"/>
        <v>0</v>
      </c>
      <c r="T5312" s="72"/>
      <c r="U5312" s="72"/>
      <c r="V5312" s="72"/>
      <c r="W5312" s="72"/>
      <c r="X5312" s="72"/>
      <c r="Y5312" s="72"/>
      <c r="Z5312" s="72"/>
      <c r="AA5312" s="72"/>
      <c r="AB5312" s="72"/>
      <c r="AC5312" s="72"/>
      <c r="AD5312" s="72"/>
      <c r="AE5312" s="72"/>
      <c r="AF5312" s="72"/>
      <c r="AG5312" s="72"/>
      <c r="AH5312" s="72"/>
      <c r="AI5312" s="72"/>
      <c r="AJ5312" s="72"/>
      <c r="AK5312" s="72"/>
    </row>
    <row r="5313" ht="14.25" customHeight="1">
      <c r="A5313" s="78">
        <v>5310.0</v>
      </c>
      <c r="C5313" s="78" t="str">
        <f>VLOOKUP(G5313,[1]Macrodata_CCF!$A$3:$D$55,4,FALSE)</f>
        <v>#ERROR!</v>
      </c>
      <c r="E5313" s="79" t="str">
        <f>VLOOKUP(G5313,[1]Macrodata_CCF!$A$3:$B$55,2,FALSE)</f>
        <v>#ERROR!</v>
      </c>
      <c r="F5313" s="78">
        <v>0.0</v>
      </c>
      <c r="G5313" s="80">
        <v>27.0</v>
      </c>
      <c r="H5313" s="81">
        <v>277495.0</v>
      </c>
      <c r="I5313" s="81">
        <v>900000.0</v>
      </c>
      <c r="J5313" s="81">
        <v>395770.0</v>
      </c>
      <c r="K5313" s="81">
        <v>900000.0</v>
      </c>
      <c r="L5313" s="82">
        <v>0.1899984739078401</v>
      </c>
      <c r="N5313" s="83">
        <f t="shared" si="1"/>
        <v>0.1899984739</v>
      </c>
      <c r="O5313" s="83">
        <f t="shared" si="2"/>
        <v>0.1899984739</v>
      </c>
      <c r="Q5313" s="83">
        <f t="shared" si="3"/>
        <v>0.6916722222</v>
      </c>
      <c r="R5313" s="83">
        <f t="shared" si="4"/>
        <v>0.1899984739</v>
      </c>
      <c r="S5313" s="83" t="b">
        <f t="shared" si="5"/>
        <v>0</v>
      </c>
      <c r="T5313" s="72"/>
      <c r="U5313" s="72"/>
      <c r="V5313" s="72"/>
      <c r="W5313" s="72"/>
      <c r="X5313" s="72"/>
      <c r="Y5313" s="72"/>
      <c r="Z5313" s="72"/>
      <c r="AA5313" s="72"/>
      <c r="AB5313" s="72"/>
      <c r="AC5313" s="72"/>
      <c r="AD5313" s="72"/>
      <c r="AE5313" s="72"/>
      <c r="AF5313" s="72"/>
      <c r="AG5313" s="72"/>
      <c r="AH5313" s="72"/>
      <c r="AI5313" s="72"/>
      <c r="AJ5313" s="72"/>
      <c r="AK5313" s="72"/>
    </row>
    <row r="5314" ht="14.25" customHeight="1">
      <c r="A5314" s="78">
        <v>5311.0</v>
      </c>
      <c r="C5314" s="78" t="str">
        <f>VLOOKUP(G5314,[1]Macrodata_CCF!$A$3:$D$55,4,FALSE)</f>
        <v>#ERROR!</v>
      </c>
      <c r="E5314" s="79" t="str">
        <f>VLOOKUP(G5314,[1]Macrodata_CCF!$A$3:$B$55,2,FALSE)</f>
        <v>#ERROR!</v>
      </c>
      <c r="F5314" s="78">
        <v>0.0</v>
      </c>
      <c r="G5314" s="80">
        <v>20.0</v>
      </c>
      <c r="H5314" s="81">
        <v>145740.0</v>
      </c>
      <c r="I5314" s="81">
        <v>200000.0</v>
      </c>
      <c r="J5314" s="81">
        <v>153335.0</v>
      </c>
      <c r="K5314" s="81">
        <v>200000.0</v>
      </c>
      <c r="L5314" s="82">
        <v>0.13997419830446</v>
      </c>
      <c r="N5314" s="83">
        <f t="shared" si="1"/>
        <v>0.1399741983</v>
      </c>
      <c r="O5314" s="83">
        <f t="shared" si="2"/>
        <v>0.1399741983</v>
      </c>
      <c r="Q5314" s="83">
        <f t="shared" si="3"/>
        <v>0.2713</v>
      </c>
      <c r="R5314" s="83">
        <f t="shared" si="4"/>
        <v>0.1399741983</v>
      </c>
      <c r="S5314" s="83" t="b">
        <f t="shared" si="5"/>
        <v>0</v>
      </c>
      <c r="T5314" s="72"/>
      <c r="U5314" s="72"/>
      <c r="V5314" s="72"/>
      <c r="W5314" s="72"/>
      <c r="X5314" s="72"/>
      <c r="Y5314" s="72"/>
      <c r="Z5314" s="72"/>
      <c r="AA5314" s="72"/>
      <c r="AB5314" s="72"/>
      <c r="AC5314" s="72"/>
      <c r="AD5314" s="72"/>
      <c r="AE5314" s="72"/>
      <c r="AF5314" s="72"/>
      <c r="AG5314" s="72"/>
      <c r="AH5314" s="72"/>
      <c r="AI5314" s="72"/>
      <c r="AJ5314" s="72"/>
      <c r="AK5314" s="72"/>
    </row>
    <row r="5315" ht="14.25" customHeight="1">
      <c r="A5315" s="78">
        <v>5312.0</v>
      </c>
      <c r="C5315" s="78" t="str">
        <f>VLOOKUP(G5315,[1]Macrodata_CCF!$A$3:$D$55,4,FALSE)</f>
        <v>#ERROR!</v>
      </c>
      <c r="E5315" s="79" t="str">
        <f>VLOOKUP(G5315,[1]Macrodata_CCF!$A$3:$B$55,2,FALSE)</f>
        <v>#ERROR!</v>
      </c>
      <c r="F5315" s="78">
        <v>0.0</v>
      </c>
      <c r="G5315" s="80">
        <v>23.0</v>
      </c>
      <c r="H5315" s="81">
        <v>251770.0</v>
      </c>
      <c r="I5315" s="81">
        <v>600000.0</v>
      </c>
      <c r="J5315" s="81">
        <v>317935.0</v>
      </c>
      <c r="K5315" s="81">
        <v>600000.0</v>
      </c>
      <c r="L5315" s="82">
        <v>0.1900037331648623</v>
      </c>
      <c r="N5315" s="83">
        <f t="shared" si="1"/>
        <v>0.1900037332</v>
      </c>
      <c r="O5315" s="83">
        <f t="shared" si="2"/>
        <v>0.1900037332</v>
      </c>
      <c r="Q5315" s="83">
        <f t="shared" si="3"/>
        <v>0.5803833333</v>
      </c>
      <c r="R5315" s="83">
        <f t="shared" si="4"/>
        <v>0.1900037332</v>
      </c>
      <c r="S5315" s="83" t="b">
        <f t="shared" si="5"/>
        <v>0</v>
      </c>
      <c r="T5315" s="72"/>
      <c r="U5315" s="72"/>
      <c r="V5315" s="72"/>
      <c r="W5315" s="72"/>
      <c r="X5315" s="72"/>
      <c r="Y5315" s="72"/>
      <c r="Z5315" s="72"/>
      <c r="AA5315" s="72"/>
      <c r="AB5315" s="72"/>
      <c r="AC5315" s="72"/>
      <c r="AD5315" s="72"/>
      <c r="AE5315" s="72"/>
      <c r="AF5315" s="72"/>
      <c r="AG5315" s="72"/>
      <c r="AH5315" s="72"/>
      <c r="AI5315" s="72"/>
      <c r="AJ5315" s="72"/>
      <c r="AK5315" s="72"/>
    </row>
    <row r="5316" ht="14.25" customHeight="1">
      <c r="A5316" s="78">
        <v>5313.0</v>
      </c>
      <c r="C5316" s="78" t="str">
        <f>VLOOKUP(G5316,[1]Macrodata_CCF!$A$3:$D$55,4,FALSE)</f>
        <v>#ERROR!</v>
      </c>
      <c r="E5316" s="79" t="str">
        <f>VLOOKUP(G5316,[1]Macrodata_CCF!$A$3:$B$55,2,FALSE)</f>
        <v>#ERROR!</v>
      </c>
      <c r="F5316" s="78">
        <v>0.0</v>
      </c>
      <c r="G5316" s="80">
        <v>6.0</v>
      </c>
      <c r="H5316" s="81">
        <v>265940.0</v>
      </c>
      <c r="I5316" s="81">
        <v>430000.0</v>
      </c>
      <c r="J5316" s="81">
        <v>300395.0</v>
      </c>
      <c r="K5316" s="81">
        <v>430000.0</v>
      </c>
      <c r="L5316" s="82">
        <v>0.2100146287943435</v>
      </c>
      <c r="N5316" s="83">
        <f t="shared" si="1"/>
        <v>0.2100146288</v>
      </c>
      <c r="O5316" s="83">
        <f t="shared" si="2"/>
        <v>0.2100146288</v>
      </c>
      <c r="Q5316" s="83">
        <f t="shared" si="3"/>
        <v>0.3815348837</v>
      </c>
      <c r="R5316" s="83">
        <f t="shared" si="4"/>
        <v>0.2100146288</v>
      </c>
      <c r="S5316" s="83" t="b">
        <f t="shared" si="5"/>
        <v>0</v>
      </c>
      <c r="T5316" s="72"/>
      <c r="U5316" s="72"/>
      <c r="V5316" s="72"/>
      <c r="W5316" s="72"/>
      <c r="X5316" s="72"/>
      <c r="Y5316" s="72"/>
      <c r="Z5316" s="72"/>
      <c r="AA5316" s="72"/>
      <c r="AB5316" s="72"/>
      <c r="AC5316" s="72"/>
      <c r="AD5316" s="72"/>
      <c r="AE5316" s="72"/>
      <c r="AF5316" s="72"/>
      <c r="AG5316" s="72"/>
      <c r="AH5316" s="72"/>
      <c r="AI5316" s="72"/>
      <c r="AJ5316" s="72"/>
      <c r="AK5316" s="72"/>
    </row>
    <row r="5317" ht="14.25" customHeight="1">
      <c r="A5317" s="78">
        <v>5314.0</v>
      </c>
      <c r="C5317" s="78" t="str">
        <f>VLOOKUP(G5317,[1]Macrodata_CCF!$A$3:$D$55,4,FALSE)</f>
        <v>#ERROR!</v>
      </c>
      <c r="E5317" s="79" t="str">
        <f>VLOOKUP(G5317,[1]Macrodata_CCF!$A$3:$B$55,2,FALSE)</f>
        <v>#ERROR!</v>
      </c>
      <c r="F5317" s="78">
        <v>0.0</v>
      </c>
      <c r="G5317" s="80">
        <v>47.0</v>
      </c>
      <c r="H5317" s="81">
        <v>82940.0</v>
      </c>
      <c r="I5317" s="81">
        <v>140000.0</v>
      </c>
      <c r="J5317" s="81">
        <v>90930.0</v>
      </c>
      <c r="K5317" s="81">
        <v>140000.0</v>
      </c>
      <c r="L5317" s="82">
        <v>0.1400280406589555</v>
      </c>
      <c r="N5317" s="83">
        <f t="shared" si="1"/>
        <v>0.1400280407</v>
      </c>
      <c r="O5317" s="83">
        <f t="shared" si="2"/>
        <v>0.1400280407</v>
      </c>
      <c r="Q5317" s="83">
        <f t="shared" si="3"/>
        <v>0.4075714286</v>
      </c>
      <c r="R5317" s="83">
        <f t="shared" si="4"/>
        <v>0.1400280407</v>
      </c>
      <c r="S5317" s="83" t="b">
        <f t="shared" si="5"/>
        <v>0</v>
      </c>
      <c r="T5317" s="72"/>
      <c r="U5317" s="72"/>
      <c r="V5317" s="72"/>
      <c r="W5317" s="72"/>
      <c r="X5317" s="72"/>
      <c r="Y5317" s="72"/>
      <c r="Z5317" s="72"/>
      <c r="AA5317" s="72"/>
      <c r="AB5317" s="72"/>
      <c r="AC5317" s="72"/>
      <c r="AD5317" s="72"/>
      <c r="AE5317" s="72"/>
      <c r="AF5317" s="72"/>
      <c r="AG5317" s="72"/>
      <c r="AH5317" s="72"/>
      <c r="AI5317" s="72"/>
      <c r="AJ5317" s="72"/>
      <c r="AK5317" s="72"/>
    </row>
    <row r="5318" ht="14.25" customHeight="1">
      <c r="A5318" s="78">
        <v>5315.0</v>
      </c>
      <c r="C5318" s="78" t="str">
        <f>VLOOKUP(G5318,[1]Macrodata_CCF!$A$3:$D$55,4,FALSE)</f>
        <v>#ERROR!</v>
      </c>
      <c r="E5318" s="79" t="str">
        <f>VLOOKUP(G5318,[1]Macrodata_CCF!$A$3:$B$55,2,FALSE)</f>
        <v>#ERROR!</v>
      </c>
      <c r="F5318" s="78">
        <v>1.0</v>
      </c>
      <c r="G5318" s="80">
        <v>41.0</v>
      </c>
      <c r="H5318" s="81">
        <v>153740.0</v>
      </c>
      <c r="I5318" s="81">
        <v>610000.0</v>
      </c>
      <c r="J5318" s="81">
        <v>413810.0</v>
      </c>
      <c r="K5318" s="81">
        <v>610000.0</v>
      </c>
      <c r="L5318" s="82">
        <v>0.5700039451190111</v>
      </c>
      <c r="N5318" s="83">
        <f t="shared" si="1"/>
        <v>0.5700039451</v>
      </c>
      <c r="O5318" s="83">
        <f t="shared" si="2"/>
        <v>0.5700039451</v>
      </c>
      <c r="Q5318" s="83">
        <f t="shared" si="3"/>
        <v>0.7479672131</v>
      </c>
      <c r="R5318" s="83">
        <f t="shared" si="4"/>
        <v>0.5700039451</v>
      </c>
      <c r="S5318" s="83" t="b">
        <f t="shared" si="5"/>
        <v>0</v>
      </c>
      <c r="T5318" s="72"/>
      <c r="U5318" s="72"/>
      <c r="V5318" s="72"/>
      <c r="W5318" s="72"/>
      <c r="X5318" s="72"/>
      <c r="Y5318" s="72"/>
      <c r="Z5318" s="72"/>
      <c r="AA5318" s="72"/>
      <c r="AB5318" s="72"/>
      <c r="AC5318" s="72"/>
      <c r="AD5318" s="72"/>
      <c r="AE5318" s="72"/>
      <c r="AF5318" s="72"/>
      <c r="AG5318" s="72"/>
      <c r="AH5318" s="72"/>
      <c r="AI5318" s="72"/>
      <c r="AJ5318" s="72"/>
      <c r="AK5318" s="72"/>
    </row>
    <row r="5319" ht="14.25" customHeight="1">
      <c r="A5319" s="78">
        <v>5316.0</v>
      </c>
      <c r="C5319" s="78" t="str">
        <f>VLOOKUP(G5319,[1]Macrodata_CCF!$A$3:$D$55,4,FALSE)</f>
        <v>#ERROR!</v>
      </c>
      <c r="E5319" s="79" t="str">
        <f>VLOOKUP(G5319,[1]Macrodata_CCF!$A$3:$B$55,2,FALSE)</f>
        <v>#ERROR!</v>
      </c>
      <c r="F5319" s="78">
        <v>0.0</v>
      </c>
      <c r="G5319" s="80">
        <v>27.0</v>
      </c>
      <c r="H5319" s="81">
        <v>130130.0</v>
      </c>
      <c r="I5319" s="81">
        <v>450000.0</v>
      </c>
      <c r="J5319" s="81">
        <v>181310.0</v>
      </c>
      <c r="K5319" s="81">
        <v>450000.0</v>
      </c>
      <c r="L5319" s="82">
        <v>0.1600025010160378</v>
      </c>
      <c r="N5319" s="83">
        <f t="shared" si="1"/>
        <v>0.160002501</v>
      </c>
      <c r="O5319" s="83">
        <f t="shared" si="2"/>
        <v>0.160002501</v>
      </c>
      <c r="Q5319" s="83">
        <f t="shared" si="3"/>
        <v>0.7108222222</v>
      </c>
      <c r="R5319" s="83">
        <f t="shared" si="4"/>
        <v>0.160002501</v>
      </c>
      <c r="S5319" s="83" t="b">
        <f t="shared" si="5"/>
        <v>0</v>
      </c>
      <c r="T5319" s="72"/>
      <c r="U5319" s="72"/>
      <c r="V5319" s="72"/>
      <c r="W5319" s="72"/>
      <c r="X5319" s="72"/>
      <c r="Y5319" s="72"/>
      <c r="Z5319" s="72"/>
      <c r="AA5319" s="72"/>
      <c r="AB5319" s="72"/>
      <c r="AC5319" s="72"/>
      <c r="AD5319" s="72"/>
      <c r="AE5319" s="72"/>
      <c r="AF5319" s="72"/>
      <c r="AG5319" s="72"/>
      <c r="AH5319" s="72"/>
      <c r="AI5319" s="72"/>
      <c r="AJ5319" s="72"/>
      <c r="AK5319" s="72"/>
    </row>
    <row r="5320" ht="14.25" customHeight="1">
      <c r="A5320" s="78">
        <v>5317.0</v>
      </c>
      <c r="C5320" s="78" t="str">
        <f>VLOOKUP(G5320,[1]Macrodata_CCF!$A$3:$D$55,4,FALSE)</f>
        <v>#ERROR!</v>
      </c>
      <c r="E5320" s="79" t="str">
        <f>VLOOKUP(G5320,[1]Macrodata_CCF!$A$3:$B$55,2,FALSE)</f>
        <v>#ERROR!</v>
      </c>
      <c r="F5320" s="78">
        <v>0.0</v>
      </c>
      <c r="G5320" s="80">
        <v>22.0</v>
      </c>
      <c r="H5320" s="81">
        <v>79950.0</v>
      </c>
      <c r="I5320" s="81">
        <v>90000.0</v>
      </c>
      <c r="J5320" s="81">
        <v>81760.0</v>
      </c>
      <c r="K5320" s="81">
        <v>90000.0</v>
      </c>
      <c r="L5320" s="82">
        <v>0.1800995024875622</v>
      </c>
      <c r="N5320" s="83">
        <f t="shared" si="1"/>
        <v>0.1800995025</v>
      </c>
      <c r="O5320" s="83">
        <f t="shared" si="2"/>
        <v>0.1800995025</v>
      </c>
      <c r="Q5320" s="83">
        <f t="shared" si="3"/>
        <v>0.1116666667</v>
      </c>
      <c r="R5320" s="83">
        <f t="shared" si="4"/>
        <v>0.1800995025</v>
      </c>
      <c r="S5320" s="83" t="b">
        <f t="shared" si="5"/>
        <v>0</v>
      </c>
      <c r="T5320" s="72"/>
      <c r="U5320" s="72"/>
      <c r="V5320" s="72"/>
      <c r="W5320" s="72"/>
      <c r="X5320" s="72"/>
      <c r="Y5320" s="72"/>
      <c r="Z5320" s="72"/>
      <c r="AA5320" s="72"/>
      <c r="AB5320" s="72"/>
      <c r="AC5320" s="72"/>
      <c r="AD5320" s="72"/>
      <c r="AE5320" s="72"/>
      <c r="AF5320" s="72"/>
      <c r="AG5320" s="72"/>
      <c r="AH5320" s="72"/>
      <c r="AI5320" s="72"/>
      <c r="AJ5320" s="72"/>
      <c r="AK5320" s="72"/>
    </row>
    <row r="5321" ht="14.25" customHeight="1">
      <c r="A5321" s="78">
        <v>5318.0</v>
      </c>
      <c r="C5321" s="78" t="str">
        <f>VLOOKUP(G5321,[1]Macrodata_CCF!$A$3:$D$55,4,FALSE)</f>
        <v>#ERROR!</v>
      </c>
      <c r="E5321" s="79" t="str">
        <f>VLOOKUP(G5321,[1]Macrodata_CCF!$A$3:$B$55,2,FALSE)</f>
        <v>#ERROR!</v>
      </c>
      <c r="F5321" s="78">
        <v>0.0</v>
      </c>
      <c r="G5321" s="80">
        <v>3.0</v>
      </c>
      <c r="H5321" s="81">
        <v>6870.0</v>
      </c>
      <c r="I5321" s="81">
        <v>680000.0</v>
      </c>
      <c r="J5321" s="81">
        <v>0.0</v>
      </c>
      <c r="K5321" s="81">
        <v>680000.0</v>
      </c>
      <c r="L5321" s="82">
        <v>-0.01020605232273112</v>
      </c>
      <c r="N5321" s="83">
        <f t="shared" si="1"/>
        <v>-0.01020605232</v>
      </c>
      <c r="O5321" s="83">
        <f t="shared" si="2"/>
        <v>0</v>
      </c>
      <c r="Q5321" s="83">
        <f t="shared" si="3"/>
        <v>0.9898970588</v>
      </c>
      <c r="R5321" s="83">
        <f t="shared" si="4"/>
        <v>-0.01020605232</v>
      </c>
      <c r="S5321" s="83" t="b">
        <f t="shared" si="5"/>
        <v>0</v>
      </c>
      <c r="T5321" s="72"/>
      <c r="U5321" s="72"/>
      <c r="V5321" s="72"/>
      <c r="W5321" s="72"/>
      <c r="X5321" s="72"/>
      <c r="Y5321" s="72"/>
      <c r="Z5321" s="72"/>
      <c r="AA5321" s="72"/>
      <c r="AB5321" s="72"/>
      <c r="AC5321" s="72"/>
      <c r="AD5321" s="72"/>
      <c r="AE5321" s="72"/>
      <c r="AF5321" s="72"/>
      <c r="AG5321" s="72"/>
      <c r="AH5321" s="72"/>
      <c r="AI5321" s="72"/>
      <c r="AJ5321" s="72"/>
      <c r="AK5321" s="72"/>
    </row>
    <row r="5322" ht="14.25" customHeight="1">
      <c r="A5322" s="78">
        <v>5319.0</v>
      </c>
      <c r="C5322" s="78" t="str">
        <f>VLOOKUP(G5322,[1]Macrodata_CCF!$A$3:$D$55,4,FALSE)</f>
        <v>#ERROR!</v>
      </c>
      <c r="E5322" s="79" t="str">
        <f>VLOOKUP(G5322,[1]Macrodata_CCF!$A$3:$B$55,2,FALSE)</f>
        <v>#ERROR!</v>
      </c>
      <c r="F5322" s="78">
        <v>0.0</v>
      </c>
      <c r="G5322" s="80">
        <v>49.0</v>
      </c>
      <c r="H5322" s="81">
        <v>222960.0</v>
      </c>
      <c r="I5322" s="81">
        <v>630000.0</v>
      </c>
      <c r="J5322" s="81">
        <v>275875.0</v>
      </c>
      <c r="K5322" s="81">
        <v>630000.0</v>
      </c>
      <c r="L5322" s="82">
        <v>0.1299995086477987</v>
      </c>
      <c r="N5322" s="83">
        <f t="shared" si="1"/>
        <v>0.1299995086</v>
      </c>
      <c r="O5322" s="83">
        <f t="shared" si="2"/>
        <v>0.1299995086</v>
      </c>
      <c r="Q5322" s="83">
        <f t="shared" si="3"/>
        <v>0.6460952381</v>
      </c>
      <c r="R5322" s="83">
        <f t="shared" si="4"/>
        <v>0.1299995086</v>
      </c>
      <c r="S5322" s="83" t="b">
        <f t="shared" si="5"/>
        <v>0</v>
      </c>
      <c r="T5322" s="72"/>
      <c r="U5322" s="72"/>
      <c r="V5322" s="72"/>
      <c r="W5322" s="72"/>
      <c r="X5322" s="72"/>
      <c r="Y5322" s="72"/>
      <c r="Z5322" s="72"/>
      <c r="AA5322" s="72"/>
      <c r="AB5322" s="72"/>
      <c r="AC5322" s="72"/>
      <c r="AD5322" s="72"/>
      <c r="AE5322" s="72"/>
      <c r="AF5322" s="72"/>
      <c r="AG5322" s="72"/>
      <c r="AH5322" s="72"/>
      <c r="AI5322" s="72"/>
      <c r="AJ5322" s="72"/>
      <c r="AK5322" s="72"/>
    </row>
    <row r="5323" ht="14.25" customHeight="1">
      <c r="A5323" s="78">
        <v>5320.0</v>
      </c>
      <c r="C5323" s="78" t="str">
        <f>VLOOKUP(G5323,[1]Macrodata_CCF!$A$3:$D$55,4,FALSE)</f>
        <v>#ERROR!</v>
      </c>
      <c r="E5323" s="79" t="str">
        <f>VLOOKUP(G5323,[1]Macrodata_CCF!$A$3:$B$55,2,FALSE)</f>
        <v>#ERROR!</v>
      </c>
      <c r="F5323" s="78">
        <v>0.0</v>
      </c>
      <c r="G5323" s="80">
        <v>31.0</v>
      </c>
      <c r="H5323" s="81">
        <v>0.0</v>
      </c>
      <c r="I5323" s="81">
        <v>910000.0</v>
      </c>
      <c r="J5323" s="81">
        <v>154700.0</v>
      </c>
      <c r="K5323" s="81">
        <v>910000.0</v>
      </c>
      <c r="L5323" s="82">
        <v>0.17</v>
      </c>
      <c r="N5323" s="83">
        <f t="shared" si="1"/>
        <v>0.17</v>
      </c>
      <c r="O5323" s="83">
        <f t="shared" si="2"/>
        <v>0.17</v>
      </c>
      <c r="Q5323" s="83">
        <f t="shared" si="3"/>
        <v>1</v>
      </c>
      <c r="R5323" s="83">
        <f t="shared" si="4"/>
        <v>0.17</v>
      </c>
      <c r="S5323" s="83" t="b">
        <f t="shared" si="5"/>
        <v>0</v>
      </c>
      <c r="T5323" s="72"/>
      <c r="U5323" s="72"/>
      <c r="V5323" s="72"/>
      <c r="W5323" s="72"/>
      <c r="X5323" s="72"/>
      <c r="Y5323" s="72"/>
      <c r="Z5323" s="72"/>
      <c r="AA5323" s="72"/>
      <c r="AB5323" s="72"/>
      <c r="AC5323" s="72"/>
      <c r="AD5323" s="72"/>
      <c r="AE5323" s="72"/>
      <c r="AF5323" s="72"/>
      <c r="AG5323" s="72"/>
      <c r="AH5323" s="72"/>
      <c r="AI5323" s="72"/>
      <c r="AJ5323" s="72"/>
      <c r="AK5323" s="72"/>
    </row>
    <row r="5324" ht="14.25" customHeight="1">
      <c r="A5324" s="78">
        <v>5321.0</v>
      </c>
      <c r="C5324" s="78" t="str">
        <f>VLOOKUP(G5324,[1]Macrodata_CCF!$A$3:$D$55,4,FALSE)</f>
        <v>#ERROR!</v>
      </c>
      <c r="E5324" s="79" t="str">
        <f>VLOOKUP(G5324,[1]Macrodata_CCF!$A$3:$B$55,2,FALSE)</f>
        <v>#ERROR!</v>
      </c>
      <c r="F5324" s="78">
        <v>0.0</v>
      </c>
      <c r="G5324" s="80">
        <v>42.0</v>
      </c>
      <c r="H5324" s="81">
        <v>277980.0</v>
      </c>
      <c r="I5324" s="81">
        <v>800000.0</v>
      </c>
      <c r="J5324" s="81">
        <v>816000.0</v>
      </c>
      <c r="K5324" s="81">
        <v>800000.0</v>
      </c>
      <c r="L5324" s="82">
        <v>1.030650166660281</v>
      </c>
      <c r="N5324" s="83">
        <f t="shared" si="1"/>
        <v>1.030650167</v>
      </c>
      <c r="O5324" s="83">
        <f t="shared" si="2"/>
        <v>1</v>
      </c>
      <c r="Q5324" s="83">
        <f t="shared" si="3"/>
        <v>0.652525</v>
      </c>
      <c r="R5324" s="83">
        <f t="shared" si="4"/>
        <v>1.030650167</v>
      </c>
      <c r="S5324" s="83" t="b">
        <f t="shared" si="5"/>
        <v>0</v>
      </c>
      <c r="T5324" s="72"/>
      <c r="U5324" s="72"/>
      <c r="V5324" s="72"/>
      <c r="W5324" s="72"/>
      <c r="X5324" s="72"/>
      <c r="Y5324" s="72"/>
      <c r="Z5324" s="72"/>
      <c r="AA5324" s="72"/>
      <c r="AB5324" s="72"/>
      <c r="AC5324" s="72"/>
      <c r="AD5324" s="72"/>
      <c r="AE5324" s="72"/>
      <c r="AF5324" s="72"/>
      <c r="AG5324" s="72"/>
      <c r="AH5324" s="72"/>
      <c r="AI5324" s="72"/>
      <c r="AJ5324" s="72"/>
      <c r="AK5324" s="72"/>
    </row>
    <row r="5325" ht="14.25" customHeight="1">
      <c r="A5325" s="78">
        <v>5322.0</v>
      </c>
      <c r="C5325" s="78" t="str">
        <f>VLOOKUP(G5325,[1]Macrodata_CCF!$A$3:$D$55,4,FALSE)</f>
        <v>#ERROR!</v>
      </c>
      <c r="E5325" s="79" t="str">
        <f>VLOOKUP(G5325,[1]Macrodata_CCF!$A$3:$B$55,2,FALSE)</f>
        <v>#ERROR!</v>
      </c>
      <c r="F5325" s="78">
        <v>0.0</v>
      </c>
      <c r="G5325" s="80">
        <v>23.0</v>
      </c>
      <c r="H5325" s="81">
        <v>135625.0</v>
      </c>
      <c r="I5325" s="81">
        <v>230000.0</v>
      </c>
      <c r="J5325" s="81">
        <v>149780.0</v>
      </c>
      <c r="K5325" s="81">
        <v>230000.0</v>
      </c>
      <c r="L5325" s="82">
        <v>0.1499867549668874</v>
      </c>
      <c r="N5325" s="83">
        <f t="shared" si="1"/>
        <v>0.149986755</v>
      </c>
      <c r="O5325" s="83">
        <f t="shared" si="2"/>
        <v>0.149986755</v>
      </c>
      <c r="Q5325" s="83">
        <f t="shared" si="3"/>
        <v>0.410326087</v>
      </c>
      <c r="R5325" s="83">
        <f t="shared" si="4"/>
        <v>0.149986755</v>
      </c>
      <c r="S5325" s="83" t="b">
        <f t="shared" si="5"/>
        <v>0</v>
      </c>
      <c r="T5325" s="72"/>
      <c r="U5325" s="72"/>
      <c r="V5325" s="72"/>
      <c r="W5325" s="72"/>
      <c r="X5325" s="72"/>
      <c r="Y5325" s="72"/>
      <c r="Z5325" s="72"/>
      <c r="AA5325" s="72"/>
      <c r="AB5325" s="72"/>
      <c r="AC5325" s="72"/>
      <c r="AD5325" s="72"/>
      <c r="AE5325" s="72"/>
      <c r="AF5325" s="72"/>
      <c r="AG5325" s="72"/>
      <c r="AH5325" s="72"/>
      <c r="AI5325" s="72"/>
      <c r="AJ5325" s="72"/>
      <c r="AK5325" s="72"/>
    </row>
    <row r="5326" ht="14.25" customHeight="1">
      <c r="A5326" s="78">
        <v>5323.0</v>
      </c>
      <c r="C5326" s="78" t="str">
        <f>VLOOKUP(G5326,[1]Macrodata_CCF!$A$3:$D$55,4,FALSE)</f>
        <v>#ERROR!</v>
      </c>
      <c r="E5326" s="79" t="str">
        <f>VLOOKUP(G5326,[1]Macrodata_CCF!$A$3:$B$55,2,FALSE)</f>
        <v>#ERROR!</v>
      </c>
      <c r="F5326" s="78">
        <v>0.0</v>
      </c>
      <c r="G5326" s="80">
        <v>11.0</v>
      </c>
      <c r="H5326" s="81">
        <v>83650.0</v>
      </c>
      <c r="I5326" s="81">
        <v>290000.0</v>
      </c>
      <c r="J5326" s="81">
        <v>295800.0</v>
      </c>
      <c r="K5326" s="81">
        <v>290000.0</v>
      </c>
      <c r="L5326" s="82">
        <v>1.028107584201599</v>
      </c>
      <c r="N5326" s="83">
        <f t="shared" si="1"/>
        <v>1.028107584</v>
      </c>
      <c r="O5326" s="83">
        <f t="shared" si="2"/>
        <v>1</v>
      </c>
      <c r="Q5326" s="83">
        <f t="shared" si="3"/>
        <v>0.7115517241</v>
      </c>
      <c r="R5326" s="83">
        <f t="shared" si="4"/>
        <v>1.028107584</v>
      </c>
      <c r="S5326" s="83" t="b">
        <f t="shared" si="5"/>
        <v>0</v>
      </c>
      <c r="T5326" s="72"/>
      <c r="U5326" s="72"/>
      <c r="V5326" s="72"/>
      <c r="W5326" s="72"/>
      <c r="X5326" s="72"/>
      <c r="Y5326" s="72"/>
      <c r="Z5326" s="72"/>
      <c r="AA5326" s="72"/>
      <c r="AB5326" s="72"/>
      <c r="AC5326" s="72"/>
      <c r="AD5326" s="72"/>
      <c r="AE5326" s="72"/>
      <c r="AF5326" s="72"/>
      <c r="AG5326" s="72"/>
      <c r="AH5326" s="72"/>
      <c r="AI5326" s="72"/>
      <c r="AJ5326" s="72"/>
      <c r="AK5326" s="72"/>
    </row>
    <row r="5327" ht="14.25" customHeight="1">
      <c r="A5327" s="78">
        <v>5324.0</v>
      </c>
      <c r="C5327" s="78" t="str">
        <f>VLOOKUP(G5327,[1]Macrodata_CCF!$A$3:$D$55,4,FALSE)</f>
        <v>#ERROR!</v>
      </c>
      <c r="E5327" s="79" t="str">
        <f>VLOOKUP(G5327,[1]Macrodata_CCF!$A$3:$B$55,2,FALSE)</f>
        <v>#ERROR!</v>
      </c>
      <c r="F5327" s="78">
        <v>0.0</v>
      </c>
      <c r="G5327" s="80">
        <v>52.0</v>
      </c>
      <c r="H5327" s="81">
        <v>12410.0</v>
      </c>
      <c r="I5327" s="81">
        <v>30000.0</v>
      </c>
      <c r="J5327" s="81">
        <v>14695.0</v>
      </c>
      <c r="K5327" s="81">
        <v>30000.0</v>
      </c>
      <c r="L5327" s="82">
        <v>0.1299033541785105</v>
      </c>
      <c r="N5327" s="83">
        <f t="shared" si="1"/>
        <v>0.1299033542</v>
      </c>
      <c r="O5327" s="83">
        <f t="shared" si="2"/>
        <v>0.1299033542</v>
      </c>
      <c r="Q5327" s="83">
        <f t="shared" si="3"/>
        <v>0.5863333333</v>
      </c>
      <c r="R5327" s="83">
        <f t="shared" si="4"/>
        <v>0.1299033542</v>
      </c>
      <c r="S5327" s="83" t="b">
        <f t="shared" si="5"/>
        <v>0</v>
      </c>
      <c r="T5327" s="72"/>
      <c r="U5327" s="72"/>
      <c r="V5327" s="72"/>
      <c r="W5327" s="72"/>
      <c r="X5327" s="72"/>
      <c r="Y5327" s="72"/>
      <c r="Z5327" s="72"/>
      <c r="AA5327" s="72"/>
      <c r="AB5327" s="72"/>
      <c r="AC5327" s="72"/>
      <c r="AD5327" s="72"/>
      <c r="AE5327" s="72"/>
      <c r="AF5327" s="72"/>
      <c r="AG5327" s="72"/>
      <c r="AH5327" s="72"/>
      <c r="AI5327" s="72"/>
      <c r="AJ5327" s="72"/>
      <c r="AK5327" s="72"/>
    </row>
    <row r="5328" ht="14.25" customHeight="1">
      <c r="A5328" s="78">
        <v>5325.0</v>
      </c>
      <c r="C5328" s="78" t="str">
        <f>VLOOKUP(G5328,[1]Macrodata_CCF!$A$3:$D$55,4,FALSE)</f>
        <v>#ERROR!</v>
      </c>
      <c r="E5328" s="79" t="str">
        <f>VLOOKUP(G5328,[1]Macrodata_CCF!$A$3:$B$55,2,FALSE)</f>
        <v>#ERROR!</v>
      </c>
      <c r="F5328" s="78">
        <v>0.0</v>
      </c>
      <c r="G5328" s="80">
        <v>40.0</v>
      </c>
      <c r="H5328" s="81">
        <v>135000.0</v>
      </c>
      <c r="I5328" s="81">
        <v>860000.0</v>
      </c>
      <c r="J5328" s="81">
        <v>164000.0</v>
      </c>
      <c r="K5328" s="81">
        <v>860000.0</v>
      </c>
      <c r="L5328" s="82">
        <v>0.04</v>
      </c>
      <c r="N5328" s="83">
        <f t="shared" si="1"/>
        <v>0.04</v>
      </c>
      <c r="O5328" s="83">
        <f t="shared" si="2"/>
        <v>0.04</v>
      </c>
      <c r="Q5328" s="83">
        <f t="shared" si="3"/>
        <v>0.8430232558</v>
      </c>
      <c r="R5328" s="83">
        <f t="shared" si="4"/>
        <v>0.04</v>
      </c>
      <c r="S5328" s="83" t="b">
        <f t="shared" si="5"/>
        <v>0</v>
      </c>
      <c r="T5328" s="72"/>
      <c r="U5328" s="72"/>
      <c r="V5328" s="72"/>
      <c r="W5328" s="72"/>
      <c r="X5328" s="72"/>
      <c r="Y5328" s="72"/>
      <c r="Z5328" s="72"/>
      <c r="AA5328" s="72"/>
      <c r="AB5328" s="72"/>
      <c r="AC5328" s="72"/>
      <c r="AD5328" s="72"/>
      <c r="AE5328" s="72"/>
      <c r="AF5328" s="72"/>
      <c r="AG5328" s="72"/>
      <c r="AH5328" s="72"/>
      <c r="AI5328" s="72"/>
      <c r="AJ5328" s="72"/>
      <c r="AK5328" s="72"/>
    </row>
    <row r="5329" ht="14.25" customHeight="1">
      <c r="A5329" s="78">
        <v>5326.0</v>
      </c>
      <c r="C5329" s="78" t="str">
        <f>VLOOKUP(G5329,[1]Macrodata_CCF!$A$3:$D$55,4,FALSE)</f>
        <v>#ERROR!</v>
      </c>
      <c r="E5329" s="79" t="str">
        <f>VLOOKUP(G5329,[1]Macrodata_CCF!$A$3:$B$55,2,FALSE)</f>
        <v>#ERROR!</v>
      </c>
      <c r="F5329" s="78">
        <v>0.0</v>
      </c>
      <c r="G5329" s="80">
        <v>24.0</v>
      </c>
      <c r="H5329" s="81">
        <v>66500.0</v>
      </c>
      <c r="I5329" s="81">
        <v>690000.0</v>
      </c>
      <c r="J5329" s="81">
        <v>153790.0</v>
      </c>
      <c r="K5329" s="81">
        <v>690000.0</v>
      </c>
      <c r="L5329" s="82">
        <v>0.14</v>
      </c>
      <c r="N5329" s="83">
        <f t="shared" si="1"/>
        <v>0.14</v>
      </c>
      <c r="O5329" s="83">
        <f t="shared" si="2"/>
        <v>0.14</v>
      </c>
      <c r="Q5329" s="83">
        <f t="shared" si="3"/>
        <v>0.9036231884</v>
      </c>
      <c r="R5329" s="83">
        <f t="shared" si="4"/>
        <v>0.14</v>
      </c>
      <c r="S5329" s="83" t="b">
        <f t="shared" si="5"/>
        <v>0</v>
      </c>
      <c r="T5329" s="72"/>
      <c r="U5329" s="72"/>
      <c r="V5329" s="72"/>
      <c r="W5329" s="72"/>
      <c r="X5329" s="72"/>
      <c r="Y5329" s="72"/>
      <c r="Z5329" s="72"/>
      <c r="AA5329" s="72"/>
      <c r="AB5329" s="72"/>
      <c r="AC5329" s="72"/>
      <c r="AD5329" s="72"/>
      <c r="AE5329" s="72"/>
      <c r="AF5329" s="72"/>
      <c r="AG5329" s="72"/>
      <c r="AH5329" s="72"/>
      <c r="AI5329" s="72"/>
      <c r="AJ5329" s="72"/>
      <c r="AK5329" s="72"/>
    </row>
    <row r="5330" ht="14.25" customHeight="1">
      <c r="A5330" s="78">
        <v>5327.0</v>
      </c>
      <c r="C5330" s="78" t="str">
        <f>VLOOKUP(G5330,[1]Macrodata_CCF!$A$3:$D$55,4,FALSE)</f>
        <v>#ERROR!</v>
      </c>
      <c r="E5330" s="79" t="str">
        <f>VLOOKUP(G5330,[1]Macrodata_CCF!$A$3:$B$55,2,FALSE)</f>
        <v>#ERROR!</v>
      </c>
      <c r="F5330" s="78">
        <v>0.0</v>
      </c>
      <c r="G5330" s="80">
        <v>20.0</v>
      </c>
      <c r="H5330" s="81">
        <v>620175.0</v>
      </c>
      <c r="I5330" s="81">
        <v>660000.0</v>
      </c>
      <c r="J5330" s="81">
        <v>626945.0</v>
      </c>
      <c r="K5330" s="81">
        <v>1254000.0</v>
      </c>
      <c r="L5330" s="82">
        <v>0.1699937225360954</v>
      </c>
      <c r="N5330" s="83">
        <f t="shared" si="1"/>
        <v>0.1699937225</v>
      </c>
      <c r="O5330" s="83">
        <f t="shared" si="2"/>
        <v>0.1699937225</v>
      </c>
      <c r="Q5330" s="83">
        <f t="shared" si="3"/>
        <v>0.06034090909</v>
      </c>
      <c r="R5330" s="83">
        <f t="shared" si="4"/>
        <v>0.01025757576</v>
      </c>
      <c r="S5330" s="83" t="b">
        <f t="shared" si="5"/>
        <v>0</v>
      </c>
      <c r="T5330" s="72"/>
      <c r="U5330" s="72"/>
      <c r="V5330" s="72"/>
      <c r="W5330" s="72"/>
      <c r="X5330" s="72"/>
      <c r="Y5330" s="72"/>
      <c r="Z5330" s="72"/>
      <c r="AA5330" s="72"/>
      <c r="AB5330" s="72"/>
      <c r="AC5330" s="72"/>
      <c r="AD5330" s="72"/>
      <c r="AE5330" s="72"/>
      <c r="AF5330" s="72"/>
      <c r="AG5330" s="72"/>
      <c r="AH5330" s="72"/>
      <c r="AI5330" s="72"/>
      <c r="AJ5330" s="72"/>
      <c r="AK5330" s="72"/>
    </row>
    <row r="5331" ht="14.25" customHeight="1">
      <c r="A5331" s="78">
        <v>5328.0</v>
      </c>
      <c r="C5331" s="78" t="str">
        <f>VLOOKUP(G5331,[1]Macrodata_CCF!$A$3:$D$55,4,FALSE)</f>
        <v>#ERROR!</v>
      </c>
      <c r="E5331" s="79" t="str">
        <f>VLOOKUP(G5331,[1]Macrodata_CCF!$A$3:$B$55,2,FALSE)</f>
        <v>#ERROR!</v>
      </c>
      <c r="F5331" s="78">
        <v>0.0</v>
      </c>
      <c r="G5331" s="80">
        <v>38.0</v>
      </c>
      <c r="H5331" s="81">
        <v>53670.0</v>
      </c>
      <c r="I5331" s="81">
        <v>250000.0</v>
      </c>
      <c r="J5331" s="81">
        <v>59560.0</v>
      </c>
      <c r="K5331" s="81">
        <v>250000.0</v>
      </c>
      <c r="L5331" s="82">
        <v>0.03000050934650843</v>
      </c>
      <c r="N5331" s="83">
        <f t="shared" si="1"/>
        <v>0.03000050935</v>
      </c>
      <c r="O5331" s="83">
        <f t="shared" si="2"/>
        <v>0.03000050935</v>
      </c>
      <c r="Q5331" s="83">
        <f t="shared" si="3"/>
        <v>0.78532</v>
      </c>
      <c r="R5331" s="83">
        <f t="shared" si="4"/>
        <v>0.03000050935</v>
      </c>
      <c r="S5331" s="83" t="b">
        <f t="shared" si="5"/>
        <v>0</v>
      </c>
      <c r="T5331" s="72"/>
      <c r="U5331" s="72"/>
      <c r="V5331" s="72"/>
      <c r="W5331" s="72"/>
      <c r="X5331" s="72"/>
      <c r="Y5331" s="72"/>
      <c r="Z5331" s="72"/>
      <c r="AA5331" s="72"/>
      <c r="AB5331" s="72"/>
      <c r="AC5331" s="72"/>
      <c r="AD5331" s="72"/>
      <c r="AE5331" s="72"/>
      <c r="AF5331" s="72"/>
      <c r="AG5331" s="72"/>
      <c r="AH5331" s="72"/>
      <c r="AI5331" s="72"/>
      <c r="AJ5331" s="72"/>
      <c r="AK5331" s="72"/>
    </row>
    <row r="5332" ht="14.25" customHeight="1">
      <c r="A5332" s="78">
        <v>5329.0</v>
      </c>
      <c r="C5332" s="78" t="str">
        <f>VLOOKUP(G5332,[1]Macrodata_CCF!$A$3:$D$55,4,FALSE)</f>
        <v>#ERROR!</v>
      </c>
      <c r="E5332" s="79" t="str">
        <f>VLOOKUP(G5332,[1]Macrodata_CCF!$A$3:$B$55,2,FALSE)</f>
        <v>#ERROR!</v>
      </c>
      <c r="F5332" s="78">
        <v>1.0</v>
      </c>
      <c r="G5332" s="80">
        <v>49.0</v>
      </c>
      <c r="H5332" s="81">
        <v>177460.0</v>
      </c>
      <c r="I5332" s="81">
        <v>400000.0</v>
      </c>
      <c r="J5332" s="81">
        <v>408000.0</v>
      </c>
      <c r="K5332" s="81">
        <v>400000.0</v>
      </c>
      <c r="L5332" s="82">
        <v>1.035948593511279</v>
      </c>
      <c r="N5332" s="83">
        <f t="shared" si="1"/>
        <v>1.035948594</v>
      </c>
      <c r="O5332" s="83">
        <f t="shared" si="2"/>
        <v>1</v>
      </c>
      <c r="Q5332" s="83">
        <f t="shared" si="3"/>
        <v>0.55635</v>
      </c>
      <c r="R5332" s="83">
        <f t="shared" si="4"/>
        <v>1.035948594</v>
      </c>
      <c r="S5332" s="83" t="b">
        <f t="shared" si="5"/>
        <v>0</v>
      </c>
      <c r="T5332" s="72"/>
      <c r="U5332" s="72"/>
      <c r="V5332" s="72"/>
      <c r="W5332" s="72"/>
      <c r="X5332" s="72"/>
      <c r="Y5332" s="72"/>
      <c r="Z5332" s="72"/>
      <c r="AA5332" s="72"/>
      <c r="AB5332" s="72"/>
      <c r="AC5332" s="72"/>
      <c r="AD5332" s="72"/>
      <c r="AE5332" s="72"/>
      <c r="AF5332" s="72"/>
      <c r="AG5332" s="72"/>
      <c r="AH5332" s="72"/>
      <c r="AI5332" s="72"/>
      <c r="AJ5332" s="72"/>
      <c r="AK5332" s="72"/>
    </row>
    <row r="5333" ht="14.25" customHeight="1">
      <c r="A5333" s="78">
        <v>5330.0</v>
      </c>
      <c r="C5333" s="78" t="str">
        <f>VLOOKUP(G5333,[1]Macrodata_CCF!$A$3:$D$55,4,FALSE)</f>
        <v>#ERROR!</v>
      </c>
      <c r="E5333" s="79" t="str">
        <f>VLOOKUP(G5333,[1]Macrodata_CCF!$A$3:$B$55,2,FALSE)</f>
        <v>#ERROR!</v>
      </c>
      <c r="F5333" s="78">
        <v>1.0</v>
      </c>
      <c r="G5333" s="80">
        <v>5.0</v>
      </c>
      <c r="H5333" s="81">
        <v>223330.0</v>
      </c>
      <c r="I5333" s="81">
        <v>400000.0</v>
      </c>
      <c r="J5333" s="81">
        <v>318730.0</v>
      </c>
      <c r="K5333" s="81">
        <v>760000.0</v>
      </c>
      <c r="L5333" s="82">
        <v>0.5399898115129903</v>
      </c>
      <c r="N5333" s="83">
        <f t="shared" si="1"/>
        <v>0.5399898115</v>
      </c>
      <c r="O5333" s="83">
        <f t="shared" si="2"/>
        <v>0.5399898115</v>
      </c>
      <c r="Q5333" s="83">
        <f t="shared" si="3"/>
        <v>0.441675</v>
      </c>
      <c r="R5333" s="83">
        <f t="shared" si="4"/>
        <v>0.5399898115</v>
      </c>
      <c r="S5333" s="83" t="b">
        <f t="shared" si="5"/>
        <v>0</v>
      </c>
      <c r="T5333" s="72"/>
      <c r="U5333" s="72"/>
      <c r="V5333" s="72"/>
      <c r="W5333" s="72"/>
      <c r="X5333" s="72"/>
      <c r="Y5333" s="72"/>
      <c r="Z5333" s="72"/>
      <c r="AA5333" s="72"/>
      <c r="AB5333" s="72"/>
      <c r="AC5333" s="72"/>
      <c r="AD5333" s="72"/>
      <c r="AE5333" s="72"/>
      <c r="AF5333" s="72"/>
      <c r="AG5333" s="72"/>
      <c r="AH5333" s="72"/>
      <c r="AI5333" s="72"/>
      <c r="AJ5333" s="72"/>
      <c r="AK5333" s="72"/>
    </row>
    <row r="5334" ht="14.25" customHeight="1">
      <c r="A5334" s="78">
        <v>5331.0</v>
      </c>
      <c r="C5334" s="78" t="str">
        <f>VLOOKUP(G5334,[1]Macrodata_CCF!$A$3:$D$55,4,FALSE)</f>
        <v>#ERROR!</v>
      </c>
      <c r="E5334" s="79" t="str">
        <f>VLOOKUP(G5334,[1]Macrodata_CCF!$A$3:$B$55,2,FALSE)</f>
        <v>#ERROR!</v>
      </c>
      <c r="F5334" s="78">
        <v>0.0</v>
      </c>
      <c r="G5334" s="80">
        <v>41.0</v>
      </c>
      <c r="H5334" s="81">
        <v>534720.0</v>
      </c>
      <c r="I5334" s="81">
        <v>950000.0</v>
      </c>
      <c r="J5334" s="81">
        <v>626080.0</v>
      </c>
      <c r="K5334" s="81">
        <v>1710000.0</v>
      </c>
      <c r="L5334" s="82">
        <v>0.2199961471778077</v>
      </c>
      <c r="N5334" s="83">
        <f t="shared" si="1"/>
        <v>0.2199961472</v>
      </c>
      <c r="O5334" s="83">
        <f t="shared" si="2"/>
        <v>0.2199961472</v>
      </c>
      <c r="Q5334" s="83">
        <f t="shared" si="3"/>
        <v>0.4371368421</v>
      </c>
      <c r="R5334" s="83">
        <f t="shared" si="4"/>
        <v>0.2199961472</v>
      </c>
      <c r="S5334" s="83" t="b">
        <f t="shared" si="5"/>
        <v>0</v>
      </c>
      <c r="T5334" s="72"/>
      <c r="U5334" s="72"/>
      <c r="V5334" s="72"/>
      <c r="W5334" s="72"/>
      <c r="X5334" s="72"/>
      <c r="Y5334" s="72"/>
      <c r="Z5334" s="72"/>
      <c r="AA5334" s="72"/>
      <c r="AB5334" s="72"/>
      <c r="AC5334" s="72"/>
      <c r="AD5334" s="72"/>
      <c r="AE5334" s="72"/>
      <c r="AF5334" s="72"/>
      <c r="AG5334" s="72"/>
      <c r="AH5334" s="72"/>
      <c r="AI5334" s="72"/>
      <c r="AJ5334" s="72"/>
      <c r="AK5334" s="72"/>
    </row>
    <row r="5335" ht="14.25" customHeight="1">
      <c r="A5335" s="78">
        <v>5332.0</v>
      </c>
      <c r="C5335" s="78" t="str">
        <f>VLOOKUP(G5335,[1]Macrodata_CCF!$A$3:$D$55,4,FALSE)</f>
        <v>#ERROR!</v>
      </c>
      <c r="E5335" s="79" t="str">
        <f>VLOOKUP(G5335,[1]Macrodata_CCF!$A$3:$B$55,2,FALSE)</f>
        <v>#ERROR!</v>
      </c>
      <c r="F5335" s="78">
        <v>0.0</v>
      </c>
      <c r="G5335" s="80">
        <v>34.0</v>
      </c>
      <c r="H5335" s="81">
        <v>29260.0</v>
      </c>
      <c r="I5335" s="81">
        <v>260000.0</v>
      </c>
      <c r="J5335" s="81">
        <v>50025.0</v>
      </c>
      <c r="K5335" s="81">
        <v>260000.0</v>
      </c>
      <c r="L5335" s="82">
        <v>0.08999306578833319</v>
      </c>
      <c r="N5335" s="83">
        <f t="shared" si="1"/>
        <v>0.08999306579</v>
      </c>
      <c r="O5335" s="83">
        <f t="shared" si="2"/>
        <v>0.08999306579</v>
      </c>
      <c r="Q5335" s="83">
        <f t="shared" si="3"/>
        <v>0.8874615385</v>
      </c>
      <c r="R5335" s="83">
        <f t="shared" si="4"/>
        <v>0.08999306579</v>
      </c>
      <c r="S5335" s="83" t="b">
        <f t="shared" si="5"/>
        <v>0</v>
      </c>
      <c r="T5335" s="72"/>
      <c r="U5335" s="72"/>
      <c r="V5335" s="72"/>
      <c r="W5335" s="72"/>
      <c r="X5335" s="72"/>
      <c r="Y5335" s="72"/>
      <c r="Z5335" s="72"/>
      <c r="AA5335" s="72"/>
      <c r="AB5335" s="72"/>
      <c r="AC5335" s="72"/>
      <c r="AD5335" s="72"/>
      <c r="AE5335" s="72"/>
      <c r="AF5335" s="72"/>
      <c r="AG5335" s="72"/>
      <c r="AH5335" s="72"/>
      <c r="AI5335" s="72"/>
      <c r="AJ5335" s="72"/>
      <c r="AK5335" s="72"/>
    </row>
    <row r="5336" ht="14.25" customHeight="1">
      <c r="A5336" s="78">
        <v>5333.0</v>
      </c>
      <c r="C5336" s="78" t="str">
        <f>VLOOKUP(G5336,[1]Macrodata_CCF!$A$3:$D$55,4,FALSE)</f>
        <v>#ERROR!</v>
      </c>
      <c r="E5336" s="79" t="str">
        <f>VLOOKUP(G5336,[1]Macrodata_CCF!$A$3:$B$55,2,FALSE)</f>
        <v>#ERROR!</v>
      </c>
      <c r="F5336" s="78">
        <v>0.0</v>
      </c>
      <c r="G5336" s="80">
        <v>51.0</v>
      </c>
      <c r="H5336" s="81">
        <v>579565.0</v>
      </c>
      <c r="I5336" s="81">
        <v>750000.0</v>
      </c>
      <c r="J5336" s="81">
        <v>598315.0</v>
      </c>
      <c r="K5336" s="81">
        <v>750000.0</v>
      </c>
      <c r="L5336" s="82">
        <v>0.1100126147798281</v>
      </c>
      <c r="N5336" s="83">
        <f t="shared" si="1"/>
        <v>0.1100126148</v>
      </c>
      <c r="O5336" s="83">
        <f t="shared" si="2"/>
        <v>0.1100126148</v>
      </c>
      <c r="Q5336" s="83">
        <f t="shared" si="3"/>
        <v>0.2272466667</v>
      </c>
      <c r="R5336" s="83">
        <f t="shared" si="4"/>
        <v>0.1100126148</v>
      </c>
      <c r="S5336" s="83" t="b">
        <f t="shared" si="5"/>
        <v>0</v>
      </c>
      <c r="T5336" s="72"/>
      <c r="U5336" s="72"/>
      <c r="V5336" s="72"/>
      <c r="W5336" s="72"/>
      <c r="X5336" s="72"/>
      <c r="Y5336" s="72"/>
      <c r="Z5336" s="72"/>
      <c r="AA5336" s="72"/>
      <c r="AB5336" s="72"/>
      <c r="AC5336" s="72"/>
      <c r="AD5336" s="72"/>
      <c r="AE5336" s="72"/>
      <c r="AF5336" s="72"/>
      <c r="AG5336" s="72"/>
      <c r="AH5336" s="72"/>
      <c r="AI5336" s="72"/>
      <c r="AJ5336" s="72"/>
      <c r="AK5336" s="72"/>
    </row>
    <row r="5337" ht="14.25" customHeight="1">
      <c r="A5337" s="78">
        <v>5334.0</v>
      </c>
      <c r="C5337" s="78" t="str">
        <f>VLOOKUP(G5337,[1]Macrodata_CCF!$A$3:$D$55,4,FALSE)</f>
        <v>#ERROR!</v>
      </c>
      <c r="E5337" s="79" t="str">
        <f>VLOOKUP(G5337,[1]Macrodata_CCF!$A$3:$B$55,2,FALSE)</f>
        <v>#ERROR!</v>
      </c>
      <c r="F5337" s="78">
        <v>0.0</v>
      </c>
      <c r="G5337" s="80">
        <v>41.0</v>
      </c>
      <c r="H5337" s="81">
        <v>0.0</v>
      </c>
      <c r="I5337" s="81">
        <v>720000.0</v>
      </c>
      <c r="J5337" s="81">
        <v>259200.0</v>
      </c>
      <c r="K5337" s="81">
        <v>720000.0</v>
      </c>
      <c r="L5337" s="82">
        <v>0.36</v>
      </c>
      <c r="N5337" s="83">
        <f t="shared" si="1"/>
        <v>0.36</v>
      </c>
      <c r="O5337" s="83">
        <f t="shared" si="2"/>
        <v>0.36</v>
      </c>
      <c r="Q5337" s="83">
        <f t="shared" si="3"/>
        <v>1</v>
      </c>
      <c r="R5337" s="83">
        <f t="shared" si="4"/>
        <v>0.36</v>
      </c>
      <c r="S5337" s="83" t="b">
        <f t="shared" si="5"/>
        <v>0</v>
      </c>
      <c r="T5337" s="72"/>
      <c r="U5337" s="72"/>
      <c r="V5337" s="72"/>
      <c r="W5337" s="72"/>
      <c r="X5337" s="72"/>
      <c r="Y5337" s="72"/>
      <c r="Z5337" s="72"/>
      <c r="AA5337" s="72"/>
      <c r="AB5337" s="72"/>
      <c r="AC5337" s="72"/>
      <c r="AD5337" s="72"/>
      <c r="AE5337" s="72"/>
      <c r="AF5337" s="72"/>
      <c r="AG5337" s="72"/>
      <c r="AH5337" s="72"/>
      <c r="AI5337" s="72"/>
      <c r="AJ5337" s="72"/>
      <c r="AK5337" s="72"/>
    </row>
    <row r="5338" ht="14.25" customHeight="1">
      <c r="A5338" s="78">
        <v>5335.0</v>
      </c>
      <c r="C5338" s="78" t="str">
        <f>VLOOKUP(G5338,[1]Macrodata_CCF!$A$3:$D$55,4,FALSE)</f>
        <v>#ERROR!</v>
      </c>
      <c r="E5338" s="79" t="str">
        <f>VLOOKUP(G5338,[1]Macrodata_CCF!$A$3:$B$55,2,FALSE)</f>
        <v>#ERROR!</v>
      </c>
      <c r="F5338" s="78">
        <v>0.0</v>
      </c>
      <c r="G5338" s="80">
        <v>3.0</v>
      </c>
      <c r="H5338" s="81">
        <v>243805.0</v>
      </c>
      <c r="I5338" s="81">
        <v>340000.0</v>
      </c>
      <c r="J5338" s="81">
        <v>275550.0</v>
      </c>
      <c r="K5338" s="81">
        <v>340000.0</v>
      </c>
      <c r="L5338" s="82">
        <v>0.3300067571079578</v>
      </c>
      <c r="N5338" s="83">
        <f t="shared" si="1"/>
        <v>0.3300067571</v>
      </c>
      <c r="O5338" s="83">
        <f t="shared" si="2"/>
        <v>0.3300067571</v>
      </c>
      <c r="Q5338" s="83">
        <f t="shared" si="3"/>
        <v>0.2829264706</v>
      </c>
      <c r="R5338" s="83">
        <f t="shared" si="4"/>
        <v>0.3300067571</v>
      </c>
      <c r="S5338" s="83" t="b">
        <f t="shared" si="5"/>
        <v>0</v>
      </c>
      <c r="T5338" s="72"/>
      <c r="U5338" s="72"/>
      <c r="V5338" s="72"/>
      <c r="W5338" s="72"/>
      <c r="X5338" s="72"/>
      <c r="Y5338" s="72"/>
      <c r="Z5338" s="72"/>
      <c r="AA5338" s="72"/>
      <c r="AB5338" s="72"/>
      <c r="AC5338" s="72"/>
      <c r="AD5338" s="72"/>
      <c r="AE5338" s="72"/>
      <c r="AF5338" s="72"/>
      <c r="AG5338" s="72"/>
      <c r="AH5338" s="72"/>
      <c r="AI5338" s="72"/>
      <c r="AJ5338" s="72"/>
      <c r="AK5338" s="72"/>
    </row>
    <row r="5339" ht="14.25" customHeight="1">
      <c r="A5339" s="78">
        <v>5336.0</v>
      </c>
      <c r="C5339" s="78" t="str">
        <f>VLOOKUP(G5339,[1]Macrodata_CCF!$A$3:$D$55,4,FALSE)</f>
        <v>#ERROR!</v>
      </c>
      <c r="E5339" s="79" t="str">
        <f>VLOOKUP(G5339,[1]Macrodata_CCF!$A$3:$B$55,2,FALSE)</f>
        <v>#ERROR!</v>
      </c>
      <c r="F5339" s="78">
        <v>0.0</v>
      </c>
      <c r="G5339" s="80">
        <v>7.0</v>
      </c>
      <c r="H5339" s="81">
        <v>49870.0</v>
      </c>
      <c r="I5339" s="81">
        <v>110000.0</v>
      </c>
      <c r="J5339" s="81">
        <v>68510.0</v>
      </c>
      <c r="K5339" s="81">
        <v>110000.0</v>
      </c>
      <c r="L5339" s="82">
        <v>0.3099950108099119</v>
      </c>
      <c r="N5339" s="83">
        <f t="shared" si="1"/>
        <v>0.3099950108</v>
      </c>
      <c r="O5339" s="83">
        <f t="shared" si="2"/>
        <v>0.3099950108</v>
      </c>
      <c r="Q5339" s="83">
        <f t="shared" si="3"/>
        <v>0.5466363636</v>
      </c>
      <c r="R5339" s="83">
        <f t="shared" si="4"/>
        <v>0.3099950108</v>
      </c>
      <c r="S5339" s="83" t="b">
        <f t="shared" si="5"/>
        <v>0</v>
      </c>
      <c r="T5339" s="72"/>
      <c r="U5339" s="72"/>
      <c r="V5339" s="72"/>
      <c r="W5339" s="72"/>
      <c r="X5339" s="72"/>
      <c r="Y5339" s="72"/>
      <c r="Z5339" s="72"/>
      <c r="AA5339" s="72"/>
      <c r="AB5339" s="72"/>
      <c r="AC5339" s="72"/>
      <c r="AD5339" s="72"/>
      <c r="AE5339" s="72"/>
      <c r="AF5339" s="72"/>
      <c r="AG5339" s="72"/>
      <c r="AH5339" s="72"/>
      <c r="AI5339" s="72"/>
      <c r="AJ5339" s="72"/>
      <c r="AK5339" s="72"/>
    </row>
    <row r="5340" ht="14.25" customHeight="1">
      <c r="A5340" s="78">
        <v>5337.0</v>
      </c>
      <c r="C5340" s="78" t="str">
        <f>VLOOKUP(G5340,[1]Macrodata_CCF!$A$3:$D$55,4,FALSE)</f>
        <v>#ERROR!</v>
      </c>
      <c r="E5340" s="79" t="str">
        <f>VLOOKUP(G5340,[1]Macrodata_CCF!$A$3:$B$55,2,FALSE)</f>
        <v>#ERROR!</v>
      </c>
      <c r="F5340" s="78">
        <v>0.0</v>
      </c>
      <c r="G5340" s="80">
        <v>42.0</v>
      </c>
      <c r="H5340" s="81">
        <v>48760.0</v>
      </c>
      <c r="I5340" s="81">
        <v>310000.0</v>
      </c>
      <c r="J5340" s="81">
        <v>148030.0</v>
      </c>
      <c r="K5340" s="81">
        <v>310000.0</v>
      </c>
      <c r="L5340" s="82">
        <v>0.3799954065227377</v>
      </c>
      <c r="N5340" s="83">
        <f t="shared" si="1"/>
        <v>0.3799954065</v>
      </c>
      <c r="O5340" s="83">
        <f t="shared" si="2"/>
        <v>0.3799954065</v>
      </c>
      <c r="Q5340" s="83">
        <f t="shared" si="3"/>
        <v>0.8427096774</v>
      </c>
      <c r="R5340" s="83">
        <f t="shared" si="4"/>
        <v>0.3799954065</v>
      </c>
      <c r="S5340" s="83" t="b">
        <f t="shared" si="5"/>
        <v>0</v>
      </c>
      <c r="T5340" s="72"/>
      <c r="U5340" s="72"/>
      <c r="V5340" s="72"/>
      <c r="W5340" s="72"/>
      <c r="X5340" s="72"/>
      <c r="Y5340" s="72"/>
      <c r="Z5340" s="72"/>
      <c r="AA5340" s="72"/>
      <c r="AB5340" s="72"/>
      <c r="AC5340" s="72"/>
      <c r="AD5340" s="72"/>
      <c r="AE5340" s="72"/>
      <c r="AF5340" s="72"/>
      <c r="AG5340" s="72"/>
      <c r="AH5340" s="72"/>
      <c r="AI5340" s="72"/>
      <c r="AJ5340" s="72"/>
      <c r="AK5340" s="72"/>
    </row>
    <row r="5341" ht="14.25" customHeight="1">
      <c r="A5341" s="78">
        <v>5338.0</v>
      </c>
      <c r="C5341" s="78" t="str">
        <f>VLOOKUP(G5341,[1]Macrodata_CCF!$A$3:$D$55,4,FALSE)</f>
        <v>#ERROR!</v>
      </c>
      <c r="E5341" s="79" t="str">
        <f>VLOOKUP(G5341,[1]Macrodata_CCF!$A$3:$B$55,2,FALSE)</f>
        <v>#ERROR!</v>
      </c>
      <c r="F5341" s="78">
        <v>0.0</v>
      </c>
      <c r="G5341" s="80">
        <v>50.0</v>
      </c>
      <c r="H5341" s="81">
        <v>0.0</v>
      </c>
      <c r="I5341" s="81">
        <v>160000.0</v>
      </c>
      <c r="J5341" s="81">
        <v>14400.0</v>
      </c>
      <c r="K5341" s="81">
        <v>160000.0</v>
      </c>
      <c r="L5341" s="82">
        <v>0.09</v>
      </c>
      <c r="N5341" s="83">
        <f t="shared" si="1"/>
        <v>0.09</v>
      </c>
      <c r="O5341" s="83">
        <f t="shared" si="2"/>
        <v>0.09</v>
      </c>
      <c r="Q5341" s="83">
        <f t="shared" si="3"/>
        <v>1</v>
      </c>
      <c r="R5341" s="83">
        <f t="shared" si="4"/>
        <v>0.09</v>
      </c>
      <c r="S5341" s="83" t="b">
        <f t="shared" si="5"/>
        <v>0</v>
      </c>
      <c r="T5341" s="72"/>
      <c r="U5341" s="72"/>
      <c r="V5341" s="72"/>
      <c r="W5341" s="72"/>
      <c r="X5341" s="72"/>
      <c r="Y5341" s="72"/>
      <c r="Z5341" s="72"/>
      <c r="AA5341" s="72"/>
      <c r="AB5341" s="72"/>
      <c r="AC5341" s="72"/>
      <c r="AD5341" s="72"/>
      <c r="AE5341" s="72"/>
      <c r="AF5341" s="72"/>
      <c r="AG5341" s="72"/>
      <c r="AH5341" s="72"/>
      <c r="AI5341" s="72"/>
      <c r="AJ5341" s="72"/>
      <c r="AK5341" s="72"/>
    </row>
    <row r="5342" ht="14.25" customHeight="1">
      <c r="A5342" s="78">
        <v>5339.0</v>
      </c>
      <c r="C5342" s="78" t="str">
        <f>VLOOKUP(G5342,[1]Macrodata_CCF!$A$3:$D$55,4,FALSE)</f>
        <v>#ERROR!</v>
      </c>
      <c r="E5342" s="79" t="str">
        <f>VLOOKUP(G5342,[1]Macrodata_CCF!$A$3:$B$55,2,FALSE)</f>
        <v>#ERROR!</v>
      </c>
      <c r="F5342" s="78">
        <v>0.0</v>
      </c>
      <c r="G5342" s="80">
        <v>18.0</v>
      </c>
      <c r="H5342" s="81">
        <v>118400.0</v>
      </c>
      <c r="I5342" s="81">
        <v>730000.0</v>
      </c>
      <c r="J5342" s="81">
        <v>0.0</v>
      </c>
      <c r="K5342" s="81">
        <v>730000.0</v>
      </c>
      <c r="L5342" s="82">
        <v>-0.1935905820797907</v>
      </c>
      <c r="N5342" s="83">
        <f t="shared" si="1"/>
        <v>-0.1935905821</v>
      </c>
      <c r="O5342" s="83">
        <f t="shared" si="2"/>
        <v>0</v>
      </c>
      <c r="Q5342" s="83">
        <f t="shared" si="3"/>
        <v>0.8378082192</v>
      </c>
      <c r="R5342" s="83">
        <f t="shared" si="4"/>
        <v>-0.1935905821</v>
      </c>
      <c r="S5342" s="83" t="b">
        <f t="shared" si="5"/>
        <v>0</v>
      </c>
      <c r="T5342" s="72"/>
      <c r="U5342" s="72"/>
      <c r="V5342" s="72"/>
      <c r="W5342" s="72"/>
      <c r="X5342" s="72"/>
      <c r="Y5342" s="72"/>
      <c r="Z5342" s="72"/>
      <c r="AA5342" s="72"/>
      <c r="AB5342" s="72"/>
      <c r="AC5342" s="72"/>
      <c r="AD5342" s="72"/>
      <c r="AE5342" s="72"/>
      <c r="AF5342" s="72"/>
      <c r="AG5342" s="72"/>
      <c r="AH5342" s="72"/>
      <c r="AI5342" s="72"/>
      <c r="AJ5342" s="72"/>
      <c r="AK5342" s="72"/>
    </row>
    <row r="5343" ht="14.25" customHeight="1">
      <c r="A5343" s="78">
        <v>5340.0</v>
      </c>
      <c r="C5343" s="78" t="str">
        <f>VLOOKUP(G5343,[1]Macrodata_CCF!$A$3:$D$55,4,FALSE)</f>
        <v>#ERROR!</v>
      </c>
      <c r="E5343" s="79" t="str">
        <f>VLOOKUP(G5343,[1]Macrodata_CCF!$A$3:$B$55,2,FALSE)</f>
        <v>#ERROR!</v>
      </c>
      <c r="F5343" s="78">
        <v>0.0</v>
      </c>
      <c r="G5343" s="80">
        <v>1.0</v>
      </c>
      <c r="H5343" s="81">
        <v>0.0</v>
      </c>
      <c r="I5343" s="81">
        <v>290000.0</v>
      </c>
      <c r="J5343" s="81">
        <v>116000.0</v>
      </c>
      <c r="K5343" s="81">
        <v>290000.0</v>
      </c>
      <c r="L5343" s="82">
        <v>0.4</v>
      </c>
      <c r="N5343" s="83">
        <f t="shared" si="1"/>
        <v>0.4</v>
      </c>
      <c r="O5343" s="83">
        <f t="shared" si="2"/>
        <v>0.4</v>
      </c>
      <c r="Q5343" s="83">
        <f t="shared" si="3"/>
        <v>1</v>
      </c>
      <c r="R5343" s="83">
        <f t="shared" si="4"/>
        <v>0.4</v>
      </c>
      <c r="S5343" s="83" t="b">
        <f t="shared" si="5"/>
        <v>0</v>
      </c>
      <c r="T5343" s="72"/>
      <c r="U5343" s="72"/>
      <c r="V5343" s="72"/>
      <c r="W5343" s="72"/>
      <c r="X5343" s="72"/>
      <c r="Y5343" s="72"/>
      <c r="Z5343" s="72"/>
      <c r="AA5343" s="72"/>
      <c r="AB5343" s="72"/>
      <c r="AC5343" s="72"/>
      <c r="AD5343" s="72"/>
      <c r="AE5343" s="72"/>
      <c r="AF5343" s="72"/>
      <c r="AG5343" s="72"/>
      <c r="AH5343" s="72"/>
      <c r="AI5343" s="72"/>
      <c r="AJ5343" s="72"/>
      <c r="AK5343" s="72"/>
    </row>
    <row r="5344" ht="14.25" customHeight="1">
      <c r="A5344" s="78">
        <v>5341.0</v>
      </c>
      <c r="C5344" s="78" t="str">
        <f>VLOOKUP(G5344,[1]Macrodata_CCF!$A$3:$D$55,4,FALSE)</f>
        <v>#ERROR!</v>
      </c>
      <c r="E5344" s="79" t="str">
        <f>VLOOKUP(G5344,[1]Macrodata_CCF!$A$3:$B$55,2,FALSE)</f>
        <v>#ERROR!</v>
      </c>
      <c r="F5344" s="78">
        <v>0.0</v>
      </c>
      <c r="G5344" s="80">
        <v>9.0</v>
      </c>
      <c r="H5344" s="81">
        <v>2220.0</v>
      </c>
      <c r="I5344" s="81">
        <v>150000.0</v>
      </c>
      <c r="J5344" s="81">
        <v>52465.0</v>
      </c>
      <c r="K5344" s="81">
        <v>150000.0</v>
      </c>
      <c r="L5344" s="82">
        <v>0.3399986466368927</v>
      </c>
      <c r="N5344" s="83">
        <f t="shared" si="1"/>
        <v>0.3399986466</v>
      </c>
      <c r="O5344" s="83">
        <f t="shared" si="2"/>
        <v>0.3399986466</v>
      </c>
      <c r="Q5344" s="83">
        <f t="shared" si="3"/>
        <v>0.9852</v>
      </c>
      <c r="R5344" s="83">
        <f t="shared" si="4"/>
        <v>0.3399986466</v>
      </c>
      <c r="S5344" s="83" t="b">
        <f t="shared" si="5"/>
        <v>0</v>
      </c>
      <c r="T5344" s="72"/>
      <c r="U5344" s="72"/>
      <c r="V5344" s="72"/>
      <c r="W5344" s="72"/>
      <c r="X5344" s="72"/>
      <c r="Y5344" s="72"/>
      <c r="Z5344" s="72"/>
      <c r="AA5344" s="72"/>
      <c r="AB5344" s="72"/>
      <c r="AC5344" s="72"/>
      <c r="AD5344" s="72"/>
      <c r="AE5344" s="72"/>
      <c r="AF5344" s="72"/>
      <c r="AG5344" s="72"/>
      <c r="AH5344" s="72"/>
      <c r="AI5344" s="72"/>
      <c r="AJ5344" s="72"/>
      <c r="AK5344" s="72"/>
    </row>
    <row r="5345" ht="14.25" customHeight="1">
      <c r="A5345" s="78">
        <v>5342.0</v>
      </c>
      <c r="C5345" s="78" t="str">
        <f>VLOOKUP(G5345,[1]Macrodata_CCF!$A$3:$D$55,4,FALSE)</f>
        <v>#ERROR!</v>
      </c>
      <c r="E5345" s="79" t="str">
        <f>VLOOKUP(G5345,[1]Macrodata_CCF!$A$3:$B$55,2,FALSE)</f>
        <v>#ERROR!</v>
      </c>
      <c r="F5345" s="78">
        <v>0.0</v>
      </c>
      <c r="G5345" s="80">
        <v>31.0</v>
      </c>
      <c r="H5345" s="81">
        <v>104800.0</v>
      </c>
      <c r="I5345" s="81">
        <v>280000.0</v>
      </c>
      <c r="J5345" s="81">
        <v>129330.0</v>
      </c>
      <c r="K5345" s="81">
        <v>280000.0</v>
      </c>
      <c r="L5345" s="82">
        <v>0.1400114155251141</v>
      </c>
      <c r="N5345" s="83">
        <f t="shared" si="1"/>
        <v>0.1400114155</v>
      </c>
      <c r="O5345" s="83">
        <f t="shared" si="2"/>
        <v>0.1400114155</v>
      </c>
      <c r="Q5345" s="83">
        <f t="shared" si="3"/>
        <v>0.6257142857</v>
      </c>
      <c r="R5345" s="83">
        <f t="shared" si="4"/>
        <v>0.1400114155</v>
      </c>
      <c r="S5345" s="83" t="b">
        <f t="shared" si="5"/>
        <v>0</v>
      </c>
      <c r="T5345" s="72"/>
      <c r="U5345" s="72"/>
      <c r="V5345" s="72"/>
      <c r="W5345" s="72"/>
      <c r="X5345" s="72"/>
      <c r="Y5345" s="72"/>
      <c r="Z5345" s="72"/>
      <c r="AA5345" s="72"/>
      <c r="AB5345" s="72"/>
      <c r="AC5345" s="72"/>
      <c r="AD5345" s="72"/>
      <c r="AE5345" s="72"/>
      <c r="AF5345" s="72"/>
      <c r="AG5345" s="72"/>
      <c r="AH5345" s="72"/>
      <c r="AI5345" s="72"/>
      <c r="AJ5345" s="72"/>
      <c r="AK5345" s="72"/>
    </row>
    <row r="5346" ht="14.25" customHeight="1">
      <c r="A5346" s="78">
        <v>5343.0</v>
      </c>
      <c r="C5346" s="78" t="str">
        <f>VLOOKUP(G5346,[1]Macrodata_CCF!$A$3:$D$55,4,FALSE)</f>
        <v>#ERROR!</v>
      </c>
      <c r="E5346" s="79" t="str">
        <f>VLOOKUP(G5346,[1]Macrodata_CCF!$A$3:$B$55,2,FALSE)</f>
        <v>#ERROR!</v>
      </c>
      <c r="F5346" s="78">
        <v>1.0</v>
      </c>
      <c r="G5346" s="80">
        <v>45.0</v>
      </c>
      <c r="H5346" s="81">
        <v>0.0</v>
      </c>
      <c r="I5346" s="81">
        <v>500000.0</v>
      </c>
      <c r="J5346" s="81">
        <v>235000.0</v>
      </c>
      <c r="K5346" s="81">
        <v>800000.0</v>
      </c>
      <c r="L5346" s="82">
        <v>0.47</v>
      </c>
      <c r="N5346" s="83">
        <f t="shared" si="1"/>
        <v>0.47</v>
      </c>
      <c r="O5346" s="83">
        <f t="shared" si="2"/>
        <v>0.47</v>
      </c>
      <c r="Q5346" s="83">
        <f t="shared" si="3"/>
        <v>1</v>
      </c>
      <c r="R5346" s="83">
        <f t="shared" si="4"/>
        <v>0.47</v>
      </c>
      <c r="S5346" s="83" t="b">
        <f t="shared" si="5"/>
        <v>0</v>
      </c>
      <c r="T5346" s="72"/>
      <c r="U5346" s="72"/>
      <c r="V5346" s="72"/>
      <c r="W5346" s="72"/>
      <c r="X5346" s="72"/>
      <c r="Y5346" s="72"/>
      <c r="Z5346" s="72"/>
      <c r="AA5346" s="72"/>
      <c r="AB5346" s="72"/>
      <c r="AC5346" s="72"/>
      <c r="AD5346" s="72"/>
      <c r="AE5346" s="72"/>
      <c r="AF5346" s="72"/>
      <c r="AG5346" s="72"/>
      <c r="AH5346" s="72"/>
      <c r="AI5346" s="72"/>
      <c r="AJ5346" s="72"/>
      <c r="AK5346" s="72"/>
    </row>
    <row r="5347" ht="14.25" customHeight="1">
      <c r="A5347" s="78">
        <v>5344.0</v>
      </c>
      <c r="C5347" s="78" t="str">
        <f>VLOOKUP(G5347,[1]Macrodata_CCF!$A$3:$D$55,4,FALSE)</f>
        <v>#ERROR!</v>
      </c>
      <c r="E5347" s="79" t="str">
        <f>VLOOKUP(G5347,[1]Macrodata_CCF!$A$3:$B$55,2,FALSE)</f>
        <v>#ERROR!</v>
      </c>
      <c r="F5347" s="78">
        <v>0.0</v>
      </c>
      <c r="G5347" s="80">
        <v>38.0</v>
      </c>
      <c r="H5347" s="81">
        <v>0.0</v>
      </c>
      <c r="I5347" s="81">
        <v>670000.0</v>
      </c>
      <c r="J5347" s="81">
        <v>683400.0</v>
      </c>
      <c r="K5347" s="81">
        <v>670000.0</v>
      </c>
      <c r="L5347" s="82">
        <v>1.02</v>
      </c>
      <c r="N5347" s="83">
        <f t="shared" si="1"/>
        <v>1.02</v>
      </c>
      <c r="O5347" s="83">
        <f t="shared" si="2"/>
        <v>1</v>
      </c>
      <c r="Q5347" s="83">
        <f t="shared" si="3"/>
        <v>1</v>
      </c>
      <c r="R5347" s="83">
        <f t="shared" si="4"/>
        <v>1.02</v>
      </c>
      <c r="S5347" s="83" t="b">
        <f t="shared" si="5"/>
        <v>0</v>
      </c>
      <c r="T5347" s="72"/>
      <c r="U5347" s="72"/>
      <c r="V5347" s="72"/>
      <c r="W5347" s="72"/>
      <c r="X5347" s="72"/>
      <c r="Y5347" s="72"/>
      <c r="Z5347" s="72"/>
      <c r="AA5347" s="72"/>
      <c r="AB5347" s="72"/>
      <c r="AC5347" s="72"/>
      <c r="AD5347" s="72"/>
      <c r="AE5347" s="72"/>
      <c r="AF5347" s="72"/>
      <c r="AG5347" s="72"/>
      <c r="AH5347" s="72"/>
      <c r="AI5347" s="72"/>
      <c r="AJ5347" s="72"/>
      <c r="AK5347" s="72"/>
    </row>
    <row r="5348" ht="14.25" customHeight="1">
      <c r="A5348" s="78">
        <v>5345.0</v>
      </c>
      <c r="C5348" s="78" t="str">
        <f>VLOOKUP(G5348,[1]Macrodata_CCF!$A$3:$D$55,4,FALSE)</f>
        <v>#ERROR!</v>
      </c>
      <c r="E5348" s="79" t="str">
        <f>VLOOKUP(G5348,[1]Macrodata_CCF!$A$3:$B$55,2,FALSE)</f>
        <v>#ERROR!</v>
      </c>
      <c r="F5348" s="78">
        <v>0.0</v>
      </c>
      <c r="G5348" s="80">
        <v>29.0</v>
      </c>
      <c r="H5348" s="81">
        <v>108825.0</v>
      </c>
      <c r="I5348" s="81">
        <v>470000.0</v>
      </c>
      <c r="J5348" s="81">
        <v>0.0</v>
      </c>
      <c r="K5348" s="81">
        <v>470000.0</v>
      </c>
      <c r="L5348" s="82">
        <v>-0.3013082300823701</v>
      </c>
      <c r="N5348" s="83">
        <f t="shared" si="1"/>
        <v>-0.3013082301</v>
      </c>
      <c r="O5348" s="83">
        <f t="shared" si="2"/>
        <v>0</v>
      </c>
      <c r="Q5348" s="83">
        <f t="shared" si="3"/>
        <v>0.7684574468</v>
      </c>
      <c r="R5348" s="83">
        <f t="shared" si="4"/>
        <v>-0.3013082301</v>
      </c>
      <c r="S5348" s="83" t="b">
        <f t="shared" si="5"/>
        <v>0</v>
      </c>
      <c r="T5348" s="72"/>
      <c r="U5348" s="72"/>
      <c r="V5348" s="72"/>
      <c r="W5348" s="72"/>
      <c r="X5348" s="72"/>
      <c r="Y5348" s="72"/>
      <c r="Z5348" s="72"/>
      <c r="AA5348" s="72"/>
      <c r="AB5348" s="72"/>
      <c r="AC5348" s="72"/>
      <c r="AD5348" s="72"/>
      <c r="AE5348" s="72"/>
      <c r="AF5348" s="72"/>
      <c r="AG5348" s="72"/>
      <c r="AH5348" s="72"/>
      <c r="AI5348" s="72"/>
      <c r="AJ5348" s="72"/>
      <c r="AK5348" s="72"/>
    </row>
    <row r="5349" ht="14.25" customHeight="1">
      <c r="A5349" s="78">
        <v>5346.0</v>
      </c>
      <c r="C5349" s="78" t="str">
        <f>VLOOKUP(G5349,[1]Macrodata_CCF!$A$3:$D$55,4,FALSE)</f>
        <v>#ERROR!</v>
      </c>
      <c r="E5349" s="79" t="str">
        <f>VLOOKUP(G5349,[1]Macrodata_CCF!$A$3:$B$55,2,FALSE)</f>
        <v>#ERROR!</v>
      </c>
      <c r="F5349" s="78">
        <v>0.0</v>
      </c>
      <c r="G5349" s="80">
        <v>25.0</v>
      </c>
      <c r="H5349" s="81">
        <v>0.0</v>
      </c>
      <c r="I5349" s="81">
        <v>390000.0</v>
      </c>
      <c r="J5349" s="81">
        <v>397800.0</v>
      </c>
      <c r="K5349" s="81">
        <v>390000.0</v>
      </c>
      <c r="L5349" s="82">
        <v>1.02</v>
      </c>
      <c r="N5349" s="83">
        <f t="shared" si="1"/>
        <v>1.02</v>
      </c>
      <c r="O5349" s="83">
        <f t="shared" si="2"/>
        <v>1</v>
      </c>
      <c r="Q5349" s="83">
        <f t="shared" si="3"/>
        <v>1</v>
      </c>
      <c r="R5349" s="83">
        <f t="shared" si="4"/>
        <v>1.02</v>
      </c>
      <c r="S5349" s="83" t="b">
        <f t="shared" si="5"/>
        <v>0</v>
      </c>
      <c r="T5349" s="72"/>
      <c r="U5349" s="72"/>
      <c r="V5349" s="72"/>
      <c r="W5349" s="72"/>
      <c r="X5349" s="72"/>
      <c r="Y5349" s="72"/>
      <c r="Z5349" s="72"/>
      <c r="AA5349" s="72"/>
      <c r="AB5349" s="72"/>
      <c r="AC5349" s="72"/>
      <c r="AD5349" s="72"/>
      <c r="AE5349" s="72"/>
      <c r="AF5349" s="72"/>
      <c r="AG5349" s="72"/>
      <c r="AH5349" s="72"/>
      <c r="AI5349" s="72"/>
      <c r="AJ5349" s="72"/>
      <c r="AK5349" s="72"/>
    </row>
    <row r="5350" ht="14.25" customHeight="1">
      <c r="A5350" s="78">
        <v>5347.0</v>
      </c>
      <c r="C5350" s="78" t="str">
        <f>VLOOKUP(G5350,[1]Macrodata_CCF!$A$3:$D$55,4,FALSE)</f>
        <v>#ERROR!</v>
      </c>
      <c r="E5350" s="79" t="str">
        <f>VLOOKUP(G5350,[1]Macrodata_CCF!$A$3:$B$55,2,FALSE)</f>
        <v>#ERROR!</v>
      </c>
      <c r="F5350" s="78">
        <v>0.0</v>
      </c>
      <c r="G5350" s="80">
        <v>32.0</v>
      </c>
      <c r="H5350" s="81">
        <v>276690.0</v>
      </c>
      <c r="I5350" s="81">
        <v>670000.0</v>
      </c>
      <c r="J5350" s="81">
        <v>339620.0</v>
      </c>
      <c r="K5350" s="81">
        <v>670000.0</v>
      </c>
      <c r="L5350" s="82">
        <v>0.1600010170094836</v>
      </c>
      <c r="N5350" s="83">
        <f t="shared" si="1"/>
        <v>0.160001017</v>
      </c>
      <c r="O5350" s="83">
        <f t="shared" si="2"/>
        <v>0.160001017</v>
      </c>
      <c r="Q5350" s="83">
        <f t="shared" si="3"/>
        <v>0.5870298507</v>
      </c>
      <c r="R5350" s="83">
        <f t="shared" si="4"/>
        <v>0.160001017</v>
      </c>
      <c r="S5350" s="83" t="b">
        <f t="shared" si="5"/>
        <v>0</v>
      </c>
      <c r="T5350" s="72"/>
      <c r="U5350" s="72"/>
      <c r="V5350" s="72"/>
      <c r="W5350" s="72"/>
      <c r="X5350" s="72"/>
      <c r="Y5350" s="72"/>
      <c r="Z5350" s="72"/>
      <c r="AA5350" s="72"/>
      <c r="AB5350" s="72"/>
      <c r="AC5350" s="72"/>
      <c r="AD5350" s="72"/>
      <c r="AE5350" s="72"/>
      <c r="AF5350" s="72"/>
      <c r="AG5350" s="72"/>
      <c r="AH5350" s="72"/>
      <c r="AI5350" s="72"/>
      <c r="AJ5350" s="72"/>
      <c r="AK5350" s="72"/>
    </row>
    <row r="5351" ht="14.25" customHeight="1">
      <c r="A5351" s="78">
        <v>5348.0</v>
      </c>
      <c r="C5351" s="78" t="str">
        <f>VLOOKUP(G5351,[1]Macrodata_CCF!$A$3:$D$55,4,FALSE)</f>
        <v>#ERROR!</v>
      </c>
      <c r="E5351" s="79" t="str">
        <f>VLOOKUP(G5351,[1]Macrodata_CCF!$A$3:$B$55,2,FALSE)</f>
        <v>#ERROR!</v>
      </c>
      <c r="F5351" s="78">
        <v>0.0</v>
      </c>
      <c r="G5351" s="80">
        <v>32.0</v>
      </c>
      <c r="H5351" s="81">
        <v>0.0</v>
      </c>
      <c r="I5351" s="81">
        <v>170000.0</v>
      </c>
      <c r="J5351" s="81">
        <v>30600.0</v>
      </c>
      <c r="K5351" s="81">
        <v>170000.0</v>
      </c>
      <c r="L5351" s="82">
        <v>0.18</v>
      </c>
      <c r="N5351" s="83">
        <f t="shared" si="1"/>
        <v>0.18</v>
      </c>
      <c r="O5351" s="83">
        <f t="shared" si="2"/>
        <v>0.18</v>
      </c>
      <c r="Q5351" s="83">
        <f t="shared" si="3"/>
        <v>1</v>
      </c>
      <c r="R5351" s="83">
        <f t="shared" si="4"/>
        <v>0.18</v>
      </c>
      <c r="S5351" s="83" t="b">
        <f t="shared" si="5"/>
        <v>0</v>
      </c>
      <c r="T5351" s="72"/>
      <c r="U5351" s="72"/>
      <c r="V5351" s="72"/>
      <c r="W5351" s="72"/>
      <c r="X5351" s="72"/>
      <c r="Y5351" s="72"/>
      <c r="Z5351" s="72"/>
      <c r="AA5351" s="72"/>
      <c r="AB5351" s="72"/>
      <c r="AC5351" s="72"/>
      <c r="AD5351" s="72"/>
      <c r="AE5351" s="72"/>
      <c r="AF5351" s="72"/>
      <c r="AG5351" s="72"/>
      <c r="AH5351" s="72"/>
      <c r="AI5351" s="72"/>
      <c r="AJ5351" s="72"/>
      <c r="AK5351" s="72"/>
    </row>
    <row r="5352" ht="14.25" customHeight="1">
      <c r="A5352" s="78">
        <v>5349.0</v>
      </c>
      <c r="C5352" s="78" t="str">
        <f>VLOOKUP(G5352,[1]Macrodata_CCF!$A$3:$D$55,4,FALSE)</f>
        <v>#ERROR!</v>
      </c>
      <c r="E5352" s="79" t="str">
        <f>VLOOKUP(G5352,[1]Macrodata_CCF!$A$3:$B$55,2,FALSE)</f>
        <v>#ERROR!</v>
      </c>
      <c r="F5352" s="78">
        <v>0.0</v>
      </c>
      <c r="G5352" s="80">
        <v>15.0</v>
      </c>
      <c r="H5352" s="81">
        <v>205285.0</v>
      </c>
      <c r="I5352" s="81">
        <v>220000.0</v>
      </c>
      <c r="J5352" s="81">
        <v>207785.0</v>
      </c>
      <c r="K5352" s="81">
        <v>220000.0</v>
      </c>
      <c r="L5352" s="82">
        <v>0.1698946653075094</v>
      </c>
      <c r="N5352" s="83">
        <f t="shared" si="1"/>
        <v>0.1698946653</v>
      </c>
      <c r="O5352" s="83">
        <f t="shared" si="2"/>
        <v>0.1698946653</v>
      </c>
      <c r="Q5352" s="83">
        <f t="shared" si="3"/>
        <v>0.06688636364</v>
      </c>
      <c r="R5352" s="83">
        <f t="shared" si="4"/>
        <v>0.01136363636</v>
      </c>
      <c r="S5352" s="83" t="b">
        <f t="shared" si="5"/>
        <v>0</v>
      </c>
      <c r="T5352" s="72"/>
      <c r="U5352" s="72"/>
      <c r="V5352" s="72"/>
      <c r="W5352" s="72"/>
      <c r="X5352" s="72"/>
      <c r="Y5352" s="72"/>
      <c r="Z5352" s="72"/>
      <c r="AA5352" s="72"/>
      <c r="AB5352" s="72"/>
      <c r="AC5352" s="72"/>
      <c r="AD5352" s="72"/>
      <c r="AE5352" s="72"/>
      <c r="AF5352" s="72"/>
      <c r="AG5352" s="72"/>
      <c r="AH5352" s="72"/>
      <c r="AI5352" s="72"/>
      <c r="AJ5352" s="72"/>
      <c r="AK5352" s="72"/>
    </row>
    <row r="5353" ht="14.25" customHeight="1">
      <c r="A5353" s="78">
        <v>5350.0</v>
      </c>
      <c r="C5353" s="78" t="str">
        <f>VLOOKUP(G5353,[1]Macrodata_CCF!$A$3:$D$55,4,FALSE)</f>
        <v>#ERROR!</v>
      </c>
      <c r="E5353" s="79" t="str">
        <f>VLOOKUP(G5353,[1]Macrodata_CCF!$A$3:$B$55,2,FALSE)</f>
        <v>#ERROR!</v>
      </c>
      <c r="F5353" s="78">
        <v>0.0</v>
      </c>
      <c r="G5353" s="80">
        <v>40.0</v>
      </c>
      <c r="H5353" s="81">
        <v>177310.0</v>
      </c>
      <c r="I5353" s="81">
        <v>830000.0</v>
      </c>
      <c r="J5353" s="81">
        <v>846600.0</v>
      </c>
      <c r="K5353" s="81">
        <v>830000.0</v>
      </c>
      <c r="L5353" s="82">
        <v>1.025433207188711</v>
      </c>
      <c r="N5353" s="83">
        <f t="shared" si="1"/>
        <v>1.025433207</v>
      </c>
      <c r="O5353" s="83">
        <f t="shared" si="2"/>
        <v>1</v>
      </c>
      <c r="Q5353" s="83">
        <f t="shared" si="3"/>
        <v>0.786373494</v>
      </c>
      <c r="R5353" s="83">
        <f t="shared" si="4"/>
        <v>1.025433207</v>
      </c>
      <c r="S5353" s="83" t="b">
        <f t="shared" si="5"/>
        <v>0</v>
      </c>
      <c r="T5353" s="72"/>
      <c r="U5353" s="72"/>
      <c r="V5353" s="72"/>
      <c r="W5353" s="72"/>
      <c r="X5353" s="72"/>
      <c r="Y5353" s="72"/>
      <c r="Z5353" s="72"/>
      <c r="AA5353" s="72"/>
      <c r="AB5353" s="72"/>
      <c r="AC5353" s="72"/>
      <c r="AD5353" s="72"/>
      <c r="AE5353" s="72"/>
      <c r="AF5353" s="72"/>
      <c r="AG5353" s="72"/>
      <c r="AH5353" s="72"/>
      <c r="AI5353" s="72"/>
      <c r="AJ5353" s="72"/>
      <c r="AK5353" s="72"/>
    </row>
    <row r="5354" ht="14.25" customHeight="1">
      <c r="A5354" s="78">
        <v>5351.0</v>
      </c>
      <c r="C5354" s="78" t="str">
        <f>VLOOKUP(G5354,[1]Macrodata_CCF!$A$3:$D$55,4,FALSE)</f>
        <v>#ERROR!</v>
      </c>
      <c r="E5354" s="79" t="str">
        <f>VLOOKUP(G5354,[1]Macrodata_CCF!$A$3:$B$55,2,FALSE)</f>
        <v>#ERROR!</v>
      </c>
      <c r="F5354" s="78">
        <v>0.0</v>
      </c>
      <c r="G5354" s="80">
        <v>36.0</v>
      </c>
      <c r="H5354" s="81">
        <v>29470.0</v>
      </c>
      <c r="I5354" s="81">
        <v>150000.0</v>
      </c>
      <c r="J5354" s="81">
        <v>21035.0</v>
      </c>
      <c r="K5354" s="81">
        <v>195000.0</v>
      </c>
      <c r="L5354" s="82">
        <v>-0.06998257695179623</v>
      </c>
      <c r="N5354" s="83">
        <f t="shared" si="1"/>
        <v>-0.06998257695</v>
      </c>
      <c r="O5354" s="83">
        <f t="shared" si="2"/>
        <v>0</v>
      </c>
      <c r="Q5354" s="83">
        <f t="shared" si="3"/>
        <v>0.8035333333</v>
      </c>
      <c r="R5354" s="83">
        <f t="shared" si="4"/>
        <v>-0.06998257695</v>
      </c>
      <c r="S5354" s="83" t="b">
        <f t="shared" si="5"/>
        <v>0</v>
      </c>
      <c r="T5354" s="72"/>
      <c r="U5354" s="72"/>
      <c r="V5354" s="72"/>
      <c r="W5354" s="72"/>
      <c r="X5354" s="72"/>
      <c r="Y5354" s="72"/>
      <c r="Z5354" s="72"/>
      <c r="AA5354" s="72"/>
      <c r="AB5354" s="72"/>
      <c r="AC5354" s="72"/>
      <c r="AD5354" s="72"/>
      <c r="AE5354" s="72"/>
      <c r="AF5354" s="72"/>
      <c r="AG5354" s="72"/>
      <c r="AH5354" s="72"/>
      <c r="AI5354" s="72"/>
      <c r="AJ5354" s="72"/>
      <c r="AK5354" s="72"/>
    </row>
    <row r="5355" ht="14.25" customHeight="1">
      <c r="A5355" s="78">
        <v>5352.0</v>
      </c>
      <c r="C5355" s="78" t="str">
        <f>VLOOKUP(G5355,[1]Macrodata_CCF!$A$3:$D$55,4,FALSE)</f>
        <v>#ERROR!</v>
      </c>
      <c r="E5355" s="79" t="str">
        <f>VLOOKUP(G5355,[1]Macrodata_CCF!$A$3:$B$55,2,FALSE)</f>
        <v>#ERROR!</v>
      </c>
      <c r="F5355" s="78">
        <v>0.0</v>
      </c>
      <c r="G5355" s="80">
        <v>47.0</v>
      </c>
      <c r="H5355" s="81">
        <v>473145.0</v>
      </c>
      <c r="I5355" s="81">
        <v>880000.0</v>
      </c>
      <c r="J5355" s="81">
        <v>554515.0</v>
      </c>
      <c r="K5355" s="81">
        <v>880000.0</v>
      </c>
      <c r="L5355" s="82">
        <v>0.1999975421218862</v>
      </c>
      <c r="N5355" s="83">
        <f t="shared" si="1"/>
        <v>0.1999975421</v>
      </c>
      <c r="O5355" s="83">
        <f t="shared" si="2"/>
        <v>0.1999975421</v>
      </c>
      <c r="Q5355" s="83">
        <f t="shared" si="3"/>
        <v>0.4623352273</v>
      </c>
      <c r="R5355" s="83">
        <f t="shared" si="4"/>
        <v>0.1999975421</v>
      </c>
      <c r="S5355" s="83" t="b">
        <f t="shared" si="5"/>
        <v>0</v>
      </c>
      <c r="T5355" s="72"/>
      <c r="U5355" s="72"/>
      <c r="V5355" s="72"/>
      <c r="W5355" s="72"/>
      <c r="X5355" s="72"/>
      <c r="Y5355" s="72"/>
      <c r="Z5355" s="72"/>
      <c r="AA5355" s="72"/>
      <c r="AB5355" s="72"/>
      <c r="AC5355" s="72"/>
      <c r="AD5355" s="72"/>
      <c r="AE5355" s="72"/>
      <c r="AF5355" s="72"/>
      <c r="AG5355" s="72"/>
      <c r="AH5355" s="72"/>
      <c r="AI5355" s="72"/>
      <c r="AJ5355" s="72"/>
      <c r="AK5355" s="72"/>
    </row>
    <row r="5356" ht="14.25" customHeight="1">
      <c r="A5356" s="78">
        <v>5353.0</v>
      </c>
      <c r="C5356" s="78" t="str">
        <f>VLOOKUP(G5356,[1]Macrodata_CCF!$A$3:$D$55,4,FALSE)</f>
        <v>#ERROR!</v>
      </c>
      <c r="E5356" s="79" t="str">
        <f>VLOOKUP(G5356,[1]Macrodata_CCF!$A$3:$B$55,2,FALSE)</f>
        <v>#ERROR!</v>
      </c>
      <c r="F5356" s="78">
        <v>0.0</v>
      </c>
      <c r="G5356" s="80">
        <v>29.0</v>
      </c>
      <c r="H5356" s="81">
        <v>50200.0</v>
      </c>
      <c r="I5356" s="81">
        <v>140000.0</v>
      </c>
      <c r="J5356" s="81">
        <v>67260.0</v>
      </c>
      <c r="K5356" s="81">
        <v>140000.0</v>
      </c>
      <c r="L5356" s="82">
        <v>0.1899777282850779</v>
      </c>
      <c r="N5356" s="83">
        <f t="shared" si="1"/>
        <v>0.1899777283</v>
      </c>
      <c r="O5356" s="83">
        <f t="shared" si="2"/>
        <v>0.1899777283</v>
      </c>
      <c r="Q5356" s="83">
        <f t="shared" si="3"/>
        <v>0.6414285714</v>
      </c>
      <c r="R5356" s="83">
        <f t="shared" si="4"/>
        <v>0.1899777283</v>
      </c>
      <c r="S5356" s="83" t="b">
        <f t="shared" si="5"/>
        <v>0</v>
      </c>
      <c r="T5356" s="72"/>
      <c r="U5356" s="72"/>
      <c r="V5356" s="72"/>
      <c r="W5356" s="72"/>
      <c r="X5356" s="72"/>
      <c r="Y5356" s="72"/>
      <c r="Z5356" s="72"/>
      <c r="AA5356" s="72"/>
      <c r="AB5356" s="72"/>
      <c r="AC5356" s="72"/>
      <c r="AD5356" s="72"/>
      <c r="AE5356" s="72"/>
      <c r="AF5356" s="72"/>
      <c r="AG5356" s="72"/>
      <c r="AH5356" s="72"/>
      <c r="AI5356" s="72"/>
      <c r="AJ5356" s="72"/>
      <c r="AK5356" s="72"/>
    </row>
    <row r="5357" ht="14.25" customHeight="1">
      <c r="A5357" s="78">
        <v>5354.0</v>
      </c>
      <c r="C5357" s="78" t="str">
        <f>VLOOKUP(G5357,[1]Macrodata_CCF!$A$3:$D$55,4,FALSE)</f>
        <v>#ERROR!</v>
      </c>
      <c r="E5357" s="79" t="str">
        <f>VLOOKUP(G5357,[1]Macrodata_CCF!$A$3:$B$55,2,FALSE)</f>
        <v>#ERROR!</v>
      </c>
      <c r="F5357" s="78">
        <v>0.0</v>
      </c>
      <c r="G5357" s="80">
        <v>44.0</v>
      </c>
      <c r="H5357" s="81">
        <v>0.0</v>
      </c>
      <c r="I5357" s="81">
        <v>620000.0</v>
      </c>
      <c r="J5357" s="81">
        <v>86800.0</v>
      </c>
      <c r="K5357" s="81">
        <v>868000.0</v>
      </c>
      <c r="L5357" s="82">
        <v>0.14</v>
      </c>
      <c r="N5357" s="83">
        <f t="shared" si="1"/>
        <v>0.14</v>
      </c>
      <c r="O5357" s="83">
        <f t="shared" si="2"/>
        <v>0.14</v>
      </c>
      <c r="Q5357" s="83">
        <f t="shared" si="3"/>
        <v>1</v>
      </c>
      <c r="R5357" s="83">
        <f t="shared" si="4"/>
        <v>0.14</v>
      </c>
      <c r="S5357" s="83" t="b">
        <f t="shared" si="5"/>
        <v>0</v>
      </c>
      <c r="T5357" s="72"/>
      <c r="U5357" s="72"/>
      <c r="V5357" s="72"/>
      <c r="W5357" s="72"/>
      <c r="X5357" s="72"/>
      <c r="Y5357" s="72"/>
      <c r="Z5357" s="72"/>
      <c r="AA5357" s="72"/>
      <c r="AB5357" s="72"/>
      <c r="AC5357" s="72"/>
      <c r="AD5357" s="72"/>
      <c r="AE5357" s="72"/>
      <c r="AF5357" s="72"/>
      <c r="AG5357" s="72"/>
      <c r="AH5357" s="72"/>
      <c r="AI5357" s="72"/>
      <c r="AJ5357" s="72"/>
      <c r="AK5357" s="72"/>
    </row>
    <row r="5358" ht="14.25" customHeight="1">
      <c r="A5358" s="78">
        <v>5355.0</v>
      </c>
      <c r="C5358" s="78" t="str">
        <f>VLOOKUP(G5358,[1]Macrodata_CCF!$A$3:$D$55,4,FALSE)</f>
        <v>#ERROR!</v>
      </c>
      <c r="E5358" s="79" t="str">
        <f>VLOOKUP(G5358,[1]Macrodata_CCF!$A$3:$B$55,2,FALSE)</f>
        <v>#ERROR!</v>
      </c>
      <c r="F5358" s="78">
        <v>0.0</v>
      </c>
      <c r="G5358" s="80">
        <v>22.0</v>
      </c>
      <c r="H5358" s="81">
        <v>0.0</v>
      </c>
      <c r="I5358" s="81">
        <v>250000.0</v>
      </c>
      <c r="J5358" s="81">
        <v>0.0</v>
      </c>
      <c r="K5358" s="81">
        <v>400000.0</v>
      </c>
      <c r="L5358" s="82">
        <v>0.0</v>
      </c>
      <c r="N5358" s="83">
        <f t="shared" si="1"/>
        <v>0</v>
      </c>
      <c r="O5358" s="83">
        <f t="shared" si="2"/>
        <v>0</v>
      </c>
      <c r="Q5358" s="83">
        <f t="shared" si="3"/>
        <v>1</v>
      </c>
      <c r="R5358" s="83">
        <f t="shared" si="4"/>
        <v>0</v>
      </c>
      <c r="S5358" s="83" t="b">
        <f t="shared" si="5"/>
        <v>0</v>
      </c>
      <c r="T5358" s="72"/>
      <c r="U5358" s="72"/>
      <c r="V5358" s="72"/>
      <c r="W5358" s="72"/>
      <c r="X5358" s="72"/>
      <c r="Y5358" s="72"/>
      <c r="Z5358" s="72"/>
      <c r="AA5358" s="72"/>
      <c r="AB5358" s="72"/>
      <c r="AC5358" s="72"/>
      <c r="AD5358" s="72"/>
      <c r="AE5358" s="72"/>
      <c r="AF5358" s="72"/>
      <c r="AG5358" s="72"/>
      <c r="AH5358" s="72"/>
      <c r="AI5358" s="72"/>
      <c r="AJ5358" s="72"/>
      <c r="AK5358" s="72"/>
    </row>
    <row r="5359" ht="14.25" customHeight="1">
      <c r="A5359" s="78">
        <v>5356.0</v>
      </c>
      <c r="C5359" s="78" t="str">
        <f>VLOOKUP(G5359,[1]Macrodata_CCF!$A$3:$D$55,4,FALSE)</f>
        <v>#ERROR!</v>
      </c>
      <c r="E5359" s="79" t="str">
        <f>VLOOKUP(G5359,[1]Macrodata_CCF!$A$3:$B$55,2,FALSE)</f>
        <v>#ERROR!</v>
      </c>
      <c r="F5359" s="78">
        <v>0.0</v>
      </c>
      <c r="G5359" s="80">
        <v>9.0</v>
      </c>
      <c r="H5359" s="81">
        <v>22340.0</v>
      </c>
      <c r="I5359" s="81">
        <v>600000.0</v>
      </c>
      <c r="J5359" s="81">
        <v>155200.0</v>
      </c>
      <c r="K5359" s="81">
        <v>1200000.0</v>
      </c>
      <c r="L5359" s="82">
        <v>0.229996883980196</v>
      </c>
      <c r="N5359" s="83">
        <f t="shared" si="1"/>
        <v>0.229996884</v>
      </c>
      <c r="O5359" s="83">
        <f t="shared" si="2"/>
        <v>0.229996884</v>
      </c>
      <c r="Q5359" s="83">
        <f t="shared" si="3"/>
        <v>0.9627666667</v>
      </c>
      <c r="R5359" s="83">
        <f t="shared" si="4"/>
        <v>0.229996884</v>
      </c>
      <c r="S5359" s="83" t="b">
        <f t="shared" si="5"/>
        <v>0</v>
      </c>
      <c r="T5359" s="72"/>
      <c r="U5359" s="72"/>
      <c r="V5359" s="72"/>
      <c r="W5359" s="72"/>
      <c r="X5359" s="72"/>
      <c r="Y5359" s="72"/>
      <c r="Z5359" s="72"/>
      <c r="AA5359" s="72"/>
      <c r="AB5359" s="72"/>
      <c r="AC5359" s="72"/>
      <c r="AD5359" s="72"/>
      <c r="AE5359" s="72"/>
      <c r="AF5359" s="72"/>
      <c r="AG5359" s="72"/>
      <c r="AH5359" s="72"/>
      <c r="AI5359" s="72"/>
      <c r="AJ5359" s="72"/>
      <c r="AK5359" s="72"/>
    </row>
    <row r="5360" ht="14.25" customHeight="1">
      <c r="A5360" s="78">
        <v>5357.0</v>
      </c>
      <c r="C5360" s="78" t="str">
        <f>VLOOKUP(G5360,[1]Macrodata_CCF!$A$3:$D$55,4,FALSE)</f>
        <v>#ERROR!</v>
      </c>
      <c r="E5360" s="79" t="str">
        <f>VLOOKUP(G5360,[1]Macrodata_CCF!$A$3:$B$55,2,FALSE)</f>
        <v>#ERROR!</v>
      </c>
      <c r="F5360" s="78">
        <v>0.0</v>
      </c>
      <c r="G5360" s="80">
        <v>3.0</v>
      </c>
      <c r="H5360" s="81">
        <v>78815.0</v>
      </c>
      <c r="I5360" s="81">
        <v>170000.0</v>
      </c>
      <c r="J5360" s="81">
        <v>105260.0</v>
      </c>
      <c r="K5360" s="81">
        <v>170000.0</v>
      </c>
      <c r="L5360" s="82">
        <v>0.2900148050666228</v>
      </c>
      <c r="N5360" s="83">
        <f t="shared" si="1"/>
        <v>0.2900148051</v>
      </c>
      <c r="O5360" s="83">
        <f t="shared" si="2"/>
        <v>0.2900148051</v>
      </c>
      <c r="Q5360" s="83">
        <f t="shared" si="3"/>
        <v>0.5363823529</v>
      </c>
      <c r="R5360" s="83">
        <f t="shared" si="4"/>
        <v>0.2900148051</v>
      </c>
      <c r="S5360" s="83" t="b">
        <f t="shared" si="5"/>
        <v>0</v>
      </c>
      <c r="T5360" s="72"/>
      <c r="U5360" s="72"/>
      <c r="V5360" s="72"/>
      <c r="W5360" s="72"/>
      <c r="X5360" s="72"/>
      <c r="Y5360" s="72"/>
      <c r="Z5360" s="72"/>
      <c r="AA5360" s="72"/>
      <c r="AB5360" s="72"/>
      <c r="AC5360" s="72"/>
      <c r="AD5360" s="72"/>
      <c r="AE5360" s="72"/>
      <c r="AF5360" s="72"/>
      <c r="AG5360" s="72"/>
      <c r="AH5360" s="72"/>
      <c r="AI5360" s="72"/>
      <c r="AJ5360" s="72"/>
      <c r="AK5360" s="72"/>
    </row>
    <row r="5361" ht="14.25" customHeight="1">
      <c r="A5361" s="78">
        <v>5358.0</v>
      </c>
      <c r="C5361" s="78" t="str">
        <f>VLOOKUP(G5361,[1]Macrodata_CCF!$A$3:$D$55,4,FALSE)</f>
        <v>#ERROR!</v>
      </c>
      <c r="E5361" s="79" t="str">
        <f>VLOOKUP(G5361,[1]Macrodata_CCF!$A$3:$B$55,2,FALSE)</f>
        <v>#ERROR!</v>
      </c>
      <c r="F5361" s="78">
        <v>0.0</v>
      </c>
      <c r="G5361" s="80">
        <v>48.0</v>
      </c>
      <c r="H5361" s="81">
        <v>92255.0</v>
      </c>
      <c r="I5361" s="81">
        <v>560000.0</v>
      </c>
      <c r="J5361" s="81">
        <v>167095.0</v>
      </c>
      <c r="K5361" s="81">
        <v>560000.0</v>
      </c>
      <c r="L5361" s="82">
        <v>0.160001710333622</v>
      </c>
      <c r="N5361" s="83">
        <f t="shared" si="1"/>
        <v>0.1600017103</v>
      </c>
      <c r="O5361" s="83">
        <f t="shared" si="2"/>
        <v>0.1600017103</v>
      </c>
      <c r="Q5361" s="83">
        <f t="shared" si="3"/>
        <v>0.8352589286</v>
      </c>
      <c r="R5361" s="83">
        <f t="shared" si="4"/>
        <v>0.1600017103</v>
      </c>
      <c r="S5361" s="83" t="b">
        <f t="shared" si="5"/>
        <v>0</v>
      </c>
      <c r="T5361" s="72"/>
      <c r="U5361" s="72"/>
      <c r="V5361" s="72"/>
      <c r="W5361" s="72"/>
      <c r="X5361" s="72"/>
      <c r="Y5361" s="72"/>
      <c r="Z5361" s="72"/>
      <c r="AA5361" s="72"/>
      <c r="AB5361" s="72"/>
      <c r="AC5361" s="72"/>
      <c r="AD5361" s="72"/>
      <c r="AE5361" s="72"/>
      <c r="AF5361" s="72"/>
      <c r="AG5361" s="72"/>
      <c r="AH5361" s="72"/>
      <c r="AI5361" s="72"/>
      <c r="AJ5361" s="72"/>
      <c r="AK5361" s="72"/>
    </row>
    <row r="5362" ht="14.25" customHeight="1">
      <c r="A5362" s="78">
        <v>5359.0</v>
      </c>
      <c r="C5362" s="78" t="str">
        <f>VLOOKUP(G5362,[1]Macrodata_CCF!$A$3:$D$55,4,FALSE)</f>
        <v>#ERROR!</v>
      </c>
      <c r="E5362" s="79" t="str">
        <f>VLOOKUP(G5362,[1]Macrodata_CCF!$A$3:$B$55,2,FALSE)</f>
        <v>#ERROR!</v>
      </c>
      <c r="F5362" s="78">
        <v>0.0</v>
      </c>
      <c r="G5362" s="80">
        <v>21.0</v>
      </c>
      <c r="H5362" s="81">
        <v>331345.0</v>
      </c>
      <c r="I5362" s="81">
        <v>670000.0</v>
      </c>
      <c r="J5362" s="81">
        <v>395690.0</v>
      </c>
      <c r="K5362" s="81">
        <v>670000.0</v>
      </c>
      <c r="L5362" s="82">
        <v>0.1900016240716954</v>
      </c>
      <c r="N5362" s="83">
        <f t="shared" si="1"/>
        <v>0.1900016241</v>
      </c>
      <c r="O5362" s="83">
        <f t="shared" si="2"/>
        <v>0.1900016241</v>
      </c>
      <c r="Q5362" s="83">
        <f t="shared" si="3"/>
        <v>0.5054552239</v>
      </c>
      <c r="R5362" s="83">
        <f t="shared" si="4"/>
        <v>0.1900016241</v>
      </c>
      <c r="S5362" s="83" t="b">
        <f t="shared" si="5"/>
        <v>0</v>
      </c>
      <c r="T5362" s="72"/>
      <c r="U5362" s="72"/>
      <c r="V5362" s="72"/>
      <c r="W5362" s="72"/>
      <c r="X5362" s="72"/>
      <c r="Y5362" s="72"/>
      <c r="Z5362" s="72"/>
      <c r="AA5362" s="72"/>
      <c r="AB5362" s="72"/>
      <c r="AC5362" s="72"/>
      <c r="AD5362" s="72"/>
      <c r="AE5362" s="72"/>
      <c r="AF5362" s="72"/>
      <c r="AG5362" s="72"/>
      <c r="AH5362" s="72"/>
      <c r="AI5362" s="72"/>
      <c r="AJ5362" s="72"/>
      <c r="AK5362" s="72"/>
    </row>
    <row r="5363" ht="14.25" customHeight="1">
      <c r="A5363" s="78">
        <v>5360.0</v>
      </c>
      <c r="C5363" s="78" t="str">
        <f>VLOOKUP(G5363,[1]Macrodata_CCF!$A$3:$D$55,4,FALSE)</f>
        <v>#ERROR!</v>
      </c>
      <c r="E5363" s="79" t="str">
        <f>VLOOKUP(G5363,[1]Macrodata_CCF!$A$3:$B$55,2,FALSE)</f>
        <v>#ERROR!</v>
      </c>
      <c r="F5363" s="78">
        <v>0.0</v>
      </c>
      <c r="G5363" s="80">
        <v>32.0</v>
      </c>
      <c r="H5363" s="81">
        <v>84260.0</v>
      </c>
      <c r="I5363" s="81">
        <v>250000.0</v>
      </c>
      <c r="J5363" s="81">
        <v>109120.0</v>
      </c>
      <c r="K5363" s="81">
        <v>425000.0</v>
      </c>
      <c r="L5363" s="82">
        <v>0.1499939664534814</v>
      </c>
      <c r="N5363" s="83">
        <f t="shared" si="1"/>
        <v>0.1499939665</v>
      </c>
      <c r="O5363" s="83">
        <f t="shared" si="2"/>
        <v>0.1499939665</v>
      </c>
      <c r="Q5363" s="83">
        <f t="shared" si="3"/>
        <v>0.66296</v>
      </c>
      <c r="R5363" s="83">
        <f t="shared" si="4"/>
        <v>0.1499939665</v>
      </c>
      <c r="S5363" s="83" t="b">
        <f t="shared" si="5"/>
        <v>0</v>
      </c>
      <c r="T5363" s="72"/>
      <c r="U5363" s="72"/>
      <c r="V5363" s="72"/>
      <c r="W5363" s="72"/>
      <c r="X5363" s="72"/>
      <c r="Y5363" s="72"/>
      <c r="Z5363" s="72"/>
      <c r="AA5363" s="72"/>
      <c r="AB5363" s="72"/>
      <c r="AC5363" s="72"/>
      <c r="AD5363" s="72"/>
      <c r="AE5363" s="72"/>
      <c r="AF5363" s="72"/>
      <c r="AG5363" s="72"/>
      <c r="AH5363" s="72"/>
      <c r="AI5363" s="72"/>
      <c r="AJ5363" s="72"/>
      <c r="AK5363" s="72"/>
    </row>
    <row r="5364" ht="14.25" customHeight="1">
      <c r="A5364" s="78">
        <v>5361.0</v>
      </c>
      <c r="C5364" s="78" t="str">
        <f>VLOOKUP(G5364,[1]Macrodata_CCF!$A$3:$D$55,4,FALSE)</f>
        <v>#ERROR!</v>
      </c>
      <c r="E5364" s="79" t="str">
        <f>VLOOKUP(G5364,[1]Macrodata_CCF!$A$3:$B$55,2,FALSE)</f>
        <v>#ERROR!</v>
      </c>
      <c r="F5364" s="78">
        <v>0.0</v>
      </c>
      <c r="G5364" s="80">
        <v>49.0</v>
      </c>
      <c r="H5364" s="81">
        <v>34560.0</v>
      </c>
      <c r="I5364" s="81">
        <v>460000.0</v>
      </c>
      <c r="J5364" s="81">
        <v>94120.0</v>
      </c>
      <c r="K5364" s="81">
        <v>460000.0</v>
      </c>
      <c r="L5364" s="82">
        <v>0.1399962391876645</v>
      </c>
      <c r="N5364" s="83">
        <f t="shared" si="1"/>
        <v>0.1399962392</v>
      </c>
      <c r="O5364" s="83">
        <f t="shared" si="2"/>
        <v>0.1399962392</v>
      </c>
      <c r="Q5364" s="83">
        <f t="shared" si="3"/>
        <v>0.9248695652</v>
      </c>
      <c r="R5364" s="83">
        <f t="shared" si="4"/>
        <v>0.1399962392</v>
      </c>
      <c r="S5364" s="83" t="b">
        <f t="shared" si="5"/>
        <v>0</v>
      </c>
      <c r="T5364" s="72"/>
      <c r="U5364" s="72"/>
      <c r="V5364" s="72"/>
      <c r="W5364" s="72"/>
      <c r="X5364" s="72"/>
      <c r="Y5364" s="72"/>
      <c r="Z5364" s="72"/>
      <c r="AA5364" s="72"/>
      <c r="AB5364" s="72"/>
      <c r="AC5364" s="72"/>
      <c r="AD5364" s="72"/>
      <c r="AE5364" s="72"/>
      <c r="AF5364" s="72"/>
      <c r="AG5364" s="72"/>
      <c r="AH5364" s="72"/>
      <c r="AI5364" s="72"/>
      <c r="AJ5364" s="72"/>
      <c r="AK5364" s="72"/>
    </row>
    <row r="5365" ht="14.25" customHeight="1">
      <c r="A5365" s="78">
        <v>5362.0</v>
      </c>
      <c r="C5365" s="78" t="str">
        <f>VLOOKUP(G5365,[1]Macrodata_CCF!$A$3:$D$55,4,FALSE)</f>
        <v>#ERROR!</v>
      </c>
      <c r="E5365" s="79" t="str">
        <f>VLOOKUP(G5365,[1]Macrodata_CCF!$A$3:$B$55,2,FALSE)</f>
        <v>#ERROR!</v>
      </c>
      <c r="F5365" s="78">
        <v>1.0</v>
      </c>
      <c r="G5365" s="80">
        <v>17.0</v>
      </c>
      <c r="H5365" s="81">
        <v>0.0</v>
      </c>
      <c r="I5365" s="81">
        <v>540000.0</v>
      </c>
      <c r="J5365" s="81">
        <v>221400.0</v>
      </c>
      <c r="K5365" s="81">
        <v>864000.0</v>
      </c>
      <c r="L5365" s="82">
        <v>0.41</v>
      </c>
      <c r="N5365" s="83">
        <f t="shared" si="1"/>
        <v>0.41</v>
      </c>
      <c r="O5365" s="83">
        <f t="shared" si="2"/>
        <v>0.41</v>
      </c>
      <c r="Q5365" s="83">
        <f t="shared" si="3"/>
        <v>1</v>
      </c>
      <c r="R5365" s="83">
        <f t="shared" si="4"/>
        <v>0.41</v>
      </c>
      <c r="S5365" s="83" t="b">
        <f t="shared" si="5"/>
        <v>0</v>
      </c>
      <c r="T5365" s="72"/>
      <c r="U5365" s="72"/>
      <c r="V5365" s="72"/>
      <c r="W5365" s="72"/>
      <c r="X5365" s="72"/>
      <c r="Y5365" s="72"/>
      <c r="Z5365" s="72"/>
      <c r="AA5365" s="72"/>
      <c r="AB5365" s="72"/>
      <c r="AC5365" s="72"/>
      <c r="AD5365" s="72"/>
      <c r="AE5365" s="72"/>
      <c r="AF5365" s="72"/>
      <c r="AG5365" s="72"/>
      <c r="AH5365" s="72"/>
      <c r="AI5365" s="72"/>
      <c r="AJ5365" s="72"/>
      <c r="AK5365" s="72"/>
    </row>
    <row r="5366" ht="14.25" customHeight="1">
      <c r="A5366" s="78">
        <v>5363.0</v>
      </c>
      <c r="C5366" s="78" t="str">
        <f>VLOOKUP(G5366,[1]Macrodata_CCF!$A$3:$D$55,4,FALSE)</f>
        <v>#ERROR!</v>
      </c>
      <c r="E5366" s="79" t="str">
        <f>VLOOKUP(G5366,[1]Macrodata_CCF!$A$3:$B$55,2,FALSE)</f>
        <v>#ERROR!</v>
      </c>
      <c r="F5366" s="78">
        <v>0.0</v>
      </c>
      <c r="G5366" s="80">
        <v>43.0</v>
      </c>
      <c r="H5366" s="81">
        <v>0.0</v>
      </c>
      <c r="I5366" s="81">
        <v>680000.0</v>
      </c>
      <c r="J5366" s="81">
        <v>122400.0</v>
      </c>
      <c r="K5366" s="81">
        <v>680000.0</v>
      </c>
      <c r="L5366" s="82">
        <v>0.18</v>
      </c>
      <c r="N5366" s="83">
        <f t="shared" si="1"/>
        <v>0.18</v>
      </c>
      <c r="O5366" s="83">
        <f t="shared" si="2"/>
        <v>0.18</v>
      </c>
      <c r="Q5366" s="83">
        <f t="shared" si="3"/>
        <v>1</v>
      </c>
      <c r="R5366" s="83">
        <f t="shared" si="4"/>
        <v>0.18</v>
      </c>
      <c r="S5366" s="83" t="b">
        <f t="shared" si="5"/>
        <v>0</v>
      </c>
      <c r="T5366" s="72"/>
      <c r="U5366" s="72"/>
      <c r="V5366" s="72"/>
      <c r="W5366" s="72"/>
      <c r="X5366" s="72"/>
      <c r="Y5366" s="72"/>
      <c r="Z5366" s="72"/>
      <c r="AA5366" s="72"/>
      <c r="AB5366" s="72"/>
      <c r="AC5366" s="72"/>
      <c r="AD5366" s="72"/>
      <c r="AE5366" s="72"/>
      <c r="AF5366" s="72"/>
      <c r="AG5366" s="72"/>
      <c r="AH5366" s="72"/>
      <c r="AI5366" s="72"/>
      <c r="AJ5366" s="72"/>
      <c r="AK5366" s="72"/>
    </row>
    <row r="5367" ht="14.25" customHeight="1">
      <c r="A5367" s="78">
        <v>5364.0</v>
      </c>
      <c r="C5367" s="78" t="str">
        <f>VLOOKUP(G5367,[1]Macrodata_CCF!$A$3:$D$55,4,FALSE)</f>
        <v>#ERROR!</v>
      </c>
      <c r="E5367" s="79" t="str">
        <f>VLOOKUP(G5367,[1]Macrodata_CCF!$A$3:$B$55,2,FALSE)</f>
        <v>#ERROR!</v>
      </c>
      <c r="F5367" s="78">
        <v>0.0</v>
      </c>
      <c r="G5367" s="80">
        <v>38.0</v>
      </c>
      <c r="H5367" s="81">
        <v>266625.0</v>
      </c>
      <c r="I5367" s="81">
        <v>390000.0</v>
      </c>
      <c r="J5367" s="81">
        <v>277730.0</v>
      </c>
      <c r="K5367" s="81">
        <v>585000.0</v>
      </c>
      <c r="L5367" s="82">
        <v>0.09001013171225937</v>
      </c>
      <c r="N5367" s="83">
        <f t="shared" si="1"/>
        <v>0.09001013171</v>
      </c>
      <c r="O5367" s="83">
        <f t="shared" si="2"/>
        <v>0.09001013171</v>
      </c>
      <c r="Q5367" s="83">
        <f t="shared" si="3"/>
        <v>0.3163461538</v>
      </c>
      <c r="R5367" s="83">
        <f t="shared" si="4"/>
        <v>0.09001013171</v>
      </c>
      <c r="S5367" s="83" t="b">
        <f t="shared" si="5"/>
        <v>0</v>
      </c>
      <c r="T5367" s="72"/>
      <c r="U5367" s="72"/>
      <c r="V5367" s="72"/>
      <c r="W5367" s="72"/>
      <c r="X5367" s="72"/>
      <c r="Y5367" s="72"/>
      <c r="Z5367" s="72"/>
      <c r="AA5367" s="72"/>
      <c r="AB5367" s="72"/>
      <c r="AC5367" s="72"/>
      <c r="AD5367" s="72"/>
      <c r="AE5367" s="72"/>
      <c r="AF5367" s="72"/>
      <c r="AG5367" s="72"/>
      <c r="AH5367" s="72"/>
      <c r="AI5367" s="72"/>
      <c r="AJ5367" s="72"/>
      <c r="AK5367" s="72"/>
    </row>
    <row r="5368" ht="14.25" customHeight="1">
      <c r="A5368" s="78">
        <v>5365.0</v>
      </c>
      <c r="C5368" s="78" t="str">
        <f>VLOOKUP(G5368,[1]Macrodata_CCF!$A$3:$D$55,4,FALSE)</f>
        <v>#ERROR!</v>
      </c>
      <c r="E5368" s="79" t="str">
        <f>VLOOKUP(G5368,[1]Macrodata_CCF!$A$3:$B$55,2,FALSE)</f>
        <v>#ERROR!</v>
      </c>
      <c r="F5368" s="78">
        <v>1.0</v>
      </c>
      <c r="G5368" s="80">
        <v>39.0</v>
      </c>
      <c r="H5368" s="81">
        <v>657485.0</v>
      </c>
      <c r="I5368" s="81">
        <v>970000.0</v>
      </c>
      <c r="J5368" s="81">
        <v>801240.0</v>
      </c>
      <c r="K5368" s="81">
        <v>970000.0</v>
      </c>
      <c r="L5368" s="82">
        <v>0.459993920291826</v>
      </c>
      <c r="N5368" s="83">
        <f t="shared" si="1"/>
        <v>0.4599939203</v>
      </c>
      <c r="O5368" s="83">
        <f t="shared" si="2"/>
        <v>0.4599939203</v>
      </c>
      <c r="Q5368" s="83">
        <f t="shared" si="3"/>
        <v>0.3221804124</v>
      </c>
      <c r="R5368" s="83">
        <f t="shared" si="4"/>
        <v>0.4599939203</v>
      </c>
      <c r="S5368" s="83" t="b">
        <f t="shared" si="5"/>
        <v>0</v>
      </c>
      <c r="T5368" s="72"/>
      <c r="U5368" s="72"/>
      <c r="V5368" s="72"/>
      <c r="W5368" s="72"/>
      <c r="X5368" s="72"/>
      <c r="Y5368" s="72"/>
      <c r="Z5368" s="72"/>
      <c r="AA5368" s="72"/>
      <c r="AB5368" s="72"/>
      <c r="AC5368" s="72"/>
      <c r="AD5368" s="72"/>
      <c r="AE5368" s="72"/>
      <c r="AF5368" s="72"/>
      <c r="AG5368" s="72"/>
      <c r="AH5368" s="72"/>
      <c r="AI5368" s="72"/>
      <c r="AJ5368" s="72"/>
      <c r="AK5368" s="72"/>
    </row>
    <row r="5369" ht="14.25" customHeight="1">
      <c r="A5369" s="78">
        <v>5366.0</v>
      </c>
      <c r="C5369" s="78" t="str">
        <f>VLOOKUP(G5369,[1]Macrodata_CCF!$A$3:$D$55,4,FALSE)</f>
        <v>#ERROR!</v>
      </c>
      <c r="E5369" s="79" t="str">
        <f>VLOOKUP(G5369,[1]Macrodata_CCF!$A$3:$B$55,2,FALSE)</f>
        <v>#ERROR!</v>
      </c>
      <c r="F5369" s="78">
        <v>0.0</v>
      </c>
      <c r="G5369" s="80">
        <v>23.0</v>
      </c>
      <c r="H5369" s="81">
        <v>53015.0</v>
      </c>
      <c r="I5369" s="81">
        <v>60000.0</v>
      </c>
      <c r="J5369" s="81">
        <v>54270.0</v>
      </c>
      <c r="K5369" s="81">
        <v>60000.0</v>
      </c>
      <c r="L5369" s="82">
        <v>0.1796707229778096</v>
      </c>
      <c r="N5369" s="83">
        <f t="shared" si="1"/>
        <v>0.179670723</v>
      </c>
      <c r="O5369" s="83">
        <f t="shared" si="2"/>
        <v>0.179670723</v>
      </c>
      <c r="Q5369" s="83">
        <f t="shared" si="3"/>
        <v>0.1164166667</v>
      </c>
      <c r="R5369" s="83">
        <f t="shared" si="4"/>
        <v>0.179670723</v>
      </c>
      <c r="S5369" s="83" t="b">
        <f t="shared" si="5"/>
        <v>0</v>
      </c>
      <c r="T5369" s="72"/>
      <c r="U5369" s="72"/>
      <c r="V5369" s="72"/>
      <c r="W5369" s="72"/>
      <c r="X5369" s="72"/>
      <c r="Y5369" s="72"/>
      <c r="Z5369" s="72"/>
      <c r="AA5369" s="72"/>
      <c r="AB5369" s="72"/>
      <c r="AC5369" s="72"/>
      <c r="AD5369" s="72"/>
      <c r="AE5369" s="72"/>
      <c r="AF5369" s="72"/>
      <c r="AG5369" s="72"/>
      <c r="AH5369" s="72"/>
      <c r="AI5369" s="72"/>
      <c r="AJ5369" s="72"/>
      <c r="AK5369" s="72"/>
    </row>
    <row r="5370" ht="14.25" customHeight="1">
      <c r="A5370" s="78">
        <v>5367.0</v>
      </c>
      <c r="C5370" s="78" t="str">
        <f>VLOOKUP(G5370,[1]Macrodata_CCF!$A$3:$D$55,4,FALSE)</f>
        <v>#ERROR!</v>
      </c>
      <c r="E5370" s="79" t="str">
        <f>VLOOKUP(G5370,[1]Macrodata_CCF!$A$3:$B$55,2,FALSE)</f>
        <v>#ERROR!</v>
      </c>
      <c r="F5370" s="78">
        <v>0.0</v>
      </c>
      <c r="G5370" s="80">
        <v>9.0</v>
      </c>
      <c r="H5370" s="81">
        <v>250920.0</v>
      </c>
      <c r="I5370" s="81">
        <v>360000.0</v>
      </c>
      <c r="J5370" s="81">
        <v>285825.0</v>
      </c>
      <c r="K5370" s="81">
        <v>360000.0</v>
      </c>
      <c r="L5370" s="82">
        <v>0.319994499449945</v>
      </c>
      <c r="N5370" s="83">
        <f t="shared" si="1"/>
        <v>0.3199944994</v>
      </c>
      <c r="O5370" s="83">
        <f t="shared" si="2"/>
        <v>0.3199944994</v>
      </c>
      <c r="Q5370" s="83">
        <f t="shared" si="3"/>
        <v>0.303</v>
      </c>
      <c r="R5370" s="83">
        <f t="shared" si="4"/>
        <v>0.3199944994</v>
      </c>
      <c r="S5370" s="83" t="b">
        <f t="shared" si="5"/>
        <v>0</v>
      </c>
      <c r="T5370" s="72"/>
      <c r="U5370" s="72"/>
      <c r="V5370" s="72"/>
      <c r="W5370" s="72"/>
      <c r="X5370" s="72"/>
      <c r="Y5370" s="72"/>
      <c r="Z5370" s="72"/>
      <c r="AA5370" s="72"/>
      <c r="AB5370" s="72"/>
      <c r="AC5370" s="72"/>
      <c r="AD5370" s="72"/>
      <c r="AE5370" s="72"/>
      <c r="AF5370" s="72"/>
      <c r="AG5370" s="72"/>
      <c r="AH5370" s="72"/>
      <c r="AI5370" s="72"/>
      <c r="AJ5370" s="72"/>
      <c r="AK5370" s="72"/>
    </row>
    <row r="5371" ht="14.25" customHeight="1">
      <c r="A5371" s="78">
        <v>5368.0</v>
      </c>
      <c r="C5371" s="78" t="str">
        <f>VLOOKUP(G5371,[1]Macrodata_CCF!$A$3:$D$55,4,FALSE)</f>
        <v>#ERROR!</v>
      </c>
      <c r="E5371" s="79" t="str">
        <f>VLOOKUP(G5371,[1]Macrodata_CCF!$A$3:$B$55,2,FALSE)</f>
        <v>#ERROR!</v>
      </c>
      <c r="F5371" s="78">
        <v>0.0</v>
      </c>
      <c r="G5371" s="80">
        <v>28.0</v>
      </c>
      <c r="H5371" s="81">
        <v>0.0</v>
      </c>
      <c r="I5371" s="81">
        <v>630000.0</v>
      </c>
      <c r="J5371" s="81">
        <v>126000.0</v>
      </c>
      <c r="K5371" s="81">
        <v>630000.0</v>
      </c>
      <c r="L5371" s="82">
        <v>0.2</v>
      </c>
      <c r="N5371" s="83">
        <f t="shared" si="1"/>
        <v>0.2</v>
      </c>
      <c r="O5371" s="83">
        <f t="shared" si="2"/>
        <v>0.2</v>
      </c>
      <c r="Q5371" s="83">
        <f t="shared" si="3"/>
        <v>1</v>
      </c>
      <c r="R5371" s="83">
        <f t="shared" si="4"/>
        <v>0.2</v>
      </c>
      <c r="S5371" s="83" t="b">
        <f t="shared" si="5"/>
        <v>0</v>
      </c>
      <c r="T5371" s="72"/>
      <c r="U5371" s="72"/>
      <c r="V5371" s="72"/>
      <c r="W5371" s="72"/>
      <c r="X5371" s="72"/>
      <c r="Y5371" s="72"/>
      <c r="Z5371" s="72"/>
      <c r="AA5371" s="72"/>
      <c r="AB5371" s="72"/>
      <c r="AC5371" s="72"/>
      <c r="AD5371" s="72"/>
      <c r="AE5371" s="72"/>
      <c r="AF5371" s="72"/>
      <c r="AG5371" s="72"/>
      <c r="AH5371" s="72"/>
      <c r="AI5371" s="72"/>
      <c r="AJ5371" s="72"/>
      <c r="AK5371" s="72"/>
    </row>
    <row r="5372" ht="14.25" customHeight="1">
      <c r="A5372" s="78">
        <v>5369.0</v>
      </c>
      <c r="C5372" s="78" t="str">
        <f>VLOOKUP(G5372,[1]Macrodata_CCF!$A$3:$D$55,4,FALSE)</f>
        <v>#ERROR!</v>
      </c>
      <c r="E5372" s="79" t="str">
        <f>VLOOKUP(G5372,[1]Macrodata_CCF!$A$3:$B$55,2,FALSE)</f>
        <v>#ERROR!</v>
      </c>
      <c r="F5372" s="78">
        <v>0.0</v>
      </c>
      <c r="G5372" s="80">
        <v>4.0</v>
      </c>
      <c r="H5372" s="81">
        <v>417335.0</v>
      </c>
      <c r="I5372" s="81">
        <v>550000.0</v>
      </c>
      <c r="J5372" s="81">
        <v>354980.0</v>
      </c>
      <c r="K5372" s="81">
        <v>550000.0</v>
      </c>
      <c r="L5372" s="82">
        <v>-0.470018467568688</v>
      </c>
      <c r="N5372" s="83">
        <f t="shared" si="1"/>
        <v>-0.4700184676</v>
      </c>
      <c r="O5372" s="83">
        <f t="shared" si="2"/>
        <v>0</v>
      </c>
      <c r="Q5372" s="83">
        <f t="shared" si="3"/>
        <v>0.2412090909</v>
      </c>
      <c r="R5372" s="83">
        <f t="shared" si="4"/>
        <v>-0.4700184676</v>
      </c>
      <c r="S5372" s="83" t="b">
        <f t="shared" si="5"/>
        <v>0</v>
      </c>
      <c r="T5372" s="72"/>
      <c r="U5372" s="72"/>
      <c r="V5372" s="72"/>
      <c r="W5372" s="72"/>
      <c r="X5372" s="72"/>
      <c r="Y5372" s="72"/>
      <c r="Z5372" s="72"/>
      <c r="AA5372" s="72"/>
      <c r="AB5372" s="72"/>
      <c r="AC5372" s="72"/>
      <c r="AD5372" s="72"/>
      <c r="AE5372" s="72"/>
      <c r="AF5372" s="72"/>
      <c r="AG5372" s="72"/>
      <c r="AH5372" s="72"/>
      <c r="AI5372" s="72"/>
      <c r="AJ5372" s="72"/>
      <c r="AK5372" s="72"/>
    </row>
    <row r="5373" ht="14.25" customHeight="1">
      <c r="A5373" s="78">
        <v>5370.0</v>
      </c>
      <c r="C5373" s="78" t="str">
        <f>VLOOKUP(G5373,[1]Macrodata_CCF!$A$3:$D$55,4,FALSE)</f>
        <v>#ERROR!</v>
      </c>
      <c r="E5373" s="79" t="str">
        <f>VLOOKUP(G5373,[1]Macrodata_CCF!$A$3:$B$55,2,FALSE)</f>
        <v>#ERROR!</v>
      </c>
      <c r="F5373" s="78">
        <v>0.0</v>
      </c>
      <c r="G5373" s="80">
        <v>5.0</v>
      </c>
      <c r="H5373" s="81">
        <v>210955.0</v>
      </c>
      <c r="I5373" s="81">
        <v>540000.0</v>
      </c>
      <c r="J5373" s="81">
        <v>312960.0</v>
      </c>
      <c r="K5373" s="81">
        <v>540000.0</v>
      </c>
      <c r="L5373" s="82">
        <v>0.3100031910528955</v>
      </c>
      <c r="N5373" s="83">
        <f t="shared" si="1"/>
        <v>0.3100031911</v>
      </c>
      <c r="O5373" s="83">
        <f t="shared" si="2"/>
        <v>0.3100031911</v>
      </c>
      <c r="Q5373" s="83">
        <f t="shared" si="3"/>
        <v>0.6093425926</v>
      </c>
      <c r="R5373" s="83">
        <f t="shared" si="4"/>
        <v>0.3100031911</v>
      </c>
      <c r="S5373" s="83" t="b">
        <f t="shared" si="5"/>
        <v>0</v>
      </c>
      <c r="T5373" s="72"/>
      <c r="U5373" s="72"/>
      <c r="V5373" s="72"/>
      <c r="W5373" s="72"/>
      <c r="X5373" s="72"/>
      <c r="Y5373" s="72"/>
      <c r="Z5373" s="72"/>
      <c r="AA5373" s="72"/>
      <c r="AB5373" s="72"/>
      <c r="AC5373" s="72"/>
      <c r="AD5373" s="72"/>
      <c r="AE5373" s="72"/>
      <c r="AF5373" s="72"/>
      <c r="AG5373" s="72"/>
      <c r="AH5373" s="72"/>
      <c r="AI5373" s="72"/>
      <c r="AJ5373" s="72"/>
      <c r="AK5373" s="72"/>
    </row>
    <row r="5374" ht="14.25" customHeight="1">
      <c r="A5374" s="78">
        <v>5371.0</v>
      </c>
      <c r="C5374" s="78" t="str">
        <f>VLOOKUP(G5374,[1]Macrodata_CCF!$A$3:$D$55,4,FALSE)</f>
        <v>#ERROR!</v>
      </c>
      <c r="E5374" s="79" t="str">
        <f>VLOOKUP(G5374,[1]Macrodata_CCF!$A$3:$B$55,2,FALSE)</f>
        <v>#ERROR!</v>
      </c>
      <c r="F5374" s="78">
        <v>0.0</v>
      </c>
      <c r="G5374" s="80">
        <v>42.0</v>
      </c>
      <c r="H5374" s="81">
        <v>592775.0</v>
      </c>
      <c r="I5374" s="81">
        <v>850000.0</v>
      </c>
      <c r="J5374" s="81">
        <v>662225.0</v>
      </c>
      <c r="K5374" s="81">
        <v>850000.0</v>
      </c>
      <c r="L5374" s="82">
        <v>0.2699970842647488</v>
      </c>
      <c r="N5374" s="83">
        <f t="shared" si="1"/>
        <v>0.2699970843</v>
      </c>
      <c r="O5374" s="83">
        <f t="shared" si="2"/>
        <v>0.2699970843</v>
      </c>
      <c r="Q5374" s="83">
        <f t="shared" si="3"/>
        <v>0.3026176471</v>
      </c>
      <c r="R5374" s="83">
        <f t="shared" si="4"/>
        <v>0.2699970843</v>
      </c>
      <c r="S5374" s="83" t="b">
        <f t="shared" si="5"/>
        <v>0</v>
      </c>
      <c r="T5374" s="72"/>
      <c r="U5374" s="72"/>
      <c r="V5374" s="72"/>
      <c r="W5374" s="72"/>
      <c r="X5374" s="72"/>
      <c r="Y5374" s="72"/>
      <c r="Z5374" s="72"/>
      <c r="AA5374" s="72"/>
      <c r="AB5374" s="72"/>
      <c r="AC5374" s="72"/>
      <c r="AD5374" s="72"/>
      <c r="AE5374" s="72"/>
      <c r="AF5374" s="72"/>
      <c r="AG5374" s="72"/>
      <c r="AH5374" s="72"/>
      <c r="AI5374" s="72"/>
      <c r="AJ5374" s="72"/>
      <c r="AK5374" s="72"/>
    </row>
    <row r="5375" ht="14.25" customHeight="1">
      <c r="A5375" s="78">
        <v>5372.0</v>
      </c>
      <c r="C5375" s="78" t="str">
        <f>VLOOKUP(G5375,[1]Macrodata_CCF!$A$3:$D$55,4,FALSE)</f>
        <v>#ERROR!</v>
      </c>
      <c r="E5375" s="79" t="str">
        <f>VLOOKUP(G5375,[1]Macrodata_CCF!$A$3:$B$55,2,FALSE)</f>
        <v>#ERROR!</v>
      </c>
      <c r="F5375" s="78">
        <v>0.0</v>
      </c>
      <c r="G5375" s="80">
        <v>48.0</v>
      </c>
      <c r="H5375" s="81">
        <v>218905.0</v>
      </c>
      <c r="I5375" s="81">
        <v>660000.0</v>
      </c>
      <c r="J5375" s="81">
        <v>179205.0</v>
      </c>
      <c r="K5375" s="81">
        <v>923999.9999999999</v>
      </c>
      <c r="L5375" s="82">
        <v>-0.09000328727371655</v>
      </c>
      <c r="N5375" s="83">
        <f t="shared" si="1"/>
        <v>-0.09000328727</v>
      </c>
      <c r="O5375" s="83">
        <f t="shared" si="2"/>
        <v>0</v>
      </c>
      <c r="Q5375" s="83">
        <f t="shared" si="3"/>
        <v>0.6683257576</v>
      </c>
      <c r="R5375" s="83">
        <f t="shared" si="4"/>
        <v>-0.09000328727</v>
      </c>
      <c r="S5375" s="83" t="b">
        <f t="shared" si="5"/>
        <v>0</v>
      </c>
      <c r="T5375" s="72"/>
      <c r="U5375" s="72"/>
      <c r="V5375" s="72"/>
      <c r="W5375" s="72"/>
      <c r="X5375" s="72"/>
      <c r="Y5375" s="72"/>
      <c r="Z5375" s="72"/>
      <c r="AA5375" s="72"/>
      <c r="AB5375" s="72"/>
      <c r="AC5375" s="72"/>
      <c r="AD5375" s="72"/>
      <c r="AE5375" s="72"/>
      <c r="AF5375" s="72"/>
      <c r="AG5375" s="72"/>
      <c r="AH5375" s="72"/>
      <c r="AI5375" s="72"/>
      <c r="AJ5375" s="72"/>
      <c r="AK5375" s="72"/>
    </row>
    <row r="5376" ht="14.25" customHeight="1">
      <c r="A5376" s="78">
        <v>5373.0</v>
      </c>
      <c r="C5376" s="78" t="str">
        <f>VLOOKUP(G5376,[1]Macrodata_CCF!$A$3:$D$55,4,FALSE)</f>
        <v>#ERROR!</v>
      </c>
      <c r="E5376" s="79" t="str">
        <f>VLOOKUP(G5376,[1]Macrodata_CCF!$A$3:$B$55,2,FALSE)</f>
        <v>#ERROR!</v>
      </c>
      <c r="F5376" s="78">
        <v>0.0</v>
      </c>
      <c r="G5376" s="80">
        <v>30.0</v>
      </c>
      <c r="H5376" s="81">
        <v>48450.0</v>
      </c>
      <c r="I5376" s="81">
        <v>720000.0</v>
      </c>
      <c r="J5376" s="81">
        <v>142465.0</v>
      </c>
      <c r="K5376" s="81">
        <v>720000.0</v>
      </c>
      <c r="L5376" s="82">
        <v>0.1399970218152036</v>
      </c>
      <c r="N5376" s="83">
        <f t="shared" si="1"/>
        <v>0.1399970218</v>
      </c>
      <c r="O5376" s="83">
        <f t="shared" si="2"/>
        <v>0.1399970218</v>
      </c>
      <c r="Q5376" s="83">
        <f t="shared" si="3"/>
        <v>0.9327083333</v>
      </c>
      <c r="R5376" s="83">
        <f t="shared" si="4"/>
        <v>0.1399970218</v>
      </c>
      <c r="S5376" s="83" t="b">
        <f t="shared" si="5"/>
        <v>0</v>
      </c>
      <c r="T5376" s="72"/>
      <c r="U5376" s="72"/>
      <c r="V5376" s="72"/>
      <c r="W5376" s="72"/>
      <c r="X5376" s="72"/>
      <c r="Y5376" s="72"/>
      <c r="Z5376" s="72"/>
      <c r="AA5376" s="72"/>
      <c r="AB5376" s="72"/>
      <c r="AC5376" s="72"/>
      <c r="AD5376" s="72"/>
      <c r="AE5376" s="72"/>
      <c r="AF5376" s="72"/>
      <c r="AG5376" s="72"/>
      <c r="AH5376" s="72"/>
      <c r="AI5376" s="72"/>
      <c r="AJ5376" s="72"/>
      <c r="AK5376" s="72"/>
    </row>
    <row r="5377" ht="14.25" customHeight="1">
      <c r="A5377" s="78">
        <v>5374.0</v>
      </c>
      <c r="C5377" s="78" t="str">
        <f>VLOOKUP(G5377,[1]Macrodata_CCF!$A$3:$D$55,4,FALSE)</f>
        <v>#ERROR!</v>
      </c>
      <c r="E5377" s="79" t="str">
        <f>VLOOKUP(G5377,[1]Macrodata_CCF!$A$3:$B$55,2,FALSE)</f>
        <v>#ERROR!</v>
      </c>
      <c r="F5377" s="78">
        <v>0.0</v>
      </c>
      <c r="G5377" s="80">
        <v>11.0</v>
      </c>
      <c r="H5377" s="81">
        <v>113745.0</v>
      </c>
      <c r="I5377" s="81">
        <v>810000.0</v>
      </c>
      <c r="J5377" s="81">
        <v>232110.0</v>
      </c>
      <c r="K5377" s="81">
        <v>810000.0</v>
      </c>
      <c r="L5377" s="82">
        <v>0.1700023698214017</v>
      </c>
      <c r="N5377" s="83">
        <f t="shared" si="1"/>
        <v>0.1700023698</v>
      </c>
      <c r="O5377" s="83">
        <f t="shared" si="2"/>
        <v>0.1700023698</v>
      </c>
      <c r="Q5377" s="83">
        <f t="shared" si="3"/>
        <v>0.8595740741</v>
      </c>
      <c r="R5377" s="83">
        <f t="shared" si="4"/>
        <v>0.1700023698</v>
      </c>
      <c r="S5377" s="83" t="b">
        <f t="shared" si="5"/>
        <v>0</v>
      </c>
      <c r="T5377" s="72"/>
      <c r="U5377" s="72"/>
      <c r="V5377" s="72"/>
      <c r="W5377" s="72"/>
      <c r="X5377" s="72"/>
      <c r="Y5377" s="72"/>
      <c r="Z5377" s="72"/>
      <c r="AA5377" s="72"/>
      <c r="AB5377" s="72"/>
      <c r="AC5377" s="72"/>
      <c r="AD5377" s="72"/>
      <c r="AE5377" s="72"/>
      <c r="AF5377" s="72"/>
      <c r="AG5377" s="72"/>
      <c r="AH5377" s="72"/>
      <c r="AI5377" s="72"/>
      <c r="AJ5377" s="72"/>
      <c r="AK5377" s="72"/>
    </row>
    <row r="5378" ht="14.25" customHeight="1">
      <c r="A5378" s="78">
        <v>5375.0</v>
      </c>
      <c r="C5378" s="78" t="str">
        <f>VLOOKUP(G5378,[1]Macrodata_CCF!$A$3:$D$55,4,FALSE)</f>
        <v>#ERROR!</v>
      </c>
      <c r="E5378" s="79" t="str">
        <f>VLOOKUP(G5378,[1]Macrodata_CCF!$A$3:$B$55,2,FALSE)</f>
        <v>#ERROR!</v>
      </c>
      <c r="F5378" s="78">
        <v>0.0</v>
      </c>
      <c r="G5378" s="80">
        <v>19.0</v>
      </c>
      <c r="H5378" s="81">
        <v>197270.0</v>
      </c>
      <c r="I5378" s="81">
        <v>800000.0</v>
      </c>
      <c r="J5378" s="81">
        <v>317815.0</v>
      </c>
      <c r="K5378" s="81">
        <v>800000.0</v>
      </c>
      <c r="L5378" s="82">
        <v>0.1999983408823188</v>
      </c>
      <c r="N5378" s="83">
        <f t="shared" si="1"/>
        <v>0.1999983409</v>
      </c>
      <c r="O5378" s="83">
        <f t="shared" si="2"/>
        <v>0.1999983409</v>
      </c>
      <c r="Q5378" s="83">
        <f t="shared" si="3"/>
        <v>0.7534125</v>
      </c>
      <c r="R5378" s="83">
        <f t="shared" si="4"/>
        <v>0.1999983409</v>
      </c>
      <c r="S5378" s="83" t="b">
        <f t="shared" si="5"/>
        <v>0</v>
      </c>
      <c r="T5378" s="72"/>
      <c r="U5378" s="72"/>
      <c r="V5378" s="72"/>
      <c r="W5378" s="72"/>
      <c r="X5378" s="72"/>
      <c r="Y5378" s="72"/>
      <c r="Z5378" s="72"/>
      <c r="AA5378" s="72"/>
      <c r="AB5378" s="72"/>
      <c r="AC5378" s="72"/>
      <c r="AD5378" s="72"/>
      <c r="AE5378" s="72"/>
      <c r="AF5378" s="72"/>
      <c r="AG5378" s="72"/>
      <c r="AH5378" s="72"/>
      <c r="AI5378" s="72"/>
      <c r="AJ5378" s="72"/>
      <c r="AK5378" s="72"/>
    </row>
    <row r="5379" ht="14.25" customHeight="1">
      <c r="A5379" s="78">
        <v>5376.0</v>
      </c>
      <c r="C5379" s="78" t="str">
        <f>VLOOKUP(G5379,[1]Macrodata_CCF!$A$3:$D$55,4,FALSE)</f>
        <v>#ERROR!</v>
      </c>
      <c r="E5379" s="79" t="str">
        <f>VLOOKUP(G5379,[1]Macrodata_CCF!$A$3:$B$55,2,FALSE)</f>
        <v>#ERROR!</v>
      </c>
      <c r="F5379" s="78">
        <v>0.0</v>
      </c>
      <c r="G5379" s="80">
        <v>17.0</v>
      </c>
      <c r="H5379" s="81">
        <v>0.0</v>
      </c>
      <c r="I5379" s="81">
        <v>20000.0</v>
      </c>
      <c r="J5379" s="81">
        <v>3000.0</v>
      </c>
      <c r="K5379" s="81">
        <v>20000.0</v>
      </c>
      <c r="L5379" s="82">
        <v>0.15</v>
      </c>
      <c r="N5379" s="83">
        <f t="shared" si="1"/>
        <v>0.15</v>
      </c>
      <c r="O5379" s="83">
        <f t="shared" si="2"/>
        <v>0.15</v>
      </c>
      <c r="Q5379" s="83">
        <f t="shared" si="3"/>
        <v>1</v>
      </c>
      <c r="R5379" s="83">
        <f t="shared" si="4"/>
        <v>0.15</v>
      </c>
      <c r="S5379" s="83" t="b">
        <f t="shared" si="5"/>
        <v>0</v>
      </c>
      <c r="T5379" s="72"/>
      <c r="U5379" s="72"/>
      <c r="V5379" s="72"/>
      <c r="W5379" s="72"/>
      <c r="X5379" s="72"/>
      <c r="Y5379" s="72"/>
      <c r="Z5379" s="72"/>
      <c r="AA5379" s="72"/>
      <c r="AB5379" s="72"/>
      <c r="AC5379" s="72"/>
      <c r="AD5379" s="72"/>
      <c r="AE5379" s="72"/>
      <c r="AF5379" s="72"/>
      <c r="AG5379" s="72"/>
      <c r="AH5379" s="72"/>
      <c r="AI5379" s="72"/>
      <c r="AJ5379" s="72"/>
      <c r="AK5379" s="72"/>
    </row>
    <row r="5380" ht="14.25" customHeight="1">
      <c r="A5380" s="78">
        <v>5377.0</v>
      </c>
      <c r="C5380" s="78" t="str">
        <f>VLOOKUP(G5380,[1]Macrodata_CCF!$A$3:$D$55,4,FALSE)</f>
        <v>#ERROR!</v>
      </c>
      <c r="E5380" s="79" t="str">
        <f>VLOOKUP(G5380,[1]Macrodata_CCF!$A$3:$B$55,2,FALSE)</f>
        <v>#ERROR!</v>
      </c>
      <c r="F5380" s="78">
        <v>0.0</v>
      </c>
      <c r="G5380" s="80">
        <v>11.0</v>
      </c>
      <c r="H5380" s="81">
        <v>617835.0</v>
      </c>
      <c r="I5380" s="81">
        <v>950000.0</v>
      </c>
      <c r="J5380" s="81">
        <v>670980.0</v>
      </c>
      <c r="K5380" s="81">
        <v>950000.0</v>
      </c>
      <c r="L5380" s="82">
        <v>0.1599957852272214</v>
      </c>
      <c r="N5380" s="83">
        <f t="shared" si="1"/>
        <v>0.1599957852</v>
      </c>
      <c r="O5380" s="83">
        <f t="shared" si="2"/>
        <v>0.1599957852</v>
      </c>
      <c r="Q5380" s="83">
        <f t="shared" si="3"/>
        <v>0.3496473684</v>
      </c>
      <c r="R5380" s="83">
        <f t="shared" si="4"/>
        <v>0.1599957852</v>
      </c>
      <c r="S5380" s="83" t="b">
        <f t="shared" si="5"/>
        <v>0</v>
      </c>
      <c r="T5380" s="72"/>
      <c r="U5380" s="72"/>
      <c r="V5380" s="72"/>
      <c r="W5380" s="72"/>
      <c r="X5380" s="72"/>
      <c r="Y5380" s="72"/>
      <c r="Z5380" s="72"/>
      <c r="AA5380" s="72"/>
      <c r="AB5380" s="72"/>
      <c r="AC5380" s="72"/>
      <c r="AD5380" s="72"/>
      <c r="AE5380" s="72"/>
      <c r="AF5380" s="72"/>
      <c r="AG5380" s="72"/>
      <c r="AH5380" s="72"/>
      <c r="AI5380" s="72"/>
      <c r="AJ5380" s="72"/>
      <c r="AK5380" s="72"/>
    </row>
    <row r="5381" ht="14.25" customHeight="1">
      <c r="A5381" s="78">
        <v>5378.0</v>
      </c>
      <c r="C5381" s="78" t="str">
        <f>VLOOKUP(G5381,[1]Macrodata_CCF!$A$3:$D$55,4,FALSE)</f>
        <v>#ERROR!</v>
      </c>
      <c r="E5381" s="79" t="str">
        <f>VLOOKUP(G5381,[1]Macrodata_CCF!$A$3:$B$55,2,FALSE)</f>
        <v>#ERROR!</v>
      </c>
      <c r="F5381" s="78">
        <v>0.0</v>
      </c>
      <c r="G5381" s="80">
        <v>14.0</v>
      </c>
      <c r="H5381" s="81">
        <v>0.0</v>
      </c>
      <c r="I5381" s="81">
        <v>310000.0</v>
      </c>
      <c r="J5381" s="81">
        <v>62000.0</v>
      </c>
      <c r="K5381" s="81">
        <v>310000.0</v>
      </c>
      <c r="L5381" s="82">
        <v>0.2</v>
      </c>
      <c r="N5381" s="83">
        <f t="shared" si="1"/>
        <v>0.2</v>
      </c>
      <c r="O5381" s="83">
        <f t="shared" si="2"/>
        <v>0.2</v>
      </c>
      <c r="Q5381" s="83">
        <f t="shared" si="3"/>
        <v>1</v>
      </c>
      <c r="R5381" s="83">
        <f t="shared" si="4"/>
        <v>0.2</v>
      </c>
      <c r="S5381" s="83" t="b">
        <f t="shared" si="5"/>
        <v>0</v>
      </c>
      <c r="T5381" s="72"/>
      <c r="U5381" s="72"/>
      <c r="V5381" s="72"/>
      <c r="W5381" s="72"/>
      <c r="X5381" s="72"/>
      <c r="Y5381" s="72"/>
      <c r="Z5381" s="72"/>
      <c r="AA5381" s="72"/>
      <c r="AB5381" s="72"/>
      <c r="AC5381" s="72"/>
      <c r="AD5381" s="72"/>
      <c r="AE5381" s="72"/>
      <c r="AF5381" s="72"/>
      <c r="AG5381" s="72"/>
      <c r="AH5381" s="72"/>
      <c r="AI5381" s="72"/>
      <c r="AJ5381" s="72"/>
      <c r="AK5381" s="72"/>
    </row>
    <row r="5382" ht="14.25" customHeight="1">
      <c r="A5382" s="78">
        <v>5379.0</v>
      </c>
      <c r="C5382" s="78" t="str">
        <f>VLOOKUP(G5382,[1]Macrodata_CCF!$A$3:$D$55,4,FALSE)</f>
        <v>#ERROR!</v>
      </c>
      <c r="E5382" s="79" t="str">
        <f>VLOOKUP(G5382,[1]Macrodata_CCF!$A$3:$B$55,2,FALSE)</f>
        <v>#ERROR!</v>
      </c>
      <c r="F5382" s="78">
        <v>0.0</v>
      </c>
      <c r="G5382" s="80">
        <v>28.0</v>
      </c>
      <c r="H5382" s="81">
        <v>162745.0</v>
      </c>
      <c r="I5382" s="81">
        <v>210000.0</v>
      </c>
      <c r="J5382" s="81">
        <v>171725.0</v>
      </c>
      <c r="K5382" s="81">
        <v>210000.0</v>
      </c>
      <c r="L5382" s="82">
        <v>0.1900328007618241</v>
      </c>
      <c r="N5382" s="83">
        <f t="shared" si="1"/>
        <v>0.1900328008</v>
      </c>
      <c r="O5382" s="83">
        <f t="shared" si="2"/>
        <v>0.1900328008</v>
      </c>
      <c r="Q5382" s="83">
        <f t="shared" si="3"/>
        <v>0.2250238095</v>
      </c>
      <c r="R5382" s="83">
        <f t="shared" si="4"/>
        <v>0.1900328008</v>
      </c>
      <c r="S5382" s="83" t="b">
        <f t="shared" si="5"/>
        <v>0</v>
      </c>
      <c r="T5382" s="72"/>
      <c r="U5382" s="72"/>
      <c r="V5382" s="72"/>
      <c r="W5382" s="72"/>
      <c r="X5382" s="72"/>
      <c r="Y5382" s="72"/>
      <c r="Z5382" s="72"/>
      <c r="AA5382" s="72"/>
      <c r="AB5382" s="72"/>
      <c r="AC5382" s="72"/>
      <c r="AD5382" s="72"/>
      <c r="AE5382" s="72"/>
      <c r="AF5382" s="72"/>
      <c r="AG5382" s="72"/>
      <c r="AH5382" s="72"/>
      <c r="AI5382" s="72"/>
      <c r="AJ5382" s="72"/>
      <c r="AK5382" s="72"/>
    </row>
    <row r="5383" ht="14.25" customHeight="1">
      <c r="A5383" s="78">
        <v>5380.0</v>
      </c>
      <c r="C5383" s="78" t="str">
        <f>VLOOKUP(G5383,[1]Macrodata_CCF!$A$3:$D$55,4,FALSE)</f>
        <v>#ERROR!</v>
      </c>
      <c r="E5383" s="79" t="str">
        <f>VLOOKUP(G5383,[1]Macrodata_CCF!$A$3:$B$55,2,FALSE)</f>
        <v>#ERROR!</v>
      </c>
      <c r="F5383" s="78">
        <v>0.0</v>
      </c>
      <c r="G5383" s="80">
        <v>23.0</v>
      </c>
      <c r="H5383" s="81">
        <v>700770.0</v>
      </c>
      <c r="I5383" s="81">
        <v>820000.0</v>
      </c>
      <c r="J5383" s="81">
        <v>836400.0</v>
      </c>
      <c r="K5383" s="81">
        <v>820000.0</v>
      </c>
      <c r="L5383" s="82">
        <v>1.137549274511448</v>
      </c>
      <c r="N5383" s="83">
        <f t="shared" si="1"/>
        <v>1.137549275</v>
      </c>
      <c r="O5383" s="83">
        <f t="shared" si="2"/>
        <v>1</v>
      </c>
      <c r="Q5383" s="83">
        <f t="shared" si="3"/>
        <v>0.145402439</v>
      </c>
      <c r="R5383" s="83">
        <f t="shared" si="4"/>
        <v>1.137549275</v>
      </c>
      <c r="S5383" s="83" t="b">
        <f t="shared" si="5"/>
        <v>0</v>
      </c>
      <c r="T5383" s="72"/>
      <c r="U5383" s="72"/>
      <c r="V5383" s="72"/>
      <c r="W5383" s="72"/>
      <c r="X5383" s="72"/>
      <c r="Y5383" s="72"/>
      <c r="Z5383" s="72"/>
      <c r="AA5383" s="72"/>
      <c r="AB5383" s="72"/>
      <c r="AC5383" s="72"/>
      <c r="AD5383" s="72"/>
      <c r="AE5383" s="72"/>
      <c r="AF5383" s="72"/>
      <c r="AG5383" s="72"/>
      <c r="AH5383" s="72"/>
      <c r="AI5383" s="72"/>
      <c r="AJ5383" s="72"/>
      <c r="AK5383" s="72"/>
    </row>
    <row r="5384" ht="14.25" customHeight="1">
      <c r="A5384" s="78">
        <v>5381.0</v>
      </c>
      <c r="C5384" s="78" t="str">
        <f>VLOOKUP(G5384,[1]Macrodata_CCF!$A$3:$D$55,4,FALSE)</f>
        <v>#ERROR!</v>
      </c>
      <c r="E5384" s="79" t="str">
        <f>VLOOKUP(G5384,[1]Macrodata_CCF!$A$3:$B$55,2,FALSE)</f>
        <v>#ERROR!</v>
      </c>
      <c r="F5384" s="78">
        <v>0.0</v>
      </c>
      <c r="G5384" s="80">
        <v>32.0</v>
      </c>
      <c r="H5384" s="81">
        <v>102365.0</v>
      </c>
      <c r="I5384" s="81">
        <v>580000.0</v>
      </c>
      <c r="J5384" s="81">
        <v>197890.0</v>
      </c>
      <c r="K5384" s="81">
        <v>580000.0</v>
      </c>
      <c r="L5384" s="82">
        <v>0.199995812702168</v>
      </c>
      <c r="N5384" s="83">
        <f t="shared" si="1"/>
        <v>0.1999958127</v>
      </c>
      <c r="O5384" s="83">
        <f t="shared" si="2"/>
        <v>0.1999958127</v>
      </c>
      <c r="Q5384" s="83">
        <f t="shared" si="3"/>
        <v>0.8235086207</v>
      </c>
      <c r="R5384" s="83">
        <f t="shared" si="4"/>
        <v>0.1999958127</v>
      </c>
      <c r="S5384" s="83" t="b">
        <f t="shared" si="5"/>
        <v>0</v>
      </c>
      <c r="T5384" s="72"/>
      <c r="U5384" s="72"/>
      <c r="V5384" s="72"/>
      <c r="W5384" s="72"/>
      <c r="X5384" s="72"/>
      <c r="Y5384" s="72"/>
      <c r="Z5384" s="72"/>
      <c r="AA5384" s="72"/>
      <c r="AB5384" s="72"/>
      <c r="AC5384" s="72"/>
      <c r="AD5384" s="72"/>
      <c r="AE5384" s="72"/>
      <c r="AF5384" s="72"/>
      <c r="AG5384" s="72"/>
      <c r="AH5384" s="72"/>
      <c r="AI5384" s="72"/>
      <c r="AJ5384" s="72"/>
      <c r="AK5384" s="72"/>
    </row>
    <row r="5385" ht="14.25" customHeight="1">
      <c r="A5385" s="78">
        <v>5382.0</v>
      </c>
      <c r="C5385" s="78" t="str">
        <f>VLOOKUP(G5385,[1]Macrodata_CCF!$A$3:$D$55,4,FALSE)</f>
        <v>#ERROR!</v>
      </c>
      <c r="E5385" s="79" t="str">
        <f>VLOOKUP(G5385,[1]Macrodata_CCF!$A$3:$B$55,2,FALSE)</f>
        <v>#ERROR!</v>
      </c>
      <c r="F5385" s="78">
        <v>0.0</v>
      </c>
      <c r="G5385" s="80">
        <v>29.0</v>
      </c>
      <c r="H5385" s="81">
        <v>93160.0</v>
      </c>
      <c r="I5385" s="81">
        <v>260000.0</v>
      </c>
      <c r="J5385" s="81">
        <v>116520.0</v>
      </c>
      <c r="K5385" s="81">
        <v>260000.0</v>
      </c>
      <c r="L5385" s="82">
        <v>0.1400143850395588</v>
      </c>
      <c r="N5385" s="83">
        <f t="shared" si="1"/>
        <v>0.140014385</v>
      </c>
      <c r="O5385" s="83">
        <f t="shared" si="2"/>
        <v>0.140014385</v>
      </c>
      <c r="Q5385" s="83">
        <f t="shared" si="3"/>
        <v>0.6416923077</v>
      </c>
      <c r="R5385" s="83">
        <f t="shared" si="4"/>
        <v>0.140014385</v>
      </c>
      <c r="S5385" s="83" t="b">
        <f t="shared" si="5"/>
        <v>0</v>
      </c>
      <c r="T5385" s="72"/>
      <c r="U5385" s="72"/>
      <c r="V5385" s="72"/>
      <c r="W5385" s="72"/>
      <c r="X5385" s="72"/>
      <c r="Y5385" s="72"/>
      <c r="Z5385" s="72"/>
      <c r="AA5385" s="72"/>
      <c r="AB5385" s="72"/>
      <c r="AC5385" s="72"/>
      <c r="AD5385" s="72"/>
      <c r="AE5385" s="72"/>
      <c r="AF5385" s="72"/>
      <c r="AG5385" s="72"/>
      <c r="AH5385" s="72"/>
      <c r="AI5385" s="72"/>
      <c r="AJ5385" s="72"/>
      <c r="AK5385" s="72"/>
    </row>
    <row r="5386" ht="14.25" customHeight="1">
      <c r="A5386" s="78">
        <v>5383.0</v>
      </c>
      <c r="C5386" s="78" t="str">
        <f>VLOOKUP(G5386,[1]Macrodata_CCF!$A$3:$D$55,4,FALSE)</f>
        <v>#ERROR!</v>
      </c>
      <c r="E5386" s="79" t="str">
        <f>VLOOKUP(G5386,[1]Macrodata_CCF!$A$3:$B$55,2,FALSE)</f>
        <v>#ERROR!</v>
      </c>
      <c r="F5386" s="78">
        <v>0.0</v>
      </c>
      <c r="G5386" s="80">
        <v>21.0</v>
      </c>
      <c r="H5386" s="81">
        <v>0.0</v>
      </c>
      <c r="I5386" s="81">
        <v>1000000.0</v>
      </c>
      <c r="J5386" s="81">
        <v>180000.0</v>
      </c>
      <c r="K5386" s="81">
        <v>1000000.0</v>
      </c>
      <c r="L5386" s="82">
        <v>0.18</v>
      </c>
      <c r="N5386" s="83">
        <f t="shared" si="1"/>
        <v>0.18</v>
      </c>
      <c r="O5386" s="83">
        <f t="shared" si="2"/>
        <v>0.18</v>
      </c>
      <c r="Q5386" s="83">
        <f t="shared" si="3"/>
        <v>1</v>
      </c>
      <c r="R5386" s="83">
        <f t="shared" si="4"/>
        <v>0.18</v>
      </c>
      <c r="S5386" s="83" t="b">
        <f t="shared" si="5"/>
        <v>0</v>
      </c>
      <c r="T5386" s="72"/>
      <c r="U5386" s="72"/>
      <c r="V5386" s="72"/>
      <c r="W5386" s="72"/>
      <c r="X5386" s="72"/>
      <c r="Y5386" s="72"/>
      <c r="Z5386" s="72"/>
      <c r="AA5386" s="72"/>
      <c r="AB5386" s="72"/>
      <c r="AC5386" s="72"/>
      <c r="AD5386" s="72"/>
      <c r="AE5386" s="72"/>
      <c r="AF5386" s="72"/>
      <c r="AG5386" s="72"/>
      <c r="AH5386" s="72"/>
      <c r="AI5386" s="72"/>
      <c r="AJ5386" s="72"/>
      <c r="AK5386" s="72"/>
    </row>
    <row r="5387" ht="14.25" customHeight="1">
      <c r="A5387" s="78">
        <v>5384.0</v>
      </c>
      <c r="C5387" s="78" t="str">
        <f>VLOOKUP(G5387,[1]Macrodata_CCF!$A$3:$D$55,4,FALSE)</f>
        <v>#ERROR!</v>
      </c>
      <c r="E5387" s="79" t="str">
        <f>VLOOKUP(G5387,[1]Macrodata_CCF!$A$3:$B$55,2,FALSE)</f>
        <v>#ERROR!</v>
      </c>
      <c r="F5387" s="78">
        <v>0.0</v>
      </c>
      <c r="G5387" s="80">
        <v>17.0</v>
      </c>
      <c r="H5387" s="81">
        <v>85975.0</v>
      </c>
      <c r="I5387" s="81">
        <v>820000.0</v>
      </c>
      <c r="J5387" s="81">
        <v>210760.0</v>
      </c>
      <c r="K5387" s="81">
        <v>1476000.0</v>
      </c>
      <c r="L5387" s="82">
        <v>0.1700010217635639</v>
      </c>
      <c r="N5387" s="83">
        <f t="shared" si="1"/>
        <v>0.1700010218</v>
      </c>
      <c r="O5387" s="83">
        <f t="shared" si="2"/>
        <v>0.1700010218</v>
      </c>
      <c r="Q5387" s="83">
        <f t="shared" si="3"/>
        <v>0.895152439</v>
      </c>
      <c r="R5387" s="83">
        <f t="shared" si="4"/>
        <v>0.1700010218</v>
      </c>
      <c r="S5387" s="83" t="b">
        <f t="shared" si="5"/>
        <v>0</v>
      </c>
      <c r="T5387" s="72"/>
      <c r="U5387" s="72"/>
      <c r="V5387" s="72"/>
      <c r="W5387" s="72"/>
      <c r="X5387" s="72"/>
      <c r="Y5387" s="72"/>
      <c r="Z5387" s="72"/>
      <c r="AA5387" s="72"/>
      <c r="AB5387" s="72"/>
      <c r="AC5387" s="72"/>
      <c r="AD5387" s="72"/>
      <c r="AE5387" s="72"/>
      <c r="AF5387" s="72"/>
      <c r="AG5387" s="72"/>
      <c r="AH5387" s="72"/>
      <c r="AI5387" s="72"/>
      <c r="AJ5387" s="72"/>
      <c r="AK5387" s="72"/>
    </row>
    <row r="5388" ht="14.25" customHeight="1">
      <c r="A5388" s="78">
        <v>5385.0</v>
      </c>
      <c r="C5388" s="78" t="str">
        <f>VLOOKUP(G5388,[1]Macrodata_CCF!$A$3:$D$55,4,FALSE)</f>
        <v>#ERROR!</v>
      </c>
      <c r="E5388" s="79" t="str">
        <f>VLOOKUP(G5388,[1]Macrodata_CCF!$A$3:$B$55,2,FALSE)</f>
        <v>#ERROR!</v>
      </c>
      <c r="F5388" s="78">
        <v>0.0</v>
      </c>
      <c r="G5388" s="80">
        <v>51.0</v>
      </c>
      <c r="H5388" s="81">
        <v>106270.0</v>
      </c>
      <c r="I5388" s="81">
        <v>820000.0</v>
      </c>
      <c r="J5388" s="81">
        <v>191920.0</v>
      </c>
      <c r="K5388" s="81">
        <v>820000.0</v>
      </c>
      <c r="L5388" s="82">
        <v>0.1200033626161153</v>
      </c>
      <c r="N5388" s="83">
        <f t="shared" si="1"/>
        <v>0.1200033626</v>
      </c>
      <c r="O5388" s="83">
        <f t="shared" si="2"/>
        <v>0.1200033626</v>
      </c>
      <c r="Q5388" s="83">
        <f t="shared" si="3"/>
        <v>0.870402439</v>
      </c>
      <c r="R5388" s="83">
        <f t="shared" si="4"/>
        <v>0.1200033626</v>
      </c>
      <c r="S5388" s="83" t="b">
        <f t="shared" si="5"/>
        <v>0</v>
      </c>
      <c r="T5388" s="72"/>
      <c r="U5388" s="72"/>
      <c r="V5388" s="72"/>
      <c r="W5388" s="72"/>
      <c r="X5388" s="72"/>
      <c r="Y5388" s="72"/>
      <c r="Z5388" s="72"/>
      <c r="AA5388" s="72"/>
      <c r="AB5388" s="72"/>
      <c r="AC5388" s="72"/>
      <c r="AD5388" s="72"/>
      <c r="AE5388" s="72"/>
      <c r="AF5388" s="72"/>
      <c r="AG5388" s="72"/>
      <c r="AH5388" s="72"/>
      <c r="AI5388" s="72"/>
      <c r="AJ5388" s="72"/>
      <c r="AK5388" s="72"/>
    </row>
    <row r="5389" ht="14.25" customHeight="1">
      <c r="A5389" s="78">
        <v>5386.0</v>
      </c>
      <c r="C5389" s="78" t="str">
        <f>VLOOKUP(G5389,[1]Macrodata_CCF!$A$3:$D$55,4,FALSE)</f>
        <v>#ERROR!</v>
      </c>
      <c r="E5389" s="79" t="str">
        <f>VLOOKUP(G5389,[1]Macrodata_CCF!$A$3:$B$55,2,FALSE)</f>
        <v>#ERROR!</v>
      </c>
      <c r="F5389" s="78">
        <v>0.0</v>
      </c>
      <c r="G5389" s="80">
        <v>53.0</v>
      </c>
      <c r="H5389" s="81">
        <v>19600.0</v>
      </c>
      <c r="I5389" s="81">
        <v>50000.0</v>
      </c>
      <c r="J5389" s="81">
        <v>22945.0</v>
      </c>
      <c r="K5389" s="81">
        <v>50000.0</v>
      </c>
      <c r="L5389" s="82">
        <v>0.1100328947368421</v>
      </c>
      <c r="N5389" s="83">
        <f t="shared" si="1"/>
        <v>0.1100328947</v>
      </c>
      <c r="O5389" s="83">
        <f t="shared" si="2"/>
        <v>0.1100328947</v>
      </c>
      <c r="Q5389" s="83">
        <f t="shared" si="3"/>
        <v>0.608</v>
      </c>
      <c r="R5389" s="83">
        <f t="shared" si="4"/>
        <v>0.1100328947</v>
      </c>
      <c r="S5389" s="83" t="b">
        <f t="shared" si="5"/>
        <v>0</v>
      </c>
      <c r="T5389" s="72"/>
      <c r="U5389" s="72"/>
      <c r="V5389" s="72"/>
      <c r="W5389" s="72"/>
      <c r="X5389" s="72"/>
      <c r="Y5389" s="72"/>
      <c r="Z5389" s="72"/>
      <c r="AA5389" s="72"/>
      <c r="AB5389" s="72"/>
      <c r="AC5389" s="72"/>
      <c r="AD5389" s="72"/>
      <c r="AE5389" s="72"/>
      <c r="AF5389" s="72"/>
      <c r="AG5389" s="72"/>
      <c r="AH5389" s="72"/>
      <c r="AI5389" s="72"/>
      <c r="AJ5389" s="72"/>
      <c r="AK5389" s="72"/>
    </row>
    <row r="5390" ht="14.25" customHeight="1">
      <c r="A5390" s="78">
        <v>5387.0</v>
      </c>
      <c r="C5390" s="78" t="str">
        <f>VLOOKUP(G5390,[1]Macrodata_CCF!$A$3:$D$55,4,FALSE)</f>
        <v>#ERROR!</v>
      </c>
      <c r="E5390" s="79" t="str">
        <f>VLOOKUP(G5390,[1]Macrodata_CCF!$A$3:$B$55,2,FALSE)</f>
        <v>#ERROR!</v>
      </c>
      <c r="F5390" s="78">
        <v>0.0</v>
      </c>
      <c r="G5390" s="80">
        <v>44.0</v>
      </c>
      <c r="H5390" s="81">
        <v>66250.0</v>
      </c>
      <c r="I5390" s="81">
        <v>710000.0</v>
      </c>
      <c r="J5390" s="81">
        <v>195000.0</v>
      </c>
      <c r="K5390" s="81">
        <v>710000.0</v>
      </c>
      <c r="L5390" s="82">
        <v>0.2</v>
      </c>
      <c r="N5390" s="83">
        <f t="shared" si="1"/>
        <v>0.2</v>
      </c>
      <c r="O5390" s="83">
        <f t="shared" si="2"/>
        <v>0.2</v>
      </c>
      <c r="Q5390" s="83">
        <f t="shared" si="3"/>
        <v>0.9066901408</v>
      </c>
      <c r="R5390" s="83">
        <f t="shared" si="4"/>
        <v>0.2</v>
      </c>
      <c r="S5390" s="83" t="b">
        <f t="shared" si="5"/>
        <v>0</v>
      </c>
      <c r="T5390" s="72"/>
      <c r="U5390" s="72"/>
      <c r="V5390" s="72"/>
      <c r="W5390" s="72"/>
      <c r="X5390" s="72"/>
      <c r="Y5390" s="72"/>
      <c r="Z5390" s="72"/>
      <c r="AA5390" s="72"/>
      <c r="AB5390" s="72"/>
      <c r="AC5390" s="72"/>
      <c r="AD5390" s="72"/>
      <c r="AE5390" s="72"/>
      <c r="AF5390" s="72"/>
      <c r="AG5390" s="72"/>
      <c r="AH5390" s="72"/>
      <c r="AI5390" s="72"/>
      <c r="AJ5390" s="72"/>
      <c r="AK5390" s="72"/>
    </row>
    <row r="5391" ht="14.25" customHeight="1">
      <c r="A5391" s="78">
        <v>5388.0</v>
      </c>
      <c r="C5391" s="78" t="str">
        <f>VLOOKUP(G5391,[1]Macrodata_CCF!$A$3:$D$55,4,FALSE)</f>
        <v>#ERROR!</v>
      </c>
      <c r="E5391" s="79" t="str">
        <f>VLOOKUP(G5391,[1]Macrodata_CCF!$A$3:$B$55,2,FALSE)</f>
        <v>#ERROR!</v>
      </c>
      <c r="F5391" s="78">
        <v>0.0</v>
      </c>
      <c r="G5391" s="80">
        <v>48.0</v>
      </c>
      <c r="H5391" s="81">
        <v>0.0</v>
      </c>
      <c r="I5391" s="81">
        <v>840000.0</v>
      </c>
      <c r="J5391" s="81">
        <v>151200.0</v>
      </c>
      <c r="K5391" s="81">
        <v>1428000.0</v>
      </c>
      <c r="L5391" s="82">
        <v>0.18</v>
      </c>
      <c r="N5391" s="83">
        <f t="shared" si="1"/>
        <v>0.18</v>
      </c>
      <c r="O5391" s="83">
        <f t="shared" si="2"/>
        <v>0.18</v>
      </c>
      <c r="Q5391" s="83">
        <f t="shared" si="3"/>
        <v>1</v>
      </c>
      <c r="R5391" s="83">
        <f t="shared" si="4"/>
        <v>0.18</v>
      </c>
      <c r="S5391" s="83" t="b">
        <f t="shared" si="5"/>
        <v>0</v>
      </c>
      <c r="T5391" s="72"/>
      <c r="U5391" s="72"/>
      <c r="V5391" s="72"/>
      <c r="W5391" s="72"/>
      <c r="X5391" s="72"/>
      <c r="Y5391" s="72"/>
      <c r="Z5391" s="72"/>
      <c r="AA5391" s="72"/>
      <c r="AB5391" s="72"/>
      <c r="AC5391" s="72"/>
      <c r="AD5391" s="72"/>
      <c r="AE5391" s="72"/>
      <c r="AF5391" s="72"/>
      <c r="AG5391" s="72"/>
      <c r="AH5391" s="72"/>
      <c r="AI5391" s="72"/>
      <c r="AJ5391" s="72"/>
      <c r="AK5391" s="72"/>
    </row>
    <row r="5392" ht="14.25" customHeight="1">
      <c r="A5392" s="78">
        <v>5389.0</v>
      </c>
      <c r="C5392" s="78" t="str">
        <f>VLOOKUP(G5392,[1]Macrodata_CCF!$A$3:$D$55,4,FALSE)</f>
        <v>#ERROR!</v>
      </c>
      <c r="E5392" s="79" t="str">
        <f>VLOOKUP(G5392,[1]Macrodata_CCF!$A$3:$B$55,2,FALSE)</f>
        <v>#ERROR!</v>
      </c>
      <c r="F5392" s="78">
        <v>0.0</v>
      </c>
      <c r="G5392" s="80">
        <v>45.0</v>
      </c>
      <c r="H5392" s="81">
        <v>418450.0</v>
      </c>
      <c r="I5392" s="81">
        <v>420000.0</v>
      </c>
      <c r="J5392" s="81">
        <v>418685.0</v>
      </c>
      <c r="K5392" s="81">
        <v>420000.0</v>
      </c>
      <c r="L5392" s="82">
        <v>0.1516129032258065</v>
      </c>
      <c r="N5392" s="83">
        <f t="shared" si="1"/>
        <v>0.1516129032</v>
      </c>
      <c r="O5392" s="83">
        <f t="shared" si="2"/>
        <v>0.1516129032</v>
      </c>
      <c r="Q5392" s="83">
        <f t="shared" si="3"/>
        <v>0.00369047619</v>
      </c>
      <c r="R5392" s="83">
        <f t="shared" si="4"/>
        <v>0.0005595238095</v>
      </c>
      <c r="S5392" s="83" t="b">
        <f t="shared" si="5"/>
        <v>0</v>
      </c>
      <c r="T5392" s="72"/>
      <c r="U5392" s="72"/>
      <c r="V5392" s="72"/>
      <c r="W5392" s="72"/>
      <c r="X5392" s="72"/>
      <c r="Y5392" s="72"/>
      <c r="Z5392" s="72"/>
      <c r="AA5392" s="72"/>
      <c r="AB5392" s="72"/>
      <c r="AC5392" s="72"/>
      <c r="AD5392" s="72"/>
      <c r="AE5392" s="72"/>
      <c r="AF5392" s="72"/>
      <c r="AG5392" s="72"/>
      <c r="AH5392" s="72"/>
      <c r="AI5392" s="72"/>
      <c r="AJ5392" s="72"/>
      <c r="AK5392" s="72"/>
    </row>
    <row r="5393" ht="14.25" customHeight="1">
      <c r="A5393" s="78">
        <v>5390.0</v>
      </c>
      <c r="C5393" s="78" t="str">
        <f>VLOOKUP(G5393,[1]Macrodata_CCF!$A$3:$D$55,4,FALSE)</f>
        <v>#ERROR!</v>
      </c>
      <c r="E5393" s="79" t="str">
        <f>VLOOKUP(G5393,[1]Macrodata_CCF!$A$3:$B$55,2,FALSE)</f>
        <v>#ERROR!</v>
      </c>
      <c r="F5393" s="78">
        <v>0.0</v>
      </c>
      <c r="G5393" s="80">
        <v>18.0</v>
      </c>
      <c r="H5393" s="81">
        <v>185575.0</v>
      </c>
      <c r="I5393" s="81">
        <v>900000.0</v>
      </c>
      <c r="J5393" s="81">
        <v>299885.0</v>
      </c>
      <c r="K5393" s="81">
        <v>900000.0</v>
      </c>
      <c r="L5393" s="82">
        <v>0.1600027994541064</v>
      </c>
      <c r="N5393" s="83">
        <f t="shared" si="1"/>
        <v>0.1600027995</v>
      </c>
      <c r="O5393" s="83">
        <f t="shared" si="2"/>
        <v>0.1600027995</v>
      </c>
      <c r="Q5393" s="83">
        <f t="shared" si="3"/>
        <v>0.7938055556</v>
      </c>
      <c r="R5393" s="83">
        <f t="shared" si="4"/>
        <v>0.1600027995</v>
      </c>
      <c r="S5393" s="83" t="b">
        <f t="shared" si="5"/>
        <v>0</v>
      </c>
      <c r="T5393" s="72"/>
      <c r="U5393" s="72"/>
      <c r="V5393" s="72"/>
      <c r="W5393" s="72"/>
      <c r="X5393" s="72"/>
      <c r="Y5393" s="72"/>
      <c r="Z5393" s="72"/>
      <c r="AA5393" s="72"/>
      <c r="AB5393" s="72"/>
      <c r="AC5393" s="72"/>
      <c r="AD5393" s="72"/>
      <c r="AE5393" s="72"/>
      <c r="AF5393" s="72"/>
      <c r="AG5393" s="72"/>
      <c r="AH5393" s="72"/>
      <c r="AI5393" s="72"/>
      <c r="AJ5393" s="72"/>
      <c r="AK5393" s="72"/>
    </row>
    <row r="5394" ht="14.25" customHeight="1">
      <c r="A5394" s="78">
        <v>5391.0</v>
      </c>
      <c r="C5394" s="78" t="str">
        <f>VLOOKUP(G5394,[1]Macrodata_CCF!$A$3:$D$55,4,FALSE)</f>
        <v>#ERROR!</v>
      </c>
      <c r="E5394" s="79" t="str">
        <f>VLOOKUP(G5394,[1]Macrodata_CCF!$A$3:$B$55,2,FALSE)</f>
        <v>#ERROR!</v>
      </c>
      <c r="F5394" s="78">
        <v>0.0</v>
      </c>
      <c r="G5394" s="80">
        <v>21.0</v>
      </c>
      <c r="H5394" s="81">
        <v>0.0</v>
      </c>
      <c r="I5394" s="81">
        <v>860000.0</v>
      </c>
      <c r="J5394" s="81">
        <v>172000.0</v>
      </c>
      <c r="K5394" s="81">
        <v>860000.0</v>
      </c>
      <c r="L5394" s="82">
        <v>0.2</v>
      </c>
      <c r="N5394" s="83">
        <f t="shared" si="1"/>
        <v>0.2</v>
      </c>
      <c r="O5394" s="83">
        <f t="shared" si="2"/>
        <v>0.2</v>
      </c>
      <c r="Q5394" s="83">
        <f t="shared" si="3"/>
        <v>1</v>
      </c>
      <c r="R5394" s="83">
        <f t="shared" si="4"/>
        <v>0.2</v>
      </c>
      <c r="S5394" s="83" t="b">
        <f t="shared" si="5"/>
        <v>0</v>
      </c>
      <c r="T5394" s="72"/>
      <c r="U5394" s="72"/>
      <c r="V5394" s="72"/>
      <c r="W5394" s="72"/>
      <c r="X5394" s="72"/>
      <c r="Y5394" s="72"/>
      <c r="Z5394" s="72"/>
      <c r="AA5394" s="72"/>
      <c r="AB5394" s="72"/>
      <c r="AC5394" s="72"/>
      <c r="AD5394" s="72"/>
      <c r="AE5394" s="72"/>
      <c r="AF5394" s="72"/>
      <c r="AG5394" s="72"/>
      <c r="AH5394" s="72"/>
      <c r="AI5394" s="72"/>
      <c r="AJ5394" s="72"/>
      <c r="AK5394" s="72"/>
    </row>
    <row r="5395" ht="14.25" customHeight="1">
      <c r="A5395" s="78">
        <v>5392.0</v>
      </c>
      <c r="C5395" s="78" t="str">
        <f>VLOOKUP(G5395,[1]Macrodata_CCF!$A$3:$D$55,4,FALSE)</f>
        <v>#ERROR!</v>
      </c>
      <c r="E5395" s="79" t="str">
        <f>VLOOKUP(G5395,[1]Macrodata_CCF!$A$3:$B$55,2,FALSE)</f>
        <v>#ERROR!</v>
      </c>
      <c r="F5395" s="78">
        <v>0.0</v>
      </c>
      <c r="G5395" s="80">
        <v>24.0</v>
      </c>
      <c r="H5395" s="81">
        <v>419305.0</v>
      </c>
      <c r="I5395" s="81">
        <v>480000.0</v>
      </c>
      <c r="J5395" s="81">
        <v>410200.0</v>
      </c>
      <c r="K5395" s="81">
        <v>480000.0</v>
      </c>
      <c r="L5395" s="82">
        <v>-0.1500123568662987</v>
      </c>
      <c r="N5395" s="83">
        <f t="shared" si="1"/>
        <v>-0.1500123569</v>
      </c>
      <c r="O5395" s="83">
        <f t="shared" si="2"/>
        <v>0</v>
      </c>
      <c r="Q5395" s="83">
        <f t="shared" si="3"/>
        <v>0.1264479167</v>
      </c>
      <c r="R5395" s="83">
        <f t="shared" si="4"/>
        <v>-0.1500123569</v>
      </c>
      <c r="S5395" s="83" t="b">
        <f t="shared" si="5"/>
        <v>0</v>
      </c>
      <c r="T5395" s="72"/>
      <c r="U5395" s="72"/>
      <c r="V5395" s="72"/>
      <c r="W5395" s="72"/>
      <c r="X5395" s="72"/>
      <c r="Y5395" s="72"/>
      <c r="Z5395" s="72"/>
      <c r="AA5395" s="72"/>
      <c r="AB5395" s="72"/>
      <c r="AC5395" s="72"/>
      <c r="AD5395" s="72"/>
      <c r="AE5395" s="72"/>
      <c r="AF5395" s="72"/>
      <c r="AG5395" s="72"/>
      <c r="AH5395" s="72"/>
      <c r="AI5395" s="72"/>
      <c r="AJ5395" s="72"/>
      <c r="AK5395" s="72"/>
    </row>
    <row r="5396" ht="14.25" customHeight="1">
      <c r="A5396" s="78">
        <v>5393.0</v>
      </c>
      <c r="C5396" s="78" t="str">
        <f>VLOOKUP(G5396,[1]Macrodata_CCF!$A$3:$D$55,4,FALSE)</f>
        <v>#ERROR!</v>
      </c>
      <c r="E5396" s="79" t="str">
        <f>VLOOKUP(G5396,[1]Macrodata_CCF!$A$3:$B$55,2,FALSE)</f>
        <v>#ERROR!</v>
      </c>
      <c r="F5396" s="78">
        <v>0.0</v>
      </c>
      <c r="G5396" s="80">
        <v>4.0</v>
      </c>
      <c r="H5396" s="81">
        <v>312520.0</v>
      </c>
      <c r="I5396" s="81">
        <v>950000.0</v>
      </c>
      <c r="J5396" s="81">
        <v>535640.0</v>
      </c>
      <c r="K5396" s="81">
        <v>1235000.0</v>
      </c>
      <c r="L5396" s="82">
        <v>0.3500031373533287</v>
      </c>
      <c r="N5396" s="83">
        <f t="shared" si="1"/>
        <v>0.3500031374</v>
      </c>
      <c r="O5396" s="83">
        <f t="shared" si="2"/>
        <v>0.3500031374</v>
      </c>
      <c r="Q5396" s="83">
        <f t="shared" si="3"/>
        <v>0.6710315789</v>
      </c>
      <c r="R5396" s="83">
        <f t="shared" si="4"/>
        <v>0.3500031374</v>
      </c>
      <c r="S5396" s="83" t="b">
        <f t="shared" si="5"/>
        <v>0</v>
      </c>
      <c r="T5396" s="72"/>
      <c r="U5396" s="72"/>
      <c r="V5396" s="72"/>
      <c r="W5396" s="72"/>
      <c r="X5396" s="72"/>
      <c r="Y5396" s="72"/>
      <c r="Z5396" s="72"/>
      <c r="AA5396" s="72"/>
      <c r="AB5396" s="72"/>
      <c r="AC5396" s="72"/>
      <c r="AD5396" s="72"/>
      <c r="AE5396" s="72"/>
      <c r="AF5396" s="72"/>
      <c r="AG5396" s="72"/>
      <c r="AH5396" s="72"/>
      <c r="AI5396" s="72"/>
      <c r="AJ5396" s="72"/>
      <c r="AK5396" s="72"/>
    </row>
    <row r="5397" ht="14.25" customHeight="1">
      <c r="A5397" s="78">
        <v>5394.0</v>
      </c>
      <c r="C5397" s="78" t="str">
        <f>VLOOKUP(G5397,[1]Macrodata_CCF!$A$3:$D$55,4,FALSE)</f>
        <v>#ERROR!</v>
      </c>
      <c r="E5397" s="79" t="str">
        <f>VLOOKUP(G5397,[1]Macrodata_CCF!$A$3:$B$55,2,FALSE)</f>
        <v>#ERROR!</v>
      </c>
      <c r="F5397" s="78">
        <v>1.0</v>
      </c>
      <c r="G5397" s="80">
        <v>19.0</v>
      </c>
      <c r="H5397" s="81">
        <v>124905.0</v>
      </c>
      <c r="I5397" s="81">
        <v>210000.0</v>
      </c>
      <c r="J5397" s="81">
        <v>214200.0</v>
      </c>
      <c r="K5397" s="81">
        <v>210000.0</v>
      </c>
      <c r="L5397" s="82">
        <v>1.049356601445443</v>
      </c>
      <c r="N5397" s="83">
        <f t="shared" si="1"/>
        <v>1.049356601</v>
      </c>
      <c r="O5397" s="83">
        <f t="shared" si="2"/>
        <v>1</v>
      </c>
      <c r="Q5397" s="83">
        <f t="shared" si="3"/>
        <v>0.4052142857</v>
      </c>
      <c r="R5397" s="83">
        <f t="shared" si="4"/>
        <v>1.049356601</v>
      </c>
      <c r="S5397" s="83" t="b">
        <f t="shared" si="5"/>
        <v>0</v>
      </c>
      <c r="T5397" s="72"/>
      <c r="U5397" s="72"/>
      <c r="V5397" s="72"/>
      <c r="W5397" s="72"/>
      <c r="X5397" s="72"/>
      <c r="Y5397" s="72"/>
      <c r="Z5397" s="72"/>
      <c r="AA5397" s="72"/>
      <c r="AB5397" s="72"/>
      <c r="AC5397" s="72"/>
      <c r="AD5397" s="72"/>
      <c r="AE5397" s="72"/>
      <c r="AF5397" s="72"/>
      <c r="AG5397" s="72"/>
      <c r="AH5397" s="72"/>
      <c r="AI5397" s="72"/>
      <c r="AJ5397" s="72"/>
      <c r="AK5397" s="72"/>
    </row>
    <row r="5398" ht="14.25" customHeight="1">
      <c r="A5398" s="78">
        <v>5395.0</v>
      </c>
      <c r="C5398" s="78" t="str">
        <f>VLOOKUP(G5398,[1]Macrodata_CCF!$A$3:$D$55,4,FALSE)</f>
        <v>#ERROR!</v>
      </c>
      <c r="E5398" s="79" t="str">
        <f>VLOOKUP(G5398,[1]Macrodata_CCF!$A$3:$B$55,2,FALSE)</f>
        <v>#ERROR!</v>
      </c>
      <c r="F5398" s="78">
        <v>0.0</v>
      </c>
      <c r="G5398" s="80">
        <v>43.0</v>
      </c>
      <c r="H5398" s="81">
        <v>0.0</v>
      </c>
      <c r="I5398" s="81">
        <v>680000.0</v>
      </c>
      <c r="J5398" s="81">
        <v>136000.0</v>
      </c>
      <c r="K5398" s="81">
        <v>680000.0</v>
      </c>
      <c r="L5398" s="82">
        <v>0.2</v>
      </c>
      <c r="N5398" s="83">
        <f t="shared" si="1"/>
        <v>0.2</v>
      </c>
      <c r="O5398" s="83">
        <f t="shared" si="2"/>
        <v>0.2</v>
      </c>
      <c r="Q5398" s="83">
        <f t="shared" si="3"/>
        <v>1</v>
      </c>
      <c r="R5398" s="83">
        <f t="shared" si="4"/>
        <v>0.2</v>
      </c>
      <c r="S5398" s="83" t="b">
        <f t="shared" si="5"/>
        <v>0</v>
      </c>
      <c r="T5398" s="72"/>
      <c r="U5398" s="72"/>
      <c r="V5398" s="72"/>
      <c r="W5398" s="72"/>
      <c r="X5398" s="72"/>
      <c r="Y5398" s="72"/>
      <c r="Z5398" s="72"/>
      <c r="AA5398" s="72"/>
      <c r="AB5398" s="72"/>
      <c r="AC5398" s="72"/>
      <c r="AD5398" s="72"/>
      <c r="AE5398" s="72"/>
      <c r="AF5398" s="72"/>
      <c r="AG5398" s="72"/>
      <c r="AH5398" s="72"/>
      <c r="AI5398" s="72"/>
      <c r="AJ5398" s="72"/>
      <c r="AK5398" s="72"/>
    </row>
    <row r="5399" ht="14.25" customHeight="1">
      <c r="A5399" s="78">
        <v>5396.0</v>
      </c>
      <c r="C5399" s="78" t="str">
        <f>VLOOKUP(G5399,[1]Macrodata_CCF!$A$3:$D$55,4,FALSE)</f>
        <v>#ERROR!</v>
      </c>
      <c r="E5399" s="79" t="str">
        <f>VLOOKUP(G5399,[1]Macrodata_CCF!$A$3:$B$55,2,FALSE)</f>
        <v>#ERROR!</v>
      </c>
      <c r="F5399" s="78">
        <v>1.0</v>
      </c>
      <c r="G5399" s="80">
        <v>6.0</v>
      </c>
      <c r="H5399" s="81">
        <v>67225.0</v>
      </c>
      <c r="I5399" s="81">
        <v>70000.0</v>
      </c>
      <c r="J5399" s="81">
        <v>68890.0</v>
      </c>
      <c r="K5399" s="81">
        <v>70000.0</v>
      </c>
      <c r="L5399" s="82">
        <v>0.6</v>
      </c>
      <c r="N5399" s="83">
        <f t="shared" si="1"/>
        <v>0.6</v>
      </c>
      <c r="O5399" s="83">
        <f t="shared" si="2"/>
        <v>0.6</v>
      </c>
      <c r="Q5399" s="83">
        <f t="shared" si="3"/>
        <v>0.03964285714</v>
      </c>
      <c r="R5399" s="83">
        <f t="shared" si="4"/>
        <v>0.02378571429</v>
      </c>
      <c r="S5399" s="83" t="b">
        <f t="shared" si="5"/>
        <v>0</v>
      </c>
      <c r="T5399" s="72"/>
      <c r="U5399" s="72"/>
      <c r="V5399" s="72"/>
      <c r="W5399" s="72"/>
      <c r="X5399" s="72"/>
      <c r="Y5399" s="72"/>
      <c r="Z5399" s="72"/>
      <c r="AA5399" s="72"/>
      <c r="AB5399" s="72"/>
      <c r="AC5399" s="72"/>
      <c r="AD5399" s="72"/>
      <c r="AE5399" s="72"/>
      <c r="AF5399" s="72"/>
      <c r="AG5399" s="72"/>
      <c r="AH5399" s="72"/>
      <c r="AI5399" s="72"/>
      <c r="AJ5399" s="72"/>
      <c r="AK5399" s="72"/>
    </row>
    <row r="5400" ht="14.25" customHeight="1">
      <c r="A5400" s="78">
        <v>5397.0</v>
      </c>
      <c r="C5400" s="78" t="str">
        <f>VLOOKUP(G5400,[1]Macrodata_CCF!$A$3:$D$55,4,FALSE)</f>
        <v>#ERROR!</v>
      </c>
      <c r="E5400" s="79" t="str">
        <f>VLOOKUP(G5400,[1]Macrodata_CCF!$A$3:$B$55,2,FALSE)</f>
        <v>#ERROR!</v>
      </c>
      <c r="F5400" s="78">
        <v>0.0</v>
      </c>
      <c r="G5400" s="80">
        <v>34.0</v>
      </c>
      <c r="H5400" s="81">
        <v>60555.0</v>
      </c>
      <c r="I5400" s="81">
        <v>150000.0</v>
      </c>
      <c r="J5400" s="81">
        <v>68605.0</v>
      </c>
      <c r="K5400" s="81">
        <v>150000.0</v>
      </c>
      <c r="L5400" s="82">
        <v>0.08999944099726088</v>
      </c>
      <c r="N5400" s="83">
        <f t="shared" si="1"/>
        <v>0.089999441</v>
      </c>
      <c r="O5400" s="83">
        <f t="shared" si="2"/>
        <v>0.089999441</v>
      </c>
      <c r="Q5400" s="83">
        <f t="shared" si="3"/>
        <v>0.5963</v>
      </c>
      <c r="R5400" s="83">
        <f t="shared" si="4"/>
        <v>0.089999441</v>
      </c>
      <c r="S5400" s="83" t="b">
        <f t="shared" si="5"/>
        <v>0</v>
      </c>
      <c r="T5400" s="72"/>
      <c r="U5400" s="72"/>
      <c r="V5400" s="72"/>
      <c r="W5400" s="72"/>
      <c r="X5400" s="72"/>
      <c r="Y5400" s="72"/>
      <c r="Z5400" s="72"/>
      <c r="AA5400" s="72"/>
      <c r="AB5400" s="72"/>
      <c r="AC5400" s="72"/>
      <c r="AD5400" s="72"/>
      <c r="AE5400" s="72"/>
      <c r="AF5400" s="72"/>
      <c r="AG5400" s="72"/>
      <c r="AH5400" s="72"/>
      <c r="AI5400" s="72"/>
      <c r="AJ5400" s="72"/>
      <c r="AK5400" s="72"/>
    </row>
    <row r="5401" ht="14.25" customHeight="1">
      <c r="A5401" s="78">
        <v>5398.0</v>
      </c>
      <c r="C5401" s="78" t="str">
        <f>VLOOKUP(G5401,[1]Macrodata_CCF!$A$3:$D$55,4,FALSE)</f>
        <v>#ERROR!</v>
      </c>
      <c r="E5401" s="79" t="str">
        <f>VLOOKUP(G5401,[1]Macrodata_CCF!$A$3:$B$55,2,FALSE)</f>
        <v>#ERROR!</v>
      </c>
      <c r="F5401" s="78">
        <v>0.0</v>
      </c>
      <c r="G5401" s="80">
        <v>25.0</v>
      </c>
      <c r="H5401" s="81">
        <v>0.0</v>
      </c>
      <c r="I5401" s="81">
        <v>670000.0</v>
      </c>
      <c r="J5401" s="81">
        <v>127300.0</v>
      </c>
      <c r="K5401" s="81">
        <v>670000.0</v>
      </c>
      <c r="L5401" s="82">
        <v>0.19</v>
      </c>
      <c r="N5401" s="83">
        <f t="shared" si="1"/>
        <v>0.19</v>
      </c>
      <c r="O5401" s="83">
        <f t="shared" si="2"/>
        <v>0.19</v>
      </c>
      <c r="Q5401" s="83">
        <f t="shared" si="3"/>
        <v>1</v>
      </c>
      <c r="R5401" s="83">
        <f t="shared" si="4"/>
        <v>0.19</v>
      </c>
      <c r="S5401" s="83" t="b">
        <f t="shared" si="5"/>
        <v>0</v>
      </c>
      <c r="T5401" s="72"/>
      <c r="U5401" s="72"/>
      <c r="V5401" s="72"/>
      <c r="W5401" s="72"/>
      <c r="X5401" s="72"/>
      <c r="Y5401" s="72"/>
      <c r="Z5401" s="72"/>
      <c r="AA5401" s="72"/>
      <c r="AB5401" s="72"/>
      <c r="AC5401" s="72"/>
      <c r="AD5401" s="72"/>
      <c r="AE5401" s="72"/>
      <c r="AF5401" s="72"/>
      <c r="AG5401" s="72"/>
      <c r="AH5401" s="72"/>
      <c r="AI5401" s="72"/>
      <c r="AJ5401" s="72"/>
      <c r="AK5401" s="72"/>
    </row>
    <row r="5402" ht="14.25" customHeight="1">
      <c r="A5402" s="78">
        <v>5399.0</v>
      </c>
      <c r="C5402" s="78" t="str">
        <f>VLOOKUP(G5402,[1]Macrodata_CCF!$A$3:$D$55,4,FALSE)</f>
        <v>#ERROR!</v>
      </c>
      <c r="E5402" s="79" t="str">
        <f>VLOOKUP(G5402,[1]Macrodata_CCF!$A$3:$B$55,2,FALSE)</f>
        <v>#ERROR!</v>
      </c>
      <c r="F5402" s="78">
        <v>0.0</v>
      </c>
      <c r="G5402" s="80">
        <v>12.0</v>
      </c>
      <c r="H5402" s="81">
        <v>100065.0</v>
      </c>
      <c r="I5402" s="81">
        <v>240000.0</v>
      </c>
      <c r="J5402" s="81">
        <v>151840.0</v>
      </c>
      <c r="K5402" s="81">
        <v>240000.0</v>
      </c>
      <c r="L5402" s="82">
        <v>0.3699932111337407</v>
      </c>
      <c r="N5402" s="83">
        <f t="shared" si="1"/>
        <v>0.3699932111</v>
      </c>
      <c r="O5402" s="83">
        <f t="shared" si="2"/>
        <v>0.3699932111</v>
      </c>
      <c r="Q5402" s="83">
        <f t="shared" si="3"/>
        <v>0.5830625</v>
      </c>
      <c r="R5402" s="83">
        <f t="shared" si="4"/>
        <v>0.3699932111</v>
      </c>
      <c r="S5402" s="83" t="b">
        <f t="shared" si="5"/>
        <v>0</v>
      </c>
      <c r="T5402" s="72"/>
      <c r="U5402" s="72"/>
      <c r="V5402" s="72"/>
      <c r="W5402" s="72"/>
      <c r="X5402" s="72"/>
      <c r="Y5402" s="72"/>
      <c r="Z5402" s="72"/>
      <c r="AA5402" s="72"/>
      <c r="AB5402" s="72"/>
      <c r="AC5402" s="72"/>
      <c r="AD5402" s="72"/>
      <c r="AE5402" s="72"/>
      <c r="AF5402" s="72"/>
      <c r="AG5402" s="72"/>
      <c r="AH5402" s="72"/>
      <c r="AI5402" s="72"/>
      <c r="AJ5402" s="72"/>
      <c r="AK5402" s="72"/>
    </row>
    <row r="5403" ht="14.25" customHeight="1">
      <c r="A5403" s="78">
        <v>5400.0</v>
      </c>
      <c r="C5403" s="78" t="str">
        <f>VLOOKUP(G5403,[1]Macrodata_CCF!$A$3:$D$55,4,FALSE)</f>
        <v>#ERROR!</v>
      </c>
      <c r="E5403" s="79" t="str">
        <f>VLOOKUP(G5403,[1]Macrodata_CCF!$A$3:$B$55,2,FALSE)</f>
        <v>#ERROR!</v>
      </c>
      <c r="F5403" s="78">
        <v>0.0</v>
      </c>
      <c r="G5403" s="80">
        <v>46.0</v>
      </c>
      <c r="H5403" s="81">
        <v>41160.0</v>
      </c>
      <c r="I5403" s="81">
        <v>830000.0</v>
      </c>
      <c r="J5403" s="81">
        <v>159485.0</v>
      </c>
      <c r="K5403" s="81">
        <v>1494000.0</v>
      </c>
      <c r="L5403" s="82">
        <v>0.1499987323158055</v>
      </c>
      <c r="N5403" s="83">
        <f t="shared" si="1"/>
        <v>0.1499987323</v>
      </c>
      <c r="O5403" s="83">
        <f t="shared" si="2"/>
        <v>0.1499987323</v>
      </c>
      <c r="Q5403" s="83">
        <f t="shared" si="3"/>
        <v>0.9504096386</v>
      </c>
      <c r="R5403" s="83">
        <f t="shared" si="4"/>
        <v>0.1499987323</v>
      </c>
      <c r="S5403" s="83" t="b">
        <f t="shared" si="5"/>
        <v>0</v>
      </c>
      <c r="T5403" s="72"/>
      <c r="U5403" s="72"/>
      <c r="V5403" s="72"/>
      <c r="W5403" s="72"/>
      <c r="X5403" s="72"/>
      <c r="Y5403" s="72"/>
      <c r="Z5403" s="72"/>
      <c r="AA5403" s="72"/>
      <c r="AB5403" s="72"/>
      <c r="AC5403" s="72"/>
      <c r="AD5403" s="72"/>
      <c r="AE5403" s="72"/>
      <c r="AF5403" s="72"/>
      <c r="AG5403" s="72"/>
      <c r="AH5403" s="72"/>
      <c r="AI5403" s="72"/>
      <c r="AJ5403" s="72"/>
      <c r="AK5403" s="72"/>
    </row>
    <row r="5404" ht="14.25" customHeight="1">
      <c r="A5404" s="78">
        <v>5401.0</v>
      </c>
      <c r="C5404" s="78" t="str">
        <f>VLOOKUP(G5404,[1]Macrodata_CCF!$A$3:$D$55,4,FALSE)</f>
        <v>#ERROR!</v>
      </c>
      <c r="E5404" s="79" t="str">
        <f>VLOOKUP(G5404,[1]Macrodata_CCF!$A$3:$B$55,2,FALSE)</f>
        <v>#ERROR!</v>
      </c>
      <c r="F5404" s="78">
        <v>0.0</v>
      </c>
      <c r="G5404" s="80">
        <v>42.0</v>
      </c>
      <c r="H5404" s="81">
        <v>169620.0</v>
      </c>
      <c r="I5404" s="81">
        <v>200000.0</v>
      </c>
      <c r="J5404" s="81">
        <v>180255.0</v>
      </c>
      <c r="K5404" s="81">
        <v>200000.0</v>
      </c>
      <c r="L5404" s="82">
        <v>0.3500658327847268</v>
      </c>
      <c r="N5404" s="83">
        <f t="shared" si="1"/>
        <v>0.3500658328</v>
      </c>
      <c r="O5404" s="83">
        <f t="shared" si="2"/>
        <v>0.3500658328</v>
      </c>
      <c r="Q5404" s="83">
        <f t="shared" si="3"/>
        <v>0.1519</v>
      </c>
      <c r="R5404" s="83">
        <f t="shared" si="4"/>
        <v>0.3500658328</v>
      </c>
      <c r="S5404" s="83" t="b">
        <f t="shared" si="5"/>
        <v>0</v>
      </c>
      <c r="T5404" s="72"/>
      <c r="U5404" s="72"/>
      <c r="V5404" s="72"/>
      <c r="W5404" s="72"/>
      <c r="X5404" s="72"/>
      <c r="Y5404" s="72"/>
      <c r="Z5404" s="72"/>
      <c r="AA5404" s="72"/>
      <c r="AB5404" s="72"/>
      <c r="AC5404" s="72"/>
      <c r="AD5404" s="72"/>
      <c r="AE5404" s="72"/>
      <c r="AF5404" s="72"/>
      <c r="AG5404" s="72"/>
      <c r="AH5404" s="72"/>
      <c r="AI5404" s="72"/>
      <c r="AJ5404" s="72"/>
      <c r="AK5404" s="72"/>
    </row>
    <row r="5405" ht="14.25" customHeight="1">
      <c r="A5405" s="78">
        <v>5402.0</v>
      </c>
      <c r="C5405" s="78" t="str">
        <f>VLOOKUP(G5405,[1]Macrodata_CCF!$A$3:$D$55,4,FALSE)</f>
        <v>#ERROR!</v>
      </c>
      <c r="E5405" s="79" t="str">
        <f>VLOOKUP(G5405,[1]Macrodata_CCF!$A$3:$B$55,2,FALSE)</f>
        <v>#ERROR!</v>
      </c>
      <c r="F5405" s="78">
        <v>0.0</v>
      </c>
      <c r="G5405" s="80">
        <v>48.0</v>
      </c>
      <c r="H5405" s="81">
        <v>173500.0</v>
      </c>
      <c r="I5405" s="81">
        <v>310000.0</v>
      </c>
      <c r="J5405" s="81">
        <v>537540.0</v>
      </c>
      <c r="K5405" s="81">
        <v>527000.0</v>
      </c>
      <c r="L5405" s="82">
        <v>2.666959706959707</v>
      </c>
      <c r="N5405" s="83">
        <f t="shared" si="1"/>
        <v>2.666959707</v>
      </c>
      <c r="O5405" s="83">
        <f t="shared" si="2"/>
        <v>1</v>
      </c>
      <c r="Q5405" s="83">
        <f t="shared" si="3"/>
        <v>0.4403225806</v>
      </c>
      <c r="R5405" s="83">
        <f t="shared" si="4"/>
        <v>2.666959707</v>
      </c>
      <c r="S5405" s="83" t="b">
        <f t="shared" si="5"/>
        <v>0</v>
      </c>
      <c r="T5405" s="72"/>
      <c r="U5405" s="72"/>
      <c r="V5405" s="72"/>
      <c r="W5405" s="72"/>
      <c r="X5405" s="72"/>
      <c r="Y5405" s="72"/>
      <c r="Z5405" s="72"/>
      <c r="AA5405" s="72"/>
      <c r="AB5405" s="72"/>
      <c r="AC5405" s="72"/>
      <c r="AD5405" s="72"/>
      <c r="AE5405" s="72"/>
      <c r="AF5405" s="72"/>
      <c r="AG5405" s="72"/>
      <c r="AH5405" s="72"/>
      <c r="AI5405" s="72"/>
      <c r="AJ5405" s="72"/>
      <c r="AK5405" s="72"/>
    </row>
    <row r="5406" ht="14.25" customHeight="1">
      <c r="A5406" s="78">
        <v>5403.0</v>
      </c>
      <c r="C5406" s="78" t="str">
        <f>VLOOKUP(G5406,[1]Macrodata_CCF!$A$3:$D$55,4,FALSE)</f>
        <v>#ERROR!</v>
      </c>
      <c r="E5406" s="79" t="str">
        <f>VLOOKUP(G5406,[1]Macrodata_CCF!$A$3:$B$55,2,FALSE)</f>
        <v>#ERROR!</v>
      </c>
      <c r="F5406" s="78">
        <v>0.0</v>
      </c>
      <c r="G5406" s="80">
        <v>3.0</v>
      </c>
      <c r="H5406" s="81">
        <v>18690.0</v>
      </c>
      <c r="I5406" s="81">
        <v>280000.0</v>
      </c>
      <c r="J5406" s="81">
        <v>115375.0</v>
      </c>
      <c r="K5406" s="81">
        <v>280000.0</v>
      </c>
      <c r="L5406" s="82">
        <v>0.3700011480616892</v>
      </c>
      <c r="N5406" s="83">
        <f t="shared" si="1"/>
        <v>0.3700011481</v>
      </c>
      <c r="O5406" s="83">
        <f t="shared" si="2"/>
        <v>0.3700011481</v>
      </c>
      <c r="Q5406" s="83">
        <f t="shared" si="3"/>
        <v>0.93325</v>
      </c>
      <c r="R5406" s="83">
        <f t="shared" si="4"/>
        <v>0.3700011481</v>
      </c>
      <c r="S5406" s="83" t="b">
        <f t="shared" si="5"/>
        <v>0</v>
      </c>
      <c r="T5406" s="72"/>
      <c r="U5406" s="72"/>
      <c r="V5406" s="72"/>
      <c r="W5406" s="72"/>
      <c r="X5406" s="72"/>
      <c r="Y5406" s="72"/>
      <c r="Z5406" s="72"/>
      <c r="AA5406" s="72"/>
      <c r="AB5406" s="72"/>
      <c r="AC5406" s="72"/>
      <c r="AD5406" s="72"/>
      <c r="AE5406" s="72"/>
      <c r="AF5406" s="72"/>
      <c r="AG5406" s="72"/>
      <c r="AH5406" s="72"/>
      <c r="AI5406" s="72"/>
      <c r="AJ5406" s="72"/>
      <c r="AK5406" s="72"/>
    </row>
    <row r="5407" ht="14.25" customHeight="1">
      <c r="A5407" s="78">
        <v>5404.0</v>
      </c>
      <c r="C5407" s="78" t="str">
        <f>VLOOKUP(G5407,[1]Macrodata_CCF!$A$3:$D$55,4,FALSE)</f>
        <v>#ERROR!</v>
      </c>
      <c r="E5407" s="79" t="str">
        <f>VLOOKUP(G5407,[1]Macrodata_CCF!$A$3:$B$55,2,FALSE)</f>
        <v>#ERROR!</v>
      </c>
      <c r="F5407" s="78">
        <v>0.0</v>
      </c>
      <c r="G5407" s="80">
        <v>21.0</v>
      </c>
      <c r="H5407" s="81">
        <v>713340.0</v>
      </c>
      <c r="I5407" s="81">
        <v>860000.0</v>
      </c>
      <c r="J5407" s="81">
        <v>736805.0</v>
      </c>
      <c r="K5407" s="81">
        <v>1634000.0</v>
      </c>
      <c r="L5407" s="82">
        <v>0.1599959089049502</v>
      </c>
      <c r="N5407" s="83">
        <f t="shared" si="1"/>
        <v>0.1599959089</v>
      </c>
      <c r="O5407" s="83">
        <f t="shared" si="2"/>
        <v>0.1599959089</v>
      </c>
      <c r="Q5407" s="83">
        <f t="shared" si="3"/>
        <v>0.1705348837</v>
      </c>
      <c r="R5407" s="83">
        <f t="shared" si="4"/>
        <v>0.1599959089</v>
      </c>
      <c r="S5407" s="83" t="b">
        <f t="shared" si="5"/>
        <v>0</v>
      </c>
      <c r="T5407" s="72"/>
      <c r="U5407" s="72"/>
      <c r="V5407" s="72"/>
      <c r="W5407" s="72"/>
      <c r="X5407" s="72"/>
      <c r="Y5407" s="72"/>
      <c r="Z5407" s="72"/>
      <c r="AA5407" s="72"/>
      <c r="AB5407" s="72"/>
      <c r="AC5407" s="72"/>
      <c r="AD5407" s="72"/>
      <c r="AE5407" s="72"/>
      <c r="AF5407" s="72"/>
      <c r="AG5407" s="72"/>
      <c r="AH5407" s="72"/>
      <c r="AI5407" s="72"/>
      <c r="AJ5407" s="72"/>
      <c r="AK5407" s="72"/>
    </row>
    <row r="5408" ht="14.25" customHeight="1">
      <c r="A5408" s="78">
        <v>5405.0</v>
      </c>
      <c r="C5408" s="78" t="str">
        <f>VLOOKUP(G5408,[1]Macrodata_CCF!$A$3:$D$55,4,FALSE)</f>
        <v>#ERROR!</v>
      </c>
      <c r="E5408" s="79" t="str">
        <f>VLOOKUP(G5408,[1]Macrodata_CCF!$A$3:$B$55,2,FALSE)</f>
        <v>#ERROR!</v>
      </c>
      <c r="F5408" s="78">
        <v>0.0</v>
      </c>
      <c r="G5408" s="80">
        <v>22.0</v>
      </c>
      <c r="H5408" s="81">
        <v>44920.0</v>
      </c>
      <c r="I5408" s="81">
        <v>50000.0</v>
      </c>
      <c r="J5408" s="81">
        <v>45735.0</v>
      </c>
      <c r="K5408" s="81">
        <v>90000.0</v>
      </c>
      <c r="L5408" s="82">
        <v>0.1604330708661417</v>
      </c>
      <c r="N5408" s="83">
        <f t="shared" si="1"/>
        <v>0.1604330709</v>
      </c>
      <c r="O5408" s="83">
        <f t="shared" si="2"/>
        <v>0.1604330709</v>
      </c>
      <c r="Q5408" s="83">
        <f t="shared" si="3"/>
        <v>0.1016</v>
      </c>
      <c r="R5408" s="83">
        <f t="shared" si="4"/>
        <v>0.1604330709</v>
      </c>
      <c r="S5408" s="83" t="b">
        <f t="shared" si="5"/>
        <v>0</v>
      </c>
      <c r="T5408" s="72"/>
      <c r="U5408" s="72"/>
      <c r="V5408" s="72"/>
      <c r="W5408" s="72"/>
      <c r="X5408" s="72"/>
      <c r="Y5408" s="72"/>
      <c r="Z5408" s="72"/>
      <c r="AA5408" s="72"/>
      <c r="AB5408" s="72"/>
      <c r="AC5408" s="72"/>
      <c r="AD5408" s="72"/>
      <c r="AE5408" s="72"/>
      <c r="AF5408" s="72"/>
      <c r="AG5408" s="72"/>
      <c r="AH5408" s="72"/>
      <c r="AI5408" s="72"/>
      <c r="AJ5408" s="72"/>
      <c r="AK5408" s="72"/>
    </row>
    <row r="5409" ht="14.25" customHeight="1">
      <c r="A5409" s="78">
        <v>5406.0</v>
      </c>
      <c r="C5409" s="78" t="str">
        <f>VLOOKUP(G5409,[1]Macrodata_CCF!$A$3:$D$55,4,FALSE)</f>
        <v>#ERROR!</v>
      </c>
      <c r="E5409" s="79" t="str">
        <f>VLOOKUP(G5409,[1]Macrodata_CCF!$A$3:$B$55,2,FALSE)</f>
        <v>#ERROR!</v>
      </c>
      <c r="F5409" s="78">
        <v>0.0</v>
      </c>
      <c r="G5409" s="80">
        <v>15.0</v>
      </c>
      <c r="H5409" s="81">
        <v>406745.0</v>
      </c>
      <c r="I5409" s="81">
        <v>980000.0</v>
      </c>
      <c r="J5409" s="81">
        <v>515665.0</v>
      </c>
      <c r="K5409" s="81">
        <v>1274000.0</v>
      </c>
      <c r="L5409" s="82">
        <v>0.1900027038577945</v>
      </c>
      <c r="N5409" s="83">
        <f t="shared" si="1"/>
        <v>0.1900027039</v>
      </c>
      <c r="O5409" s="83">
        <f t="shared" si="2"/>
        <v>0.1900027039</v>
      </c>
      <c r="Q5409" s="83">
        <f t="shared" si="3"/>
        <v>0.5849540816</v>
      </c>
      <c r="R5409" s="83">
        <f t="shared" si="4"/>
        <v>0.1900027039</v>
      </c>
      <c r="S5409" s="83" t="b">
        <f t="shared" si="5"/>
        <v>0</v>
      </c>
      <c r="T5409" s="72"/>
      <c r="U5409" s="72"/>
      <c r="V5409" s="72"/>
      <c r="W5409" s="72"/>
      <c r="X5409" s="72"/>
      <c r="Y5409" s="72"/>
      <c r="Z5409" s="72"/>
      <c r="AA5409" s="72"/>
      <c r="AB5409" s="72"/>
      <c r="AC5409" s="72"/>
      <c r="AD5409" s="72"/>
      <c r="AE5409" s="72"/>
      <c r="AF5409" s="72"/>
      <c r="AG5409" s="72"/>
      <c r="AH5409" s="72"/>
      <c r="AI5409" s="72"/>
      <c r="AJ5409" s="72"/>
      <c r="AK5409" s="72"/>
    </row>
    <row r="5410" ht="14.25" customHeight="1">
      <c r="A5410" s="78">
        <v>5407.0</v>
      </c>
      <c r="C5410" s="78" t="str">
        <f>VLOOKUP(G5410,[1]Macrodata_CCF!$A$3:$D$55,4,FALSE)</f>
        <v>#ERROR!</v>
      </c>
      <c r="E5410" s="79" t="str">
        <f>VLOOKUP(G5410,[1]Macrodata_CCF!$A$3:$B$55,2,FALSE)</f>
        <v>#ERROR!</v>
      </c>
      <c r="F5410" s="78">
        <v>0.0</v>
      </c>
      <c r="G5410" s="80">
        <v>8.0</v>
      </c>
      <c r="H5410" s="81">
        <v>4325.0</v>
      </c>
      <c r="I5410" s="81">
        <v>20000.0</v>
      </c>
      <c r="J5410" s="81">
        <v>10280.0</v>
      </c>
      <c r="K5410" s="81">
        <v>20000.0</v>
      </c>
      <c r="L5410" s="82">
        <v>0.3799043062200957</v>
      </c>
      <c r="N5410" s="83">
        <f t="shared" si="1"/>
        <v>0.3799043062</v>
      </c>
      <c r="O5410" s="83">
        <f t="shared" si="2"/>
        <v>0.3799043062</v>
      </c>
      <c r="Q5410" s="83">
        <f t="shared" si="3"/>
        <v>0.78375</v>
      </c>
      <c r="R5410" s="83">
        <f t="shared" si="4"/>
        <v>0.3799043062</v>
      </c>
      <c r="S5410" s="83" t="b">
        <f t="shared" si="5"/>
        <v>0</v>
      </c>
      <c r="T5410" s="72"/>
      <c r="U5410" s="72"/>
      <c r="V5410" s="72"/>
      <c r="W5410" s="72"/>
      <c r="X5410" s="72"/>
      <c r="Y5410" s="72"/>
      <c r="Z5410" s="72"/>
      <c r="AA5410" s="72"/>
      <c r="AB5410" s="72"/>
      <c r="AC5410" s="72"/>
      <c r="AD5410" s="72"/>
      <c r="AE5410" s="72"/>
      <c r="AF5410" s="72"/>
      <c r="AG5410" s="72"/>
      <c r="AH5410" s="72"/>
      <c r="AI5410" s="72"/>
      <c r="AJ5410" s="72"/>
      <c r="AK5410" s="72"/>
    </row>
    <row r="5411" ht="14.25" customHeight="1">
      <c r="A5411" s="78">
        <v>5408.0</v>
      </c>
      <c r="C5411" s="78" t="str">
        <f>VLOOKUP(G5411,[1]Macrodata_CCF!$A$3:$D$55,4,FALSE)</f>
        <v>#ERROR!</v>
      </c>
      <c r="E5411" s="79" t="str">
        <f>VLOOKUP(G5411,[1]Macrodata_CCF!$A$3:$B$55,2,FALSE)</f>
        <v>#ERROR!</v>
      </c>
      <c r="F5411" s="78">
        <v>0.0</v>
      </c>
      <c r="G5411" s="80">
        <v>42.0</v>
      </c>
      <c r="H5411" s="81">
        <v>418750.0</v>
      </c>
      <c r="I5411" s="81">
        <v>440000.0</v>
      </c>
      <c r="J5411" s="81">
        <v>424915.0</v>
      </c>
      <c r="K5411" s="81">
        <v>440000.0</v>
      </c>
      <c r="L5411" s="82">
        <v>0.2901176470588235</v>
      </c>
      <c r="N5411" s="83">
        <f t="shared" si="1"/>
        <v>0.2901176471</v>
      </c>
      <c r="O5411" s="83">
        <f t="shared" si="2"/>
        <v>0.2901176471</v>
      </c>
      <c r="Q5411" s="83">
        <f t="shared" si="3"/>
        <v>0.04829545455</v>
      </c>
      <c r="R5411" s="83">
        <f t="shared" si="4"/>
        <v>0.01401136364</v>
      </c>
      <c r="S5411" s="83" t="b">
        <f t="shared" si="5"/>
        <v>0</v>
      </c>
      <c r="T5411" s="72"/>
      <c r="U5411" s="72"/>
      <c r="V5411" s="72"/>
      <c r="W5411" s="72"/>
      <c r="X5411" s="72"/>
      <c r="Y5411" s="72"/>
      <c r="Z5411" s="72"/>
      <c r="AA5411" s="72"/>
      <c r="AB5411" s="72"/>
      <c r="AC5411" s="72"/>
      <c r="AD5411" s="72"/>
      <c r="AE5411" s="72"/>
      <c r="AF5411" s="72"/>
      <c r="AG5411" s="72"/>
      <c r="AH5411" s="72"/>
      <c r="AI5411" s="72"/>
      <c r="AJ5411" s="72"/>
      <c r="AK5411" s="72"/>
    </row>
    <row r="5412" ht="14.25" customHeight="1">
      <c r="A5412" s="78">
        <v>5409.0</v>
      </c>
      <c r="C5412" s="78" t="str">
        <f>VLOOKUP(G5412,[1]Macrodata_CCF!$A$3:$D$55,4,FALSE)</f>
        <v>#ERROR!</v>
      </c>
      <c r="E5412" s="79" t="str">
        <f>VLOOKUP(G5412,[1]Macrodata_CCF!$A$3:$B$55,2,FALSE)</f>
        <v>#ERROR!</v>
      </c>
      <c r="F5412" s="78">
        <v>0.0</v>
      </c>
      <c r="G5412" s="80">
        <v>1.0</v>
      </c>
      <c r="H5412" s="81">
        <v>108800.0</v>
      </c>
      <c r="I5412" s="81">
        <v>130000.0</v>
      </c>
      <c r="J5412" s="81">
        <v>114100.0</v>
      </c>
      <c r="K5412" s="81">
        <v>130000.0</v>
      </c>
      <c r="L5412" s="82">
        <v>0.25</v>
      </c>
      <c r="N5412" s="83">
        <f t="shared" si="1"/>
        <v>0.25</v>
      </c>
      <c r="O5412" s="83">
        <f t="shared" si="2"/>
        <v>0.25</v>
      </c>
      <c r="Q5412" s="83">
        <f t="shared" si="3"/>
        <v>0.1630769231</v>
      </c>
      <c r="R5412" s="83">
        <f t="shared" si="4"/>
        <v>0.25</v>
      </c>
      <c r="S5412" s="83" t="b">
        <f t="shared" si="5"/>
        <v>0</v>
      </c>
      <c r="T5412" s="72"/>
      <c r="U5412" s="72"/>
      <c r="V5412" s="72"/>
      <c r="W5412" s="72"/>
      <c r="X5412" s="72"/>
      <c r="Y5412" s="72"/>
      <c r="Z5412" s="72"/>
      <c r="AA5412" s="72"/>
      <c r="AB5412" s="72"/>
      <c r="AC5412" s="72"/>
      <c r="AD5412" s="72"/>
      <c r="AE5412" s="72"/>
      <c r="AF5412" s="72"/>
      <c r="AG5412" s="72"/>
      <c r="AH5412" s="72"/>
      <c r="AI5412" s="72"/>
      <c r="AJ5412" s="72"/>
      <c r="AK5412" s="72"/>
    </row>
    <row r="5413" ht="14.25" customHeight="1">
      <c r="A5413" s="78">
        <v>5410.0</v>
      </c>
      <c r="C5413" s="78" t="str">
        <f>VLOOKUP(G5413,[1]Macrodata_CCF!$A$3:$D$55,4,FALSE)</f>
        <v>#ERROR!</v>
      </c>
      <c r="E5413" s="79" t="str">
        <f>VLOOKUP(G5413,[1]Macrodata_CCF!$A$3:$B$55,2,FALSE)</f>
        <v>#ERROR!</v>
      </c>
      <c r="F5413" s="78">
        <v>0.0</v>
      </c>
      <c r="G5413" s="80">
        <v>33.0</v>
      </c>
      <c r="H5413" s="81">
        <v>0.0</v>
      </c>
      <c r="I5413" s="81">
        <v>90000.0</v>
      </c>
      <c r="J5413" s="81">
        <v>14400.0</v>
      </c>
      <c r="K5413" s="81">
        <v>90000.0</v>
      </c>
      <c r="L5413" s="82">
        <v>0.16</v>
      </c>
      <c r="N5413" s="83">
        <f t="shared" si="1"/>
        <v>0.16</v>
      </c>
      <c r="O5413" s="83">
        <f t="shared" si="2"/>
        <v>0.16</v>
      </c>
      <c r="Q5413" s="83">
        <f t="shared" si="3"/>
        <v>1</v>
      </c>
      <c r="R5413" s="83">
        <f t="shared" si="4"/>
        <v>0.16</v>
      </c>
      <c r="S5413" s="83" t="b">
        <f t="shared" si="5"/>
        <v>0</v>
      </c>
      <c r="T5413" s="72"/>
      <c r="U5413" s="72"/>
      <c r="V5413" s="72"/>
      <c r="W5413" s="72"/>
      <c r="X5413" s="72"/>
      <c r="Y5413" s="72"/>
      <c r="Z5413" s="72"/>
      <c r="AA5413" s="72"/>
      <c r="AB5413" s="72"/>
      <c r="AC5413" s="72"/>
      <c r="AD5413" s="72"/>
      <c r="AE5413" s="72"/>
      <c r="AF5413" s="72"/>
      <c r="AG5413" s="72"/>
      <c r="AH5413" s="72"/>
      <c r="AI5413" s="72"/>
      <c r="AJ5413" s="72"/>
      <c r="AK5413" s="72"/>
    </row>
    <row r="5414" ht="14.25" customHeight="1">
      <c r="A5414" s="78">
        <v>5411.0</v>
      </c>
      <c r="C5414" s="78" t="str">
        <f>VLOOKUP(G5414,[1]Macrodata_CCF!$A$3:$D$55,4,FALSE)</f>
        <v>#ERROR!</v>
      </c>
      <c r="E5414" s="79" t="str">
        <f>VLOOKUP(G5414,[1]Macrodata_CCF!$A$3:$B$55,2,FALSE)</f>
        <v>#ERROR!</v>
      </c>
      <c r="F5414" s="78">
        <v>0.0</v>
      </c>
      <c r="G5414" s="80">
        <v>41.0</v>
      </c>
      <c r="H5414" s="81">
        <v>354625.0</v>
      </c>
      <c r="I5414" s="81">
        <v>630000.0</v>
      </c>
      <c r="J5414" s="81">
        <v>448255.0</v>
      </c>
      <c r="K5414" s="81">
        <v>630000.0</v>
      </c>
      <c r="L5414" s="82">
        <v>0.3400090785292783</v>
      </c>
      <c r="N5414" s="83">
        <f t="shared" si="1"/>
        <v>0.3400090785</v>
      </c>
      <c r="O5414" s="83">
        <f t="shared" si="2"/>
        <v>0.3400090785</v>
      </c>
      <c r="Q5414" s="83">
        <f t="shared" si="3"/>
        <v>0.4371031746</v>
      </c>
      <c r="R5414" s="83">
        <f t="shared" si="4"/>
        <v>0.3400090785</v>
      </c>
      <c r="S5414" s="83" t="b">
        <f t="shared" si="5"/>
        <v>0</v>
      </c>
      <c r="T5414" s="72"/>
      <c r="U5414" s="72"/>
      <c r="V5414" s="72"/>
      <c r="W5414" s="72"/>
      <c r="X5414" s="72"/>
      <c r="Y5414" s="72"/>
      <c r="Z5414" s="72"/>
      <c r="AA5414" s="72"/>
      <c r="AB5414" s="72"/>
      <c r="AC5414" s="72"/>
      <c r="AD5414" s="72"/>
      <c r="AE5414" s="72"/>
      <c r="AF5414" s="72"/>
      <c r="AG5414" s="72"/>
      <c r="AH5414" s="72"/>
      <c r="AI5414" s="72"/>
      <c r="AJ5414" s="72"/>
      <c r="AK5414" s="72"/>
    </row>
    <row r="5415" ht="14.25" customHeight="1">
      <c r="A5415" s="78">
        <v>5412.0</v>
      </c>
      <c r="C5415" s="78" t="str">
        <f>VLOOKUP(G5415,[1]Macrodata_CCF!$A$3:$D$55,4,FALSE)</f>
        <v>#ERROR!</v>
      </c>
      <c r="E5415" s="79" t="str">
        <f>VLOOKUP(G5415,[1]Macrodata_CCF!$A$3:$B$55,2,FALSE)</f>
        <v>#ERROR!</v>
      </c>
      <c r="F5415" s="78">
        <v>0.0</v>
      </c>
      <c r="G5415" s="80">
        <v>15.0</v>
      </c>
      <c r="H5415" s="81">
        <v>102120.0</v>
      </c>
      <c r="I5415" s="81">
        <v>140000.0</v>
      </c>
      <c r="J5415" s="81">
        <v>107800.0</v>
      </c>
      <c r="K5415" s="81">
        <v>140000.0</v>
      </c>
      <c r="L5415" s="82">
        <v>0.1499472016895459</v>
      </c>
      <c r="N5415" s="83">
        <f t="shared" si="1"/>
        <v>0.1499472017</v>
      </c>
      <c r="O5415" s="83">
        <f t="shared" si="2"/>
        <v>0.1499472017</v>
      </c>
      <c r="Q5415" s="83">
        <f t="shared" si="3"/>
        <v>0.2705714286</v>
      </c>
      <c r="R5415" s="83">
        <f t="shared" si="4"/>
        <v>0.1499472017</v>
      </c>
      <c r="S5415" s="83" t="b">
        <f t="shared" si="5"/>
        <v>0</v>
      </c>
      <c r="T5415" s="72"/>
      <c r="U5415" s="72"/>
      <c r="V5415" s="72"/>
      <c r="W5415" s="72"/>
      <c r="X5415" s="72"/>
      <c r="Y5415" s="72"/>
      <c r="Z5415" s="72"/>
      <c r="AA5415" s="72"/>
      <c r="AB5415" s="72"/>
      <c r="AC5415" s="72"/>
      <c r="AD5415" s="72"/>
      <c r="AE5415" s="72"/>
      <c r="AF5415" s="72"/>
      <c r="AG5415" s="72"/>
      <c r="AH5415" s="72"/>
      <c r="AI5415" s="72"/>
      <c r="AJ5415" s="72"/>
      <c r="AK5415" s="72"/>
    </row>
    <row r="5416" ht="14.25" customHeight="1">
      <c r="A5416" s="78">
        <v>5413.0</v>
      </c>
      <c r="C5416" s="78" t="str">
        <f>VLOOKUP(G5416,[1]Macrodata_CCF!$A$3:$D$55,4,FALSE)</f>
        <v>#ERROR!</v>
      </c>
      <c r="E5416" s="79" t="str">
        <f>VLOOKUP(G5416,[1]Macrodata_CCF!$A$3:$B$55,2,FALSE)</f>
        <v>#ERROR!</v>
      </c>
      <c r="F5416" s="78">
        <v>0.0</v>
      </c>
      <c r="G5416" s="80">
        <v>42.0</v>
      </c>
      <c r="H5416" s="81">
        <v>137290.0</v>
      </c>
      <c r="I5416" s="81">
        <v>230000.0</v>
      </c>
      <c r="J5416" s="81">
        <v>95570.0</v>
      </c>
      <c r="K5416" s="81">
        <v>230000.0</v>
      </c>
      <c r="L5416" s="82">
        <v>-0.4500053931614713</v>
      </c>
      <c r="N5416" s="83">
        <f t="shared" si="1"/>
        <v>-0.4500053932</v>
      </c>
      <c r="O5416" s="83">
        <f t="shared" si="2"/>
        <v>0</v>
      </c>
      <c r="Q5416" s="83">
        <f t="shared" si="3"/>
        <v>0.4030869565</v>
      </c>
      <c r="R5416" s="83">
        <f t="shared" si="4"/>
        <v>-0.4500053932</v>
      </c>
      <c r="S5416" s="83" t="b">
        <f t="shared" si="5"/>
        <v>0</v>
      </c>
      <c r="T5416" s="72"/>
      <c r="U5416" s="72"/>
      <c r="V5416" s="72"/>
      <c r="W5416" s="72"/>
      <c r="X5416" s="72"/>
      <c r="Y5416" s="72"/>
      <c r="Z5416" s="72"/>
      <c r="AA5416" s="72"/>
      <c r="AB5416" s="72"/>
      <c r="AC5416" s="72"/>
      <c r="AD5416" s="72"/>
      <c r="AE5416" s="72"/>
      <c r="AF5416" s="72"/>
      <c r="AG5416" s="72"/>
      <c r="AH5416" s="72"/>
      <c r="AI5416" s="72"/>
      <c r="AJ5416" s="72"/>
      <c r="AK5416" s="72"/>
    </row>
    <row r="5417" ht="14.25" customHeight="1">
      <c r="A5417" s="78">
        <v>5414.0</v>
      </c>
      <c r="C5417" s="78" t="str">
        <f>VLOOKUP(G5417,[1]Macrodata_CCF!$A$3:$D$55,4,FALSE)</f>
        <v>#ERROR!</v>
      </c>
      <c r="E5417" s="79" t="str">
        <f>VLOOKUP(G5417,[1]Macrodata_CCF!$A$3:$B$55,2,FALSE)</f>
        <v>#ERROR!</v>
      </c>
      <c r="F5417" s="78">
        <v>0.0</v>
      </c>
      <c r="G5417" s="80">
        <v>43.0</v>
      </c>
      <c r="H5417" s="81">
        <v>268710.0</v>
      </c>
      <c r="I5417" s="81">
        <v>870000.0</v>
      </c>
      <c r="J5417" s="81">
        <v>370930.0</v>
      </c>
      <c r="K5417" s="81">
        <v>870000.0</v>
      </c>
      <c r="L5417" s="82">
        <v>0.1700011641637147</v>
      </c>
      <c r="N5417" s="83">
        <f t="shared" si="1"/>
        <v>0.1700011642</v>
      </c>
      <c r="O5417" s="83">
        <f t="shared" si="2"/>
        <v>0.1700011642</v>
      </c>
      <c r="Q5417" s="83">
        <f t="shared" si="3"/>
        <v>0.691137931</v>
      </c>
      <c r="R5417" s="83">
        <f t="shared" si="4"/>
        <v>0.1700011642</v>
      </c>
      <c r="S5417" s="83" t="b">
        <f t="shared" si="5"/>
        <v>0</v>
      </c>
      <c r="T5417" s="72"/>
      <c r="U5417" s="72"/>
      <c r="V5417" s="72"/>
      <c r="W5417" s="72"/>
      <c r="X5417" s="72"/>
      <c r="Y5417" s="72"/>
      <c r="Z5417" s="72"/>
      <c r="AA5417" s="72"/>
      <c r="AB5417" s="72"/>
      <c r="AC5417" s="72"/>
      <c r="AD5417" s="72"/>
      <c r="AE5417" s="72"/>
      <c r="AF5417" s="72"/>
      <c r="AG5417" s="72"/>
      <c r="AH5417" s="72"/>
      <c r="AI5417" s="72"/>
      <c r="AJ5417" s="72"/>
      <c r="AK5417" s="72"/>
    </row>
    <row r="5418" ht="14.25" customHeight="1">
      <c r="A5418" s="78">
        <v>5415.0</v>
      </c>
      <c r="C5418" s="78" t="str">
        <f>VLOOKUP(G5418,[1]Macrodata_CCF!$A$3:$D$55,4,FALSE)</f>
        <v>#ERROR!</v>
      </c>
      <c r="E5418" s="79" t="str">
        <f>VLOOKUP(G5418,[1]Macrodata_CCF!$A$3:$B$55,2,FALSE)</f>
        <v>#ERROR!</v>
      </c>
      <c r="F5418" s="78">
        <v>0.0</v>
      </c>
      <c r="G5418" s="80">
        <v>36.0</v>
      </c>
      <c r="H5418" s="81">
        <v>502000.0</v>
      </c>
      <c r="I5418" s="81">
        <v>620000.0</v>
      </c>
      <c r="J5418" s="81">
        <v>522060.0</v>
      </c>
      <c r="K5418" s="81">
        <v>620000.0</v>
      </c>
      <c r="L5418" s="82">
        <v>0.17</v>
      </c>
      <c r="N5418" s="83">
        <f t="shared" si="1"/>
        <v>0.17</v>
      </c>
      <c r="O5418" s="83">
        <f t="shared" si="2"/>
        <v>0.17</v>
      </c>
      <c r="Q5418" s="83">
        <f t="shared" si="3"/>
        <v>0.1903225806</v>
      </c>
      <c r="R5418" s="83">
        <f t="shared" si="4"/>
        <v>0.17</v>
      </c>
      <c r="S5418" s="83" t="b">
        <f t="shared" si="5"/>
        <v>0</v>
      </c>
      <c r="T5418" s="72"/>
      <c r="U5418" s="72"/>
      <c r="V5418" s="72"/>
      <c r="W5418" s="72"/>
      <c r="X5418" s="72"/>
      <c r="Y5418" s="72"/>
      <c r="Z5418" s="72"/>
      <c r="AA5418" s="72"/>
      <c r="AB5418" s="72"/>
      <c r="AC5418" s="72"/>
      <c r="AD5418" s="72"/>
      <c r="AE5418" s="72"/>
      <c r="AF5418" s="72"/>
      <c r="AG5418" s="72"/>
      <c r="AH5418" s="72"/>
      <c r="AI5418" s="72"/>
      <c r="AJ5418" s="72"/>
      <c r="AK5418" s="72"/>
    </row>
    <row r="5419" ht="14.25" customHeight="1">
      <c r="A5419" s="78">
        <v>5416.0</v>
      </c>
      <c r="C5419" s="78" t="str">
        <f>VLOOKUP(G5419,[1]Macrodata_CCF!$A$3:$D$55,4,FALSE)</f>
        <v>#ERROR!</v>
      </c>
      <c r="E5419" s="79" t="str">
        <f>VLOOKUP(G5419,[1]Macrodata_CCF!$A$3:$B$55,2,FALSE)</f>
        <v>#ERROR!</v>
      </c>
      <c r="F5419" s="78">
        <v>0.0</v>
      </c>
      <c r="G5419" s="80">
        <v>8.0</v>
      </c>
      <c r="H5419" s="81">
        <v>210140.0</v>
      </c>
      <c r="I5419" s="81">
        <v>600000.0</v>
      </c>
      <c r="J5419" s="81">
        <v>288110.0</v>
      </c>
      <c r="K5419" s="81">
        <v>600000.0</v>
      </c>
      <c r="L5419" s="82">
        <v>0.1999948699533166</v>
      </c>
      <c r="N5419" s="83">
        <f t="shared" si="1"/>
        <v>0.19999487</v>
      </c>
      <c r="O5419" s="83">
        <f t="shared" si="2"/>
        <v>0.19999487</v>
      </c>
      <c r="Q5419" s="83">
        <f t="shared" si="3"/>
        <v>0.6497666667</v>
      </c>
      <c r="R5419" s="83">
        <f t="shared" si="4"/>
        <v>0.19999487</v>
      </c>
      <c r="S5419" s="83" t="b">
        <f t="shared" si="5"/>
        <v>0</v>
      </c>
      <c r="T5419" s="72"/>
      <c r="U5419" s="72"/>
      <c r="V5419" s="72"/>
      <c r="W5419" s="72"/>
      <c r="X5419" s="72"/>
      <c r="Y5419" s="72"/>
      <c r="Z5419" s="72"/>
      <c r="AA5419" s="72"/>
      <c r="AB5419" s="72"/>
      <c r="AC5419" s="72"/>
      <c r="AD5419" s="72"/>
      <c r="AE5419" s="72"/>
      <c r="AF5419" s="72"/>
      <c r="AG5419" s="72"/>
      <c r="AH5419" s="72"/>
      <c r="AI5419" s="72"/>
      <c r="AJ5419" s="72"/>
      <c r="AK5419" s="72"/>
    </row>
    <row r="5420" ht="14.25" customHeight="1">
      <c r="A5420" s="78">
        <v>5417.0</v>
      </c>
      <c r="C5420" s="78" t="str">
        <f>VLOOKUP(G5420,[1]Macrodata_CCF!$A$3:$D$55,4,FALSE)</f>
        <v>#ERROR!</v>
      </c>
      <c r="E5420" s="79" t="str">
        <f>VLOOKUP(G5420,[1]Macrodata_CCF!$A$3:$B$55,2,FALSE)</f>
        <v>#ERROR!</v>
      </c>
      <c r="F5420" s="78">
        <v>0.0</v>
      </c>
      <c r="G5420" s="80">
        <v>15.0</v>
      </c>
      <c r="H5420" s="81">
        <v>211240.0</v>
      </c>
      <c r="I5420" s="81">
        <v>570000.0</v>
      </c>
      <c r="J5420" s="81">
        <v>275815.0</v>
      </c>
      <c r="K5420" s="81">
        <v>570000.0</v>
      </c>
      <c r="L5420" s="82">
        <v>0.1799949827182518</v>
      </c>
      <c r="N5420" s="83">
        <f t="shared" si="1"/>
        <v>0.1799949827</v>
      </c>
      <c r="O5420" s="83">
        <f t="shared" si="2"/>
        <v>0.1799949827</v>
      </c>
      <c r="Q5420" s="83">
        <f t="shared" si="3"/>
        <v>0.6294035088</v>
      </c>
      <c r="R5420" s="83">
        <f t="shared" si="4"/>
        <v>0.1799949827</v>
      </c>
      <c r="S5420" s="83" t="b">
        <f t="shared" si="5"/>
        <v>0</v>
      </c>
      <c r="T5420" s="72"/>
      <c r="U5420" s="72"/>
      <c r="V5420" s="72"/>
      <c r="W5420" s="72"/>
      <c r="X5420" s="72"/>
      <c r="Y5420" s="72"/>
      <c r="Z5420" s="72"/>
      <c r="AA5420" s="72"/>
      <c r="AB5420" s="72"/>
      <c r="AC5420" s="72"/>
      <c r="AD5420" s="72"/>
      <c r="AE5420" s="72"/>
      <c r="AF5420" s="72"/>
      <c r="AG5420" s="72"/>
      <c r="AH5420" s="72"/>
      <c r="AI5420" s="72"/>
      <c r="AJ5420" s="72"/>
      <c r="AK5420" s="72"/>
    </row>
    <row r="5421" ht="14.25" customHeight="1">
      <c r="A5421" s="78">
        <v>5418.0</v>
      </c>
      <c r="C5421" s="78" t="str">
        <f>VLOOKUP(G5421,[1]Macrodata_CCF!$A$3:$D$55,4,FALSE)</f>
        <v>#ERROR!</v>
      </c>
      <c r="E5421" s="79" t="str">
        <f>VLOOKUP(G5421,[1]Macrodata_CCF!$A$3:$B$55,2,FALSE)</f>
        <v>#ERROR!</v>
      </c>
      <c r="F5421" s="78">
        <v>0.0</v>
      </c>
      <c r="G5421" s="80">
        <v>45.0</v>
      </c>
      <c r="H5421" s="81">
        <v>422180.0</v>
      </c>
      <c r="I5421" s="81">
        <v>740000.0</v>
      </c>
      <c r="J5421" s="81">
        <v>282340.0</v>
      </c>
      <c r="K5421" s="81">
        <v>740000.0</v>
      </c>
      <c r="L5421" s="82">
        <v>-0.4399974828519287</v>
      </c>
      <c r="N5421" s="83">
        <f t="shared" si="1"/>
        <v>-0.4399974829</v>
      </c>
      <c r="O5421" s="83">
        <f t="shared" si="2"/>
        <v>0</v>
      </c>
      <c r="Q5421" s="83">
        <f t="shared" si="3"/>
        <v>0.4294864865</v>
      </c>
      <c r="R5421" s="83">
        <f t="shared" si="4"/>
        <v>-0.4399974829</v>
      </c>
      <c r="S5421" s="83" t="b">
        <f t="shared" si="5"/>
        <v>0</v>
      </c>
      <c r="T5421" s="72"/>
      <c r="U5421" s="72"/>
      <c r="V5421" s="72"/>
      <c r="W5421" s="72"/>
      <c r="X5421" s="72"/>
      <c r="Y5421" s="72"/>
      <c r="Z5421" s="72"/>
      <c r="AA5421" s="72"/>
      <c r="AB5421" s="72"/>
      <c r="AC5421" s="72"/>
      <c r="AD5421" s="72"/>
      <c r="AE5421" s="72"/>
      <c r="AF5421" s="72"/>
      <c r="AG5421" s="72"/>
      <c r="AH5421" s="72"/>
      <c r="AI5421" s="72"/>
      <c r="AJ5421" s="72"/>
      <c r="AK5421" s="72"/>
    </row>
    <row r="5422" ht="14.25" customHeight="1">
      <c r="A5422" s="78">
        <v>5419.0</v>
      </c>
      <c r="C5422" s="78" t="str">
        <f>VLOOKUP(G5422,[1]Macrodata_CCF!$A$3:$D$55,4,FALSE)</f>
        <v>#ERROR!</v>
      </c>
      <c r="E5422" s="79" t="str">
        <f>VLOOKUP(G5422,[1]Macrodata_CCF!$A$3:$B$55,2,FALSE)</f>
        <v>#ERROR!</v>
      </c>
      <c r="F5422" s="78">
        <v>0.0</v>
      </c>
      <c r="G5422" s="80">
        <v>25.0</v>
      </c>
      <c r="H5422" s="81">
        <v>79870.0</v>
      </c>
      <c r="I5422" s="81">
        <v>350000.0</v>
      </c>
      <c r="J5422" s="81">
        <v>123090.0</v>
      </c>
      <c r="K5422" s="81">
        <v>350000.0</v>
      </c>
      <c r="L5422" s="82">
        <v>0.1599970384629623</v>
      </c>
      <c r="N5422" s="83">
        <f t="shared" si="1"/>
        <v>0.1599970385</v>
      </c>
      <c r="O5422" s="83">
        <f t="shared" si="2"/>
        <v>0.1599970385</v>
      </c>
      <c r="Q5422" s="83">
        <f t="shared" si="3"/>
        <v>0.7718</v>
      </c>
      <c r="R5422" s="83">
        <f t="shared" si="4"/>
        <v>0.1599970385</v>
      </c>
      <c r="S5422" s="83" t="b">
        <f t="shared" si="5"/>
        <v>0</v>
      </c>
      <c r="T5422" s="72"/>
      <c r="U5422" s="72"/>
      <c r="V5422" s="72"/>
      <c r="W5422" s="72"/>
      <c r="X5422" s="72"/>
      <c r="Y5422" s="72"/>
      <c r="Z5422" s="72"/>
      <c r="AA5422" s="72"/>
      <c r="AB5422" s="72"/>
      <c r="AC5422" s="72"/>
      <c r="AD5422" s="72"/>
      <c r="AE5422" s="72"/>
      <c r="AF5422" s="72"/>
      <c r="AG5422" s="72"/>
      <c r="AH5422" s="72"/>
      <c r="AI5422" s="72"/>
      <c r="AJ5422" s="72"/>
      <c r="AK5422" s="72"/>
    </row>
    <row r="5423" ht="14.25" customHeight="1">
      <c r="A5423" s="78">
        <v>5420.0</v>
      </c>
      <c r="C5423" s="78" t="str">
        <f>VLOOKUP(G5423,[1]Macrodata_CCF!$A$3:$D$55,4,FALSE)</f>
        <v>#ERROR!</v>
      </c>
      <c r="E5423" s="79" t="str">
        <f>VLOOKUP(G5423,[1]Macrodata_CCF!$A$3:$B$55,2,FALSE)</f>
        <v>#ERROR!</v>
      </c>
      <c r="F5423" s="78">
        <v>0.0</v>
      </c>
      <c r="G5423" s="80">
        <v>19.0</v>
      </c>
      <c r="H5423" s="81">
        <v>146090.0</v>
      </c>
      <c r="I5423" s="81">
        <v>190000.0</v>
      </c>
      <c r="J5423" s="81">
        <v>193800.0</v>
      </c>
      <c r="K5423" s="81">
        <v>190000.0</v>
      </c>
      <c r="L5423" s="82">
        <v>1.086540651332271</v>
      </c>
      <c r="N5423" s="83">
        <f t="shared" si="1"/>
        <v>1.086540651</v>
      </c>
      <c r="O5423" s="83">
        <f t="shared" si="2"/>
        <v>1</v>
      </c>
      <c r="Q5423" s="83">
        <f t="shared" si="3"/>
        <v>0.2311052632</v>
      </c>
      <c r="R5423" s="83">
        <f t="shared" si="4"/>
        <v>1.086540651</v>
      </c>
      <c r="S5423" s="83" t="b">
        <f t="shared" si="5"/>
        <v>0</v>
      </c>
      <c r="T5423" s="72"/>
      <c r="U5423" s="72"/>
      <c r="V5423" s="72"/>
      <c r="W5423" s="72"/>
      <c r="X5423" s="72"/>
      <c r="Y5423" s="72"/>
      <c r="Z5423" s="72"/>
      <c r="AA5423" s="72"/>
      <c r="AB5423" s="72"/>
      <c r="AC5423" s="72"/>
      <c r="AD5423" s="72"/>
      <c r="AE5423" s="72"/>
      <c r="AF5423" s="72"/>
      <c r="AG5423" s="72"/>
      <c r="AH5423" s="72"/>
      <c r="AI5423" s="72"/>
      <c r="AJ5423" s="72"/>
      <c r="AK5423" s="72"/>
    </row>
    <row r="5424" ht="14.25" customHeight="1">
      <c r="A5424" s="78">
        <v>5421.0</v>
      </c>
      <c r="C5424" s="78" t="str">
        <f>VLOOKUP(G5424,[1]Macrodata_CCF!$A$3:$D$55,4,FALSE)</f>
        <v>#ERROR!</v>
      </c>
      <c r="E5424" s="79" t="str">
        <f>VLOOKUP(G5424,[1]Macrodata_CCF!$A$3:$B$55,2,FALSE)</f>
        <v>#ERROR!</v>
      </c>
      <c r="F5424" s="78">
        <v>0.0</v>
      </c>
      <c r="G5424" s="80">
        <v>2.0</v>
      </c>
      <c r="H5424" s="81">
        <v>173245.0</v>
      </c>
      <c r="I5424" s="81">
        <v>960000.0</v>
      </c>
      <c r="J5424" s="81">
        <v>464345.0</v>
      </c>
      <c r="K5424" s="81">
        <v>960000.0</v>
      </c>
      <c r="L5424" s="82">
        <v>0.3700008261784164</v>
      </c>
      <c r="N5424" s="83">
        <f t="shared" si="1"/>
        <v>0.3700008262</v>
      </c>
      <c r="O5424" s="83">
        <f t="shared" si="2"/>
        <v>0.3700008262</v>
      </c>
      <c r="Q5424" s="83">
        <f t="shared" si="3"/>
        <v>0.8195364583</v>
      </c>
      <c r="R5424" s="83">
        <f t="shared" si="4"/>
        <v>0.3700008262</v>
      </c>
      <c r="S5424" s="83" t="b">
        <f t="shared" si="5"/>
        <v>0</v>
      </c>
      <c r="T5424" s="72"/>
      <c r="U5424" s="72"/>
      <c r="V5424" s="72"/>
      <c r="W5424" s="72"/>
      <c r="X5424" s="72"/>
      <c r="Y5424" s="72"/>
      <c r="Z5424" s="72"/>
      <c r="AA5424" s="72"/>
      <c r="AB5424" s="72"/>
      <c r="AC5424" s="72"/>
      <c r="AD5424" s="72"/>
      <c r="AE5424" s="72"/>
      <c r="AF5424" s="72"/>
      <c r="AG5424" s="72"/>
      <c r="AH5424" s="72"/>
      <c r="AI5424" s="72"/>
      <c r="AJ5424" s="72"/>
      <c r="AK5424" s="72"/>
    </row>
    <row r="5425" ht="14.25" customHeight="1">
      <c r="A5425" s="78">
        <v>5422.0</v>
      </c>
      <c r="C5425" s="78" t="str">
        <f>VLOOKUP(G5425,[1]Macrodata_CCF!$A$3:$D$55,4,FALSE)</f>
        <v>#ERROR!</v>
      </c>
      <c r="E5425" s="79" t="str">
        <f>VLOOKUP(G5425,[1]Macrodata_CCF!$A$3:$B$55,2,FALSE)</f>
        <v>#ERROR!</v>
      </c>
      <c r="F5425" s="78">
        <v>0.0</v>
      </c>
      <c r="G5425" s="80">
        <v>52.0</v>
      </c>
      <c r="H5425" s="81">
        <v>351070.0</v>
      </c>
      <c r="I5425" s="81">
        <v>990000.0</v>
      </c>
      <c r="J5425" s="81">
        <v>363850.0</v>
      </c>
      <c r="K5425" s="81">
        <v>990000.0</v>
      </c>
      <c r="L5425" s="82">
        <v>0.02000219116335123</v>
      </c>
      <c r="N5425" s="83">
        <f t="shared" si="1"/>
        <v>0.02000219116</v>
      </c>
      <c r="O5425" s="83">
        <f t="shared" si="2"/>
        <v>0.02000219116</v>
      </c>
      <c r="Q5425" s="83">
        <f t="shared" si="3"/>
        <v>0.6453838384</v>
      </c>
      <c r="R5425" s="83">
        <f t="shared" si="4"/>
        <v>0.02000219116</v>
      </c>
      <c r="S5425" s="83" t="b">
        <f t="shared" si="5"/>
        <v>0</v>
      </c>
      <c r="T5425" s="72"/>
      <c r="U5425" s="72"/>
      <c r="V5425" s="72"/>
      <c r="W5425" s="72"/>
      <c r="X5425" s="72"/>
      <c r="Y5425" s="72"/>
      <c r="Z5425" s="72"/>
      <c r="AA5425" s="72"/>
      <c r="AB5425" s="72"/>
      <c r="AC5425" s="72"/>
      <c r="AD5425" s="72"/>
      <c r="AE5425" s="72"/>
      <c r="AF5425" s="72"/>
      <c r="AG5425" s="72"/>
      <c r="AH5425" s="72"/>
      <c r="AI5425" s="72"/>
      <c r="AJ5425" s="72"/>
      <c r="AK5425" s="72"/>
    </row>
    <row r="5426" ht="14.25" customHeight="1">
      <c r="A5426" s="78">
        <v>5423.0</v>
      </c>
      <c r="C5426" s="78" t="str">
        <f>VLOOKUP(G5426,[1]Macrodata_CCF!$A$3:$D$55,4,FALSE)</f>
        <v>#ERROR!</v>
      </c>
      <c r="E5426" s="79" t="str">
        <f>VLOOKUP(G5426,[1]Macrodata_CCF!$A$3:$B$55,2,FALSE)</f>
        <v>#ERROR!</v>
      </c>
      <c r="F5426" s="78">
        <v>1.0</v>
      </c>
      <c r="G5426" s="80">
        <v>25.0</v>
      </c>
      <c r="H5426" s="81">
        <v>669355.0</v>
      </c>
      <c r="I5426" s="81">
        <v>810000.0</v>
      </c>
      <c r="J5426" s="81">
        <v>826200.0</v>
      </c>
      <c r="K5426" s="81">
        <v>810000.0</v>
      </c>
      <c r="L5426" s="82">
        <v>1.115183618329838</v>
      </c>
      <c r="N5426" s="83">
        <f t="shared" si="1"/>
        <v>1.115183618</v>
      </c>
      <c r="O5426" s="83">
        <f t="shared" si="2"/>
        <v>1</v>
      </c>
      <c r="Q5426" s="83">
        <f t="shared" si="3"/>
        <v>0.1736358025</v>
      </c>
      <c r="R5426" s="83">
        <f t="shared" si="4"/>
        <v>1.115183618</v>
      </c>
      <c r="S5426" s="83" t="b">
        <f t="shared" si="5"/>
        <v>0</v>
      </c>
      <c r="T5426" s="72"/>
      <c r="U5426" s="72"/>
      <c r="V5426" s="72"/>
      <c r="W5426" s="72"/>
      <c r="X5426" s="72"/>
      <c r="Y5426" s="72"/>
      <c r="Z5426" s="72"/>
      <c r="AA5426" s="72"/>
      <c r="AB5426" s="72"/>
      <c r="AC5426" s="72"/>
      <c r="AD5426" s="72"/>
      <c r="AE5426" s="72"/>
      <c r="AF5426" s="72"/>
      <c r="AG5426" s="72"/>
      <c r="AH5426" s="72"/>
      <c r="AI5426" s="72"/>
      <c r="AJ5426" s="72"/>
      <c r="AK5426" s="72"/>
    </row>
    <row r="5427" ht="14.25" customHeight="1">
      <c r="A5427" s="78">
        <v>5424.0</v>
      </c>
      <c r="C5427" s="78" t="str">
        <f>VLOOKUP(G5427,[1]Macrodata_CCF!$A$3:$D$55,4,FALSE)</f>
        <v>#ERROR!</v>
      </c>
      <c r="E5427" s="79" t="str">
        <f>VLOOKUP(G5427,[1]Macrodata_CCF!$A$3:$B$55,2,FALSE)</f>
        <v>#ERROR!</v>
      </c>
      <c r="F5427" s="78">
        <v>0.0</v>
      </c>
      <c r="G5427" s="80">
        <v>46.0</v>
      </c>
      <c r="H5427" s="81">
        <v>312985.0</v>
      </c>
      <c r="I5427" s="81">
        <v>970000.0</v>
      </c>
      <c r="J5427" s="81">
        <v>142160.0</v>
      </c>
      <c r="K5427" s="81">
        <v>1552000.0</v>
      </c>
      <c r="L5427" s="82">
        <v>-0.2600016742387921</v>
      </c>
      <c r="N5427" s="83">
        <f t="shared" si="1"/>
        <v>-0.2600016742</v>
      </c>
      <c r="O5427" s="83">
        <f t="shared" si="2"/>
        <v>0</v>
      </c>
      <c r="Q5427" s="83">
        <f t="shared" si="3"/>
        <v>0.6773350515</v>
      </c>
      <c r="R5427" s="83">
        <f t="shared" si="4"/>
        <v>-0.2600016742</v>
      </c>
      <c r="S5427" s="83" t="b">
        <f t="shared" si="5"/>
        <v>0</v>
      </c>
      <c r="T5427" s="72"/>
      <c r="U5427" s="72"/>
      <c r="V5427" s="72"/>
      <c r="W5427" s="72"/>
      <c r="X5427" s="72"/>
      <c r="Y5427" s="72"/>
      <c r="Z5427" s="72"/>
      <c r="AA5427" s="72"/>
      <c r="AB5427" s="72"/>
      <c r="AC5427" s="72"/>
      <c r="AD5427" s="72"/>
      <c r="AE5427" s="72"/>
      <c r="AF5427" s="72"/>
      <c r="AG5427" s="72"/>
      <c r="AH5427" s="72"/>
      <c r="AI5427" s="72"/>
      <c r="AJ5427" s="72"/>
      <c r="AK5427" s="72"/>
    </row>
    <row r="5428" ht="14.25" customHeight="1">
      <c r="A5428" s="78">
        <v>5425.0</v>
      </c>
      <c r="C5428" s="78" t="str">
        <f>VLOOKUP(G5428,[1]Macrodata_CCF!$A$3:$D$55,4,FALSE)</f>
        <v>#ERROR!</v>
      </c>
      <c r="E5428" s="79" t="str">
        <f>VLOOKUP(G5428,[1]Macrodata_CCF!$A$3:$B$55,2,FALSE)</f>
        <v>#ERROR!</v>
      </c>
      <c r="F5428" s="78">
        <v>0.0</v>
      </c>
      <c r="G5428" s="80">
        <v>29.0</v>
      </c>
      <c r="H5428" s="81">
        <v>27270.0</v>
      </c>
      <c r="I5428" s="81">
        <v>30000.0</v>
      </c>
      <c r="J5428" s="81">
        <v>27160.0</v>
      </c>
      <c r="K5428" s="81">
        <v>51000.0</v>
      </c>
      <c r="L5428" s="82">
        <v>-0.0402930402930403</v>
      </c>
      <c r="N5428" s="83">
        <f t="shared" si="1"/>
        <v>-0.04029304029</v>
      </c>
      <c r="O5428" s="83">
        <f t="shared" si="2"/>
        <v>0</v>
      </c>
      <c r="Q5428" s="83">
        <f t="shared" si="3"/>
        <v>0.091</v>
      </c>
      <c r="R5428" s="83">
        <f t="shared" si="4"/>
        <v>-0.003666666667</v>
      </c>
      <c r="S5428" s="83" t="b">
        <f t="shared" si="5"/>
        <v>0</v>
      </c>
      <c r="T5428" s="72"/>
      <c r="U5428" s="72"/>
      <c r="V5428" s="72"/>
      <c r="W5428" s="72"/>
      <c r="X5428" s="72"/>
      <c r="Y5428" s="72"/>
      <c r="Z5428" s="72"/>
      <c r="AA5428" s="72"/>
      <c r="AB5428" s="72"/>
      <c r="AC5428" s="72"/>
      <c r="AD5428" s="72"/>
      <c r="AE5428" s="72"/>
      <c r="AF5428" s="72"/>
      <c r="AG5428" s="72"/>
      <c r="AH5428" s="72"/>
      <c r="AI5428" s="72"/>
      <c r="AJ5428" s="72"/>
      <c r="AK5428" s="72"/>
    </row>
    <row r="5429" ht="14.25" customHeight="1">
      <c r="A5429" s="78">
        <v>5426.0</v>
      </c>
      <c r="C5429" s="78" t="str">
        <f>VLOOKUP(G5429,[1]Macrodata_CCF!$A$3:$D$55,4,FALSE)</f>
        <v>#ERROR!</v>
      </c>
      <c r="E5429" s="79" t="str">
        <f>VLOOKUP(G5429,[1]Macrodata_CCF!$A$3:$B$55,2,FALSE)</f>
        <v>#ERROR!</v>
      </c>
      <c r="F5429" s="78">
        <v>0.0</v>
      </c>
      <c r="G5429" s="80">
        <v>49.0</v>
      </c>
      <c r="H5429" s="81">
        <v>72275.0</v>
      </c>
      <c r="I5429" s="81">
        <v>380000.0</v>
      </c>
      <c r="J5429" s="81">
        <v>96895.0</v>
      </c>
      <c r="K5429" s="81">
        <v>494000.0</v>
      </c>
      <c r="L5429" s="82">
        <v>0.08000649930944836</v>
      </c>
      <c r="N5429" s="83">
        <f t="shared" si="1"/>
        <v>0.08000649931</v>
      </c>
      <c r="O5429" s="83">
        <f t="shared" si="2"/>
        <v>0.08000649931</v>
      </c>
      <c r="Q5429" s="83">
        <f t="shared" si="3"/>
        <v>0.8098026316</v>
      </c>
      <c r="R5429" s="83">
        <f t="shared" si="4"/>
        <v>0.08000649931</v>
      </c>
      <c r="S5429" s="83" t="b">
        <f t="shared" si="5"/>
        <v>0</v>
      </c>
      <c r="T5429" s="72"/>
      <c r="U5429" s="72"/>
      <c r="V5429" s="72"/>
      <c r="W5429" s="72"/>
      <c r="X5429" s="72"/>
      <c r="Y5429" s="72"/>
      <c r="Z5429" s="72"/>
      <c r="AA5429" s="72"/>
      <c r="AB5429" s="72"/>
      <c r="AC5429" s="72"/>
      <c r="AD5429" s="72"/>
      <c r="AE5429" s="72"/>
      <c r="AF5429" s="72"/>
      <c r="AG5429" s="72"/>
      <c r="AH5429" s="72"/>
      <c r="AI5429" s="72"/>
      <c r="AJ5429" s="72"/>
      <c r="AK5429" s="72"/>
    </row>
    <row r="5430" ht="14.25" customHeight="1">
      <c r="A5430" s="78">
        <v>5427.0</v>
      </c>
      <c r="C5430" s="78" t="str">
        <f>VLOOKUP(G5430,[1]Macrodata_CCF!$A$3:$D$55,4,FALSE)</f>
        <v>#ERROR!</v>
      </c>
      <c r="E5430" s="79" t="str">
        <f>VLOOKUP(G5430,[1]Macrodata_CCF!$A$3:$B$55,2,FALSE)</f>
        <v>#ERROR!</v>
      </c>
      <c r="F5430" s="78">
        <v>0.0</v>
      </c>
      <c r="G5430" s="80">
        <v>33.0</v>
      </c>
      <c r="H5430" s="81">
        <v>322235.0</v>
      </c>
      <c r="I5430" s="81">
        <v>410000.0</v>
      </c>
      <c r="J5430" s="81">
        <v>334520.0</v>
      </c>
      <c r="K5430" s="81">
        <v>410000.0</v>
      </c>
      <c r="L5430" s="82">
        <v>0.1399760724662451</v>
      </c>
      <c r="N5430" s="83">
        <f t="shared" si="1"/>
        <v>0.1399760725</v>
      </c>
      <c r="O5430" s="83">
        <f t="shared" si="2"/>
        <v>0.1399760725</v>
      </c>
      <c r="Q5430" s="83">
        <f t="shared" si="3"/>
        <v>0.2140609756</v>
      </c>
      <c r="R5430" s="83">
        <f t="shared" si="4"/>
        <v>0.1399760725</v>
      </c>
      <c r="S5430" s="83" t="b">
        <f t="shared" si="5"/>
        <v>0</v>
      </c>
      <c r="T5430" s="72"/>
      <c r="U5430" s="72"/>
      <c r="V5430" s="72"/>
      <c r="W5430" s="72"/>
      <c r="X5430" s="72"/>
      <c r="Y5430" s="72"/>
      <c r="Z5430" s="72"/>
      <c r="AA5430" s="72"/>
      <c r="AB5430" s="72"/>
      <c r="AC5430" s="72"/>
      <c r="AD5430" s="72"/>
      <c r="AE5430" s="72"/>
      <c r="AF5430" s="72"/>
      <c r="AG5430" s="72"/>
      <c r="AH5430" s="72"/>
      <c r="AI5430" s="72"/>
      <c r="AJ5430" s="72"/>
      <c r="AK5430" s="72"/>
    </row>
    <row r="5431" ht="14.25" customHeight="1">
      <c r="A5431" s="78">
        <v>5428.0</v>
      </c>
      <c r="C5431" s="78" t="str">
        <f>VLOOKUP(G5431,[1]Macrodata_CCF!$A$3:$D$55,4,FALSE)</f>
        <v>#ERROR!</v>
      </c>
      <c r="E5431" s="79" t="str">
        <f>VLOOKUP(G5431,[1]Macrodata_CCF!$A$3:$B$55,2,FALSE)</f>
        <v>#ERROR!</v>
      </c>
      <c r="F5431" s="78">
        <v>0.0</v>
      </c>
      <c r="G5431" s="80">
        <v>14.0</v>
      </c>
      <c r="H5431" s="81">
        <v>25695.0</v>
      </c>
      <c r="I5431" s="81">
        <v>410000.0</v>
      </c>
      <c r="J5431" s="81">
        <v>79500.0</v>
      </c>
      <c r="K5431" s="81">
        <v>410000.0</v>
      </c>
      <c r="L5431" s="82">
        <v>0.1400059848297576</v>
      </c>
      <c r="N5431" s="83">
        <f t="shared" si="1"/>
        <v>0.1400059848</v>
      </c>
      <c r="O5431" s="83">
        <f t="shared" si="2"/>
        <v>0.1400059848</v>
      </c>
      <c r="Q5431" s="83">
        <f t="shared" si="3"/>
        <v>0.9373292683</v>
      </c>
      <c r="R5431" s="83">
        <f t="shared" si="4"/>
        <v>0.1400059848</v>
      </c>
      <c r="S5431" s="83" t="b">
        <f t="shared" si="5"/>
        <v>0</v>
      </c>
      <c r="T5431" s="72"/>
      <c r="U5431" s="72"/>
      <c r="V5431" s="72"/>
      <c r="W5431" s="72"/>
      <c r="X5431" s="72"/>
      <c r="Y5431" s="72"/>
      <c r="Z5431" s="72"/>
      <c r="AA5431" s="72"/>
      <c r="AB5431" s="72"/>
      <c r="AC5431" s="72"/>
      <c r="AD5431" s="72"/>
      <c r="AE5431" s="72"/>
      <c r="AF5431" s="72"/>
      <c r="AG5431" s="72"/>
      <c r="AH5431" s="72"/>
      <c r="AI5431" s="72"/>
      <c r="AJ5431" s="72"/>
      <c r="AK5431" s="72"/>
    </row>
    <row r="5432" ht="14.25" customHeight="1">
      <c r="A5432" s="78">
        <v>5429.0</v>
      </c>
      <c r="C5432" s="78" t="str">
        <f>VLOOKUP(G5432,[1]Macrodata_CCF!$A$3:$D$55,4,FALSE)</f>
        <v>#ERROR!</v>
      </c>
      <c r="E5432" s="79" t="str">
        <f>VLOOKUP(G5432,[1]Macrodata_CCF!$A$3:$B$55,2,FALSE)</f>
        <v>#ERROR!</v>
      </c>
      <c r="F5432" s="78">
        <v>0.0</v>
      </c>
      <c r="G5432" s="80">
        <v>11.0</v>
      </c>
      <c r="H5432" s="81">
        <v>2550.0</v>
      </c>
      <c r="I5432" s="81">
        <v>40000.0</v>
      </c>
      <c r="J5432" s="81">
        <v>8915.0</v>
      </c>
      <c r="K5432" s="81">
        <v>40000.0</v>
      </c>
      <c r="L5432" s="82">
        <v>0.1699599465954606</v>
      </c>
      <c r="N5432" s="83">
        <f t="shared" si="1"/>
        <v>0.1699599466</v>
      </c>
      <c r="O5432" s="83">
        <f t="shared" si="2"/>
        <v>0.1699599466</v>
      </c>
      <c r="Q5432" s="83">
        <f t="shared" si="3"/>
        <v>0.93625</v>
      </c>
      <c r="R5432" s="83">
        <f t="shared" si="4"/>
        <v>0.1699599466</v>
      </c>
      <c r="S5432" s="83" t="b">
        <f t="shared" si="5"/>
        <v>0</v>
      </c>
      <c r="T5432" s="72"/>
      <c r="U5432" s="72"/>
      <c r="V5432" s="72"/>
      <c r="W5432" s="72"/>
      <c r="X5432" s="72"/>
      <c r="Y5432" s="72"/>
      <c r="Z5432" s="72"/>
      <c r="AA5432" s="72"/>
      <c r="AB5432" s="72"/>
      <c r="AC5432" s="72"/>
      <c r="AD5432" s="72"/>
      <c r="AE5432" s="72"/>
      <c r="AF5432" s="72"/>
      <c r="AG5432" s="72"/>
      <c r="AH5432" s="72"/>
      <c r="AI5432" s="72"/>
      <c r="AJ5432" s="72"/>
      <c r="AK5432" s="72"/>
    </row>
    <row r="5433" ht="14.25" customHeight="1">
      <c r="A5433" s="78">
        <v>5430.0</v>
      </c>
      <c r="C5433" s="78" t="str">
        <f>VLOOKUP(G5433,[1]Macrodata_CCF!$A$3:$D$55,4,FALSE)</f>
        <v>#ERROR!</v>
      </c>
      <c r="E5433" s="79" t="str">
        <f>VLOOKUP(G5433,[1]Macrodata_CCF!$A$3:$B$55,2,FALSE)</f>
        <v>#ERROR!</v>
      </c>
      <c r="F5433" s="78">
        <v>0.0</v>
      </c>
      <c r="G5433" s="80">
        <v>40.0</v>
      </c>
      <c r="H5433" s="81">
        <v>11355.0</v>
      </c>
      <c r="I5433" s="81">
        <v>180000.0</v>
      </c>
      <c r="J5433" s="81">
        <v>28220.0</v>
      </c>
      <c r="K5433" s="81">
        <v>180000.0</v>
      </c>
      <c r="L5433" s="82">
        <v>0.1000029648077322</v>
      </c>
      <c r="N5433" s="83">
        <f t="shared" si="1"/>
        <v>0.1000029648</v>
      </c>
      <c r="O5433" s="83">
        <f t="shared" si="2"/>
        <v>0.1000029648</v>
      </c>
      <c r="Q5433" s="83">
        <f t="shared" si="3"/>
        <v>0.9369166667</v>
      </c>
      <c r="R5433" s="83">
        <f t="shared" si="4"/>
        <v>0.1000029648</v>
      </c>
      <c r="S5433" s="83" t="b">
        <f t="shared" si="5"/>
        <v>0</v>
      </c>
      <c r="T5433" s="72"/>
      <c r="U5433" s="72"/>
      <c r="V5433" s="72"/>
      <c r="W5433" s="72"/>
      <c r="X5433" s="72"/>
      <c r="Y5433" s="72"/>
      <c r="Z5433" s="72"/>
      <c r="AA5433" s="72"/>
      <c r="AB5433" s="72"/>
      <c r="AC5433" s="72"/>
      <c r="AD5433" s="72"/>
      <c r="AE5433" s="72"/>
      <c r="AF5433" s="72"/>
      <c r="AG5433" s="72"/>
      <c r="AH5433" s="72"/>
      <c r="AI5433" s="72"/>
      <c r="AJ5433" s="72"/>
      <c r="AK5433" s="72"/>
    </row>
    <row r="5434" ht="14.25" customHeight="1">
      <c r="A5434" s="78">
        <v>5431.0</v>
      </c>
      <c r="C5434" s="78" t="str">
        <f>VLOOKUP(G5434,[1]Macrodata_CCF!$A$3:$D$55,4,FALSE)</f>
        <v>#ERROR!</v>
      </c>
      <c r="E5434" s="79" t="str">
        <f>VLOOKUP(G5434,[1]Macrodata_CCF!$A$3:$B$55,2,FALSE)</f>
        <v>#ERROR!</v>
      </c>
      <c r="F5434" s="78">
        <v>0.0</v>
      </c>
      <c r="G5434" s="80">
        <v>34.0</v>
      </c>
      <c r="H5434" s="81">
        <v>115910.0</v>
      </c>
      <c r="I5434" s="81">
        <v>230000.0</v>
      </c>
      <c r="J5434" s="81">
        <v>126180.0</v>
      </c>
      <c r="K5434" s="81">
        <v>345000.0</v>
      </c>
      <c r="L5434" s="82">
        <v>0.09001665351915154</v>
      </c>
      <c r="N5434" s="83">
        <f t="shared" si="1"/>
        <v>0.09001665352</v>
      </c>
      <c r="O5434" s="83">
        <f t="shared" si="2"/>
        <v>0.09001665352</v>
      </c>
      <c r="Q5434" s="83">
        <f t="shared" si="3"/>
        <v>0.4960434783</v>
      </c>
      <c r="R5434" s="83">
        <f t="shared" si="4"/>
        <v>0.09001665352</v>
      </c>
      <c r="S5434" s="83" t="b">
        <f t="shared" si="5"/>
        <v>0</v>
      </c>
      <c r="T5434" s="72"/>
      <c r="U5434" s="72"/>
      <c r="V5434" s="72"/>
      <c r="W5434" s="72"/>
      <c r="X5434" s="72"/>
      <c r="Y5434" s="72"/>
      <c r="Z5434" s="72"/>
      <c r="AA5434" s="72"/>
      <c r="AB5434" s="72"/>
      <c r="AC5434" s="72"/>
      <c r="AD5434" s="72"/>
      <c r="AE5434" s="72"/>
      <c r="AF5434" s="72"/>
      <c r="AG5434" s="72"/>
      <c r="AH5434" s="72"/>
      <c r="AI5434" s="72"/>
      <c r="AJ5434" s="72"/>
      <c r="AK5434" s="72"/>
    </row>
    <row r="5435" ht="14.25" customHeight="1">
      <c r="A5435" s="78">
        <v>5432.0</v>
      </c>
      <c r="C5435" s="78" t="str">
        <f>VLOOKUP(G5435,[1]Macrodata_CCF!$A$3:$D$55,4,FALSE)</f>
        <v>#ERROR!</v>
      </c>
      <c r="E5435" s="79" t="str">
        <f>VLOOKUP(G5435,[1]Macrodata_CCF!$A$3:$B$55,2,FALSE)</f>
        <v>#ERROR!</v>
      </c>
      <c r="F5435" s="78">
        <v>0.0</v>
      </c>
      <c r="G5435" s="80">
        <v>32.0</v>
      </c>
      <c r="H5435" s="81">
        <v>175170.0</v>
      </c>
      <c r="I5435" s="81">
        <v>770000.0</v>
      </c>
      <c r="J5435" s="81">
        <v>270345.0</v>
      </c>
      <c r="K5435" s="81">
        <v>770000.0</v>
      </c>
      <c r="L5435" s="82">
        <v>0.1600036985357161</v>
      </c>
      <c r="N5435" s="83">
        <f t="shared" si="1"/>
        <v>0.1600036985</v>
      </c>
      <c r="O5435" s="83">
        <f t="shared" si="2"/>
        <v>0.1600036985</v>
      </c>
      <c r="Q5435" s="83">
        <f t="shared" si="3"/>
        <v>0.7725064935</v>
      </c>
      <c r="R5435" s="83">
        <f t="shared" si="4"/>
        <v>0.1600036985</v>
      </c>
      <c r="S5435" s="83" t="b">
        <f t="shared" si="5"/>
        <v>0</v>
      </c>
      <c r="T5435" s="72"/>
      <c r="U5435" s="72"/>
      <c r="V5435" s="72"/>
      <c r="W5435" s="72"/>
      <c r="X5435" s="72"/>
      <c r="Y5435" s="72"/>
      <c r="Z5435" s="72"/>
      <c r="AA5435" s="72"/>
      <c r="AB5435" s="72"/>
      <c r="AC5435" s="72"/>
      <c r="AD5435" s="72"/>
      <c r="AE5435" s="72"/>
      <c r="AF5435" s="72"/>
      <c r="AG5435" s="72"/>
      <c r="AH5435" s="72"/>
      <c r="AI5435" s="72"/>
      <c r="AJ5435" s="72"/>
      <c r="AK5435" s="72"/>
    </row>
    <row r="5436" ht="14.25" customHeight="1">
      <c r="A5436" s="78">
        <v>5433.0</v>
      </c>
      <c r="C5436" s="78" t="str">
        <f>VLOOKUP(G5436,[1]Macrodata_CCF!$A$3:$D$55,4,FALSE)</f>
        <v>#ERROR!</v>
      </c>
      <c r="E5436" s="79" t="str">
        <f>VLOOKUP(G5436,[1]Macrodata_CCF!$A$3:$B$55,2,FALSE)</f>
        <v>#ERROR!</v>
      </c>
      <c r="F5436" s="78">
        <v>0.0</v>
      </c>
      <c r="G5436" s="80">
        <v>9.0</v>
      </c>
      <c r="H5436" s="81">
        <v>192330.0</v>
      </c>
      <c r="I5436" s="81">
        <v>210000.0</v>
      </c>
      <c r="J5436" s="81">
        <v>198160.0</v>
      </c>
      <c r="K5436" s="81">
        <v>210000.0</v>
      </c>
      <c r="L5436" s="82">
        <v>0.3299377475947934</v>
      </c>
      <c r="N5436" s="83">
        <f t="shared" si="1"/>
        <v>0.3299377476</v>
      </c>
      <c r="O5436" s="83">
        <f t="shared" si="2"/>
        <v>0.3299377476</v>
      </c>
      <c r="Q5436" s="83">
        <f t="shared" si="3"/>
        <v>0.08414285714</v>
      </c>
      <c r="R5436" s="83">
        <f t="shared" si="4"/>
        <v>0.02776190476</v>
      </c>
      <c r="S5436" s="83" t="b">
        <f t="shared" si="5"/>
        <v>0</v>
      </c>
      <c r="T5436" s="72"/>
      <c r="U5436" s="72"/>
      <c r="V5436" s="72"/>
      <c r="W5436" s="72"/>
      <c r="X5436" s="72"/>
      <c r="Y5436" s="72"/>
      <c r="Z5436" s="72"/>
      <c r="AA5436" s="72"/>
      <c r="AB5436" s="72"/>
      <c r="AC5436" s="72"/>
      <c r="AD5436" s="72"/>
      <c r="AE5436" s="72"/>
      <c r="AF5436" s="72"/>
      <c r="AG5436" s="72"/>
      <c r="AH5436" s="72"/>
      <c r="AI5436" s="72"/>
      <c r="AJ5436" s="72"/>
      <c r="AK5436" s="72"/>
    </row>
    <row r="5437" ht="14.25" customHeight="1">
      <c r="A5437" s="78">
        <v>5434.0</v>
      </c>
      <c r="C5437" s="78" t="str">
        <f>VLOOKUP(G5437,[1]Macrodata_CCF!$A$3:$D$55,4,FALSE)</f>
        <v>#ERROR!</v>
      </c>
      <c r="E5437" s="79" t="str">
        <f>VLOOKUP(G5437,[1]Macrodata_CCF!$A$3:$B$55,2,FALSE)</f>
        <v>#ERROR!</v>
      </c>
      <c r="F5437" s="78">
        <v>0.0</v>
      </c>
      <c r="G5437" s="80">
        <v>42.0</v>
      </c>
      <c r="H5437" s="81">
        <v>11455.0</v>
      </c>
      <c r="I5437" s="81">
        <v>680000.0</v>
      </c>
      <c r="J5437" s="81">
        <v>693600.0</v>
      </c>
      <c r="K5437" s="81">
        <v>680000.0</v>
      </c>
      <c r="L5437" s="82">
        <v>1.020342684486459</v>
      </c>
      <c r="N5437" s="83">
        <f t="shared" si="1"/>
        <v>1.020342684</v>
      </c>
      <c r="O5437" s="83">
        <f t="shared" si="2"/>
        <v>1</v>
      </c>
      <c r="Q5437" s="83">
        <f t="shared" si="3"/>
        <v>0.9831544118</v>
      </c>
      <c r="R5437" s="83">
        <f t="shared" si="4"/>
        <v>1.020342684</v>
      </c>
      <c r="S5437" s="83" t="b">
        <f t="shared" si="5"/>
        <v>0</v>
      </c>
      <c r="T5437" s="72"/>
      <c r="U5437" s="72"/>
      <c r="V5437" s="72"/>
      <c r="W5437" s="72"/>
      <c r="X5437" s="72"/>
      <c r="Y5437" s="72"/>
      <c r="Z5437" s="72"/>
      <c r="AA5437" s="72"/>
      <c r="AB5437" s="72"/>
      <c r="AC5437" s="72"/>
      <c r="AD5437" s="72"/>
      <c r="AE5437" s="72"/>
      <c r="AF5437" s="72"/>
      <c r="AG5437" s="72"/>
      <c r="AH5437" s="72"/>
      <c r="AI5437" s="72"/>
      <c r="AJ5437" s="72"/>
      <c r="AK5437" s="72"/>
    </row>
    <row r="5438" ht="14.25" customHeight="1">
      <c r="A5438" s="78">
        <v>5435.0</v>
      </c>
      <c r="C5438" s="78" t="str">
        <f>VLOOKUP(G5438,[1]Macrodata_CCF!$A$3:$D$55,4,FALSE)</f>
        <v>#ERROR!</v>
      </c>
      <c r="E5438" s="79" t="str">
        <f>VLOOKUP(G5438,[1]Macrodata_CCF!$A$3:$B$55,2,FALSE)</f>
        <v>#ERROR!</v>
      </c>
      <c r="F5438" s="78">
        <v>0.0</v>
      </c>
      <c r="G5438" s="80">
        <v>22.0</v>
      </c>
      <c r="H5438" s="81">
        <v>0.0</v>
      </c>
      <c r="I5438" s="81">
        <v>110000.0</v>
      </c>
      <c r="J5438" s="81">
        <v>15400.0</v>
      </c>
      <c r="K5438" s="81">
        <v>110000.0</v>
      </c>
      <c r="L5438" s="82">
        <v>0.14</v>
      </c>
      <c r="N5438" s="83">
        <f t="shared" si="1"/>
        <v>0.14</v>
      </c>
      <c r="O5438" s="83">
        <f t="shared" si="2"/>
        <v>0.14</v>
      </c>
      <c r="Q5438" s="83">
        <f t="shared" si="3"/>
        <v>1</v>
      </c>
      <c r="R5438" s="83">
        <f t="shared" si="4"/>
        <v>0.14</v>
      </c>
      <c r="S5438" s="83" t="b">
        <f t="shared" si="5"/>
        <v>0</v>
      </c>
      <c r="T5438" s="72"/>
      <c r="U5438" s="72"/>
      <c r="V5438" s="72"/>
      <c r="W5438" s="72"/>
      <c r="X5438" s="72"/>
      <c r="Y5438" s="72"/>
      <c r="Z5438" s="72"/>
      <c r="AA5438" s="72"/>
      <c r="AB5438" s="72"/>
      <c r="AC5438" s="72"/>
      <c r="AD5438" s="72"/>
      <c r="AE5438" s="72"/>
      <c r="AF5438" s="72"/>
      <c r="AG5438" s="72"/>
      <c r="AH5438" s="72"/>
      <c r="AI5438" s="72"/>
      <c r="AJ5438" s="72"/>
      <c r="AK5438" s="72"/>
    </row>
    <row r="5439" ht="14.25" customHeight="1">
      <c r="A5439" s="78">
        <v>5436.0</v>
      </c>
      <c r="C5439" s="78" t="str">
        <f>VLOOKUP(G5439,[1]Macrodata_CCF!$A$3:$D$55,4,FALSE)</f>
        <v>#ERROR!</v>
      </c>
      <c r="E5439" s="79" t="str">
        <f>VLOOKUP(G5439,[1]Macrodata_CCF!$A$3:$B$55,2,FALSE)</f>
        <v>#ERROR!</v>
      </c>
      <c r="F5439" s="78">
        <v>0.0</v>
      </c>
      <c r="G5439" s="80">
        <v>40.0</v>
      </c>
      <c r="H5439" s="81">
        <v>400340.0</v>
      </c>
      <c r="I5439" s="81">
        <v>480000.0</v>
      </c>
      <c r="J5439" s="81">
        <v>503900.0</v>
      </c>
      <c r="K5439" s="81">
        <v>672000.0</v>
      </c>
      <c r="L5439" s="82">
        <v>1.30002510670349</v>
      </c>
      <c r="N5439" s="83">
        <f t="shared" si="1"/>
        <v>1.300025107</v>
      </c>
      <c r="O5439" s="83">
        <f t="shared" si="2"/>
        <v>1</v>
      </c>
      <c r="Q5439" s="83">
        <f t="shared" si="3"/>
        <v>0.1659583333</v>
      </c>
      <c r="R5439" s="83">
        <f t="shared" si="4"/>
        <v>1.300025107</v>
      </c>
      <c r="S5439" s="83" t="b">
        <f t="shared" si="5"/>
        <v>0</v>
      </c>
      <c r="T5439" s="72"/>
      <c r="U5439" s="72"/>
      <c r="V5439" s="72"/>
      <c r="W5439" s="72"/>
      <c r="X5439" s="72"/>
      <c r="Y5439" s="72"/>
      <c r="Z5439" s="72"/>
      <c r="AA5439" s="72"/>
      <c r="AB5439" s="72"/>
      <c r="AC5439" s="72"/>
      <c r="AD5439" s="72"/>
      <c r="AE5439" s="72"/>
      <c r="AF5439" s="72"/>
      <c r="AG5439" s="72"/>
      <c r="AH5439" s="72"/>
      <c r="AI5439" s="72"/>
      <c r="AJ5439" s="72"/>
      <c r="AK5439" s="72"/>
    </row>
    <row r="5440" ht="14.25" customHeight="1">
      <c r="A5440" s="78">
        <v>5437.0</v>
      </c>
      <c r="C5440" s="78" t="str">
        <f>VLOOKUP(G5440,[1]Macrodata_CCF!$A$3:$D$55,4,FALSE)</f>
        <v>#ERROR!</v>
      </c>
      <c r="E5440" s="79" t="str">
        <f>VLOOKUP(G5440,[1]Macrodata_CCF!$A$3:$B$55,2,FALSE)</f>
        <v>#ERROR!</v>
      </c>
      <c r="F5440" s="78">
        <v>0.0</v>
      </c>
      <c r="G5440" s="80">
        <v>36.0</v>
      </c>
      <c r="H5440" s="81">
        <v>697065.0</v>
      </c>
      <c r="I5440" s="81">
        <v>730000.0</v>
      </c>
      <c r="J5440" s="81">
        <v>805420.0</v>
      </c>
      <c r="K5440" s="81">
        <v>1095000.0</v>
      </c>
      <c r="L5440" s="82">
        <v>3.289965082738728</v>
      </c>
      <c r="N5440" s="83">
        <f t="shared" si="1"/>
        <v>3.289965083</v>
      </c>
      <c r="O5440" s="83">
        <f t="shared" si="2"/>
        <v>1</v>
      </c>
      <c r="Q5440" s="83">
        <f t="shared" si="3"/>
        <v>0.04511643836</v>
      </c>
      <c r="R5440" s="83">
        <f t="shared" si="4"/>
        <v>0.1484315068</v>
      </c>
      <c r="S5440" s="83" t="b">
        <f t="shared" si="5"/>
        <v>0</v>
      </c>
      <c r="T5440" s="72"/>
      <c r="U5440" s="72"/>
      <c r="V5440" s="72"/>
      <c r="W5440" s="72"/>
      <c r="X5440" s="72"/>
      <c r="Y5440" s="72"/>
      <c r="Z5440" s="72"/>
      <c r="AA5440" s="72"/>
      <c r="AB5440" s="72"/>
      <c r="AC5440" s="72"/>
      <c r="AD5440" s="72"/>
      <c r="AE5440" s="72"/>
      <c r="AF5440" s="72"/>
      <c r="AG5440" s="72"/>
      <c r="AH5440" s="72"/>
      <c r="AI5440" s="72"/>
      <c r="AJ5440" s="72"/>
      <c r="AK5440" s="72"/>
    </row>
    <row r="5441" ht="14.25" customHeight="1">
      <c r="A5441" s="78">
        <v>5438.0</v>
      </c>
      <c r="C5441" s="78" t="str">
        <f>VLOOKUP(G5441,[1]Macrodata_CCF!$A$3:$D$55,4,FALSE)</f>
        <v>#ERROR!</v>
      </c>
      <c r="E5441" s="79" t="str">
        <f>VLOOKUP(G5441,[1]Macrodata_CCF!$A$3:$B$55,2,FALSE)</f>
        <v>#ERROR!</v>
      </c>
      <c r="F5441" s="78">
        <v>0.0</v>
      </c>
      <c r="G5441" s="80">
        <v>33.0</v>
      </c>
      <c r="H5441" s="81">
        <v>217735.0</v>
      </c>
      <c r="I5441" s="81">
        <v>230000.0</v>
      </c>
      <c r="J5441" s="81">
        <v>220065.0</v>
      </c>
      <c r="K5441" s="81">
        <v>391000.0</v>
      </c>
      <c r="L5441" s="82">
        <v>0.1899714635140644</v>
      </c>
      <c r="N5441" s="83">
        <f t="shared" si="1"/>
        <v>0.1899714635</v>
      </c>
      <c r="O5441" s="83">
        <f t="shared" si="2"/>
        <v>0.1899714635</v>
      </c>
      <c r="Q5441" s="83">
        <f t="shared" si="3"/>
        <v>0.05332608696</v>
      </c>
      <c r="R5441" s="83">
        <f t="shared" si="4"/>
        <v>0.01013043478</v>
      </c>
      <c r="S5441" s="83" t="b">
        <f t="shared" si="5"/>
        <v>0</v>
      </c>
      <c r="T5441" s="72"/>
      <c r="U5441" s="72"/>
      <c r="V5441" s="72"/>
      <c r="W5441" s="72"/>
      <c r="X5441" s="72"/>
      <c r="Y5441" s="72"/>
      <c r="Z5441" s="72"/>
      <c r="AA5441" s="72"/>
      <c r="AB5441" s="72"/>
      <c r="AC5441" s="72"/>
      <c r="AD5441" s="72"/>
      <c r="AE5441" s="72"/>
      <c r="AF5441" s="72"/>
      <c r="AG5441" s="72"/>
      <c r="AH5441" s="72"/>
      <c r="AI5441" s="72"/>
      <c r="AJ5441" s="72"/>
      <c r="AK5441" s="72"/>
    </row>
    <row r="5442" ht="14.25" customHeight="1">
      <c r="A5442" s="78">
        <v>5439.0</v>
      </c>
      <c r="C5442" s="78" t="str">
        <f>VLOOKUP(G5442,[1]Macrodata_CCF!$A$3:$D$55,4,FALSE)</f>
        <v>#ERROR!</v>
      </c>
      <c r="E5442" s="79" t="str">
        <f>VLOOKUP(G5442,[1]Macrodata_CCF!$A$3:$B$55,2,FALSE)</f>
        <v>#ERROR!</v>
      </c>
      <c r="F5442" s="78">
        <v>0.0</v>
      </c>
      <c r="G5442" s="80">
        <v>10.0</v>
      </c>
      <c r="H5442" s="81">
        <v>0.0</v>
      </c>
      <c r="I5442" s="81">
        <v>150000.0</v>
      </c>
      <c r="J5442" s="81">
        <v>46500.0</v>
      </c>
      <c r="K5442" s="81">
        <v>150000.0</v>
      </c>
      <c r="L5442" s="82">
        <v>0.31</v>
      </c>
      <c r="N5442" s="83">
        <f t="shared" si="1"/>
        <v>0.31</v>
      </c>
      <c r="O5442" s="83">
        <f t="shared" si="2"/>
        <v>0.31</v>
      </c>
      <c r="Q5442" s="83">
        <f t="shared" si="3"/>
        <v>1</v>
      </c>
      <c r="R5442" s="83">
        <f t="shared" si="4"/>
        <v>0.31</v>
      </c>
      <c r="S5442" s="83" t="b">
        <f t="shared" si="5"/>
        <v>0</v>
      </c>
      <c r="T5442" s="72"/>
      <c r="U5442" s="72"/>
      <c r="V5442" s="72"/>
      <c r="W5442" s="72"/>
      <c r="X5442" s="72"/>
      <c r="Y5442" s="72"/>
      <c r="Z5442" s="72"/>
      <c r="AA5442" s="72"/>
      <c r="AB5442" s="72"/>
      <c r="AC5442" s="72"/>
      <c r="AD5442" s="72"/>
      <c r="AE5442" s="72"/>
      <c r="AF5442" s="72"/>
      <c r="AG5442" s="72"/>
      <c r="AH5442" s="72"/>
      <c r="AI5442" s="72"/>
      <c r="AJ5442" s="72"/>
      <c r="AK5442" s="72"/>
    </row>
    <row r="5443" ht="14.25" customHeight="1">
      <c r="A5443" s="78">
        <v>5440.0</v>
      </c>
      <c r="C5443" s="78" t="str">
        <f>VLOOKUP(G5443,[1]Macrodata_CCF!$A$3:$D$55,4,FALSE)</f>
        <v>#ERROR!</v>
      </c>
      <c r="E5443" s="79" t="str">
        <f>VLOOKUP(G5443,[1]Macrodata_CCF!$A$3:$B$55,2,FALSE)</f>
        <v>#ERROR!</v>
      </c>
      <c r="F5443" s="78">
        <v>0.0</v>
      </c>
      <c r="G5443" s="80">
        <v>32.0</v>
      </c>
      <c r="H5443" s="81">
        <v>523235.0</v>
      </c>
      <c r="I5443" s="81">
        <v>670000.0</v>
      </c>
      <c r="J5443" s="81">
        <v>551120.0</v>
      </c>
      <c r="K5443" s="81">
        <v>1206000.0</v>
      </c>
      <c r="L5443" s="82">
        <v>0.18999761523524</v>
      </c>
      <c r="N5443" s="83">
        <f t="shared" si="1"/>
        <v>0.1899976152</v>
      </c>
      <c r="O5443" s="83">
        <f t="shared" si="2"/>
        <v>0.1899976152</v>
      </c>
      <c r="Q5443" s="83">
        <f t="shared" si="3"/>
        <v>0.2190522388</v>
      </c>
      <c r="R5443" s="83">
        <f t="shared" si="4"/>
        <v>0.1899976152</v>
      </c>
      <c r="S5443" s="83" t="b">
        <f t="shared" si="5"/>
        <v>0</v>
      </c>
      <c r="T5443" s="72"/>
      <c r="U5443" s="72"/>
      <c r="V5443" s="72"/>
      <c r="W5443" s="72"/>
      <c r="X5443" s="72"/>
      <c r="Y5443" s="72"/>
      <c r="Z5443" s="72"/>
      <c r="AA5443" s="72"/>
      <c r="AB5443" s="72"/>
      <c r="AC5443" s="72"/>
      <c r="AD5443" s="72"/>
      <c r="AE5443" s="72"/>
      <c r="AF5443" s="72"/>
      <c r="AG5443" s="72"/>
      <c r="AH5443" s="72"/>
      <c r="AI5443" s="72"/>
      <c r="AJ5443" s="72"/>
      <c r="AK5443" s="72"/>
    </row>
    <row r="5444" ht="14.25" customHeight="1">
      <c r="A5444" s="78">
        <v>5441.0</v>
      </c>
      <c r="C5444" s="78" t="str">
        <f>VLOOKUP(G5444,[1]Macrodata_CCF!$A$3:$D$55,4,FALSE)</f>
        <v>#ERROR!</v>
      </c>
      <c r="E5444" s="79" t="str">
        <f>VLOOKUP(G5444,[1]Macrodata_CCF!$A$3:$B$55,2,FALSE)</f>
        <v>#ERROR!</v>
      </c>
      <c r="F5444" s="78">
        <v>0.0</v>
      </c>
      <c r="G5444" s="80">
        <v>5.0</v>
      </c>
      <c r="H5444" s="81">
        <v>303675.0</v>
      </c>
      <c r="I5444" s="81">
        <v>430000.0</v>
      </c>
      <c r="J5444" s="81">
        <v>341575.0</v>
      </c>
      <c r="K5444" s="81">
        <v>430000.0</v>
      </c>
      <c r="L5444" s="82">
        <v>0.3000197902236295</v>
      </c>
      <c r="N5444" s="83">
        <f t="shared" si="1"/>
        <v>0.3000197902</v>
      </c>
      <c r="O5444" s="83">
        <f t="shared" si="2"/>
        <v>0.3000197902</v>
      </c>
      <c r="Q5444" s="83">
        <f t="shared" si="3"/>
        <v>0.2937790698</v>
      </c>
      <c r="R5444" s="83">
        <f t="shared" si="4"/>
        <v>0.3000197902</v>
      </c>
      <c r="S5444" s="83" t="b">
        <f t="shared" si="5"/>
        <v>0</v>
      </c>
      <c r="T5444" s="72"/>
      <c r="U5444" s="72"/>
      <c r="V5444" s="72"/>
      <c r="W5444" s="72"/>
      <c r="X5444" s="72"/>
      <c r="Y5444" s="72"/>
      <c r="Z5444" s="72"/>
      <c r="AA5444" s="72"/>
      <c r="AB5444" s="72"/>
      <c r="AC5444" s="72"/>
      <c r="AD5444" s="72"/>
      <c r="AE5444" s="72"/>
      <c r="AF5444" s="72"/>
      <c r="AG5444" s="72"/>
      <c r="AH5444" s="72"/>
      <c r="AI5444" s="72"/>
      <c r="AJ5444" s="72"/>
      <c r="AK5444" s="72"/>
    </row>
    <row r="5445" ht="14.25" customHeight="1">
      <c r="A5445" s="78">
        <v>5442.0</v>
      </c>
      <c r="C5445" s="78" t="str">
        <f>VLOOKUP(G5445,[1]Macrodata_CCF!$A$3:$D$55,4,FALSE)</f>
        <v>#ERROR!</v>
      </c>
      <c r="E5445" s="79" t="str">
        <f>VLOOKUP(G5445,[1]Macrodata_CCF!$A$3:$B$55,2,FALSE)</f>
        <v>#ERROR!</v>
      </c>
      <c r="F5445" s="78">
        <v>0.0</v>
      </c>
      <c r="G5445" s="80">
        <v>5.0</v>
      </c>
      <c r="H5445" s="81">
        <v>509860.0</v>
      </c>
      <c r="I5445" s="81">
        <v>530000.0</v>
      </c>
      <c r="J5445" s="81">
        <v>517715.0</v>
      </c>
      <c r="K5445" s="81">
        <v>530000.0</v>
      </c>
      <c r="L5445" s="82">
        <v>0.3900198609731877</v>
      </c>
      <c r="N5445" s="83">
        <f t="shared" si="1"/>
        <v>0.390019861</v>
      </c>
      <c r="O5445" s="83">
        <f t="shared" si="2"/>
        <v>0.390019861</v>
      </c>
      <c r="Q5445" s="83">
        <f t="shared" si="3"/>
        <v>0.038</v>
      </c>
      <c r="R5445" s="83">
        <f t="shared" si="4"/>
        <v>0.01482075472</v>
      </c>
      <c r="S5445" s="83" t="b">
        <f t="shared" si="5"/>
        <v>0</v>
      </c>
      <c r="T5445" s="72"/>
      <c r="U5445" s="72"/>
      <c r="V5445" s="72"/>
      <c r="W5445" s="72"/>
      <c r="X5445" s="72"/>
      <c r="Y5445" s="72"/>
      <c r="Z5445" s="72"/>
      <c r="AA5445" s="72"/>
      <c r="AB5445" s="72"/>
      <c r="AC5445" s="72"/>
      <c r="AD5445" s="72"/>
      <c r="AE5445" s="72"/>
      <c r="AF5445" s="72"/>
      <c r="AG5445" s="72"/>
      <c r="AH5445" s="72"/>
      <c r="AI5445" s="72"/>
      <c r="AJ5445" s="72"/>
      <c r="AK5445" s="72"/>
    </row>
    <row r="5446" ht="14.25" customHeight="1">
      <c r="A5446" s="78">
        <v>5443.0</v>
      </c>
      <c r="C5446" s="78" t="str">
        <f>VLOOKUP(G5446,[1]Macrodata_CCF!$A$3:$D$55,4,FALSE)</f>
        <v>#ERROR!</v>
      </c>
      <c r="E5446" s="79" t="str">
        <f>VLOOKUP(G5446,[1]Macrodata_CCF!$A$3:$B$55,2,FALSE)</f>
        <v>#ERROR!</v>
      </c>
      <c r="F5446" s="78">
        <v>0.0</v>
      </c>
      <c r="G5446" s="80">
        <v>50.0</v>
      </c>
      <c r="H5446" s="81">
        <v>0.0</v>
      </c>
      <c r="I5446" s="81">
        <v>60000.0</v>
      </c>
      <c r="J5446" s="81">
        <v>4800.0</v>
      </c>
      <c r="K5446" s="81">
        <v>60000.0</v>
      </c>
      <c r="L5446" s="82">
        <v>0.08</v>
      </c>
      <c r="N5446" s="83">
        <f t="shared" si="1"/>
        <v>0.08</v>
      </c>
      <c r="O5446" s="83">
        <f t="shared" si="2"/>
        <v>0.08</v>
      </c>
      <c r="Q5446" s="83">
        <f t="shared" si="3"/>
        <v>1</v>
      </c>
      <c r="R5446" s="83">
        <f t="shared" si="4"/>
        <v>0.08</v>
      </c>
      <c r="S5446" s="83" t="b">
        <f t="shared" si="5"/>
        <v>0</v>
      </c>
      <c r="T5446" s="72"/>
      <c r="U5446" s="72"/>
      <c r="V5446" s="72"/>
      <c r="W5446" s="72"/>
      <c r="X5446" s="72"/>
      <c r="Y5446" s="72"/>
      <c r="Z5446" s="72"/>
      <c r="AA5446" s="72"/>
      <c r="AB5446" s="72"/>
      <c r="AC5446" s="72"/>
      <c r="AD5446" s="72"/>
      <c r="AE5446" s="72"/>
      <c r="AF5446" s="72"/>
      <c r="AG5446" s="72"/>
      <c r="AH5446" s="72"/>
      <c r="AI5446" s="72"/>
      <c r="AJ5446" s="72"/>
      <c r="AK5446" s="72"/>
    </row>
    <row r="5447" ht="14.25" customHeight="1">
      <c r="A5447" s="78">
        <v>5444.0</v>
      </c>
      <c r="C5447" s="78" t="str">
        <f>VLOOKUP(G5447,[1]Macrodata_CCF!$A$3:$D$55,4,FALSE)</f>
        <v>#ERROR!</v>
      </c>
      <c r="E5447" s="79" t="str">
        <f>VLOOKUP(G5447,[1]Macrodata_CCF!$A$3:$B$55,2,FALSE)</f>
        <v>#ERROR!</v>
      </c>
      <c r="F5447" s="78">
        <v>0.0</v>
      </c>
      <c r="G5447" s="80">
        <v>6.0</v>
      </c>
      <c r="H5447" s="81">
        <v>320050.0</v>
      </c>
      <c r="I5447" s="81">
        <v>820000.0</v>
      </c>
      <c r="J5447" s="81">
        <v>485035.0</v>
      </c>
      <c r="K5447" s="81">
        <v>1230000.0</v>
      </c>
      <c r="L5447" s="82">
        <v>0.33000300030003</v>
      </c>
      <c r="N5447" s="83">
        <f t="shared" si="1"/>
        <v>0.3300030003</v>
      </c>
      <c r="O5447" s="83">
        <f t="shared" si="2"/>
        <v>0.3300030003</v>
      </c>
      <c r="Q5447" s="83">
        <f t="shared" si="3"/>
        <v>0.609695122</v>
      </c>
      <c r="R5447" s="83">
        <f t="shared" si="4"/>
        <v>0.3300030003</v>
      </c>
      <c r="S5447" s="83" t="b">
        <f t="shared" si="5"/>
        <v>0</v>
      </c>
      <c r="T5447" s="72"/>
      <c r="U5447" s="72"/>
      <c r="V5447" s="72"/>
      <c r="W5447" s="72"/>
      <c r="X5447" s="72"/>
      <c r="Y5447" s="72"/>
      <c r="Z5447" s="72"/>
      <c r="AA5447" s="72"/>
      <c r="AB5447" s="72"/>
      <c r="AC5447" s="72"/>
      <c r="AD5447" s="72"/>
      <c r="AE5447" s="72"/>
      <c r="AF5447" s="72"/>
      <c r="AG5447" s="72"/>
      <c r="AH5447" s="72"/>
      <c r="AI5447" s="72"/>
      <c r="AJ5447" s="72"/>
      <c r="AK5447" s="72"/>
    </row>
    <row r="5448" ht="14.25" customHeight="1">
      <c r="A5448" s="78">
        <v>5445.0</v>
      </c>
      <c r="C5448" s="78" t="str">
        <f>VLOOKUP(G5448,[1]Macrodata_CCF!$A$3:$D$55,4,FALSE)</f>
        <v>#ERROR!</v>
      </c>
      <c r="E5448" s="79" t="str">
        <f>VLOOKUP(G5448,[1]Macrodata_CCF!$A$3:$B$55,2,FALSE)</f>
        <v>#ERROR!</v>
      </c>
      <c r="F5448" s="78">
        <v>1.0</v>
      </c>
      <c r="G5448" s="80">
        <v>41.0</v>
      </c>
      <c r="H5448" s="81">
        <v>49430.0</v>
      </c>
      <c r="I5448" s="81">
        <v>250000.0</v>
      </c>
      <c r="J5448" s="81">
        <v>33385.0</v>
      </c>
      <c r="K5448" s="81">
        <v>250000.0</v>
      </c>
      <c r="L5448" s="82">
        <v>-0.07999700852570175</v>
      </c>
      <c r="N5448" s="83">
        <f t="shared" si="1"/>
        <v>-0.07999700853</v>
      </c>
      <c r="O5448" s="83">
        <f t="shared" si="2"/>
        <v>0</v>
      </c>
      <c r="Q5448" s="83">
        <f t="shared" si="3"/>
        <v>0.80228</v>
      </c>
      <c r="R5448" s="83">
        <f t="shared" si="4"/>
        <v>-0.07999700853</v>
      </c>
      <c r="S5448" s="83" t="b">
        <f t="shared" si="5"/>
        <v>0</v>
      </c>
      <c r="T5448" s="72"/>
      <c r="U5448" s="72"/>
      <c r="V5448" s="72"/>
      <c r="W5448" s="72"/>
      <c r="X5448" s="72"/>
      <c r="Y5448" s="72"/>
      <c r="Z5448" s="72"/>
      <c r="AA5448" s="72"/>
      <c r="AB5448" s="72"/>
      <c r="AC5448" s="72"/>
      <c r="AD5448" s="72"/>
      <c r="AE5448" s="72"/>
      <c r="AF5448" s="72"/>
      <c r="AG5448" s="72"/>
      <c r="AH5448" s="72"/>
      <c r="AI5448" s="72"/>
      <c r="AJ5448" s="72"/>
      <c r="AK5448" s="72"/>
    </row>
    <row r="5449" ht="14.25" customHeight="1">
      <c r="A5449" s="78">
        <v>5446.0</v>
      </c>
      <c r="C5449" s="78" t="str">
        <f>VLOOKUP(G5449,[1]Macrodata_CCF!$A$3:$D$55,4,FALSE)</f>
        <v>#ERROR!</v>
      </c>
      <c r="E5449" s="79" t="str">
        <f>VLOOKUP(G5449,[1]Macrodata_CCF!$A$3:$B$55,2,FALSE)</f>
        <v>#ERROR!</v>
      </c>
      <c r="F5449" s="78">
        <v>0.0</v>
      </c>
      <c r="G5449" s="80">
        <v>39.0</v>
      </c>
      <c r="H5449" s="81">
        <v>0.0</v>
      </c>
      <c r="I5449" s="81">
        <v>210000.0</v>
      </c>
      <c r="J5449" s="81">
        <v>10500.0</v>
      </c>
      <c r="K5449" s="81">
        <v>210000.0</v>
      </c>
      <c r="L5449" s="82">
        <v>0.05</v>
      </c>
      <c r="N5449" s="83">
        <f t="shared" si="1"/>
        <v>0.05</v>
      </c>
      <c r="O5449" s="83">
        <f t="shared" si="2"/>
        <v>0.05</v>
      </c>
      <c r="Q5449" s="83">
        <f t="shared" si="3"/>
        <v>1</v>
      </c>
      <c r="R5449" s="83">
        <f t="shared" si="4"/>
        <v>0.05</v>
      </c>
      <c r="S5449" s="83" t="b">
        <f t="shared" si="5"/>
        <v>0</v>
      </c>
      <c r="T5449" s="72"/>
      <c r="U5449" s="72"/>
      <c r="V5449" s="72"/>
      <c r="W5449" s="72"/>
      <c r="X5449" s="72"/>
      <c r="Y5449" s="72"/>
      <c r="Z5449" s="72"/>
      <c r="AA5449" s="72"/>
      <c r="AB5449" s="72"/>
      <c r="AC5449" s="72"/>
      <c r="AD5449" s="72"/>
      <c r="AE5449" s="72"/>
      <c r="AF5449" s="72"/>
      <c r="AG5449" s="72"/>
      <c r="AH5449" s="72"/>
      <c r="AI5449" s="72"/>
      <c r="AJ5449" s="72"/>
      <c r="AK5449" s="72"/>
    </row>
    <row r="5450" ht="14.25" customHeight="1">
      <c r="A5450" s="78">
        <v>5447.0</v>
      </c>
      <c r="C5450" s="78" t="str">
        <f>VLOOKUP(G5450,[1]Macrodata_CCF!$A$3:$D$55,4,FALSE)</f>
        <v>#ERROR!</v>
      </c>
      <c r="E5450" s="79" t="str">
        <f>VLOOKUP(G5450,[1]Macrodata_CCF!$A$3:$B$55,2,FALSE)</f>
        <v>#ERROR!</v>
      </c>
      <c r="F5450" s="78">
        <v>0.0</v>
      </c>
      <c r="G5450" s="80">
        <v>31.0</v>
      </c>
      <c r="H5450" s="81">
        <v>14125.0</v>
      </c>
      <c r="I5450" s="81">
        <v>20000.0</v>
      </c>
      <c r="J5450" s="81">
        <v>15240.0</v>
      </c>
      <c r="K5450" s="81">
        <v>20000.0</v>
      </c>
      <c r="L5450" s="82">
        <v>0.1897872340425532</v>
      </c>
      <c r="N5450" s="83">
        <f t="shared" si="1"/>
        <v>0.189787234</v>
      </c>
      <c r="O5450" s="83">
        <f t="shared" si="2"/>
        <v>0.189787234</v>
      </c>
      <c r="Q5450" s="83">
        <f t="shared" si="3"/>
        <v>0.29375</v>
      </c>
      <c r="R5450" s="83">
        <f t="shared" si="4"/>
        <v>0.189787234</v>
      </c>
      <c r="S5450" s="83" t="b">
        <f t="shared" si="5"/>
        <v>0</v>
      </c>
      <c r="T5450" s="72"/>
      <c r="U5450" s="72"/>
      <c r="V5450" s="72"/>
      <c r="W5450" s="72"/>
      <c r="X5450" s="72"/>
      <c r="Y5450" s="72"/>
      <c r="Z5450" s="72"/>
      <c r="AA5450" s="72"/>
      <c r="AB5450" s="72"/>
      <c r="AC5450" s="72"/>
      <c r="AD5450" s="72"/>
      <c r="AE5450" s="72"/>
      <c r="AF5450" s="72"/>
      <c r="AG5450" s="72"/>
      <c r="AH5450" s="72"/>
      <c r="AI5450" s="72"/>
      <c r="AJ5450" s="72"/>
      <c r="AK5450" s="72"/>
    </row>
    <row r="5451" ht="14.25" customHeight="1">
      <c r="A5451" s="78">
        <v>5448.0</v>
      </c>
      <c r="C5451" s="78" t="str">
        <f>VLOOKUP(G5451,[1]Macrodata_CCF!$A$3:$D$55,4,FALSE)</f>
        <v>#ERROR!</v>
      </c>
      <c r="E5451" s="79" t="str">
        <f>VLOOKUP(G5451,[1]Macrodata_CCF!$A$3:$B$55,2,FALSE)</f>
        <v>#ERROR!</v>
      </c>
      <c r="F5451" s="78">
        <v>0.0</v>
      </c>
      <c r="G5451" s="80">
        <v>43.0</v>
      </c>
      <c r="H5451" s="81">
        <v>284895.0</v>
      </c>
      <c r="I5451" s="81">
        <v>600000.0</v>
      </c>
      <c r="J5451" s="81">
        <v>329010.0</v>
      </c>
      <c r="K5451" s="81">
        <v>600000.0</v>
      </c>
      <c r="L5451" s="82">
        <v>0.1400009520635979</v>
      </c>
      <c r="N5451" s="83">
        <f t="shared" si="1"/>
        <v>0.1400009521</v>
      </c>
      <c r="O5451" s="83">
        <f t="shared" si="2"/>
        <v>0.1400009521</v>
      </c>
      <c r="Q5451" s="83">
        <f t="shared" si="3"/>
        <v>0.525175</v>
      </c>
      <c r="R5451" s="83">
        <f t="shared" si="4"/>
        <v>0.1400009521</v>
      </c>
      <c r="S5451" s="83" t="b">
        <f t="shared" si="5"/>
        <v>0</v>
      </c>
      <c r="T5451" s="72"/>
      <c r="U5451" s="72"/>
      <c r="V5451" s="72"/>
      <c r="W5451" s="72"/>
      <c r="X5451" s="72"/>
      <c r="Y5451" s="72"/>
      <c r="Z5451" s="72"/>
      <c r="AA5451" s="72"/>
      <c r="AB5451" s="72"/>
      <c r="AC5451" s="72"/>
      <c r="AD5451" s="72"/>
      <c r="AE5451" s="72"/>
      <c r="AF5451" s="72"/>
      <c r="AG5451" s="72"/>
      <c r="AH5451" s="72"/>
      <c r="AI5451" s="72"/>
      <c r="AJ5451" s="72"/>
      <c r="AK5451" s="72"/>
    </row>
    <row r="5452" ht="14.25" customHeight="1">
      <c r="A5452" s="78">
        <v>5449.0</v>
      </c>
      <c r="C5452" s="78" t="str">
        <f>VLOOKUP(G5452,[1]Macrodata_CCF!$A$3:$D$55,4,FALSE)</f>
        <v>#ERROR!</v>
      </c>
      <c r="E5452" s="79" t="str">
        <f>VLOOKUP(G5452,[1]Macrodata_CCF!$A$3:$B$55,2,FALSE)</f>
        <v>#ERROR!</v>
      </c>
      <c r="F5452" s="78">
        <v>0.0</v>
      </c>
      <c r="G5452" s="80">
        <v>20.0</v>
      </c>
      <c r="H5452" s="81">
        <v>0.0</v>
      </c>
      <c r="I5452" s="81">
        <v>610000.0</v>
      </c>
      <c r="J5452" s="81">
        <v>91500.0</v>
      </c>
      <c r="K5452" s="81">
        <v>976000.0</v>
      </c>
      <c r="L5452" s="82">
        <v>0.15</v>
      </c>
      <c r="N5452" s="83">
        <f t="shared" si="1"/>
        <v>0.15</v>
      </c>
      <c r="O5452" s="83">
        <f t="shared" si="2"/>
        <v>0.15</v>
      </c>
      <c r="Q5452" s="83">
        <f t="shared" si="3"/>
        <v>1</v>
      </c>
      <c r="R5452" s="83">
        <f t="shared" si="4"/>
        <v>0.15</v>
      </c>
      <c r="S5452" s="83" t="b">
        <f t="shared" si="5"/>
        <v>0</v>
      </c>
      <c r="T5452" s="72"/>
      <c r="U5452" s="72"/>
      <c r="V5452" s="72"/>
      <c r="W5452" s="72"/>
      <c r="X5452" s="72"/>
      <c r="Y5452" s="72"/>
      <c r="Z5452" s="72"/>
      <c r="AA5452" s="72"/>
      <c r="AB5452" s="72"/>
      <c r="AC5452" s="72"/>
      <c r="AD5452" s="72"/>
      <c r="AE5452" s="72"/>
      <c r="AF5452" s="72"/>
      <c r="AG5452" s="72"/>
      <c r="AH5452" s="72"/>
      <c r="AI5452" s="72"/>
      <c r="AJ5452" s="72"/>
      <c r="AK5452" s="72"/>
    </row>
    <row r="5453" ht="14.25" customHeight="1">
      <c r="A5453" s="78">
        <v>5450.0</v>
      </c>
      <c r="C5453" s="78" t="str">
        <f>VLOOKUP(G5453,[1]Macrodata_CCF!$A$3:$D$55,4,FALSE)</f>
        <v>#ERROR!</v>
      </c>
      <c r="E5453" s="79" t="str">
        <f>VLOOKUP(G5453,[1]Macrodata_CCF!$A$3:$B$55,2,FALSE)</f>
        <v>#ERROR!</v>
      </c>
      <c r="F5453" s="78">
        <v>0.0</v>
      </c>
      <c r="G5453" s="80">
        <v>26.0</v>
      </c>
      <c r="H5453" s="81">
        <v>53955.0</v>
      </c>
      <c r="I5453" s="81">
        <v>100000.0</v>
      </c>
      <c r="J5453" s="81">
        <v>62705.0</v>
      </c>
      <c r="K5453" s="81">
        <v>100000.0</v>
      </c>
      <c r="L5453" s="82">
        <v>0.1900314909327832</v>
      </c>
      <c r="N5453" s="83">
        <f t="shared" si="1"/>
        <v>0.1900314909</v>
      </c>
      <c r="O5453" s="83">
        <f t="shared" si="2"/>
        <v>0.1900314909</v>
      </c>
      <c r="Q5453" s="83">
        <f t="shared" si="3"/>
        <v>0.46045</v>
      </c>
      <c r="R5453" s="83">
        <f t="shared" si="4"/>
        <v>0.1900314909</v>
      </c>
      <c r="S5453" s="83" t="b">
        <f t="shared" si="5"/>
        <v>0</v>
      </c>
      <c r="T5453" s="72"/>
      <c r="U5453" s="72"/>
      <c r="V5453" s="72"/>
      <c r="W5453" s="72"/>
      <c r="X5453" s="72"/>
      <c r="Y5453" s="72"/>
      <c r="Z5453" s="72"/>
      <c r="AA5453" s="72"/>
      <c r="AB5453" s="72"/>
      <c r="AC5453" s="72"/>
      <c r="AD5453" s="72"/>
      <c r="AE5453" s="72"/>
      <c r="AF5453" s="72"/>
      <c r="AG5453" s="72"/>
      <c r="AH5453" s="72"/>
      <c r="AI5453" s="72"/>
      <c r="AJ5453" s="72"/>
      <c r="AK5453" s="72"/>
    </row>
    <row r="5454" ht="14.25" customHeight="1">
      <c r="A5454" s="78">
        <v>5451.0</v>
      </c>
      <c r="C5454" s="78" t="str">
        <f>VLOOKUP(G5454,[1]Macrodata_CCF!$A$3:$D$55,4,FALSE)</f>
        <v>#ERROR!</v>
      </c>
      <c r="E5454" s="79" t="str">
        <f>VLOOKUP(G5454,[1]Macrodata_CCF!$A$3:$B$55,2,FALSE)</f>
        <v>#ERROR!</v>
      </c>
      <c r="F5454" s="78">
        <v>0.0</v>
      </c>
      <c r="G5454" s="80">
        <v>14.0</v>
      </c>
      <c r="H5454" s="81">
        <v>310435.0</v>
      </c>
      <c r="I5454" s="81">
        <v>830000.0</v>
      </c>
      <c r="J5454" s="81">
        <v>414350.0</v>
      </c>
      <c r="K5454" s="81">
        <v>830000.0</v>
      </c>
      <c r="L5454" s="82">
        <v>0.2000038493739955</v>
      </c>
      <c r="N5454" s="83">
        <f t="shared" si="1"/>
        <v>0.2000038494</v>
      </c>
      <c r="O5454" s="83">
        <f t="shared" si="2"/>
        <v>0.2000038494</v>
      </c>
      <c r="Q5454" s="83">
        <f t="shared" si="3"/>
        <v>0.6259819277</v>
      </c>
      <c r="R5454" s="83">
        <f t="shared" si="4"/>
        <v>0.2000038494</v>
      </c>
      <c r="S5454" s="83" t="b">
        <f t="shared" si="5"/>
        <v>0</v>
      </c>
      <c r="T5454" s="72"/>
      <c r="U5454" s="72"/>
      <c r="V5454" s="72"/>
      <c r="W5454" s="72"/>
      <c r="X5454" s="72"/>
      <c r="Y5454" s="72"/>
      <c r="Z5454" s="72"/>
      <c r="AA5454" s="72"/>
      <c r="AB5454" s="72"/>
      <c r="AC5454" s="72"/>
      <c r="AD5454" s="72"/>
      <c r="AE5454" s="72"/>
      <c r="AF5454" s="72"/>
      <c r="AG5454" s="72"/>
      <c r="AH5454" s="72"/>
      <c r="AI5454" s="72"/>
      <c r="AJ5454" s="72"/>
      <c r="AK5454" s="72"/>
    </row>
    <row r="5455" ht="14.25" customHeight="1">
      <c r="A5455" s="78">
        <v>5452.0</v>
      </c>
      <c r="C5455" s="78" t="str">
        <f>VLOOKUP(G5455,[1]Macrodata_CCF!$A$3:$D$55,4,FALSE)</f>
        <v>#ERROR!</v>
      </c>
      <c r="E5455" s="79" t="str">
        <f>VLOOKUP(G5455,[1]Macrodata_CCF!$A$3:$B$55,2,FALSE)</f>
        <v>#ERROR!</v>
      </c>
      <c r="F5455" s="78">
        <v>1.0</v>
      </c>
      <c r="G5455" s="80">
        <v>2.0</v>
      </c>
      <c r="H5455" s="81">
        <v>25245.0</v>
      </c>
      <c r="I5455" s="81">
        <v>790000.0</v>
      </c>
      <c r="J5455" s="81">
        <v>461155.0</v>
      </c>
      <c r="K5455" s="81">
        <v>1264000.0</v>
      </c>
      <c r="L5455" s="82">
        <v>0.5699995423370884</v>
      </c>
      <c r="N5455" s="83">
        <f t="shared" si="1"/>
        <v>0.5699995423</v>
      </c>
      <c r="O5455" s="83">
        <f t="shared" si="2"/>
        <v>0.5699995423</v>
      </c>
      <c r="Q5455" s="83">
        <f t="shared" si="3"/>
        <v>0.9680443038</v>
      </c>
      <c r="R5455" s="83">
        <f t="shared" si="4"/>
        <v>0.5699995423</v>
      </c>
      <c r="S5455" s="83" t="b">
        <f t="shared" si="5"/>
        <v>0</v>
      </c>
      <c r="T5455" s="72"/>
      <c r="U5455" s="72"/>
      <c r="V5455" s="72"/>
      <c r="W5455" s="72"/>
      <c r="X5455" s="72"/>
      <c r="Y5455" s="72"/>
      <c r="Z5455" s="72"/>
      <c r="AA5455" s="72"/>
      <c r="AB5455" s="72"/>
      <c r="AC5455" s="72"/>
      <c r="AD5455" s="72"/>
      <c r="AE5455" s="72"/>
      <c r="AF5455" s="72"/>
      <c r="AG5455" s="72"/>
      <c r="AH5455" s="72"/>
      <c r="AI5455" s="72"/>
      <c r="AJ5455" s="72"/>
      <c r="AK5455" s="72"/>
    </row>
    <row r="5456" ht="14.25" customHeight="1">
      <c r="A5456" s="78">
        <v>5453.0</v>
      </c>
      <c r="C5456" s="78" t="str">
        <f>VLOOKUP(G5456,[1]Macrodata_CCF!$A$3:$D$55,4,FALSE)</f>
        <v>#ERROR!</v>
      </c>
      <c r="E5456" s="79" t="str">
        <f>VLOOKUP(G5456,[1]Macrodata_CCF!$A$3:$B$55,2,FALSE)</f>
        <v>#ERROR!</v>
      </c>
      <c r="F5456" s="78">
        <v>0.0</v>
      </c>
      <c r="G5456" s="80">
        <v>24.0</v>
      </c>
      <c r="H5456" s="81">
        <v>23355.0</v>
      </c>
      <c r="I5456" s="81">
        <v>130000.0</v>
      </c>
      <c r="J5456" s="81">
        <v>41485.0</v>
      </c>
      <c r="K5456" s="81">
        <v>130000.0</v>
      </c>
      <c r="L5456" s="82">
        <v>0.1700032819166393</v>
      </c>
      <c r="N5456" s="83">
        <f t="shared" si="1"/>
        <v>0.1700032819</v>
      </c>
      <c r="O5456" s="83">
        <f t="shared" si="2"/>
        <v>0.1700032819</v>
      </c>
      <c r="Q5456" s="83">
        <f t="shared" si="3"/>
        <v>0.8203461538</v>
      </c>
      <c r="R5456" s="83">
        <f t="shared" si="4"/>
        <v>0.1700032819</v>
      </c>
      <c r="S5456" s="83" t="b">
        <f t="shared" si="5"/>
        <v>0</v>
      </c>
      <c r="T5456" s="72"/>
      <c r="U5456" s="72"/>
      <c r="V5456" s="72"/>
      <c r="W5456" s="72"/>
      <c r="X5456" s="72"/>
      <c r="Y5456" s="72"/>
      <c r="Z5456" s="72"/>
      <c r="AA5456" s="72"/>
      <c r="AB5456" s="72"/>
      <c r="AC5456" s="72"/>
      <c r="AD5456" s="72"/>
      <c r="AE5456" s="72"/>
      <c r="AF5456" s="72"/>
      <c r="AG5456" s="72"/>
      <c r="AH5456" s="72"/>
      <c r="AI5456" s="72"/>
      <c r="AJ5456" s="72"/>
      <c r="AK5456" s="72"/>
    </row>
    <row r="5457" ht="14.25" customHeight="1">
      <c r="A5457" s="78">
        <v>5454.0</v>
      </c>
      <c r="C5457" s="78" t="str">
        <f>VLOOKUP(G5457,[1]Macrodata_CCF!$A$3:$D$55,4,FALSE)</f>
        <v>#ERROR!</v>
      </c>
      <c r="E5457" s="79" t="str">
        <f>VLOOKUP(G5457,[1]Macrodata_CCF!$A$3:$B$55,2,FALSE)</f>
        <v>#ERROR!</v>
      </c>
      <c r="F5457" s="78">
        <v>0.0</v>
      </c>
      <c r="G5457" s="80">
        <v>31.0</v>
      </c>
      <c r="H5457" s="81">
        <v>617010.0</v>
      </c>
      <c r="I5457" s="81">
        <v>690000.0</v>
      </c>
      <c r="J5457" s="81">
        <v>630880.0</v>
      </c>
      <c r="K5457" s="81">
        <v>690000.0</v>
      </c>
      <c r="L5457" s="82">
        <v>0.1900260309631456</v>
      </c>
      <c r="N5457" s="83">
        <f t="shared" si="1"/>
        <v>0.190026031</v>
      </c>
      <c r="O5457" s="83">
        <f t="shared" si="2"/>
        <v>0.190026031</v>
      </c>
      <c r="Q5457" s="83">
        <f t="shared" si="3"/>
        <v>0.1057826087</v>
      </c>
      <c r="R5457" s="83">
        <f t="shared" si="4"/>
        <v>0.190026031</v>
      </c>
      <c r="S5457" s="83" t="b">
        <f t="shared" si="5"/>
        <v>0</v>
      </c>
      <c r="T5457" s="72"/>
      <c r="U5457" s="72"/>
      <c r="V5457" s="72"/>
      <c r="W5457" s="72"/>
      <c r="X5457" s="72"/>
      <c r="Y5457" s="72"/>
      <c r="Z5457" s="72"/>
      <c r="AA5457" s="72"/>
      <c r="AB5457" s="72"/>
      <c r="AC5457" s="72"/>
      <c r="AD5457" s="72"/>
      <c r="AE5457" s="72"/>
      <c r="AF5457" s="72"/>
      <c r="AG5457" s="72"/>
      <c r="AH5457" s="72"/>
      <c r="AI5457" s="72"/>
      <c r="AJ5457" s="72"/>
      <c r="AK5457" s="72"/>
    </row>
    <row r="5458" ht="14.25" customHeight="1">
      <c r="A5458" s="78">
        <v>5455.0</v>
      </c>
      <c r="C5458" s="78" t="str">
        <f>VLOOKUP(G5458,[1]Macrodata_CCF!$A$3:$D$55,4,FALSE)</f>
        <v>#ERROR!</v>
      </c>
      <c r="E5458" s="79" t="str">
        <f>VLOOKUP(G5458,[1]Macrodata_CCF!$A$3:$B$55,2,FALSE)</f>
        <v>#ERROR!</v>
      </c>
      <c r="F5458" s="78">
        <v>0.0</v>
      </c>
      <c r="G5458" s="80">
        <v>24.0</v>
      </c>
      <c r="H5458" s="81">
        <v>159730.0</v>
      </c>
      <c r="I5458" s="81">
        <v>920000.0</v>
      </c>
      <c r="J5458" s="81">
        <v>304180.0</v>
      </c>
      <c r="K5458" s="81">
        <v>920000.0</v>
      </c>
      <c r="L5458" s="82">
        <v>0.1899982900811554</v>
      </c>
      <c r="N5458" s="83">
        <f t="shared" si="1"/>
        <v>0.1899982901</v>
      </c>
      <c r="O5458" s="83">
        <f t="shared" si="2"/>
        <v>0.1899982901</v>
      </c>
      <c r="Q5458" s="83">
        <f t="shared" si="3"/>
        <v>0.8263804348</v>
      </c>
      <c r="R5458" s="83">
        <f t="shared" si="4"/>
        <v>0.1899982901</v>
      </c>
      <c r="S5458" s="83" t="b">
        <f t="shared" si="5"/>
        <v>0</v>
      </c>
      <c r="T5458" s="72"/>
      <c r="U5458" s="72"/>
      <c r="V5458" s="72"/>
      <c r="W5458" s="72"/>
      <c r="X5458" s="72"/>
      <c r="Y5458" s="72"/>
      <c r="Z5458" s="72"/>
      <c r="AA5458" s="72"/>
      <c r="AB5458" s="72"/>
      <c r="AC5458" s="72"/>
      <c r="AD5458" s="72"/>
      <c r="AE5458" s="72"/>
      <c r="AF5458" s="72"/>
      <c r="AG5458" s="72"/>
      <c r="AH5458" s="72"/>
      <c r="AI5458" s="72"/>
      <c r="AJ5458" s="72"/>
      <c r="AK5458" s="72"/>
    </row>
    <row r="5459" ht="14.25" customHeight="1">
      <c r="A5459" s="78">
        <v>5456.0</v>
      </c>
      <c r="C5459" s="78" t="str">
        <f>VLOOKUP(G5459,[1]Macrodata_CCF!$A$3:$D$55,4,FALSE)</f>
        <v>#ERROR!</v>
      </c>
      <c r="E5459" s="79" t="str">
        <f>VLOOKUP(G5459,[1]Macrodata_CCF!$A$3:$B$55,2,FALSE)</f>
        <v>#ERROR!</v>
      </c>
      <c r="F5459" s="78">
        <v>0.0</v>
      </c>
      <c r="G5459" s="80">
        <v>15.0</v>
      </c>
      <c r="H5459" s="81">
        <v>49955.0</v>
      </c>
      <c r="I5459" s="81">
        <v>380000.0</v>
      </c>
      <c r="J5459" s="81">
        <v>112665.0</v>
      </c>
      <c r="K5459" s="81">
        <v>380000.0</v>
      </c>
      <c r="L5459" s="82">
        <v>0.1900043933403021</v>
      </c>
      <c r="N5459" s="83">
        <f t="shared" si="1"/>
        <v>0.1900043933</v>
      </c>
      <c r="O5459" s="83">
        <f t="shared" si="2"/>
        <v>0.1900043933</v>
      </c>
      <c r="Q5459" s="83">
        <f t="shared" si="3"/>
        <v>0.8685394737</v>
      </c>
      <c r="R5459" s="83">
        <f t="shared" si="4"/>
        <v>0.1900043933</v>
      </c>
      <c r="S5459" s="83" t="b">
        <f t="shared" si="5"/>
        <v>0</v>
      </c>
      <c r="T5459" s="72"/>
      <c r="U5459" s="72"/>
      <c r="V5459" s="72"/>
      <c r="W5459" s="72"/>
      <c r="X5459" s="72"/>
      <c r="Y5459" s="72"/>
      <c r="Z5459" s="72"/>
      <c r="AA5459" s="72"/>
      <c r="AB5459" s="72"/>
      <c r="AC5459" s="72"/>
      <c r="AD5459" s="72"/>
      <c r="AE5459" s="72"/>
      <c r="AF5459" s="72"/>
      <c r="AG5459" s="72"/>
      <c r="AH5459" s="72"/>
      <c r="AI5459" s="72"/>
      <c r="AJ5459" s="72"/>
      <c r="AK5459" s="72"/>
    </row>
    <row r="5460" ht="14.25" customHeight="1">
      <c r="A5460" s="78">
        <v>5457.0</v>
      </c>
      <c r="C5460" s="78" t="str">
        <f>VLOOKUP(G5460,[1]Macrodata_CCF!$A$3:$D$55,4,FALSE)</f>
        <v>#ERROR!</v>
      </c>
      <c r="E5460" s="79" t="str">
        <f>VLOOKUP(G5460,[1]Macrodata_CCF!$A$3:$B$55,2,FALSE)</f>
        <v>#ERROR!</v>
      </c>
      <c r="F5460" s="78">
        <v>0.0</v>
      </c>
      <c r="G5460" s="80">
        <v>29.0</v>
      </c>
      <c r="H5460" s="81">
        <v>557685.0</v>
      </c>
      <c r="I5460" s="81">
        <v>750000.0</v>
      </c>
      <c r="J5460" s="81">
        <v>896160.0</v>
      </c>
      <c r="K5460" s="81">
        <v>1425000.0</v>
      </c>
      <c r="L5460" s="82">
        <v>1.760003119881445</v>
      </c>
      <c r="N5460" s="83">
        <f t="shared" si="1"/>
        <v>1.76000312</v>
      </c>
      <c r="O5460" s="83">
        <f t="shared" si="2"/>
        <v>1</v>
      </c>
      <c r="Q5460" s="83">
        <f t="shared" si="3"/>
        <v>0.25642</v>
      </c>
      <c r="R5460" s="83">
        <f t="shared" si="4"/>
        <v>1.76000312</v>
      </c>
      <c r="S5460" s="83" t="b">
        <f t="shared" si="5"/>
        <v>0</v>
      </c>
      <c r="T5460" s="72"/>
      <c r="U5460" s="72"/>
      <c r="V5460" s="72"/>
      <c r="W5460" s="72"/>
      <c r="X5460" s="72"/>
      <c r="Y5460" s="72"/>
      <c r="Z5460" s="72"/>
      <c r="AA5460" s="72"/>
      <c r="AB5460" s="72"/>
      <c r="AC5460" s="72"/>
      <c r="AD5460" s="72"/>
      <c r="AE5460" s="72"/>
      <c r="AF5460" s="72"/>
      <c r="AG5460" s="72"/>
      <c r="AH5460" s="72"/>
      <c r="AI5460" s="72"/>
      <c r="AJ5460" s="72"/>
      <c r="AK5460" s="72"/>
    </row>
    <row r="5461" ht="14.25" customHeight="1">
      <c r="A5461" s="78">
        <v>5458.0</v>
      </c>
      <c r="C5461" s="78" t="str">
        <f>VLOOKUP(G5461,[1]Macrodata_CCF!$A$3:$D$55,4,FALSE)</f>
        <v>#ERROR!</v>
      </c>
      <c r="E5461" s="79" t="str">
        <f>VLOOKUP(G5461,[1]Macrodata_CCF!$A$3:$B$55,2,FALSE)</f>
        <v>#ERROR!</v>
      </c>
      <c r="F5461" s="78">
        <v>0.0</v>
      </c>
      <c r="G5461" s="80">
        <v>52.0</v>
      </c>
      <c r="H5461" s="81">
        <v>37190.0</v>
      </c>
      <c r="I5461" s="81">
        <v>90000.0</v>
      </c>
      <c r="J5461" s="81">
        <v>44055.0</v>
      </c>
      <c r="K5461" s="81">
        <v>90000.0</v>
      </c>
      <c r="L5461" s="82">
        <v>0.1299943192577163</v>
      </c>
      <c r="N5461" s="83">
        <f t="shared" si="1"/>
        <v>0.1299943193</v>
      </c>
      <c r="O5461" s="83">
        <f t="shared" si="2"/>
        <v>0.1299943193</v>
      </c>
      <c r="Q5461" s="83">
        <f t="shared" si="3"/>
        <v>0.5867777778</v>
      </c>
      <c r="R5461" s="83">
        <f t="shared" si="4"/>
        <v>0.1299943193</v>
      </c>
      <c r="S5461" s="83" t="b">
        <f t="shared" si="5"/>
        <v>0</v>
      </c>
      <c r="T5461" s="72"/>
      <c r="U5461" s="72"/>
      <c r="V5461" s="72"/>
      <c r="W5461" s="72"/>
      <c r="X5461" s="72"/>
      <c r="Y5461" s="72"/>
      <c r="Z5461" s="72"/>
      <c r="AA5461" s="72"/>
      <c r="AB5461" s="72"/>
      <c r="AC5461" s="72"/>
      <c r="AD5461" s="72"/>
      <c r="AE5461" s="72"/>
      <c r="AF5461" s="72"/>
      <c r="AG5461" s="72"/>
      <c r="AH5461" s="72"/>
      <c r="AI5461" s="72"/>
      <c r="AJ5461" s="72"/>
      <c r="AK5461" s="72"/>
    </row>
    <row r="5462" ht="14.25" customHeight="1">
      <c r="A5462" s="78">
        <v>5459.0</v>
      </c>
      <c r="C5462" s="78" t="str">
        <f>VLOOKUP(G5462,[1]Macrodata_CCF!$A$3:$D$55,4,FALSE)</f>
        <v>#ERROR!</v>
      </c>
      <c r="E5462" s="79" t="str">
        <f>VLOOKUP(G5462,[1]Macrodata_CCF!$A$3:$B$55,2,FALSE)</f>
        <v>#ERROR!</v>
      </c>
      <c r="F5462" s="78">
        <v>0.0</v>
      </c>
      <c r="G5462" s="80">
        <v>12.0</v>
      </c>
      <c r="H5462" s="81">
        <v>481645.0</v>
      </c>
      <c r="I5462" s="81">
        <v>650000.0</v>
      </c>
      <c r="J5462" s="81">
        <v>542255.0</v>
      </c>
      <c r="K5462" s="81">
        <v>650000.0</v>
      </c>
      <c r="L5462" s="82">
        <v>0.3600130676249592</v>
      </c>
      <c r="N5462" s="83">
        <f t="shared" si="1"/>
        <v>0.3600130676</v>
      </c>
      <c r="O5462" s="83">
        <f t="shared" si="2"/>
        <v>0.3600130676</v>
      </c>
      <c r="Q5462" s="83">
        <f t="shared" si="3"/>
        <v>0.2590076923</v>
      </c>
      <c r="R5462" s="83">
        <f t="shared" si="4"/>
        <v>0.3600130676</v>
      </c>
      <c r="S5462" s="83" t="b">
        <f t="shared" si="5"/>
        <v>0</v>
      </c>
      <c r="T5462" s="72"/>
      <c r="U5462" s="72"/>
      <c r="V5462" s="72"/>
      <c r="W5462" s="72"/>
      <c r="X5462" s="72"/>
      <c r="Y5462" s="72"/>
      <c r="Z5462" s="72"/>
      <c r="AA5462" s="72"/>
      <c r="AB5462" s="72"/>
      <c r="AC5462" s="72"/>
      <c r="AD5462" s="72"/>
      <c r="AE5462" s="72"/>
      <c r="AF5462" s="72"/>
      <c r="AG5462" s="72"/>
      <c r="AH5462" s="72"/>
      <c r="AI5462" s="72"/>
      <c r="AJ5462" s="72"/>
      <c r="AK5462" s="72"/>
    </row>
    <row r="5463" ht="14.25" customHeight="1">
      <c r="A5463" s="78">
        <v>5460.0</v>
      </c>
      <c r="C5463" s="78" t="str">
        <f>VLOOKUP(G5463,[1]Macrodata_CCF!$A$3:$D$55,4,FALSE)</f>
        <v>#ERROR!</v>
      </c>
      <c r="E5463" s="79" t="str">
        <f>VLOOKUP(G5463,[1]Macrodata_CCF!$A$3:$B$55,2,FALSE)</f>
        <v>#ERROR!</v>
      </c>
      <c r="F5463" s="78">
        <v>0.0</v>
      </c>
      <c r="G5463" s="80">
        <v>9.0</v>
      </c>
      <c r="H5463" s="81">
        <v>143110.0</v>
      </c>
      <c r="I5463" s="81">
        <v>300000.0</v>
      </c>
      <c r="J5463" s="81">
        <v>188610.0</v>
      </c>
      <c r="K5463" s="81">
        <v>300000.0</v>
      </c>
      <c r="L5463" s="82">
        <v>0.2900121103958187</v>
      </c>
      <c r="N5463" s="83">
        <f t="shared" si="1"/>
        <v>0.2900121104</v>
      </c>
      <c r="O5463" s="83">
        <f t="shared" si="2"/>
        <v>0.2900121104</v>
      </c>
      <c r="Q5463" s="83">
        <f t="shared" si="3"/>
        <v>0.5229666667</v>
      </c>
      <c r="R5463" s="83">
        <f t="shared" si="4"/>
        <v>0.2900121104</v>
      </c>
      <c r="S5463" s="83" t="b">
        <f t="shared" si="5"/>
        <v>0</v>
      </c>
      <c r="T5463" s="72"/>
      <c r="U5463" s="72"/>
      <c r="V5463" s="72"/>
      <c r="W5463" s="72"/>
      <c r="X5463" s="72"/>
      <c r="Y5463" s="72"/>
      <c r="Z5463" s="72"/>
      <c r="AA5463" s="72"/>
      <c r="AB5463" s="72"/>
      <c r="AC5463" s="72"/>
      <c r="AD5463" s="72"/>
      <c r="AE5463" s="72"/>
      <c r="AF5463" s="72"/>
      <c r="AG5463" s="72"/>
      <c r="AH5463" s="72"/>
      <c r="AI5463" s="72"/>
      <c r="AJ5463" s="72"/>
      <c r="AK5463" s="72"/>
    </row>
    <row r="5464" ht="14.25" customHeight="1">
      <c r="A5464" s="78">
        <v>5461.0</v>
      </c>
      <c r="C5464" s="78" t="str">
        <f>VLOOKUP(G5464,[1]Macrodata_CCF!$A$3:$D$55,4,FALSE)</f>
        <v>#ERROR!</v>
      </c>
      <c r="E5464" s="79" t="str">
        <f>VLOOKUP(G5464,[1]Macrodata_CCF!$A$3:$B$55,2,FALSE)</f>
        <v>#ERROR!</v>
      </c>
      <c r="F5464" s="78">
        <v>0.0</v>
      </c>
      <c r="G5464" s="80">
        <v>6.0</v>
      </c>
      <c r="H5464" s="81">
        <v>78170.0</v>
      </c>
      <c r="I5464" s="81">
        <v>190000.0</v>
      </c>
      <c r="J5464" s="81">
        <v>102775.0</v>
      </c>
      <c r="K5464" s="81">
        <v>190000.0</v>
      </c>
      <c r="L5464" s="82">
        <v>0.2200214611463829</v>
      </c>
      <c r="N5464" s="83">
        <f t="shared" si="1"/>
        <v>0.2200214611</v>
      </c>
      <c r="O5464" s="83">
        <f t="shared" si="2"/>
        <v>0.2200214611</v>
      </c>
      <c r="Q5464" s="83">
        <f t="shared" si="3"/>
        <v>0.5885789474</v>
      </c>
      <c r="R5464" s="83">
        <f t="shared" si="4"/>
        <v>0.2200214611</v>
      </c>
      <c r="S5464" s="83" t="b">
        <f t="shared" si="5"/>
        <v>0</v>
      </c>
      <c r="T5464" s="72"/>
      <c r="U5464" s="72"/>
      <c r="V5464" s="72"/>
      <c r="W5464" s="72"/>
      <c r="X5464" s="72"/>
      <c r="Y5464" s="72"/>
      <c r="Z5464" s="72"/>
      <c r="AA5464" s="72"/>
      <c r="AB5464" s="72"/>
      <c r="AC5464" s="72"/>
      <c r="AD5464" s="72"/>
      <c r="AE5464" s="72"/>
      <c r="AF5464" s="72"/>
      <c r="AG5464" s="72"/>
      <c r="AH5464" s="72"/>
      <c r="AI5464" s="72"/>
      <c r="AJ5464" s="72"/>
      <c r="AK5464" s="72"/>
    </row>
    <row r="5465" ht="14.25" customHeight="1">
      <c r="A5465" s="78">
        <v>5462.0</v>
      </c>
      <c r="C5465" s="78" t="str">
        <f>VLOOKUP(G5465,[1]Macrodata_CCF!$A$3:$D$55,4,FALSE)</f>
        <v>#ERROR!</v>
      </c>
      <c r="E5465" s="79" t="str">
        <f>VLOOKUP(G5465,[1]Macrodata_CCF!$A$3:$B$55,2,FALSE)</f>
        <v>#ERROR!</v>
      </c>
      <c r="F5465" s="78">
        <v>0.0</v>
      </c>
      <c r="G5465" s="80">
        <v>32.0</v>
      </c>
      <c r="H5465" s="81">
        <v>67900.0</v>
      </c>
      <c r="I5465" s="81">
        <v>150000.0</v>
      </c>
      <c r="J5465" s="81">
        <v>82680.0</v>
      </c>
      <c r="K5465" s="81">
        <v>285000.0</v>
      </c>
      <c r="L5465" s="82">
        <v>0.1800243605359318</v>
      </c>
      <c r="N5465" s="83">
        <f t="shared" si="1"/>
        <v>0.1800243605</v>
      </c>
      <c r="O5465" s="83">
        <f t="shared" si="2"/>
        <v>0.1800243605</v>
      </c>
      <c r="Q5465" s="83">
        <f t="shared" si="3"/>
        <v>0.5473333333</v>
      </c>
      <c r="R5465" s="83">
        <f t="shared" si="4"/>
        <v>0.1800243605</v>
      </c>
      <c r="S5465" s="83" t="b">
        <f t="shared" si="5"/>
        <v>0</v>
      </c>
      <c r="T5465" s="72"/>
      <c r="U5465" s="72"/>
      <c r="V5465" s="72"/>
      <c r="W5465" s="72"/>
      <c r="X5465" s="72"/>
      <c r="Y5465" s="72"/>
      <c r="Z5465" s="72"/>
      <c r="AA5465" s="72"/>
      <c r="AB5465" s="72"/>
      <c r="AC5465" s="72"/>
      <c r="AD5465" s="72"/>
      <c r="AE5465" s="72"/>
      <c r="AF5465" s="72"/>
      <c r="AG5465" s="72"/>
      <c r="AH5465" s="72"/>
      <c r="AI5465" s="72"/>
      <c r="AJ5465" s="72"/>
      <c r="AK5465" s="72"/>
    </row>
    <row r="5466" ht="14.25" customHeight="1">
      <c r="A5466" s="78">
        <v>5463.0</v>
      </c>
      <c r="C5466" s="78" t="str">
        <f>VLOOKUP(G5466,[1]Macrodata_CCF!$A$3:$D$55,4,FALSE)</f>
        <v>#ERROR!</v>
      </c>
      <c r="E5466" s="79" t="str">
        <f>VLOOKUP(G5466,[1]Macrodata_CCF!$A$3:$B$55,2,FALSE)</f>
        <v>#ERROR!</v>
      </c>
      <c r="F5466" s="78">
        <v>0.0</v>
      </c>
      <c r="G5466" s="80">
        <v>47.0</v>
      </c>
      <c r="H5466" s="81">
        <v>16800.0</v>
      </c>
      <c r="I5466" s="81">
        <v>250000.0</v>
      </c>
      <c r="J5466" s="81">
        <v>56445.0</v>
      </c>
      <c r="K5466" s="81">
        <v>475000.0</v>
      </c>
      <c r="L5466" s="82">
        <v>0.1700042881646655</v>
      </c>
      <c r="N5466" s="83">
        <f t="shared" si="1"/>
        <v>0.1700042882</v>
      </c>
      <c r="O5466" s="83">
        <f t="shared" si="2"/>
        <v>0.1700042882</v>
      </c>
      <c r="Q5466" s="83">
        <f t="shared" si="3"/>
        <v>0.9328</v>
      </c>
      <c r="R5466" s="83">
        <f t="shared" si="4"/>
        <v>0.1700042882</v>
      </c>
      <c r="S5466" s="83" t="b">
        <f t="shared" si="5"/>
        <v>0</v>
      </c>
      <c r="T5466" s="72"/>
      <c r="U5466" s="72"/>
      <c r="V5466" s="72"/>
      <c r="W5466" s="72"/>
      <c r="X5466" s="72"/>
      <c r="Y5466" s="72"/>
      <c r="Z5466" s="72"/>
      <c r="AA5466" s="72"/>
      <c r="AB5466" s="72"/>
      <c r="AC5466" s="72"/>
      <c r="AD5466" s="72"/>
      <c r="AE5466" s="72"/>
      <c r="AF5466" s="72"/>
      <c r="AG5466" s="72"/>
      <c r="AH5466" s="72"/>
      <c r="AI5466" s="72"/>
      <c r="AJ5466" s="72"/>
      <c r="AK5466" s="72"/>
    </row>
    <row r="5467" ht="14.25" customHeight="1">
      <c r="A5467" s="78">
        <v>5464.0</v>
      </c>
      <c r="C5467" s="78" t="str">
        <f>VLOOKUP(G5467,[1]Macrodata_CCF!$A$3:$D$55,4,FALSE)</f>
        <v>#ERROR!</v>
      </c>
      <c r="E5467" s="79" t="str">
        <f>VLOOKUP(G5467,[1]Macrodata_CCF!$A$3:$B$55,2,FALSE)</f>
        <v>#ERROR!</v>
      </c>
      <c r="F5467" s="78">
        <v>1.0</v>
      </c>
      <c r="G5467" s="80">
        <v>11.0</v>
      </c>
      <c r="H5467" s="81">
        <v>98650.0</v>
      </c>
      <c r="I5467" s="81">
        <v>130000.0</v>
      </c>
      <c r="J5467" s="81">
        <v>114010.0</v>
      </c>
      <c r="K5467" s="81">
        <v>130000.0</v>
      </c>
      <c r="L5467" s="82">
        <v>0.4899521531100479</v>
      </c>
      <c r="N5467" s="83">
        <f t="shared" si="1"/>
        <v>0.4899521531</v>
      </c>
      <c r="O5467" s="83">
        <f t="shared" si="2"/>
        <v>0.4899521531</v>
      </c>
      <c r="Q5467" s="83">
        <f t="shared" si="3"/>
        <v>0.2411538462</v>
      </c>
      <c r="R5467" s="83">
        <f t="shared" si="4"/>
        <v>0.4899521531</v>
      </c>
      <c r="S5467" s="83" t="b">
        <f t="shared" si="5"/>
        <v>0</v>
      </c>
      <c r="T5467" s="72"/>
      <c r="U5467" s="72"/>
      <c r="V5467" s="72"/>
      <c r="W5467" s="72"/>
      <c r="X5467" s="72"/>
      <c r="Y5467" s="72"/>
      <c r="Z5467" s="72"/>
      <c r="AA5467" s="72"/>
      <c r="AB5467" s="72"/>
      <c r="AC5467" s="72"/>
      <c r="AD5467" s="72"/>
      <c r="AE5467" s="72"/>
      <c r="AF5467" s="72"/>
      <c r="AG5467" s="72"/>
      <c r="AH5467" s="72"/>
      <c r="AI5467" s="72"/>
      <c r="AJ5467" s="72"/>
      <c r="AK5467" s="72"/>
    </row>
    <row r="5468" ht="14.25" customHeight="1">
      <c r="A5468" s="78">
        <v>5465.0</v>
      </c>
      <c r="C5468" s="78" t="str">
        <f>VLOOKUP(G5468,[1]Macrodata_CCF!$A$3:$D$55,4,FALSE)</f>
        <v>#ERROR!</v>
      </c>
      <c r="E5468" s="79" t="str">
        <f>VLOOKUP(G5468,[1]Macrodata_CCF!$A$3:$B$55,2,FALSE)</f>
        <v>#ERROR!</v>
      </c>
      <c r="F5468" s="78">
        <v>0.0</v>
      </c>
      <c r="G5468" s="80">
        <v>7.0</v>
      </c>
      <c r="H5468" s="81">
        <v>847555.0</v>
      </c>
      <c r="I5468" s="81">
        <v>920000.0</v>
      </c>
      <c r="J5468" s="81">
        <v>938400.0</v>
      </c>
      <c r="K5468" s="81">
        <v>920000.0</v>
      </c>
      <c r="L5468" s="82">
        <v>1.25398578231762</v>
      </c>
      <c r="N5468" s="83">
        <f t="shared" si="1"/>
        <v>1.253985782</v>
      </c>
      <c r="O5468" s="83">
        <f t="shared" si="2"/>
        <v>1</v>
      </c>
      <c r="Q5468" s="83">
        <f t="shared" si="3"/>
        <v>0.07874456522</v>
      </c>
      <c r="R5468" s="83">
        <f t="shared" si="4"/>
        <v>0.09874456522</v>
      </c>
      <c r="S5468" s="83" t="b">
        <f t="shared" si="5"/>
        <v>1</v>
      </c>
      <c r="T5468" s="72"/>
      <c r="U5468" s="72"/>
      <c r="V5468" s="72"/>
      <c r="W5468" s="72"/>
      <c r="X5468" s="72"/>
      <c r="Y5468" s="72"/>
      <c r="Z5468" s="72"/>
      <c r="AA5468" s="72"/>
      <c r="AB5468" s="72"/>
      <c r="AC5468" s="72"/>
      <c r="AD5468" s="72"/>
      <c r="AE5468" s="72"/>
      <c r="AF5468" s="72"/>
      <c r="AG5468" s="72"/>
      <c r="AH5468" s="72"/>
      <c r="AI5468" s="72"/>
      <c r="AJ5468" s="72"/>
      <c r="AK5468" s="72"/>
    </row>
    <row r="5469" ht="14.25" customHeight="1">
      <c r="A5469" s="78">
        <v>5466.0</v>
      </c>
      <c r="C5469" s="78" t="str">
        <f>VLOOKUP(G5469,[1]Macrodata_CCF!$A$3:$D$55,4,FALSE)</f>
        <v>#ERROR!</v>
      </c>
      <c r="E5469" s="79" t="str">
        <f>VLOOKUP(G5469,[1]Macrodata_CCF!$A$3:$B$55,2,FALSE)</f>
        <v>#ERROR!</v>
      </c>
      <c r="F5469" s="78">
        <v>0.0</v>
      </c>
      <c r="G5469" s="80">
        <v>23.0</v>
      </c>
      <c r="H5469" s="81">
        <v>82935.0</v>
      </c>
      <c r="I5469" s="81">
        <v>170000.0</v>
      </c>
      <c r="J5469" s="81">
        <v>96865.0</v>
      </c>
      <c r="K5469" s="81">
        <v>272000.0</v>
      </c>
      <c r="L5469" s="82">
        <v>0.1599954057313502</v>
      </c>
      <c r="N5469" s="83">
        <f t="shared" si="1"/>
        <v>0.1599954057</v>
      </c>
      <c r="O5469" s="83">
        <f t="shared" si="2"/>
        <v>0.1599954057</v>
      </c>
      <c r="Q5469" s="83">
        <f t="shared" si="3"/>
        <v>0.5121470588</v>
      </c>
      <c r="R5469" s="83">
        <f t="shared" si="4"/>
        <v>0.1599954057</v>
      </c>
      <c r="S5469" s="83" t="b">
        <f t="shared" si="5"/>
        <v>0</v>
      </c>
      <c r="T5469" s="72"/>
      <c r="U5469" s="72"/>
      <c r="V5469" s="72"/>
      <c r="W5469" s="72"/>
      <c r="X5469" s="72"/>
      <c r="Y5469" s="72"/>
      <c r="Z5469" s="72"/>
      <c r="AA5469" s="72"/>
      <c r="AB5469" s="72"/>
      <c r="AC5469" s="72"/>
      <c r="AD5469" s="72"/>
      <c r="AE5469" s="72"/>
      <c r="AF5469" s="72"/>
      <c r="AG5469" s="72"/>
      <c r="AH5469" s="72"/>
      <c r="AI5469" s="72"/>
      <c r="AJ5469" s="72"/>
      <c r="AK5469" s="72"/>
    </row>
    <row r="5470" ht="14.25" customHeight="1">
      <c r="A5470" s="78">
        <v>5467.0</v>
      </c>
      <c r="C5470" s="78" t="str">
        <f>VLOOKUP(G5470,[1]Macrodata_CCF!$A$3:$D$55,4,FALSE)</f>
        <v>#ERROR!</v>
      </c>
      <c r="E5470" s="79" t="str">
        <f>VLOOKUP(G5470,[1]Macrodata_CCF!$A$3:$B$55,2,FALSE)</f>
        <v>#ERROR!</v>
      </c>
      <c r="F5470" s="78">
        <v>0.0</v>
      </c>
      <c r="G5470" s="80">
        <v>50.0</v>
      </c>
      <c r="H5470" s="81">
        <v>204405.0</v>
      </c>
      <c r="I5470" s="81">
        <v>660000.0</v>
      </c>
      <c r="J5470" s="81">
        <v>236295.0</v>
      </c>
      <c r="K5470" s="81">
        <v>660000.0</v>
      </c>
      <c r="L5470" s="82">
        <v>0.0699963783623613</v>
      </c>
      <c r="N5470" s="83">
        <f t="shared" si="1"/>
        <v>0.06999637836</v>
      </c>
      <c r="O5470" s="83">
        <f t="shared" si="2"/>
        <v>0.06999637836</v>
      </c>
      <c r="Q5470" s="83">
        <f t="shared" si="3"/>
        <v>0.6902954545</v>
      </c>
      <c r="R5470" s="83">
        <f t="shared" si="4"/>
        <v>0.06999637836</v>
      </c>
      <c r="S5470" s="83" t="b">
        <f t="shared" si="5"/>
        <v>0</v>
      </c>
      <c r="T5470" s="72"/>
      <c r="U5470" s="72"/>
      <c r="V5470" s="72"/>
      <c r="W5470" s="72"/>
      <c r="X5470" s="72"/>
      <c r="Y5470" s="72"/>
      <c r="Z5470" s="72"/>
      <c r="AA5470" s="72"/>
      <c r="AB5470" s="72"/>
      <c r="AC5470" s="72"/>
      <c r="AD5470" s="72"/>
      <c r="AE5470" s="72"/>
      <c r="AF5470" s="72"/>
      <c r="AG5470" s="72"/>
      <c r="AH5470" s="72"/>
      <c r="AI5470" s="72"/>
      <c r="AJ5470" s="72"/>
      <c r="AK5470" s="72"/>
    </row>
    <row r="5471" ht="14.25" customHeight="1">
      <c r="A5471" s="78">
        <v>5468.0</v>
      </c>
      <c r="C5471" s="78" t="str">
        <f>VLOOKUP(G5471,[1]Macrodata_CCF!$A$3:$D$55,4,FALSE)</f>
        <v>#ERROR!</v>
      </c>
      <c r="E5471" s="79" t="str">
        <f>VLOOKUP(G5471,[1]Macrodata_CCF!$A$3:$B$55,2,FALSE)</f>
        <v>#ERROR!</v>
      </c>
      <c r="F5471" s="78">
        <v>0.0</v>
      </c>
      <c r="G5471" s="80">
        <v>15.0</v>
      </c>
      <c r="H5471" s="81">
        <v>11365.0</v>
      </c>
      <c r="I5471" s="81">
        <v>230000.0</v>
      </c>
      <c r="J5471" s="81">
        <v>55090.0</v>
      </c>
      <c r="K5471" s="81">
        <v>230000.0</v>
      </c>
      <c r="L5471" s="82">
        <v>0.1999908523337983</v>
      </c>
      <c r="N5471" s="83">
        <f t="shared" si="1"/>
        <v>0.1999908523</v>
      </c>
      <c r="O5471" s="83">
        <f t="shared" si="2"/>
        <v>0.1999908523</v>
      </c>
      <c r="Q5471" s="83">
        <f t="shared" si="3"/>
        <v>0.9505869565</v>
      </c>
      <c r="R5471" s="83">
        <f t="shared" si="4"/>
        <v>0.1999908523</v>
      </c>
      <c r="S5471" s="83" t="b">
        <f t="shared" si="5"/>
        <v>0</v>
      </c>
      <c r="T5471" s="72"/>
      <c r="U5471" s="72"/>
      <c r="V5471" s="72"/>
      <c r="W5471" s="72"/>
      <c r="X5471" s="72"/>
      <c r="Y5471" s="72"/>
      <c r="Z5471" s="72"/>
      <c r="AA5471" s="72"/>
      <c r="AB5471" s="72"/>
      <c r="AC5471" s="72"/>
      <c r="AD5471" s="72"/>
      <c r="AE5471" s="72"/>
      <c r="AF5471" s="72"/>
      <c r="AG5471" s="72"/>
      <c r="AH5471" s="72"/>
      <c r="AI5471" s="72"/>
      <c r="AJ5471" s="72"/>
      <c r="AK5471" s="72"/>
    </row>
    <row r="5472" ht="14.25" customHeight="1">
      <c r="A5472" s="78">
        <v>5469.0</v>
      </c>
      <c r="C5472" s="78" t="str">
        <f>VLOOKUP(G5472,[1]Macrodata_CCF!$A$3:$D$55,4,FALSE)</f>
        <v>#ERROR!</v>
      </c>
      <c r="E5472" s="79" t="str">
        <f>VLOOKUP(G5472,[1]Macrodata_CCF!$A$3:$B$55,2,FALSE)</f>
        <v>#ERROR!</v>
      </c>
      <c r="F5472" s="78">
        <v>0.0</v>
      </c>
      <c r="G5472" s="80">
        <v>40.0</v>
      </c>
      <c r="H5472" s="81">
        <v>523410.0</v>
      </c>
      <c r="I5472" s="81">
        <v>770000.0</v>
      </c>
      <c r="J5472" s="81">
        <v>476560.0</v>
      </c>
      <c r="K5472" s="81">
        <v>1232000.0</v>
      </c>
      <c r="L5472" s="82">
        <v>-0.1899914838395718</v>
      </c>
      <c r="N5472" s="83">
        <f t="shared" si="1"/>
        <v>-0.1899914838</v>
      </c>
      <c r="O5472" s="83">
        <f t="shared" si="2"/>
        <v>0</v>
      </c>
      <c r="Q5472" s="83">
        <f t="shared" si="3"/>
        <v>0.3202467532</v>
      </c>
      <c r="R5472" s="83">
        <f t="shared" si="4"/>
        <v>-0.1899914838</v>
      </c>
      <c r="S5472" s="83" t="b">
        <f t="shared" si="5"/>
        <v>0</v>
      </c>
      <c r="T5472" s="72"/>
      <c r="U5472" s="72"/>
      <c r="V5472" s="72"/>
      <c r="W5472" s="72"/>
      <c r="X5472" s="72"/>
      <c r="Y5472" s="72"/>
      <c r="Z5472" s="72"/>
      <c r="AA5472" s="72"/>
      <c r="AB5472" s="72"/>
      <c r="AC5472" s="72"/>
      <c r="AD5472" s="72"/>
      <c r="AE5472" s="72"/>
      <c r="AF5472" s="72"/>
      <c r="AG5472" s="72"/>
      <c r="AH5472" s="72"/>
      <c r="AI5472" s="72"/>
      <c r="AJ5472" s="72"/>
      <c r="AK5472" s="72"/>
    </row>
    <row r="5473" ht="14.25" customHeight="1">
      <c r="A5473" s="78">
        <v>5470.0</v>
      </c>
      <c r="C5473" s="78" t="str">
        <f>VLOOKUP(G5473,[1]Macrodata_CCF!$A$3:$D$55,4,FALSE)</f>
        <v>#ERROR!</v>
      </c>
      <c r="E5473" s="79" t="str">
        <f>VLOOKUP(G5473,[1]Macrodata_CCF!$A$3:$B$55,2,FALSE)</f>
        <v>#ERROR!</v>
      </c>
      <c r="F5473" s="78">
        <v>0.0</v>
      </c>
      <c r="G5473" s="80">
        <v>42.0</v>
      </c>
      <c r="H5473" s="81">
        <v>80775.0</v>
      </c>
      <c r="I5473" s="81">
        <v>380000.0</v>
      </c>
      <c r="J5473" s="81">
        <v>182510.0</v>
      </c>
      <c r="K5473" s="81">
        <v>380000.0</v>
      </c>
      <c r="L5473" s="82">
        <v>0.3399949870498788</v>
      </c>
      <c r="N5473" s="83">
        <f t="shared" si="1"/>
        <v>0.339994987</v>
      </c>
      <c r="O5473" s="83">
        <f t="shared" si="2"/>
        <v>0.339994987</v>
      </c>
      <c r="Q5473" s="83">
        <f t="shared" si="3"/>
        <v>0.7874342105</v>
      </c>
      <c r="R5473" s="83">
        <f t="shared" si="4"/>
        <v>0.339994987</v>
      </c>
      <c r="S5473" s="83" t="b">
        <f t="shared" si="5"/>
        <v>0</v>
      </c>
      <c r="T5473" s="72"/>
      <c r="U5473" s="72"/>
      <c r="V5473" s="72"/>
      <c r="W5473" s="72"/>
      <c r="X5473" s="72"/>
      <c r="Y5473" s="72"/>
      <c r="Z5473" s="72"/>
      <c r="AA5473" s="72"/>
      <c r="AB5473" s="72"/>
      <c r="AC5473" s="72"/>
      <c r="AD5473" s="72"/>
      <c r="AE5473" s="72"/>
      <c r="AF5473" s="72"/>
      <c r="AG5473" s="72"/>
      <c r="AH5473" s="72"/>
      <c r="AI5473" s="72"/>
      <c r="AJ5473" s="72"/>
      <c r="AK5473" s="72"/>
    </row>
    <row r="5474" ht="14.25" customHeight="1">
      <c r="A5474" s="78">
        <v>5471.0</v>
      </c>
      <c r="C5474" s="78" t="str">
        <f>VLOOKUP(G5474,[1]Macrodata_CCF!$A$3:$D$55,4,FALSE)</f>
        <v>#ERROR!</v>
      </c>
      <c r="E5474" s="79" t="str">
        <f>VLOOKUP(G5474,[1]Macrodata_CCF!$A$3:$B$55,2,FALSE)</f>
        <v>#ERROR!</v>
      </c>
      <c r="F5474" s="78">
        <v>0.0</v>
      </c>
      <c r="G5474" s="80">
        <v>4.0</v>
      </c>
      <c r="H5474" s="81">
        <v>676905.0</v>
      </c>
      <c r="I5474" s="81">
        <v>1000000.0</v>
      </c>
      <c r="J5474" s="81">
        <v>789990.0</v>
      </c>
      <c r="K5474" s="81">
        <v>1000000.0</v>
      </c>
      <c r="L5474" s="82">
        <v>0.3500054163636082</v>
      </c>
      <c r="N5474" s="83">
        <f t="shared" si="1"/>
        <v>0.3500054164</v>
      </c>
      <c r="O5474" s="83">
        <f t="shared" si="2"/>
        <v>0.3500054164</v>
      </c>
      <c r="Q5474" s="83">
        <f t="shared" si="3"/>
        <v>0.323095</v>
      </c>
      <c r="R5474" s="83">
        <f t="shared" si="4"/>
        <v>0.3500054164</v>
      </c>
      <c r="S5474" s="83" t="b">
        <f t="shared" si="5"/>
        <v>0</v>
      </c>
      <c r="T5474" s="72"/>
      <c r="U5474" s="72"/>
      <c r="V5474" s="72"/>
      <c r="W5474" s="72"/>
      <c r="X5474" s="72"/>
      <c r="Y5474" s="72"/>
      <c r="Z5474" s="72"/>
      <c r="AA5474" s="72"/>
      <c r="AB5474" s="72"/>
      <c r="AC5474" s="72"/>
      <c r="AD5474" s="72"/>
      <c r="AE5474" s="72"/>
      <c r="AF5474" s="72"/>
      <c r="AG5474" s="72"/>
      <c r="AH5474" s="72"/>
      <c r="AI5474" s="72"/>
      <c r="AJ5474" s="72"/>
      <c r="AK5474" s="72"/>
    </row>
    <row r="5475" ht="14.25" customHeight="1">
      <c r="A5475" s="78">
        <v>5472.0</v>
      </c>
      <c r="C5475" s="78" t="str">
        <f>VLOOKUP(G5475,[1]Macrodata_CCF!$A$3:$D$55,4,FALSE)</f>
        <v>#ERROR!</v>
      </c>
      <c r="E5475" s="79" t="str">
        <f>VLOOKUP(G5475,[1]Macrodata_CCF!$A$3:$B$55,2,FALSE)</f>
        <v>#ERROR!</v>
      </c>
      <c r="F5475" s="78">
        <v>0.0</v>
      </c>
      <c r="G5475" s="80">
        <v>49.0</v>
      </c>
      <c r="H5475" s="81">
        <v>137300.0</v>
      </c>
      <c r="I5475" s="81">
        <v>200000.0</v>
      </c>
      <c r="J5475" s="81">
        <v>144195.0</v>
      </c>
      <c r="K5475" s="81">
        <v>200000.0</v>
      </c>
      <c r="L5475" s="82">
        <v>0.1099681020733652</v>
      </c>
      <c r="N5475" s="83">
        <f t="shared" si="1"/>
        <v>0.1099681021</v>
      </c>
      <c r="O5475" s="83">
        <f t="shared" si="2"/>
        <v>0.1099681021</v>
      </c>
      <c r="Q5475" s="83">
        <f t="shared" si="3"/>
        <v>0.3135</v>
      </c>
      <c r="R5475" s="83">
        <f t="shared" si="4"/>
        <v>0.1099681021</v>
      </c>
      <c r="S5475" s="83" t="b">
        <f t="shared" si="5"/>
        <v>0</v>
      </c>
      <c r="T5475" s="72"/>
      <c r="U5475" s="72"/>
      <c r="V5475" s="72"/>
      <c r="W5475" s="72"/>
      <c r="X5475" s="72"/>
      <c r="Y5475" s="72"/>
      <c r="Z5475" s="72"/>
      <c r="AA5475" s="72"/>
      <c r="AB5475" s="72"/>
      <c r="AC5475" s="72"/>
      <c r="AD5475" s="72"/>
      <c r="AE5475" s="72"/>
      <c r="AF5475" s="72"/>
      <c r="AG5475" s="72"/>
      <c r="AH5475" s="72"/>
      <c r="AI5475" s="72"/>
      <c r="AJ5475" s="72"/>
      <c r="AK5475" s="72"/>
    </row>
    <row r="5476" ht="14.25" customHeight="1">
      <c r="A5476" s="78">
        <v>5473.0</v>
      </c>
      <c r="C5476" s="78" t="str">
        <f>VLOOKUP(G5476,[1]Macrodata_CCF!$A$3:$D$55,4,FALSE)</f>
        <v>#ERROR!</v>
      </c>
      <c r="E5476" s="79" t="str">
        <f>VLOOKUP(G5476,[1]Macrodata_CCF!$A$3:$B$55,2,FALSE)</f>
        <v>#ERROR!</v>
      </c>
      <c r="F5476" s="78">
        <v>0.0</v>
      </c>
      <c r="G5476" s="80">
        <v>21.0</v>
      </c>
      <c r="H5476" s="81">
        <v>0.0</v>
      </c>
      <c r="I5476" s="81">
        <v>130000.0</v>
      </c>
      <c r="J5476" s="81">
        <v>0.0</v>
      </c>
      <c r="K5476" s="81">
        <v>130000.0</v>
      </c>
      <c r="L5476" s="82">
        <v>0.0</v>
      </c>
      <c r="N5476" s="83">
        <f t="shared" si="1"/>
        <v>0</v>
      </c>
      <c r="O5476" s="83">
        <f t="shared" si="2"/>
        <v>0</v>
      </c>
      <c r="Q5476" s="83">
        <f t="shared" si="3"/>
        <v>1</v>
      </c>
      <c r="R5476" s="83">
        <f t="shared" si="4"/>
        <v>0</v>
      </c>
      <c r="S5476" s="83" t="b">
        <f t="shared" si="5"/>
        <v>0</v>
      </c>
      <c r="T5476" s="72"/>
      <c r="U5476" s="72"/>
      <c r="V5476" s="72"/>
      <c r="W5476" s="72"/>
      <c r="X5476" s="72"/>
      <c r="Y5476" s="72"/>
      <c r="Z5476" s="72"/>
      <c r="AA5476" s="72"/>
      <c r="AB5476" s="72"/>
      <c r="AC5476" s="72"/>
      <c r="AD5476" s="72"/>
      <c r="AE5476" s="72"/>
      <c r="AF5476" s="72"/>
      <c r="AG5476" s="72"/>
      <c r="AH5476" s="72"/>
      <c r="AI5476" s="72"/>
      <c r="AJ5476" s="72"/>
      <c r="AK5476" s="72"/>
    </row>
    <row r="5477" ht="14.25" customHeight="1">
      <c r="A5477" s="78">
        <v>5474.0</v>
      </c>
      <c r="C5477" s="78" t="str">
        <f>VLOOKUP(G5477,[1]Macrodata_CCF!$A$3:$D$55,4,FALSE)</f>
        <v>#ERROR!</v>
      </c>
      <c r="E5477" s="79" t="str">
        <f>VLOOKUP(G5477,[1]Macrodata_CCF!$A$3:$B$55,2,FALSE)</f>
        <v>#ERROR!</v>
      </c>
      <c r="F5477" s="78">
        <v>0.0</v>
      </c>
      <c r="G5477" s="80">
        <v>3.0</v>
      </c>
      <c r="H5477" s="81">
        <v>25325.0</v>
      </c>
      <c r="I5477" s="81">
        <v>550000.0</v>
      </c>
      <c r="J5477" s="81">
        <v>561000.0</v>
      </c>
      <c r="K5477" s="81">
        <v>550000.0</v>
      </c>
      <c r="L5477" s="82">
        <v>1.020965359508267</v>
      </c>
      <c r="N5477" s="83">
        <f t="shared" si="1"/>
        <v>1.02096536</v>
      </c>
      <c r="O5477" s="83">
        <f t="shared" si="2"/>
        <v>1</v>
      </c>
      <c r="Q5477" s="83">
        <f t="shared" si="3"/>
        <v>0.9539545455</v>
      </c>
      <c r="R5477" s="83">
        <f t="shared" si="4"/>
        <v>1.02096536</v>
      </c>
      <c r="S5477" s="83" t="b">
        <f t="shared" si="5"/>
        <v>0</v>
      </c>
      <c r="T5477" s="72"/>
      <c r="U5477" s="72"/>
      <c r="V5477" s="72"/>
      <c r="W5477" s="72"/>
      <c r="X5477" s="72"/>
      <c r="Y5477" s="72"/>
      <c r="Z5477" s="72"/>
      <c r="AA5477" s="72"/>
      <c r="AB5477" s="72"/>
      <c r="AC5477" s="72"/>
      <c r="AD5477" s="72"/>
      <c r="AE5477" s="72"/>
      <c r="AF5477" s="72"/>
      <c r="AG5477" s="72"/>
      <c r="AH5477" s="72"/>
      <c r="AI5477" s="72"/>
      <c r="AJ5477" s="72"/>
      <c r="AK5477" s="72"/>
    </row>
    <row r="5478" ht="14.25" customHeight="1">
      <c r="A5478" s="78">
        <v>5475.0</v>
      </c>
      <c r="C5478" s="78" t="str">
        <f>VLOOKUP(G5478,[1]Macrodata_CCF!$A$3:$D$55,4,FALSE)</f>
        <v>#ERROR!</v>
      </c>
      <c r="E5478" s="79" t="str">
        <f>VLOOKUP(G5478,[1]Macrodata_CCF!$A$3:$B$55,2,FALSE)</f>
        <v>#ERROR!</v>
      </c>
      <c r="F5478" s="78">
        <v>0.0</v>
      </c>
      <c r="G5478" s="80">
        <v>22.0</v>
      </c>
      <c r="H5478" s="81">
        <v>326870.0</v>
      </c>
      <c r="I5478" s="81">
        <v>990000.0</v>
      </c>
      <c r="J5478" s="81">
        <v>432970.0</v>
      </c>
      <c r="K5478" s="81">
        <v>990000.0</v>
      </c>
      <c r="L5478" s="82">
        <v>0.1599987936000483</v>
      </c>
      <c r="N5478" s="83">
        <f t="shared" si="1"/>
        <v>0.1599987936</v>
      </c>
      <c r="O5478" s="83">
        <f t="shared" si="2"/>
        <v>0.1599987936</v>
      </c>
      <c r="Q5478" s="83">
        <f t="shared" si="3"/>
        <v>0.6698282828</v>
      </c>
      <c r="R5478" s="83">
        <f t="shared" si="4"/>
        <v>0.1599987936</v>
      </c>
      <c r="S5478" s="83" t="b">
        <f t="shared" si="5"/>
        <v>0</v>
      </c>
      <c r="T5478" s="72"/>
      <c r="U5478" s="72"/>
      <c r="V5478" s="72"/>
      <c r="W5478" s="72"/>
      <c r="X5478" s="72"/>
      <c r="Y5478" s="72"/>
      <c r="Z5478" s="72"/>
      <c r="AA5478" s="72"/>
      <c r="AB5478" s="72"/>
      <c r="AC5478" s="72"/>
      <c r="AD5478" s="72"/>
      <c r="AE5478" s="72"/>
      <c r="AF5478" s="72"/>
      <c r="AG5478" s="72"/>
      <c r="AH5478" s="72"/>
      <c r="AI5478" s="72"/>
      <c r="AJ5478" s="72"/>
      <c r="AK5478" s="72"/>
    </row>
    <row r="5479" ht="14.25" customHeight="1">
      <c r="A5479" s="78">
        <v>5476.0</v>
      </c>
      <c r="C5479" s="78" t="str">
        <f>VLOOKUP(G5479,[1]Macrodata_CCF!$A$3:$D$55,4,FALSE)</f>
        <v>#ERROR!</v>
      </c>
      <c r="E5479" s="79" t="str">
        <f>VLOOKUP(G5479,[1]Macrodata_CCF!$A$3:$B$55,2,FALSE)</f>
        <v>#ERROR!</v>
      </c>
      <c r="F5479" s="78">
        <v>0.0</v>
      </c>
      <c r="G5479" s="80">
        <v>12.0</v>
      </c>
      <c r="H5479" s="81">
        <v>194170.0</v>
      </c>
      <c r="I5479" s="81">
        <v>480000.0</v>
      </c>
      <c r="J5479" s="81">
        <v>257055.0</v>
      </c>
      <c r="K5479" s="81">
        <v>480000.0</v>
      </c>
      <c r="L5479" s="82">
        <v>0.2200083965993773</v>
      </c>
      <c r="N5479" s="83">
        <f t="shared" si="1"/>
        <v>0.2200083966</v>
      </c>
      <c r="O5479" s="83">
        <f t="shared" si="2"/>
        <v>0.2200083966</v>
      </c>
      <c r="Q5479" s="83">
        <f t="shared" si="3"/>
        <v>0.5954791667</v>
      </c>
      <c r="R5479" s="83">
        <f t="shared" si="4"/>
        <v>0.2200083966</v>
      </c>
      <c r="S5479" s="83" t="b">
        <f t="shared" si="5"/>
        <v>0</v>
      </c>
      <c r="T5479" s="72"/>
      <c r="U5479" s="72"/>
      <c r="V5479" s="72"/>
      <c r="W5479" s="72"/>
      <c r="X5479" s="72"/>
      <c r="Y5479" s="72"/>
      <c r="Z5479" s="72"/>
      <c r="AA5479" s="72"/>
      <c r="AB5479" s="72"/>
      <c r="AC5479" s="72"/>
      <c r="AD5479" s="72"/>
      <c r="AE5479" s="72"/>
      <c r="AF5479" s="72"/>
      <c r="AG5479" s="72"/>
      <c r="AH5479" s="72"/>
      <c r="AI5479" s="72"/>
      <c r="AJ5479" s="72"/>
      <c r="AK5479" s="72"/>
    </row>
    <row r="5480" ht="14.25" customHeight="1">
      <c r="A5480" s="78">
        <v>5477.0</v>
      </c>
      <c r="C5480" s="78" t="str">
        <f>VLOOKUP(G5480,[1]Macrodata_CCF!$A$3:$D$55,4,FALSE)</f>
        <v>#ERROR!</v>
      </c>
      <c r="E5480" s="79" t="str">
        <f>VLOOKUP(G5480,[1]Macrodata_CCF!$A$3:$B$55,2,FALSE)</f>
        <v>#ERROR!</v>
      </c>
      <c r="F5480" s="78">
        <v>0.0</v>
      </c>
      <c r="G5480" s="80">
        <v>53.0</v>
      </c>
      <c r="H5480" s="81">
        <v>40825.0</v>
      </c>
      <c r="I5480" s="81">
        <v>820000.0</v>
      </c>
      <c r="J5480" s="81">
        <v>149910.0</v>
      </c>
      <c r="K5480" s="81">
        <v>820000.0</v>
      </c>
      <c r="L5480" s="82">
        <v>0.1400006417043668</v>
      </c>
      <c r="N5480" s="83">
        <f t="shared" si="1"/>
        <v>0.1400006417</v>
      </c>
      <c r="O5480" s="83">
        <f t="shared" si="2"/>
        <v>0.1400006417</v>
      </c>
      <c r="Q5480" s="83">
        <f t="shared" si="3"/>
        <v>0.9502134146</v>
      </c>
      <c r="R5480" s="83">
        <f t="shared" si="4"/>
        <v>0.1400006417</v>
      </c>
      <c r="S5480" s="83" t="b">
        <f t="shared" si="5"/>
        <v>0</v>
      </c>
      <c r="T5480" s="72"/>
      <c r="U5480" s="72"/>
      <c r="V5480" s="72"/>
      <c r="W5480" s="72"/>
      <c r="X5480" s="72"/>
      <c r="Y5480" s="72"/>
      <c r="Z5480" s="72"/>
      <c r="AA5480" s="72"/>
      <c r="AB5480" s="72"/>
      <c r="AC5480" s="72"/>
      <c r="AD5480" s="72"/>
      <c r="AE5480" s="72"/>
      <c r="AF5480" s="72"/>
      <c r="AG5480" s="72"/>
      <c r="AH5480" s="72"/>
      <c r="AI5480" s="72"/>
      <c r="AJ5480" s="72"/>
      <c r="AK5480" s="72"/>
    </row>
    <row r="5481" ht="14.25" customHeight="1">
      <c r="A5481" s="78">
        <v>5478.0</v>
      </c>
      <c r="C5481" s="78" t="str">
        <f>VLOOKUP(G5481,[1]Macrodata_CCF!$A$3:$D$55,4,FALSE)</f>
        <v>#ERROR!</v>
      </c>
      <c r="E5481" s="79" t="str">
        <f>VLOOKUP(G5481,[1]Macrodata_CCF!$A$3:$B$55,2,FALSE)</f>
        <v>#ERROR!</v>
      </c>
      <c r="F5481" s="78">
        <v>0.0</v>
      </c>
      <c r="G5481" s="80">
        <v>26.0</v>
      </c>
      <c r="H5481" s="81">
        <v>48495.0</v>
      </c>
      <c r="I5481" s="81">
        <v>60000.0</v>
      </c>
      <c r="J5481" s="81">
        <v>50450.0</v>
      </c>
      <c r="K5481" s="81">
        <v>108000.0</v>
      </c>
      <c r="L5481" s="82">
        <v>0.1699261190786615</v>
      </c>
      <c r="N5481" s="83">
        <f t="shared" si="1"/>
        <v>0.1699261191</v>
      </c>
      <c r="O5481" s="83">
        <f t="shared" si="2"/>
        <v>0.1699261191</v>
      </c>
      <c r="Q5481" s="83">
        <f t="shared" si="3"/>
        <v>0.19175</v>
      </c>
      <c r="R5481" s="83">
        <f t="shared" si="4"/>
        <v>0.1699261191</v>
      </c>
      <c r="S5481" s="83" t="b">
        <f t="shared" si="5"/>
        <v>0</v>
      </c>
      <c r="T5481" s="72"/>
      <c r="U5481" s="72"/>
      <c r="V5481" s="72"/>
      <c r="W5481" s="72"/>
      <c r="X5481" s="72"/>
      <c r="Y5481" s="72"/>
      <c r="Z5481" s="72"/>
      <c r="AA5481" s="72"/>
      <c r="AB5481" s="72"/>
      <c r="AC5481" s="72"/>
      <c r="AD5481" s="72"/>
      <c r="AE5481" s="72"/>
      <c r="AF5481" s="72"/>
      <c r="AG5481" s="72"/>
      <c r="AH5481" s="72"/>
      <c r="AI5481" s="72"/>
      <c r="AJ5481" s="72"/>
      <c r="AK5481" s="72"/>
    </row>
    <row r="5482" ht="14.25" customHeight="1">
      <c r="A5482" s="78">
        <v>5479.0</v>
      </c>
      <c r="C5482" s="78" t="str">
        <f>VLOOKUP(G5482,[1]Macrodata_CCF!$A$3:$D$55,4,FALSE)</f>
        <v>#ERROR!</v>
      </c>
      <c r="E5482" s="79" t="str">
        <f>VLOOKUP(G5482,[1]Macrodata_CCF!$A$3:$B$55,2,FALSE)</f>
        <v>#ERROR!</v>
      </c>
      <c r="F5482" s="78">
        <v>0.0</v>
      </c>
      <c r="G5482" s="80">
        <v>4.0</v>
      </c>
      <c r="H5482" s="81">
        <v>47835.0</v>
      </c>
      <c r="I5482" s="81">
        <v>390000.0</v>
      </c>
      <c r="J5482" s="81">
        <v>171015.0</v>
      </c>
      <c r="K5482" s="81">
        <v>390000.0</v>
      </c>
      <c r="L5482" s="82">
        <v>0.3600017535399588</v>
      </c>
      <c r="N5482" s="83">
        <f t="shared" si="1"/>
        <v>0.3600017535</v>
      </c>
      <c r="O5482" s="83">
        <f t="shared" si="2"/>
        <v>0.3600017535</v>
      </c>
      <c r="Q5482" s="83">
        <f t="shared" si="3"/>
        <v>0.8773461538</v>
      </c>
      <c r="R5482" s="83">
        <f t="shared" si="4"/>
        <v>0.3600017535</v>
      </c>
      <c r="S5482" s="83" t="b">
        <f t="shared" si="5"/>
        <v>0</v>
      </c>
      <c r="T5482" s="72"/>
      <c r="U5482" s="72"/>
      <c r="V5482" s="72"/>
      <c r="W5482" s="72"/>
      <c r="X5482" s="72"/>
      <c r="Y5482" s="72"/>
      <c r="Z5482" s="72"/>
      <c r="AA5482" s="72"/>
      <c r="AB5482" s="72"/>
      <c r="AC5482" s="72"/>
      <c r="AD5482" s="72"/>
      <c r="AE5482" s="72"/>
      <c r="AF5482" s="72"/>
      <c r="AG5482" s="72"/>
      <c r="AH5482" s="72"/>
      <c r="AI5482" s="72"/>
      <c r="AJ5482" s="72"/>
      <c r="AK5482" s="72"/>
    </row>
    <row r="5483" ht="14.25" customHeight="1">
      <c r="A5483" s="78">
        <v>5480.0</v>
      </c>
      <c r="C5483" s="78" t="str">
        <f>VLOOKUP(G5483,[1]Macrodata_CCF!$A$3:$D$55,4,FALSE)</f>
        <v>#ERROR!</v>
      </c>
      <c r="E5483" s="79" t="str">
        <f>VLOOKUP(G5483,[1]Macrodata_CCF!$A$3:$B$55,2,FALSE)</f>
        <v>#ERROR!</v>
      </c>
      <c r="F5483" s="78">
        <v>0.0</v>
      </c>
      <c r="G5483" s="80">
        <v>41.0</v>
      </c>
      <c r="H5483" s="81">
        <v>86485.0</v>
      </c>
      <c r="I5483" s="81">
        <v>290000.0</v>
      </c>
      <c r="J5483" s="81">
        <v>127190.0</v>
      </c>
      <c r="K5483" s="81">
        <v>290000.0</v>
      </c>
      <c r="L5483" s="82">
        <v>0.2000098272854581</v>
      </c>
      <c r="N5483" s="83">
        <f t="shared" si="1"/>
        <v>0.2000098273</v>
      </c>
      <c r="O5483" s="83">
        <f t="shared" si="2"/>
        <v>0.2000098273</v>
      </c>
      <c r="Q5483" s="83">
        <f t="shared" si="3"/>
        <v>0.7017758621</v>
      </c>
      <c r="R5483" s="83">
        <f t="shared" si="4"/>
        <v>0.2000098273</v>
      </c>
      <c r="S5483" s="83" t="b">
        <f t="shared" si="5"/>
        <v>0</v>
      </c>
      <c r="T5483" s="72"/>
      <c r="U5483" s="72"/>
      <c r="V5483" s="72"/>
      <c r="W5483" s="72"/>
      <c r="X5483" s="72"/>
      <c r="Y5483" s="72"/>
      <c r="Z5483" s="72"/>
      <c r="AA5483" s="72"/>
      <c r="AB5483" s="72"/>
      <c r="AC5483" s="72"/>
      <c r="AD5483" s="72"/>
      <c r="AE5483" s="72"/>
      <c r="AF5483" s="72"/>
      <c r="AG5483" s="72"/>
      <c r="AH5483" s="72"/>
      <c r="AI5483" s="72"/>
      <c r="AJ5483" s="72"/>
      <c r="AK5483" s="72"/>
    </row>
    <row r="5484" ht="14.25" customHeight="1">
      <c r="A5484" s="78">
        <v>5481.0</v>
      </c>
      <c r="C5484" s="78" t="str">
        <f>VLOOKUP(G5484,[1]Macrodata_CCF!$A$3:$D$55,4,FALSE)</f>
        <v>#ERROR!</v>
      </c>
      <c r="E5484" s="79" t="str">
        <f>VLOOKUP(G5484,[1]Macrodata_CCF!$A$3:$B$55,2,FALSE)</f>
        <v>#ERROR!</v>
      </c>
      <c r="F5484" s="78">
        <v>0.0</v>
      </c>
      <c r="G5484" s="80">
        <v>3.0</v>
      </c>
      <c r="H5484" s="81">
        <v>187090.0</v>
      </c>
      <c r="I5484" s="81">
        <v>560000.0</v>
      </c>
      <c r="J5484" s="81">
        <v>134885.0</v>
      </c>
      <c r="K5484" s="81">
        <v>560000.0</v>
      </c>
      <c r="L5484" s="82">
        <v>-0.1399935641307554</v>
      </c>
      <c r="N5484" s="83">
        <f t="shared" si="1"/>
        <v>-0.1399935641</v>
      </c>
      <c r="O5484" s="83">
        <f t="shared" si="2"/>
        <v>0</v>
      </c>
      <c r="Q5484" s="83">
        <f t="shared" si="3"/>
        <v>0.6659107143</v>
      </c>
      <c r="R5484" s="83">
        <f t="shared" si="4"/>
        <v>-0.1399935641</v>
      </c>
      <c r="S5484" s="83" t="b">
        <f t="shared" si="5"/>
        <v>0</v>
      </c>
      <c r="T5484" s="72"/>
      <c r="U5484" s="72"/>
      <c r="V5484" s="72"/>
      <c r="W5484" s="72"/>
      <c r="X5484" s="72"/>
      <c r="Y5484" s="72"/>
      <c r="Z5484" s="72"/>
      <c r="AA5484" s="72"/>
      <c r="AB5484" s="72"/>
      <c r="AC5484" s="72"/>
      <c r="AD5484" s="72"/>
      <c r="AE5484" s="72"/>
      <c r="AF5484" s="72"/>
      <c r="AG5484" s="72"/>
      <c r="AH5484" s="72"/>
      <c r="AI5484" s="72"/>
      <c r="AJ5484" s="72"/>
      <c r="AK5484" s="72"/>
    </row>
    <row r="5485" ht="14.25" customHeight="1">
      <c r="A5485" s="78">
        <v>5482.0</v>
      </c>
      <c r="C5485" s="78" t="str">
        <f>VLOOKUP(G5485,[1]Macrodata_CCF!$A$3:$D$55,4,FALSE)</f>
        <v>#ERROR!</v>
      </c>
      <c r="E5485" s="79" t="str">
        <f>VLOOKUP(G5485,[1]Macrodata_CCF!$A$3:$B$55,2,FALSE)</f>
        <v>#ERROR!</v>
      </c>
      <c r="F5485" s="78">
        <v>0.0</v>
      </c>
      <c r="G5485" s="80">
        <v>21.0</v>
      </c>
      <c r="H5485" s="81">
        <v>349245.0</v>
      </c>
      <c r="I5485" s="81">
        <v>480000.0</v>
      </c>
      <c r="J5485" s="81">
        <v>367550.0</v>
      </c>
      <c r="K5485" s="81">
        <v>480000.0</v>
      </c>
      <c r="L5485" s="82">
        <v>0.1399946464762342</v>
      </c>
      <c r="N5485" s="83">
        <f t="shared" si="1"/>
        <v>0.1399946465</v>
      </c>
      <c r="O5485" s="83">
        <f t="shared" si="2"/>
        <v>0.1399946465</v>
      </c>
      <c r="Q5485" s="83">
        <f t="shared" si="3"/>
        <v>0.27240625</v>
      </c>
      <c r="R5485" s="83">
        <f t="shared" si="4"/>
        <v>0.1399946465</v>
      </c>
      <c r="S5485" s="83" t="b">
        <f t="shared" si="5"/>
        <v>0</v>
      </c>
      <c r="T5485" s="72"/>
      <c r="U5485" s="72"/>
      <c r="V5485" s="72"/>
      <c r="W5485" s="72"/>
      <c r="X5485" s="72"/>
      <c r="Y5485" s="72"/>
      <c r="Z5485" s="72"/>
      <c r="AA5485" s="72"/>
      <c r="AB5485" s="72"/>
      <c r="AC5485" s="72"/>
      <c r="AD5485" s="72"/>
      <c r="AE5485" s="72"/>
      <c r="AF5485" s="72"/>
      <c r="AG5485" s="72"/>
      <c r="AH5485" s="72"/>
      <c r="AI5485" s="72"/>
      <c r="AJ5485" s="72"/>
      <c r="AK5485" s="72"/>
    </row>
    <row r="5486" ht="14.25" customHeight="1">
      <c r="A5486" s="78">
        <v>5483.0</v>
      </c>
      <c r="C5486" s="78" t="str">
        <f>VLOOKUP(G5486,[1]Macrodata_CCF!$A$3:$D$55,4,FALSE)</f>
        <v>#ERROR!</v>
      </c>
      <c r="E5486" s="79" t="str">
        <f>VLOOKUP(G5486,[1]Macrodata_CCF!$A$3:$B$55,2,FALSE)</f>
        <v>#ERROR!</v>
      </c>
      <c r="F5486" s="78">
        <v>0.0</v>
      </c>
      <c r="G5486" s="80">
        <v>33.0</v>
      </c>
      <c r="H5486" s="81">
        <v>87770.0</v>
      </c>
      <c r="I5486" s="81">
        <v>370000.0</v>
      </c>
      <c r="J5486" s="81">
        <v>56725.0</v>
      </c>
      <c r="K5486" s="81">
        <v>370000.0</v>
      </c>
      <c r="L5486" s="82">
        <v>-0.1099989370371683</v>
      </c>
      <c r="N5486" s="83">
        <f t="shared" si="1"/>
        <v>-0.109998937</v>
      </c>
      <c r="O5486" s="83">
        <f t="shared" si="2"/>
        <v>0</v>
      </c>
      <c r="Q5486" s="83">
        <f t="shared" si="3"/>
        <v>0.7627837838</v>
      </c>
      <c r="R5486" s="83">
        <f t="shared" si="4"/>
        <v>-0.109998937</v>
      </c>
      <c r="S5486" s="83" t="b">
        <f t="shared" si="5"/>
        <v>0</v>
      </c>
      <c r="T5486" s="72"/>
      <c r="U5486" s="72"/>
      <c r="V5486" s="72"/>
      <c r="W5486" s="72"/>
      <c r="X5486" s="72"/>
      <c r="Y5486" s="72"/>
      <c r="Z5486" s="72"/>
      <c r="AA5486" s="72"/>
      <c r="AB5486" s="72"/>
      <c r="AC5486" s="72"/>
      <c r="AD5486" s="72"/>
      <c r="AE5486" s="72"/>
      <c r="AF5486" s="72"/>
      <c r="AG5486" s="72"/>
      <c r="AH5486" s="72"/>
      <c r="AI5486" s="72"/>
      <c r="AJ5486" s="72"/>
      <c r="AK5486" s="72"/>
    </row>
    <row r="5487" ht="14.25" customHeight="1">
      <c r="A5487" s="78">
        <v>5484.0</v>
      </c>
      <c r="C5487" s="78" t="str">
        <f>VLOOKUP(G5487,[1]Macrodata_CCF!$A$3:$D$55,4,FALSE)</f>
        <v>#ERROR!</v>
      </c>
      <c r="E5487" s="79" t="str">
        <f>VLOOKUP(G5487,[1]Macrodata_CCF!$A$3:$B$55,2,FALSE)</f>
        <v>#ERROR!</v>
      </c>
      <c r="F5487" s="78">
        <v>0.0</v>
      </c>
      <c r="G5487" s="80">
        <v>20.0</v>
      </c>
      <c r="H5487" s="81">
        <v>24915.0</v>
      </c>
      <c r="I5487" s="81">
        <v>30000.0</v>
      </c>
      <c r="J5487" s="81">
        <v>25780.0</v>
      </c>
      <c r="K5487" s="81">
        <v>30000.0</v>
      </c>
      <c r="L5487" s="82">
        <v>0.1701081612586037</v>
      </c>
      <c r="N5487" s="83">
        <f t="shared" si="1"/>
        <v>0.1701081613</v>
      </c>
      <c r="O5487" s="83">
        <f t="shared" si="2"/>
        <v>0.1701081613</v>
      </c>
      <c r="Q5487" s="83">
        <f t="shared" si="3"/>
        <v>0.1695</v>
      </c>
      <c r="R5487" s="83">
        <f t="shared" si="4"/>
        <v>0.1701081613</v>
      </c>
      <c r="S5487" s="83" t="b">
        <f t="shared" si="5"/>
        <v>0</v>
      </c>
      <c r="T5487" s="72"/>
      <c r="U5487" s="72"/>
      <c r="V5487" s="72"/>
      <c r="W5487" s="72"/>
      <c r="X5487" s="72"/>
      <c r="Y5487" s="72"/>
      <c r="Z5487" s="72"/>
      <c r="AA5487" s="72"/>
      <c r="AB5487" s="72"/>
      <c r="AC5487" s="72"/>
      <c r="AD5487" s="72"/>
      <c r="AE5487" s="72"/>
      <c r="AF5487" s="72"/>
      <c r="AG5487" s="72"/>
      <c r="AH5487" s="72"/>
      <c r="AI5487" s="72"/>
      <c r="AJ5487" s="72"/>
      <c r="AK5487" s="72"/>
    </row>
    <row r="5488" ht="14.25" customHeight="1">
      <c r="A5488" s="78">
        <v>5485.0</v>
      </c>
      <c r="C5488" s="78" t="str">
        <f>VLOOKUP(G5488,[1]Macrodata_CCF!$A$3:$D$55,4,FALSE)</f>
        <v>#ERROR!</v>
      </c>
      <c r="E5488" s="79" t="str">
        <f>VLOOKUP(G5488,[1]Macrodata_CCF!$A$3:$B$55,2,FALSE)</f>
        <v>#ERROR!</v>
      </c>
      <c r="F5488" s="78">
        <v>0.0</v>
      </c>
      <c r="G5488" s="80">
        <v>35.0</v>
      </c>
      <c r="H5488" s="81">
        <v>293005.0</v>
      </c>
      <c r="I5488" s="81">
        <v>810000.0</v>
      </c>
      <c r="J5488" s="81">
        <v>339535.0</v>
      </c>
      <c r="K5488" s="81">
        <v>810000.0</v>
      </c>
      <c r="L5488" s="82">
        <v>0.0900008704146075</v>
      </c>
      <c r="N5488" s="83">
        <f t="shared" si="1"/>
        <v>0.09000087041</v>
      </c>
      <c r="O5488" s="83">
        <f t="shared" si="2"/>
        <v>0.09000087041</v>
      </c>
      <c r="Q5488" s="83">
        <f t="shared" si="3"/>
        <v>0.6382654321</v>
      </c>
      <c r="R5488" s="83">
        <f t="shared" si="4"/>
        <v>0.09000087041</v>
      </c>
      <c r="S5488" s="83" t="b">
        <f t="shared" si="5"/>
        <v>0</v>
      </c>
      <c r="T5488" s="72"/>
      <c r="U5488" s="72"/>
      <c r="V5488" s="72"/>
      <c r="W5488" s="72"/>
      <c r="X5488" s="72"/>
      <c r="Y5488" s="72"/>
      <c r="Z5488" s="72"/>
      <c r="AA5488" s="72"/>
      <c r="AB5488" s="72"/>
      <c r="AC5488" s="72"/>
      <c r="AD5488" s="72"/>
      <c r="AE5488" s="72"/>
      <c r="AF5488" s="72"/>
      <c r="AG5488" s="72"/>
      <c r="AH5488" s="72"/>
      <c r="AI5488" s="72"/>
      <c r="AJ5488" s="72"/>
      <c r="AK5488" s="72"/>
    </row>
    <row r="5489" ht="14.25" customHeight="1">
      <c r="A5489" s="78">
        <v>5486.0</v>
      </c>
      <c r="C5489" s="78" t="str">
        <f>VLOOKUP(G5489,[1]Macrodata_CCF!$A$3:$D$55,4,FALSE)</f>
        <v>#ERROR!</v>
      </c>
      <c r="E5489" s="79" t="str">
        <f>VLOOKUP(G5489,[1]Macrodata_CCF!$A$3:$B$55,2,FALSE)</f>
        <v>#ERROR!</v>
      </c>
      <c r="F5489" s="78">
        <v>0.0</v>
      </c>
      <c r="G5489" s="80">
        <v>28.0</v>
      </c>
      <c r="H5489" s="81">
        <v>182085.0</v>
      </c>
      <c r="I5489" s="81">
        <v>200000.0</v>
      </c>
      <c r="J5489" s="81">
        <v>185670.0</v>
      </c>
      <c r="K5489" s="81">
        <v>200000.0</v>
      </c>
      <c r="L5489" s="82">
        <v>0.2001116382919341</v>
      </c>
      <c r="N5489" s="83">
        <f t="shared" si="1"/>
        <v>0.2001116383</v>
      </c>
      <c r="O5489" s="83">
        <f t="shared" si="2"/>
        <v>0.2001116383</v>
      </c>
      <c r="Q5489" s="83">
        <f t="shared" si="3"/>
        <v>0.089575</v>
      </c>
      <c r="R5489" s="83">
        <f t="shared" si="4"/>
        <v>0.017925</v>
      </c>
      <c r="S5489" s="83" t="b">
        <f t="shared" si="5"/>
        <v>0</v>
      </c>
      <c r="T5489" s="72"/>
      <c r="U5489" s="72"/>
      <c r="V5489" s="72"/>
      <c r="W5489" s="72"/>
      <c r="X5489" s="72"/>
      <c r="Y5489" s="72"/>
      <c r="Z5489" s="72"/>
      <c r="AA5489" s="72"/>
      <c r="AB5489" s="72"/>
      <c r="AC5489" s="72"/>
      <c r="AD5489" s="72"/>
      <c r="AE5489" s="72"/>
      <c r="AF5489" s="72"/>
      <c r="AG5489" s="72"/>
      <c r="AH5489" s="72"/>
      <c r="AI5489" s="72"/>
      <c r="AJ5489" s="72"/>
      <c r="AK5489" s="72"/>
    </row>
    <row r="5490" ht="14.25" customHeight="1">
      <c r="A5490" s="78">
        <v>5487.0</v>
      </c>
      <c r="C5490" s="78" t="str">
        <f>VLOOKUP(G5490,[1]Macrodata_CCF!$A$3:$D$55,4,FALSE)</f>
        <v>#ERROR!</v>
      </c>
      <c r="E5490" s="79" t="str">
        <f>VLOOKUP(G5490,[1]Macrodata_CCF!$A$3:$B$55,2,FALSE)</f>
        <v>#ERROR!</v>
      </c>
      <c r="F5490" s="78">
        <v>0.0</v>
      </c>
      <c r="G5490" s="80">
        <v>32.0</v>
      </c>
      <c r="H5490" s="81">
        <v>5175.0</v>
      </c>
      <c r="I5490" s="81">
        <v>10000.0</v>
      </c>
      <c r="J5490" s="81">
        <v>5850.0</v>
      </c>
      <c r="K5490" s="81">
        <v>10000.0</v>
      </c>
      <c r="L5490" s="82">
        <v>0.1398963730569948</v>
      </c>
      <c r="N5490" s="83">
        <f t="shared" si="1"/>
        <v>0.1398963731</v>
      </c>
      <c r="O5490" s="83">
        <f t="shared" si="2"/>
        <v>0.1398963731</v>
      </c>
      <c r="Q5490" s="83">
        <f t="shared" si="3"/>
        <v>0.4825</v>
      </c>
      <c r="R5490" s="83">
        <f t="shared" si="4"/>
        <v>0.1398963731</v>
      </c>
      <c r="S5490" s="83" t="b">
        <f t="shared" si="5"/>
        <v>0</v>
      </c>
      <c r="T5490" s="72"/>
      <c r="U5490" s="72"/>
      <c r="V5490" s="72"/>
      <c r="W5490" s="72"/>
      <c r="X5490" s="72"/>
      <c r="Y5490" s="72"/>
      <c r="Z5490" s="72"/>
      <c r="AA5490" s="72"/>
      <c r="AB5490" s="72"/>
      <c r="AC5490" s="72"/>
      <c r="AD5490" s="72"/>
      <c r="AE5490" s="72"/>
      <c r="AF5490" s="72"/>
      <c r="AG5490" s="72"/>
      <c r="AH5490" s="72"/>
      <c r="AI5490" s="72"/>
      <c r="AJ5490" s="72"/>
      <c r="AK5490" s="72"/>
    </row>
    <row r="5491" ht="14.25" customHeight="1">
      <c r="A5491" s="78">
        <v>5488.0</v>
      </c>
      <c r="C5491" s="78" t="str">
        <f>VLOOKUP(G5491,[1]Macrodata_CCF!$A$3:$D$55,4,FALSE)</f>
        <v>#ERROR!</v>
      </c>
      <c r="E5491" s="79" t="str">
        <f>VLOOKUP(G5491,[1]Macrodata_CCF!$A$3:$B$55,2,FALSE)</f>
        <v>#ERROR!</v>
      </c>
      <c r="F5491" s="78">
        <v>1.0</v>
      </c>
      <c r="G5491" s="80">
        <v>27.0</v>
      </c>
      <c r="H5491" s="81">
        <v>67735.0</v>
      </c>
      <c r="I5491" s="81">
        <v>160000.0</v>
      </c>
      <c r="J5491" s="81">
        <v>112945.0</v>
      </c>
      <c r="K5491" s="81">
        <v>240000.0</v>
      </c>
      <c r="L5491" s="82">
        <v>0.4900016257519103</v>
      </c>
      <c r="N5491" s="83">
        <f t="shared" si="1"/>
        <v>0.4900016258</v>
      </c>
      <c r="O5491" s="83">
        <f t="shared" si="2"/>
        <v>0.4900016258</v>
      </c>
      <c r="Q5491" s="83">
        <f t="shared" si="3"/>
        <v>0.57665625</v>
      </c>
      <c r="R5491" s="83">
        <f t="shared" si="4"/>
        <v>0.4900016258</v>
      </c>
      <c r="S5491" s="83" t="b">
        <f t="shared" si="5"/>
        <v>0</v>
      </c>
      <c r="T5491" s="72"/>
      <c r="U5491" s="72"/>
      <c r="V5491" s="72"/>
      <c r="W5491" s="72"/>
      <c r="X5491" s="72"/>
      <c r="Y5491" s="72"/>
      <c r="Z5491" s="72"/>
      <c r="AA5491" s="72"/>
      <c r="AB5491" s="72"/>
      <c r="AC5491" s="72"/>
      <c r="AD5491" s="72"/>
      <c r="AE5491" s="72"/>
      <c r="AF5491" s="72"/>
      <c r="AG5491" s="72"/>
      <c r="AH5491" s="72"/>
      <c r="AI5491" s="72"/>
      <c r="AJ5491" s="72"/>
      <c r="AK5491" s="72"/>
    </row>
    <row r="5492" ht="14.25" customHeight="1">
      <c r="A5492" s="78">
        <v>5489.0</v>
      </c>
      <c r="C5492" s="78" t="str">
        <f>VLOOKUP(G5492,[1]Macrodata_CCF!$A$3:$D$55,4,FALSE)</f>
        <v>#ERROR!</v>
      </c>
      <c r="E5492" s="79" t="str">
        <f>VLOOKUP(G5492,[1]Macrodata_CCF!$A$3:$B$55,2,FALSE)</f>
        <v>#ERROR!</v>
      </c>
      <c r="F5492" s="78">
        <v>0.0</v>
      </c>
      <c r="G5492" s="80">
        <v>39.0</v>
      </c>
      <c r="H5492" s="81">
        <v>145645.0</v>
      </c>
      <c r="I5492" s="81">
        <v>320000.0</v>
      </c>
      <c r="J5492" s="81">
        <v>150875.0</v>
      </c>
      <c r="K5492" s="81">
        <v>320000.0</v>
      </c>
      <c r="L5492" s="82">
        <v>0.02999627197384646</v>
      </c>
      <c r="N5492" s="83">
        <f t="shared" si="1"/>
        <v>0.02999627197</v>
      </c>
      <c r="O5492" s="83">
        <f t="shared" si="2"/>
        <v>0.02999627197</v>
      </c>
      <c r="Q5492" s="83">
        <f t="shared" si="3"/>
        <v>0.544859375</v>
      </c>
      <c r="R5492" s="83">
        <f t="shared" si="4"/>
        <v>0.02999627197</v>
      </c>
      <c r="S5492" s="83" t="b">
        <f t="shared" si="5"/>
        <v>0</v>
      </c>
      <c r="T5492" s="72"/>
      <c r="U5492" s="72"/>
      <c r="V5492" s="72"/>
      <c r="W5492" s="72"/>
      <c r="X5492" s="72"/>
      <c r="Y5492" s="72"/>
      <c r="Z5492" s="72"/>
      <c r="AA5492" s="72"/>
      <c r="AB5492" s="72"/>
      <c r="AC5492" s="72"/>
      <c r="AD5492" s="72"/>
      <c r="AE5492" s="72"/>
      <c r="AF5492" s="72"/>
      <c r="AG5492" s="72"/>
      <c r="AH5492" s="72"/>
      <c r="AI5492" s="72"/>
      <c r="AJ5492" s="72"/>
      <c r="AK5492" s="72"/>
    </row>
    <row r="5493" ht="14.25" customHeight="1">
      <c r="A5493" s="78">
        <v>5490.0</v>
      </c>
      <c r="C5493" s="78" t="str">
        <f>VLOOKUP(G5493,[1]Macrodata_CCF!$A$3:$D$55,4,FALSE)</f>
        <v>#ERROR!</v>
      </c>
      <c r="E5493" s="79" t="str">
        <f>VLOOKUP(G5493,[1]Macrodata_CCF!$A$3:$B$55,2,FALSE)</f>
        <v>#ERROR!</v>
      </c>
      <c r="F5493" s="78">
        <v>0.0</v>
      </c>
      <c r="G5493" s="80">
        <v>51.0</v>
      </c>
      <c r="H5493" s="81">
        <v>0.0</v>
      </c>
      <c r="I5493" s="81">
        <v>780000.0</v>
      </c>
      <c r="J5493" s="81">
        <v>0.0</v>
      </c>
      <c r="K5493" s="81">
        <v>780000.0</v>
      </c>
      <c r="L5493" s="82">
        <v>0.0</v>
      </c>
      <c r="N5493" s="83">
        <f t="shared" si="1"/>
        <v>0</v>
      </c>
      <c r="O5493" s="83">
        <f t="shared" si="2"/>
        <v>0</v>
      </c>
      <c r="Q5493" s="83">
        <f t="shared" si="3"/>
        <v>1</v>
      </c>
      <c r="R5493" s="83">
        <f t="shared" si="4"/>
        <v>0</v>
      </c>
      <c r="S5493" s="83" t="b">
        <f t="shared" si="5"/>
        <v>0</v>
      </c>
      <c r="T5493" s="72"/>
      <c r="U5493" s="72"/>
      <c r="V5493" s="72"/>
      <c r="W5493" s="72"/>
      <c r="X5493" s="72"/>
      <c r="Y5493" s="72"/>
      <c r="Z5493" s="72"/>
      <c r="AA5493" s="72"/>
      <c r="AB5493" s="72"/>
      <c r="AC5493" s="72"/>
      <c r="AD5493" s="72"/>
      <c r="AE5493" s="72"/>
      <c r="AF5493" s="72"/>
      <c r="AG5493" s="72"/>
      <c r="AH5493" s="72"/>
      <c r="AI5493" s="72"/>
      <c r="AJ5493" s="72"/>
      <c r="AK5493" s="72"/>
    </row>
    <row r="5494" ht="14.25" customHeight="1">
      <c r="A5494" s="78">
        <v>5491.0</v>
      </c>
      <c r="C5494" s="78" t="str">
        <f>VLOOKUP(G5494,[1]Macrodata_CCF!$A$3:$D$55,4,FALSE)</f>
        <v>#ERROR!</v>
      </c>
      <c r="E5494" s="79" t="str">
        <f>VLOOKUP(G5494,[1]Macrodata_CCF!$A$3:$B$55,2,FALSE)</f>
        <v>#ERROR!</v>
      </c>
      <c r="F5494" s="78">
        <v>0.0</v>
      </c>
      <c r="G5494" s="80">
        <v>9.0</v>
      </c>
      <c r="H5494" s="81">
        <v>211930.0</v>
      </c>
      <c r="I5494" s="81">
        <v>970000.0</v>
      </c>
      <c r="J5494" s="81">
        <v>371125.0</v>
      </c>
      <c r="K5494" s="81">
        <v>970000.0</v>
      </c>
      <c r="L5494" s="82">
        <v>0.210000395741818</v>
      </c>
      <c r="N5494" s="83">
        <f t="shared" si="1"/>
        <v>0.2100003957</v>
      </c>
      <c r="O5494" s="83">
        <f t="shared" si="2"/>
        <v>0.2100003957</v>
      </c>
      <c r="Q5494" s="83">
        <f t="shared" si="3"/>
        <v>0.7815154639</v>
      </c>
      <c r="R5494" s="83">
        <f t="shared" si="4"/>
        <v>0.2100003957</v>
      </c>
      <c r="S5494" s="83" t="b">
        <f t="shared" si="5"/>
        <v>0</v>
      </c>
      <c r="T5494" s="72"/>
      <c r="U5494" s="72"/>
      <c r="V5494" s="72"/>
      <c r="W5494" s="72"/>
      <c r="X5494" s="72"/>
      <c r="Y5494" s="72"/>
      <c r="Z5494" s="72"/>
      <c r="AA5494" s="72"/>
      <c r="AB5494" s="72"/>
      <c r="AC5494" s="72"/>
      <c r="AD5494" s="72"/>
      <c r="AE5494" s="72"/>
      <c r="AF5494" s="72"/>
      <c r="AG5494" s="72"/>
      <c r="AH5494" s="72"/>
      <c r="AI5494" s="72"/>
      <c r="AJ5494" s="72"/>
      <c r="AK5494" s="72"/>
    </row>
    <row r="5495" ht="14.25" customHeight="1">
      <c r="A5495" s="78">
        <v>5492.0</v>
      </c>
      <c r="C5495" s="78" t="str">
        <f>VLOOKUP(G5495,[1]Macrodata_CCF!$A$3:$D$55,4,FALSE)</f>
        <v>#ERROR!</v>
      </c>
      <c r="E5495" s="79" t="str">
        <f>VLOOKUP(G5495,[1]Macrodata_CCF!$A$3:$B$55,2,FALSE)</f>
        <v>#ERROR!</v>
      </c>
      <c r="F5495" s="78">
        <v>0.0</v>
      </c>
      <c r="G5495" s="80">
        <v>33.0</v>
      </c>
      <c r="H5495" s="81">
        <v>75325.0</v>
      </c>
      <c r="I5495" s="81">
        <v>730000.0</v>
      </c>
      <c r="J5495" s="81">
        <v>193165.0</v>
      </c>
      <c r="K5495" s="81">
        <v>730000.0</v>
      </c>
      <c r="L5495" s="82">
        <v>0.1799977087868026</v>
      </c>
      <c r="N5495" s="83">
        <f t="shared" si="1"/>
        <v>0.1799977088</v>
      </c>
      <c r="O5495" s="83">
        <f t="shared" si="2"/>
        <v>0.1799977088</v>
      </c>
      <c r="Q5495" s="83">
        <f t="shared" si="3"/>
        <v>0.8968150685</v>
      </c>
      <c r="R5495" s="83">
        <f t="shared" si="4"/>
        <v>0.1799977088</v>
      </c>
      <c r="S5495" s="83" t="b">
        <f t="shared" si="5"/>
        <v>0</v>
      </c>
      <c r="T5495" s="72"/>
      <c r="U5495" s="72"/>
      <c r="V5495" s="72"/>
      <c r="W5495" s="72"/>
      <c r="X5495" s="72"/>
      <c r="Y5495" s="72"/>
      <c r="Z5495" s="72"/>
      <c r="AA5495" s="72"/>
      <c r="AB5495" s="72"/>
      <c r="AC5495" s="72"/>
      <c r="AD5495" s="72"/>
      <c r="AE5495" s="72"/>
      <c r="AF5495" s="72"/>
      <c r="AG5495" s="72"/>
      <c r="AH5495" s="72"/>
      <c r="AI5495" s="72"/>
      <c r="AJ5495" s="72"/>
      <c r="AK5495" s="72"/>
    </row>
    <row r="5496" ht="14.25" customHeight="1">
      <c r="A5496" s="78">
        <v>5493.0</v>
      </c>
      <c r="C5496" s="78" t="str">
        <f>VLOOKUP(G5496,[1]Macrodata_CCF!$A$3:$D$55,4,FALSE)</f>
        <v>#ERROR!</v>
      </c>
      <c r="E5496" s="79" t="str">
        <f>VLOOKUP(G5496,[1]Macrodata_CCF!$A$3:$B$55,2,FALSE)</f>
        <v>#ERROR!</v>
      </c>
      <c r="F5496" s="78">
        <v>1.0</v>
      </c>
      <c r="G5496" s="80">
        <v>22.0</v>
      </c>
      <c r="H5496" s="81">
        <v>0.0</v>
      </c>
      <c r="I5496" s="81">
        <v>280000.0</v>
      </c>
      <c r="J5496" s="81">
        <v>285600.0</v>
      </c>
      <c r="K5496" s="81">
        <v>280000.0</v>
      </c>
      <c r="L5496" s="82">
        <v>1.02</v>
      </c>
      <c r="N5496" s="83">
        <f t="shared" si="1"/>
        <v>1.02</v>
      </c>
      <c r="O5496" s="83">
        <f t="shared" si="2"/>
        <v>1</v>
      </c>
      <c r="Q5496" s="83">
        <f t="shared" si="3"/>
        <v>1</v>
      </c>
      <c r="R5496" s="83">
        <f t="shared" si="4"/>
        <v>1.02</v>
      </c>
      <c r="S5496" s="83" t="b">
        <f t="shared" si="5"/>
        <v>0</v>
      </c>
      <c r="T5496" s="72"/>
      <c r="U5496" s="72"/>
      <c r="V5496" s="72"/>
      <c r="W5496" s="72"/>
      <c r="X5496" s="72"/>
      <c r="Y5496" s="72"/>
      <c r="Z5496" s="72"/>
      <c r="AA5496" s="72"/>
      <c r="AB5496" s="72"/>
      <c r="AC5496" s="72"/>
      <c r="AD5496" s="72"/>
      <c r="AE5496" s="72"/>
      <c r="AF5496" s="72"/>
      <c r="AG5496" s="72"/>
      <c r="AH5496" s="72"/>
      <c r="AI5496" s="72"/>
      <c r="AJ5496" s="72"/>
      <c r="AK5496" s="72"/>
    </row>
    <row r="5497" ht="14.25" customHeight="1">
      <c r="A5497" s="78">
        <v>5494.0</v>
      </c>
      <c r="C5497" s="78" t="str">
        <f>VLOOKUP(G5497,[1]Macrodata_CCF!$A$3:$D$55,4,FALSE)</f>
        <v>#ERROR!</v>
      </c>
      <c r="E5497" s="79" t="str">
        <f>VLOOKUP(G5497,[1]Macrodata_CCF!$A$3:$B$55,2,FALSE)</f>
        <v>#ERROR!</v>
      </c>
      <c r="F5497" s="78">
        <v>1.0</v>
      </c>
      <c r="G5497" s="80">
        <v>26.0</v>
      </c>
      <c r="H5497" s="81">
        <v>0.0</v>
      </c>
      <c r="I5497" s="81">
        <v>440000.0</v>
      </c>
      <c r="J5497" s="81">
        <v>224400.0</v>
      </c>
      <c r="K5497" s="81">
        <v>440000.0</v>
      </c>
      <c r="L5497" s="82">
        <v>0.51</v>
      </c>
      <c r="N5497" s="83">
        <f t="shared" si="1"/>
        <v>0.51</v>
      </c>
      <c r="O5497" s="83">
        <f t="shared" si="2"/>
        <v>0.51</v>
      </c>
      <c r="Q5497" s="83">
        <f t="shared" si="3"/>
        <v>1</v>
      </c>
      <c r="R5497" s="83">
        <f t="shared" si="4"/>
        <v>0.51</v>
      </c>
      <c r="S5497" s="83" t="b">
        <f t="shared" si="5"/>
        <v>0</v>
      </c>
      <c r="T5497" s="72"/>
      <c r="U5497" s="72"/>
      <c r="V5497" s="72"/>
      <c r="W5497" s="72"/>
      <c r="X5497" s="72"/>
      <c r="Y5497" s="72"/>
      <c r="Z5497" s="72"/>
      <c r="AA5497" s="72"/>
      <c r="AB5497" s="72"/>
      <c r="AC5497" s="72"/>
      <c r="AD5497" s="72"/>
      <c r="AE5497" s="72"/>
      <c r="AF5497" s="72"/>
      <c r="AG5497" s="72"/>
      <c r="AH5497" s="72"/>
      <c r="AI5497" s="72"/>
      <c r="AJ5497" s="72"/>
      <c r="AK5497" s="72"/>
    </row>
    <row r="5498" ht="14.25" customHeight="1">
      <c r="A5498" s="78">
        <v>5495.0</v>
      </c>
      <c r="C5498" s="78" t="str">
        <f>VLOOKUP(G5498,[1]Macrodata_CCF!$A$3:$D$55,4,FALSE)</f>
        <v>#ERROR!</v>
      </c>
      <c r="E5498" s="79" t="str">
        <f>VLOOKUP(G5498,[1]Macrodata_CCF!$A$3:$B$55,2,FALSE)</f>
        <v>#ERROR!</v>
      </c>
      <c r="F5498" s="78">
        <v>0.0</v>
      </c>
      <c r="G5498" s="80">
        <v>18.0</v>
      </c>
      <c r="H5498" s="81">
        <v>133740.0</v>
      </c>
      <c r="I5498" s="81">
        <v>370000.0</v>
      </c>
      <c r="J5498" s="81">
        <v>166815.0</v>
      </c>
      <c r="K5498" s="81">
        <v>370000.0</v>
      </c>
      <c r="L5498" s="82">
        <v>0.1399940743248963</v>
      </c>
      <c r="N5498" s="83">
        <f t="shared" si="1"/>
        <v>0.1399940743</v>
      </c>
      <c r="O5498" s="83">
        <f t="shared" si="2"/>
        <v>0.1399940743</v>
      </c>
      <c r="Q5498" s="83">
        <f t="shared" si="3"/>
        <v>0.6385405405</v>
      </c>
      <c r="R5498" s="83">
        <f t="shared" si="4"/>
        <v>0.1399940743</v>
      </c>
      <c r="S5498" s="83" t="b">
        <f t="shared" si="5"/>
        <v>0</v>
      </c>
      <c r="T5498" s="72"/>
      <c r="U5498" s="72"/>
      <c r="V5498" s="72"/>
      <c r="W5498" s="72"/>
      <c r="X5498" s="72"/>
      <c r="Y5498" s="72"/>
      <c r="Z5498" s="72"/>
      <c r="AA5498" s="72"/>
      <c r="AB5498" s="72"/>
      <c r="AC5498" s="72"/>
      <c r="AD5498" s="72"/>
      <c r="AE5498" s="72"/>
      <c r="AF5498" s="72"/>
      <c r="AG5498" s="72"/>
      <c r="AH5498" s="72"/>
      <c r="AI5498" s="72"/>
      <c r="AJ5498" s="72"/>
      <c r="AK5498" s="72"/>
    </row>
    <row r="5499" ht="14.25" customHeight="1">
      <c r="A5499" s="78">
        <v>5496.0</v>
      </c>
      <c r="C5499" s="78" t="str">
        <f>VLOOKUP(G5499,[1]Macrodata_CCF!$A$3:$D$55,4,FALSE)</f>
        <v>#ERROR!</v>
      </c>
      <c r="E5499" s="79" t="str">
        <f>VLOOKUP(G5499,[1]Macrodata_CCF!$A$3:$B$55,2,FALSE)</f>
        <v>#ERROR!</v>
      </c>
      <c r="F5499" s="78">
        <v>0.0</v>
      </c>
      <c r="G5499" s="80">
        <v>43.0</v>
      </c>
      <c r="H5499" s="81">
        <v>29570.0</v>
      </c>
      <c r="I5499" s="81">
        <v>50000.0</v>
      </c>
      <c r="J5499" s="81">
        <v>32430.0</v>
      </c>
      <c r="K5499" s="81">
        <v>80000.0</v>
      </c>
      <c r="L5499" s="82">
        <v>0.139990210474792</v>
      </c>
      <c r="N5499" s="83">
        <f t="shared" si="1"/>
        <v>0.1399902105</v>
      </c>
      <c r="O5499" s="83">
        <f t="shared" si="2"/>
        <v>0.1399902105</v>
      </c>
      <c r="Q5499" s="83">
        <f t="shared" si="3"/>
        <v>0.4086</v>
      </c>
      <c r="R5499" s="83">
        <f t="shared" si="4"/>
        <v>0.1399902105</v>
      </c>
      <c r="S5499" s="83" t="b">
        <f t="shared" si="5"/>
        <v>0</v>
      </c>
      <c r="T5499" s="72"/>
      <c r="U5499" s="72"/>
      <c r="V5499" s="72"/>
      <c r="W5499" s="72"/>
      <c r="X5499" s="72"/>
      <c r="Y5499" s="72"/>
      <c r="Z5499" s="72"/>
      <c r="AA5499" s="72"/>
      <c r="AB5499" s="72"/>
      <c r="AC5499" s="72"/>
      <c r="AD5499" s="72"/>
      <c r="AE5499" s="72"/>
      <c r="AF5499" s="72"/>
      <c r="AG5499" s="72"/>
      <c r="AH5499" s="72"/>
      <c r="AI5499" s="72"/>
      <c r="AJ5499" s="72"/>
      <c r="AK5499" s="72"/>
    </row>
    <row r="5500" ht="14.25" customHeight="1">
      <c r="A5500" s="78">
        <v>5497.0</v>
      </c>
      <c r="C5500" s="78" t="str">
        <f>VLOOKUP(G5500,[1]Macrodata_CCF!$A$3:$D$55,4,FALSE)</f>
        <v>#ERROR!</v>
      </c>
      <c r="E5500" s="79" t="str">
        <f>VLOOKUP(G5500,[1]Macrodata_CCF!$A$3:$B$55,2,FALSE)</f>
        <v>#ERROR!</v>
      </c>
      <c r="F5500" s="78">
        <v>0.0</v>
      </c>
      <c r="G5500" s="80">
        <v>41.0</v>
      </c>
      <c r="H5500" s="81">
        <v>216710.0</v>
      </c>
      <c r="I5500" s="81">
        <v>500000.0</v>
      </c>
      <c r="J5500" s="81">
        <v>318695.0</v>
      </c>
      <c r="K5500" s="81">
        <v>500000.0</v>
      </c>
      <c r="L5500" s="82">
        <v>0.3600021179709838</v>
      </c>
      <c r="N5500" s="83">
        <f t="shared" si="1"/>
        <v>0.360002118</v>
      </c>
      <c r="O5500" s="83">
        <f t="shared" si="2"/>
        <v>0.360002118</v>
      </c>
      <c r="Q5500" s="83">
        <f t="shared" si="3"/>
        <v>0.56658</v>
      </c>
      <c r="R5500" s="83">
        <f t="shared" si="4"/>
        <v>0.360002118</v>
      </c>
      <c r="S5500" s="83" t="b">
        <f t="shared" si="5"/>
        <v>0</v>
      </c>
      <c r="T5500" s="72"/>
      <c r="U5500" s="72"/>
      <c r="V5500" s="72"/>
      <c r="W5500" s="72"/>
      <c r="X5500" s="72"/>
      <c r="Y5500" s="72"/>
      <c r="Z5500" s="72"/>
      <c r="AA5500" s="72"/>
      <c r="AB5500" s="72"/>
      <c r="AC5500" s="72"/>
      <c r="AD5500" s="72"/>
      <c r="AE5500" s="72"/>
      <c r="AF5500" s="72"/>
      <c r="AG5500" s="72"/>
      <c r="AH5500" s="72"/>
      <c r="AI5500" s="72"/>
      <c r="AJ5500" s="72"/>
      <c r="AK5500" s="72"/>
    </row>
    <row r="5501" ht="14.25" customHeight="1">
      <c r="A5501" s="78">
        <v>5498.0</v>
      </c>
      <c r="C5501" s="78" t="str">
        <f>VLOOKUP(G5501,[1]Macrodata_CCF!$A$3:$D$55,4,FALSE)</f>
        <v>#ERROR!</v>
      </c>
      <c r="E5501" s="79" t="str">
        <f>VLOOKUP(G5501,[1]Macrodata_CCF!$A$3:$B$55,2,FALSE)</f>
        <v>#ERROR!</v>
      </c>
      <c r="F5501" s="78">
        <v>1.0</v>
      </c>
      <c r="G5501" s="80">
        <v>15.0</v>
      </c>
      <c r="H5501" s="81">
        <v>352880.0</v>
      </c>
      <c r="I5501" s="81">
        <v>990000.0</v>
      </c>
      <c r="J5501" s="81">
        <v>658700.0</v>
      </c>
      <c r="K5501" s="81">
        <v>1386000.0</v>
      </c>
      <c r="L5501" s="82">
        <v>0.4800037669512808</v>
      </c>
      <c r="N5501" s="83">
        <f t="shared" si="1"/>
        <v>0.480003767</v>
      </c>
      <c r="O5501" s="83">
        <f t="shared" si="2"/>
        <v>0.480003767</v>
      </c>
      <c r="Q5501" s="83">
        <f t="shared" si="3"/>
        <v>0.6435555556</v>
      </c>
      <c r="R5501" s="83">
        <f t="shared" si="4"/>
        <v>0.480003767</v>
      </c>
      <c r="S5501" s="83" t="b">
        <f t="shared" si="5"/>
        <v>0</v>
      </c>
      <c r="T5501" s="72"/>
      <c r="U5501" s="72"/>
      <c r="V5501" s="72"/>
      <c r="W5501" s="72"/>
      <c r="X5501" s="72"/>
      <c r="Y5501" s="72"/>
      <c r="Z5501" s="72"/>
      <c r="AA5501" s="72"/>
      <c r="AB5501" s="72"/>
      <c r="AC5501" s="72"/>
      <c r="AD5501" s="72"/>
      <c r="AE5501" s="72"/>
      <c r="AF5501" s="72"/>
      <c r="AG5501" s="72"/>
      <c r="AH5501" s="72"/>
      <c r="AI5501" s="72"/>
      <c r="AJ5501" s="72"/>
      <c r="AK5501" s="72"/>
    </row>
    <row r="5502" ht="14.25" customHeight="1">
      <c r="A5502" s="78">
        <v>5499.0</v>
      </c>
      <c r="C5502" s="78" t="str">
        <f>VLOOKUP(G5502,[1]Macrodata_CCF!$A$3:$D$55,4,FALSE)</f>
        <v>#ERROR!</v>
      </c>
      <c r="E5502" s="79" t="str">
        <f>VLOOKUP(G5502,[1]Macrodata_CCF!$A$3:$B$55,2,FALSE)</f>
        <v>#ERROR!</v>
      </c>
      <c r="F5502" s="78">
        <v>0.0</v>
      </c>
      <c r="G5502" s="80">
        <v>5.0</v>
      </c>
      <c r="H5502" s="81">
        <v>322415.0</v>
      </c>
      <c r="I5502" s="81">
        <v>370000.0</v>
      </c>
      <c r="J5502" s="81">
        <v>377400.0</v>
      </c>
      <c r="K5502" s="81">
        <v>370000.0</v>
      </c>
      <c r="L5502" s="82">
        <v>1.155511190501208</v>
      </c>
      <c r="N5502" s="83">
        <f t="shared" si="1"/>
        <v>1.155511191</v>
      </c>
      <c r="O5502" s="83">
        <f t="shared" si="2"/>
        <v>1</v>
      </c>
      <c r="Q5502" s="83">
        <f t="shared" si="3"/>
        <v>0.1286081081</v>
      </c>
      <c r="R5502" s="83">
        <f t="shared" si="4"/>
        <v>1.155511191</v>
      </c>
      <c r="S5502" s="83" t="b">
        <f t="shared" si="5"/>
        <v>0</v>
      </c>
      <c r="T5502" s="72"/>
      <c r="U5502" s="72"/>
      <c r="V5502" s="72"/>
      <c r="W5502" s="72"/>
      <c r="X5502" s="72"/>
      <c r="Y5502" s="72"/>
      <c r="Z5502" s="72"/>
      <c r="AA5502" s="72"/>
      <c r="AB5502" s="72"/>
      <c r="AC5502" s="72"/>
      <c r="AD5502" s="72"/>
      <c r="AE5502" s="72"/>
      <c r="AF5502" s="72"/>
      <c r="AG5502" s="72"/>
      <c r="AH5502" s="72"/>
      <c r="AI5502" s="72"/>
      <c r="AJ5502" s="72"/>
      <c r="AK5502" s="72"/>
    </row>
    <row r="5503" ht="14.25" customHeight="1">
      <c r="A5503" s="78">
        <v>5500.0</v>
      </c>
      <c r="C5503" s="78" t="str">
        <f>VLOOKUP(G5503,[1]Macrodata_CCF!$A$3:$D$55,4,FALSE)</f>
        <v>#ERROR!</v>
      </c>
      <c r="E5503" s="79" t="str">
        <f>VLOOKUP(G5503,[1]Macrodata_CCF!$A$3:$B$55,2,FALSE)</f>
        <v>#ERROR!</v>
      </c>
      <c r="F5503" s="78">
        <v>0.0</v>
      </c>
      <c r="G5503" s="80">
        <v>23.0</v>
      </c>
      <c r="H5503" s="81">
        <v>510885.0</v>
      </c>
      <c r="I5503" s="81">
        <v>570000.0</v>
      </c>
      <c r="J5503" s="81">
        <v>519750.0</v>
      </c>
      <c r="K5503" s="81">
        <v>855000.0</v>
      </c>
      <c r="L5503" s="82">
        <v>0.1499619385942654</v>
      </c>
      <c r="N5503" s="83">
        <f t="shared" si="1"/>
        <v>0.1499619386</v>
      </c>
      <c r="O5503" s="83">
        <f t="shared" si="2"/>
        <v>0.1499619386</v>
      </c>
      <c r="Q5503" s="83">
        <f t="shared" si="3"/>
        <v>0.1037105263</v>
      </c>
      <c r="R5503" s="83">
        <f t="shared" si="4"/>
        <v>0.1499619386</v>
      </c>
      <c r="S5503" s="83" t="b">
        <f t="shared" si="5"/>
        <v>0</v>
      </c>
      <c r="T5503" s="72"/>
      <c r="U5503" s="72"/>
      <c r="V5503" s="72"/>
      <c r="W5503" s="72"/>
      <c r="X5503" s="72"/>
      <c r="Y5503" s="72"/>
      <c r="Z5503" s="72"/>
      <c r="AA5503" s="72"/>
      <c r="AB5503" s="72"/>
      <c r="AC5503" s="72"/>
      <c r="AD5503" s="72"/>
      <c r="AE5503" s="72"/>
      <c r="AF5503" s="72"/>
      <c r="AG5503" s="72"/>
      <c r="AH5503" s="72"/>
      <c r="AI5503" s="72"/>
      <c r="AJ5503" s="72"/>
      <c r="AK5503" s="72"/>
    </row>
    <row r="5504" ht="14.25" customHeight="1">
      <c r="A5504" s="78">
        <v>5501.0</v>
      </c>
      <c r="C5504" s="78" t="str">
        <f>VLOOKUP(G5504,[1]Macrodata_CCF!$A$3:$D$55,4,FALSE)</f>
        <v>#ERROR!</v>
      </c>
      <c r="E5504" s="79" t="str">
        <f>VLOOKUP(G5504,[1]Macrodata_CCF!$A$3:$B$55,2,FALSE)</f>
        <v>#ERROR!</v>
      </c>
      <c r="F5504" s="78">
        <v>0.0</v>
      </c>
      <c r="G5504" s="80">
        <v>35.0</v>
      </c>
      <c r="H5504" s="81">
        <v>431100.0</v>
      </c>
      <c r="I5504" s="81">
        <v>500000.0</v>
      </c>
      <c r="J5504" s="81">
        <v>510000.0</v>
      </c>
      <c r="K5504" s="81">
        <v>500000.0</v>
      </c>
      <c r="L5504" s="82">
        <v>1.145137880986938</v>
      </c>
      <c r="N5504" s="83">
        <f t="shared" si="1"/>
        <v>1.145137881</v>
      </c>
      <c r="O5504" s="83">
        <f t="shared" si="2"/>
        <v>1</v>
      </c>
      <c r="Q5504" s="83">
        <f t="shared" si="3"/>
        <v>0.1378</v>
      </c>
      <c r="R5504" s="83">
        <f t="shared" si="4"/>
        <v>1.145137881</v>
      </c>
      <c r="S5504" s="83" t="b">
        <f t="shared" si="5"/>
        <v>0</v>
      </c>
      <c r="T5504" s="72"/>
      <c r="U5504" s="72"/>
      <c r="V5504" s="72"/>
      <c r="W5504" s="72"/>
      <c r="X5504" s="72"/>
      <c r="Y5504" s="72"/>
      <c r="Z5504" s="72"/>
      <c r="AA5504" s="72"/>
      <c r="AB5504" s="72"/>
      <c r="AC5504" s="72"/>
      <c r="AD5504" s="72"/>
      <c r="AE5504" s="72"/>
      <c r="AF5504" s="72"/>
      <c r="AG5504" s="72"/>
      <c r="AH5504" s="72"/>
      <c r="AI5504" s="72"/>
      <c r="AJ5504" s="72"/>
      <c r="AK5504" s="72"/>
    </row>
    <row r="5505" ht="14.25" customHeight="1">
      <c r="A5505" s="78">
        <v>5502.0</v>
      </c>
      <c r="C5505" s="78" t="str">
        <f>VLOOKUP(G5505,[1]Macrodata_CCF!$A$3:$D$55,4,FALSE)</f>
        <v>#ERROR!</v>
      </c>
      <c r="E5505" s="79" t="str">
        <f>VLOOKUP(G5505,[1]Macrodata_CCF!$A$3:$B$55,2,FALSE)</f>
        <v>#ERROR!</v>
      </c>
      <c r="F5505" s="78">
        <v>0.0</v>
      </c>
      <c r="G5505" s="80">
        <v>18.0</v>
      </c>
      <c r="H5505" s="81">
        <v>232940.0</v>
      </c>
      <c r="I5505" s="81">
        <v>730000.0</v>
      </c>
      <c r="J5505" s="81">
        <v>312470.0</v>
      </c>
      <c r="K5505" s="81">
        <v>730000.0</v>
      </c>
      <c r="L5505" s="82">
        <v>0.1600008047318231</v>
      </c>
      <c r="N5505" s="83">
        <f t="shared" si="1"/>
        <v>0.1600008047</v>
      </c>
      <c r="O5505" s="83">
        <f t="shared" si="2"/>
        <v>0.1600008047</v>
      </c>
      <c r="Q5505" s="83">
        <f t="shared" si="3"/>
        <v>0.6809041096</v>
      </c>
      <c r="R5505" s="83">
        <f t="shared" si="4"/>
        <v>0.1600008047</v>
      </c>
      <c r="S5505" s="83" t="b">
        <f t="shared" si="5"/>
        <v>0</v>
      </c>
      <c r="T5505" s="72"/>
      <c r="U5505" s="72"/>
      <c r="V5505" s="72"/>
      <c r="W5505" s="72"/>
      <c r="X5505" s="72"/>
      <c r="Y5505" s="72"/>
      <c r="Z5505" s="72"/>
      <c r="AA5505" s="72"/>
      <c r="AB5505" s="72"/>
      <c r="AC5505" s="72"/>
      <c r="AD5505" s="72"/>
      <c r="AE5505" s="72"/>
      <c r="AF5505" s="72"/>
      <c r="AG5505" s="72"/>
      <c r="AH5505" s="72"/>
      <c r="AI5505" s="72"/>
      <c r="AJ5505" s="72"/>
      <c r="AK5505" s="72"/>
    </row>
    <row r="5506" ht="14.25" customHeight="1">
      <c r="A5506" s="78">
        <v>5503.0</v>
      </c>
      <c r="C5506" s="78" t="str">
        <f>VLOOKUP(G5506,[1]Macrodata_CCF!$A$3:$D$55,4,FALSE)</f>
        <v>#ERROR!</v>
      </c>
      <c r="E5506" s="79" t="str">
        <f>VLOOKUP(G5506,[1]Macrodata_CCF!$A$3:$B$55,2,FALSE)</f>
        <v>#ERROR!</v>
      </c>
      <c r="F5506" s="78">
        <v>1.0</v>
      </c>
      <c r="G5506" s="80">
        <v>34.0</v>
      </c>
      <c r="H5506" s="81">
        <v>266790.0</v>
      </c>
      <c r="I5506" s="81">
        <v>560000.0</v>
      </c>
      <c r="J5506" s="81">
        <v>384075.0</v>
      </c>
      <c r="K5506" s="81">
        <v>560000.0</v>
      </c>
      <c r="L5506" s="82">
        <v>0.4000034105248798</v>
      </c>
      <c r="N5506" s="83">
        <f t="shared" si="1"/>
        <v>0.4000034105</v>
      </c>
      <c r="O5506" s="83">
        <f t="shared" si="2"/>
        <v>0.4000034105</v>
      </c>
      <c r="Q5506" s="83">
        <f t="shared" si="3"/>
        <v>0.5235892857</v>
      </c>
      <c r="R5506" s="83">
        <f t="shared" si="4"/>
        <v>0.4000034105</v>
      </c>
      <c r="S5506" s="83" t="b">
        <f t="shared" si="5"/>
        <v>0</v>
      </c>
      <c r="T5506" s="72"/>
      <c r="U5506" s="72"/>
      <c r="V5506" s="72"/>
      <c r="W5506" s="72"/>
      <c r="X5506" s="72"/>
      <c r="Y5506" s="72"/>
      <c r="Z5506" s="72"/>
      <c r="AA5506" s="72"/>
      <c r="AB5506" s="72"/>
      <c r="AC5506" s="72"/>
      <c r="AD5506" s="72"/>
      <c r="AE5506" s="72"/>
      <c r="AF5506" s="72"/>
      <c r="AG5506" s="72"/>
      <c r="AH5506" s="72"/>
      <c r="AI5506" s="72"/>
      <c r="AJ5506" s="72"/>
      <c r="AK5506" s="72"/>
    </row>
    <row r="5507" ht="14.25" customHeight="1">
      <c r="A5507" s="78">
        <v>5504.0</v>
      </c>
      <c r="C5507" s="78" t="str">
        <f>VLOOKUP(G5507,[1]Macrodata_CCF!$A$3:$D$55,4,FALSE)</f>
        <v>#ERROR!</v>
      </c>
      <c r="E5507" s="79" t="str">
        <f>VLOOKUP(G5507,[1]Macrodata_CCF!$A$3:$B$55,2,FALSE)</f>
        <v>#ERROR!</v>
      </c>
      <c r="F5507" s="78">
        <v>0.0</v>
      </c>
      <c r="G5507" s="80">
        <v>29.0</v>
      </c>
      <c r="H5507" s="81">
        <v>282770.0</v>
      </c>
      <c r="I5507" s="81">
        <v>670000.0</v>
      </c>
      <c r="J5507" s="81">
        <v>344725.0</v>
      </c>
      <c r="K5507" s="81">
        <v>670000.0</v>
      </c>
      <c r="L5507" s="82">
        <v>0.1599953515998244</v>
      </c>
      <c r="N5507" s="83">
        <f t="shared" si="1"/>
        <v>0.1599953516</v>
      </c>
      <c r="O5507" s="83">
        <f t="shared" si="2"/>
        <v>0.1599953516</v>
      </c>
      <c r="Q5507" s="83">
        <f t="shared" si="3"/>
        <v>0.5779552239</v>
      </c>
      <c r="R5507" s="83">
        <f t="shared" si="4"/>
        <v>0.1599953516</v>
      </c>
      <c r="S5507" s="83" t="b">
        <f t="shared" si="5"/>
        <v>0</v>
      </c>
      <c r="T5507" s="72"/>
      <c r="U5507" s="72"/>
      <c r="V5507" s="72"/>
      <c r="W5507" s="72"/>
      <c r="X5507" s="72"/>
      <c r="Y5507" s="72"/>
      <c r="Z5507" s="72"/>
      <c r="AA5507" s="72"/>
      <c r="AB5507" s="72"/>
      <c r="AC5507" s="72"/>
      <c r="AD5507" s="72"/>
      <c r="AE5507" s="72"/>
      <c r="AF5507" s="72"/>
      <c r="AG5507" s="72"/>
      <c r="AH5507" s="72"/>
      <c r="AI5507" s="72"/>
      <c r="AJ5507" s="72"/>
      <c r="AK5507" s="72"/>
    </row>
    <row r="5508" ht="14.25" customHeight="1">
      <c r="A5508" s="78">
        <v>5505.0</v>
      </c>
      <c r="C5508" s="78" t="str">
        <f>VLOOKUP(G5508,[1]Macrodata_CCF!$A$3:$D$55,4,FALSE)</f>
        <v>#ERROR!</v>
      </c>
      <c r="E5508" s="79" t="str">
        <f>VLOOKUP(G5508,[1]Macrodata_CCF!$A$3:$B$55,2,FALSE)</f>
        <v>#ERROR!</v>
      </c>
      <c r="F5508" s="78">
        <v>1.0</v>
      </c>
      <c r="G5508" s="80">
        <v>28.0</v>
      </c>
      <c r="H5508" s="81">
        <v>81535.0</v>
      </c>
      <c r="I5508" s="81">
        <v>740000.0</v>
      </c>
      <c r="J5508" s="81">
        <v>371260.0</v>
      </c>
      <c r="K5508" s="81">
        <v>740000.0</v>
      </c>
      <c r="L5508" s="82">
        <v>0.440000607473442</v>
      </c>
      <c r="N5508" s="83">
        <f t="shared" si="1"/>
        <v>0.4400006075</v>
      </c>
      <c r="O5508" s="83">
        <f t="shared" si="2"/>
        <v>0.4400006075</v>
      </c>
      <c r="Q5508" s="83">
        <f t="shared" si="3"/>
        <v>0.8898175676</v>
      </c>
      <c r="R5508" s="83">
        <f t="shared" si="4"/>
        <v>0.4400006075</v>
      </c>
      <c r="S5508" s="83" t="b">
        <f t="shared" si="5"/>
        <v>0</v>
      </c>
      <c r="T5508" s="72"/>
      <c r="U5508" s="72"/>
      <c r="V5508" s="72"/>
      <c r="W5508" s="72"/>
      <c r="X5508" s="72"/>
      <c r="Y5508" s="72"/>
      <c r="Z5508" s="72"/>
      <c r="AA5508" s="72"/>
      <c r="AB5508" s="72"/>
      <c r="AC5508" s="72"/>
      <c r="AD5508" s="72"/>
      <c r="AE5508" s="72"/>
      <c r="AF5508" s="72"/>
      <c r="AG5508" s="72"/>
      <c r="AH5508" s="72"/>
      <c r="AI5508" s="72"/>
      <c r="AJ5508" s="72"/>
      <c r="AK5508" s="72"/>
    </row>
    <row r="5509" ht="14.25" customHeight="1">
      <c r="A5509" s="78">
        <v>5506.0</v>
      </c>
      <c r="C5509" s="78" t="str">
        <f>VLOOKUP(G5509,[1]Macrodata_CCF!$A$3:$D$55,4,FALSE)</f>
        <v>#ERROR!</v>
      </c>
      <c r="E5509" s="79" t="str">
        <f>VLOOKUP(G5509,[1]Macrodata_CCF!$A$3:$B$55,2,FALSE)</f>
        <v>#ERROR!</v>
      </c>
      <c r="F5509" s="78">
        <v>0.0</v>
      </c>
      <c r="G5509" s="80">
        <v>9.0</v>
      </c>
      <c r="H5509" s="81">
        <v>42735.0</v>
      </c>
      <c r="I5509" s="81">
        <v>890000.0</v>
      </c>
      <c r="J5509" s="81">
        <v>381640.0</v>
      </c>
      <c r="K5509" s="81">
        <v>890000.0</v>
      </c>
      <c r="L5509" s="82">
        <v>0.399998819731725</v>
      </c>
      <c r="N5509" s="83">
        <f t="shared" si="1"/>
        <v>0.3999988197</v>
      </c>
      <c r="O5509" s="83">
        <f t="shared" si="2"/>
        <v>0.3999988197</v>
      </c>
      <c r="Q5509" s="83">
        <f t="shared" si="3"/>
        <v>0.9519831461</v>
      </c>
      <c r="R5509" s="83">
        <f t="shared" si="4"/>
        <v>0.3999988197</v>
      </c>
      <c r="S5509" s="83" t="b">
        <f t="shared" si="5"/>
        <v>0</v>
      </c>
      <c r="T5509" s="72"/>
      <c r="U5509" s="72"/>
      <c r="V5509" s="72"/>
      <c r="W5509" s="72"/>
      <c r="X5509" s="72"/>
      <c r="Y5509" s="72"/>
      <c r="Z5509" s="72"/>
      <c r="AA5509" s="72"/>
      <c r="AB5509" s="72"/>
      <c r="AC5509" s="72"/>
      <c r="AD5509" s="72"/>
      <c r="AE5509" s="72"/>
      <c r="AF5509" s="72"/>
      <c r="AG5509" s="72"/>
      <c r="AH5509" s="72"/>
      <c r="AI5509" s="72"/>
      <c r="AJ5509" s="72"/>
      <c r="AK5509" s="72"/>
    </row>
    <row r="5510" ht="14.25" customHeight="1">
      <c r="A5510" s="78">
        <v>5507.0</v>
      </c>
      <c r="C5510" s="78" t="str">
        <f>VLOOKUP(G5510,[1]Macrodata_CCF!$A$3:$D$55,4,FALSE)</f>
        <v>#ERROR!</v>
      </c>
      <c r="E5510" s="79" t="str">
        <f>VLOOKUP(G5510,[1]Macrodata_CCF!$A$3:$B$55,2,FALSE)</f>
        <v>#ERROR!</v>
      </c>
      <c r="F5510" s="78">
        <v>0.0</v>
      </c>
      <c r="G5510" s="80">
        <v>39.0</v>
      </c>
      <c r="H5510" s="81">
        <v>412820.0</v>
      </c>
      <c r="I5510" s="81">
        <v>610000.0</v>
      </c>
      <c r="J5510" s="81">
        <v>434510.0</v>
      </c>
      <c r="K5510" s="81">
        <v>610000.0</v>
      </c>
      <c r="L5510" s="82">
        <v>0.1100010143016533</v>
      </c>
      <c r="N5510" s="83">
        <f t="shared" si="1"/>
        <v>0.1100010143</v>
      </c>
      <c r="O5510" s="83">
        <f t="shared" si="2"/>
        <v>0.1100010143</v>
      </c>
      <c r="Q5510" s="83">
        <f t="shared" si="3"/>
        <v>0.3232459016</v>
      </c>
      <c r="R5510" s="83">
        <f t="shared" si="4"/>
        <v>0.1100010143</v>
      </c>
      <c r="S5510" s="83" t="b">
        <f t="shared" si="5"/>
        <v>0</v>
      </c>
      <c r="T5510" s="72"/>
      <c r="U5510" s="72"/>
      <c r="V5510" s="72"/>
      <c r="W5510" s="72"/>
      <c r="X5510" s="72"/>
      <c r="Y5510" s="72"/>
      <c r="Z5510" s="72"/>
      <c r="AA5510" s="72"/>
      <c r="AB5510" s="72"/>
      <c r="AC5510" s="72"/>
      <c r="AD5510" s="72"/>
      <c r="AE5510" s="72"/>
      <c r="AF5510" s="72"/>
      <c r="AG5510" s="72"/>
      <c r="AH5510" s="72"/>
      <c r="AI5510" s="72"/>
      <c r="AJ5510" s="72"/>
      <c r="AK5510" s="72"/>
    </row>
    <row r="5511" ht="14.25" customHeight="1">
      <c r="A5511" s="78">
        <v>5508.0</v>
      </c>
      <c r="C5511" s="78" t="str">
        <f>VLOOKUP(G5511,[1]Macrodata_CCF!$A$3:$D$55,4,FALSE)</f>
        <v>#ERROR!</v>
      </c>
      <c r="E5511" s="79" t="str">
        <f>VLOOKUP(G5511,[1]Macrodata_CCF!$A$3:$B$55,2,FALSE)</f>
        <v>#ERROR!</v>
      </c>
      <c r="F5511" s="78">
        <v>0.0</v>
      </c>
      <c r="G5511" s="80">
        <v>39.0</v>
      </c>
      <c r="H5511" s="81">
        <v>0.0</v>
      </c>
      <c r="I5511" s="81">
        <v>690000.0</v>
      </c>
      <c r="J5511" s="81">
        <v>55200.0</v>
      </c>
      <c r="K5511" s="81">
        <v>690000.0</v>
      </c>
      <c r="L5511" s="82">
        <v>0.08</v>
      </c>
      <c r="N5511" s="83">
        <f t="shared" si="1"/>
        <v>0.08</v>
      </c>
      <c r="O5511" s="83">
        <f t="shared" si="2"/>
        <v>0.08</v>
      </c>
      <c r="Q5511" s="83">
        <f t="shared" si="3"/>
        <v>1</v>
      </c>
      <c r="R5511" s="83">
        <f t="shared" si="4"/>
        <v>0.08</v>
      </c>
      <c r="S5511" s="83" t="b">
        <f t="shared" si="5"/>
        <v>0</v>
      </c>
      <c r="T5511" s="72"/>
      <c r="U5511" s="72"/>
      <c r="V5511" s="72"/>
      <c r="W5511" s="72"/>
      <c r="X5511" s="72"/>
      <c r="Y5511" s="72"/>
      <c r="Z5511" s="72"/>
      <c r="AA5511" s="72"/>
      <c r="AB5511" s="72"/>
      <c r="AC5511" s="72"/>
      <c r="AD5511" s="72"/>
      <c r="AE5511" s="72"/>
      <c r="AF5511" s="72"/>
      <c r="AG5511" s="72"/>
      <c r="AH5511" s="72"/>
      <c r="AI5511" s="72"/>
      <c r="AJ5511" s="72"/>
      <c r="AK5511" s="72"/>
    </row>
    <row r="5512" ht="14.25" customHeight="1">
      <c r="A5512" s="78">
        <v>5509.0</v>
      </c>
      <c r="C5512" s="78" t="str">
        <f>VLOOKUP(G5512,[1]Macrodata_CCF!$A$3:$D$55,4,FALSE)</f>
        <v>#ERROR!</v>
      </c>
      <c r="E5512" s="79" t="str">
        <f>VLOOKUP(G5512,[1]Macrodata_CCF!$A$3:$B$55,2,FALSE)</f>
        <v>#ERROR!</v>
      </c>
      <c r="F5512" s="78">
        <v>0.0</v>
      </c>
      <c r="G5512" s="80">
        <v>41.0</v>
      </c>
      <c r="H5512" s="81">
        <v>0.0</v>
      </c>
      <c r="I5512" s="81">
        <v>870000.0</v>
      </c>
      <c r="J5512" s="81">
        <v>269700.0</v>
      </c>
      <c r="K5512" s="81">
        <v>870000.0</v>
      </c>
      <c r="L5512" s="82">
        <v>0.31</v>
      </c>
      <c r="N5512" s="83">
        <f t="shared" si="1"/>
        <v>0.31</v>
      </c>
      <c r="O5512" s="83">
        <f t="shared" si="2"/>
        <v>0.31</v>
      </c>
      <c r="Q5512" s="83">
        <f t="shared" si="3"/>
        <v>1</v>
      </c>
      <c r="R5512" s="83">
        <f t="shared" si="4"/>
        <v>0.31</v>
      </c>
      <c r="S5512" s="83" t="b">
        <f t="shared" si="5"/>
        <v>0</v>
      </c>
      <c r="T5512" s="72"/>
      <c r="U5512" s="72"/>
      <c r="V5512" s="72"/>
      <c r="W5512" s="72"/>
      <c r="X5512" s="72"/>
      <c r="Y5512" s="72"/>
      <c r="Z5512" s="72"/>
      <c r="AA5512" s="72"/>
      <c r="AB5512" s="72"/>
      <c r="AC5512" s="72"/>
      <c r="AD5512" s="72"/>
      <c r="AE5512" s="72"/>
      <c r="AF5512" s="72"/>
      <c r="AG5512" s="72"/>
      <c r="AH5512" s="72"/>
      <c r="AI5512" s="72"/>
      <c r="AJ5512" s="72"/>
      <c r="AK5512" s="72"/>
    </row>
    <row r="5513" ht="14.25" customHeight="1">
      <c r="A5513" s="78">
        <v>5510.0</v>
      </c>
      <c r="C5513" s="78" t="str">
        <f>VLOOKUP(G5513,[1]Macrodata_CCF!$A$3:$D$55,4,FALSE)</f>
        <v>#ERROR!</v>
      </c>
      <c r="E5513" s="79" t="str">
        <f>VLOOKUP(G5513,[1]Macrodata_CCF!$A$3:$B$55,2,FALSE)</f>
        <v>#ERROR!</v>
      </c>
      <c r="F5513" s="78">
        <v>0.0</v>
      </c>
      <c r="G5513" s="80">
        <v>11.0</v>
      </c>
      <c r="H5513" s="81">
        <v>40785.0</v>
      </c>
      <c r="I5513" s="81">
        <v>720000.0</v>
      </c>
      <c r="J5513" s="81">
        <v>149460.0</v>
      </c>
      <c r="K5513" s="81">
        <v>1440000.0</v>
      </c>
      <c r="L5513" s="82">
        <v>0.160000883372717</v>
      </c>
      <c r="N5513" s="83">
        <f t="shared" si="1"/>
        <v>0.1600008834</v>
      </c>
      <c r="O5513" s="83">
        <f t="shared" si="2"/>
        <v>0.1600008834</v>
      </c>
      <c r="Q5513" s="83">
        <f t="shared" si="3"/>
        <v>0.9433541667</v>
      </c>
      <c r="R5513" s="83">
        <f t="shared" si="4"/>
        <v>0.1600008834</v>
      </c>
      <c r="S5513" s="83" t="b">
        <f t="shared" si="5"/>
        <v>0</v>
      </c>
      <c r="T5513" s="72"/>
      <c r="U5513" s="72"/>
      <c r="V5513" s="72"/>
      <c r="W5513" s="72"/>
      <c r="X5513" s="72"/>
      <c r="Y5513" s="72"/>
      <c r="Z5513" s="72"/>
      <c r="AA5513" s="72"/>
      <c r="AB5513" s="72"/>
      <c r="AC5513" s="72"/>
      <c r="AD5513" s="72"/>
      <c r="AE5513" s="72"/>
      <c r="AF5513" s="72"/>
      <c r="AG5513" s="72"/>
      <c r="AH5513" s="72"/>
      <c r="AI5513" s="72"/>
      <c r="AJ5513" s="72"/>
      <c r="AK5513" s="72"/>
    </row>
    <row r="5514" ht="14.25" customHeight="1">
      <c r="A5514" s="78">
        <v>5511.0</v>
      </c>
      <c r="C5514" s="78" t="str">
        <f>VLOOKUP(G5514,[1]Macrodata_CCF!$A$3:$D$55,4,FALSE)</f>
        <v>#ERROR!</v>
      </c>
      <c r="E5514" s="79" t="str">
        <f>VLOOKUP(G5514,[1]Macrodata_CCF!$A$3:$B$55,2,FALSE)</f>
        <v>#ERROR!</v>
      </c>
      <c r="F5514" s="78">
        <v>0.0</v>
      </c>
      <c r="G5514" s="80">
        <v>42.0</v>
      </c>
      <c r="H5514" s="81">
        <v>201625.0</v>
      </c>
      <c r="I5514" s="81">
        <v>250000.0</v>
      </c>
      <c r="J5514" s="81">
        <v>190015.0</v>
      </c>
      <c r="K5514" s="81">
        <v>250000.0</v>
      </c>
      <c r="L5514" s="82">
        <v>-0.24</v>
      </c>
      <c r="N5514" s="83">
        <f t="shared" si="1"/>
        <v>-0.24</v>
      </c>
      <c r="O5514" s="83">
        <f t="shared" si="2"/>
        <v>0</v>
      </c>
      <c r="Q5514" s="83">
        <f t="shared" si="3"/>
        <v>0.1935</v>
      </c>
      <c r="R5514" s="83">
        <f t="shared" si="4"/>
        <v>-0.24</v>
      </c>
      <c r="S5514" s="83" t="b">
        <f t="shared" si="5"/>
        <v>0</v>
      </c>
      <c r="T5514" s="72"/>
      <c r="U5514" s="72"/>
      <c r="V5514" s="72"/>
      <c r="W5514" s="72"/>
      <c r="X5514" s="72"/>
      <c r="Y5514" s="72"/>
      <c r="Z5514" s="72"/>
      <c r="AA5514" s="72"/>
      <c r="AB5514" s="72"/>
      <c r="AC5514" s="72"/>
      <c r="AD5514" s="72"/>
      <c r="AE5514" s="72"/>
      <c r="AF5514" s="72"/>
      <c r="AG5514" s="72"/>
      <c r="AH5514" s="72"/>
      <c r="AI5514" s="72"/>
      <c r="AJ5514" s="72"/>
      <c r="AK5514" s="72"/>
    </row>
    <row r="5515" ht="14.25" customHeight="1">
      <c r="A5515" s="78">
        <v>5512.0</v>
      </c>
      <c r="C5515" s="78" t="str">
        <f>VLOOKUP(G5515,[1]Macrodata_CCF!$A$3:$D$55,4,FALSE)</f>
        <v>#ERROR!</v>
      </c>
      <c r="E5515" s="79" t="str">
        <f>VLOOKUP(G5515,[1]Macrodata_CCF!$A$3:$B$55,2,FALSE)</f>
        <v>#ERROR!</v>
      </c>
      <c r="F5515" s="78">
        <v>0.0</v>
      </c>
      <c r="G5515" s="80">
        <v>22.0</v>
      </c>
      <c r="H5515" s="81">
        <v>290525.0</v>
      </c>
      <c r="I5515" s="81">
        <v>560000.0</v>
      </c>
      <c r="J5515" s="81">
        <v>336335.0</v>
      </c>
      <c r="K5515" s="81">
        <v>560000.0</v>
      </c>
      <c r="L5515" s="82">
        <v>0.1699972168104648</v>
      </c>
      <c r="N5515" s="83">
        <f t="shared" si="1"/>
        <v>0.1699972168</v>
      </c>
      <c r="O5515" s="83">
        <f t="shared" si="2"/>
        <v>0.1699972168</v>
      </c>
      <c r="Q5515" s="83">
        <f t="shared" si="3"/>
        <v>0.4812053571</v>
      </c>
      <c r="R5515" s="83">
        <f t="shared" si="4"/>
        <v>0.1699972168</v>
      </c>
      <c r="S5515" s="83" t="b">
        <f t="shared" si="5"/>
        <v>0</v>
      </c>
      <c r="T5515" s="72"/>
      <c r="U5515" s="72"/>
      <c r="V5515" s="72"/>
      <c r="W5515" s="72"/>
      <c r="X5515" s="72"/>
      <c r="Y5515" s="72"/>
      <c r="Z5515" s="72"/>
      <c r="AA5515" s="72"/>
      <c r="AB5515" s="72"/>
      <c r="AC5515" s="72"/>
      <c r="AD5515" s="72"/>
      <c r="AE5515" s="72"/>
      <c r="AF5515" s="72"/>
      <c r="AG5515" s="72"/>
      <c r="AH5515" s="72"/>
      <c r="AI5515" s="72"/>
      <c r="AJ5515" s="72"/>
      <c r="AK5515" s="72"/>
    </row>
    <row r="5516" ht="14.25" customHeight="1">
      <c r="A5516" s="78">
        <v>5513.0</v>
      </c>
      <c r="C5516" s="78" t="str">
        <f>VLOOKUP(G5516,[1]Macrodata_CCF!$A$3:$D$55,4,FALSE)</f>
        <v>#ERROR!</v>
      </c>
      <c r="E5516" s="79" t="str">
        <f>VLOOKUP(G5516,[1]Macrodata_CCF!$A$3:$B$55,2,FALSE)</f>
        <v>#ERROR!</v>
      </c>
      <c r="F5516" s="78">
        <v>0.0</v>
      </c>
      <c r="G5516" s="80">
        <v>28.0</v>
      </c>
      <c r="H5516" s="81">
        <v>295680.0</v>
      </c>
      <c r="I5516" s="81">
        <v>680000.0</v>
      </c>
      <c r="J5516" s="81">
        <v>357170.0</v>
      </c>
      <c r="K5516" s="81">
        <v>680000.0</v>
      </c>
      <c r="L5516" s="82">
        <v>0.1599968776019983</v>
      </c>
      <c r="N5516" s="83">
        <f t="shared" si="1"/>
        <v>0.1599968776</v>
      </c>
      <c r="O5516" s="83">
        <f t="shared" si="2"/>
        <v>0.1599968776</v>
      </c>
      <c r="Q5516" s="83">
        <f t="shared" si="3"/>
        <v>0.5651764706</v>
      </c>
      <c r="R5516" s="83">
        <f t="shared" si="4"/>
        <v>0.1599968776</v>
      </c>
      <c r="S5516" s="83" t="b">
        <f t="shared" si="5"/>
        <v>0</v>
      </c>
      <c r="T5516" s="72"/>
      <c r="U5516" s="72"/>
      <c r="V5516" s="72"/>
      <c r="W5516" s="72"/>
      <c r="X5516" s="72"/>
      <c r="Y5516" s="72"/>
      <c r="Z5516" s="72"/>
      <c r="AA5516" s="72"/>
      <c r="AB5516" s="72"/>
      <c r="AC5516" s="72"/>
      <c r="AD5516" s="72"/>
      <c r="AE5516" s="72"/>
      <c r="AF5516" s="72"/>
      <c r="AG5516" s="72"/>
      <c r="AH5516" s="72"/>
      <c r="AI5516" s="72"/>
      <c r="AJ5516" s="72"/>
      <c r="AK5516" s="72"/>
    </row>
    <row r="5517" ht="14.25" customHeight="1">
      <c r="A5517" s="78">
        <v>5514.0</v>
      </c>
      <c r="C5517" s="78" t="str">
        <f>VLOOKUP(G5517,[1]Macrodata_CCF!$A$3:$D$55,4,FALSE)</f>
        <v>#ERROR!</v>
      </c>
      <c r="E5517" s="79" t="str">
        <f>VLOOKUP(G5517,[1]Macrodata_CCF!$A$3:$B$55,2,FALSE)</f>
        <v>#ERROR!</v>
      </c>
      <c r="F5517" s="78">
        <v>0.0</v>
      </c>
      <c r="G5517" s="80">
        <v>38.0</v>
      </c>
      <c r="H5517" s="81">
        <v>179895.0</v>
      </c>
      <c r="I5517" s="81">
        <v>810000.0</v>
      </c>
      <c r="J5517" s="81">
        <v>34970.0</v>
      </c>
      <c r="K5517" s="81">
        <v>810000.0</v>
      </c>
      <c r="L5517" s="82">
        <v>-0.2300013489815189</v>
      </c>
      <c r="N5517" s="83">
        <f t="shared" si="1"/>
        <v>-0.230001349</v>
      </c>
      <c r="O5517" s="83">
        <f t="shared" si="2"/>
        <v>0</v>
      </c>
      <c r="Q5517" s="83">
        <f t="shared" si="3"/>
        <v>0.7779074074</v>
      </c>
      <c r="R5517" s="83">
        <f t="shared" si="4"/>
        <v>-0.230001349</v>
      </c>
      <c r="S5517" s="83" t="b">
        <f t="shared" si="5"/>
        <v>0</v>
      </c>
      <c r="T5517" s="72"/>
      <c r="U5517" s="72"/>
      <c r="V5517" s="72"/>
      <c r="W5517" s="72"/>
      <c r="X5517" s="72"/>
      <c r="Y5517" s="72"/>
      <c r="Z5517" s="72"/>
      <c r="AA5517" s="72"/>
      <c r="AB5517" s="72"/>
      <c r="AC5517" s="72"/>
      <c r="AD5517" s="72"/>
      <c r="AE5517" s="72"/>
      <c r="AF5517" s="72"/>
      <c r="AG5517" s="72"/>
      <c r="AH5517" s="72"/>
      <c r="AI5517" s="72"/>
      <c r="AJ5517" s="72"/>
      <c r="AK5517" s="72"/>
    </row>
    <row r="5518" ht="14.25" customHeight="1">
      <c r="A5518" s="78">
        <v>5515.0</v>
      </c>
      <c r="C5518" s="78" t="str">
        <f>VLOOKUP(G5518,[1]Macrodata_CCF!$A$3:$D$55,4,FALSE)</f>
        <v>#ERROR!</v>
      </c>
      <c r="E5518" s="79" t="str">
        <f>VLOOKUP(G5518,[1]Macrodata_CCF!$A$3:$B$55,2,FALSE)</f>
        <v>#ERROR!</v>
      </c>
      <c r="F5518" s="78">
        <v>0.0</v>
      </c>
      <c r="G5518" s="80">
        <v>30.0</v>
      </c>
      <c r="H5518" s="81">
        <v>232595.0</v>
      </c>
      <c r="I5518" s="81">
        <v>250000.0</v>
      </c>
      <c r="J5518" s="81">
        <v>236075.0</v>
      </c>
      <c r="K5518" s="81">
        <v>250000.0</v>
      </c>
      <c r="L5518" s="82">
        <v>0.1999425452456191</v>
      </c>
      <c r="N5518" s="83">
        <f t="shared" si="1"/>
        <v>0.1999425452</v>
      </c>
      <c r="O5518" s="83">
        <f t="shared" si="2"/>
        <v>0.1999425452</v>
      </c>
      <c r="Q5518" s="83">
        <f t="shared" si="3"/>
        <v>0.06962</v>
      </c>
      <c r="R5518" s="83">
        <f t="shared" si="4"/>
        <v>0.01392</v>
      </c>
      <c r="S5518" s="83" t="b">
        <f t="shared" si="5"/>
        <v>0</v>
      </c>
      <c r="T5518" s="72"/>
      <c r="U5518" s="72"/>
      <c r="V5518" s="72"/>
      <c r="W5518" s="72"/>
      <c r="X5518" s="72"/>
      <c r="Y5518" s="72"/>
      <c r="Z5518" s="72"/>
      <c r="AA5518" s="72"/>
      <c r="AB5518" s="72"/>
      <c r="AC5518" s="72"/>
      <c r="AD5518" s="72"/>
      <c r="AE5518" s="72"/>
      <c r="AF5518" s="72"/>
      <c r="AG5518" s="72"/>
      <c r="AH5518" s="72"/>
      <c r="AI5518" s="72"/>
      <c r="AJ5518" s="72"/>
      <c r="AK5518" s="72"/>
    </row>
    <row r="5519" ht="14.25" customHeight="1">
      <c r="A5519" s="78">
        <v>5516.0</v>
      </c>
      <c r="C5519" s="78" t="str">
        <f>VLOOKUP(G5519,[1]Macrodata_CCF!$A$3:$D$55,4,FALSE)</f>
        <v>#ERROR!</v>
      </c>
      <c r="E5519" s="79" t="str">
        <f>VLOOKUP(G5519,[1]Macrodata_CCF!$A$3:$B$55,2,FALSE)</f>
        <v>#ERROR!</v>
      </c>
      <c r="F5519" s="78">
        <v>1.0</v>
      </c>
      <c r="G5519" s="80">
        <v>7.0</v>
      </c>
      <c r="H5519" s="81">
        <v>56940.0</v>
      </c>
      <c r="I5519" s="81">
        <v>70000.0</v>
      </c>
      <c r="J5519" s="81">
        <v>64515.0</v>
      </c>
      <c r="K5519" s="81">
        <v>70000.0</v>
      </c>
      <c r="L5519" s="82">
        <v>0.5800153139356815</v>
      </c>
      <c r="N5519" s="83">
        <f t="shared" si="1"/>
        <v>0.5800153139</v>
      </c>
      <c r="O5519" s="83">
        <f t="shared" si="2"/>
        <v>0.5800153139</v>
      </c>
      <c r="Q5519" s="83">
        <f t="shared" si="3"/>
        <v>0.1865714286</v>
      </c>
      <c r="R5519" s="83">
        <f t="shared" si="4"/>
        <v>0.5800153139</v>
      </c>
      <c r="S5519" s="83" t="b">
        <f t="shared" si="5"/>
        <v>0</v>
      </c>
      <c r="T5519" s="72"/>
      <c r="U5519" s="72"/>
      <c r="V5519" s="72"/>
      <c r="W5519" s="72"/>
      <c r="X5519" s="72"/>
      <c r="Y5519" s="72"/>
      <c r="Z5519" s="72"/>
      <c r="AA5519" s="72"/>
      <c r="AB5519" s="72"/>
      <c r="AC5519" s="72"/>
      <c r="AD5519" s="72"/>
      <c r="AE5519" s="72"/>
      <c r="AF5519" s="72"/>
      <c r="AG5519" s="72"/>
      <c r="AH5519" s="72"/>
      <c r="AI5519" s="72"/>
      <c r="AJ5519" s="72"/>
      <c r="AK5519" s="72"/>
    </row>
    <row r="5520" ht="14.25" customHeight="1">
      <c r="A5520" s="78">
        <v>5517.0</v>
      </c>
      <c r="C5520" s="78" t="str">
        <f>VLOOKUP(G5520,[1]Macrodata_CCF!$A$3:$D$55,4,FALSE)</f>
        <v>#ERROR!</v>
      </c>
      <c r="E5520" s="79" t="str">
        <f>VLOOKUP(G5520,[1]Macrodata_CCF!$A$3:$B$55,2,FALSE)</f>
        <v>#ERROR!</v>
      </c>
      <c r="F5520" s="78">
        <v>0.0</v>
      </c>
      <c r="G5520" s="80">
        <v>3.0</v>
      </c>
      <c r="H5520" s="81">
        <v>57065.0</v>
      </c>
      <c r="I5520" s="81">
        <v>120000.0</v>
      </c>
      <c r="J5520" s="81">
        <v>72170.0</v>
      </c>
      <c r="K5520" s="81">
        <v>120000.0</v>
      </c>
      <c r="L5520" s="82">
        <v>0.2400095336458251</v>
      </c>
      <c r="N5520" s="83">
        <f t="shared" si="1"/>
        <v>0.2400095336</v>
      </c>
      <c r="O5520" s="83">
        <f t="shared" si="2"/>
        <v>0.2400095336</v>
      </c>
      <c r="Q5520" s="83">
        <f t="shared" si="3"/>
        <v>0.5244583333</v>
      </c>
      <c r="R5520" s="83">
        <f t="shared" si="4"/>
        <v>0.2400095336</v>
      </c>
      <c r="S5520" s="83" t="b">
        <f t="shared" si="5"/>
        <v>0</v>
      </c>
      <c r="T5520" s="72"/>
      <c r="U5520" s="72"/>
      <c r="V5520" s="72"/>
      <c r="W5520" s="72"/>
      <c r="X5520" s="72"/>
      <c r="Y5520" s="72"/>
      <c r="Z5520" s="72"/>
      <c r="AA5520" s="72"/>
      <c r="AB5520" s="72"/>
      <c r="AC5520" s="72"/>
      <c r="AD5520" s="72"/>
      <c r="AE5520" s="72"/>
      <c r="AF5520" s="72"/>
      <c r="AG5520" s="72"/>
      <c r="AH5520" s="72"/>
      <c r="AI5520" s="72"/>
      <c r="AJ5520" s="72"/>
      <c r="AK5520" s="72"/>
    </row>
    <row r="5521" ht="14.25" customHeight="1">
      <c r="A5521" s="78">
        <v>5518.0</v>
      </c>
      <c r="C5521" s="78" t="str">
        <f>VLOOKUP(G5521,[1]Macrodata_CCF!$A$3:$D$55,4,FALSE)</f>
        <v>#ERROR!</v>
      </c>
      <c r="E5521" s="79" t="str">
        <f>VLOOKUP(G5521,[1]Macrodata_CCF!$A$3:$B$55,2,FALSE)</f>
        <v>#ERROR!</v>
      </c>
      <c r="F5521" s="78">
        <v>0.0</v>
      </c>
      <c r="G5521" s="80">
        <v>20.0</v>
      </c>
      <c r="H5521" s="81">
        <v>24770.0</v>
      </c>
      <c r="I5521" s="81">
        <v>30000.0</v>
      </c>
      <c r="J5521" s="81">
        <v>25500.0</v>
      </c>
      <c r="K5521" s="81">
        <v>45000.0</v>
      </c>
      <c r="L5521" s="82">
        <v>0.1395793499043977</v>
      </c>
      <c r="N5521" s="83">
        <f t="shared" si="1"/>
        <v>0.1395793499</v>
      </c>
      <c r="O5521" s="83">
        <f t="shared" si="2"/>
        <v>0.1395793499</v>
      </c>
      <c r="Q5521" s="83">
        <f t="shared" si="3"/>
        <v>0.1743333333</v>
      </c>
      <c r="R5521" s="83">
        <f t="shared" si="4"/>
        <v>0.1395793499</v>
      </c>
      <c r="S5521" s="83" t="b">
        <f t="shared" si="5"/>
        <v>0</v>
      </c>
      <c r="T5521" s="72"/>
      <c r="U5521" s="72"/>
      <c r="V5521" s="72"/>
      <c r="W5521" s="72"/>
      <c r="X5521" s="72"/>
      <c r="Y5521" s="72"/>
      <c r="Z5521" s="72"/>
      <c r="AA5521" s="72"/>
      <c r="AB5521" s="72"/>
      <c r="AC5521" s="72"/>
      <c r="AD5521" s="72"/>
      <c r="AE5521" s="72"/>
      <c r="AF5521" s="72"/>
      <c r="AG5521" s="72"/>
      <c r="AH5521" s="72"/>
      <c r="AI5521" s="72"/>
      <c r="AJ5521" s="72"/>
      <c r="AK5521" s="72"/>
    </row>
    <row r="5522" ht="14.25" customHeight="1">
      <c r="A5522" s="78">
        <v>5519.0</v>
      </c>
      <c r="C5522" s="78" t="str">
        <f>VLOOKUP(G5522,[1]Macrodata_CCF!$A$3:$D$55,4,FALSE)</f>
        <v>#ERROR!</v>
      </c>
      <c r="E5522" s="79" t="str">
        <f>VLOOKUP(G5522,[1]Macrodata_CCF!$A$3:$B$55,2,FALSE)</f>
        <v>#ERROR!</v>
      </c>
      <c r="F5522" s="78">
        <v>0.0</v>
      </c>
      <c r="G5522" s="80">
        <v>22.0</v>
      </c>
      <c r="H5522" s="81">
        <v>359885.0</v>
      </c>
      <c r="I5522" s="81">
        <v>760000.0</v>
      </c>
      <c r="J5522" s="81">
        <v>427905.0</v>
      </c>
      <c r="K5522" s="81">
        <v>760000.0</v>
      </c>
      <c r="L5522" s="82">
        <v>0.1700011246766555</v>
      </c>
      <c r="N5522" s="83">
        <f t="shared" si="1"/>
        <v>0.1700011247</v>
      </c>
      <c r="O5522" s="83">
        <f t="shared" si="2"/>
        <v>0.1700011247</v>
      </c>
      <c r="Q5522" s="83">
        <f t="shared" si="3"/>
        <v>0.5264671053</v>
      </c>
      <c r="R5522" s="83">
        <f t="shared" si="4"/>
        <v>0.1700011247</v>
      </c>
      <c r="S5522" s="83" t="b">
        <f t="shared" si="5"/>
        <v>0</v>
      </c>
      <c r="T5522" s="72"/>
      <c r="U5522" s="72"/>
      <c r="V5522" s="72"/>
      <c r="W5522" s="72"/>
      <c r="X5522" s="72"/>
      <c r="Y5522" s="72"/>
      <c r="Z5522" s="72"/>
      <c r="AA5522" s="72"/>
      <c r="AB5522" s="72"/>
      <c r="AC5522" s="72"/>
      <c r="AD5522" s="72"/>
      <c r="AE5522" s="72"/>
      <c r="AF5522" s="72"/>
      <c r="AG5522" s="72"/>
      <c r="AH5522" s="72"/>
      <c r="AI5522" s="72"/>
      <c r="AJ5522" s="72"/>
      <c r="AK5522" s="72"/>
    </row>
    <row r="5523" ht="14.25" customHeight="1">
      <c r="A5523" s="78">
        <v>5520.0</v>
      </c>
      <c r="C5523" s="78" t="str">
        <f>VLOOKUP(G5523,[1]Macrodata_CCF!$A$3:$D$55,4,FALSE)</f>
        <v>#ERROR!</v>
      </c>
      <c r="E5523" s="79" t="str">
        <f>VLOOKUP(G5523,[1]Macrodata_CCF!$A$3:$B$55,2,FALSE)</f>
        <v>#ERROR!</v>
      </c>
      <c r="F5523" s="78">
        <v>0.0</v>
      </c>
      <c r="G5523" s="80">
        <v>11.0</v>
      </c>
      <c r="H5523" s="81">
        <v>68650.0</v>
      </c>
      <c r="I5523" s="81">
        <v>130000.0</v>
      </c>
      <c r="J5523" s="81">
        <v>132600.0</v>
      </c>
      <c r="K5523" s="81">
        <v>130000.0</v>
      </c>
      <c r="L5523" s="82">
        <v>1.042379788101059</v>
      </c>
      <c r="N5523" s="83">
        <f t="shared" si="1"/>
        <v>1.042379788</v>
      </c>
      <c r="O5523" s="83">
        <f t="shared" si="2"/>
        <v>1</v>
      </c>
      <c r="Q5523" s="83">
        <f t="shared" si="3"/>
        <v>0.4719230769</v>
      </c>
      <c r="R5523" s="83">
        <f t="shared" si="4"/>
        <v>1.042379788</v>
      </c>
      <c r="S5523" s="83" t="b">
        <f t="shared" si="5"/>
        <v>0</v>
      </c>
      <c r="T5523" s="72"/>
      <c r="U5523" s="72"/>
      <c r="V5523" s="72"/>
      <c r="W5523" s="72"/>
      <c r="X5523" s="72"/>
      <c r="Y5523" s="72"/>
      <c r="Z5523" s="72"/>
      <c r="AA5523" s="72"/>
      <c r="AB5523" s="72"/>
      <c r="AC5523" s="72"/>
      <c r="AD5523" s="72"/>
      <c r="AE5523" s="72"/>
      <c r="AF5523" s="72"/>
      <c r="AG5523" s="72"/>
      <c r="AH5523" s="72"/>
      <c r="AI5523" s="72"/>
      <c r="AJ5523" s="72"/>
      <c r="AK5523" s="72"/>
    </row>
    <row r="5524" ht="14.25" customHeight="1">
      <c r="A5524" s="78">
        <v>5521.0</v>
      </c>
      <c r="C5524" s="78" t="str">
        <f>VLOOKUP(G5524,[1]Macrodata_CCF!$A$3:$D$55,4,FALSE)</f>
        <v>#ERROR!</v>
      </c>
      <c r="E5524" s="79" t="str">
        <f>VLOOKUP(G5524,[1]Macrodata_CCF!$A$3:$B$55,2,FALSE)</f>
        <v>#ERROR!</v>
      </c>
      <c r="F5524" s="78">
        <v>0.0</v>
      </c>
      <c r="G5524" s="80">
        <v>13.0</v>
      </c>
      <c r="H5524" s="81">
        <v>0.0</v>
      </c>
      <c r="I5524" s="81">
        <v>210000.0</v>
      </c>
      <c r="J5524" s="81">
        <v>214200.0</v>
      </c>
      <c r="K5524" s="81">
        <v>210000.0</v>
      </c>
      <c r="L5524" s="82">
        <v>1.02</v>
      </c>
      <c r="N5524" s="83">
        <f t="shared" si="1"/>
        <v>1.02</v>
      </c>
      <c r="O5524" s="83">
        <f t="shared" si="2"/>
        <v>1</v>
      </c>
      <c r="Q5524" s="83">
        <f t="shared" si="3"/>
        <v>1</v>
      </c>
      <c r="R5524" s="83">
        <f t="shared" si="4"/>
        <v>1.02</v>
      </c>
      <c r="S5524" s="83" t="b">
        <f t="shared" si="5"/>
        <v>0</v>
      </c>
      <c r="T5524" s="72"/>
      <c r="U5524" s="72"/>
      <c r="V5524" s="72"/>
      <c r="W5524" s="72"/>
      <c r="X5524" s="72"/>
      <c r="Y5524" s="72"/>
      <c r="Z5524" s="72"/>
      <c r="AA5524" s="72"/>
      <c r="AB5524" s="72"/>
      <c r="AC5524" s="72"/>
      <c r="AD5524" s="72"/>
      <c r="AE5524" s="72"/>
      <c r="AF5524" s="72"/>
      <c r="AG5524" s="72"/>
      <c r="AH5524" s="72"/>
      <c r="AI5524" s="72"/>
      <c r="AJ5524" s="72"/>
      <c r="AK5524" s="72"/>
    </row>
    <row r="5525" ht="14.25" customHeight="1">
      <c r="A5525" s="78">
        <v>5522.0</v>
      </c>
      <c r="C5525" s="78" t="str">
        <f>VLOOKUP(G5525,[1]Macrodata_CCF!$A$3:$D$55,4,FALSE)</f>
        <v>#ERROR!</v>
      </c>
      <c r="E5525" s="79" t="str">
        <f>VLOOKUP(G5525,[1]Macrodata_CCF!$A$3:$B$55,2,FALSE)</f>
        <v>#ERROR!</v>
      </c>
      <c r="F5525" s="78">
        <v>1.0</v>
      </c>
      <c r="G5525" s="80">
        <v>33.0</v>
      </c>
      <c r="H5525" s="81">
        <v>298985.0</v>
      </c>
      <c r="I5525" s="81">
        <v>580000.0</v>
      </c>
      <c r="J5525" s="81">
        <v>431060.0</v>
      </c>
      <c r="K5525" s="81">
        <v>580000.0</v>
      </c>
      <c r="L5525" s="82">
        <v>0.4699927050157465</v>
      </c>
      <c r="N5525" s="83">
        <f t="shared" si="1"/>
        <v>0.469992705</v>
      </c>
      <c r="O5525" s="83">
        <f t="shared" si="2"/>
        <v>0.469992705</v>
      </c>
      <c r="Q5525" s="83">
        <f t="shared" si="3"/>
        <v>0.4845086207</v>
      </c>
      <c r="R5525" s="83">
        <f t="shared" si="4"/>
        <v>0.469992705</v>
      </c>
      <c r="S5525" s="83" t="b">
        <f t="shared" si="5"/>
        <v>0</v>
      </c>
      <c r="T5525" s="72"/>
      <c r="U5525" s="72"/>
      <c r="V5525" s="72"/>
      <c r="W5525" s="72"/>
      <c r="X5525" s="72"/>
      <c r="Y5525" s="72"/>
      <c r="Z5525" s="72"/>
      <c r="AA5525" s="72"/>
      <c r="AB5525" s="72"/>
      <c r="AC5525" s="72"/>
      <c r="AD5525" s="72"/>
      <c r="AE5525" s="72"/>
      <c r="AF5525" s="72"/>
      <c r="AG5525" s="72"/>
      <c r="AH5525" s="72"/>
      <c r="AI5525" s="72"/>
      <c r="AJ5525" s="72"/>
      <c r="AK5525" s="72"/>
    </row>
    <row r="5526" ht="14.25" customHeight="1">
      <c r="A5526" s="78">
        <v>5523.0</v>
      </c>
      <c r="C5526" s="78" t="str">
        <f>VLOOKUP(G5526,[1]Macrodata_CCF!$A$3:$D$55,4,FALSE)</f>
        <v>#ERROR!</v>
      </c>
      <c r="E5526" s="79" t="str">
        <f>VLOOKUP(G5526,[1]Macrodata_CCF!$A$3:$B$55,2,FALSE)</f>
        <v>#ERROR!</v>
      </c>
      <c r="F5526" s="78">
        <v>0.0</v>
      </c>
      <c r="G5526" s="80">
        <v>9.0</v>
      </c>
      <c r="H5526" s="81">
        <v>69145.0</v>
      </c>
      <c r="I5526" s="81">
        <v>80000.0</v>
      </c>
      <c r="J5526" s="81">
        <v>64260.0</v>
      </c>
      <c r="K5526" s="81">
        <v>80000.0</v>
      </c>
      <c r="L5526" s="82">
        <v>-0.4500230308613542</v>
      </c>
      <c r="N5526" s="83">
        <f t="shared" si="1"/>
        <v>-0.4500230309</v>
      </c>
      <c r="O5526" s="83">
        <f t="shared" si="2"/>
        <v>0</v>
      </c>
      <c r="Q5526" s="83">
        <f t="shared" si="3"/>
        <v>0.1356875</v>
      </c>
      <c r="R5526" s="83">
        <f t="shared" si="4"/>
        <v>-0.4500230309</v>
      </c>
      <c r="S5526" s="83" t="b">
        <f t="shared" si="5"/>
        <v>0</v>
      </c>
      <c r="T5526" s="72"/>
      <c r="U5526" s="72"/>
      <c r="V5526" s="72"/>
      <c r="W5526" s="72"/>
      <c r="X5526" s="72"/>
      <c r="Y5526" s="72"/>
      <c r="Z5526" s="72"/>
      <c r="AA5526" s="72"/>
      <c r="AB5526" s="72"/>
      <c r="AC5526" s="72"/>
      <c r="AD5526" s="72"/>
      <c r="AE5526" s="72"/>
      <c r="AF5526" s="72"/>
      <c r="AG5526" s="72"/>
      <c r="AH5526" s="72"/>
      <c r="AI5526" s="72"/>
      <c r="AJ5526" s="72"/>
      <c r="AK5526" s="72"/>
    </row>
    <row r="5527" ht="14.25" customHeight="1">
      <c r="A5527" s="78">
        <v>5524.0</v>
      </c>
      <c r="C5527" s="78" t="str">
        <f>VLOOKUP(G5527,[1]Macrodata_CCF!$A$3:$D$55,4,FALSE)</f>
        <v>#ERROR!</v>
      </c>
      <c r="E5527" s="79" t="str">
        <f>VLOOKUP(G5527,[1]Macrodata_CCF!$A$3:$B$55,2,FALSE)</f>
        <v>#ERROR!</v>
      </c>
      <c r="F5527" s="78">
        <v>0.0</v>
      </c>
      <c r="G5527" s="80">
        <v>35.0</v>
      </c>
      <c r="H5527" s="81">
        <v>120850.0</v>
      </c>
      <c r="I5527" s="81">
        <v>180000.0</v>
      </c>
      <c r="J5527" s="81">
        <v>125580.0</v>
      </c>
      <c r="K5527" s="81">
        <v>180000.0</v>
      </c>
      <c r="L5527" s="82">
        <v>0.07996618765849535</v>
      </c>
      <c r="N5527" s="83">
        <f t="shared" si="1"/>
        <v>0.07996618766</v>
      </c>
      <c r="O5527" s="83">
        <f t="shared" si="2"/>
        <v>0.07996618766</v>
      </c>
      <c r="Q5527" s="83">
        <f t="shared" si="3"/>
        <v>0.3286111111</v>
      </c>
      <c r="R5527" s="83">
        <f t="shared" si="4"/>
        <v>0.07996618766</v>
      </c>
      <c r="S5527" s="83" t="b">
        <f t="shared" si="5"/>
        <v>0</v>
      </c>
      <c r="T5527" s="72"/>
      <c r="U5527" s="72"/>
      <c r="V5527" s="72"/>
      <c r="W5527" s="72"/>
      <c r="X5527" s="72"/>
      <c r="Y5527" s="72"/>
      <c r="Z5527" s="72"/>
      <c r="AA5527" s="72"/>
      <c r="AB5527" s="72"/>
      <c r="AC5527" s="72"/>
      <c r="AD5527" s="72"/>
      <c r="AE5527" s="72"/>
      <c r="AF5527" s="72"/>
      <c r="AG5527" s="72"/>
      <c r="AH5527" s="72"/>
      <c r="AI5527" s="72"/>
      <c r="AJ5527" s="72"/>
      <c r="AK5527" s="72"/>
    </row>
    <row r="5528" ht="14.25" customHeight="1">
      <c r="A5528" s="78">
        <v>5525.0</v>
      </c>
      <c r="C5528" s="78" t="str">
        <f>VLOOKUP(G5528,[1]Macrodata_CCF!$A$3:$D$55,4,FALSE)</f>
        <v>#ERROR!</v>
      </c>
      <c r="E5528" s="79" t="str">
        <f>VLOOKUP(G5528,[1]Macrodata_CCF!$A$3:$B$55,2,FALSE)</f>
        <v>#ERROR!</v>
      </c>
      <c r="F5528" s="78">
        <v>0.0</v>
      </c>
      <c r="G5528" s="80">
        <v>3.0</v>
      </c>
      <c r="H5528" s="81">
        <v>0.0</v>
      </c>
      <c r="I5528" s="81">
        <v>960000.0</v>
      </c>
      <c r="J5528" s="81">
        <v>297600.0</v>
      </c>
      <c r="K5528" s="81">
        <v>960000.0</v>
      </c>
      <c r="L5528" s="82">
        <v>0.31</v>
      </c>
      <c r="N5528" s="83">
        <f t="shared" si="1"/>
        <v>0.31</v>
      </c>
      <c r="O5528" s="83">
        <f t="shared" si="2"/>
        <v>0.31</v>
      </c>
      <c r="Q5528" s="83">
        <f t="shared" si="3"/>
        <v>1</v>
      </c>
      <c r="R5528" s="83">
        <f t="shared" si="4"/>
        <v>0.31</v>
      </c>
      <c r="S5528" s="83" t="b">
        <f t="shared" si="5"/>
        <v>0</v>
      </c>
      <c r="T5528" s="72"/>
      <c r="U5528" s="72"/>
      <c r="V5528" s="72"/>
      <c r="W5528" s="72"/>
      <c r="X5528" s="72"/>
      <c r="Y5528" s="72"/>
      <c r="Z5528" s="72"/>
      <c r="AA5528" s="72"/>
      <c r="AB5528" s="72"/>
      <c r="AC5528" s="72"/>
      <c r="AD5528" s="72"/>
      <c r="AE5528" s="72"/>
      <c r="AF5528" s="72"/>
      <c r="AG5528" s="72"/>
      <c r="AH5528" s="72"/>
      <c r="AI5528" s="72"/>
      <c r="AJ5528" s="72"/>
      <c r="AK5528" s="72"/>
    </row>
    <row r="5529" ht="14.25" customHeight="1">
      <c r="A5529" s="78">
        <v>5526.0</v>
      </c>
      <c r="C5529" s="78" t="str">
        <f>VLOOKUP(G5529,[1]Macrodata_CCF!$A$3:$D$55,4,FALSE)</f>
        <v>#ERROR!</v>
      </c>
      <c r="E5529" s="79" t="str">
        <f>VLOOKUP(G5529,[1]Macrodata_CCF!$A$3:$B$55,2,FALSE)</f>
        <v>#ERROR!</v>
      </c>
      <c r="F5529" s="78">
        <v>0.0</v>
      </c>
      <c r="G5529" s="80">
        <v>25.0</v>
      </c>
      <c r="H5529" s="81">
        <v>238140.0</v>
      </c>
      <c r="I5529" s="81">
        <v>690000.0</v>
      </c>
      <c r="J5529" s="81">
        <v>879780.0</v>
      </c>
      <c r="K5529" s="81">
        <v>1173000.0</v>
      </c>
      <c r="L5529" s="82">
        <v>1.419997344310185</v>
      </c>
      <c r="N5529" s="83">
        <f t="shared" si="1"/>
        <v>1.419997344</v>
      </c>
      <c r="O5529" s="83">
        <f t="shared" si="2"/>
        <v>1</v>
      </c>
      <c r="Q5529" s="83">
        <f t="shared" si="3"/>
        <v>0.6548695652</v>
      </c>
      <c r="R5529" s="83">
        <f t="shared" si="4"/>
        <v>1.419997344</v>
      </c>
      <c r="S5529" s="83" t="b">
        <f t="shared" si="5"/>
        <v>0</v>
      </c>
      <c r="T5529" s="72"/>
      <c r="U5529" s="72"/>
      <c r="V5529" s="72"/>
      <c r="W5529" s="72"/>
      <c r="X5529" s="72"/>
      <c r="Y5529" s="72"/>
      <c r="Z5529" s="72"/>
      <c r="AA5529" s="72"/>
      <c r="AB5529" s="72"/>
      <c r="AC5529" s="72"/>
      <c r="AD5529" s="72"/>
      <c r="AE5529" s="72"/>
      <c r="AF5529" s="72"/>
      <c r="AG5529" s="72"/>
      <c r="AH5529" s="72"/>
      <c r="AI5529" s="72"/>
      <c r="AJ5529" s="72"/>
      <c r="AK5529" s="72"/>
    </row>
    <row r="5530" ht="14.25" customHeight="1">
      <c r="A5530" s="78">
        <v>5527.0</v>
      </c>
      <c r="C5530" s="78" t="str">
        <f>VLOOKUP(G5530,[1]Macrodata_CCF!$A$3:$D$55,4,FALSE)</f>
        <v>#ERROR!</v>
      </c>
      <c r="E5530" s="79" t="str">
        <f>VLOOKUP(G5530,[1]Macrodata_CCF!$A$3:$B$55,2,FALSE)</f>
        <v>#ERROR!</v>
      </c>
      <c r="F5530" s="78">
        <v>0.0</v>
      </c>
      <c r="G5530" s="80">
        <v>36.0</v>
      </c>
      <c r="H5530" s="81">
        <v>290855.0</v>
      </c>
      <c r="I5530" s="81">
        <v>410000.0</v>
      </c>
      <c r="J5530" s="81">
        <v>308725.0</v>
      </c>
      <c r="K5530" s="81">
        <v>410000.0</v>
      </c>
      <c r="L5530" s="82">
        <v>0.1499853120147719</v>
      </c>
      <c r="N5530" s="83">
        <f t="shared" si="1"/>
        <v>0.149985312</v>
      </c>
      <c r="O5530" s="83">
        <f t="shared" si="2"/>
        <v>0.149985312</v>
      </c>
      <c r="Q5530" s="83">
        <f t="shared" si="3"/>
        <v>0.290597561</v>
      </c>
      <c r="R5530" s="83">
        <f t="shared" si="4"/>
        <v>0.149985312</v>
      </c>
      <c r="S5530" s="83" t="b">
        <f t="shared" si="5"/>
        <v>0</v>
      </c>
      <c r="T5530" s="72"/>
      <c r="U5530" s="72"/>
      <c r="V5530" s="72"/>
      <c r="W5530" s="72"/>
      <c r="X5530" s="72"/>
      <c r="Y5530" s="72"/>
      <c r="Z5530" s="72"/>
      <c r="AA5530" s="72"/>
      <c r="AB5530" s="72"/>
      <c r="AC5530" s="72"/>
      <c r="AD5530" s="72"/>
      <c r="AE5530" s="72"/>
      <c r="AF5530" s="72"/>
      <c r="AG5530" s="72"/>
      <c r="AH5530" s="72"/>
      <c r="AI5530" s="72"/>
      <c r="AJ5530" s="72"/>
      <c r="AK5530" s="72"/>
    </row>
    <row r="5531" ht="14.25" customHeight="1">
      <c r="A5531" s="78">
        <v>5528.0</v>
      </c>
      <c r="C5531" s="78" t="str">
        <f>VLOOKUP(G5531,[1]Macrodata_CCF!$A$3:$D$55,4,FALSE)</f>
        <v>#ERROR!</v>
      </c>
      <c r="E5531" s="79" t="str">
        <f>VLOOKUP(G5531,[1]Macrodata_CCF!$A$3:$B$55,2,FALSE)</f>
        <v>#ERROR!</v>
      </c>
      <c r="F5531" s="78">
        <v>1.0</v>
      </c>
      <c r="G5531" s="80">
        <v>46.0</v>
      </c>
      <c r="H5531" s="81">
        <v>18425.0</v>
      </c>
      <c r="I5531" s="81">
        <v>790000.0</v>
      </c>
      <c r="J5531" s="81">
        <v>805800.0</v>
      </c>
      <c r="K5531" s="81">
        <v>790000.0</v>
      </c>
      <c r="L5531" s="82">
        <v>1.020477594530668</v>
      </c>
      <c r="N5531" s="83">
        <f t="shared" si="1"/>
        <v>1.020477595</v>
      </c>
      <c r="O5531" s="83">
        <f t="shared" si="2"/>
        <v>1</v>
      </c>
      <c r="Q5531" s="83">
        <f t="shared" si="3"/>
        <v>0.9766772152</v>
      </c>
      <c r="R5531" s="83">
        <f t="shared" si="4"/>
        <v>1.020477595</v>
      </c>
      <c r="S5531" s="83" t="b">
        <f t="shared" si="5"/>
        <v>0</v>
      </c>
      <c r="T5531" s="72"/>
      <c r="U5531" s="72"/>
      <c r="V5531" s="72"/>
      <c r="W5531" s="72"/>
      <c r="X5531" s="72"/>
      <c r="Y5531" s="72"/>
      <c r="Z5531" s="72"/>
      <c r="AA5531" s="72"/>
      <c r="AB5531" s="72"/>
      <c r="AC5531" s="72"/>
      <c r="AD5531" s="72"/>
      <c r="AE5531" s="72"/>
      <c r="AF5531" s="72"/>
      <c r="AG5531" s="72"/>
      <c r="AH5531" s="72"/>
      <c r="AI5531" s="72"/>
      <c r="AJ5531" s="72"/>
      <c r="AK5531" s="72"/>
    </row>
    <row r="5532" ht="14.25" customHeight="1">
      <c r="A5532" s="78">
        <v>5529.0</v>
      </c>
      <c r="C5532" s="78" t="str">
        <f>VLOOKUP(G5532,[1]Macrodata_CCF!$A$3:$D$55,4,FALSE)</f>
        <v>#ERROR!</v>
      </c>
      <c r="E5532" s="79" t="str">
        <f>VLOOKUP(G5532,[1]Macrodata_CCF!$A$3:$B$55,2,FALSE)</f>
        <v>#ERROR!</v>
      </c>
      <c r="F5532" s="78">
        <v>0.0</v>
      </c>
      <c r="G5532" s="80">
        <v>3.0</v>
      </c>
      <c r="H5532" s="81">
        <v>33015.0</v>
      </c>
      <c r="I5532" s="81">
        <v>550000.0</v>
      </c>
      <c r="J5532" s="81">
        <v>146750.0</v>
      </c>
      <c r="K5532" s="81">
        <v>550000.0</v>
      </c>
      <c r="L5532" s="82">
        <v>0.2199967117034343</v>
      </c>
      <c r="N5532" s="83">
        <f t="shared" si="1"/>
        <v>0.2199967117</v>
      </c>
      <c r="O5532" s="83">
        <f t="shared" si="2"/>
        <v>0.2199967117</v>
      </c>
      <c r="Q5532" s="83">
        <f t="shared" si="3"/>
        <v>0.9399727273</v>
      </c>
      <c r="R5532" s="83">
        <f t="shared" si="4"/>
        <v>0.2199967117</v>
      </c>
      <c r="S5532" s="83" t="b">
        <f t="shared" si="5"/>
        <v>0</v>
      </c>
      <c r="T5532" s="72"/>
      <c r="U5532" s="72"/>
      <c r="V5532" s="72"/>
      <c r="W5532" s="72"/>
      <c r="X5532" s="72"/>
      <c r="Y5532" s="72"/>
      <c r="Z5532" s="72"/>
      <c r="AA5532" s="72"/>
      <c r="AB5532" s="72"/>
      <c r="AC5532" s="72"/>
      <c r="AD5532" s="72"/>
      <c r="AE5532" s="72"/>
      <c r="AF5532" s="72"/>
      <c r="AG5532" s="72"/>
      <c r="AH5532" s="72"/>
      <c r="AI5532" s="72"/>
      <c r="AJ5532" s="72"/>
      <c r="AK5532" s="72"/>
    </row>
    <row r="5533" ht="14.25" customHeight="1">
      <c r="A5533" s="78">
        <v>5530.0</v>
      </c>
      <c r="C5533" s="78" t="str">
        <f>VLOOKUP(G5533,[1]Macrodata_CCF!$A$3:$D$55,4,FALSE)</f>
        <v>#ERROR!</v>
      </c>
      <c r="E5533" s="79" t="str">
        <f>VLOOKUP(G5533,[1]Macrodata_CCF!$A$3:$B$55,2,FALSE)</f>
        <v>#ERROR!</v>
      </c>
      <c r="F5533" s="78">
        <v>0.0</v>
      </c>
      <c r="G5533" s="80">
        <v>21.0</v>
      </c>
      <c r="H5533" s="81">
        <v>149130.0</v>
      </c>
      <c r="I5533" s="81">
        <v>150000.0</v>
      </c>
      <c r="J5533" s="81">
        <v>149285.0</v>
      </c>
      <c r="K5533" s="81">
        <v>150000.0</v>
      </c>
      <c r="L5533" s="82">
        <v>0.1781609195402299</v>
      </c>
      <c r="N5533" s="83">
        <f t="shared" si="1"/>
        <v>0.1781609195</v>
      </c>
      <c r="O5533" s="83">
        <f t="shared" si="2"/>
        <v>0.1781609195</v>
      </c>
      <c r="Q5533" s="83">
        <f t="shared" si="3"/>
        <v>0.0058</v>
      </c>
      <c r="R5533" s="83">
        <f t="shared" si="4"/>
        <v>0.001033333333</v>
      </c>
      <c r="S5533" s="83" t="b">
        <f t="shared" si="5"/>
        <v>0</v>
      </c>
      <c r="T5533" s="72"/>
      <c r="U5533" s="72"/>
      <c r="V5533" s="72"/>
      <c r="W5533" s="72"/>
      <c r="X5533" s="72"/>
      <c r="Y5533" s="72"/>
      <c r="Z5533" s="72"/>
      <c r="AA5533" s="72"/>
      <c r="AB5533" s="72"/>
      <c r="AC5533" s="72"/>
      <c r="AD5533" s="72"/>
      <c r="AE5533" s="72"/>
      <c r="AF5533" s="72"/>
      <c r="AG5533" s="72"/>
      <c r="AH5533" s="72"/>
      <c r="AI5533" s="72"/>
      <c r="AJ5533" s="72"/>
      <c r="AK5533" s="72"/>
    </row>
    <row r="5534" ht="14.25" customHeight="1">
      <c r="A5534" s="78">
        <v>5531.0</v>
      </c>
      <c r="C5534" s="78" t="str">
        <f>VLOOKUP(G5534,[1]Macrodata_CCF!$A$3:$D$55,4,FALSE)</f>
        <v>#ERROR!</v>
      </c>
      <c r="E5534" s="79" t="str">
        <f>VLOOKUP(G5534,[1]Macrodata_CCF!$A$3:$B$55,2,FALSE)</f>
        <v>#ERROR!</v>
      </c>
      <c r="F5534" s="78">
        <v>1.0</v>
      </c>
      <c r="G5534" s="80">
        <v>7.0</v>
      </c>
      <c r="H5534" s="81">
        <v>276305.0</v>
      </c>
      <c r="I5534" s="81">
        <v>830000.0</v>
      </c>
      <c r="J5534" s="81">
        <v>586375.0</v>
      </c>
      <c r="K5534" s="81">
        <v>830000.0</v>
      </c>
      <c r="L5534" s="82">
        <v>0.560001444838765</v>
      </c>
      <c r="N5534" s="83">
        <f t="shared" si="1"/>
        <v>0.5600014448</v>
      </c>
      <c r="O5534" s="83">
        <f t="shared" si="2"/>
        <v>0.5600014448</v>
      </c>
      <c r="Q5534" s="83">
        <f t="shared" si="3"/>
        <v>0.6671024096</v>
      </c>
      <c r="R5534" s="83">
        <f t="shared" si="4"/>
        <v>0.5600014448</v>
      </c>
      <c r="S5534" s="83" t="b">
        <f t="shared" si="5"/>
        <v>0</v>
      </c>
      <c r="T5534" s="72"/>
      <c r="U5534" s="72"/>
      <c r="V5534" s="72"/>
      <c r="W5534" s="72"/>
      <c r="X5534" s="72"/>
      <c r="Y5534" s="72"/>
      <c r="Z5534" s="72"/>
      <c r="AA5534" s="72"/>
      <c r="AB5534" s="72"/>
      <c r="AC5534" s="72"/>
      <c r="AD5534" s="72"/>
      <c r="AE5534" s="72"/>
      <c r="AF5534" s="72"/>
      <c r="AG5534" s="72"/>
      <c r="AH5534" s="72"/>
      <c r="AI5534" s="72"/>
      <c r="AJ5534" s="72"/>
      <c r="AK5534" s="72"/>
    </row>
    <row r="5535" ht="14.25" customHeight="1">
      <c r="A5535" s="78">
        <v>5532.0</v>
      </c>
      <c r="C5535" s="78" t="str">
        <f>VLOOKUP(G5535,[1]Macrodata_CCF!$A$3:$D$55,4,FALSE)</f>
        <v>#ERROR!</v>
      </c>
      <c r="E5535" s="79" t="str">
        <f>VLOOKUP(G5535,[1]Macrodata_CCF!$A$3:$B$55,2,FALSE)</f>
        <v>#ERROR!</v>
      </c>
      <c r="F5535" s="78">
        <v>0.0</v>
      </c>
      <c r="G5535" s="80">
        <v>2.0</v>
      </c>
      <c r="H5535" s="81">
        <v>19835.0</v>
      </c>
      <c r="I5535" s="81">
        <v>20000.0</v>
      </c>
      <c r="J5535" s="81">
        <v>19880.0</v>
      </c>
      <c r="K5535" s="81">
        <v>36000.0</v>
      </c>
      <c r="L5535" s="82">
        <v>0.2727272727272727</v>
      </c>
      <c r="N5535" s="83">
        <f t="shared" si="1"/>
        <v>0.2727272727</v>
      </c>
      <c r="O5535" s="83">
        <f t="shared" si="2"/>
        <v>0.2727272727</v>
      </c>
      <c r="Q5535" s="83">
        <f t="shared" si="3"/>
        <v>0.00825</v>
      </c>
      <c r="R5535" s="83">
        <f t="shared" si="4"/>
        <v>0.00225</v>
      </c>
      <c r="S5535" s="83" t="b">
        <f t="shared" si="5"/>
        <v>0</v>
      </c>
      <c r="T5535" s="72"/>
      <c r="U5535" s="72"/>
      <c r="V5535" s="72"/>
      <c r="W5535" s="72"/>
      <c r="X5535" s="72"/>
      <c r="Y5535" s="72"/>
      <c r="Z5535" s="72"/>
      <c r="AA5535" s="72"/>
      <c r="AB5535" s="72"/>
      <c r="AC5535" s="72"/>
      <c r="AD5535" s="72"/>
      <c r="AE5535" s="72"/>
      <c r="AF5535" s="72"/>
      <c r="AG5535" s="72"/>
      <c r="AH5535" s="72"/>
      <c r="AI5535" s="72"/>
      <c r="AJ5535" s="72"/>
      <c r="AK5535" s="72"/>
    </row>
    <row r="5536" ht="14.25" customHeight="1">
      <c r="A5536" s="78">
        <v>5533.0</v>
      </c>
      <c r="C5536" s="78" t="str">
        <f>VLOOKUP(G5536,[1]Macrodata_CCF!$A$3:$D$55,4,FALSE)</f>
        <v>#ERROR!</v>
      </c>
      <c r="E5536" s="79" t="str">
        <f>VLOOKUP(G5536,[1]Macrodata_CCF!$A$3:$B$55,2,FALSE)</f>
        <v>#ERROR!</v>
      </c>
      <c r="F5536" s="78">
        <v>1.0</v>
      </c>
      <c r="G5536" s="80">
        <v>47.0</v>
      </c>
      <c r="H5536" s="81">
        <v>593560.0</v>
      </c>
      <c r="I5536" s="81">
        <v>720000.0</v>
      </c>
      <c r="J5536" s="81">
        <v>669425.0</v>
      </c>
      <c r="K5536" s="81">
        <v>1224000.0</v>
      </c>
      <c r="L5536" s="82">
        <v>0.6000079088895919</v>
      </c>
      <c r="N5536" s="83">
        <f t="shared" si="1"/>
        <v>0.6000079089</v>
      </c>
      <c r="O5536" s="83">
        <f t="shared" si="2"/>
        <v>0.6000079089</v>
      </c>
      <c r="Q5536" s="83">
        <f t="shared" si="3"/>
        <v>0.1756111111</v>
      </c>
      <c r="R5536" s="83">
        <f t="shared" si="4"/>
        <v>0.6000079089</v>
      </c>
      <c r="S5536" s="83" t="b">
        <f t="shared" si="5"/>
        <v>0</v>
      </c>
      <c r="T5536" s="72"/>
      <c r="U5536" s="72"/>
      <c r="V5536" s="72"/>
      <c r="W5536" s="72"/>
      <c r="X5536" s="72"/>
      <c r="Y5536" s="72"/>
      <c r="Z5536" s="72"/>
      <c r="AA5536" s="72"/>
      <c r="AB5536" s="72"/>
      <c r="AC5536" s="72"/>
      <c r="AD5536" s="72"/>
      <c r="AE5536" s="72"/>
      <c r="AF5536" s="72"/>
      <c r="AG5536" s="72"/>
      <c r="AH5536" s="72"/>
      <c r="AI5536" s="72"/>
      <c r="AJ5536" s="72"/>
      <c r="AK5536" s="72"/>
    </row>
    <row r="5537" ht="14.25" customHeight="1">
      <c r="A5537" s="78">
        <v>5534.0</v>
      </c>
      <c r="C5537" s="78" t="str">
        <f>VLOOKUP(G5537,[1]Macrodata_CCF!$A$3:$D$55,4,FALSE)</f>
        <v>#ERROR!</v>
      </c>
      <c r="E5537" s="79" t="str">
        <f>VLOOKUP(G5537,[1]Macrodata_CCF!$A$3:$B$55,2,FALSE)</f>
        <v>#ERROR!</v>
      </c>
      <c r="F5537" s="78">
        <v>0.0</v>
      </c>
      <c r="G5537" s="80">
        <v>27.0</v>
      </c>
      <c r="H5537" s="81">
        <v>0.0</v>
      </c>
      <c r="I5537" s="81">
        <v>920000.0</v>
      </c>
      <c r="J5537" s="81">
        <v>938400.0</v>
      </c>
      <c r="K5537" s="81">
        <v>920000.0</v>
      </c>
      <c r="L5537" s="82">
        <v>1.02</v>
      </c>
      <c r="N5537" s="83">
        <f t="shared" si="1"/>
        <v>1.02</v>
      </c>
      <c r="O5537" s="83">
        <f t="shared" si="2"/>
        <v>1</v>
      </c>
      <c r="Q5537" s="83">
        <f t="shared" si="3"/>
        <v>1</v>
      </c>
      <c r="R5537" s="83">
        <f t="shared" si="4"/>
        <v>1.02</v>
      </c>
      <c r="S5537" s="83" t="b">
        <f t="shared" si="5"/>
        <v>0</v>
      </c>
      <c r="T5537" s="72"/>
      <c r="U5537" s="72"/>
      <c r="V5537" s="72"/>
      <c r="W5537" s="72"/>
      <c r="X5537" s="72"/>
      <c r="Y5537" s="72"/>
      <c r="Z5537" s="72"/>
      <c r="AA5537" s="72"/>
      <c r="AB5537" s="72"/>
      <c r="AC5537" s="72"/>
      <c r="AD5537" s="72"/>
      <c r="AE5537" s="72"/>
      <c r="AF5537" s="72"/>
      <c r="AG5537" s="72"/>
      <c r="AH5537" s="72"/>
      <c r="AI5537" s="72"/>
      <c r="AJ5537" s="72"/>
      <c r="AK5537" s="72"/>
    </row>
    <row r="5538" ht="14.25" customHeight="1">
      <c r="A5538" s="78">
        <v>5535.0</v>
      </c>
      <c r="C5538" s="78" t="str">
        <f>VLOOKUP(G5538,[1]Macrodata_CCF!$A$3:$D$55,4,FALSE)</f>
        <v>#ERROR!</v>
      </c>
      <c r="E5538" s="79" t="str">
        <f>VLOOKUP(G5538,[1]Macrodata_CCF!$A$3:$B$55,2,FALSE)</f>
        <v>#ERROR!</v>
      </c>
      <c r="F5538" s="78">
        <v>0.0</v>
      </c>
      <c r="G5538" s="80">
        <v>1.0</v>
      </c>
      <c r="H5538" s="81">
        <v>405210.0</v>
      </c>
      <c r="I5538" s="81">
        <v>740000.0</v>
      </c>
      <c r="J5538" s="81">
        <v>492255.0</v>
      </c>
      <c r="K5538" s="81">
        <v>740000.0</v>
      </c>
      <c r="L5538" s="82">
        <v>0.2599988052211834</v>
      </c>
      <c r="N5538" s="83">
        <f t="shared" si="1"/>
        <v>0.2599988052</v>
      </c>
      <c r="O5538" s="83">
        <f t="shared" si="2"/>
        <v>0.2599988052</v>
      </c>
      <c r="Q5538" s="83">
        <f t="shared" si="3"/>
        <v>0.4524189189</v>
      </c>
      <c r="R5538" s="83">
        <f t="shared" si="4"/>
        <v>0.2599988052</v>
      </c>
      <c r="S5538" s="83" t="b">
        <f t="shared" si="5"/>
        <v>0</v>
      </c>
      <c r="T5538" s="72"/>
      <c r="U5538" s="72"/>
      <c r="V5538" s="72"/>
      <c r="W5538" s="72"/>
      <c r="X5538" s="72"/>
      <c r="Y5538" s="72"/>
      <c r="Z5538" s="72"/>
      <c r="AA5538" s="72"/>
      <c r="AB5538" s="72"/>
      <c r="AC5538" s="72"/>
      <c r="AD5538" s="72"/>
      <c r="AE5538" s="72"/>
      <c r="AF5538" s="72"/>
      <c r="AG5538" s="72"/>
      <c r="AH5538" s="72"/>
      <c r="AI5538" s="72"/>
      <c r="AJ5538" s="72"/>
      <c r="AK5538" s="72"/>
    </row>
    <row r="5539" ht="14.25" customHeight="1">
      <c r="A5539" s="78">
        <v>5536.0</v>
      </c>
      <c r="C5539" s="78" t="str">
        <f>VLOOKUP(G5539,[1]Macrodata_CCF!$A$3:$D$55,4,FALSE)</f>
        <v>#ERROR!</v>
      </c>
      <c r="E5539" s="79" t="str">
        <f>VLOOKUP(G5539,[1]Macrodata_CCF!$A$3:$B$55,2,FALSE)</f>
        <v>#ERROR!</v>
      </c>
      <c r="F5539" s="78">
        <v>0.0</v>
      </c>
      <c r="G5539" s="80">
        <v>4.0</v>
      </c>
      <c r="H5539" s="81">
        <v>387430.0</v>
      </c>
      <c r="I5539" s="81">
        <v>510000.0</v>
      </c>
      <c r="J5539" s="81">
        <v>434005.0</v>
      </c>
      <c r="K5539" s="81">
        <v>867000.0</v>
      </c>
      <c r="L5539" s="82">
        <v>0.3799869462348046</v>
      </c>
      <c r="N5539" s="83">
        <f t="shared" si="1"/>
        <v>0.3799869462</v>
      </c>
      <c r="O5539" s="83">
        <f t="shared" si="2"/>
        <v>0.3799869462</v>
      </c>
      <c r="Q5539" s="83">
        <f t="shared" si="3"/>
        <v>0.2403333333</v>
      </c>
      <c r="R5539" s="83">
        <f t="shared" si="4"/>
        <v>0.3799869462</v>
      </c>
      <c r="S5539" s="83" t="b">
        <f t="shared" si="5"/>
        <v>0</v>
      </c>
      <c r="T5539" s="72"/>
      <c r="U5539" s="72"/>
      <c r="V5539" s="72"/>
      <c r="W5539" s="72"/>
      <c r="X5539" s="72"/>
      <c r="Y5539" s="72"/>
      <c r="Z5539" s="72"/>
      <c r="AA5539" s="72"/>
      <c r="AB5539" s="72"/>
      <c r="AC5539" s="72"/>
      <c r="AD5539" s="72"/>
      <c r="AE5539" s="72"/>
      <c r="AF5539" s="72"/>
      <c r="AG5539" s="72"/>
      <c r="AH5539" s="72"/>
      <c r="AI5539" s="72"/>
      <c r="AJ5539" s="72"/>
      <c r="AK5539" s="72"/>
    </row>
    <row r="5540" ht="14.25" customHeight="1">
      <c r="A5540" s="78">
        <v>5537.0</v>
      </c>
      <c r="C5540" s="78" t="str">
        <f>VLOOKUP(G5540,[1]Macrodata_CCF!$A$3:$D$55,4,FALSE)</f>
        <v>#ERROR!</v>
      </c>
      <c r="E5540" s="79" t="str">
        <f>VLOOKUP(G5540,[1]Macrodata_CCF!$A$3:$B$55,2,FALSE)</f>
        <v>#ERROR!</v>
      </c>
      <c r="F5540" s="78">
        <v>0.0</v>
      </c>
      <c r="G5540" s="80">
        <v>26.0</v>
      </c>
      <c r="H5540" s="81">
        <v>88935.0</v>
      </c>
      <c r="I5540" s="81">
        <v>150000.0</v>
      </c>
      <c r="J5540" s="81">
        <v>97485.0</v>
      </c>
      <c r="K5540" s="81">
        <v>270000.0</v>
      </c>
      <c r="L5540" s="82">
        <v>0.1400147383935151</v>
      </c>
      <c r="N5540" s="83">
        <f t="shared" si="1"/>
        <v>0.1400147384</v>
      </c>
      <c r="O5540" s="83">
        <f t="shared" si="2"/>
        <v>0.1400147384</v>
      </c>
      <c r="Q5540" s="83">
        <f t="shared" si="3"/>
        <v>0.4071</v>
      </c>
      <c r="R5540" s="83">
        <f t="shared" si="4"/>
        <v>0.1400147384</v>
      </c>
      <c r="S5540" s="83" t="b">
        <f t="shared" si="5"/>
        <v>0</v>
      </c>
      <c r="T5540" s="72"/>
      <c r="U5540" s="72"/>
      <c r="V5540" s="72"/>
      <c r="W5540" s="72"/>
      <c r="X5540" s="72"/>
      <c r="Y5540" s="72"/>
      <c r="Z5540" s="72"/>
      <c r="AA5540" s="72"/>
      <c r="AB5540" s="72"/>
      <c r="AC5540" s="72"/>
      <c r="AD5540" s="72"/>
      <c r="AE5540" s="72"/>
      <c r="AF5540" s="72"/>
      <c r="AG5540" s="72"/>
      <c r="AH5540" s="72"/>
      <c r="AI5540" s="72"/>
      <c r="AJ5540" s="72"/>
      <c r="AK5540" s="72"/>
    </row>
    <row r="5541" ht="14.25" customHeight="1">
      <c r="A5541" s="78">
        <v>5538.0</v>
      </c>
      <c r="C5541" s="78" t="str">
        <f>VLOOKUP(G5541,[1]Macrodata_CCF!$A$3:$D$55,4,FALSE)</f>
        <v>#ERROR!</v>
      </c>
      <c r="E5541" s="79" t="str">
        <f>VLOOKUP(G5541,[1]Macrodata_CCF!$A$3:$B$55,2,FALSE)</f>
        <v>#ERROR!</v>
      </c>
      <c r="F5541" s="78">
        <v>0.0</v>
      </c>
      <c r="G5541" s="80">
        <v>39.0</v>
      </c>
      <c r="H5541" s="81">
        <v>250710.0</v>
      </c>
      <c r="I5541" s="81">
        <v>850000.0</v>
      </c>
      <c r="J5541" s="81">
        <v>262695.0</v>
      </c>
      <c r="K5541" s="81">
        <v>1275000.0</v>
      </c>
      <c r="L5541" s="82">
        <v>0.01999866508701964</v>
      </c>
      <c r="N5541" s="83">
        <f t="shared" si="1"/>
        <v>0.01999866509</v>
      </c>
      <c r="O5541" s="83">
        <f t="shared" si="2"/>
        <v>0.01999866509</v>
      </c>
      <c r="Q5541" s="83">
        <f t="shared" si="3"/>
        <v>0.7050470588</v>
      </c>
      <c r="R5541" s="83">
        <f t="shared" si="4"/>
        <v>0.01999866509</v>
      </c>
      <c r="S5541" s="83" t="b">
        <f t="shared" si="5"/>
        <v>0</v>
      </c>
      <c r="T5541" s="72"/>
      <c r="U5541" s="72"/>
      <c r="V5541" s="72"/>
      <c r="W5541" s="72"/>
      <c r="X5541" s="72"/>
      <c r="Y5541" s="72"/>
      <c r="Z5541" s="72"/>
      <c r="AA5541" s="72"/>
      <c r="AB5541" s="72"/>
      <c r="AC5541" s="72"/>
      <c r="AD5541" s="72"/>
      <c r="AE5541" s="72"/>
      <c r="AF5541" s="72"/>
      <c r="AG5541" s="72"/>
      <c r="AH5541" s="72"/>
      <c r="AI5541" s="72"/>
      <c r="AJ5541" s="72"/>
      <c r="AK5541" s="72"/>
    </row>
    <row r="5542" ht="14.25" customHeight="1">
      <c r="A5542" s="78">
        <v>5539.0</v>
      </c>
      <c r="C5542" s="78" t="str">
        <f>VLOOKUP(G5542,[1]Macrodata_CCF!$A$3:$D$55,4,FALSE)</f>
        <v>#ERROR!</v>
      </c>
      <c r="E5542" s="79" t="str">
        <f>VLOOKUP(G5542,[1]Macrodata_CCF!$A$3:$B$55,2,FALSE)</f>
        <v>#ERROR!</v>
      </c>
      <c r="F5542" s="78">
        <v>0.0</v>
      </c>
      <c r="G5542" s="80">
        <v>15.0</v>
      </c>
      <c r="H5542" s="81">
        <v>65375.0</v>
      </c>
      <c r="I5542" s="81">
        <v>250000.0</v>
      </c>
      <c r="J5542" s="81">
        <v>100455.0</v>
      </c>
      <c r="K5542" s="81">
        <v>250000.0</v>
      </c>
      <c r="L5542" s="82">
        <v>0.1900067704807041</v>
      </c>
      <c r="N5542" s="83">
        <f t="shared" si="1"/>
        <v>0.1900067705</v>
      </c>
      <c r="O5542" s="83">
        <f t="shared" si="2"/>
        <v>0.1900067705</v>
      </c>
      <c r="Q5542" s="83">
        <f t="shared" si="3"/>
        <v>0.7385</v>
      </c>
      <c r="R5542" s="83">
        <f t="shared" si="4"/>
        <v>0.1900067705</v>
      </c>
      <c r="S5542" s="83" t="b">
        <f t="shared" si="5"/>
        <v>0</v>
      </c>
      <c r="T5542" s="72"/>
      <c r="U5542" s="72"/>
      <c r="V5542" s="72"/>
      <c r="W5542" s="72"/>
      <c r="X5542" s="72"/>
      <c r="Y5542" s="72"/>
      <c r="Z5542" s="72"/>
      <c r="AA5542" s="72"/>
      <c r="AB5542" s="72"/>
      <c r="AC5542" s="72"/>
      <c r="AD5542" s="72"/>
      <c r="AE5542" s="72"/>
      <c r="AF5542" s="72"/>
      <c r="AG5542" s="72"/>
      <c r="AH5542" s="72"/>
      <c r="AI5542" s="72"/>
      <c r="AJ5542" s="72"/>
      <c r="AK5542" s="72"/>
    </row>
    <row r="5543" ht="14.25" customHeight="1">
      <c r="A5543" s="78">
        <v>5540.0</v>
      </c>
      <c r="C5543" s="78" t="str">
        <f>VLOOKUP(G5543,[1]Macrodata_CCF!$A$3:$D$55,4,FALSE)</f>
        <v>#ERROR!</v>
      </c>
      <c r="E5543" s="79" t="str">
        <f>VLOOKUP(G5543,[1]Macrodata_CCF!$A$3:$B$55,2,FALSE)</f>
        <v>#ERROR!</v>
      </c>
      <c r="F5543" s="78">
        <v>0.0</v>
      </c>
      <c r="G5543" s="80">
        <v>12.0</v>
      </c>
      <c r="H5543" s="81">
        <v>73360.0</v>
      </c>
      <c r="I5543" s="81">
        <v>240000.0</v>
      </c>
      <c r="J5543" s="81">
        <v>138350.0</v>
      </c>
      <c r="K5543" s="81">
        <v>240000.0</v>
      </c>
      <c r="L5543" s="82">
        <v>0.3900024003840615</v>
      </c>
      <c r="N5543" s="83">
        <f t="shared" si="1"/>
        <v>0.3900024004</v>
      </c>
      <c r="O5543" s="83">
        <f t="shared" si="2"/>
        <v>0.3900024004</v>
      </c>
      <c r="Q5543" s="83">
        <f t="shared" si="3"/>
        <v>0.6943333333</v>
      </c>
      <c r="R5543" s="83">
        <f t="shared" si="4"/>
        <v>0.3900024004</v>
      </c>
      <c r="S5543" s="83" t="b">
        <f t="shared" si="5"/>
        <v>0</v>
      </c>
      <c r="T5543" s="72"/>
      <c r="U5543" s="72"/>
      <c r="V5543" s="72"/>
      <c r="W5543" s="72"/>
      <c r="X5543" s="72"/>
      <c r="Y5543" s="72"/>
      <c r="Z5543" s="72"/>
      <c r="AA5543" s="72"/>
      <c r="AB5543" s="72"/>
      <c r="AC5543" s="72"/>
      <c r="AD5543" s="72"/>
      <c r="AE5543" s="72"/>
      <c r="AF5543" s="72"/>
      <c r="AG5543" s="72"/>
      <c r="AH5543" s="72"/>
      <c r="AI5543" s="72"/>
      <c r="AJ5543" s="72"/>
      <c r="AK5543" s="72"/>
    </row>
    <row r="5544" ht="14.25" customHeight="1">
      <c r="A5544" s="78">
        <v>5541.0</v>
      </c>
      <c r="C5544" s="78" t="str">
        <f>VLOOKUP(G5544,[1]Macrodata_CCF!$A$3:$D$55,4,FALSE)</f>
        <v>#ERROR!</v>
      </c>
      <c r="E5544" s="79" t="str">
        <f>VLOOKUP(G5544,[1]Macrodata_CCF!$A$3:$B$55,2,FALSE)</f>
        <v>#ERROR!</v>
      </c>
      <c r="F5544" s="78">
        <v>0.0</v>
      </c>
      <c r="G5544" s="80">
        <v>19.0</v>
      </c>
      <c r="H5544" s="81">
        <v>117160.0</v>
      </c>
      <c r="I5544" s="81">
        <v>320000.0</v>
      </c>
      <c r="J5544" s="81">
        <v>157730.0</v>
      </c>
      <c r="K5544" s="81">
        <v>320000.0</v>
      </c>
      <c r="L5544" s="82">
        <v>0.200009859988168</v>
      </c>
      <c r="N5544" s="83">
        <f t="shared" si="1"/>
        <v>0.20000986</v>
      </c>
      <c r="O5544" s="83">
        <f t="shared" si="2"/>
        <v>0.20000986</v>
      </c>
      <c r="Q5544" s="83">
        <f t="shared" si="3"/>
        <v>0.633875</v>
      </c>
      <c r="R5544" s="83">
        <f t="shared" si="4"/>
        <v>0.20000986</v>
      </c>
      <c r="S5544" s="83" t="b">
        <f t="shared" si="5"/>
        <v>0</v>
      </c>
      <c r="T5544" s="72"/>
      <c r="U5544" s="72"/>
      <c r="V5544" s="72"/>
      <c r="W5544" s="72"/>
      <c r="X5544" s="72"/>
      <c r="Y5544" s="72"/>
      <c r="Z5544" s="72"/>
      <c r="AA5544" s="72"/>
      <c r="AB5544" s="72"/>
      <c r="AC5544" s="72"/>
      <c r="AD5544" s="72"/>
      <c r="AE5544" s="72"/>
      <c r="AF5544" s="72"/>
      <c r="AG5544" s="72"/>
      <c r="AH5544" s="72"/>
      <c r="AI5544" s="72"/>
      <c r="AJ5544" s="72"/>
      <c r="AK5544" s="72"/>
    </row>
    <row r="5545" ht="14.25" customHeight="1">
      <c r="A5545" s="78">
        <v>5542.0</v>
      </c>
      <c r="C5545" s="78" t="str">
        <f>VLOOKUP(G5545,[1]Macrodata_CCF!$A$3:$D$55,4,FALSE)</f>
        <v>#ERROR!</v>
      </c>
      <c r="E5545" s="79" t="str">
        <f>VLOOKUP(G5545,[1]Macrodata_CCF!$A$3:$B$55,2,FALSE)</f>
        <v>#ERROR!</v>
      </c>
      <c r="F5545" s="78">
        <v>1.0</v>
      </c>
      <c r="G5545" s="80">
        <v>42.0</v>
      </c>
      <c r="H5545" s="81">
        <v>218025.0</v>
      </c>
      <c r="I5545" s="81">
        <v>320000.0</v>
      </c>
      <c r="J5545" s="81">
        <v>264935.0</v>
      </c>
      <c r="K5545" s="81">
        <v>576000.0</v>
      </c>
      <c r="L5545" s="82">
        <v>0.4600147094876195</v>
      </c>
      <c r="N5545" s="83">
        <f t="shared" si="1"/>
        <v>0.4600147095</v>
      </c>
      <c r="O5545" s="83">
        <f t="shared" si="2"/>
        <v>0.4600147095</v>
      </c>
      <c r="Q5545" s="83">
        <f t="shared" si="3"/>
        <v>0.318671875</v>
      </c>
      <c r="R5545" s="83">
        <f t="shared" si="4"/>
        <v>0.4600147095</v>
      </c>
      <c r="S5545" s="83" t="b">
        <f t="shared" si="5"/>
        <v>0</v>
      </c>
      <c r="T5545" s="72"/>
      <c r="U5545" s="72"/>
      <c r="V5545" s="72"/>
      <c r="W5545" s="72"/>
      <c r="X5545" s="72"/>
      <c r="Y5545" s="72"/>
      <c r="Z5545" s="72"/>
      <c r="AA5545" s="72"/>
      <c r="AB5545" s="72"/>
      <c r="AC5545" s="72"/>
      <c r="AD5545" s="72"/>
      <c r="AE5545" s="72"/>
      <c r="AF5545" s="72"/>
      <c r="AG5545" s="72"/>
      <c r="AH5545" s="72"/>
      <c r="AI5545" s="72"/>
      <c r="AJ5545" s="72"/>
      <c r="AK5545" s="72"/>
    </row>
    <row r="5546" ht="14.25" customHeight="1">
      <c r="A5546" s="78">
        <v>5543.0</v>
      </c>
      <c r="C5546" s="78" t="str">
        <f>VLOOKUP(G5546,[1]Macrodata_CCF!$A$3:$D$55,4,FALSE)</f>
        <v>#ERROR!</v>
      </c>
      <c r="E5546" s="79" t="str">
        <f>VLOOKUP(G5546,[1]Macrodata_CCF!$A$3:$B$55,2,FALSE)</f>
        <v>#ERROR!</v>
      </c>
      <c r="F5546" s="78">
        <v>0.0</v>
      </c>
      <c r="G5546" s="80">
        <v>49.0</v>
      </c>
      <c r="H5546" s="81">
        <v>47020.0</v>
      </c>
      <c r="I5546" s="81">
        <v>50000.0</v>
      </c>
      <c r="J5546" s="81">
        <v>47200.0</v>
      </c>
      <c r="K5546" s="81">
        <v>50000.0</v>
      </c>
      <c r="L5546" s="82">
        <v>0.06040268456375839</v>
      </c>
      <c r="N5546" s="83">
        <f t="shared" si="1"/>
        <v>0.06040268456</v>
      </c>
      <c r="O5546" s="83">
        <f t="shared" si="2"/>
        <v>0.06040268456</v>
      </c>
      <c r="Q5546" s="83">
        <f t="shared" si="3"/>
        <v>0.0596</v>
      </c>
      <c r="R5546" s="83">
        <f t="shared" si="4"/>
        <v>0.0036</v>
      </c>
      <c r="S5546" s="83" t="b">
        <f t="shared" si="5"/>
        <v>0</v>
      </c>
      <c r="T5546" s="72"/>
      <c r="U5546" s="72"/>
      <c r="V5546" s="72"/>
      <c r="W5546" s="72"/>
      <c r="X5546" s="72"/>
      <c r="Y5546" s="72"/>
      <c r="Z5546" s="72"/>
      <c r="AA5546" s="72"/>
      <c r="AB5546" s="72"/>
      <c r="AC5546" s="72"/>
      <c r="AD5546" s="72"/>
      <c r="AE5546" s="72"/>
      <c r="AF5546" s="72"/>
      <c r="AG5546" s="72"/>
      <c r="AH5546" s="72"/>
      <c r="AI5546" s="72"/>
      <c r="AJ5546" s="72"/>
      <c r="AK5546" s="72"/>
    </row>
    <row r="5547" ht="14.25" customHeight="1">
      <c r="A5547" s="78">
        <v>5544.0</v>
      </c>
      <c r="C5547" s="78" t="str">
        <f>VLOOKUP(G5547,[1]Macrodata_CCF!$A$3:$D$55,4,FALSE)</f>
        <v>#ERROR!</v>
      </c>
      <c r="E5547" s="79" t="str">
        <f>VLOOKUP(G5547,[1]Macrodata_CCF!$A$3:$B$55,2,FALSE)</f>
        <v>#ERROR!</v>
      </c>
      <c r="F5547" s="78">
        <v>0.0</v>
      </c>
      <c r="G5547" s="80">
        <v>22.0</v>
      </c>
      <c r="H5547" s="81">
        <v>476585.0</v>
      </c>
      <c r="I5547" s="81">
        <v>580000.0</v>
      </c>
      <c r="J5547" s="81">
        <v>491065.0</v>
      </c>
      <c r="K5547" s="81">
        <v>1160000.0</v>
      </c>
      <c r="L5547" s="82">
        <v>0.1400183725765121</v>
      </c>
      <c r="N5547" s="83">
        <f t="shared" si="1"/>
        <v>0.1400183726</v>
      </c>
      <c r="O5547" s="83">
        <f t="shared" si="2"/>
        <v>0.1400183726</v>
      </c>
      <c r="Q5547" s="83">
        <f t="shared" si="3"/>
        <v>0.1783017241</v>
      </c>
      <c r="R5547" s="83">
        <f t="shared" si="4"/>
        <v>0.1400183726</v>
      </c>
      <c r="S5547" s="83" t="b">
        <f t="shared" si="5"/>
        <v>0</v>
      </c>
      <c r="T5547" s="72"/>
      <c r="U5547" s="72"/>
      <c r="V5547" s="72"/>
      <c r="W5547" s="72"/>
      <c r="X5547" s="72"/>
      <c r="Y5547" s="72"/>
      <c r="Z5547" s="72"/>
      <c r="AA5547" s="72"/>
      <c r="AB5547" s="72"/>
      <c r="AC5547" s="72"/>
      <c r="AD5547" s="72"/>
      <c r="AE5547" s="72"/>
      <c r="AF5547" s="72"/>
      <c r="AG5547" s="72"/>
      <c r="AH5547" s="72"/>
      <c r="AI5547" s="72"/>
      <c r="AJ5547" s="72"/>
      <c r="AK5547" s="72"/>
    </row>
    <row r="5548" ht="14.25" customHeight="1">
      <c r="A5548" s="78">
        <v>5545.0</v>
      </c>
      <c r="C5548" s="78" t="str">
        <f>VLOOKUP(G5548,[1]Macrodata_CCF!$A$3:$D$55,4,FALSE)</f>
        <v>#ERROR!</v>
      </c>
      <c r="E5548" s="79" t="str">
        <f>VLOOKUP(G5548,[1]Macrodata_CCF!$A$3:$B$55,2,FALSE)</f>
        <v>#ERROR!</v>
      </c>
      <c r="F5548" s="78">
        <v>0.0</v>
      </c>
      <c r="G5548" s="80">
        <v>23.0</v>
      </c>
      <c r="H5548" s="81">
        <v>15410.0</v>
      </c>
      <c r="I5548" s="81">
        <v>40000.0</v>
      </c>
      <c r="J5548" s="81">
        <v>18855.0</v>
      </c>
      <c r="K5548" s="81">
        <v>40000.0</v>
      </c>
      <c r="L5548" s="82">
        <v>0.140097600650671</v>
      </c>
      <c r="N5548" s="83">
        <f t="shared" si="1"/>
        <v>0.1400976007</v>
      </c>
      <c r="O5548" s="83">
        <f t="shared" si="2"/>
        <v>0.1400976007</v>
      </c>
      <c r="Q5548" s="83">
        <f t="shared" si="3"/>
        <v>0.61475</v>
      </c>
      <c r="R5548" s="83">
        <f t="shared" si="4"/>
        <v>0.1400976007</v>
      </c>
      <c r="S5548" s="83" t="b">
        <f t="shared" si="5"/>
        <v>0</v>
      </c>
      <c r="T5548" s="72"/>
      <c r="U5548" s="72"/>
      <c r="V5548" s="72"/>
      <c r="W5548" s="72"/>
      <c r="X5548" s="72"/>
      <c r="Y5548" s="72"/>
      <c r="Z5548" s="72"/>
      <c r="AA5548" s="72"/>
      <c r="AB5548" s="72"/>
      <c r="AC5548" s="72"/>
      <c r="AD5548" s="72"/>
      <c r="AE5548" s="72"/>
      <c r="AF5548" s="72"/>
      <c r="AG5548" s="72"/>
      <c r="AH5548" s="72"/>
      <c r="AI5548" s="72"/>
      <c r="AJ5548" s="72"/>
      <c r="AK5548" s="72"/>
    </row>
    <row r="5549" ht="14.25" customHeight="1">
      <c r="A5549" s="78">
        <v>5546.0</v>
      </c>
      <c r="C5549" s="78" t="str">
        <f>VLOOKUP(G5549,[1]Macrodata_CCF!$A$3:$D$55,4,FALSE)</f>
        <v>#ERROR!</v>
      </c>
      <c r="E5549" s="79" t="str">
        <f>VLOOKUP(G5549,[1]Macrodata_CCF!$A$3:$B$55,2,FALSE)</f>
        <v>#ERROR!</v>
      </c>
      <c r="F5549" s="78">
        <v>0.0</v>
      </c>
      <c r="G5549" s="80">
        <v>13.0</v>
      </c>
      <c r="H5549" s="81">
        <v>257745.0</v>
      </c>
      <c r="I5549" s="81">
        <v>420000.0</v>
      </c>
      <c r="J5549" s="81">
        <v>428400.0</v>
      </c>
      <c r="K5549" s="81">
        <v>420000.0</v>
      </c>
      <c r="L5549" s="82">
        <v>1.05177036146806</v>
      </c>
      <c r="N5549" s="83">
        <f t="shared" si="1"/>
        <v>1.051770361</v>
      </c>
      <c r="O5549" s="83">
        <f t="shared" si="2"/>
        <v>1</v>
      </c>
      <c r="Q5549" s="83">
        <f t="shared" si="3"/>
        <v>0.3863214286</v>
      </c>
      <c r="R5549" s="83">
        <f t="shared" si="4"/>
        <v>1.051770361</v>
      </c>
      <c r="S5549" s="83" t="b">
        <f t="shared" si="5"/>
        <v>0</v>
      </c>
      <c r="T5549" s="72"/>
      <c r="U5549" s="72"/>
      <c r="V5549" s="72"/>
      <c r="W5549" s="72"/>
      <c r="X5549" s="72"/>
      <c r="Y5549" s="72"/>
      <c r="Z5549" s="72"/>
      <c r="AA5549" s="72"/>
      <c r="AB5549" s="72"/>
      <c r="AC5549" s="72"/>
      <c r="AD5549" s="72"/>
      <c r="AE5549" s="72"/>
      <c r="AF5549" s="72"/>
      <c r="AG5549" s="72"/>
      <c r="AH5549" s="72"/>
      <c r="AI5549" s="72"/>
      <c r="AJ5549" s="72"/>
      <c r="AK5549" s="72"/>
    </row>
    <row r="5550" ht="14.25" customHeight="1">
      <c r="A5550" s="78">
        <v>5547.0</v>
      </c>
      <c r="C5550" s="78" t="str">
        <f>VLOOKUP(G5550,[1]Macrodata_CCF!$A$3:$D$55,4,FALSE)</f>
        <v>#ERROR!</v>
      </c>
      <c r="E5550" s="79" t="str">
        <f>VLOOKUP(G5550,[1]Macrodata_CCF!$A$3:$B$55,2,FALSE)</f>
        <v>#ERROR!</v>
      </c>
      <c r="F5550" s="78">
        <v>0.0</v>
      </c>
      <c r="G5550" s="80">
        <v>12.0</v>
      </c>
      <c r="H5550" s="81">
        <v>173380.0</v>
      </c>
      <c r="I5550" s="81">
        <v>390000.0</v>
      </c>
      <c r="J5550" s="81">
        <v>397800.0</v>
      </c>
      <c r="K5550" s="81">
        <v>390000.0</v>
      </c>
      <c r="L5550" s="82">
        <v>1.036007755516573</v>
      </c>
      <c r="N5550" s="83">
        <f t="shared" si="1"/>
        <v>1.036007756</v>
      </c>
      <c r="O5550" s="83">
        <f t="shared" si="2"/>
        <v>1</v>
      </c>
      <c r="Q5550" s="83">
        <f t="shared" si="3"/>
        <v>0.5554358974</v>
      </c>
      <c r="R5550" s="83">
        <f t="shared" si="4"/>
        <v>1.036007756</v>
      </c>
      <c r="S5550" s="83" t="b">
        <f t="shared" si="5"/>
        <v>0</v>
      </c>
      <c r="T5550" s="72"/>
      <c r="U5550" s="72"/>
      <c r="V5550" s="72"/>
      <c r="W5550" s="72"/>
      <c r="X5550" s="72"/>
      <c r="Y5550" s="72"/>
      <c r="Z5550" s="72"/>
      <c r="AA5550" s="72"/>
      <c r="AB5550" s="72"/>
      <c r="AC5550" s="72"/>
      <c r="AD5550" s="72"/>
      <c r="AE5550" s="72"/>
      <c r="AF5550" s="72"/>
      <c r="AG5550" s="72"/>
      <c r="AH5550" s="72"/>
      <c r="AI5550" s="72"/>
      <c r="AJ5550" s="72"/>
      <c r="AK5550" s="72"/>
    </row>
    <row r="5551" ht="14.25" customHeight="1">
      <c r="A5551" s="78">
        <v>5548.0</v>
      </c>
      <c r="C5551" s="78" t="str">
        <f>VLOOKUP(G5551,[1]Macrodata_CCF!$A$3:$D$55,4,FALSE)</f>
        <v>#ERROR!</v>
      </c>
      <c r="E5551" s="79" t="str">
        <f>VLOOKUP(G5551,[1]Macrodata_CCF!$A$3:$B$55,2,FALSE)</f>
        <v>#ERROR!</v>
      </c>
      <c r="F5551" s="78">
        <v>1.0</v>
      </c>
      <c r="G5551" s="80">
        <v>25.0</v>
      </c>
      <c r="H5551" s="81">
        <v>290995.0</v>
      </c>
      <c r="I5551" s="81">
        <v>760000.0</v>
      </c>
      <c r="J5551" s="81">
        <v>487975.0</v>
      </c>
      <c r="K5551" s="81">
        <v>760000.0</v>
      </c>
      <c r="L5551" s="82">
        <v>0.4199955224357949</v>
      </c>
      <c r="N5551" s="83">
        <f t="shared" si="1"/>
        <v>0.4199955224</v>
      </c>
      <c r="O5551" s="83">
        <f t="shared" si="2"/>
        <v>0.4199955224</v>
      </c>
      <c r="Q5551" s="83">
        <f t="shared" si="3"/>
        <v>0.6171118421</v>
      </c>
      <c r="R5551" s="83">
        <f t="shared" si="4"/>
        <v>0.4199955224</v>
      </c>
      <c r="S5551" s="83" t="b">
        <f t="shared" si="5"/>
        <v>0</v>
      </c>
      <c r="T5551" s="72"/>
      <c r="U5551" s="72"/>
      <c r="V5551" s="72"/>
      <c r="W5551" s="72"/>
      <c r="X5551" s="72"/>
      <c r="Y5551" s="72"/>
      <c r="Z5551" s="72"/>
      <c r="AA5551" s="72"/>
      <c r="AB5551" s="72"/>
      <c r="AC5551" s="72"/>
      <c r="AD5551" s="72"/>
      <c r="AE5551" s="72"/>
      <c r="AF5551" s="72"/>
      <c r="AG5551" s="72"/>
      <c r="AH5551" s="72"/>
      <c r="AI5551" s="72"/>
      <c r="AJ5551" s="72"/>
      <c r="AK5551" s="72"/>
    </row>
    <row r="5552" ht="14.25" customHeight="1">
      <c r="A5552" s="78">
        <v>5549.0</v>
      </c>
      <c r="C5552" s="78" t="str">
        <f>VLOOKUP(G5552,[1]Macrodata_CCF!$A$3:$D$55,4,FALSE)</f>
        <v>#ERROR!</v>
      </c>
      <c r="E5552" s="79" t="str">
        <f>VLOOKUP(G5552,[1]Macrodata_CCF!$A$3:$B$55,2,FALSE)</f>
        <v>#ERROR!</v>
      </c>
      <c r="F5552" s="78">
        <v>0.0</v>
      </c>
      <c r="G5552" s="80">
        <v>53.0</v>
      </c>
      <c r="H5552" s="81">
        <v>118600.0</v>
      </c>
      <c r="I5552" s="81">
        <v>150000.0</v>
      </c>
      <c r="J5552" s="81">
        <v>119855.0</v>
      </c>
      <c r="K5552" s="81">
        <v>150000.0</v>
      </c>
      <c r="L5552" s="82">
        <v>0.03996815286624204</v>
      </c>
      <c r="N5552" s="83">
        <f t="shared" si="1"/>
        <v>0.03996815287</v>
      </c>
      <c r="O5552" s="83">
        <f t="shared" si="2"/>
        <v>0.03996815287</v>
      </c>
      <c r="Q5552" s="83">
        <f t="shared" si="3"/>
        <v>0.2093333333</v>
      </c>
      <c r="R5552" s="83">
        <f t="shared" si="4"/>
        <v>0.03996815287</v>
      </c>
      <c r="S5552" s="83" t="b">
        <f t="shared" si="5"/>
        <v>0</v>
      </c>
      <c r="T5552" s="72"/>
      <c r="U5552" s="72"/>
      <c r="V5552" s="72"/>
      <c r="W5552" s="72"/>
      <c r="X5552" s="72"/>
      <c r="Y5552" s="72"/>
      <c r="Z5552" s="72"/>
      <c r="AA5552" s="72"/>
      <c r="AB5552" s="72"/>
      <c r="AC5552" s="72"/>
      <c r="AD5552" s="72"/>
      <c r="AE5552" s="72"/>
      <c r="AF5552" s="72"/>
      <c r="AG5552" s="72"/>
      <c r="AH5552" s="72"/>
      <c r="AI5552" s="72"/>
      <c r="AJ5552" s="72"/>
      <c r="AK5552" s="72"/>
    </row>
    <row r="5553" ht="14.25" customHeight="1">
      <c r="A5553" s="78">
        <v>5550.0</v>
      </c>
      <c r="C5553" s="78" t="str">
        <f>VLOOKUP(G5553,[1]Macrodata_CCF!$A$3:$D$55,4,FALSE)</f>
        <v>#ERROR!</v>
      </c>
      <c r="E5553" s="79" t="str">
        <f>VLOOKUP(G5553,[1]Macrodata_CCF!$A$3:$B$55,2,FALSE)</f>
        <v>#ERROR!</v>
      </c>
      <c r="F5553" s="78">
        <v>0.0</v>
      </c>
      <c r="G5553" s="80">
        <v>8.0</v>
      </c>
      <c r="H5553" s="81">
        <v>48540.0</v>
      </c>
      <c r="I5553" s="81">
        <v>360000.0</v>
      </c>
      <c r="J5553" s="81">
        <v>173125.0</v>
      </c>
      <c r="K5553" s="81">
        <v>503999.9999999999</v>
      </c>
      <c r="L5553" s="82">
        <v>0.4000032106851602</v>
      </c>
      <c r="N5553" s="83">
        <f t="shared" si="1"/>
        <v>0.4000032107</v>
      </c>
      <c r="O5553" s="83">
        <f t="shared" si="2"/>
        <v>0.4000032107</v>
      </c>
      <c r="Q5553" s="83">
        <f t="shared" si="3"/>
        <v>0.8651666667</v>
      </c>
      <c r="R5553" s="83">
        <f t="shared" si="4"/>
        <v>0.4000032107</v>
      </c>
      <c r="S5553" s="83" t="b">
        <f t="shared" si="5"/>
        <v>0</v>
      </c>
      <c r="T5553" s="72"/>
      <c r="U5553" s="72"/>
      <c r="V5553" s="72"/>
      <c r="W5553" s="72"/>
      <c r="X5553" s="72"/>
      <c r="Y5553" s="72"/>
      <c r="Z5553" s="72"/>
      <c r="AA5553" s="72"/>
      <c r="AB5553" s="72"/>
      <c r="AC5553" s="72"/>
      <c r="AD5553" s="72"/>
      <c r="AE5553" s="72"/>
      <c r="AF5553" s="72"/>
      <c r="AG5553" s="72"/>
      <c r="AH5553" s="72"/>
      <c r="AI5553" s="72"/>
      <c r="AJ5553" s="72"/>
      <c r="AK5553" s="72"/>
    </row>
    <row r="5554" ht="14.25" customHeight="1">
      <c r="A5554" s="78">
        <v>5551.0</v>
      </c>
      <c r="C5554" s="78" t="str">
        <f>VLOOKUP(G5554,[1]Macrodata_CCF!$A$3:$D$55,4,FALSE)</f>
        <v>#ERROR!</v>
      </c>
      <c r="E5554" s="79" t="str">
        <f>VLOOKUP(G5554,[1]Macrodata_CCF!$A$3:$B$55,2,FALSE)</f>
        <v>#ERROR!</v>
      </c>
      <c r="F5554" s="78">
        <v>0.0</v>
      </c>
      <c r="G5554" s="80">
        <v>29.0</v>
      </c>
      <c r="H5554" s="81">
        <v>859340.0</v>
      </c>
      <c r="I5554" s="81">
        <v>940000.0</v>
      </c>
      <c r="J5554" s="81">
        <v>958800.0</v>
      </c>
      <c r="K5554" s="81">
        <v>940000.0</v>
      </c>
      <c r="L5554" s="82">
        <v>1.233077113811059</v>
      </c>
      <c r="N5554" s="83">
        <f t="shared" si="1"/>
        <v>1.233077114</v>
      </c>
      <c r="O5554" s="83">
        <f t="shared" si="2"/>
        <v>1</v>
      </c>
      <c r="Q5554" s="83">
        <f t="shared" si="3"/>
        <v>0.08580851064</v>
      </c>
      <c r="R5554" s="83">
        <f t="shared" si="4"/>
        <v>0.1058085106</v>
      </c>
      <c r="S5554" s="83" t="b">
        <f t="shared" si="5"/>
        <v>1</v>
      </c>
      <c r="T5554" s="72"/>
      <c r="U5554" s="72"/>
      <c r="V5554" s="72"/>
      <c r="W5554" s="72"/>
      <c r="X5554" s="72"/>
      <c r="Y5554" s="72"/>
      <c r="Z5554" s="72"/>
      <c r="AA5554" s="72"/>
      <c r="AB5554" s="72"/>
      <c r="AC5554" s="72"/>
      <c r="AD5554" s="72"/>
      <c r="AE5554" s="72"/>
      <c r="AF5554" s="72"/>
      <c r="AG5554" s="72"/>
      <c r="AH5554" s="72"/>
      <c r="AI5554" s="72"/>
      <c r="AJ5554" s="72"/>
      <c r="AK5554" s="72"/>
    </row>
    <row r="5555" ht="14.25" customHeight="1">
      <c r="A5555" s="78">
        <v>5552.0</v>
      </c>
      <c r="C5555" s="78" t="str">
        <f>VLOOKUP(G5555,[1]Macrodata_CCF!$A$3:$D$55,4,FALSE)</f>
        <v>#ERROR!</v>
      </c>
      <c r="E5555" s="79" t="str">
        <f>VLOOKUP(G5555,[1]Macrodata_CCF!$A$3:$B$55,2,FALSE)</f>
        <v>#ERROR!</v>
      </c>
      <c r="F5555" s="78">
        <v>1.0</v>
      </c>
      <c r="G5555" s="80">
        <v>49.0</v>
      </c>
      <c r="H5555" s="81">
        <v>379180.0</v>
      </c>
      <c r="I5555" s="81">
        <v>450000.0</v>
      </c>
      <c r="J5555" s="81">
        <v>376345.0</v>
      </c>
      <c r="K5555" s="81">
        <v>450000.0</v>
      </c>
      <c r="L5555" s="82">
        <v>-0.0400310646709969</v>
      </c>
      <c r="N5555" s="83">
        <f t="shared" si="1"/>
        <v>-0.04003106467</v>
      </c>
      <c r="O5555" s="83">
        <f t="shared" si="2"/>
        <v>0</v>
      </c>
      <c r="Q5555" s="83">
        <f t="shared" si="3"/>
        <v>0.1573777778</v>
      </c>
      <c r="R5555" s="83">
        <f t="shared" si="4"/>
        <v>-0.04003106467</v>
      </c>
      <c r="S5555" s="83" t="b">
        <f t="shared" si="5"/>
        <v>0</v>
      </c>
      <c r="T5555" s="72"/>
      <c r="U5555" s="72"/>
      <c r="V5555" s="72"/>
      <c r="W5555" s="72"/>
      <c r="X5555" s="72"/>
      <c r="Y5555" s="72"/>
      <c r="Z5555" s="72"/>
      <c r="AA5555" s="72"/>
      <c r="AB5555" s="72"/>
      <c r="AC5555" s="72"/>
      <c r="AD5555" s="72"/>
      <c r="AE5555" s="72"/>
      <c r="AF5555" s="72"/>
      <c r="AG5555" s="72"/>
      <c r="AH5555" s="72"/>
      <c r="AI5555" s="72"/>
      <c r="AJ5555" s="72"/>
      <c r="AK5555" s="72"/>
    </row>
    <row r="5556" ht="14.25" customHeight="1">
      <c r="A5556" s="78">
        <v>5553.0</v>
      </c>
      <c r="C5556" s="78" t="str">
        <f>VLOOKUP(G5556,[1]Macrodata_CCF!$A$3:$D$55,4,FALSE)</f>
        <v>#ERROR!</v>
      </c>
      <c r="E5556" s="79" t="str">
        <f>VLOOKUP(G5556,[1]Macrodata_CCF!$A$3:$B$55,2,FALSE)</f>
        <v>#ERROR!</v>
      </c>
      <c r="F5556" s="78">
        <v>0.0</v>
      </c>
      <c r="G5556" s="80">
        <v>52.0</v>
      </c>
      <c r="H5556" s="81">
        <v>824680.0</v>
      </c>
      <c r="I5556" s="81">
        <v>900000.0</v>
      </c>
      <c r="J5556" s="81">
        <v>829950.0</v>
      </c>
      <c r="K5556" s="81">
        <v>900000.0</v>
      </c>
      <c r="L5556" s="82">
        <v>0.06996813595326606</v>
      </c>
      <c r="N5556" s="83">
        <f t="shared" si="1"/>
        <v>0.06996813595</v>
      </c>
      <c r="O5556" s="83">
        <f t="shared" si="2"/>
        <v>0.06996813595</v>
      </c>
      <c r="Q5556" s="83">
        <f t="shared" si="3"/>
        <v>0.08368888889</v>
      </c>
      <c r="R5556" s="83">
        <f t="shared" si="4"/>
        <v>0.005855555556</v>
      </c>
      <c r="S5556" s="83" t="b">
        <f t="shared" si="5"/>
        <v>0</v>
      </c>
      <c r="T5556" s="72"/>
      <c r="U5556" s="72"/>
      <c r="V5556" s="72"/>
      <c r="W5556" s="72"/>
      <c r="X5556" s="72"/>
      <c r="Y5556" s="72"/>
      <c r="Z5556" s="72"/>
      <c r="AA5556" s="72"/>
      <c r="AB5556" s="72"/>
      <c r="AC5556" s="72"/>
      <c r="AD5556" s="72"/>
      <c r="AE5556" s="72"/>
      <c r="AF5556" s="72"/>
      <c r="AG5556" s="72"/>
      <c r="AH5556" s="72"/>
      <c r="AI5556" s="72"/>
      <c r="AJ5556" s="72"/>
      <c r="AK5556" s="72"/>
    </row>
    <row r="5557" ht="14.25" customHeight="1">
      <c r="A5557" s="78">
        <v>5554.0</v>
      </c>
      <c r="C5557" s="78" t="str">
        <f>VLOOKUP(G5557,[1]Macrodata_CCF!$A$3:$D$55,4,FALSE)</f>
        <v>#ERROR!</v>
      </c>
      <c r="E5557" s="79" t="str">
        <f>VLOOKUP(G5557,[1]Macrodata_CCF!$A$3:$B$55,2,FALSE)</f>
        <v>#ERROR!</v>
      </c>
      <c r="F5557" s="78">
        <v>0.0</v>
      </c>
      <c r="G5557" s="80">
        <v>7.0</v>
      </c>
      <c r="H5557" s="81">
        <v>368615.0</v>
      </c>
      <c r="I5557" s="81">
        <v>790000.0</v>
      </c>
      <c r="J5557" s="81">
        <v>503460.0</v>
      </c>
      <c r="K5557" s="81">
        <v>790000.0</v>
      </c>
      <c r="L5557" s="82">
        <v>0.3200042716280836</v>
      </c>
      <c r="N5557" s="83">
        <f t="shared" si="1"/>
        <v>0.3200042716</v>
      </c>
      <c r="O5557" s="83">
        <f t="shared" si="2"/>
        <v>0.3200042716</v>
      </c>
      <c r="Q5557" s="83">
        <f t="shared" si="3"/>
        <v>0.5333987342</v>
      </c>
      <c r="R5557" s="83">
        <f t="shared" si="4"/>
        <v>0.3200042716</v>
      </c>
      <c r="S5557" s="83" t="b">
        <f t="shared" si="5"/>
        <v>0</v>
      </c>
      <c r="T5557" s="72"/>
      <c r="U5557" s="72"/>
      <c r="V5557" s="72"/>
      <c r="W5557" s="72"/>
      <c r="X5557" s="72"/>
      <c r="Y5557" s="72"/>
      <c r="Z5557" s="72"/>
      <c r="AA5557" s="72"/>
      <c r="AB5557" s="72"/>
      <c r="AC5557" s="72"/>
      <c r="AD5557" s="72"/>
      <c r="AE5557" s="72"/>
      <c r="AF5557" s="72"/>
      <c r="AG5557" s="72"/>
      <c r="AH5557" s="72"/>
      <c r="AI5557" s="72"/>
      <c r="AJ5557" s="72"/>
      <c r="AK5557" s="72"/>
    </row>
    <row r="5558" ht="14.25" customHeight="1">
      <c r="A5558" s="78">
        <v>5555.0</v>
      </c>
      <c r="C5558" s="78" t="str">
        <f>VLOOKUP(G5558,[1]Macrodata_CCF!$A$3:$D$55,4,FALSE)</f>
        <v>#ERROR!</v>
      </c>
      <c r="E5558" s="79" t="str">
        <f>VLOOKUP(G5558,[1]Macrodata_CCF!$A$3:$B$55,2,FALSE)</f>
        <v>#ERROR!</v>
      </c>
      <c r="F5558" s="78">
        <v>0.0</v>
      </c>
      <c r="G5558" s="80">
        <v>30.0</v>
      </c>
      <c r="H5558" s="81">
        <v>107695.0</v>
      </c>
      <c r="I5558" s="81">
        <v>140000.0</v>
      </c>
      <c r="J5558" s="81">
        <v>101880.0</v>
      </c>
      <c r="K5558" s="81">
        <v>140000.0</v>
      </c>
      <c r="L5558" s="82">
        <v>-0.1800030954960533</v>
      </c>
      <c r="N5558" s="83">
        <f t="shared" si="1"/>
        <v>-0.1800030955</v>
      </c>
      <c r="O5558" s="83">
        <f t="shared" si="2"/>
        <v>0</v>
      </c>
      <c r="Q5558" s="83">
        <f t="shared" si="3"/>
        <v>0.23075</v>
      </c>
      <c r="R5558" s="83">
        <f t="shared" si="4"/>
        <v>-0.1800030955</v>
      </c>
      <c r="S5558" s="83" t="b">
        <f t="shared" si="5"/>
        <v>0</v>
      </c>
      <c r="T5558" s="72"/>
      <c r="U5558" s="72"/>
      <c r="V5558" s="72"/>
      <c r="W5558" s="72"/>
      <c r="X5558" s="72"/>
      <c r="Y5558" s="72"/>
      <c r="Z5558" s="72"/>
      <c r="AA5558" s="72"/>
      <c r="AB5558" s="72"/>
      <c r="AC5558" s="72"/>
      <c r="AD5558" s="72"/>
      <c r="AE5558" s="72"/>
      <c r="AF5558" s="72"/>
      <c r="AG5558" s="72"/>
      <c r="AH5558" s="72"/>
      <c r="AI5558" s="72"/>
      <c r="AJ5558" s="72"/>
      <c r="AK5558" s="72"/>
    </row>
    <row r="5559" ht="14.25" customHeight="1">
      <c r="A5559" s="78">
        <v>5556.0</v>
      </c>
      <c r="C5559" s="78" t="str">
        <f>VLOOKUP(G5559,[1]Macrodata_CCF!$A$3:$D$55,4,FALSE)</f>
        <v>#ERROR!</v>
      </c>
      <c r="E5559" s="79" t="str">
        <f>VLOOKUP(G5559,[1]Macrodata_CCF!$A$3:$B$55,2,FALSE)</f>
        <v>#ERROR!</v>
      </c>
      <c r="F5559" s="78">
        <v>0.0</v>
      </c>
      <c r="G5559" s="80">
        <v>14.0</v>
      </c>
      <c r="H5559" s="81">
        <v>65795.0</v>
      </c>
      <c r="I5559" s="81">
        <v>420000.0</v>
      </c>
      <c r="J5559" s="81">
        <v>129550.0</v>
      </c>
      <c r="K5559" s="81">
        <v>420000.0</v>
      </c>
      <c r="L5559" s="82">
        <v>0.1799946358747053</v>
      </c>
      <c r="N5559" s="83">
        <f t="shared" si="1"/>
        <v>0.1799946359</v>
      </c>
      <c r="O5559" s="83">
        <f t="shared" si="2"/>
        <v>0.1799946359</v>
      </c>
      <c r="Q5559" s="83">
        <f t="shared" si="3"/>
        <v>0.8433452381</v>
      </c>
      <c r="R5559" s="83">
        <f t="shared" si="4"/>
        <v>0.1799946359</v>
      </c>
      <c r="S5559" s="83" t="b">
        <f t="shared" si="5"/>
        <v>0</v>
      </c>
      <c r="T5559" s="72"/>
      <c r="U5559" s="72"/>
      <c r="V5559" s="72"/>
      <c r="W5559" s="72"/>
      <c r="X5559" s="72"/>
      <c r="Y5559" s="72"/>
      <c r="Z5559" s="72"/>
      <c r="AA5559" s="72"/>
      <c r="AB5559" s="72"/>
      <c r="AC5559" s="72"/>
      <c r="AD5559" s="72"/>
      <c r="AE5559" s="72"/>
      <c r="AF5559" s="72"/>
      <c r="AG5559" s="72"/>
      <c r="AH5559" s="72"/>
      <c r="AI5559" s="72"/>
      <c r="AJ5559" s="72"/>
      <c r="AK5559" s="72"/>
    </row>
    <row r="5560" ht="14.25" customHeight="1">
      <c r="A5560" s="78">
        <v>5557.0</v>
      </c>
      <c r="C5560" s="78" t="str">
        <f>VLOOKUP(G5560,[1]Macrodata_CCF!$A$3:$D$55,4,FALSE)</f>
        <v>#ERROR!</v>
      </c>
      <c r="E5560" s="79" t="str">
        <f>VLOOKUP(G5560,[1]Macrodata_CCF!$A$3:$B$55,2,FALSE)</f>
        <v>#ERROR!</v>
      </c>
      <c r="F5560" s="78">
        <v>0.0</v>
      </c>
      <c r="G5560" s="80">
        <v>27.0</v>
      </c>
      <c r="H5560" s="81">
        <v>0.0</v>
      </c>
      <c r="I5560" s="81">
        <v>300000.0</v>
      </c>
      <c r="J5560" s="81">
        <v>60000.0</v>
      </c>
      <c r="K5560" s="81">
        <v>300000.0</v>
      </c>
      <c r="L5560" s="82">
        <v>0.2</v>
      </c>
      <c r="N5560" s="83">
        <f t="shared" si="1"/>
        <v>0.2</v>
      </c>
      <c r="O5560" s="83">
        <f t="shared" si="2"/>
        <v>0.2</v>
      </c>
      <c r="Q5560" s="83">
        <f t="shared" si="3"/>
        <v>1</v>
      </c>
      <c r="R5560" s="83">
        <f t="shared" si="4"/>
        <v>0.2</v>
      </c>
      <c r="S5560" s="83" t="b">
        <f t="shared" si="5"/>
        <v>0</v>
      </c>
      <c r="T5560" s="72"/>
      <c r="U5560" s="72"/>
      <c r="V5560" s="72"/>
      <c r="W5560" s="72"/>
      <c r="X5560" s="72"/>
      <c r="Y5560" s="72"/>
      <c r="Z5560" s="72"/>
      <c r="AA5560" s="72"/>
      <c r="AB5560" s="72"/>
      <c r="AC5560" s="72"/>
      <c r="AD5560" s="72"/>
      <c r="AE5560" s="72"/>
      <c r="AF5560" s="72"/>
      <c r="AG5560" s="72"/>
      <c r="AH5560" s="72"/>
      <c r="AI5560" s="72"/>
      <c r="AJ5560" s="72"/>
      <c r="AK5560" s="72"/>
    </row>
    <row r="5561" ht="14.25" customHeight="1">
      <c r="A5561" s="78">
        <v>5558.0</v>
      </c>
      <c r="C5561" s="78" t="str">
        <f>VLOOKUP(G5561,[1]Macrodata_CCF!$A$3:$D$55,4,FALSE)</f>
        <v>#ERROR!</v>
      </c>
      <c r="E5561" s="79" t="str">
        <f>VLOOKUP(G5561,[1]Macrodata_CCF!$A$3:$B$55,2,FALSE)</f>
        <v>#ERROR!</v>
      </c>
      <c r="F5561" s="78">
        <v>1.0</v>
      </c>
      <c r="G5561" s="80">
        <v>43.0</v>
      </c>
      <c r="H5561" s="81">
        <v>218625.0</v>
      </c>
      <c r="I5561" s="81">
        <v>450000.0</v>
      </c>
      <c r="J5561" s="81">
        <v>318115.0</v>
      </c>
      <c r="K5561" s="81">
        <v>450000.0</v>
      </c>
      <c r="L5561" s="82">
        <v>0.4299945975148569</v>
      </c>
      <c r="N5561" s="83">
        <f t="shared" si="1"/>
        <v>0.4299945975</v>
      </c>
      <c r="O5561" s="83">
        <f t="shared" si="2"/>
        <v>0.4299945975</v>
      </c>
      <c r="Q5561" s="83">
        <f t="shared" si="3"/>
        <v>0.5141666667</v>
      </c>
      <c r="R5561" s="83">
        <f t="shared" si="4"/>
        <v>0.4299945975</v>
      </c>
      <c r="S5561" s="83" t="b">
        <f t="shared" si="5"/>
        <v>0</v>
      </c>
      <c r="T5561" s="72"/>
      <c r="U5561" s="72"/>
      <c r="V5561" s="72"/>
      <c r="W5561" s="72"/>
      <c r="X5561" s="72"/>
      <c r="Y5561" s="72"/>
      <c r="Z5561" s="72"/>
      <c r="AA5561" s="72"/>
      <c r="AB5561" s="72"/>
      <c r="AC5561" s="72"/>
      <c r="AD5561" s="72"/>
      <c r="AE5561" s="72"/>
      <c r="AF5561" s="72"/>
      <c r="AG5561" s="72"/>
      <c r="AH5561" s="72"/>
      <c r="AI5561" s="72"/>
      <c r="AJ5561" s="72"/>
      <c r="AK5561" s="72"/>
    </row>
    <row r="5562" ht="14.25" customHeight="1">
      <c r="A5562" s="78">
        <v>5559.0</v>
      </c>
      <c r="C5562" s="78" t="str">
        <f>VLOOKUP(G5562,[1]Macrodata_CCF!$A$3:$D$55,4,FALSE)</f>
        <v>#ERROR!</v>
      </c>
      <c r="E5562" s="79" t="str">
        <f>VLOOKUP(G5562,[1]Macrodata_CCF!$A$3:$B$55,2,FALSE)</f>
        <v>#ERROR!</v>
      </c>
      <c r="F5562" s="78">
        <v>0.0</v>
      </c>
      <c r="G5562" s="80">
        <v>49.0</v>
      </c>
      <c r="H5562" s="81">
        <v>245045.0</v>
      </c>
      <c r="I5562" s="81">
        <v>780000.0</v>
      </c>
      <c r="J5562" s="81">
        <v>303890.0</v>
      </c>
      <c r="K5562" s="81">
        <v>780000.0</v>
      </c>
      <c r="L5562" s="82">
        <v>0.1099999065341945</v>
      </c>
      <c r="N5562" s="83">
        <f t="shared" si="1"/>
        <v>0.1099999065</v>
      </c>
      <c r="O5562" s="83">
        <f t="shared" si="2"/>
        <v>0.1099999065</v>
      </c>
      <c r="Q5562" s="83">
        <f t="shared" si="3"/>
        <v>0.6858397436</v>
      </c>
      <c r="R5562" s="83">
        <f t="shared" si="4"/>
        <v>0.1099999065</v>
      </c>
      <c r="S5562" s="83" t="b">
        <f t="shared" si="5"/>
        <v>0</v>
      </c>
      <c r="T5562" s="72"/>
      <c r="U5562" s="72"/>
      <c r="V5562" s="72"/>
      <c r="W5562" s="72"/>
      <c r="X5562" s="72"/>
      <c r="Y5562" s="72"/>
      <c r="Z5562" s="72"/>
      <c r="AA5562" s="72"/>
      <c r="AB5562" s="72"/>
      <c r="AC5562" s="72"/>
      <c r="AD5562" s="72"/>
      <c r="AE5562" s="72"/>
      <c r="AF5562" s="72"/>
      <c r="AG5562" s="72"/>
      <c r="AH5562" s="72"/>
      <c r="AI5562" s="72"/>
      <c r="AJ5562" s="72"/>
      <c r="AK5562" s="72"/>
    </row>
    <row r="5563" ht="14.25" customHeight="1">
      <c r="A5563" s="78">
        <v>5560.0</v>
      </c>
      <c r="C5563" s="78" t="str">
        <f>VLOOKUP(G5563,[1]Macrodata_CCF!$A$3:$D$55,4,FALSE)</f>
        <v>#ERROR!</v>
      </c>
      <c r="E5563" s="79" t="str">
        <f>VLOOKUP(G5563,[1]Macrodata_CCF!$A$3:$B$55,2,FALSE)</f>
        <v>#ERROR!</v>
      </c>
      <c r="F5563" s="78">
        <v>0.0</v>
      </c>
      <c r="G5563" s="80">
        <v>5.0</v>
      </c>
      <c r="H5563" s="81">
        <v>60385.0</v>
      </c>
      <c r="I5563" s="81">
        <v>280000.0</v>
      </c>
      <c r="J5563" s="81">
        <v>119680.0</v>
      </c>
      <c r="K5563" s="81">
        <v>560000.0</v>
      </c>
      <c r="L5563" s="82">
        <v>0.2699952189058125</v>
      </c>
      <c r="N5563" s="83">
        <f t="shared" si="1"/>
        <v>0.2699952189</v>
      </c>
      <c r="O5563" s="83">
        <f t="shared" si="2"/>
        <v>0.2699952189</v>
      </c>
      <c r="Q5563" s="83">
        <f t="shared" si="3"/>
        <v>0.7843392857</v>
      </c>
      <c r="R5563" s="83">
        <f t="shared" si="4"/>
        <v>0.2699952189</v>
      </c>
      <c r="S5563" s="83" t="b">
        <f t="shared" si="5"/>
        <v>0</v>
      </c>
      <c r="T5563" s="72"/>
      <c r="U5563" s="72"/>
      <c r="V5563" s="72"/>
      <c r="W5563" s="72"/>
      <c r="X5563" s="72"/>
      <c r="Y5563" s="72"/>
      <c r="Z5563" s="72"/>
      <c r="AA5563" s="72"/>
      <c r="AB5563" s="72"/>
      <c r="AC5563" s="72"/>
      <c r="AD5563" s="72"/>
      <c r="AE5563" s="72"/>
      <c r="AF5563" s="72"/>
      <c r="AG5563" s="72"/>
      <c r="AH5563" s="72"/>
      <c r="AI5563" s="72"/>
      <c r="AJ5563" s="72"/>
      <c r="AK5563" s="72"/>
    </row>
    <row r="5564" ht="14.25" customHeight="1">
      <c r="A5564" s="78">
        <v>5561.0</v>
      </c>
      <c r="C5564" s="78" t="str">
        <f>VLOOKUP(G5564,[1]Macrodata_CCF!$A$3:$D$55,4,FALSE)</f>
        <v>#ERROR!</v>
      </c>
      <c r="E5564" s="79" t="str">
        <f>VLOOKUP(G5564,[1]Macrodata_CCF!$A$3:$B$55,2,FALSE)</f>
        <v>#ERROR!</v>
      </c>
      <c r="F5564" s="78">
        <v>0.0</v>
      </c>
      <c r="G5564" s="80">
        <v>29.0</v>
      </c>
      <c r="H5564" s="81">
        <v>12860.0</v>
      </c>
      <c r="I5564" s="81">
        <v>20000.0</v>
      </c>
      <c r="J5564" s="81">
        <v>9935.0</v>
      </c>
      <c r="K5564" s="81">
        <v>26000.0</v>
      </c>
      <c r="L5564" s="82">
        <v>-0.4096638655462185</v>
      </c>
      <c r="N5564" s="83">
        <f t="shared" si="1"/>
        <v>-0.4096638655</v>
      </c>
      <c r="O5564" s="83">
        <f t="shared" si="2"/>
        <v>0</v>
      </c>
      <c r="Q5564" s="83">
        <f t="shared" si="3"/>
        <v>0.357</v>
      </c>
      <c r="R5564" s="83">
        <f t="shared" si="4"/>
        <v>-0.4096638655</v>
      </c>
      <c r="S5564" s="83" t="b">
        <f t="shared" si="5"/>
        <v>0</v>
      </c>
      <c r="T5564" s="72"/>
      <c r="U5564" s="72"/>
      <c r="V5564" s="72"/>
      <c r="W5564" s="72"/>
      <c r="X5564" s="72"/>
      <c r="Y5564" s="72"/>
      <c r="Z5564" s="72"/>
      <c r="AA5564" s="72"/>
      <c r="AB5564" s="72"/>
      <c r="AC5564" s="72"/>
      <c r="AD5564" s="72"/>
      <c r="AE5564" s="72"/>
      <c r="AF5564" s="72"/>
      <c r="AG5564" s="72"/>
      <c r="AH5564" s="72"/>
      <c r="AI5564" s="72"/>
      <c r="AJ5564" s="72"/>
      <c r="AK5564" s="72"/>
    </row>
    <row r="5565" ht="14.25" customHeight="1">
      <c r="A5565" s="78">
        <v>5562.0</v>
      </c>
      <c r="C5565" s="78" t="str">
        <f>VLOOKUP(G5565,[1]Macrodata_CCF!$A$3:$D$55,4,FALSE)</f>
        <v>#ERROR!</v>
      </c>
      <c r="E5565" s="79" t="str">
        <f>VLOOKUP(G5565,[1]Macrodata_CCF!$A$3:$B$55,2,FALSE)</f>
        <v>#ERROR!</v>
      </c>
      <c r="F5565" s="78">
        <v>0.0</v>
      </c>
      <c r="G5565" s="80">
        <v>41.0</v>
      </c>
      <c r="H5565" s="81">
        <v>0.0</v>
      </c>
      <c r="I5565" s="81">
        <v>560000.0</v>
      </c>
      <c r="J5565" s="81">
        <v>212800.0</v>
      </c>
      <c r="K5565" s="81">
        <v>560000.0</v>
      </c>
      <c r="L5565" s="82">
        <v>0.38</v>
      </c>
      <c r="N5565" s="83">
        <f t="shared" si="1"/>
        <v>0.38</v>
      </c>
      <c r="O5565" s="83">
        <f t="shared" si="2"/>
        <v>0.38</v>
      </c>
      <c r="Q5565" s="83">
        <f t="shared" si="3"/>
        <v>1</v>
      </c>
      <c r="R5565" s="83">
        <f t="shared" si="4"/>
        <v>0.38</v>
      </c>
      <c r="S5565" s="83" t="b">
        <f t="shared" si="5"/>
        <v>0</v>
      </c>
      <c r="T5565" s="72"/>
      <c r="U5565" s="72"/>
      <c r="V5565" s="72"/>
      <c r="W5565" s="72"/>
      <c r="X5565" s="72"/>
      <c r="Y5565" s="72"/>
      <c r="Z5565" s="72"/>
      <c r="AA5565" s="72"/>
      <c r="AB5565" s="72"/>
      <c r="AC5565" s="72"/>
      <c r="AD5565" s="72"/>
      <c r="AE5565" s="72"/>
      <c r="AF5565" s="72"/>
      <c r="AG5565" s="72"/>
      <c r="AH5565" s="72"/>
      <c r="AI5565" s="72"/>
      <c r="AJ5565" s="72"/>
      <c r="AK5565" s="72"/>
    </row>
    <row r="5566" ht="14.25" customHeight="1">
      <c r="A5566" s="78">
        <v>5563.0</v>
      </c>
      <c r="C5566" s="78" t="str">
        <f>VLOOKUP(G5566,[1]Macrodata_CCF!$A$3:$D$55,4,FALSE)</f>
        <v>#ERROR!</v>
      </c>
      <c r="E5566" s="79" t="str">
        <f>VLOOKUP(G5566,[1]Macrodata_CCF!$A$3:$B$55,2,FALSE)</f>
        <v>#ERROR!</v>
      </c>
      <c r="F5566" s="78">
        <v>0.0</v>
      </c>
      <c r="G5566" s="80">
        <v>5.0</v>
      </c>
      <c r="H5566" s="81">
        <v>0.0</v>
      </c>
      <c r="I5566" s="81">
        <v>710000.0</v>
      </c>
      <c r="J5566" s="81">
        <v>156200.0</v>
      </c>
      <c r="K5566" s="81">
        <v>710000.0</v>
      </c>
      <c r="L5566" s="82">
        <v>0.22</v>
      </c>
      <c r="N5566" s="83">
        <f t="shared" si="1"/>
        <v>0.22</v>
      </c>
      <c r="O5566" s="83">
        <f t="shared" si="2"/>
        <v>0.22</v>
      </c>
      <c r="Q5566" s="83">
        <f t="shared" si="3"/>
        <v>1</v>
      </c>
      <c r="R5566" s="83">
        <f t="shared" si="4"/>
        <v>0.22</v>
      </c>
      <c r="S5566" s="83" t="b">
        <f t="shared" si="5"/>
        <v>0</v>
      </c>
      <c r="T5566" s="72"/>
      <c r="U5566" s="72"/>
      <c r="V5566" s="72"/>
      <c r="W5566" s="72"/>
      <c r="X5566" s="72"/>
      <c r="Y5566" s="72"/>
      <c r="Z5566" s="72"/>
      <c r="AA5566" s="72"/>
      <c r="AB5566" s="72"/>
      <c r="AC5566" s="72"/>
      <c r="AD5566" s="72"/>
      <c r="AE5566" s="72"/>
      <c r="AF5566" s="72"/>
      <c r="AG5566" s="72"/>
      <c r="AH5566" s="72"/>
      <c r="AI5566" s="72"/>
      <c r="AJ5566" s="72"/>
      <c r="AK5566" s="72"/>
    </row>
    <row r="5567" ht="14.25" customHeight="1">
      <c r="A5567" s="78">
        <v>5564.0</v>
      </c>
      <c r="C5567" s="78" t="str">
        <f>VLOOKUP(G5567,[1]Macrodata_CCF!$A$3:$D$55,4,FALSE)</f>
        <v>#ERROR!</v>
      </c>
      <c r="E5567" s="79" t="str">
        <f>VLOOKUP(G5567,[1]Macrodata_CCF!$A$3:$B$55,2,FALSE)</f>
        <v>#ERROR!</v>
      </c>
      <c r="F5567" s="78">
        <v>0.0</v>
      </c>
      <c r="G5567" s="80">
        <v>1.0</v>
      </c>
      <c r="H5567" s="81">
        <v>338850.0</v>
      </c>
      <c r="I5567" s="81">
        <v>420000.0</v>
      </c>
      <c r="J5567" s="81">
        <v>359140.0</v>
      </c>
      <c r="K5567" s="81">
        <v>420000.0</v>
      </c>
      <c r="L5567" s="82">
        <v>0.2500308071472582</v>
      </c>
      <c r="N5567" s="83">
        <f t="shared" si="1"/>
        <v>0.2500308071</v>
      </c>
      <c r="O5567" s="83">
        <f t="shared" si="2"/>
        <v>0.2500308071</v>
      </c>
      <c r="Q5567" s="83">
        <f t="shared" si="3"/>
        <v>0.1932142857</v>
      </c>
      <c r="R5567" s="83">
        <f t="shared" si="4"/>
        <v>0.2500308071</v>
      </c>
      <c r="S5567" s="83" t="b">
        <f t="shared" si="5"/>
        <v>0</v>
      </c>
      <c r="T5567" s="72"/>
      <c r="U5567" s="72"/>
      <c r="V5567" s="72"/>
      <c r="W5567" s="72"/>
      <c r="X5567" s="72"/>
      <c r="Y5567" s="72"/>
      <c r="Z5567" s="72"/>
      <c r="AA5567" s="72"/>
      <c r="AB5567" s="72"/>
      <c r="AC5567" s="72"/>
      <c r="AD5567" s="72"/>
      <c r="AE5567" s="72"/>
      <c r="AF5567" s="72"/>
      <c r="AG5567" s="72"/>
      <c r="AH5567" s="72"/>
      <c r="AI5567" s="72"/>
      <c r="AJ5567" s="72"/>
      <c r="AK5567" s="72"/>
    </row>
    <row r="5568" ht="14.25" customHeight="1">
      <c r="A5568" s="78">
        <v>5565.0</v>
      </c>
      <c r="C5568" s="78" t="str">
        <f>VLOOKUP(G5568,[1]Macrodata_CCF!$A$3:$D$55,4,FALSE)</f>
        <v>#ERROR!</v>
      </c>
      <c r="E5568" s="79" t="str">
        <f>VLOOKUP(G5568,[1]Macrodata_CCF!$A$3:$B$55,2,FALSE)</f>
        <v>#ERROR!</v>
      </c>
      <c r="F5568" s="78">
        <v>0.0</v>
      </c>
      <c r="G5568" s="80">
        <v>19.0</v>
      </c>
      <c r="H5568" s="81">
        <v>0.0</v>
      </c>
      <c r="I5568" s="81">
        <v>970000.0</v>
      </c>
      <c r="J5568" s="81">
        <v>184300.0</v>
      </c>
      <c r="K5568" s="81">
        <v>970000.0</v>
      </c>
      <c r="L5568" s="82">
        <v>0.19</v>
      </c>
      <c r="N5568" s="83">
        <f t="shared" si="1"/>
        <v>0.19</v>
      </c>
      <c r="O5568" s="83">
        <f t="shared" si="2"/>
        <v>0.19</v>
      </c>
      <c r="Q5568" s="83">
        <f t="shared" si="3"/>
        <v>1</v>
      </c>
      <c r="R5568" s="83">
        <f t="shared" si="4"/>
        <v>0.19</v>
      </c>
      <c r="S5568" s="83" t="b">
        <f t="shared" si="5"/>
        <v>0</v>
      </c>
      <c r="T5568" s="72"/>
      <c r="U5568" s="72"/>
      <c r="V5568" s="72"/>
      <c r="W5568" s="72"/>
      <c r="X5568" s="72"/>
      <c r="Y5568" s="72"/>
      <c r="Z5568" s="72"/>
      <c r="AA5568" s="72"/>
      <c r="AB5568" s="72"/>
      <c r="AC5568" s="72"/>
      <c r="AD5568" s="72"/>
      <c r="AE5568" s="72"/>
      <c r="AF5568" s="72"/>
      <c r="AG5568" s="72"/>
      <c r="AH5568" s="72"/>
      <c r="AI5568" s="72"/>
      <c r="AJ5568" s="72"/>
      <c r="AK5568" s="72"/>
    </row>
    <row r="5569" ht="14.25" customHeight="1">
      <c r="A5569" s="78">
        <v>5566.0</v>
      </c>
      <c r="C5569" s="78" t="str">
        <f>VLOOKUP(G5569,[1]Macrodata_CCF!$A$3:$D$55,4,FALSE)</f>
        <v>#ERROR!</v>
      </c>
      <c r="E5569" s="79" t="str">
        <f>VLOOKUP(G5569,[1]Macrodata_CCF!$A$3:$B$55,2,FALSE)</f>
        <v>#ERROR!</v>
      </c>
      <c r="F5569" s="78">
        <v>0.0</v>
      </c>
      <c r="G5569" s="80">
        <v>11.0</v>
      </c>
      <c r="H5569" s="81">
        <v>187120.0</v>
      </c>
      <c r="I5569" s="81">
        <v>930000.0</v>
      </c>
      <c r="J5569" s="81">
        <v>313410.0</v>
      </c>
      <c r="K5569" s="81">
        <v>930000.0</v>
      </c>
      <c r="L5569" s="82">
        <v>0.1700005384449709</v>
      </c>
      <c r="N5569" s="83">
        <f t="shared" si="1"/>
        <v>0.1700005384</v>
      </c>
      <c r="O5569" s="83">
        <f t="shared" si="2"/>
        <v>0.1700005384</v>
      </c>
      <c r="Q5569" s="83">
        <f t="shared" si="3"/>
        <v>0.7987956989</v>
      </c>
      <c r="R5569" s="83">
        <f t="shared" si="4"/>
        <v>0.1700005384</v>
      </c>
      <c r="S5569" s="83" t="b">
        <f t="shared" si="5"/>
        <v>0</v>
      </c>
      <c r="T5569" s="72"/>
      <c r="U5569" s="72"/>
      <c r="V5569" s="72"/>
      <c r="W5569" s="72"/>
      <c r="X5569" s="72"/>
      <c r="Y5569" s="72"/>
      <c r="Z5569" s="72"/>
      <c r="AA5569" s="72"/>
      <c r="AB5569" s="72"/>
      <c r="AC5569" s="72"/>
      <c r="AD5569" s="72"/>
      <c r="AE5569" s="72"/>
      <c r="AF5569" s="72"/>
      <c r="AG5569" s="72"/>
      <c r="AH5569" s="72"/>
      <c r="AI5569" s="72"/>
      <c r="AJ5569" s="72"/>
      <c r="AK5569" s="72"/>
    </row>
    <row r="5570" ht="14.25" customHeight="1">
      <c r="A5570" s="78">
        <v>5567.0</v>
      </c>
      <c r="C5570" s="78" t="str">
        <f>VLOOKUP(G5570,[1]Macrodata_CCF!$A$3:$D$55,4,FALSE)</f>
        <v>#ERROR!</v>
      </c>
      <c r="E5570" s="79" t="str">
        <f>VLOOKUP(G5570,[1]Macrodata_CCF!$A$3:$B$55,2,FALSE)</f>
        <v>#ERROR!</v>
      </c>
      <c r="F5570" s="78">
        <v>0.0</v>
      </c>
      <c r="G5570" s="80">
        <v>48.0</v>
      </c>
      <c r="H5570" s="81">
        <v>251690.0</v>
      </c>
      <c r="I5570" s="81">
        <v>670000.0</v>
      </c>
      <c r="J5570" s="81">
        <v>318620.0</v>
      </c>
      <c r="K5570" s="81">
        <v>670000.0</v>
      </c>
      <c r="L5570" s="82">
        <v>0.1600009562286343</v>
      </c>
      <c r="N5570" s="83">
        <f t="shared" si="1"/>
        <v>0.1600009562</v>
      </c>
      <c r="O5570" s="83">
        <f t="shared" si="2"/>
        <v>0.1600009562</v>
      </c>
      <c r="Q5570" s="83">
        <f t="shared" si="3"/>
        <v>0.6243432836</v>
      </c>
      <c r="R5570" s="83">
        <f t="shared" si="4"/>
        <v>0.1600009562</v>
      </c>
      <c r="S5570" s="83" t="b">
        <f t="shared" si="5"/>
        <v>0</v>
      </c>
      <c r="T5570" s="72"/>
      <c r="U5570" s="72"/>
      <c r="V5570" s="72"/>
      <c r="W5570" s="72"/>
      <c r="X5570" s="72"/>
      <c r="Y5570" s="72"/>
      <c r="Z5570" s="72"/>
      <c r="AA5570" s="72"/>
      <c r="AB5570" s="72"/>
      <c r="AC5570" s="72"/>
      <c r="AD5570" s="72"/>
      <c r="AE5570" s="72"/>
      <c r="AF5570" s="72"/>
      <c r="AG5570" s="72"/>
      <c r="AH5570" s="72"/>
      <c r="AI5570" s="72"/>
      <c r="AJ5570" s="72"/>
      <c r="AK5570" s="72"/>
    </row>
    <row r="5571" ht="14.25" customHeight="1">
      <c r="A5571" s="78">
        <v>5568.0</v>
      </c>
      <c r="C5571" s="78" t="str">
        <f>VLOOKUP(G5571,[1]Macrodata_CCF!$A$3:$D$55,4,FALSE)</f>
        <v>#ERROR!</v>
      </c>
      <c r="E5571" s="79" t="str">
        <f>VLOOKUP(G5571,[1]Macrodata_CCF!$A$3:$B$55,2,FALSE)</f>
        <v>#ERROR!</v>
      </c>
      <c r="F5571" s="78">
        <v>0.0</v>
      </c>
      <c r="G5571" s="80">
        <v>14.0</v>
      </c>
      <c r="H5571" s="81">
        <v>652500.0</v>
      </c>
      <c r="I5571" s="81">
        <v>900000.0</v>
      </c>
      <c r="J5571" s="81">
        <v>702000.0</v>
      </c>
      <c r="K5571" s="81">
        <v>900000.0</v>
      </c>
      <c r="L5571" s="82">
        <v>0.2</v>
      </c>
      <c r="N5571" s="83">
        <f t="shared" si="1"/>
        <v>0.2</v>
      </c>
      <c r="O5571" s="83">
        <f t="shared" si="2"/>
        <v>0.2</v>
      </c>
      <c r="Q5571" s="83">
        <f t="shared" si="3"/>
        <v>0.275</v>
      </c>
      <c r="R5571" s="83">
        <f t="shared" si="4"/>
        <v>0.2</v>
      </c>
      <c r="S5571" s="83" t="b">
        <f t="shared" si="5"/>
        <v>0</v>
      </c>
      <c r="T5571" s="72"/>
      <c r="U5571" s="72"/>
      <c r="V5571" s="72"/>
      <c r="W5571" s="72"/>
      <c r="X5571" s="72"/>
      <c r="Y5571" s="72"/>
      <c r="Z5571" s="72"/>
      <c r="AA5571" s="72"/>
      <c r="AB5571" s="72"/>
      <c r="AC5571" s="72"/>
      <c r="AD5571" s="72"/>
      <c r="AE5571" s="72"/>
      <c r="AF5571" s="72"/>
      <c r="AG5571" s="72"/>
      <c r="AH5571" s="72"/>
      <c r="AI5571" s="72"/>
      <c r="AJ5571" s="72"/>
      <c r="AK5571" s="72"/>
    </row>
    <row r="5572" ht="14.25" customHeight="1">
      <c r="A5572" s="78">
        <v>5569.0</v>
      </c>
      <c r="C5572" s="78" t="str">
        <f>VLOOKUP(G5572,[1]Macrodata_CCF!$A$3:$D$55,4,FALSE)</f>
        <v>#ERROR!</v>
      </c>
      <c r="E5572" s="79" t="str">
        <f>VLOOKUP(G5572,[1]Macrodata_CCF!$A$3:$B$55,2,FALSE)</f>
        <v>#ERROR!</v>
      </c>
      <c r="F5572" s="78">
        <v>0.0</v>
      </c>
      <c r="G5572" s="80">
        <v>4.0</v>
      </c>
      <c r="H5572" s="81">
        <v>951930.0</v>
      </c>
      <c r="I5572" s="81">
        <v>970000.0</v>
      </c>
      <c r="J5572" s="81">
        <v>955725.0</v>
      </c>
      <c r="K5572" s="81">
        <v>970000.0</v>
      </c>
      <c r="L5572" s="82">
        <v>0.210016602102933</v>
      </c>
      <c r="N5572" s="83">
        <f t="shared" si="1"/>
        <v>0.2100166021</v>
      </c>
      <c r="O5572" s="83">
        <f t="shared" si="2"/>
        <v>0.2100166021</v>
      </c>
      <c r="Q5572" s="83">
        <f t="shared" si="3"/>
        <v>0.01862886598</v>
      </c>
      <c r="R5572" s="83">
        <f t="shared" si="4"/>
        <v>0.003912371134</v>
      </c>
      <c r="S5572" s="83" t="b">
        <f t="shared" si="5"/>
        <v>0</v>
      </c>
      <c r="T5572" s="72"/>
      <c r="U5572" s="72"/>
      <c r="V5572" s="72"/>
      <c r="W5572" s="72"/>
      <c r="X5572" s="72"/>
      <c r="Y5572" s="72"/>
      <c r="Z5572" s="72"/>
      <c r="AA5572" s="72"/>
      <c r="AB5572" s="72"/>
      <c r="AC5572" s="72"/>
      <c r="AD5572" s="72"/>
      <c r="AE5572" s="72"/>
      <c r="AF5572" s="72"/>
      <c r="AG5572" s="72"/>
      <c r="AH5572" s="72"/>
      <c r="AI5572" s="72"/>
      <c r="AJ5572" s="72"/>
      <c r="AK5572" s="72"/>
    </row>
    <row r="5573" ht="14.25" customHeight="1">
      <c r="A5573" s="78">
        <v>5570.0</v>
      </c>
      <c r="C5573" s="78" t="str">
        <f>VLOOKUP(G5573,[1]Macrodata_CCF!$A$3:$D$55,4,FALSE)</f>
        <v>#ERROR!</v>
      </c>
      <c r="E5573" s="79" t="str">
        <f>VLOOKUP(G5573,[1]Macrodata_CCF!$A$3:$B$55,2,FALSE)</f>
        <v>#ERROR!</v>
      </c>
      <c r="F5573" s="78">
        <v>0.0</v>
      </c>
      <c r="G5573" s="80">
        <v>39.0</v>
      </c>
      <c r="H5573" s="81">
        <v>14065.0</v>
      </c>
      <c r="I5573" s="81">
        <v>70000.0</v>
      </c>
      <c r="J5573" s="81">
        <v>19100.0</v>
      </c>
      <c r="K5573" s="81">
        <v>70000.0</v>
      </c>
      <c r="L5573" s="82">
        <v>0.09001519620988647</v>
      </c>
      <c r="N5573" s="83">
        <f t="shared" si="1"/>
        <v>0.09001519621</v>
      </c>
      <c r="O5573" s="83">
        <f t="shared" si="2"/>
        <v>0.09001519621</v>
      </c>
      <c r="Q5573" s="83">
        <f t="shared" si="3"/>
        <v>0.7990714286</v>
      </c>
      <c r="R5573" s="83">
        <f t="shared" si="4"/>
        <v>0.09001519621</v>
      </c>
      <c r="S5573" s="83" t="b">
        <f t="shared" si="5"/>
        <v>0</v>
      </c>
      <c r="T5573" s="72"/>
      <c r="U5573" s="72"/>
      <c r="V5573" s="72"/>
      <c r="W5573" s="72"/>
      <c r="X5573" s="72"/>
      <c r="Y5573" s="72"/>
      <c r="Z5573" s="72"/>
      <c r="AA5573" s="72"/>
      <c r="AB5573" s="72"/>
      <c r="AC5573" s="72"/>
      <c r="AD5573" s="72"/>
      <c r="AE5573" s="72"/>
      <c r="AF5573" s="72"/>
      <c r="AG5573" s="72"/>
      <c r="AH5573" s="72"/>
      <c r="AI5573" s="72"/>
      <c r="AJ5573" s="72"/>
      <c r="AK5573" s="72"/>
    </row>
    <row r="5574" ht="14.25" customHeight="1">
      <c r="A5574" s="78">
        <v>5571.0</v>
      </c>
      <c r="C5574" s="78" t="str">
        <f>VLOOKUP(G5574,[1]Macrodata_CCF!$A$3:$D$55,4,FALSE)</f>
        <v>#ERROR!</v>
      </c>
      <c r="E5574" s="79" t="str">
        <f>VLOOKUP(G5574,[1]Macrodata_CCF!$A$3:$B$55,2,FALSE)</f>
        <v>#ERROR!</v>
      </c>
      <c r="F5574" s="78">
        <v>0.0</v>
      </c>
      <c r="G5574" s="80">
        <v>27.0</v>
      </c>
      <c r="H5574" s="81">
        <v>477390.0</v>
      </c>
      <c r="I5574" s="81">
        <v>550000.0</v>
      </c>
      <c r="J5574" s="81">
        <v>491185.0</v>
      </c>
      <c r="K5574" s="81">
        <v>550000.0</v>
      </c>
      <c r="L5574" s="82">
        <v>0.1899876050130836</v>
      </c>
      <c r="N5574" s="83">
        <f t="shared" si="1"/>
        <v>0.189987605</v>
      </c>
      <c r="O5574" s="83">
        <f t="shared" si="2"/>
        <v>0.189987605</v>
      </c>
      <c r="Q5574" s="83">
        <f t="shared" si="3"/>
        <v>0.1320181818</v>
      </c>
      <c r="R5574" s="83">
        <f t="shared" si="4"/>
        <v>0.189987605</v>
      </c>
      <c r="S5574" s="83" t="b">
        <f t="shared" si="5"/>
        <v>0</v>
      </c>
      <c r="T5574" s="72"/>
      <c r="U5574" s="72"/>
      <c r="V5574" s="72"/>
      <c r="W5574" s="72"/>
      <c r="X5574" s="72"/>
      <c r="Y5574" s="72"/>
      <c r="Z5574" s="72"/>
      <c r="AA5574" s="72"/>
      <c r="AB5574" s="72"/>
      <c r="AC5574" s="72"/>
      <c r="AD5574" s="72"/>
      <c r="AE5574" s="72"/>
      <c r="AF5574" s="72"/>
      <c r="AG5574" s="72"/>
      <c r="AH5574" s="72"/>
      <c r="AI5574" s="72"/>
      <c r="AJ5574" s="72"/>
      <c r="AK5574" s="72"/>
    </row>
    <row r="5575" ht="14.25" customHeight="1">
      <c r="A5575" s="78">
        <v>5572.0</v>
      </c>
      <c r="C5575" s="78" t="str">
        <f>VLOOKUP(G5575,[1]Macrodata_CCF!$A$3:$D$55,4,FALSE)</f>
        <v>#ERROR!</v>
      </c>
      <c r="E5575" s="79" t="str">
        <f>VLOOKUP(G5575,[1]Macrodata_CCF!$A$3:$B$55,2,FALSE)</f>
        <v>#ERROR!</v>
      </c>
      <c r="F5575" s="78">
        <v>0.0</v>
      </c>
      <c r="G5575" s="80">
        <v>46.0</v>
      </c>
      <c r="H5575" s="81">
        <v>39950.0</v>
      </c>
      <c r="I5575" s="81">
        <v>320000.0</v>
      </c>
      <c r="J5575" s="81">
        <v>81960.0</v>
      </c>
      <c r="K5575" s="81">
        <v>320000.0</v>
      </c>
      <c r="L5575" s="82">
        <v>0.1500089269773255</v>
      </c>
      <c r="N5575" s="83">
        <f t="shared" si="1"/>
        <v>0.150008927</v>
      </c>
      <c r="O5575" s="83">
        <f t="shared" si="2"/>
        <v>0.150008927</v>
      </c>
      <c r="Q5575" s="83">
        <f t="shared" si="3"/>
        <v>0.87515625</v>
      </c>
      <c r="R5575" s="83">
        <f t="shared" si="4"/>
        <v>0.150008927</v>
      </c>
      <c r="S5575" s="83" t="b">
        <f t="shared" si="5"/>
        <v>0</v>
      </c>
      <c r="T5575" s="72"/>
      <c r="U5575" s="72"/>
      <c r="V5575" s="72"/>
      <c r="W5575" s="72"/>
      <c r="X5575" s="72"/>
      <c r="Y5575" s="72"/>
      <c r="Z5575" s="72"/>
      <c r="AA5575" s="72"/>
      <c r="AB5575" s="72"/>
      <c r="AC5575" s="72"/>
      <c r="AD5575" s="72"/>
      <c r="AE5575" s="72"/>
      <c r="AF5575" s="72"/>
      <c r="AG5575" s="72"/>
      <c r="AH5575" s="72"/>
      <c r="AI5575" s="72"/>
      <c r="AJ5575" s="72"/>
      <c r="AK5575" s="72"/>
    </row>
    <row r="5576" ht="14.25" customHeight="1">
      <c r="A5576" s="78">
        <v>5573.0</v>
      </c>
      <c r="C5576" s="78" t="str">
        <f>VLOOKUP(G5576,[1]Macrodata_CCF!$A$3:$D$55,4,FALSE)</f>
        <v>#ERROR!</v>
      </c>
      <c r="E5576" s="79" t="str">
        <f>VLOOKUP(G5576,[1]Macrodata_CCF!$A$3:$B$55,2,FALSE)</f>
        <v>#ERROR!</v>
      </c>
      <c r="F5576" s="78">
        <v>0.0</v>
      </c>
      <c r="G5576" s="80">
        <v>45.0</v>
      </c>
      <c r="H5576" s="81">
        <v>413605.0</v>
      </c>
      <c r="I5576" s="81">
        <v>940000.0</v>
      </c>
      <c r="J5576" s="81">
        <v>503090.0</v>
      </c>
      <c r="K5576" s="81">
        <v>940000.0</v>
      </c>
      <c r="L5576" s="82">
        <v>0.1699959156147</v>
      </c>
      <c r="N5576" s="83">
        <f t="shared" si="1"/>
        <v>0.1699959156</v>
      </c>
      <c r="O5576" s="83">
        <f t="shared" si="2"/>
        <v>0.1699959156</v>
      </c>
      <c r="Q5576" s="83">
        <f t="shared" si="3"/>
        <v>0.5599946809</v>
      </c>
      <c r="R5576" s="83">
        <f t="shared" si="4"/>
        <v>0.1699959156</v>
      </c>
      <c r="S5576" s="83" t="b">
        <f t="shared" si="5"/>
        <v>0</v>
      </c>
      <c r="T5576" s="72"/>
      <c r="U5576" s="72"/>
      <c r="V5576" s="72"/>
      <c r="W5576" s="72"/>
      <c r="X5576" s="72"/>
      <c r="Y5576" s="72"/>
      <c r="Z5576" s="72"/>
      <c r="AA5576" s="72"/>
      <c r="AB5576" s="72"/>
      <c r="AC5576" s="72"/>
      <c r="AD5576" s="72"/>
      <c r="AE5576" s="72"/>
      <c r="AF5576" s="72"/>
      <c r="AG5576" s="72"/>
      <c r="AH5576" s="72"/>
      <c r="AI5576" s="72"/>
      <c r="AJ5576" s="72"/>
      <c r="AK5576" s="72"/>
    </row>
    <row r="5577" ht="14.25" customHeight="1">
      <c r="A5577" s="78">
        <v>5574.0</v>
      </c>
      <c r="C5577" s="78" t="str">
        <f>VLOOKUP(G5577,[1]Macrodata_CCF!$A$3:$D$55,4,FALSE)</f>
        <v>#ERROR!</v>
      </c>
      <c r="E5577" s="79" t="str">
        <f>VLOOKUP(G5577,[1]Macrodata_CCF!$A$3:$B$55,2,FALSE)</f>
        <v>#ERROR!</v>
      </c>
      <c r="F5577" s="78">
        <v>0.0</v>
      </c>
      <c r="G5577" s="80">
        <v>18.0</v>
      </c>
      <c r="H5577" s="81">
        <v>341785.0</v>
      </c>
      <c r="I5577" s="81">
        <v>370000.0</v>
      </c>
      <c r="J5577" s="81">
        <v>346015.0</v>
      </c>
      <c r="K5577" s="81">
        <v>370000.0</v>
      </c>
      <c r="L5577" s="82">
        <v>0.1499202551834131</v>
      </c>
      <c r="N5577" s="83">
        <f t="shared" si="1"/>
        <v>0.1499202552</v>
      </c>
      <c r="O5577" s="83">
        <f t="shared" si="2"/>
        <v>0.1499202552</v>
      </c>
      <c r="Q5577" s="83">
        <f t="shared" si="3"/>
        <v>0.07625675676</v>
      </c>
      <c r="R5577" s="83">
        <f t="shared" si="4"/>
        <v>0.01143243243</v>
      </c>
      <c r="S5577" s="83" t="b">
        <f t="shared" si="5"/>
        <v>0</v>
      </c>
      <c r="T5577" s="72"/>
      <c r="U5577" s="72"/>
      <c r="V5577" s="72"/>
      <c r="W5577" s="72"/>
      <c r="X5577" s="72"/>
      <c r="Y5577" s="72"/>
      <c r="Z5577" s="72"/>
      <c r="AA5577" s="72"/>
      <c r="AB5577" s="72"/>
      <c r="AC5577" s="72"/>
      <c r="AD5577" s="72"/>
      <c r="AE5577" s="72"/>
      <c r="AF5577" s="72"/>
      <c r="AG5577" s="72"/>
      <c r="AH5577" s="72"/>
      <c r="AI5577" s="72"/>
      <c r="AJ5577" s="72"/>
      <c r="AK5577" s="72"/>
    </row>
    <row r="5578" ht="14.25" customHeight="1">
      <c r="A5578" s="78">
        <v>5575.0</v>
      </c>
      <c r="C5578" s="78" t="str">
        <f>VLOOKUP(G5578,[1]Macrodata_CCF!$A$3:$D$55,4,FALSE)</f>
        <v>#ERROR!</v>
      </c>
      <c r="E5578" s="79" t="str">
        <f>VLOOKUP(G5578,[1]Macrodata_CCF!$A$3:$B$55,2,FALSE)</f>
        <v>#ERROR!</v>
      </c>
      <c r="F5578" s="78">
        <v>0.0</v>
      </c>
      <c r="G5578" s="80">
        <v>52.0</v>
      </c>
      <c r="H5578" s="81">
        <v>618370.0</v>
      </c>
      <c r="I5578" s="81">
        <v>800000.0</v>
      </c>
      <c r="J5578" s="81">
        <v>632900.0</v>
      </c>
      <c r="K5578" s="81">
        <v>800000.0</v>
      </c>
      <c r="L5578" s="82">
        <v>0.07999779772064086</v>
      </c>
      <c r="N5578" s="83">
        <f t="shared" si="1"/>
        <v>0.07999779772</v>
      </c>
      <c r="O5578" s="83">
        <f t="shared" si="2"/>
        <v>0.07999779772</v>
      </c>
      <c r="Q5578" s="83">
        <f t="shared" si="3"/>
        <v>0.2270375</v>
      </c>
      <c r="R5578" s="83">
        <f t="shared" si="4"/>
        <v>0.07999779772</v>
      </c>
      <c r="S5578" s="83" t="b">
        <f t="shared" si="5"/>
        <v>0</v>
      </c>
      <c r="T5578" s="72"/>
      <c r="U5578" s="72"/>
      <c r="V5578" s="72"/>
      <c r="W5578" s="72"/>
      <c r="X5578" s="72"/>
      <c r="Y5578" s="72"/>
      <c r="Z5578" s="72"/>
      <c r="AA5578" s="72"/>
      <c r="AB5578" s="72"/>
      <c r="AC5578" s="72"/>
      <c r="AD5578" s="72"/>
      <c r="AE5578" s="72"/>
      <c r="AF5578" s="72"/>
      <c r="AG5578" s="72"/>
      <c r="AH5578" s="72"/>
      <c r="AI5578" s="72"/>
      <c r="AJ5578" s="72"/>
      <c r="AK5578" s="72"/>
    </row>
    <row r="5579" ht="14.25" customHeight="1">
      <c r="A5579" s="78">
        <v>5576.0</v>
      </c>
      <c r="C5579" s="78" t="str">
        <f>VLOOKUP(G5579,[1]Macrodata_CCF!$A$3:$D$55,4,FALSE)</f>
        <v>#ERROR!</v>
      </c>
      <c r="E5579" s="79" t="str">
        <f>VLOOKUP(G5579,[1]Macrodata_CCF!$A$3:$B$55,2,FALSE)</f>
        <v>#ERROR!</v>
      </c>
      <c r="F5579" s="78">
        <v>1.0</v>
      </c>
      <c r="G5579" s="80">
        <v>8.0</v>
      </c>
      <c r="H5579" s="81">
        <v>32505.0</v>
      </c>
      <c r="I5579" s="81">
        <v>100000.0</v>
      </c>
      <c r="J5579" s="81">
        <v>62880.0</v>
      </c>
      <c r="K5579" s="81">
        <v>160000.0</v>
      </c>
      <c r="L5579" s="82">
        <v>0.450033335802652</v>
      </c>
      <c r="N5579" s="83">
        <f t="shared" si="1"/>
        <v>0.4500333358</v>
      </c>
      <c r="O5579" s="83">
        <f t="shared" si="2"/>
        <v>0.4500333358</v>
      </c>
      <c r="Q5579" s="83">
        <f t="shared" si="3"/>
        <v>0.67495</v>
      </c>
      <c r="R5579" s="83">
        <f t="shared" si="4"/>
        <v>0.4500333358</v>
      </c>
      <c r="S5579" s="83" t="b">
        <f t="shared" si="5"/>
        <v>0</v>
      </c>
      <c r="T5579" s="72"/>
      <c r="U5579" s="72"/>
      <c r="V5579" s="72"/>
      <c r="W5579" s="72"/>
      <c r="X5579" s="72"/>
      <c r="Y5579" s="72"/>
      <c r="Z5579" s="72"/>
      <c r="AA5579" s="72"/>
      <c r="AB5579" s="72"/>
      <c r="AC5579" s="72"/>
      <c r="AD5579" s="72"/>
      <c r="AE5579" s="72"/>
      <c r="AF5579" s="72"/>
      <c r="AG5579" s="72"/>
      <c r="AH5579" s="72"/>
      <c r="AI5579" s="72"/>
      <c r="AJ5579" s="72"/>
      <c r="AK5579" s="72"/>
    </row>
    <row r="5580" ht="14.25" customHeight="1">
      <c r="A5580" s="78">
        <v>5577.0</v>
      </c>
      <c r="C5580" s="78" t="str">
        <f>VLOOKUP(G5580,[1]Macrodata_CCF!$A$3:$D$55,4,FALSE)</f>
        <v>#ERROR!</v>
      </c>
      <c r="E5580" s="79" t="str">
        <f>VLOOKUP(G5580,[1]Macrodata_CCF!$A$3:$B$55,2,FALSE)</f>
        <v>#ERROR!</v>
      </c>
      <c r="F5580" s="78">
        <v>0.0</v>
      </c>
      <c r="G5580" s="80">
        <v>33.0</v>
      </c>
      <c r="H5580" s="81">
        <v>160820.0</v>
      </c>
      <c r="I5580" s="81">
        <v>690000.0</v>
      </c>
      <c r="J5580" s="81">
        <v>266655.0</v>
      </c>
      <c r="K5580" s="81">
        <v>690000.0</v>
      </c>
      <c r="L5580" s="82">
        <v>0.1999981102838354</v>
      </c>
      <c r="N5580" s="83">
        <f t="shared" si="1"/>
        <v>0.1999981103</v>
      </c>
      <c r="O5580" s="83">
        <f t="shared" si="2"/>
        <v>0.1999981103</v>
      </c>
      <c r="Q5580" s="83">
        <f t="shared" si="3"/>
        <v>0.7669275362</v>
      </c>
      <c r="R5580" s="83">
        <f t="shared" si="4"/>
        <v>0.1999981103</v>
      </c>
      <c r="S5580" s="83" t="b">
        <f t="shared" si="5"/>
        <v>0</v>
      </c>
      <c r="T5580" s="72"/>
      <c r="U5580" s="72"/>
      <c r="V5580" s="72"/>
      <c r="W5580" s="72"/>
      <c r="X5580" s="72"/>
      <c r="Y5580" s="72"/>
      <c r="Z5580" s="72"/>
      <c r="AA5580" s="72"/>
      <c r="AB5580" s="72"/>
      <c r="AC5580" s="72"/>
      <c r="AD5580" s="72"/>
      <c r="AE5580" s="72"/>
      <c r="AF5580" s="72"/>
      <c r="AG5580" s="72"/>
      <c r="AH5580" s="72"/>
      <c r="AI5580" s="72"/>
      <c r="AJ5580" s="72"/>
      <c r="AK5580" s="72"/>
    </row>
    <row r="5581" ht="14.25" customHeight="1">
      <c r="A5581" s="78">
        <v>5578.0</v>
      </c>
      <c r="C5581" s="78" t="str">
        <f>VLOOKUP(G5581,[1]Macrodata_CCF!$A$3:$D$55,4,FALSE)</f>
        <v>#ERROR!</v>
      </c>
      <c r="E5581" s="79" t="str">
        <f>VLOOKUP(G5581,[1]Macrodata_CCF!$A$3:$B$55,2,FALSE)</f>
        <v>#ERROR!</v>
      </c>
      <c r="F5581" s="78">
        <v>0.0</v>
      </c>
      <c r="G5581" s="80">
        <v>21.0</v>
      </c>
      <c r="H5581" s="81">
        <v>744560.0</v>
      </c>
      <c r="I5581" s="81">
        <v>780000.0</v>
      </c>
      <c r="J5581" s="81">
        <v>751650.0</v>
      </c>
      <c r="K5581" s="81">
        <v>780000.0</v>
      </c>
      <c r="L5581" s="82">
        <v>0.2000564334085779</v>
      </c>
      <c r="N5581" s="83">
        <f t="shared" si="1"/>
        <v>0.2000564334</v>
      </c>
      <c r="O5581" s="83">
        <f t="shared" si="2"/>
        <v>0.2000564334</v>
      </c>
      <c r="Q5581" s="83">
        <f t="shared" si="3"/>
        <v>0.04543589744</v>
      </c>
      <c r="R5581" s="83">
        <f t="shared" si="4"/>
        <v>0.00908974359</v>
      </c>
      <c r="S5581" s="83" t="b">
        <f t="shared" si="5"/>
        <v>0</v>
      </c>
      <c r="T5581" s="72"/>
      <c r="U5581" s="72"/>
      <c r="V5581" s="72"/>
      <c r="W5581" s="72"/>
      <c r="X5581" s="72"/>
      <c r="Y5581" s="72"/>
      <c r="Z5581" s="72"/>
      <c r="AA5581" s="72"/>
      <c r="AB5581" s="72"/>
      <c r="AC5581" s="72"/>
      <c r="AD5581" s="72"/>
      <c r="AE5581" s="72"/>
      <c r="AF5581" s="72"/>
      <c r="AG5581" s="72"/>
      <c r="AH5581" s="72"/>
      <c r="AI5581" s="72"/>
      <c r="AJ5581" s="72"/>
      <c r="AK5581" s="72"/>
    </row>
    <row r="5582" ht="14.25" customHeight="1">
      <c r="A5582" s="78">
        <v>5579.0</v>
      </c>
      <c r="C5582" s="78" t="str">
        <f>VLOOKUP(G5582,[1]Macrodata_CCF!$A$3:$D$55,4,FALSE)</f>
        <v>#ERROR!</v>
      </c>
      <c r="E5582" s="79" t="str">
        <f>VLOOKUP(G5582,[1]Macrodata_CCF!$A$3:$B$55,2,FALSE)</f>
        <v>#ERROR!</v>
      </c>
      <c r="F5582" s="78">
        <v>0.0</v>
      </c>
      <c r="G5582" s="80">
        <v>1.0</v>
      </c>
      <c r="H5582" s="81">
        <v>23280.0</v>
      </c>
      <c r="I5582" s="81">
        <v>190000.0</v>
      </c>
      <c r="J5582" s="81">
        <v>69960.0</v>
      </c>
      <c r="K5582" s="81">
        <v>285000.0</v>
      </c>
      <c r="L5582" s="82">
        <v>0.2799904030710173</v>
      </c>
      <c r="N5582" s="83">
        <f t="shared" si="1"/>
        <v>0.2799904031</v>
      </c>
      <c r="O5582" s="83">
        <f t="shared" si="2"/>
        <v>0.2799904031</v>
      </c>
      <c r="Q5582" s="83">
        <f t="shared" si="3"/>
        <v>0.8774736842</v>
      </c>
      <c r="R5582" s="83">
        <f t="shared" si="4"/>
        <v>0.2799904031</v>
      </c>
      <c r="S5582" s="83" t="b">
        <f t="shared" si="5"/>
        <v>0</v>
      </c>
      <c r="T5582" s="72"/>
      <c r="U5582" s="72"/>
      <c r="V5582" s="72"/>
      <c r="W5582" s="72"/>
      <c r="X5582" s="72"/>
      <c r="Y5582" s="72"/>
      <c r="Z5582" s="72"/>
      <c r="AA5582" s="72"/>
      <c r="AB5582" s="72"/>
      <c r="AC5582" s="72"/>
      <c r="AD5582" s="72"/>
      <c r="AE5582" s="72"/>
      <c r="AF5582" s="72"/>
      <c r="AG5582" s="72"/>
      <c r="AH5582" s="72"/>
      <c r="AI5582" s="72"/>
      <c r="AJ5582" s="72"/>
      <c r="AK5582" s="72"/>
    </row>
    <row r="5583" ht="14.25" customHeight="1">
      <c r="A5583" s="78">
        <v>5580.0</v>
      </c>
      <c r="C5583" s="78" t="str">
        <f>VLOOKUP(G5583,[1]Macrodata_CCF!$A$3:$D$55,4,FALSE)</f>
        <v>#ERROR!</v>
      </c>
      <c r="E5583" s="79" t="str">
        <f>VLOOKUP(G5583,[1]Macrodata_CCF!$A$3:$B$55,2,FALSE)</f>
        <v>#ERROR!</v>
      </c>
      <c r="F5583" s="78">
        <v>0.0</v>
      </c>
      <c r="G5583" s="80">
        <v>18.0</v>
      </c>
      <c r="H5583" s="81">
        <v>4245.0</v>
      </c>
      <c r="I5583" s="81">
        <v>20000.0</v>
      </c>
      <c r="J5583" s="81">
        <v>6925.0</v>
      </c>
      <c r="K5583" s="81">
        <v>20000.0</v>
      </c>
      <c r="L5583" s="82">
        <v>0.170104728657569</v>
      </c>
      <c r="N5583" s="83">
        <f t="shared" si="1"/>
        <v>0.1701047287</v>
      </c>
      <c r="O5583" s="83">
        <f t="shared" si="2"/>
        <v>0.1701047287</v>
      </c>
      <c r="Q5583" s="83">
        <f t="shared" si="3"/>
        <v>0.78775</v>
      </c>
      <c r="R5583" s="83">
        <f t="shared" si="4"/>
        <v>0.1701047287</v>
      </c>
      <c r="S5583" s="83" t="b">
        <f t="shared" si="5"/>
        <v>0</v>
      </c>
      <c r="T5583" s="72"/>
      <c r="U5583" s="72"/>
      <c r="V5583" s="72"/>
      <c r="W5583" s="72"/>
      <c r="X5583" s="72"/>
      <c r="Y5583" s="72"/>
      <c r="Z5583" s="72"/>
      <c r="AA5583" s="72"/>
      <c r="AB5583" s="72"/>
      <c r="AC5583" s="72"/>
      <c r="AD5583" s="72"/>
      <c r="AE5583" s="72"/>
      <c r="AF5583" s="72"/>
      <c r="AG5583" s="72"/>
      <c r="AH5583" s="72"/>
      <c r="AI5583" s="72"/>
      <c r="AJ5583" s="72"/>
      <c r="AK5583" s="72"/>
    </row>
    <row r="5584" ht="14.25" customHeight="1">
      <c r="A5584" s="78">
        <v>5581.0</v>
      </c>
      <c r="C5584" s="78" t="str">
        <f>VLOOKUP(G5584,[1]Macrodata_CCF!$A$3:$D$55,4,FALSE)</f>
        <v>#ERROR!</v>
      </c>
      <c r="E5584" s="79" t="str">
        <f>VLOOKUP(G5584,[1]Macrodata_CCF!$A$3:$B$55,2,FALSE)</f>
        <v>#ERROR!</v>
      </c>
      <c r="F5584" s="78">
        <v>0.0</v>
      </c>
      <c r="G5584" s="80">
        <v>45.0</v>
      </c>
      <c r="H5584" s="81">
        <v>299620.0</v>
      </c>
      <c r="I5584" s="81">
        <v>860000.0</v>
      </c>
      <c r="J5584" s="81">
        <v>406090.0</v>
      </c>
      <c r="K5584" s="81">
        <v>860000.0</v>
      </c>
      <c r="L5584" s="82">
        <v>0.18999607409258</v>
      </c>
      <c r="N5584" s="83">
        <f t="shared" si="1"/>
        <v>0.1899960741</v>
      </c>
      <c r="O5584" s="83">
        <f t="shared" si="2"/>
        <v>0.1899960741</v>
      </c>
      <c r="Q5584" s="83">
        <f t="shared" si="3"/>
        <v>0.6516046512</v>
      </c>
      <c r="R5584" s="83">
        <f t="shared" si="4"/>
        <v>0.1899960741</v>
      </c>
      <c r="S5584" s="83" t="b">
        <f t="shared" si="5"/>
        <v>0</v>
      </c>
      <c r="T5584" s="72"/>
      <c r="U5584" s="72"/>
      <c r="V5584" s="72"/>
      <c r="W5584" s="72"/>
      <c r="X5584" s="72"/>
      <c r="Y5584" s="72"/>
      <c r="Z5584" s="72"/>
      <c r="AA5584" s="72"/>
      <c r="AB5584" s="72"/>
      <c r="AC5584" s="72"/>
      <c r="AD5584" s="72"/>
      <c r="AE5584" s="72"/>
      <c r="AF5584" s="72"/>
      <c r="AG5584" s="72"/>
      <c r="AH5584" s="72"/>
      <c r="AI5584" s="72"/>
      <c r="AJ5584" s="72"/>
      <c r="AK5584" s="72"/>
    </row>
    <row r="5585" ht="14.25" customHeight="1">
      <c r="A5585" s="78">
        <v>5582.0</v>
      </c>
      <c r="C5585" s="78" t="str">
        <f>VLOOKUP(G5585,[1]Macrodata_CCF!$A$3:$D$55,4,FALSE)</f>
        <v>#ERROR!</v>
      </c>
      <c r="E5585" s="79" t="str">
        <f>VLOOKUP(G5585,[1]Macrodata_CCF!$A$3:$B$55,2,FALSE)</f>
        <v>#ERROR!</v>
      </c>
      <c r="F5585" s="78">
        <v>0.0</v>
      </c>
      <c r="G5585" s="80">
        <v>22.0</v>
      </c>
      <c r="H5585" s="81">
        <v>186530.0</v>
      </c>
      <c r="I5585" s="81">
        <v>510000.0</v>
      </c>
      <c r="J5585" s="81">
        <v>244755.0</v>
      </c>
      <c r="K5585" s="81">
        <v>510000.0</v>
      </c>
      <c r="L5585" s="82">
        <v>0.1800012365907194</v>
      </c>
      <c r="N5585" s="83">
        <f t="shared" si="1"/>
        <v>0.1800012366</v>
      </c>
      <c r="O5585" s="83">
        <f t="shared" si="2"/>
        <v>0.1800012366</v>
      </c>
      <c r="Q5585" s="83">
        <f t="shared" si="3"/>
        <v>0.634254902</v>
      </c>
      <c r="R5585" s="83">
        <f t="shared" si="4"/>
        <v>0.1800012366</v>
      </c>
      <c r="S5585" s="83" t="b">
        <f t="shared" si="5"/>
        <v>0</v>
      </c>
      <c r="T5585" s="72"/>
      <c r="U5585" s="72"/>
      <c r="V5585" s="72"/>
      <c r="W5585" s="72"/>
      <c r="X5585" s="72"/>
      <c r="Y5585" s="72"/>
      <c r="Z5585" s="72"/>
      <c r="AA5585" s="72"/>
      <c r="AB5585" s="72"/>
      <c r="AC5585" s="72"/>
      <c r="AD5585" s="72"/>
      <c r="AE5585" s="72"/>
      <c r="AF5585" s="72"/>
      <c r="AG5585" s="72"/>
      <c r="AH5585" s="72"/>
      <c r="AI5585" s="72"/>
      <c r="AJ5585" s="72"/>
      <c r="AK5585" s="72"/>
    </row>
    <row r="5586" ht="14.25" customHeight="1">
      <c r="A5586" s="78">
        <v>5583.0</v>
      </c>
      <c r="C5586" s="78" t="str">
        <f>VLOOKUP(G5586,[1]Macrodata_CCF!$A$3:$D$55,4,FALSE)</f>
        <v>#ERROR!</v>
      </c>
      <c r="E5586" s="79" t="str">
        <f>VLOOKUP(G5586,[1]Macrodata_CCF!$A$3:$B$55,2,FALSE)</f>
        <v>#ERROR!</v>
      </c>
      <c r="F5586" s="78">
        <v>0.0</v>
      </c>
      <c r="G5586" s="80">
        <v>18.0</v>
      </c>
      <c r="H5586" s="81">
        <v>646370.0</v>
      </c>
      <c r="I5586" s="81">
        <v>880000.0</v>
      </c>
      <c r="J5586" s="81">
        <v>690760.0</v>
      </c>
      <c r="K5586" s="81">
        <v>1584000.0</v>
      </c>
      <c r="L5586" s="82">
        <v>0.1900012840816676</v>
      </c>
      <c r="N5586" s="83">
        <f t="shared" si="1"/>
        <v>0.1900012841</v>
      </c>
      <c r="O5586" s="83">
        <f t="shared" si="2"/>
        <v>0.1900012841</v>
      </c>
      <c r="Q5586" s="83">
        <f t="shared" si="3"/>
        <v>0.2654886364</v>
      </c>
      <c r="R5586" s="83">
        <f t="shared" si="4"/>
        <v>0.1900012841</v>
      </c>
      <c r="S5586" s="83" t="b">
        <f t="shared" si="5"/>
        <v>0</v>
      </c>
      <c r="T5586" s="72"/>
      <c r="U5586" s="72"/>
      <c r="V5586" s="72"/>
      <c r="W5586" s="72"/>
      <c r="X5586" s="72"/>
      <c r="Y5586" s="72"/>
      <c r="Z5586" s="72"/>
      <c r="AA5586" s="72"/>
      <c r="AB5586" s="72"/>
      <c r="AC5586" s="72"/>
      <c r="AD5586" s="72"/>
      <c r="AE5586" s="72"/>
      <c r="AF5586" s="72"/>
      <c r="AG5586" s="72"/>
      <c r="AH5586" s="72"/>
      <c r="AI5586" s="72"/>
      <c r="AJ5586" s="72"/>
      <c r="AK5586" s="72"/>
    </row>
    <row r="5587" ht="14.25" customHeight="1">
      <c r="A5587" s="78">
        <v>5584.0</v>
      </c>
      <c r="C5587" s="78" t="str">
        <f>VLOOKUP(G5587,[1]Macrodata_CCF!$A$3:$D$55,4,FALSE)</f>
        <v>#ERROR!</v>
      </c>
      <c r="E5587" s="79" t="str">
        <f>VLOOKUP(G5587,[1]Macrodata_CCF!$A$3:$B$55,2,FALSE)</f>
        <v>#ERROR!</v>
      </c>
      <c r="F5587" s="78">
        <v>0.0</v>
      </c>
      <c r="G5587" s="80">
        <v>52.0</v>
      </c>
      <c r="H5587" s="81">
        <v>63650.0</v>
      </c>
      <c r="I5587" s="81">
        <v>100000.0</v>
      </c>
      <c r="J5587" s="81">
        <v>68010.0</v>
      </c>
      <c r="K5587" s="81">
        <v>100000.0</v>
      </c>
      <c r="L5587" s="82">
        <v>0.1199449793672627</v>
      </c>
      <c r="N5587" s="83">
        <f t="shared" si="1"/>
        <v>0.1199449794</v>
      </c>
      <c r="O5587" s="83">
        <f t="shared" si="2"/>
        <v>0.1199449794</v>
      </c>
      <c r="Q5587" s="83">
        <f t="shared" si="3"/>
        <v>0.3635</v>
      </c>
      <c r="R5587" s="83">
        <f t="shared" si="4"/>
        <v>0.1199449794</v>
      </c>
      <c r="S5587" s="83" t="b">
        <f t="shared" si="5"/>
        <v>0</v>
      </c>
      <c r="T5587" s="72"/>
      <c r="U5587" s="72"/>
      <c r="V5587" s="72"/>
      <c r="W5587" s="72"/>
      <c r="X5587" s="72"/>
      <c r="Y5587" s="72"/>
      <c r="Z5587" s="72"/>
      <c r="AA5587" s="72"/>
      <c r="AB5587" s="72"/>
      <c r="AC5587" s="72"/>
      <c r="AD5587" s="72"/>
      <c r="AE5587" s="72"/>
      <c r="AF5587" s="72"/>
      <c r="AG5587" s="72"/>
      <c r="AH5587" s="72"/>
      <c r="AI5587" s="72"/>
      <c r="AJ5587" s="72"/>
      <c r="AK5587" s="72"/>
    </row>
    <row r="5588" ht="14.25" customHeight="1">
      <c r="A5588" s="78">
        <v>5585.0</v>
      </c>
      <c r="C5588" s="78" t="str">
        <f>VLOOKUP(G5588,[1]Macrodata_CCF!$A$3:$D$55,4,FALSE)</f>
        <v>#ERROR!</v>
      </c>
      <c r="E5588" s="79" t="str">
        <f>VLOOKUP(G5588,[1]Macrodata_CCF!$A$3:$B$55,2,FALSE)</f>
        <v>#ERROR!</v>
      </c>
      <c r="F5588" s="78">
        <v>0.0</v>
      </c>
      <c r="G5588" s="80">
        <v>53.0</v>
      </c>
      <c r="H5588" s="81">
        <v>89975.0</v>
      </c>
      <c r="I5588" s="81">
        <v>590000.0</v>
      </c>
      <c r="J5588" s="81">
        <v>119975.0</v>
      </c>
      <c r="K5588" s="81">
        <v>590000.0</v>
      </c>
      <c r="L5588" s="82">
        <v>0.0599970001499925</v>
      </c>
      <c r="N5588" s="83">
        <f t="shared" si="1"/>
        <v>0.05999700015</v>
      </c>
      <c r="O5588" s="83">
        <f t="shared" si="2"/>
        <v>0.05999700015</v>
      </c>
      <c r="Q5588" s="83">
        <f t="shared" si="3"/>
        <v>0.8475</v>
      </c>
      <c r="R5588" s="83">
        <f t="shared" si="4"/>
        <v>0.05999700015</v>
      </c>
      <c r="S5588" s="83" t="b">
        <f t="shared" si="5"/>
        <v>0</v>
      </c>
      <c r="T5588" s="72"/>
      <c r="U5588" s="72"/>
      <c r="V5588" s="72"/>
      <c r="W5588" s="72"/>
      <c r="X5588" s="72"/>
      <c r="Y5588" s="72"/>
      <c r="Z5588" s="72"/>
      <c r="AA5588" s="72"/>
      <c r="AB5588" s="72"/>
      <c r="AC5588" s="72"/>
      <c r="AD5588" s="72"/>
      <c r="AE5588" s="72"/>
      <c r="AF5588" s="72"/>
      <c r="AG5588" s="72"/>
      <c r="AH5588" s="72"/>
      <c r="AI5588" s="72"/>
      <c r="AJ5588" s="72"/>
      <c r="AK5588" s="72"/>
    </row>
    <row r="5589" ht="14.25" customHeight="1">
      <c r="A5589" s="78">
        <v>5586.0</v>
      </c>
      <c r="C5589" s="78" t="str">
        <f>VLOOKUP(G5589,[1]Macrodata_CCF!$A$3:$D$55,4,FALSE)</f>
        <v>#ERROR!</v>
      </c>
      <c r="E5589" s="79" t="str">
        <f>VLOOKUP(G5589,[1]Macrodata_CCF!$A$3:$B$55,2,FALSE)</f>
        <v>#ERROR!</v>
      </c>
      <c r="F5589" s="78">
        <v>1.0</v>
      </c>
      <c r="G5589" s="80">
        <v>33.0</v>
      </c>
      <c r="H5589" s="81">
        <v>1020.0</v>
      </c>
      <c r="I5589" s="81">
        <v>30000.0</v>
      </c>
      <c r="J5589" s="81">
        <v>0.0</v>
      </c>
      <c r="K5589" s="81">
        <v>30000.0</v>
      </c>
      <c r="L5589" s="82">
        <v>-0.03519668737060042</v>
      </c>
      <c r="N5589" s="83">
        <f t="shared" si="1"/>
        <v>-0.03519668737</v>
      </c>
      <c r="O5589" s="83">
        <f t="shared" si="2"/>
        <v>0</v>
      </c>
      <c r="Q5589" s="83">
        <f t="shared" si="3"/>
        <v>0.966</v>
      </c>
      <c r="R5589" s="83">
        <f t="shared" si="4"/>
        <v>-0.03519668737</v>
      </c>
      <c r="S5589" s="83" t="b">
        <f t="shared" si="5"/>
        <v>0</v>
      </c>
      <c r="T5589" s="72"/>
      <c r="U5589" s="72"/>
      <c r="V5589" s="72"/>
      <c r="W5589" s="72"/>
      <c r="X5589" s="72"/>
      <c r="Y5589" s="72"/>
      <c r="Z5589" s="72"/>
      <c r="AA5589" s="72"/>
      <c r="AB5589" s="72"/>
      <c r="AC5589" s="72"/>
      <c r="AD5589" s="72"/>
      <c r="AE5589" s="72"/>
      <c r="AF5589" s="72"/>
      <c r="AG5589" s="72"/>
      <c r="AH5589" s="72"/>
      <c r="AI5589" s="72"/>
      <c r="AJ5589" s="72"/>
      <c r="AK5589" s="72"/>
    </row>
    <row r="5590" ht="14.25" customHeight="1">
      <c r="A5590" s="78">
        <v>5587.0</v>
      </c>
      <c r="C5590" s="78" t="str">
        <f>VLOOKUP(G5590,[1]Macrodata_CCF!$A$3:$D$55,4,FALSE)</f>
        <v>#ERROR!</v>
      </c>
      <c r="E5590" s="79" t="str">
        <f>VLOOKUP(G5590,[1]Macrodata_CCF!$A$3:$B$55,2,FALSE)</f>
        <v>#ERROR!</v>
      </c>
      <c r="F5590" s="78">
        <v>0.0</v>
      </c>
      <c r="G5590" s="80">
        <v>9.0</v>
      </c>
      <c r="H5590" s="81">
        <v>189230.0</v>
      </c>
      <c r="I5590" s="81">
        <v>700000.0</v>
      </c>
      <c r="J5590" s="81">
        <v>337355.0</v>
      </c>
      <c r="K5590" s="81">
        <v>700000.0</v>
      </c>
      <c r="L5590" s="82">
        <v>0.2900033283082405</v>
      </c>
      <c r="N5590" s="83">
        <f t="shared" si="1"/>
        <v>0.2900033283</v>
      </c>
      <c r="O5590" s="83">
        <f t="shared" si="2"/>
        <v>0.2900033283</v>
      </c>
      <c r="Q5590" s="83">
        <f t="shared" si="3"/>
        <v>0.7296714286</v>
      </c>
      <c r="R5590" s="83">
        <f t="shared" si="4"/>
        <v>0.2900033283</v>
      </c>
      <c r="S5590" s="83" t="b">
        <f t="shared" si="5"/>
        <v>0</v>
      </c>
      <c r="T5590" s="72"/>
      <c r="U5590" s="72"/>
      <c r="V5590" s="72"/>
      <c r="W5590" s="72"/>
      <c r="X5590" s="72"/>
      <c r="Y5590" s="72"/>
      <c r="Z5590" s="72"/>
      <c r="AA5590" s="72"/>
      <c r="AB5590" s="72"/>
      <c r="AC5590" s="72"/>
      <c r="AD5590" s="72"/>
      <c r="AE5590" s="72"/>
      <c r="AF5590" s="72"/>
      <c r="AG5590" s="72"/>
      <c r="AH5590" s="72"/>
      <c r="AI5590" s="72"/>
      <c r="AJ5590" s="72"/>
      <c r="AK5590" s="72"/>
    </row>
    <row r="5591" ht="14.25" customHeight="1">
      <c r="A5591" s="78">
        <v>5588.0</v>
      </c>
      <c r="C5591" s="78" t="str">
        <f>VLOOKUP(G5591,[1]Macrodata_CCF!$A$3:$D$55,4,FALSE)</f>
        <v>#ERROR!</v>
      </c>
      <c r="E5591" s="79" t="str">
        <f>VLOOKUP(G5591,[1]Macrodata_CCF!$A$3:$B$55,2,FALSE)</f>
        <v>#ERROR!</v>
      </c>
      <c r="F5591" s="78">
        <v>0.0</v>
      </c>
      <c r="G5591" s="80">
        <v>16.0</v>
      </c>
      <c r="H5591" s="81">
        <v>36840.0</v>
      </c>
      <c r="I5591" s="81">
        <v>810000.0</v>
      </c>
      <c r="J5591" s="81">
        <v>168275.0</v>
      </c>
      <c r="K5591" s="81">
        <v>810000.0</v>
      </c>
      <c r="L5591" s="82">
        <v>0.1699971545346371</v>
      </c>
      <c r="N5591" s="83">
        <f t="shared" si="1"/>
        <v>0.1699971545</v>
      </c>
      <c r="O5591" s="83">
        <f t="shared" si="2"/>
        <v>0.1699971545</v>
      </c>
      <c r="Q5591" s="83">
        <f t="shared" si="3"/>
        <v>0.9545185185</v>
      </c>
      <c r="R5591" s="83">
        <f t="shared" si="4"/>
        <v>0.1699971545</v>
      </c>
      <c r="S5591" s="83" t="b">
        <f t="shared" si="5"/>
        <v>0</v>
      </c>
      <c r="T5591" s="72"/>
      <c r="U5591" s="72"/>
      <c r="V5591" s="72"/>
      <c r="W5591" s="72"/>
      <c r="X5591" s="72"/>
      <c r="Y5591" s="72"/>
      <c r="Z5591" s="72"/>
      <c r="AA5591" s="72"/>
      <c r="AB5591" s="72"/>
      <c r="AC5591" s="72"/>
      <c r="AD5591" s="72"/>
      <c r="AE5591" s="72"/>
      <c r="AF5591" s="72"/>
      <c r="AG5591" s="72"/>
      <c r="AH5591" s="72"/>
      <c r="AI5591" s="72"/>
      <c r="AJ5591" s="72"/>
      <c r="AK5591" s="72"/>
    </row>
    <row r="5592" ht="14.25" customHeight="1">
      <c r="A5592" s="78">
        <v>5589.0</v>
      </c>
      <c r="C5592" s="78" t="str">
        <f>VLOOKUP(G5592,[1]Macrodata_CCF!$A$3:$D$55,4,FALSE)</f>
        <v>#ERROR!</v>
      </c>
      <c r="E5592" s="79" t="str">
        <f>VLOOKUP(G5592,[1]Macrodata_CCF!$A$3:$B$55,2,FALSE)</f>
        <v>#ERROR!</v>
      </c>
      <c r="F5592" s="78">
        <v>0.0</v>
      </c>
      <c r="G5592" s="80">
        <v>27.0</v>
      </c>
      <c r="H5592" s="81">
        <v>127365.0</v>
      </c>
      <c r="I5592" s="81">
        <v>770000.0</v>
      </c>
      <c r="J5592" s="81">
        <v>230185.0</v>
      </c>
      <c r="K5592" s="81">
        <v>770000.0</v>
      </c>
      <c r="L5592" s="82">
        <v>0.1599975102507644</v>
      </c>
      <c r="N5592" s="83">
        <f t="shared" si="1"/>
        <v>0.1599975103</v>
      </c>
      <c r="O5592" s="83">
        <f t="shared" si="2"/>
        <v>0.1599975103</v>
      </c>
      <c r="Q5592" s="83">
        <f t="shared" si="3"/>
        <v>0.8345909091</v>
      </c>
      <c r="R5592" s="83">
        <f t="shared" si="4"/>
        <v>0.1599975103</v>
      </c>
      <c r="S5592" s="83" t="b">
        <f t="shared" si="5"/>
        <v>0</v>
      </c>
      <c r="T5592" s="72"/>
      <c r="U5592" s="72"/>
      <c r="V5592" s="72"/>
      <c r="W5592" s="72"/>
      <c r="X5592" s="72"/>
      <c r="Y5592" s="72"/>
      <c r="Z5592" s="72"/>
      <c r="AA5592" s="72"/>
      <c r="AB5592" s="72"/>
      <c r="AC5592" s="72"/>
      <c r="AD5592" s="72"/>
      <c r="AE5592" s="72"/>
      <c r="AF5592" s="72"/>
      <c r="AG5592" s="72"/>
      <c r="AH5592" s="72"/>
      <c r="AI5592" s="72"/>
      <c r="AJ5592" s="72"/>
      <c r="AK5592" s="72"/>
    </row>
    <row r="5593" ht="14.25" customHeight="1">
      <c r="A5593" s="78">
        <v>5590.0</v>
      </c>
      <c r="C5593" s="78" t="str">
        <f>VLOOKUP(G5593,[1]Macrodata_CCF!$A$3:$D$55,4,FALSE)</f>
        <v>#ERROR!</v>
      </c>
      <c r="E5593" s="79" t="str">
        <f>VLOOKUP(G5593,[1]Macrodata_CCF!$A$3:$B$55,2,FALSE)</f>
        <v>#ERROR!</v>
      </c>
      <c r="F5593" s="78">
        <v>0.0</v>
      </c>
      <c r="G5593" s="80">
        <v>13.0</v>
      </c>
      <c r="H5593" s="81">
        <v>479780.0</v>
      </c>
      <c r="I5593" s="81">
        <v>590000.0</v>
      </c>
      <c r="J5593" s="81">
        <v>498515.0</v>
      </c>
      <c r="K5593" s="81">
        <v>590000.0</v>
      </c>
      <c r="L5593" s="82">
        <v>0.1699782253674469</v>
      </c>
      <c r="N5593" s="83">
        <f t="shared" si="1"/>
        <v>0.1699782254</v>
      </c>
      <c r="O5593" s="83">
        <f t="shared" si="2"/>
        <v>0.1699782254</v>
      </c>
      <c r="Q5593" s="83">
        <f t="shared" si="3"/>
        <v>0.1868135593</v>
      </c>
      <c r="R5593" s="83">
        <f t="shared" si="4"/>
        <v>0.1699782254</v>
      </c>
      <c r="S5593" s="83" t="b">
        <f t="shared" si="5"/>
        <v>0</v>
      </c>
      <c r="T5593" s="72"/>
      <c r="U5593" s="72"/>
      <c r="V5593" s="72"/>
      <c r="W5593" s="72"/>
      <c r="X5593" s="72"/>
      <c r="Y5593" s="72"/>
      <c r="Z5593" s="72"/>
      <c r="AA5593" s="72"/>
      <c r="AB5593" s="72"/>
      <c r="AC5593" s="72"/>
      <c r="AD5593" s="72"/>
      <c r="AE5593" s="72"/>
      <c r="AF5593" s="72"/>
      <c r="AG5593" s="72"/>
      <c r="AH5593" s="72"/>
      <c r="AI5593" s="72"/>
      <c r="AJ5593" s="72"/>
      <c r="AK5593" s="72"/>
    </row>
    <row r="5594" ht="14.25" customHeight="1">
      <c r="A5594" s="78">
        <v>5591.0</v>
      </c>
      <c r="C5594" s="78" t="str">
        <f>VLOOKUP(G5594,[1]Macrodata_CCF!$A$3:$D$55,4,FALSE)</f>
        <v>#ERROR!</v>
      </c>
      <c r="E5594" s="79" t="str">
        <f>VLOOKUP(G5594,[1]Macrodata_CCF!$A$3:$B$55,2,FALSE)</f>
        <v>#ERROR!</v>
      </c>
      <c r="F5594" s="78">
        <v>0.0</v>
      </c>
      <c r="G5594" s="80">
        <v>14.0</v>
      </c>
      <c r="H5594" s="81">
        <v>47735.0</v>
      </c>
      <c r="I5594" s="81">
        <v>60000.0</v>
      </c>
      <c r="J5594" s="81">
        <v>49820.0</v>
      </c>
      <c r="K5594" s="81">
        <v>90000.0</v>
      </c>
      <c r="L5594" s="82">
        <v>0.1699959233591521</v>
      </c>
      <c r="N5594" s="83">
        <f t="shared" si="1"/>
        <v>0.1699959234</v>
      </c>
      <c r="O5594" s="83">
        <f t="shared" si="2"/>
        <v>0.1699959234</v>
      </c>
      <c r="Q5594" s="83">
        <f t="shared" si="3"/>
        <v>0.2044166667</v>
      </c>
      <c r="R5594" s="83">
        <f t="shared" si="4"/>
        <v>0.1699959234</v>
      </c>
      <c r="S5594" s="83" t="b">
        <f t="shared" si="5"/>
        <v>0</v>
      </c>
      <c r="T5594" s="72"/>
      <c r="U5594" s="72"/>
      <c r="V5594" s="72"/>
      <c r="W5594" s="72"/>
      <c r="X5594" s="72"/>
      <c r="Y5594" s="72"/>
      <c r="Z5594" s="72"/>
      <c r="AA5594" s="72"/>
      <c r="AB5594" s="72"/>
      <c r="AC5594" s="72"/>
      <c r="AD5594" s="72"/>
      <c r="AE5594" s="72"/>
      <c r="AF5594" s="72"/>
      <c r="AG5594" s="72"/>
      <c r="AH5594" s="72"/>
      <c r="AI5594" s="72"/>
      <c r="AJ5594" s="72"/>
      <c r="AK5594" s="72"/>
    </row>
    <row r="5595" ht="14.25" customHeight="1">
      <c r="A5595" s="78">
        <v>5592.0</v>
      </c>
      <c r="C5595" s="78" t="str">
        <f>VLOOKUP(G5595,[1]Macrodata_CCF!$A$3:$D$55,4,FALSE)</f>
        <v>#ERROR!</v>
      </c>
      <c r="E5595" s="79" t="str">
        <f>VLOOKUP(G5595,[1]Macrodata_CCF!$A$3:$B$55,2,FALSE)</f>
        <v>#ERROR!</v>
      </c>
      <c r="F5595" s="78">
        <v>0.0</v>
      </c>
      <c r="G5595" s="80">
        <v>47.0</v>
      </c>
      <c r="H5595" s="81">
        <v>44145.0</v>
      </c>
      <c r="I5595" s="81">
        <v>370000.0</v>
      </c>
      <c r="J5595" s="81">
        <v>89765.0</v>
      </c>
      <c r="K5595" s="81">
        <v>370000.0</v>
      </c>
      <c r="L5595" s="82">
        <v>0.1400009206548925</v>
      </c>
      <c r="N5595" s="83">
        <f t="shared" si="1"/>
        <v>0.1400009207</v>
      </c>
      <c r="O5595" s="83">
        <f t="shared" si="2"/>
        <v>0.1400009207</v>
      </c>
      <c r="Q5595" s="83">
        <f t="shared" si="3"/>
        <v>0.8806891892</v>
      </c>
      <c r="R5595" s="83">
        <f t="shared" si="4"/>
        <v>0.1400009207</v>
      </c>
      <c r="S5595" s="83" t="b">
        <f t="shared" si="5"/>
        <v>0</v>
      </c>
      <c r="T5595" s="72"/>
      <c r="U5595" s="72"/>
      <c r="V5595" s="72"/>
      <c r="W5595" s="72"/>
      <c r="X5595" s="72"/>
      <c r="Y5595" s="72"/>
      <c r="Z5595" s="72"/>
      <c r="AA5595" s="72"/>
      <c r="AB5595" s="72"/>
      <c r="AC5595" s="72"/>
      <c r="AD5595" s="72"/>
      <c r="AE5595" s="72"/>
      <c r="AF5595" s="72"/>
      <c r="AG5595" s="72"/>
      <c r="AH5595" s="72"/>
      <c r="AI5595" s="72"/>
      <c r="AJ5595" s="72"/>
      <c r="AK5595" s="72"/>
    </row>
    <row r="5596" ht="14.25" customHeight="1">
      <c r="A5596" s="78">
        <v>5593.0</v>
      </c>
      <c r="C5596" s="78" t="str">
        <f>VLOOKUP(G5596,[1]Macrodata_CCF!$A$3:$D$55,4,FALSE)</f>
        <v>#ERROR!</v>
      </c>
      <c r="E5596" s="79" t="str">
        <f>VLOOKUP(G5596,[1]Macrodata_CCF!$A$3:$B$55,2,FALSE)</f>
        <v>#ERROR!</v>
      </c>
      <c r="F5596" s="78">
        <v>0.0</v>
      </c>
      <c r="G5596" s="80">
        <v>30.0</v>
      </c>
      <c r="H5596" s="81">
        <v>839995.0</v>
      </c>
      <c r="I5596" s="81">
        <v>940000.0</v>
      </c>
      <c r="J5596" s="81">
        <v>855995.0</v>
      </c>
      <c r="K5596" s="81">
        <v>940000.0</v>
      </c>
      <c r="L5596" s="82">
        <v>0.15999200039998</v>
      </c>
      <c r="N5596" s="83">
        <f t="shared" si="1"/>
        <v>0.1599920004</v>
      </c>
      <c r="O5596" s="83">
        <f t="shared" si="2"/>
        <v>0.1599920004</v>
      </c>
      <c r="Q5596" s="83">
        <f t="shared" si="3"/>
        <v>0.1063882979</v>
      </c>
      <c r="R5596" s="83">
        <f t="shared" si="4"/>
        <v>0.1599920004</v>
      </c>
      <c r="S5596" s="83" t="b">
        <f t="shared" si="5"/>
        <v>0</v>
      </c>
      <c r="T5596" s="72"/>
      <c r="U5596" s="72"/>
      <c r="V5596" s="72"/>
      <c r="W5596" s="72"/>
      <c r="X5596" s="72"/>
      <c r="Y5596" s="72"/>
      <c r="Z5596" s="72"/>
      <c r="AA5596" s="72"/>
      <c r="AB5596" s="72"/>
      <c r="AC5596" s="72"/>
      <c r="AD5596" s="72"/>
      <c r="AE5596" s="72"/>
      <c r="AF5596" s="72"/>
      <c r="AG5596" s="72"/>
      <c r="AH5596" s="72"/>
      <c r="AI5596" s="72"/>
      <c r="AJ5596" s="72"/>
      <c r="AK5596" s="72"/>
    </row>
    <row r="5597" ht="14.25" customHeight="1">
      <c r="A5597" s="78">
        <v>5594.0</v>
      </c>
      <c r="C5597" s="78" t="str">
        <f>VLOOKUP(G5597,[1]Macrodata_CCF!$A$3:$D$55,4,FALSE)</f>
        <v>#ERROR!</v>
      </c>
      <c r="E5597" s="79" t="str">
        <f>VLOOKUP(G5597,[1]Macrodata_CCF!$A$3:$B$55,2,FALSE)</f>
        <v>#ERROR!</v>
      </c>
      <c r="F5597" s="78">
        <v>0.0</v>
      </c>
      <c r="G5597" s="80">
        <v>53.0</v>
      </c>
      <c r="H5597" s="81">
        <v>0.0</v>
      </c>
      <c r="I5597" s="81">
        <v>340000.0</v>
      </c>
      <c r="J5597" s="81">
        <v>34000.0</v>
      </c>
      <c r="K5597" s="81">
        <v>340000.0</v>
      </c>
      <c r="L5597" s="82">
        <v>0.1</v>
      </c>
      <c r="N5597" s="83">
        <f t="shared" si="1"/>
        <v>0.1</v>
      </c>
      <c r="O5597" s="83">
        <f t="shared" si="2"/>
        <v>0.1</v>
      </c>
      <c r="Q5597" s="83">
        <f t="shared" si="3"/>
        <v>1</v>
      </c>
      <c r="R5597" s="83">
        <f t="shared" si="4"/>
        <v>0.1</v>
      </c>
      <c r="S5597" s="83" t="b">
        <f t="shared" si="5"/>
        <v>0</v>
      </c>
      <c r="T5597" s="72"/>
      <c r="U5597" s="72"/>
      <c r="V5597" s="72"/>
      <c r="W5597" s="72"/>
      <c r="X5597" s="72"/>
      <c r="Y5597" s="72"/>
      <c r="Z5597" s="72"/>
      <c r="AA5597" s="72"/>
      <c r="AB5597" s="72"/>
      <c r="AC5597" s="72"/>
      <c r="AD5597" s="72"/>
      <c r="AE5597" s="72"/>
      <c r="AF5597" s="72"/>
      <c r="AG5597" s="72"/>
      <c r="AH5597" s="72"/>
      <c r="AI5597" s="72"/>
      <c r="AJ5597" s="72"/>
      <c r="AK5597" s="72"/>
    </row>
    <row r="5598" ht="14.25" customHeight="1">
      <c r="A5598" s="78">
        <v>5595.0</v>
      </c>
      <c r="C5598" s="78" t="str">
        <f>VLOOKUP(G5598,[1]Macrodata_CCF!$A$3:$D$55,4,FALSE)</f>
        <v>#ERROR!</v>
      </c>
      <c r="E5598" s="79" t="str">
        <f>VLOOKUP(G5598,[1]Macrodata_CCF!$A$3:$B$55,2,FALSE)</f>
        <v>#ERROR!</v>
      </c>
      <c r="F5598" s="78">
        <v>0.0</v>
      </c>
      <c r="G5598" s="80">
        <v>46.0</v>
      </c>
      <c r="H5598" s="81">
        <v>70190.0</v>
      </c>
      <c r="I5598" s="81">
        <v>120000.0</v>
      </c>
      <c r="J5598" s="81">
        <v>77165.0</v>
      </c>
      <c r="K5598" s="81">
        <v>120000.0</v>
      </c>
      <c r="L5598" s="82">
        <v>0.1400321220638426</v>
      </c>
      <c r="N5598" s="83">
        <f t="shared" si="1"/>
        <v>0.1400321221</v>
      </c>
      <c r="O5598" s="83">
        <f t="shared" si="2"/>
        <v>0.1400321221</v>
      </c>
      <c r="Q5598" s="83">
        <f t="shared" si="3"/>
        <v>0.4150833333</v>
      </c>
      <c r="R5598" s="83">
        <f t="shared" si="4"/>
        <v>0.1400321221</v>
      </c>
      <c r="S5598" s="83" t="b">
        <f t="shared" si="5"/>
        <v>0</v>
      </c>
      <c r="T5598" s="72"/>
      <c r="U5598" s="72"/>
      <c r="V5598" s="72"/>
      <c r="W5598" s="72"/>
      <c r="X5598" s="72"/>
      <c r="Y5598" s="72"/>
      <c r="Z5598" s="72"/>
      <c r="AA5598" s="72"/>
      <c r="AB5598" s="72"/>
      <c r="AC5598" s="72"/>
      <c r="AD5598" s="72"/>
      <c r="AE5598" s="72"/>
      <c r="AF5598" s="72"/>
      <c r="AG5598" s="72"/>
      <c r="AH5598" s="72"/>
      <c r="AI5598" s="72"/>
      <c r="AJ5598" s="72"/>
      <c r="AK5598" s="72"/>
    </row>
    <row r="5599" ht="14.25" customHeight="1">
      <c r="A5599" s="78">
        <v>5596.0</v>
      </c>
      <c r="C5599" s="78" t="str">
        <f>VLOOKUP(G5599,[1]Macrodata_CCF!$A$3:$D$55,4,FALSE)</f>
        <v>#ERROR!</v>
      </c>
      <c r="E5599" s="79" t="str">
        <f>VLOOKUP(G5599,[1]Macrodata_CCF!$A$3:$B$55,2,FALSE)</f>
        <v>#ERROR!</v>
      </c>
      <c r="F5599" s="78">
        <v>0.0</v>
      </c>
      <c r="G5599" s="80">
        <v>35.0</v>
      </c>
      <c r="H5599" s="81">
        <v>113805.0</v>
      </c>
      <c r="I5599" s="81">
        <v>960000.0</v>
      </c>
      <c r="J5599" s="81">
        <v>198425.0</v>
      </c>
      <c r="K5599" s="81">
        <v>960000.0</v>
      </c>
      <c r="L5599" s="82">
        <v>0.1000005908803526</v>
      </c>
      <c r="N5599" s="83">
        <f t="shared" si="1"/>
        <v>0.1000005909</v>
      </c>
      <c r="O5599" s="83">
        <f t="shared" si="2"/>
        <v>0.1000005909</v>
      </c>
      <c r="Q5599" s="83">
        <f t="shared" si="3"/>
        <v>0.881453125</v>
      </c>
      <c r="R5599" s="83">
        <f t="shared" si="4"/>
        <v>0.1000005909</v>
      </c>
      <c r="S5599" s="83" t="b">
        <f t="shared" si="5"/>
        <v>0</v>
      </c>
      <c r="T5599" s="72"/>
      <c r="U5599" s="72"/>
      <c r="V5599" s="72"/>
      <c r="W5599" s="72"/>
      <c r="X5599" s="72"/>
      <c r="Y5599" s="72"/>
      <c r="Z5599" s="72"/>
      <c r="AA5599" s="72"/>
      <c r="AB5599" s="72"/>
      <c r="AC5599" s="72"/>
      <c r="AD5599" s="72"/>
      <c r="AE5599" s="72"/>
      <c r="AF5599" s="72"/>
      <c r="AG5599" s="72"/>
      <c r="AH5599" s="72"/>
      <c r="AI5599" s="72"/>
      <c r="AJ5599" s="72"/>
      <c r="AK5599" s="72"/>
    </row>
    <row r="5600" ht="14.25" customHeight="1">
      <c r="A5600" s="78">
        <v>5597.0</v>
      </c>
      <c r="C5600" s="78" t="str">
        <f>VLOOKUP(G5600,[1]Macrodata_CCF!$A$3:$D$55,4,FALSE)</f>
        <v>#ERROR!</v>
      </c>
      <c r="E5600" s="79" t="str">
        <f>VLOOKUP(G5600,[1]Macrodata_CCF!$A$3:$B$55,2,FALSE)</f>
        <v>#ERROR!</v>
      </c>
      <c r="F5600" s="78">
        <v>0.0</v>
      </c>
      <c r="G5600" s="80">
        <v>12.0</v>
      </c>
      <c r="H5600" s="81">
        <v>0.0</v>
      </c>
      <c r="I5600" s="81">
        <v>190000.0</v>
      </c>
      <c r="J5600" s="81">
        <v>53200.0</v>
      </c>
      <c r="K5600" s="81">
        <v>190000.0</v>
      </c>
      <c r="L5600" s="82">
        <v>0.28</v>
      </c>
      <c r="N5600" s="83">
        <f t="shared" si="1"/>
        <v>0.28</v>
      </c>
      <c r="O5600" s="83">
        <f t="shared" si="2"/>
        <v>0.28</v>
      </c>
      <c r="Q5600" s="83">
        <f t="shared" si="3"/>
        <v>1</v>
      </c>
      <c r="R5600" s="83">
        <f t="shared" si="4"/>
        <v>0.28</v>
      </c>
      <c r="S5600" s="83" t="b">
        <f t="shared" si="5"/>
        <v>0</v>
      </c>
      <c r="T5600" s="72"/>
      <c r="U5600" s="72"/>
      <c r="V5600" s="72"/>
      <c r="W5600" s="72"/>
      <c r="X5600" s="72"/>
      <c r="Y5600" s="72"/>
      <c r="Z5600" s="72"/>
      <c r="AA5600" s="72"/>
      <c r="AB5600" s="72"/>
      <c r="AC5600" s="72"/>
      <c r="AD5600" s="72"/>
      <c r="AE5600" s="72"/>
      <c r="AF5600" s="72"/>
      <c r="AG5600" s="72"/>
      <c r="AH5600" s="72"/>
      <c r="AI5600" s="72"/>
      <c r="AJ5600" s="72"/>
      <c r="AK5600" s="72"/>
    </row>
    <row r="5601" ht="14.25" customHeight="1">
      <c r="A5601" s="78">
        <v>5598.0</v>
      </c>
      <c r="C5601" s="78" t="str">
        <f>VLOOKUP(G5601,[1]Macrodata_CCF!$A$3:$D$55,4,FALSE)</f>
        <v>#ERROR!</v>
      </c>
      <c r="E5601" s="79" t="str">
        <f>VLOOKUP(G5601,[1]Macrodata_CCF!$A$3:$B$55,2,FALSE)</f>
        <v>#ERROR!</v>
      </c>
      <c r="F5601" s="78">
        <v>0.0</v>
      </c>
      <c r="G5601" s="80">
        <v>1.0</v>
      </c>
      <c r="H5601" s="81">
        <v>211050.0</v>
      </c>
      <c r="I5601" s="81">
        <v>290000.0</v>
      </c>
      <c r="J5601" s="81">
        <v>230000.0</v>
      </c>
      <c r="K5601" s="81">
        <v>290000.0</v>
      </c>
      <c r="L5601" s="82">
        <v>0.240025332488917</v>
      </c>
      <c r="N5601" s="83">
        <f t="shared" si="1"/>
        <v>0.2400253325</v>
      </c>
      <c r="O5601" s="83">
        <f t="shared" si="2"/>
        <v>0.2400253325</v>
      </c>
      <c r="Q5601" s="83">
        <f t="shared" si="3"/>
        <v>0.2722413793</v>
      </c>
      <c r="R5601" s="83">
        <f t="shared" si="4"/>
        <v>0.2400253325</v>
      </c>
      <c r="S5601" s="83" t="b">
        <f t="shared" si="5"/>
        <v>0</v>
      </c>
      <c r="T5601" s="72"/>
      <c r="U5601" s="72"/>
      <c r="V5601" s="72"/>
      <c r="W5601" s="72"/>
      <c r="X5601" s="72"/>
      <c r="Y5601" s="72"/>
      <c r="Z5601" s="72"/>
      <c r="AA5601" s="72"/>
      <c r="AB5601" s="72"/>
      <c r="AC5601" s="72"/>
      <c r="AD5601" s="72"/>
      <c r="AE5601" s="72"/>
      <c r="AF5601" s="72"/>
      <c r="AG5601" s="72"/>
      <c r="AH5601" s="72"/>
      <c r="AI5601" s="72"/>
      <c r="AJ5601" s="72"/>
      <c r="AK5601" s="72"/>
    </row>
    <row r="5602" ht="14.25" customHeight="1">
      <c r="A5602" s="78">
        <v>5599.0</v>
      </c>
      <c r="C5602" s="78" t="str">
        <f>VLOOKUP(G5602,[1]Macrodata_CCF!$A$3:$D$55,4,FALSE)</f>
        <v>#ERROR!</v>
      </c>
      <c r="E5602" s="79" t="str">
        <f>VLOOKUP(G5602,[1]Macrodata_CCF!$A$3:$B$55,2,FALSE)</f>
        <v>#ERROR!</v>
      </c>
      <c r="F5602" s="78">
        <v>0.0</v>
      </c>
      <c r="G5602" s="80">
        <v>22.0</v>
      </c>
      <c r="H5602" s="81">
        <v>32760.0</v>
      </c>
      <c r="I5602" s="81">
        <v>70000.0</v>
      </c>
      <c r="J5602" s="81">
        <v>39090.0</v>
      </c>
      <c r="K5602" s="81">
        <v>70000.0</v>
      </c>
      <c r="L5602" s="82">
        <v>0.1699785177228786</v>
      </c>
      <c r="N5602" s="83">
        <f t="shared" si="1"/>
        <v>0.1699785177</v>
      </c>
      <c r="O5602" s="83">
        <f t="shared" si="2"/>
        <v>0.1699785177</v>
      </c>
      <c r="Q5602" s="83">
        <f t="shared" si="3"/>
        <v>0.532</v>
      </c>
      <c r="R5602" s="83">
        <f t="shared" si="4"/>
        <v>0.1699785177</v>
      </c>
      <c r="S5602" s="83" t="b">
        <f t="shared" si="5"/>
        <v>0</v>
      </c>
      <c r="T5602" s="72"/>
      <c r="U5602" s="72"/>
      <c r="V5602" s="72"/>
      <c r="W5602" s="72"/>
      <c r="X5602" s="72"/>
      <c r="Y5602" s="72"/>
      <c r="Z5602" s="72"/>
      <c r="AA5602" s="72"/>
      <c r="AB5602" s="72"/>
      <c r="AC5602" s="72"/>
      <c r="AD5602" s="72"/>
      <c r="AE5602" s="72"/>
      <c r="AF5602" s="72"/>
      <c r="AG5602" s="72"/>
      <c r="AH5602" s="72"/>
      <c r="AI5602" s="72"/>
      <c r="AJ5602" s="72"/>
      <c r="AK5602" s="72"/>
    </row>
    <row r="5603" ht="14.25" customHeight="1">
      <c r="A5603" s="78">
        <v>5600.0</v>
      </c>
      <c r="C5603" s="78" t="str">
        <f>VLOOKUP(G5603,[1]Macrodata_CCF!$A$3:$D$55,4,FALSE)</f>
        <v>#ERROR!</v>
      </c>
      <c r="E5603" s="79" t="str">
        <f>VLOOKUP(G5603,[1]Macrodata_CCF!$A$3:$B$55,2,FALSE)</f>
        <v>#ERROR!</v>
      </c>
      <c r="F5603" s="78">
        <v>0.0</v>
      </c>
      <c r="G5603" s="80">
        <v>46.0</v>
      </c>
      <c r="H5603" s="81">
        <v>121085.0</v>
      </c>
      <c r="I5603" s="81">
        <v>380000.0</v>
      </c>
      <c r="J5603" s="81">
        <v>162510.0</v>
      </c>
      <c r="K5603" s="81">
        <v>684000.0</v>
      </c>
      <c r="L5603" s="82">
        <v>0.1599945928200375</v>
      </c>
      <c r="N5603" s="83">
        <f t="shared" si="1"/>
        <v>0.1599945928</v>
      </c>
      <c r="O5603" s="83">
        <f t="shared" si="2"/>
        <v>0.1599945928</v>
      </c>
      <c r="Q5603" s="83">
        <f t="shared" si="3"/>
        <v>0.6813552632</v>
      </c>
      <c r="R5603" s="83">
        <f t="shared" si="4"/>
        <v>0.1599945928</v>
      </c>
      <c r="S5603" s="83" t="b">
        <f t="shared" si="5"/>
        <v>0</v>
      </c>
      <c r="T5603" s="72"/>
      <c r="U5603" s="72"/>
      <c r="V5603" s="72"/>
      <c r="W5603" s="72"/>
      <c r="X5603" s="72"/>
      <c r="Y5603" s="72"/>
      <c r="Z5603" s="72"/>
      <c r="AA5603" s="72"/>
      <c r="AB5603" s="72"/>
      <c r="AC5603" s="72"/>
      <c r="AD5603" s="72"/>
      <c r="AE5603" s="72"/>
      <c r="AF5603" s="72"/>
      <c r="AG5603" s="72"/>
      <c r="AH5603" s="72"/>
      <c r="AI5603" s="72"/>
      <c r="AJ5603" s="72"/>
      <c r="AK5603" s="72"/>
    </row>
    <row r="5604" ht="14.25" customHeight="1">
      <c r="A5604" s="78">
        <v>5601.0</v>
      </c>
      <c r="C5604" s="78" t="str">
        <f>VLOOKUP(G5604,[1]Macrodata_CCF!$A$3:$D$55,4,FALSE)</f>
        <v>#ERROR!</v>
      </c>
      <c r="E5604" s="79" t="str">
        <f>VLOOKUP(G5604,[1]Macrodata_CCF!$A$3:$B$55,2,FALSE)</f>
        <v>#ERROR!</v>
      </c>
      <c r="F5604" s="78">
        <v>0.0</v>
      </c>
      <c r="G5604" s="80">
        <v>5.0</v>
      </c>
      <c r="H5604" s="81">
        <v>200845.0</v>
      </c>
      <c r="I5604" s="81">
        <v>880000.0</v>
      </c>
      <c r="J5604" s="81">
        <v>350260.0</v>
      </c>
      <c r="K5604" s="81">
        <v>880000.0</v>
      </c>
      <c r="L5604" s="82">
        <v>0.220001325176138</v>
      </c>
      <c r="N5604" s="83">
        <f t="shared" si="1"/>
        <v>0.2200013252</v>
      </c>
      <c r="O5604" s="83">
        <f t="shared" si="2"/>
        <v>0.2200013252</v>
      </c>
      <c r="Q5604" s="83">
        <f t="shared" si="3"/>
        <v>0.7717670455</v>
      </c>
      <c r="R5604" s="83">
        <f t="shared" si="4"/>
        <v>0.2200013252</v>
      </c>
      <c r="S5604" s="83" t="b">
        <f t="shared" si="5"/>
        <v>0</v>
      </c>
      <c r="T5604" s="72"/>
      <c r="U5604" s="72"/>
      <c r="V5604" s="72"/>
      <c r="W5604" s="72"/>
      <c r="X5604" s="72"/>
      <c r="Y5604" s="72"/>
      <c r="Z5604" s="72"/>
      <c r="AA5604" s="72"/>
      <c r="AB5604" s="72"/>
      <c r="AC5604" s="72"/>
      <c r="AD5604" s="72"/>
      <c r="AE5604" s="72"/>
      <c r="AF5604" s="72"/>
      <c r="AG5604" s="72"/>
      <c r="AH5604" s="72"/>
      <c r="AI5604" s="72"/>
      <c r="AJ5604" s="72"/>
      <c r="AK5604" s="72"/>
    </row>
    <row r="5605" ht="14.25" customHeight="1">
      <c r="A5605" s="78">
        <v>5602.0</v>
      </c>
      <c r="C5605" s="78" t="str">
        <f>VLOOKUP(G5605,[1]Macrodata_CCF!$A$3:$D$55,4,FALSE)</f>
        <v>#ERROR!</v>
      </c>
      <c r="E5605" s="79" t="str">
        <f>VLOOKUP(G5605,[1]Macrodata_CCF!$A$3:$B$55,2,FALSE)</f>
        <v>#ERROR!</v>
      </c>
      <c r="F5605" s="78">
        <v>0.0</v>
      </c>
      <c r="G5605" s="80">
        <v>28.0</v>
      </c>
      <c r="H5605" s="81">
        <v>0.0</v>
      </c>
      <c r="I5605" s="81">
        <v>170000.0</v>
      </c>
      <c r="J5605" s="81">
        <v>25500.0</v>
      </c>
      <c r="K5605" s="81">
        <v>170000.0</v>
      </c>
      <c r="L5605" s="82">
        <v>0.15</v>
      </c>
      <c r="N5605" s="83">
        <f t="shared" si="1"/>
        <v>0.15</v>
      </c>
      <c r="O5605" s="83">
        <f t="shared" si="2"/>
        <v>0.15</v>
      </c>
      <c r="Q5605" s="83">
        <f t="shared" si="3"/>
        <v>1</v>
      </c>
      <c r="R5605" s="83">
        <f t="shared" si="4"/>
        <v>0.15</v>
      </c>
      <c r="S5605" s="83" t="b">
        <f t="shared" si="5"/>
        <v>0</v>
      </c>
      <c r="T5605" s="72"/>
      <c r="U5605" s="72"/>
      <c r="V5605" s="72"/>
      <c r="W5605" s="72"/>
      <c r="X5605" s="72"/>
      <c r="Y5605" s="72"/>
      <c r="Z5605" s="72"/>
      <c r="AA5605" s="72"/>
      <c r="AB5605" s="72"/>
      <c r="AC5605" s="72"/>
      <c r="AD5605" s="72"/>
      <c r="AE5605" s="72"/>
      <c r="AF5605" s="72"/>
      <c r="AG5605" s="72"/>
      <c r="AH5605" s="72"/>
      <c r="AI5605" s="72"/>
      <c r="AJ5605" s="72"/>
      <c r="AK5605" s="72"/>
    </row>
    <row r="5606" ht="14.25" customHeight="1">
      <c r="A5606" s="78">
        <v>5603.0</v>
      </c>
      <c r="C5606" s="78" t="str">
        <f>VLOOKUP(G5606,[1]Macrodata_CCF!$A$3:$D$55,4,FALSE)</f>
        <v>#ERROR!</v>
      </c>
      <c r="E5606" s="79" t="str">
        <f>VLOOKUP(G5606,[1]Macrodata_CCF!$A$3:$B$55,2,FALSE)</f>
        <v>#ERROR!</v>
      </c>
      <c r="F5606" s="78">
        <v>0.0</v>
      </c>
      <c r="G5606" s="80">
        <v>5.0</v>
      </c>
      <c r="H5606" s="81">
        <v>73980.0</v>
      </c>
      <c r="I5606" s="81">
        <v>610000.0</v>
      </c>
      <c r="J5606" s="81">
        <v>266945.0</v>
      </c>
      <c r="K5606" s="81">
        <v>610000.0</v>
      </c>
      <c r="L5606" s="82">
        <v>0.3599958956755345</v>
      </c>
      <c r="N5606" s="83">
        <f t="shared" si="1"/>
        <v>0.3599958957</v>
      </c>
      <c r="O5606" s="83">
        <f t="shared" si="2"/>
        <v>0.3599958957</v>
      </c>
      <c r="Q5606" s="83">
        <f t="shared" si="3"/>
        <v>0.8787213115</v>
      </c>
      <c r="R5606" s="83">
        <f t="shared" si="4"/>
        <v>0.3599958957</v>
      </c>
      <c r="S5606" s="83" t="b">
        <f t="shared" si="5"/>
        <v>0</v>
      </c>
      <c r="T5606" s="72"/>
      <c r="U5606" s="72"/>
      <c r="V5606" s="72"/>
      <c r="W5606" s="72"/>
      <c r="X5606" s="72"/>
      <c r="Y5606" s="72"/>
      <c r="Z5606" s="72"/>
      <c r="AA5606" s="72"/>
      <c r="AB5606" s="72"/>
      <c r="AC5606" s="72"/>
      <c r="AD5606" s="72"/>
      <c r="AE5606" s="72"/>
      <c r="AF5606" s="72"/>
      <c r="AG5606" s="72"/>
      <c r="AH5606" s="72"/>
      <c r="AI5606" s="72"/>
      <c r="AJ5606" s="72"/>
      <c r="AK5606" s="72"/>
    </row>
    <row r="5607" ht="14.25" customHeight="1">
      <c r="A5607" s="78">
        <v>5604.0</v>
      </c>
      <c r="C5607" s="78" t="str">
        <f>VLOOKUP(G5607,[1]Macrodata_CCF!$A$3:$D$55,4,FALSE)</f>
        <v>#ERROR!</v>
      </c>
      <c r="E5607" s="79" t="str">
        <f>VLOOKUP(G5607,[1]Macrodata_CCF!$A$3:$B$55,2,FALSE)</f>
        <v>#ERROR!</v>
      </c>
      <c r="F5607" s="78">
        <v>0.0</v>
      </c>
      <c r="G5607" s="80">
        <v>41.0</v>
      </c>
      <c r="H5607" s="81">
        <v>101785.0</v>
      </c>
      <c r="I5607" s="81">
        <v>920000.0</v>
      </c>
      <c r="J5607" s="81">
        <v>379980.0</v>
      </c>
      <c r="K5607" s="81">
        <v>920000.0</v>
      </c>
      <c r="L5607" s="82">
        <v>0.340002322128047</v>
      </c>
      <c r="N5607" s="83">
        <f t="shared" si="1"/>
        <v>0.3400023221</v>
      </c>
      <c r="O5607" s="83">
        <f t="shared" si="2"/>
        <v>0.3400023221</v>
      </c>
      <c r="Q5607" s="83">
        <f t="shared" si="3"/>
        <v>0.8893641304</v>
      </c>
      <c r="R5607" s="83">
        <f t="shared" si="4"/>
        <v>0.3400023221</v>
      </c>
      <c r="S5607" s="83" t="b">
        <f t="shared" si="5"/>
        <v>0</v>
      </c>
      <c r="T5607" s="72"/>
      <c r="U5607" s="72"/>
      <c r="V5607" s="72"/>
      <c r="W5607" s="72"/>
      <c r="X5607" s="72"/>
      <c r="Y5607" s="72"/>
      <c r="Z5607" s="72"/>
      <c r="AA5607" s="72"/>
      <c r="AB5607" s="72"/>
      <c r="AC5607" s="72"/>
      <c r="AD5607" s="72"/>
      <c r="AE5607" s="72"/>
      <c r="AF5607" s="72"/>
      <c r="AG5607" s="72"/>
      <c r="AH5607" s="72"/>
      <c r="AI5607" s="72"/>
      <c r="AJ5607" s="72"/>
      <c r="AK5607" s="72"/>
    </row>
    <row r="5608" ht="14.25" customHeight="1">
      <c r="A5608" s="78">
        <v>5605.0</v>
      </c>
      <c r="C5608" s="78" t="str">
        <f>VLOOKUP(G5608,[1]Macrodata_CCF!$A$3:$D$55,4,FALSE)</f>
        <v>#ERROR!</v>
      </c>
      <c r="E5608" s="79" t="str">
        <f>VLOOKUP(G5608,[1]Macrodata_CCF!$A$3:$B$55,2,FALSE)</f>
        <v>#ERROR!</v>
      </c>
      <c r="F5608" s="78">
        <v>0.0</v>
      </c>
      <c r="G5608" s="80">
        <v>39.0</v>
      </c>
      <c r="H5608" s="81">
        <v>0.0</v>
      </c>
      <c r="I5608" s="81">
        <v>260000.0</v>
      </c>
      <c r="J5608" s="81">
        <v>450840.0</v>
      </c>
      <c r="K5608" s="81">
        <v>442000.0</v>
      </c>
      <c r="L5608" s="82">
        <v>1.734</v>
      </c>
      <c r="N5608" s="83">
        <f t="shared" si="1"/>
        <v>1.734</v>
      </c>
      <c r="O5608" s="83">
        <f t="shared" si="2"/>
        <v>1</v>
      </c>
      <c r="Q5608" s="83">
        <f t="shared" si="3"/>
        <v>1</v>
      </c>
      <c r="R5608" s="83">
        <f t="shared" si="4"/>
        <v>1.734</v>
      </c>
      <c r="S5608" s="83" t="b">
        <f t="shared" si="5"/>
        <v>0</v>
      </c>
      <c r="T5608" s="72"/>
      <c r="U5608" s="72"/>
      <c r="V5608" s="72"/>
      <c r="W5608" s="72"/>
      <c r="X5608" s="72"/>
      <c r="Y5608" s="72"/>
      <c r="Z5608" s="72"/>
      <c r="AA5608" s="72"/>
      <c r="AB5608" s="72"/>
      <c r="AC5608" s="72"/>
      <c r="AD5608" s="72"/>
      <c r="AE5608" s="72"/>
      <c r="AF5608" s="72"/>
      <c r="AG5608" s="72"/>
      <c r="AH5608" s="72"/>
      <c r="AI5608" s="72"/>
      <c r="AJ5608" s="72"/>
      <c r="AK5608" s="72"/>
    </row>
    <row r="5609" ht="14.25" customHeight="1">
      <c r="A5609" s="78">
        <v>5606.0</v>
      </c>
      <c r="C5609" s="78" t="str">
        <f>VLOOKUP(G5609,[1]Macrodata_CCF!$A$3:$D$55,4,FALSE)</f>
        <v>#ERROR!</v>
      </c>
      <c r="E5609" s="79" t="str">
        <f>VLOOKUP(G5609,[1]Macrodata_CCF!$A$3:$B$55,2,FALSE)</f>
        <v>#ERROR!</v>
      </c>
      <c r="F5609" s="78">
        <v>1.0</v>
      </c>
      <c r="G5609" s="80">
        <v>49.0</v>
      </c>
      <c r="H5609" s="81">
        <v>128295.0</v>
      </c>
      <c r="I5609" s="81">
        <v>140000.0</v>
      </c>
      <c r="J5609" s="81">
        <v>134030.0</v>
      </c>
      <c r="K5609" s="81">
        <v>140000.0</v>
      </c>
      <c r="L5609" s="82">
        <v>0.4899615548910722</v>
      </c>
      <c r="N5609" s="83">
        <f t="shared" si="1"/>
        <v>0.4899615549</v>
      </c>
      <c r="O5609" s="83">
        <f t="shared" si="2"/>
        <v>0.4899615549</v>
      </c>
      <c r="Q5609" s="83">
        <f t="shared" si="3"/>
        <v>0.08360714286</v>
      </c>
      <c r="R5609" s="83">
        <f t="shared" si="4"/>
        <v>0.04096428571</v>
      </c>
      <c r="S5609" s="83" t="b">
        <f t="shared" si="5"/>
        <v>0</v>
      </c>
      <c r="T5609" s="72"/>
      <c r="U5609" s="72"/>
      <c r="V5609" s="72"/>
      <c r="W5609" s="72"/>
      <c r="X5609" s="72"/>
      <c r="Y5609" s="72"/>
      <c r="Z5609" s="72"/>
      <c r="AA5609" s="72"/>
      <c r="AB5609" s="72"/>
      <c r="AC5609" s="72"/>
      <c r="AD5609" s="72"/>
      <c r="AE5609" s="72"/>
      <c r="AF5609" s="72"/>
      <c r="AG5609" s="72"/>
      <c r="AH5609" s="72"/>
      <c r="AI5609" s="72"/>
      <c r="AJ5609" s="72"/>
      <c r="AK5609" s="72"/>
    </row>
    <row r="5610" ht="14.25" customHeight="1">
      <c r="A5610" s="78">
        <v>5607.0</v>
      </c>
      <c r="C5610" s="78" t="str">
        <f>VLOOKUP(G5610,[1]Macrodata_CCF!$A$3:$D$55,4,FALSE)</f>
        <v>#ERROR!</v>
      </c>
      <c r="E5610" s="79" t="str">
        <f>VLOOKUP(G5610,[1]Macrodata_CCF!$A$3:$B$55,2,FALSE)</f>
        <v>#ERROR!</v>
      </c>
      <c r="F5610" s="78">
        <v>0.0</v>
      </c>
      <c r="G5610" s="80">
        <v>38.0</v>
      </c>
      <c r="H5610" s="81">
        <v>82640.0</v>
      </c>
      <c r="I5610" s="81">
        <v>310000.0</v>
      </c>
      <c r="J5610" s="81">
        <v>96280.0</v>
      </c>
      <c r="K5610" s="81">
        <v>310000.0</v>
      </c>
      <c r="L5610" s="82">
        <v>0.05999296270232231</v>
      </c>
      <c r="N5610" s="83">
        <f t="shared" si="1"/>
        <v>0.0599929627</v>
      </c>
      <c r="O5610" s="83">
        <f t="shared" si="2"/>
        <v>0.0599929627</v>
      </c>
      <c r="Q5610" s="83">
        <f t="shared" si="3"/>
        <v>0.7334193548</v>
      </c>
      <c r="R5610" s="83">
        <f t="shared" si="4"/>
        <v>0.0599929627</v>
      </c>
      <c r="S5610" s="83" t="b">
        <f t="shared" si="5"/>
        <v>0</v>
      </c>
      <c r="T5610" s="72"/>
      <c r="U5610" s="72"/>
      <c r="V5610" s="72"/>
      <c r="W5610" s="72"/>
      <c r="X5610" s="72"/>
      <c r="Y5610" s="72"/>
      <c r="Z5610" s="72"/>
      <c r="AA5610" s="72"/>
      <c r="AB5610" s="72"/>
      <c r="AC5610" s="72"/>
      <c r="AD5610" s="72"/>
      <c r="AE5610" s="72"/>
      <c r="AF5610" s="72"/>
      <c r="AG5610" s="72"/>
      <c r="AH5610" s="72"/>
      <c r="AI5610" s="72"/>
      <c r="AJ5610" s="72"/>
      <c r="AK5610" s="72"/>
    </row>
    <row r="5611" ht="14.25" customHeight="1">
      <c r="A5611" s="78">
        <v>5608.0</v>
      </c>
      <c r="C5611" s="78" t="str">
        <f>VLOOKUP(G5611,[1]Macrodata_CCF!$A$3:$D$55,4,FALSE)</f>
        <v>#ERROR!</v>
      </c>
      <c r="E5611" s="79" t="str">
        <f>VLOOKUP(G5611,[1]Macrodata_CCF!$A$3:$B$55,2,FALSE)</f>
        <v>#ERROR!</v>
      </c>
      <c r="F5611" s="78">
        <v>0.0</v>
      </c>
      <c r="G5611" s="80">
        <v>35.0</v>
      </c>
      <c r="H5611" s="81">
        <v>515085.0</v>
      </c>
      <c r="I5611" s="81">
        <v>930000.0</v>
      </c>
      <c r="J5611" s="81">
        <v>531680.0</v>
      </c>
      <c r="K5611" s="81">
        <v>1488000.0</v>
      </c>
      <c r="L5611" s="82">
        <v>0.0399961437884868</v>
      </c>
      <c r="N5611" s="83">
        <f t="shared" si="1"/>
        <v>0.03999614379</v>
      </c>
      <c r="O5611" s="83">
        <f t="shared" si="2"/>
        <v>0.03999614379</v>
      </c>
      <c r="Q5611" s="83">
        <f t="shared" si="3"/>
        <v>0.4461451613</v>
      </c>
      <c r="R5611" s="83">
        <f t="shared" si="4"/>
        <v>0.03999614379</v>
      </c>
      <c r="S5611" s="83" t="b">
        <f t="shared" si="5"/>
        <v>0</v>
      </c>
      <c r="T5611" s="72"/>
      <c r="U5611" s="72"/>
      <c r="V5611" s="72"/>
      <c r="W5611" s="72"/>
      <c r="X5611" s="72"/>
      <c r="Y5611" s="72"/>
      <c r="Z5611" s="72"/>
      <c r="AA5611" s="72"/>
      <c r="AB5611" s="72"/>
      <c r="AC5611" s="72"/>
      <c r="AD5611" s="72"/>
      <c r="AE5611" s="72"/>
      <c r="AF5611" s="72"/>
      <c r="AG5611" s="72"/>
      <c r="AH5611" s="72"/>
      <c r="AI5611" s="72"/>
      <c r="AJ5611" s="72"/>
      <c r="AK5611" s="72"/>
    </row>
    <row r="5612" ht="14.25" customHeight="1">
      <c r="A5612" s="78">
        <v>5609.0</v>
      </c>
      <c r="C5612" s="78" t="str">
        <f>VLOOKUP(G5612,[1]Macrodata_CCF!$A$3:$D$55,4,FALSE)</f>
        <v>#ERROR!</v>
      </c>
      <c r="E5612" s="79" t="str">
        <f>VLOOKUP(G5612,[1]Macrodata_CCF!$A$3:$B$55,2,FALSE)</f>
        <v>#ERROR!</v>
      </c>
      <c r="F5612" s="78">
        <v>0.0</v>
      </c>
      <c r="G5612" s="80">
        <v>20.0</v>
      </c>
      <c r="H5612" s="81">
        <v>215110.0</v>
      </c>
      <c r="I5612" s="81">
        <v>420000.0</v>
      </c>
      <c r="J5612" s="81">
        <v>251990.0</v>
      </c>
      <c r="K5612" s="81">
        <v>798000.0</v>
      </c>
      <c r="L5612" s="82">
        <v>0.1799990238664649</v>
      </c>
      <c r="N5612" s="83">
        <f t="shared" si="1"/>
        <v>0.1799990239</v>
      </c>
      <c r="O5612" s="83">
        <f t="shared" si="2"/>
        <v>0.1799990239</v>
      </c>
      <c r="Q5612" s="83">
        <f t="shared" si="3"/>
        <v>0.4878333333</v>
      </c>
      <c r="R5612" s="83">
        <f t="shared" si="4"/>
        <v>0.1799990239</v>
      </c>
      <c r="S5612" s="83" t="b">
        <f t="shared" si="5"/>
        <v>0</v>
      </c>
      <c r="T5612" s="72"/>
      <c r="U5612" s="72"/>
      <c r="V5612" s="72"/>
      <c r="W5612" s="72"/>
      <c r="X5612" s="72"/>
      <c r="Y5612" s="72"/>
      <c r="Z5612" s="72"/>
      <c r="AA5612" s="72"/>
      <c r="AB5612" s="72"/>
      <c r="AC5612" s="72"/>
      <c r="AD5612" s="72"/>
      <c r="AE5612" s="72"/>
      <c r="AF5612" s="72"/>
      <c r="AG5612" s="72"/>
      <c r="AH5612" s="72"/>
      <c r="AI5612" s="72"/>
      <c r="AJ5612" s="72"/>
      <c r="AK5612" s="72"/>
    </row>
    <row r="5613" ht="14.25" customHeight="1">
      <c r="A5613" s="78">
        <v>5610.0</v>
      </c>
      <c r="C5613" s="78" t="str">
        <f>VLOOKUP(G5613,[1]Macrodata_CCF!$A$3:$D$55,4,FALSE)</f>
        <v>#ERROR!</v>
      </c>
      <c r="E5613" s="79" t="str">
        <f>VLOOKUP(G5613,[1]Macrodata_CCF!$A$3:$B$55,2,FALSE)</f>
        <v>#ERROR!</v>
      </c>
      <c r="F5613" s="78">
        <v>0.0</v>
      </c>
      <c r="G5613" s="80">
        <v>27.0</v>
      </c>
      <c r="H5613" s="81">
        <v>370260.0</v>
      </c>
      <c r="I5613" s="81">
        <v>980000.0</v>
      </c>
      <c r="J5613" s="81">
        <v>492210.0</v>
      </c>
      <c r="K5613" s="81">
        <v>980000.0</v>
      </c>
      <c r="L5613" s="82">
        <v>0.2000032800865943</v>
      </c>
      <c r="N5613" s="83">
        <f t="shared" si="1"/>
        <v>0.2000032801</v>
      </c>
      <c r="O5613" s="83">
        <f t="shared" si="2"/>
        <v>0.2000032801</v>
      </c>
      <c r="Q5613" s="83">
        <f t="shared" si="3"/>
        <v>0.6221836735</v>
      </c>
      <c r="R5613" s="83">
        <f t="shared" si="4"/>
        <v>0.2000032801</v>
      </c>
      <c r="S5613" s="83" t="b">
        <f t="shared" si="5"/>
        <v>0</v>
      </c>
      <c r="T5613" s="72"/>
      <c r="U5613" s="72"/>
      <c r="V5613" s="72"/>
      <c r="W5613" s="72"/>
      <c r="X5613" s="72"/>
      <c r="Y5613" s="72"/>
      <c r="Z5613" s="72"/>
      <c r="AA5613" s="72"/>
      <c r="AB5613" s="72"/>
      <c r="AC5613" s="72"/>
      <c r="AD5613" s="72"/>
      <c r="AE5613" s="72"/>
      <c r="AF5613" s="72"/>
      <c r="AG5613" s="72"/>
      <c r="AH5613" s="72"/>
      <c r="AI5613" s="72"/>
      <c r="AJ5613" s="72"/>
      <c r="AK5613" s="72"/>
    </row>
    <row r="5614" ht="14.25" customHeight="1">
      <c r="A5614" s="78">
        <v>5611.0</v>
      </c>
      <c r="C5614" s="78" t="str">
        <f>VLOOKUP(G5614,[1]Macrodata_CCF!$A$3:$D$55,4,FALSE)</f>
        <v>#ERROR!</v>
      </c>
      <c r="E5614" s="79" t="str">
        <f>VLOOKUP(G5614,[1]Macrodata_CCF!$A$3:$B$55,2,FALSE)</f>
        <v>#ERROR!</v>
      </c>
      <c r="F5614" s="78">
        <v>0.0</v>
      </c>
      <c r="G5614" s="80">
        <v>8.0</v>
      </c>
      <c r="H5614" s="81">
        <v>259720.0</v>
      </c>
      <c r="I5614" s="81">
        <v>530000.0</v>
      </c>
      <c r="J5614" s="81">
        <v>146200.0</v>
      </c>
      <c r="K5614" s="81">
        <v>530000.0</v>
      </c>
      <c r="L5614" s="82">
        <v>-0.4200088796803315</v>
      </c>
      <c r="N5614" s="83">
        <f t="shared" si="1"/>
        <v>-0.4200088797</v>
      </c>
      <c r="O5614" s="83">
        <f t="shared" si="2"/>
        <v>0</v>
      </c>
      <c r="Q5614" s="83">
        <f t="shared" si="3"/>
        <v>0.5099622642</v>
      </c>
      <c r="R5614" s="83">
        <f t="shared" si="4"/>
        <v>-0.4200088797</v>
      </c>
      <c r="S5614" s="83" t="b">
        <f t="shared" si="5"/>
        <v>0</v>
      </c>
      <c r="T5614" s="72"/>
      <c r="U5614" s="72"/>
      <c r="V5614" s="72"/>
      <c r="W5614" s="72"/>
      <c r="X5614" s="72"/>
      <c r="Y5614" s="72"/>
      <c r="Z5614" s="72"/>
      <c r="AA5614" s="72"/>
      <c r="AB5614" s="72"/>
      <c r="AC5614" s="72"/>
      <c r="AD5614" s="72"/>
      <c r="AE5614" s="72"/>
      <c r="AF5614" s="72"/>
      <c r="AG5614" s="72"/>
      <c r="AH5614" s="72"/>
      <c r="AI5614" s="72"/>
      <c r="AJ5614" s="72"/>
      <c r="AK5614" s="72"/>
    </row>
    <row r="5615" ht="14.25" customHeight="1">
      <c r="A5615" s="78">
        <v>5612.0</v>
      </c>
      <c r="C5615" s="78" t="str">
        <f>VLOOKUP(G5615,[1]Macrodata_CCF!$A$3:$D$55,4,FALSE)</f>
        <v>#ERROR!</v>
      </c>
      <c r="E5615" s="79" t="str">
        <f>VLOOKUP(G5615,[1]Macrodata_CCF!$A$3:$B$55,2,FALSE)</f>
        <v>#ERROR!</v>
      </c>
      <c r="F5615" s="78">
        <v>0.0</v>
      </c>
      <c r="G5615" s="80">
        <v>39.0</v>
      </c>
      <c r="H5615" s="81">
        <v>545265.0</v>
      </c>
      <c r="I5615" s="81">
        <v>750000.0</v>
      </c>
      <c r="J5615" s="81">
        <v>1300500.0</v>
      </c>
      <c r="K5615" s="81">
        <v>1275000.0</v>
      </c>
      <c r="L5615" s="82">
        <v>3.688841673382665</v>
      </c>
      <c r="N5615" s="83">
        <f t="shared" si="1"/>
        <v>3.688841673</v>
      </c>
      <c r="O5615" s="83">
        <f t="shared" si="2"/>
        <v>1</v>
      </c>
      <c r="Q5615" s="83">
        <f t="shared" si="3"/>
        <v>0.27298</v>
      </c>
      <c r="R5615" s="83">
        <f t="shared" si="4"/>
        <v>3.688841673</v>
      </c>
      <c r="S5615" s="83" t="b">
        <f t="shared" si="5"/>
        <v>0</v>
      </c>
      <c r="T5615" s="72"/>
      <c r="U5615" s="72"/>
      <c r="V5615" s="72"/>
      <c r="W5615" s="72"/>
      <c r="X5615" s="72"/>
      <c r="Y5615" s="72"/>
      <c r="Z5615" s="72"/>
      <c r="AA5615" s="72"/>
      <c r="AB5615" s="72"/>
      <c r="AC5615" s="72"/>
      <c r="AD5615" s="72"/>
      <c r="AE5615" s="72"/>
      <c r="AF5615" s="72"/>
      <c r="AG5615" s="72"/>
      <c r="AH5615" s="72"/>
      <c r="AI5615" s="72"/>
      <c r="AJ5615" s="72"/>
      <c r="AK5615" s="72"/>
    </row>
    <row r="5616" ht="14.25" customHeight="1">
      <c r="A5616" s="78">
        <v>5613.0</v>
      </c>
      <c r="C5616" s="78" t="str">
        <f>VLOOKUP(G5616,[1]Macrodata_CCF!$A$3:$D$55,4,FALSE)</f>
        <v>#ERROR!</v>
      </c>
      <c r="E5616" s="79" t="str">
        <f>VLOOKUP(G5616,[1]Macrodata_CCF!$A$3:$B$55,2,FALSE)</f>
        <v>#ERROR!</v>
      </c>
      <c r="F5616" s="78">
        <v>0.0</v>
      </c>
      <c r="G5616" s="80">
        <v>2.0</v>
      </c>
      <c r="H5616" s="81">
        <v>137775.0</v>
      </c>
      <c r="I5616" s="81">
        <v>180000.0</v>
      </c>
      <c r="J5616" s="81">
        <v>151710.0</v>
      </c>
      <c r="K5616" s="81">
        <v>252000.0</v>
      </c>
      <c r="L5616" s="82">
        <v>0.3300177619893428</v>
      </c>
      <c r="N5616" s="83">
        <f t="shared" si="1"/>
        <v>0.330017762</v>
      </c>
      <c r="O5616" s="83">
        <f t="shared" si="2"/>
        <v>0.330017762</v>
      </c>
      <c r="Q5616" s="83">
        <f t="shared" si="3"/>
        <v>0.2345833333</v>
      </c>
      <c r="R5616" s="83">
        <f t="shared" si="4"/>
        <v>0.330017762</v>
      </c>
      <c r="S5616" s="83" t="b">
        <f t="shared" si="5"/>
        <v>0</v>
      </c>
      <c r="T5616" s="72"/>
      <c r="U5616" s="72"/>
      <c r="V5616" s="72"/>
      <c r="W5616" s="72"/>
      <c r="X5616" s="72"/>
      <c r="Y5616" s="72"/>
      <c r="Z5616" s="72"/>
      <c r="AA5616" s="72"/>
      <c r="AB5616" s="72"/>
      <c r="AC5616" s="72"/>
      <c r="AD5616" s="72"/>
      <c r="AE5616" s="72"/>
      <c r="AF5616" s="72"/>
      <c r="AG5616" s="72"/>
      <c r="AH5616" s="72"/>
      <c r="AI5616" s="72"/>
      <c r="AJ5616" s="72"/>
      <c r="AK5616" s="72"/>
    </row>
    <row r="5617" ht="14.25" customHeight="1">
      <c r="A5617" s="78">
        <v>5614.0</v>
      </c>
      <c r="C5617" s="78" t="str">
        <f>VLOOKUP(G5617,[1]Macrodata_CCF!$A$3:$D$55,4,FALSE)</f>
        <v>#ERROR!</v>
      </c>
      <c r="E5617" s="79" t="str">
        <f>VLOOKUP(G5617,[1]Macrodata_CCF!$A$3:$B$55,2,FALSE)</f>
        <v>#ERROR!</v>
      </c>
      <c r="F5617" s="78">
        <v>0.0</v>
      </c>
      <c r="G5617" s="80">
        <v>2.0</v>
      </c>
      <c r="H5617" s="81">
        <v>24245.0</v>
      </c>
      <c r="I5617" s="81">
        <v>220000.0</v>
      </c>
      <c r="J5617" s="81">
        <v>96675.0</v>
      </c>
      <c r="K5617" s="81">
        <v>396000.0</v>
      </c>
      <c r="L5617" s="82">
        <v>0.370003320477127</v>
      </c>
      <c r="N5617" s="83">
        <f t="shared" si="1"/>
        <v>0.3700033205</v>
      </c>
      <c r="O5617" s="83">
        <f t="shared" si="2"/>
        <v>0.3700033205</v>
      </c>
      <c r="Q5617" s="83">
        <f t="shared" si="3"/>
        <v>0.8897954545</v>
      </c>
      <c r="R5617" s="83">
        <f t="shared" si="4"/>
        <v>0.3700033205</v>
      </c>
      <c r="S5617" s="83" t="b">
        <f t="shared" si="5"/>
        <v>0</v>
      </c>
      <c r="T5617" s="72"/>
      <c r="U5617" s="72"/>
      <c r="V5617" s="72"/>
      <c r="W5617" s="72"/>
      <c r="X5617" s="72"/>
      <c r="Y5617" s="72"/>
      <c r="Z5617" s="72"/>
      <c r="AA5617" s="72"/>
      <c r="AB5617" s="72"/>
      <c r="AC5617" s="72"/>
      <c r="AD5617" s="72"/>
      <c r="AE5617" s="72"/>
      <c r="AF5617" s="72"/>
      <c r="AG5617" s="72"/>
      <c r="AH5617" s="72"/>
      <c r="AI5617" s="72"/>
      <c r="AJ5617" s="72"/>
      <c r="AK5617" s="72"/>
    </row>
    <row r="5618" ht="14.25" customHeight="1">
      <c r="A5618" s="78">
        <v>5615.0</v>
      </c>
      <c r="C5618" s="78" t="str">
        <f>VLOOKUP(G5618,[1]Macrodata_CCF!$A$3:$D$55,4,FALSE)</f>
        <v>#ERROR!</v>
      </c>
      <c r="E5618" s="79" t="str">
        <f>VLOOKUP(G5618,[1]Macrodata_CCF!$A$3:$B$55,2,FALSE)</f>
        <v>#ERROR!</v>
      </c>
      <c r="F5618" s="78">
        <v>0.0</v>
      </c>
      <c r="G5618" s="80">
        <v>4.0</v>
      </c>
      <c r="H5618" s="81">
        <v>518395.0</v>
      </c>
      <c r="I5618" s="81">
        <v>670000.0</v>
      </c>
      <c r="J5618" s="81">
        <v>551750.0</v>
      </c>
      <c r="K5618" s="81">
        <v>670000.0</v>
      </c>
      <c r="L5618" s="82">
        <v>0.2200125325681871</v>
      </c>
      <c r="N5618" s="83">
        <f t="shared" si="1"/>
        <v>0.2200125326</v>
      </c>
      <c r="O5618" s="83">
        <f t="shared" si="2"/>
        <v>0.2200125326</v>
      </c>
      <c r="Q5618" s="83">
        <f t="shared" si="3"/>
        <v>0.2262761194</v>
      </c>
      <c r="R5618" s="83">
        <f t="shared" si="4"/>
        <v>0.2200125326</v>
      </c>
      <c r="S5618" s="83" t="b">
        <f t="shared" si="5"/>
        <v>0</v>
      </c>
      <c r="T5618" s="72"/>
      <c r="U5618" s="72"/>
      <c r="V5618" s="72"/>
      <c r="W5618" s="72"/>
      <c r="X5618" s="72"/>
      <c r="Y5618" s="72"/>
      <c r="Z5618" s="72"/>
      <c r="AA5618" s="72"/>
      <c r="AB5618" s="72"/>
      <c r="AC5618" s="72"/>
      <c r="AD5618" s="72"/>
      <c r="AE5618" s="72"/>
      <c r="AF5618" s="72"/>
      <c r="AG5618" s="72"/>
      <c r="AH5618" s="72"/>
      <c r="AI5618" s="72"/>
      <c r="AJ5618" s="72"/>
      <c r="AK5618" s="72"/>
    </row>
    <row r="5619" ht="14.25" customHeight="1">
      <c r="A5619" s="78">
        <v>5616.0</v>
      </c>
      <c r="C5619" s="78" t="str">
        <f>VLOOKUP(G5619,[1]Macrodata_CCF!$A$3:$D$55,4,FALSE)</f>
        <v>#ERROR!</v>
      </c>
      <c r="E5619" s="79" t="str">
        <f>VLOOKUP(G5619,[1]Macrodata_CCF!$A$3:$B$55,2,FALSE)</f>
        <v>#ERROR!</v>
      </c>
      <c r="F5619" s="78">
        <v>0.0</v>
      </c>
      <c r="G5619" s="80">
        <v>18.0</v>
      </c>
      <c r="H5619" s="81">
        <v>189235.0</v>
      </c>
      <c r="I5619" s="81">
        <v>640000.0</v>
      </c>
      <c r="J5619" s="81">
        <v>270375.0</v>
      </c>
      <c r="K5619" s="81">
        <v>640000.0</v>
      </c>
      <c r="L5619" s="82">
        <v>0.1800051024369683</v>
      </c>
      <c r="N5619" s="83">
        <f t="shared" si="1"/>
        <v>0.1800051024</v>
      </c>
      <c r="O5619" s="83">
        <f t="shared" si="2"/>
        <v>0.1800051024</v>
      </c>
      <c r="Q5619" s="83">
        <f t="shared" si="3"/>
        <v>0.7043203125</v>
      </c>
      <c r="R5619" s="83">
        <f t="shared" si="4"/>
        <v>0.1800051024</v>
      </c>
      <c r="S5619" s="83" t="b">
        <f t="shared" si="5"/>
        <v>0</v>
      </c>
      <c r="T5619" s="72"/>
      <c r="U5619" s="72"/>
      <c r="V5619" s="72"/>
      <c r="W5619" s="72"/>
      <c r="X5619" s="72"/>
      <c r="Y5619" s="72"/>
      <c r="Z5619" s="72"/>
      <c r="AA5619" s="72"/>
      <c r="AB5619" s="72"/>
      <c r="AC5619" s="72"/>
      <c r="AD5619" s="72"/>
      <c r="AE5619" s="72"/>
      <c r="AF5619" s="72"/>
      <c r="AG5619" s="72"/>
      <c r="AH5619" s="72"/>
      <c r="AI5619" s="72"/>
      <c r="AJ5619" s="72"/>
      <c r="AK5619" s="72"/>
    </row>
    <row r="5620" ht="14.25" customHeight="1">
      <c r="A5620" s="78">
        <v>5617.0</v>
      </c>
      <c r="C5620" s="78" t="str">
        <f>VLOOKUP(G5620,[1]Macrodata_CCF!$A$3:$D$55,4,FALSE)</f>
        <v>#ERROR!</v>
      </c>
      <c r="E5620" s="79" t="str">
        <f>VLOOKUP(G5620,[1]Macrodata_CCF!$A$3:$B$55,2,FALSE)</f>
        <v>#ERROR!</v>
      </c>
      <c r="F5620" s="78">
        <v>0.0</v>
      </c>
      <c r="G5620" s="80">
        <v>39.0</v>
      </c>
      <c r="H5620" s="81">
        <v>2495.0</v>
      </c>
      <c r="I5620" s="81">
        <v>50000.0</v>
      </c>
      <c r="J5620" s="81">
        <v>3920.0</v>
      </c>
      <c r="K5620" s="81">
        <v>50000.0</v>
      </c>
      <c r="L5620" s="82">
        <v>0.02999684243763814</v>
      </c>
      <c r="N5620" s="83">
        <f t="shared" si="1"/>
        <v>0.02999684244</v>
      </c>
      <c r="O5620" s="83">
        <f t="shared" si="2"/>
        <v>0.02999684244</v>
      </c>
      <c r="Q5620" s="83">
        <f t="shared" si="3"/>
        <v>0.9501</v>
      </c>
      <c r="R5620" s="83">
        <f t="shared" si="4"/>
        <v>0.02999684244</v>
      </c>
      <c r="S5620" s="83" t="b">
        <f t="shared" si="5"/>
        <v>0</v>
      </c>
      <c r="T5620" s="72"/>
      <c r="U5620" s="72"/>
      <c r="V5620" s="72"/>
      <c r="W5620" s="72"/>
      <c r="X5620" s="72"/>
      <c r="Y5620" s="72"/>
      <c r="Z5620" s="72"/>
      <c r="AA5620" s="72"/>
      <c r="AB5620" s="72"/>
      <c r="AC5620" s="72"/>
      <c r="AD5620" s="72"/>
      <c r="AE5620" s="72"/>
      <c r="AF5620" s="72"/>
      <c r="AG5620" s="72"/>
      <c r="AH5620" s="72"/>
      <c r="AI5620" s="72"/>
      <c r="AJ5620" s="72"/>
      <c r="AK5620" s="72"/>
    </row>
    <row r="5621" ht="14.25" customHeight="1">
      <c r="A5621" s="78">
        <v>5618.0</v>
      </c>
      <c r="C5621" s="78" t="str">
        <f>VLOOKUP(G5621,[1]Macrodata_CCF!$A$3:$D$55,4,FALSE)</f>
        <v>#ERROR!</v>
      </c>
      <c r="E5621" s="79" t="str">
        <f>VLOOKUP(G5621,[1]Macrodata_CCF!$A$3:$B$55,2,FALSE)</f>
        <v>#ERROR!</v>
      </c>
      <c r="F5621" s="78">
        <v>0.0</v>
      </c>
      <c r="G5621" s="80">
        <v>16.0</v>
      </c>
      <c r="H5621" s="81">
        <v>276560.0</v>
      </c>
      <c r="I5621" s="81">
        <v>300000.0</v>
      </c>
      <c r="J5621" s="81">
        <v>279840.0</v>
      </c>
      <c r="K5621" s="81">
        <v>450000.0</v>
      </c>
      <c r="L5621" s="82">
        <v>0.1399317406143345</v>
      </c>
      <c r="N5621" s="83">
        <f t="shared" si="1"/>
        <v>0.1399317406</v>
      </c>
      <c r="O5621" s="83">
        <f t="shared" si="2"/>
        <v>0.1399317406</v>
      </c>
      <c r="Q5621" s="83">
        <f t="shared" si="3"/>
        <v>0.07813333333</v>
      </c>
      <c r="R5621" s="83">
        <f t="shared" si="4"/>
        <v>0.01093333333</v>
      </c>
      <c r="S5621" s="83" t="b">
        <f t="shared" si="5"/>
        <v>0</v>
      </c>
      <c r="T5621" s="72"/>
      <c r="U5621" s="72"/>
      <c r="V5621" s="72"/>
      <c r="W5621" s="72"/>
      <c r="X5621" s="72"/>
      <c r="Y5621" s="72"/>
      <c r="Z5621" s="72"/>
      <c r="AA5621" s="72"/>
      <c r="AB5621" s="72"/>
      <c r="AC5621" s="72"/>
      <c r="AD5621" s="72"/>
      <c r="AE5621" s="72"/>
      <c r="AF5621" s="72"/>
      <c r="AG5621" s="72"/>
      <c r="AH5621" s="72"/>
      <c r="AI5621" s="72"/>
      <c r="AJ5621" s="72"/>
      <c r="AK5621" s="72"/>
    </row>
    <row r="5622" ht="14.25" customHeight="1">
      <c r="A5622" s="78">
        <v>5619.0</v>
      </c>
      <c r="C5622" s="78" t="str">
        <f>VLOOKUP(G5622,[1]Macrodata_CCF!$A$3:$D$55,4,FALSE)</f>
        <v>#ERROR!</v>
      </c>
      <c r="E5622" s="79" t="str">
        <f>VLOOKUP(G5622,[1]Macrodata_CCF!$A$3:$B$55,2,FALSE)</f>
        <v>#ERROR!</v>
      </c>
      <c r="F5622" s="78">
        <v>1.0</v>
      </c>
      <c r="G5622" s="80">
        <v>33.0</v>
      </c>
      <c r="H5622" s="81">
        <v>20780.0</v>
      </c>
      <c r="I5622" s="81">
        <v>510000.0</v>
      </c>
      <c r="J5622" s="81">
        <v>260500.0</v>
      </c>
      <c r="K5622" s="81">
        <v>510000.0</v>
      </c>
      <c r="L5622" s="82">
        <v>0.4900044969543355</v>
      </c>
      <c r="N5622" s="83">
        <f t="shared" si="1"/>
        <v>0.490004497</v>
      </c>
      <c r="O5622" s="83">
        <f t="shared" si="2"/>
        <v>0.490004497</v>
      </c>
      <c r="Q5622" s="83">
        <f t="shared" si="3"/>
        <v>0.959254902</v>
      </c>
      <c r="R5622" s="83">
        <f t="shared" si="4"/>
        <v>0.490004497</v>
      </c>
      <c r="S5622" s="83" t="b">
        <f t="shared" si="5"/>
        <v>0</v>
      </c>
      <c r="T5622" s="72"/>
      <c r="U5622" s="72"/>
      <c r="V5622" s="72"/>
      <c r="W5622" s="72"/>
      <c r="X5622" s="72"/>
      <c r="Y5622" s="72"/>
      <c r="Z5622" s="72"/>
      <c r="AA5622" s="72"/>
      <c r="AB5622" s="72"/>
      <c r="AC5622" s="72"/>
      <c r="AD5622" s="72"/>
      <c r="AE5622" s="72"/>
      <c r="AF5622" s="72"/>
      <c r="AG5622" s="72"/>
      <c r="AH5622" s="72"/>
      <c r="AI5622" s="72"/>
      <c r="AJ5622" s="72"/>
      <c r="AK5622" s="72"/>
    </row>
    <row r="5623" ht="14.25" customHeight="1">
      <c r="A5623" s="78">
        <v>5620.0</v>
      </c>
      <c r="C5623" s="78" t="str">
        <f>VLOOKUP(G5623,[1]Macrodata_CCF!$A$3:$D$55,4,FALSE)</f>
        <v>#ERROR!</v>
      </c>
      <c r="E5623" s="79" t="str">
        <f>VLOOKUP(G5623,[1]Macrodata_CCF!$A$3:$B$55,2,FALSE)</f>
        <v>#ERROR!</v>
      </c>
      <c r="F5623" s="78">
        <v>0.0</v>
      </c>
      <c r="G5623" s="80">
        <v>24.0</v>
      </c>
      <c r="H5623" s="81">
        <v>130865.0</v>
      </c>
      <c r="I5623" s="81">
        <v>140000.0</v>
      </c>
      <c r="J5623" s="81">
        <v>132235.0</v>
      </c>
      <c r="K5623" s="81">
        <v>140000.0</v>
      </c>
      <c r="L5623" s="82">
        <v>0.1499726327312534</v>
      </c>
      <c r="N5623" s="83">
        <f t="shared" si="1"/>
        <v>0.1499726327</v>
      </c>
      <c r="O5623" s="83">
        <f t="shared" si="2"/>
        <v>0.1499726327</v>
      </c>
      <c r="Q5623" s="83">
        <f t="shared" si="3"/>
        <v>0.06525</v>
      </c>
      <c r="R5623" s="83">
        <f t="shared" si="4"/>
        <v>0.009785714286</v>
      </c>
      <c r="S5623" s="83" t="b">
        <f t="shared" si="5"/>
        <v>0</v>
      </c>
      <c r="T5623" s="72"/>
      <c r="U5623" s="72"/>
      <c r="V5623" s="72"/>
      <c r="W5623" s="72"/>
      <c r="X5623" s="72"/>
      <c r="Y5623" s="72"/>
      <c r="Z5623" s="72"/>
      <c r="AA5623" s="72"/>
      <c r="AB5623" s="72"/>
      <c r="AC5623" s="72"/>
      <c r="AD5623" s="72"/>
      <c r="AE5623" s="72"/>
      <c r="AF5623" s="72"/>
      <c r="AG5623" s="72"/>
      <c r="AH5623" s="72"/>
      <c r="AI5623" s="72"/>
      <c r="AJ5623" s="72"/>
      <c r="AK5623" s="72"/>
    </row>
    <row r="5624" ht="14.25" customHeight="1">
      <c r="A5624" s="78">
        <v>5621.0</v>
      </c>
      <c r="C5624" s="78" t="str">
        <f>VLOOKUP(G5624,[1]Macrodata_CCF!$A$3:$D$55,4,FALSE)</f>
        <v>#ERROR!</v>
      </c>
      <c r="E5624" s="79" t="str">
        <f>VLOOKUP(G5624,[1]Macrodata_CCF!$A$3:$B$55,2,FALSE)</f>
        <v>#ERROR!</v>
      </c>
      <c r="F5624" s="78">
        <v>0.0</v>
      </c>
      <c r="G5624" s="80">
        <v>38.0</v>
      </c>
      <c r="H5624" s="81">
        <v>415485.0</v>
      </c>
      <c r="I5624" s="81">
        <v>960000.0</v>
      </c>
      <c r="J5624" s="81">
        <v>431820.0</v>
      </c>
      <c r="K5624" s="81">
        <v>1440000.0</v>
      </c>
      <c r="L5624" s="82">
        <v>0.0299991735764855</v>
      </c>
      <c r="N5624" s="83">
        <f t="shared" si="1"/>
        <v>0.02999917358</v>
      </c>
      <c r="O5624" s="83">
        <f t="shared" si="2"/>
        <v>0.02999917358</v>
      </c>
      <c r="Q5624" s="83">
        <f t="shared" si="3"/>
        <v>0.567203125</v>
      </c>
      <c r="R5624" s="83">
        <f t="shared" si="4"/>
        <v>0.02999917358</v>
      </c>
      <c r="S5624" s="83" t="b">
        <f t="shared" si="5"/>
        <v>0</v>
      </c>
      <c r="T5624" s="72"/>
      <c r="U5624" s="72"/>
      <c r="V5624" s="72"/>
      <c r="W5624" s="72"/>
      <c r="X5624" s="72"/>
      <c r="Y5624" s="72"/>
      <c r="Z5624" s="72"/>
      <c r="AA5624" s="72"/>
      <c r="AB5624" s="72"/>
      <c r="AC5624" s="72"/>
      <c r="AD5624" s="72"/>
      <c r="AE5624" s="72"/>
      <c r="AF5624" s="72"/>
      <c r="AG5624" s="72"/>
      <c r="AH5624" s="72"/>
      <c r="AI5624" s="72"/>
      <c r="AJ5624" s="72"/>
      <c r="AK5624" s="72"/>
    </row>
    <row r="5625" ht="14.25" customHeight="1">
      <c r="A5625" s="78">
        <v>5622.0</v>
      </c>
      <c r="C5625" s="78" t="str">
        <f>VLOOKUP(G5625,[1]Macrodata_CCF!$A$3:$D$55,4,FALSE)</f>
        <v>#ERROR!</v>
      </c>
      <c r="E5625" s="79" t="str">
        <f>VLOOKUP(G5625,[1]Macrodata_CCF!$A$3:$B$55,2,FALSE)</f>
        <v>#ERROR!</v>
      </c>
      <c r="F5625" s="78">
        <v>0.0</v>
      </c>
      <c r="G5625" s="80">
        <v>29.0</v>
      </c>
      <c r="H5625" s="81">
        <v>608340.0</v>
      </c>
      <c r="I5625" s="81">
        <v>900000.0</v>
      </c>
      <c r="J5625" s="81">
        <v>652090.0</v>
      </c>
      <c r="K5625" s="81">
        <v>900000.0</v>
      </c>
      <c r="L5625" s="82">
        <v>0.1500034286497977</v>
      </c>
      <c r="N5625" s="83">
        <f t="shared" si="1"/>
        <v>0.1500034286</v>
      </c>
      <c r="O5625" s="83">
        <f t="shared" si="2"/>
        <v>0.1500034286</v>
      </c>
      <c r="Q5625" s="83">
        <f t="shared" si="3"/>
        <v>0.3240666667</v>
      </c>
      <c r="R5625" s="83">
        <f t="shared" si="4"/>
        <v>0.1500034286</v>
      </c>
      <c r="S5625" s="83" t="b">
        <f t="shared" si="5"/>
        <v>0</v>
      </c>
      <c r="T5625" s="72"/>
      <c r="U5625" s="72"/>
      <c r="V5625" s="72"/>
      <c r="W5625" s="72"/>
      <c r="X5625" s="72"/>
      <c r="Y5625" s="72"/>
      <c r="Z5625" s="72"/>
      <c r="AA5625" s="72"/>
      <c r="AB5625" s="72"/>
      <c r="AC5625" s="72"/>
      <c r="AD5625" s="72"/>
      <c r="AE5625" s="72"/>
      <c r="AF5625" s="72"/>
      <c r="AG5625" s="72"/>
      <c r="AH5625" s="72"/>
      <c r="AI5625" s="72"/>
      <c r="AJ5625" s="72"/>
      <c r="AK5625" s="72"/>
    </row>
    <row r="5626" ht="14.25" customHeight="1">
      <c r="A5626" s="78">
        <v>5623.0</v>
      </c>
      <c r="C5626" s="78" t="str">
        <f>VLOOKUP(G5626,[1]Macrodata_CCF!$A$3:$D$55,4,FALSE)</f>
        <v>#ERROR!</v>
      </c>
      <c r="E5626" s="79" t="str">
        <f>VLOOKUP(G5626,[1]Macrodata_CCF!$A$3:$B$55,2,FALSE)</f>
        <v>#ERROR!</v>
      </c>
      <c r="F5626" s="78">
        <v>0.0</v>
      </c>
      <c r="G5626" s="80">
        <v>15.0</v>
      </c>
      <c r="H5626" s="81">
        <v>37985.0</v>
      </c>
      <c r="I5626" s="81">
        <v>50000.0</v>
      </c>
      <c r="J5626" s="81">
        <v>40150.0</v>
      </c>
      <c r="K5626" s="81">
        <v>50000.0</v>
      </c>
      <c r="L5626" s="82">
        <v>0.1801914273824386</v>
      </c>
      <c r="N5626" s="83">
        <f t="shared" si="1"/>
        <v>0.1801914274</v>
      </c>
      <c r="O5626" s="83">
        <f t="shared" si="2"/>
        <v>0.1801914274</v>
      </c>
      <c r="Q5626" s="83">
        <f t="shared" si="3"/>
        <v>0.2403</v>
      </c>
      <c r="R5626" s="83">
        <f t="shared" si="4"/>
        <v>0.1801914274</v>
      </c>
      <c r="S5626" s="83" t="b">
        <f t="shared" si="5"/>
        <v>0</v>
      </c>
      <c r="T5626" s="72"/>
      <c r="U5626" s="72"/>
      <c r="V5626" s="72"/>
      <c r="W5626" s="72"/>
      <c r="X5626" s="72"/>
      <c r="Y5626" s="72"/>
      <c r="Z5626" s="72"/>
      <c r="AA5626" s="72"/>
      <c r="AB5626" s="72"/>
      <c r="AC5626" s="72"/>
      <c r="AD5626" s="72"/>
      <c r="AE5626" s="72"/>
      <c r="AF5626" s="72"/>
      <c r="AG5626" s="72"/>
      <c r="AH5626" s="72"/>
      <c r="AI5626" s="72"/>
      <c r="AJ5626" s="72"/>
      <c r="AK5626" s="72"/>
    </row>
    <row r="5627" ht="14.25" customHeight="1">
      <c r="A5627" s="78">
        <v>5624.0</v>
      </c>
      <c r="C5627" s="78" t="str">
        <f>VLOOKUP(G5627,[1]Macrodata_CCF!$A$3:$D$55,4,FALSE)</f>
        <v>#ERROR!</v>
      </c>
      <c r="E5627" s="79" t="str">
        <f>VLOOKUP(G5627,[1]Macrodata_CCF!$A$3:$B$55,2,FALSE)</f>
        <v>#ERROR!</v>
      </c>
      <c r="F5627" s="78">
        <v>0.0</v>
      </c>
      <c r="G5627" s="80">
        <v>25.0</v>
      </c>
      <c r="H5627" s="81">
        <v>0.0</v>
      </c>
      <c r="I5627" s="81">
        <v>300000.0</v>
      </c>
      <c r="J5627" s="81">
        <v>550800.0</v>
      </c>
      <c r="K5627" s="81">
        <v>540000.0</v>
      </c>
      <c r="L5627" s="82">
        <v>1.836</v>
      </c>
      <c r="N5627" s="83">
        <f t="shared" si="1"/>
        <v>1.836</v>
      </c>
      <c r="O5627" s="83">
        <f t="shared" si="2"/>
        <v>1</v>
      </c>
      <c r="Q5627" s="83">
        <f t="shared" si="3"/>
        <v>1</v>
      </c>
      <c r="R5627" s="83">
        <f t="shared" si="4"/>
        <v>1.836</v>
      </c>
      <c r="S5627" s="83" t="b">
        <f t="shared" si="5"/>
        <v>0</v>
      </c>
      <c r="T5627" s="72"/>
      <c r="U5627" s="72"/>
      <c r="V5627" s="72"/>
      <c r="W5627" s="72"/>
      <c r="X5627" s="72"/>
      <c r="Y5627" s="72"/>
      <c r="Z5627" s="72"/>
      <c r="AA5627" s="72"/>
      <c r="AB5627" s="72"/>
      <c r="AC5627" s="72"/>
      <c r="AD5627" s="72"/>
      <c r="AE5627" s="72"/>
      <c r="AF5627" s="72"/>
      <c r="AG5627" s="72"/>
      <c r="AH5627" s="72"/>
      <c r="AI5627" s="72"/>
      <c r="AJ5627" s="72"/>
      <c r="AK5627" s="72"/>
    </row>
    <row r="5628" ht="14.25" customHeight="1">
      <c r="A5628" s="78">
        <v>5625.0</v>
      </c>
      <c r="C5628" s="78" t="str">
        <f>VLOOKUP(G5628,[1]Macrodata_CCF!$A$3:$D$55,4,FALSE)</f>
        <v>#ERROR!</v>
      </c>
      <c r="E5628" s="79" t="str">
        <f>VLOOKUP(G5628,[1]Macrodata_CCF!$A$3:$B$55,2,FALSE)</f>
        <v>#ERROR!</v>
      </c>
      <c r="F5628" s="78">
        <v>0.0</v>
      </c>
      <c r="G5628" s="80">
        <v>22.0</v>
      </c>
      <c r="H5628" s="81">
        <v>880810.0</v>
      </c>
      <c r="I5628" s="81">
        <v>840000.0</v>
      </c>
      <c r="J5628" s="81">
        <v>856800.0</v>
      </c>
      <c r="K5628" s="81">
        <v>840000.0</v>
      </c>
      <c r="L5628" s="82">
        <v>0.5883361921097771</v>
      </c>
      <c r="N5628" s="83">
        <f t="shared" si="1"/>
        <v>0.5883361921</v>
      </c>
      <c r="O5628" s="83">
        <f t="shared" si="2"/>
        <v>0.5883361921</v>
      </c>
      <c r="Q5628" s="83">
        <f t="shared" si="3"/>
        <v>-0.04858333333</v>
      </c>
      <c r="R5628" s="83">
        <f t="shared" si="4"/>
        <v>-0.02858333333</v>
      </c>
      <c r="S5628" s="83" t="b">
        <f t="shared" si="5"/>
        <v>0</v>
      </c>
      <c r="T5628" s="72"/>
      <c r="U5628" s="72"/>
      <c r="V5628" s="72"/>
      <c r="W5628" s="72"/>
      <c r="X5628" s="72"/>
      <c r="Y5628" s="72"/>
      <c r="Z5628" s="72"/>
      <c r="AA5628" s="72"/>
      <c r="AB5628" s="72"/>
      <c r="AC5628" s="72"/>
      <c r="AD5628" s="72"/>
      <c r="AE5628" s="72"/>
      <c r="AF5628" s="72"/>
      <c r="AG5628" s="72"/>
      <c r="AH5628" s="72"/>
      <c r="AI5628" s="72"/>
      <c r="AJ5628" s="72"/>
      <c r="AK5628" s="72"/>
    </row>
    <row r="5629" ht="14.25" customHeight="1">
      <c r="A5629" s="78">
        <v>5626.0</v>
      </c>
      <c r="C5629" s="78" t="str">
        <f>VLOOKUP(G5629,[1]Macrodata_CCF!$A$3:$D$55,4,FALSE)</f>
        <v>#ERROR!</v>
      </c>
      <c r="E5629" s="79" t="str">
        <f>VLOOKUP(G5629,[1]Macrodata_CCF!$A$3:$B$55,2,FALSE)</f>
        <v>#ERROR!</v>
      </c>
      <c r="F5629" s="78">
        <v>0.0</v>
      </c>
      <c r="G5629" s="80">
        <v>22.0</v>
      </c>
      <c r="H5629" s="81">
        <v>38835.0</v>
      </c>
      <c r="I5629" s="81">
        <v>60000.0</v>
      </c>
      <c r="J5629" s="81">
        <v>42010.0</v>
      </c>
      <c r="K5629" s="81">
        <v>60000.0</v>
      </c>
      <c r="L5629" s="82">
        <v>0.1500118119536971</v>
      </c>
      <c r="N5629" s="83">
        <f t="shared" si="1"/>
        <v>0.150011812</v>
      </c>
      <c r="O5629" s="83">
        <f t="shared" si="2"/>
        <v>0.150011812</v>
      </c>
      <c r="Q5629" s="83">
        <f t="shared" si="3"/>
        <v>0.35275</v>
      </c>
      <c r="R5629" s="83">
        <f t="shared" si="4"/>
        <v>0.150011812</v>
      </c>
      <c r="S5629" s="83" t="b">
        <f t="shared" si="5"/>
        <v>0</v>
      </c>
      <c r="T5629" s="72"/>
      <c r="U5629" s="72"/>
      <c r="V5629" s="72"/>
      <c r="W5629" s="72"/>
      <c r="X5629" s="72"/>
      <c r="Y5629" s="72"/>
      <c r="Z5629" s="72"/>
      <c r="AA5629" s="72"/>
      <c r="AB5629" s="72"/>
      <c r="AC5629" s="72"/>
      <c r="AD5629" s="72"/>
      <c r="AE5629" s="72"/>
      <c r="AF5629" s="72"/>
      <c r="AG5629" s="72"/>
      <c r="AH5629" s="72"/>
      <c r="AI5629" s="72"/>
      <c r="AJ5629" s="72"/>
      <c r="AK5629" s="72"/>
    </row>
    <row r="5630" ht="14.25" customHeight="1">
      <c r="A5630" s="78">
        <v>5627.0</v>
      </c>
      <c r="C5630" s="78" t="str">
        <f>VLOOKUP(G5630,[1]Macrodata_CCF!$A$3:$D$55,4,FALSE)</f>
        <v>#ERROR!</v>
      </c>
      <c r="E5630" s="79" t="str">
        <f>VLOOKUP(G5630,[1]Macrodata_CCF!$A$3:$B$55,2,FALSE)</f>
        <v>#ERROR!</v>
      </c>
      <c r="F5630" s="78">
        <v>1.0</v>
      </c>
      <c r="G5630" s="80">
        <v>25.0</v>
      </c>
      <c r="H5630" s="81">
        <v>170825.0</v>
      </c>
      <c r="I5630" s="81">
        <v>390000.0</v>
      </c>
      <c r="J5630" s="81">
        <v>260685.0</v>
      </c>
      <c r="K5630" s="81">
        <v>390000.0</v>
      </c>
      <c r="L5630" s="82">
        <v>0.4099920155127181</v>
      </c>
      <c r="N5630" s="83">
        <f t="shared" si="1"/>
        <v>0.4099920155</v>
      </c>
      <c r="O5630" s="83">
        <f t="shared" si="2"/>
        <v>0.4099920155</v>
      </c>
      <c r="Q5630" s="83">
        <f t="shared" si="3"/>
        <v>0.5619871795</v>
      </c>
      <c r="R5630" s="83">
        <f t="shared" si="4"/>
        <v>0.4099920155</v>
      </c>
      <c r="S5630" s="83" t="b">
        <f t="shared" si="5"/>
        <v>0</v>
      </c>
      <c r="T5630" s="72"/>
      <c r="U5630" s="72"/>
      <c r="V5630" s="72"/>
      <c r="W5630" s="72"/>
      <c r="X5630" s="72"/>
      <c r="Y5630" s="72"/>
      <c r="Z5630" s="72"/>
      <c r="AA5630" s="72"/>
      <c r="AB5630" s="72"/>
      <c r="AC5630" s="72"/>
      <c r="AD5630" s="72"/>
      <c r="AE5630" s="72"/>
      <c r="AF5630" s="72"/>
      <c r="AG5630" s="72"/>
      <c r="AH5630" s="72"/>
      <c r="AI5630" s="72"/>
      <c r="AJ5630" s="72"/>
      <c r="AK5630" s="72"/>
    </row>
    <row r="5631" ht="14.25" customHeight="1">
      <c r="A5631" s="78">
        <v>5628.0</v>
      </c>
      <c r="C5631" s="78" t="str">
        <f>VLOOKUP(G5631,[1]Macrodata_CCF!$A$3:$D$55,4,FALSE)</f>
        <v>#ERROR!</v>
      </c>
      <c r="E5631" s="79" t="str">
        <f>VLOOKUP(G5631,[1]Macrodata_CCF!$A$3:$B$55,2,FALSE)</f>
        <v>#ERROR!</v>
      </c>
      <c r="F5631" s="78">
        <v>0.0</v>
      </c>
      <c r="G5631" s="80">
        <v>2.0</v>
      </c>
      <c r="H5631" s="81">
        <v>0.0</v>
      </c>
      <c r="I5631" s="81">
        <v>110000.0</v>
      </c>
      <c r="J5631" s="81">
        <v>0.0</v>
      </c>
      <c r="K5631" s="81">
        <v>110000.0</v>
      </c>
      <c r="L5631" s="82">
        <v>0.0</v>
      </c>
      <c r="N5631" s="83">
        <f t="shared" si="1"/>
        <v>0</v>
      </c>
      <c r="O5631" s="83">
        <f t="shared" si="2"/>
        <v>0</v>
      </c>
      <c r="Q5631" s="83">
        <f t="shared" si="3"/>
        <v>1</v>
      </c>
      <c r="R5631" s="83">
        <f t="shared" si="4"/>
        <v>0</v>
      </c>
      <c r="S5631" s="83" t="b">
        <f t="shared" si="5"/>
        <v>0</v>
      </c>
      <c r="T5631" s="72"/>
      <c r="U5631" s="72"/>
      <c r="V5631" s="72"/>
      <c r="W5631" s="72"/>
      <c r="X5631" s="72"/>
      <c r="Y5631" s="72"/>
      <c r="Z5631" s="72"/>
      <c r="AA5631" s="72"/>
      <c r="AB5631" s="72"/>
      <c r="AC5631" s="72"/>
      <c r="AD5631" s="72"/>
      <c r="AE5631" s="72"/>
      <c r="AF5631" s="72"/>
      <c r="AG5631" s="72"/>
      <c r="AH5631" s="72"/>
      <c r="AI5631" s="72"/>
      <c r="AJ5631" s="72"/>
      <c r="AK5631" s="72"/>
    </row>
    <row r="5632" ht="14.25" customHeight="1">
      <c r="A5632" s="78">
        <v>5629.0</v>
      </c>
      <c r="C5632" s="78" t="str">
        <f>VLOOKUP(G5632,[1]Macrodata_CCF!$A$3:$D$55,4,FALSE)</f>
        <v>#ERROR!</v>
      </c>
      <c r="E5632" s="79" t="str">
        <f>VLOOKUP(G5632,[1]Macrodata_CCF!$A$3:$B$55,2,FALSE)</f>
        <v>#ERROR!</v>
      </c>
      <c r="F5632" s="78">
        <v>0.0</v>
      </c>
      <c r="G5632" s="80">
        <v>16.0</v>
      </c>
      <c r="H5632" s="81">
        <v>323025.0</v>
      </c>
      <c r="I5632" s="81">
        <v>600000.0</v>
      </c>
      <c r="J5632" s="81">
        <v>372880.0</v>
      </c>
      <c r="K5632" s="81">
        <v>600000.0</v>
      </c>
      <c r="L5632" s="82">
        <v>0.1799981947829226</v>
      </c>
      <c r="N5632" s="83">
        <f t="shared" si="1"/>
        <v>0.1799981948</v>
      </c>
      <c r="O5632" s="83">
        <f t="shared" si="2"/>
        <v>0.1799981948</v>
      </c>
      <c r="Q5632" s="83">
        <f t="shared" si="3"/>
        <v>0.461625</v>
      </c>
      <c r="R5632" s="83">
        <f t="shared" si="4"/>
        <v>0.1799981948</v>
      </c>
      <c r="S5632" s="83" t="b">
        <f t="shared" si="5"/>
        <v>0</v>
      </c>
      <c r="T5632" s="72"/>
      <c r="U5632" s="72"/>
      <c r="V5632" s="72"/>
      <c r="W5632" s="72"/>
      <c r="X5632" s="72"/>
      <c r="Y5632" s="72"/>
      <c r="Z5632" s="72"/>
      <c r="AA5632" s="72"/>
      <c r="AB5632" s="72"/>
      <c r="AC5632" s="72"/>
      <c r="AD5632" s="72"/>
      <c r="AE5632" s="72"/>
      <c r="AF5632" s="72"/>
      <c r="AG5632" s="72"/>
      <c r="AH5632" s="72"/>
      <c r="AI5632" s="72"/>
      <c r="AJ5632" s="72"/>
      <c r="AK5632" s="72"/>
    </row>
    <row r="5633" ht="14.25" customHeight="1">
      <c r="A5633" s="78">
        <v>5630.0</v>
      </c>
      <c r="C5633" s="78" t="str">
        <f>VLOOKUP(G5633,[1]Macrodata_CCF!$A$3:$D$55,4,FALSE)</f>
        <v>#ERROR!</v>
      </c>
      <c r="E5633" s="79" t="str">
        <f>VLOOKUP(G5633,[1]Macrodata_CCF!$A$3:$B$55,2,FALSE)</f>
        <v>#ERROR!</v>
      </c>
      <c r="F5633" s="78">
        <v>0.0</v>
      </c>
      <c r="G5633" s="80">
        <v>37.0</v>
      </c>
      <c r="H5633" s="81">
        <v>0.0</v>
      </c>
      <c r="I5633" s="81">
        <v>820000.0</v>
      </c>
      <c r="J5633" s="81">
        <v>73800.0</v>
      </c>
      <c r="K5633" s="81">
        <v>820000.0</v>
      </c>
      <c r="L5633" s="82">
        <v>0.09</v>
      </c>
      <c r="N5633" s="83">
        <f t="shared" si="1"/>
        <v>0.09</v>
      </c>
      <c r="O5633" s="83">
        <f t="shared" si="2"/>
        <v>0.09</v>
      </c>
      <c r="Q5633" s="83">
        <f t="shared" si="3"/>
        <v>1</v>
      </c>
      <c r="R5633" s="83">
        <f t="shared" si="4"/>
        <v>0.09</v>
      </c>
      <c r="S5633" s="83" t="b">
        <f t="shared" si="5"/>
        <v>0</v>
      </c>
      <c r="T5633" s="72"/>
      <c r="U5633" s="72"/>
      <c r="V5633" s="72"/>
      <c r="W5633" s="72"/>
      <c r="X5633" s="72"/>
      <c r="Y5633" s="72"/>
      <c r="Z5633" s="72"/>
      <c r="AA5633" s="72"/>
      <c r="AB5633" s="72"/>
      <c r="AC5633" s="72"/>
      <c r="AD5633" s="72"/>
      <c r="AE5633" s="72"/>
      <c r="AF5633" s="72"/>
      <c r="AG5633" s="72"/>
      <c r="AH5633" s="72"/>
      <c r="AI5633" s="72"/>
      <c r="AJ5633" s="72"/>
      <c r="AK5633" s="72"/>
    </row>
    <row r="5634" ht="14.25" customHeight="1">
      <c r="A5634" s="78">
        <v>5631.0</v>
      </c>
      <c r="C5634" s="78" t="str">
        <f>VLOOKUP(G5634,[1]Macrodata_CCF!$A$3:$D$55,4,FALSE)</f>
        <v>#ERROR!</v>
      </c>
      <c r="E5634" s="79" t="str">
        <f>VLOOKUP(G5634,[1]Macrodata_CCF!$A$3:$B$55,2,FALSE)</f>
        <v>#ERROR!</v>
      </c>
      <c r="F5634" s="78">
        <v>0.0</v>
      </c>
      <c r="G5634" s="80">
        <v>15.0</v>
      </c>
      <c r="H5634" s="81">
        <v>586425.0</v>
      </c>
      <c r="I5634" s="81">
        <v>850000.0</v>
      </c>
      <c r="J5634" s="81">
        <v>633870.0</v>
      </c>
      <c r="K5634" s="81">
        <v>1360000.0</v>
      </c>
      <c r="L5634" s="82">
        <v>0.180005690979797</v>
      </c>
      <c r="N5634" s="83">
        <f t="shared" si="1"/>
        <v>0.180005691</v>
      </c>
      <c r="O5634" s="83">
        <f t="shared" si="2"/>
        <v>0.180005691</v>
      </c>
      <c r="Q5634" s="83">
        <f t="shared" si="3"/>
        <v>0.3100882353</v>
      </c>
      <c r="R5634" s="83">
        <f t="shared" si="4"/>
        <v>0.180005691</v>
      </c>
      <c r="S5634" s="83" t="b">
        <f t="shared" si="5"/>
        <v>0</v>
      </c>
      <c r="T5634" s="72"/>
      <c r="U5634" s="72"/>
      <c r="V5634" s="72"/>
      <c r="W5634" s="72"/>
      <c r="X5634" s="72"/>
      <c r="Y5634" s="72"/>
      <c r="Z5634" s="72"/>
      <c r="AA5634" s="72"/>
      <c r="AB5634" s="72"/>
      <c r="AC5634" s="72"/>
      <c r="AD5634" s="72"/>
      <c r="AE5634" s="72"/>
      <c r="AF5634" s="72"/>
      <c r="AG5634" s="72"/>
      <c r="AH5634" s="72"/>
      <c r="AI5634" s="72"/>
      <c r="AJ5634" s="72"/>
      <c r="AK5634" s="72"/>
    </row>
    <row r="5635" ht="14.25" customHeight="1">
      <c r="A5635" s="78">
        <v>5632.0</v>
      </c>
      <c r="C5635" s="78" t="str">
        <f>VLOOKUP(G5635,[1]Macrodata_CCF!$A$3:$D$55,4,FALSE)</f>
        <v>#ERROR!</v>
      </c>
      <c r="E5635" s="79" t="str">
        <f>VLOOKUP(G5635,[1]Macrodata_CCF!$A$3:$B$55,2,FALSE)</f>
        <v>#ERROR!</v>
      </c>
      <c r="F5635" s="78">
        <v>0.0</v>
      </c>
      <c r="G5635" s="80">
        <v>43.0</v>
      </c>
      <c r="H5635" s="81">
        <v>61035.0</v>
      </c>
      <c r="I5635" s="81">
        <v>170000.0</v>
      </c>
      <c r="J5635" s="81">
        <v>82830.0</v>
      </c>
      <c r="K5635" s="81">
        <v>170000.0</v>
      </c>
      <c r="L5635" s="82">
        <v>0.2000183545175056</v>
      </c>
      <c r="N5635" s="83">
        <f t="shared" si="1"/>
        <v>0.2000183545</v>
      </c>
      <c r="O5635" s="83">
        <f t="shared" si="2"/>
        <v>0.2000183545</v>
      </c>
      <c r="Q5635" s="83">
        <f t="shared" si="3"/>
        <v>0.6409705882</v>
      </c>
      <c r="R5635" s="83">
        <f t="shared" si="4"/>
        <v>0.2000183545</v>
      </c>
      <c r="S5635" s="83" t="b">
        <f t="shared" si="5"/>
        <v>0</v>
      </c>
      <c r="T5635" s="72"/>
      <c r="U5635" s="72"/>
      <c r="V5635" s="72"/>
      <c r="W5635" s="72"/>
      <c r="X5635" s="72"/>
      <c r="Y5635" s="72"/>
      <c r="Z5635" s="72"/>
      <c r="AA5635" s="72"/>
      <c r="AB5635" s="72"/>
      <c r="AC5635" s="72"/>
      <c r="AD5635" s="72"/>
      <c r="AE5635" s="72"/>
      <c r="AF5635" s="72"/>
      <c r="AG5635" s="72"/>
      <c r="AH5635" s="72"/>
      <c r="AI5635" s="72"/>
      <c r="AJ5635" s="72"/>
      <c r="AK5635" s="72"/>
    </row>
    <row r="5636" ht="14.25" customHeight="1">
      <c r="A5636" s="78">
        <v>5633.0</v>
      </c>
      <c r="C5636" s="78" t="str">
        <f>VLOOKUP(G5636,[1]Macrodata_CCF!$A$3:$D$55,4,FALSE)</f>
        <v>#ERROR!</v>
      </c>
      <c r="E5636" s="79" t="str">
        <f>VLOOKUP(G5636,[1]Macrodata_CCF!$A$3:$B$55,2,FALSE)</f>
        <v>#ERROR!</v>
      </c>
      <c r="F5636" s="78">
        <v>0.0</v>
      </c>
      <c r="G5636" s="80">
        <v>53.0</v>
      </c>
      <c r="H5636" s="81">
        <v>112425.0</v>
      </c>
      <c r="I5636" s="81">
        <v>950000.0</v>
      </c>
      <c r="J5636" s="81">
        <v>969000.0</v>
      </c>
      <c r="K5636" s="81">
        <v>950000.0</v>
      </c>
      <c r="L5636" s="82">
        <v>1.02268453571322</v>
      </c>
      <c r="N5636" s="83">
        <f t="shared" si="1"/>
        <v>1.022684536</v>
      </c>
      <c r="O5636" s="83">
        <f t="shared" si="2"/>
        <v>1</v>
      </c>
      <c r="Q5636" s="83">
        <f t="shared" si="3"/>
        <v>0.8816578947</v>
      </c>
      <c r="R5636" s="83">
        <f t="shared" si="4"/>
        <v>1.022684536</v>
      </c>
      <c r="S5636" s="83" t="b">
        <f t="shared" si="5"/>
        <v>0</v>
      </c>
      <c r="T5636" s="72"/>
      <c r="U5636" s="72"/>
      <c r="V5636" s="72"/>
      <c r="W5636" s="72"/>
      <c r="X5636" s="72"/>
      <c r="Y5636" s="72"/>
      <c r="Z5636" s="72"/>
      <c r="AA5636" s="72"/>
      <c r="AB5636" s="72"/>
      <c r="AC5636" s="72"/>
      <c r="AD5636" s="72"/>
      <c r="AE5636" s="72"/>
      <c r="AF5636" s="72"/>
      <c r="AG5636" s="72"/>
      <c r="AH5636" s="72"/>
      <c r="AI5636" s="72"/>
      <c r="AJ5636" s="72"/>
      <c r="AK5636" s="72"/>
    </row>
    <row r="5637" ht="14.25" customHeight="1">
      <c r="A5637" s="78">
        <v>5634.0</v>
      </c>
      <c r="C5637" s="78" t="str">
        <f>VLOOKUP(G5637,[1]Macrodata_CCF!$A$3:$D$55,4,FALSE)</f>
        <v>#ERROR!</v>
      </c>
      <c r="E5637" s="79" t="str">
        <f>VLOOKUP(G5637,[1]Macrodata_CCF!$A$3:$B$55,2,FALSE)</f>
        <v>#ERROR!</v>
      </c>
      <c r="F5637" s="78">
        <v>0.0</v>
      </c>
      <c r="G5637" s="80">
        <v>6.0</v>
      </c>
      <c r="H5637" s="81">
        <v>0.0</v>
      </c>
      <c r="I5637" s="81">
        <v>350000.0</v>
      </c>
      <c r="J5637" s="81">
        <v>112000.0</v>
      </c>
      <c r="K5637" s="81">
        <v>350000.0</v>
      </c>
      <c r="L5637" s="82">
        <v>0.32</v>
      </c>
      <c r="N5637" s="83">
        <f t="shared" si="1"/>
        <v>0.32</v>
      </c>
      <c r="O5637" s="83">
        <f t="shared" si="2"/>
        <v>0.32</v>
      </c>
      <c r="Q5637" s="83">
        <f t="shared" si="3"/>
        <v>1</v>
      </c>
      <c r="R5637" s="83">
        <f t="shared" si="4"/>
        <v>0.32</v>
      </c>
      <c r="S5637" s="83" t="b">
        <f t="shared" si="5"/>
        <v>0</v>
      </c>
      <c r="T5637" s="72"/>
      <c r="U5637" s="72"/>
      <c r="V5637" s="72"/>
      <c r="W5637" s="72"/>
      <c r="X5637" s="72"/>
      <c r="Y5637" s="72"/>
      <c r="Z5637" s="72"/>
      <c r="AA5637" s="72"/>
      <c r="AB5637" s="72"/>
      <c r="AC5637" s="72"/>
      <c r="AD5637" s="72"/>
      <c r="AE5637" s="72"/>
      <c r="AF5637" s="72"/>
      <c r="AG5637" s="72"/>
      <c r="AH5637" s="72"/>
      <c r="AI5637" s="72"/>
      <c r="AJ5637" s="72"/>
      <c r="AK5637" s="72"/>
    </row>
    <row r="5638" ht="14.25" customHeight="1">
      <c r="A5638" s="78">
        <v>5635.0</v>
      </c>
      <c r="C5638" s="78" t="str">
        <f>VLOOKUP(G5638,[1]Macrodata_CCF!$A$3:$D$55,4,FALSE)</f>
        <v>#ERROR!</v>
      </c>
      <c r="E5638" s="79" t="str">
        <f>VLOOKUP(G5638,[1]Macrodata_CCF!$A$3:$B$55,2,FALSE)</f>
        <v>#ERROR!</v>
      </c>
      <c r="F5638" s="78">
        <v>0.0</v>
      </c>
      <c r="G5638" s="80">
        <v>44.0</v>
      </c>
      <c r="H5638" s="81">
        <v>98490.0</v>
      </c>
      <c r="I5638" s="81">
        <v>340000.0</v>
      </c>
      <c r="J5638" s="81">
        <v>146790.0</v>
      </c>
      <c r="K5638" s="81">
        <v>340000.0</v>
      </c>
      <c r="L5638" s="82">
        <v>0.1999917187694091</v>
      </c>
      <c r="N5638" s="83">
        <f t="shared" si="1"/>
        <v>0.1999917188</v>
      </c>
      <c r="O5638" s="83">
        <f t="shared" si="2"/>
        <v>0.1999917188</v>
      </c>
      <c r="Q5638" s="83">
        <f t="shared" si="3"/>
        <v>0.7103235294</v>
      </c>
      <c r="R5638" s="83">
        <f t="shared" si="4"/>
        <v>0.1999917188</v>
      </c>
      <c r="S5638" s="83" t="b">
        <f t="shared" si="5"/>
        <v>0</v>
      </c>
      <c r="T5638" s="72"/>
      <c r="U5638" s="72"/>
      <c r="V5638" s="72"/>
      <c r="W5638" s="72"/>
      <c r="X5638" s="72"/>
      <c r="Y5638" s="72"/>
      <c r="Z5638" s="72"/>
      <c r="AA5638" s="72"/>
      <c r="AB5638" s="72"/>
      <c r="AC5638" s="72"/>
      <c r="AD5638" s="72"/>
      <c r="AE5638" s="72"/>
      <c r="AF5638" s="72"/>
      <c r="AG5638" s="72"/>
      <c r="AH5638" s="72"/>
      <c r="AI5638" s="72"/>
      <c r="AJ5638" s="72"/>
      <c r="AK5638" s="72"/>
    </row>
    <row r="5639" ht="14.25" customHeight="1">
      <c r="A5639" s="78">
        <v>5636.0</v>
      </c>
      <c r="C5639" s="78" t="str">
        <f>VLOOKUP(G5639,[1]Macrodata_CCF!$A$3:$D$55,4,FALSE)</f>
        <v>#ERROR!</v>
      </c>
      <c r="E5639" s="79" t="str">
        <f>VLOOKUP(G5639,[1]Macrodata_CCF!$A$3:$B$55,2,FALSE)</f>
        <v>#ERROR!</v>
      </c>
      <c r="F5639" s="78">
        <v>1.0</v>
      </c>
      <c r="G5639" s="80">
        <v>32.0</v>
      </c>
      <c r="H5639" s="81">
        <v>618815.0</v>
      </c>
      <c r="I5639" s="81">
        <v>660000.0</v>
      </c>
      <c r="J5639" s="81">
        <v>635290.0</v>
      </c>
      <c r="K5639" s="81">
        <v>660000.0</v>
      </c>
      <c r="L5639" s="82">
        <v>0.4000242806847153</v>
      </c>
      <c r="N5639" s="83">
        <f t="shared" si="1"/>
        <v>0.4000242807</v>
      </c>
      <c r="O5639" s="83">
        <f t="shared" si="2"/>
        <v>0.4000242807</v>
      </c>
      <c r="Q5639" s="83">
        <f t="shared" si="3"/>
        <v>0.06240151515</v>
      </c>
      <c r="R5639" s="83">
        <f t="shared" si="4"/>
        <v>0.02496212121</v>
      </c>
      <c r="S5639" s="83" t="b">
        <f t="shared" si="5"/>
        <v>0</v>
      </c>
      <c r="T5639" s="72"/>
      <c r="U5639" s="72"/>
      <c r="V5639" s="72"/>
      <c r="W5639" s="72"/>
      <c r="X5639" s="72"/>
      <c r="Y5639" s="72"/>
      <c r="Z5639" s="72"/>
      <c r="AA5639" s="72"/>
      <c r="AB5639" s="72"/>
      <c r="AC5639" s="72"/>
      <c r="AD5639" s="72"/>
      <c r="AE5639" s="72"/>
      <c r="AF5639" s="72"/>
      <c r="AG5639" s="72"/>
      <c r="AH5639" s="72"/>
      <c r="AI5639" s="72"/>
      <c r="AJ5639" s="72"/>
      <c r="AK5639" s="72"/>
    </row>
    <row r="5640" ht="14.25" customHeight="1">
      <c r="A5640" s="78">
        <v>5637.0</v>
      </c>
      <c r="C5640" s="78" t="str">
        <f>VLOOKUP(G5640,[1]Macrodata_CCF!$A$3:$D$55,4,FALSE)</f>
        <v>#ERROR!</v>
      </c>
      <c r="E5640" s="79" t="str">
        <f>VLOOKUP(G5640,[1]Macrodata_CCF!$A$3:$B$55,2,FALSE)</f>
        <v>#ERROR!</v>
      </c>
      <c r="F5640" s="78">
        <v>0.0</v>
      </c>
      <c r="G5640" s="80">
        <v>4.0</v>
      </c>
      <c r="H5640" s="81">
        <v>35030.0</v>
      </c>
      <c r="I5640" s="81">
        <v>100000.0</v>
      </c>
      <c r="J5640" s="81">
        <v>56470.0</v>
      </c>
      <c r="K5640" s="81">
        <v>100000.0</v>
      </c>
      <c r="L5640" s="82">
        <v>0.3299984608280745</v>
      </c>
      <c r="N5640" s="83">
        <f t="shared" si="1"/>
        <v>0.3299984608</v>
      </c>
      <c r="O5640" s="83">
        <f t="shared" si="2"/>
        <v>0.3299984608</v>
      </c>
      <c r="Q5640" s="83">
        <f t="shared" si="3"/>
        <v>0.6497</v>
      </c>
      <c r="R5640" s="83">
        <f t="shared" si="4"/>
        <v>0.3299984608</v>
      </c>
      <c r="S5640" s="83" t="b">
        <f t="shared" si="5"/>
        <v>0</v>
      </c>
      <c r="T5640" s="72"/>
      <c r="U5640" s="72"/>
      <c r="V5640" s="72"/>
      <c r="W5640" s="72"/>
      <c r="X5640" s="72"/>
      <c r="Y5640" s="72"/>
      <c r="Z5640" s="72"/>
      <c r="AA5640" s="72"/>
      <c r="AB5640" s="72"/>
      <c r="AC5640" s="72"/>
      <c r="AD5640" s="72"/>
      <c r="AE5640" s="72"/>
      <c r="AF5640" s="72"/>
      <c r="AG5640" s="72"/>
      <c r="AH5640" s="72"/>
      <c r="AI5640" s="72"/>
      <c r="AJ5640" s="72"/>
      <c r="AK5640" s="72"/>
    </row>
    <row r="5641" ht="14.25" customHeight="1">
      <c r="A5641" s="78">
        <v>5638.0</v>
      </c>
      <c r="C5641" s="78" t="str">
        <f>VLOOKUP(G5641,[1]Macrodata_CCF!$A$3:$D$55,4,FALSE)</f>
        <v>#ERROR!</v>
      </c>
      <c r="E5641" s="79" t="str">
        <f>VLOOKUP(G5641,[1]Macrodata_CCF!$A$3:$B$55,2,FALSE)</f>
        <v>#ERROR!</v>
      </c>
      <c r="F5641" s="78">
        <v>0.0</v>
      </c>
      <c r="G5641" s="80">
        <v>45.0</v>
      </c>
      <c r="H5641" s="81">
        <v>0.0</v>
      </c>
      <c r="I5641" s="81">
        <v>730000.0</v>
      </c>
      <c r="J5641" s="81">
        <v>109500.0</v>
      </c>
      <c r="K5641" s="81">
        <v>949000.0</v>
      </c>
      <c r="L5641" s="82">
        <v>0.15</v>
      </c>
      <c r="N5641" s="83">
        <f t="shared" si="1"/>
        <v>0.15</v>
      </c>
      <c r="O5641" s="83">
        <f t="shared" si="2"/>
        <v>0.15</v>
      </c>
      <c r="Q5641" s="83">
        <f t="shared" si="3"/>
        <v>1</v>
      </c>
      <c r="R5641" s="83">
        <f t="shared" si="4"/>
        <v>0.15</v>
      </c>
      <c r="S5641" s="83" t="b">
        <f t="shared" si="5"/>
        <v>0</v>
      </c>
      <c r="T5641" s="72"/>
      <c r="U5641" s="72"/>
      <c r="V5641" s="72"/>
      <c r="W5641" s="72"/>
      <c r="X5641" s="72"/>
      <c r="Y5641" s="72"/>
      <c r="Z5641" s="72"/>
      <c r="AA5641" s="72"/>
      <c r="AB5641" s="72"/>
      <c r="AC5641" s="72"/>
      <c r="AD5641" s="72"/>
      <c r="AE5641" s="72"/>
      <c r="AF5641" s="72"/>
      <c r="AG5641" s="72"/>
      <c r="AH5641" s="72"/>
      <c r="AI5641" s="72"/>
      <c r="AJ5641" s="72"/>
      <c r="AK5641" s="72"/>
    </row>
    <row r="5642" ht="14.25" customHeight="1">
      <c r="A5642" s="78">
        <v>5639.0</v>
      </c>
      <c r="C5642" s="78" t="str">
        <f>VLOOKUP(G5642,[1]Macrodata_CCF!$A$3:$D$55,4,FALSE)</f>
        <v>#ERROR!</v>
      </c>
      <c r="E5642" s="79" t="str">
        <f>VLOOKUP(G5642,[1]Macrodata_CCF!$A$3:$B$55,2,FALSE)</f>
        <v>#ERROR!</v>
      </c>
      <c r="F5642" s="78">
        <v>0.0</v>
      </c>
      <c r="G5642" s="80">
        <v>22.0</v>
      </c>
      <c r="H5642" s="81">
        <v>0.0</v>
      </c>
      <c r="I5642" s="81">
        <v>330000.0</v>
      </c>
      <c r="J5642" s="81">
        <v>56100.0</v>
      </c>
      <c r="K5642" s="81">
        <v>594000.0</v>
      </c>
      <c r="L5642" s="82">
        <v>0.17</v>
      </c>
      <c r="N5642" s="83">
        <f t="shared" si="1"/>
        <v>0.17</v>
      </c>
      <c r="O5642" s="83">
        <f t="shared" si="2"/>
        <v>0.17</v>
      </c>
      <c r="Q5642" s="83">
        <f t="shared" si="3"/>
        <v>1</v>
      </c>
      <c r="R5642" s="83">
        <f t="shared" si="4"/>
        <v>0.17</v>
      </c>
      <c r="S5642" s="83" t="b">
        <f t="shared" si="5"/>
        <v>0</v>
      </c>
      <c r="T5642" s="72"/>
      <c r="U5642" s="72"/>
      <c r="V5642" s="72"/>
      <c r="W5642" s="72"/>
      <c r="X5642" s="72"/>
      <c r="Y5642" s="72"/>
      <c r="Z5642" s="72"/>
      <c r="AA5642" s="72"/>
      <c r="AB5642" s="72"/>
      <c r="AC5642" s="72"/>
      <c r="AD5642" s="72"/>
      <c r="AE5642" s="72"/>
      <c r="AF5642" s="72"/>
      <c r="AG5642" s="72"/>
      <c r="AH5642" s="72"/>
      <c r="AI5642" s="72"/>
      <c r="AJ5642" s="72"/>
      <c r="AK5642" s="72"/>
    </row>
    <row r="5643" ht="14.25" customHeight="1">
      <c r="A5643" s="78">
        <v>5640.0</v>
      </c>
      <c r="C5643" s="78" t="str">
        <f>VLOOKUP(G5643,[1]Macrodata_CCF!$A$3:$D$55,4,FALSE)</f>
        <v>#ERROR!</v>
      </c>
      <c r="E5643" s="79" t="str">
        <f>VLOOKUP(G5643,[1]Macrodata_CCF!$A$3:$B$55,2,FALSE)</f>
        <v>#ERROR!</v>
      </c>
      <c r="F5643" s="78">
        <v>0.0</v>
      </c>
      <c r="G5643" s="80">
        <v>24.0</v>
      </c>
      <c r="H5643" s="81">
        <v>16035.0</v>
      </c>
      <c r="I5643" s="81">
        <v>30000.0</v>
      </c>
      <c r="J5643" s="81">
        <v>18410.0</v>
      </c>
      <c r="K5643" s="81">
        <v>57000.0</v>
      </c>
      <c r="L5643" s="82">
        <v>0.1700680272108843</v>
      </c>
      <c r="N5643" s="83">
        <f t="shared" si="1"/>
        <v>0.1700680272</v>
      </c>
      <c r="O5643" s="83">
        <f t="shared" si="2"/>
        <v>0.1700680272</v>
      </c>
      <c r="Q5643" s="83">
        <f t="shared" si="3"/>
        <v>0.4655</v>
      </c>
      <c r="R5643" s="83">
        <f t="shared" si="4"/>
        <v>0.1700680272</v>
      </c>
      <c r="S5643" s="83" t="b">
        <f t="shared" si="5"/>
        <v>0</v>
      </c>
      <c r="T5643" s="72"/>
      <c r="U5643" s="72"/>
      <c r="V5643" s="72"/>
      <c r="W5643" s="72"/>
      <c r="X5643" s="72"/>
      <c r="Y5643" s="72"/>
      <c r="Z5643" s="72"/>
      <c r="AA5643" s="72"/>
      <c r="AB5643" s="72"/>
      <c r="AC5643" s="72"/>
      <c r="AD5643" s="72"/>
      <c r="AE5643" s="72"/>
      <c r="AF5643" s="72"/>
      <c r="AG5643" s="72"/>
      <c r="AH5643" s="72"/>
      <c r="AI5643" s="72"/>
      <c r="AJ5643" s="72"/>
      <c r="AK5643" s="72"/>
    </row>
    <row r="5644" ht="14.25" customHeight="1">
      <c r="A5644" s="78">
        <v>5641.0</v>
      </c>
      <c r="C5644" s="78" t="str">
        <f>VLOOKUP(G5644,[1]Macrodata_CCF!$A$3:$D$55,4,FALSE)</f>
        <v>#ERROR!</v>
      </c>
      <c r="E5644" s="79" t="str">
        <f>VLOOKUP(G5644,[1]Macrodata_CCF!$A$3:$B$55,2,FALSE)</f>
        <v>#ERROR!</v>
      </c>
      <c r="F5644" s="78">
        <v>0.0</v>
      </c>
      <c r="G5644" s="80">
        <v>25.0</v>
      </c>
      <c r="H5644" s="81">
        <v>0.0</v>
      </c>
      <c r="I5644" s="81">
        <v>260000.0</v>
      </c>
      <c r="J5644" s="81">
        <v>36400.0</v>
      </c>
      <c r="K5644" s="81">
        <v>520000.0</v>
      </c>
      <c r="L5644" s="82">
        <v>0.14</v>
      </c>
      <c r="N5644" s="83">
        <f t="shared" si="1"/>
        <v>0.14</v>
      </c>
      <c r="O5644" s="83">
        <f t="shared" si="2"/>
        <v>0.14</v>
      </c>
      <c r="Q5644" s="83">
        <f t="shared" si="3"/>
        <v>1</v>
      </c>
      <c r="R5644" s="83">
        <f t="shared" si="4"/>
        <v>0.14</v>
      </c>
      <c r="S5644" s="83" t="b">
        <f t="shared" si="5"/>
        <v>0</v>
      </c>
      <c r="T5644" s="72"/>
      <c r="U5644" s="72"/>
      <c r="V5644" s="72"/>
      <c r="W5644" s="72"/>
      <c r="X5644" s="72"/>
      <c r="Y5644" s="72"/>
      <c r="Z5644" s="72"/>
      <c r="AA5644" s="72"/>
      <c r="AB5644" s="72"/>
      <c r="AC5644" s="72"/>
      <c r="AD5644" s="72"/>
      <c r="AE5644" s="72"/>
      <c r="AF5644" s="72"/>
      <c r="AG5644" s="72"/>
      <c r="AH5644" s="72"/>
      <c r="AI5644" s="72"/>
      <c r="AJ5644" s="72"/>
      <c r="AK5644" s="72"/>
    </row>
    <row r="5645" ht="14.25" customHeight="1">
      <c r="A5645" s="78">
        <v>5642.0</v>
      </c>
      <c r="C5645" s="78" t="str">
        <f>VLOOKUP(G5645,[1]Macrodata_CCF!$A$3:$D$55,4,FALSE)</f>
        <v>#ERROR!</v>
      </c>
      <c r="E5645" s="79" t="str">
        <f>VLOOKUP(G5645,[1]Macrodata_CCF!$A$3:$B$55,2,FALSE)</f>
        <v>#ERROR!</v>
      </c>
      <c r="F5645" s="78">
        <v>0.0</v>
      </c>
      <c r="G5645" s="80">
        <v>17.0</v>
      </c>
      <c r="H5645" s="81">
        <v>189370.0</v>
      </c>
      <c r="I5645" s="81">
        <v>330000.0</v>
      </c>
      <c r="J5645" s="81">
        <v>213275.0</v>
      </c>
      <c r="K5645" s="81">
        <v>330000.0</v>
      </c>
      <c r="L5645" s="82">
        <v>0.1699850671976108</v>
      </c>
      <c r="N5645" s="83">
        <f t="shared" si="1"/>
        <v>0.1699850672</v>
      </c>
      <c r="O5645" s="83">
        <f t="shared" si="2"/>
        <v>0.1699850672</v>
      </c>
      <c r="Q5645" s="83">
        <f t="shared" si="3"/>
        <v>0.4261515152</v>
      </c>
      <c r="R5645" s="83">
        <f t="shared" si="4"/>
        <v>0.1699850672</v>
      </c>
      <c r="S5645" s="83" t="b">
        <f t="shared" si="5"/>
        <v>0</v>
      </c>
      <c r="T5645" s="72"/>
      <c r="U5645" s="72"/>
      <c r="V5645" s="72"/>
      <c r="W5645" s="72"/>
      <c r="X5645" s="72"/>
      <c r="Y5645" s="72"/>
      <c r="Z5645" s="72"/>
      <c r="AA5645" s="72"/>
      <c r="AB5645" s="72"/>
      <c r="AC5645" s="72"/>
      <c r="AD5645" s="72"/>
      <c r="AE5645" s="72"/>
      <c r="AF5645" s="72"/>
      <c r="AG5645" s="72"/>
      <c r="AH5645" s="72"/>
      <c r="AI5645" s="72"/>
      <c r="AJ5645" s="72"/>
      <c r="AK5645" s="72"/>
    </row>
    <row r="5646" ht="14.25" customHeight="1">
      <c r="A5646" s="78">
        <v>5643.0</v>
      </c>
      <c r="C5646" s="78" t="str">
        <f>VLOOKUP(G5646,[1]Macrodata_CCF!$A$3:$D$55,4,FALSE)</f>
        <v>#ERROR!</v>
      </c>
      <c r="E5646" s="79" t="str">
        <f>VLOOKUP(G5646,[1]Macrodata_CCF!$A$3:$B$55,2,FALSE)</f>
        <v>#ERROR!</v>
      </c>
      <c r="F5646" s="78">
        <v>0.0</v>
      </c>
      <c r="G5646" s="80">
        <v>10.0</v>
      </c>
      <c r="H5646" s="81">
        <v>243940.0</v>
      </c>
      <c r="I5646" s="81">
        <v>240000.0</v>
      </c>
      <c r="J5646" s="81">
        <v>242915.0</v>
      </c>
      <c r="K5646" s="81">
        <v>240000.0</v>
      </c>
      <c r="L5646" s="82">
        <v>0.2601522842639594</v>
      </c>
      <c r="N5646" s="83">
        <f t="shared" si="1"/>
        <v>0.2601522843</v>
      </c>
      <c r="O5646" s="83">
        <f t="shared" si="2"/>
        <v>0.2601522843</v>
      </c>
      <c r="Q5646" s="83">
        <f t="shared" si="3"/>
        <v>-0.01641666667</v>
      </c>
      <c r="R5646" s="83">
        <f t="shared" si="4"/>
        <v>-0.004270833333</v>
      </c>
      <c r="S5646" s="83" t="b">
        <f t="shared" si="5"/>
        <v>0</v>
      </c>
      <c r="T5646" s="72"/>
      <c r="U5646" s="72"/>
      <c r="V5646" s="72"/>
      <c r="W5646" s="72"/>
      <c r="X5646" s="72"/>
      <c r="Y5646" s="72"/>
      <c r="Z5646" s="72"/>
      <c r="AA5646" s="72"/>
      <c r="AB5646" s="72"/>
      <c r="AC5646" s="72"/>
      <c r="AD5646" s="72"/>
      <c r="AE5646" s="72"/>
      <c r="AF5646" s="72"/>
      <c r="AG5646" s="72"/>
      <c r="AH5646" s="72"/>
      <c r="AI5646" s="72"/>
      <c r="AJ5646" s="72"/>
      <c r="AK5646" s="72"/>
    </row>
    <row r="5647" ht="14.25" customHeight="1">
      <c r="A5647" s="78">
        <v>5644.0</v>
      </c>
      <c r="C5647" s="78" t="str">
        <f>VLOOKUP(G5647,[1]Macrodata_CCF!$A$3:$D$55,4,FALSE)</f>
        <v>#ERROR!</v>
      </c>
      <c r="E5647" s="79" t="str">
        <f>VLOOKUP(G5647,[1]Macrodata_CCF!$A$3:$B$55,2,FALSE)</f>
        <v>#ERROR!</v>
      </c>
      <c r="F5647" s="78">
        <v>0.0</v>
      </c>
      <c r="G5647" s="80">
        <v>31.0</v>
      </c>
      <c r="H5647" s="81">
        <v>362800.0</v>
      </c>
      <c r="I5647" s="81">
        <v>690000.0</v>
      </c>
      <c r="J5647" s="81">
        <v>703800.0</v>
      </c>
      <c r="K5647" s="81">
        <v>690000.0</v>
      </c>
      <c r="L5647" s="82">
        <v>1.042176039119804</v>
      </c>
      <c r="N5647" s="83">
        <f t="shared" si="1"/>
        <v>1.042176039</v>
      </c>
      <c r="O5647" s="83">
        <f t="shared" si="2"/>
        <v>1</v>
      </c>
      <c r="Q5647" s="83">
        <f t="shared" si="3"/>
        <v>0.4742028986</v>
      </c>
      <c r="R5647" s="83">
        <f t="shared" si="4"/>
        <v>1.042176039</v>
      </c>
      <c r="S5647" s="83" t="b">
        <f t="shared" si="5"/>
        <v>0</v>
      </c>
      <c r="T5647" s="72"/>
      <c r="U5647" s="72"/>
      <c r="V5647" s="72"/>
      <c r="W5647" s="72"/>
      <c r="X5647" s="72"/>
      <c r="Y5647" s="72"/>
      <c r="Z5647" s="72"/>
      <c r="AA5647" s="72"/>
      <c r="AB5647" s="72"/>
      <c r="AC5647" s="72"/>
      <c r="AD5647" s="72"/>
      <c r="AE5647" s="72"/>
      <c r="AF5647" s="72"/>
      <c r="AG5647" s="72"/>
      <c r="AH5647" s="72"/>
      <c r="AI5647" s="72"/>
      <c r="AJ5647" s="72"/>
      <c r="AK5647" s="72"/>
    </row>
    <row r="5648" ht="14.25" customHeight="1">
      <c r="A5648" s="78">
        <v>5645.0</v>
      </c>
      <c r="C5648" s="78" t="str">
        <f>VLOOKUP(G5648,[1]Macrodata_CCF!$A$3:$D$55,4,FALSE)</f>
        <v>#ERROR!</v>
      </c>
      <c r="E5648" s="79" t="str">
        <f>VLOOKUP(G5648,[1]Macrodata_CCF!$A$3:$B$55,2,FALSE)</f>
        <v>#ERROR!</v>
      </c>
      <c r="F5648" s="78">
        <v>0.0</v>
      </c>
      <c r="G5648" s="80">
        <v>42.0</v>
      </c>
      <c r="H5648" s="81">
        <v>179575.0</v>
      </c>
      <c r="I5648" s="81">
        <v>460000.0</v>
      </c>
      <c r="J5648" s="81">
        <v>280530.0</v>
      </c>
      <c r="K5648" s="81">
        <v>460000.0</v>
      </c>
      <c r="L5648" s="82">
        <v>0.3600071320317376</v>
      </c>
      <c r="N5648" s="83">
        <f t="shared" si="1"/>
        <v>0.360007132</v>
      </c>
      <c r="O5648" s="83">
        <f t="shared" si="2"/>
        <v>0.360007132</v>
      </c>
      <c r="Q5648" s="83">
        <f t="shared" si="3"/>
        <v>0.6096195652</v>
      </c>
      <c r="R5648" s="83">
        <f t="shared" si="4"/>
        <v>0.360007132</v>
      </c>
      <c r="S5648" s="83" t="b">
        <f t="shared" si="5"/>
        <v>0</v>
      </c>
      <c r="T5648" s="72"/>
      <c r="U5648" s="72"/>
      <c r="V5648" s="72"/>
      <c r="W5648" s="72"/>
      <c r="X5648" s="72"/>
      <c r="Y5648" s="72"/>
      <c r="Z5648" s="72"/>
      <c r="AA5648" s="72"/>
      <c r="AB5648" s="72"/>
      <c r="AC5648" s="72"/>
      <c r="AD5648" s="72"/>
      <c r="AE5648" s="72"/>
      <c r="AF5648" s="72"/>
      <c r="AG5648" s="72"/>
      <c r="AH5648" s="72"/>
      <c r="AI5648" s="72"/>
      <c r="AJ5648" s="72"/>
      <c r="AK5648" s="72"/>
    </row>
    <row r="5649" ht="14.25" customHeight="1">
      <c r="A5649" s="78">
        <v>5646.0</v>
      </c>
      <c r="C5649" s="78" t="str">
        <f>VLOOKUP(G5649,[1]Macrodata_CCF!$A$3:$D$55,4,FALSE)</f>
        <v>#ERROR!</v>
      </c>
      <c r="E5649" s="79" t="str">
        <f>VLOOKUP(G5649,[1]Macrodata_CCF!$A$3:$B$55,2,FALSE)</f>
        <v>#ERROR!</v>
      </c>
      <c r="F5649" s="78">
        <v>0.0</v>
      </c>
      <c r="G5649" s="80">
        <v>14.0</v>
      </c>
      <c r="H5649" s="81">
        <v>102700.0</v>
      </c>
      <c r="I5649" s="81">
        <v>810000.0</v>
      </c>
      <c r="J5649" s="81">
        <v>222940.0</v>
      </c>
      <c r="K5649" s="81">
        <v>810000.0</v>
      </c>
      <c r="L5649" s="82">
        <v>0.1699985861727697</v>
      </c>
      <c r="N5649" s="83">
        <f t="shared" si="1"/>
        <v>0.1699985862</v>
      </c>
      <c r="O5649" s="83">
        <f t="shared" si="2"/>
        <v>0.1699985862</v>
      </c>
      <c r="Q5649" s="83">
        <f t="shared" si="3"/>
        <v>0.8732098765</v>
      </c>
      <c r="R5649" s="83">
        <f t="shared" si="4"/>
        <v>0.1699985862</v>
      </c>
      <c r="S5649" s="83" t="b">
        <f t="shared" si="5"/>
        <v>0</v>
      </c>
      <c r="T5649" s="72"/>
      <c r="U5649" s="72"/>
      <c r="V5649" s="72"/>
      <c r="W5649" s="72"/>
      <c r="X5649" s="72"/>
      <c r="Y5649" s="72"/>
      <c r="Z5649" s="72"/>
      <c r="AA5649" s="72"/>
      <c r="AB5649" s="72"/>
      <c r="AC5649" s="72"/>
      <c r="AD5649" s="72"/>
      <c r="AE5649" s="72"/>
      <c r="AF5649" s="72"/>
      <c r="AG5649" s="72"/>
      <c r="AH5649" s="72"/>
      <c r="AI5649" s="72"/>
      <c r="AJ5649" s="72"/>
      <c r="AK5649" s="72"/>
    </row>
    <row r="5650" ht="14.25" customHeight="1">
      <c r="A5650" s="78">
        <v>5647.0</v>
      </c>
      <c r="C5650" s="78" t="str">
        <f>VLOOKUP(G5650,[1]Macrodata_CCF!$A$3:$D$55,4,FALSE)</f>
        <v>#ERROR!</v>
      </c>
      <c r="E5650" s="79" t="str">
        <f>VLOOKUP(G5650,[1]Macrodata_CCF!$A$3:$B$55,2,FALSE)</f>
        <v>#ERROR!</v>
      </c>
      <c r="F5650" s="78">
        <v>0.0</v>
      </c>
      <c r="G5650" s="80">
        <v>32.0</v>
      </c>
      <c r="H5650" s="81">
        <v>718610.0</v>
      </c>
      <c r="I5650" s="81">
        <v>790000.0</v>
      </c>
      <c r="J5650" s="81">
        <v>732175.0</v>
      </c>
      <c r="K5650" s="81">
        <v>790000.0</v>
      </c>
      <c r="L5650" s="82">
        <v>0.1900126068076761</v>
      </c>
      <c r="N5650" s="83">
        <f t="shared" si="1"/>
        <v>0.1900126068</v>
      </c>
      <c r="O5650" s="83">
        <f t="shared" si="2"/>
        <v>0.1900126068</v>
      </c>
      <c r="Q5650" s="83">
        <f t="shared" si="3"/>
        <v>0.09036708861</v>
      </c>
      <c r="R5650" s="83">
        <f t="shared" si="4"/>
        <v>0.01717088608</v>
      </c>
      <c r="S5650" s="83" t="b">
        <f t="shared" si="5"/>
        <v>0</v>
      </c>
      <c r="T5650" s="72"/>
      <c r="U5650" s="72"/>
      <c r="V5650" s="72"/>
      <c r="W5650" s="72"/>
      <c r="X5650" s="72"/>
      <c r="Y5650" s="72"/>
      <c r="Z5650" s="72"/>
      <c r="AA5650" s="72"/>
      <c r="AB5650" s="72"/>
      <c r="AC5650" s="72"/>
      <c r="AD5650" s="72"/>
      <c r="AE5650" s="72"/>
      <c r="AF5650" s="72"/>
      <c r="AG5650" s="72"/>
      <c r="AH5650" s="72"/>
      <c r="AI5650" s="72"/>
      <c r="AJ5650" s="72"/>
      <c r="AK5650" s="72"/>
    </row>
    <row r="5651" ht="14.25" customHeight="1">
      <c r="A5651" s="78">
        <v>5648.0</v>
      </c>
      <c r="C5651" s="78" t="str">
        <f>VLOOKUP(G5651,[1]Macrodata_CCF!$A$3:$D$55,4,FALSE)</f>
        <v>#ERROR!</v>
      </c>
      <c r="E5651" s="79" t="str">
        <f>VLOOKUP(G5651,[1]Macrodata_CCF!$A$3:$B$55,2,FALSE)</f>
        <v>#ERROR!</v>
      </c>
      <c r="F5651" s="78">
        <v>0.0</v>
      </c>
      <c r="G5651" s="80">
        <v>15.0</v>
      </c>
      <c r="H5651" s="81">
        <v>320720.0</v>
      </c>
      <c r="I5651" s="81">
        <v>780000.0</v>
      </c>
      <c r="J5651" s="81">
        <v>210495.0</v>
      </c>
      <c r="K5651" s="81">
        <v>780000.0</v>
      </c>
      <c r="L5651" s="82">
        <v>-0.2399952098937467</v>
      </c>
      <c r="N5651" s="83">
        <f t="shared" si="1"/>
        <v>-0.2399952099</v>
      </c>
      <c r="O5651" s="83">
        <f t="shared" si="2"/>
        <v>0</v>
      </c>
      <c r="Q5651" s="83">
        <f t="shared" si="3"/>
        <v>0.5888205128</v>
      </c>
      <c r="R5651" s="83">
        <f t="shared" si="4"/>
        <v>-0.2399952099</v>
      </c>
      <c r="S5651" s="83" t="b">
        <f t="shared" si="5"/>
        <v>0</v>
      </c>
      <c r="T5651" s="72"/>
      <c r="U5651" s="72"/>
      <c r="V5651" s="72"/>
      <c r="W5651" s="72"/>
      <c r="X5651" s="72"/>
      <c r="Y5651" s="72"/>
      <c r="Z5651" s="72"/>
      <c r="AA5651" s="72"/>
      <c r="AB5651" s="72"/>
      <c r="AC5651" s="72"/>
      <c r="AD5651" s="72"/>
      <c r="AE5651" s="72"/>
      <c r="AF5651" s="72"/>
      <c r="AG5651" s="72"/>
      <c r="AH5651" s="72"/>
      <c r="AI5651" s="72"/>
      <c r="AJ5651" s="72"/>
      <c r="AK5651" s="72"/>
    </row>
    <row r="5652" ht="14.25" customHeight="1">
      <c r="A5652" s="78">
        <v>5649.0</v>
      </c>
      <c r="C5652" s="78" t="str">
        <f>VLOOKUP(G5652,[1]Macrodata_CCF!$A$3:$D$55,4,FALSE)</f>
        <v>#ERROR!</v>
      </c>
      <c r="E5652" s="79" t="str">
        <f>VLOOKUP(G5652,[1]Macrodata_CCF!$A$3:$B$55,2,FALSE)</f>
        <v>#ERROR!</v>
      </c>
      <c r="F5652" s="78">
        <v>0.0</v>
      </c>
      <c r="G5652" s="80">
        <v>29.0</v>
      </c>
      <c r="H5652" s="81">
        <v>0.0</v>
      </c>
      <c r="I5652" s="81">
        <v>420000.0</v>
      </c>
      <c r="J5652" s="81">
        <v>79800.0</v>
      </c>
      <c r="K5652" s="81">
        <v>420000.0</v>
      </c>
      <c r="L5652" s="82">
        <v>0.19</v>
      </c>
      <c r="N5652" s="83">
        <f t="shared" si="1"/>
        <v>0.19</v>
      </c>
      <c r="O5652" s="83">
        <f t="shared" si="2"/>
        <v>0.19</v>
      </c>
      <c r="Q5652" s="83">
        <f t="shared" si="3"/>
        <v>1</v>
      </c>
      <c r="R5652" s="83">
        <f t="shared" si="4"/>
        <v>0.19</v>
      </c>
      <c r="S5652" s="83" t="b">
        <f t="shared" si="5"/>
        <v>0</v>
      </c>
      <c r="T5652" s="72"/>
      <c r="U5652" s="72"/>
      <c r="V5652" s="72"/>
      <c r="W5652" s="72"/>
      <c r="X5652" s="72"/>
      <c r="Y5652" s="72"/>
      <c r="Z5652" s="72"/>
      <c r="AA5652" s="72"/>
      <c r="AB5652" s="72"/>
      <c r="AC5652" s="72"/>
      <c r="AD5652" s="72"/>
      <c r="AE5652" s="72"/>
      <c r="AF5652" s="72"/>
      <c r="AG5652" s="72"/>
      <c r="AH5652" s="72"/>
      <c r="AI5652" s="72"/>
      <c r="AJ5652" s="72"/>
      <c r="AK5652" s="72"/>
    </row>
    <row r="5653" ht="14.25" customHeight="1">
      <c r="A5653" s="78">
        <v>5650.0</v>
      </c>
      <c r="C5653" s="78" t="str">
        <f>VLOOKUP(G5653,[1]Macrodata_CCF!$A$3:$D$55,4,FALSE)</f>
        <v>#ERROR!</v>
      </c>
      <c r="E5653" s="79" t="str">
        <f>VLOOKUP(G5653,[1]Macrodata_CCF!$A$3:$B$55,2,FALSE)</f>
        <v>#ERROR!</v>
      </c>
      <c r="F5653" s="78">
        <v>0.0</v>
      </c>
      <c r="G5653" s="80">
        <v>3.0</v>
      </c>
      <c r="H5653" s="81">
        <v>9100.0</v>
      </c>
      <c r="I5653" s="81">
        <v>80000.0</v>
      </c>
      <c r="J5653" s="81">
        <v>2720.0</v>
      </c>
      <c r="K5653" s="81">
        <v>80000.0</v>
      </c>
      <c r="L5653" s="82">
        <v>-0.08998589562764457</v>
      </c>
      <c r="N5653" s="83">
        <f t="shared" si="1"/>
        <v>-0.08998589563</v>
      </c>
      <c r="O5653" s="83">
        <f t="shared" si="2"/>
        <v>0</v>
      </c>
      <c r="Q5653" s="83">
        <f t="shared" si="3"/>
        <v>0.88625</v>
      </c>
      <c r="R5653" s="83">
        <f t="shared" si="4"/>
        <v>-0.08998589563</v>
      </c>
      <c r="S5653" s="83" t="b">
        <f t="shared" si="5"/>
        <v>0</v>
      </c>
      <c r="T5653" s="72"/>
      <c r="U5653" s="72"/>
      <c r="V5653" s="72"/>
      <c r="W5653" s="72"/>
      <c r="X5653" s="72"/>
      <c r="Y5653" s="72"/>
      <c r="Z5653" s="72"/>
      <c r="AA5653" s="72"/>
      <c r="AB5653" s="72"/>
      <c r="AC5653" s="72"/>
      <c r="AD5653" s="72"/>
      <c r="AE5653" s="72"/>
      <c r="AF5653" s="72"/>
      <c r="AG5653" s="72"/>
      <c r="AH5653" s="72"/>
      <c r="AI5653" s="72"/>
      <c r="AJ5653" s="72"/>
      <c r="AK5653" s="72"/>
    </row>
    <row r="5654" ht="14.25" customHeight="1">
      <c r="A5654" s="78">
        <v>5651.0</v>
      </c>
      <c r="C5654" s="78" t="str">
        <f>VLOOKUP(G5654,[1]Macrodata_CCF!$A$3:$D$55,4,FALSE)</f>
        <v>#ERROR!</v>
      </c>
      <c r="E5654" s="79" t="str">
        <f>VLOOKUP(G5654,[1]Macrodata_CCF!$A$3:$B$55,2,FALSE)</f>
        <v>#ERROR!</v>
      </c>
      <c r="F5654" s="78">
        <v>0.0</v>
      </c>
      <c r="G5654" s="80">
        <v>18.0</v>
      </c>
      <c r="H5654" s="81">
        <v>345725.0</v>
      </c>
      <c r="I5654" s="81">
        <v>420000.0</v>
      </c>
      <c r="J5654" s="81">
        <v>359835.0</v>
      </c>
      <c r="K5654" s="81">
        <v>420000.0</v>
      </c>
      <c r="L5654" s="82">
        <v>0.1899697071693033</v>
      </c>
      <c r="N5654" s="83">
        <f t="shared" si="1"/>
        <v>0.1899697072</v>
      </c>
      <c r="O5654" s="83">
        <f t="shared" si="2"/>
        <v>0.1899697072</v>
      </c>
      <c r="Q5654" s="83">
        <f t="shared" si="3"/>
        <v>0.1768452381</v>
      </c>
      <c r="R5654" s="83">
        <f t="shared" si="4"/>
        <v>0.1899697072</v>
      </c>
      <c r="S5654" s="83" t="b">
        <f t="shared" si="5"/>
        <v>0</v>
      </c>
      <c r="T5654" s="72"/>
      <c r="U5654" s="72"/>
      <c r="V5654" s="72"/>
      <c r="W5654" s="72"/>
      <c r="X5654" s="72"/>
      <c r="Y5654" s="72"/>
      <c r="Z5654" s="72"/>
      <c r="AA5654" s="72"/>
      <c r="AB5654" s="72"/>
      <c r="AC5654" s="72"/>
      <c r="AD5654" s="72"/>
      <c r="AE5654" s="72"/>
      <c r="AF5654" s="72"/>
      <c r="AG5654" s="72"/>
      <c r="AH5654" s="72"/>
      <c r="AI5654" s="72"/>
      <c r="AJ5654" s="72"/>
      <c r="AK5654" s="72"/>
    </row>
    <row r="5655" ht="14.25" customHeight="1">
      <c r="A5655" s="78">
        <v>5652.0</v>
      </c>
      <c r="C5655" s="78" t="str">
        <f>VLOOKUP(G5655,[1]Macrodata_CCF!$A$3:$D$55,4,FALSE)</f>
        <v>#ERROR!</v>
      </c>
      <c r="E5655" s="79" t="str">
        <f>VLOOKUP(G5655,[1]Macrodata_CCF!$A$3:$B$55,2,FALSE)</f>
        <v>#ERROR!</v>
      </c>
      <c r="F5655" s="78">
        <v>0.0</v>
      </c>
      <c r="G5655" s="80">
        <v>26.0</v>
      </c>
      <c r="H5655" s="81">
        <v>7345.0</v>
      </c>
      <c r="I5655" s="81">
        <v>240000.0</v>
      </c>
      <c r="J5655" s="81">
        <v>51550.0</v>
      </c>
      <c r="K5655" s="81">
        <v>240000.0</v>
      </c>
      <c r="L5655" s="82">
        <v>0.1900023640153876</v>
      </c>
      <c r="N5655" s="83">
        <f t="shared" si="1"/>
        <v>0.190002364</v>
      </c>
      <c r="O5655" s="83">
        <f t="shared" si="2"/>
        <v>0.190002364</v>
      </c>
      <c r="Q5655" s="83">
        <f t="shared" si="3"/>
        <v>0.9693958333</v>
      </c>
      <c r="R5655" s="83">
        <f t="shared" si="4"/>
        <v>0.190002364</v>
      </c>
      <c r="S5655" s="83" t="b">
        <f t="shared" si="5"/>
        <v>0</v>
      </c>
      <c r="T5655" s="72"/>
      <c r="U5655" s="72"/>
      <c r="V5655" s="72"/>
      <c r="W5655" s="72"/>
      <c r="X5655" s="72"/>
      <c r="Y5655" s="72"/>
      <c r="Z5655" s="72"/>
      <c r="AA5655" s="72"/>
      <c r="AB5655" s="72"/>
      <c r="AC5655" s="72"/>
      <c r="AD5655" s="72"/>
      <c r="AE5655" s="72"/>
      <c r="AF5655" s="72"/>
      <c r="AG5655" s="72"/>
      <c r="AH5655" s="72"/>
      <c r="AI5655" s="72"/>
      <c r="AJ5655" s="72"/>
      <c r="AK5655" s="72"/>
    </row>
    <row r="5656" ht="14.25" customHeight="1">
      <c r="A5656" s="78">
        <v>5653.0</v>
      </c>
      <c r="C5656" s="78" t="str">
        <f>VLOOKUP(G5656,[1]Macrodata_CCF!$A$3:$D$55,4,FALSE)</f>
        <v>#ERROR!</v>
      </c>
      <c r="E5656" s="79" t="str">
        <f>VLOOKUP(G5656,[1]Macrodata_CCF!$A$3:$B$55,2,FALSE)</f>
        <v>#ERROR!</v>
      </c>
      <c r="F5656" s="78">
        <v>0.0</v>
      </c>
      <c r="G5656" s="80">
        <v>5.0</v>
      </c>
      <c r="H5656" s="81">
        <v>868855.0</v>
      </c>
      <c r="I5656" s="81">
        <v>990000.0</v>
      </c>
      <c r="J5656" s="81">
        <v>917315.0</v>
      </c>
      <c r="K5656" s="81">
        <v>1485000.0</v>
      </c>
      <c r="L5656" s="82">
        <v>0.4000165091419374</v>
      </c>
      <c r="N5656" s="83">
        <f t="shared" si="1"/>
        <v>0.4000165091</v>
      </c>
      <c r="O5656" s="83">
        <f t="shared" si="2"/>
        <v>0.4000165091</v>
      </c>
      <c r="Q5656" s="83">
        <f t="shared" si="3"/>
        <v>0.1223686869</v>
      </c>
      <c r="R5656" s="83">
        <f t="shared" si="4"/>
        <v>0.4000165091</v>
      </c>
      <c r="S5656" s="83" t="b">
        <f t="shared" si="5"/>
        <v>0</v>
      </c>
      <c r="T5656" s="72"/>
      <c r="U5656" s="72"/>
      <c r="V5656" s="72"/>
      <c r="W5656" s="72"/>
      <c r="X5656" s="72"/>
      <c r="Y5656" s="72"/>
      <c r="Z5656" s="72"/>
      <c r="AA5656" s="72"/>
      <c r="AB5656" s="72"/>
      <c r="AC5656" s="72"/>
      <c r="AD5656" s="72"/>
      <c r="AE5656" s="72"/>
      <c r="AF5656" s="72"/>
      <c r="AG5656" s="72"/>
      <c r="AH5656" s="72"/>
      <c r="AI5656" s="72"/>
      <c r="AJ5656" s="72"/>
      <c r="AK5656" s="72"/>
    </row>
    <row r="5657" ht="14.25" customHeight="1">
      <c r="A5657" s="78">
        <v>5654.0</v>
      </c>
      <c r="C5657" s="78" t="str">
        <f>VLOOKUP(G5657,[1]Macrodata_CCF!$A$3:$D$55,4,FALSE)</f>
        <v>#ERROR!</v>
      </c>
      <c r="E5657" s="79" t="str">
        <f>VLOOKUP(G5657,[1]Macrodata_CCF!$A$3:$B$55,2,FALSE)</f>
        <v>#ERROR!</v>
      </c>
      <c r="F5657" s="78">
        <v>0.0</v>
      </c>
      <c r="G5657" s="80">
        <v>1.0</v>
      </c>
      <c r="H5657" s="81">
        <v>891240.0</v>
      </c>
      <c r="I5657" s="81">
        <v>910000.0</v>
      </c>
      <c r="J5657" s="81">
        <v>958025.0</v>
      </c>
      <c r="K5657" s="81">
        <v>1183000.0</v>
      </c>
      <c r="L5657" s="82">
        <v>3.559968017057569</v>
      </c>
      <c r="N5657" s="83">
        <f t="shared" si="1"/>
        <v>3.559968017</v>
      </c>
      <c r="O5657" s="83">
        <f t="shared" si="2"/>
        <v>1</v>
      </c>
      <c r="Q5657" s="83">
        <f t="shared" si="3"/>
        <v>0.02061538462</v>
      </c>
      <c r="R5657" s="83">
        <f t="shared" si="4"/>
        <v>0.07339010989</v>
      </c>
      <c r="S5657" s="83" t="b">
        <f t="shared" si="5"/>
        <v>0</v>
      </c>
      <c r="T5657" s="72"/>
      <c r="U5657" s="72"/>
      <c r="V5657" s="72"/>
      <c r="W5657" s="72"/>
      <c r="X5657" s="72"/>
      <c r="Y5657" s="72"/>
      <c r="Z5657" s="72"/>
      <c r="AA5657" s="72"/>
      <c r="AB5657" s="72"/>
      <c r="AC5657" s="72"/>
      <c r="AD5657" s="72"/>
      <c r="AE5657" s="72"/>
      <c r="AF5657" s="72"/>
      <c r="AG5657" s="72"/>
      <c r="AH5657" s="72"/>
      <c r="AI5657" s="72"/>
      <c r="AJ5657" s="72"/>
      <c r="AK5657" s="72"/>
    </row>
    <row r="5658" ht="14.25" customHeight="1">
      <c r="A5658" s="78">
        <v>5655.0</v>
      </c>
      <c r="C5658" s="78" t="str">
        <f>VLOOKUP(G5658,[1]Macrodata_CCF!$A$3:$D$55,4,FALSE)</f>
        <v>#ERROR!</v>
      </c>
      <c r="E5658" s="79" t="str">
        <f>VLOOKUP(G5658,[1]Macrodata_CCF!$A$3:$B$55,2,FALSE)</f>
        <v>#ERROR!</v>
      </c>
      <c r="F5658" s="78">
        <v>0.0</v>
      </c>
      <c r="G5658" s="80">
        <v>25.0</v>
      </c>
      <c r="H5658" s="81">
        <v>192470.0</v>
      </c>
      <c r="I5658" s="81">
        <v>340000.0</v>
      </c>
      <c r="J5658" s="81">
        <v>219025.0</v>
      </c>
      <c r="K5658" s="81">
        <v>510000.0</v>
      </c>
      <c r="L5658" s="82">
        <v>0.1799972886870467</v>
      </c>
      <c r="N5658" s="83">
        <f t="shared" si="1"/>
        <v>0.1799972887</v>
      </c>
      <c r="O5658" s="83">
        <f t="shared" si="2"/>
        <v>0.1799972887</v>
      </c>
      <c r="Q5658" s="83">
        <f t="shared" si="3"/>
        <v>0.4339117647</v>
      </c>
      <c r="R5658" s="83">
        <f t="shared" si="4"/>
        <v>0.1799972887</v>
      </c>
      <c r="S5658" s="83" t="b">
        <f t="shared" si="5"/>
        <v>0</v>
      </c>
      <c r="T5658" s="72"/>
      <c r="U5658" s="72"/>
      <c r="V5658" s="72"/>
      <c r="W5658" s="72"/>
      <c r="X5658" s="72"/>
      <c r="Y5658" s="72"/>
      <c r="Z5658" s="72"/>
      <c r="AA5658" s="72"/>
      <c r="AB5658" s="72"/>
      <c r="AC5658" s="72"/>
      <c r="AD5658" s="72"/>
      <c r="AE5658" s="72"/>
      <c r="AF5658" s="72"/>
      <c r="AG5658" s="72"/>
      <c r="AH5658" s="72"/>
      <c r="AI5658" s="72"/>
      <c r="AJ5658" s="72"/>
      <c r="AK5658" s="72"/>
    </row>
    <row r="5659" ht="14.25" customHeight="1">
      <c r="A5659" s="78">
        <v>5656.0</v>
      </c>
      <c r="C5659" s="78" t="str">
        <f>VLOOKUP(G5659,[1]Macrodata_CCF!$A$3:$D$55,4,FALSE)</f>
        <v>#ERROR!</v>
      </c>
      <c r="E5659" s="79" t="str">
        <f>VLOOKUP(G5659,[1]Macrodata_CCF!$A$3:$B$55,2,FALSE)</f>
        <v>#ERROR!</v>
      </c>
      <c r="F5659" s="78">
        <v>0.0</v>
      </c>
      <c r="G5659" s="80">
        <v>42.0</v>
      </c>
      <c r="H5659" s="81">
        <v>6930.0</v>
      </c>
      <c r="I5659" s="81">
        <v>20000.0</v>
      </c>
      <c r="J5659" s="81">
        <v>1700.0</v>
      </c>
      <c r="K5659" s="81">
        <v>20000.0</v>
      </c>
      <c r="L5659" s="82">
        <v>-0.4001530221882173</v>
      </c>
      <c r="N5659" s="83">
        <f t="shared" si="1"/>
        <v>-0.4001530222</v>
      </c>
      <c r="O5659" s="83">
        <f t="shared" si="2"/>
        <v>0</v>
      </c>
      <c r="Q5659" s="83">
        <f t="shared" si="3"/>
        <v>0.6535</v>
      </c>
      <c r="R5659" s="83">
        <f t="shared" si="4"/>
        <v>-0.4001530222</v>
      </c>
      <c r="S5659" s="83" t="b">
        <f t="shared" si="5"/>
        <v>0</v>
      </c>
      <c r="T5659" s="72"/>
      <c r="U5659" s="72"/>
      <c r="V5659" s="72"/>
      <c r="W5659" s="72"/>
      <c r="X5659" s="72"/>
      <c r="Y5659" s="72"/>
      <c r="Z5659" s="72"/>
      <c r="AA5659" s="72"/>
      <c r="AB5659" s="72"/>
      <c r="AC5659" s="72"/>
      <c r="AD5659" s="72"/>
      <c r="AE5659" s="72"/>
      <c r="AF5659" s="72"/>
      <c r="AG5659" s="72"/>
      <c r="AH5659" s="72"/>
      <c r="AI5659" s="72"/>
      <c r="AJ5659" s="72"/>
      <c r="AK5659" s="72"/>
    </row>
    <row r="5660" ht="14.25" customHeight="1">
      <c r="A5660" s="78">
        <v>5657.0</v>
      </c>
      <c r="C5660" s="78" t="str">
        <f>VLOOKUP(G5660,[1]Macrodata_CCF!$A$3:$D$55,4,FALSE)</f>
        <v>#ERROR!</v>
      </c>
      <c r="E5660" s="79" t="str">
        <f>VLOOKUP(G5660,[1]Macrodata_CCF!$A$3:$B$55,2,FALSE)</f>
        <v>#ERROR!</v>
      </c>
      <c r="F5660" s="78">
        <v>0.0</v>
      </c>
      <c r="G5660" s="80">
        <v>12.0</v>
      </c>
      <c r="H5660" s="81">
        <v>273025.0</v>
      </c>
      <c r="I5660" s="81">
        <v>310000.0</v>
      </c>
      <c r="J5660" s="81">
        <v>266370.0</v>
      </c>
      <c r="K5660" s="81">
        <v>310000.0</v>
      </c>
      <c r="L5660" s="82">
        <v>-0.1799864773495605</v>
      </c>
      <c r="N5660" s="83">
        <f t="shared" si="1"/>
        <v>-0.1799864773</v>
      </c>
      <c r="O5660" s="83">
        <f t="shared" si="2"/>
        <v>0</v>
      </c>
      <c r="Q5660" s="83">
        <f t="shared" si="3"/>
        <v>0.1192741935</v>
      </c>
      <c r="R5660" s="83">
        <f t="shared" si="4"/>
        <v>-0.1799864773</v>
      </c>
      <c r="S5660" s="83" t="b">
        <f t="shared" si="5"/>
        <v>0</v>
      </c>
      <c r="T5660" s="72"/>
      <c r="U5660" s="72"/>
      <c r="V5660" s="72"/>
      <c r="W5660" s="72"/>
      <c r="X5660" s="72"/>
      <c r="Y5660" s="72"/>
      <c r="Z5660" s="72"/>
      <c r="AA5660" s="72"/>
      <c r="AB5660" s="72"/>
      <c r="AC5660" s="72"/>
      <c r="AD5660" s="72"/>
      <c r="AE5660" s="72"/>
      <c r="AF5660" s="72"/>
      <c r="AG5660" s="72"/>
      <c r="AH5660" s="72"/>
      <c r="AI5660" s="72"/>
      <c r="AJ5660" s="72"/>
      <c r="AK5660" s="72"/>
    </row>
    <row r="5661" ht="14.25" customHeight="1">
      <c r="A5661" s="78">
        <v>5658.0</v>
      </c>
      <c r="C5661" s="78" t="str">
        <f>VLOOKUP(G5661,[1]Macrodata_CCF!$A$3:$D$55,4,FALSE)</f>
        <v>#ERROR!</v>
      </c>
      <c r="E5661" s="79" t="str">
        <f>VLOOKUP(G5661,[1]Macrodata_CCF!$A$3:$B$55,2,FALSE)</f>
        <v>#ERROR!</v>
      </c>
      <c r="F5661" s="78">
        <v>0.0</v>
      </c>
      <c r="G5661" s="80">
        <v>36.0</v>
      </c>
      <c r="H5661" s="81">
        <v>24580.0</v>
      </c>
      <c r="I5661" s="81">
        <v>90000.0</v>
      </c>
      <c r="J5661" s="81">
        <v>35045.0</v>
      </c>
      <c r="K5661" s="81">
        <v>90000.0</v>
      </c>
      <c r="L5661" s="82">
        <v>0.1599663711403241</v>
      </c>
      <c r="N5661" s="83">
        <f t="shared" si="1"/>
        <v>0.1599663711</v>
      </c>
      <c r="O5661" s="83">
        <f t="shared" si="2"/>
        <v>0.1599663711</v>
      </c>
      <c r="Q5661" s="83">
        <f t="shared" si="3"/>
        <v>0.7268888889</v>
      </c>
      <c r="R5661" s="83">
        <f t="shared" si="4"/>
        <v>0.1599663711</v>
      </c>
      <c r="S5661" s="83" t="b">
        <f t="shared" si="5"/>
        <v>0</v>
      </c>
      <c r="T5661" s="72"/>
      <c r="U5661" s="72"/>
      <c r="V5661" s="72"/>
      <c r="W5661" s="72"/>
      <c r="X5661" s="72"/>
      <c r="Y5661" s="72"/>
      <c r="Z5661" s="72"/>
      <c r="AA5661" s="72"/>
      <c r="AB5661" s="72"/>
      <c r="AC5661" s="72"/>
      <c r="AD5661" s="72"/>
      <c r="AE5661" s="72"/>
      <c r="AF5661" s="72"/>
      <c r="AG5661" s="72"/>
      <c r="AH5661" s="72"/>
      <c r="AI5661" s="72"/>
      <c r="AJ5661" s="72"/>
      <c r="AK5661" s="72"/>
    </row>
    <row r="5662" ht="14.25" customHeight="1">
      <c r="A5662" s="78">
        <v>5659.0</v>
      </c>
      <c r="C5662" s="78" t="str">
        <f>VLOOKUP(G5662,[1]Macrodata_CCF!$A$3:$D$55,4,FALSE)</f>
        <v>#ERROR!</v>
      </c>
      <c r="E5662" s="79" t="str">
        <f>VLOOKUP(G5662,[1]Macrodata_CCF!$A$3:$B$55,2,FALSE)</f>
        <v>#ERROR!</v>
      </c>
      <c r="F5662" s="78">
        <v>0.0</v>
      </c>
      <c r="G5662" s="80">
        <v>7.0</v>
      </c>
      <c r="H5662" s="81">
        <v>0.0</v>
      </c>
      <c r="I5662" s="81">
        <v>100000.0</v>
      </c>
      <c r="J5662" s="81">
        <v>34000.0</v>
      </c>
      <c r="K5662" s="81">
        <v>100000.0</v>
      </c>
      <c r="L5662" s="82">
        <v>0.34</v>
      </c>
      <c r="N5662" s="83">
        <f t="shared" si="1"/>
        <v>0.34</v>
      </c>
      <c r="O5662" s="83">
        <f t="shared" si="2"/>
        <v>0.34</v>
      </c>
      <c r="Q5662" s="83">
        <f t="shared" si="3"/>
        <v>1</v>
      </c>
      <c r="R5662" s="83">
        <f t="shared" si="4"/>
        <v>0.34</v>
      </c>
      <c r="S5662" s="83" t="b">
        <f t="shared" si="5"/>
        <v>0</v>
      </c>
      <c r="T5662" s="72"/>
      <c r="U5662" s="72"/>
      <c r="V5662" s="72"/>
      <c r="W5662" s="72"/>
      <c r="X5662" s="72"/>
      <c r="Y5662" s="72"/>
      <c r="Z5662" s="72"/>
      <c r="AA5662" s="72"/>
      <c r="AB5662" s="72"/>
      <c r="AC5662" s="72"/>
      <c r="AD5662" s="72"/>
      <c r="AE5662" s="72"/>
      <c r="AF5662" s="72"/>
      <c r="AG5662" s="72"/>
      <c r="AH5662" s="72"/>
      <c r="AI5662" s="72"/>
      <c r="AJ5662" s="72"/>
      <c r="AK5662" s="72"/>
    </row>
    <row r="5663" ht="14.25" customHeight="1">
      <c r="A5663" s="78">
        <v>5660.0</v>
      </c>
      <c r="C5663" s="78" t="str">
        <f>VLOOKUP(G5663,[1]Macrodata_CCF!$A$3:$D$55,4,FALSE)</f>
        <v>#ERROR!</v>
      </c>
      <c r="E5663" s="79" t="str">
        <f>VLOOKUP(G5663,[1]Macrodata_CCF!$A$3:$B$55,2,FALSE)</f>
        <v>#ERROR!</v>
      </c>
      <c r="F5663" s="78">
        <v>0.0</v>
      </c>
      <c r="G5663" s="80">
        <v>28.0</v>
      </c>
      <c r="H5663" s="81">
        <v>46570.0</v>
      </c>
      <c r="I5663" s="81">
        <v>170000.0</v>
      </c>
      <c r="J5663" s="81">
        <v>66320.0</v>
      </c>
      <c r="K5663" s="81">
        <v>170000.0</v>
      </c>
      <c r="L5663" s="82">
        <v>0.1600097221096978</v>
      </c>
      <c r="N5663" s="83">
        <f t="shared" si="1"/>
        <v>0.1600097221</v>
      </c>
      <c r="O5663" s="83">
        <f t="shared" si="2"/>
        <v>0.1600097221</v>
      </c>
      <c r="Q5663" s="83">
        <f t="shared" si="3"/>
        <v>0.7260588235</v>
      </c>
      <c r="R5663" s="83">
        <f t="shared" si="4"/>
        <v>0.1600097221</v>
      </c>
      <c r="S5663" s="83" t="b">
        <f t="shared" si="5"/>
        <v>0</v>
      </c>
      <c r="T5663" s="72"/>
      <c r="U5663" s="72"/>
      <c r="V5663" s="72"/>
      <c r="W5663" s="72"/>
      <c r="X5663" s="72"/>
      <c r="Y5663" s="72"/>
      <c r="Z5663" s="72"/>
      <c r="AA5663" s="72"/>
      <c r="AB5663" s="72"/>
      <c r="AC5663" s="72"/>
      <c r="AD5663" s="72"/>
      <c r="AE5663" s="72"/>
      <c r="AF5663" s="72"/>
      <c r="AG5663" s="72"/>
      <c r="AH5663" s="72"/>
      <c r="AI5663" s="72"/>
      <c r="AJ5663" s="72"/>
      <c r="AK5663" s="72"/>
    </row>
    <row r="5664" ht="14.25" customHeight="1">
      <c r="A5664" s="78">
        <v>5661.0</v>
      </c>
      <c r="C5664" s="78" t="str">
        <f>VLOOKUP(G5664,[1]Macrodata_CCF!$A$3:$D$55,4,FALSE)</f>
        <v>#ERROR!</v>
      </c>
      <c r="E5664" s="79" t="str">
        <f>VLOOKUP(G5664,[1]Macrodata_CCF!$A$3:$B$55,2,FALSE)</f>
        <v>#ERROR!</v>
      </c>
      <c r="F5664" s="78">
        <v>0.0</v>
      </c>
      <c r="G5664" s="80">
        <v>48.0</v>
      </c>
      <c r="H5664" s="81">
        <v>322425.0</v>
      </c>
      <c r="I5664" s="81">
        <v>690000.0</v>
      </c>
      <c r="J5664" s="81">
        <v>392265.0</v>
      </c>
      <c r="K5664" s="81">
        <v>690000.0</v>
      </c>
      <c r="L5664" s="82">
        <v>0.1900020403999184</v>
      </c>
      <c r="N5664" s="83">
        <f t="shared" si="1"/>
        <v>0.1900020404</v>
      </c>
      <c r="O5664" s="83">
        <f t="shared" si="2"/>
        <v>0.1900020404</v>
      </c>
      <c r="Q5664" s="83">
        <f t="shared" si="3"/>
        <v>0.5327173913</v>
      </c>
      <c r="R5664" s="83">
        <f t="shared" si="4"/>
        <v>0.1900020404</v>
      </c>
      <c r="S5664" s="83" t="b">
        <f t="shared" si="5"/>
        <v>0</v>
      </c>
      <c r="T5664" s="72"/>
      <c r="U5664" s="72"/>
      <c r="V5664" s="72"/>
      <c r="W5664" s="72"/>
      <c r="X5664" s="72"/>
      <c r="Y5664" s="72"/>
      <c r="Z5664" s="72"/>
      <c r="AA5664" s="72"/>
      <c r="AB5664" s="72"/>
      <c r="AC5664" s="72"/>
      <c r="AD5664" s="72"/>
      <c r="AE5664" s="72"/>
      <c r="AF5664" s="72"/>
      <c r="AG5664" s="72"/>
      <c r="AH5664" s="72"/>
      <c r="AI5664" s="72"/>
      <c r="AJ5664" s="72"/>
      <c r="AK5664" s="72"/>
    </row>
    <row r="5665" ht="14.25" customHeight="1">
      <c r="A5665" s="78">
        <v>5662.0</v>
      </c>
      <c r="C5665" s="78" t="str">
        <f>VLOOKUP(G5665,[1]Macrodata_CCF!$A$3:$D$55,4,FALSE)</f>
        <v>#ERROR!</v>
      </c>
      <c r="E5665" s="79" t="str">
        <f>VLOOKUP(G5665,[1]Macrodata_CCF!$A$3:$B$55,2,FALSE)</f>
        <v>#ERROR!</v>
      </c>
      <c r="F5665" s="78">
        <v>0.0</v>
      </c>
      <c r="G5665" s="80">
        <v>17.0</v>
      </c>
      <c r="H5665" s="81">
        <v>935360.0</v>
      </c>
      <c r="I5665" s="81">
        <v>940000.0</v>
      </c>
      <c r="J5665" s="81">
        <v>936240.0</v>
      </c>
      <c r="K5665" s="81">
        <v>940000.0</v>
      </c>
      <c r="L5665" s="82">
        <v>0.1896551724137931</v>
      </c>
      <c r="N5665" s="83">
        <f t="shared" si="1"/>
        <v>0.1896551724</v>
      </c>
      <c r="O5665" s="83">
        <f t="shared" si="2"/>
        <v>0.1896551724</v>
      </c>
      <c r="Q5665" s="83">
        <f t="shared" si="3"/>
        <v>0.004936170213</v>
      </c>
      <c r="R5665" s="83">
        <f t="shared" si="4"/>
        <v>0.0009361702128</v>
      </c>
      <c r="S5665" s="83" t="b">
        <f t="shared" si="5"/>
        <v>0</v>
      </c>
      <c r="T5665" s="72"/>
      <c r="U5665" s="72"/>
      <c r="V5665" s="72"/>
      <c r="W5665" s="72"/>
      <c r="X5665" s="72"/>
      <c r="Y5665" s="72"/>
      <c r="Z5665" s="72"/>
      <c r="AA5665" s="72"/>
      <c r="AB5665" s="72"/>
      <c r="AC5665" s="72"/>
      <c r="AD5665" s="72"/>
      <c r="AE5665" s="72"/>
      <c r="AF5665" s="72"/>
      <c r="AG5665" s="72"/>
      <c r="AH5665" s="72"/>
      <c r="AI5665" s="72"/>
      <c r="AJ5665" s="72"/>
      <c r="AK5665" s="72"/>
    </row>
    <row r="5666" ht="14.25" customHeight="1">
      <c r="A5666" s="78">
        <v>5663.0</v>
      </c>
      <c r="C5666" s="78" t="str">
        <f>VLOOKUP(G5666,[1]Macrodata_CCF!$A$3:$D$55,4,FALSE)</f>
        <v>#ERROR!</v>
      </c>
      <c r="E5666" s="79" t="str">
        <f>VLOOKUP(G5666,[1]Macrodata_CCF!$A$3:$B$55,2,FALSE)</f>
        <v>#ERROR!</v>
      </c>
      <c r="F5666" s="78">
        <v>0.0</v>
      </c>
      <c r="G5666" s="80">
        <v>51.0</v>
      </c>
      <c r="H5666" s="81">
        <v>643780.0</v>
      </c>
      <c r="I5666" s="81">
        <v>910000.0</v>
      </c>
      <c r="J5666" s="81">
        <v>678390.0</v>
      </c>
      <c r="K5666" s="81">
        <v>910000.0</v>
      </c>
      <c r="L5666" s="82">
        <v>0.1300052588085042</v>
      </c>
      <c r="N5666" s="83">
        <f t="shared" si="1"/>
        <v>0.1300052588</v>
      </c>
      <c r="O5666" s="83">
        <f t="shared" si="2"/>
        <v>0.1300052588</v>
      </c>
      <c r="Q5666" s="83">
        <f t="shared" si="3"/>
        <v>0.2925494505</v>
      </c>
      <c r="R5666" s="83">
        <f t="shared" si="4"/>
        <v>0.1300052588</v>
      </c>
      <c r="S5666" s="83" t="b">
        <f t="shared" si="5"/>
        <v>0</v>
      </c>
      <c r="T5666" s="72"/>
      <c r="U5666" s="72"/>
      <c r="V5666" s="72"/>
      <c r="W5666" s="72"/>
      <c r="X5666" s="72"/>
      <c r="Y5666" s="72"/>
      <c r="Z5666" s="72"/>
      <c r="AA5666" s="72"/>
      <c r="AB5666" s="72"/>
      <c r="AC5666" s="72"/>
      <c r="AD5666" s="72"/>
      <c r="AE5666" s="72"/>
      <c r="AF5666" s="72"/>
      <c r="AG5666" s="72"/>
      <c r="AH5666" s="72"/>
      <c r="AI5666" s="72"/>
      <c r="AJ5666" s="72"/>
      <c r="AK5666" s="72"/>
    </row>
    <row r="5667" ht="14.25" customHeight="1">
      <c r="A5667" s="78">
        <v>5664.0</v>
      </c>
      <c r="C5667" s="78" t="str">
        <f>VLOOKUP(G5667,[1]Macrodata_CCF!$A$3:$D$55,4,FALSE)</f>
        <v>#ERROR!</v>
      </c>
      <c r="E5667" s="79" t="str">
        <f>VLOOKUP(G5667,[1]Macrodata_CCF!$A$3:$B$55,2,FALSE)</f>
        <v>#ERROR!</v>
      </c>
      <c r="F5667" s="78">
        <v>0.0</v>
      </c>
      <c r="G5667" s="80">
        <v>27.0</v>
      </c>
      <c r="H5667" s="81">
        <v>184020.0</v>
      </c>
      <c r="I5667" s="81">
        <v>730000.0</v>
      </c>
      <c r="J5667" s="81">
        <v>293215.0</v>
      </c>
      <c r="K5667" s="81">
        <v>730000.0</v>
      </c>
      <c r="L5667" s="82">
        <v>0.1999981684310781</v>
      </c>
      <c r="N5667" s="83">
        <f t="shared" si="1"/>
        <v>0.1999981684</v>
      </c>
      <c r="O5667" s="83">
        <f t="shared" si="2"/>
        <v>0.1999981684</v>
      </c>
      <c r="Q5667" s="83">
        <f t="shared" si="3"/>
        <v>0.7479178082</v>
      </c>
      <c r="R5667" s="83">
        <f t="shared" si="4"/>
        <v>0.1999981684</v>
      </c>
      <c r="S5667" s="83" t="b">
        <f t="shared" si="5"/>
        <v>0</v>
      </c>
      <c r="T5667" s="72"/>
      <c r="U5667" s="72"/>
      <c r="V5667" s="72"/>
      <c r="W5667" s="72"/>
      <c r="X5667" s="72"/>
      <c r="Y5667" s="72"/>
      <c r="Z5667" s="72"/>
      <c r="AA5667" s="72"/>
      <c r="AB5667" s="72"/>
      <c r="AC5667" s="72"/>
      <c r="AD5667" s="72"/>
      <c r="AE5667" s="72"/>
      <c r="AF5667" s="72"/>
      <c r="AG5667" s="72"/>
      <c r="AH5667" s="72"/>
      <c r="AI5667" s="72"/>
      <c r="AJ5667" s="72"/>
      <c r="AK5667" s="72"/>
    </row>
    <row r="5668" ht="14.25" customHeight="1">
      <c r="A5668" s="78">
        <v>5665.0</v>
      </c>
      <c r="C5668" s="78" t="str">
        <f>VLOOKUP(G5668,[1]Macrodata_CCF!$A$3:$D$55,4,FALSE)</f>
        <v>#ERROR!</v>
      </c>
      <c r="E5668" s="79" t="str">
        <f>VLOOKUP(G5668,[1]Macrodata_CCF!$A$3:$B$55,2,FALSE)</f>
        <v>#ERROR!</v>
      </c>
      <c r="F5668" s="78">
        <v>1.0</v>
      </c>
      <c r="G5668" s="80">
        <v>14.0</v>
      </c>
      <c r="H5668" s="81">
        <v>17965.0</v>
      </c>
      <c r="I5668" s="81">
        <v>20000.0</v>
      </c>
      <c r="J5668" s="81">
        <v>19005.0</v>
      </c>
      <c r="K5668" s="81">
        <v>20000.0</v>
      </c>
      <c r="L5668" s="82">
        <v>0.5110565110565111</v>
      </c>
      <c r="N5668" s="83">
        <f t="shared" si="1"/>
        <v>0.5110565111</v>
      </c>
      <c r="O5668" s="83">
        <f t="shared" si="2"/>
        <v>0.5110565111</v>
      </c>
      <c r="Q5668" s="83">
        <f t="shared" si="3"/>
        <v>0.10175</v>
      </c>
      <c r="R5668" s="83">
        <f t="shared" si="4"/>
        <v>0.5110565111</v>
      </c>
      <c r="S5668" s="83" t="b">
        <f t="shared" si="5"/>
        <v>0</v>
      </c>
      <c r="T5668" s="72"/>
      <c r="U5668" s="72"/>
      <c r="V5668" s="72"/>
      <c r="W5668" s="72"/>
      <c r="X5668" s="72"/>
      <c r="Y5668" s="72"/>
      <c r="Z5668" s="72"/>
      <c r="AA5668" s="72"/>
      <c r="AB5668" s="72"/>
      <c r="AC5668" s="72"/>
      <c r="AD5668" s="72"/>
      <c r="AE5668" s="72"/>
      <c r="AF5668" s="72"/>
      <c r="AG5668" s="72"/>
      <c r="AH5668" s="72"/>
      <c r="AI5668" s="72"/>
      <c r="AJ5668" s="72"/>
      <c r="AK5668" s="72"/>
    </row>
    <row r="5669" ht="14.25" customHeight="1">
      <c r="A5669" s="78">
        <v>5666.0</v>
      </c>
      <c r="C5669" s="78" t="str">
        <f>VLOOKUP(G5669,[1]Macrodata_CCF!$A$3:$D$55,4,FALSE)</f>
        <v>#ERROR!</v>
      </c>
      <c r="E5669" s="79" t="str">
        <f>VLOOKUP(G5669,[1]Macrodata_CCF!$A$3:$B$55,2,FALSE)</f>
        <v>#ERROR!</v>
      </c>
      <c r="F5669" s="78">
        <v>1.0</v>
      </c>
      <c r="G5669" s="80">
        <v>3.0</v>
      </c>
      <c r="H5669" s="81">
        <v>490445.0</v>
      </c>
      <c r="I5669" s="81">
        <v>1000000.0</v>
      </c>
      <c r="J5669" s="81">
        <v>414010.0</v>
      </c>
      <c r="K5669" s="81">
        <v>1000000.0</v>
      </c>
      <c r="L5669" s="82">
        <v>-0.1500034343692045</v>
      </c>
      <c r="N5669" s="83">
        <f t="shared" si="1"/>
        <v>-0.1500034344</v>
      </c>
      <c r="O5669" s="83">
        <f t="shared" si="2"/>
        <v>0</v>
      </c>
      <c r="Q5669" s="83">
        <f t="shared" si="3"/>
        <v>0.509555</v>
      </c>
      <c r="R5669" s="83">
        <f t="shared" si="4"/>
        <v>-0.1500034344</v>
      </c>
      <c r="S5669" s="83" t="b">
        <f t="shared" si="5"/>
        <v>0</v>
      </c>
      <c r="T5669" s="72"/>
      <c r="U5669" s="72"/>
      <c r="V5669" s="72"/>
      <c r="W5669" s="72"/>
      <c r="X5669" s="72"/>
      <c r="Y5669" s="72"/>
      <c r="Z5669" s="72"/>
      <c r="AA5669" s="72"/>
      <c r="AB5669" s="72"/>
      <c r="AC5669" s="72"/>
      <c r="AD5669" s="72"/>
      <c r="AE5669" s="72"/>
      <c r="AF5669" s="72"/>
      <c r="AG5669" s="72"/>
      <c r="AH5669" s="72"/>
      <c r="AI5669" s="72"/>
      <c r="AJ5669" s="72"/>
      <c r="AK5669" s="72"/>
    </row>
    <row r="5670" ht="14.25" customHeight="1">
      <c r="A5670" s="78">
        <v>5667.0</v>
      </c>
      <c r="C5670" s="78" t="str">
        <f>VLOOKUP(G5670,[1]Macrodata_CCF!$A$3:$D$55,4,FALSE)</f>
        <v>#ERROR!</v>
      </c>
      <c r="E5670" s="79" t="str">
        <f>VLOOKUP(G5670,[1]Macrodata_CCF!$A$3:$B$55,2,FALSE)</f>
        <v>#ERROR!</v>
      </c>
      <c r="F5670" s="78">
        <v>0.0</v>
      </c>
      <c r="G5670" s="80">
        <v>37.0</v>
      </c>
      <c r="H5670" s="81">
        <v>58780.0</v>
      </c>
      <c r="I5670" s="81">
        <v>140000.0</v>
      </c>
      <c r="J5670" s="81">
        <v>62840.0</v>
      </c>
      <c r="K5670" s="81">
        <v>140000.0</v>
      </c>
      <c r="L5670" s="82">
        <v>0.04998768776163506</v>
      </c>
      <c r="N5670" s="83">
        <f t="shared" si="1"/>
        <v>0.04998768776</v>
      </c>
      <c r="O5670" s="83">
        <f t="shared" si="2"/>
        <v>0.04998768776</v>
      </c>
      <c r="Q5670" s="83">
        <f t="shared" si="3"/>
        <v>0.5801428571</v>
      </c>
      <c r="R5670" s="83">
        <f t="shared" si="4"/>
        <v>0.04998768776</v>
      </c>
      <c r="S5670" s="83" t="b">
        <f t="shared" si="5"/>
        <v>0</v>
      </c>
      <c r="T5670" s="72"/>
      <c r="U5670" s="72"/>
      <c r="V5670" s="72"/>
      <c r="W5670" s="72"/>
      <c r="X5670" s="72"/>
      <c r="Y5670" s="72"/>
      <c r="Z5670" s="72"/>
      <c r="AA5670" s="72"/>
      <c r="AB5670" s="72"/>
      <c r="AC5670" s="72"/>
      <c r="AD5670" s="72"/>
      <c r="AE5670" s="72"/>
      <c r="AF5670" s="72"/>
      <c r="AG5670" s="72"/>
      <c r="AH5670" s="72"/>
      <c r="AI5670" s="72"/>
      <c r="AJ5670" s="72"/>
      <c r="AK5670" s="72"/>
    </row>
    <row r="5671" ht="14.25" customHeight="1">
      <c r="A5671" s="78">
        <v>5668.0</v>
      </c>
      <c r="C5671" s="78" t="str">
        <f>VLOOKUP(G5671,[1]Macrodata_CCF!$A$3:$D$55,4,FALSE)</f>
        <v>#ERROR!</v>
      </c>
      <c r="E5671" s="79" t="str">
        <f>VLOOKUP(G5671,[1]Macrodata_CCF!$A$3:$B$55,2,FALSE)</f>
        <v>#ERROR!</v>
      </c>
      <c r="F5671" s="78">
        <v>0.0</v>
      </c>
      <c r="G5671" s="80">
        <v>45.0</v>
      </c>
      <c r="H5671" s="81">
        <v>186885.0</v>
      </c>
      <c r="I5671" s="81">
        <v>370000.0</v>
      </c>
      <c r="J5671" s="81">
        <v>219845.0</v>
      </c>
      <c r="K5671" s="81">
        <v>370000.0</v>
      </c>
      <c r="L5671" s="82">
        <v>0.1799961772656527</v>
      </c>
      <c r="N5671" s="83">
        <f t="shared" si="1"/>
        <v>0.1799961773</v>
      </c>
      <c r="O5671" s="83">
        <f t="shared" si="2"/>
        <v>0.1799961773</v>
      </c>
      <c r="Q5671" s="83">
        <f t="shared" si="3"/>
        <v>0.4949054054</v>
      </c>
      <c r="R5671" s="83">
        <f t="shared" si="4"/>
        <v>0.1799961773</v>
      </c>
      <c r="S5671" s="83" t="b">
        <f t="shared" si="5"/>
        <v>0</v>
      </c>
      <c r="T5671" s="72"/>
      <c r="U5671" s="72"/>
      <c r="V5671" s="72"/>
      <c r="W5671" s="72"/>
      <c r="X5671" s="72"/>
      <c r="Y5671" s="72"/>
      <c r="Z5671" s="72"/>
      <c r="AA5671" s="72"/>
      <c r="AB5671" s="72"/>
      <c r="AC5671" s="72"/>
      <c r="AD5671" s="72"/>
      <c r="AE5671" s="72"/>
      <c r="AF5671" s="72"/>
      <c r="AG5671" s="72"/>
      <c r="AH5671" s="72"/>
      <c r="AI5671" s="72"/>
      <c r="AJ5671" s="72"/>
      <c r="AK5671" s="72"/>
    </row>
    <row r="5672" ht="14.25" customHeight="1">
      <c r="A5672" s="78">
        <v>5669.0</v>
      </c>
      <c r="C5672" s="78" t="str">
        <f>VLOOKUP(G5672,[1]Macrodata_CCF!$A$3:$D$55,4,FALSE)</f>
        <v>#ERROR!</v>
      </c>
      <c r="E5672" s="79" t="str">
        <f>VLOOKUP(G5672,[1]Macrodata_CCF!$A$3:$B$55,2,FALSE)</f>
        <v>#ERROR!</v>
      </c>
      <c r="F5672" s="78">
        <v>0.0</v>
      </c>
      <c r="G5672" s="80">
        <v>4.0</v>
      </c>
      <c r="H5672" s="81">
        <v>0.0</v>
      </c>
      <c r="I5672" s="81">
        <v>850000.0</v>
      </c>
      <c r="J5672" s="81">
        <v>229500.0</v>
      </c>
      <c r="K5672" s="81">
        <v>850000.0</v>
      </c>
      <c r="L5672" s="82">
        <v>0.27</v>
      </c>
      <c r="N5672" s="83">
        <f t="shared" si="1"/>
        <v>0.27</v>
      </c>
      <c r="O5672" s="83">
        <f t="shared" si="2"/>
        <v>0.27</v>
      </c>
      <c r="Q5672" s="83">
        <f t="shared" si="3"/>
        <v>1</v>
      </c>
      <c r="R5672" s="83">
        <f t="shared" si="4"/>
        <v>0.27</v>
      </c>
      <c r="S5672" s="83" t="b">
        <f t="shared" si="5"/>
        <v>0</v>
      </c>
      <c r="T5672" s="72"/>
      <c r="U5672" s="72"/>
      <c r="V5672" s="72"/>
      <c r="W5672" s="72"/>
      <c r="X5672" s="72"/>
      <c r="Y5672" s="72"/>
      <c r="Z5672" s="72"/>
      <c r="AA5672" s="72"/>
      <c r="AB5672" s="72"/>
      <c r="AC5672" s="72"/>
      <c r="AD5672" s="72"/>
      <c r="AE5672" s="72"/>
      <c r="AF5672" s="72"/>
      <c r="AG5672" s="72"/>
      <c r="AH5672" s="72"/>
      <c r="AI5672" s="72"/>
      <c r="AJ5672" s="72"/>
      <c r="AK5672" s="72"/>
    </row>
    <row r="5673" ht="14.25" customHeight="1">
      <c r="A5673" s="78">
        <v>5670.0</v>
      </c>
      <c r="C5673" s="78" t="str">
        <f>VLOOKUP(G5673,[1]Macrodata_CCF!$A$3:$D$55,4,FALSE)</f>
        <v>#ERROR!</v>
      </c>
      <c r="E5673" s="79" t="str">
        <f>VLOOKUP(G5673,[1]Macrodata_CCF!$A$3:$B$55,2,FALSE)</f>
        <v>#ERROR!</v>
      </c>
      <c r="F5673" s="78">
        <v>0.0</v>
      </c>
      <c r="G5673" s="80">
        <v>51.0</v>
      </c>
      <c r="H5673" s="81">
        <v>15270.0</v>
      </c>
      <c r="I5673" s="81">
        <v>170000.0</v>
      </c>
      <c r="J5673" s="81">
        <v>24555.0</v>
      </c>
      <c r="K5673" s="81">
        <v>170000.0</v>
      </c>
      <c r="L5673" s="82">
        <v>0.06000775544496866</v>
      </c>
      <c r="N5673" s="83">
        <f t="shared" si="1"/>
        <v>0.06000775544</v>
      </c>
      <c r="O5673" s="83">
        <f t="shared" si="2"/>
        <v>0.06000775544</v>
      </c>
      <c r="Q5673" s="83">
        <f t="shared" si="3"/>
        <v>0.9101764706</v>
      </c>
      <c r="R5673" s="83">
        <f t="shared" si="4"/>
        <v>0.06000775544</v>
      </c>
      <c r="S5673" s="83" t="b">
        <f t="shared" si="5"/>
        <v>0</v>
      </c>
      <c r="T5673" s="72"/>
      <c r="U5673" s="72"/>
      <c r="V5673" s="72"/>
      <c r="W5673" s="72"/>
      <c r="X5673" s="72"/>
      <c r="Y5673" s="72"/>
      <c r="Z5673" s="72"/>
      <c r="AA5673" s="72"/>
      <c r="AB5673" s="72"/>
      <c r="AC5673" s="72"/>
      <c r="AD5673" s="72"/>
      <c r="AE5673" s="72"/>
      <c r="AF5673" s="72"/>
      <c r="AG5673" s="72"/>
      <c r="AH5673" s="72"/>
      <c r="AI5673" s="72"/>
      <c r="AJ5673" s="72"/>
      <c r="AK5673" s="72"/>
    </row>
    <row r="5674" ht="14.25" customHeight="1">
      <c r="A5674" s="78">
        <v>5671.0</v>
      </c>
      <c r="C5674" s="78" t="str">
        <f>VLOOKUP(G5674,[1]Macrodata_CCF!$A$3:$D$55,4,FALSE)</f>
        <v>#ERROR!</v>
      </c>
      <c r="E5674" s="79" t="str">
        <f>VLOOKUP(G5674,[1]Macrodata_CCF!$A$3:$B$55,2,FALSE)</f>
        <v>#ERROR!</v>
      </c>
      <c r="F5674" s="78">
        <v>0.0</v>
      </c>
      <c r="G5674" s="80">
        <v>21.0</v>
      </c>
      <c r="H5674" s="81">
        <v>269540.0</v>
      </c>
      <c r="I5674" s="81">
        <v>610000.0</v>
      </c>
      <c r="J5674" s="81">
        <v>330825.0</v>
      </c>
      <c r="K5674" s="81">
        <v>610000.0</v>
      </c>
      <c r="L5674" s="82">
        <v>0.1800064618457381</v>
      </c>
      <c r="N5674" s="83">
        <f t="shared" si="1"/>
        <v>0.1800064618</v>
      </c>
      <c r="O5674" s="83">
        <f t="shared" si="2"/>
        <v>0.1800064618</v>
      </c>
      <c r="Q5674" s="83">
        <f t="shared" si="3"/>
        <v>0.5581311475</v>
      </c>
      <c r="R5674" s="83">
        <f t="shared" si="4"/>
        <v>0.1800064618</v>
      </c>
      <c r="S5674" s="83" t="b">
        <f t="shared" si="5"/>
        <v>0</v>
      </c>
      <c r="T5674" s="72"/>
      <c r="U5674" s="72"/>
      <c r="V5674" s="72"/>
      <c r="W5674" s="72"/>
      <c r="X5674" s="72"/>
      <c r="Y5674" s="72"/>
      <c r="Z5674" s="72"/>
      <c r="AA5674" s="72"/>
      <c r="AB5674" s="72"/>
      <c r="AC5674" s="72"/>
      <c r="AD5674" s="72"/>
      <c r="AE5674" s="72"/>
      <c r="AF5674" s="72"/>
      <c r="AG5674" s="72"/>
      <c r="AH5674" s="72"/>
      <c r="AI5674" s="72"/>
      <c r="AJ5674" s="72"/>
      <c r="AK5674" s="72"/>
    </row>
    <row r="5675" ht="14.25" customHeight="1">
      <c r="A5675" s="78">
        <v>5672.0</v>
      </c>
      <c r="C5675" s="78" t="str">
        <f>VLOOKUP(G5675,[1]Macrodata_CCF!$A$3:$D$55,4,FALSE)</f>
        <v>#ERROR!</v>
      </c>
      <c r="E5675" s="79" t="str">
        <f>VLOOKUP(G5675,[1]Macrodata_CCF!$A$3:$B$55,2,FALSE)</f>
        <v>#ERROR!</v>
      </c>
      <c r="F5675" s="78">
        <v>0.0</v>
      </c>
      <c r="G5675" s="80">
        <v>14.0</v>
      </c>
      <c r="H5675" s="81">
        <v>318070.0</v>
      </c>
      <c r="I5675" s="81">
        <v>880000.0</v>
      </c>
      <c r="J5675" s="81">
        <v>396740.0</v>
      </c>
      <c r="K5675" s="81">
        <v>880000.0</v>
      </c>
      <c r="L5675" s="82">
        <v>0.1399996440837827</v>
      </c>
      <c r="N5675" s="83">
        <f t="shared" si="1"/>
        <v>0.1399996441</v>
      </c>
      <c r="O5675" s="83">
        <f t="shared" si="2"/>
        <v>0.1399996441</v>
      </c>
      <c r="Q5675" s="83">
        <f t="shared" si="3"/>
        <v>0.6385568182</v>
      </c>
      <c r="R5675" s="83">
        <f t="shared" si="4"/>
        <v>0.1399996441</v>
      </c>
      <c r="S5675" s="83" t="b">
        <f t="shared" si="5"/>
        <v>0</v>
      </c>
      <c r="T5675" s="72"/>
      <c r="U5675" s="72"/>
      <c r="V5675" s="72"/>
      <c r="W5675" s="72"/>
      <c r="X5675" s="72"/>
      <c r="Y5675" s="72"/>
      <c r="Z5675" s="72"/>
      <c r="AA5675" s="72"/>
      <c r="AB5675" s="72"/>
      <c r="AC5675" s="72"/>
      <c r="AD5675" s="72"/>
      <c r="AE5675" s="72"/>
      <c r="AF5675" s="72"/>
      <c r="AG5675" s="72"/>
      <c r="AH5675" s="72"/>
      <c r="AI5675" s="72"/>
      <c r="AJ5675" s="72"/>
      <c r="AK5675" s="72"/>
    </row>
    <row r="5676" ht="14.25" customHeight="1">
      <c r="A5676" s="78">
        <v>5673.0</v>
      </c>
      <c r="C5676" s="78" t="str">
        <f>VLOOKUP(G5676,[1]Macrodata_CCF!$A$3:$D$55,4,FALSE)</f>
        <v>#ERROR!</v>
      </c>
      <c r="E5676" s="79" t="str">
        <f>VLOOKUP(G5676,[1]Macrodata_CCF!$A$3:$B$55,2,FALSE)</f>
        <v>#ERROR!</v>
      </c>
      <c r="F5676" s="78">
        <v>0.0</v>
      </c>
      <c r="G5676" s="80">
        <v>45.0</v>
      </c>
      <c r="H5676" s="81">
        <v>51885.0</v>
      </c>
      <c r="I5676" s="81">
        <v>620000.0</v>
      </c>
      <c r="J5676" s="81">
        <v>142785.0</v>
      </c>
      <c r="K5676" s="81">
        <v>620000.0</v>
      </c>
      <c r="L5676" s="82">
        <v>0.1600028163312006</v>
      </c>
      <c r="N5676" s="83">
        <f t="shared" si="1"/>
        <v>0.1600028163</v>
      </c>
      <c r="O5676" s="83">
        <f t="shared" si="2"/>
        <v>0.1600028163</v>
      </c>
      <c r="Q5676" s="83">
        <f t="shared" si="3"/>
        <v>0.9163145161</v>
      </c>
      <c r="R5676" s="83">
        <f t="shared" si="4"/>
        <v>0.1600028163</v>
      </c>
      <c r="S5676" s="83" t="b">
        <f t="shared" si="5"/>
        <v>0</v>
      </c>
      <c r="T5676" s="72"/>
      <c r="U5676" s="72"/>
      <c r="V5676" s="72"/>
      <c r="W5676" s="72"/>
      <c r="X5676" s="72"/>
      <c r="Y5676" s="72"/>
      <c r="Z5676" s="72"/>
      <c r="AA5676" s="72"/>
      <c r="AB5676" s="72"/>
      <c r="AC5676" s="72"/>
      <c r="AD5676" s="72"/>
      <c r="AE5676" s="72"/>
      <c r="AF5676" s="72"/>
      <c r="AG5676" s="72"/>
      <c r="AH5676" s="72"/>
      <c r="AI5676" s="72"/>
      <c r="AJ5676" s="72"/>
      <c r="AK5676" s="72"/>
    </row>
    <row r="5677" ht="14.25" customHeight="1">
      <c r="A5677" s="78">
        <v>5674.0</v>
      </c>
      <c r="C5677" s="78" t="str">
        <f>VLOOKUP(G5677,[1]Macrodata_CCF!$A$3:$D$55,4,FALSE)</f>
        <v>#ERROR!</v>
      </c>
      <c r="E5677" s="79" t="str">
        <f>VLOOKUP(G5677,[1]Macrodata_CCF!$A$3:$B$55,2,FALSE)</f>
        <v>#ERROR!</v>
      </c>
      <c r="F5677" s="78">
        <v>0.0</v>
      </c>
      <c r="G5677" s="80">
        <v>52.0</v>
      </c>
      <c r="H5677" s="81">
        <v>0.0</v>
      </c>
      <c r="I5677" s="81">
        <v>730000.0</v>
      </c>
      <c r="J5677" s="81">
        <v>65700.0</v>
      </c>
      <c r="K5677" s="81">
        <v>730000.0</v>
      </c>
      <c r="L5677" s="82">
        <v>0.09</v>
      </c>
      <c r="N5677" s="83">
        <f t="shared" si="1"/>
        <v>0.09</v>
      </c>
      <c r="O5677" s="83">
        <f t="shared" si="2"/>
        <v>0.09</v>
      </c>
      <c r="Q5677" s="83">
        <f t="shared" si="3"/>
        <v>1</v>
      </c>
      <c r="R5677" s="83">
        <f t="shared" si="4"/>
        <v>0.09</v>
      </c>
      <c r="S5677" s="83" t="b">
        <f t="shared" si="5"/>
        <v>0</v>
      </c>
      <c r="T5677" s="72"/>
      <c r="U5677" s="72"/>
      <c r="V5677" s="72"/>
      <c r="W5677" s="72"/>
      <c r="X5677" s="72"/>
      <c r="Y5677" s="72"/>
      <c r="Z5677" s="72"/>
      <c r="AA5677" s="72"/>
      <c r="AB5677" s="72"/>
      <c r="AC5677" s="72"/>
      <c r="AD5677" s="72"/>
      <c r="AE5677" s="72"/>
      <c r="AF5677" s="72"/>
      <c r="AG5677" s="72"/>
      <c r="AH5677" s="72"/>
      <c r="AI5677" s="72"/>
      <c r="AJ5677" s="72"/>
      <c r="AK5677" s="72"/>
    </row>
    <row r="5678" ht="14.25" customHeight="1">
      <c r="A5678" s="78">
        <v>5675.0</v>
      </c>
      <c r="C5678" s="78" t="str">
        <f>VLOOKUP(G5678,[1]Macrodata_CCF!$A$3:$D$55,4,FALSE)</f>
        <v>#ERROR!</v>
      </c>
      <c r="E5678" s="79" t="str">
        <f>VLOOKUP(G5678,[1]Macrodata_CCF!$A$3:$B$55,2,FALSE)</f>
        <v>#ERROR!</v>
      </c>
      <c r="F5678" s="78">
        <v>0.0</v>
      </c>
      <c r="G5678" s="80">
        <v>50.0</v>
      </c>
      <c r="H5678" s="81">
        <v>285000.0</v>
      </c>
      <c r="I5678" s="81">
        <v>860000.0</v>
      </c>
      <c r="J5678" s="81">
        <v>365500.0</v>
      </c>
      <c r="K5678" s="81">
        <v>860000.0</v>
      </c>
      <c r="L5678" s="82">
        <v>0.14</v>
      </c>
      <c r="N5678" s="83">
        <f t="shared" si="1"/>
        <v>0.14</v>
      </c>
      <c r="O5678" s="83">
        <f t="shared" si="2"/>
        <v>0.14</v>
      </c>
      <c r="Q5678" s="83">
        <f t="shared" si="3"/>
        <v>0.6686046512</v>
      </c>
      <c r="R5678" s="83">
        <f t="shared" si="4"/>
        <v>0.14</v>
      </c>
      <c r="S5678" s="83" t="b">
        <f t="shared" si="5"/>
        <v>0</v>
      </c>
      <c r="T5678" s="72"/>
      <c r="U5678" s="72"/>
      <c r="V5678" s="72"/>
      <c r="W5678" s="72"/>
      <c r="X5678" s="72"/>
      <c r="Y5678" s="72"/>
      <c r="Z5678" s="72"/>
      <c r="AA5678" s="72"/>
      <c r="AB5678" s="72"/>
      <c r="AC5678" s="72"/>
      <c r="AD5678" s="72"/>
      <c r="AE5678" s="72"/>
      <c r="AF5678" s="72"/>
      <c r="AG5678" s="72"/>
      <c r="AH5678" s="72"/>
      <c r="AI5678" s="72"/>
      <c r="AJ5678" s="72"/>
      <c r="AK5678" s="72"/>
    </row>
    <row r="5679" ht="14.25" customHeight="1">
      <c r="A5679" s="78">
        <v>5676.0</v>
      </c>
      <c r="C5679" s="78" t="str">
        <f>VLOOKUP(G5679,[1]Macrodata_CCF!$A$3:$D$55,4,FALSE)</f>
        <v>#ERROR!</v>
      </c>
      <c r="E5679" s="79" t="str">
        <f>VLOOKUP(G5679,[1]Macrodata_CCF!$A$3:$B$55,2,FALSE)</f>
        <v>#ERROR!</v>
      </c>
      <c r="F5679" s="78">
        <v>0.0</v>
      </c>
      <c r="G5679" s="80">
        <v>11.0</v>
      </c>
      <c r="H5679" s="81">
        <v>45820.0</v>
      </c>
      <c r="I5679" s="81">
        <v>50000.0</v>
      </c>
      <c r="J5679" s="81">
        <v>46615.0</v>
      </c>
      <c r="K5679" s="81">
        <v>50000.0</v>
      </c>
      <c r="L5679" s="82">
        <v>0.1901913875598086</v>
      </c>
      <c r="N5679" s="83">
        <f t="shared" si="1"/>
        <v>0.1901913876</v>
      </c>
      <c r="O5679" s="83">
        <f t="shared" si="2"/>
        <v>0.1901913876</v>
      </c>
      <c r="Q5679" s="83">
        <f t="shared" si="3"/>
        <v>0.0836</v>
      </c>
      <c r="R5679" s="83">
        <f t="shared" si="4"/>
        <v>0.0159</v>
      </c>
      <c r="S5679" s="83" t="b">
        <f t="shared" si="5"/>
        <v>0</v>
      </c>
      <c r="T5679" s="72"/>
      <c r="U5679" s="72"/>
      <c r="V5679" s="72"/>
      <c r="W5679" s="72"/>
      <c r="X5679" s="72"/>
      <c r="Y5679" s="72"/>
      <c r="Z5679" s="72"/>
      <c r="AA5679" s="72"/>
      <c r="AB5679" s="72"/>
      <c r="AC5679" s="72"/>
      <c r="AD5679" s="72"/>
      <c r="AE5679" s="72"/>
      <c r="AF5679" s="72"/>
      <c r="AG5679" s="72"/>
      <c r="AH5679" s="72"/>
      <c r="AI5679" s="72"/>
      <c r="AJ5679" s="72"/>
      <c r="AK5679" s="72"/>
    </row>
    <row r="5680" ht="14.25" customHeight="1">
      <c r="A5680" s="78">
        <v>5677.0</v>
      </c>
      <c r="C5680" s="78" t="str">
        <f>VLOOKUP(G5680,[1]Macrodata_CCF!$A$3:$D$55,4,FALSE)</f>
        <v>#ERROR!</v>
      </c>
      <c r="E5680" s="79" t="str">
        <f>VLOOKUP(G5680,[1]Macrodata_CCF!$A$3:$B$55,2,FALSE)</f>
        <v>#ERROR!</v>
      </c>
      <c r="F5680" s="78">
        <v>0.0</v>
      </c>
      <c r="G5680" s="80">
        <v>11.0</v>
      </c>
      <c r="H5680" s="81">
        <v>307265.0</v>
      </c>
      <c r="I5680" s="81">
        <v>330000.0</v>
      </c>
      <c r="J5680" s="81">
        <v>311355.0</v>
      </c>
      <c r="K5680" s="81">
        <v>330000.0</v>
      </c>
      <c r="L5680" s="82">
        <v>0.1798988343963052</v>
      </c>
      <c r="N5680" s="83">
        <f t="shared" si="1"/>
        <v>0.1798988344</v>
      </c>
      <c r="O5680" s="83">
        <f t="shared" si="2"/>
        <v>0.1798988344</v>
      </c>
      <c r="Q5680" s="83">
        <f t="shared" si="3"/>
        <v>0.06889393939</v>
      </c>
      <c r="R5680" s="83">
        <f t="shared" si="4"/>
        <v>0.01239393939</v>
      </c>
      <c r="S5680" s="83" t="b">
        <f t="shared" si="5"/>
        <v>0</v>
      </c>
      <c r="T5680" s="72"/>
      <c r="U5680" s="72"/>
      <c r="V5680" s="72"/>
      <c r="W5680" s="72"/>
      <c r="X5680" s="72"/>
      <c r="Y5680" s="72"/>
      <c r="Z5680" s="72"/>
      <c r="AA5680" s="72"/>
      <c r="AB5680" s="72"/>
      <c r="AC5680" s="72"/>
      <c r="AD5680" s="72"/>
      <c r="AE5680" s="72"/>
      <c r="AF5680" s="72"/>
      <c r="AG5680" s="72"/>
      <c r="AH5680" s="72"/>
      <c r="AI5680" s="72"/>
      <c r="AJ5680" s="72"/>
      <c r="AK5680" s="72"/>
    </row>
    <row r="5681" ht="14.25" customHeight="1">
      <c r="A5681" s="78">
        <v>5678.0</v>
      </c>
      <c r="C5681" s="78" t="str">
        <f>VLOOKUP(G5681,[1]Macrodata_CCF!$A$3:$D$55,4,FALSE)</f>
        <v>#ERROR!</v>
      </c>
      <c r="E5681" s="79" t="str">
        <f>VLOOKUP(G5681,[1]Macrodata_CCF!$A$3:$B$55,2,FALSE)</f>
        <v>#ERROR!</v>
      </c>
      <c r="F5681" s="78">
        <v>0.0</v>
      </c>
      <c r="G5681" s="80">
        <v>9.0</v>
      </c>
      <c r="H5681" s="81">
        <v>470495.0</v>
      </c>
      <c r="I5681" s="81">
        <v>990000.0</v>
      </c>
      <c r="J5681" s="81">
        <v>231525.0</v>
      </c>
      <c r="K5681" s="81">
        <v>990000.0</v>
      </c>
      <c r="L5681" s="82">
        <v>-0.4599955727086361</v>
      </c>
      <c r="N5681" s="83">
        <f t="shared" si="1"/>
        <v>-0.4599955727</v>
      </c>
      <c r="O5681" s="83">
        <f t="shared" si="2"/>
        <v>0</v>
      </c>
      <c r="Q5681" s="83">
        <f t="shared" si="3"/>
        <v>0.5247525253</v>
      </c>
      <c r="R5681" s="83">
        <f t="shared" si="4"/>
        <v>-0.4599955727</v>
      </c>
      <c r="S5681" s="83" t="b">
        <f t="shared" si="5"/>
        <v>0</v>
      </c>
      <c r="T5681" s="72"/>
      <c r="U5681" s="72"/>
      <c r="V5681" s="72"/>
      <c r="W5681" s="72"/>
      <c r="X5681" s="72"/>
      <c r="Y5681" s="72"/>
      <c r="Z5681" s="72"/>
      <c r="AA5681" s="72"/>
      <c r="AB5681" s="72"/>
      <c r="AC5681" s="72"/>
      <c r="AD5681" s="72"/>
      <c r="AE5681" s="72"/>
      <c r="AF5681" s="72"/>
      <c r="AG5681" s="72"/>
      <c r="AH5681" s="72"/>
      <c r="AI5681" s="72"/>
      <c r="AJ5681" s="72"/>
      <c r="AK5681" s="72"/>
    </row>
    <row r="5682" ht="14.25" customHeight="1">
      <c r="A5682" s="78">
        <v>5679.0</v>
      </c>
      <c r="C5682" s="78" t="str">
        <f>VLOOKUP(G5682,[1]Macrodata_CCF!$A$3:$D$55,4,FALSE)</f>
        <v>#ERROR!</v>
      </c>
      <c r="E5682" s="79" t="str">
        <f>VLOOKUP(G5682,[1]Macrodata_CCF!$A$3:$B$55,2,FALSE)</f>
        <v>#ERROR!</v>
      </c>
      <c r="F5682" s="78">
        <v>0.0</v>
      </c>
      <c r="G5682" s="80">
        <v>2.0</v>
      </c>
      <c r="H5682" s="81">
        <v>68155.0</v>
      </c>
      <c r="I5682" s="81">
        <v>430000.0</v>
      </c>
      <c r="J5682" s="81">
        <v>183945.0</v>
      </c>
      <c r="K5682" s="81">
        <v>430000.0</v>
      </c>
      <c r="L5682" s="82">
        <v>0.3199988945542981</v>
      </c>
      <c r="N5682" s="83">
        <f t="shared" si="1"/>
        <v>0.3199988946</v>
      </c>
      <c r="O5682" s="83">
        <f t="shared" si="2"/>
        <v>0.3199988946</v>
      </c>
      <c r="Q5682" s="83">
        <f t="shared" si="3"/>
        <v>0.8415</v>
      </c>
      <c r="R5682" s="83">
        <f t="shared" si="4"/>
        <v>0.3199988946</v>
      </c>
      <c r="S5682" s="83" t="b">
        <f t="shared" si="5"/>
        <v>0</v>
      </c>
      <c r="T5682" s="72"/>
      <c r="U5682" s="72"/>
      <c r="V5682" s="72"/>
      <c r="W5682" s="72"/>
      <c r="X5682" s="72"/>
      <c r="Y5682" s="72"/>
      <c r="Z5682" s="72"/>
      <c r="AA5682" s="72"/>
      <c r="AB5682" s="72"/>
      <c r="AC5682" s="72"/>
      <c r="AD5682" s="72"/>
      <c r="AE5682" s="72"/>
      <c r="AF5682" s="72"/>
      <c r="AG5682" s="72"/>
      <c r="AH5682" s="72"/>
      <c r="AI5682" s="72"/>
      <c r="AJ5682" s="72"/>
      <c r="AK5682" s="72"/>
    </row>
    <row r="5683" ht="14.25" customHeight="1">
      <c r="A5683" s="78">
        <v>5680.0</v>
      </c>
      <c r="C5683" s="78" t="str">
        <f>VLOOKUP(G5683,[1]Macrodata_CCF!$A$3:$D$55,4,FALSE)</f>
        <v>#ERROR!</v>
      </c>
      <c r="E5683" s="79" t="str">
        <f>VLOOKUP(G5683,[1]Macrodata_CCF!$A$3:$B$55,2,FALSE)</f>
        <v>#ERROR!</v>
      </c>
      <c r="F5683" s="78">
        <v>0.0</v>
      </c>
      <c r="G5683" s="80">
        <v>13.0</v>
      </c>
      <c r="H5683" s="81">
        <v>151780.0</v>
      </c>
      <c r="I5683" s="81">
        <v>520000.0</v>
      </c>
      <c r="J5683" s="81">
        <v>221740.0</v>
      </c>
      <c r="K5683" s="81">
        <v>520000.0</v>
      </c>
      <c r="L5683" s="82">
        <v>0.1899951116180544</v>
      </c>
      <c r="N5683" s="83">
        <f t="shared" si="1"/>
        <v>0.1899951116</v>
      </c>
      <c r="O5683" s="83">
        <f t="shared" si="2"/>
        <v>0.1899951116</v>
      </c>
      <c r="Q5683" s="83">
        <f t="shared" si="3"/>
        <v>0.7081153846</v>
      </c>
      <c r="R5683" s="83">
        <f t="shared" si="4"/>
        <v>0.1899951116</v>
      </c>
      <c r="S5683" s="83" t="b">
        <f t="shared" si="5"/>
        <v>0</v>
      </c>
      <c r="T5683" s="72"/>
      <c r="U5683" s="72"/>
      <c r="V5683" s="72"/>
      <c r="W5683" s="72"/>
      <c r="X5683" s="72"/>
      <c r="Y5683" s="72"/>
      <c r="Z5683" s="72"/>
      <c r="AA5683" s="72"/>
      <c r="AB5683" s="72"/>
      <c r="AC5683" s="72"/>
      <c r="AD5683" s="72"/>
      <c r="AE5683" s="72"/>
      <c r="AF5683" s="72"/>
      <c r="AG5683" s="72"/>
      <c r="AH5683" s="72"/>
      <c r="AI5683" s="72"/>
      <c r="AJ5683" s="72"/>
      <c r="AK5683" s="72"/>
    </row>
    <row r="5684" ht="14.25" customHeight="1">
      <c r="A5684" s="78">
        <v>5681.0</v>
      </c>
      <c r="C5684" s="78" t="str">
        <f>VLOOKUP(G5684,[1]Macrodata_CCF!$A$3:$D$55,4,FALSE)</f>
        <v>#ERROR!</v>
      </c>
      <c r="E5684" s="79" t="str">
        <f>VLOOKUP(G5684,[1]Macrodata_CCF!$A$3:$B$55,2,FALSE)</f>
        <v>#ERROR!</v>
      </c>
      <c r="F5684" s="78">
        <v>0.0</v>
      </c>
      <c r="G5684" s="80">
        <v>48.0</v>
      </c>
      <c r="H5684" s="81">
        <v>112255.0</v>
      </c>
      <c r="I5684" s="81">
        <v>160000.0</v>
      </c>
      <c r="J5684" s="81">
        <v>119895.0</v>
      </c>
      <c r="K5684" s="81">
        <v>224000.0</v>
      </c>
      <c r="L5684" s="82">
        <v>0.1600167556812232</v>
      </c>
      <c r="N5684" s="83">
        <f t="shared" si="1"/>
        <v>0.1600167557</v>
      </c>
      <c r="O5684" s="83">
        <f t="shared" si="2"/>
        <v>0.1600167557</v>
      </c>
      <c r="Q5684" s="83">
        <f t="shared" si="3"/>
        <v>0.29840625</v>
      </c>
      <c r="R5684" s="83">
        <f t="shared" si="4"/>
        <v>0.1600167557</v>
      </c>
      <c r="S5684" s="83" t="b">
        <f t="shared" si="5"/>
        <v>0</v>
      </c>
      <c r="T5684" s="72"/>
      <c r="U5684" s="72"/>
      <c r="V5684" s="72"/>
      <c r="W5684" s="72"/>
      <c r="X5684" s="72"/>
      <c r="Y5684" s="72"/>
      <c r="Z5684" s="72"/>
      <c r="AA5684" s="72"/>
      <c r="AB5684" s="72"/>
      <c r="AC5684" s="72"/>
      <c r="AD5684" s="72"/>
      <c r="AE5684" s="72"/>
      <c r="AF5684" s="72"/>
      <c r="AG5684" s="72"/>
      <c r="AH5684" s="72"/>
      <c r="AI5684" s="72"/>
      <c r="AJ5684" s="72"/>
      <c r="AK5684" s="72"/>
    </row>
    <row r="5685" ht="14.25" customHeight="1">
      <c r="A5685" s="78">
        <v>5682.0</v>
      </c>
      <c r="C5685" s="78" t="str">
        <f>VLOOKUP(G5685,[1]Macrodata_CCF!$A$3:$D$55,4,FALSE)</f>
        <v>#ERROR!</v>
      </c>
      <c r="E5685" s="79" t="str">
        <f>VLOOKUP(G5685,[1]Macrodata_CCF!$A$3:$B$55,2,FALSE)</f>
        <v>#ERROR!</v>
      </c>
      <c r="F5685" s="78">
        <v>0.0</v>
      </c>
      <c r="G5685" s="80">
        <v>13.0</v>
      </c>
      <c r="H5685" s="81">
        <v>43995.0</v>
      </c>
      <c r="I5685" s="81">
        <v>80000.0</v>
      </c>
      <c r="J5685" s="81">
        <v>49395.0</v>
      </c>
      <c r="K5685" s="81">
        <v>80000.0</v>
      </c>
      <c r="L5685" s="82">
        <v>0.1499791695597834</v>
      </c>
      <c r="N5685" s="83">
        <f t="shared" si="1"/>
        <v>0.1499791696</v>
      </c>
      <c r="O5685" s="83">
        <f t="shared" si="2"/>
        <v>0.1499791696</v>
      </c>
      <c r="Q5685" s="83">
        <f t="shared" si="3"/>
        <v>0.4500625</v>
      </c>
      <c r="R5685" s="83">
        <f t="shared" si="4"/>
        <v>0.1499791696</v>
      </c>
      <c r="S5685" s="83" t="b">
        <f t="shared" si="5"/>
        <v>0</v>
      </c>
      <c r="T5685" s="72"/>
      <c r="U5685" s="72"/>
      <c r="V5685" s="72"/>
      <c r="W5685" s="72"/>
      <c r="X5685" s="72"/>
      <c r="Y5685" s="72"/>
      <c r="Z5685" s="72"/>
      <c r="AA5685" s="72"/>
      <c r="AB5685" s="72"/>
      <c r="AC5685" s="72"/>
      <c r="AD5685" s="72"/>
      <c r="AE5685" s="72"/>
      <c r="AF5685" s="72"/>
      <c r="AG5685" s="72"/>
      <c r="AH5685" s="72"/>
      <c r="AI5685" s="72"/>
      <c r="AJ5685" s="72"/>
      <c r="AK5685" s="72"/>
    </row>
    <row r="5686" ht="14.25" customHeight="1">
      <c r="A5686" s="78">
        <v>5683.0</v>
      </c>
      <c r="C5686" s="78" t="str">
        <f>VLOOKUP(G5686,[1]Macrodata_CCF!$A$3:$D$55,4,FALSE)</f>
        <v>#ERROR!</v>
      </c>
      <c r="E5686" s="79" t="str">
        <f>VLOOKUP(G5686,[1]Macrodata_CCF!$A$3:$B$55,2,FALSE)</f>
        <v>#ERROR!</v>
      </c>
      <c r="F5686" s="78">
        <v>0.0</v>
      </c>
      <c r="G5686" s="80">
        <v>24.0</v>
      </c>
      <c r="H5686" s="81">
        <v>451875.0</v>
      </c>
      <c r="I5686" s="81">
        <v>900000.0</v>
      </c>
      <c r="J5686" s="81">
        <v>541500.0</v>
      </c>
      <c r="K5686" s="81">
        <v>900000.0</v>
      </c>
      <c r="L5686" s="82">
        <v>0.2</v>
      </c>
      <c r="N5686" s="83">
        <f t="shared" si="1"/>
        <v>0.2</v>
      </c>
      <c r="O5686" s="83">
        <f t="shared" si="2"/>
        <v>0.2</v>
      </c>
      <c r="Q5686" s="83">
        <f t="shared" si="3"/>
        <v>0.4979166667</v>
      </c>
      <c r="R5686" s="83">
        <f t="shared" si="4"/>
        <v>0.2</v>
      </c>
      <c r="S5686" s="83" t="b">
        <f t="shared" si="5"/>
        <v>0</v>
      </c>
      <c r="T5686" s="72"/>
      <c r="U5686" s="72"/>
      <c r="V5686" s="72"/>
      <c r="W5686" s="72"/>
      <c r="X5686" s="72"/>
      <c r="Y5686" s="72"/>
      <c r="Z5686" s="72"/>
      <c r="AA5686" s="72"/>
      <c r="AB5686" s="72"/>
      <c r="AC5686" s="72"/>
      <c r="AD5686" s="72"/>
      <c r="AE5686" s="72"/>
      <c r="AF5686" s="72"/>
      <c r="AG5686" s="72"/>
      <c r="AH5686" s="72"/>
      <c r="AI5686" s="72"/>
      <c r="AJ5686" s="72"/>
      <c r="AK5686" s="72"/>
    </row>
    <row r="5687" ht="14.25" customHeight="1">
      <c r="A5687" s="78">
        <v>5684.0</v>
      </c>
      <c r="C5687" s="78" t="str">
        <f>VLOOKUP(G5687,[1]Macrodata_CCF!$A$3:$D$55,4,FALSE)</f>
        <v>#ERROR!</v>
      </c>
      <c r="E5687" s="79" t="str">
        <f>VLOOKUP(G5687,[1]Macrodata_CCF!$A$3:$B$55,2,FALSE)</f>
        <v>#ERROR!</v>
      </c>
      <c r="F5687" s="78">
        <v>0.0</v>
      </c>
      <c r="G5687" s="80">
        <v>30.0</v>
      </c>
      <c r="H5687" s="81">
        <v>0.0</v>
      </c>
      <c r="I5687" s="81">
        <v>830000.0</v>
      </c>
      <c r="J5687" s="81">
        <v>846600.0</v>
      </c>
      <c r="K5687" s="81">
        <v>830000.0</v>
      </c>
      <c r="L5687" s="82">
        <v>1.02</v>
      </c>
      <c r="N5687" s="83">
        <f t="shared" si="1"/>
        <v>1.02</v>
      </c>
      <c r="O5687" s="83">
        <f t="shared" si="2"/>
        <v>1</v>
      </c>
      <c r="Q5687" s="83">
        <f t="shared" si="3"/>
        <v>1</v>
      </c>
      <c r="R5687" s="83">
        <f t="shared" si="4"/>
        <v>1.02</v>
      </c>
      <c r="S5687" s="83" t="b">
        <f t="shared" si="5"/>
        <v>0</v>
      </c>
      <c r="T5687" s="72"/>
      <c r="U5687" s="72"/>
      <c r="V5687" s="72"/>
      <c r="W5687" s="72"/>
      <c r="X5687" s="72"/>
      <c r="Y5687" s="72"/>
      <c r="Z5687" s="72"/>
      <c r="AA5687" s="72"/>
      <c r="AB5687" s="72"/>
      <c r="AC5687" s="72"/>
      <c r="AD5687" s="72"/>
      <c r="AE5687" s="72"/>
      <c r="AF5687" s="72"/>
      <c r="AG5687" s="72"/>
      <c r="AH5687" s="72"/>
      <c r="AI5687" s="72"/>
      <c r="AJ5687" s="72"/>
      <c r="AK5687" s="72"/>
    </row>
    <row r="5688" ht="14.25" customHeight="1">
      <c r="A5688" s="78">
        <v>5685.0</v>
      </c>
      <c r="C5688" s="78" t="str">
        <f>VLOOKUP(G5688,[1]Macrodata_CCF!$A$3:$D$55,4,FALSE)</f>
        <v>#ERROR!</v>
      </c>
      <c r="E5688" s="79" t="str">
        <f>VLOOKUP(G5688,[1]Macrodata_CCF!$A$3:$B$55,2,FALSE)</f>
        <v>#ERROR!</v>
      </c>
      <c r="F5688" s="78">
        <v>0.0</v>
      </c>
      <c r="G5688" s="80">
        <v>15.0</v>
      </c>
      <c r="H5688" s="81">
        <v>118375.0</v>
      </c>
      <c r="I5688" s="81">
        <v>230000.0</v>
      </c>
      <c r="J5688" s="81">
        <v>87120.0</v>
      </c>
      <c r="K5688" s="81">
        <v>230000.0</v>
      </c>
      <c r="L5688" s="82">
        <v>-0.28</v>
      </c>
      <c r="N5688" s="83">
        <f t="shared" si="1"/>
        <v>-0.28</v>
      </c>
      <c r="O5688" s="83">
        <f t="shared" si="2"/>
        <v>0</v>
      </c>
      <c r="Q5688" s="83">
        <f t="shared" si="3"/>
        <v>0.485326087</v>
      </c>
      <c r="R5688" s="83">
        <f t="shared" si="4"/>
        <v>-0.28</v>
      </c>
      <c r="S5688" s="83" t="b">
        <f t="shared" si="5"/>
        <v>0</v>
      </c>
      <c r="T5688" s="72"/>
      <c r="U5688" s="72"/>
      <c r="V5688" s="72"/>
      <c r="W5688" s="72"/>
      <c r="X5688" s="72"/>
      <c r="Y5688" s="72"/>
      <c r="Z5688" s="72"/>
      <c r="AA5688" s="72"/>
      <c r="AB5688" s="72"/>
      <c r="AC5688" s="72"/>
      <c r="AD5688" s="72"/>
      <c r="AE5688" s="72"/>
      <c r="AF5688" s="72"/>
      <c r="AG5688" s="72"/>
      <c r="AH5688" s="72"/>
      <c r="AI5688" s="72"/>
      <c r="AJ5688" s="72"/>
      <c r="AK5688" s="72"/>
    </row>
    <row r="5689" ht="14.25" customHeight="1">
      <c r="A5689" s="78">
        <v>5686.0</v>
      </c>
      <c r="C5689" s="78" t="str">
        <f>VLOOKUP(G5689,[1]Macrodata_CCF!$A$3:$D$55,4,FALSE)</f>
        <v>#ERROR!</v>
      </c>
      <c r="E5689" s="79" t="str">
        <f>VLOOKUP(G5689,[1]Macrodata_CCF!$A$3:$B$55,2,FALSE)</f>
        <v>#ERROR!</v>
      </c>
      <c r="F5689" s="78">
        <v>0.0</v>
      </c>
      <c r="G5689" s="80">
        <v>4.0</v>
      </c>
      <c r="H5689" s="81">
        <v>229045.0</v>
      </c>
      <c r="I5689" s="81">
        <v>360000.0</v>
      </c>
      <c r="J5689" s="81">
        <v>276190.0</v>
      </c>
      <c r="K5689" s="81">
        <v>360000.0</v>
      </c>
      <c r="L5689" s="82">
        <v>0.3600091634530946</v>
      </c>
      <c r="N5689" s="83">
        <f t="shared" si="1"/>
        <v>0.3600091635</v>
      </c>
      <c r="O5689" s="83">
        <f t="shared" si="2"/>
        <v>0.3600091635</v>
      </c>
      <c r="Q5689" s="83">
        <f t="shared" si="3"/>
        <v>0.3637638889</v>
      </c>
      <c r="R5689" s="83">
        <f t="shared" si="4"/>
        <v>0.3600091635</v>
      </c>
      <c r="S5689" s="83" t="b">
        <f t="shared" si="5"/>
        <v>0</v>
      </c>
      <c r="T5689" s="72"/>
      <c r="U5689" s="72"/>
      <c r="V5689" s="72"/>
      <c r="W5689" s="72"/>
      <c r="X5689" s="72"/>
      <c r="Y5689" s="72"/>
      <c r="Z5689" s="72"/>
      <c r="AA5689" s="72"/>
      <c r="AB5689" s="72"/>
      <c r="AC5689" s="72"/>
      <c r="AD5689" s="72"/>
      <c r="AE5689" s="72"/>
      <c r="AF5689" s="72"/>
      <c r="AG5689" s="72"/>
      <c r="AH5689" s="72"/>
      <c r="AI5689" s="72"/>
      <c r="AJ5689" s="72"/>
      <c r="AK5689" s="72"/>
    </row>
    <row r="5690" ht="14.25" customHeight="1">
      <c r="A5690" s="78">
        <v>5687.0</v>
      </c>
      <c r="C5690" s="78" t="str">
        <f>VLOOKUP(G5690,[1]Macrodata_CCF!$A$3:$D$55,4,FALSE)</f>
        <v>#ERROR!</v>
      </c>
      <c r="E5690" s="79" t="str">
        <f>VLOOKUP(G5690,[1]Macrodata_CCF!$A$3:$B$55,2,FALSE)</f>
        <v>#ERROR!</v>
      </c>
      <c r="F5690" s="78">
        <v>0.0</v>
      </c>
      <c r="G5690" s="80">
        <v>30.0</v>
      </c>
      <c r="H5690" s="81">
        <v>0.0</v>
      </c>
      <c r="I5690" s="81">
        <v>720000.0</v>
      </c>
      <c r="J5690" s="81">
        <v>100800.0</v>
      </c>
      <c r="K5690" s="81">
        <v>720000.0</v>
      </c>
      <c r="L5690" s="82">
        <v>0.14</v>
      </c>
      <c r="N5690" s="83">
        <f t="shared" si="1"/>
        <v>0.14</v>
      </c>
      <c r="O5690" s="83">
        <f t="shared" si="2"/>
        <v>0.14</v>
      </c>
      <c r="Q5690" s="83">
        <f t="shared" si="3"/>
        <v>1</v>
      </c>
      <c r="R5690" s="83">
        <f t="shared" si="4"/>
        <v>0.14</v>
      </c>
      <c r="S5690" s="83" t="b">
        <f t="shared" si="5"/>
        <v>0</v>
      </c>
      <c r="T5690" s="72"/>
      <c r="U5690" s="72"/>
      <c r="V5690" s="72"/>
      <c r="W5690" s="72"/>
      <c r="X5690" s="72"/>
      <c r="Y5690" s="72"/>
      <c r="Z5690" s="72"/>
      <c r="AA5690" s="72"/>
      <c r="AB5690" s="72"/>
      <c r="AC5690" s="72"/>
      <c r="AD5690" s="72"/>
      <c r="AE5690" s="72"/>
      <c r="AF5690" s="72"/>
      <c r="AG5690" s="72"/>
      <c r="AH5690" s="72"/>
      <c r="AI5690" s="72"/>
      <c r="AJ5690" s="72"/>
      <c r="AK5690" s="72"/>
    </row>
    <row r="5691" ht="14.25" customHeight="1">
      <c r="A5691" s="78">
        <v>5688.0</v>
      </c>
      <c r="C5691" s="78" t="str">
        <f>VLOOKUP(G5691,[1]Macrodata_CCF!$A$3:$D$55,4,FALSE)</f>
        <v>#ERROR!</v>
      </c>
      <c r="E5691" s="79" t="str">
        <f>VLOOKUP(G5691,[1]Macrodata_CCF!$A$3:$B$55,2,FALSE)</f>
        <v>#ERROR!</v>
      </c>
      <c r="F5691" s="78">
        <v>0.0</v>
      </c>
      <c r="G5691" s="80">
        <v>41.0</v>
      </c>
      <c r="H5691" s="81">
        <v>0.0</v>
      </c>
      <c r="I5691" s="81">
        <v>750000.0</v>
      </c>
      <c r="J5691" s="81">
        <v>277500.0</v>
      </c>
      <c r="K5691" s="81">
        <v>1200000.0</v>
      </c>
      <c r="L5691" s="82">
        <v>0.37</v>
      </c>
      <c r="N5691" s="83">
        <f t="shared" si="1"/>
        <v>0.37</v>
      </c>
      <c r="O5691" s="83">
        <f t="shared" si="2"/>
        <v>0.37</v>
      </c>
      <c r="Q5691" s="83">
        <f t="shared" si="3"/>
        <v>1</v>
      </c>
      <c r="R5691" s="83">
        <f t="shared" si="4"/>
        <v>0.37</v>
      </c>
      <c r="S5691" s="83" t="b">
        <f t="shared" si="5"/>
        <v>0</v>
      </c>
      <c r="T5691" s="72"/>
      <c r="U5691" s="72"/>
      <c r="V5691" s="72"/>
      <c r="W5691" s="72"/>
      <c r="X5691" s="72"/>
      <c r="Y5691" s="72"/>
      <c r="Z5691" s="72"/>
      <c r="AA5691" s="72"/>
      <c r="AB5691" s="72"/>
      <c r="AC5691" s="72"/>
      <c r="AD5691" s="72"/>
      <c r="AE5691" s="72"/>
      <c r="AF5691" s="72"/>
      <c r="AG5691" s="72"/>
      <c r="AH5691" s="72"/>
      <c r="AI5691" s="72"/>
      <c r="AJ5691" s="72"/>
      <c r="AK5691" s="72"/>
    </row>
    <row r="5692" ht="14.25" customHeight="1">
      <c r="A5692" s="78">
        <v>5689.0</v>
      </c>
      <c r="C5692" s="78" t="str">
        <f>VLOOKUP(G5692,[1]Macrodata_CCF!$A$3:$D$55,4,FALSE)</f>
        <v>#ERROR!</v>
      </c>
      <c r="E5692" s="79" t="str">
        <f>VLOOKUP(G5692,[1]Macrodata_CCF!$A$3:$B$55,2,FALSE)</f>
        <v>#ERROR!</v>
      </c>
      <c r="F5692" s="78">
        <v>0.0</v>
      </c>
      <c r="G5692" s="80">
        <v>3.0</v>
      </c>
      <c r="H5692" s="81">
        <v>346700.0</v>
      </c>
      <c r="I5692" s="81">
        <v>890000.0</v>
      </c>
      <c r="J5692" s="81">
        <v>460795.0</v>
      </c>
      <c r="K5692" s="81">
        <v>890000.0</v>
      </c>
      <c r="L5692" s="82">
        <v>0.210003681207436</v>
      </c>
      <c r="N5692" s="83">
        <f t="shared" si="1"/>
        <v>0.2100036812</v>
      </c>
      <c r="O5692" s="83">
        <f t="shared" si="2"/>
        <v>0.2100036812</v>
      </c>
      <c r="Q5692" s="83">
        <f t="shared" si="3"/>
        <v>0.6104494382</v>
      </c>
      <c r="R5692" s="83">
        <f t="shared" si="4"/>
        <v>0.2100036812</v>
      </c>
      <c r="S5692" s="83" t="b">
        <f t="shared" si="5"/>
        <v>0</v>
      </c>
      <c r="T5692" s="72"/>
      <c r="U5692" s="72"/>
      <c r="V5692" s="72"/>
      <c r="W5692" s="72"/>
      <c r="X5692" s="72"/>
      <c r="Y5692" s="72"/>
      <c r="Z5692" s="72"/>
      <c r="AA5692" s="72"/>
      <c r="AB5692" s="72"/>
      <c r="AC5692" s="72"/>
      <c r="AD5692" s="72"/>
      <c r="AE5692" s="72"/>
      <c r="AF5692" s="72"/>
      <c r="AG5692" s="72"/>
      <c r="AH5692" s="72"/>
      <c r="AI5692" s="72"/>
      <c r="AJ5692" s="72"/>
      <c r="AK5692" s="72"/>
    </row>
    <row r="5693" ht="14.25" customHeight="1">
      <c r="A5693" s="78">
        <v>5690.0</v>
      </c>
      <c r="C5693" s="78" t="str">
        <f>VLOOKUP(G5693,[1]Macrodata_CCF!$A$3:$D$55,4,FALSE)</f>
        <v>#ERROR!</v>
      </c>
      <c r="E5693" s="79" t="str">
        <f>VLOOKUP(G5693,[1]Macrodata_CCF!$A$3:$B$55,2,FALSE)</f>
        <v>#ERROR!</v>
      </c>
      <c r="F5693" s="78">
        <v>0.0</v>
      </c>
      <c r="G5693" s="80">
        <v>48.0</v>
      </c>
      <c r="H5693" s="81">
        <v>237915.0</v>
      </c>
      <c r="I5693" s="81">
        <v>350000.0</v>
      </c>
      <c r="J5693" s="81">
        <v>260330.0</v>
      </c>
      <c r="K5693" s="81">
        <v>350000.0</v>
      </c>
      <c r="L5693" s="82">
        <v>0.1999821563991613</v>
      </c>
      <c r="N5693" s="83">
        <f t="shared" si="1"/>
        <v>0.1999821564</v>
      </c>
      <c r="O5693" s="83">
        <f t="shared" si="2"/>
        <v>0.1999821564</v>
      </c>
      <c r="Q5693" s="83">
        <f t="shared" si="3"/>
        <v>0.3202428571</v>
      </c>
      <c r="R5693" s="83">
        <f t="shared" si="4"/>
        <v>0.1999821564</v>
      </c>
      <c r="S5693" s="83" t="b">
        <f t="shared" si="5"/>
        <v>0</v>
      </c>
      <c r="T5693" s="72"/>
      <c r="U5693" s="72"/>
      <c r="V5693" s="72"/>
      <c r="W5693" s="72"/>
      <c r="X5693" s="72"/>
      <c r="Y5693" s="72"/>
      <c r="Z5693" s="72"/>
      <c r="AA5693" s="72"/>
      <c r="AB5693" s="72"/>
      <c r="AC5693" s="72"/>
      <c r="AD5693" s="72"/>
      <c r="AE5693" s="72"/>
      <c r="AF5693" s="72"/>
      <c r="AG5693" s="72"/>
      <c r="AH5693" s="72"/>
      <c r="AI5693" s="72"/>
      <c r="AJ5693" s="72"/>
      <c r="AK5693" s="72"/>
    </row>
    <row r="5694" ht="14.25" customHeight="1">
      <c r="A5694" s="78">
        <v>5691.0</v>
      </c>
      <c r="C5694" s="78" t="str">
        <f>VLOOKUP(G5694,[1]Macrodata_CCF!$A$3:$D$55,4,FALSE)</f>
        <v>#ERROR!</v>
      </c>
      <c r="E5694" s="79" t="str">
        <f>VLOOKUP(G5694,[1]Macrodata_CCF!$A$3:$B$55,2,FALSE)</f>
        <v>#ERROR!</v>
      </c>
      <c r="F5694" s="78">
        <v>0.0</v>
      </c>
      <c r="G5694" s="80">
        <v>45.0</v>
      </c>
      <c r="H5694" s="81">
        <v>139435.0</v>
      </c>
      <c r="I5694" s="81">
        <v>620000.0</v>
      </c>
      <c r="J5694" s="81">
        <v>221130.0</v>
      </c>
      <c r="K5694" s="81">
        <v>620000.0</v>
      </c>
      <c r="L5694" s="82">
        <v>0.1699978150718425</v>
      </c>
      <c r="N5694" s="83">
        <f t="shared" si="1"/>
        <v>0.1699978151</v>
      </c>
      <c r="O5694" s="83">
        <f t="shared" si="2"/>
        <v>0.1699978151</v>
      </c>
      <c r="Q5694" s="83">
        <f t="shared" si="3"/>
        <v>0.7751048387</v>
      </c>
      <c r="R5694" s="83">
        <f t="shared" si="4"/>
        <v>0.1699978151</v>
      </c>
      <c r="S5694" s="83" t="b">
        <f t="shared" si="5"/>
        <v>0</v>
      </c>
      <c r="T5694" s="72"/>
      <c r="U5694" s="72"/>
      <c r="V5694" s="72"/>
      <c r="W5694" s="72"/>
      <c r="X5694" s="72"/>
      <c r="Y5694" s="72"/>
      <c r="Z5694" s="72"/>
      <c r="AA5694" s="72"/>
      <c r="AB5694" s="72"/>
      <c r="AC5694" s="72"/>
      <c r="AD5694" s="72"/>
      <c r="AE5694" s="72"/>
      <c r="AF5694" s="72"/>
      <c r="AG5694" s="72"/>
      <c r="AH5694" s="72"/>
      <c r="AI5694" s="72"/>
      <c r="AJ5694" s="72"/>
      <c r="AK5694" s="72"/>
    </row>
    <row r="5695" ht="14.25" customHeight="1">
      <c r="A5695" s="78">
        <v>5692.0</v>
      </c>
      <c r="C5695" s="78" t="str">
        <f>VLOOKUP(G5695,[1]Macrodata_CCF!$A$3:$D$55,4,FALSE)</f>
        <v>#ERROR!</v>
      </c>
      <c r="E5695" s="79" t="str">
        <f>VLOOKUP(G5695,[1]Macrodata_CCF!$A$3:$B$55,2,FALSE)</f>
        <v>#ERROR!</v>
      </c>
      <c r="F5695" s="78">
        <v>0.0</v>
      </c>
      <c r="G5695" s="80">
        <v>7.0</v>
      </c>
      <c r="H5695" s="81">
        <v>0.0</v>
      </c>
      <c r="I5695" s="81">
        <v>750000.0</v>
      </c>
      <c r="J5695" s="81">
        <v>210000.0</v>
      </c>
      <c r="K5695" s="81">
        <v>750000.0</v>
      </c>
      <c r="L5695" s="82">
        <v>0.28</v>
      </c>
      <c r="N5695" s="83">
        <f t="shared" si="1"/>
        <v>0.28</v>
      </c>
      <c r="O5695" s="83">
        <f t="shared" si="2"/>
        <v>0.28</v>
      </c>
      <c r="Q5695" s="83">
        <f t="shared" si="3"/>
        <v>1</v>
      </c>
      <c r="R5695" s="83">
        <f t="shared" si="4"/>
        <v>0.28</v>
      </c>
      <c r="S5695" s="83" t="b">
        <f t="shared" si="5"/>
        <v>0</v>
      </c>
      <c r="T5695" s="72"/>
      <c r="U5695" s="72"/>
      <c r="V5695" s="72"/>
      <c r="W5695" s="72"/>
      <c r="X5695" s="72"/>
      <c r="Y5695" s="72"/>
      <c r="Z5695" s="72"/>
      <c r="AA5695" s="72"/>
      <c r="AB5695" s="72"/>
      <c r="AC5695" s="72"/>
      <c r="AD5695" s="72"/>
      <c r="AE5695" s="72"/>
      <c r="AF5695" s="72"/>
      <c r="AG5695" s="72"/>
      <c r="AH5695" s="72"/>
      <c r="AI5695" s="72"/>
      <c r="AJ5695" s="72"/>
      <c r="AK5695" s="72"/>
    </row>
    <row r="5696" ht="14.25" customHeight="1">
      <c r="A5696" s="78">
        <v>5693.0</v>
      </c>
      <c r="C5696" s="78" t="str">
        <f>VLOOKUP(G5696,[1]Macrodata_CCF!$A$3:$D$55,4,FALSE)</f>
        <v>#ERROR!</v>
      </c>
      <c r="E5696" s="79" t="str">
        <f>VLOOKUP(G5696,[1]Macrodata_CCF!$A$3:$B$55,2,FALSE)</f>
        <v>#ERROR!</v>
      </c>
      <c r="F5696" s="78">
        <v>0.0</v>
      </c>
      <c r="G5696" s="80">
        <v>34.0</v>
      </c>
      <c r="H5696" s="81">
        <v>320870.0</v>
      </c>
      <c r="I5696" s="81">
        <v>370000.0</v>
      </c>
      <c r="J5696" s="81">
        <v>377400.0</v>
      </c>
      <c r="K5696" s="81">
        <v>370000.0</v>
      </c>
      <c r="L5696" s="82">
        <v>1.150620801954</v>
      </c>
      <c r="N5696" s="83">
        <f t="shared" si="1"/>
        <v>1.150620802</v>
      </c>
      <c r="O5696" s="83">
        <f t="shared" si="2"/>
        <v>1</v>
      </c>
      <c r="Q5696" s="83">
        <f t="shared" si="3"/>
        <v>0.1327837838</v>
      </c>
      <c r="R5696" s="83">
        <f t="shared" si="4"/>
        <v>1.150620802</v>
      </c>
      <c r="S5696" s="83" t="b">
        <f t="shared" si="5"/>
        <v>0</v>
      </c>
      <c r="T5696" s="72"/>
      <c r="U5696" s="72"/>
      <c r="V5696" s="72"/>
      <c r="W5696" s="72"/>
      <c r="X5696" s="72"/>
      <c r="Y5696" s="72"/>
      <c r="Z5696" s="72"/>
      <c r="AA5696" s="72"/>
      <c r="AB5696" s="72"/>
      <c r="AC5696" s="72"/>
      <c r="AD5696" s="72"/>
      <c r="AE5696" s="72"/>
      <c r="AF5696" s="72"/>
      <c r="AG5696" s="72"/>
      <c r="AH5696" s="72"/>
      <c r="AI5696" s="72"/>
      <c r="AJ5696" s="72"/>
      <c r="AK5696" s="72"/>
    </row>
    <row r="5697" ht="14.25" customHeight="1">
      <c r="A5697" s="78">
        <v>5694.0</v>
      </c>
      <c r="C5697" s="78" t="str">
        <f>VLOOKUP(G5697,[1]Macrodata_CCF!$A$3:$D$55,4,FALSE)</f>
        <v>#ERROR!</v>
      </c>
      <c r="E5697" s="79" t="str">
        <f>VLOOKUP(G5697,[1]Macrodata_CCF!$A$3:$B$55,2,FALSE)</f>
        <v>#ERROR!</v>
      </c>
      <c r="F5697" s="78">
        <v>0.0</v>
      </c>
      <c r="G5697" s="80">
        <v>52.0</v>
      </c>
      <c r="H5697" s="81">
        <v>0.0</v>
      </c>
      <c r="I5697" s="81">
        <v>870000.0</v>
      </c>
      <c r="J5697" s="81">
        <v>69600.0</v>
      </c>
      <c r="K5697" s="81">
        <v>870000.0</v>
      </c>
      <c r="L5697" s="82">
        <v>0.08</v>
      </c>
      <c r="N5697" s="83">
        <f t="shared" si="1"/>
        <v>0.08</v>
      </c>
      <c r="O5697" s="83">
        <f t="shared" si="2"/>
        <v>0.08</v>
      </c>
      <c r="Q5697" s="83">
        <f t="shared" si="3"/>
        <v>1</v>
      </c>
      <c r="R5697" s="83">
        <f t="shared" si="4"/>
        <v>0.08</v>
      </c>
      <c r="S5697" s="83" t="b">
        <f t="shared" si="5"/>
        <v>0</v>
      </c>
      <c r="T5697" s="72"/>
      <c r="U5697" s="72"/>
      <c r="V5697" s="72"/>
      <c r="W5697" s="72"/>
      <c r="X5697" s="72"/>
      <c r="Y5697" s="72"/>
      <c r="Z5697" s="72"/>
      <c r="AA5697" s="72"/>
      <c r="AB5697" s="72"/>
      <c r="AC5697" s="72"/>
      <c r="AD5697" s="72"/>
      <c r="AE5697" s="72"/>
      <c r="AF5697" s="72"/>
      <c r="AG5697" s="72"/>
      <c r="AH5697" s="72"/>
      <c r="AI5697" s="72"/>
      <c r="AJ5697" s="72"/>
      <c r="AK5697" s="72"/>
    </row>
    <row r="5698" ht="14.25" customHeight="1">
      <c r="A5698" s="78">
        <v>5695.0</v>
      </c>
      <c r="C5698" s="78" t="str">
        <f>VLOOKUP(G5698,[1]Macrodata_CCF!$A$3:$D$55,4,FALSE)</f>
        <v>#ERROR!</v>
      </c>
      <c r="E5698" s="79" t="str">
        <f>VLOOKUP(G5698,[1]Macrodata_CCF!$A$3:$B$55,2,FALSE)</f>
        <v>#ERROR!</v>
      </c>
      <c r="F5698" s="78">
        <v>0.0</v>
      </c>
      <c r="G5698" s="80">
        <v>1.0</v>
      </c>
      <c r="H5698" s="81">
        <v>157890.0</v>
      </c>
      <c r="I5698" s="81">
        <v>270000.0</v>
      </c>
      <c r="J5698" s="81">
        <v>200490.0</v>
      </c>
      <c r="K5698" s="81">
        <v>270000.0</v>
      </c>
      <c r="L5698" s="82">
        <v>0.37998394434038</v>
      </c>
      <c r="N5698" s="83">
        <f t="shared" si="1"/>
        <v>0.3799839443</v>
      </c>
      <c r="O5698" s="83">
        <f t="shared" si="2"/>
        <v>0.3799839443</v>
      </c>
      <c r="Q5698" s="83">
        <f t="shared" si="3"/>
        <v>0.4152222222</v>
      </c>
      <c r="R5698" s="83">
        <f t="shared" si="4"/>
        <v>0.3799839443</v>
      </c>
      <c r="S5698" s="83" t="b">
        <f t="shared" si="5"/>
        <v>0</v>
      </c>
      <c r="T5698" s="72"/>
      <c r="U5698" s="72"/>
      <c r="V5698" s="72"/>
      <c r="W5698" s="72"/>
      <c r="X5698" s="72"/>
      <c r="Y5698" s="72"/>
      <c r="Z5698" s="72"/>
      <c r="AA5698" s="72"/>
      <c r="AB5698" s="72"/>
      <c r="AC5698" s="72"/>
      <c r="AD5698" s="72"/>
      <c r="AE5698" s="72"/>
      <c r="AF5698" s="72"/>
      <c r="AG5698" s="72"/>
      <c r="AH5698" s="72"/>
      <c r="AI5698" s="72"/>
      <c r="AJ5698" s="72"/>
      <c r="AK5698" s="72"/>
    </row>
    <row r="5699" ht="14.25" customHeight="1">
      <c r="A5699" s="78">
        <v>5696.0</v>
      </c>
      <c r="C5699" s="78" t="str">
        <f>VLOOKUP(G5699,[1]Macrodata_CCF!$A$3:$D$55,4,FALSE)</f>
        <v>#ERROR!</v>
      </c>
      <c r="E5699" s="79" t="str">
        <f>VLOOKUP(G5699,[1]Macrodata_CCF!$A$3:$B$55,2,FALSE)</f>
        <v>#ERROR!</v>
      </c>
      <c r="F5699" s="78">
        <v>0.0</v>
      </c>
      <c r="G5699" s="80">
        <v>8.0</v>
      </c>
      <c r="H5699" s="81">
        <v>795205.0</v>
      </c>
      <c r="I5699" s="81">
        <v>880000.0</v>
      </c>
      <c r="J5699" s="81">
        <v>821490.0</v>
      </c>
      <c r="K5699" s="81">
        <v>880000.0</v>
      </c>
      <c r="L5699" s="82">
        <v>0.3099828999351377</v>
      </c>
      <c r="N5699" s="83">
        <f t="shared" si="1"/>
        <v>0.3099828999</v>
      </c>
      <c r="O5699" s="83">
        <f t="shared" si="2"/>
        <v>0.3099828999</v>
      </c>
      <c r="Q5699" s="83">
        <f t="shared" si="3"/>
        <v>0.09635795455</v>
      </c>
      <c r="R5699" s="83">
        <f t="shared" si="4"/>
        <v>0.02986931818</v>
      </c>
      <c r="S5699" s="83" t="b">
        <f t="shared" si="5"/>
        <v>0</v>
      </c>
      <c r="T5699" s="72"/>
      <c r="U5699" s="72"/>
      <c r="V5699" s="72"/>
      <c r="W5699" s="72"/>
      <c r="X5699" s="72"/>
      <c r="Y5699" s="72"/>
      <c r="Z5699" s="72"/>
      <c r="AA5699" s="72"/>
      <c r="AB5699" s="72"/>
      <c r="AC5699" s="72"/>
      <c r="AD5699" s="72"/>
      <c r="AE5699" s="72"/>
      <c r="AF5699" s="72"/>
      <c r="AG5699" s="72"/>
      <c r="AH5699" s="72"/>
      <c r="AI5699" s="72"/>
      <c r="AJ5699" s="72"/>
      <c r="AK5699" s="72"/>
    </row>
    <row r="5700" ht="14.25" customHeight="1">
      <c r="A5700" s="78">
        <v>5697.0</v>
      </c>
      <c r="C5700" s="78" t="str">
        <f>VLOOKUP(G5700,[1]Macrodata_CCF!$A$3:$D$55,4,FALSE)</f>
        <v>#ERROR!</v>
      </c>
      <c r="E5700" s="79" t="str">
        <f>VLOOKUP(G5700,[1]Macrodata_CCF!$A$3:$B$55,2,FALSE)</f>
        <v>#ERROR!</v>
      </c>
      <c r="F5700" s="78">
        <v>0.0</v>
      </c>
      <c r="G5700" s="80">
        <v>36.0</v>
      </c>
      <c r="H5700" s="81">
        <v>178960.0</v>
      </c>
      <c r="I5700" s="81">
        <v>430000.0</v>
      </c>
      <c r="J5700" s="81">
        <v>438600.0</v>
      </c>
      <c r="K5700" s="81">
        <v>430000.0</v>
      </c>
      <c r="L5700" s="82">
        <v>1.034257488846399</v>
      </c>
      <c r="N5700" s="83">
        <f t="shared" si="1"/>
        <v>1.034257489</v>
      </c>
      <c r="O5700" s="83">
        <f t="shared" si="2"/>
        <v>1</v>
      </c>
      <c r="Q5700" s="83">
        <f t="shared" si="3"/>
        <v>0.5838139535</v>
      </c>
      <c r="R5700" s="83">
        <f t="shared" si="4"/>
        <v>1.034257489</v>
      </c>
      <c r="S5700" s="83" t="b">
        <f t="shared" si="5"/>
        <v>0</v>
      </c>
      <c r="T5700" s="72"/>
      <c r="U5700" s="72"/>
      <c r="V5700" s="72"/>
      <c r="W5700" s="72"/>
      <c r="X5700" s="72"/>
      <c r="Y5700" s="72"/>
      <c r="Z5700" s="72"/>
      <c r="AA5700" s="72"/>
      <c r="AB5700" s="72"/>
      <c r="AC5700" s="72"/>
      <c r="AD5700" s="72"/>
      <c r="AE5700" s="72"/>
      <c r="AF5700" s="72"/>
      <c r="AG5700" s="72"/>
      <c r="AH5700" s="72"/>
      <c r="AI5700" s="72"/>
      <c r="AJ5700" s="72"/>
      <c r="AK5700" s="72"/>
    </row>
    <row r="5701" ht="14.25" customHeight="1">
      <c r="A5701" s="78">
        <v>5698.0</v>
      </c>
      <c r="C5701" s="78" t="str">
        <f>VLOOKUP(G5701,[1]Macrodata_CCF!$A$3:$D$55,4,FALSE)</f>
        <v>#ERROR!</v>
      </c>
      <c r="E5701" s="79" t="str">
        <f>VLOOKUP(G5701,[1]Macrodata_CCF!$A$3:$B$55,2,FALSE)</f>
        <v>#ERROR!</v>
      </c>
      <c r="F5701" s="78">
        <v>0.0</v>
      </c>
      <c r="G5701" s="80">
        <v>17.0</v>
      </c>
      <c r="H5701" s="81">
        <v>109950.0</v>
      </c>
      <c r="I5701" s="81">
        <v>130000.0</v>
      </c>
      <c r="J5701" s="81">
        <v>112960.0</v>
      </c>
      <c r="K5701" s="81">
        <v>130000.0</v>
      </c>
      <c r="L5701" s="82">
        <v>0.1501246882793018</v>
      </c>
      <c r="N5701" s="83">
        <f t="shared" si="1"/>
        <v>0.1501246883</v>
      </c>
      <c r="O5701" s="83">
        <f t="shared" si="2"/>
        <v>0.1501246883</v>
      </c>
      <c r="Q5701" s="83">
        <f t="shared" si="3"/>
        <v>0.1542307692</v>
      </c>
      <c r="R5701" s="83">
        <f t="shared" si="4"/>
        <v>0.1501246883</v>
      </c>
      <c r="S5701" s="83" t="b">
        <f t="shared" si="5"/>
        <v>0</v>
      </c>
      <c r="T5701" s="72"/>
      <c r="U5701" s="72"/>
      <c r="V5701" s="72"/>
      <c r="W5701" s="72"/>
      <c r="X5701" s="72"/>
      <c r="Y5701" s="72"/>
      <c r="Z5701" s="72"/>
      <c r="AA5701" s="72"/>
      <c r="AB5701" s="72"/>
      <c r="AC5701" s="72"/>
      <c r="AD5701" s="72"/>
      <c r="AE5701" s="72"/>
      <c r="AF5701" s="72"/>
      <c r="AG5701" s="72"/>
      <c r="AH5701" s="72"/>
      <c r="AI5701" s="72"/>
      <c r="AJ5701" s="72"/>
      <c r="AK5701" s="72"/>
    </row>
    <row r="5702" ht="14.25" customHeight="1">
      <c r="A5702" s="78">
        <v>5699.0</v>
      </c>
      <c r="C5702" s="78" t="str">
        <f>VLOOKUP(G5702,[1]Macrodata_CCF!$A$3:$D$55,4,FALSE)</f>
        <v>#ERROR!</v>
      </c>
      <c r="E5702" s="79" t="str">
        <f>VLOOKUP(G5702,[1]Macrodata_CCF!$A$3:$B$55,2,FALSE)</f>
        <v>#ERROR!</v>
      </c>
      <c r="F5702" s="78">
        <v>0.0</v>
      </c>
      <c r="G5702" s="80">
        <v>25.0</v>
      </c>
      <c r="H5702" s="81">
        <v>48845.0</v>
      </c>
      <c r="I5702" s="81">
        <v>390000.0</v>
      </c>
      <c r="J5702" s="81">
        <v>113665.0</v>
      </c>
      <c r="K5702" s="81">
        <v>390000.0</v>
      </c>
      <c r="L5702" s="82">
        <v>0.1900016121704211</v>
      </c>
      <c r="N5702" s="83">
        <f t="shared" si="1"/>
        <v>0.1900016122</v>
      </c>
      <c r="O5702" s="83">
        <f t="shared" si="2"/>
        <v>0.1900016122</v>
      </c>
      <c r="Q5702" s="83">
        <f t="shared" si="3"/>
        <v>0.8747564103</v>
      </c>
      <c r="R5702" s="83">
        <f t="shared" si="4"/>
        <v>0.1900016122</v>
      </c>
      <c r="S5702" s="83" t="b">
        <f t="shared" si="5"/>
        <v>0</v>
      </c>
      <c r="T5702" s="72"/>
      <c r="U5702" s="72"/>
      <c r="V5702" s="72"/>
      <c r="W5702" s="72"/>
      <c r="X5702" s="72"/>
      <c r="Y5702" s="72"/>
      <c r="Z5702" s="72"/>
      <c r="AA5702" s="72"/>
      <c r="AB5702" s="72"/>
      <c r="AC5702" s="72"/>
      <c r="AD5702" s="72"/>
      <c r="AE5702" s="72"/>
      <c r="AF5702" s="72"/>
      <c r="AG5702" s="72"/>
      <c r="AH5702" s="72"/>
      <c r="AI5702" s="72"/>
      <c r="AJ5702" s="72"/>
      <c r="AK5702" s="72"/>
    </row>
    <row r="5703" ht="14.25" customHeight="1">
      <c r="A5703" s="78">
        <v>5700.0</v>
      </c>
      <c r="C5703" s="78" t="str">
        <f>VLOOKUP(G5703,[1]Macrodata_CCF!$A$3:$D$55,4,FALSE)</f>
        <v>#ERROR!</v>
      </c>
      <c r="E5703" s="79" t="str">
        <f>VLOOKUP(G5703,[1]Macrodata_CCF!$A$3:$B$55,2,FALSE)</f>
        <v>#ERROR!</v>
      </c>
      <c r="F5703" s="78">
        <v>0.0</v>
      </c>
      <c r="G5703" s="80">
        <v>42.0</v>
      </c>
      <c r="H5703" s="81">
        <v>328890.0</v>
      </c>
      <c r="I5703" s="81">
        <v>570000.0</v>
      </c>
      <c r="J5703" s="81">
        <v>381935.0</v>
      </c>
      <c r="K5703" s="81">
        <v>570000.0</v>
      </c>
      <c r="L5703" s="82">
        <v>0.2200033179876405</v>
      </c>
      <c r="N5703" s="83">
        <f t="shared" si="1"/>
        <v>0.220003318</v>
      </c>
      <c r="O5703" s="83">
        <f t="shared" si="2"/>
        <v>0.220003318</v>
      </c>
      <c r="Q5703" s="83">
        <f t="shared" si="3"/>
        <v>0.423</v>
      </c>
      <c r="R5703" s="83">
        <f t="shared" si="4"/>
        <v>0.220003318</v>
      </c>
      <c r="S5703" s="83" t="b">
        <f t="shared" si="5"/>
        <v>0</v>
      </c>
      <c r="T5703" s="72"/>
      <c r="U5703" s="72"/>
      <c r="V5703" s="72"/>
      <c r="W5703" s="72"/>
      <c r="X5703" s="72"/>
      <c r="Y5703" s="72"/>
      <c r="Z5703" s="72"/>
      <c r="AA5703" s="72"/>
      <c r="AB5703" s="72"/>
      <c r="AC5703" s="72"/>
      <c r="AD5703" s="72"/>
      <c r="AE5703" s="72"/>
      <c r="AF5703" s="72"/>
      <c r="AG5703" s="72"/>
      <c r="AH5703" s="72"/>
      <c r="AI5703" s="72"/>
      <c r="AJ5703" s="72"/>
      <c r="AK5703" s="72"/>
    </row>
    <row r="5704" ht="14.25" customHeight="1">
      <c r="A5704" s="78">
        <v>5701.0</v>
      </c>
      <c r="C5704" s="78" t="str">
        <f>VLOOKUP(G5704,[1]Macrodata_CCF!$A$3:$D$55,4,FALSE)</f>
        <v>#ERROR!</v>
      </c>
      <c r="E5704" s="79" t="str">
        <f>VLOOKUP(G5704,[1]Macrodata_CCF!$A$3:$B$55,2,FALSE)</f>
        <v>#ERROR!</v>
      </c>
      <c r="F5704" s="78">
        <v>1.0</v>
      </c>
      <c r="G5704" s="80">
        <v>5.0</v>
      </c>
      <c r="H5704" s="81">
        <v>850405.0</v>
      </c>
      <c r="I5704" s="81">
        <v>900000.0</v>
      </c>
      <c r="J5704" s="81">
        <v>878675.0</v>
      </c>
      <c r="K5704" s="81">
        <v>900000.0</v>
      </c>
      <c r="L5704" s="82">
        <v>0.5700171388244782</v>
      </c>
      <c r="N5704" s="83">
        <f t="shared" si="1"/>
        <v>0.5700171388</v>
      </c>
      <c r="O5704" s="83">
        <f t="shared" si="2"/>
        <v>0.5700171388</v>
      </c>
      <c r="Q5704" s="83">
        <f t="shared" si="3"/>
        <v>0.05510555556</v>
      </c>
      <c r="R5704" s="83">
        <f t="shared" si="4"/>
        <v>0.03141111111</v>
      </c>
      <c r="S5704" s="83" t="b">
        <f t="shared" si="5"/>
        <v>0</v>
      </c>
      <c r="T5704" s="72"/>
      <c r="U5704" s="72"/>
      <c r="V5704" s="72"/>
      <c r="W5704" s="72"/>
      <c r="X5704" s="72"/>
      <c r="Y5704" s="72"/>
      <c r="Z5704" s="72"/>
      <c r="AA5704" s="72"/>
      <c r="AB5704" s="72"/>
      <c r="AC5704" s="72"/>
      <c r="AD5704" s="72"/>
      <c r="AE5704" s="72"/>
      <c r="AF5704" s="72"/>
      <c r="AG5704" s="72"/>
      <c r="AH5704" s="72"/>
      <c r="AI5704" s="72"/>
      <c r="AJ5704" s="72"/>
      <c r="AK5704" s="72"/>
    </row>
    <row r="5705" ht="14.25" customHeight="1">
      <c r="A5705" s="78">
        <v>5702.0</v>
      </c>
      <c r="C5705" s="78" t="str">
        <f>VLOOKUP(G5705,[1]Macrodata_CCF!$A$3:$D$55,4,FALSE)</f>
        <v>#ERROR!</v>
      </c>
      <c r="E5705" s="79" t="str">
        <f>VLOOKUP(G5705,[1]Macrodata_CCF!$A$3:$B$55,2,FALSE)</f>
        <v>#ERROR!</v>
      </c>
      <c r="F5705" s="78">
        <v>0.0</v>
      </c>
      <c r="G5705" s="80">
        <v>30.0</v>
      </c>
      <c r="H5705" s="81">
        <v>128805.0</v>
      </c>
      <c r="I5705" s="81">
        <v>380000.0</v>
      </c>
      <c r="J5705" s="81">
        <v>176530.0</v>
      </c>
      <c r="K5705" s="81">
        <v>380000.0</v>
      </c>
      <c r="L5705" s="82">
        <v>0.1899918390095344</v>
      </c>
      <c r="N5705" s="83">
        <f t="shared" si="1"/>
        <v>0.189991839</v>
      </c>
      <c r="O5705" s="83">
        <f t="shared" si="2"/>
        <v>0.189991839</v>
      </c>
      <c r="Q5705" s="83">
        <f t="shared" si="3"/>
        <v>0.6610394737</v>
      </c>
      <c r="R5705" s="83">
        <f t="shared" si="4"/>
        <v>0.189991839</v>
      </c>
      <c r="S5705" s="83" t="b">
        <f t="shared" si="5"/>
        <v>0</v>
      </c>
      <c r="T5705" s="72"/>
      <c r="U5705" s="72"/>
      <c r="V5705" s="72"/>
      <c r="W5705" s="72"/>
      <c r="X5705" s="72"/>
      <c r="Y5705" s="72"/>
      <c r="Z5705" s="72"/>
      <c r="AA5705" s="72"/>
      <c r="AB5705" s="72"/>
      <c r="AC5705" s="72"/>
      <c r="AD5705" s="72"/>
      <c r="AE5705" s="72"/>
      <c r="AF5705" s="72"/>
      <c r="AG5705" s="72"/>
      <c r="AH5705" s="72"/>
      <c r="AI5705" s="72"/>
      <c r="AJ5705" s="72"/>
      <c r="AK5705" s="72"/>
    </row>
    <row r="5706" ht="14.25" customHeight="1">
      <c r="A5706" s="78">
        <v>5703.0</v>
      </c>
      <c r="C5706" s="78" t="str">
        <f>VLOOKUP(G5706,[1]Macrodata_CCF!$A$3:$D$55,4,FALSE)</f>
        <v>#ERROR!</v>
      </c>
      <c r="E5706" s="79" t="str">
        <f>VLOOKUP(G5706,[1]Macrodata_CCF!$A$3:$B$55,2,FALSE)</f>
        <v>#ERROR!</v>
      </c>
      <c r="F5706" s="78">
        <v>0.0</v>
      </c>
      <c r="G5706" s="80">
        <v>24.0</v>
      </c>
      <c r="H5706" s="81">
        <v>88485.0</v>
      </c>
      <c r="I5706" s="81">
        <v>310000.0</v>
      </c>
      <c r="J5706" s="81">
        <v>130575.0</v>
      </c>
      <c r="K5706" s="81">
        <v>310000.0</v>
      </c>
      <c r="L5706" s="82">
        <v>0.1900097058889917</v>
      </c>
      <c r="N5706" s="83">
        <f t="shared" si="1"/>
        <v>0.1900097059</v>
      </c>
      <c r="O5706" s="83">
        <f t="shared" si="2"/>
        <v>0.1900097059</v>
      </c>
      <c r="Q5706" s="83">
        <f t="shared" si="3"/>
        <v>0.7145645161</v>
      </c>
      <c r="R5706" s="83">
        <f t="shared" si="4"/>
        <v>0.1900097059</v>
      </c>
      <c r="S5706" s="83" t="b">
        <f t="shared" si="5"/>
        <v>0</v>
      </c>
      <c r="T5706" s="72"/>
      <c r="U5706" s="72"/>
      <c r="V5706" s="72"/>
      <c r="W5706" s="72"/>
      <c r="X5706" s="72"/>
      <c r="Y5706" s="72"/>
      <c r="Z5706" s="72"/>
      <c r="AA5706" s="72"/>
      <c r="AB5706" s="72"/>
      <c r="AC5706" s="72"/>
      <c r="AD5706" s="72"/>
      <c r="AE5706" s="72"/>
      <c r="AF5706" s="72"/>
      <c r="AG5706" s="72"/>
      <c r="AH5706" s="72"/>
      <c r="AI5706" s="72"/>
      <c r="AJ5706" s="72"/>
      <c r="AK5706" s="72"/>
    </row>
    <row r="5707" ht="14.25" customHeight="1">
      <c r="A5707" s="78">
        <v>5704.0</v>
      </c>
      <c r="C5707" s="78" t="str">
        <f>VLOOKUP(G5707,[1]Macrodata_CCF!$A$3:$D$55,4,FALSE)</f>
        <v>#ERROR!</v>
      </c>
      <c r="E5707" s="79" t="str">
        <f>VLOOKUP(G5707,[1]Macrodata_CCF!$A$3:$B$55,2,FALSE)</f>
        <v>#ERROR!</v>
      </c>
      <c r="F5707" s="78">
        <v>0.0</v>
      </c>
      <c r="G5707" s="80">
        <v>50.0</v>
      </c>
      <c r="H5707" s="81">
        <v>518070.0</v>
      </c>
      <c r="I5707" s="81">
        <v>880000.0</v>
      </c>
      <c r="J5707" s="81">
        <v>554265.0</v>
      </c>
      <c r="K5707" s="81">
        <v>1496000.0</v>
      </c>
      <c r="L5707" s="82">
        <v>0.1000055259304285</v>
      </c>
      <c r="N5707" s="83">
        <f t="shared" si="1"/>
        <v>0.1000055259</v>
      </c>
      <c r="O5707" s="83">
        <f t="shared" si="2"/>
        <v>0.1000055259</v>
      </c>
      <c r="Q5707" s="83">
        <f t="shared" si="3"/>
        <v>0.4112840909</v>
      </c>
      <c r="R5707" s="83">
        <f t="shared" si="4"/>
        <v>0.1000055259</v>
      </c>
      <c r="S5707" s="83" t="b">
        <f t="shared" si="5"/>
        <v>0</v>
      </c>
      <c r="T5707" s="72"/>
      <c r="U5707" s="72"/>
      <c r="V5707" s="72"/>
      <c r="W5707" s="72"/>
      <c r="X5707" s="72"/>
      <c r="Y5707" s="72"/>
      <c r="Z5707" s="72"/>
      <c r="AA5707" s="72"/>
      <c r="AB5707" s="72"/>
      <c r="AC5707" s="72"/>
      <c r="AD5707" s="72"/>
      <c r="AE5707" s="72"/>
      <c r="AF5707" s="72"/>
      <c r="AG5707" s="72"/>
      <c r="AH5707" s="72"/>
      <c r="AI5707" s="72"/>
      <c r="AJ5707" s="72"/>
      <c r="AK5707" s="72"/>
    </row>
    <row r="5708" ht="14.25" customHeight="1">
      <c r="A5708" s="78">
        <v>5705.0</v>
      </c>
      <c r="C5708" s="78" t="str">
        <f>VLOOKUP(G5708,[1]Macrodata_CCF!$A$3:$D$55,4,FALSE)</f>
        <v>#ERROR!</v>
      </c>
      <c r="E5708" s="79" t="str">
        <f>VLOOKUP(G5708,[1]Macrodata_CCF!$A$3:$B$55,2,FALSE)</f>
        <v>#ERROR!</v>
      </c>
      <c r="F5708" s="78">
        <v>0.0</v>
      </c>
      <c r="G5708" s="80">
        <v>33.0</v>
      </c>
      <c r="H5708" s="81">
        <v>385680.0</v>
      </c>
      <c r="I5708" s="81">
        <v>420000.0</v>
      </c>
      <c r="J5708" s="81">
        <v>373325.0</v>
      </c>
      <c r="K5708" s="81">
        <v>420000.0</v>
      </c>
      <c r="L5708" s="82">
        <v>-0.3599941724941725</v>
      </c>
      <c r="N5708" s="83">
        <f t="shared" si="1"/>
        <v>-0.3599941725</v>
      </c>
      <c r="O5708" s="83">
        <f t="shared" si="2"/>
        <v>0</v>
      </c>
      <c r="Q5708" s="83">
        <f t="shared" si="3"/>
        <v>0.08171428571</v>
      </c>
      <c r="R5708" s="83">
        <f t="shared" si="4"/>
        <v>-0.02941666667</v>
      </c>
      <c r="S5708" s="83" t="b">
        <f t="shared" si="5"/>
        <v>0</v>
      </c>
      <c r="T5708" s="72"/>
      <c r="U5708" s="72"/>
      <c r="V5708" s="72"/>
      <c r="W5708" s="72"/>
      <c r="X5708" s="72"/>
      <c r="Y5708" s="72"/>
      <c r="Z5708" s="72"/>
      <c r="AA5708" s="72"/>
      <c r="AB5708" s="72"/>
      <c r="AC5708" s="72"/>
      <c r="AD5708" s="72"/>
      <c r="AE5708" s="72"/>
      <c r="AF5708" s="72"/>
      <c r="AG5708" s="72"/>
      <c r="AH5708" s="72"/>
      <c r="AI5708" s="72"/>
      <c r="AJ5708" s="72"/>
      <c r="AK5708" s="72"/>
    </row>
    <row r="5709" ht="14.25" customHeight="1">
      <c r="A5709" s="78">
        <v>5706.0</v>
      </c>
      <c r="C5709" s="78" t="str">
        <f>VLOOKUP(G5709,[1]Macrodata_CCF!$A$3:$D$55,4,FALSE)</f>
        <v>#ERROR!</v>
      </c>
      <c r="E5709" s="79" t="str">
        <f>VLOOKUP(G5709,[1]Macrodata_CCF!$A$3:$B$55,2,FALSE)</f>
        <v>#ERROR!</v>
      </c>
      <c r="F5709" s="78">
        <v>0.0</v>
      </c>
      <c r="G5709" s="80">
        <v>42.0</v>
      </c>
      <c r="H5709" s="81">
        <v>494060.0</v>
      </c>
      <c r="I5709" s="81">
        <v>740000.0</v>
      </c>
      <c r="J5709" s="81">
        <v>589975.0</v>
      </c>
      <c r="K5709" s="81">
        <v>1332000.0</v>
      </c>
      <c r="L5709" s="82">
        <v>0.389993494348215</v>
      </c>
      <c r="N5709" s="83">
        <f t="shared" si="1"/>
        <v>0.3899934943</v>
      </c>
      <c r="O5709" s="83">
        <f t="shared" si="2"/>
        <v>0.3899934943</v>
      </c>
      <c r="Q5709" s="83">
        <f t="shared" si="3"/>
        <v>0.3323513514</v>
      </c>
      <c r="R5709" s="83">
        <f t="shared" si="4"/>
        <v>0.3899934943</v>
      </c>
      <c r="S5709" s="83" t="b">
        <f t="shared" si="5"/>
        <v>0</v>
      </c>
      <c r="T5709" s="72"/>
      <c r="U5709" s="72"/>
      <c r="V5709" s="72"/>
      <c r="W5709" s="72"/>
      <c r="X5709" s="72"/>
      <c r="Y5709" s="72"/>
      <c r="Z5709" s="72"/>
      <c r="AA5709" s="72"/>
      <c r="AB5709" s="72"/>
      <c r="AC5709" s="72"/>
      <c r="AD5709" s="72"/>
      <c r="AE5709" s="72"/>
      <c r="AF5709" s="72"/>
      <c r="AG5709" s="72"/>
      <c r="AH5709" s="72"/>
      <c r="AI5709" s="72"/>
      <c r="AJ5709" s="72"/>
      <c r="AK5709" s="72"/>
    </row>
    <row r="5710" ht="14.25" customHeight="1">
      <c r="A5710" s="78">
        <v>5707.0</v>
      </c>
      <c r="C5710" s="78" t="str">
        <f>VLOOKUP(G5710,[1]Macrodata_CCF!$A$3:$D$55,4,FALSE)</f>
        <v>#ERROR!</v>
      </c>
      <c r="E5710" s="79" t="str">
        <f>VLOOKUP(G5710,[1]Macrodata_CCF!$A$3:$B$55,2,FALSE)</f>
        <v>#ERROR!</v>
      </c>
      <c r="F5710" s="78">
        <v>0.0</v>
      </c>
      <c r="G5710" s="80">
        <v>41.0</v>
      </c>
      <c r="H5710" s="81">
        <v>541370.0</v>
      </c>
      <c r="I5710" s="81">
        <v>720000.0</v>
      </c>
      <c r="J5710" s="81">
        <v>602105.0</v>
      </c>
      <c r="K5710" s="81">
        <v>720000.0</v>
      </c>
      <c r="L5710" s="82">
        <v>0.3400044785310418</v>
      </c>
      <c r="N5710" s="83">
        <f t="shared" si="1"/>
        <v>0.3400044785</v>
      </c>
      <c r="O5710" s="83">
        <f t="shared" si="2"/>
        <v>0.3400044785</v>
      </c>
      <c r="Q5710" s="83">
        <f t="shared" si="3"/>
        <v>0.2480972222</v>
      </c>
      <c r="R5710" s="83">
        <f t="shared" si="4"/>
        <v>0.3400044785</v>
      </c>
      <c r="S5710" s="83" t="b">
        <f t="shared" si="5"/>
        <v>0</v>
      </c>
      <c r="T5710" s="72"/>
      <c r="U5710" s="72"/>
      <c r="V5710" s="72"/>
      <c r="W5710" s="72"/>
      <c r="X5710" s="72"/>
      <c r="Y5710" s="72"/>
      <c r="Z5710" s="72"/>
      <c r="AA5710" s="72"/>
      <c r="AB5710" s="72"/>
      <c r="AC5710" s="72"/>
      <c r="AD5710" s="72"/>
      <c r="AE5710" s="72"/>
      <c r="AF5710" s="72"/>
      <c r="AG5710" s="72"/>
      <c r="AH5710" s="72"/>
      <c r="AI5710" s="72"/>
      <c r="AJ5710" s="72"/>
      <c r="AK5710" s="72"/>
    </row>
    <row r="5711" ht="14.25" customHeight="1">
      <c r="A5711" s="78">
        <v>5708.0</v>
      </c>
      <c r="C5711" s="78" t="str">
        <f>VLOOKUP(G5711,[1]Macrodata_CCF!$A$3:$D$55,4,FALSE)</f>
        <v>#ERROR!</v>
      </c>
      <c r="E5711" s="79" t="str">
        <f>VLOOKUP(G5711,[1]Macrodata_CCF!$A$3:$B$55,2,FALSE)</f>
        <v>#ERROR!</v>
      </c>
      <c r="F5711" s="78">
        <v>0.0</v>
      </c>
      <c r="G5711" s="80">
        <v>41.0</v>
      </c>
      <c r="H5711" s="81">
        <v>95085.0</v>
      </c>
      <c r="I5711" s="81">
        <v>1000000.0</v>
      </c>
      <c r="J5711" s="81">
        <v>0.0</v>
      </c>
      <c r="K5711" s="81">
        <v>1500000.0</v>
      </c>
      <c r="L5711" s="82">
        <v>-0.1050761673748363</v>
      </c>
      <c r="N5711" s="83">
        <f t="shared" si="1"/>
        <v>-0.1050761674</v>
      </c>
      <c r="O5711" s="83">
        <f t="shared" si="2"/>
        <v>0</v>
      </c>
      <c r="Q5711" s="83">
        <f t="shared" si="3"/>
        <v>0.904915</v>
      </c>
      <c r="R5711" s="83">
        <f t="shared" si="4"/>
        <v>-0.1050761674</v>
      </c>
      <c r="S5711" s="83" t="b">
        <f t="shared" si="5"/>
        <v>0</v>
      </c>
      <c r="T5711" s="72"/>
      <c r="U5711" s="72"/>
      <c r="V5711" s="72"/>
      <c r="W5711" s="72"/>
      <c r="X5711" s="72"/>
      <c r="Y5711" s="72"/>
      <c r="Z5711" s="72"/>
      <c r="AA5711" s="72"/>
      <c r="AB5711" s="72"/>
      <c r="AC5711" s="72"/>
      <c r="AD5711" s="72"/>
      <c r="AE5711" s="72"/>
      <c r="AF5711" s="72"/>
      <c r="AG5711" s="72"/>
      <c r="AH5711" s="72"/>
      <c r="AI5711" s="72"/>
      <c r="AJ5711" s="72"/>
      <c r="AK5711" s="72"/>
    </row>
    <row r="5712" ht="14.25" customHeight="1">
      <c r="A5712" s="78">
        <v>5709.0</v>
      </c>
      <c r="C5712" s="78" t="str">
        <f>VLOOKUP(G5712,[1]Macrodata_CCF!$A$3:$D$55,4,FALSE)</f>
        <v>#ERROR!</v>
      </c>
      <c r="E5712" s="79" t="str">
        <f>VLOOKUP(G5712,[1]Macrodata_CCF!$A$3:$B$55,2,FALSE)</f>
        <v>#ERROR!</v>
      </c>
      <c r="F5712" s="78">
        <v>0.0</v>
      </c>
      <c r="G5712" s="80">
        <v>13.0</v>
      </c>
      <c r="H5712" s="81">
        <v>0.0</v>
      </c>
      <c r="I5712" s="81">
        <v>580000.0</v>
      </c>
      <c r="J5712" s="81">
        <v>591600.0</v>
      </c>
      <c r="K5712" s="81">
        <v>580000.0</v>
      </c>
      <c r="L5712" s="82">
        <v>1.02</v>
      </c>
      <c r="N5712" s="83">
        <f t="shared" si="1"/>
        <v>1.02</v>
      </c>
      <c r="O5712" s="83">
        <f t="shared" si="2"/>
        <v>1</v>
      </c>
      <c r="Q5712" s="83">
        <f t="shared" si="3"/>
        <v>1</v>
      </c>
      <c r="R5712" s="83">
        <f t="shared" si="4"/>
        <v>1.02</v>
      </c>
      <c r="S5712" s="83" t="b">
        <f t="shared" si="5"/>
        <v>0</v>
      </c>
      <c r="T5712" s="72"/>
      <c r="U5712" s="72"/>
      <c r="V5712" s="72"/>
      <c r="W5712" s="72"/>
      <c r="X5712" s="72"/>
      <c r="Y5712" s="72"/>
      <c r="Z5712" s="72"/>
      <c r="AA5712" s="72"/>
      <c r="AB5712" s="72"/>
      <c r="AC5712" s="72"/>
      <c r="AD5712" s="72"/>
      <c r="AE5712" s="72"/>
      <c r="AF5712" s="72"/>
      <c r="AG5712" s="72"/>
      <c r="AH5712" s="72"/>
      <c r="AI5712" s="72"/>
      <c r="AJ5712" s="72"/>
      <c r="AK5712" s="72"/>
    </row>
    <row r="5713" ht="14.25" customHeight="1">
      <c r="A5713" s="78">
        <v>5710.0</v>
      </c>
      <c r="C5713" s="78" t="str">
        <f>VLOOKUP(G5713,[1]Macrodata_CCF!$A$3:$D$55,4,FALSE)</f>
        <v>#ERROR!</v>
      </c>
      <c r="E5713" s="79" t="str">
        <f>VLOOKUP(G5713,[1]Macrodata_CCF!$A$3:$B$55,2,FALSE)</f>
        <v>#ERROR!</v>
      </c>
      <c r="F5713" s="78">
        <v>0.0</v>
      </c>
      <c r="G5713" s="80">
        <v>11.0</v>
      </c>
      <c r="H5713" s="81">
        <v>114845.0</v>
      </c>
      <c r="I5713" s="81">
        <v>410000.0</v>
      </c>
      <c r="J5713" s="81">
        <v>418200.0</v>
      </c>
      <c r="K5713" s="81">
        <v>410000.0</v>
      </c>
      <c r="L5713" s="82">
        <v>1.027782012840711</v>
      </c>
      <c r="N5713" s="83">
        <f t="shared" si="1"/>
        <v>1.027782013</v>
      </c>
      <c r="O5713" s="83">
        <f t="shared" si="2"/>
        <v>1</v>
      </c>
      <c r="Q5713" s="83">
        <f t="shared" si="3"/>
        <v>0.7198902439</v>
      </c>
      <c r="R5713" s="83">
        <f t="shared" si="4"/>
        <v>1.027782013</v>
      </c>
      <c r="S5713" s="83" t="b">
        <f t="shared" si="5"/>
        <v>0</v>
      </c>
      <c r="T5713" s="72"/>
      <c r="U5713" s="72"/>
      <c r="V5713" s="72"/>
      <c r="W5713" s="72"/>
      <c r="X5713" s="72"/>
      <c r="Y5713" s="72"/>
      <c r="Z5713" s="72"/>
      <c r="AA5713" s="72"/>
      <c r="AB5713" s="72"/>
      <c r="AC5713" s="72"/>
      <c r="AD5713" s="72"/>
      <c r="AE5713" s="72"/>
      <c r="AF5713" s="72"/>
      <c r="AG5713" s="72"/>
      <c r="AH5713" s="72"/>
      <c r="AI5713" s="72"/>
      <c r="AJ5713" s="72"/>
      <c r="AK5713" s="72"/>
    </row>
    <row r="5714" ht="14.25" customHeight="1">
      <c r="A5714" s="78">
        <v>5711.0</v>
      </c>
      <c r="C5714" s="78" t="str">
        <f>VLOOKUP(G5714,[1]Macrodata_CCF!$A$3:$D$55,4,FALSE)</f>
        <v>#ERROR!</v>
      </c>
      <c r="E5714" s="79" t="str">
        <f>VLOOKUP(G5714,[1]Macrodata_CCF!$A$3:$B$55,2,FALSE)</f>
        <v>#ERROR!</v>
      </c>
      <c r="F5714" s="78">
        <v>0.0</v>
      </c>
      <c r="G5714" s="80">
        <v>29.0</v>
      </c>
      <c r="H5714" s="81">
        <v>307670.0</v>
      </c>
      <c r="I5714" s="81">
        <v>540000.0</v>
      </c>
      <c r="J5714" s="81">
        <v>550800.0</v>
      </c>
      <c r="K5714" s="81">
        <v>540000.0</v>
      </c>
      <c r="L5714" s="82">
        <v>1.046485602375931</v>
      </c>
      <c r="N5714" s="83">
        <f t="shared" si="1"/>
        <v>1.046485602</v>
      </c>
      <c r="O5714" s="83">
        <f t="shared" si="2"/>
        <v>1</v>
      </c>
      <c r="Q5714" s="83">
        <f t="shared" si="3"/>
        <v>0.4302407407</v>
      </c>
      <c r="R5714" s="83">
        <f t="shared" si="4"/>
        <v>1.046485602</v>
      </c>
      <c r="S5714" s="83" t="b">
        <f t="shared" si="5"/>
        <v>0</v>
      </c>
      <c r="T5714" s="72"/>
      <c r="U5714" s="72"/>
      <c r="V5714" s="72"/>
      <c r="W5714" s="72"/>
      <c r="X5714" s="72"/>
      <c r="Y5714" s="72"/>
      <c r="Z5714" s="72"/>
      <c r="AA5714" s="72"/>
      <c r="AB5714" s="72"/>
      <c r="AC5714" s="72"/>
      <c r="AD5714" s="72"/>
      <c r="AE5714" s="72"/>
      <c r="AF5714" s="72"/>
      <c r="AG5714" s="72"/>
      <c r="AH5714" s="72"/>
      <c r="AI5714" s="72"/>
      <c r="AJ5714" s="72"/>
      <c r="AK5714" s="72"/>
    </row>
    <row r="5715" ht="14.25" customHeight="1">
      <c r="A5715" s="78">
        <v>5712.0</v>
      </c>
      <c r="C5715" s="78" t="str">
        <f>VLOOKUP(G5715,[1]Macrodata_CCF!$A$3:$D$55,4,FALSE)</f>
        <v>#ERROR!</v>
      </c>
      <c r="E5715" s="79" t="str">
        <f>VLOOKUP(G5715,[1]Macrodata_CCF!$A$3:$B$55,2,FALSE)</f>
        <v>#ERROR!</v>
      </c>
      <c r="F5715" s="78">
        <v>0.0</v>
      </c>
      <c r="G5715" s="80">
        <v>5.0</v>
      </c>
      <c r="H5715" s="81">
        <v>781440.0</v>
      </c>
      <c r="I5715" s="81">
        <v>820000.0</v>
      </c>
      <c r="J5715" s="81">
        <v>939535.0</v>
      </c>
      <c r="K5715" s="81">
        <v>1558000.0</v>
      </c>
      <c r="L5715" s="82">
        <v>4.099974066390041</v>
      </c>
      <c r="N5715" s="83">
        <f t="shared" si="1"/>
        <v>4.099974066</v>
      </c>
      <c r="O5715" s="83">
        <f t="shared" si="2"/>
        <v>1</v>
      </c>
      <c r="Q5715" s="83">
        <f t="shared" si="3"/>
        <v>0.04702439024</v>
      </c>
      <c r="R5715" s="83">
        <f t="shared" si="4"/>
        <v>0.1927987805</v>
      </c>
      <c r="S5715" s="83" t="b">
        <f t="shared" si="5"/>
        <v>0</v>
      </c>
      <c r="T5715" s="72"/>
      <c r="U5715" s="72"/>
      <c r="V5715" s="72"/>
      <c r="W5715" s="72"/>
      <c r="X5715" s="72"/>
      <c r="Y5715" s="72"/>
      <c r="Z5715" s="72"/>
      <c r="AA5715" s="72"/>
      <c r="AB5715" s="72"/>
      <c r="AC5715" s="72"/>
      <c r="AD5715" s="72"/>
      <c r="AE5715" s="72"/>
      <c r="AF5715" s="72"/>
      <c r="AG5715" s="72"/>
      <c r="AH5715" s="72"/>
      <c r="AI5715" s="72"/>
      <c r="AJ5715" s="72"/>
      <c r="AK5715" s="72"/>
    </row>
    <row r="5716" ht="14.25" customHeight="1">
      <c r="A5716" s="78">
        <v>5713.0</v>
      </c>
      <c r="C5716" s="78" t="str">
        <f>VLOOKUP(G5716,[1]Macrodata_CCF!$A$3:$D$55,4,FALSE)</f>
        <v>#ERROR!</v>
      </c>
      <c r="E5716" s="79" t="str">
        <f>VLOOKUP(G5716,[1]Macrodata_CCF!$A$3:$B$55,2,FALSE)</f>
        <v>#ERROR!</v>
      </c>
      <c r="F5716" s="78">
        <v>0.0</v>
      </c>
      <c r="G5716" s="80">
        <v>10.0</v>
      </c>
      <c r="H5716" s="81">
        <v>351410.0</v>
      </c>
      <c r="I5716" s="81">
        <v>820000.0</v>
      </c>
      <c r="J5716" s="81">
        <v>836400.0</v>
      </c>
      <c r="K5716" s="81">
        <v>820000.0</v>
      </c>
      <c r="L5716" s="82">
        <v>1.034998612859856</v>
      </c>
      <c r="N5716" s="83">
        <f t="shared" si="1"/>
        <v>1.034998613</v>
      </c>
      <c r="O5716" s="83">
        <f t="shared" si="2"/>
        <v>1</v>
      </c>
      <c r="Q5716" s="83">
        <f t="shared" si="3"/>
        <v>0.5714512195</v>
      </c>
      <c r="R5716" s="83">
        <f t="shared" si="4"/>
        <v>1.034998613</v>
      </c>
      <c r="S5716" s="83" t="b">
        <f t="shared" si="5"/>
        <v>0</v>
      </c>
      <c r="T5716" s="72"/>
      <c r="U5716" s="72"/>
      <c r="V5716" s="72"/>
      <c r="W5716" s="72"/>
      <c r="X5716" s="72"/>
      <c r="Y5716" s="72"/>
      <c r="Z5716" s="72"/>
      <c r="AA5716" s="72"/>
      <c r="AB5716" s="72"/>
      <c r="AC5716" s="72"/>
      <c r="AD5716" s="72"/>
      <c r="AE5716" s="72"/>
      <c r="AF5716" s="72"/>
      <c r="AG5716" s="72"/>
      <c r="AH5716" s="72"/>
      <c r="AI5716" s="72"/>
      <c r="AJ5716" s="72"/>
      <c r="AK5716" s="72"/>
    </row>
    <row r="5717" ht="14.25" customHeight="1">
      <c r="A5717" s="78">
        <v>5714.0</v>
      </c>
      <c r="C5717" s="78" t="str">
        <f>VLOOKUP(G5717,[1]Macrodata_CCF!$A$3:$D$55,4,FALSE)</f>
        <v>#ERROR!</v>
      </c>
      <c r="E5717" s="79" t="str">
        <f>VLOOKUP(G5717,[1]Macrodata_CCF!$A$3:$B$55,2,FALSE)</f>
        <v>#ERROR!</v>
      </c>
      <c r="F5717" s="78">
        <v>0.0</v>
      </c>
      <c r="G5717" s="80">
        <v>14.0</v>
      </c>
      <c r="H5717" s="81">
        <v>413310.0</v>
      </c>
      <c r="I5717" s="81">
        <v>930000.0</v>
      </c>
      <c r="J5717" s="81">
        <v>506315.0</v>
      </c>
      <c r="K5717" s="81">
        <v>930000.0</v>
      </c>
      <c r="L5717" s="82">
        <v>0.1800015483171728</v>
      </c>
      <c r="N5717" s="83">
        <f t="shared" si="1"/>
        <v>0.1800015483</v>
      </c>
      <c r="O5717" s="83">
        <f t="shared" si="2"/>
        <v>0.1800015483</v>
      </c>
      <c r="Q5717" s="83">
        <f t="shared" si="3"/>
        <v>0.5555806452</v>
      </c>
      <c r="R5717" s="83">
        <f t="shared" si="4"/>
        <v>0.1800015483</v>
      </c>
      <c r="S5717" s="83" t="b">
        <f t="shared" si="5"/>
        <v>0</v>
      </c>
      <c r="T5717" s="72"/>
      <c r="U5717" s="72"/>
      <c r="V5717" s="72"/>
      <c r="W5717" s="72"/>
      <c r="X5717" s="72"/>
      <c r="Y5717" s="72"/>
      <c r="Z5717" s="72"/>
      <c r="AA5717" s="72"/>
      <c r="AB5717" s="72"/>
      <c r="AC5717" s="72"/>
      <c r="AD5717" s="72"/>
      <c r="AE5717" s="72"/>
      <c r="AF5717" s="72"/>
      <c r="AG5717" s="72"/>
      <c r="AH5717" s="72"/>
      <c r="AI5717" s="72"/>
      <c r="AJ5717" s="72"/>
      <c r="AK5717" s="72"/>
    </row>
    <row r="5718" ht="14.25" customHeight="1">
      <c r="A5718" s="78">
        <v>5715.0</v>
      </c>
      <c r="C5718" s="78" t="str">
        <f>VLOOKUP(G5718,[1]Macrodata_CCF!$A$3:$D$55,4,FALSE)</f>
        <v>#ERROR!</v>
      </c>
      <c r="E5718" s="79" t="str">
        <f>VLOOKUP(G5718,[1]Macrodata_CCF!$A$3:$B$55,2,FALSE)</f>
        <v>#ERROR!</v>
      </c>
      <c r="F5718" s="78">
        <v>0.0</v>
      </c>
      <c r="G5718" s="80">
        <v>47.0</v>
      </c>
      <c r="H5718" s="81">
        <v>270485.0</v>
      </c>
      <c r="I5718" s="81">
        <v>410000.0</v>
      </c>
      <c r="J5718" s="81">
        <v>292805.0</v>
      </c>
      <c r="K5718" s="81">
        <v>410000.0</v>
      </c>
      <c r="L5718" s="82">
        <v>0.1599827975486507</v>
      </c>
      <c r="N5718" s="83">
        <f t="shared" si="1"/>
        <v>0.1599827975</v>
      </c>
      <c r="O5718" s="83">
        <f t="shared" si="2"/>
        <v>0.1599827975</v>
      </c>
      <c r="Q5718" s="83">
        <f t="shared" si="3"/>
        <v>0.3402804878</v>
      </c>
      <c r="R5718" s="83">
        <f t="shared" si="4"/>
        <v>0.1599827975</v>
      </c>
      <c r="S5718" s="83" t="b">
        <f t="shared" si="5"/>
        <v>0</v>
      </c>
      <c r="T5718" s="72"/>
      <c r="U5718" s="72"/>
      <c r="V5718" s="72"/>
      <c r="W5718" s="72"/>
      <c r="X5718" s="72"/>
      <c r="Y5718" s="72"/>
      <c r="Z5718" s="72"/>
      <c r="AA5718" s="72"/>
      <c r="AB5718" s="72"/>
      <c r="AC5718" s="72"/>
      <c r="AD5718" s="72"/>
      <c r="AE5718" s="72"/>
      <c r="AF5718" s="72"/>
      <c r="AG5718" s="72"/>
      <c r="AH5718" s="72"/>
      <c r="AI5718" s="72"/>
      <c r="AJ5718" s="72"/>
      <c r="AK5718" s="72"/>
    </row>
    <row r="5719" ht="14.25" customHeight="1">
      <c r="A5719" s="78">
        <v>5716.0</v>
      </c>
      <c r="C5719" s="78" t="str">
        <f>VLOOKUP(G5719,[1]Macrodata_CCF!$A$3:$D$55,4,FALSE)</f>
        <v>#ERROR!</v>
      </c>
      <c r="E5719" s="79" t="str">
        <f>VLOOKUP(G5719,[1]Macrodata_CCF!$A$3:$B$55,2,FALSE)</f>
        <v>#ERROR!</v>
      </c>
      <c r="F5719" s="78">
        <v>0.0</v>
      </c>
      <c r="G5719" s="80">
        <v>18.0</v>
      </c>
      <c r="H5719" s="81">
        <v>0.0</v>
      </c>
      <c r="I5719" s="81">
        <v>920000.0</v>
      </c>
      <c r="J5719" s="81">
        <v>165600.0</v>
      </c>
      <c r="K5719" s="81">
        <v>920000.0</v>
      </c>
      <c r="L5719" s="82">
        <v>0.18</v>
      </c>
      <c r="N5719" s="83">
        <f t="shared" si="1"/>
        <v>0.18</v>
      </c>
      <c r="O5719" s="83">
        <f t="shared" si="2"/>
        <v>0.18</v>
      </c>
      <c r="Q5719" s="83">
        <f t="shared" si="3"/>
        <v>1</v>
      </c>
      <c r="R5719" s="83">
        <f t="shared" si="4"/>
        <v>0.18</v>
      </c>
      <c r="S5719" s="83" t="b">
        <f t="shared" si="5"/>
        <v>0</v>
      </c>
      <c r="T5719" s="72"/>
      <c r="U5719" s="72"/>
      <c r="V5719" s="72"/>
      <c r="W5719" s="72"/>
      <c r="X5719" s="72"/>
      <c r="Y5719" s="72"/>
      <c r="Z5719" s="72"/>
      <c r="AA5719" s="72"/>
      <c r="AB5719" s="72"/>
      <c r="AC5719" s="72"/>
      <c r="AD5719" s="72"/>
      <c r="AE5719" s="72"/>
      <c r="AF5719" s="72"/>
      <c r="AG5719" s="72"/>
      <c r="AH5719" s="72"/>
      <c r="AI5719" s="72"/>
      <c r="AJ5719" s="72"/>
      <c r="AK5719" s="72"/>
    </row>
    <row r="5720" ht="14.25" customHeight="1">
      <c r="A5720" s="78">
        <v>5717.0</v>
      </c>
      <c r="C5720" s="78" t="str">
        <f>VLOOKUP(G5720,[1]Macrodata_CCF!$A$3:$D$55,4,FALSE)</f>
        <v>#ERROR!</v>
      </c>
      <c r="E5720" s="79" t="str">
        <f>VLOOKUP(G5720,[1]Macrodata_CCF!$A$3:$B$55,2,FALSE)</f>
        <v>#ERROR!</v>
      </c>
      <c r="F5720" s="78">
        <v>0.0</v>
      </c>
      <c r="G5720" s="80">
        <v>25.0</v>
      </c>
      <c r="H5720" s="81">
        <v>75400.0</v>
      </c>
      <c r="I5720" s="81">
        <v>130000.0</v>
      </c>
      <c r="J5720" s="81">
        <v>83590.0</v>
      </c>
      <c r="K5720" s="81">
        <v>130000.0</v>
      </c>
      <c r="L5720" s="82">
        <v>0.15</v>
      </c>
      <c r="N5720" s="83">
        <f t="shared" si="1"/>
        <v>0.15</v>
      </c>
      <c r="O5720" s="83">
        <f t="shared" si="2"/>
        <v>0.15</v>
      </c>
      <c r="Q5720" s="83">
        <f t="shared" si="3"/>
        <v>0.42</v>
      </c>
      <c r="R5720" s="83">
        <f t="shared" si="4"/>
        <v>0.15</v>
      </c>
      <c r="S5720" s="83" t="b">
        <f t="shared" si="5"/>
        <v>0</v>
      </c>
      <c r="T5720" s="72"/>
      <c r="U5720" s="72"/>
      <c r="V5720" s="72"/>
      <c r="W5720" s="72"/>
      <c r="X5720" s="72"/>
      <c r="Y5720" s="72"/>
      <c r="Z5720" s="72"/>
      <c r="AA5720" s="72"/>
      <c r="AB5720" s="72"/>
      <c r="AC5720" s="72"/>
      <c r="AD5720" s="72"/>
      <c r="AE5720" s="72"/>
      <c r="AF5720" s="72"/>
      <c r="AG5720" s="72"/>
      <c r="AH5720" s="72"/>
      <c r="AI5720" s="72"/>
      <c r="AJ5720" s="72"/>
      <c r="AK5720" s="72"/>
    </row>
    <row r="5721" ht="14.25" customHeight="1">
      <c r="A5721" s="78">
        <v>5718.0</v>
      </c>
      <c r="C5721" s="78" t="str">
        <f>VLOOKUP(G5721,[1]Macrodata_CCF!$A$3:$D$55,4,FALSE)</f>
        <v>#ERROR!</v>
      </c>
      <c r="E5721" s="79" t="str">
        <f>VLOOKUP(G5721,[1]Macrodata_CCF!$A$3:$B$55,2,FALSE)</f>
        <v>#ERROR!</v>
      </c>
      <c r="F5721" s="78">
        <v>0.0</v>
      </c>
      <c r="G5721" s="80">
        <v>24.0</v>
      </c>
      <c r="H5721" s="81">
        <v>43400.0</v>
      </c>
      <c r="I5721" s="81">
        <v>120000.0</v>
      </c>
      <c r="J5721" s="81">
        <v>54890.0</v>
      </c>
      <c r="K5721" s="81">
        <v>204000.0</v>
      </c>
      <c r="L5721" s="82">
        <v>0.15</v>
      </c>
      <c r="N5721" s="83">
        <f t="shared" si="1"/>
        <v>0.15</v>
      </c>
      <c r="O5721" s="83">
        <f t="shared" si="2"/>
        <v>0.15</v>
      </c>
      <c r="Q5721" s="83">
        <f t="shared" si="3"/>
        <v>0.6383333333</v>
      </c>
      <c r="R5721" s="83">
        <f t="shared" si="4"/>
        <v>0.15</v>
      </c>
      <c r="S5721" s="83" t="b">
        <f t="shared" si="5"/>
        <v>0</v>
      </c>
      <c r="T5721" s="72"/>
      <c r="U5721" s="72"/>
      <c r="V5721" s="72"/>
      <c r="W5721" s="72"/>
      <c r="X5721" s="72"/>
      <c r="Y5721" s="72"/>
      <c r="Z5721" s="72"/>
      <c r="AA5721" s="72"/>
      <c r="AB5721" s="72"/>
      <c r="AC5721" s="72"/>
      <c r="AD5721" s="72"/>
      <c r="AE5721" s="72"/>
      <c r="AF5721" s="72"/>
      <c r="AG5721" s="72"/>
      <c r="AH5721" s="72"/>
      <c r="AI5721" s="72"/>
      <c r="AJ5721" s="72"/>
      <c r="AK5721" s="72"/>
    </row>
    <row r="5722" ht="14.25" customHeight="1">
      <c r="A5722" s="78">
        <v>5719.0</v>
      </c>
      <c r="C5722" s="78" t="str">
        <f>VLOOKUP(G5722,[1]Macrodata_CCF!$A$3:$D$55,4,FALSE)</f>
        <v>#ERROR!</v>
      </c>
      <c r="E5722" s="79" t="str">
        <f>VLOOKUP(G5722,[1]Macrodata_CCF!$A$3:$B$55,2,FALSE)</f>
        <v>#ERROR!</v>
      </c>
      <c r="F5722" s="78">
        <v>0.0</v>
      </c>
      <c r="G5722" s="80">
        <v>13.0</v>
      </c>
      <c r="H5722" s="81">
        <v>383575.0</v>
      </c>
      <c r="I5722" s="81">
        <v>490000.0</v>
      </c>
      <c r="J5722" s="81">
        <v>400605.0</v>
      </c>
      <c r="K5722" s="81">
        <v>980000.0</v>
      </c>
      <c r="L5722" s="82">
        <v>0.1600187925769321</v>
      </c>
      <c r="N5722" s="83">
        <f t="shared" si="1"/>
        <v>0.1600187926</v>
      </c>
      <c r="O5722" s="83">
        <f t="shared" si="2"/>
        <v>0.1600187926</v>
      </c>
      <c r="Q5722" s="83">
        <f t="shared" si="3"/>
        <v>0.2171938776</v>
      </c>
      <c r="R5722" s="83">
        <f t="shared" si="4"/>
        <v>0.1600187926</v>
      </c>
      <c r="S5722" s="83" t="b">
        <f t="shared" si="5"/>
        <v>0</v>
      </c>
      <c r="T5722" s="72"/>
      <c r="U5722" s="72"/>
      <c r="V5722" s="72"/>
      <c r="W5722" s="72"/>
      <c r="X5722" s="72"/>
      <c r="Y5722" s="72"/>
      <c r="Z5722" s="72"/>
      <c r="AA5722" s="72"/>
      <c r="AB5722" s="72"/>
      <c r="AC5722" s="72"/>
      <c r="AD5722" s="72"/>
      <c r="AE5722" s="72"/>
      <c r="AF5722" s="72"/>
      <c r="AG5722" s="72"/>
      <c r="AH5722" s="72"/>
      <c r="AI5722" s="72"/>
      <c r="AJ5722" s="72"/>
      <c r="AK5722" s="72"/>
    </row>
    <row r="5723" ht="14.25" customHeight="1">
      <c r="A5723" s="78">
        <v>5720.0</v>
      </c>
      <c r="C5723" s="78" t="str">
        <f>VLOOKUP(G5723,[1]Macrodata_CCF!$A$3:$D$55,4,FALSE)</f>
        <v>#ERROR!</v>
      </c>
      <c r="E5723" s="79" t="str">
        <f>VLOOKUP(G5723,[1]Macrodata_CCF!$A$3:$B$55,2,FALSE)</f>
        <v>#ERROR!</v>
      </c>
      <c r="F5723" s="78">
        <v>0.0</v>
      </c>
      <c r="G5723" s="80">
        <v>19.0</v>
      </c>
      <c r="H5723" s="81">
        <v>64655.0</v>
      </c>
      <c r="I5723" s="81">
        <v>120000.0</v>
      </c>
      <c r="J5723" s="81">
        <v>73510.0</v>
      </c>
      <c r="K5723" s="81">
        <v>216000.0</v>
      </c>
      <c r="L5723" s="82">
        <v>0.1599963863040925</v>
      </c>
      <c r="N5723" s="83">
        <f t="shared" si="1"/>
        <v>0.1599963863</v>
      </c>
      <c r="O5723" s="83">
        <f t="shared" si="2"/>
        <v>0.1599963863</v>
      </c>
      <c r="Q5723" s="83">
        <f t="shared" si="3"/>
        <v>0.4612083333</v>
      </c>
      <c r="R5723" s="83">
        <f t="shared" si="4"/>
        <v>0.1599963863</v>
      </c>
      <c r="S5723" s="83" t="b">
        <f t="shared" si="5"/>
        <v>0</v>
      </c>
      <c r="T5723" s="72"/>
      <c r="U5723" s="72"/>
      <c r="V5723" s="72"/>
      <c r="W5723" s="72"/>
      <c r="X5723" s="72"/>
      <c r="Y5723" s="72"/>
      <c r="Z5723" s="72"/>
      <c r="AA5723" s="72"/>
      <c r="AB5723" s="72"/>
      <c r="AC5723" s="72"/>
      <c r="AD5723" s="72"/>
      <c r="AE5723" s="72"/>
      <c r="AF5723" s="72"/>
      <c r="AG5723" s="72"/>
      <c r="AH5723" s="72"/>
      <c r="AI5723" s="72"/>
      <c r="AJ5723" s="72"/>
      <c r="AK5723" s="72"/>
    </row>
    <row r="5724" ht="14.25" customHeight="1">
      <c r="A5724" s="78">
        <v>5721.0</v>
      </c>
      <c r="C5724" s="78" t="str">
        <f>VLOOKUP(G5724,[1]Macrodata_CCF!$A$3:$D$55,4,FALSE)</f>
        <v>#ERROR!</v>
      </c>
      <c r="E5724" s="79" t="str">
        <f>VLOOKUP(G5724,[1]Macrodata_CCF!$A$3:$B$55,2,FALSE)</f>
        <v>#ERROR!</v>
      </c>
      <c r="F5724" s="78">
        <v>0.0</v>
      </c>
      <c r="G5724" s="80">
        <v>51.0</v>
      </c>
      <c r="H5724" s="81">
        <v>547575.0</v>
      </c>
      <c r="I5724" s="81">
        <v>740000.0</v>
      </c>
      <c r="J5724" s="81">
        <v>754800.0</v>
      </c>
      <c r="K5724" s="81">
        <v>740000.0</v>
      </c>
      <c r="L5724" s="82">
        <v>1.076913083019358</v>
      </c>
      <c r="N5724" s="83">
        <f t="shared" si="1"/>
        <v>1.076913083</v>
      </c>
      <c r="O5724" s="83">
        <f t="shared" si="2"/>
        <v>1</v>
      </c>
      <c r="Q5724" s="83">
        <f t="shared" si="3"/>
        <v>0.2600337838</v>
      </c>
      <c r="R5724" s="83">
        <f t="shared" si="4"/>
        <v>1.076913083</v>
      </c>
      <c r="S5724" s="83" t="b">
        <f t="shared" si="5"/>
        <v>0</v>
      </c>
      <c r="T5724" s="72"/>
      <c r="U5724" s="72"/>
      <c r="V5724" s="72"/>
      <c r="W5724" s="72"/>
      <c r="X5724" s="72"/>
      <c r="Y5724" s="72"/>
      <c r="Z5724" s="72"/>
      <c r="AA5724" s="72"/>
      <c r="AB5724" s="72"/>
      <c r="AC5724" s="72"/>
      <c r="AD5724" s="72"/>
      <c r="AE5724" s="72"/>
      <c r="AF5724" s="72"/>
      <c r="AG5724" s="72"/>
      <c r="AH5724" s="72"/>
      <c r="AI5724" s="72"/>
      <c r="AJ5724" s="72"/>
      <c r="AK5724" s="72"/>
    </row>
    <row r="5725" ht="14.25" customHeight="1">
      <c r="A5725" s="78">
        <v>5722.0</v>
      </c>
      <c r="C5725" s="78" t="str">
        <f>VLOOKUP(G5725,[1]Macrodata_CCF!$A$3:$D$55,4,FALSE)</f>
        <v>#ERROR!</v>
      </c>
      <c r="E5725" s="79" t="str">
        <f>VLOOKUP(G5725,[1]Macrodata_CCF!$A$3:$B$55,2,FALSE)</f>
        <v>#ERROR!</v>
      </c>
      <c r="F5725" s="78">
        <v>0.0</v>
      </c>
      <c r="G5725" s="80">
        <v>23.0</v>
      </c>
      <c r="H5725" s="81">
        <v>215990.0</v>
      </c>
      <c r="I5725" s="81">
        <v>480000.0</v>
      </c>
      <c r="J5725" s="81">
        <v>489600.0</v>
      </c>
      <c r="K5725" s="81">
        <v>480000.0</v>
      </c>
      <c r="L5725" s="82">
        <v>1.036362259005341</v>
      </c>
      <c r="N5725" s="83">
        <f t="shared" si="1"/>
        <v>1.036362259</v>
      </c>
      <c r="O5725" s="83">
        <f t="shared" si="2"/>
        <v>1</v>
      </c>
      <c r="Q5725" s="83">
        <f t="shared" si="3"/>
        <v>0.5500208333</v>
      </c>
      <c r="R5725" s="83">
        <f t="shared" si="4"/>
        <v>1.036362259</v>
      </c>
      <c r="S5725" s="83" t="b">
        <f t="shared" si="5"/>
        <v>0</v>
      </c>
      <c r="T5725" s="72"/>
      <c r="U5725" s="72"/>
      <c r="V5725" s="72"/>
      <c r="W5725" s="72"/>
      <c r="X5725" s="72"/>
      <c r="Y5725" s="72"/>
      <c r="Z5725" s="72"/>
      <c r="AA5725" s="72"/>
      <c r="AB5725" s="72"/>
      <c r="AC5725" s="72"/>
      <c r="AD5725" s="72"/>
      <c r="AE5725" s="72"/>
      <c r="AF5725" s="72"/>
      <c r="AG5725" s="72"/>
      <c r="AH5725" s="72"/>
      <c r="AI5725" s="72"/>
      <c r="AJ5725" s="72"/>
      <c r="AK5725" s="72"/>
    </row>
    <row r="5726" ht="14.25" customHeight="1">
      <c r="A5726" s="78">
        <v>5723.0</v>
      </c>
      <c r="C5726" s="78" t="str">
        <f>VLOOKUP(G5726,[1]Macrodata_CCF!$A$3:$D$55,4,FALSE)</f>
        <v>#ERROR!</v>
      </c>
      <c r="E5726" s="79" t="str">
        <f>VLOOKUP(G5726,[1]Macrodata_CCF!$A$3:$B$55,2,FALSE)</f>
        <v>#ERROR!</v>
      </c>
      <c r="F5726" s="78">
        <v>0.0</v>
      </c>
      <c r="G5726" s="80">
        <v>30.0</v>
      </c>
      <c r="H5726" s="81">
        <v>0.0</v>
      </c>
      <c r="I5726" s="81">
        <v>100000.0</v>
      </c>
      <c r="J5726" s="81">
        <v>0.0</v>
      </c>
      <c r="K5726" s="81">
        <v>100000.0</v>
      </c>
      <c r="L5726" s="82">
        <v>0.0</v>
      </c>
      <c r="N5726" s="83">
        <f t="shared" si="1"/>
        <v>0</v>
      </c>
      <c r="O5726" s="83">
        <f t="shared" si="2"/>
        <v>0</v>
      </c>
      <c r="Q5726" s="83">
        <f t="shared" si="3"/>
        <v>1</v>
      </c>
      <c r="R5726" s="83">
        <f t="shared" si="4"/>
        <v>0</v>
      </c>
      <c r="S5726" s="83" t="b">
        <f t="shared" si="5"/>
        <v>0</v>
      </c>
      <c r="T5726" s="72"/>
      <c r="U5726" s="72"/>
      <c r="V5726" s="72"/>
      <c r="W5726" s="72"/>
      <c r="X5726" s="72"/>
      <c r="Y5726" s="72"/>
      <c r="Z5726" s="72"/>
      <c r="AA5726" s="72"/>
      <c r="AB5726" s="72"/>
      <c r="AC5726" s="72"/>
      <c r="AD5726" s="72"/>
      <c r="AE5726" s="72"/>
      <c r="AF5726" s="72"/>
      <c r="AG5726" s="72"/>
      <c r="AH5726" s="72"/>
      <c r="AI5726" s="72"/>
      <c r="AJ5726" s="72"/>
      <c r="AK5726" s="72"/>
    </row>
    <row r="5727" ht="14.25" customHeight="1">
      <c r="A5727" s="78">
        <v>5724.0</v>
      </c>
      <c r="C5727" s="78" t="str">
        <f>VLOOKUP(G5727,[1]Macrodata_CCF!$A$3:$D$55,4,FALSE)</f>
        <v>#ERROR!</v>
      </c>
      <c r="E5727" s="79" t="str">
        <f>VLOOKUP(G5727,[1]Macrodata_CCF!$A$3:$B$55,2,FALSE)</f>
        <v>#ERROR!</v>
      </c>
      <c r="F5727" s="78">
        <v>0.0</v>
      </c>
      <c r="G5727" s="80">
        <v>53.0</v>
      </c>
      <c r="H5727" s="81">
        <v>0.0</v>
      </c>
      <c r="I5727" s="81">
        <v>860000.0</v>
      </c>
      <c r="J5727" s="81">
        <v>0.0</v>
      </c>
      <c r="K5727" s="81">
        <v>860000.0</v>
      </c>
      <c r="L5727" s="82">
        <v>0.0</v>
      </c>
      <c r="N5727" s="83">
        <f t="shared" si="1"/>
        <v>0</v>
      </c>
      <c r="O5727" s="83">
        <f t="shared" si="2"/>
        <v>0</v>
      </c>
      <c r="Q5727" s="83">
        <f t="shared" si="3"/>
        <v>1</v>
      </c>
      <c r="R5727" s="83">
        <f t="shared" si="4"/>
        <v>0</v>
      </c>
      <c r="S5727" s="83" t="b">
        <f t="shared" si="5"/>
        <v>0</v>
      </c>
      <c r="T5727" s="72"/>
      <c r="U5727" s="72"/>
      <c r="V5727" s="72"/>
      <c r="W5727" s="72"/>
      <c r="X5727" s="72"/>
      <c r="Y5727" s="72"/>
      <c r="Z5727" s="72"/>
      <c r="AA5727" s="72"/>
      <c r="AB5727" s="72"/>
      <c r="AC5727" s="72"/>
      <c r="AD5727" s="72"/>
      <c r="AE5727" s="72"/>
      <c r="AF5727" s="72"/>
      <c r="AG5727" s="72"/>
      <c r="AH5727" s="72"/>
      <c r="AI5727" s="72"/>
      <c r="AJ5727" s="72"/>
      <c r="AK5727" s="72"/>
    </row>
    <row r="5728" ht="14.25" customHeight="1">
      <c r="A5728" s="78">
        <v>5725.0</v>
      </c>
      <c r="C5728" s="78" t="str">
        <f>VLOOKUP(G5728,[1]Macrodata_CCF!$A$3:$D$55,4,FALSE)</f>
        <v>#ERROR!</v>
      </c>
      <c r="E5728" s="79" t="str">
        <f>VLOOKUP(G5728,[1]Macrodata_CCF!$A$3:$B$55,2,FALSE)</f>
        <v>#ERROR!</v>
      </c>
      <c r="F5728" s="78">
        <v>0.0</v>
      </c>
      <c r="G5728" s="80">
        <v>8.0</v>
      </c>
      <c r="H5728" s="81">
        <v>273330.0</v>
      </c>
      <c r="I5728" s="81">
        <v>940000.0</v>
      </c>
      <c r="J5728" s="81">
        <v>453330.0</v>
      </c>
      <c r="K5728" s="81">
        <v>940000.0</v>
      </c>
      <c r="L5728" s="82">
        <v>0.2699986500067499</v>
      </c>
      <c r="N5728" s="83">
        <f t="shared" si="1"/>
        <v>0.26999865</v>
      </c>
      <c r="O5728" s="83">
        <f t="shared" si="2"/>
        <v>0.26999865</v>
      </c>
      <c r="Q5728" s="83">
        <f t="shared" si="3"/>
        <v>0.7092234043</v>
      </c>
      <c r="R5728" s="83">
        <f t="shared" si="4"/>
        <v>0.26999865</v>
      </c>
      <c r="S5728" s="83" t="b">
        <f t="shared" si="5"/>
        <v>0</v>
      </c>
      <c r="T5728" s="72"/>
      <c r="U5728" s="72"/>
      <c r="V5728" s="72"/>
      <c r="W5728" s="72"/>
      <c r="X5728" s="72"/>
      <c r="Y5728" s="72"/>
      <c r="Z5728" s="72"/>
      <c r="AA5728" s="72"/>
      <c r="AB5728" s="72"/>
      <c r="AC5728" s="72"/>
      <c r="AD5728" s="72"/>
      <c r="AE5728" s="72"/>
      <c r="AF5728" s="72"/>
      <c r="AG5728" s="72"/>
      <c r="AH5728" s="72"/>
      <c r="AI5728" s="72"/>
      <c r="AJ5728" s="72"/>
      <c r="AK5728" s="72"/>
    </row>
    <row r="5729" ht="14.25" customHeight="1">
      <c r="A5729" s="78">
        <v>5726.0</v>
      </c>
      <c r="C5729" s="78" t="str">
        <f>VLOOKUP(G5729,[1]Macrodata_CCF!$A$3:$D$55,4,FALSE)</f>
        <v>#ERROR!</v>
      </c>
      <c r="E5729" s="79" t="str">
        <f>VLOOKUP(G5729,[1]Macrodata_CCF!$A$3:$B$55,2,FALSE)</f>
        <v>#ERROR!</v>
      </c>
      <c r="F5729" s="78">
        <v>0.0</v>
      </c>
      <c r="G5729" s="80">
        <v>34.0</v>
      </c>
      <c r="H5729" s="81">
        <v>185620.0</v>
      </c>
      <c r="I5729" s="81">
        <v>410000.0</v>
      </c>
      <c r="J5729" s="81">
        <v>169915.0</v>
      </c>
      <c r="K5729" s="81">
        <v>410000.0</v>
      </c>
      <c r="L5729" s="82">
        <v>-0.06999286923968268</v>
      </c>
      <c r="N5729" s="83">
        <f t="shared" si="1"/>
        <v>-0.06999286924</v>
      </c>
      <c r="O5729" s="83">
        <f t="shared" si="2"/>
        <v>0</v>
      </c>
      <c r="Q5729" s="83">
        <f t="shared" si="3"/>
        <v>0.5472682927</v>
      </c>
      <c r="R5729" s="83">
        <f t="shared" si="4"/>
        <v>-0.06999286924</v>
      </c>
      <c r="S5729" s="83" t="b">
        <f t="shared" si="5"/>
        <v>0</v>
      </c>
      <c r="T5729" s="72"/>
      <c r="U5729" s="72"/>
      <c r="V5729" s="72"/>
      <c r="W5729" s="72"/>
      <c r="X5729" s="72"/>
      <c r="Y5729" s="72"/>
      <c r="Z5729" s="72"/>
      <c r="AA5729" s="72"/>
      <c r="AB5729" s="72"/>
      <c r="AC5729" s="72"/>
      <c r="AD5729" s="72"/>
      <c r="AE5729" s="72"/>
      <c r="AF5729" s="72"/>
      <c r="AG5729" s="72"/>
      <c r="AH5729" s="72"/>
      <c r="AI5729" s="72"/>
      <c r="AJ5729" s="72"/>
      <c r="AK5729" s="72"/>
    </row>
    <row r="5730" ht="14.25" customHeight="1">
      <c r="A5730" s="78">
        <v>5727.0</v>
      </c>
      <c r="C5730" s="78" t="str">
        <f>VLOOKUP(G5730,[1]Macrodata_CCF!$A$3:$D$55,4,FALSE)</f>
        <v>#ERROR!</v>
      </c>
      <c r="E5730" s="79" t="str">
        <f>VLOOKUP(G5730,[1]Macrodata_CCF!$A$3:$B$55,2,FALSE)</f>
        <v>#ERROR!</v>
      </c>
      <c r="F5730" s="78">
        <v>0.0</v>
      </c>
      <c r="G5730" s="80">
        <v>31.0</v>
      </c>
      <c r="H5730" s="81">
        <v>31135.0</v>
      </c>
      <c r="I5730" s="81">
        <v>40000.0</v>
      </c>
      <c r="J5730" s="81">
        <v>27325.0</v>
      </c>
      <c r="K5730" s="81">
        <v>40000.0</v>
      </c>
      <c r="L5730" s="82">
        <v>-0.4297800338409475</v>
      </c>
      <c r="N5730" s="83">
        <f t="shared" si="1"/>
        <v>-0.4297800338</v>
      </c>
      <c r="O5730" s="83">
        <f t="shared" si="2"/>
        <v>0</v>
      </c>
      <c r="Q5730" s="83">
        <f t="shared" si="3"/>
        <v>0.221625</v>
      </c>
      <c r="R5730" s="83">
        <f t="shared" si="4"/>
        <v>-0.4297800338</v>
      </c>
      <c r="S5730" s="83" t="b">
        <f t="shared" si="5"/>
        <v>0</v>
      </c>
      <c r="T5730" s="72"/>
      <c r="U5730" s="72"/>
      <c r="V5730" s="72"/>
      <c r="W5730" s="72"/>
      <c r="X5730" s="72"/>
      <c r="Y5730" s="72"/>
      <c r="Z5730" s="72"/>
      <c r="AA5730" s="72"/>
      <c r="AB5730" s="72"/>
      <c r="AC5730" s="72"/>
      <c r="AD5730" s="72"/>
      <c r="AE5730" s="72"/>
      <c r="AF5730" s="72"/>
      <c r="AG5730" s="72"/>
      <c r="AH5730" s="72"/>
      <c r="AI5730" s="72"/>
      <c r="AJ5730" s="72"/>
      <c r="AK5730" s="72"/>
    </row>
    <row r="5731" ht="14.25" customHeight="1">
      <c r="A5731" s="78">
        <v>5728.0</v>
      </c>
      <c r="C5731" s="78" t="str">
        <f>VLOOKUP(G5731,[1]Macrodata_CCF!$A$3:$D$55,4,FALSE)</f>
        <v>#ERROR!</v>
      </c>
      <c r="E5731" s="79" t="str">
        <f>VLOOKUP(G5731,[1]Macrodata_CCF!$A$3:$B$55,2,FALSE)</f>
        <v>#ERROR!</v>
      </c>
      <c r="F5731" s="78">
        <v>0.0</v>
      </c>
      <c r="G5731" s="80">
        <v>53.0</v>
      </c>
      <c r="H5731" s="81">
        <v>12785.0</v>
      </c>
      <c r="I5731" s="81">
        <v>30000.0</v>
      </c>
      <c r="J5731" s="81">
        <v>13300.0</v>
      </c>
      <c r="K5731" s="81">
        <v>30000.0</v>
      </c>
      <c r="L5731" s="82">
        <v>0.02991577112982864</v>
      </c>
      <c r="N5731" s="83">
        <f t="shared" si="1"/>
        <v>0.02991577113</v>
      </c>
      <c r="O5731" s="83">
        <f t="shared" si="2"/>
        <v>0.02991577113</v>
      </c>
      <c r="Q5731" s="83">
        <f t="shared" si="3"/>
        <v>0.5738333333</v>
      </c>
      <c r="R5731" s="83">
        <f t="shared" si="4"/>
        <v>0.02991577113</v>
      </c>
      <c r="S5731" s="83" t="b">
        <f t="shared" si="5"/>
        <v>0</v>
      </c>
      <c r="T5731" s="72"/>
      <c r="U5731" s="72"/>
      <c r="V5731" s="72"/>
      <c r="W5731" s="72"/>
      <c r="X5731" s="72"/>
      <c r="Y5731" s="72"/>
      <c r="Z5731" s="72"/>
      <c r="AA5731" s="72"/>
      <c r="AB5731" s="72"/>
      <c r="AC5731" s="72"/>
      <c r="AD5731" s="72"/>
      <c r="AE5731" s="72"/>
      <c r="AF5731" s="72"/>
      <c r="AG5731" s="72"/>
      <c r="AH5731" s="72"/>
      <c r="AI5731" s="72"/>
      <c r="AJ5731" s="72"/>
      <c r="AK5731" s="72"/>
    </row>
    <row r="5732" ht="14.25" customHeight="1">
      <c r="A5732" s="78">
        <v>5729.0</v>
      </c>
      <c r="C5732" s="78" t="str">
        <f>VLOOKUP(G5732,[1]Macrodata_CCF!$A$3:$D$55,4,FALSE)</f>
        <v>#ERROR!</v>
      </c>
      <c r="E5732" s="79" t="str">
        <f>VLOOKUP(G5732,[1]Macrodata_CCF!$A$3:$B$55,2,FALSE)</f>
        <v>#ERROR!</v>
      </c>
      <c r="F5732" s="78">
        <v>1.0</v>
      </c>
      <c r="G5732" s="80">
        <v>1.0</v>
      </c>
      <c r="H5732" s="81">
        <v>556815.0</v>
      </c>
      <c r="I5732" s="81">
        <v>730000.0</v>
      </c>
      <c r="J5732" s="81">
        <v>546425.0</v>
      </c>
      <c r="K5732" s="81">
        <v>730000.0</v>
      </c>
      <c r="L5732" s="82">
        <v>-0.05999364841065912</v>
      </c>
      <c r="N5732" s="83">
        <f t="shared" si="1"/>
        <v>-0.05999364841</v>
      </c>
      <c r="O5732" s="83">
        <f t="shared" si="2"/>
        <v>0</v>
      </c>
      <c r="Q5732" s="83">
        <f t="shared" si="3"/>
        <v>0.237239726</v>
      </c>
      <c r="R5732" s="83">
        <f t="shared" si="4"/>
        <v>-0.05999364841</v>
      </c>
      <c r="S5732" s="83" t="b">
        <f t="shared" si="5"/>
        <v>0</v>
      </c>
      <c r="T5732" s="72"/>
      <c r="U5732" s="72"/>
      <c r="V5732" s="72"/>
      <c r="W5732" s="72"/>
      <c r="X5732" s="72"/>
      <c r="Y5732" s="72"/>
      <c r="Z5732" s="72"/>
      <c r="AA5732" s="72"/>
      <c r="AB5732" s="72"/>
      <c r="AC5732" s="72"/>
      <c r="AD5732" s="72"/>
      <c r="AE5732" s="72"/>
      <c r="AF5732" s="72"/>
      <c r="AG5732" s="72"/>
      <c r="AH5732" s="72"/>
      <c r="AI5732" s="72"/>
      <c r="AJ5732" s="72"/>
      <c r="AK5732" s="72"/>
    </row>
    <row r="5733" ht="14.25" customHeight="1">
      <c r="A5733" s="78">
        <v>5730.0</v>
      </c>
      <c r="C5733" s="78" t="str">
        <f>VLOOKUP(G5733,[1]Macrodata_CCF!$A$3:$D$55,4,FALSE)</f>
        <v>#ERROR!</v>
      </c>
      <c r="E5733" s="79" t="str">
        <f>VLOOKUP(G5733,[1]Macrodata_CCF!$A$3:$B$55,2,FALSE)</f>
        <v>#ERROR!</v>
      </c>
      <c r="F5733" s="78">
        <v>0.0</v>
      </c>
      <c r="G5733" s="80">
        <v>29.0</v>
      </c>
      <c r="H5733" s="81">
        <v>36770.0</v>
      </c>
      <c r="I5733" s="81">
        <v>390000.0</v>
      </c>
      <c r="J5733" s="81">
        <v>103885.0</v>
      </c>
      <c r="K5733" s="81">
        <v>390000.0</v>
      </c>
      <c r="L5733" s="82">
        <v>0.1900036803216035</v>
      </c>
      <c r="N5733" s="83">
        <f t="shared" si="1"/>
        <v>0.1900036803</v>
      </c>
      <c r="O5733" s="83">
        <f t="shared" si="2"/>
        <v>0.1900036803</v>
      </c>
      <c r="Q5733" s="83">
        <f t="shared" si="3"/>
        <v>0.9057179487</v>
      </c>
      <c r="R5733" s="83">
        <f t="shared" si="4"/>
        <v>0.1900036803</v>
      </c>
      <c r="S5733" s="83" t="b">
        <f t="shared" si="5"/>
        <v>0</v>
      </c>
      <c r="T5733" s="72"/>
      <c r="U5733" s="72"/>
      <c r="V5733" s="72"/>
      <c r="W5733" s="72"/>
      <c r="X5733" s="72"/>
      <c r="Y5733" s="72"/>
      <c r="Z5733" s="72"/>
      <c r="AA5733" s="72"/>
      <c r="AB5733" s="72"/>
      <c r="AC5733" s="72"/>
      <c r="AD5733" s="72"/>
      <c r="AE5733" s="72"/>
      <c r="AF5733" s="72"/>
      <c r="AG5733" s="72"/>
      <c r="AH5733" s="72"/>
      <c r="AI5733" s="72"/>
      <c r="AJ5733" s="72"/>
      <c r="AK5733" s="72"/>
    </row>
    <row r="5734" ht="14.25" customHeight="1">
      <c r="A5734" s="78">
        <v>5731.0</v>
      </c>
      <c r="C5734" s="78" t="str">
        <f>VLOOKUP(G5734,[1]Macrodata_CCF!$A$3:$D$55,4,FALSE)</f>
        <v>#ERROR!</v>
      </c>
      <c r="E5734" s="79" t="str">
        <f>VLOOKUP(G5734,[1]Macrodata_CCF!$A$3:$B$55,2,FALSE)</f>
        <v>#ERROR!</v>
      </c>
      <c r="F5734" s="78">
        <v>0.0</v>
      </c>
      <c r="G5734" s="80">
        <v>38.0</v>
      </c>
      <c r="H5734" s="81">
        <v>74165.0</v>
      </c>
      <c r="I5734" s="81">
        <v>520000.0</v>
      </c>
      <c r="J5734" s="81">
        <v>132125.0</v>
      </c>
      <c r="K5734" s="81">
        <v>520000.0</v>
      </c>
      <c r="L5734" s="82">
        <v>0.1300032523242904</v>
      </c>
      <c r="N5734" s="83">
        <f t="shared" si="1"/>
        <v>0.1300032523</v>
      </c>
      <c r="O5734" s="83">
        <f t="shared" si="2"/>
        <v>0.1300032523</v>
      </c>
      <c r="Q5734" s="83">
        <f t="shared" si="3"/>
        <v>0.857375</v>
      </c>
      <c r="R5734" s="83">
        <f t="shared" si="4"/>
        <v>0.1300032523</v>
      </c>
      <c r="S5734" s="83" t="b">
        <f t="shared" si="5"/>
        <v>0</v>
      </c>
      <c r="T5734" s="72"/>
      <c r="U5734" s="72"/>
      <c r="V5734" s="72"/>
      <c r="W5734" s="72"/>
      <c r="X5734" s="72"/>
      <c r="Y5734" s="72"/>
      <c r="Z5734" s="72"/>
      <c r="AA5734" s="72"/>
      <c r="AB5734" s="72"/>
      <c r="AC5734" s="72"/>
      <c r="AD5734" s="72"/>
      <c r="AE5734" s="72"/>
      <c r="AF5734" s="72"/>
      <c r="AG5734" s="72"/>
      <c r="AH5734" s="72"/>
      <c r="AI5734" s="72"/>
      <c r="AJ5734" s="72"/>
      <c r="AK5734" s="72"/>
    </row>
    <row r="5735" ht="14.25" customHeight="1">
      <c r="A5735" s="78">
        <v>5732.0</v>
      </c>
      <c r="C5735" s="78" t="str">
        <f>VLOOKUP(G5735,[1]Macrodata_CCF!$A$3:$D$55,4,FALSE)</f>
        <v>#ERROR!</v>
      </c>
      <c r="E5735" s="79" t="str">
        <f>VLOOKUP(G5735,[1]Macrodata_CCF!$A$3:$B$55,2,FALSE)</f>
        <v>#ERROR!</v>
      </c>
      <c r="F5735" s="78">
        <v>0.0</v>
      </c>
      <c r="G5735" s="80">
        <v>6.0</v>
      </c>
      <c r="H5735" s="81">
        <v>506585.0</v>
      </c>
      <c r="I5735" s="81">
        <v>790000.0</v>
      </c>
      <c r="J5735" s="81">
        <v>387550.0</v>
      </c>
      <c r="K5735" s="81">
        <v>1501000.0</v>
      </c>
      <c r="L5735" s="82">
        <v>-0.4200024698763298</v>
      </c>
      <c r="N5735" s="83">
        <f t="shared" si="1"/>
        <v>-0.4200024699</v>
      </c>
      <c r="O5735" s="83">
        <f t="shared" si="2"/>
        <v>0</v>
      </c>
      <c r="Q5735" s="83">
        <f t="shared" si="3"/>
        <v>0.3587531646</v>
      </c>
      <c r="R5735" s="83">
        <f t="shared" si="4"/>
        <v>-0.4200024699</v>
      </c>
      <c r="S5735" s="83" t="b">
        <f t="shared" si="5"/>
        <v>0</v>
      </c>
      <c r="T5735" s="72"/>
      <c r="U5735" s="72"/>
      <c r="V5735" s="72"/>
      <c r="W5735" s="72"/>
      <c r="X5735" s="72"/>
      <c r="Y5735" s="72"/>
      <c r="Z5735" s="72"/>
      <c r="AA5735" s="72"/>
      <c r="AB5735" s="72"/>
      <c r="AC5735" s="72"/>
      <c r="AD5735" s="72"/>
      <c r="AE5735" s="72"/>
      <c r="AF5735" s="72"/>
      <c r="AG5735" s="72"/>
      <c r="AH5735" s="72"/>
      <c r="AI5735" s="72"/>
      <c r="AJ5735" s="72"/>
      <c r="AK5735" s="72"/>
    </row>
    <row r="5736" ht="14.25" customHeight="1">
      <c r="A5736" s="78">
        <v>5733.0</v>
      </c>
      <c r="C5736" s="78" t="str">
        <f>VLOOKUP(G5736,[1]Macrodata_CCF!$A$3:$D$55,4,FALSE)</f>
        <v>#ERROR!</v>
      </c>
      <c r="E5736" s="79" t="str">
        <f>VLOOKUP(G5736,[1]Macrodata_CCF!$A$3:$B$55,2,FALSE)</f>
        <v>#ERROR!</v>
      </c>
      <c r="F5736" s="78">
        <v>0.0</v>
      </c>
      <c r="G5736" s="80">
        <v>20.0</v>
      </c>
      <c r="H5736" s="81">
        <v>120685.0</v>
      </c>
      <c r="I5736" s="81">
        <v>220000.0</v>
      </c>
      <c r="J5736" s="81">
        <v>137570.0</v>
      </c>
      <c r="K5736" s="81">
        <v>220000.0</v>
      </c>
      <c r="L5736" s="82">
        <v>0.170014600010069</v>
      </c>
      <c r="N5736" s="83">
        <f t="shared" si="1"/>
        <v>0.1700146</v>
      </c>
      <c r="O5736" s="83">
        <f t="shared" si="2"/>
        <v>0.1700146</v>
      </c>
      <c r="Q5736" s="83">
        <f t="shared" si="3"/>
        <v>0.4514318182</v>
      </c>
      <c r="R5736" s="83">
        <f t="shared" si="4"/>
        <v>0.1700146</v>
      </c>
      <c r="S5736" s="83" t="b">
        <f t="shared" si="5"/>
        <v>0</v>
      </c>
      <c r="T5736" s="72"/>
      <c r="U5736" s="72"/>
      <c r="V5736" s="72"/>
      <c r="W5736" s="72"/>
      <c r="X5736" s="72"/>
      <c r="Y5736" s="72"/>
      <c r="Z5736" s="72"/>
      <c r="AA5736" s="72"/>
      <c r="AB5736" s="72"/>
      <c r="AC5736" s="72"/>
      <c r="AD5736" s="72"/>
      <c r="AE5736" s="72"/>
      <c r="AF5736" s="72"/>
      <c r="AG5736" s="72"/>
      <c r="AH5736" s="72"/>
      <c r="AI5736" s="72"/>
      <c r="AJ5736" s="72"/>
      <c r="AK5736" s="72"/>
    </row>
    <row r="5737" ht="14.25" customHeight="1">
      <c r="A5737" s="78">
        <v>5734.0</v>
      </c>
      <c r="C5737" s="78" t="str">
        <f>VLOOKUP(G5737,[1]Macrodata_CCF!$A$3:$D$55,4,FALSE)</f>
        <v>#ERROR!</v>
      </c>
      <c r="E5737" s="79" t="str">
        <f>VLOOKUP(G5737,[1]Macrodata_CCF!$A$3:$B$55,2,FALSE)</f>
        <v>#ERROR!</v>
      </c>
      <c r="F5737" s="78">
        <v>0.0</v>
      </c>
      <c r="G5737" s="80">
        <v>48.0</v>
      </c>
      <c r="H5737" s="81">
        <v>0.0</v>
      </c>
      <c r="I5737" s="81">
        <v>710000.0</v>
      </c>
      <c r="J5737" s="81">
        <v>0.0</v>
      </c>
      <c r="K5737" s="81">
        <v>1136000.0</v>
      </c>
      <c r="L5737" s="82">
        <v>0.0</v>
      </c>
      <c r="N5737" s="83">
        <f t="shared" si="1"/>
        <v>0</v>
      </c>
      <c r="O5737" s="83">
        <f t="shared" si="2"/>
        <v>0</v>
      </c>
      <c r="Q5737" s="83">
        <f t="shared" si="3"/>
        <v>1</v>
      </c>
      <c r="R5737" s="83">
        <f t="shared" si="4"/>
        <v>0</v>
      </c>
      <c r="S5737" s="83" t="b">
        <f t="shared" si="5"/>
        <v>0</v>
      </c>
      <c r="T5737" s="72"/>
      <c r="U5737" s="72"/>
      <c r="V5737" s="72"/>
      <c r="W5737" s="72"/>
      <c r="X5737" s="72"/>
      <c r="Y5737" s="72"/>
      <c r="Z5737" s="72"/>
      <c r="AA5737" s="72"/>
      <c r="AB5737" s="72"/>
      <c r="AC5737" s="72"/>
      <c r="AD5737" s="72"/>
      <c r="AE5737" s="72"/>
      <c r="AF5737" s="72"/>
      <c r="AG5737" s="72"/>
      <c r="AH5737" s="72"/>
      <c r="AI5737" s="72"/>
      <c r="AJ5737" s="72"/>
      <c r="AK5737" s="72"/>
    </row>
    <row r="5738" ht="14.25" customHeight="1">
      <c r="A5738" s="78">
        <v>5735.0</v>
      </c>
      <c r="C5738" s="78" t="str">
        <f>VLOOKUP(G5738,[1]Macrodata_CCF!$A$3:$D$55,4,FALSE)</f>
        <v>#ERROR!</v>
      </c>
      <c r="E5738" s="79" t="str">
        <f>VLOOKUP(G5738,[1]Macrodata_CCF!$A$3:$B$55,2,FALSE)</f>
        <v>#ERROR!</v>
      </c>
      <c r="F5738" s="78">
        <v>0.0</v>
      </c>
      <c r="G5738" s="80">
        <v>17.0</v>
      </c>
      <c r="H5738" s="81">
        <v>0.0</v>
      </c>
      <c r="I5738" s="81">
        <v>660000.0</v>
      </c>
      <c r="J5738" s="81">
        <v>125400.0</v>
      </c>
      <c r="K5738" s="81">
        <v>660000.0</v>
      </c>
      <c r="L5738" s="82">
        <v>0.19</v>
      </c>
      <c r="N5738" s="83">
        <f t="shared" si="1"/>
        <v>0.19</v>
      </c>
      <c r="O5738" s="83">
        <f t="shared" si="2"/>
        <v>0.19</v>
      </c>
      <c r="Q5738" s="83">
        <f t="shared" si="3"/>
        <v>1</v>
      </c>
      <c r="R5738" s="83">
        <f t="shared" si="4"/>
        <v>0.19</v>
      </c>
      <c r="S5738" s="83" t="b">
        <f t="shared" si="5"/>
        <v>0</v>
      </c>
      <c r="T5738" s="72"/>
      <c r="U5738" s="72"/>
      <c r="V5738" s="72"/>
      <c r="W5738" s="72"/>
      <c r="X5738" s="72"/>
      <c r="Y5738" s="72"/>
      <c r="Z5738" s="72"/>
      <c r="AA5738" s="72"/>
      <c r="AB5738" s="72"/>
      <c r="AC5738" s="72"/>
      <c r="AD5738" s="72"/>
      <c r="AE5738" s="72"/>
      <c r="AF5738" s="72"/>
      <c r="AG5738" s="72"/>
      <c r="AH5738" s="72"/>
      <c r="AI5738" s="72"/>
      <c r="AJ5738" s="72"/>
      <c r="AK5738" s="72"/>
    </row>
    <row r="5739" ht="14.25" customHeight="1">
      <c r="A5739" s="78">
        <v>5736.0</v>
      </c>
      <c r="C5739" s="78" t="str">
        <f>VLOOKUP(G5739,[1]Macrodata_CCF!$A$3:$D$55,4,FALSE)</f>
        <v>#ERROR!</v>
      </c>
      <c r="E5739" s="79" t="str">
        <f>VLOOKUP(G5739,[1]Macrodata_CCF!$A$3:$B$55,2,FALSE)</f>
        <v>#ERROR!</v>
      </c>
      <c r="F5739" s="78">
        <v>0.0</v>
      </c>
      <c r="G5739" s="80">
        <v>17.0</v>
      </c>
      <c r="H5739" s="81">
        <v>141175.0</v>
      </c>
      <c r="I5739" s="81">
        <v>190000.0</v>
      </c>
      <c r="J5739" s="81">
        <v>204160.0</v>
      </c>
      <c r="K5739" s="81">
        <v>361000.0</v>
      </c>
      <c r="L5739" s="82">
        <v>1.290015360983103</v>
      </c>
      <c r="N5739" s="83">
        <f t="shared" si="1"/>
        <v>1.290015361</v>
      </c>
      <c r="O5739" s="83">
        <f t="shared" si="2"/>
        <v>1</v>
      </c>
      <c r="Q5739" s="83">
        <f t="shared" si="3"/>
        <v>0.2569736842</v>
      </c>
      <c r="R5739" s="83">
        <f t="shared" si="4"/>
        <v>1.290015361</v>
      </c>
      <c r="S5739" s="83" t="b">
        <f t="shared" si="5"/>
        <v>0</v>
      </c>
      <c r="T5739" s="72"/>
      <c r="U5739" s="72"/>
      <c r="V5739" s="72"/>
      <c r="W5739" s="72"/>
      <c r="X5739" s="72"/>
      <c r="Y5739" s="72"/>
      <c r="Z5739" s="72"/>
      <c r="AA5739" s="72"/>
      <c r="AB5739" s="72"/>
      <c r="AC5739" s="72"/>
      <c r="AD5739" s="72"/>
      <c r="AE5739" s="72"/>
      <c r="AF5739" s="72"/>
      <c r="AG5739" s="72"/>
      <c r="AH5739" s="72"/>
      <c r="AI5739" s="72"/>
      <c r="AJ5739" s="72"/>
      <c r="AK5739" s="72"/>
    </row>
    <row r="5740" ht="14.25" customHeight="1">
      <c r="A5740" s="78">
        <v>5737.0</v>
      </c>
      <c r="C5740" s="78" t="str">
        <f>VLOOKUP(G5740,[1]Macrodata_CCF!$A$3:$D$55,4,FALSE)</f>
        <v>#ERROR!</v>
      </c>
      <c r="E5740" s="79" t="str">
        <f>VLOOKUP(G5740,[1]Macrodata_CCF!$A$3:$B$55,2,FALSE)</f>
        <v>#ERROR!</v>
      </c>
      <c r="F5740" s="78">
        <v>0.0</v>
      </c>
      <c r="G5740" s="80">
        <v>10.0</v>
      </c>
      <c r="H5740" s="81">
        <v>0.0</v>
      </c>
      <c r="I5740" s="81">
        <v>910000.0</v>
      </c>
      <c r="J5740" s="81">
        <v>245700.0</v>
      </c>
      <c r="K5740" s="81">
        <v>1638000.0</v>
      </c>
      <c r="L5740" s="82">
        <v>0.27</v>
      </c>
      <c r="N5740" s="83">
        <f t="shared" si="1"/>
        <v>0.27</v>
      </c>
      <c r="O5740" s="83">
        <f t="shared" si="2"/>
        <v>0.27</v>
      </c>
      <c r="Q5740" s="83">
        <f t="shared" si="3"/>
        <v>1</v>
      </c>
      <c r="R5740" s="83">
        <f t="shared" si="4"/>
        <v>0.27</v>
      </c>
      <c r="S5740" s="83" t="b">
        <f t="shared" si="5"/>
        <v>0</v>
      </c>
      <c r="T5740" s="72"/>
      <c r="U5740" s="72"/>
      <c r="V5740" s="72"/>
      <c r="W5740" s="72"/>
      <c r="X5740" s="72"/>
      <c r="Y5740" s="72"/>
      <c r="Z5740" s="72"/>
      <c r="AA5740" s="72"/>
      <c r="AB5740" s="72"/>
      <c r="AC5740" s="72"/>
      <c r="AD5740" s="72"/>
      <c r="AE5740" s="72"/>
      <c r="AF5740" s="72"/>
      <c r="AG5740" s="72"/>
      <c r="AH5740" s="72"/>
      <c r="AI5740" s="72"/>
      <c r="AJ5740" s="72"/>
      <c r="AK5740" s="72"/>
    </row>
    <row r="5741" ht="14.25" customHeight="1">
      <c r="A5741" s="78">
        <v>5738.0</v>
      </c>
      <c r="C5741" s="78" t="str">
        <f>VLOOKUP(G5741,[1]Macrodata_CCF!$A$3:$D$55,4,FALSE)</f>
        <v>#ERROR!</v>
      </c>
      <c r="E5741" s="79" t="str">
        <f>VLOOKUP(G5741,[1]Macrodata_CCF!$A$3:$B$55,2,FALSE)</f>
        <v>#ERROR!</v>
      </c>
      <c r="F5741" s="78">
        <v>0.0</v>
      </c>
      <c r="G5741" s="80">
        <v>41.0</v>
      </c>
      <c r="H5741" s="81">
        <v>318240.0</v>
      </c>
      <c r="I5741" s="81">
        <v>910000.0</v>
      </c>
      <c r="J5741" s="81">
        <v>928200.0</v>
      </c>
      <c r="K5741" s="81">
        <v>910000.0</v>
      </c>
      <c r="L5741" s="82">
        <v>1.030755711775044</v>
      </c>
      <c r="N5741" s="83">
        <f t="shared" si="1"/>
        <v>1.030755712</v>
      </c>
      <c r="O5741" s="83">
        <f t="shared" si="2"/>
        <v>1</v>
      </c>
      <c r="Q5741" s="83">
        <f t="shared" si="3"/>
        <v>0.6502857143</v>
      </c>
      <c r="R5741" s="83">
        <f t="shared" si="4"/>
        <v>1.030755712</v>
      </c>
      <c r="S5741" s="83" t="b">
        <f t="shared" si="5"/>
        <v>0</v>
      </c>
      <c r="T5741" s="72"/>
      <c r="U5741" s="72"/>
      <c r="V5741" s="72"/>
      <c r="W5741" s="72"/>
      <c r="X5741" s="72"/>
      <c r="Y5741" s="72"/>
      <c r="Z5741" s="72"/>
      <c r="AA5741" s="72"/>
      <c r="AB5741" s="72"/>
      <c r="AC5741" s="72"/>
      <c r="AD5741" s="72"/>
      <c r="AE5741" s="72"/>
      <c r="AF5741" s="72"/>
      <c r="AG5741" s="72"/>
      <c r="AH5741" s="72"/>
      <c r="AI5741" s="72"/>
      <c r="AJ5741" s="72"/>
      <c r="AK5741" s="72"/>
    </row>
    <row r="5742" ht="14.25" customHeight="1">
      <c r="A5742" s="78">
        <v>5739.0</v>
      </c>
      <c r="C5742" s="78" t="str">
        <f>VLOOKUP(G5742,[1]Macrodata_CCF!$A$3:$D$55,4,FALSE)</f>
        <v>#ERROR!</v>
      </c>
      <c r="E5742" s="79" t="str">
        <f>VLOOKUP(G5742,[1]Macrodata_CCF!$A$3:$B$55,2,FALSE)</f>
        <v>#ERROR!</v>
      </c>
      <c r="F5742" s="78">
        <v>0.0</v>
      </c>
      <c r="G5742" s="80">
        <v>53.0</v>
      </c>
      <c r="H5742" s="81">
        <v>0.0</v>
      </c>
      <c r="I5742" s="81">
        <v>330000.0</v>
      </c>
      <c r="J5742" s="81">
        <v>46200.0</v>
      </c>
      <c r="K5742" s="81">
        <v>495000.0</v>
      </c>
      <c r="L5742" s="82">
        <v>0.14</v>
      </c>
      <c r="N5742" s="83">
        <f t="shared" si="1"/>
        <v>0.14</v>
      </c>
      <c r="O5742" s="83">
        <f t="shared" si="2"/>
        <v>0.14</v>
      </c>
      <c r="Q5742" s="83">
        <f t="shared" si="3"/>
        <v>1</v>
      </c>
      <c r="R5742" s="83">
        <f t="shared" si="4"/>
        <v>0.14</v>
      </c>
      <c r="S5742" s="83" t="b">
        <f t="shared" si="5"/>
        <v>0</v>
      </c>
      <c r="T5742" s="72"/>
      <c r="U5742" s="72"/>
      <c r="V5742" s="72"/>
      <c r="W5742" s="72"/>
      <c r="X5742" s="72"/>
      <c r="Y5742" s="72"/>
      <c r="Z5742" s="72"/>
      <c r="AA5742" s="72"/>
      <c r="AB5742" s="72"/>
      <c r="AC5742" s="72"/>
      <c r="AD5742" s="72"/>
      <c r="AE5742" s="72"/>
      <c r="AF5742" s="72"/>
      <c r="AG5742" s="72"/>
      <c r="AH5742" s="72"/>
      <c r="AI5742" s="72"/>
      <c r="AJ5742" s="72"/>
      <c r="AK5742" s="72"/>
    </row>
    <row r="5743" ht="14.25" customHeight="1">
      <c r="A5743" s="78">
        <v>5740.0</v>
      </c>
      <c r="C5743" s="78" t="str">
        <f>VLOOKUP(G5743,[1]Macrodata_CCF!$A$3:$D$55,4,FALSE)</f>
        <v>#ERROR!</v>
      </c>
      <c r="E5743" s="79" t="str">
        <f>VLOOKUP(G5743,[1]Macrodata_CCF!$A$3:$B$55,2,FALSE)</f>
        <v>#ERROR!</v>
      </c>
      <c r="F5743" s="78">
        <v>1.0</v>
      </c>
      <c r="G5743" s="80">
        <v>3.0</v>
      </c>
      <c r="H5743" s="81">
        <v>17605.0</v>
      </c>
      <c r="I5743" s="81">
        <v>40000.0</v>
      </c>
      <c r="J5743" s="81">
        <v>31040.0</v>
      </c>
      <c r="K5743" s="81">
        <v>40000.0</v>
      </c>
      <c r="L5743" s="82">
        <v>0.5999106943514178</v>
      </c>
      <c r="N5743" s="83">
        <f t="shared" si="1"/>
        <v>0.5999106944</v>
      </c>
      <c r="O5743" s="83">
        <f t="shared" si="2"/>
        <v>0.5999106944</v>
      </c>
      <c r="Q5743" s="83">
        <f t="shared" si="3"/>
        <v>0.559875</v>
      </c>
      <c r="R5743" s="83">
        <f t="shared" si="4"/>
        <v>0.5999106944</v>
      </c>
      <c r="S5743" s="83" t="b">
        <f t="shared" si="5"/>
        <v>0</v>
      </c>
      <c r="T5743" s="72"/>
      <c r="U5743" s="72"/>
      <c r="V5743" s="72"/>
      <c r="W5743" s="72"/>
      <c r="X5743" s="72"/>
      <c r="Y5743" s="72"/>
      <c r="Z5743" s="72"/>
      <c r="AA5743" s="72"/>
      <c r="AB5743" s="72"/>
      <c r="AC5743" s="72"/>
      <c r="AD5743" s="72"/>
      <c r="AE5743" s="72"/>
      <c r="AF5743" s="72"/>
      <c r="AG5743" s="72"/>
      <c r="AH5743" s="72"/>
      <c r="AI5743" s="72"/>
      <c r="AJ5743" s="72"/>
      <c r="AK5743" s="72"/>
    </row>
    <row r="5744" ht="14.25" customHeight="1">
      <c r="A5744" s="78">
        <v>5741.0</v>
      </c>
      <c r="C5744" s="78" t="str">
        <f>VLOOKUP(G5744,[1]Macrodata_CCF!$A$3:$D$55,4,FALSE)</f>
        <v>#ERROR!</v>
      </c>
      <c r="E5744" s="79" t="str">
        <f>VLOOKUP(G5744,[1]Macrodata_CCF!$A$3:$B$55,2,FALSE)</f>
        <v>#ERROR!</v>
      </c>
      <c r="F5744" s="78">
        <v>0.0</v>
      </c>
      <c r="G5744" s="80">
        <v>38.0</v>
      </c>
      <c r="H5744" s="81">
        <v>0.0</v>
      </c>
      <c r="I5744" s="81">
        <v>740000.0</v>
      </c>
      <c r="J5744" s="81">
        <v>96200.0</v>
      </c>
      <c r="K5744" s="81">
        <v>740000.0</v>
      </c>
      <c r="L5744" s="82">
        <v>0.13</v>
      </c>
      <c r="N5744" s="83">
        <f t="shared" si="1"/>
        <v>0.13</v>
      </c>
      <c r="O5744" s="83">
        <f t="shared" si="2"/>
        <v>0.13</v>
      </c>
      <c r="Q5744" s="83">
        <f t="shared" si="3"/>
        <v>1</v>
      </c>
      <c r="R5744" s="83">
        <f t="shared" si="4"/>
        <v>0.13</v>
      </c>
      <c r="S5744" s="83" t="b">
        <f t="shared" si="5"/>
        <v>0</v>
      </c>
      <c r="T5744" s="72"/>
      <c r="U5744" s="72"/>
      <c r="V5744" s="72"/>
      <c r="W5744" s="72"/>
      <c r="X5744" s="72"/>
      <c r="Y5744" s="72"/>
      <c r="Z5744" s="72"/>
      <c r="AA5744" s="72"/>
      <c r="AB5744" s="72"/>
      <c r="AC5744" s="72"/>
      <c r="AD5744" s="72"/>
      <c r="AE5744" s="72"/>
      <c r="AF5744" s="72"/>
      <c r="AG5744" s="72"/>
      <c r="AH5744" s="72"/>
      <c r="AI5744" s="72"/>
      <c r="AJ5744" s="72"/>
      <c r="AK5744" s="72"/>
    </row>
    <row r="5745" ht="14.25" customHeight="1">
      <c r="A5745" s="78">
        <v>5742.0</v>
      </c>
      <c r="C5745" s="78" t="str">
        <f>VLOOKUP(G5745,[1]Macrodata_CCF!$A$3:$D$55,4,FALSE)</f>
        <v>#ERROR!</v>
      </c>
      <c r="E5745" s="79" t="str">
        <f>VLOOKUP(G5745,[1]Macrodata_CCF!$A$3:$B$55,2,FALSE)</f>
        <v>#ERROR!</v>
      </c>
      <c r="F5745" s="78">
        <v>0.0</v>
      </c>
      <c r="G5745" s="80">
        <v>9.0</v>
      </c>
      <c r="H5745" s="81">
        <v>96190.0</v>
      </c>
      <c r="I5745" s="81">
        <v>150000.0</v>
      </c>
      <c r="J5745" s="81">
        <v>117175.0</v>
      </c>
      <c r="K5745" s="81">
        <v>150000.0</v>
      </c>
      <c r="L5745" s="82">
        <v>0.3899832744842966</v>
      </c>
      <c r="N5745" s="83">
        <f t="shared" si="1"/>
        <v>0.3899832745</v>
      </c>
      <c r="O5745" s="83">
        <f t="shared" si="2"/>
        <v>0.3899832745</v>
      </c>
      <c r="Q5745" s="83">
        <f t="shared" si="3"/>
        <v>0.3587333333</v>
      </c>
      <c r="R5745" s="83">
        <f t="shared" si="4"/>
        <v>0.3899832745</v>
      </c>
      <c r="S5745" s="83" t="b">
        <f t="shared" si="5"/>
        <v>0</v>
      </c>
      <c r="T5745" s="72"/>
      <c r="U5745" s="72"/>
      <c r="V5745" s="72"/>
      <c r="W5745" s="72"/>
      <c r="X5745" s="72"/>
      <c r="Y5745" s="72"/>
      <c r="Z5745" s="72"/>
      <c r="AA5745" s="72"/>
      <c r="AB5745" s="72"/>
      <c r="AC5745" s="72"/>
      <c r="AD5745" s="72"/>
      <c r="AE5745" s="72"/>
      <c r="AF5745" s="72"/>
      <c r="AG5745" s="72"/>
      <c r="AH5745" s="72"/>
      <c r="AI5745" s="72"/>
      <c r="AJ5745" s="72"/>
      <c r="AK5745" s="72"/>
    </row>
    <row r="5746" ht="14.25" customHeight="1">
      <c r="A5746" s="78">
        <v>5743.0</v>
      </c>
      <c r="C5746" s="78" t="str">
        <f>VLOOKUP(G5746,[1]Macrodata_CCF!$A$3:$D$55,4,FALSE)</f>
        <v>#ERROR!</v>
      </c>
      <c r="E5746" s="79" t="str">
        <f>VLOOKUP(G5746,[1]Macrodata_CCF!$A$3:$B$55,2,FALSE)</f>
        <v>#ERROR!</v>
      </c>
      <c r="F5746" s="78">
        <v>0.0</v>
      </c>
      <c r="G5746" s="80">
        <v>1.0</v>
      </c>
      <c r="H5746" s="81">
        <v>421215.0</v>
      </c>
      <c r="I5746" s="81">
        <v>570000.0</v>
      </c>
      <c r="J5746" s="81">
        <v>474780.0</v>
      </c>
      <c r="K5746" s="81">
        <v>570000.0</v>
      </c>
      <c r="L5746" s="82">
        <v>0.3600161306583325</v>
      </c>
      <c r="N5746" s="83">
        <f t="shared" si="1"/>
        <v>0.3600161307</v>
      </c>
      <c r="O5746" s="83">
        <f t="shared" si="2"/>
        <v>0.3600161307</v>
      </c>
      <c r="Q5746" s="83">
        <f t="shared" si="3"/>
        <v>0.2610263158</v>
      </c>
      <c r="R5746" s="83">
        <f t="shared" si="4"/>
        <v>0.3600161307</v>
      </c>
      <c r="S5746" s="83" t="b">
        <f t="shared" si="5"/>
        <v>0</v>
      </c>
      <c r="T5746" s="72"/>
      <c r="U5746" s="72"/>
      <c r="V5746" s="72"/>
      <c r="W5746" s="72"/>
      <c r="X5746" s="72"/>
      <c r="Y5746" s="72"/>
      <c r="Z5746" s="72"/>
      <c r="AA5746" s="72"/>
      <c r="AB5746" s="72"/>
      <c r="AC5746" s="72"/>
      <c r="AD5746" s="72"/>
      <c r="AE5746" s="72"/>
      <c r="AF5746" s="72"/>
      <c r="AG5746" s="72"/>
      <c r="AH5746" s="72"/>
      <c r="AI5746" s="72"/>
      <c r="AJ5746" s="72"/>
      <c r="AK5746" s="72"/>
    </row>
    <row r="5747" ht="14.25" customHeight="1">
      <c r="A5747" s="78">
        <v>5744.0</v>
      </c>
      <c r="C5747" s="78" t="str">
        <f>VLOOKUP(G5747,[1]Macrodata_CCF!$A$3:$D$55,4,FALSE)</f>
        <v>#ERROR!</v>
      </c>
      <c r="E5747" s="79" t="str">
        <f>VLOOKUP(G5747,[1]Macrodata_CCF!$A$3:$B$55,2,FALSE)</f>
        <v>#ERROR!</v>
      </c>
      <c r="F5747" s="78">
        <v>0.0</v>
      </c>
      <c r="G5747" s="80">
        <v>28.0</v>
      </c>
      <c r="H5747" s="81">
        <v>58010.0</v>
      </c>
      <c r="I5747" s="81">
        <v>100000.0</v>
      </c>
      <c r="J5747" s="81">
        <v>102000.0</v>
      </c>
      <c r="K5747" s="81">
        <v>100000.0</v>
      </c>
      <c r="L5747" s="82">
        <v>1.047630388187664</v>
      </c>
      <c r="N5747" s="83">
        <f t="shared" si="1"/>
        <v>1.047630388</v>
      </c>
      <c r="O5747" s="83">
        <f t="shared" si="2"/>
        <v>1</v>
      </c>
      <c r="Q5747" s="83">
        <f t="shared" si="3"/>
        <v>0.4199</v>
      </c>
      <c r="R5747" s="83">
        <f t="shared" si="4"/>
        <v>1.047630388</v>
      </c>
      <c r="S5747" s="83" t="b">
        <f t="shared" si="5"/>
        <v>0</v>
      </c>
      <c r="T5747" s="72"/>
      <c r="U5747" s="72"/>
      <c r="V5747" s="72"/>
      <c r="W5747" s="72"/>
      <c r="X5747" s="72"/>
      <c r="Y5747" s="72"/>
      <c r="Z5747" s="72"/>
      <c r="AA5747" s="72"/>
      <c r="AB5747" s="72"/>
      <c r="AC5747" s="72"/>
      <c r="AD5747" s="72"/>
      <c r="AE5747" s="72"/>
      <c r="AF5747" s="72"/>
      <c r="AG5747" s="72"/>
      <c r="AH5747" s="72"/>
      <c r="AI5747" s="72"/>
      <c r="AJ5747" s="72"/>
      <c r="AK5747" s="72"/>
    </row>
    <row r="5748" ht="14.25" customHeight="1">
      <c r="A5748" s="78">
        <v>5745.0</v>
      </c>
      <c r="C5748" s="78" t="str">
        <f>VLOOKUP(G5748,[1]Macrodata_CCF!$A$3:$D$55,4,FALSE)</f>
        <v>#ERROR!</v>
      </c>
      <c r="E5748" s="79" t="str">
        <f>VLOOKUP(G5748,[1]Macrodata_CCF!$A$3:$B$55,2,FALSE)</f>
        <v>#ERROR!</v>
      </c>
      <c r="F5748" s="78">
        <v>0.0</v>
      </c>
      <c r="G5748" s="80">
        <v>48.0</v>
      </c>
      <c r="H5748" s="81">
        <v>207170.0</v>
      </c>
      <c r="I5748" s="81">
        <v>740000.0</v>
      </c>
      <c r="J5748" s="81">
        <v>287095.0</v>
      </c>
      <c r="K5748" s="81">
        <v>740000.0</v>
      </c>
      <c r="L5748" s="82">
        <v>0.1500009383856014</v>
      </c>
      <c r="N5748" s="83">
        <f t="shared" si="1"/>
        <v>0.1500009384</v>
      </c>
      <c r="O5748" s="83">
        <f t="shared" si="2"/>
        <v>0.1500009384</v>
      </c>
      <c r="Q5748" s="83">
        <f t="shared" si="3"/>
        <v>0.7200405405</v>
      </c>
      <c r="R5748" s="83">
        <f t="shared" si="4"/>
        <v>0.1500009384</v>
      </c>
      <c r="S5748" s="83" t="b">
        <f t="shared" si="5"/>
        <v>0</v>
      </c>
      <c r="T5748" s="72"/>
      <c r="U5748" s="72"/>
      <c r="V5748" s="72"/>
      <c r="W5748" s="72"/>
      <c r="X5748" s="72"/>
      <c r="Y5748" s="72"/>
      <c r="Z5748" s="72"/>
      <c r="AA5748" s="72"/>
      <c r="AB5748" s="72"/>
      <c r="AC5748" s="72"/>
      <c r="AD5748" s="72"/>
      <c r="AE5748" s="72"/>
      <c r="AF5748" s="72"/>
      <c r="AG5748" s="72"/>
      <c r="AH5748" s="72"/>
      <c r="AI5748" s="72"/>
      <c r="AJ5748" s="72"/>
      <c r="AK5748" s="72"/>
    </row>
    <row r="5749" ht="14.25" customHeight="1">
      <c r="A5749" s="78">
        <v>5746.0</v>
      </c>
      <c r="C5749" s="78" t="str">
        <f>VLOOKUP(G5749,[1]Macrodata_CCF!$A$3:$D$55,4,FALSE)</f>
        <v>#ERROR!</v>
      </c>
      <c r="E5749" s="79" t="str">
        <f>VLOOKUP(G5749,[1]Macrodata_CCF!$A$3:$B$55,2,FALSE)</f>
        <v>#ERROR!</v>
      </c>
      <c r="F5749" s="78">
        <v>0.0</v>
      </c>
      <c r="G5749" s="80">
        <v>28.0</v>
      </c>
      <c r="H5749" s="81">
        <v>204425.0</v>
      </c>
      <c r="I5749" s="81">
        <v>970000.0</v>
      </c>
      <c r="J5749" s="81">
        <v>349885.0</v>
      </c>
      <c r="K5749" s="81">
        <v>970000.0</v>
      </c>
      <c r="L5749" s="82">
        <v>0.1900009796558143</v>
      </c>
      <c r="N5749" s="83">
        <f t="shared" si="1"/>
        <v>0.1900009797</v>
      </c>
      <c r="O5749" s="83">
        <f t="shared" si="2"/>
        <v>0.1900009797</v>
      </c>
      <c r="Q5749" s="83">
        <f t="shared" si="3"/>
        <v>0.7892525773</v>
      </c>
      <c r="R5749" s="83">
        <f t="shared" si="4"/>
        <v>0.1900009797</v>
      </c>
      <c r="S5749" s="83" t="b">
        <f t="shared" si="5"/>
        <v>0</v>
      </c>
      <c r="T5749" s="72"/>
      <c r="U5749" s="72"/>
      <c r="V5749" s="72"/>
      <c r="W5749" s="72"/>
      <c r="X5749" s="72"/>
      <c r="Y5749" s="72"/>
      <c r="Z5749" s="72"/>
      <c r="AA5749" s="72"/>
      <c r="AB5749" s="72"/>
      <c r="AC5749" s="72"/>
      <c r="AD5749" s="72"/>
      <c r="AE5749" s="72"/>
      <c r="AF5749" s="72"/>
      <c r="AG5749" s="72"/>
      <c r="AH5749" s="72"/>
      <c r="AI5749" s="72"/>
      <c r="AJ5749" s="72"/>
      <c r="AK5749" s="72"/>
    </row>
    <row r="5750" ht="14.25" customHeight="1">
      <c r="A5750" s="78">
        <v>5747.0</v>
      </c>
      <c r="C5750" s="78" t="str">
        <f>VLOOKUP(G5750,[1]Macrodata_CCF!$A$3:$D$55,4,FALSE)</f>
        <v>#ERROR!</v>
      </c>
      <c r="E5750" s="79" t="str">
        <f>VLOOKUP(G5750,[1]Macrodata_CCF!$A$3:$B$55,2,FALSE)</f>
        <v>#ERROR!</v>
      </c>
      <c r="F5750" s="78">
        <v>0.0</v>
      </c>
      <c r="G5750" s="80">
        <v>48.0</v>
      </c>
      <c r="H5750" s="81">
        <v>522725.0</v>
      </c>
      <c r="I5750" s="81">
        <v>780000.0</v>
      </c>
      <c r="J5750" s="81">
        <v>558745.0</v>
      </c>
      <c r="K5750" s="81">
        <v>1092000.0</v>
      </c>
      <c r="L5750" s="82">
        <v>0.1400058303371878</v>
      </c>
      <c r="N5750" s="83">
        <f t="shared" si="1"/>
        <v>0.1400058303</v>
      </c>
      <c r="O5750" s="83">
        <f t="shared" si="2"/>
        <v>0.1400058303</v>
      </c>
      <c r="Q5750" s="83">
        <f t="shared" si="3"/>
        <v>0.3298397436</v>
      </c>
      <c r="R5750" s="83">
        <f t="shared" si="4"/>
        <v>0.1400058303</v>
      </c>
      <c r="S5750" s="83" t="b">
        <f t="shared" si="5"/>
        <v>0</v>
      </c>
      <c r="T5750" s="72"/>
      <c r="U5750" s="72"/>
      <c r="V5750" s="72"/>
      <c r="W5750" s="72"/>
      <c r="X5750" s="72"/>
      <c r="Y5750" s="72"/>
      <c r="Z5750" s="72"/>
      <c r="AA5750" s="72"/>
      <c r="AB5750" s="72"/>
      <c r="AC5750" s="72"/>
      <c r="AD5750" s="72"/>
      <c r="AE5750" s="72"/>
      <c r="AF5750" s="72"/>
      <c r="AG5750" s="72"/>
      <c r="AH5750" s="72"/>
      <c r="AI5750" s="72"/>
      <c r="AJ5750" s="72"/>
      <c r="AK5750" s="72"/>
    </row>
    <row r="5751" ht="14.25" customHeight="1">
      <c r="A5751" s="78">
        <v>5748.0</v>
      </c>
      <c r="C5751" s="78" t="str">
        <f>VLOOKUP(G5751,[1]Macrodata_CCF!$A$3:$D$55,4,FALSE)</f>
        <v>#ERROR!</v>
      </c>
      <c r="E5751" s="79" t="str">
        <f>VLOOKUP(G5751,[1]Macrodata_CCF!$A$3:$B$55,2,FALSE)</f>
        <v>#ERROR!</v>
      </c>
      <c r="F5751" s="78">
        <v>0.0</v>
      </c>
      <c r="G5751" s="80">
        <v>2.0</v>
      </c>
      <c r="H5751" s="81">
        <v>182840.0</v>
      </c>
      <c r="I5751" s="81">
        <v>450000.0</v>
      </c>
      <c r="J5751" s="81">
        <v>244285.0</v>
      </c>
      <c r="K5751" s="81">
        <v>450000.0</v>
      </c>
      <c r="L5751" s="82">
        <v>0.2299932624644408</v>
      </c>
      <c r="N5751" s="83">
        <f t="shared" si="1"/>
        <v>0.2299932625</v>
      </c>
      <c r="O5751" s="83">
        <f t="shared" si="2"/>
        <v>0.2299932625</v>
      </c>
      <c r="Q5751" s="83">
        <f t="shared" si="3"/>
        <v>0.5936888889</v>
      </c>
      <c r="R5751" s="83">
        <f t="shared" si="4"/>
        <v>0.2299932625</v>
      </c>
      <c r="S5751" s="83" t="b">
        <f t="shared" si="5"/>
        <v>0</v>
      </c>
      <c r="T5751" s="72"/>
      <c r="U5751" s="72"/>
      <c r="V5751" s="72"/>
      <c r="W5751" s="72"/>
      <c r="X5751" s="72"/>
      <c r="Y5751" s="72"/>
      <c r="Z5751" s="72"/>
      <c r="AA5751" s="72"/>
      <c r="AB5751" s="72"/>
      <c r="AC5751" s="72"/>
      <c r="AD5751" s="72"/>
      <c r="AE5751" s="72"/>
      <c r="AF5751" s="72"/>
      <c r="AG5751" s="72"/>
      <c r="AH5751" s="72"/>
      <c r="AI5751" s="72"/>
      <c r="AJ5751" s="72"/>
      <c r="AK5751" s="72"/>
    </row>
    <row r="5752" ht="14.25" customHeight="1">
      <c r="A5752" s="78">
        <v>5749.0</v>
      </c>
      <c r="C5752" s="78" t="str">
        <f>VLOOKUP(G5752,[1]Macrodata_CCF!$A$3:$D$55,4,FALSE)</f>
        <v>#ERROR!</v>
      </c>
      <c r="E5752" s="79" t="str">
        <f>VLOOKUP(G5752,[1]Macrodata_CCF!$A$3:$B$55,2,FALSE)</f>
        <v>#ERROR!</v>
      </c>
      <c r="F5752" s="78">
        <v>0.0</v>
      </c>
      <c r="G5752" s="80">
        <v>41.0</v>
      </c>
      <c r="H5752" s="81">
        <v>112270.0</v>
      </c>
      <c r="I5752" s="81">
        <v>720000.0</v>
      </c>
      <c r="J5752" s="81">
        <v>0.0</v>
      </c>
      <c r="K5752" s="81">
        <v>720000.0</v>
      </c>
      <c r="L5752" s="82">
        <v>-0.1847366429170849</v>
      </c>
      <c r="N5752" s="83">
        <f t="shared" si="1"/>
        <v>-0.1847366429</v>
      </c>
      <c r="O5752" s="83">
        <f t="shared" si="2"/>
        <v>0</v>
      </c>
      <c r="Q5752" s="83">
        <f t="shared" si="3"/>
        <v>0.8440694444</v>
      </c>
      <c r="R5752" s="83">
        <f t="shared" si="4"/>
        <v>-0.1847366429</v>
      </c>
      <c r="S5752" s="83" t="b">
        <f t="shared" si="5"/>
        <v>0</v>
      </c>
      <c r="T5752" s="72"/>
      <c r="U5752" s="72"/>
      <c r="V5752" s="72"/>
      <c r="W5752" s="72"/>
      <c r="X5752" s="72"/>
      <c r="Y5752" s="72"/>
      <c r="Z5752" s="72"/>
      <c r="AA5752" s="72"/>
      <c r="AB5752" s="72"/>
      <c r="AC5752" s="72"/>
      <c r="AD5752" s="72"/>
      <c r="AE5752" s="72"/>
      <c r="AF5752" s="72"/>
      <c r="AG5752" s="72"/>
      <c r="AH5752" s="72"/>
      <c r="AI5752" s="72"/>
      <c r="AJ5752" s="72"/>
      <c r="AK5752" s="72"/>
    </row>
    <row r="5753" ht="14.25" customHeight="1">
      <c r="A5753" s="78">
        <v>5750.0</v>
      </c>
      <c r="C5753" s="78" t="str">
        <f>VLOOKUP(G5753,[1]Macrodata_CCF!$A$3:$D$55,4,FALSE)</f>
        <v>#ERROR!</v>
      </c>
      <c r="E5753" s="79" t="str">
        <f>VLOOKUP(G5753,[1]Macrodata_CCF!$A$3:$B$55,2,FALSE)</f>
        <v>#ERROR!</v>
      </c>
      <c r="F5753" s="78">
        <v>0.0</v>
      </c>
      <c r="G5753" s="80">
        <v>38.0</v>
      </c>
      <c r="H5753" s="81">
        <v>1560.0</v>
      </c>
      <c r="I5753" s="81">
        <v>40000.0</v>
      </c>
      <c r="J5753" s="81">
        <v>6175.0</v>
      </c>
      <c r="K5753" s="81">
        <v>40000.0</v>
      </c>
      <c r="L5753" s="82">
        <v>0.120057232049948</v>
      </c>
      <c r="N5753" s="83">
        <f t="shared" si="1"/>
        <v>0.120057232</v>
      </c>
      <c r="O5753" s="83">
        <f t="shared" si="2"/>
        <v>0.120057232</v>
      </c>
      <c r="Q5753" s="83">
        <f t="shared" si="3"/>
        <v>0.961</v>
      </c>
      <c r="R5753" s="83">
        <f t="shared" si="4"/>
        <v>0.120057232</v>
      </c>
      <c r="S5753" s="83" t="b">
        <f t="shared" si="5"/>
        <v>0</v>
      </c>
      <c r="T5753" s="72"/>
      <c r="U5753" s="72"/>
      <c r="V5753" s="72"/>
      <c r="W5753" s="72"/>
      <c r="X5753" s="72"/>
      <c r="Y5753" s="72"/>
      <c r="Z5753" s="72"/>
      <c r="AA5753" s="72"/>
      <c r="AB5753" s="72"/>
      <c r="AC5753" s="72"/>
      <c r="AD5753" s="72"/>
      <c r="AE5753" s="72"/>
      <c r="AF5753" s="72"/>
      <c r="AG5753" s="72"/>
      <c r="AH5753" s="72"/>
      <c r="AI5753" s="72"/>
      <c r="AJ5753" s="72"/>
      <c r="AK5753" s="72"/>
    </row>
    <row r="5754" ht="14.25" customHeight="1">
      <c r="A5754" s="78">
        <v>5751.0</v>
      </c>
      <c r="C5754" s="78" t="str">
        <f>VLOOKUP(G5754,[1]Macrodata_CCF!$A$3:$D$55,4,FALSE)</f>
        <v>#ERROR!</v>
      </c>
      <c r="E5754" s="79" t="str">
        <f>VLOOKUP(G5754,[1]Macrodata_CCF!$A$3:$B$55,2,FALSE)</f>
        <v>#ERROR!</v>
      </c>
      <c r="F5754" s="78">
        <v>0.0</v>
      </c>
      <c r="G5754" s="80">
        <v>45.0</v>
      </c>
      <c r="H5754" s="81">
        <v>255875.0</v>
      </c>
      <c r="I5754" s="81">
        <v>930000.0</v>
      </c>
      <c r="J5754" s="81">
        <v>1612620.0</v>
      </c>
      <c r="K5754" s="81">
        <v>1581000.0</v>
      </c>
      <c r="L5754" s="82">
        <v>2.012601520489524</v>
      </c>
      <c r="N5754" s="83">
        <f t="shared" si="1"/>
        <v>2.01260152</v>
      </c>
      <c r="O5754" s="83">
        <f t="shared" si="2"/>
        <v>1</v>
      </c>
      <c r="Q5754" s="83">
        <f t="shared" si="3"/>
        <v>0.7248655914</v>
      </c>
      <c r="R5754" s="83">
        <f t="shared" si="4"/>
        <v>2.01260152</v>
      </c>
      <c r="S5754" s="83" t="b">
        <f t="shared" si="5"/>
        <v>0</v>
      </c>
      <c r="T5754" s="72"/>
      <c r="U5754" s="72"/>
      <c r="V5754" s="72"/>
      <c r="W5754" s="72"/>
      <c r="X5754" s="72"/>
      <c r="Y5754" s="72"/>
      <c r="Z5754" s="72"/>
      <c r="AA5754" s="72"/>
      <c r="AB5754" s="72"/>
      <c r="AC5754" s="72"/>
      <c r="AD5754" s="72"/>
      <c r="AE5754" s="72"/>
      <c r="AF5754" s="72"/>
      <c r="AG5754" s="72"/>
      <c r="AH5754" s="72"/>
      <c r="AI5754" s="72"/>
      <c r="AJ5754" s="72"/>
      <c r="AK5754" s="72"/>
    </row>
    <row r="5755" ht="14.25" customHeight="1">
      <c r="A5755" s="78">
        <v>5752.0</v>
      </c>
      <c r="C5755" s="78" t="str">
        <f>VLOOKUP(G5755,[1]Macrodata_CCF!$A$3:$D$55,4,FALSE)</f>
        <v>#ERROR!</v>
      </c>
      <c r="E5755" s="79" t="str">
        <f>VLOOKUP(G5755,[1]Macrodata_CCF!$A$3:$B$55,2,FALSE)</f>
        <v>#ERROR!</v>
      </c>
      <c r="F5755" s="78">
        <v>0.0</v>
      </c>
      <c r="G5755" s="80">
        <v>6.0</v>
      </c>
      <c r="H5755" s="81">
        <v>59900.0</v>
      </c>
      <c r="I5755" s="81">
        <v>150000.0</v>
      </c>
      <c r="J5755" s="81">
        <v>244800.0</v>
      </c>
      <c r="K5755" s="81">
        <v>240000.0</v>
      </c>
      <c r="L5755" s="82">
        <v>2.052164261931188</v>
      </c>
      <c r="N5755" s="83">
        <f t="shared" si="1"/>
        <v>2.052164262</v>
      </c>
      <c r="O5755" s="83">
        <f t="shared" si="2"/>
        <v>1</v>
      </c>
      <c r="Q5755" s="83">
        <f t="shared" si="3"/>
        <v>0.6006666667</v>
      </c>
      <c r="R5755" s="83">
        <f t="shared" si="4"/>
        <v>2.052164262</v>
      </c>
      <c r="S5755" s="83" t="b">
        <f t="shared" si="5"/>
        <v>0</v>
      </c>
      <c r="T5755" s="72"/>
      <c r="U5755" s="72"/>
      <c r="V5755" s="72"/>
      <c r="W5755" s="72"/>
      <c r="X5755" s="72"/>
      <c r="Y5755" s="72"/>
      <c r="Z5755" s="72"/>
      <c r="AA5755" s="72"/>
      <c r="AB5755" s="72"/>
      <c r="AC5755" s="72"/>
      <c r="AD5755" s="72"/>
      <c r="AE5755" s="72"/>
      <c r="AF5755" s="72"/>
      <c r="AG5755" s="72"/>
      <c r="AH5755" s="72"/>
      <c r="AI5755" s="72"/>
      <c r="AJ5755" s="72"/>
      <c r="AK5755" s="72"/>
    </row>
    <row r="5756" ht="14.25" customHeight="1">
      <c r="A5756" s="78">
        <v>5753.0</v>
      </c>
      <c r="C5756" s="78" t="str">
        <f>VLOOKUP(G5756,[1]Macrodata_CCF!$A$3:$D$55,4,FALSE)</f>
        <v>#ERROR!</v>
      </c>
      <c r="E5756" s="79" t="str">
        <f>VLOOKUP(G5756,[1]Macrodata_CCF!$A$3:$B$55,2,FALSE)</f>
        <v>#ERROR!</v>
      </c>
      <c r="F5756" s="78">
        <v>1.0</v>
      </c>
      <c r="G5756" s="80">
        <v>5.0</v>
      </c>
      <c r="H5756" s="81">
        <v>478810.0</v>
      </c>
      <c r="I5756" s="81">
        <v>490000.0</v>
      </c>
      <c r="J5756" s="81">
        <v>485525.0</v>
      </c>
      <c r="K5756" s="81">
        <v>490000.0</v>
      </c>
      <c r="L5756" s="82">
        <v>0.6000893655049151</v>
      </c>
      <c r="N5756" s="83">
        <f t="shared" si="1"/>
        <v>0.6000893655</v>
      </c>
      <c r="O5756" s="83">
        <f t="shared" si="2"/>
        <v>0.6000893655</v>
      </c>
      <c r="Q5756" s="83">
        <f t="shared" si="3"/>
        <v>0.02283673469</v>
      </c>
      <c r="R5756" s="83">
        <f t="shared" si="4"/>
        <v>0.01370408163</v>
      </c>
      <c r="S5756" s="83" t="b">
        <f t="shared" si="5"/>
        <v>0</v>
      </c>
      <c r="T5756" s="72"/>
      <c r="U5756" s="72"/>
      <c r="V5756" s="72"/>
      <c r="W5756" s="72"/>
      <c r="X5756" s="72"/>
      <c r="Y5756" s="72"/>
      <c r="Z5756" s="72"/>
      <c r="AA5756" s="72"/>
      <c r="AB5756" s="72"/>
      <c r="AC5756" s="72"/>
      <c r="AD5756" s="72"/>
      <c r="AE5756" s="72"/>
      <c r="AF5756" s="72"/>
      <c r="AG5756" s="72"/>
      <c r="AH5756" s="72"/>
      <c r="AI5756" s="72"/>
      <c r="AJ5756" s="72"/>
      <c r="AK5756" s="72"/>
    </row>
    <row r="5757" ht="14.25" customHeight="1">
      <c r="A5757" s="78">
        <v>5754.0</v>
      </c>
      <c r="C5757" s="78" t="str">
        <f>VLOOKUP(G5757,[1]Macrodata_CCF!$A$3:$D$55,4,FALSE)</f>
        <v>#ERROR!</v>
      </c>
      <c r="E5757" s="79" t="str">
        <f>VLOOKUP(G5757,[1]Macrodata_CCF!$A$3:$B$55,2,FALSE)</f>
        <v>#ERROR!</v>
      </c>
      <c r="F5757" s="78">
        <v>0.0</v>
      </c>
      <c r="G5757" s="80">
        <v>4.0</v>
      </c>
      <c r="H5757" s="81">
        <v>0.0</v>
      </c>
      <c r="I5757" s="81">
        <v>630000.0</v>
      </c>
      <c r="J5757" s="81">
        <v>226800.0</v>
      </c>
      <c r="K5757" s="81">
        <v>630000.0</v>
      </c>
      <c r="L5757" s="82">
        <v>0.36</v>
      </c>
      <c r="N5757" s="83">
        <f t="shared" si="1"/>
        <v>0.36</v>
      </c>
      <c r="O5757" s="83">
        <f t="shared" si="2"/>
        <v>0.36</v>
      </c>
      <c r="Q5757" s="83">
        <f t="shared" si="3"/>
        <v>1</v>
      </c>
      <c r="R5757" s="83">
        <f t="shared" si="4"/>
        <v>0.36</v>
      </c>
      <c r="S5757" s="83" t="b">
        <f t="shared" si="5"/>
        <v>0</v>
      </c>
      <c r="T5757" s="72"/>
      <c r="U5757" s="72"/>
      <c r="V5757" s="72"/>
      <c r="W5757" s="72"/>
      <c r="X5757" s="72"/>
      <c r="Y5757" s="72"/>
      <c r="Z5757" s="72"/>
      <c r="AA5757" s="72"/>
      <c r="AB5757" s="72"/>
      <c r="AC5757" s="72"/>
      <c r="AD5757" s="72"/>
      <c r="AE5757" s="72"/>
      <c r="AF5757" s="72"/>
      <c r="AG5757" s="72"/>
      <c r="AH5757" s="72"/>
      <c r="AI5757" s="72"/>
      <c r="AJ5757" s="72"/>
      <c r="AK5757" s="72"/>
    </row>
    <row r="5758" ht="14.25" customHeight="1">
      <c r="A5758" s="78">
        <v>5755.0</v>
      </c>
      <c r="C5758" s="78" t="str">
        <f>VLOOKUP(G5758,[1]Macrodata_CCF!$A$3:$D$55,4,FALSE)</f>
        <v>#ERROR!</v>
      </c>
      <c r="E5758" s="79" t="str">
        <f>VLOOKUP(G5758,[1]Macrodata_CCF!$A$3:$B$55,2,FALSE)</f>
        <v>#ERROR!</v>
      </c>
      <c r="F5758" s="78">
        <v>0.0</v>
      </c>
      <c r="G5758" s="80">
        <v>15.0</v>
      </c>
      <c r="H5758" s="81">
        <v>653680.0</v>
      </c>
      <c r="I5758" s="81">
        <v>730000.0</v>
      </c>
      <c r="J5758" s="81">
        <v>668180.0</v>
      </c>
      <c r="K5758" s="81">
        <v>1168000.0</v>
      </c>
      <c r="L5758" s="82">
        <v>0.1899895178197065</v>
      </c>
      <c r="N5758" s="83">
        <f t="shared" si="1"/>
        <v>0.1899895178</v>
      </c>
      <c r="O5758" s="83">
        <f t="shared" si="2"/>
        <v>0.1899895178</v>
      </c>
      <c r="Q5758" s="83">
        <f t="shared" si="3"/>
        <v>0.1045479452</v>
      </c>
      <c r="R5758" s="83">
        <f t="shared" si="4"/>
        <v>0.1899895178</v>
      </c>
      <c r="S5758" s="83" t="b">
        <f t="shared" si="5"/>
        <v>0</v>
      </c>
      <c r="T5758" s="72"/>
      <c r="U5758" s="72"/>
      <c r="V5758" s="72"/>
      <c r="W5758" s="72"/>
      <c r="X5758" s="72"/>
      <c r="Y5758" s="72"/>
      <c r="Z5758" s="72"/>
      <c r="AA5758" s="72"/>
      <c r="AB5758" s="72"/>
      <c r="AC5758" s="72"/>
      <c r="AD5758" s="72"/>
      <c r="AE5758" s="72"/>
      <c r="AF5758" s="72"/>
      <c r="AG5758" s="72"/>
      <c r="AH5758" s="72"/>
      <c r="AI5758" s="72"/>
      <c r="AJ5758" s="72"/>
      <c r="AK5758" s="72"/>
    </row>
    <row r="5759" ht="14.25" customHeight="1">
      <c r="A5759" s="78">
        <v>5756.0</v>
      </c>
      <c r="C5759" s="78" t="str">
        <f>VLOOKUP(G5759,[1]Macrodata_CCF!$A$3:$D$55,4,FALSE)</f>
        <v>#ERROR!</v>
      </c>
      <c r="E5759" s="79" t="str">
        <f>VLOOKUP(G5759,[1]Macrodata_CCF!$A$3:$B$55,2,FALSE)</f>
        <v>#ERROR!</v>
      </c>
      <c r="F5759" s="78">
        <v>0.0</v>
      </c>
      <c r="G5759" s="80">
        <v>5.0</v>
      </c>
      <c r="H5759" s="81">
        <v>0.0</v>
      </c>
      <c r="I5759" s="81">
        <v>100000.0</v>
      </c>
      <c r="J5759" s="81">
        <v>0.0</v>
      </c>
      <c r="K5759" s="81">
        <v>100000.0</v>
      </c>
      <c r="L5759" s="82">
        <v>0.0</v>
      </c>
      <c r="N5759" s="83">
        <f t="shared" si="1"/>
        <v>0</v>
      </c>
      <c r="O5759" s="83">
        <f t="shared" si="2"/>
        <v>0</v>
      </c>
      <c r="Q5759" s="83">
        <f t="shared" si="3"/>
        <v>1</v>
      </c>
      <c r="R5759" s="83">
        <f t="shared" si="4"/>
        <v>0</v>
      </c>
      <c r="S5759" s="83" t="b">
        <f t="shared" si="5"/>
        <v>0</v>
      </c>
      <c r="T5759" s="72"/>
      <c r="U5759" s="72"/>
      <c r="V5759" s="72"/>
      <c r="W5759" s="72"/>
      <c r="X5759" s="72"/>
      <c r="Y5759" s="72"/>
      <c r="Z5759" s="72"/>
      <c r="AA5759" s="72"/>
      <c r="AB5759" s="72"/>
      <c r="AC5759" s="72"/>
      <c r="AD5759" s="72"/>
      <c r="AE5759" s="72"/>
      <c r="AF5759" s="72"/>
      <c r="AG5759" s="72"/>
      <c r="AH5759" s="72"/>
      <c r="AI5759" s="72"/>
      <c r="AJ5759" s="72"/>
      <c r="AK5759" s="72"/>
    </row>
    <row r="5760" ht="14.25" customHeight="1">
      <c r="A5760" s="78">
        <v>5757.0</v>
      </c>
      <c r="C5760" s="78" t="str">
        <f>VLOOKUP(G5760,[1]Macrodata_CCF!$A$3:$D$55,4,FALSE)</f>
        <v>#ERROR!</v>
      </c>
      <c r="E5760" s="79" t="str">
        <f>VLOOKUP(G5760,[1]Macrodata_CCF!$A$3:$B$55,2,FALSE)</f>
        <v>#ERROR!</v>
      </c>
      <c r="F5760" s="78">
        <v>0.0</v>
      </c>
      <c r="G5760" s="80">
        <v>26.0</v>
      </c>
      <c r="H5760" s="81">
        <v>76490.0</v>
      </c>
      <c r="I5760" s="81">
        <v>650000.0</v>
      </c>
      <c r="J5760" s="81">
        <v>168250.0</v>
      </c>
      <c r="K5760" s="81">
        <v>650000.0</v>
      </c>
      <c r="L5760" s="82">
        <v>0.159997210161985</v>
      </c>
      <c r="N5760" s="83">
        <f t="shared" si="1"/>
        <v>0.1599972102</v>
      </c>
      <c r="O5760" s="83">
        <f t="shared" si="2"/>
        <v>0.1599972102</v>
      </c>
      <c r="Q5760" s="83">
        <f t="shared" si="3"/>
        <v>0.8823230769</v>
      </c>
      <c r="R5760" s="83">
        <f t="shared" si="4"/>
        <v>0.1599972102</v>
      </c>
      <c r="S5760" s="83" t="b">
        <f t="shared" si="5"/>
        <v>0</v>
      </c>
      <c r="T5760" s="72"/>
      <c r="U5760" s="72"/>
      <c r="V5760" s="72"/>
      <c r="W5760" s="72"/>
      <c r="X5760" s="72"/>
      <c r="Y5760" s="72"/>
      <c r="Z5760" s="72"/>
      <c r="AA5760" s="72"/>
      <c r="AB5760" s="72"/>
      <c r="AC5760" s="72"/>
      <c r="AD5760" s="72"/>
      <c r="AE5760" s="72"/>
      <c r="AF5760" s="72"/>
      <c r="AG5760" s="72"/>
      <c r="AH5760" s="72"/>
      <c r="AI5760" s="72"/>
      <c r="AJ5760" s="72"/>
      <c r="AK5760" s="72"/>
    </row>
    <row r="5761" ht="14.25" customHeight="1">
      <c r="A5761" s="78">
        <v>5758.0</v>
      </c>
      <c r="C5761" s="78" t="str">
        <f>VLOOKUP(G5761,[1]Macrodata_CCF!$A$3:$D$55,4,FALSE)</f>
        <v>#ERROR!</v>
      </c>
      <c r="E5761" s="79" t="str">
        <f>VLOOKUP(G5761,[1]Macrodata_CCF!$A$3:$B$55,2,FALSE)</f>
        <v>#ERROR!</v>
      </c>
      <c r="F5761" s="78">
        <v>0.0</v>
      </c>
      <c r="G5761" s="80">
        <v>48.0</v>
      </c>
      <c r="H5761" s="81">
        <v>213655.0</v>
      </c>
      <c r="I5761" s="81">
        <v>360000.0</v>
      </c>
      <c r="J5761" s="81">
        <v>234145.0</v>
      </c>
      <c r="K5761" s="81">
        <v>360000.0</v>
      </c>
      <c r="L5761" s="82">
        <v>0.1400116163859373</v>
      </c>
      <c r="N5761" s="83">
        <f t="shared" si="1"/>
        <v>0.1400116164</v>
      </c>
      <c r="O5761" s="83">
        <f t="shared" si="2"/>
        <v>0.1400116164</v>
      </c>
      <c r="Q5761" s="83">
        <f t="shared" si="3"/>
        <v>0.4065138889</v>
      </c>
      <c r="R5761" s="83">
        <f t="shared" si="4"/>
        <v>0.1400116164</v>
      </c>
      <c r="S5761" s="83" t="b">
        <f t="shared" si="5"/>
        <v>0</v>
      </c>
      <c r="T5761" s="72"/>
      <c r="U5761" s="72"/>
      <c r="V5761" s="72"/>
      <c r="W5761" s="72"/>
      <c r="X5761" s="72"/>
      <c r="Y5761" s="72"/>
      <c r="Z5761" s="72"/>
      <c r="AA5761" s="72"/>
      <c r="AB5761" s="72"/>
      <c r="AC5761" s="72"/>
      <c r="AD5761" s="72"/>
      <c r="AE5761" s="72"/>
      <c r="AF5761" s="72"/>
      <c r="AG5761" s="72"/>
      <c r="AH5761" s="72"/>
      <c r="AI5761" s="72"/>
      <c r="AJ5761" s="72"/>
      <c r="AK5761" s="72"/>
    </row>
    <row r="5762" ht="14.25" customHeight="1">
      <c r="A5762" s="78">
        <v>5759.0</v>
      </c>
      <c r="C5762" s="78" t="str">
        <f>VLOOKUP(G5762,[1]Macrodata_CCF!$A$3:$D$55,4,FALSE)</f>
        <v>#ERROR!</v>
      </c>
      <c r="E5762" s="79" t="str">
        <f>VLOOKUP(G5762,[1]Macrodata_CCF!$A$3:$B$55,2,FALSE)</f>
        <v>#ERROR!</v>
      </c>
      <c r="F5762" s="78">
        <v>0.0</v>
      </c>
      <c r="G5762" s="80">
        <v>12.0</v>
      </c>
      <c r="H5762" s="81">
        <v>91675.0</v>
      </c>
      <c r="I5762" s="81">
        <v>590000.0</v>
      </c>
      <c r="J5762" s="81">
        <v>261105.0</v>
      </c>
      <c r="K5762" s="81">
        <v>590000.0</v>
      </c>
      <c r="L5762" s="82">
        <v>0.3399989966387398</v>
      </c>
      <c r="N5762" s="83">
        <f t="shared" si="1"/>
        <v>0.3399989966</v>
      </c>
      <c r="O5762" s="83">
        <f t="shared" si="2"/>
        <v>0.3399989966</v>
      </c>
      <c r="Q5762" s="83">
        <f t="shared" si="3"/>
        <v>0.8446186441</v>
      </c>
      <c r="R5762" s="83">
        <f t="shared" si="4"/>
        <v>0.3399989966</v>
      </c>
      <c r="S5762" s="83" t="b">
        <f t="shared" si="5"/>
        <v>0</v>
      </c>
      <c r="T5762" s="72"/>
      <c r="U5762" s="72"/>
      <c r="V5762" s="72"/>
      <c r="W5762" s="72"/>
      <c r="X5762" s="72"/>
      <c r="Y5762" s="72"/>
      <c r="Z5762" s="72"/>
      <c r="AA5762" s="72"/>
      <c r="AB5762" s="72"/>
      <c r="AC5762" s="72"/>
      <c r="AD5762" s="72"/>
      <c r="AE5762" s="72"/>
      <c r="AF5762" s="72"/>
      <c r="AG5762" s="72"/>
      <c r="AH5762" s="72"/>
      <c r="AI5762" s="72"/>
      <c r="AJ5762" s="72"/>
      <c r="AK5762" s="72"/>
    </row>
    <row r="5763" ht="14.25" customHeight="1">
      <c r="A5763" s="78">
        <v>5760.0</v>
      </c>
      <c r="C5763" s="78" t="str">
        <f>VLOOKUP(G5763,[1]Macrodata_CCF!$A$3:$D$55,4,FALSE)</f>
        <v>#ERROR!</v>
      </c>
      <c r="E5763" s="79" t="str">
        <f>VLOOKUP(G5763,[1]Macrodata_CCF!$A$3:$B$55,2,FALSE)</f>
        <v>#ERROR!</v>
      </c>
      <c r="F5763" s="78">
        <v>0.0</v>
      </c>
      <c r="G5763" s="80">
        <v>34.0</v>
      </c>
      <c r="H5763" s="81">
        <v>48215.0</v>
      </c>
      <c r="I5763" s="81">
        <v>50000.0</v>
      </c>
      <c r="J5763" s="81">
        <v>48250.0</v>
      </c>
      <c r="K5763" s="81">
        <v>50000.0</v>
      </c>
      <c r="L5763" s="82">
        <v>0.0196078431372549</v>
      </c>
      <c r="N5763" s="83">
        <f t="shared" si="1"/>
        <v>0.01960784314</v>
      </c>
      <c r="O5763" s="83">
        <f t="shared" si="2"/>
        <v>0.01960784314</v>
      </c>
      <c r="Q5763" s="83">
        <f t="shared" si="3"/>
        <v>0.0357</v>
      </c>
      <c r="R5763" s="83">
        <f t="shared" si="4"/>
        <v>0.0007</v>
      </c>
      <c r="S5763" s="83" t="b">
        <f t="shared" si="5"/>
        <v>0</v>
      </c>
      <c r="T5763" s="72"/>
      <c r="U5763" s="72"/>
      <c r="V5763" s="72"/>
      <c r="W5763" s="72"/>
      <c r="X5763" s="72"/>
      <c r="Y5763" s="72"/>
      <c r="Z5763" s="72"/>
      <c r="AA5763" s="72"/>
      <c r="AB5763" s="72"/>
      <c r="AC5763" s="72"/>
      <c r="AD5763" s="72"/>
      <c r="AE5763" s="72"/>
      <c r="AF5763" s="72"/>
      <c r="AG5763" s="72"/>
      <c r="AH5763" s="72"/>
      <c r="AI5763" s="72"/>
      <c r="AJ5763" s="72"/>
      <c r="AK5763" s="72"/>
    </row>
    <row r="5764" ht="14.25" customHeight="1">
      <c r="A5764" s="78">
        <v>5761.0</v>
      </c>
      <c r="C5764" s="78" t="str">
        <f>VLOOKUP(G5764,[1]Macrodata_CCF!$A$3:$D$55,4,FALSE)</f>
        <v>#ERROR!</v>
      </c>
      <c r="E5764" s="79" t="str">
        <f>VLOOKUP(G5764,[1]Macrodata_CCF!$A$3:$B$55,2,FALSE)</f>
        <v>#ERROR!</v>
      </c>
      <c r="F5764" s="78">
        <v>0.0</v>
      </c>
      <c r="G5764" s="80">
        <v>25.0</v>
      </c>
      <c r="H5764" s="81">
        <v>44620.0</v>
      </c>
      <c r="I5764" s="81">
        <v>50000.0</v>
      </c>
      <c r="J5764" s="81">
        <v>45695.0</v>
      </c>
      <c r="K5764" s="81">
        <v>80000.0</v>
      </c>
      <c r="L5764" s="82">
        <v>0.199814126394052</v>
      </c>
      <c r="N5764" s="83">
        <f t="shared" si="1"/>
        <v>0.1998141264</v>
      </c>
      <c r="O5764" s="83">
        <f t="shared" si="2"/>
        <v>0.1998141264</v>
      </c>
      <c r="Q5764" s="83">
        <f t="shared" si="3"/>
        <v>0.1076</v>
      </c>
      <c r="R5764" s="83">
        <f t="shared" si="4"/>
        <v>0.1998141264</v>
      </c>
      <c r="S5764" s="83" t="b">
        <f t="shared" si="5"/>
        <v>0</v>
      </c>
      <c r="T5764" s="72"/>
      <c r="U5764" s="72"/>
      <c r="V5764" s="72"/>
      <c r="W5764" s="72"/>
      <c r="X5764" s="72"/>
      <c r="Y5764" s="72"/>
      <c r="Z5764" s="72"/>
      <c r="AA5764" s="72"/>
      <c r="AB5764" s="72"/>
      <c r="AC5764" s="72"/>
      <c r="AD5764" s="72"/>
      <c r="AE5764" s="72"/>
      <c r="AF5764" s="72"/>
      <c r="AG5764" s="72"/>
      <c r="AH5764" s="72"/>
      <c r="AI5764" s="72"/>
      <c r="AJ5764" s="72"/>
      <c r="AK5764" s="72"/>
    </row>
    <row r="5765" ht="14.25" customHeight="1">
      <c r="A5765" s="78">
        <v>5762.0</v>
      </c>
      <c r="C5765" s="78" t="str">
        <f>VLOOKUP(G5765,[1]Macrodata_CCF!$A$3:$D$55,4,FALSE)</f>
        <v>#ERROR!</v>
      </c>
      <c r="E5765" s="79" t="str">
        <f>VLOOKUP(G5765,[1]Macrodata_CCF!$A$3:$B$55,2,FALSE)</f>
        <v>#ERROR!</v>
      </c>
      <c r="F5765" s="78">
        <v>0.0</v>
      </c>
      <c r="G5765" s="80">
        <v>20.0</v>
      </c>
      <c r="H5765" s="81">
        <v>186250.0</v>
      </c>
      <c r="I5765" s="81">
        <v>480000.0</v>
      </c>
      <c r="J5765" s="81">
        <v>245000.0</v>
      </c>
      <c r="K5765" s="81">
        <v>480000.0</v>
      </c>
      <c r="L5765" s="82">
        <v>0.2</v>
      </c>
      <c r="N5765" s="83">
        <f t="shared" si="1"/>
        <v>0.2</v>
      </c>
      <c r="O5765" s="83">
        <f t="shared" si="2"/>
        <v>0.2</v>
      </c>
      <c r="Q5765" s="83">
        <f t="shared" si="3"/>
        <v>0.6119791667</v>
      </c>
      <c r="R5765" s="83">
        <f t="shared" si="4"/>
        <v>0.2</v>
      </c>
      <c r="S5765" s="83" t="b">
        <f t="shared" si="5"/>
        <v>0</v>
      </c>
      <c r="T5765" s="72"/>
      <c r="U5765" s="72"/>
      <c r="V5765" s="72"/>
      <c r="W5765" s="72"/>
      <c r="X5765" s="72"/>
      <c r="Y5765" s="72"/>
      <c r="Z5765" s="72"/>
      <c r="AA5765" s="72"/>
      <c r="AB5765" s="72"/>
      <c r="AC5765" s="72"/>
      <c r="AD5765" s="72"/>
      <c r="AE5765" s="72"/>
      <c r="AF5765" s="72"/>
      <c r="AG5765" s="72"/>
      <c r="AH5765" s="72"/>
      <c r="AI5765" s="72"/>
      <c r="AJ5765" s="72"/>
      <c r="AK5765" s="72"/>
    </row>
    <row r="5766" ht="14.25" customHeight="1">
      <c r="A5766" s="78">
        <v>5763.0</v>
      </c>
      <c r="C5766" s="78" t="str">
        <f>VLOOKUP(G5766,[1]Macrodata_CCF!$A$3:$D$55,4,FALSE)</f>
        <v>#ERROR!</v>
      </c>
      <c r="E5766" s="79" t="str">
        <f>VLOOKUP(G5766,[1]Macrodata_CCF!$A$3:$B$55,2,FALSE)</f>
        <v>#ERROR!</v>
      </c>
      <c r="F5766" s="78">
        <v>0.0</v>
      </c>
      <c r="G5766" s="80">
        <v>41.0</v>
      </c>
      <c r="H5766" s="81">
        <v>64995.0</v>
      </c>
      <c r="I5766" s="81">
        <v>820000.0</v>
      </c>
      <c r="J5766" s="81">
        <v>344345.0</v>
      </c>
      <c r="K5766" s="81">
        <v>1148000.0</v>
      </c>
      <c r="L5766" s="82">
        <v>0.3699975496851014</v>
      </c>
      <c r="N5766" s="83">
        <f t="shared" si="1"/>
        <v>0.3699975497</v>
      </c>
      <c r="O5766" s="83">
        <f t="shared" si="2"/>
        <v>0.3699975497</v>
      </c>
      <c r="Q5766" s="83">
        <f t="shared" si="3"/>
        <v>0.9207378049</v>
      </c>
      <c r="R5766" s="83">
        <f t="shared" si="4"/>
        <v>0.3699975497</v>
      </c>
      <c r="S5766" s="83" t="b">
        <f t="shared" si="5"/>
        <v>0</v>
      </c>
      <c r="T5766" s="72"/>
      <c r="U5766" s="72"/>
      <c r="V5766" s="72"/>
      <c r="W5766" s="72"/>
      <c r="X5766" s="72"/>
      <c r="Y5766" s="72"/>
      <c r="Z5766" s="72"/>
      <c r="AA5766" s="72"/>
      <c r="AB5766" s="72"/>
      <c r="AC5766" s="72"/>
      <c r="AD5766" s="72"/>
      <c r="AE5766" s="72"/>
      <c r="AF5766" s="72"/>
      <c r="AG5766" s="72"/>
      <c r="AH5766" s="72"/>
      <c r="AI5766" s="72"/>
      <c r="AJ5766" s="72"/>
      <c r="AK5766" s="72"/>
    </row>
    <row r="5767" ht="14.25" customHeight="1">
      <c r="A5767" s="78">
        <v>5764.0</v>
      </c>
      <c r="C5767" s="78" t="str">
        <f>VLOOKUP(G5767,[1]Macrodata_CCF!$A$3:$D$55,4,FALSE)</f>
        <v>#ERROR!</v>
      </c>
      <c r="E5767" s="79" t="str">
        <f>VLOOKUP(G5767,[1]Macrodata_CCF!$A$3:$B$55,2,FALSE)</f>
        <v>#ERROR!</v>
      </c>
      <c r="F5767" s="78">
        <v>0.0</v>
      </c>
      <c r="G5767" s="80">
        <v>1.0</v>
      </c>
      <c r="H5767" s="81">
        <v>74950.0</v>
      </c>
      <c r="I5767" s="81">
        <v>120000.0</v>
      </c>
      <c r="J5767" s="81">
        <v>87565.0</v>
      </c>
      <c r="K5767" s="81">
        <v>228000.0</v>
      </c>
      <c r="L5767" s="82">
        <v>0.2800221975582686</v>
      </c>
      <c r="N5767" s="83">
        <f t="shared" si="1"/>
        <v>0.2800221976</v>
      </c>
      <c r="O5767" s="83">
        <f t="shared" si="2"/>
        <v>0.2800221976</v>
      </c>
      <c r="Q5767" s="83">
        <f t="shared" si="3"/>
        <v>0.3754166667</v>
      </c>
      <c r="R5767" s="83">
        <f t="shared" si="4"/>
        <v>0.2800221976</v>
      </c>
      <c r="S5767" s="83" t="b">
        <f t="shared" si="5"/>
        <v>0</v>
      </c>
      <c r="T5767" s="72"/>
      <c r="U5767" s="72"/>
      <c r="V5767" s="72"/>
      <c r="W5767" s="72"/>
      <c r="X5767" s="72"/>
      <c r="Y5767" s="72"/>
      <c r="Z5767" s="72"/>
      <c r="AA5767" s="72"/>
      <c r="AB5767" s="72"/>
      <c r="AC5767" s="72"/>
      <c r="AD5767" s="72"/>
      <c r="AE5767" s="72"/>
      <c r="AF5767" s="72"/>
      <c r="AG5767" s="72"/>
      <c r="AH5767" s="72"/>
      <c r="AI5767" s="72"/>
      <c r="AJ5767" s="72"/>
      <c r="AK5767" s="72"/>
    </row>
    <row r="5768" ht="14.25" customHeight="1">
      <c r="A5768" s="78">
        <v>5765.0</v>
      </c>
      <c r="C5768" s="78" t="str">
        <f>VLOOKUP(G5768,[1]Macrodata_CCF!$A$3:$D$55,4,FALSE)</f>
        <v>#ERROR!</v>
      </c>
      <c r="E5768" s="79" t="str">
        <f>VLOOKUP(G5768,[1]Macrodata_CCF!$A$3:$B$55,2,FALSE)</f>
        <v>#ERROR!</v>
      </c>
      <c r="F5768" s="78">
        <v>0.0</v>
      </c>
      <c r="G5768" s="80">
        <v>17.0</v>
      </c>
      <c r="H5768" s="81">
        <v>0.0</v>
      </c>
      <c r="I5768" s="81">
        <v>260000.0</v>
      </c>
      <c r="J5768" s="81">
        <v>0.0</v>
      </c>
      <c r="K5768" s="81">
        <v>416000.0</v>
      </c>
      <c r="L5768" s="82">
        <v>0.0</v>
      </c>
      <c r="N5768" s="83">
        <f t="shared" si="1"/>
        <v>0</v>
      </c>
      <c r="O5768" s="83">
        <f t="shared" si="2"/>
        <v>0</v>
      </c>
      <c r="Q5768" s="83">
        <f t="shared" si="3"/>
        <v>1</v>
      </c>
      <c r="R5768" s="83">
        <f t="shared" si="4"/>
        <v>0</v>
      </c>
      <c r="S5768" s="83" t="b">
        <f t="shared" si="5"/>
        <v>0</v>
      </c>
      <c r="T5768" s="72"/>
      <c r="U5768" s="72"/>
      <c r="V5768" s="72"/>
      <c r="W5768" s="72"/>
      <c r="X5768" s="72"/>
      <c r="Y5768" s="72"/>
      <c r="Z5768" s="72"/>
      <c r="AA5768" s="72"/>
      <c r="AB5768" s="72"/>
      <c r="AC5768" s="72"/>
      <c r="AD5768" s="72"/>
      <c r="AE5768" s="72"/>
      <c r="AF5768" s="72"/>
      <c r="AG5768" s="72"/>
      <c r="AH5768" s="72"/>
      <c r="AI5768" s="72"/>
      <c r="AJ5768" s="72"/>
      <c r="AK5768" s="72"/>
    </row>
    <row r="5769" ht="14.25" customHeight="1">
      <c r="A5769" s="78">
        <v>5766.0</v>
      </c>
      <c r="C5769" s="78" t="str">
        <f>VLOOKUP(G5769,[1]Macrodata_CCF!$A$3:$D$55,4,FALSE)</f>
        <v>#ERROR!</v>
      </c>
      <c r="E5769" s="79" t="str">
        <f>VLOOKUP(G5769,[1]Macrodata_CCF!$A$3:$B$55,2,FALSE)</f>
        <v>#ERROR!</v>
      </c>
      <c r="F5769" s="78">
        <v>0.0</v>
      </c>
      <c r="G5769" s="80">
        <v>28.0</v>
      </c>
      <c r="H5769" s="81">
        <v>38210.0</v>
      </c>
      <c r="I5769" s="81">
        <v>740000.0</v>
      </c>
      <c r="J5769" s="81">
        <v>164530.0</v>
      </c>
      <c r="K5769" s="81">
        <v>740000.0</v>
      </c>
      <c r="L5769" s="82">
        <v>0.1799968651590932</v>
      </c>
      <c r="N5769" s="83">
        <f t="shared" si="1"/>
        <v>0.1799968652</v>
      </c>
      <c r="O5769" s="83">
        <f t="shared" si="2"/>
        <v>0.1799968652</v>
      </c>
      <c r="Q5769" s="83">
        <f t="shared" si="3"/>
        <v>0.9483648649</v>
      </c>
      <c r="R5769" s="83">
        <f t="shared" si="4"/>
        <v>0.1799968652</v>
      </c>
      <c r="S5769" s="83" t="b">
        <f t="shared" si="5"/>
        <v>0</v>
      </c>
      <c r="T5769" s="72"/>
      <c r="U5769" s="72"/>
      <c r="V5769" s="72"/>
      <c r="W5769" s="72"/>
      <c r="X5769" s="72"/>
      <c r="Y5769" s="72"/>
      <c r="Z5769" s="72"/>
      <c r="AA5769" s="72"/>
      <c r="AB5769" s="72"/>
      <c r="AC5769" s="72"/>
      <c r="AD5769" s="72"/>
      <c r="AE5769" s="72"/>
      <c r="AF5769" s="72"/>
      <c r="AG5769" s="72"/>
      <c r="AH5769" s="72"/>
      <c r="AI5769" s="72"/>
      <c r="AJ5769" s="72"/>
      <c r="AK5769" s="72"/>
    </row>
    <row r="5770" ht="14.25" customHeight="1">
      <c r="A5770" s="78">
        <v>5767.0</v>
      </c>
      <c r="C5770" s="78" t="str">
        <f>VLOOKUP(G5770,[1]Macrodata_CCF!$A$3:$D$55,4,FALSE)</f>
        <v>#ERROR!</v>
      </c>
      <c r="E5770" s="79" t="str">
        <f>VLOOKUP(G5770,[1]Macrodata_CCF!$A$3:$B$55,2,FALSE)</f>
        <v>#ERROR!</v>
      </c>
      <c r="F5770" s="78">
        <v>1.0</v>
      </c>
      <c r="G5770" s="80">
        <v>37.0</v>
      </c>
      <c r="H5770" s="81">
        <v>5315.0</v>
      </c>
      <c r="I5770" s="81">
        <v>310000.0</v>
      </c>
      <c r="J5770" s="81">
        <v>154610.0</v>
      </c>
      <c r="K5770" s="81">
        <v>620000.0</v>
      </c>
      <c r="L5770" s="82">
        <v>0.4899978666491622</v>
      </c>
      <c r="N5770" s="83">
        <f t="shared" si="1"/>
        <v>0.4899978666</v>
      </c>
      <c r="O5770" s="83">
        <f t="shared" si="2"/>
        <v>0.4899978666</v>
      </c>
      <c r="Q5770" s="83">
        <f t="shared" si="3"/>
        <v>0.9828548387</v>
      </c>
      <c r="R5770" s="83">
        <f t="shared" si="4"/>
        <v>0.4899978666</v>
      </c>
      <c r="S5770" s="83" t="b">
        <f t="shared" si="5"/>
        <v>0</v>
      </c>
      <c r="T5770" s="72"/>
      <c r="U5770" s="72"/>
      <c r="V5770" s="72"/>
      <c r="W5770" s="72"/>
      <c r="X5770" s="72"/>
      <c r="Y5770" s="72"/>
      <c r="Z5770" s="72"/>
      <c r="AA5770" s="72"/>
      <c r="AB5770" s="72"/>
      <c r="AC5770" s="72"/>
      <c r="AD5770" s="72"/>
      <c r="AE5770" s="72"/>
      <c r="AF5770" s="72"/>
      <c r="AG5770" s="72"/>
      <c r="AH5770" s="72"/>
      <c r="AI5770" s="72"/>
      <c r="AJ5770" s="72"/>
      <c r="AK5770" s="72"/>
    </row>
    <row r="5771" ht="14.25" customHeight="1">
      <c r="A5771" s="78">
        <v>5768.0</v>
      </c>
      <c r="C5771" s="78" t="str">
        <f>VLOOKUP(G5771,[1]Macrodata_CCF!$A$3:$D$55,4,FALSE)</f>
        <v>#ERROR!</v>
      </c>
      <c r="E5771" s="79" t="str">
        <f>VLOOKUP(G5771,[1]Macrodata_CCF!$A$3:$B$55,2,FALSE)</f>
        <v>#ERROR!</v>
      </c>
      <c r="F5771" s="78">
        <v>0.0</v>
      </c>
      <c r="G5771" s="80">
        <v>7.0</v>
      </c>
      <c r="H5771" s="81">
        <v>71515.0</v>
      </c>
      <c r="I5771" s="81">
        <v>260000.0</v>
      </c>
      <c r="J5771" s="81">
        <v>122405.0</v>
      </c>
      <c r="K5771" s="81">
        <v>416000.0</v>
      </c>
      <c r="L5771" s="82">
        <v>0.2699949598111255</v>
      </c>
      <c r="N5771" s="83">
        <f t="shared" si="1"/>
        <v>0.2699949598</v>
      </c>
      <c r="O5771" s="83">
        <f t="shared" si="2"/>
        <v>0.2699949598</v>
      </c>
      <c r="Q5771" s="83">
        <f t="shared" si="3"/>
        <v>0.7249423077</v>
      </c>
      <c r="R5771" s="83">
        <f t="shared" si="4"/>
        <v>0.2699949598</v>
      </c>
      <c r="S5771" s="83" t="b">
        <f t="shared" si="5"/>
        <v>0</v>
      </c>
      <c r="T5771" s="72"/>
      <c r="U5771" s="72"/>
      <c r="V5771" s="72"/>
      <c r="W5771" s="72"/>
      <c r="X5771" s="72"/>
      <c r="Y5771" s="72"/>
      <c r="Z5771" s="72"/>
      <c r="AA5771" s="72"/>
      <c r="AB5771" s="72"/>
      <c r="AC5771" s="72"/>
      <c r="AD5771" s="72"/>
      <c r="AE5771" s="72"/>
      <c r="AF5771" s="72"/>
      <c r="AG5771" s="72"/>
      <c r="AH5771" s="72"/>
      <c r="AI5771" s="72"/>
      <c r="AJ5771" s="72"/>
      <c r="AK5771" s="72"/>
    </row>
    <row r="5772" ht="14.25" customHeight="1">
      <c r="A5772" s="78">
        <v>5769.0</v>
      </c>
      <c r="C5772" s="78" t="str">
        <f>VLOOKUP(G5772,[1]Macrodata_CCF!$A$3:$D$55,4,FALSE)</f>
        <v>#ERROR!</v>
      </c>
      <c r="E5772" s="79" t="str">
        <f>VLOOKUP(G5772,[1]Macrodata_CCF!$A$3:$B$55,2,FALSE)</f>
        <v>#ERROR!</v>
      </c>
      <c r="F5772" s="78">
        <v>0.0</v>
      </c>
      <c r="G5772" s="80">
        <v>6.0</v>
      </c>
      <c r="H5772" s="81">
        <v>791655.0</v>
      </c>
      <c r="I5772" s="81">
        <v>820000.0</v>
      </c>
      <c r="J5772" s="81">
        <v>799025.0</v>
      </c>
      <c r="K5772" s="81">
        <v>820000.0</v>
      </c>
      <c r="L5772" s="82">
        <v>0.260010583877227</v>
      </c>
      <c r="N5772" s="83">
        <f t="shared" si="1"/>
        <v>0.2600105839</v>
      </c>
      <c r="O5772" s="83">
        <f t="shared" si="2"/>
        <v>0.2600105839</v>
      </c>
      <c r="Q5772" s="83">
        <f t="shared" si="3"/>
        <v>0.03456707317</v>
      </c>
      <c r="R5772" s="83">
        <f t="shared" si="4"/>
        <v>0.008987804878</v>
      </c>
      <c r="S5772" s="83" t="b">
        <f t="shared" si="5"/>
        <v>0</v>
      </c>
      <c r="T5772" s="72"/>
      <c r="U5772" s="72"/>
      <c r="V5772" s="72"/>
      <c r="W5772" s="72"/>
      <c r="X5772" s="72"/>
      <c r="Y5772" s="72"/>
      <c r="Z5772" s="72"/>
      <c r="AA5772" s="72"/>
      <c r="AB5772" s="72"/>
      <c r="AC5772" s="72"/>
      <c r="AD5772" s="72"/>
      <c r="AE5772" s="72"/>
      <c r="AF5772" s="72"/>
      <c r="AG5772" s="72"/>
      <c r="AH5772" s="72"/>
      <c r="AI5772" s="72"/>
      <c r="AJ5772" s="72"/>
      <c r="AK5772" s="72"/>
    </row>
    <row r="5773" ht="14.25" customHeight="1">
      <c r="A5773" s="78">
        <v>5770.0</v>
      </c>
      <c r="C5773" s="78" t="str">
        <f>VLOOKUP(G5773,[1]Macrodata_CCF!$A$3:$D$55,4,FALSE)</f>
        <v>#ERROR!</v>
      </c>
      <c r="E5773" s="79" t="str">
        <f>VLOOKUP(G5773,[1]Macrodata_CCF!$A$3:$B$55,2,FALSE)</f>
        <v>#ERROR!</v>
      </c>
      <c r="F5773" s="78">
        <v>0.0</v>
      </c>
      <c r="G5773" s="80">
        <v>34.0</v>
      </c>
      <c r="H5773" s="81">
        <v>98020.0</v>
      </c>
      <c r="I5773" s="81">
        <v>920000.0</v>
      </c>
      <c r="J5773" s="81">
        <v>122680.0</v>
      </c>
      <c r="K5773" s="81">
        <v>920000.0</v>
      </c>
      <c r="L5773" s="82">
        <v>0.03000072994476751</v>
      </c>
      <c r="N5773" s="83">
        <f t="shared" si="1"/>
        <v>0.03000072994</v>
      </c>
      <c r="O5773" s="83">
        <f t="shared" si="2"/>
        <v>0.03000072994</v>
      </c>
      <c r="Q5773" s="83">
        <f t="shared" si="3"/>
        <v>0.8934565217</v>
      </c>
      <c r="R5773" s="83">
        <f t="shared" si="4"/>
        <v>0.03000072994</v>
      </c>
      <c r="S5773" s="83" t="b">
        <f t="shared" si="5"/>
        <v>0</v>
      </c>
      <c r="T5773" s="72"/>
      <c r="U5773" s="72"/>
      <c r="V5773" s="72"/>
      <c r="W5773" s="72"/>
      <c r="X5773" s="72"/>
      <c r="Y5773" s="72"/>
      <c r="Z5773" s="72"/>
      <c r="AA5773" s="72"/>
      <c r="AB5773" s="72"/>
      <c r="AC5773" s="72"/>
      <c r="AD5773" s="72"/>
      <c r="AE5773" s="72"/>
      <c r="AF5773" s="72"/>
      <c r="AG5773" s="72"/>
      <c r="AH5773" s="72"/>
      <c r="AI5773" s="72"/>
      <c r="AJ5773" s="72"/>
      <c r="AK5773" s="72"/>
    </row>
    <row r="5774" ht="14.25" customHeight="1">
      <c r="A5774" s="78">
        <v>5771.0</v>
      </c>
      <c r="C5774" s="78" t="str">
        <f>VLOOKUP(G5774,[1]Macrodata_CCF!$A$3:$D$55,4,FALSE)</f>
        <v>#ERROR!</v>
      </c>
      <c r="E5774" s="79" t="str">
        <f>VLOOKUP(G5774,[1]Macrodata_CCF!$A$3:$B$55,2,FALSE)</f>
        <v>#ERROR!</v>
      </c>
      <c r="F5774" s="78">
        <v>1.0</v>
      </c>
      <c r="G5774" s="80">
        <v>24.0</v>
      </c>
      <c r="H5774" s="81">
        <v>169045.0</v>
      </c>
      <c r="I5774" s="81">
        <v>180000.0</v>
      </c>
      <c r="J5774" s="81">
        <v>174305.0</v>
      </c>
      <c r="K5774" s="81">
        <v>180000.0</v>
      </c>
      <c r="L5774" s="82">
        <v>0.4801460520310361</v>
      </c>
      <c r="N5774" s="83">
        <f t="shared" si="1"/>
        <v>0.480146052</v>
      </c>
      <c r="O5774" s="83">
        <f t="shared" si="2"/>
        <v>0.480146052</v>
      </c>
      <c r="Q5774" s="83">
        <f t="shared" si="3"/>
        <v>0.06086111111</v>
      </c>
      <c r="R5774" s="83">
        <f t="shared" si="4"/>
        <v>0.02922222222</v>
      </c>
      <c r="S5774" s="83" t="b">
        <f t="shared" si="5"/>
        <v>0</v>
      </c>
      <c r="T5774" s="72"/>
      <c r="U5774" s="72"/>
      <c r="V5774" s="72"/>
      <c r="W5774" s="72"/>
      <c r="X5774" s="72"/>
      <c r="Y5774" s="72"/>
      <c r="Z5774" s="72"/>
      <c r="AA5774" s="72"/>
      <c r="AB5774" s="72"/>
      <c r="AC5774" s="72"/>
      <c r="AD5774" s="72"/>
      <c r="AE5774" s="72"/>
      <c r="AF5774" s="72"/>
      <c r="AG5774" s="72"/>
      <c r="AH5774" s="72"/>
      <c r="AI5774" s="72"/>
      <c r="AJ5774" s="72"/>
      <c r="AK5774" s="72"/>
    </row>
    <row r="5775" ht="14.25" customHeight="1">
      <c r="A5775" s="78">
        <v>5772.0</v>
      </c>
      <c r="C5775" s="78" t="str">
        <f>VLOOKUP(G5775,[1]Macrodata_CCF!$A$3:$D$55,4,FALSE)</f>
        <v>#ERROR!</v>
      </c>
      <c r="E5775" s="79" t="str">
        <f>VLOOKUP(G5775,[1]Macrodata_CCF!$A$3:$B$55,2,FALSE)</f>
        <v>#ERROR!</v>
      </c>
      <c r="F5775" s="78">
        <v>1.0</v>
      </c>
      <c r="G5775" s="80">
        <v>40.0</v>
      </c>
      <c r="H5775" s="81">
        <v>0.0</v>
      </c>
      <c r="I5775" s="81">
        <v>160000.0</v>
      </c>
      <c r="J5775" s="81">
        <v>88000.0</v>
      </c>
      <c r="K5775" s="81">
        <v>160000.0</v>
      </c>
      <c r="L5775" s="82">
        <v>0.55</v>
      </c>
      <c r="N5775" s="83">
        <f t="shared" si="1"/>
        <v>0.55</v>
      </c>
      <c r="O5775" s="83">
        <f t="shared" si="2"/>
        <v>0.55</v>
      </c>
      <c r="Q5775" s="83">
        <f t="shared" si="3"/>
        <v>1</v>
      </c>
      <c r="R5775" s="83">
        <f t="shared" si="4"/>
        <v>0.55</v>
      </c>
      <c r="S5775" s="83" t="b">
        <f t="shared" si="5"/>
        <v>0</v>
      </c>
      <c r="T5775" s="72"/>
      <c r="U5775" s="72"/>
      <c r="V5775" s="72"/>
      <c r="W5775" s="72"/>
      <c r="X5775" s="72"/>
      <c r="Y5775" s="72"/>
      <c r="Z5775" s="72"/>
      <c r="AA5775" s="72"/>
      <c r="AB5775" s="72"/>
      <c r="AC5775" s="72"/>
      <c r="AD5775" s="72"/>
      <c r="AE5775" s="72"/>
      <c r="AF5775" s="72"/>
      <c r="AG5775" s="72"/>
      <c r="AH5775" s="72"/>
      <c r="AI5775" s="72"/>
      <c r="AJ5775" s="72"/>
      <c r="AK5775" s="72"/>
    </row>
    <row r="5776" ht="14.25" customHeight="1">
      <c r="A5776" s="78">
        <v>5773.0</v>
      </c>
      <c r="C5776" s="78" t="str">
        <f>VLOOKUP(G5776,[1]Macrodata_CCF!$A$3:$D$55,4,FALSE)</f>
        <v>#ERROR!</v>
      </c>
      <c r="E5776" s="79" t="str">
        <f>VLOOKUP(G5776,[1]Macrodata_CCF!$A$3:$B$55,2,FALSE)</f>
        <v>#ERROR!</v>
      </c>
      <c r="F5776" s="78">
        <v>0.0</v>
      </c>
      <c r="G5776" s="80">
        <v>28.0</v>
      </c>
      <c r="H5776" s="81">
        <v>73355.0</v>
      </c>
      <c r="I5776" s="81">
        <v>110000.0</v>
      </c>
      <c r="J5776" s="81">
        <v>78485.0</v>
      </c>
      <c r="K5776" s="81">
        <v>110000.0</v>
      </c>
      <c r="L5776" s="82">
        <v>0.1399918133442489</v>
      </c>
      <c r="N5776" s="83">
        <f t="shared" si="1"/>
        <v>0.1399918133</v>
      </c>
      <c r="O5776" s="83">
        <f t="shared" si="2"/>
        <v>0.1399918133</v>
      </c>
      <c r="Q5776" s="83">
        <f t="shared" si="3"/>
        <v>0.3331363636</v>
      </c>
      <c r="R5776" s="83">
        <f t="shared" si="4"/>
        <v>0.1399918133</v>
      </c>
      <c r="S5776" s="83" t="b">
        <f t="shared" si="5"/>
        <v>0</v>
      </c>
      <c r="T5776" s="72"/>
      <c r="U5776" s="72"/>
      <c r="V5776" s="72"/>
      <c r="W5776" s="72"/>
      <c r="X5776" s="72"/>
      <c r="Y5776" s="72"/>
      <c r="Z5776" s="72"/>
      <c r="AA5776" s="72"/>
      <c r="AB5776" s="72"/>
      <c r="AC5776" s="72"/>
      <c r="AD5776" s="72"/>
      <c r="AE5776" s="72"/>
      <c r="AF5776" s="72"/>
      <c r="AG5776" s="72"/>
      <c r="AH5776" s="72"/>
      <c r="AI5776" s="72"/>
      <c r="AJ5776" s="72"/>
      <c r="AK5776" s="72"/>
    </row>
    <row r="5777" ht="14.25" customHeight="1">
      <c r="A5777" s="78">
        <v>5774.0</v>
      </c>
      <c r="C5777" s="78" t="str">
        <f>VLOOKUP(G5777,[1]Macrodata_CCF!$A$3:$D$55,4,FALSE)</f>
        <v>#ERROR!</v>
      </c>
      <c r="E5777" s="79" t="str">
        <f>VLOOKUP(G5777,[1]Macrodata_CCF!$A$3:$B$55,2,FALSE)</f>
        <v>#ERROR!</v>
      </c>
      <c r="F5777" s="78">
        <v>0.0</v>
      </c>
      <c r="G5777" s="80">
        <v>19.0</v>
      </c>
      <c r="H5777" s="81">
        <v>229410.0</v>
      </c>
      <c r="I5777" s="81">
        <v>380000.0</v>
      </c>
      <c r="J5777" s="81">
        <v>256515.0</v>
      </c>
      <c r="K5777" s="81">
        <v>380000.0</v>
      </c>
      <c r="L5777" s="82">
        <v>0.1799920313433827</v>
      </c>
      <c r="N5777" s="83">
        <f t="shared" si="1"/>
        <v>0.1799920313</v>
      </c>
      <c r="O5777" s="83">
        <f t="shared" si="2"/>
        <v>0.1799920313</v>
      </c>
      <c r="Q5777" s="83">
        <f t="shared" si="3"/>
        <v>0.3962894737</v>
      </c>
      <c r="R5777" s="83">
        <f t="shared" si="4"/>
        <v>0.1799920313</v>
      </c>
      <c r="S5777" s="83" t="b">
        <f t="shared" si="5"/>
        <v>0</v>
      </c>
      <c r="T5777" s="72"/>
      <c r="U5777" s="72"/>
      <c r="V5777" s="72"/>
      <c r="W5777" s="72"/>
      <c r="X5777" s="72"/>
      <c r="Y5777" s="72"/>
      <c r="Z5777" s="72"/>
      <c r="AA5777" s="72"/>
      <c r="AB5777" s="72"/>
      <c r="AC5777" s="72"/>
      <c r="AD5777" s="72"/>
      <c r="AE5777" s="72"/>
      <c r="AF5777" s="72"/>
      <c r="AG5777" s="72"/>
      <c r="AH5777" s="72"/>
      <c r="AI5777" s="72"/>
      <c r="AJ5777" s="72"/>
      <c r="AK5777" s="72"/>
    </row>
    <row r="5778" ht="14.25" customHeight="1">
      <c r="A5778" s="78">
        <v>5775.0</v>
      </c>
      <c r="C5778" s="78" t="str">
        <f>VLOOKUP(G5778,[1]Macrodata_CCF!$A$3:$D$55,4,FALSE)</f>
        <v>#ERROR!</v>
      </c>
      <c r="E5778" s="79" t="str">
        <f>VLOOKUP(G5778,[1]Macrodata_CCF!$A$3:$B$55,2,FALSE)</f>
        <v>#ERROR!</v>
      </c>
      <c r="F5778" s="78">
        <v>0.0</v>
      </c>
      <c r="G5778" s="80">
        <v>15.0</v>
      </c>
      <c r="H5778" s="81">
        <v>20470.0</v>
      </c>
      <c r="I5778" s="81">
        <v>90000.0</v>
      </c>
      <c r="J5778" s="81">
        <v>33680.0</v>
      </c>
      <c r="K5778" s="81">
        <v>90000.0</v>
      </c>
      <c r="L5778" s="82">
        <v>0.1899899324032792</v>
      </c>
      <c r="N5778" s="83">
        <f t="shared" si="1"/>
        <v>0.1899899324</v>
      </c>
      <c r="O5778" s="83">
        <f t="shared" si="2"/>
        <v>0.1899899324</v>
      </c>
      <c r="Q5778" s="83">
        <f t="shared" si="3"/>
        <v>0.7725555556</v>
      </c>
      <c r="R5778" s="83">
        <f t="shared" si="4"/>
        <v>0.1899899324</v>
      </c>
      <c r="S5778" s="83" t="b">
        <f t="shared" si="5"/>
        <v>0</v>
      </c>
      <c r="T5778" s="72"/>
      <c r="U5778" s="72"/>
      <c r="V5778" s="72"/>
      <c r="W5778" s="72"/>
      <c r="X5778" s="72"/>
      <c r="Y5778" s="72"/>
      <c r="Z5778" s="72"/>
      <c r="AA5778" s="72"/>
      <c r="AB5778" s="72"/>
      <c r="AC5778" s="72"/>
      <c r="AD5778" s="72"/>
      <c r="AE5778" s="72"/>
      <c r="AF5778" s="72"/>
      <c r="AG5778" s="72"/>
      <c r="AH5778" s="72"/>
      <c r="AI5778" s="72"/>
      <c r="AJ5778" s="72"/>
      <c r="AK5778" s="72"/>
    </row>
    <row r="5779" ht="14.25" customHeight="1">
      <c r="A5779" s="78">
        <v>5776.0</v>
      </c>
      <c r="C5779" s="78" t="str">
        <f>VLOOKUP(G5779,[1]Macrodata_CCF!$A$3:$D$55,4,FALSE)</f>
        <v>#ERROR!</v>
      </c>
      <c r="E5779" s="79" t="str">
        <f>VLOOKUP(G5779,[1]Macrodata_CCF!$A$3:$B$55,2,FALSE)</f>
        <v>#ERROR!</v>
      </c>
      <c r="F5779" s="78">
        <v>0.0</v>
      </c>
      <c r="G5779" s="80">
        <v>14.0</v>
      </c>
      <c r="H5779" s="81">
        <v>0.0</v>
      </c>
      <c r="I5779" s="81">
        <v>290000.0</v>
      </c>
      <c r="J5779" s="81">
        <v>49300.0</v>
      </c>
      <c r="K5779" s="81">
        <v>290000.0</v>
      </c>
      <c r="L5779" s="82">
        <v>0.17</v>
      </c>
      <c r="N5779" s="83">
        <f t="shared" si="1"/>
        <v>0.17</v>
      </c>
      <c r="O5779" s="83">
        <f t="shared" si="2"/>
        <v>0.17</v>
      </c>
      <c r="Q5779" s="83">
        <f t="shared" si="3"/>
        <v>1</v>
      </c>
      <c r="R5779" s="83">
        <f t="shared" si="4"/>
        <v>0.17</v>
      </c>
      <c r="S5779" s="83" t="b">
        <f t="shared" si="5"/>
        <v>0</v>
      </c>
      <c r="T5779" s="72"/>
      <c r="U5779" s="72"/>
      <c r="V5779" s="72"/>
      <c r="W5779" s="72"/>
      <c r="X5779" s="72"/>
      <c r="Y5779" s="72"/>
      <c r="Z5779" s="72"/>
      <c r="AA5779" s="72"/>
      <c r="AB5779" s="72"/>
      <c r="AC5779" s="72"/>
      <c r="AD5779" s="72"/>
      <c r="AE5779" s="72"/>
      <c r="AF5779" s="72"/>
      <c r="AG5779" s="72"/>
      <c r="AH5779" s="72"/>
      <c r="AI5779" s="72"/>
      <c r="AJ5779" s="72"/>
      <c r="AK5779" s="72"/>
    </row>
    <row r="5780" ht="14.25" customHeight="1">
      <c r="A5780" s="78">
        <v>5777.0</v>
      </c>
      <c r="C5780" s="78" t="str">
        <f>VLOOKUP(G5780,[1]Macrodata_CCF!$A$3:$D$55,4,FALSE)</f>
        <v>#ERROR!</v>
      </c>
      <c r="E5780" s="79" t="str">
        <f>VLOOKUP(G5780,[1]Macrodata_CCF!$A$3:$B$55,2,FALSE)</f>
        <v>#ERROR!</v>
      </c>
      <c r="F5780" s="78">
        <v>0.0</v>
      </c>
      <c r="G5780" s="80">
        <v>14.0</v>
      </c>
      <c r="H5780" s="81">
        <v>498805.0</v>
      </c>
      <c r="I5780" s="81">
        <v>800000.0</v>
      </c>
      <c r="J5780" s="81">
        <v>550010.0</v>
      </c>
      <c r="K5780" s="81">
        <v>800000.0</v>
      </c>
      <c r="L5780" s="82">
        <v>0.1700061422002357</v>
      </c>
      <c r="N5780" s="83">
        <f t="shared" si="1"/>
        <v>0.1700061422</v>
      </c>
      <c r="O5780" s="83">
        <f t="shared" si="2"/>
        <v>0.1700061422</v>
      </c>
      <c r="Q5780" s="83">
        <f t="shared" si="3"/>
        <v>0.37649375</v>
      </c>
      <c r="R5780" s="83">
        <f t="shared" si="4"/>
        <v>0.1700061422</v>
      </c>
      <c r="S5780" s="83" t="b">
        <f t="shared" si="5"/>
        <v>0</v>
      </c>
      <c r="T5780" s="72"/>
      <c r="U5780" s="72"/>
      <c r="V5780" s="72"/>
      <c r="W5780" s="72"/>
      <c r="X5780" s="72"/>
      <c r="Y5780" s="72"/>
      <c r="Z5780" s="72"/>
      <c r="AA5780" s="72"/>
      <c r="AB5780" s="72"/>
      <c r="AC5780" s="72"/>
      <c r="AD5780" s="72"/>
      <c r="AE5780" s="72"/>
      <c r="AF5780" s="72"/>
      <c r="AG5780" s="72"/>
      <c r="AH5780" s="72"/>
      <c r="AI5780" s="72"/>
      <c r="AJ5780" s="72"/>
      <c r="AK5780" s="72"/>
    </row>
    <row r="5781" ht="14.25" customHeight="1">
      <c r="A5781" s="78">
        <v>5778.0</v>
      </c>
      <c r="C5781" s="78" t="str">
        <f>VLOOKUP(G5781,[1]Macrodata_CCF!$A$3:$D$55,4,FALSE)</f>
        <v>#ERROR!</v>
      </c>
      <c r="E5781" s="79" t="str">
        <f>VLOOKUP(G5781,[1]Macrodata_CCF!$A$3:$B$55,2,FALSE)</f>
        <v>#ERROR!</v>
      </c>
      <c r="F5781" s="78">
        <v>0.0</v>
      </c>
      <c r="G5781" s="80">
        <v>13.0</v>
      </c>
      <c r="H5781" s="81">
        <v>109550.0</v>
      </c>
      <c r="I5781" s="81">
        <v>190000.0</v>
      </c>
      <c r="J5781" s="81">
        <v>124030.0</v>
      </c>
      <c r="K5781" s="81">
        <v>190000.0</v>
      </c>
      <c r="L5781" s="82">
        <v>0.1799875699192045</v>
      </c>
      <c r="N5781" s="83">
        <f t="shared" si="1"/>
        <v>0.1799875699</v>
      </c>
      <c r="O5781" s="83">
        <f t="shared" si="2"/>
        <v>0.1799875699</v>
      </c>
      <c r="Q5781" s="83">
        <f t="shared" si="3"/>
        <v>0.4234210526</v>
      </c>
      <c r="R5781" s="83">
        <f t="shared" si="4"/>
        <v>0.1799875699</v>
      </c>
      <c r="S5781" s="83" t="b">
        <f t="shared" si="5"/>
        <v>0</v>
      </c>
      <c r="T5781" s="72"/>
      <c r="U5781" s="72"/>
      <c r="V5781" s="72"/>
      <c r="W5781" s="72"/>
      <c r="X5781" s="72"/>
      <c r="Y5781" s="72"/>
      <c r="Z5781" s="72"/>
      <c r="AA5781" s="72"/>
      <c r="AB5781" s="72"/>
      <c r="AC5781" s="72"/>
      <c r="AD5781" s="72"/>
      <c r="AE5781" s="72"/>
      <c r="AF5781" s="72"/>
      <c r="AG5781" s="72"/>
      <c r="AH5781" s="72"/>
      <c r="AI5781" s="72"/>
      <c r="AJ5781" s="72"/>
      <c r="AK5781" s="72"/>
    </row>
    <row r="5782" ht="14.25" customHeight="1">
      <c r="A5782" s="78">
        <v>5779.0</v>
      </c>
      <c r="C5782" s="78" t="str">
        <f>VLOOKUP(G5782,[1]Macrodata_CCF!$A$3:$D$55,4,FALSE)</f>
        <v>#ERROR!</v>
      </c>
      <c r="E5782" s="79" t="str">
        <f>VLOOKUP(G5782,[1]Macrodata_CCF!$A$3:$B$55,2,FALSE)</f>
        <v>#ERROR!</v>
      </c>
      <c r="F5782" s="78">
        <v>0.0</v>
      </c>
      <c r="G5782" s="80">
        <v>25.0</v>
      </c>
      <c r="H5782" s="81">
        <v>672725.0</v>
      </c>
      <c r="I5782" s="81">
        <v>960000.0</v>
      </c>
      <c r="J5782" s="81">
        <v>979200.0</v>
      </c>
      <c r="K5782" s="81">
        <v>960000.0</v>
      </c>
      <c r="L5782" s="82">
        <v>1.066834914280741</v>
      </c>
      <c r="N5782" s="83">
        <f t="shared" si="1"/>
        <v>1.066834914</v>
      </c>
      <c r="O5782" s="83">
        <f t="shared" si="2"/>
        <v>1</v>
      </c>
      <c r="Q5782" s="83">
        <f t="shared" si="3"/>
        <v>0.2992447917</v>
      </c>
      <c r="R5782" s="83">
        <f t="shared" si="4"/>
        <v>1.066834914</v>
      </c>
      <c r="S5782" s="83" t="b">
        <f t="shared" si="5"/>
        <v>0</v>
      </c>
      <c r="T5782" s="72"/>
      <c r="U5782" s="72"/>
      <c r="V5782" s="72"/>
      <c r="W5782" s="72"/>
      <c r="X5782" s="72"/>
      <c r="Y5782" s="72"/>
      <c r="Z5782" s="72"/>
      <c r="AA5782" s="72"/>
      <c r="AB5782" s="72"/>
      <c r="AC5782" s="72"/>
      <c r="AD5782" s="72"/>
      <c r="AE5782" s="72"/>
      <c r="AF5782" s="72"/>
      <c r="AG5782" s="72"/>
      <c r="AH5782" s="72"/>
      <c r="AI5782" s="72"/>
      <c r="AJ5782" s="72"/>
      <c r="AK5782" s="72"/>
    </row>
    <row r="5783" ht="14.25" customHeight="1">
      <c r="A5783" s="78">
        <v>5780.0</v>
      </c>
      <c r="C5783" s="78" t="str">
        <f>VLOOKUP(G5783,[1]Macrodata_CCF!$A$3:$D$55,4,FALSE)</f>
        <v>#ERROR!</v>
      </c>
      <c r="E5783" s="79" t="str">
        <f>VLOOKUP(G5783,[1]Macrodata_CCF!$A$3:$B$55,2,FALSE)</f>
        <v>#ERROR!</v>
      </c>
      <c r="F5783" s="78">
        <v>0.0</v>
      </c>
      <c r="G5783" s="80">
        <v>17.0</v>
      </c>
      <c r="H5783" s="81">
        <v>307995.0</v>
      </c>
      <c r="I5783" s="81">
        <v>720000.0</v>
      </c>
      <c r="J5783" s="81">
        <v>386275.0</v>
      </c>
      <c r="K5783" s="81">
        <v>1008000.0</v>
      </c>
      <c r="L5783" s="82">
        <v>0.1899976942027403</v>
      </c>
      <c r="N5783" s="83">
        <f t="shared" si="1"/>
        <v>0.1899976942</v>
      </c>
      <c r="O5783" s="83">
        <f t="shared" si="2"/>
        <v>0.1899976942</v>
      </c>
      <c r="Q5783" s="83">
        <f t="shared" si="3"/>
        <v>0.5722291667</v>
      </c>
      <c r="R5783" s="83">
        <f t="shared" si="4"/>
        <v>0.1899976942</v>
      </c>
      <c r="S5783" s="83" t="b">
        <f t="shared" si="5"/>
        <v>0</v>
      </c>
      <c r="T5783" s="72"/>
      <c r="U5783" s="72"/>
      <c r="V5783" s="72"/>
      <c r="W5783" s="72"/>
      <c r="X5783" s="72"/>
      <c r="Y5783" s="72"/>
      <c r="Z5783" s="72"/>
      <c r="AA5783" s="72"/>
      <c r="AB5783" s="72"/>
      <c r="AC5783" s="72"/>
      <c r="AD5783" s="72"/>
      <c r="AE5783" s="72"/>
      <c r="AF5783" s="72"/>
      <c r="AG5783" s="72"/>
      <c r="AH5783" s="72"/>
      <c r="AI5783" s="72"/>
      <c r="AJ5783" s="72"/>
      <c r="AK5783" s="72"/>
    </row>
    <row r="5784" ht="14.25" customHeight="1">
      <c r="A5784" s="78">
        <v>5781.0</v>
      </c>
      <c r="C5784" s="78" t="str">
        <f>VLOOKUP(G5784,[1]Macrodata_CCF!$A$3:$D$55,4,FALSE)</f>
        <v>#ERROR!</v>
      </c>
      <c r="E5784" s="79" t="str">
        <f>VLOOKUP(G5784,[1]Macrodata_CCF!$A$3:$B$55,2,FALSE)</f>
        <v>#ERROR!</v>
      </c>
      <c r="F5784" s="78">
        <v>0.0</v>
      </c>
      <c r="G5784" s="80">
        <v>25.0</v>
      </c>
      <c r="H5784" s="81">
        <v>7100.0</v>
      </c>
      <c r="I5784" s="81">
        <v>40000.0</v>
      </c>
      <c r="J5784" s="81">
        <v>13020.0</v>
      </c>
      <c r="K5784" s="81">
        <v>40000.0</v>
      </c>
      <c r="L5784" s="82">
        <v>0.1799392097264438</v>
      </c>
      <c r="N5784" s="83">
        <f t="shared" si="1"/>
        <v>0.1799392097</v>
      </c>
      <c r="O5784" s="83">
        <f t="shared" si="2"/>
        <v>0.1799392097</v>
      </c>
      <c r="Q5784" s="83">
        <f t="shared" si="3"/>
        <v>0.8225</v>
      </c>
      <c r="R5784" s="83">
        <f t="shared" si="4"/>
        <v>0.1799392097</v>
      </c>
      <c r="S5784" s="83" t="b">
        <f t="shared" si="5"/>
        <v>0</v>
      </c>
      <c r="T5784" s="72"/>
      <c r="U5784" s="72"/>
      <c r="V5784" s="72"/>
      <c r="W5784" s="72"/>
      <c r="X5784" s="72"/>
      <c r="Y5784" s="72"/>
      <c r="Z5784" s="72"/>
      <c r="AA5784" s="72"/>
      <c r="AB5784" s="72"/>
      <c r="AC5784" s="72"/>
      <c r="AD5784" s="72"/>
      <c r="AE5784" s="72"/>
      <c r="AF5784" s="72"/>
      <c r="AG5784" s="72"/>
      <c r="AH5784" s="72"/>
      <c r="AI5784" s="72"/>
      <c r="AJ5784" s="72"/>
      <c r="AK5784" s="72"/>
    </row>
    <row r="5785" ht="14.25" customHeight="1">
      <c r="A5785" s="78">
        <v>5782.0</v>
      </c>
      <c r="C5785" s="78" t="str">
        <f>VLOOKUP(G5785,[1]Macrodata_CCF!$A$3:$D$55,4,FALSE)</f>
        <v>#ERROR!</v>
      </c>
      <c r="E5785" s="79" t="str">
        <f>VLOOKUP(G5785,[1]Macrodata_CCF!$A$3:$B$55,2,FALSE)</f>
        <v>#ERROR!</v>
      </c>
      <c r="F5785" s="78">
        <v>0.0</v>
      </c>
      <c r="G5785" s="80">
        <v>23.0</v>
      </c>
      <c r="H5785" s="81">
        <v>0.0</v>
      </c>
      <c r="I5785" s="81">
        <v>670000.0</v>
      </c>
      <c r="J5785" s="81">
        <v>0.0</v>
      </c>
      <c r="K5785" s="81">
        <v>670000.0</v>
      </c>
      <c r="L5785" s="82">
        <v>0.0</v>
      </c>
      <c r="N5785" s="83">
        <f t="shared" si="1"/>
        <v>0</v>
      </c>
      <c r="O5785" s="83">
        <f t="shared" si="2"/>
        <v>0</v>
      </c>
      <c r="Q5785" s="83">
        <f t="shared" si="3"/>
        <v>1</v>
      </c>
      <c r="R5785" s="83">
        <f t="shared" si="4"/>
        <v>0</v>
      </c>
      <c r="S5785" s="83" t="b">
        <f t="shared" si="5"/>
        <v>0</v>
      </c>
      <c r="T5785" s="72"/>
      <c r="U5785" s="72"/>
      <c r="V5785" s="72"/>
      <c r="W5785" s="72"/>
      <c r="X5785" s="72"/>
      <c r="Y5785" s="72"/>
      <c r="Z5785" s="72"/>
      <c r="AA5785" s="72"/>
      <c r="AB5785" s="72"/>
      <c r="AC5785" s="72"/>
      <c r="AD5785" s="72"/>
      <c r="AE5785" s="72"/>
      <c r="AF5785" s="72"/>
      <c r="AG5785" s="72"/>
      <c r="AH5785" s="72"/>
      <c r="AI5785" s="72"/>
      <c r="AJ5785" s="72"/>
      <c r="AK5785" s="72"/>
    </row>
    <row r="5786" ht="14.25" customHeight="1">
      <c r="A5786" s="78">
        <v>5783.0</v>
      </c>
      <c r="C5786" s="78" t="str">
        <f>VLOOKUP(G5786,[1]Macrodata_CCF!$A$3:$D$55,4,FALSE)</f>
        <v>#ERROR!</v>
      </c>
      <c r="E5786" s="79" t="str">
        <f>VLOOKUP(G5786,[1]Macrodata_CCF!$A$3:$B$55,2,FALSE)</f>
        <v>#ERROR!</v>
      </c>
      <c r="F5786" s="78">
        <v>0.0</v>
      </c>
      <c r="G5786" s="80">
        <v>32.0</v>
      </c>
      <c r="H5786" s="81">
        <v>326150.0</v>
      </c>
      <c r="I5786" s="81">
        <v>850000.0</v>
      </c>
      <c r="J5786" s="81">
        <v>399490.0</v>
      </c>
      <c r="K5786" s="81">
        <v>850000.0</v>
      </c>
      <c r="L5786" s="82">
        <v>0.1400019089433998</v>
      </c>
      <c r="N5786" s="83">
        <f t="shared" si="1"/>
        <v>0.1400019089</v>
      </c>
      <c r="O5786" s="83">
        <f t="shared" si="2"/>
        <v>0.1400019089</v>
      </c>
      <c r="Q5786" s="83">
        <f t="shared" si="3"/>
        <v>0.6162941176</v>
      </c>
      <c r="R5786" s="83">
        <f t="shared" si="4"/>
        <v>0.1400019089</v>
      </c>
      <c r="S5786" s="83" t="b">
        <f t="shared" si="5"/>
        <v>0</v>
      </c>
      <c r="T5786" s="72"/>
      <c r="U5786" s="72"/>
      <c r="V5786" s="72"/>
      <c r="W5786" s="72"/>
      <c r="X5786" s="72"/>
      <c r="Y5786" s="72"/>
      <c r="Z5786" s="72"/>
      <c r="AA5786" s="72"/>
      <c r="AB5786" s="72"/>
      <c r="AC5786" s="72"/>
      <c r="AD5786" s="72"/>
      <c r="AE5786" s="72"/>
      <c r="AF5786" s="72"/>
      <c r="AG5786" s="72"/>
      <c r="AH5786" s="72"/>
      <c r="AI5786" s="72"/>
      <c r="AJ5786" s="72"/>
      <c r="AK5786" s="72"/>
    </row>
    <row r="5787" ht="14.25" customHeight="1">
      <c r="A5787" s="78">
        <v>5784.0</v>
      </c>
      <c r="C5787" s="78" t="str">
        <f>VLOOKUP(G5787,[1]Macrodata_CCF!$A$3:$D$55,4,FALSE)</f>
        <v>#ERROR!</v>
      </c>
      <c r="E5787" s="79" t="str">
        <f>VLOOKUP(G5787,[1]Macrodata_CCF!$A$3:$B$55,2,FALSE)</f>
        <v>#ERROR!</v>
      </c>
      <c r="F5787" s="78">
        <v>0.0</v>
      </c>
      <c r="G5787" s="80">
        <v>26.0</v>
      </c>
      <c r="H5787" s="81">
        <v>0.0</v>
      </c>
      <c r="I5787" s="81">
        <v>660000.0</v>
      </c>
      <c r="J5787" s="81">
        <v>125400.0</v>
      </c>
      <c r="K5787" s="81">
        <v>660000.0</v>
      </c>
      <c r="L5787" s="82">
        <v>0.19</v>
      </c>
      <c r="N5787" s="83">
        <f t="shared" si="1"/>
        <v>0.19</v>
      </c>
      <c r="O5787" s="83">
        <f t="shared" si="2"/>
        <v>0.19</v>
      </c>
      <c r="Q5787" s="83">
        <f t="shared" si="3"/>
        <v>1</v>
      </c>
      <c r="R5787" s="83">
        <f t="shared" si="4"/>
        <v>0.19</v>
      </c>
      <c r="S5787" s="83" t="b">
        <f t="shared" si="5"/>
        <v>0</v>
      </c>
      <c r="T5787" s="72"/>
      <c r="U5787" s="72"/>
      <c r="V5787" s="72"/>
      <c r="W5787" s="72"/>
      <c r="X5787" s="72"/>
      <c r="Y5787" s="72"/>
      <c r="Z5787" s="72"/>
      <c r="AA5787" s="72"/>
      <c r="AB5787" s="72"/>
      <c r="AC5787" s="72"/>
      <c r="AD5787" s="72"/>
      <c r="AE5787" s="72"/>
      <c r="AF5787" s="72"/>
      <c r="AG5787" s="72"/>
      <c r="AH5787" s="72"/>
      <c r="AI5787" s="72"/>
      <c r="AJ5787" s="72"/>
      <c r="AK5787" s="72"/>
    </row>
    <row r="5788" ht="14.25" customHeight="1">
      <c r="A5788" s="78">
        <v>5785.0</v>
      </c>
      <c r="C5788" s="78" t="str">
        <f>VLOOKUP(G5788,[1]Macrodata_CCF!$A$3:$D$55,4,FALSE)</f>
        <v>#ERROR!</v>
      </c>
      <c r="E5788" s="79" t="str">
        <f>VLOOKUP(G5788,[1]Macrodata_CCF!$A$3:$B$55,2,FALSE)</f>
        <v>#ERROR!</v>
      </c>
      <c r="F5788" s="78">
        <v>0.0</v>
      </c>
      <c r="G5788" s="80">
        <v>13.0</v>
      </c>
      <c r="H5788" s="81">
        <v>136845.0</v>
      </c>
      <c r="I5788" s="81">
        <v>310000.0</v>
      </c>
      <c r="J5788" s="81">
        <v>171475.0</v>
      </c>
      <c r="K5788" s="81">
        <v>434000.0</v>
      </c>
      <c r="L5788" s="82">
        <v>0.1999942248274667</v>
      </c>
      <c r="N5788" s="83">
        <f t="shared" si="1"/>
        <v>0.1999942248</v>
      </c>
      <c r="O5788" s="83">
        <f t="shared" si="2"/>
        <v>0.1999942248</v>
      </c>
      <c r="Q5788" s="83">
        <f t="shared" si="3"/>
        <v>0.5585645161</v>
      </c>
      <c r="R5788" s="83">
        <f t="shared" si="4"/>
        <v>0.1999942248</v>
      </c>
      <c r="S5788" s="83" t="b">
        <f t="shared" si="5"/>
        <v>0</v>
      </c>
      <c r="T5788" s="72"/>
      <c r="U5788" s="72"/>
      <c r="V5788" s="72"/>
      <c r="W5788" s="72"/>
      <c r="X5788" s="72"/>
      <c r="Y5788" s="72"/>
      <c r="Z5788" s="72"/>
      <c r="AA5788" s="72"/>
      <c r="AB5788" s="72"/>
      <c r="AC5788" s="72"/>
      <c r="AD5788" s="72"/>
      <c r="AE5788" s="72"/>
      <c r="AF5788" s="72"/>
      <c r="AG5788" s="72"/>
      <c r="AH5788" s="72"/>
      <c r="AI5788" s="72"/>
      <c r="AJ5788" s="72"/>
      <c r="AK5788" s="72"/>
    </row>
    <row r="5789" ht="14.25" customHeight="1">
      <c r="A5789" s="78">
        <v>5786.0</v>
      </c>
      <c r="C5789" s="78" t="str">
        <f>VLOOKUP(G5789,[1]Macrodata_CCF!$A$3:$D$55,4,FALSE)</f>
        <v>#ERROR!</v>
      </c>
      <c r="E5789" s="79" t="str">
        <f>VLOOKUP(G5789,[1]Macrodata_CCF!$A$3:$B$55,2,FALSE)</f>
        <v>#ERROR!</v>
      </c>
      <c r="F5789" s="78">
        <v>1.0</v>
      </c>
      <c r="G5789" s="80">
        <v>45.0</v>
      </c>
      <c r="H5789" s="81">
        <v>86530.0</v>
      </c>
      <c r="I5789" s="81">
        <v>510000.0</v>
      </c>
      <c r="J5789" s="81">
        <v>520200.0</v>
      </c>
      <c r="K5789" s="81">
        <v>510000.0</v>
      </c>
      <c r="L5789" s="82">
        <v>1.02408671216379</v>
      </c>
      <c r="N5789" s="83">
        <f t="shared" si="1"/>
        <v>1.024086712</v>
      </c>
      <c r="O5789" s="83">
        <f t="shared" si="2"/>
        <v>1</v>
      </c>
      <c r="Q5789" s="83">
        <f t="shared" si="3"/>
        <v>0.8303333333</v>
      </c>
      <c r="R5789" s="83">
        <f t="shared" si="4"/>
        <v>1.024086712</v>
      </c>
      <c r="S5789" s="83" t="b">
        <f t="shared" si="5"/>
        <v>0</v>
      </c>
      <c r="T5789" s="72"/>
      <c r="U5789" s="72"/>
      <c r="V5789" s="72"/>
      <c r="W5789" s="72"/>
      <c r="X5789" s="72"/>
      <c r="Y5789" s="72"/>
      <c r="Z5789" s="72"/>
      <c r="AA5789" s="72"/>
      <c r="AB5789" s="72"/>
      <c r="AC5789" s="72"/>
      <c r="AD5789" s="72"/>
      <c r="AE5789" s="72"/>
      <c r="AF5789" s="72"/>
      <c r="AG5789" s="72"/>
      <c r="AH5789" s="72"/>
      <c r="AI5789" s="72"/>
      <c r="AJ5789" s="72"/>
      <c r="AK5789" s="72"/>
    </row>
    <row r="5790" ht="14.25" customHeight="1">
      <c r="A5790" s="78">
        <v>5787.0</v>
      </c>
      <c r="C5790" s="78" t="str">
        <f>VLOOKUP(G5790,[1]Macrodata_CCF!$A$3:$D$55,4,FALSE)</f>
        <v>#ERROR!</v>
      </c>
      <c r="E5790" s="79" t="str">
        <f>VLOOKUP(G5790,[1]Macrodata_CCF!$A$3:$B$55,2,FALSE)</f>
        <v>#ERROR!</v>
      </c>
      <c r="F5790" s="78">
        <v>0.0</v>
      </c>
      <c r="G5790" s="80">
        <v>14.0</v>
      </c>
      <c r="H5790" s="81">
        <v>0.0</v>
      </c>
      <c r="I5790" s="81">
        <v>190000.0</v>
      </c>
      <c r="J5790" s="81">
        <v>0.0</v>
      </c>
      <c r="K5790" s="81">
        <v>190000.0</v>
      </c>
      <c r="L5790" s="82">
        <v>0.0</v>
      </c>
      <c r="N5790" s="83">
        <f t="shared" si="1"/>
        <v>0</v>
      </c>
      <c r="O5790" s="83">
        <f t="shared" si="2"/>
        <v>0</v>
      </c>
      <c r="Q5790" s="83">
        <f t="shared" si="3"/>
        <v>1</v>
      </c>
      <c r="R5790" s="83">
        <f t="shared" si="4"/>
        <v>0</v>
      </c>
      <c r="S5790" s="83" t="b">
        <f t="shared" si="5"/>
        <v>0</v>
      </c>
      <c r="T5790" s="72"/>
      <c r="U5790" s="72"/>
      <c r="V5790" s="72"/>
      <c r="W5790" s="72"/>
      <c r="X5790" s="72"/>
      <c r="Y5790" s="72"/>
      <c r="Z5790" s="72"/>
      <c r="AA5790" s="72"/>
      <c r="AB5790" s="72"/>
      <c r="AC5790" s="72"/>
      <c r="AD5790" s="72"/>
      <c r="AE5790" s="72"/>
      <c r="AF5790" s="72"/>
      <c r="AG5790" s="72"/>
      <c r="AH5790" s="72"/>
      <c r="AI5790" s="72"/>
      <c r="AJ5790" s="72"/>
      <c r="AK5790" s="72"/>
    </row>
    <row r="5791" ht="14.25" customHeight="1">
      <c r="A5791" s="78">
        <v>5788.0</v>
      </c>
      <c r="C5791" s="78" t="str">
        <f>VLOOKUP(G5791,[1]Macrodata_CCF!$A$3:$D$55,4,FALSE)</f>
        <v>#ERROR!</v>
      </c>
      <c r="E5791" s="79" t="str">
        <f>VLOOKUP(G5791,[1]Macrodata_CCF!$A$3:$B$55,2,FALSE)</f>
        <v>#ERROR!</v>
      </c>
      <c r="F5791" s="78">
        <v>0.0</v>
      </c>
      <c r="G5791" s="80">
        <v>51.0</v>
      </c>
      <c r="H5791" s="81">
        <v>34980.0</v>
      </c>
      <c r="I5791" s="81">
        <v>990000.0</v>
      </c>
      <c r="J5791" s="81">
        <v>54080.0</v>
      </c>
      <c r="K5791" s="81">
        <v>990000.0</v>
      </c>
      <c r="L5791" s="82">
        <v>0.01999958116060397</v>
      </c>
      <c r="N5791" s="83">
        <f t="shared" si="1"/>
        <v>0.01999958116</v>
      </c>
      <c r="O5791" s="83">
        <f t="shared" si="2"/>
        <v>0.01999958116</v>
      </c>
      <c r="Q5791" s="83">
        <f t="shared" si="3"/>
        <v>0.9646666667</v>
      </c>
      <c r="R5791" s="83">
        <f t="shared" si="4"/>
        <v>0.01999958116</v>
      </c>
      <c r="S5791" s="83" t="b">
        <f t="shared" si="5"/>
        <v>0</v>
      </c>
      <c r="T5791" s="72"/>
      <c r="U5791" s="72"/>
      <c r="V5791" s="72"/>
      <c r="W5791" s="72"/>
      <c r="X5791" s="72"/>
      <c r="Y5791" s="72"/>
      <c r="Z5791" s="72"/>
      <c r="AA5791" s="72"/>
      <c r="AB5791" s="72"/>
      <c r="AC5791" s="72"/>
      <c r="AD5791" s="72"/>
      <c r="AE5791" s="72"/>
      <c r="AF5791" s="72"/>
      <c r="AG5791" s="72"/>
      <c r="AH5791" s="72"/>
      <c r="AI5791" s="72"/>
      <c r="AJ5791" s="72"/>
      <c r="AK5791" s="72"/>
    </row>
    <row r="5792" ht="14.25" customHeight="1">
      <c r="A5792" s="78">
        <v>5789.0</v>
      </c>
      <c r="C5792" s="78" t="str">
        <f>VLOOKUP(G5792,[1]Macrodata_CCF!$A$3:$D$55,4,FALSE)</f>
        <v>#ERROR!</v>
      </c>
      <c r="E5792" s="79" t="str">
        <f>VLOOKUP(G5792,[1]Macrodata_CCF!$A$3:$B$55,2,FALSE)</f>
        <v>#ERROR!</v>
      </c>
      <c r="F5792" s="78">
        <v>0.0</v>
      </c>
      <c r="G5792" s="80">
        <v>22.0</v>
      </c>
      <c r="H5792" s="81">
        <v>306825.0</v>
      </c>
      <c r="I5792" s="81">
        <v>960000.0</v>
      </c>
      <c r="J5792" s="81">
        <v>430930.0</v>
      </c>
      <c r="K5792" s="81">
        <v>1536000.0</v>
      </c>
      <c r="L5792" s="82">
        <v>0.1900026792207295</v>
      </c>
      <c r="N5792" s="83">
        <f t="shared" si="1"/>
        <v>0.1900026792</v>
      </c>
      <c r="O5792" s="83">
        <f t="shared" si="2"/>
        <v>0.1900026792</v>
      </c>
      <c r="Q5792" s="83">
        <f t="shared" si="3"/>
        <v>0.680390625</v>
      </c>
      <c r="R5792" s="83">
        <f t="shared" si="4"/>
        <v>0.1900026792</v>
      </c>
      <c r="S5792" s="83" t="b">
        <f t="shared" si="5"/>
        <v>0</v>
      </c>
      <c r="T5792" s="72"/>
      <c r="U5792" s="72"/>
      <c r="V5792" s="72"/>
      <c r="W5792" s="72"/>
      <c r="X5792" s="72"/>
      <c r="Y5792" s="72"/>
      <c r="Z5792" s="72"/>
      <c r="AA5792" s="72"/>
      <c r="AB5792" s="72"/>
      <c r="AC5792" s="72"/>
      <c r="AD5792" s="72"/>
      <c r="AE5792" s="72"/>
      <c r="AF5792" s="72"/>
      <c r="AG5792" s="72"/>
      <c r="AH5792" s="72"/>
      <c r="AI5792" s="72"/>
      <c r="AJ5792" s="72"/>
      <c r="AK5792" s="72"/>
    </row>
    <row r="5793" ht="14.25" customHeight="1">
      <c r="A5793" s="78">
        <v>5790.0</v>
      </c>
      <c r="C5793" s="78" t="str">
        <f>VLOOKUP(G5793,[1]Macrodata_CCF!$A$3:$D$55,4,FALSE)</f>
        <v>#ERROR!</v>
      </c>
      <c r="E5793" s="79" t="str">
        <f>VLOOKUP(G5793,[1]Macrodata_CCF!$A$3:$B$55,2,FALSE)</f>
        <v>#ERROR!</v>
      </c>
      <c r="F5793" s="78">
        <v>0.0</v>
      </c>
      <c r="G5793" s="80">
        <v>44.0</v>
      </c>
      <c r="H5793" s="81">
        <v>241970.0</v>
      </c>
      <c r="I5793" s="81">
        <v>510000.0</v>
      </c>
      <c r="J5793" s="81">
        <v>290215.0</v>
      </c>
      <c r="K5793" s="81">
        <v>714000.0</v>
      </c>
      <c r="L5793" s="82">
        <v>0.1799985076297429</v>
      </c>
      <c r="N5793" s="83">
        <f t="shared" si="1"/>
        <v>0.1799985076</v>
      </c>
      <c r="O5793" s="83">
        <f t="shared" si="2"/>
        <v>0.1799985076</v>
      </c>
      <c r="Q5793" s="83">
        <f t="shared" si="3"/>
        <v>0.5255490196</v>
      </c>
      <c r="R5793" s="83">
        <f t="shared" si="4"/>
        <v>0.1799985076</v>
      </c>
      <c r="S5793" s="83" t="b">
        <f t="shared" si="5"/>
        <v>0</v>
      </c>
      <c r="T5793" s="72"/>
      <c r="U5793" s="72"/>
      <c r="V5793" s="72"/>
      <c r="W5793" s="72"/>
      <c r="X5793" s="72"/>
      <c r="Y5793" s="72"/>
      <c r="Z5793" s="72"/>
      <c r="AA5793" s="72"/>
      <c r="AB5793" s="72"/>
      <c r="AC5793" s="72"/>
      <c r="AD5793" s="72"/>
      <c r="AE5793" s="72"/>
      <c r="AF5793" s="72"/>
      <c r="AG5793" s="72"/>
      <c r="AH5793" s="72"/>
      <c r="AI5793" s="72"/>
      <c r="AJ5793" s="72"/>
      <c r="AK5793" s="72"/>
    </row>
    <row r="5794" ht="14.25" customHeight="1">
      <c r="A5794" s="78">
        <v>5791.0</v>
      </c>
      <c r="C5794" s="78" t="str">
        <f>VLOOKUP(G5794,[1]Macrodata_CCF!$A$3:$D$55,4,FALSE)</f>
        <v>#ERROR!</v>
      </c>
      <c r="E5794" s="79" t="str">
        <f>VLOOKUP(G5794,[1]Macrodata_CCF!$A$3:$B$55,2,FALSE)</f>
        <v>#ERROR!</v>
      </c>
      <c r="F5794" s="78">
        <v>0.0</v>
      </c>
      <c r="G5794" s="80">
        <v>28.0</v>
      </c>
      <c r="H5794" s="81">
        <v>0.0</v>
      </c>
      <c r="I5794" s="81">
        <v>340000.0</v>
      </c>
      <c r="J5794" s="81">
        <v>0.0</v>
      </c>
      <c r="K5794" s="81">
        <v>340000.0</v>
      </c>
      <c r="L5794" s="82">
        <v>0.0</v>
      </c>
      <c r="N5794" s="83">
        <f t="shared" si="1"/>
        <v>0</v>
      </c>
      <c r="O5794" s="83">
        <f t="shared" si="2"/>
        <v>0</v>
      </c>
      <c r="Q5794" s="83">
        <f t="shared" si="3"/>
        <v>1</v>
      </c>
      <c r="R5794" s="83">
        <f t="shared" si="4"/>
        <v>0</v>
      </c>
      <c r="S5794" s="83" t="b">
        <f t="shared" si="5"/>
        <v>0</v>
      </c>
      <c r="T5794" s="72"/>
      <c r="U5794" s="72"/>
      <c r="V5794" s="72"/>
      <c r="W5794" s="72"/>
      <c r="X5794" s="72"/>
      <c r="Y5794" s="72"/>
      <c r="Z5794" s="72"/>
      <c r="AA5794" s="72"/>
      <c r="AB5794" s="72"/>
      <c r="AC5794" s="72"/>
      <c r="AD5794" s="72"/>
      <c r="AE5794" s="72"/>
      <c r="AF5794" s="72"/>
      <c r="AG5794" s="72"/>
      <c r="AH5794" s="72"/>
      <c r="AI5794" s="72"/>
      <c r="AJ5794" s="72"/>
      <c r="AK5794" s="72"/>
    </row>
    <row r="5795" ht="14.25" customHeight="1">
      <c r="A5795" s="78">
        <v>5792.0</v>
      </c>
      <c r="C5795" s="78" t="str">
        <f>VLOOKUP(G5795,[1]Macrodata_CCF!$A$3:$D$55,4,FALSE)</f>
        <v>#ERROR!</v>
      </c>
      <c r="E5795" s="79" t="str">
        <f>VLOOKUP(G5795,[1]Macrodata_CCF!$A$3:$B$55,2,FALSE)</f>
        <v>#ERROR!</v>
      </c>
      <c r="F5795" s="78">
        <v>0.0</v>
      </c>
      <c r="G5795" s="80">
        <v>31.0</v>
      </c>
      <c r="H5795" s="81">
        <v>338745.0</v>
      </c>
      <c r="I5795" s="81">
        <v>750000.0</v>
      </c>
      <c r="J5795" s="81">
        <v>416885.0</v>
      </c>
      <c r="K5795" s="81">
        <v>750000.0</v>
      </c>
      <c r="L5795" s="82">
        <v>0.1900037689511374</v>
      </c>
      <c r="N5795" s="83">
        <f t="shared" si="1"/>
        <v>0.190003769</v>
      </c>
      <c r="O5795" s="83">
        <f t="shared" si="2"/>
        <v>0.190003769</v>
      </c>
      <c r="Q5795" s="83">
        <f t="shared" si="3"/>
        <v>0.54834</v>
      </c>
      <c r="R5795" s="83">
        <f t="shared" si="4"/>
        <v>0.190003769</v>
      </c>
      <c r="S5795" s="83" t="b">
        <f t="shared" si="5"/>
        <v>0</v>
      </c>
      <c r="T5795" s="72"/>
      <c r="U5795" s="72"/>
      <c r="V5795" s="72"/>
      <c r="W5795" s="72"/>
      <c r="X5795" s="72"/>
      <c r="Y5795" s="72"/>
      <c r="Z5795" s="72"/>
      <c r="AA5795" s="72"/>
      <c r="AB5795" s="72"/>
      <c r="AC5795" s="72"/>
      <c r="AD5795" s="72"/>
      <c r="AE5795" s="72"/>
      <c r="AF5795" s="72"/>
      <c r="AG5795" s="72"/>
      <c r="AH5795" s="72"/>
      <c r="AI5795" s="72"/>
      <c r="AJ5795" s="72"/>
      <c r="AK5795" s="72"/>
    </row>
    <row r="5796" ht="14.25" customHeight="1">
      <c r="A5796" s="78">
        <v>5793.0</v>
      </c>
      <c r="C5796" s="78" t="str">
        <f>VLOOKUP(G5796,[1]Macrodata_CCF!$A$3:$D$55,4,FALSE)</f>
        <v>#ERROR!</v>
      </c>
      <c r="E5796" s="79" t="str">
        <f>VLOOKUP(G5796,[1]Macrodata_CCF!$A$3:$B$55,2,FALSE)</f>
        <v>#ERROR!</v>
      </c>
      <c r="F5796" s="78">
        <v>0.0</v>
      </c>
      <c r="G5796" s="80">
        <v>8.0</v>
      </c>
      <c r="H5796" s="81">
        <v>282405.0</v>
      </c>
      <c r="I5796" s="81">
        <v>320000.0</v>
      </c>
      <c r="J5796" s="81">
        <v>294060.0</v>
      </c>
      <c r="K5796" s="81">
        <v>320000.0</v>
      </c>
      <c r="L5796" s="82">
        <v>0.3100146296050006</v>
      </c>
      <c r="N5796" s="83">
        <f t="shared" si="1"/>
        <v>0.3100146296</v>
      </c>
      <c r="O5796" s="83">
        <f t="shared" si="2"/>
        <v>0.3100146296</v>
      </c>
      <c r="Q5796" s="83">
        <f t="shared" si="3"/>
        <v>0.117484375</v>
      </c>
      <c r="R5796" s="83">
        <f t="shared" si="4"/>
        <v>0.3100146296</v>
      </c>
      <c r="S5796" s="83" t="b">
        <f t="shared" si="5"/>
        <v>0</v>
      </c>
      <c r="T5796" s="72"/>
      <c r="U5796" s="72"/>
      <c r="V5796" s="72"/>
      <c r="W5796" s="72"/>
      <c r="X5796" s="72"/>
      <c r="Y5796" s="72"/>
      <c r="Z5796" s="72"/>
      <c r="AA5796" s="72"/>
      <c r="AB5796" s="72"/>
      <c r="AC5796" s="72"/>
      <c r="AD5796" s="72"/>
      <c r="AE5796" s="72"/>
      <c r="AF5796" s="72"/>
      <c r="AG5796" s="72"/>
      <c r="AH5796" s="72"/>
      <c r="AI5796" s="72"/>
      <c r="AJ5796" s="72"/>
      <c r="AK5796" s="72"/>
    </row>
    <row r="5797" ht="14.25" customHeight="1">
      <c r="A5797" s="78">
        <v>5794.0</v>
      </c>
      <c r="C5797" s="78" t="str">
        <f>VLOOKUP(G5797,[1]Macrodata_CCF!$A$3:$D$55,4,FALSE)</f>
        <v>#ERROR!</v>
      </c>
      <c r="E5797" s="79" t="str">
        <f>VLOOKUP(G5797,[1]Macrodata_CCF!$A$3:$B$55,2,FALSE)</f>
        <v>#ERROR!</v>
      </c>
      <c r="F5797" s="78">
        <v>1.0</v>
      </c>
      <c r="G5797" s="80">
        <v>12.0</v>
      </c>
      <c r="H5797" s="81">
        <v>304235.0</v>
      </c>
      <c r="I5797" s="81">
        <v>710000.0</v>
      </c>
      <c r="J5797" s="81">
        <v>535520.0</v>
      </c>
      <c r="K5797" s="81">
        <v>710000.0</v>
      </c>
      <c r="L5797" s="82">
        <v>0.5699974122952941</v>
      </c>
      <c r="N5797" s="83">
        <f t="shared" si="1"/>
        <v>0.5699974123</v>
      </c>
      <c r="O5797" s="83">
        <f t="shared" si="2"/>
        <v>0.5699974123</v>
      </c>
      <c r="Q5797" s="83">
        <f t="shared" si="3"/>
        <v>0.5715</v>
      </c>
      <c r="R5797" s="83">
        <f t="shared" si="4"/>
        <v>0.5699974123</v>
      </c>
      <c r="S5797" s="83" t="b">
        <f t="shared" si="5"/>
        <v>0</v>
      </c>
      <c r="T5797" s="72"/>
      <c r="U5797" s="72"/>
      <c r="V5797" s="72"/>
      <c r="W5797" s="72"/>
      <c r="X5797" s="72"/>
      <c r="Y5797" s="72"/>
      <c r="Z5797" s="72"/>
      <c r="AA5797" s="72"/>
      <c r="AB5797" s="72"/>
      <c r="AC5797" s="72"/>
      <c r="AD5797" s="72"/>
      <c r="AE5797" s="72"/>
      <c r="AF5797" s="72"/>
      <c r="AG5797" s="72"/>
      <c r="AH5797" s="72"/>
      <c r="AI5797" s="72"/>
      <c r="AJ5797" s="72"/>
      <c r="AK5797" s="72"/>
    </row>
    <row r="5798" ht="14.25" customHeight="1">
      <c r="A5798" s="78">
        <v>5795.0</v>
      </c>
      <c r="C5798" s="78" t="str">
        <f>VLOOKUP(G5798,[1]Macrodata_CCF!$A$3:$D$55,4,FALSE)</f>
        <v>#ERROR!</v>
      </c>
      <c r="E5798" s="79" t="str">
        <f>VLOOKUP(G5798,[1]Macrodata_CCF!$A$3:$B$55,2,FALSE)</f>
        <v>#ERROR!</v>
      </c>
      <c r="F5798" s="78">
        <v>0.0</v>
      </c>
      <c r="G5798" s="80">
        <v>31.0</v>
      </c>
      <c r="H5798" s="81">
        <v>150355.0</v>
      </c>
      <c r="I5798" s="81">
        <v>800000.0</v>
      </c>
      <c r="J5798" s="81">
        <v>280285.0</v>
      </c>
      <c r="K5798" s="81">
        <v>800000.0</v>
      </c>
      <c r="L5798" s="82">
        <v>0.2000015393022343</v>
      </c>
      <c r="N5798" s="83">
        <f t="shared" si="1"/>
        <v>0.2000015393</v>
      </c>
      <c r="O5798" s="83">
        <f t="shared" si="2"/>
        <v>0.2000015393</v>
      </c>
      <c r="Q5798" s="83">
        <f t="shared" si="3"/>
        <v>0.81205625</v>
      </c>
      <c r="R5798" s="83">
        <f t="shared" si="4"/>
        <v>0.2000015393</v>
      </c>
      <c r="S5798" s="83" t="b">
        <f t="shared" si="5"/>
        <v>0</v>
      </c>
      <c r="T5798" s="72"/>
      <c r="U5798" s="72"/>
      <c r="V5798" s="72"/>
      <c r="W5798" s="72"/>
      <c r="X5798" s="72"/>
      <c r="Y5798" s="72"/>
      <c r="Z5798" s="72"/>
      <c r="AA5798" s="72"/>
      <c r="AB5798" s="72"/>
      <c r="AC5798" s="72"/>
      <c r="AD5798" s="72"/>
      <c r="AE5798" s="72"/>
      <c r="AF5798" s="72"/>
      <c r="AG5798" s="72"/>
      <c r="AH5798" s="72"/>
      <c r="AI5798" s="72"/>
      <c r="AJ5798" s="72"/>
      <c r="AK5798" s="72"/>
    </row>
    <row r="5799" ht="14.25" customHeight="1">
      <c r="A5799" s="78">
        <v>5796.0</v>
      </c>
      <c r="C5799" s="78" t="str">
        <f>VLOOKUP(G5799,[1]Macrodata_CCF!$A$3:$D$55,4,FALSE)</f>
        <v>#ERROR!</v>
      </c>
      <c r="E5799" s="79" t="str">
        <f>VLOOKUP(G5799,[1]Macrodata_CCF!$A$3:$B$55,2,FALSE)</f>
        <v>#ERROR!</v>
      </c>
      <c r="F5799" s="78">
        <v>0.0</v>
      </c>
      <c r="G5799" s="80">
        <v>6.0</v>
      </c>
      <c r="H5799" s="81">
        <v>284200.0</v>
      </c>
      <c r="I5799" s="81">
        <v>750000.0</v>
      </c>
      <c r="J5799" s="81">
        <v>461205.0</v>
      </c>
      <c r="K5799" s="81">
        <v>750000.0</v>
      </c>
      <c r="L5799" s="82">
        <v>0.3800021468441391</v>
      </c>
      <c r="N5799" s="83">
        <f t="shared" si="1"/>
        <v>0.3800021468</v>
      </c>
      <c r="O5799" s="83">
        <f t="shared" si="2"/>
        <v>0.3800021468</v>
      </c>
      <c r="Q5799" s="83">
        <f t="shared" si="3"/>
        <v>0.6210666667</v>
      </c>
      <c r="R5799" s="83">
        <f t="shared" si="4"/>
        <v>0.3800021468</v>
      </c>
      <c r="S5799" s="83" t="b">
        <f t="shared" si="5"/>
        <v>0</v>
      </c>
      <c r="T5799" s="72"/>
      <c r="U5799" s="72"/>
      <c r="V5799" s="72"/>
      <c r="W5799" s="72"/>
      <c r="X5799" s="72"/>
      <c r="Y5799" s="72"/>
      <c r="Z5799" s="72"/>
      <c r="AA5799" s="72"/>
      <c r="AB5799" s="72"/>
      <c r="AC5799" s="72"/>
      <c r="AD5799" s="72"/>
      <c r="AE5799" s="72"/>
      <c r="AF5799" s="72"/>
      <c r="AG5799" s="72"/>
      <c r="AH5799" s="72"/>
      <c r="AI5799" s="72"/>
      <c r="AJ5799" s="72"/>
      <c r="AK5799" s="72"/>
    </row>
    <row r="5800" ht="14.25" customHeight="1">
      <c r="A5800" s="78">
        <v>5797.0</v>
      </c>
      <c r="C5800" s="78" t="str">
        <f>VLOOKUP(G5800,[1]Macrodata_CCF!$A$3:$D$55,4,FALSE)</f>
        <v>#ERROR!</v>
      </c>
      <c r="E5800" s="79" t="str">
        <f>VLOOKUP(G5800,[1]Macrodata_CCF!$A$3:$B$55,2,FALSE)</f>
        <v>#ERROR!</v>
      </c>
      <c r="F5800" s="78">
        <v>0.0</v>
      </c>
      <c r="G5800" s="80">
        <v>11.0</v>
      </c>
      <c r="H5800" s="81">
        <v>126925.0</v>
      </c>
      <c r="I5800" s="81">
        <v>270000.0</v>
      </c>
      <c r="J5800" s="81">
        <v>151250.0</v>
      </c>
      <c r="K5800" s="81">
        <v>270000.0</v>
      </c>
      <c r="L5800" s="82">
        <v>0.1700157260178228</v>
      </c>
      <c r="N5800" s="83">
        <f t="shared" si="1"/>
        <v>0.170015726</v>
      </c>
      <c r="O5800" s="83">
        <f t="shared" si="2"/>
        <v>0.170015726</v>
      </c>
      <c r="Q5800" s="83">
        <f t="shared" si="3"/>
        <v>0.5299074074</v>
      </c>
      <c r="R5800" s="83">
        <f t="shared" si="4"/>
        <v>0.170015726</v>
      </c>
      <c r="S5800" s="83" t="b">
        <f t="shared" si="5"/>
        <v>0</v>
      </c>
      <c r="T5800" s="72"/>
      <c r="U5800" s="72"/>
      <c r="V5800" s="72"/>
      <c r="W5800" s="72"/>
      <c r="X5800" s="72"/>
      <c r="Y5800" s="72"/>
      <c r="Z5800" s="72"/>
      <c r="AA5800" s="72"/>
      <c r="AB5800" s="72"/>
      <c r="AC5800" s="72"/>
      <c r="AD5800" s="72"/>
      <c r="AE5800" s="72"/>
      <c r="AF5800" s="72"/>
      <c r="AG5800" s="72"/>
      <c r="AH5800" s="72"/>
      <c r="AI5800" s="72"/>
      <c r="AJ5800" s="72"/>
      <c r="AK5800" s="72"/>
    </row>
    <row r="5801" ht="14.25" customHeight="1">
      <c r="A5801" s="78">
        <v>5798.0</v>
      </c>
      <c r="C5801" s="78" t="str">
        <f>VLOOKUP(G5801,[1]Macrodata_CCF!$A$3:$D$55,4,FALSE)</f>
        <v>#ERROR!</v>
      </c>
      <c r="E5801" s="79" t="str">
        <f>VLOOKUP(G5801,[1]Macrodata_CCF!$A$3:$B$55,2,FALSE)</f>
        <v>#ERROR!</v>
      </c>
      <c r="F5801" s="78">
        <v>0.0</v>
      </c>
      <c r="G5801" s="80">
        <v>22.0</v>
      </c>
      <c r="H5801" s="81">
        <v>40050.0</v>
      </c>
      <c r="I5801" s="81">
        <v>580000.0</v>
      </c>
      <c r="J5801" s="81">
        <v>115645.0</v>
      </c>
      <c r="K5801" s="81">
        <v>580000.0</v>
      </c>
      <c r="L5801" s="82">
        <v>0.140003704046671</v>
      </c>
      <c r="N5801" s="83">
        <f t="shared" si="1"/>
        <v>0.140003704</v>
      </c>
      <c r="O5801" s="83">
        <f t="shared" si="2"/>
        <v>0.140003704</v>
      </c>
      <c r="Q5801" s="83">
        <f t="shared" si="3"/>
        <v>0.9309482759</v>
      </c>
      <c r="R5801" s="83">
        <f t="shared" si="4"/>
        <v>0.140003704</v>
      </c>
      <c r="S5801" s="83" t="b">
        <f t="shared" si="5"/>
        <v>0</v>
      </c>
      <c r="T5801" s="72"/>
      <c r="U5801" s="72"/>
      <c r="V5801" s="72"/>
      <c r="W5801" s="72"/>
      <c r="X5801" s="72"/>
      <c r="Y5801" s="72"/>
      <c r="Z5801" s="72"/>
      <c r="AA5801" s="72"/>
      <c r="AB5801" s="72"/>
      <c r="AC5801" s="72"/>
      <c r="AD5801" s="72"/>
      <c r="AE5801" s="72"/>
      <c r="AF5801" s="72"/>
      <c r="AG5801" s="72"/>
      <c r="AH5801" s="72"/>
      <c r="AI5801" s="72"/>
      <c r="AJ5801" s="72"/>
      <c r="AK5801" s="72"/>
    </row>
    <row r="5802" ht="14.25" customHeight="1">
      <c r="A5802" s="78">
        <v>5799.0</v>
      </c>
      <c r="C5802" s="78" t="str">
        <f>VLOOKUP(G5802,[1]Macrodata_CCF!$A$3:$D$55,4,FALSE)</f>
        <v>#ERROR!</v>
      </c>
      <c r="E5802" s="79" t="str">
        <f>VLOOKUP(G5802,[1]Macrodata_CCF!$A$3:$B$55,2,FALSE)</f>
        <v>#ERROR!</v>
      </c>
      <c r="F5802" s="78">
        <v>0.0</v>
      </c>
      <c r="G5802" s="80">
        <v>48.0</v>
      </c>
      <c r="H5802" s="81">
        <v>85845.0</v>
      </c>
      <c r="I5802" s="81">
        <v>120000.0</v>
      </c>
      <c r="J5802" s="81">
        <v>91310.0</v>
      </c>
      <c r="K5802" s="81">
        <v>120000.0</v>
      </c>
      <c r="L5802" s="82">
        <v>0.1600058556580296</v>
      </c>
      <c r="N5802" s="83">
        <f t="shared" si="1"/>
        <v>0.1600058557</v>
      </c>
      <c r="O5802" s="83">
        <f t="shared" si="2"/>
        <v>0.1600058557</v>
      </c>
      <c r="Q5802" s="83">
        <f t="shared" si="3"/>
        <v>0.284625</v>
      </c>
      <c r="R5802" s="83">
        <f t="shared" si="4"/>
        <v>0.1600058557</v>
      </c>
      <c r="S5802" s="83" t="b">
        <f t="shared" si="5"/>
        <v>0</v>
      </c>
      <c r="T5802" s="72"/>
      <c r="U5802" s="72"/>
      <c r="V5802" s="72"/>
      <c r="W5802" s="72"/>
      <c r="X5802" s="72"/>
      <c r="Y5802" s="72"/>
      <c r="Z5802" s="72"/>
      <c r="AA5802" s="72"/>
      <c r="AB5802" s="72"/>
      <c r="AC5802" s="72"/>
      <c r="AD5802" s="72"/>
      <c r="AE5802" s="72"/>
      <c r="AF5802" s="72"/>
      <c r="AG5802" s="72"/>
      <c r="AH5802" s="72"/>
      <c r="AI5802" s="72"/>
      <c r="AJ5802" s="72"/>
      <c r="AK5802" s="72"/>
    </row>
    <row r="5803" ht="14.25" customHeight="1">
      <c r="A5803" s="78">
        <v>5800.0</v>
      </c>
      <c r="C5803" s="78" t="str">
        <f>VLOOKUP(G5803,[1]Macrodata_CCF!$A$3:$D$55,4,FALSE)</f>
        <v>#ERROR!</v>
      </c>
      <c r="E5803" s="79" t="str">
        <f>VLOOKUP(G5803,[1]Macrodata_CCF!$A$3:$B$55,2,FALSE)</f>
        <v>#ERROR!</v>
      </c>
      <c r="F5803" s="78">
        <v>0.0</v>
      </c>
      <c r="G5803" s="80">
        <v>53.0</v>
      </c>
      <c r="H5803" s="81">
        <v>357745.0</v>
      </c>
      <c r="I5803" s="81">
        <v>480000.0</v>
      </c>
      <c r="J5803" s="81">
        <v>368750.0</v>
      </c>
      <c r="K5803" s="81">
        <v>768000.0</v>
      </c>
      <c r="L5803" s="82">
        <v>0.09001676823033823</v>
      </c>
      <c r="N5803" s="83">
        <f t="shared" si="1"/>
        <v>0.09001676823</v>
      </c>
      <c r="O5803" s="83">
        <f t="shared" si="2"/>
        <v>0.09001676823</v>
      </c>
      <c r="Q5803" s="83">
        <f t="shared" si="3"/>
        <v>0.2546979167</v>
      </c>
      <c r="R5803" s="83">
        <f t="shared" si="4"/>
        <v>0.09001676823</v>
      </c>
      <c r="S5803" s="83" t="b">
        <f t="shared" si="5"/>
        <v>0</v>
      </c>
      <c r="T5803" s="72"/>
      <c r="U5803" s="72"/>
      <c r="V5803" s="72"/>
      <c r="W5803" s="72"/>
      <c r="X5803" s="72"/>
      <c r="Y5803" s="72"/>
      <c r="Z5803" s="72"/>
      <c r="AA5803" s="72"/>
      <c r="AB5803" s="72"/>
      <c r="AC5803" s="72"/>
      <c r="AD5803" s="72"/>
      <c r="AE5803" s="72"/>
      <c r="AF5803" s="72"/>
      <c r="AG5803" s="72"/>
      <c r="AH5803" s="72"/>
      <c r="AI5803" s="72"/>
      <c r="AJ5803" s="72"/>
      <c r="AK5803" s="72"/>
    </row>
    <row r="5804" ht="14.25" customHeight="1">
      <c r="A5804" s="78">
        <v>5801.0</v>
      </c>
      <c r="C5804" s="78" t="str">
        <f>VLOOKUP(G5804,[1]Macrodata_CCF!$A$3:$D$55,4,FALSE)</f>
        <v>#ERROR!</v>
      </c>
      <c r="E5804" s="79" t="str">
        <f>VLOOKUP(G5804,[1]Macrodata_CCF!$A$3:$B$55,2,FALSE)</f>
        <v>#ERROR!</v>
      </c>
      <c r="F5804" s="78">
        <v>0.0</v>
      </c>
      <c r="G5804" s="80">
        <v>16.0</v>
      </c>
      <c r="H5804" s="81">
        <v>0.0</v>
      </c>
      <c r="I5804" s="81">
        <v>230000.0</v>
      </c>
      <c r="J5804" s="81">
        <v>39100.0</v>
      </c>
      <c r="K5804" s="81">
        <v>230000.0</v>
      </c>
      <c r="L5804" s="82">
        <v>0.17</v>
      </c>
      <c r="N5804" s="83">
        <f t="shared" si="1"/>
        <v>0.17</v>
      </c>
      <c r="O5804" s="83">
        <f t="shared" si="2"/>
        <v>0.17</v>
      </c>
      <c r="Q5804" s="83">
        <f t="shared" si="3"/>
        <v>1</v>
      </c>
      <c r="R5804" s="83">
        <f t="shared" si="4"/>
        <v>0.17</v>
      </c>
      <c r="S5804" s="83" t="b">
        <f t="shared" si="5"/>
        <v>0</v>
      </c>
      <c r="T5804" s="72"/>
      <c r="U5804" s="72"/>
      <c r="V5804" s="72"/>
      <c r="W5804" s="72"/>
      <c r="X5804" s="72"/>
      <c r="Y5804" s="72"/>
      <c r="Z5804" s="72"/>
      <c r="AA5804" s="72"/>
      <c r="AB5804" s="72"/>
      <c r="AC5804" s="72"/>
      <c r="AD5804" s="72"/>
      <c r="AE5804" s="72"/>
      <c r="AF5804" s="72"/>
      <c r="AG5804" s="72"/>
      <c r="AH5804" s="72"/>
      <c r="AI5804" s="72"/>
      <c r="AJ5804" s="72"/>
      <c r="AK5804" s="72"/>
    </row>
    <row r="5805" ht="14.25" customHeight="1">
      <c r="A5805" s="78">
        <v>5802.0</v>
      </c>
      <c r="C5805" s="78" t="str">
        <f>VLOOKUP(G5805,[1]Macrodata_CCF!$A$3:$D$55,4,FALSE)</f>
        <v>#ERROR!</v>
      </c>
      <c r="E5805" s="79" t="str">
        <f>VLOOKUP(G5805,[1]Macrodata_CCF!$A$3:$B$55,2,FALSE)</f>
        <v>#ERROR!</v>
      </c>
      <c r="F5805" s="78">
        <v>0.0</v>
      </c>
      <c r="G5805" s="80">
        <v>46.0</v>
      </c>
      <c r="H5805" s="81">
        <v>126110.0</v>
      </c>
      <c r="I5805" s="81">
        <v>200000.0</v>
      </c>
      <c r="J5805" s="81">
        <v>139410.0</v>
      </c>
      <c r="K5805" s="81">
        <v>200000.0</v>
      </c>
      <c r="L5805" s="82">
        <v>0.1799972932737854</v>
      </c>
      <c r="N5805" s="83">
        <f t="shared" si="1"/>
        <v>0.1799972933</v>
      </c>
      <c r="O5805" s="83">
        <f t="shared" si="2"/>
        <v>0.1799972933</v>
      </c>
      <c r="Q5805" s="83">
        <f t="shared" si="3"/>
        <v>0.36945</v>
      </c>
      <c r="R5805" s="83">
        <f t="shared" si="4"/>
        <v>0.1799972933</v>
      </c>
      <c r="S5805" s="83" t="b">
        <f t="shared" si="5"/>
        <v>0</v>
      </c>
      <c r="T5805" s="72"/>
      <c r="U5805" s="72"/>
      <c r="V5805" s="72"/>
      <c r="W5805" s="72"/>
      <c r="X5805" s="72"/>
      <c r="Y5805" s="72"/>
      <c r="Z5805" s="72"/>
      <c r="AA5805" s="72"/>
      <c r="AB5805" s="72"/>
      <c r="AC5805" s="72"/>
      <c r="AD5805" s="72"/>
      <c r="AE5805" s="72"/>
      <c r="AF5805" s="72"/>
      <c r="AG5805" s="72"/>
      <c r="AH5805" s="72"/>
      <c r="AI5805" s="72"/>
      <c r="AJ5805" s="72"/>
      <c r="AK5805" s="72"/>
    </row>
    <row r="5806" ht="14.25" customHeight="1">
      <c r="A5806" s="78">
        <v>5803.0</v>
      </c>
      <c r="C5806" s="78" t="str">
        <f>VLOOKUP(G5806,[1]Macrodata_CCF!$A$3:$D$55,4,FALSE)</f>
        <v>#ERROR!</v>
      </c>
      <c r="E5806" s="79" t="str">
        <f>VLOOKUP(G5806,[1]Macrodata_CCF!$A$3:$B$55,2,FALSE)</f>
        <v>#ERROR!</v>
      </c>
      <c r="F5806" s="78">
        <v>0.0</v>
      </c>
      <c r="G5806" s="80">
        <v>38.0</v>
      </c>
      <c r="H5806" s="81">
        <v>170495.0</v>
      </c>
      <c r="I5806" s="81">
        <v>240000.0</v>
      </c>
      <c r="J5806" s="81">
        <v>178140.0</v>
      </c>
      <c r="K5806" s="81">
        <v>240000.0</v>
      </c>
      <c r="L5806" s="82">
        <v>0.109992086900223</v>
      </c>
      <c r="N5806" s="83">
        <f t="shared" si="1"/>
        <v>0.1099920869</v>
      </c>
      <c r="O5806" s="83">
        <f t="shared" si="2"/>
        <v>0.1099920869</v>
      </c>
      <c r="Q5806" s="83">
        <f t="shared" si="3"/>
        <v>0.2896041667</v>
      </c>
      <c r="R5806" s="83">
        <f t="shared" si="4"/>
        <v>0.1099920869</v>
      </c>
      <c r="S5806" s="83" t="b">
        <f t="shared" si="5"/>
        <v>0</v>
      </c>
      <c r="T5806" s="72"/>
      <c r="U5806" s="72"/>
      <c r="V5806" s="72"/>
      <c r="W5806" s="72"/>
      <c r="X5806" s="72"/>
      <c r="Y5806" s="72"/>
      <c r="Z5806" s="72"/>
      <c r="AA5806" s="72"/>
      <c r="AB5806" s="72"/>
      <c r="AC5806" s="72"/>
      <c r="AD5806" s="72"/>
      <c r="AE5806" s="72"/>
      <c r="AF5806" s="72"/>
      <c r="AG5806" s="72"/>
      <c r="AH5806" s="72"/>
      <c r="AI5806" s="72"/>
      <c r="AJ5806" s="72"/>
      <c r="AK5806" s="72"/>
    </row>
    <row r="5807" ht="14.25" customHeight="1">
      <c r="A5807" s="78">
        <v>5804.0</v>
      </c>
      <c r="C5807" s="78" t="str">
        <f>VLOOKUP(G5807,[1]Macrodata_CCF!$A$3:$D$55,4,FALSE)</f>
        <v>#ERROR!</v>
      </c>
      <c r="E5807" s="79" t="str">
        <f>VLOOKUP(G5807,[1]Macrodata_CCF!$A$3:$B$55,2,FALSE)</f>
        <v>#ERROR!</v>
      </c>
      <c r="F5807" s="78">
        <v>0.0</v>
      </c>
      <c r="G5807" s="80">
        <v>35.0</v>
      </c>
      <c r="H5807" s="81">
        <v>877300.0</v>
      </c>
      <c r="I5807" s="81">
        <v>990000.0</v>
      </c>
      <c r="J5807" s="81">
        <v>887445.0</v>
      </c>
      <c r="K5807" s="81">
        <v>990000.0</v>
      </c>
      <c r="L5807" s="82">
        <v>0.09001774622892636</v>
      </c>
      <c r="N5807" s="83">
        <f t="shared" si="1"/>
        <v>0.09001774623</v>
      </c>
      <c r="O5807" s="83">
        <f t="shared" si="2"/>
        <v>0.09001774623</v>
      </c>
      <c r="Q5807" s="83">
        <f t="shared" si="3"/>
        <v>0.1138383838</v>
      </c>
      <c r="R5807" s="83">
        <f t="shared" si="4"/>
        <v>0.09001774623</v>
      </c>
      <c r="S5807" s="83" t="b">
        <f t="shared" si="5"/>
        <v>0</v>
      </c>
      <c r="T5807" s="72"/>
      <c r="U5807" s="72"/>
      <c r="V5807" s="72"/>
      <c r="W5807" s="72"/>
      <c r="X5807" s="72"/>
      <c r="Y5807" s="72"/>
      <c r="Z5807" s="72"/>
      <c r="AA5807" s="72"/>
      <c r="AB5807" s="72"/>
      <c r="AC5807" s="72"/>
      <c r="AD5807" s="72"/>
      <c r="AE5807" s="72"/>
      <c r="AF5807" s="72"/>
      <c r="AG5807" s="72"/>
      <c r="AH5807" s="72"/>
      <c r="AI5807" s="72"/>
      <c r="AJ5807" s="72"/>
      <c r="AK5807" s="72"/>
    </row>
    <row r="5808" ht="14.25" customHeight="1">
      <c r="A5808" s="78">
        <v>5805.0</v>
      </c>
      <c r="C5808" s="78" t="str">
        <f>VLOOKUP(G5808,[1]Macrodata_CCF!$A$3:$D$55,4,FALSE)</f>
        <v>#ERROR!</v>
      </c>
      <c r="E5808" s="79" t="str">
        <f>VLOOKUP(G5808,[1]Macrodata_CCF!$A$3:$B$55,2,FALSE)</f>
        <v>#ERROR!</v>
      </c>
      <c r="F5808" s="78">
        <v>0.0</v>
      </c>
      <c r="G5808" s="80">
        <v>42.0</v>
      </c>
      <c r="H5808" s="81">
        <v>3530.0</v>
      </c>
      <c r="I5808" s="81">
        <v>30000.0</v>
      </c>
      <c r="J5808" s="81">
        <v>13325.0</v>
      </c>
      <c r="K5808" s="81">
        <v>30000.0</v>
      </c>
      <c r="L5808" s="82">
        <v>0.3700415564790329</v>
      </c>
      <c r="N5808" s="83">
        <f t="shared" si="1"/>
        <v>0.3700415565</v>
      </c>
      <c r="O5808" s="83">
        <f t="shared" si="2"/>
        <v>0.3700415565</v>
      </c>
      <c r="Q5808" s="83">
        <f t="shared" si="3"/>
        <v>0.8823333333</v>
      </c>
      <c r="R5808" s="83">
        <f t="shared" si="4"/>
        <v>0.3700415565</v>
      </c>
      <c r="S5808" s="83" t="b">
        <f t="shared" si="5"/>
        <v>0</v>
      </c>
      <c r="T5808" s="72"/>
      <c r="U5808" s="72"/>
      <c r="V5808" s="72"/>
      <c r="W5808" s="72"/>
      <c r="X5808" s="72"/>
      <c r="Y5808" s="72"/>
      <c r="Z5808" s="72"/>
      <c r="AA5808" s="72"/>
      <c r="AB5808" s="72"/>
      <c r="AC5808" s="72"/>
      <c r="AD5808" s="72"/>
      <c r="AE5808" s="72"/>
      <c r="AF5808" s="72"/>
      <c r="AG5808" s="72"/>
      <c r="AH5808" s="72"/>
      <c r="AI5808" s="72"/>
      <c r="AJ5808" s="72"/>
      <c r="AK5808" s="72"/>
    </row>
    <row r="5809" ht="14.25" customHeight="1">
      <c r="A5809" s="78">
        <v>5806.0</v>
      </c>
      <c r="C5809" s="78" t="str">
        <f>VLOOKUP(G5809,[1]Macrodata_CCF!$A$3:$D$55,4,FALSE)</f>
        <v>#ERROR!</v>
      </c>
      <c r="E5809" s="79" t="str">
        <f>VLOOKUP(G5809,[1]Macrodata_CCF!$A$3:$B$55,2,FALSE)</f>
        <v>#ERROR!</v>
      </c>
      <c r="F5809" s="78">
        <v>0.0</v>
      </c>
      <c r="G5809" s="80">
        <v>23.0</v>
      </c>
      <c r="H5809" s="81">
        <v>99345.0</v>
      </c>
      <c r="I5809" s="81">
        <v>900000.0</v>
      </c>
      <c r="J5809" s="81">
        <v>918000.0</v>
      </c>
      <c r="K5809" s="81">
        <v>900000.0</v>
      </c>
      <c r="L5809" s="82">
        <v>1.022481593195571</v>
      </c>
      <c r="N5809" s="83">
        <f t="shared" si="1"/>
        <v>1.022481593</v>
      </c>
      <c r="O5809" s="83">
        <f t="shared" si="2"/>
        <v>1</v>
      </c>
      <c r="Q5809" s="83">
        <f t="shared" si="3"/>
        <v>0.8896166667</v>
      </c>
      <c r="R5809" s="83">
        <f t="shared" si="4"/>
        <v>1.022481593</v>
      </c>
      <c r="S5809" s="83" t="b">
        <f t="shared" si="5"/>
        <v>0</v>
      </c>
      <c r="T5809" s="72"/>
      <c r="U5809" s="72"/>
      <c r="V5809" s="72"/>
      <c r="W5809" s="72"/>
      <c r="X5809" s="72"/>
      <c r="Y5809" s="72"/>
      <c r="Z5809" s="72"/>
      <c r="AA5809" s="72"/>
      <c r="AB5809" s="72"/>
      <c r="AC5809" s="72"/>
      <c r="AD5809" s="72"/>
      <c r="AE5809" s="72"/>
      <c r="AF5809" s="72"/>
      <c r="AG5809" s="72"/>
      <c r="AH5809" s="72"/>
      <c r="AI5809" s="72"/>
      <c r="AJ5809" s="72"/>
      <c r="AK5809" s="72"/>
    </row>
    <row r="5810" ht="14.25" customHeight="1">
      <c r="A5810" s="78">
        <v>5807.0</v>
      </c>
      <c r="C5810" s="78" t="str">
        <f>VLOOKUP(G5810,[1]Macrodata_CCF!$A$3:$D$55,4,FALSE)</f>
        <v>#ERROR!</v>
      </c>
      <c r="E5810" s="79" t="str">
        <f>VLOOKUP(G5810,[1]Macrodata_CCF!$A$3:$B$55,2,FALSE)</f>
        <v>#ERROR!</v>
      </c>
      <c r="F5810" s="78">
        <v>0.0</v>
      </c>
      <c r="G5810" s="80">
        <v>42.0</v>
      </c>
      <c r="H5810" s="81">
        <v>0.0</v>
      </c>
      <c r="I5810" s="81">
        <v>720000.0</v>
      </c>
      <c r="J5810" s="81">
        <v>252000.0</v>
      </c>
      <c r="K5810" s="81">
        <v>720000.0</v>
      </c>
      <c r="L5810" s="82">
        <v>0.35</v>
      </c>
      <c r="N5810" s="83">
        <f t="shared" si="1"/>
        <v>0.35</v>
      </c>
      <c r="O5810" s="83">
        <f t="shared" si="2"/>
        <v>0.35</v>
      </c>
      <c r="Q5810" s="83">
        <f t="shared" si="3"/>
        <v>1</v>
      </c>
      <c r="R5810" s="83">
        <f t="shared" si="4"/>
        <v>0.35</v>
      </c>
      <c r="S5810" s="83" t="b">
        <f t="shared" si="5"/>
        <v>0</v>
      </c>
      <c r="T5810" s="72"/>
      <c r="U5810" s="72"/>
      <c r="V5810" s="72"/>
      <c r="W5810" s="72"/>
      <c r="X5810" s="72"/>
      <c r="Y5810" s="72"/>
      <c r="Z5810" s="72"/>
      <c r="AA5810" s="72"/>
      <c r="AB5810" s="72"/>
      <c r="AC5810" s="72"/>
      <c r="AD5810" s="72"/>
      <c r="AE5810" s="72"/>
      <c r="AF5810" s="72"/>
      <c r="AG5810" s="72"/>
      <c r="AH5810" s="72"/>
      <c r="AI5810" s="72"/>
      <c r="AJ5810" s="72"/>
      <c r="AK5810" s="72"/>
    </row>
    <row r="5811" ht="14.25" customHeight="1">
      <c r="A5811" s="78">
        <v>5808.0</v>
      </c>
      <c r="C5811" s="78" t="str">
        <f>VLOOKUP(G5811,[1]Macrodata_CCF!$A$3:$D$55,4,FALSE)</f>
        <v>#ERROR!</v>
      </c>
      <c r="E5811" s="79" t="str">
        <f>VLOOKUP(G5811,[1]Macrodata_CCF!$A$3:$B$55,2,FALSE)</f>
        <v>#ERROR!</v>
      </c>
      <c r="F5811" s="78">
        <v>0.0</v>
      </c>
      <c r="G5811" s="80">
        <v>15.0</v>
      </c>
      <c r="H5811" s="81">
        <v>555340.0</v>
      </c>
      <c r="I5811" s="81">
        <v>950000.0</v>
      </c>
      <c r="J5811" s="81">
        <v>957895.0</v>
      </c>
      <c r="K5811" s="81">
        <v>1615000.0</v>
      </c>
      <c r="L5811" s="82">
        <v>1.020004560887853</v>
      </c>
      <c r="N5811" s="83">
        <f t="shared" si="1"/>
        <v>1.020004561</v>
      </c>
      <c r="O5811" s="83">
        <f t="shared" si="2"/>
        <v>1</v>
      </c>
      <c r="Q5811" s="83">
        <f t="shared" si="3"/>
        <v>0.4154315789</v>
      </c>
      <c r="R5811" s="83">
        <f t="shared" si="4"/>
        <v>1.020004561</v>
      </c>
      <c r="S5811" s="83" t="b">
        <f t="shared" si="5"/>
        <v>0</v>
      </c>
      <c r="T5811" s="72"/>
      <c r="U5811" s="72"/>
      <c r="V5811" s="72"/>
      <c r="W5811" s="72"/>
      <c r="X5811" s="72"/>
      <c r="Y5811" s="72"/>
      <c r="Z5811" s="72"/>
      <c r="AA5811" s="72"/>
      <c r="AB5811" s="72"/>
      <c r="AC5811" s="72"/>
      <c r="AD5811" s="72"/>
      <c r="AE5811" s="72"/>
      <c r="AF5811" s="72"/>
      <c r="AG5811" s="72"/>
      <c r="AH5811" s="72"/>
      <c r="AI5811" s="72"/>
      <c r="AJ5811" s="72"/>
      <c r="AK5811" s="72"/>
    </row>
    <row r="5812" ht="14.25" customHeight="1">
      <c r="A5812" s="78">
        <v>5809.0</v>
      </c>
      <c r="C5812" s="78" t="str">
        <f>VLOOKUP(G5812,[1]Macrodata_CCF!$A$3:$D$55,4,FALSE)</f>
        <v>#ERROR!</v>
      </c>
      <c r="E5812" s="79" t="str">
        <f>VLOOKUP(G5812,[1]Macrodata_CCF!$A$3:$B$55,2,FALSE)</f>
        <v>#ERROR!</v>
      </c>
      <c r="F5812" s="78">
        <v>1.0</v>
      </c>
      <c r="G5812" s="80">
        <v>23.0</v>
      </c>
      <c r="H5812" s="81">
        <v>0.0</v>
      </c>
      <c r="I5812" s="81">
        <v>480000.0</v>
      </c>
      <c r="J5812" s="81">
        <v>489600.0</v>
      </c>
      <c r="K5812" s="81">
        <v>480000.0</v>
      </c>
      <c r="L5812" s="82">
        <v>1.02</v>
      </c>
      <c r="N5812" s="83">
        <f t="shared" si="1"/>
        <v>1.02</v>
      </c>
      <c r="O5812" s="83">
        <f t="shared" si="2"/>
        <v>1</v>
      </c>
      <c r="Q5812" s="83">
        <f t="shared" si="3"/>
        <v>1</v>
      </c>
      <c r="R5812" s="83">
        <f t="shared" si="4"/>
        <v>1.02</v>
      </c>
      <c r="S5812" s="83" t="b">
        <f t="shared" si="5"/>
        <v>0</v>
      </c>
      <c r="T5812" s="72"/>
      <c r="U5812" s="72"/>
      <c r="V5812" s="72"/>
      <c r="W5812" s="72"/>
      <c r="X5812" s="72"/>
      <c r="Y5812" s="72"/>
      <c r="Z5812" s="72"/>
      <c r="AA5812" s="72"/>
      <c r="AB5812" s="72"/>
      <c r="AC5812" s="72"/>
      <c r="AD5812" s="72"/>
      <c r="AE5812" s="72"/>
      <c r="AF5812" s="72"/>
      <c r="AG5812" s="72"/>
      <c r="AH5812" s="72"/>
      <c r="AI5812" s="72"/>
      <c r="AJ5812" s="72"/>
      <c r="AK5812" s="72"/>
    </row>
    <row r="5813" ht="14.25" customHeight="1">
      <c r="A5813" s="78">
        <v>5810.0</v>
      </c>
      <c r="C5813" s="78" t="str">
        <f>VLOOKUP(G5813,[1]Macrodata_CCF!$A$3:$D$55,4,FALSE)</f>
        <v>#ERROR!</v>
      </c>
      <c r="E5813" s="79" t="str">
        <f>VLOOKUP(G5813,[1]Macrodata_CCF!$A$3:$B$55,2,FALSE)</f>
        <v>#ERROR!</v>
      </c>
      <c r="F5813" s="78">
        <v>0.0</v>
      </c>
      <c r="G5813" s="80">
        <v>51.0</v>
      </c>
      <c r="H5813" s="81">
        <v>47375.0</v>
      </c>
      <c r="I5813" s="81">
        <v>50000.0</v>
      </c>
      <c r="J5813" s="81">
        <v>47535.0</v>
      </c>
      <c r="K5813" s="81">
        <v>95000.0</v>
      </c>
      <c r="L5813" s="82">
        <v>0.06095238095238095</v>
      </c>
      <c r="N5813" s="83">
        <f t="shared" si="1"/>
        <v>0.06095238095</v>
      </c>
      <c r="O5813" s="83">
        <f t="shared" si="2"/>
        <v>0.06095238095</v>
      </c>
      <c r="Q5813" s="83">
        <f t="shared" si="3"/>
        <v>0.0525</v>
      </c>
      <c r="R5813" s="83">
        <f t="shared" si="4"/>
        <v>0.0032</v>
      </c>
      <c r="S5813" s="83" t="b">
        <f t="shared" si="5"/>
        <v>0</v>
      </c>
      <c r="T5813" s="72"/>
      <c r="U5813" s="72"/>
      <c r="V5813" s="72"/>
      <c r="W5813" s="72"/>
      <c r="X5813" s="72"/>
      <c r="Y5813" s="72"/>
      <c r="Z5813" s="72"/>
      <c r="AA5813" s="72"/>
      <c r="AB5813" s="72"/>
      <c r="AC5813" s="72"/>
      <c r="AD5813" s="72"/>
      <c r="AE5813" s="72"/>
      <c r="AF5813" s="72"/>
      <c r="AG5813" s="72"/>
      <c r="AH5813" s="72"/>
      <c r="AI5813" s="72"/>
      <c r="AJ5813" s="72"/>
      <c r="AK5813" s="72"/>
    </row>
    <row r="5814" ht="14.25" customHeight="1">
      <c r="A5814" s="78">
        <v>5811.0</v>
      </c>
      <c r="C5814" s="78" t="str">
        <f>VLOOKUP(G5814,[1]Macrodata_CCF!$A$3:$D$55,4,FALSE)</f>
        <v>#ERROR!</v>
      </c>
      <c r="E5814" s="79" t="str">
        <f>VLOOKUP(G5814,[1]Macrodata_CCF!$A$3:$B$55,2,FALSE)</f>
        <v>#ERROR!</v>
      </c>
      <c r="F5814" s="78">
        <v>0.0</v>
      </c>
      <c r="G5814" s="80">
        <v>25.0</v>
      </c>
      <c r="H5814" s="81">
        <v>148580.0</v>
      </c>
      <c r="I5814" s="81">
        <v>200000.0</v>
      </c>
      <c r="J5814" s="81">
        <v>158350.0</v>
      </c>
      <c r="K5814" s="81">
        <v>320000.0</v>
      </c>
      <c r="L5814" s="82">
        <v>0.1900038895371451</v>
      </c>
      <c r="N5814" s="83">
        <f t="shared" si="1"/>
        <v>0.1900038895</v>
      </c>
      <c r="O5814" s="83">
        <f t="shared" si="2"/>
        <v>0.1900038895</v>
      </c>
      <c r="Q5814" s="83">
        <f t="shared" si="3"/>
        <v>0.2571</v>
      </c>
      <c r="R5814" s="83">
        <f t="shared" si="4"/>
        <v>0.1900038895</v>
      </c>
      <c r="S5814" s="83" t="b">
        <f t="shared" si="5"/>
        <v>0</v>
      </c>
      <c r="T5814" s="72"/>
      <c r="U5814" s="72"/>
      <c r="V5814" s="72"/>
      <c r="W5814" s="72"/>
      <c r="X5814" s="72"/>
      <c r="Y5814" s="72"/>
      <c r="Z5814" s="72"/>
      <c r="AA5814" s="72"/>
      <c r="AB5814" s="72"/>
      <c r="AC5814" s="72"/>
      <c r="AD5814" s="72"/>
      <c r="AE5814" s="72"/>
      <c r="AF5814" s="72"/>
      <c r="AG5814" s="72"/>
      <c r="AH5814" s="72"/>
      <c r="AI5814" s="72"/>
      <c r="AJ5814" s="72"/>
      <c r="AK5814" s="72"/>
    </row>
    <row r="5815" ht="14.25" customHeight="1">
      <c r="A5815" s="78">
        <v>5812.0</v>
      </c>
      <c r="C5815" s="78" t="str">
        <f>VLOOKUP(G5815,[1]Macrodata_CCF!$A$3:$D$55,4,FALSE)</f>
        <v>#ERROR!</v>
      </c>
      <c r="E5815" s="79" t="str">
        <f>VLOOKUP(G5815,[1]Macrodata_CCF!$A$3:$B$55,2,FALSE)</f>
        <v>#ERROR!</v>
      </c>
      <c r="F5815" s="78">
        <v>1.0</v>
      </c>
      <c r="G5815" s="80">
        <v>45.0</v>
      </c>
      <c r="H5815" s="81">
        <v>9935.0</v>
      </c>
      <c r="I5815" s="81">
        <v>190000.0</v>
      </c>
      <c r="J5815" s="81">
        <v>107170.0</v>
      </c>
      <c r="K5815" s="81">
        <v>190000.0</v>
      </c>
      <c r="L5815" s="82">
        <v>0.5399994446449893</v>
      </c>
      <c r="N5815" s="83">
        <f t="shared" si="1"/>
        <v>0.5399994446</v>
      </c>
      <c r="O5815" s="83">
        <f t="shared" si="2"/>
        <v>0.5399994446</v>
      </c>
      <c r="Q5815" s="83">
        <f t="shared" si="3"/>
        <v>0.9477105263</v>
      </c>
      <c r="R5815" s="83">
        <f t="shared" si="4"/>
        <v>0.5399994446</v>
      </c>
      <c r="S5815" s="83" t="b">
        <f t="shared" si="5"/>
        <v>0</v>
      </c>
      <c r="T5815" s="72"/>
      <c r="U5815" s="72"/>
      <c r="V5815" s="72"/>
      <c r="W5815" s="72"/>
      <c r="X5815" s="72"/>
      <c r="Y5815" s="72"/>
      <c r="Z5815" s="72"/>
      <c r="AA5815" s="72"/>
      <c r="AB5815" s="72"/>
      <c r="AC5815" s="72"/>
      <c r="AD5815" s="72"/>
      <c r="AE5815" s="72"/>
      <c r="AF5815" s="72"/>
      <c r="AG5815" s="72"/>
      <c r="AH5815" s="72"/>
      <c r="AI5815" s="72"/>
      <c r="AJ5815" s="72"/>
      <c r="AK5815" s="72"/>
    </row>
    <row r="5816" ht="14.25" customHeight="1">
      <c r="A5816" s="78">
        <v>5813.0</v>
      </c>
      <c r="C5816" s="78" t="str">
        <f>VLOOKUP(G5816,[1]Macrodata_CCF!$A$3:$D$55,4,FALSE)</f>
        <v>#ERROR!</v>
      </c>
      <c r="E5816" s="79" t="str">
        <f>VLOOKUP(G5816,[1]Macrodata_CCF!$A$3:$B$55,2,FALSE)</f>
        <v>#ERROR!</v>
      </c>
      <c r="F5816" s="78">
        <v>0.0</v>
      </c>
      <c r="G5816" s="80">
        <v>6.0</v>
      </c>
      <c r="H5816" s="81">
        <v>251545.0</v>
      </c>
      <c r="I5816" s="81">
        <v>410000.0</v>
      </c>
      <c r="J5816" s="81">
        <v>307005.0</v>
      </c>
      <c r="K5816" s="81">
        <v>533000.0</v>
      </c>
      <c r="L5816" s="82">
        <v>0.3500047332050109</v>
      </c>
      <c r="N5816" s="83">
        <f t="shared" si="1"/>
        <v>0.3500047332</v>
      </c>
      <c r="O5816" s="83">
        <f t="shared" si="2"/>
        <v>0.3500047332</v>
      </c>
      <c r="Q5816" s="83">
        <f t="shared" si="3"/>
        <v>0.3864756098</v>
      </c>
      <c r="R5816" s="83">
        <f t="shared" si="4"/>
        <v>0.3500047332</v>
      </c>
      <c r="S5816" s="83" t="b">
        <f t="shared" si="5"/>
        <v>0</v>
      </c>
      <c r="T5816" s="72"/>
      <c r="U5816" s="72"/>
      <c r="V5816" s="72"/>
      <c r="W5816" s="72"/>
      <c r="X5816" s="72"/>
      <c r="Y5816" s="72"/>
      <c r="Z5816" s="72"/>
      <c r="AA5816" s="72"/>
      <c r="AB5816" s="72"/>
      <c r="AC5816" s="72"/>
      <c r="AD5816" s="72"/>
      <c r="AE5816" s="72"/>
      <c r="AF5816" s="72"/>
      <c r="AG5816" s="72"/>
      <c r="AH5816" s="72"/>
      <c r="AI5816" s="72"/>
      <c r="AJ5816" s="72"/>
      <c r="AK5816" s="72"/>
    </row>
    <row r="5817" ht="14.25" customHeight="1">
      <c r="A5817" s="78">
        <v>5814.0</v>
      </c>
      <c r="C5817" s="78" t="str">
        <f>VLOOKUP(G5817,[1]Macrodata_CCF!$A$3:$D$55,4,FALSE)</f>
        <v>#ERROR!</v>
      </c>
      <c r="E5817" s="79" t="str">
        <f>VLOOKUP(G5817,[1]Macrodata_CCF!$A$3:$B$55,2,FALSE)</f>
        <v>#ERROR!</v>
      </c>
      <c r="F5817" s="78">
        <v>0.0</v>
      </c>
      <c r="G5817" s="80">
        <v>19.0</v>
      </c>
      <c r="H5817" s="81">
        <v>78480.0</v>
      </c>
      <c r="I5817" s="81">
        <v>460000.0</v>
      </c>
      <c r="J5817" s="81">
        <v>143340.0</v>
      </c>
      <c r="K5817" s="81">
        <v>460000.0</v>
      </c>
      <c r="L5817" s="82">
        <v>0.1700041937513105</v>
      </c>
      <c r="N5817" s="83">
        <f t="shared" si="1"/>
        <v>0.1700041938</v>
      </c>
      <c r="O5817" s="83">
        <f t="shared" si="2"/>
        <v>0.1700041938</v>
      </c>
      <c r="Q5817" s="83">
        <f t="shared" si="3"/>
        <v>0.8293913043</v>
      </c>
      <c r="R5817" s="83">
        <f t="shared" si="4"/>
        <v>0.1700041938</v>
      </c>
      <c r="S5817" s="83" t="b">
        <f t="shared" si="5"/>
        <v>0</v>
      </c>
      <c r="T5817" s="72"/>
      <c r="U5817" s="72"/>
      <c r="V5817" s="72"/>
      <c r="W5817" s="72"/>
      <c r="X5817" s="72"/>
      <c r="Y5817" s="72"/>
      <c r="Z5817" s="72"/>
      <c r="AA5817" s="72"/>
      <c r="AB5817" s="72"/>
      <c r="AC5817" s="72"/>
      <c r="AD5817" s="72"/>
      <c r="AE5817" s="72"/>
      <c r="AF5817" s="72"/>
      <c r="AG5817" s="72"/>
      <c r="AH5817" s="72"/>
      <c r="AI5817" s="72"/>
      <c r="AJ5817" s="72"/>
      <c r="AK5817" s="72"/>
    </row>
    <row r="5818" ht="14.25" customHeight="1">
      <c r="A5818" s="78">
        <v>5815.0</v>
      </c>
      <c r="C5818" s="78" t="str">
        <f>VLOOKUP(G5818,[1]Macrodata_CCF!$A$3:$D$55,4,FALSE)</f>
        <v>#ERROR!</v>
      </c>
      <c r="E5818" s="79" t="str">
        <f>VLOOKUP(G5818,[1]Macrodata_CCF!$A$3:$B$55,2,FALSE)</f>
        <v>#ERROR!</v>
      </c>
      <c r="F5818" s="78">
        <v>0.0</v>
      </c>
      <c r="G5818" s="80">
        <v>20.0</v>
      </c>
      <c r="H5818" s="81">
        <v>304405.0</v>
      </c>
      <c r="I5818" s="81">
        <v>820000.0</v>
      </c>
      <c r="J5818" s="81">
        <v>397210.0</v>
      </c>
      <c r="K5818" s="81">
        <v>1230000.0</v>
      </c>
      <c r="L5818" s="82">
        <v>0.1799959270357548</v>
      </c>
      <c r="N5818" s="83">
        <f t="shared" si="1"/>
        <v>0.179995927</v>
      </c>
      <c r="O5818" s="83">
        <f t="shared" si="2"/>
        <v>0.179995927</v>
      </c>
      <c r="Q5818" s="83">
        <f t="shared" si="3"/>
        <v>0.6287743902</v>
      </c>
      <c r="R5818" s="83">
        <f t="shared" si="4"/>
        <v>0.179995927</v>
      </c>
      <c r="S5818" s="83" t="b">
        <f t="shared" si="5"/>
        <v>0</v>
      </c>
      <c r="T5818" s="72"/>
      <c r="U5818" s="72"/>
      <c r="V5818" s="72"/>
      <c r="W5818" s="72"/>
      <c r="X5818" s="72"/>
      <c r="Y5818" s="72"/>
      <c r="Z5818" s="72"/>
      <c r="AA5818" s="72"/>
      <c r="AB5818" s="72"/>
      <c r="AC5818" s="72"/>
      <c r="AD5818" s="72"/>
      <c r="AE5818" s="72"/>
      <c r="AF5818" s="72"/>
      <c r="AG5818" s="72"/>
      <c r="AH5818" s="72"/>
      <c r="AI5818" s="72"/>
      <c r="AJ5818" s="72"/>
      <c r="AK5818" s="72"/>
    </row>
    <row r="5819" ht="14.25" customHeight="1">
      <c r="A5819" s="78">
        <v>5816.0</v>
      </c>
      <c r="C5819" s="78" t="str">
        <f>VLOOKUP(G5819,[1]Macrodata_CCF!$A$3:$D$55,4,FALSE)</f>
        <v>#ERROR!</v>
      </c>
      <c r="E5819" s="79" t="str">
        <f>VLOOKUP(G5819,[1]Macrodata_CCF!$A$3:$B$55,2,FALSE)</f>
        <v>#ERROR!</v>
      </c>
      <c r="F5819" s="78">
        <v>0.0</v>
      </c>
      <c r="G5819" s="80">
        <v>38.0</v>
      </c>
      <c r="H5819" s="81">
        <v>631070.0</v>
      </c>
      <c r="I5819" s="81">
        <v>900000.0</v>
      </c>
      <c r="J5819" s="81">
        <v>641825.0</v>
      </c>
      <c r="K5819" s="81">
        <v>900000.0</v>
      </c>
      <c r="L5819" s="82">
        <v>0.03999181943256609</v>
      </c>
      <c r="N5819" s="83">
        <f t="shared" si="1"/>
        <v>0.03999181943</v>
      </c>
      <c r="O5819" s="83">
        <f t="shared" si="2"/>
        <v>0.03999181943</v>
      </c>
      <c r="Q5819" s="83">
        <f t="shared" si="3"/>
        <v>0.2988111111</v>
      </c>
      <c r="R5819" s="83">
        <f t="shared" si="4"/>
        <v>0.03999181943</v>
      </c>
      <c r="S5819" s="83" t="b">
        <f t="shared" si="5"/>
        <v>0</v>
      </c>
      <c r="T5819" s="72"/>
      <c r="U5819" s="72"/>
      <c r="V5819" s="72"/>
      <c r="W5819" s="72"/>
      <c r="X5819" s="72"/>
      <c r="Y5819" s="72"/>
      <c r="Z5819" s="72"/>
      <c r="AA5819" s="72"/>
      <c r="AB5819" s="72"/>
      <c r="AC5819" s="72"/>
      <c r="AD5819" s="72"/>
      <c r="AE5819" s="72"/>
      <c r="AF5819" s="72"/>
      <c r="AG5819" s="72"/>
      <c r="AH5819" s="72"/>
      <c r="AI5819" s="72"/>
      <c r="AJ5819" s="72"/>
      <c r="AK5819" s="72"/>
    </row>
    <row r="5820" ht="14.25" customHeight="1">
      <c r="A5820" s="78">
        <v>5817.0</v>
      </c>
      <c r="C5820" s="78" t="str">
        <f>VLOOKUP(G5820,[1]Macrodata_CCF!$A$3:$D$55,4,FALSE)</f>
        <v>#ERROR!</v>
      </c>
      <c r="E5820" s="79" t="str">
        <f>VLOOKUP(G5820,[1]Macrodata_CCF!$A$3:$B$55,2,FALSE)</f>
        <v>#ERROR!</v>
      </c>
      <c r="F5820" s="78">
        <v>0.0</v>
      </c>
      <c r="G5820" s="80">
        <v>1.0</v>
      </c>
      <c r="H5820" s="81">
        <v>243930.0</v>
      </c>
      <c r="I5820" s="81">
        <v>270000.0</v>
      </c>
      <c r="J5820" s="81">
        <v>337520.0</v>
      </c>
      <c r="K5820" s="81">
        <v>486000.0</v>
      </c>
      <c r="L5820" s="82">
        <v>3.589950134253932</v>
      </c>
      <c r="N5820" s="83">
        <f t="shared" si="1"/>
        <v>3.589950134</v>
      </c>
      <c r="O5820" s="83">
        <f t="shared" si="2"/>
        <v>1</v>
      </c>
      <c r="Q5820" s="83">
        <f t="shared" si="3"/>
        <v>0.09655555556</v>
      </c>
      <c r="R5820" s="83">
        <f t="shared" si="4"/>
        <v>0.3466296296</v>
      </c>
      <c r="S5820" s="83" t="b">
        <f t="shared" si="5"/>
        <v>0</v>
      </c>
      <c r="T5820" s="72"/>
      <c r="U5820" s="72"/>
      <c r="V5820" s="72"/>
      <c r="W5820" s="72"/>
      <c r="X5820" s="72"/>
      <c r="Y5820" s="72"/>
      <c r="Z5820" s="72"/>
      <c r="AA5820" s="72"/>
      <c r="AB5820" s="72"/>
      <c r="AC5820" s="72"/>
      <c r="AD5820" s="72"/>
      <c r="AE5820" s="72"/>
      <c r="AF5820" s="72"/>
      <c r="AG5820" s="72"/>
      <c r="AH5820" s="72"/>
      <c r="AI5820" s="72"/>
      <c r="AJ5820" s="72"/>
      <c r="AK5820" s="72"/>
    </row>
    <row r="5821" ht="14.25" customHeight="1">
      <c r="A5821" s="78">
        <v>5818.0</v>
      </c>
      <c r="C5821" s="78" t="str">
        <f>VLOOKUP(G5821,[1]Macrodata_CCF!$A$3:$D$55,4,FALSE)</f>
        <v>#ERROR!</v>
      </c>
      <c r="E5821" s="79" t="str">
        <f>VLOOKUP(G5821,[1]Macrodata_CCF!$A$3:$B$55,2,FALSE)</f>
        <v>#ERROR!</v>
      </c>
      <c r="F5821" s="78">
        <v>0.0</v>
      </c>
      <c r="G5821" s="80">
        <v>40.0</v>
      </c>
      <c r="H5821" s="81">
        <v>0.0</v>
      </c>
      <c r="I5821" s="81">
        <v>670000.0</v>
      </c>
      <c r="J5821" s="81">
        <v>87100.0</v>
      </c>
      <c r="K5821" s="81">
        <v>670000.0</v>
      </c>
      <c r="L5821" s="82">
        <v>0.13</v>
      </c>
      <c r="N5821" s="83">
        <f t="shared" si="1"/>
        <v>0.13</v>
      </c>
      <c r="O5821" s="83">
        <f t="shared" si="2"/>
        <v>0.13</v>
      </c>
      <c r="Q5821" s="83">
        <f t="shared" si="3"/>
        <v>1</v>
      </c>
      <c r="R5821" s="83">
        <f t="shared" si="4"/>
        <v>0.13</v>
      </c>
      <c r="S5821" s="83" t="b">
        <f t="shared" si="5"/>
        <v>0</v>
      </c>
      <c r="T5821" s="72"/>
      <c r="U5821" s="72"/>
      <c r="V5821" s="72"/>
      <c r="W5821" s="72"/>
      <c r="X5821" s="72"/>
      <c r="Y5821" s="72"/>
      <c r="Z5821" s="72"/>
      <c r="AA5821" s="72"/>
      <c r="AB5821" s="72"/>
      <c r="AC5821" s="72"/>
      <c r="AD5821" s="72"/>
      <c r="AE5821" s="72"/>
      <c r="AF5821" s="72"/>
      <c r="AG5821" s="72"/>
      <c r="AH5821" s="72"/>
      <c r="AI5821" s="72"/>
      <c r="AJ5821" s="72"/>
      <c r="AK5821" s="72"/>
    </row>
    <row r="5822" ht="14.25" customHeight="1">
      <c r="A5822" s="78">
        <v>5819.0</v>
      </c>
      <c r="C5822" s="78" t="str">
        <f>VLOOKUP(G5822,[1]Macrodata_CCF!$A$3:$D$55,4,FALSE)</f>
        <v>#ERROR!</v>
      </c>
      <c r="E5822" s="79" t="str">
        <f>VLOOKUP(G5822,[1]Macrodata_CCF!$A$3:$B$55,2,FALSE)</f>
        <v>#ERROR!</v>
      </c>
      <c r="F5822" s="78">
        <v>0.0</v>
      </c>
      <c r="G5822" s="80">
        <v>43.0</v>
      </c>
      <c r="H5822" s="81">
        <v>557460.0</v>
      </c>
      <c r="I5822" s="81">
        <v>850000.0</v>
      </c>
      <c r="J5822" s="81">
        <v>613045.0</v>
      </c>
      <c r="K5822" s="81">
        <v>850000.0</v>
      </c>
      <c r="L5822" s="82">
        <v>0.1900082040062897</v>
      </c>
      <c r="N5822" s="83">
        <f t="shared" si="1"/>
        <v>0.190008204</v>
      </c>
      <c r="O5822" s="83">
        <f t="shared" si="2"/>
        <v>0.190008204</v>
      </c>
      <c r="Q5822" s="83">
        <f t="shared" si="3"/>
        <v>0.3441647059</v>
      </c>
      <c r="R5822" s="83">
        <f t="shared" si="4"/>
        <v>0.190008204</v>
      </c>
      <c r="S5822" s="83" t="b">
        <f t="shared" si="5"/>
        <v>0</v>
      </c>
      <c r="T5822" s="72"/>
      <c r="U5822" s="72"/>
      <c r="V5822" s="72"/>
      <c r="W5822" s="72"/>
      <c r="X5822" s="72"/>
      <c r="Y5822" s="72"/>
      <c r="Z5822" s="72"/>
      <c r="AA5822" s="72"/>
      <c r="AB5822" s="72"/>
      <c r="AC5822" s="72"/>
      <c r="AD5822" s="72"/>
      <c r="AE5822" s="72"/>
      <c r="AF5822" s="72"/>
      <c r="AG5822" s="72"/>
      <c r="AH5822" s="72"/>
      <c r="AI5822" s="72"/>
      <c r="AJ5822" s="72"/>
      <c r="AK5822" s="72"/>
    </row>
    <row r="5823" ht="14.25" customHeight="1">
      <c r="A5823" s="78">
        <v>5820.0</v>
      </c>
      <c r="C5823" s="78" t="str">
        <f>VLOOKUP(G5823,[1]Macrodata_CCF!$A$3:$D$55,4,FALSE)</f>
        <v>#ERROR!</v>
      </c>
      <c r="E5823" s="79" t="str">
        <f>VLOOKUP(G5823,[1]Macrodata_CCF!$A$3:$B$55,2,FALSE)</f>
        <v>#ERROR!</v>
      </c>
      <c r="F5823" s="78">
        <v>0.0</v>
      </c>
      <c r="G5823" s="80">
        <v>21.0</v>
      </c>
      <c r="H5823" s="81">
        <v>0.0</v>
      </c>
      <c r="I5823" s="81">
        <v>600000.0</v>
      </c>
      <c r="J5823" s="81">
        <v>84000.0</v>
      </c>
      <c r="K5823" s="81">
        <v>600000.0</v>
      </c>
      <c r="L5823" s="82">
        <v>0.14</v>
      </c>
      <c r="N5823" s="83">
        <f t="shared" si="1"/>
        <v>0.14</v>
      </c>
      <c r="O5823" s="83">
        <f t="shared" si="2"/>
        <v>0.14</v>
      </c>
      <c r="Q5823" s="83">
        <f t="shared" si="3"/>
        <v>1</v>
      </c>
      <c r="R5823" s="83">
        <f t="shared" si="4"/>
        <v>0.14</v>
      </c>
      <c r="S5823" s="83" t="b">
        <f t="shared" si="5"/>
        <v>0</v>
      </c>
      <c r="T5823" s="72"/>
      <c r="U5823" s="72"/>
      <c r="V5823" s="72"/>
      <c r="W5823" s="72"/>
      <c r="X5823" s="72"/>
      <c r="Y5823" s="72"/>
      <c r="Z5823" s="72"/>
      <c r="AA5823" s="72"/>
      <c r="AB5823" s="72"/>
      <c r="AC5823" s="72"/>
      <c r="AD5823" s="72"/>
      <c r="AE5823" s="72"/>
      <c r="AF5823" s="72"/>
      <c r="AG5823" s="72"/>
      <c r="AH5823" s="72"/>
      <c r="AI5823" s="72"/>
      <c r="AJ5823" s="72"/>
      <c r="AK5823" s="72"/>
    </row>
    <row r="5824" ht="14.25" customHeight="1">
      <c r="A5824" s="78">
        <v>5821.0</v>
      </c>
      <c r="C5824" s="78" t="str">
        <f>VLOOKUP(G5824,[1]Macrodata_CCF!$A$3:$D$55,4,FALSE)</f>
        <v>#ERROR!</v>
      </c>
      <c r="E5824" s="79" t="str">
        <f>VLOOKUP(G5824,[1]Macrodata_CCF!$A$3:$B$55,2,FALSE)</f>
        <v>#ERROR!</v>
      </c>
      <c r="F5824" s="78">
        <v>0.0</v>
      </c>
      <c r="G5824" s="80">
        <v>14.0</v>
      </c>
      <c r="H5824" s="81">
        <v>375270.0</v>
      </c>
      <c r="I5824" s="81">
        <v>420000.0</v>
      </c>
      <c r="J5824" s="81">
        <v>382875.0</v>
      </c>
      <c r="K5824" s="81">
        <v>546000.0</v>
      </c>
      <c r="L5824" s="82">
        <v>0.1700201207243461</v>
      </c>
      <c r="N5824" s="83">
        <f t="shared" si="1"/>
        <v>0.1700201207</v>
      </c>
      <c r="O5824" s="83">
        <f t="shared" si="2"/>
        <v>0.1700201207</v>
      </c>
      <c r="Q5824" s="83">
        <f t="shared" si="3"/>
        <v>0.1065</v>
      </c>
      <c r="R5824" s="83">
        <f t="shared" si="4"/>
        <v>0.1700201207</v>
      </c>
      <c r="S5824" s="83" t="b">
        <f t="shared" si="5"/>
        <v>0</v>
      </c>
      <c r="T5824" s="72"/>
      <c r="U5824" s="72"/>
      <c r="V5824" s="72"/>
      <c r="W5824" s="72"/>
      <c r="X5824" s="72"/>
      <c r="Y5824" s="72"/>
      <c r="Z5824" s="72"/>
      <c r="AA5824" s="72"/>
      <c r="AB5824" s="72"/>
      <c r="AC5824" s="72"/>
      <c r="AD5824" s="72"/>
      <c r="AE5824" s="72"/>
      <c r="AF5824" s="72"/>
      <c r="AG5824" s="72"/>
      <c r="AH5824" s="72"/>
      <c r="AI5824" s="72"/>
      <c r="AJ5824" s="72"/>
      <c r="AK5824" s="72"/>
    </row>
    <row r="5825" ht="14.25" customHeight="1">
      <c r="A5825" s="78">
        <v>5822.0</v>
      </c>
      <c r="C5825" s="78" t="str">
        <f>VLOOKUP(G5825,[1]Macrodata_CCF!$A$3:$D$55,4,FALSE)</f>
        <v>#ERROR!</v>
      </c>
      <c r="E5825" s="79" t="str">
        <f>VLOOKUP(G5825,[1]Macrodata_CCF!$A$3:$B$55,2,FALSE)</f>
        <v>#ERROR!</v>
      </c>
      <c r="F5825" s="78">
        <v>1.0</v>
      </c>
      <c r="G5825" s="80">
        <v>45.0</v>
      </c>
      <c r="H5825" s="81">
        <v>270470.0</v>
      </c>
      <c r="I5825" s="81">
        <v>510000.0</v>
      </c>
      <c r="J5825" s="81">
        <v>378260.0</v>
      </c>
      <c r="K5825" s="81">
        <v>510000.0</v>
      </c>
      <c r="L5825" s="82">
        <v>0.4500062622635996</v>
      </c>
      <c r="N5825" s="83">
        <f t="shared" si="1"/>
        <v>0.4500062623</v>
      </c>
      <c r="O5825" s="83">
        <f t="shared" si="2"/>
        <v>0.4500062623</v>
      </c>
      <c r="Q5825" s="83">
        <f t="shared" si="3"/>
        <v>0.4696666667</v>
      </c>
      <c r="R5825" s="83">
        <f t="shared" si="4"/>
        <v>0.4500062623</v>
      </c>
      <c r="S5825" s="83" t="b">
        <f t="shared" si="5"/>
        <v>0</v>
      </c>
      <c r="T5825" s="72"/>
      <c r="U5825" s="72"/>
      <c r="V5825" s="72"/>
      <c r="W5825" s="72"/>
      <c r="X5825" s="72"/>
      <c r="Y5825" s="72"/>
      <c r="Z5825" s="72"/>
      <c r="AA5825" s="72"/>
      <c r="AB5825" s="72"/>
      <c r="AC5825" s="72"/>
      <c r="AD5825" s="72"/>
      <c r="AE5825" s="72"/>
      <c r="AF5825" s="72"/>
      <c r="AG5825" s="72"/>
      <c r="AH5825" s="72"/>
      <c r="AI5825" s="72"/>
      <c r="AJ5825" s="72"/>
      <c r="AK5825" s="72"/>
    </row>
    <row r="5826" ht="14.25" customHeight="1">
      <c r="A5826" s="78">
        <v>5823.0</v>
      </c>
      <c r="C5826" s="78" t="str">
        <f>VLOOKUP(G5826,[1]Macrodata_CCF!$A$3:$D$55,4,FALSE)</f>
        <v>#ERROR!</v>
      </c>
      <c r="E5826" s="79" t="str">
        <f>VLOOKUP(G5826,[1]Macrodata_CCF!$A$3:$B$55,2,FALSE)</f>
        <v>#ERROR!</v>
      </c>
      <c r="F5826" s="78">
        <v>0.0</v>
      </c>
      <c r="G5826" s="80">
        <v>39.0</v>
      </c>
      <c r="H5826" s="81">
        <v>558590.0</v>
      </c>
      <c r="I5826" s="81">
        <v>800000.0</v>
      </c>
      <c r="J5826" s="81">
        <v>582730.0</v>
      </c>
      <c r="K5826" s="81">
        <v>800000.0</v>
      </c>
      <c r="L5826" s="82">
        <v>0.09999585766952487</v>
      </c>
      <c r="N5826" s="83">
        <f t="shared" si="1"/>
        <v>0.09999585767</v>
      </c>
      <c r="O5826" s="83">
        <f t="shared" si="2"/>
        <v>0.09999585767</v>
      </c>
      <c r="Q5826" s="83">
        <f t="shared" si="3"/>
        <v>0.3017625</v>
      </c>
      <c r="R5826" s="83">
        <f t="shared" si="4"/>
        <v>0.09999585767</v>
      </c>
      <c r="S5826" s="83" t="b">
        <f t="shared" si="5"/>
        <v>0</v>
      </c>
      <c r="T5826" s="72"/>
      <c r="U5826" s="72"/>
      <c r="V5826" s="72"/>
      <c r="W5826" s="72"/>
      <c r="X5826" s="72"/>
      <c r="Y5826" s="72"/>
      <c r="Z5826" s="72"/>
      <c r="AA5826" s="72"/>
      <c r="AB5826" s="72"/>
      <c r="AC5826" s="72"/>
      <c r="AD5826" s="72"/>
      <c r="AE5826" s="72"/>
      <c r="AF5826" s="72"/>
      <c r="AG5826" s="72"/>
      <c r="AH5826" s="72"/>
      <c r="AI5826" s="72"/>
      <c r="AJ5826" s="72"/>
      <c r="AK5826" s="72"/>
    </row>
    <row r="5827" ht="14.25" customHeight="1">
      <c r="A5827" s="78">
        <v>5824.0</v>
      </c>
      <c r="C5827" s="78" t="str">
        <f>VLOOKUP(G5827,[1]Macrodata_CCF!$A$3:$D$55,4,FALSE)</f>
        <v>#ERROR!</v>
      </c>
      <c r="E5827" s="79" t="str">
        <f>VLOOKUP(G5827,[1]Macrodata_CCF!$A$3:$B$55,2,FALSE)</f>
        <v>#ERROR!</v>
      </c>
      <c r="F5827" s="78">
        <v>0.0</v>
      </c>
      <c r="G5827" s="80">
        <v>17.0</v>
      </c>
      <c r="H5827" s="81">
        <v>324775.0</v>
      </c>
      <c r="I5827" s="81">
        <v>900000.0</v>
      </c>
      <c r="J5827" s="81">
        <v>434070.0</v>
      </c>
      <c r="K5827" s="81">
        <v>900000.0</v>
      </c>
      <c r="L5827" s="82">
        <v>0.1900039115128863</v>
      </c>
      <c r="N5827" s="83">
        <f t="shared" si="1"/>
        <v>0.1900039115</v>
      </c>
      <c r="O5827" s="83">
        <f t="shared" si="2"/>
        <v>0.1900039115</v>
      </c>
      <c r="Q5827" s="83">
        <f t="shared" si="3"/>
        <v>0.6391388889</v>
      </c>
      <c r="R5827" s="83">
        <f t="shared" si="4"/>
        <v>0.1900039115</v>
      </c>
      <c r="S5827" s="83" t="b">
        <f t="shared" si="5"/>
        <v>0</v>
      </c>
      <c r="T5827" s="72"/>
      <c r="U5827" s="72"/>
      <c r="V5827" s="72"/>
      <c r="W5827" s="72"/>
      <c r="X5827" s="72"/>
      <c r="Y5827" s="72"/>
      <c r="Z5827" s="72"/>
      <c r="AA5827" s="72"/>
      <c r="AB5827" s="72"/>
      <c r="AC5827" s="72"/>
      <c r="AD5827" s="72"/>
      <c r="AE5827" s="72"/>
      <c r="AF5827" s="72"/>
      <c r="AG5827" s="72"/>
      <c r="AH5827" s="72"/>
      <c r="AI5827" s="72"/>
      <c r="AJ5827" s="72"/>
      <c r="AK5827" s="72"/>
    </row>
    <row r="5828" ht="14.25" customHeight="1">
      <c r="A5828" s="78">
        <v>5825.0</v>
      </c>
      <c r="C5828" s="78" t="str">
        <f>VLOOKUP(G5828,[1]Macrodata_CCF!$A$3:$D$55,4,FALSE)</f>
        <v>#ERROR!</v>
      </c>
      <c r="E5828" s="79" t="str">
        <f>VLOOKUP(G5828,[1]Macrodata_CCF!$A$3:$B$55,2,FALSE)</f>
        <v>#ERROR!</v>
      </c>
      <c r="F5828" s="78">
        <v>0.0</v>
      </c>
      <c r="G5828" s="80">
        <v>10.0</v>
      </c>
      <c r="H5828" s="81">
        <v>16880.0</v>
      </c>
      <c r="I5828" s="81">
        <v>250000.0</v>
      </c>
      <c r="J5828" s="81">
        <v>107795.0</v>
      </c>
      <c r="K5828" s="81">
        <v>250000.0</v>
      </c>
      <c r="L5828" s="82">
        <v>0.3899922786547701</v>
      </c>
      <c r="N5828" s="83">
        <f t="shared" si="1"/>
        <v>0.3899922787</v>
      </c>
      <c r="O5828" s="83">
        <f t="shared" si="2"/>
        <v>0.3899922787</v>
      </c>
      <c r="Q5828" s="83">
        <f t="shared" si="3"/>
        <v>0.93248</v>
      </c>
      <c r="R5828" s="83">
        <f t="shared" si="4"/>
        <v>0.3899922787</v>
      </c>
      <c r="S5828" s="83" t="b">
        <f t="shared" si="5"/>
        <v>0</v>
      </c>
      <c r="T5828" s="72"/>
      <c r="U5828" s="72"/>
      <c r="V5828" s="72"/>
      <c r="W5828" s="72"/>
      <c r="X5828" s="72"/>
      <c r="Y5828" s="72"/>
      <c r="Z5828" s="72"/>
      <c r="AA5828" s="72"/>
      <c r="AB5828" s="72"/>
      <c r="AC5828" s="72"/>
      <c r="AD5828" s="72"/>
      <c r="AE5828" s="72"/>
      <c r="AF5828" s="72"/>
      <c r="AG5828" s="72"/>
      <c r="AH5828" s="72"/>
      <c r="AI5828" s="72"/>
      <c r="AJ5828" s="72"/>
      <c r="AK5828" s="72"/>
    </row>
    <row r="5829" ht="14.25" customHeight="1">
      <c r="A5829" s="78">
        <v>5826.0</v>
      </c>
      <c r="C5829" s="78" t="str">
        <f>VLOOKUP(G5829,[1]Macrodata_CCF!$A$3:$D$55,4,FALSE)</f>
        <v>#ERROR!</v>
      </c>
      <c r="E5829" s="79" t="str">
        <f>VLOOKUP(G5829,[1]Macrodata_CCF!$A$3:$B$55,2,FALSE)</f>
        <v>#ERROR!</v>
      </c>
      <c r="F5829" s="78">
        <v>0.0</v>
      </c>
      <c r="G5829" s="80">
        <v>36.0</v>
      </c>
      <c r="H5829" s="81">
        <v>505155.0</v>
      </c>
      <c r="I5829" s="81">
        <v>550000.0</v>
      </c>
      <c r="J5829" s="81">
        <v>512780.0</v>
      </c>
      <c r="K5829" s="81">
        <v>550000.0</v>
      </c>
      <c r="L5829" s="82">
        <v>0.1700301036904895</v>
      </c>
      <c r="N5829" s="83">
        <f t="shared" si="1"/>
        <v>0.1700301037</v>
      </c>
      <c r="O5829" s="83">
        <f t="shared" si="2"/>
        <v>0.1700301037</v>
      </c>
      <c r="Q5829" s="83">
        <f t="shared" si="3"/>
        <v>0.08153636364</v>
      </c>
      <c r="R5829" s="83">
        <f t="shared" si="4"/>
        <v>0.01386363636</v>
      </c>
      <c r="S5829" s="83" t="b">
        <f t="shared" si="5"/>
        <v>0</v>
      </c>
      <c r="T5829" s="72"/>
      <c r="U5829" s="72"/>
      <c r="V5829" s="72"/>
      <c r="W5829" s="72"/>
      <c r="X5829" s="72"/>
      <c r="Y5829" s="72"/>
      <c r="Z5829" s="72"/>
      <c r="AA5829" s="72"/>
      <c r="AB5829" s="72"/>
      <c r="AC5829" s="72"/>
      <c r="AD5829" s="72"/>
      <c r="AE5829" s="72"/>
      <c r="AF5829" s="72"/>
      <c r="AG5829" s="72"/>
      <c r="AH5829" s="72"/>
      <c r="AI5829" s="72"/>
      <c r="AJ5829" s="72"/>
      <c r="AK5829" s="72"/>
    </row>
    <row r="5830" ht="14.25" customHeight="1">
      <c r="A5830" s="78">
        <v>5827.0</v>
      </c>
      <c r="C5830" s="78" t="str">
        <f>VLOOKUP(G5830,[1]Macrodata_CCF!$A$3:$D$55,4,FALSE)</f>
        <v>#ERROR!</v>
      </c>
      <c r="E5830" s="79" t="str">
        <f>VLOOKUP(G5830,[1]Macrodata_CCF!$A$3:$B$55,2,FALSE)</f>
        <v>#ERROR!</v>
      </c>
      <c r="F5830" s="78">
        <v>0.0</v>
      </c>
      <c r="G5830" s="80">
        <v>28.0</v>
      </c>
      <c r="H5830" s="81">
        <v>140335.0</v>
      </c>
      <c r="I5830" s="81">
        <v>610000.0</v>
      </c>
      <c r="J5830" s="81">
        <v>220180.0</v>
      </c>
      <c r="K5830" s="81">
        <v>976000.0</v>
      </c>
      <c r="L5830" s="82">
        <v>0.1700041518955</v>
      </c>
      <c r="N5830" s="83">
        <f t="shared" si="1"/>
        <v>0.1700041519</v>
      </c>
      <c r="O5830" s="83">
        <f t="shared" si="2"/>
        <v>0.1700041519</v>
      </c>
      <c r="Q5830" s="83">
        <f t="shared" si="3"/>
        <v>0.769942623</v>
      </c>
      <c r="R5830" s="83">
        <f t="shared" si="4"/>
        <v>0.1700041519</v>
      </c>
      <c r="S5830" s="83" t="b">
        <f t="shared" si="5"/>
        <v>0</v>
      </c>
      <c r="T5830" s="72"/>
      <c r="U5830" s="72"/>
      <c r="V5830" s="72"/>
      <c r="W5830" s="72"/>
      <c r="X5830" s="72"/>
      <c r="Y5830" s="72"/>
      <c r="Z5830" s="72"/>
      <c r="AA5830" s="72"/>
      <c r="AB5830" s="72"/>
      <c r="AC5830" s="72"/>
      <c r="AD5830" s="72"/>
      <c r="AE5830" s="72"/>
      <c r="AF5830" s="72"/>
      <c r="AG5830" s="72"/>
      <c r="AH5830" s="72"/>
      <c r="AI5830" s="72"/>
      <c r="AJ5830" s="72"/>
      <c r="AK5830" s="72"/>
    </row>
    <row r="5831" ht="14.25" customHeight="1">
      <c r="A5831" s="78">
        <v>5828.0</v>
      </c>
      <c r="C5831" s="78" t="str">
        <f>VLOOKUP(G5831,[1]Macrodata_CCF!$A$3:$D$55,4,FALSE)</f>
        <v>#ERROR!</v>
      </c>
      <c r="E5831" s="79" t="str">
        <f>VLOOKUP(G5831,[1]Macrodata_CCF!$A$3:$B$55,2,FALSE)</f>
        <v>#ERROR!</v>
      </c>
      <c r="F5831" s="78">
        <v>0.0</v>
      </c>
      <c r="G5831" s="80">
        <v>13.0</v>
      </c>
      <c r="H5831" s="81">
        <v>173895.0</v>
      </c>
      <c r="I5831" s="81">
        <v>200000.0</v>
      </c>
      <c r="J5831" s="81">
        <v>179115.0</v>
      </c>
      <c r="K5831" s="81">
        <v>380000.0</v>
      </c>
      <c r="L5831" s="82">
        <v>0.1999616931622294</v>
      </c>
      <c r="N5831" s="83">
        <f t="shared" si="1"/>
        <v>0.1999616932</v>
      </c>
      <c r="O5831" s="83">
        <f t="shared" si="2"/>
        <v>0.1999616932</v>
      </c>
      <c r="Q5831" s="83">
        <f t="shared" si="3"/>
        <v>0.130525</v>
      </c>
      <c r="R5831" s="83">
        <f t="shared" si="4"/>
        <v>0.1999616932</v>
      </c>
      <c r="S5831" s="83" t="b">
        <f t="shared" si="5"/>
        <v>0</v>
      </c>
      <c r="T5831" s="72"/>
      <c r="U5831" s="72"/>
      <c r="V5831" s="72"/>
      <c r="W5831" s="72"/>
      <c r="X5831" s="72"/>
      <c r="Y5831" s="72"/>
      <c r="Z5831" s="72"/>
      <c r="AA5831" s="72"/>
      <c r="AB5831" s="72"/>
      <c r="AC5831" s="72"/>
      <c r="AD5831" s="72"/>
      <c r="AE5831" s="72"/>
      <c r="AF5831" s="72"/>
      <c r="AG5831" s="72"/>
      <c r="AH5831" s="72"/>
      <c r="AI5831" s="72"/>
      <c r="AJ5831" s="72"/>
      <c r="AK5831" s="72"/>
    </row>
    <row r="5832" ht="14.25" customHeight="1">
      <c r="A5832" s="78">
        <v>5829.0</v>
      </c>
      <c r="C5832" s="78" t="str">
        <f>VLOOKUP(G5832,[1]Macrodata_CCF!$A$3:$D$55,4,FALSE)</f>
        <v>#ERROR!</v>
      </c>
      <c r="E5832" s="79" t="str">
        <f>VLOOKUP(G5832,[1]Macrodata_CCF!$A$3:$B$55,2,FALSE)</f>
        <v>#ERROR!</v>
      </c>
      <c r="F5832" s="78">
        <v>0.0</v>
      </c>
      <c r="G5832" s="80">
        <v>39.0</v>
      </c>
      <c r="H5832" s="81">
        <v>99235.0</v>
      </c>
      <c r="I5832" s="81">
        <v>220000.0</v>
      </c>
      <c r="J5832" s="81">
        <v>113725.0</v>
      </c>
      <c r="K5832" s="81">
        <v>396000.0</v>
      </c>
      <c r="L5832" s="82">
        <v>0.1199850950192523</v>
      </c>
      <c r="N5832" s="83">
        <f t="shared" si="1"/>
        <v>0.119985095</v>
      </c>
      <c r="O5832" s="83">
        <f t="shared" si="2"/>
        <v>0.119985095</v>
      </c>
      <c r="Q5832" s="83">
        <f t="shared" si="3"/>
        <v>0.5489318182</v>
      </c>
      <c r="R5832" s="83">
        <f t="shared" si="4"/>
        <v>0.119985095</v>
      </c>
      <c r="S5832" s="83" t="b">
        <f t="shared" si="5"/>
        <v>0</v>
      </c>
      <c r="T5832" s="72"/>
      <c r="U5832" s="72"/>
      <c r="V5832" s="72"/>
      <c r="W5832" s="72"/>
      <c r="X5832" s="72"/>
      <c r="Y5832" s="72"/>
      <c r="Z5832" s="72"/>
      <c r="AA5832" s="72"/>
      <c r="AB5832" s="72"/>
      <c r="AC5832" s="72"/>
      <c r="AD5832" s="72"/>
      <c r="AE5832" s="72"/>
      <c r="AF5832" s="72"/>
      <c r="AG5832" s="72"/>
      <c r="AH5832" s="72"/>
      <c r="AI5832" s="72"/>
      <c r="AJ5832" s="72"/>
      <c r="AK5832" s="72"/>
    </row>
    <row r="5833" ht="14.25" customHeight="1">
      <c r="A5833" s="78">
        <v>5830.0</v>
      </c>
      <c r="C5833" s="78" t="str">
        <f>VLOOKUP(G5833,[1]Macrodata_CCF!$A$3:$D$55,4,FALSE)</f>
        <v>#ERROR!</v>
      </c>
      <c r="E5833" s="79" t="str">
        <f>VLOOKUP(G5833,[1]Macrodata_CCF!$A$3:$B$55,2,FALSE)</f>
        <v>#ERROR!</v>
      </c>
      <c r="F5833" s="78">
        <v>1.0</v>
      </c>
      <c r="G5833" s="80">
        <v>19.0</v>
      </c>
      <c r="H5833" s="81">
        <v>6610.0</v>
      </c>
      <c r="I5833" s="81">
        <v>260000.0</v>
      </c>
      <c r="J5833" s="81">
        <v>135840.0</v>
      </c>
      <c r="K5833" s="81">
        <v>260000.0</v>
      </c>
      <c r="L5833" s="82">
        <v>0.51000434113422</v>
      </c>
      <c r="N5833" s="83">
        <f t="shared" si="1"/>
        <v>0.5100043411</v>
      </c>
      <c r="O5833" s="83">
        <f t="shared" si="2"/>
        <v>0.5100043411</v>
      </c>
      <c r="Q5833" s="83">
        <f t="shared" si="3"/>
        <v>0.9745769231</v>
      </c>
      <c r="R5833" s="83">
        <f t="shared" si="4"/>
        <v>0.5100043411</v>
      </c>
      <c r="S5833" s="83" t="b">
        <f t="shared" si="5"/>
        <v>0</v>
      </c>
      <c r="T5833" s="72"/>
      <c r="U5833" s="72"/>
      <c r="V5833" s="72"/>
      <c r="W5833" s="72"/>
      <c r="X5833" s="72"/>
      <c r="Y5833" s="72"/>
      <c r="Z5833" s="72"/>
      <c r="AA5833" s="72"/>
      <c r="AB5833" s="72"/>
      <c r="AC5833" s="72"/>
      <c r="AD5833" s="72"/>
      <c r="AE5833" s="72"/>
      <c r="AF5833" s="72"/>
      <c r="AG5833" s="72"/>
      <c r="AH5833" s="72"/>
      <c r="AI5833" s="72"/>
      <c r="AJ5833" s="72"/>
      <c r="AK5833" s="72"/>
    </row>
    <row r="5834" ht="14.25" customHeight="1">
      <c r="A5834" s="78">
        <v>5831.0</v>
      </c>
      <c r="C5834" s="78" t="str">
        <f>VLOOKUP(G5834,[1]Macrodata_CCF!$A$3:$D$55,4,FALSE)</f>
        <v>#ERROR!</v>
      </c>
      <c r="E5834" s="79" t="str">
        <f>VLOOKUP(G5834,[1]Macrodata_CCF!$A$3:$B$55,2,FALSE)</f>
        <v>#ERROR!</v>
      </c>
      <c r="F5834" s="78">
        <v>0.0</v>
      </c>
      <c r="G5834" s="80">
        <v>15.0</v>
      </c>
      <c r="H5834" s="81">
        <v>0.0</v>
      </c>
      <c r="I5834" s="81">
        <v>10000.0</v>
      </c>
      <c r="J5834" s="81">
        <v>2000.0</v>
      </c>
      <c r="K5834" s="81">
        <v>10000.0</v>
      </c>
      <c r="L5834" s="82">
        <v>0.2</v>
      </c>
      <c r="N5834" s="83">
        <f t="shared" si="1"/>
        <v>0.2</v>
      </c>
      <c r="O5834" s="83">
        <f t="shared" si="2"/>
        <v>0.2</v>
      </c>
      <c r="Q5834" s="83">
        <f t="shared" si="3"/>
        <v>1</v>
      </c>
      <c r="R5834" s="83">
        <f t="shared" si="4"/>
        <v>0.2</v>
      </c>
      <c r="S5834" s="83" t="b">
        <f t="shared" si="5"/>
        <v>0</v>
      </c>
      <c r="T5834" s="72"/>
      <c r="U5834" s="72"/>
      <c r="V5834" s="72"/>
      <c r="W5834" s="72"/>
      <c r="X5834" s="72"/>
      <c r="Y5834" s="72"/>
      <c r="Z5834" s="72"/>
      <c r="AA5834" s="72"/>
      <c r="AB5834" s="72"/>
      <c r="AC5834" s="72"/>
      <c r="AD5834" s="72"/>
      <c r="AE5834" s="72"/>
      <c r="AF5834" s="72"/>
      <c r="AG5834" s="72"/>
      <c r="AH5834" s="72"/>
      <c r="AI5834" s="72"/>
      <c r="AJ5834" s="72"/>
      <c r="AK5834" s="72"/>
    </row>
    <row r="5835" ht="14.25" customHeight="1">
      <c r="A5835" s="78">
        <v>5832.0</v>
      </c>
      <c r="C5835" s="78" t="str">
        <f>VLOOKUP(G5835,[1]Macrodata_CCF!$A$3:$D$55,4,FALSE)</f>
        <v>#ERROR!</v>
      </c>
      <c r="E5835" s="79" t="str">
        <f>VLOOKUP(G5835,[1]Macrodata_CCF!$A$3:$B$55,2,FALSE)</f>
        <v>#ERROR!</v>
      </c>
      <c r="F5835" s="78">
        <v>0.0</v>
      </c>
      <c r="G5835" s="80">
        <v>17.0</v>
      </c>
      <c r="H5835" s="81">
        <v>83895.0</v>
      </c>
      <c r="I5835" s="81">
        <v>90000.0</v>
      </c>
      <c r="J5835" s="81">
        <v>84750.0</v>
      </c>
      <c r="K5835" s="81">
        <v>90000.0</v>
      </c>
      <c r="L5835" s="82">
        <v>0.14004914004914</v>
      </c>
      <c r="N5835" s="83">
        <f t="shared" si="1"/>
        <v>0.14004914</v>
      </c>
      <c r="O5835" s="83">
        <f t="shared" si="2"/>
        <v>0.14004914</v>
      </c>
      <c r="Q5835" s="83">
        <f t="shared" si="3"/>
        <v>0.06783333333</v>
      </c>
      <c r="R5835" s="83">
        <f t="shared" si="4"/>
        <v>0.0095</v>
      </c>
      <c r="S5835" s="83" t="b">
        <f t="shared" si="5"/>
        <v>0</v>
      </c>
      <c r="T5835" s="72"/>
      <c r="U5835" s="72"/>
      <c r="V5835" s="72"/>
      <c r="W5835" s="72"/>
      <c r="X5835" s="72"/>
      <c r="Y5835" s="72"/>
      <c r="Z5835" s="72"/>
      <c r="AA5835" s="72"/>
      <c r="AB5835" s="72"/>
      <c r="AC5835" s="72"/>
      <c r="AD5835" s="72"/>
      <c r="AE5835" s="72"/>
      <c r="AF5835" s="72"/>
      <c r="AG5835" s="72"/>
      <c r="AH5835" s="72"/>
      <c r="AI5835" s="72"/>
      <c r="AJ5835" s="72"/>
      <c r="AK5835" s="72"/>
    </row>
    <row r="5836" ht="14.25" customHeight="1">
      <c r="A5836" s="78">
        <v>5833.0</v>
      </c>
      <c r="C5836" s="78" t="str">
        <f>VLOOKUP(G5836,[1]Macrodata_CCF!$A$3:$D$55,4,FALSE)</f>
        <v>#ERROR!</v>
      </c>
      <c r="E5836" s="79" t="str">
        <f>VLOOKUP(G5836,[1]Macrodata_CCF!$A$3:$B$55,2,FALSE)</f>
        <v>#ERROR!</v>
      </c>
      <c r="F5836" s="78">
        <v>0.0</v>
      </c>
      <c r="G5836" s="80">
        <v>22.0</v>
      </c>
      <c r="H5836" s="81">
        <v>336065.0</v>
      </c>
      <c r="I5836" s="81">
        <v>470000.0</v>
      </c>
      <c r="J5836" s="81">
        <v>358835.0</v>
      </c>
      <c r="K5836" s="81">
        <v>470000.0</v>
      </c>
      <c r="L5836" s="82">
        <v>0.1700078396236981</v>
      </c>
      <c r="N5836" s="83">
        <f t="shared" si="1"/>
        <v>0.1700078396</v>
      </c>
      <c r="O5836" s="83">
        <f t="shared" si="2"/>
        <v>0.1700078396</v>
      </c>
      <c r="Q5836" s="83">
        <f t="shared" si="3"/>
        <v>0.2849680851</v>
      </c>
      <c r="R5836" s="83">
        <f t="shared" si="4"/>
        <v>0.1700078396</v>
      </c>
      <c r="S5836" s="83" t="b">
        <f t="shared" si="5"/>
        <v>0</v>
      </c>
      <c r="T5836" s="72"/>
      <c r="U5836" s="72"/>
      <c r="V5836" s="72"/>
      <c r="W5836" s="72"/>
      <c r="X5836" s="72"/>
      <c r="Y5836" s="72"/>
      <c r="Z5836" s="72"/>
      <c r="AA5836" s="72"/>
      <c r="AB5836" s="72"/>
      <c r="AC5836" s="72"/>
      <c r="AD5836" s="72"/>
      <c r="AE5836" s="72"/>
      <c r="AF5836" s="72"/>
      <c r="AG5836" s="72"/>
      <c r="AH5836" s="72"/>
      <c r="AI5836" s="72"/>
      <c r="AJ5836" s="72"/>
      <c r="AK5836" s="72"/>
    </row>
    <row r="5837" ht="14.25" customHeight="1">
      <c r="A5837" s="78">
        <v>5834.0</v>
      </c>
      <c r="C5837" s="78" t="str">
        <f>VLOOKUP(G5837,[1]Macrodata_CCF!$A$3:$D$55,4,FALSE)</f>
        <v>#ERROR!</v>
      </c>
      <c r="E5837" s="79" t="str">
        <f>VLOOKUP(G5837,[1]Macrodata_CCF!$A$3:$B$55,2,FALSE)</f>
        <v>#ERROR!</v>
      </c>
      <c r="F5837" s="78">
        <v>0.0</v>
      </c>
      <c r="G5837" s="80">
        <v>17.0</v>
      </c>
      <c r="H5837" s="81">
        <v>182490.0</v>
      </c>
      <c r="I5837" s="81">
        <v>500000.0</v>
      </c>
      <c r="J5837" s="81">
        <v>245990.0</v>
      </c>
      <c r="K5837" s="81">
        <v>500000.0</v>
      </c>
      <c r="L5837" s="82">
        <v>0.1999937009857957</v>
      </c>
      <c r="N5837" s="83">
        <f t="shared" si="1"/>
        <v>0.199993701</v>
      </c>
      <c r="O5837" s="83">
        <f t="shared" si="2"/>
        <v>0.199993701</v>
      </c>
      <c r="Q5837" s="83">
        <f t="shared" si="3"/>
        <v>0.63502</v>
      </c>
      <c r="R5837" s="83">
        <f t="shared" si="4"/>
        <v>0.199993701</v>
      </c>
      <c r="S5837" s="83" t="b">
        <f t="shared" si="5"/>
        <v>0</v>
      </c>
      <c r="T5837" s="72"/>
      <c r="U5837" s="72"/>
      <c r="V5837" s="72"/>
      <c r="W5837" s="72"/>
      <c r="X5837" s="72"/>
      <c r="Y5837" s="72"/>
      <c r="Z5837" s="72"/>
      <c r="AA5837" s="72"/>
      <c r="AB5837" s="72"/>
      <c r="AC5837" s="72"/>
      <c r="AD5837" s="72"/>
      <c r="AE5837" s="72"/>
      <c r="AF5837" s="72"/>
      <c r="AG5837" s="72"/>
      <c r="AH5837" s="72"/>
      <c r="AI5837" s="72"/>
      <c r="AJ5837" s="72"/>
      <c r="AK5837" s="72"/>
    </row>
    <row r="5838" ht="14.25" customHeight="1">
      <c r="A5838" s="78">
        <v>5835.0</v>
      </c>
      <c r="C5838" s="78" t="str">
        <f>VLOOKUP(G5838,[1]Macrodata_CCF!$A$3:$D$55,4,FALSE)</f>
        <v>#ERROR!</v>
      </c>
      <c r="E5838" s="79" t="str">
        <f>VLOOKUP(G5838,[1]Macrodata_CCF!$A$3:$B$55,2,FALSE)</f>
        <v>#ERROR!</v>
      </c>
      <c r="F5838" s="78">
        <v>0.0</v>
      </c>
      <c r="G5838" s="80">
        <v>50.0</v>
      </c>
      <c r="H5838" s="81">
        <v>381355.0</v>
      </c>
      <c r="I5838" s="81">
        <v>750000.0</v>
      </c>
      <c r="J5838" s="81">
        <v>215465.0</v>
      </c>
      <c r="K5838" s="81">
        <v>750000.0</v>
      </c>
      <c r="L5838" s="82">
        <v>-0.4499993218407953</v>
      </c>
      <c r="N5838" s="83">
        <f t="shared" si="1"/>
        <v>-0.4499993218</v>
      </c>
      <c r="O5838" s="83">
        <f t="shared" si="2"/>
        <v>0</v>
      </c>
      <c r="Q5838" s="83">
        <f t="shared" si="3"/>
        <v>0.4915266667</v>
      </c>
      <c r="R5838" s="83">
        <f t="shared" si="4"/>
        <v>-0.4499993218</v>
      </c>
      <c r="S5838" s="83" t="b">
        <f t="shared" si="5"/>
        <v>0</v>
      </c>
      <c r="T5838" s="72"/>
      <c r="U5838" s="72"/>
      <c r="V5838" s="72"/>
      <c r="W5838" s="72"/>
      <c r="X5838" s="72"/>
      <c r="Y5838" s="72"/>
      <c r="Z5838" s="72"/>
      <c r="AA5838" s="72"/>
      <c r="AB5838" s="72"/>
      <c r="AC5838" s="72"/>
      <c r="AD5838" s="72"/>
      <c r="AE5838" s="72"/>
      <c r="AF5838" s="72"/>
      <c r="AG5838" s="72"/>
      <c r="AH5838" s="72"/>
      <c r="AI5838" s="72"/>
      <c r="AJ5838" s="72"/>
      <c r="AK5838" s="72"/>
    </row>
    <row r="5839" ht="14.25" customHeight="1">
      <c r="A5839" s="78">
        <v>5836.0</v>
      </c>
      <c r="C5839" s="78" t="str">
        <f>VLOOKUP(G5839,[1]Macrodata_CCF!$A$3:$D$55,4,FALSE)</f>
        <v>#ERROR!</v>
      </c>
      <c r="E5839" s="79" t="str">
        <f>VLOOKUP(G5839,[1]Macrodata_CCF!$A$3:$B$55,2,FALSE)</f>
        <v>#ERROR!</v>
      </c>
      <c r="F5839" s="78">
        <v>0.0</v>
      </c>
      <c r="G5839" s="80">
        <v>10.0</v>
      </c>
      <c r="H5839" s="81">
        <v>4410.0</v>
      </c>
      <c r="I5839" s="81">
        <v>70000.0</v>
      </c>
      <c r="J5839" s="81">
        <v>26710.0</v>
      </c>
      <c r="K5839" s="81">
        <v>70000.0</v>
      </c>
      <c r="L5839" s="82">
        <v>0.3399908522640647</v>
      </c>
      <c r="N5839" s="83">
        <f t="shared" si="1"/>
        <v>0.3399908523</v>
      </c>
      <c r="O5839" s="83">
        <f t="shared" si="2"/>
        <v>0.3399908523</v>
      </c>
      <c r="Q5839" s="83">
        <f t="shared" si="3"/>
        <v>0.937</v>
      </c>
      <c r="R5839" s="83">
        <f t="shared" si="4"/>
        <v>0.3399908523</v>
      </c>
      <c r="S5839" s="83" t="b">
        <f t="shared" si="5"/>
        <v>0</v>
      </c>
      <c r="T5839" s="72"/>
      <c r="U5839" s="72"/>
      <c r="V5839" s="72"/>
      <c r="W5839" s="72"/>
      <c r="X5839" s="72"/>
      <c r="Y5839" s="72"/>
      <c r="Z5839" s="72"/>
      <c r="AA5839" s="72"/>
      <c r="AB5839" s="72"/>
      <c r="AC5839" s="72"/>
      <c r="AD5839" s="72"/>
      <c r="AE5839" s="72"/>
      <c r="AF5839" s="72"/>
      <c r="AG5839" s="72"/>
      <c r="AH5839" s="72"/>
      <c r="AI5839" s="72"/>
      <c r="AJ5839" s="72"/>
      <c r="AK5839" s="72"/>
    </row>
    <row r="5840" ht="14.25" customHeight="1">
      <c r="A5840" s="78">
        <v>5837.0</v>
      </c>
      <c r="C5840" s="78" t="str">
        <f>VLOOKUP(G5840,[1]Macrodata_CCF!$A$3:$D$55,4,FALSE)</f>
        <v>#ERROR!</v>
      </c>
      <c r="E5840" s="79" t="str">
        <f>VLOOKUP(G5840,[1]Macrodata_CCF!$A$3:$B$55,2,FALSE)</f>
        <v>#ERROR!</v>
      </c>
      <c r="F5840" s="78">
        <v>1.0</v>
      </c>
      <c r="G5840" s="80">
        <v>24.0</v>
      </c>
      <c r="H5840" s="81">
        <v>377360.0</v>
      </c>
      <c r="I5840" s="81">
        <v>940000.0</v>
      </c>
      <c r="J5840" s="81">
        <v>698065.0</v>
      </c>
      <c r="K5840" s="81">
        <v>940000.0</v>
      </c>
      <c r="L5840" s="82">
        <v>0.5700003554670837</v>
      </c>
      <c r="N5840" s="83">
        <f t="shared" si="1"/>
        <v>0.5700003555</v>
      </c>
      <c r="O5840" s="83">
        <f t="shared" si="2"/>
        <v>0.5700003555</v>
      </c>
      <c r="Q5840" s="83">
        <f t="shared" si="3"/>
        <v>0.5985531915</v>
      </c>
      <c r="R5840" s="83">
        <f t="shared" si="4"/>
        <v>0.5700003555</v>
      </c>
      <c r="S5840" s="83" t="b">
        <f t="shared" si="5"/>
        <v>0</v>
      </c>
      <c r="T5840" s="72"/>
      <c r="U5840" s="72"/>
      <c r="V5840" s="72"/>
      <c r="W5840" s="72"/>
      <c r="X5840" s="72"/>
      <c r="Y5840" s="72"/>
      <c r="Z5840" s="72"/>
      <c r="AA5840" s="72"/>
      <c r="AB5840" s="72"/>
      <c r="AC5840" s="72"/>
      <c r="AD5840" s="72"/>
      <c r="AE5840" s="72"/>
      <c r="AF5840" s="72"/>
      <c r="AG5840" s="72"/>
      <c r="AH5840" s="72"/>
      <c r="AI5840" s="72"/>
      <c r="AJ5840" s="72"/>
      <c r="AK5840" s="72"/>
    </row>
    <row r="5841" ht="14.25" customHeight="1">
      <c r="A5841" s="78">
        <v>5838.0</v>
      </c>
      <c r="C5841" s="78" t="str">
        <f>VLOOKUP(G5841,[1]Macrodata_CCF!$A$3:$D$55,4,FALSE)</f>
        <v>#ERROR!</v>
      </c>
      <c r="E5841" s="79" t="str">
        <f>VLOOKUP(G5841,[1]Macrodata_CCF!$A$3:$B$55,2,FALSE)</f>
        <v>#ERROR!</v>
      </c>
      <c r="F5841" s="78">
        <v>0.0</v>
      </c>
      <c r="G5841" s="80">
        <v>4.0</v>
      </c>
      <c r="H5841" s="81">
        <v>0.0</v>
      </c>
      <c r="I5841" s="81">
        <v>840000.0</v>
      </c>
      <c r="J5841" s="81">
        <v>0.0</v>
      </c>
      <c r="K5841" s="81">
        <v>1428000.0</v>
      </c>
      <c r="L5841" s="82">
        <v>0.0</v>
      </c>
      <c r="N5841" s="83">
        <f t="shared" si="1"/>
        <v>0</v>
      </c>
      <c r="O5841" s="83">
        <f t="shared" si="2"/>
        <v>0</v>
      </c>
      <c r="Q5841" s="83">
        <f t="shared" si="3"/>
        <v>1</v>
      </c>
      <c r="R5841" s="83">
        <f t="shared" si="4"/>
        <v>0</v>
      </c>
      <c r="S5841" s="83" t="b">
        <f t="shared" si="5"/>
        <v>0</v>
      </c>
      <c r="T5841" s="72"/>
      <c r="U5841" s="72"/>
      <c r="V5841" s="72"/>
      <c r="W5841" s="72"/>
      <c r="X5841" s="72"/>
      <c r="Y5841" s="72"/>
      <c r="Z5841" s="72"/>
      <c r="AA5841" s="72"/>
      <c r="AB5841" s="72"/>
      <c r="AC5841" s="72"/>
      <c r="AD5841" s="72"/>
      <c r="AE5841" s="72"/>
      <c r="AF5841" s="72"/>
      <c r="AG5841" s="72"/>
      <c r="AH5841" s="72"/>
      <c r="AI5841" s="72"/>
      <c r="AJ5841" s="72"/>
      <c r="AK5841" s="72"/>
    </row>
    <row r="5842" ht="14.25" customHeight="1">
      <c r="A5842" s="78">
        <v>5839.0</v>
      </c>
      <c r="C5842" s="78" t="str">
        <f>VLOOKUP(G5842,[1]Macrodata_CCF!$A$3:$D$55,4,FALSE)</f>
        <v>#ERROR!</v>
      </c>
      <c r="E5842" s="79" t="str">
        <f>VLOOKUP(G5842,[1]Macrodata_CCF!$A$3:$B$55,2,FALSE)</f>
        <v>#ERROR!</v>
      </c>
      <c r="F5842" s="78">
        <v>0.0</v>
      </c>
      <c r="G5842" s="80">
        <v>51.0</v>
      </c>
      <c r="H5842" s="81">
        <v>10845.0</v>
      </c>
      <c r="I5842" s="81">
        <v>580000.0</v>
      </c>
      <c r="J5842" s="81">
        <v>27920.0</v>
      </c>
      <c r="K5842" s="81">
        <v>580000.0</v>
      </c>
      <c r="L5842" s="82">
        <v>0.03000061494671926</v>
      </c>
      <c r="N5842" s="83">
        <f t="shared" si="1"/>
        <v>0.03000061495</v>
      </c>
      <c r="O5842" s="83">
        <f t="shared" si="2"/>
        <v>0.03000061495</v>
      </c>
      <c r="Q5842" s="83">
        <f t="shared" si="3"/>
        <v>0.9813017241</v>
      </c>
      <c r="R5842" s="83">
        <f t="shared" si="4"/>
        <v>0.03000061495</v>
      </c>
      <c r="S5842" s="83" t="b">
        <f t="shared" si="5"/>
        <v>0</v>
      </c>
      <c r="T5842" s="72"/>
      <c r="U5842" s="72"/>
      <c r="V5842" s="72"/>
      <c r="W5842" s="72"/>
      <c r="X5842" s="72"/>
      <c r="Y5842" s="72"/>
      <c r="Z5842" s="72"/>
      <c r="AA5842" s="72"/>
      <c r="AB5842" s="72"/>
      <c r="AC5842" s="72"/>
      <c r="AD5842" s="72"/>
      <c r="AE5842" s="72"/>
      <c r="AF5842" s="72"/>
      <c r="AG5842" s="72"/>
      <c r="AH5842" s="72"/>
      <c r="AI5842" s="72"/>
      <c r="AJ5842" s="72"/>
      <c r="AK5842" s="72"/>
    </row>
    <row r="5843" ht="14.25" customHeight="1">
      <c r="A5843" s="78">
        <v>5840.0</v>
      </c>
      <c r="C5843" s="78" t="str">
        <f>VLOOKUP(G5843,[1]Macrodata_CCF!$A$3:$D$55,4,FALSE)</f>
        <v>#ERROR!</v>
      </c>
      <c r="E5843" s="79" t="str">
        <f>VLOOKUP(G5843,[1]Macrodata_CCF!$A$3:$B$55,2,FALSE)</f>
        <v>#ERROR!</v>
      </c>
      <c r="F5843" s="78">
        <v>0.0</v>
      </c>
      <c r="G5843" s="80">
        <v>52.0</v>
      </c>
      <c r="H5843" s="81">
        <v>105645.0</v>
      </c>
      <c r="I5843" s="81">
        <v>470000.0</v>
      </c>
      <c r="J5843" s="81">
        <v>127505.0</v>
      </c>
      <c r="K5843" s="81">
        <v>470000.0</v>
      </c>
      <c r="L5843" s="82">
        <v>0.0599964320511589</v>
      </c>
      <c r="N5843" s="83">
        <f t="shared" si="1"/>
        <v>0.05999643205</v>
      </c>
      <c r="O5843" s="83">
        <f t="shared" si="2"/>
        <v>0.05999643205</v>
      </c>
      <c r="Q5843" s="83">
        <f t="shared" si="3"/>
        <v>0.7752234043</v>
      </c>
      <c r="R5843" s="83">
        <f t="shared" si="4"/>
        <v>0.05999643205</v>
      </c>
      <c r="S5843" s="83" t="b">
        <f t="shared" si="5"/>
        <v>0</v>
      </c>
      <c r="T5843" s="72"/>
      <c r="U5843" s="72"/>
      <c r="V5843" s="72"/>
      <c r="W5843" s="72"/>
      <c r="X5843" s="72"/>
      <c r="Y5843" s="72"/>
      <c r="Z5843" s="72"/>
      <c r="AA5843" s="72"/>
      <c r="AB5843" s="72"/>
      <c r="AC5843" s="72"/>
      <c r="AD5843" s="72"/>
      <c r="AE5843" s="72"/>
      <c r="AF5843" s="72"/>
      <c r="AG5843" s="72"/>
      <c r="AH5843" s="72"/>
      <c r="AI5843" s="72"/>
      <c r="AJ5843" s="72"/>
      <c r="AK5843" s="72"/>
    </row>
    <row r="5844" ht="14.25" customHeight="1">
      <c r="A5844" s="78">
        <v>5841.0</v>
      </c>
      <c r="C5844" s="78" t="str">
        <f>VLOOKUP(G5844,[1]Macrodata_CCF!$A$3:$D$55,4,FALSE)</f>
        <v>#ERROR!</v>
      </c>
      <c r="E5844" s="79" t="str">
        <f>VLOOKUP(G5844,[1]Macrodata_CCF!$A$3:$B$55,2,FALSE)</f>
        <v>#ERROR!</v>
      </c>
      <c r="F5844" s="78">
        <v>0.0</v>
      </c>
      <c r="G5844" s="80">
        <v>17.0</v>
      </c>
      <c r="H5844" s="81">
        <v>57425.0</v>
      </c>
      <c r="I5844" s="81">
        <v>780000.0</v>
      </c>
      <c r="J5844" s="81">
        <v>201940.0</v>
      </c>
      <c r="K5844" s="81">
        <v>1170000.0</v>
      </c>
      <c r="L5844" s="82">
        <v>0.2</v>
      </c>
      <c r="N5844" s="83">
        <f t="shared" si="1"/>
        <v>0.2</v>
      </c>
      <c r="O5844" s="83">
        <f t="shared" si="2"/>
        <v>0.2</v>
      </c>
      <c r="Q5844" s="83">
        <f t="shared" si="3"/>
        <v>0.9263782051</v>
      </c>
      <c r="R5844" s="83">
        <f t="shared" si="4"/>
        <v>0.2</v>
      </c>
      <c r="S5844" s="83" t="b">
        <f t="shared" si="5"/>
        <v>0</v>
      </c>
      <c r="T5844" s="72"/>
      <c r="U5844" s="72"/>
      <c r="V5844" s="72"/>
      <c r="W5844" s="72"/>
      <c r="X5844" s="72"/>
      <c r="Y5844" s="72"/>
      <c r="Z5844" s="72"/>
      <c r="AA5844" s="72"/>
      <c r="AB5844" s="72"/>
      <c r="AC5844" s="72"/>
      <c r="AD5844" s="72"/>
      <c r="AE5844" s="72"/>
      <c r="AF5844" s="72"/>
      <c r="AG5844" s="72"/>
      <c r="AH5844" s="72"/>
      <c r="AI5844" s="72"/>
      <c r="AJ5844" s="72"/>
      <c r="AK5844" s="72"/>
    </row>
    <row r="5845" ht="14.25" customHeight="1">
      <c r="A5845" s="78">
        <v>5842.0</v>
      </c>
      <c r="C5845" s="78" t="str">
        <f>VLOOKUP(G5845,[1]Macrodata_CCF!$A$3:$D$55,4,FALSE)</f>
        <v>#ERROR!</v>
      </c>
      <c r="E5845" s="79" t="str">
        <f>VLOOKUP(G5845,[1]Macrodata_CCF!$A$3:$B$55,2,FALSE)</f>
        <v>#ERROR!</v>
      </c>
      <c r="F5845" s="78">
        <v>0.0</v>
      </c>
      <c r="G5845" s="80">
        <v>34.0</v>
      </c>
      <c r="H5845" s="81">
        <v>2525.0</v>
      </c>
      <c r="I5845" s="81">
        <v>10000.0</v>
      </c>
      <c r="J5845" s="81">
        <v>3345.0</v>
      </c>
      <c r="K5845" s="81">
        <v>10000.0</v>
      </c>
      <c r="L5845" s="82">
        <v>0.1096989966555184</v>
      </c>
      <c r="N5845" s="83">
        <f t="shared" si="1"/>
        <v>0.1096989967</v>
      </c>
      <c r="O5845" s="83">
        <f t="shared" si="2"/>
        <v>0.1096989967</v>
      </c>
      <c r="Q5845" s="83">
        <f t="shared" si="3"/>
        <v>0.7475</v>
      </c>
      <c r="R5845" s="83">
        <f t="shared" si="4"/>
        <v>0.1096989967</v>
      </c>
      <c r="S5845" s="83" t="b">
        <f t="shared" si="5"/>
        <v>0</v>
      </c>
      <c r="T5845" s="72"/>
      <c r="U5845" s="72"/>
      <c r="V5845" s="72"/>
      <c r="W5845" s="72"/>
      <c r="X5845" s="72"/>
      <c r="Y5845" s="72"/>
      <c r="Z5845" s="72"/>
      <c r="AA5845" s="72"/>
      <c r="AB5845" s="72"/>
      <c r="AC5845" s="72"/>
      <c r="AD5845" s="72"/>
      <c r="AE5845" s="72"/>
      <c r="AF5845" s="72"/>
      <c r="AG5845" s="72"/>
      <c r="AH5845" s="72"/>
      <c r="AI5845" s="72"/>
      <c r="AJ5845" s="72"/>
      <c r="AK5845" s="72"/>
    </row>
    <row r="5846" ht="14.25" customHeight="1">
      <c r="A5846" s="78">
        <v>5843.0</v>
      </c>
      <c r="C5846" s="78" t="str">
        <f>VLOOKUP(G5846,[1]Macrodata_CCF!$A$3:$D$55,4,FALSE)</f>
        <v>#ERROR!</v>
      </c>
      <c r="E5846" s="79" t="str">
        <f>VLOOKUP(G5846,[1]Macrodata_CCF!$A$3:$B$55,2,FALSE)</f>
        <v>#ERROR!</v>
      </c>
      <c r="F5846" s="78">
        <v>0.0</v>
      </c>
      <c r="G5846" s="80">
        <v>29.0</v>
      </c>
      <c r="H5846" s="81">
        <v>0.0</v>
      </c>
      <c r="I5846" s="81">
        <v>170000.0</v>
      </c>
      <c r="J5846" s="81">
        <v>32300.0</v>
      </c>
      <c r="K5846" s="81">
        <v>170000.0</v>
      </c>
      <c r="L5846" s="82">
        <v>0.19</v>
      </c>
      <c r="N5846" s="83">
        <f t="shared" si="1"/>
        <v>0.19</v>
      </c>
      <c r="O5846" s="83">
        <f t="shared" si="2"/>
        <v>0.19</v>
      </c>
      <c r="Q5846" s="83">
        <f t="shared" si="3"/>
        <v>1</v>
      </c>
      <c r="R5846" s="83">
        <f t="shared" si="4"/>
        <v>0.19</v>
      </c>
      <c r="S5846" s="83" t="b">
        <f t="shared" si="5"/>
        <v>0</v>
      </c>
      <c r="T5846" s="72"/>
      <c r="U5846" s="72"/>
      <c r="V5846" s="72"/>
      <c r="W5846" s="72"/>
      <c r="X5846" s="72"/>
      <c r="Y5846" s="72"/>
      <c r="Z5846" s="72"/>
      <c r="AA5846" s="72"/>
      <c r="AB5846" s="72"/>
      <c r="AC5846" s="72"/>
      <c r="AD5846" s="72"/>
      <c r="AE5846" s="72"/>
      <c r="AF5846" s="72"/>
      <c r="AG5846" s="72"/>
      <c r="AH5846" s="72"/>
      <c r="AI5846" s="72"/>
      <c r="AJ5846" s="72"/>
      <c r="AK5846" s="72"/>
    </row>
    <row r="5847" ht="14.25" customHeight="1">
      <c r="A5847" s="78">
        <v>5844.0</v>
      </c>
      <c r="C5847" s="78" t="str">
        <f>VLOOKUP(G5847,[1]Macrodata_CCF!$A$3:$D$55,4,FALSE)</f>
        <v>#ERROR!</v>
      </c>
      <c r="E5847" s="79" t="str">
        <f>VLOOKUP(G5847,[1]Macrodata_CCF!$A$3:$B$55,2,FALSE)</f>
        <v>#ERROR!</v>
      </c>
      <c r="F5847" s="78">
        <v>0.0</v>
      </c>
      <c r="G5847" s="80">
        <v>22.0</v>
      </c>
      <c r="H5847" s="81">
        <v>307080.0</v>
      </c>
      <c r="I5847" s="81">
        <v>330000.0</v>
      </c>
      <c r="J5847" s="81">
        <v>310975.0</v>
      </c>
      <c r="K5847" s="81">
        <v>330000.0</v>
      </c>
      <c r="L5847" s="82">
        <v>0.1699389179755672</v>
      </c>
      <c r="N5847" s="83">
        <f t="shared" si="1"/>
        <v>0.169938918</v>
      </c>
      <c r="O5847" s="83">
        <f t="shared" si="2"/>
        <v>0.169938918</v>
      </c>
      <c r="Q5847" s="83">
        <f t="shared" si="3"/>
        <v>0.06945454545</v>
      </c>
      <c r="R5847" s="83">
        <f t="shared" si="4"/>
        <v>0.0118030303</v>
      </c>
      <c r="S5847" s="83" t="b">
        <f t="shared" si="5"/>
        <v>0</v>
      </c>
      <c r="T5847" s="72"/>
      <c r="U5847" s="72"/>
      <c r="V5847" s="72"/>
      <c r="W5847" s="72"/>
      <c r="X5847" s="72"/>
      <c r="Y5847" s="72"/>
      <c r="Z5847" s="72"/>
      <c r="AA5847" s="72"/>
      <c r="AB5847" s="72"/>
      <c r="AC5847" s="72"/>
      <c r="AD5847" s="72"/>
      <c r="AE5847" s="72"/>
      <c r="AF5847" s="72"/>
      <c r="AG5847" s="72"/>
      <c r="AH5847" s="72"/>
      <c r="AI5847" s="72"/>
      <c r="AJ5847" s="72"/>
      <c r="AK5847" s="72"/>
    </row>
    <row r="5848" ht="14.25" customHeight="1">
      <c r="A5848" s="78">
        <v>5845.0</v>
      </c>
      <c r="C5848" s="78" t="str">
        <f>VLOOKUP(G5848,[1]Macrodata_CCF!$A$3:$D$55,4,FALSE)</f>
        <v>#ERROR!</v>
      </c>
      <c r="E5848" s="79" t="str">
        <f>VLOOKUP(G5848,[1]Macrodata_CCF!$A$3:$B$55,2,FALSE)</f>
        <v>#ERROR!</v>
      </c>
      <c r="F5848" s="78">
        <v>0.0</v>
      </c>
      <c r="G5848" s="80">
        <v>35.0</v>
      </c>
      <c r="H5848" s="81">
        <v>636415.0</v>
      </c>
      <c r="I5848" s="81">
        <v>890000.0</v>
      </c>
      <c r="J5848" s="81">
        <v>659240.0</v>
      </c>
      <c r="K5848" s="81">
        <v>890000.0</v>
      </c>
      <c r="L5848" s="82">
        <v>0.09000926710964766</v>
      </c>
      <c r="N5848" s="83">
        <f t="shared" si="1"/>
        <v>0.09000926711</v>
      </c>
      <c r="O5848" s="83">
        <f t="shared" si="2"/>
        <v>0.09000926711</v>
      </c>
      <c r="Q5848" s="83">
        <f t="shared" si="3"/>
        <v>0.2849269663</v>
      </c>
      <c r="R5848" s="83">
        <f t="shared" si="4"/>
        <v>0.09000926711</v>
      </c>
      <c r="S5848" s="83" t="b">
        <f t="shared" si="5"/>
        <v>0</v>
      </c>
      <c r="T5848" s="72"/>
      <c r="U5848" s="72"/>
      <c r="V5848" s="72"/>
      <c r="W5848" s="72"/>
      <c r="X5848" s="72"/>
      <c r="Y5848" s="72"/>
      <c r="Z5848" s="72"/>
      <c r="AA5848" s="72"/>
      <c r="AB5848" s="72"/>
      <c r="AC5848" s="72"/>
      <c r="AD5848" s="72"/>
      <c r="AE5848" s="72"/>
      <c r="AF5848" s="72"/>
      <c r="AG5848" s="72"/>
      <c r="AH5848" s="72"/>
      <c r="AI5848" s="72"/>
      <c r="AJ5848" s="72"/>
      <c r="AK5848" s="72"/>
    </row>
    <row r="5849" ht="14.25" customHeight="1">
      <c r="A5849" s="78">
        <v>5846.0</v>
      </c>
      <c r="C5849" s="78" t="str">
        <f>VLOOKUP(G5849,[1]Macrodata_CCF!$A$3:$D$55,4,FALSE)</f>
        <v>#ERROR!</v>
      </c>
      <c r="E5849" s="79" t="str">
        <f>VLOOKUP(G5849,[1]Macrodata_CCF!$A$3:$B$55,2,FALSE)</f>
        <v>#ERROR!</v>
      </c>
      <c r="F5849" s="78">
        <v>0.0</v>
      </c>
      <c r="G5849" s="80">
        <v>10.0</v>
      </c>
      <c r="H5849" s="81">
        <v>0.0</v>
      </c>
      <c r="I5849" s="81">
        <v>750000.0</v>
      </c>
      <c r="J5849" s="81">
        <v>765000.0</v>
      </c>
      <c r="K5849" s="81">
        <v>750000.0</v>
      </c>
      <c r="L5849" s="82">
        <v>1.02</v>
      </c>
      <c r="N5849" s="83">
        <f t="shared" si="1"/>
        <v>1.02</v>
      </c>
      <c r="O5849" s="83">
        <f t="shared" si="2"/>
        <v>1</v>
      </c>
      <c r="Q5849" s="83">
        <f t="shared" si="3"/>
        <v>1</v>
      </c>
      <c r="R5849" s="83">
        <f t="shared" si="4"/>
        <v>1.02</v>
      </c>
      <c r="S5849" s="83" t="b">
        <f t="shared" si="5"/>
        <v>0</v>
      </c>
      <c r="T5849" s="72"/>
      <c r="U5849" s="72"/>
      <c r="V5849" s="72"/>
      <c r="W5849" s="72"/>
      <c r="X5849" s="72"/>
      <c r="Y5849" s="72"/>
      <c r="Z5849" s="72"/>
      <c r="AA5849" s="72"/>
      <c r="AB5849" s="72"/>
      <c r="AC5849" s="72"/>
      <c r="AD5849" s="72"/>
      <c r="AE5849" s="72"/>
      <c r="AF5849" s="72"/>
      <c r="AG5849" s="72"/>
      <c r="AH5849" s="72"/>
      <c r="AI5849" s="72"/>
      <c r="AJ5849" s="72"/>
      <c r="AK5849" s="72"/>
    </row>
    <row r="5850" ht="14.25" customHeight="1">
      <c r="A5850" s="78">
        <v>5847.0</v>
      </c>
      <c r="C5850" s="78" t="str">
        <f>VLOOKUP(G5850,[1]Macrodata_CCF!$A$3:$D$55,4,FALSE)</f>
        <v>#ERROR!</v>
      </c>
      <c r="E5850" s="79" t="str">
        <f>VLOOKUP(G5850,[1]Macrodata_CCF!$A$3:$B$55,2,FALSE)</f>
        <v>#ERROR!</v>
      </c>
      <c r="F5850" s="78">
        <v>0.0</v>
      </c>
      <c r="G5850" s="80">
        <v>52.0</v>
      </c>
      <c r="H5850" s="81">
        <v>364440.0</v>
      </c>
      <c r="I5850" s="81">
        <v>840000.0</v>
      </c>
      <c r="J5850" s="81">
        <v>421505.0</v>
      </c>
      <c r="K5850" s="81">
        <v>840000.0</v>
      </c>
      <c r="L5850" s="82">
        <v>0.1199953738750105</v>
      </c>
      <c r="N5850" s="83">
        <f t="shared" si="1"/>
        <v>0.1199953739</v>
      </c>
      <c r="O5850" s="83">
        <f t="shared" si="2"/>
        <v>0.1199953739</v>
      </c>
      <c r="Q5850" s="83">
        <f t="shared" si="3"/>
        <v>0.5661428571</v>
      </c>
      <c r="R5850" s="83">
        <f t="shared" si="4"/>
        <v>0.1199953739</v>
      </c>
      <c r="S5850" s="83" t="b">
        <f t="shared" si="5"/>
        <v>0</v>
      </c>
      <c r="T5850" s="72"/>
      <c r="U5850" s="72"/>
      <c r="V5850" s="72"/>
      <c r="W5850" s="72"/>
      <c r="X5850" s="72"/>
      <c r="Y5850" s="72"/>
      <c r="Z5850" s="72"/>
      <c r="AA5850" s="72"/>
      <c r="AB5850" s="72"/>
      <c r="AC5850" s="72"/>
      <c r="AD5850" s="72"/>
      <c r="AE5850" s="72"/>
      <c r="AF5850" s="72"/>
      <c r="AG5850" s="72"/>
      <c r="AH5850" s="72"/>
      <c r="AI5850" s="72"/>
      <c r="AJ5850" s="72"/>
      <c r="AK5850" s="72"/>
    </row>
    <row r="5851" ht="14.25" customHeight="1">
      <c r="A5851" s="78">
        <v>5848.0</v>
      </c>
      <c r="C5851" s="78" t="str">
        <f>VLOOKUP(G5851,[1]Macrodata_CCF!$A$3:$D$55,4,FALSE)</f>
        <v>#ERROR!</v>
      </c>
      <c r="E5851" s="79" t="str">
        <f>VLOOKUP(G5851,[1]Macrodata_CCF!$A$3:$B$55,2,FALSE)</f>
        <v>#ERROR!</v>
      </c>
      <c r="F5851" s="78">
        <v>0.0</v>
      </c>
      <c r="G5851" s="80">
        <v>18.0</v>
      </c>
      <c r="H5851" s="81">
        <v>54270.0</v>
      </c>
      <c r="I5851" s="81">
        <v>460000.0</v>
      </c>
      <c r="J5851" s="81">
        <v>119185.0</v>
      </c>
      <c r="K5851" s="81">
        <v>460000.0</v>
      </c>
      <c r="L5851" s="82">
        <v>0.1599955635521159</v>
      </c>
      <c r="N5851" s="83">
        <f t="shared" si="1"/>
        <v>0.1599955636</v>
      </c>
      <c r="O5851" s="83">
        <f t="shared" si="2"/>
        <v>0.1599955636</v>
      </c>
      <c r="Q5851" s="83">
        <f t="shared" si="3"/>
        <v>0.8820217391</v>
      </c>
      <c r="R5851" s="83">
        <f t="shared" si="4"/>
        <v>0.1599955636</v>
      </c>
      <c r="S5851" s="83" t="b">
        <f t="shared" si="5"/>
        <v>0</v>
      </c>
      <c r="T5851" s="72"/>
      <c r="U5851" s="72"/>
      <c r="V5851" s="72"/>
      <c r="W5851" s="72"/>
      <c r="X5851" s="72"/>
      <c r="Y5851" s="72"/>
      <c r="Z5851" s="72"/>
      <c r="AA5851" s="72"/>
      <c r="AB5851" s="72"/>
      <c r="AC5851" s="72"/>
      <c r="AD5851" s="72"/>
      <c r="AE5851" s="72"/>
      <c r="AF5851" s="72"/>
      <c r="AG5851" s="72"/>
      <c r="AH5851" s="72"/>
      <c r="AI5851" s="72"/>
      <c r="AJ5851" s="72"/>
      <c r="AK5851" s="72"/>
    </row>
    <row r="5852" ht="14.25" customHeight="1">
      <c r="A5852" s="78">
        <v>5849.0</v>
      </c>
      <c r="C5852" s="78" t="str">
        <f>VLOOKUP(G5852,[1]Macrodata_CCF!$A$3:$D$55,4,FALSE)</f>
        <v>#ERROR!</v>
      </c>
      <c r="E5852" s="79" t="str">
        <f>VLOOKUP(G5852,[1]Macrodata_CCF!$A$3:$B$55,2,FALSE)</f>
        <v>#ERROR!</v>
      </c>
      <c r="F5852" s="78">
        <v>0.0</v>
      </c>
      <c r="G5852" s="80">
        <v>36.0</v>
      </c>
      <c r="H5852" s="81">
        <v>183110.0</v>
      </c>
      <c r="I5852" s="81">
        <v>860000.0</v>
      </c>
      <c r="J5852" s="81">
        <v>311720.0</v>
      </c>
      <c r="K5852" s="81">
        <v>1720000.0</v>
      </c>
      <c r="L5852" s="82">
        <v>0.1900013296104242</v>
      </c>
      <c r="N5852" s="83">
        <f t="shared" si="1"/>
        <v>0.1900013296</v>
      </c>
      <c r="O5852" s="83">
        <f t="shared" si="2"/>
        <v>0.1900013296</v>
      </c>
      <c r="Q5852" s="83">
        <f t="shared" si="3"/>
        <v>0.7870813953</v>
      </c>
      <c r="R5852" s="83">
        <f t="shared" si="4"/>
        <v>0.1900013296</v>
      </c>
      <c r="S5852" s="83" t="b">
        <f t="shared" si="5"/>
        <v>0</v>
      </c>
      <c r="T5852" s="72"/>
      <c r="U5852" s="72"/>
      <c r="V5852" s="72"/>
      <c r="W5852" s="72"/>
      <c r="X5852" s="72"/>
      <c r="Y5852" s="72"/>
      <c r="Z5852" s="72"/>
      <c r="AA5852" s="72"/>
      <c r="AB5852" s="72"/>
      <c r="AC5852" s="72"/>
      <c r="AD5852" s="72"/>
      <c r="AE5852" s="72"/>
      <c r="AF5852" s="72"/>
      <c r="AG5852" s="72"/>
      <c r="AH5852" s="72"/>
      <c r="AI5852" s="72"/>
      <c r="AJ5852" s="72"/>
      <c r="AK5852" s="72"/>
    </row>
    <row r="5853" ht="14.25" customHeight="1">
      <c r="A5853" s="78">
        <v>5850.0</v>
      </c>
      <c r="C5853" s="78" t="str">
        <f>VLOOKUP(G5853,[1]Macrodata_CCF!$A$3:$D$55,4,FALSE)</f>
        <v>#ERROR!</v>
      </c>
      <c r="E5853" s="79" t="str">
        <f>VLOOKUP(G5853,[1]Macrodata_CCF!$A$3:$B$55,2,FALSE)</f>
        <v>#ERROR!</v>
      </c>
      <c r="F5853" s="78">
        <v>1.0</v>
      </c>
      <c r="G5853" s="80">
        <v>49.0</v>
      </c>
      <c r="H5853" s="81">
        <v>318555.0</v>
      </c>
      <c r="I5853" s="81">
        <v>560000.0</v>
      </c>
      <c r="J5853" s="81">
        <v>439280.0</v>
      </c>
      <c r="K5853" s="81">
        <v>560000.0</v>
      </c>
      <c r="L5853" s="82">
        <v>0.5000103543250015</v>
      </c>
      <c r="N5853" s="83">
        <f t="shared" si="1"/>
        <v>0.5000103543</v>
      </c>
      <c r="O5853" s="83">
        <f t="shared" si="2"/>
        <v>0.5000103543</v>
      </c>
      <c r="Q5853" s="83">
        <f t="shared" si="3"/>
        <v>0.4311517857</v>
      </c>
      <c r="R5853" s="83">
        <f t="shared" si="4"/>
        <v>0.5000103543</v>
      </c>
      <c r="S5853" s="83" t="b">
        <f t="shared" si="5"/>
        <v>0</v>
      </c>
      <c r="T5853" s="72"/>
      <c r="U5853" s="72"/>
      <c r="V5853" s="72"/>
      <c r="W5853" s="72"/>
      <c r="X5853" s="72"/>
      <c r="Y5853" s="72"/>
      <c r="Z5853" s="72"/>
      <c r="AA5853" s="72"/>
      <c r="AB5853" s="72"/>
      <c r="AC5853" s="72"/>
      <c r="AD5853" s="72"/>
      <c r="AE5853" s="72"/>
      <c r="AF5853" s="72"/>
      <c r="AG5853" s="72"/>
      <c r="AH5853" s="72"/>
      <c r="AI5853" s="72"/>
      <c r="AJ5853" s="72"/>
      <c r="AK5853" s="72"/>
    </row>
    <row r="5854" ht="14.25" customHeight="1">
      <c r="A5854" s="78">
        <v>5851.0</v>
      </c>
      <c r="C5854" s="78" t="str">
        <f>VLOOKUP(G5854,[1]Macrodata_CCF!$A$3:$D$55,4,FALSE)</f>
        <v>#ERROR!</v>
      </c>
      <c r="E5854" s="79" t="str">
        <f>VLOOKUP(G5854,[1]Macrodata_CCF!$A$3:$B$55,2,FALSE)</f>
        <v>#ERROR!</v>
      </c>
      <c r="F5854" s="78">
        <v>0.0</v>
      </c>
      <c r="G5854" s="80">
        <v>15.0</v>
      </c>
      <c r="H5854" s="81">
        <v>239675.0</v>
      </c>
      <c r="I5854" s="81">
        <v>460000.0</v>
      </c>
      <c r="J5854" s="81">
        <v>283740.0</v>
      </c>
      <c r="K5854" s="81">
        <v>460000.0</v>
      </c>
      <c r="L5854" s="82">
        <v>0.2</v>
      </c>
      <c r="N5854" s="83">
        <f t="shared" si="1"/>
        <v>0.2</v>
      </c>
      <c r="O5854" s="83">
        <f t="shared" si="2"/>
        <v>0.2</v>
      </c>
      <c r="Q5854" s="83">
        <f t="shared" si="3"/>
        <v>0.4789673913</v>
      </c>
      <c r="R5854" s="83">
        <f t="shared" si="4"/>
        <v>0.2</v>
      </c>
      <c r="S5854" s="83" t="b">
        <f t="shared" si="5"/>
        <v>0</v>
      </c>
      <c r="T5854" s="72"/>
      <c r="U5854" s="72"/>
      <c r="V5854" s="72"/>
      <c r="W5854" s="72"/>
      <c r="X5854" s="72"/>
      <c r="Y5854" s="72"/>
      <c r="Z5854" s="72"/>
      <c r="AA5854" s="72"/>
      <c r="AB5854" s="72"/>
      <c r="AC5854" s="72"/>
      <c r="AD5854" s="72"/>
      <c r="AE5854" s="72"/>
      <c r="AF5854" s="72"/>
      <c r="AG5854" s="72"/>
      <c r="AH5854" s="72"/>
      <c r="AI5854" s="72"/>
      <c r="AJ5854" s="72"/>
      <c r="AK5854" s="72"/>
    </row>
    <row r="5855" ht="14.25" customHeight="1">
      <c r="A5855" s="78">
        <v>5852.0</v>
      </c>
      <c r="C5855" s="78" t="str">
        <f>VLOOKUP(G5855,[1]Macrodata_CCF!$A$3:$D$55,4,FALSE)</f>
        <v>#ERROR!</v>
      </c>
      <c r="E5855" s="79" t="str">
        <f>VLOOKUP(G5855,[1]Macrodata_CCF!$A$3:$B$55,2,FALSE)</f>
        <v>#ERROR!</v>
      </c>
      <c r="F5855" s="78">
        <v>0.0</v>
      </c>
      <c r="G5855" s="80">
        <v>24.0</v>
      </c>
      <c r="H5855" s="81">
        <v>310310.0</v>
      </c>
      <c r="I5855" s="81">
        <v>670000.0</v>
      </c>
      <c r="J5855" s="81">
        <v>382250.0</v>
      </c>
      <c r="K5855" s="81">
        <v>670000.0</v>
      </c>
      <c r="L5855" s="82">
        <v>0.2000055603436292</v>
      </c>
      <c r="N5855" s="83">
        <f t="shared" si="1"/>
        <v>0.2000055603</v>
      </c>
      <c r="O5855" s="83">
        <f t="shared" si="2"/>
        <v>0.2000055603</v>
      </c>
      <c r="Q5855" s="83">
        <f t="shared" si="3"/>
        <v>0.5368507463</v>
      </c>
      <c r="R5855" s="83">
        <f t="shared" si="4"/>
        <v>0.2000055603</v>
      </c>
      <c r="S5855" s="83" t="b">
        <f t="shared" si="5"/>
        <v>0</v>
      </c>
      <c r="T5855" s="72"/>
      <c r="U5855" s="72"/>
      <c r="V5855" s="72"/>
      <c r="W5855" s="72"/>
      <c r="X5855" s="72"/>
      <c r="Y5855" s="72"/>
      <c r="Z5855" s="72"/>
      <c r="AA5855" s="72"/>
      <c r="AB5855" s="72"/>
      <c r="AC5855" s="72"/>
      <c r="AD5855" s="72"/>
      <c r="AE5855" s="72"/>
      <c r="AF5855" s="72"/>
      <c r="AG5855" s="72"/>
      <c r="AH5855" s="72"/>
      <c r="AI5855" s="72"/>
      <c r="AJ5855" s="72"/>
      <c r="AK5855" s="72"/>
    </row>
    <row r="5856" ht="14.25" customHeight="1">
      <c r="A5856" s="78">
        <v>5853.0</v>
      </c>
      <c r="C5856" s="78" t="str">
        <f>VLOOKUP(G5856,[1]Macrodata_CCF!$A$3:$D$55,4,FALSE)</f>
        <v>#ERROR!</v>
      </c>
      <c r="E5856" s="79" t="str">
        <f>VLOOKUP(G5856,[1]Macrodata_CCF!$A$3:$B$55,2,FALSE)</f>
        <v>#ERROR!</v>
      </c>
      <c r="F5856" s="78">
        <v>0.0</v>
      </c>
      <c r="G5856" s="80">
        <v>18.0</v>
      </c>
      <c r="H5856" s="81">
        <v>138455.0</v>
      </c>
      <c r="I5856" s="81">
        <v>290000.0</v>
      </c>
      <c r="J5856" s="81">
        <v>161185.0</v>
      </c>
      <c r="K5856" s="81">
        <v>290000.0</v>
      </c>
      <c r="L5856" s="82">
        <v>0.1499884522749018</v>
      </c>
      <c r="N5856" s="83">
        <f t="shared" si="1"/>
        <v>0.1499884523</v>
      </c>
      <c r="O5856" s="83">
        <f t="shared" si="2"/>
        <v>0.1499884523</v>
      </c>
      <c r="Q5856" s="83">
        <f t="shared" si="3"/>
        <v>0.5225689655</v>
      </c>
      <c r="R5856" s="83">
        <f t="shared" si="4"/>
        <v>0.1499884523</v>
      </c>
      <c r="S5856" s="83" t="b">
        <f t="shared" si="5"/>
        <v>0</v>
      </c>
      <c r="T5856" s="72"/>
      <c r="U5856" s="72"/>
      <c r="V5856" s="72"/>
      <c r="W5856" s="72"/>
      <c r="X5856" s="72"/>
      <c r="Y5856" s="72"/>
      <c r="Z5856" s="72"/>
      <c r="AA5856" s="72"/>
      <c r="AB5856" s="72"/>
      <c r="AC5856" s="72"/>
      <c r="AD5856" s="72"/>
      <c r="AE5856" s="72"/>
      <c r="AF5856" s="72"/>
      <c r="AG5856" s="72"/>
      <c r="AH5856" s="72"/>
      <c r="AI5856" s="72"/>
      <c r="AJ5856" s="72"/>
      <c r="AK5856" s="72"/>
    </row>
    <row r="5857" ht="14.25" customHeight="1">
      <c r="A5857" s="78">
        <v>5854.0</v>
      </c>
      <c r="C5857" s="78" t="str">
        <f>VLOOKUP(G5857,[1]Macrodata_CCF!$A$3:$D$55,4,FALSE)</f>
        <v>#ERROR!</v>
      </c>
      <c r="E5857" s="79" t="str">
        <f>VLOOKUP(G5857,[1]Macrodata_CCF!$A$3:$B$55,2,FALSE)</f>
        <v>#ERROR!</v>
      </c>
      <c r="F5857" s="78">
        <v>0.0</v>
      </c>
      <c r="G5857" s="80">
        <v>19.0</v>
      </c>
      <c r="H5857" s="81">
        <v>250675.0</v>
      </c>
      <c r="I5857" s="81">
        <v>310000.0</v>
      </c>
      <c r="J5857" s="81">
        <v>259575.0</v>
      </c>
      <c r="K5857" s="81">
        <v>310000.0</v>
      </c>
      <c r="L5857" s="82">
        <v>0.1500210703750527</v>
      </c>
      <c r="N5857" s="83">
        <f t="shared" si="1"/>
        <v>0.1500210704</v>
      </c>
      <c r="O5857" s="83">
        <f t="shared" si="2"/>
        <v>0.1500210704</v>
      </c>
      <c r="Q5857" s="83">
        <f t="shared" si="3"/>
        <v>0.1913709677</v>
      </c>
      <c r="R5857" s="83">
        <f t="shared" si="4"/>
        <v>0.1500210704</v>
      </c>
      <c r="S5857" s="83" t="b">
        <f t="shared" si="5"/>
        <v>0</v>
      </c>
      <c r="T5857" s="72"/>
      <c r="U5857" s="72"/>
      <c r="V5857" s="72"/>
      <c r="W5857" s="72"/>
      <c r="X5857" s="72"/>
      <c r="Y5857" s="72"/>
      <c r="Z5857" s="72"/>
      <c r="AA5857" s="72"/>
      <c r="AB5857" s="72"/>
      <c r="AC5857" s="72"/>
      <c r="AD5857" s="72"/>
      <c r="AE5857" s="72"/>
      <c r="AF5857" s="72"/>
      <c r="AG5857" s="72"/>
      <c r="AH5857" s="72"/>
      <c r="AI5857" s="72"/>
      <c r="AJ5857" s="72"/>
      <c r="AK5857" s="72"/>
    </row>
    <row r="5858" ht="14.25" customHeight="1">
      <c r="A5858" s="78">
        <v>5855.0</v>
      </c>
      <c r="C5858" s="78" t="str">
        <f>VLOOKUP(G5858,[1]Macrodata_CCF!$A$3:$D$55,4,FALSE)</f>
        <v>#ERROR!</v>
      </c>
      <c r="E5858" s="79" t="str">
        <f>VLOOKUP(G5858,[1]Macrodata_CCF!$A$3:$B$55,2,FALSE)</f>
        <v>#ERROR!</v>
      </c>
      <c r="F5858" s="78">
        <v>0.0</v>
      </c>
      <c r="G5858" s="80">
        <v>3.0</v>
      </c>
      <c r="H5858" s="81">
        <v>80600.0</v>
      </c>
      <c r="I5858" s="81">
        <v>580000.0</v>
      </c>
      <c r="J5858" s="81">
        <v>0.0</v>
      </c>
      <c r="K5858" s="81">
        <v>580000.0</v>
      </c>
      <c r="L5858" s="82">
        <v>-0.1613936724068883</v>
      </c>
      <c r="N5858" s="83">
        <f t="shared" si="1"/>
        <v>-0.1613936724</v>
      </c>
      <c r="O5858" s="83">
        <f t="shared" si="2"/>
        <v>0</v>
      </c>
      <c r="Q5858" s="83">
        <f t="shared" si="3"/>
        <v>0.8610344828</v>
      </c>
      <c r="R5858" s="83">
        <f t="shared" si="4"/>
        <v>-0.1613936724</v>
      </c>
      <c r="S5858" s="83" t="b">
        <f t="shared" si="5"/>
        <v>0</v>
      </c>
      <c r="T5858" s="72"/>
      <c r="U5858" s="72"/>
      <c r="V5858" s="72"/>
      <c r="W5858" s="72"/>
      <c r="X5858" s="72"/>
      <c r="Y5858" s="72"/>
      <c r="Z5858" s="72"/>
      <c r="AA5858" s="72"/>
      <c r="AB5858" s="72"/>
      <c r="AC5858" s="72"/>
      <c r="AD5858" s="72"/>
      <c r="AE5858" s="72"/>
      <c r="AF5858" s="72"/>
      <c r="AG5858" s="72"/>
      <c r="AH5858" s="72"/>
      <c r="AI5858" s="72"/>
      <c r="AJ5858" s="72"/>
      <c r="AK5858" s="72"/>
    </row>
    <row r="5859" ht="14.25" customHeight="1">
      <c r="A5859" s="78">
        <v>5856.0</v>
      </c>
      <c r="C5859" s="78" t="str">
        <f>VLOOKUP(G5859,[1]Macrodata_CCF!$A$3:$D$55,4,FALSE)</f>
        <v>#ERROR!</v>
      </c>
      <c r="E5859" s="79" t="str">
        <f>VLOOKUP(G5859,[1]Macrodata_CCF!$A$3:$B$55,2,FALSE)</f>
        <v>#ERROR!</v>
      </c>
      <c r="F5859" s="78">
        <v>0.0</v>
      </c>
      <c r="G5859" s="80">
        <v>13.0</v>
      </c>
      <c r="H5859" s="81">
        <v>8510.0</v>
      </c>
      <c r="I5859" s="81">
        <v>340000.0</v>
      </c>
      <c r="J5859" s="81">
        <v>64865.0</v>
      </c>
      <c r="K5859" s="81">
        <v>340000.0</v>
      </c>
      <c r="L5859" s="82">
        <v>0.1700051283598299</v>
      </c>
      <c r="N5859" s="83">
        <f t="shared" si="1"/>
        <v>0.1700051284</v>
      </c>
      <c r="O5859" s="83">
        <f t="shared" si="2"/>
        <v>0.1700051284</v>
      </c>
      <c r="Q5859" s="83">
        <f t="shared" si="3"/>
        <v>0.9749705882</v>
      </c>
      <c r="R5859" s="83">
        <f t="shared" si="4"/>
        <v>0.1700051284</v>
      </c>
      <c r="S5859" s="83" t="b">
        <f t="shared" si="5"/>
        <v>0</v>
      </c>
      <c r="T5859" s="72"/>
      <c r="U5859" s="72"/>
      <c r="V5859" s="72"/>
      <c r="W5859" s="72"/>
      <c r="X5859" s="72"/>
      <c r="Y5859" s="72"/>
      <c r="Z5859" s="72"/>
      <c r="AA5859" s="72"/>
      <c r="AB5859" s="72"/>
      <c r="AC5859" s="72"/>
      <c r="AD5859" s="72"/>
      <c r="AE5859" s="72"/>
      <c r="AF5859" s="72"/>
      <c r="AG5859" s="72"/>
      <c r="AH5859" s="72"/>
      <c r="AI5859" s="72"/>
      <c r="AJ5859" s="72"/>
      <c r="AK5859" s="72"/>
    </row>
    <row r="5860" ht="14.25" customHeight="1">
      <c r="A5860" s="78">
        <v>5857.0</v>
      </c>
      <c r="C5860" s="78" t="str">
        <f>VLOOKUP(G5860,[1]Macrodata_CCF!$A$3:$D$55,4,FALSE)</f>
        <v>#ERROR!</v>
      </c>
      <c r="E5860" s="79" t="str">
        <f>VLOOKUP(G5860,[1]Macrodata_CCF!$A$3:$B$55,2,FALSE)</f>
        <v>#ERROR!</v>
      </c>
      <c r="F5860" s="78">
        <v>0.0</v>
      </c>
      <c r="G5860" s="80">
        <v>25.0</v>
      </c>
      <c r="H5860" s="81">
        <v>0.0</v>
      </c>
      <c r="I5860" s="81">
        <v>990000.0</v>
      </c>
      <c r="J5860" s="81">
        <v>1009800.0</v>
      </c>
      <c r="K5860" s="81">
        <v>990000.0</v>
      </c>
      <c r="L5860" s="82">
        <v>1.02</v>
      </c>
      <c r="N5860" s="83">
        <f t="shared" si="1"/>
        <v>1.02</v>
      </c>
      <c r="O5860" s="83">
        <f t="shared" si="2"/>
        <v>1</v>
      </c>
      <c r="Q5860" s="83">
        <f t="shared" si="3"/>
        <v>1</v>
      </c>
      <c r="R5860" s="83">
        <f t="shared" si="4"/>
        <v>1.02</v>
      </c>
      <c r="S5860" s="83" t="b">
        <f t="shared" si="5"/>
        <v>0</v>
      </c>
      <c r="T5860" s="72"/>
      <c r="U5860" s="72"/>
      <c r="V5860" s="72"/>
      <c r="W5860" s="72"/>
      <c r="X5860" s="72"/>
      <c r="Y5860" s="72"/>
      <c r="Z5860" s="72"/>
      <c r="AA5860" s="72"/>
      <c r="AB5860" s="72"/>
      <c r="AC5860" s="72"/>
      <c r="AD5860" s="72"/>
      <c r="AE5860" s="72"/>
      <c r="AF5860" s="72"/>
      <c r="AG5860" s="72"/>
      <c r="AH5860" s="72"/>
      <c r="AI5860" s="72"/>
      <c r="AJ5860" s="72"/>
      <c r="AK5860" s="72"/>
    </row>
    <row r="5861" ht="14.25" customHeight="1">
      <c r="A5861" s="78">
        <v>5858.0</v>
      </c>
      <c r="C5861" s="78" t="str">
        <f>VLOOKUP(G5861,[1]Macrodata_CCF!$A$3:$D$55,4,FALSE)</f>
        <v>#ERROR!</v>
      </c>
      <c r="E5861" s="79" t="str">
        <f>VLOOKUP(G5861,[1]Macrodata_CCF!$A$3:$B$55,2,FALSE)</f>
        <v>#ERROR!</v>
      </c>
      <c r="F5861" s="78">
        <v>0.0</v>
      </c>
      <c r="G5861" s="80">
        <v>28.0</v>
      </c>
      <c r="H5861" s="81">
        <v>0.0</v>
      </c>
      <c r="I5861" s="81">
        <v>100000.0</v>
      </c>
      <c r="J5861" s="81">
        <v>102000.0</v>
      </c>
      <c r="K5861" s="81">
        <v>100000.0</v>
      </c>
      <c r="L5861" s="82">
        <v>1.02</v>
      </c>
      <c r="N5861" s="83">
        <f t="shared" si="1"/>
        <v>1.02</v>
      </c>
      <c r="O5861" s="83">
        <f t="shared" si="2"/>
        <v>1</v>
      </c>
      <c r="Q5861" s="83">
        <f t="shared" si="3"/>
        <v>1</v>
      </c>
      <c r="R5861" s="83">
        <f t="shared" si="4"/>
        <v>1.02</v>
      </c>
      <c r="S5861" s="83" t="b">
        <f t="shared" si="5"/>
        <v>0</v>
      </c>
      <c r="T5861" s="72"/>
      <c r="U5861" s="72"/>
      <c r="V5861" s="72"/>
      <c r="W5861" s="72"/>
      <c r="X5861" s="72"/>
      <c r="Y5861" s="72"/>
      <c r="Z5861" s="72"/>
      <c r="AA5861" s="72"/>
      <c r="AB5861" s="72"/>
      <c r="AC5861" s="72"/>
      <c r="AD5861" s="72"/>
      <c r="AE5861" s="72"/>
      <c r="AF5861" s="72"/>
      <c r="AG5861" s="72"/>
      <c r="AH5861" s="72"/>
      <c r="AI5861" s="72"/>
      <c r="AJ5861" s="72"/>
      <c r="AK5861" s="72"/>
    </row>
    <row r="5862" ht="14.25" customHeight="1">
      <c r="A5862" s="78">
        <v>5859.0</v>
      </c>
      <c r="C5862" s="78" t="str">
        <f>VLOOKUP(G5862,[1]Macrodata_CCF!$A$3:$D$55,4,FALSE)</f>
        <v>#ERROR!</v>
      </c>
      <c r="E5862" s="79" t="str">
        <f>VLOOKUP(G5862,[1]Macrodata_CCF!$A$3:$B$55,2,FALSE)</f>
        <v>#ERROR!</v>
      </c>
      <c r="F5862" s="78">
        <v>0.0</v>
      </c>
      <c r="G5862" s="80">
        <v>10.0</v>
      </c>
      <c r="H5862" s="81">
        <v>178020.0</v>
      </c>
      <c r="I5862" s="81">
        <v>440000.0</v>
      </c>
      <c r="J5862" s="81">
        <v>248755.0</v>
      </c>
      <c r="K5862" s="81">
        <v>440000.0</v>
      </c>
      <c r="L5862" s="82">
        <v>0.2700015268341095</v>
      </c>
      <c r="N5862" s="83">
        <f t="shared" si="1"/>
        <v>0.2700015268</v>
      </c>
      <c r="O5862" s="83">
        <f t="shared" si="2"/>
        <v>0.2700015268</v>
      </c>
      <c r="Q5862" s="83">
        <f t="shared" si="3"/>
        <v>0.5954090909</v>
      </c>
      <c r="R5862" s="83">
        <f t="shared" si="4"/>
        <v>0.2700015268</v>
      </c>
      <c r="S5862" s="83" t="b">
        <f t="shared" si="5"/>
        <v>0</v>
      </c>
      <c r="T5862" s="72"/>
      <c r="U5862" s="72"/>
      <c r="V5862" s="72"/>
      <c r="W5862" s="72"/>
      <c r="X5862" s="72"/>
      <c r="Y5862" s="72"/>
      <c r="Z5862" s="72"/>
      <c r="AA5862" s="72"/>
      <c r="AB5862" s="72"/>
      <c r="AC5862" s="72"/>
      <c r="AD5862" s="72"/>
      <c r="AE5862" s="72"/>
      <c r="AF5862" s="72"/>
      <c r="AG5862" s="72"/>
      <c r="AH5862" s="72"/>
      <c r="AI5862" s="72"/>
      <c r="AJ5862" s="72"/>
      <c r="AK5862" s="72"/>
    </row>
    <row r="5863" ht="14.25" customHeight="1">
      <c r="A5863" s="78">
        <v>5860.0</v>
      </c>
      <c r="C5863" s="78" t="str">
        <f>VLOOKUP(G5863,[1]Macrodata_CCF!$A$3:$D$55,4,FALSE)</f>
        <v>#ERROR!</v>
      </c>
      <c r="E5863" s="79" t="str">
        <f>VLOOKUP(G5863,[1]Macrodata_CCF!$A$3:$B$55,2,FALSE)</f>
        <v>#ERROR!</v>
      </c>
      <c r="F5863" s="78">
        <v>0.0</v>
      </c>
      <c r="G5863" s="80">
        <v>35.0</v>
      </c>
      <c r="H5863" s="81">
        <v>126915.0</v>
      </c>
      <c r="I5863" s="81">
        <v>790000.0</v>
      </c>
      <c r="J5863" s="81">
        <v>805800.0</v>
      </c>
      <c r="K5863" s="81">
        <v>790000.0</v>
      </c>
      <c r="L5863" s="82">
        <v>1.023828016016046</v>
      </c>
      <c r="N5863" s="83">
        <f t="shared" si="1"/>
        <v>1.023828016</v>
      </c>
      <c r="O5863" s="83">
        <f t="shared" si="2"/>
        <v>1</v>
      </c>
      <c r="Q5863" s="83">
        <f t="shared" si="3"/>
        <v>0.8393481013</v>
      </c>
      <c r="R5863" s="83">
        <f t="shared" si="4"/>
        <v>1.023828016</v>
      </c>
      <c r="S5863" s="83" t="b">
        <f t="shared" si="5"/>
        <v>0</v>
      </c>
      <c r="T5863" s="72"/>
      <c r="U5863" s="72"/>
      <c r="V5863" s="72"/>
      <c r="W5863" s="72"/>
      <c r="X5863" s="72"/>
      <c r="Y5863" s="72"/>
      <c r="Z5863" s="72"/>
      <c r="AA5863" s="72"/>
      <c r="AB5863" s="72"/>
      <c r="AC5863" s="72"/>
      <c r="AD5863" s="72"/>
      <c r="AE5863" s="72"/>
      <c r="AF5863" s="72"/>
      <c r="AG5863" s="72"/>
      <c r="AH5863" s="72"/>
      <c r="AI5863" s="72"/>
      <c r="AJ5863" s="72"/>
      <c r="AK5863" s="72"/>
    </row>
    <row r="5864" ht="14.25" customHeight="1">
      <c r="A5864" s="78">
        <v>5861.0</v>
      </c>
      <c r="C5864" s="78" t="str">
        <f>VLOOKUP(G5864,[1]Macrodata_CCF!$A$3:$D$55,4,FALSE)</f>
        <v>#ERROR!</v>
      </c>
      <c r="E5864" s="79" t="str">
        <f>VLOOKUP(G5864,[1]Macrodata_CCF!$A$3:$B$55,2,FALSE)</f>
        <v>#ERROR!</v>
      </c>
      <c r="F5864" s="78">
        <v>0.0</v>
      </c>
      <c r="G5864" s="80">
        <v>7.0</v>
      </c>
      <c r="H5864" s="81">
        <v>610.0</v>
      </c>
      <c r="I5864" s="81">
        <v>110000.0</v>
      </c>
      <c r="J5864" s="81">
        <v>38895.0</v>
      </c>
      <c r="K5864" s="81">
        <v>110000.0</v>
      </c>
      <c r="L5864" s="82">
        <v>0.3499862875948441</v>
      </c>
      <c r="N5864" s="83">
        <f t="shared" si="1"/>
        <v>0.3499862876</v>
      </c>
      <c r="O5864" s="83">
        <f t="shared" si="2"/>
        <v>0.3499862876</v>
      </c>
      <c r="Q5864" s="83">
        <f t="shared" si="3"/>
        <v>0.9944545455</v>
      </c>
      <c r="R5864" s="83">
        <f t="shared" si="4"/>
        <v>0.3499862876</v>
      </c>
      <c r="S5864" s="83" t="b">
        <f t="shared" si="5"/>
        <v>0</v>
      </c>
      <c r="T5864" s="72"/>
      <c r="U5864" s="72"/>
      <c r="V5864" s="72"/>
      <c r="W5864" s="72"/>
      <c r="X5864" s="72"/>
      <c r="Y5864" s="72"/>
      <c r="Z5864" s="72"/>
      <c r="AA5864" s="72"/>
      <c r="AB5864" s="72"/>
      <c r="AC5864" s="72"/>
      <c r="AD5864" s="72"/>
      <c r="AE5864" s="72"/>
      <c r="AF5864" s="72"/>
      <c r="AG5864" s="72"/>
      <c r="AH5864" s="72"/>
      <c r="AI5864" s="72"/>
      <c r="AJ5864" s="72"/>
      <c r="AK5864" s="72"/>
    </row>
    <row r="5865" ht="14.25" customHeight="1">
      <c r="A5865" s="78">
        <v>5862.0</v>
      </c>
      <c r="C5865" s="78" t="str">
        <f>VLOOKUP(G5865,[1]Macrodata_CCF!$A$3:$D$55,4,FALSE)</f>
        <v>#ERROR!</v>
      </c>
      <c r="E5865" s="79" t="str">
        <f>VLOOKUP(G5865,[1]Macrodata_CCF!$A$3:$B$55,2,FALSE)</f>
        <v>#ERROR!</v>
      </c>
      <c r="F5865" s="78">
        <v>0.0</v>
      </c>
      <c r="G5865" s="80">
        <v>2.0</v>
      </c>
      <c r="H5865" s="81">
        <v>144070.0</v>
      </c>
      <c r="I5865" s="81">
        <v>540000.0</v>
      </c>
      <c r="J5865" s="81">
        <v>286605.0</v>
      </c>
      <c r="K5865" s="81">
        <v>540000.0</v>
      </c>
      <c r="L5865" s="82">
        <v>0.3600005051397974</v>
      </c>
      <c r="N5865" s="83">
        <f t="shared" si="1"/>
        <v>0.3600005051</v>
      </c>
      <c r="O5865" s="83">
        <f t="shared" si="2"/>
        <v>0.3600005051</v>
      </c>
      <c r="Q5865" s="83">
        <f t="shared" si="3"/>
        <v>0.7332037037</v>
      </c>
      <c r="R5865" s="83">
        <f t="shared" si="4"/>
        <v>0.3600005051</v>
      </c>
      <c r="S5865" s="83" t="b">
        <f t="shared" si="5"/>
        <v>0</v>
      </c>
      <c r="T5865" s="72"/>
      <c r="U5865" s="72"/>
      <c r="V5865" s="72"/>
      <c r="W5865" s="72"/>
      <c r="X5865" s="72"/>
      <c r="Y5865" s="72"/>
      <c r="Z5865" s="72"/>
      <c r="AA5865" s="72"/>
      <c r="AB5865" s="72"/>
      <c r="AC5865" s="72"/>
      <c r="AD5865" s="72"/>
      <c r="AE5865" s="72"/>
      <c r="AF5865" s="72"/>
      <c r="AG5865" s="72"/>
      <c r="AH5865" s="72"/>
      <c r="AI5865" s="72"/>
      <c r="AJ5865" s="72"/>
      <c r="AK5865" s="72"/>
    </row>
    <row r="5866" ht="14.25" customHeight="1">
      <c r="A5866" s="78">
        <v>5863.0</v>
      </c>
      <c r="C5866" s="78" t="str">
        <f>VLOOKUP(G5866,[1]Macrodata_CCF!$A$3:$D$55,4,FALSE)</f>
        <v>#ERROR!</v>
      </c>
      <c r="E5866" s="79" t="str">
        <f>VLOOKUP(G5866,[1]Macrodata_CCF!$A$3:$B$55,2,FALSE)</f>
        <v>#ERROR!</v>
      </c>
      <c r="F5866" s="78">
        <v>0.0</v>
      </c>
      <c r="G5866" s="80">
        <v>40.0</v>
      </c>
      <c r="H5866" s="81">
        <v>512870.0</v>
      </c>
      <c r="I5866" s="81">
        <v>910000.0</v>
      </c>
      <c r="J5866" s="81">
        <v>928200.0</v>
      </c>
      <c r="K5866" s="81">
        <v>910000.0</v>
      </c>
      <c r="L5866" s="82">
        <v>1.045828821796389</v>
      </c>
      <c r="N5866" s="83">
        <f t="shared" si="1"/>
        <v>1.045828822</v>
      </c>
      <c r="O5866" s="83">
        <f t="shared" si="2"/>
        <v>1</v>
      </c>
      <c r="Q5866" s="83">
        <f t="shared" si="3"/>
        <v>0.4364065934</v>
      </c>
      <c r="R5866" s="83">
        <f t="shared" si="4"/>
        <v>1.045828822</v>
      </c>
      <c r="S5866" s="83" t="b">
        <f t="shared" si="5"/>
        <v>0</v>
      </c>
      <c r="T5866" s="72"/>
      <c r="U5866" s="72"/>
      <c r="V5866" s="72"/>
      <c r="W5866" s="72"/>
      <c r="X5866" s="72"/>
      <c r="Y5866" s="72"/>
      <c r="Z5866" s="72"/>
      <c r="AA5866" s="72"/>
      <c r="AB5866" s="72"/>
      <c r="AC5866" s="72"/>
      <c r="AD5866" s="72"/>
      <c r="AE5866" s="72"/>
      <c r="AF5866" s="72"/>
      <c r="AG5866" s="72"/>
      <c r="AH5866" s="72"/>
      <c r="AI5866" s="72"/>
      <c r="AJ5866" s="72"/>
      <c r="AK5866" s="72"/>
    </row>
    <row r="5867" ht="14.25" customHeight="1">
      <c r="A5867" s="78">
        <v>5864.0</v>
      </c>
      <c r="C5867" s="78" t="str">
        <f>VLOOKUP(G5867,[1]Macrodata_CCF!$A$3:$D$55,4,FALSE)</f>
        <v>#ERROR!</v>
      </c>
      <c r="E5867" s="79" t="str">
        <f>VLOOKUP(G5867,[1]Macrodata_CCF!$A$3:$B$55,2,FALSE)</f>
        <v>#ERROR!</v>
      </c>
      <c r="F5867" s="78">
        <v>0.0</v>
      </c>
      <c r="G5867" s="80">
        <v>52.0</v>
      </c>
      <c r="H5867" s="81">
        <v>0.0</v>
      </c>
      <c r="I5867" s="81">
        <v>250000.0</v>
      </c>
      <c r="J5867" s="81">
        <v>20000.0</v>
      </c>
      <c r="K5867" s="81">
        <v>250000.0</v>
      </c>
      <c r="L5867" s="82">
        <v>0.08</v>
      </c>
      <c r="N5867" s="83">
        <f t="shared" si="1"/>
        <v>0.08</v>
      </c>
      <c r="O5867" s="83">
        <f t="shared" si="2"/>
        <v>0.08</v>
      </c>
      <c r="Q5867" s="83">
        <f t="shared" si="3"/>
        <v>1</v>
      </c>
      <c r="R5867" s="83">
        <f t="shared" si="4"/>
        <v>0.08</v>
      </c>
      <c r="S5867" s="83" t="b">
        <f t="shared" si="5"/>
        <v>0</v>
      </c>
      <c r="T5867" s="72"/>
      <c r="U5867" s="72"/>
      <c r="V5867" s="72"/>
      <c r="W5867" s="72"/>
      <c r="X5867" s="72"/>
      <c r="Y5867" s="72"/>
      <c r="Z5867" s="72"/>
      <c r="AA5867" s="72"/>
      <c r="AB5867" s="72"/>
      <c r="AC5867" s="72"/>
      <c r="AD5867" s="72"/>
      <c r="AE5867" s="72"/>
      <c r="AF5867" s="72"/>
      <c r="AG5867" s="72"/>
      <c r="AH5867" s="72"/>
      <c r="AI5867" s="72"/>
      <c r="AJ5867" s="72"/>
      <c r="AK5867" s="72"/>
    </row>
    <row r="5868" ht="14.25" customHeight="1">
      <c r="A5868" s="78">
        <v>5865.0</v>
      </c>
      <c r="C5868" s="78" t="str">
        <f>VLOOKUP(G5868,[1]Macrodata_CCF!$A$3:$D$55,4,FALSE)</f>
        <v>#ERROR!</v>
      </c>
      <c r="E5868" s="79" t="str">
        <f>VLOOKUP(G5868,[1]Macrodata_CCF!$A$3:$B$55,2,FALSE)</f>
        <v>#ERROR!</v>
      </c>
      <c r="F5868" s="78">
        <v>0.0</v>
      </c>
      <c r="G5868" s="80">
        <v>24.0</v>
      </c>
      <c r="H5868" s="81">
        <v>572605.0</v>
      </c>
      <c r="I5868" s="81">
        <v>580000.0</v>
      </c>
      <c r="J5868" s="81">
        <v>574085.0</v>
      </c>
      <c r="K5868" s="81">
        <v>754000.0</v>
      </c>
      <c r="L5868" s="82">
        <v>0.2001352265043949</v>
      </c>
      <c r="N5868" s="83">
        <f t="shared" si="1"/>
        <v>0.2001352265</v>
      </c>
      <c r="O5868" s="83">
        <f t="shared" si="2"/>
        <v>0.2001352265</v>
      </c>
      <c r="Q5868" s="83">
        <f t="shared" si="3"/>
        <v>0.01275</v>
      </c>
      <c r="R5868" s="83">
        <f t="shared" si="4"/>
        <v>0.002551724138</v>
      </c>
      <c r="S5868" s="83" t="b">
        <f t="shared" si="5"/>
        <v>0</v>
      </c>
      <c r="T5868" s="72"/>
      <c r="U5868" s="72"/>
      <c r="V5868" s="72"/>
      <c r="W5868" s="72"/>
      <c r="X5868" s="72"/>
      <c r="Y5868" s="72"/>
      <c r="Z5868" s="72"/>
      <c r="AA5868" s="72"/>
      <c r="AB5868" s="72"/>
      <c r="AC5868" s="72"/>
      <c r="AD5868" s="72"/>
      <c r="AE5868" s="72"/>
      <c r="AF5868" s="72"/>
      <c r="AG5868" s="72"/>
      <c r="AH5868" s="72"/>
      <c r="AI5868" s="72"/>
      <c r="AJ5868" s="72"/>
      <c r="AK5868" s="72"/>
    </row>
    <row r="5869" ht="14.25" customHeight="1">
      <c r="A5869" s="78">
        <v>5866.0</v>
      </c>
      <c r="C5869" s="78" t="str">
        <f>VLOOKUP(G5869,[1]Macrodata_CCF!$A$3:$D$55,4,FALSE)</f>
        <v>#ERROR!</v>
      </c>
      <c r="E5869" s="79" t="str">
        <f>VLOOKUP(G5869,[1]Macrodata_CCF!$A$3:$B$55,2,FALSE)</f>
        <v>#ERROR!</v>
      </c>
      <c r="F5869" s="78">
        <v>0.0</v>
      </c>
      <c r="G5869" s="80">
        <v>22.0</v>
      </c>
      <c r="H5869" s="81">
        <v>178715.0</v>
      </c>
      <c r="I5869" s="81">
        <v>590000.0</v>
      </c>
      <c r="J5869" s="81">
        <v>244520.0</v>
      </c>
      <c r="K5869" s="81">
        <v>590000.0</v>
      </c>
      <c r="L5869" s="82">
        <v>0.1599985411575915</v>
      </c>
      <c r="N5869" s="83">
        <f t="shared" si="1"/>
        <v>0.1599985412</v>
      </c>
      <c r="O5869" s="83">
        <f t="shared" si="2"/>
        <v>0.1599985412</v>
      </c>
      <c r="Q5869" s="83">
        <f t="shared" si="3"/>
        <v>0.6970932203</v>
      </c>
      <c r="R5869" s="83">
        <f t="shared" si="4"/>
        <v>0.1599985412</v>
      </c>
      <c r="S5869" s="83" t="b">
        <f t="shared" si="5"/>
        <v>0</v>
      </c>
      <c r="T5869" s="72"/>
      <c r="U5869" s="72"/>
      <c r="V5869" s="72"/>
      <c r="W5869" s="72"/>
      <c r="X5869" s="72"/>
      <c r="Y5869" s="72"/>
      <c r="Z5869" s="72"/>
      <c r="AA5869" s="72"/>
      <c r="AB5869" s="72"/>
      <c r="AC5869" s="72"/>
      <c r="AD5869" s="72"/>
      <c r="AE5869" s="72"/>
      <c r="AF5869" s="72"/>
      <c r="AG5869" s="72"/>
      <c r="AH5869" s="72"/>
      <c r="AI5869" s="72"/>
      <c r="AJ5869" s="72"/>
      <c r="AK5869" s="72"/>
    </row>
    <row r="5870" ht="14.25" customHeight="1">
      <c r="A5870" s="78">
        <v>5867.0</v>
      </c>
      <c r="C5870" s="78" t="str">
        <f>VLOOKUP(G5870,[1]Macrodata_CCF!$A$3:$D$55,4,FALSE)</f>
        <v>#ERROR!</v>
      </c>
      <c r="E5870" s="79" t="str">
        <f>VLOOKUP(G5870,[1]Macrodata_CCF!$A$3:$B$55,2,FALSE)</f>
        <v>#ERROR!</v>
      </c>
      <c r="F5870" s="78">
        <v>0.0</v>
      </c>
      <c r="G5870" s="80">
        <v>16.0</v>
      </c>
      <c r="H5870" s="81">
        <v>91580.0</v>
      </c>
      <c r="I5870" s="81">
        <v>350000.0</v>
      </c>
      <c r="J5870" s="81">
        <v>135510.0</v>
      </c>
      <c r="K5870" s="81">
        <v>350000.0</v>
      </c>
      <c r="L5870" s="82">
        <v>0.1699945824626577</v>
      </c>
      <c r="N5870" s="83">
        <f t="shared" si="1"/>
        <v>0.1699945825</v>
      </c>
      <c r="O5870" s="83">
        <f t="shared" si="2"/>
        <v>0.1699945825</v>
      </c>
      <c r="Q5870" s="83">
        <f t="shared" si="3"/>
        <v>0.7383428571</v>
      </c>
      <c r="R5870" s="83">
        <f t="shared" si="4"/>
        <v>0.1699945825</v>
      </c>
      <c r="S5870" s="83" t="b">
        <f t="shared" si="5"/>
        <v>0</v>
      </c>
      <c r="T5870" s="72"/>
      <c r="U5870" s="72"/>
      <c r="V5870" s="72"/>
      <c r="W5870" s="72"/>
      <c r="X5870" s="72"/>
      <c r="Y5870" s="72"/>
      <c r="Z5870" s="72"/>
      <c r="AA5870" s="72"/>
      <c r="AB5870" s="72"/>
      <c r="AC5870" s="72"/>
      <c r="AD5870" s="72"/>
      <c r="AE5870" s="72"/>
      <c r="AF5870" s="72"/>
      <c r="AG5870" s="72"/>
      <c r="AH5870" s="72"/>
      <c r="AI5870" s="72"/>
      <c r="AJ5870" s="72"/>
      <c r="AK5870" s="72"/>
    </row>
    <row r="5871" ht="14.25" customHeight="1">
      <c r="A5871" s="78">
        <v>5868.0</v>
      </c>
      <c r="C5871" s="78" t="str">
        <f>VLOOKUP(G5871,[1]Macrodata_CCF!$A$3:$D$55,4,FALSE)</f>
        <v>#ERROR!</v>
      </c>
      <c r="E5871" s="79" t="str">
        <f>VLOOKUP(G5871,[1]Macrodata_CCF!$A$3:$B$55,2,FALSE)</f>
        <v>#ERROR!</v>
      </c>
      <c r="F5871" s="78">
        <v>0.0</v>
      </c>
      <c r="G5871" s="80">
        <v>43.0</v>
      </c>
      <c r="H5871" s="81">
        <v>36340.0</v>
      </c>
      <c r="I5871" s="81">
        <v>780000.0</v>
      </c>
      <c r="J5871" s="81">
        <v>140450.0</v>
      </c>
      <c r="K5871" s="81">
        <v>780000.0</v>
      </c>
      <c r="L5871" s="82">
        <v>0.1399967727187156</v>
      </c>
      <c r="N5871" s="83">
        <f t="shared" si="1"/>
        <v>0.1399967727</v>
      </c>
      <c r="O5871" s="83">
        <f t="shared" si="2"/>
        <v>0.1399967727</v>
      </c>
      <c r="Q5871" s="83">
        <f t="shared" si="3"/>
        <v>0.9534102564</v>
      </c>
      <c r="R5871" s="83">
        <f t="shared" si="4"/>
        <v>0.1399967727</v>
      </c>
      <c r="S5871" s="83" t="b">
        <f t="shared" si="5"/>
        <v>0</v>
      </c>
      <c r="T5871" s="72"/>
      <c r="U5871" s="72"/>
      <c r="V5871" s="72"/>
      <c r="W5871" s="72"/>
      <c r="X5871" s="72"/>
      <c r="Y5871" s="72"/>
      <c r="Z5871" s="72"/>
      <c r="AA5871" s="72"/>
      <c r="AB5871" s="72"/>
      <c r="AC5871" s="72"/>
      <c r="AD5871" s="72"/>
      <c r="AE5871" s="72"/>
      <c r="AF5871" s="72"/>
      <c r="AG5871" s="72"/>
      <c r="AH5871" s="72"/>
      <c r="AI5871" s="72"/>
      <c r="AJ5871" s="72"/>
      <c r="AK5871" s="72"/>
    </row>
    <row r="5872" ht="14.25" customHeight="1">
      <c r="A5872" s="78">
        <v>5869.0</v>
      </c>
      <c r="C5872" s="78" t="str">
        <f>VLOOKUP(G5872,[1]Macrodata_CCF!$A$3:$D$55,4,FALSE)</f>
        <v>#ERROR!</v>
      </c>
      <c r="E5872" s="79" t="str">
        <f>VLOOKUP(G5872,[1]Macrodata_CCF!$A$3:$B$55,2,FALSE)</f>
        <v>#ERROR!</v>
      </c>
      <c r="F5872" s="78">
        <v>0.0</v>
      </c>
      <c r="G5872" s="80">
        <v>47.0</v>
      </c>
      <c r="H5872" s="81">
        <v>18755.0</v>
      </c>
      <c r="I5872" s="81">
        <v>20000.0</v>
      </c>
      <c r="J5872" s="81">
        <v>18980.0</v>
      </c>
      <c r="K5872" s="81">
        <v>20000.0</v>
      </c>
      <c r="L5872" s="82">
        <v>0.1807228915662651</v>
      </c>
      <c r="N5872" s="83">
        <f t="shared" si="1"/>
        <v>0.1807228916</v>
      </c>
      <c r="O5872" s="83">
        <f t="shared" si="2"/>
        <v>0.1807228916</v>
      </c>
      <c r="Q5872" s="83">
        <f t="shared" si="3"/>
        <v>0.06225</v>
      </c>
      <c r="R5872" s="83">
        <f t="shared" si="4"/>
        <v>0.01125</v>
      </c>
      <c r="S5872" s="83" t="b">
        <f t="shared" si="5"/>
        <v>0</v>
      </c>
      <c r="T5872" s="72"/>
      <c r="U5872" s="72"/>
      <c r="V5872" s="72"/>
      <c r="W5872" s="72"/>
      <c r="X5872" s="72"/>
      <c r="Y5872" s="72"/>
      <c r="Z5872" s="72"/>
      <c r="AA5872" s="72"/>
      <c r="AB5872" s="72"/>
      <c r="AC5872" s="72"/>
      <c r="AD5872" s="72"/>
      <c r="AE5872" s="72"/>
      <c r="AF5872" s="72"/>
      <c r="AG5872" s="72"/>
      <c r="AH5872" s="72"/>
      <c r="AI5872" s="72"/>
      <c r="AJ5872" s="72"/>
      <c r="AK5872" s="72"/>
    </row>
    <row r="5873" ht="14.25" customHeight="1">
      <c r="A5873" s="78">
        <v>5870.0</v>
      </c>
      <c r="C5873" s="78" t="str">
        <f>VLOOKUP(G5873,[1]Macrodata_CCF!$A$3:$D$55,4,FALSE)</f>
        <v>#ERROR!</v>
      </c>
      <c r="E5873" s="79" t="str">
        <f>VLOOKUP(G5873,[1]Macrodata_CCF!$A$3:$B$55,2,FALSE)</f>
        <v>#ERROR!</v>
      </c>
      <c r="F5873" s="78">
        <v>0.0</v>
      </c>
      <c r="G5873" s="80">
        <v>13.0</v>
      </c>
      <c r="H5873" s="81">
        <v>48060.0</v>
      </c>
      <c r="I5873" s="81">
        <v>960000.0</v>
      </c>
      <c r="J5873" s="81">
        <v>221330.0</v>
      </c>
      <c r="K5873" s="81">
        <v>960000.0</v>
      </c>
      <c r="L5873" s="82">
        <v>0.1900015351887186</v>
      </c>
      <c r="N5873" s="83">
        <f t="shared" si="1"/>
        <v>0.1900015352</v>
      </c>
      <c r="O5873" s="83">
        <f t="shared" si="2"/>
        <v>0.1900015352</v>
      </c>
      <c r="Q5873" s="83">
        <f t="shared" si="3"/>
        <v>0.9499375</v>
      </c>
      <c r="R5873" s="83">
        <f t="shared" si="4"/>
        <v>0.1900015352</v>
      </c>
      <c r="S5873" s="83" t="b">
        <f t="shared" si="5"/>
        <v>0</v>
      </c>
      <c r="T5873" s="72"/>
      <c r="U5873" s="72"/>
      <c r="V5873" s="72"/>
      <c r="W5873" s="72"/>
      <c r="X5873" s="72"/>
      <c r="Y5873" s="72"/>
      <c r="Z5873" s="72"/>
      <c r="AA5873" s="72"/>
      <c r="AB5873" s="72"/>
      <c r="AC5873" s="72"/>
      <c r="AD5873" s="72"/>
      <c r="AE5873" s="72"/>
      <c r="AF5873" s="72"/>
      <c r="AG5873" s="72"/>
      <c r="AH5873" s="72"/>
      <c r="AI5873" s="72"/>
      <c r="AJ5873" s="72"/>
      <c r="AK5873" s="72"/>
    </row>
    <row r="5874" ht="14.25" customHeight="1">
      <c r="A5874" s="78">
        <v>5871.0</v>
      </c>
      <c r="C5874" s="78" t="str">
        <f>VLOOKUP(G5874,[1]Macrodata_CCF!$A$3:$D$55,4,FALSE)</f>
        <v>#ERROR!</v>
      </c>
      <c r="E5874" s="79" t="str">
        <f>VLOOKUP(G5874,[1]Macrodata_CCF!$A$3:$B$55,2,FALSE)</f>
        <v>#ERROR!</v>
      </c>
      <c r="F5874" s="78">
        <v>0.0</v>
      </c>
      <c r="G5874" s="80">
        <v>24.0</v>
      </c>
      <c r="H5874" s="81">
        <v>39285.0</v>
      </c>
      <c r="I5874" s="81">
        <v>140000.0</v>
      </c>
      <c r="J5874" s="81">
        <v>55400.0</v>
      </c>
      <c r="K5874" s="81">
        <v>140000.0</v>
      </c>
      <c r="L5874" s="82">
        <v>0.1600059574045574</v>
      </c>
      <c r="N5874" s="83">
        <f t="shared" si="1"/>
        <v>0.1600059574</v>
      </c>
      <c r="O5874" s="83">
        <f t="shared" si="2"/>
        <v>0.1600059574</v>
      </c>
      <c r="Q5874" s="83">
        <f t="shared" si="3"/>
        <v>0.7193928571</v>
      </c>
      <c r="R5874" s="83">
        <f t="shared" si="4"/>
        <v>0.1600059574</v>
      </c>
      <c r="S5874" s="83" t="b">
        <f t="shared" si="5"/>
        <v>0</v>
      </c>
      <c r="T5874" s="72"/>
      <c r="U5874" s="72"/>
      <c r="V5874" s="72"/>
      <c r="W5874" s="72"/>
      <c r="X5874" s="72"/>
      <c r="Y5874" s="72"/>
      <c r="Z5874" s="72"/>
      <c r="AA5874" s="72"/>
      <c r="AB5874" s="72"/>
      <c r="AC5874" s="72"/>
      <c r="AD5874" s="72"/>
      <c r="AE5874" s="72"/>
      <c r="AF5874" s="72"/>
      <c r="AG5874" s="72"/>
      <c r="AH5874" s="72"/>
      <c r="AI5874" s="72"/>
      <c r="AJ5874" s="72"/>
      <c r="AK5874" s="72"/>
    </row>
    <row r="5875" ht="14.25" customHeight="1">
      <c r="A5875" s="78">
        <v>5872.0</v>
      </c>
      <c r="C5875" s="78" t="str">
        <f>VLOOKUP(G5875,[1]Macrodata_CCF!$A$3:$D$55,4,FALSE)</f>
        <v>#ERROR!</v>
      </c>
      <c r="E5875" s="79" t="str">
        <f>VLOOKUP(G5875,[1]Macrodata_CCF!$A$3:$B$55,2,FALSE)</f>
        <v>#ERROR!</v>
      </c>
      <c r="F5875" s="78">
        <v>0.0</v>
      </c>
      <c r="G5875" s="80">
        <v>11.0</v>
      </c>
      <c r="H5875" s="81">
        <v>802470.0</v>
      </c>
      <c r="I5875" s="81">
        <v>980000.0</v>
      </c>
      <c r="J5875" s="81">
        <v>836200.0</v>
      </c>
      <c r="K5875" s="81">
        <v>980000.0</v>
      </c>
      <c r="L5875" s="82">
        <v>0.18999605700445</v>
      </c>
      <c r="N5875" s="83">
        <f t="shared" si="1"/>
        <v>0.189996057</v>
      </c>
      <c r="O5875" s="83">
        <f t="shared" si="2"/>
        <v>0.189996057</v>
      </c>
      <c r="Q5875" s="83">
        <f t="shared" si="3"/>
        <v>0.1811530612</v>
      </c>
      <c r="R5875" s="83">
        <f t="shared" si="4"/>
        <v>0.189996057</v>
      </c>
      <c r="S5875" s="83" t="b">
        <f t="shared" si="5"/>
        <v>0</v>
      </c>
      <c r="T5875" s="72"/>
      <c r="U5875" s="72"/>
      <c r="V5875" s="72"/>
      <c r="W5875" s="72"/>
      <c r="X5875" s="72"/>
      <c r="Y5875" s="72"/>
      <c r="Z5875" s="72"/>
      <c r="AA5875" s="72"/>
      <c r="AB5875" s="72"/>
      <c r="AC5875" s="72"/>
      <c r="AD5875" s="72"/>
      <c r="AE5875" s="72"/>
      <c r="AF5875" s="72"/>
      <c r="AG5875" s="72"/>
      <c r="AH5875" s="72"/>
      <c r="AI5875" s="72"/>
      <c r="AJ5875" s="72"/>
      <c r="AK5875" s="72"/>
    </row>
    <row r="5876" ht="14.25" customHeight="1">
      <c r="A5876" s="78">
        <v>5873.0</v>
      </c>
      <c r="C5876" s="78" t="str">
        <f>VLOOKUP(G5876,[1]Macrodata_CCF!$A$3:$D$55,4,FALSE)</f>
        <v>#ERROR!</v>
      </c>
      <c r="E5876" s="79" t="str">
        <f>VLOOKUP(G5876,[1]Macrodata_CCF!$A$3:$B$55,2,FALSE)</f>
        <v>#ERROR!</v>
      </c>
      <c r="F5876" s="78">
        <v>0.0</v>
      </c>
      <c r="G5876" s="80">
        <v>2.0</v>
      </c>
      <c r="H5876" s="81">
        <v>183990.0</v>
      </c>
      <c r="I5876" s="81">
        <v>690000.0</v>
      </c>
      <c r="J5876" s="81">
        <v>361095.0</v>
      </c>
      <c r="K5876" s="81">
        <v>690000.0</v>
      </c>
      <c r="L5876" s="82">
        <v>0.3500029643682931</v>
      </c>
      <c r="N5876" s="83">
        <f t="shared" si="1"/>
        <v>0.3500029644</v>
      </c>
      <c r="O5876" s="83">
        <f t="shared" si="2"/>
        <v>0.3500029644</v>
      </c>
      <c r="Q5876" s="83">
        <f t="shared" si="3"/>
        <v>0.7333478261</v>
      </c>
      <c r="R5876" s="83">
        <f t="shared" si="4"/>
        <v>0.3500029644</v>
      </c>
      <c r="S5876" s="83" t="b">
        <f t="shared" si="5"/>
        <v>0</v>
      </c>
      <c r="T5876" s="72"/>
      <c r="U5876" s="72"/>
      <c r="V5876" s="72"/>
      <c r="W5876" s="72"/>
      <c r="X5876" s="72"/>
      <c r="Y5876" s="72"/>
      <c r="Z5876" s="72"/>
      <c r="AA5876" s="72"/>
      <c r="AB5876" s="72"/>
      <c r="AC5876" s="72"/>
      <c r="AD5876" s="72"/>
      <c r="AE5876" s="72"/>
      <c r="AF5876" s="72"/>
      <c r="AG5876" s="72"/>
      <c r="AH5876" s="72"/>
      <c r="AI5876" s="72"/>
      <c r="AJ5876" s="72"/>
      <c r="AK5876" s="72"/>
    </row>
    <row r="5877" ht="14.25" customHeight="1">
      <c r="A5877" s="78">
        <v>5874.0</v>
      </c>
      <c r="C5877" s="78" t="str">
        <f>VLOOKUP(G5877,[1]Macrodata_CCF!$A$3:$D$55,4,FALSE)</f>
        <v>#ERROR!</v>
      </c>
      <c r="E5877" s="79" t="str">
        <f>VLOOKUP(G5877,[1]Macrodata_CCF!$A$3:$B$55,2,FALSE)</f>
        <v>#ERROR!</v>
      </c>
      <c r="F5877" s="78">
        <v>0.0</v>
      </c>
      <c r="G5877" s="80">
        <v>42.0</v>
      </c>
      <c r="H5877" s="81">
        <v>338015.0</v>
      </c>
      <c r="I5877" s="81">
        <v>690000.0</v>
      </c>
      <c r="J5877" s="81">
        <v>461210.0</v>
      </c>
      <c r="K5877" s="81">
        <v>690000.0</v>
      </c>
      <c r="L5877" s="82">
        <v>0.3500007102575394</v>
      </c>
      <c r="N5877" s="83">
        <f t="shared" si="1"/>
        <v>0.3500007103</v>
      </c>
      <c r="O5877" s="83">
        <f t="shared" si="2"/>
        <v>0.3500007103</v>
      </c>
      <c r="Q5877" s="83">
        <f t="shared" si="3"/>
        <v>0.5101231884</v>
      </c>
      <c r="R5877" s="83">
        <f t="shared" si="4"/>
        <v>0.3500007103</v>
      </c>
      <c r="S5877" s="83" t="b">
        <f t="shared" si="5"/>
        <v>0</v>
      </c>
      <c r="T5877" s="72"/>
      <c r="U5877" s="72"/>
      <c r="V5877" s="72"/>
      <c r="W5877" s="72"/>
      <c r="X5877" s="72"/>
      <c r="Y5877" s="72"/>
      <c r="Z5877" s="72"/>
      <c r="AA5877" s="72"/>
      <c r="AB5877" s="72"/>
      <c r="AC5877" s="72"/>
      <c r="AD5877" s="72"/>
      <c r="AE5877" s="72"/>
      <c r="AF5877" s="72"/>
      <c r="AG5877" s="72"/>
      <c r="AH5877" s="72"/>
      <c r="AI5877" s="72"/>
      <c r="AJ5877" s="72"/>
      <c r="AK5877" s="72"/>
    </row>
    <row r="5878" ht="14.25" customHeight="1">
      <c r="A5878" s="78">
        <v>5875.0</v>
      </c>
      <c r="C5878" s="78" t="str">
        <f>VLOOKUP(G5878,[1]Macrodata_CCF!$A$3:$D$55,4,FALSE)</f>
        <v>#ERROR!</v>
      </c>
      <c r="E5878" s="79" t="str">
        <f>VLOOKUP(G5878,[1]Macrodata_CCF!$A$3:$B$55,2,FALSE)</f>
        <v>#ERROR!</v>
      </c>
      <c r="F5878" s="78">
        <v>1.0</v>
      </c>
      <c r="G5878" s="80">
        <v>4.0</v>
      </c>
      <c r="H5878" s="81">
        <v>416725.0</v>
      </c>
      <c r="I5878" s="81">
        <v>760000.0</v>
      </c>
      <c r="J5878" s="81">
        <v>578065.0</v>
      </c>
      <c r="K5878" s="81">
        <v>760000.0</v>
      </c>
      <c r="L5878" s="82">
        <v>0.4700021848372296</v>
      </c>
      <c r="N5878" s="83">
        <f t="shared" si="1"/>
        <v>0.4700021848</v>
      </c>
      <c r="O5878" s="83">
        <f t="shared" si="2"/>
        <v>0.4700021848</v>
      </c>
      <c r="Q5878" s="83">
        <f t="shared" si="3"/>
        <v>0.4516776316</v>
      </c>
      <c r="R5878" s="83">
        <f t="shared" si="4"/>
        <v>0.4700021848</v>
      </c>
      <c r="S5878" s="83" t="b">
        <f t="shared" si="5"/>
        <v>0</v>
      </c>
      <c r="T5878" s="72"/>
      <c r="U5878" s="72"/>
      <c r="V5878" s="72"/>
      <c r="W5878" s="72"/>
      <c r="X5878" s="72"/>
      <c r="Y5878" s="72"/>
      <c r="Z5878" s="72"/>
      <c r="AA5878" s="72"/>
      <c r="AB5878" s="72"/>
      <c r="AC5878" s="72"/>
      <c r="AD5878" s="72"/>
      <c r="AE5878" s="72"/>
      <c r="AF5878" s="72"/>
      <c r="AG5878" s="72"/>
      <c r="AH5878" s="72"/>
      <c r="AI5878" s="72"/>
      <c r="AJ5878" s="72"/>
      <c r="AK5878" s="72"/>
    </row>
    <row r="5879" ht="14.25" customHeight="1">
      <c r="A5879" s="78">
        <v>5876.0</v>
      </c>
      <c r="C5879" s="78" t="str">
        <f>VLOOKUP(G5879,[1]Macrodata_CCF!$A$3:$D$55,4,FALSE)</f>
        <v>#ERROR!</v>
      </c>
      <c r="E5879" s="79" t="str">
        <f>VLOOKUP(G5879,[1]Macrodata_CCF!$A$3:$B$55,2,FALSE)</f>
        <v>#ERROR!</v>
      </c>
      <c r="F5879" s="78">
        <v>0.0</v>
      </c>
      <c r="G5879" s="80">
        <v>4.0</v>
      </c>
      <c r="H5879" s="81">
        <v>668705.0</v>
      </c>
      <c r="I5879" s="81">
        <v>990000.0</v>
      </c>
      <c r="J5879" s="81">
        <v>777945.0</v>
      </c>
      <c r="K5879" s="81">
        <v>1485000.0</v>
      </c>
      <c r="L5879" s="82">
        <v>0.3399990662786536</v>
      </c>
      <c r="N5879" s="83">
        <f t="shared" si="1"/>
        <v>0.3399990663</v>
      </c>
      <c r="O5879" s="83">
        <f t="shared" si="2"/>
        <v>0.3399990663</v>
      </c>
      <c r="Q5879" s="83">
        <f t="shared" si="3"/>
        <v>0.324540404</v>
      </c>
      <c r="R5879" s="83">
        <f t="shared" si="4"/>
        <v>0.3399990663</v>
      </c>
      <c r="S5879" s="83" t="b">
        <f t="shared" si="5"/>
        <v>0</v>
      </c>
      <c r="T5879" s="72"/>
      <c r="U5879" s="72"/>
      <c r="V5879" s="72"/>
      <c r="W5879" s="72"/>
      <c r="X5879" s="72"/>
      <c r="Y5879" s="72"/>
      <c r="Z5879" s="72"/>
      <c r="AA5879" s="72"/>
      <c r="AB5879" s="72"/>
      <c r="AC5879" s="72"/>
      <c r="AD5879" s="72"/>
      <c r="AE5879" s="72"/>
      <c r="AF5879" s="72"/>
      <c r="AG5879" s="72"/>
      <c r="AH5879" s="72"/>
      <c r="AI5879" s="72"/>
      <c r="AJ5879" s="72"/>
      <c r="AK5879" s="72"/>
    </row>
    <row r="5880" ht="14.25" customHeight="1">
      <c r="A5880" s="78">
        <v>5877.0</v>
      </c>
      <c r="C5880" s="78" t="str">
        <f>VLOOKUP(G5880,[1]Macrodata_CCF!$A$3:$D$55,4,FALSE)</f>
        <v>#ERROR!</v>
      </c>
      <c r="E5880" s="79" t="str">
        <f>VLOOKUP(G5880,[1]Macrodata_CCF!$A$3:$B$55,2,FALSE)</f>
        <v>#ERROR!</v>
      </c>
      <c r="F5880" s="78">
        <v>0.0</v>
      </c>
      <c r="G5880" s="80">
        <v>17.0</v>
      </c>
      <c r="H5880" s="81">
        <v>0.0</v>
      </c>
      <c r="I5880" s="81">
        <v>60000.0</v>
      </c>
      <c r="J5880" s="81">
        <v>10200.0</v>
      </c>
      <c r="K5880" s="81">
        <v>60000.0</v>
      </c>
      <c r="L5880" s="82">
        <v>0.17</v>
      </c>
      <c r="N5880" s="83">
        <f t="shared" si="1"/>
        <v>0.17</v>
      </c>
      <c r="O5880" s="83">
        <f t="shared" si="2"/>
        <v>0.17</v>
      </c>
      <c r="Q5880" s="83">
        <f t="shared" si="3"/>
        <v>1</v>
      </c>
      <c r="R5880" s="83">
        <f t="shared" si="4"/>
        <v>0.17</v>
      </c>
      <c r="S5880" s="83" t="b">
        <f t="shared" si="5"/>
        <v>0</v>
      </c>
      <c r="T5880" s="72"/>
      <c r="U5880" s="72"/>
      <c r="V5880" s="72"/>
      <c r="W5880" s="72"/>
      <c r="X5880" s="72"/>
      <c r="Y5880" s="72"/>
      <c r="Z5880" s="72"/>
      <c r="AA5880" s="72"/>
      <c r="AB5880" s="72"/>
      <c r="AC5880" s="72"/>
      <c r="AD5880" s="72"/>
      <c r="AE5880" s="72"/>
      <c r="AF5880" s="72"/>
      <c r="AG5880" s="72"/>
      <c r="AH5880" s="72"/>
      <c r="AI5880" s="72"/>
      <c r="AJ5880" s="72"/>
      <c r="AK5880" s="72"/>
    </row>
    <row r="5881" ht="14.25" customHeight="1">
      <c r="A5881" s="78">
        <v>5878.0</v>
      </c>
      <c r="C5881" s="78" t="str">
        <f>VLOOKUP(G5881,[1]Macrodata_CCF!$A$3:$D$55,4,FALSE)</f>
        <v>#ERROR!</v>
      </c>
      <c r="E5881" s="79" t="str">
        <f>VLOOKUP(G5881,[1]Macrodata_CCF!$A$3:$B$55,2,FALSE)</f>
        <v>#ERROR!</v>
      </c>
      <c r="F5881" s="78">
        <v>0.0</v>
      </c>
      <c r="G5881" s="80">
        <v>42.0</v>
      </c>
      <c r="H5881" s="81">
        <v>206695.0</v>
      </c>
      <c r="I5881" s="81">
        <v>960000.0</v>
      </c>
      <c r="J5881" s="81">
        <v>979200.0</v>
      </c>
      <c r="K5881" s="81">
        <v>960000.0</v>
      </c>
      <c r="L5881" s="82">
        <v>1.025487684271311</v>
      </c>
      <c r="N5881" s="83">
        <f t="shared" si="1"/>
        <v>1.025487684</v>
      </c>
      <c r="O5881" s="83">
        <f t="shared" si="2"/>
        <v>1</v>
      </c>
      <c r="Q5881" s="83">
        <f t="shared" si="3"/>
        <v>0.7846927083</v>
      </c>
      <c r="R5881" s="83">
        <f t="shared" si="4"/>
        <v>1.025487684</v>
      </c>
      <c r="S5881" s="83" t="b">
        <f t="shared" si="5"/>
        <v>0</v>
      </c>
      <c r="T5881" s="72"/>
      <c r="U5881" s="72"/>
      <c r="V5881" s="72"/>
      <c r="W5881" s="72"/>
      <c r="X5881" s="72"/>
      <c r="Y5881" s="72"/>
      <c r="Z5881" s="72"/>
      <c r="AA5881" s="72"/>
      <c r="AB5881" s="72"/>
      <c r="AC5881" s="72"/>
      <c r="AD5881" s="72"/>
      <c r="AE5881" s="72"/>
      <c r="AF5881" s="72"/>
      <c r="AG5881" s="72"/>
      <c r="AH5881" s="72"/>
      <c r="AI5881" s="72"/>
      <c r="AJ5881" s="72"/>
      <c r="AK5881" s="72"/>
    </row>
    <row r="5882" ht="14.25" customHeight="1">
      <c r="A5882" s="78">
        <v>5879.0</v>
      </c>
      <c r="C5882" s="78" t="str">
        <f>VLOOKUP(G5882,[1]Macrodata_CCF!$A$3:$D$55,4,FALSE)</f>
        <v>#ERROR!</v>
      </c>
      <c r="E5882" s="79" t="str">
        <f>VLOOKUP(G5882,[1]Macrodata_CCF!$A$3:$B$55,2,FALSE)</f>
        <v>#ERROR!</v>
      </c>
      <c r="F5882" s="78">
        <v>0.0</v>
      </c>
      <c r="G5882" s="80">
        <v>22.0</v>
      </c>
      <c r="H5882" s="81">
        <v>89015.0</v>
      </c>
      <c r="I5882" s="81">
        <v>680000.0</v>
      </c>
      <c r="J5882" s="81">
        <v>189480.0</v>
      </c>
      <c r="K5882" s="81">
        <v>680000.0</v>
      </c>
      <c r="L5882" s="82">
        <v>0.1699958543787067</v>
      </c>
      <c r="N5882" s="83">
        <f t="shared" si="1"/>
        <v>0.1699958544</v>
      </c>
      <c r="O5882" s="83">
        <f t="shared" si="2"/>
        <v>0.1699958544</v>
      </c>
      <c r="Q5882" s="83">
        <f t="shared" si="3"/>
        <v>0.8690955882</v>
      </c>
      <c r="R5882" s="83">
        <f t="shared" si="4"/>
        <v>0.1699958544</v>
      </c>
      <c r="S5882" s="83" t="b">
        <f t="shared" si="5"/>
        <v>0</v>
      </c>
      <c r="T5882" s="72"/>
      <c r="U5882" s="72"/>
      <c r="V5882" s="72"/>
      <c r="W5882" s="72"/>
      <c r="X5882" s="72"/>
      <c r="Y5882" s="72"/>
      <c r="Z5882" s="72"/>
      <c r="AA5882" s="72"/>
      <c r="AB5882" s="72"/>
      <c r="AC5882" s="72"/>
      <c r="AD5882" s="72"/>
      <c r="AE5882" s="72"/>
      <c r="AF5882" s="72"/>
      <c r="AG5882" s="72"/>
      <c r="AH5882" s="72"/>
      <c r="AI5882" s="72"/>
      <c r="AJ5882" s="72"/>
      <c r="AK5882" s="72"/>
    </row>
    <row r="5883" ht="14.25" customHeight="1">
      <c r="A5883" s="78">
        <v>5880.0</v>
      </c>
      <c r="C5883" s="78" t="str">
        <f>VLOOKUP(G5883,[1]Macrodata_CCF!$A$3:$D$55,4,FALSE)</f>
        <v>#ERROR!</v>
      </c>
      <c r="E5883" s="79" t="str">
        <f>VLOOKUP(G5883,[1]Macrodata_CCF!$A$3:$B$55,2,FALSE)</f>
        <v>#ERROR!</v>
      </c>
      <c r="F5883" s="78">
        <v>0.0</v>
      </c>
      <c r="G5883" s="80">
        <v>4.0</v>
      </c>
      <c r="H5883" s="81">
        <v>0.0</v>
      </c>
      <c r="I5883" s="81">
        <v>40000.0</v>
      </c>
      <c r="J5883" s="81">
        <v>10400.0</v>
      </c>
      <c r="K5883" s="81">
        <v>40000.0</v>
      </c>
      <c r="L5883" s="82">
        <v>0.26</v>
      </c>
      <c r="N5883" s="83">
        <f t="shared" si="1"/>
        <v>0.26</v>
      </c>
      <c r="O5883" s="83">
        <f t="shared" si="2"/>
        <v>0.26</v>
      </c>
      <c r="Q5883" s="83">
        <f t="shared" si="3"/>
        <v>1</v>
      </c>
      <c r="R5883" s="83">
        <f t="shared" si="4"/>
        <v>0.26</v>
      </c>
      <c r="S5883" s="83" t="b">
        <f t="shared" si="5"/>
        <v>0</v>
      </c>
      <c r="T5883" s="72"/>
      <c r="U5883" s="72"/>
      <c r="V5883" s="72"/>
      <c r="W5883" s="72"/>
      <c r="X5883" s="72"/>
      <c r="Y5883" s="72"/>
      <c r="Z5883" s="72"/>
      <c r="AA5883" s="72"/>
      <c r="AB5883" s="72"/>
      <c r="AC5883" s="72"/>
      <c r="AD5883" s="72"/>
      <c r="AE5883" s="72"/>
      <c r="AF5883" s="72"/>
      <c r="AG5883" s="72"/>
      <c r="AH5883" s="72"/>
      <c r="AI5883" s="72"/>
      <c r="AJ5883" s="72"/>
      <c r="AK5883" s="72"/>
    </row>
    <row r="5884" ht="14.25" customHeight="1">
      <c r="A5884" s="78">
        <v>5881.0</v>
      </c>
      <c r="C5884" s="78" t="str">
        <f>VLOOKUP(G5884,[1]Macrodata_CCF!$A$3:$D$55,4,FALSE)</f>
        <v>#ERROR!</v>
      </c>
      <c r="E5884" s="79" t="str">
        <f>VLOOKUP(G5884,[1]Macrodata_CCF!$A$3:$B$55,2,FALSE)</f>
        <v>#ERROR!</v>
      </c>
      <c r="F5884" s="78">
        <v>0.0</v>
      </c>
      <c r="G5884" s="80">
        <v>1.0</v>
      </c>
      <c r="H5884" s="81">
        <v>387830.0</v>
      </c>
      <c r="I5884" s="81">
        <v>630000.0</v>
      </c>
      <c r="J5884" s="81">
        <v>477435.0</v>
      </c>
      <c r="K5884" s="81">
        <v>1260000.0</v>
      </c>
      <c r="L5884" s="82">
        <v>0.3700086715943345</v>
      </c>
      <c r="N5884" s="83">
        <f t="shared" si="1"/>
        <v>0.3700086716</v>
      </c>
      <c r="O5884" s="83">
        <f t="shared" si="2"/>
        <v>0.3700086716</v>
      </c>
      <c r="Q5884" s="83">
        <f t="shared" si="3"/>
        <v>0.3843968254</v>
      </c>
      <c r="R5884" s="83">
        <f t="shared" si="4"/>
        <v>0.3700086716</v>
      </c>
      <c r="S5884" s="83" t="b">
        <f t="shared" si="5"/>
        <v>0</v>
      </c>
      <c r="T5884" s="72"/>
      <c r="U5884" s="72"/>
      <c r="V5884" s="72"/>
      <c r="W5884" s="72"/>
      <c r="X5884" s="72"/>
      <c r="Y5884" s="72"/>
      <c r="Z5884" s="72"/>
      <c r="AA5884" s="72"/>
      <c r="AB5884" s="72"/>
      <c r="AC5884" s="72"/>
      <c r="AD5884" s="72"/>
      <c r="AE5884" s="72"/>
      <c r="AF5884" s="72"/>
      <c r="AG5884" s="72"/>
      <c r="AH5884" s="72"/>
      <c r="AI5884" s="72"/>
      <c r="AJ5884" s="72"/>
      <c r="AK5884" s="72"/>
    </row>
    <row r="5885" ht="14.25" customHeight="1">
      <c r="A5885" s="78">
        <v>5882.0</v>
      </c>
      <c r="C5885" s="78" t="str">
        <f>VLOOKUP(G5885,[1]Macrodata_CCF!$A$3:$D$55,4,FALSE)</f>
        <v>#ERROR!</v>
      </c>
      <c r="E5885" s="79" t="str">
        <f>VLOOKUP(G5885,[1]Macrodata_CCF!$A$3:$B$55,2,FALSE)</f>
        <v>#ERROR!</v>
      </c>
      <c r="F5885" s="78">
        <v>0.0</v>
      </c>
      <c r="G5885" s="80">
        <v>47.0</v>
      </c>
      <c r="H5885" s="81">
        <v>0.0</v>
      </c>
      <c r="I5885" s="81">
        <v>960000.0</v>
      </c>
      <c r="J5885" s="81">
        <v>172800.0</v>
      </c>
      <c r="K5885" s="81">
        <v>960000.0</v>
      </c>
      <c r="L5885" s="82">
        <v>0.18</v>
      </c>
      <c r="N5885" s="83">
        <f t="shared" si="1"/>
        <v>0.18</v>
      </c>
      <c r="O5885" s="83">
        <f t="shared" si="2"/>
        <v>0.18</v>
      </c>
      <c r="Q5885" s="83">
        <f t="shared" si="3"/>
        <v>1</v>
      </c>
      <c r="R5885" s="83">
        <f t="shared" si="4"/>
        <v>0.18</v>
      </c>
      <c r="S5885" s="83" t="b">
        <f t="shared" si="5"/>
        <v>0</v>
      </c>
      <c r="T5885" s="72"/>
      <c r="U5885" s="72"/>
      <c r="V5885" s="72"/>
      <c r="W5885" s="72"/>
      <c r="X5885" s="72"/>
      <c r="Y5885" s="72"/>
      <c r="Z5885" s="72"/>
      <c r="AA5885" s="72"/>
      <c r="AB5885" s="72"/>
      <c r="AC5885" s="72"/>
      <c r="AD5885" s="72"/>
      <c r="AE5885" s="72"/>
      <c r="AF5885" s="72"/>
      <c r="AG5885" s="72"/>
      <c r="AH5885" s="72"/>
      <c r="AI5885" s="72"/>
      <c r="AJ5885" s="72"/>
      <c r="AK5885" s="72"/>
    </row>
    <row r="5886" ht="14.25" customHeight="1">
      <c r="A5886" s="78">
        <v>5883.0</v>
      </c>
      <c r="C5886" s="78" t="str">
        <f>VLOOKUP(G5886,[1]Macrodata_CCF!$A$3:$D$55,4,FALSE)</f>
        <v>#ERROR!</v>
      </c>
      <c r="E5886" s="79" t="str">
        <f>VLOOKUP(G5886,[1]Macrodata_CCF!$A$3:$B$55,2,FALSE)</f>
        <v>#ERROR!</v>
      </c>
      <c r="F5886" s="78">
        <v>0.0</v>
      </c>
      <c r="G5886" s="80">
        <v>51.0</v>
      </c>
      <c r="H5886" s="81">
        <v>0.0</v>
      </c>
      <c r="I5886" s="81">
        <v>160000.0</v>
      </c>
      <c r="J5886" s="81">
        <v>14400.0</v>
      </c>
      <c r="K5886" s="81">
        <v>224000.0</v>
      </c>
      <c r="L5886" s="82">
        <v>0.09</v>
      </c>
      <c r="N5886" s="83">
        <f t="shared" si="1"/>
        <v>0.09</v>
      </c>
      <c r="O5886" s="83">
        <f t="shared" si="2"/>
        <v>0.09</v>
      </c>
      <c r="Q5886" s="83">
        <f t="shared" si="3"/>
        <v>1</v>
      </c>
      <c r="R5886" s="83">
        <f t="shared" si="4"/>
        <v>0.09</v>
      </c>
      <c r="S5886" s="83" t="b">
        <f t="shared" si="5"/>
        <v>0</v>
      </c>
      <c r="T5886" s="72"/>
      <c r="U5886" s="72"/>
      <c r="V5886" s="72"/>
      <c r="W5886" s="72"/>
      <c r="X5886" s="72"/>
      <c r="Y5886" s="72"/>
      <c r="Z5886" s="72"/>
      <c r="AA5886" s="72"/>
      <c r="AB5886" s="72"/>
      <c r="AC5886" s="72"/>
      <c r="AD5886" s="72"/>
      <c r="AE5886" s="72"/>
      <c r="AF5886" s="72"/>
      <c r="AG5886" s="72"/>
      <c r="AH5886" s="72"/>
      <c r="AI5886" s="72"/>
      <c r="AJ5886" s="72"/>
      <c r="AK5886" s="72"/>
    </row>
    <row r="5887" ht="14.25" customHeight="1">
      <c r="A5887" s="78">
        <v>5884.0</v>
      </c>
      <c r="C5887" s="78" t="str">
        <f>VLOOKUP(G5887,[1]Macrodata_CCF!$A$3:$D$55,4,FALSE)</f>
        <v>#ERROR!</v>
      </c>
      <c r="E5887" s="79" t="str">
        <f>VLOOKUP(G5887,[1]Macrodata_CCF!$A$3:$B$55,2,FALSE)</f>
        <v>#ERROR!</v>
      </c>
      <c r="F5887" s="78">
        <v>0.0</v>
      </c>
      <c r="G5887" s="80">
        <v>28.0</v>
      </c>
      <c r="H5887" s="81">
        <v>419315.0</v>
      </c>
      <c r="I5887" s="81">
        <v>430000.0</v>
      </c>
      <c r="J5887" s="81">
        <v>419100.0</v>
      </c>
      <c r="K5887" s="81">
        <v>430000.0</v>
      </c>
      <c r="L5887" s="82">
        <v>-0.02012166588675714</v>
      </c>
      <c r="N5887" s="83">
        <f t="shared" si="1"/>
        <v>-0.02012166589</v>
      </c>
      <c r="O5887" s="83">
        <f t="shared" si="2"/>
        <v>0</v>
      </c>
      <c r="Q5887" s="83">
        <f t="shared" si="3"/>
        <v>0.02484883721</v>
      </c>
      <c r="R5887" s="83">
        <f t="shared" si="4"/>
        <v>-0.0005</v>
      </c>
      <c r="S5887" s="83" t="b">
        <f t="shared" si="5"/>
        <v>0</v>
      </c>
      <c r="T5887" s="72"/>
      <c r="U5887" s="72"/>
      <c r="V5887" s="72"/>
      <c r="W5887" s="72"/>
      <c r="X5887" s="72"/>
      <c r="Y5887" s="72"/>
      <c r="Z5887" s="72"/>
      <c r="AA5887" s="72"/>
      <c r="AB5887" s="72"/>
      <c r="AC5887" s="72"/>
      <c r="AD5887" s="72"/>
      <c r="AE5887" s="72"/>
      <c r="AF5887" s="72"/>
      <c r="AG5887" s="72"/>
      <c r="AH5887" s="72"/>
      <c r="AI5887" s="72"/>
      <c r="AJ5887" s="72"/>
      <c r="AK5887" s="72"/>
    </row>
    <row r="5888" ht="14.25" customHeight="1">
      <c r="A5888" s="78">
        <v>5885.0</v>
      </c>
      <c r="C5888" s="78" t="str">
        <f>VLOOKUP(G5888,[1]Macrodata_CCF!$A$3:$D$55,4,FALSE)</f>
        <v>#ERROR!</v>
      </c>
      <c r="E5888" s="79" t="str">
        <f>VLOOKUP(G5888,[1]Macrodata_CCF!$A$3:$B$55,2,FALSE)</f>
        <v>#ERROR!</v>
      </c>
      <c r="F5888" s="78">
        <v>0.0</v>
      </c>
      <c r="G5888" s="80">
        <v>5.0</v>
      </c>
      <c r="H5888" s="81">
        <v>150740.0</v>
      </c>
      <c r="I5888" s="81">
        <v>460000.0</v>
      </c>
      <c r="J5888" s="81">
        <v>70330.0</v>
      </c>
      <c r="K5888" s="81">
        <v>460000.0</v>
      </c>
      <c r="L5888" s="82">
        <v>-0.260007760460454</v>
      </c>
      <c r="N5888" s="83">
        <f t="shared" si="1"/>
        <v>-0.2600077605</v>
      </c>
      <c r="O5888" s="83">
        <f t="shared" si="2"/>
        <v>0</v>
      </c>
      <c r="Q5888" s="83">
        <f t="shared" si="3"/>
        <v>0.6723043478</v>
      </c>
      <c r="R5888" s="83">
        <f t="shared" si="4"/>
        <v>-0.2600077605</v>
      </c>
      <c r="S5888" s="83" t="b">
        <f t="shared" si="5"/>
        <v>0</v>
      </c>
      <c r="T5888" s="72"/>
      <c r="U5888" s="72"/>
      <c r="V5888" s="72"/>
      <c r="W5888" s="72"/>
      <c r="X5888" s="72"/>
      <c r="Y5888" s="72"/>
      <c r="Z5888" s="72"/>
      <c r="AA5888" s="72"/>
      <c r="AB5888" s="72"/>
      <c r="AC5888" s="72"/>
      <c r="AD5888" s="72"/>
      <c r="AE5888" s="72"/>
      <c r="AF5888" s="72"/>
      <c r="AG5888" s="72"/>
      <c r="AH5888" s="72"/>
      <c r="AI5888" s="72"/>
      <c r="AJ5888" s="72"/>
      <c r="AK5888" s="72"/>
    </row>
    <row r="5889" ht="14.25" customHeight="1">
      <c r="A5889" s="78">
        <v>5886.0</v>
      </c>
      <c r="C5889" s="78" t="str">
        <f>VLOOKUP(G5889,[1]Macrodata_CCF!$A$3:$D$55,4,FALSE)</f>
        <v>#ERROR!</v>
      </c>
      <c r="E5889" s="79" t="str">
        <f>VLOOKUP(G5889,[1]Macrodata_CCF!$A$3:$B$55,2,FALSE)</f>
        <v>#ERROR!</v>
      </c>
      <c r="F5889" s="78">
        <v>1.0</v>
      </c>
      <c r="G5889" s="80">
        <v>26.0</v>
      </c>
      <c r="H5889" s="81">
        <v>401610.0</v>
      </c>
      <c r="I5889" s="81">
        <v>690000.0</v>
      </c>
      <c r="J5889" s="81">
        <v>338165.0</v>
      </c>
      <c r="K5889" s="81">
        <v>1035000.0</v>
      </c>
      <c r="L5889" s="82">
        <v>-0.2199972259787094</v>
      </c>
      <c r="N5889" s="83">
        <f t="shared" si="1"/>
        <v>-0.219997226</v>
      </c>
      <c r="O5889" s="83">
        <f t="shared" si="2"/>
        <v>0</v>
      </c>
      <c r="Q5889" s="83">
        <f t="shared" si="3"/>
        <v>0.4179565217</v>
      </c>
      <c r="R5889" s="83">
        <f t="shared" si="4"/>
        <v>-0.219997226</v>
      </c>
      <c r="S5889" s="83" t="b">
        <f t="shared" si="5"/>
        <v>0</v>
      </c>
      <c r="T5889" s="72"/>
      <c r="U5889" s="72"/>
      <c r="V5889" s="72"/>
      <c r="W5889" s="72"/>
      <c r="X5889" s="72"/>
      <c r="Y5889" s="72"/>
      <c r="Z5889" s="72"/>
      <c r="AA5889" s="72"/>
      <c r="AB5889" s="72"/>
      <c r="AC5889" s="72"/>
      <c r="AD5889" s="72"/>
      <c r="AE5889" s="72"/>
      <c r="AF5889" s="72"/>
      <c r="AG5889" s="72"/>
      <c r="AH5889" s="72"/>
      <c r="AI5889" s="72"/>
      <c r="AJ5889" s="72"/>
      <c r="AK5889" s="72"/>
    </row>
    <row r="5890" ht="14.25" customHeight="1">
      <c r="A5890" s="78">
        <v>5887.0</v>
      </c>
      <c r="C5890" s="78" t="str">
        <f>VLOOKUP(G5890,[1]Macrodata_CCF!$A$3:$D$55,4,FALSE)</f>
        <v>#ERROR!</v>
      </c>
      <c r="E5890" s="79" t="str">
        <f>VLOOKUP(G5890,[1]Macrodata_CCF!$A$3:$B$55,2,FALSE)</f>
        <v>#ERROR!</v>
      </c>
      <c r="F5890" s="78">
        <v>0.0</v>
      </c>
      <c r="G5890" s="80">
        <v>1.0</v>
      </c>
      <c r="H5890" s="81">
        <v>29190.0</v>
      </c>
      <c r="I5890" s="81">
        <v>100000.0</v>
      </c>
      <c r="J5890" s="81">
        <v>51140.0</v>
      </c>
      <c r="K5890" s="81">
        <v>100000.0</v>
      </c>
      <c r="L5890" s="82">
        <v>0.3099844654709787</v>
      </c>
      <c r="N5890" s="83">
        <f t="shared" si="1"/>
        <v>0.3099844655</v>
      </c>
      <c r="O5890" s="83">
        <f t="shared" si="2"/>
        <v>0.3099844655</v>
      </c>
      <c r="Q5890" s="83">
        <f t="shared" si="3"/>
        <v>0.7081</v>
      </c>
      <c r="R5890" s="83">
        <f t="shared" si="4"/>
        <v>0.3099844655</v>
      </c>
      <c r="S5890" s="83" t="b">
        <f t="shared" si="5"/>
        <v>0</v>
      </c>
      <c r="T5890" s="72"/>
      <c r="U5890" s="72"/>
      <c r="V5890" s="72"/>
      <c r="W5890" s="72"/>
      <c r="X5890" s="72"/>
      <c r="Y5890" s="72"/>
      <c r="Z5890" s="72"/>
      <c r="AA5890" s="72"/>
      <c r="AB5890" s="72"/>
      <c r="AC5890" s="72"/>
      <c r="AD5890" s="72"/>
      <c r="AE5890" s="72"/>
      <c r="AF5890" s="72"/>
      <c r="AG5890" s="72"/>
      <c r="AH5890" s="72"/>
      <c r="AI5890" s="72"/>
      <c r="AJ5890" s="72"/>
      <c r="AK5890" s="72"/>
    </row>
    <row r="5891" ht="14.25" customHeight="1">
      <c r="A5891" s="78">
        <v>5888.0</v>
      </c>
      <c r="C5891" s="78" t="str">
        <f>VLOOKUP(G5891,[1]Macrodata_CCF!$A$3:$D$55,4,FALSE)</f>
        <v>#ERROR!</v>
      </c>
      <c r="E5891" s="79" t="str">
        <f>VLOOKUP(G5891,[1]Macrodata_CCF!$A$3:$B$55,2,FALSE)</f>
        <v>#ERROR!</v>
      </c>
      <c r="F5891" s="78">
        <v>0.0</v>
      </c>
      <c r="G5891" s="80">
        <v>43.0</v>
      </c>
      <c r="H5891" s="81">
        <v>151600.0</v>
      </c>
      <c r="I5891" s="81">
        <v>360000.0</v>
      </c>
      <c r="J5891" s="81">
        <v>180775.0</v>
      </c>
      <c r="K5891" s="81">
        <v>360000.0</v>
      </c>
      <c r="L5891" s="82">
        <v>0.1399952015355087</v>
      </c>
      <c r="N5891" s="83">
        <f t="shared" si="1"/>
        <v>0.1399952015</v>
      </c>
      <c r="O5891" s="83">
        <f t="shared" si="2"/>
        <v>0.1399952015</v>
      </c>
      <c r="Q5891" s="83">
        <f t="shared" si="3"/>
        <v>0.5788888889</v>
      </c>
      <c r="R5891" s="83">
        <f t="shared" si="4"/>
        <v>0.1399952015</v>
      </c>
      <c r="S5891" s="83" t="b">
        <f t="shared" si="5"/>
        <v>0</v>
      </c>
      <c r="T5891" s="72"/>
      <c r="U5891" s="72"/>
      <c r="V5891" s="72"/>
      <c r="W5891" s="72"/>
      <c r="X5891" s="72"/>
      <c r="Y5891" s="72"/>
      <c r="Z5891" s="72"/>
      <c r="AA5891" s="72"/>
      <c r="AB5891" s="72"/>
      <c r="AC5891" s="72"/>
      <c r="AD5891" s="72"/>
      <c r="AE5891" s="72"/>
      <c r="AF5891" s="72"/>
      <c r="AG5891" s="72"/>
      <c r="AH5891" s="72"/>
      <c r="AI5891" s="72"/>
      <c r="AJ5891" s="72"/>
      <c r="AK5891" s="72"/>
    </row>
    <row r="5892" ht="14.25" customHeight="1">
      <c r="A5892" s="78">
        <v>5889.0</v>
      </c>
      <c r="C5892" s="78" t="str">
        <f>VLOOKUP(G5892,[1]Macrodata_CCF!$A$3:$D$55,4,FALSE)</f>
        <v>#ERROR!</v>
      </c>
      <c r="E5892" s="79" t="str">
        <f>VLOOKUP(G5892,[1]Macrodata_CCF!$A$3:$B$55,2,FALSE)</f>
        <v>#ERROR!</v>
      </c>
      <c r="F5892" s="78">
        <v>0.0</v>
      </c>
      <c r="G5892" s="80">
        <v>25.0</v>
      </c>
      <c r="H5892" s="81">
        <v>37285.0</v>
      </c>
      <c r="I5892" s="81">
        <v>110000.0</v>
      </c>
      <c r="J5892" s="81">
        <v>112200.0</v>
      </c>
      <c r="K5892" s="81">
        <v>110000.0</v>
      </c>
      <c r="L5892" s="82">
        <v>1.030255105549061</v>
      </c>
      <c r="N5892" s="83">
        <f t="shared" si="1"/>
        <v>1.030255106</v>
      </c>
      <c r="O5892" s="83">
        <f t="shared" si="2"/>
        <v>1</v>
      </c>
      <c r="Q5892" s="83">
        <f t="shared" si="3"/>
        <v>0.6610454545</v>
      </c>
      <c r="R5892" s="83">
        <f t="shared" si="4"/>
        <v>1.030255106</v>
      </c>
      <c r="S5892" s="83" t="b">
        <f t="shared" si="5"/>
        <v>0</v>
      </c>
      <c r="T5892" s="72"/>
      <c r="U5892" s="72"/>
      <c r="V5892" s="72"/>
      <c r="W5892" s="72"/>
      <c r="X5892" s="72"/>
      <c r="Y5892" s="72"/>
      <c r="Z5892" s="72"/>
      <c r="AA5892" s="72"/>
      <c r="AB5892" s="72"/>
      <c r="AC5892" s="72"/>
      <c r="AD5892" s="72"/>
      <c r="AE5892" s="72"/>
      <c r="AF5892" s="72"/>
      <c r="AG5892" s="72"/>
      <c r="AH5892" s="72"/>
      <c r="AI5892" s="72"/>
      <c r="AJ5892" s="72"/>
      <c r="AK5892" s="72"/>
    </row>
    <row r="5893" ht="14.25" customHeight="1">
      <c r="A5893" s="78">
        <v>5890.0</v>
      </c>
      <c r="C5893" s="78" t="str">
        <f>VLOOKUP(G5893,[1]Macrodata_CCF!$A$3:$D$55,4,FALSE)</f>
        <v>#ERROR!</v>
      </c>
      <c r="E5893" s="79" t="str">
        <f>VLOOKUP(G5893,[1]Macrodata_CCF!$A$3:$B$55,2,FALSE)</f>
        <v>#ERROR!</v>
      </c>
      <c r="F5893" s="78">
        <v>0.0</v>
      </c>
      <c r="G5893" s="80">
        <v>12.0</v>
      </c>
      <c r="H5893" s="81">
        <v>356765.0</v>
      </c>
      <c r="I5893" s="81">
        <v>880000.0</v>
      </c>
      <c r="J5893" s="81">
        <v>513735.0</v>
      </c>
      <c r="K5893" s="81">
        <v>880000.0</v>
      </c>
      <c r="L5893" s="82">
        <v>0.299999044406433</v>
      </c>
      <c r="N5893" s="83">
        <f t="shared" si="1"/>
        <v>0.2999990444</v>
      </c>
      <c r="O5893" s="83">
        <f t="shared" si="2"/>
        <v>0.2999990444</v>
      </c>
      <c r="Q5893" s="83">
        <f t="shared" si="3"/>
        <v>0.5945852273</v>
      </c>
      <c r="R5893" s="83">
        <f t="shared" si="4"/>
        <v>0.2999990444</v>
      </c>
      <c r="S5893" s="83" t="b">
        <f t="shared" si="5"/>
        <v>0</v>
      </c>
      <c r="T5893" s="72"/>
      <c r="U5893" s="72"/>
      <c r="V5893" s="72"/>
      <c r="W5893" s="72"/>
      <c r="X5893" s="72"/>
      <c r="Y5893" s="72"/>
      <c r="Z5893" s="72"/>
      <c r="AA5893" s="72"/>
      <c r="AB5893" s="72"/>
      <c r="AC5893" s="72"/>
      <c r="AD5893" s="72"/>
      <c r="AE5893" s="72"/>
      <c r="AF5893" s="72"/>
      <c r="AG5893" s="72"/>
      <c r="AH5893" s="72"/>
      <c r="AI5893" s="72"/>
      <c r="AJ5893" s="72"/>
      <c r="AK5893" s="72"/>
    </row>
    <row r="5894" ht="14.25" customHeight="1">
      <c r="A5894" s="78">
        <v>5891.0</v>
      </c>
      <c r="C5894" s="78" t="str">
        <f>VLOOKUP(G5894,[1]Macrodata_CCF!$A$3:$D$55,4,FALSE)</f>
        <v>#ERROR!</v>
      </c>
      <c r="E5894" s="79" t="str">
        <f>VLOOKUP(G5894,[1]Macrodata_CCF!$A$3:$B$55,2,FALSE)</f>
        <v>#ERROR!</v>
      </c>
      <c r="F5894" s="78">
        <v>0.0</v>
      </c>
      <c r="G5894" s="80">
        <v>18.0</v>
      </c>
      <c r="H5894" s="81">
        <v>0.0</v>
      </c>
      <c r="I5894" s="81">
        <v>780000.0</v>
      </c>
      <c r="J5894" s="81">
        <v>148200.0</v>
      </c>
      <c r="K5894" s="81">
        <v>780000.0</v>
      </c>
      <c r="L5894" s="82">
        <v>0.19</v>
      </c>
      <c r="N5894" s="83">
        <f t="shared" si="1"/>
        <v>0.19</v>
      </c>
      <c r="O5894" s="83">
        <f t="shared" si="2"/>
        <v>0.19</v>
      </c>
      <c r="Q5894" s="83">
        <f t="shared" si="3"/>
        <v>1</v>
      </c>
      <c r="R5894" s="83">
        <f t="shared" si="4"/>
        <v>0.19</v>
      </c>
      <c r="S5894" s="83" t="b">
        <f t="shared" si="5"/>
        <v>0</v>
      </c>
      <c r="T5894" s="72"/>
      <c r="U5894" s="72"/>
      <c r="V5894" s="72"/>
      <c r="W5894" s="72"/>
      <c r="X5894" s="72"/>
      <c r="Y5894" s="72"/>
      <c r="Z5894" s="72"/>
      <c r="AA5894" s="72"/>
      <c r="AB5894" s="72"/>
      <c r="AC5894" s="72"/>
      <c r="AD5894" s="72"/>
      <c r="AE5894" s="72"/>
      <c r="AF5894" s="72"/>
      <c r="AG5894" s="72"/>
      <c r="AH5894" s="72"/>
      <c r="AI5894" s="72"/>
      <c r="AJ5894" s="72"/>
      <c r="AK5894" s="72"/>
    </row>
    <row r="5895" ht="14.25" customHeight="1">
      <c r="A5895" s="78">
        <v>5892.0</v>
      </c>
      <c r="C5895" s="78" t="str">
        <f>VLOOKUP(G5895,[1]Macrodata_CCF!$A$3:$D$55,4,FALSE)</f>
        <v>#ERROR!</v>
      </c>
      <c r="E5895" s="79" t="str">
        <f>VLOOKUP(G5895,[1]Macrodata_CCF!$A$3:$B$55,2,FALSE)</f>
        <v>#ERROR!</v>
      </c>
      <c r="F5895" s="78">
        <v>0.0</v>
      </c>
      <c r="G5895" s="80">
        <v>18.0</v>
      </c>
      <c r="H5895" s="81">
        <v>96570.0</v>
      </c>
      <c r="I5895" s="81">
        <v>340000.0</v>
      </c>
      <c r="J5895" s="81">
        <v>140385.0</v>
      </c>
      <c r="K5895" s="81">
        <v>340000.0</v>
      </c>
      <c r="L5895" s="82">
        <v>0.179990140902929</v>
      </c>
      <c r="N5895" s="83">
        <f t="shared" si="1"/>
        <v>0.1799901409</v>
      </c>
      <c r="O5895" s="83">
        <f t="shared" si="2"/>
        <v>0.1799901409</v>
      </c>
      <c r="Q5895" s="83">
        <f t="shared" si="3"/>
        <v>0.7159705882</v>
      </c>
      <c r="R5895" s="83">
        <f t="shared" si="4"/>
        <v>0.1799901409</v>
      </c>
      <c r="S5895" s="83" t="b">
        <f t="shared" si="5"/>
        <v>0</v>
      </c>
      <c r="T5895" s="72"/>
      <c r="U5895" s="72"/>
      <c r="V5895" s="72"/>
      <c r="W5895" s="72"/>
      <c r="X5895" s="72"/>
      <c r="Y5895" s="72"/>
      <c r="Z5895" s="72"/>
      <c r="AA5895" s="72"/>
      <c r="AB5895" s="72"/>
      <c r="AC5895" s="72"/>
      <c r="AD5895" s="72"/>
      <c r="AE5895" s="72"/>
      <c r="AF5895" s="72"/>
      <c r="AG5895" s="72"/>
      <c r="AH5895" s="72"/>
      <c r="AI5895" s="72"/>
      <c r="AJ5895" s="72"/>
      <c r="AK5895" s="72"/>
    </row>
    <row r="5896" ht="14.25" customHeight="1">
      <c r="A5896" s="78">
        <v>5893.0</v>
      </c>
      <c r="C5896" s="78" t="str">
        <f>VLOOKUP(G5896,[1]Macrodata_CCF!$A$3:$D$55,4,FALSE)</f>
        <v>#ERROR!</v>
      </c>
      <c r="E5896" s="79" t="str">
        <f>VLOOKUP(G5896,[1]Macrodata_CCF!$A$3:$B$55,2,FALSE)</f>
        <v>#ERROR!</v>
      </c>
      <c r="F5896" s="78">
        <v>0.0</v>
      </c>
      <c r="G5896" s="80">
        <v>14.0</v>
      </c>
      <c r="H5896" s="81">
        <v>775.0</v>
      </c>
      <c r="I5896" s="81">
        <v>50000.0</v>
      </c>
      <c r="J5896" s="81">
        <v>9635.0</v>
      </c>
      <c r="K5896" s="81">
        <v>95000.0</v>
      </c>
      <c r="L5896" s="82">
        <v>0.179989842559675</v>
      </c>
      <c r="N5896" s="83">
        <f t="shared" si="1"/>
        <v>0.1799898426</v>
      </c>
      <c r="O5896" s="83">
        <f t="shared" si="2"/>
        <v>0.1799898426</v>
      </c>
      <c r="Q5896" s="83">
        <f t="shared" si="3"/>
        <v>0.9845</v>
      </c>
      <c r="R5896" s="83">
        <f t="shared" si="4"/>
        <v>0.1799898426</v>
      </c>
      <c r="S5896" s="83" t="b">
        <f t="shared" si="5"/>
        <v>0</v>
      </c>
      <c r="T5896" s="72"/>
      <c r="U5896" s="72"/>
      <c r="V5896" s="72"/>
      <c r="W5896" s="72"/>
      <c r="X5896" s="72"/>
      <c r="Y5896" s="72"/>
      <c r="Z5896" s="72"/>
      <c r="AA5896" s="72"/>
      <c r="AB5896" s="72"/>
      <c r="AC5896" s="72"/>
      <c r="AD5896" s="72"/>
      <c r="AE5896" s="72"/>
      <c r="AF5896" s="72"/>
      <c r="AG5896" s="72"/>
      <c r="AH5896" s="72"/>
      <c r="AI5896" s="72"/>
      <c r="AJ5896" s="72"/>
      <c r="AK5896" s="72"/>
    </row>
    <row r="5897" ht="14.25" customHeight="1">
      <c r="A5897" s="78">
        <v>5894.0</v>
      </c>
      <c r="C5897" s="78" t="str">
        <f>VLOOKUP(G5897,[1]Macrodata_CCF!$A$3:$D$55,4,FALSE)</f>
        <v>#ERROR!</v>
      </c>
      <c r="E5897" s="79" t="str">
        <f>VLOOKUP(G5897,[1]Macrodata_CCF!$A$3:$B$55,2,FALSE)</f>
        <v>#ERROR!</v>
      </c>
      <c r="F5897" s="78">
        <v>0.0</v>
      </c>
      <c r="G5897" s="80">
        <v>24.0</v>
      </c>
      <c r="H5897" s="81">
        <v>427455.0</v>
      </c>
      <c r="I5897" s="81">
        <v>440000.0</v>
      </c>
      <c r="J5897" s="81">
        <v>429210.0</v>
      </c>
      <c r="K5897" s="81">
        <v>440000.0</v>
      </c>
      <c r="L5897" s="82">
        <v>0.1398963730569948</v>
      </c>
      <c r="N5897" s="83">
        <f t="shared" si="1"/>
        <v>0.1398963731</v>
      </c>
      <c r="O5897" s="83">
        <f t="shared" si="2"/>
        <v>0.1398963731</v>
      </c>
      <c r="Q5897" s="83">
        <f t="shared" si="3"/>
        <v>0.02851136364</v>
      </c>
      <c r="R5897" s="83">
        <f t="shared" si="4"/>
        <v>0.003988636364</v>
      </c>
      <c r="S5897" s="83" t="b">
        <f t="shared" si="5"/>
        <v>0</v>
      </c>
      <c r="T5897" s="72"/>
      <c r="U5897" s="72"/>
      <c r="V5897" s="72"/>
      <c r="W5897" s="72"/>
      <c r="X5897" s="72"/>
      <c r="Y5897" s="72"/>
      <c r="Z5897" s="72"/>
      <c r="AA5897" s="72"/>
      <c r="AB5897" s="72"/>
      <c r="AC5897" s="72"/>
      <c r="AD5897" s="72"/>
      <c r="AE5897" s="72"/>
      <c r="AF5897" s="72"/>
      <c r="AG5897" s="72"/>
      <c r="AH5897" s="72"/>
      <c r="AI5897" s="72"/>
      <c r="AJ5897" s="72"/>
      <c r="AK5897" s="72"/>
    </row>
    <row r="5898" ht="14.25" customHeight="1">
      <c r="A5898" s="78">
        <v>5895.0</v>
      </c>
      <c r="C5898" s="78" t="str">
        <f>VLOOKUP(G5898,[1]Macrodata_CCF!$A$3:$D$55,4,FALSE)</f>
        <v>#ERROR!</v>
      </c>
      <c r="E5898" s="79" t="str">
        <f>VLOOKUP(G5898,[1]Macrodata_CCF!$A$3:$B$55,2,FALSE)</f>
        <v>#ERROR!</v>
      </c>
      <c r="F5898" s="78">
        <v>0.0</v>
      </c>
      <c r="G5898" s="80">
        <v>47.0</v>
      </c>
      <c r="H5898" s="81">
        <v>517625.0</v>
      </c>
      <c r="I5898" s="81">
        <v>560000.0</v>
      </c>
      <c r="J5898" s="81">
        <v>523980.0</v>
      </c>
      <c r="K5898" s="81">
        <v>560000.0</v>
      </c>
      <c r="L5898" s="82">
        <v>0.1499705014749262</v>
      </c>
      <c r="N5898" s="83">
        <f t="shared" si="1"/>
        <v>0.1499705015</v>
      </c>
      <c r="O5898" s="83">
        <f t="shared" si="2"/>
        <v>0.1499705015</v>
      </c>
      <c r="Q5898" s="83">
        <f t="shared" si="3"/>
        <v>0.07566964286</v>
      </c>
      <c r="R5898" s="83">
        <f t="shared" si="4"/>
        <v>0.01134821429</v>
      </c>
      <c r="S5898" s="83" t="b">
        <f t="shared" si="5"/>
        <v>0</v>
      </c>
      <c r="T5898" s="72"/>
      <c r="U5898" s="72"/>
      <c r="V5898" s="72"/>
      <c r="W5898" s="72"/>
      <c r="X5898" s="72"/>
      <c r="Y5898" s="72"/>
      <c r="Z5898" s="72"/>
      <c r="AA5898" s="72"/>
      <c r="AB5898" s="72"/>
      <c r="AC5898" s="72"/>
      <c r="AD5898" s="72"/>
      <c r="AE5898" s="72"/>
      <c r="AF5898" s="72"/>
      <c r="AG5898" s="72"/>
      <c r="AH5898" s="72"/>
      <c r="AI5898" s="72"/>
      <c r="AJ5898" s="72"/>
      <c r="AK5898" s="72"/>
    </row>
    <row r="5899" ht="14.25" customHeight="1">
      <c r="A5899" s="78">
        <v>5896.0</v>
      </c>
      <c r="C5899" s="78" t="str">
        <f>VLOOKUP(G5899,[1]Macrodata_CCF!$A$3:$D$55,4,FALSE)</f>
        <v>#ERROR!</v>
      </c>
      <c r="E5899" s="79" t="str">
        <f>VLOOKUP(G5899,[1]Macrodata_CCF!$A$3:$B$55,2,FALSE)</f>
        <v>#ERROR!</v>
      </c>
      <c r="F5899" s="78">
        <v>0.0</v>
      </c>
      <c r="G5899" s="80">
        <v>18.0</v>
      </c>
      <c r="H5899" s="81">
        <v>223545.0</v>
      </c>
      <c r="I5899" s="81">
        <v>380000.0</v>
      </c>
      <c r="J5899" s="81">
        <v>736440.0</v>
      </c>
      <c r="K5899" s="81">
        <v>722000.0</v>
      </c>
      <c r="L5899" s="82">
        <v>3.278226966220319</v>
      </c>
      <c r="N5899" s="83">
        <f t="shared" si="1"/>
        <v>3.278226966</v>
      </c>
      <c r="O5899" s="83">
        <f t="shared" si="2"/>
        <v>1</v>
      </c>
      <c r="Q5899" s="83">
        <f t="shared" si="3"/>
        <v>0.4117236842</v>
      </c>
      <c r="R5899" s="83">
        <f t="shared" si="4"/>
        <v>3.278226966</v>
      </c>
      <c r="S5899" s="83" t="b">
        <f t="shared" si="5"/>
        <v>0</v>
      </c>
      <c r="T5899" s="72"/>
      <c r="U5899" s="72"/>
      <c r="V5899" s="72"/>
      <c r="W5899" s="72"/>
      <c r="X5899" s="72"/>
      <c r="Y5899" s="72"/>
      <c r="Z5899" s="72"/>
      <c r="AA5899" s="72"/>
      <c r="AB5899" s="72"/>
      <c r="AC5899" s="72"/>
      <c r="AD5899" s="72"/>
      <c r="AE5899" s="72"/>
      <c r="AF5899" s="72"/>
      <c r="AG5899" s="72"/>
      <c r="AH5899" s="72"/>
      <c r="AI5899" s="72"/>
      <c r="AJ5899" s="72"/>
      <c r="AK5899" s="72"/>
    </row>
    <row r="5900" ht="14.25" customHeight="1">
      <c r="A5900" s="78">
        <v>5897.0</v>
      </c>
      <c r="C5900" s="78" t="str">
        <f>VLOOKUP(G5900,[1]Macrodata_CCF!$A$3:$D$55,4,FALSE)</f>
        <v>#ERROR!</v>
      </c>
      <c r="E5900" s="79" t="str">
        <f>VLOOKUP(G5900,[1]Macrodata_CCF!$A$3:$B$55,2,FALSE)</f>
        <v>#ERROR!</v>
      </c>
      <c r="F5900" s="78">
        <v>0.0</v>
      </c>
      <c r="G5900" s="80">
        <v>28.0</v>
      </c>
      <c r="H5900" s="81">
        <v>87835.0</v>
      </c>
      <c r="I5900" s="81">
        <v>90000.0</v>
      </c>
      <c r="J5900" s="81">
        <v>88245.0</v>
      </c>
      <c r="K5900" s="81">
        <v>90000.0</v>
      </c>
      <c r="L5900" s="82">
        <v>0.1893764434180139</v>
      </c>
      <c r="N5900" s="83">
        <f t="shared" si="1"/>
        <v>0.1893764434</v>
      </c>
      <c r="O5900" s="83">
        <f t="shared" si="2"/>
        <v>0.1893764434</v>
      </c>
      <c r="Q5900" s="83">
        <f t="shared" si="3"/>
        <v>0.02405555556</v>
      </c>
      <c r="R5900" s="83">
        <f t="shared" si="4"/>
        <v>0.004555555556</v>
      </c>
      <c r="S5900" s="83" t="b">
        <f t="shared" si="5"/>
        <v>0</v>
      </c>
      <c r="T5900" s="72"/>
      <c r="U5900" s="72"/>
      <c r="V5900" s="72"/>
      <c r="W5900" s="72"/>
      <c r="X5900" s="72"/>
      <c r="Y5900" s="72"/>
      <c r="Z5900" s="72"/>
      <c r="AA5900" s="72"/>
      <c r="AB5900" s="72"/>
      <c r="AC5900" s="72"/>
      <c r="AD5900" s="72"/>
      <c r="AE5900" s="72"/>
      <c r="AF5900" s="72"/>
      <c r="AG5900" s="72"/>
      <c r="AH5900" s="72"/>
      <c r="AI5900" s="72"/>
      <c r="AJ5900" s="72"/>
      <c r="AK5900" s="72"/>
    </row>
    <row r="5901" ht="14.25" customHeight="1">
      <c r="A5901" s="78">
        <v>5898.0</v>
      </c>
      <c r="C5901" s="78" t="str">
        <f>VLOOKUP(G5901,[1]Macrodata_CCF!$A$3:$D$55,4,FALSE)</f>
        <v>#ERROR!</v>
      </c>
      <c r="E5901" s="79" t="str">
        <f>VLOOKUP(G5901,[1]Macrodata_CCF!$A$3:$B$55,2,FALSE)</f>
        <v>#ERROR!</v>
      </c>
      <c r="F5901" s="78">
        <v>0.0</v>
      </c>
      <c r="G5901" s="80">
        <v>8.0</v>
      </c>
      <c r="H5901" s="81">
        <v>195710.0</v>
      </c>
      <c r="I5901" s="81">
        <v>530000.0</v>
      </c>
      <c r="J5901" s="81">
        <v>319395.0</v>
      </c>
      <c r="K5901" s="81">
        <v>530000.0</v>
      </c>
      <c r="L5901" s="82">
        <v>0.369993119746328</v>
      </c>
      <c r="N5901" s="83">
        <f t="shared" si="1"/>
        <v>0.3699931197</v>
      </c>
      <c r="O5901" s="83">
        <f t="shared" si="2"/>
        <v>0.3699931197</v>
      </c>
      <c r="Q5901" s="83">
        <f t="shared" si="3"/>
        <v>0.6307358491</v>
      </c>
      <c r="R5901" s="83">
        <f t="shared" si="4"/>
        <v>0.3699931197</v>
      </c>
      <c r="S5901" s="83" t="b">
        <f t="shared" si="5"/>
        <v>0</v>
      </c>
      <c r="T5901" s="72"/>
      <c r="U5901" s="72"/>
      <c r="V5901" s="72"/>
      <c r="W5901" s="72"/>
      <c r="X5901" s="72"/>
      <c r="Y5901" s="72"/>
      <c r="Z5901" s="72"/>
      <c r="AA5901" s="72"/>
      <c r="AB5901" s="72"/>
      <c r="AC5901" s="72"/>
      <c r="AD5901" s="72"/>
      <c r="AE5901" s="72"/>
      <c r="AF5901" s="72"/>
      <c r="AG5901" s="72"/>
      <c r="AH5901" s="72"/>
      <c r="AI5901" s="72"/>
      <c r="AJ5901" s="72"/>
      <c r="AK5901" s="72"/>
    </row>
    <row r="5902" ht="14.25" customHeight="1">
      <c r="A5902" s="78">
        <v>5899.0</v>
      </c>
      <c r="C5902" s="78" t="str">
        <f>VLOOKUP(G5902,[1]Macrodata_CCF!$A$3:$D$55,4,FALSE)</f>
        <v>#ERROR!</v>
      </c>
      <c r="E5902" s="79" t="str">
        <f>VLOOKUP(G5902,[1]Macrodata_CCF!$A$3:$B$55,2,FALSE)</f>
        <v>#ERROR!</v>
      </c>
      <c r="F5902" s="78">
        <v>0.0</v>
      </c>
      <c r="G5902" s="80">
        <v>50.0</v>
      </c>
      <c r="H5902" s="81">
        <v>3955.0</v>
      </c>
      <c r="I5902" s="81">
        <v>470000.0</v>
      </c>
      <c r="J5902" s="81">
        <v>59880.0</v>
      </c>
      <c r="K5902" s="81">
        <v>470000.0</v>
      </c>
      <c r="L5902" s="82">
        <v>0.119999141713783</v>
      </c>
      <c r="N5902" s="83">
        <f t="shared" si="1"/>
        <v>0.1199991417</v>
      </c>
      <c r="O5902" s="83">
        <f t="shared" si="2"/>
        <v>0.1199991417</v>
      </c>
      <c r="Q5902" s="83">
        <f t="shared" si="3"/>
        <v>0.9915851064</v>
      </c>
      <c r="R5902" s="83">
        <f t="shared" si="4"/>
        <v>0.1199991417</v>
      </c>
      <c r="S5902" s="83" t="b">
        <f t="shared" si="5"/>
        <v>0</v>
      </c>
      <c r="T5902" s="72"/>
      <c r="U5902" s="72"/>
      <c r="V5902" s="72"/>
      <c r="W5902" s="72"/>
      <c r="X5902" s="72"/>
      <c r="Y5902" s="72"/>
      <c r="Z5902" s="72"/>
      <c r="AA5902" s="72"/>
      <c r="AB5902" s="72"/>
      <c r="AC5902" s="72"/>
      <c r="AD5902" s="72"/>
      <c r="AE5902" s="72"/>
      <c r="AF5902" s="72"/>
      <c r="AG5902" s="72"/>
      <c r="AH5902" s="72"/>
      <c r="AI5902" s="72"/>
      <c r="AJ5902" s="72"/>
      <c r="AK5902" s="72"/>
    </row>
    <row r="5903" ht="14.25" customHeight="1">
      <c r="A5903" s="78">
        <v>5900.0</v>
      </c>
      <c r="C5903" s="78" t="str">
        <f>VLOOKUP(G5903,[1]Macrodata_CCF!$A$3:$D$55,4,FALSE)</f>
        <v>#ERROR!</v>
      </c>
      <c r="E5903" s="79" t="str">
        <f>VLOOKUP(G5903,[1]Macrodata_CCF!$A$3:$B$55,2,FALSE)</f>
        <v>#ERROR!</v>
      </c>
      <c r="F5903" s="78">
        <v>0.0</v>
      </c>
      <c r="G5903" s="80">
        <v>2.0</v>
      </c>
      <c r="H5903" s="81">
        <v>600420.0</v>
      </c>
      <c r="I5903" s="81">
        <v>680000.0</v>
      </c>
      <c r="J5903" s="81">
        <v>588485.0</v>
      </c>
      <c r="K5903" s="81">
        <v>1020000.0</v>
      </c>
      <c r="L5903" s="82">
        <v>-0.1499748680573008</v>
      </c>
      <c r="N5903" s="83">
        <f t="shared" si="1"/>
        <v>-0.1499748681</v>
      </c>
      <c r="O5903" s="83">
        <f t="shared" si="2"/>
        <v>0</v>
      </c>
      <c r="Q5903" s="83">
        <f t="shared" si="3"/>
        <v>0.1170294118</v>
      </c>
      <c r="R5903" s="83">
        <f t="shared" si="4"/>
        <v>-0.1499748681</v>
      </c>
      <c r="S5903" s="83" t="b">
        <f t="shared" si="5"/>
        <v>0</v>
      </c>
      <c r="T5903" s="72"/>
      <c r="U5903" s="72"/>
      <c r="V5903" s="72"/>
      <c r="W5903" s="72"/>
      <c r="X5903" s="72"/>
      <c r="Y5903" s="72"/>
      <c r="Z5903" s="72"/>
      <c r="AA5903" s="72"/>
      <c r="AB5903" s="72"/>
      <c r="AC5903" s="72"/>
      <c r="AD5903" s="72"/>
      <c r="AE5903" s="72"/>
      <c r="AF5903" s="72"/>
      <c r="AG5903" s="72"/>
      <c r="AH5903" s="72"/>
      <c r="AI5903" s="72"/>
      <c r="AJ5903" s="72"/>
      <c r="AK5903" s="72"/>
    </row>
    <row r="5904" ht="14.25" customHeight="1">
      <c r="A5904" s="78">
        <v>5901.0</v>
      </c>
      <c r="C5904" s="78" t="str">
        <f>VLOOKUP(G5904,[1]Macrodata_CCF!$A$3:$D$55,4,FALSE)</f>
        <v>#ERROR!</v>
      </c>
      <c r="E5904" s="79" t="str">
        <f>VLOOKUP(G5904,[1]Macrodata_CCF!$A$3:$B$55,2,FALSE)</f>
        <v>#ERROR!</v>
      </c>
      <c r="F5904" s="78">
        <v>0.0</v>
      </c>
      <c r="G5904" s="80">
        <v>48.0</v>
      </c>
      <c r="H5904" s="81">
        <v>105500.0</v>
      </c>
      <c r="I5904" s="81">
        <v>290000.0</v>
      </c>
      <c r="J5904" s="81">
        <v>136865.0</v>
      </c>
      <c r="K5904" s="81">
        <v>551000.0</v>
      </c>
      <c r="L5904" s="82">
        <v>0.17</v>
      </c>
      <c r="N5904" s="83">
        <f t="shared" si="1"/>
        <v>0.17</v>
      </c>
      <c r="O5904" s="83">
        <f t="shared" si="2"/>
        <v>0.17</v>
      </c>
      <c r="Q5904" s="83">
        <f t="shared" si="3"/>
        <v>0.6362068966</v>
      </c>
      <c r="R5904" s="83">
        <f t="shared" si="4"/>
        <v>0.17</v>
      </c>
      <c r="S5904" s="83" t="b">
        <f t="shared" si="5"/>
        <v>0</v>
      </c>
      <c r="T5904" s="72"/>
      <c r="U5904" s="72"/>
      <c r="V5904" s="72"/>
      <c r="W5904" s="72"/>
      <c r="X5904" s="72"/>
      <c r="Y5904" s="72"/>
      <c r="Z5904" s="72"/>
      <c r="AA5904" s="72"/>
      <c r="AB5904" s="72"/>
      <c r="AC5904" s="72"/>
      <c r="AD5904" s="72"/>
      <c r="AE5904" s="72"/>
      <c r="AF5904" s="72"/>
      <c r="AG5904" s="72"/>
      <c r="AH5904" s="72"/>
      <c r="AI5904" s="72"/>
      <c r="AJ5904" s="72"/>
      <c r="AK5904" s="72"/>
    </row>
    <row r="5905" ht="14.25" customHeight="1">
      <c r="A5905" s="78">
        <v>5902.0</v>
      </c>
      <c r="C5905" s="78" t="str">
        <f>VLOOKUP(G5905,[1]Macrodata_CCF!$A$3:$D$55,4,FALSE)</f>
        <v>#ERROR!</v>
      </c>
      <c r="E5905" s="79" t="str">
        <f>VLOOKUP(G5905,[1]Macrodata_CCF!$A$3:$B$55,2,FALSE)</f>
        <v>#ERROR!</v>
      </c>
      <c r="F5905" s="78">
        <v>0.0</v>
      </c>
      <c r="G5905" s="80">
        <v>4.0</v>
      </c>
      <c r="H5905" s="81">
        <v>435235.0</v>
      </c>
      <c r="I5905" s="81">
        <v>850000.0</v>
      </c>
      <c r="J5905" s="81">
        <v>551370.0</v>
      </c>
      <c r="K5905" s="81">
        <v>850000.0</v>
      </c>
      <c r="L5905" s="82">
        <v>0.2800019288030571</v>
      </c>
      <c r="N5905" s="83">
        <f t="shared" si="1"/>
        <v>0.2800019288</v>
      </c>
      <c r="O5905" s="83">
        <f t="shared" si="2"/>
        <v>0.2800019288</v>
      </c>
      <c r="Q5905" s="83">
        <f t="shared" si="3"/>
        <v>0.4879588235</v>
      </c>
      <c r="R5905" s="83">
        <f t="shared" si="4"/>
        <v>0.2800019288</v>
      </c>
      <c r="S5905" s="83" t="b">
        <f t="shared" si="5"/>
        <v>0</v>
      </c>
      <c r="T5905" s="72"/>
      <c r="U5905" s="72"/>
      <c r="V5905" s="72"/>
      <c r="W5905" s="72"/>
      <c r="X5905" s="72"/>
      <c r="Y5905" s="72"/>
      <c r="Z5905" s="72"/>
      <c r="AA5905" s="72"/>
      <c r="AB5905" s="72"/>
      <c r="AC5905" s="72"/>
      <c r="AD5905" s="72"/>
      <c r="AE5905" s="72"/>
      <c r="AF5905" s="72"/>
      <c r="AG5905" s="72"/>
      <c r="AH5905" s="72"/>
      <c r="AI5905" s="72"/>
      <c r="AJ5905" s="72"/>
      <c r="AK5905" s="72"/>
    </row>
    <row r="5906" ht="14.25" customHeight="1">
      <c r="A5906" s="78">
        <v>5903.0</v>
      </c>
      <c r="C5906" s="78" t="str">
        <f>VLOOKUP(G5906,[1]Macrodata_CCF!$A$3:$D$55,4,FALSE)</f>
        <v>#ERROR!</v>
      </c>
      <c r="E5906" s="79" t="str">
        <f>VLOOKUP(G5906,[1]Macrodata_CCF!$A$3:$B$55,2,FALSE)</f>
        <v>#ERROR!</v>
      </c>
      <c r="F5906" s="78">
        <v>1.0</v>
      </c>
      <c r="G5906" s="80">
        <v>8.0</v>
      </c>
      <c r="H5906" s="81">
        <v>546470.0</v>
      </c>
      <c r="I5906" s="81">
        <v>680000.0</v>
      </c>
      <c r="J5906" s="81">
        <v>610565.0</v>
      </c>
      <c r="K5906" s="81">
        <v>680000.0</v>
      </c>
      <c r="L5906" s="82">
        <v>0.4800044933722759</v>
      </c>
      <c r="N5906" s="83">
        <f t="shared" si="1"/>
        <v>0.4800044934</v>
      </c>
      <c r="O5906" s="83">
        <f t="shared" si="2"/>
        <v>0.4800044934</v>
      </c>
      <c r="Q5906" s="83">
        <f t="shared" si="3"/>
        <v>0.1963676471</v>
      </c>
      <c r="R5906" s="83">
        <f t="shared" si="4"/>
        <v>0.4800044934</v>
      </c>
      <c r="S5906" s="83" t="b">
        <f t="shared" si="5"/>
        <v>0</v>
      </c>
      <c r="T5906" s="72"/>
      <c r="U5906" s="72"/>
      <c r="V5906" s="72"/>
      <c r="W5906" s="72"/>
      <c r="X5906" s="72"/>
      <c r="Y5906" s="72"/>
      <c r="Z5906" s="72"/>
      <c r="AA5906" s="72"/>
      <c r="AB5906" s="72"/>
      <c r="AC5906" s="72"/>
      <c r="AD5906" s="72"/>
      <c r="AE5906" s="72"/>
      <c r="AF5906" s="72"/>
      <c r="AG5906" s="72"/>
      <c r="AH5906" s="72"/>
      <c r="AI5906" s="72"/>
      <c r="AJ5906" s="72"/>
      <c r="AK5906" s="72"/>
    </row>
    <row r="5907" ht="14.25" customHeight="1">
      <c r="A5907" s="78">
        <v>5904.0</v>
      </c>
      <c r="C5907" s="78" t="str">
        <f>VLOOKUP(G5907,[1]Macrodata_CCF!$A$3:$D$55,4,FALSE)</f>
        <v>#ERROR!</v>
      </c>
      <c r="E5907" s="79" t="str">
        <f>VLOOKUP(G5907,[1]Macrodata_CCF!$A$3:$B$55,2,FALSE)</f>
        <v>#ERROR!</v>
      </c>
      <c r="F5907" s="78">
        <v>0.0</v>
      </c>
      <c r="G5907" s="80">
        <v>9.0</v>
      </c>
      <c r="H5907" s="81">
        <v>436955.0</v>
      </c>
      <c r="I5907" s="81">
        <v>890000.0</v>
      </c>
      <c r="J5907" s="81">
        <v>613645.0</v>
      </c>
      <c r="K5907" s="81">
        <v>890000.0</v>
      </c>
      <c r="L5907" s="82">
        <v>0.3900054078513172</v>
      </c>
      <c r="N5907" s="83">
        <f t="shared" si="1"/>
        <v>0.3900054079</v>
      </c>
      <c r="O5907" s="83">
        <f t="shared" si="2"/>
        <v>0.3900054079</v>
      </c>
      <c r="Q5907" s="83">
        <f t="shared" si="3"/>
        <v>0.5090393258</v>
      </c>
      <c r="R5907" s="83">
        <f t="shared" si="4"/>
        <v>0.3900054079</v>
      </c>
      <c r="S5907" s="83" t="b">
        <f t="shared" si="5"/>
        <v>0</v>
      </c>
      <c r="T5907" s="72"/>
      <c r="U5907" s="72"/>
      <c r="V5907" s="72"/>
      <c r="W5907" s="72"/>
      <c r="X5907" s="72"/>
      <c r="Y5907" s="72"/>
      <c r="Z5907" s="72"/>
      <c r="AA5907" s="72"/>
      <c r="AB5907" s="72"/>
      <c r="AC5907" s="72"/>
      <c r="AD5907" s="72"/>
      <c r="AE5907" s="72"/>
      <c r="AF5907" s="72"/>
      <c r="AG5907" s="72"/>
      <c r="AH5907" s="72"/>
      <c r="AI5907" s="72"/>
      <c r="AJ5907" s="72"/>
      <c r="AK5907" s="72"/>
    </row>
    <row r="5908" ht="14.25" customHeight="1">
      <c r="A5908" s="78">
        <v>5905.0</v>
      </c>
      <c r="C5908" s="78" t="str">
        <f>VLOOKUP(G5908,[1]Macrodata_CCF!$A$3:$D$55,4,FALSE)</f>
        <v>#ERROR!</v>
      </c>
      <c r="E5908" s="79" t="str">
        <f>VLOOKUP(G5908,[1]Macrodata_CCF!$A$3:$B$55,2,FALSE)</f>
        <v>#ERROR!</v>
      </c>
      <c r="F5908" s="78">
        <v>0.0</v>
      </c>
      <c r="G5908" s="80">
        <v>53.0</v>
      </c>
      <c r="H5908" s="81">
        <v>136190.0</v>
      </c>
      <c r="I5908" s="81">
        <v>1000000.0</v>
      </c>
      <c r="J5908" s="81">
        <v>153465.0</v>
      </c>
      <c r="K5908" s="81">
        <v>1000000.0</v>
      </c>
      <c r="L5908" s="82">
        <v>0.01999861080561698</v>
      </c>
      <c r="N5908" s="83">
        <f t="shared" si="1"/>
        <v>0.01999861081</v>
      </c>
      <c r="O5908" s="83">
        <f t="shared" si="2"/>
        <v>0.01999861081</v>
      </c>
      <c r="Q5908" s="83">
        <f t="shared" si="3"/>
        <v>0.86381</v>
      </c>
      <c r="R5908" s="83">
        <f t="shared" si="4"/>
        <v>0.01999861081</v>
      </c>
      <c r="S5908" s="83" t="b">
        <f t="shared" si="5"/>
        <v>0</v>
      </c>
      <c r="T5908" s="72"/>
      <c r="U5908" s="72"/>
      <c r="V5908" s="72"/>
      <c r="W5908" s="72"/>
      <c r="X5908" s="72"/>
      <c r="Y5908" s="72"/>
      <c r="Z5908" s="72"/>
      <c r="AA5908" s="72"/>
      <c r="AB5908" s="72"/>
      <c r="AC5908" s="72"/>
      <c r="AD5908" s="72"/>
      <c r="AE5908" s="72"/>
      <c r="AF5908" s="72"/>
      <c r="AG5908" s="72"/>
      <c r="AH5908" s="72"/>
      <c r="AI5908" s="72"/>
      <c r="AJ5908" s="72"/>
      <c r="AK5908" s="72"/>
    </row>
    <row r="5909" ht="14.25" customHeight="1">
      <c r="A5909" s="78">
        <v>5906.0</v>
      </c>
      <c r="C5909" s="78" t="str">
        <f>VLOOKUP(G5909,[1]Macrodata_CCF!$A$3:$D$55,4,FALSE)</f>
        <v>#ERROR!</v>
      </c>
      <c r="E5909" s="79" t="str">
        <f>VLOOKUP(G5909,[1]Macrodata_CCF!$A$3:$B$55,2,FALSE)</f>
        <v>#ERROR!</v>
      </c>
      <c r="F5909" s="78">
        <v>0.0</v>
      </c>
      <c r="G5909" s="80">
        <v>20.0</v>
      </c>
      <c r="H5909" s="81">
        <v>22470.0</v>
      </c>
      <c r="I5909" s="81">
        <v>150000.0</v>
      </c>
      <c r="J5909" s="81">
        <v>42875.0</v>
      </c>
      <c r="K5909" s="81">
        <v>150000.0</v>
      </c>
      <c r="L5909" s="82">
        <v>0.160001568258449</v>
      </c>
      <c r="N5909" s="83">
        <f t="shared" si="1"/>
        <v>0.1600015683</v>
      </c>
      <c r="O5909" s="83">
        <f t="shared" si="2"/>
        <v>0.1600015683</v>
      </c>
      <c r="Q5909" s="83">
        <f t="shared" si="3"/>
        <v>0.8502</v>
      </c>
      <c r="R5909" s="83">
        <f t="shared" si="4"/>
        <v>0.1600015683</v>
      </c>
      <c r="S5909" s="83" t="b">
        <f t="shared" si="5"/>
        <v>0</v>
      </c>
      <c r="T5909" s="72"/>
      <c r="U5909" s="72"/>
      <c r="V5909" s="72"/>
      <c r="W5909" s="72"/>
      <c r="X5909" s="72"/>
      <c r="Y5909" s="72"/>
      <c r="Z5909" s="72"/>
      <c r="AA5909" s="72"/>
      <c r="AB5909" s="72"/>
      <c r="AC5909" s="72"/>
      <c r="AD5909" s="72"/>
      <c r="AE5909" s="72"/>
      <c r="AF5909" s="72"/>
      <c r="AG5909" s="72"/>
      <c r="AH5909" s="72"/>
      <c r="AI5909" s="72"/>
      <c r="AJ5909" s="72"/>
      <c r="AK5909" s="72"/>
    </row>
    <row r="5910" ht="14.25" customHeight="1">
      <c r="A5910" s="78">
        <v>5907.0</v>
      </c>
      <c r="C5910" s="78" t="str">
        <f>VLOOKUP(G5910,[1]Macrodata_CCF!$A$3:$D$55,4,FALSE)</f>
        <v>#ERROR!</v>
      </c>
      <c r="E5910" s="79" t="str">
        <f>VLOOKUP(G5910,[1]Macrodata_CCF!$A$3:$B$55,2,FALSE)</f>
        <v>#ERROR!</v>
      </c>
      <c r="F5910" s="78">
        <v>0.0</v>
      </c>
      <c r="G5910" s="80">
        <v>48.0</v>
      </c>
      <c r="H5910" s="81">
        <v>40180.0</v>
      </c>
      <c r="I5910" s="81">
        <v>60000.0</v>
      </c>
      <c r="J5910" s="81">
        <v>43945.0</v>
      </c>
      <c r="K5910" s="81">
        <v>60000.0</v>
      </c>
      <c r="L5910" s="82">
        <v>0.1899596367305752</v>
      </c>
      <c r="N5910" s="83">
        <f t="shared" si="1"/>
        <v>0.1899596367</v>
      </c>
      <c r="O5910" s="83">
        <f t="shared" si="2"/>
        <v>0.1899596367</v>
      </c>
      <c r="Q5910" s="83">
        <f t="shared" si="3"/>
        <v>0.3303333333</v>
      </c>
      <c r="R5910" s="83">
        <f t="shared" si="4"/>
        <v>0.1899596367</v>
      </c>
      <c r="S5910" s="83" t="b">
        <f t="shared" si="5"/>
        <v>0</v>
      </c>
      <c r="T5910" s="72"/>
      <c r="U5910" s="72"/>
      <c r="V5910" s="72"/>
      <c r="W5910" s="72"/>
      <c r="X5910" s="72"/>
      <c r="Y5910" s="72"/>
      <c r="Z5910" s="72"/>
      <c r="AA5910" s="72"/>
      <c r="AB5910" s="72"/>
      <c r="AC5910" s="72"/>
      <c r="AD5910" s="72"/>
      <c r="AE5910" s="72"/>
      <c r="AF5910" s="72"/>
      <c r="AG5910" s="72"/>
      <c r="AH5910" s="72"/>
      <c r="AI5910" s="72"/>
      <c r="AJ5910" s="72"/>
      <c r="AK5910" s="72"/>
    </row>
    <row r="5911" ht="14.25" customHeight="1">
      <c r="A5911" s="78">
        <v>5908.0</v>
      </c>
      <c r="C5911" s="78" t="str">
        <f>VLOOKUP(G5911,[1]Macrodata_CCF!$A$3:$D$55,4,FALSE)</f>
        <v>#ERROR!</v>
      </c>
      <c r="E5911" s="79" t="str">
        <f>VLOOKUP(G5911,[1]Macrodata_CCF!$A$3:$B$55,2,FALSE)</f>
        <v>#ERROR!</v>
      </c>
      <c r="F5911" s="78">
        <v>1.0</v>
      </c>
      <c r="G5911" s="80">
        <v>13.0</v>
      </c>
      <c r="H5911" s="81">
        <v>0.0</v>
      </c>
      <c r="I5911" s="81">
        <v>140000.0</v>
      </c>
      <c r="J5911" s="81">
        <v>68600.0</v>
      </c>
      <c r="K5911" s="81">
        <v>140000.0</v>
      </c>
      <c r="L5911" s="82">
        <v>0.49</v>
      </c>
      <c r="N5911" s="83">
        <f t="shared" si="1"/>
        <v>0.49</v>
      </c>
      <c r="O5911" s="83">
        <f t="shared" si="2"/>
        <v>0.49</v>
      </c>
      <c r="Q5911" s="83">
        <f t="shared" si="3"/>
        <v>1</v>
      </c>
      <c r="R5911" s="83">
        <f t="shared" si="4"/>
        <v>0.49</v>
      </c>
      <c r="S5911" s="83" t="b">
        <f t="shared" si="5"/>
        <v>0</v>
      </c>
      <c r="T5911" s="72"/>
      <c r="U5911" s="72"/>
      <c r="V5911" s="72"/>
      <c r="W5911" s="72"/>
      <c r="X5911" s="72"/>
      <c r="Y5911" s="72"/>
      <c r="Z5911" s="72"/>
      <c r="AA5911" s="72"/>
      <c r="AB5911" s="72"/>
      <c r="AC5911" s="72"/>
      <c r="AD5911" s="72"/>
      <c r="AE5911" s="72"/>
      <c r="AF5911" s="72"/>
      <c r="AG5911" s="72"/>
      <c r="AH5911" s="72"/>
      <c r="AI5911" s="72"/>
      <c r="AJ5911" s="72"/>
      <c r="AK5911" s="72"/>
    </row>
    <row r="5912" ht="14.25" customHeight="1">
      <c r="A5912" s="78">
        <v>5909.0</v>
      </c>
      <c r="C5912" s="78" t="str">
        <f>VLOOKUP(G5912,[1]Macrodata_CCF!$A$3:$D$55,4,FALSE)</f>
        <v>#ERROR!</v>
      </c>
      <c r="E5912" s="79" t="str">
        <f>VLOOKUP(G5912,[1]Macrodata_CCF!$A$3:$B$55,2,FALSE)</f>
        <v>#ERROR!</v>
      </c>
      <c r="F5912" s="78">
        <v>0.0</v>
      </c>
      <c r="G5912" s="80">
        <v>21.0</v>
      </c>
      <c r="H5912" s="81">
        <v>108830.0</v>
      </c>
      <c r="I5912" s="81">
        <v>970000.0</v>
      </c>
      <c r="J5912" s="81">
        <v>246615.0</v>
      </c>
      <c r="K5912" s="81">
        <v>970000.0</v>
      </c>
      <c r="L5912" s="82">
        <v>0.1599974453359964</v>
      </c>
      <c r="N5912" s="83">
        <f t="shared" si="1"/>
        <v>0.1599974453</v>
      </c>
      <c r="O5912" s="83">
        <f t="shared" si="2"/>
        <v>0.1599974453</v>
      </c>
      <c r="Q5912" s="83">
        <f t="shared" si="3"/>
        <v>0.8878041237</v>
      </c>
      <c r="R5912" s="83">
        <f t="shared" si="4"/>
        <v>0.1599974453</v>
      </c>
      <c r="S5912" s="83" t="b">
        <f t="shared" si="5"/>
        <v>0</v>
      </c>
      <c r="T5912" s="72"/>
      <c r="U5912" s="72"/>
      <c r="V5912" s="72"/>
      <c r="W5912" s="72"/>
      <c r="X5912" s="72"/>
      <c r="Y5912" s="72"/>
      <c r="Z5912" s="72"/>
      <c r="AA5912" s="72"/>
      <c r="AB5912" s="72"/>
      <c r="AC5912" s="72"/>
      <c r="AD5912" s="72"/>
      <c r="AE5912" s="72"/>
      <c r="AF5912" s="72"/>
      <c r="AG5912" s="72"/>
      <c r="AH5912" s="72"/>
      <c r="AI5912" s="72"/>
      <c r="AJ5912" s="72"/>
      <c r="AK5912" s="72"/>
    </row>
    <row r="5913" ht="14.25" customHeight="1">
      <c r="A5913" s="78">
        <v>5910.0</v>
      </c>
      <c r="C5913" s="78" t="str">
        <f>VLOOKUP(G5913,[1]Macrodata_CCF!$A$3:$D$55,4,FALSE)</f>
        <v>#ERROR!</v>
      </c>
      <c r="E5913" s="79" t="str">
        <f>VLOOKUP(G5913,[1]Macrodata_CCF!$A$3:$B$55,2,FALSE)</f>
        <v>#ERROR!</v>
      </c>
      <c r="F5913" s="78">
        <v>0.0</v>
      </c>
      <c r="G5913" s="80">
        <v>16.0</v>
      </c>
      <c r="H5913" s="81">
        <v>161900.0</v>
      </c>
      <c r="I5913" s="81">
        <v>370000.0</v>
      </c>
      <c r="J5913" s="81">
        <v>203520.0</v>
      </c>
      <c r="K5913" s="81">
        <v>555000.0</v>
      </c>
      <c r="L5913" s="82">
        <v>0.2</v>
      </c>
      <c r="N5913" s="83">
        <f t="shared" si="1"/>
        <v>0.2</v>
      </c>
      <c r="O5913" s="83">
        <f t="shared" si="2"/>
        <v>0.2</v>
      </c>
      <c r="Q5913" s="83">
        <f t="shared" si="3"/>
        <v>0.5624324324</v>
      </c>
      <c r="R5913" s="83">
        <f t="shared" si="4"/>
        <v>0.2</v>
      </c>
      <c r="S5913" s="83" t="b">
        <f t="shared" si="5"/>
        <v>0</v>
      </c>
      <c r="T5913" s="72"/>
      <c r="U5913" s="72"/>
      <c r="V5913" s="72"/>
      <c r="W5913" s="72"/>
      <c r="X5913" s="72"/>
      <c r="Y5913" s="72"/>
      <c r="Z5913" s="72"/>
      <c r="AA5913" s="72"/>
      <c r="AB5913" s="72"/>
      <c r="AC5913" s="72"/>
      <c r="AD5913" s="72"/>
      <c r="AE5913" s="72"/>
      <c r="AF5913" s="72"/>
      <c r="AG5913" s="72"/>
      <c r="AH5913" s="72"/>
      <c r="AI5913" s="72"/>
      <c r="AJ5913" s="72"/>
      <c r="AK5913" s="72"/>
    </row>
    <row r="5914" ht="14.25" customHeight="1">
      <c r="A5914" s="78">
        <v>5911.0</v>
      </c>
      <c r="C5914" s="78" t="str">
        <f>VLOOKUP(G5914,[1]Macrodata_CCF!$A$3:$D$55,4,FALSE)</f>
        <v>#ERROR!</v>
      </c>
      <c r="E5914" s="79" t="str">
        <f>VLOOKUP(G5914,[1]Macrodata_CCF!$A$3:$B$55,2,FALSE)</f>
        <v>#ERROR!</v>
      </c>
      <c r="F5914" s="78">
        <v>1.0</v>
      </c>
      <c r="G5914" s="80">
        <v>43.0</v>
      </c>
      <c r="H5914" s="81">
        <v>197135.0</v>
      </c>
      <c r="I5914" s="81">
        <v>390000.0</v>
      </c>
      <c r="J5914" s="81">
        <v>293570.0</v>
      </c>
      <c r="K5914" s="81">
        <v>390000.0</v>
      </c>
      <c r="L5914" s="82">
        <v>0.5000129624348638</v>
      </c>
      <c r="N5914" s="83">
        <f t="shared" si="1"/>
        <v>0.5000129624</v>
      </c>
      <c r="O5914" s="83">
        <f t="shared" si="2"/>
        <v>0.5000129624</v>
      </c>
      <c r="Q5914" s="83">
        <f t="shared" si="3"/>
        <v>0.494525641</v>
      </c>
      <c r="R5914" s="83">
        <f t="shared" si="4"/>
        <v>0.5000129624</v>
      </c>
      <c r="S5914" s="83" t="b">
        <f t="shared" si="5"/>
        <v>0</v>
      </c>
      <c r="T5914" s="72"/>
      <c r="U5914" s="72"/>
      <c r="V5914" s="72"/>
      <c r="W5914" s="72"/>
      <c r="X5914" s="72"/>
      <c r="Y5914" s="72"/>
      <c r="Z5914" s="72"/>
      <c r="AA5914" s="72"/>
      <c r="AB5914" s="72"/>
      <c r="AC5914" s="72"/>
      <c r="AD5914" s="72"/>
      <c r="AE5914" s="72"/>
      <c r="AF5914" s="72"/>
      <c r="AG5914" s="72"/>
      <c r="AH5914" s="72"/>
      <c r="AI5914" s="72"/>
      <c r="AJ5914" s="72"/>
      <c r="AK5914" s="72"/>
    </row>
    <row r="5915" ht="14.25" customHeight="1">
      <c r="A5915" s="78">
        <v>5912.0</v>
      </c>
      <c r="C5915" s="78" t="str">
        <f>VLOOKUP(G5915,[1]Macrodata_CCF!$A$3:$D$55,4,FALSE)</f>
        <v>#ERROR!</v>
      </c>
      <c r="E5915" s="79" t="str">
        <f>VLOOKUP(G5915,[1]Macrodata_CCF!$A$3:$B$55,2,FALSE)</f>
        <v>#ERROR!</v>
      </c>
      <c r="F5915" s="78">
        <v>0.0</v>
      </c>
      <c r="G5915" s="80">
        <v>8.0</v>
      </c>
      <c r="H5915" s="81">
        <v>306775.0</v>
      </c>
      <c r="I5915" s="81">
        <v>330000.0</v>
      </c>
      <c r="J5915" s="81">
        <v>311650.0</v>
      </c>
      <c r="K5915" s="81">
        <v>330000.0</v>
      </c>
      <c r="L5915" s="82">
        <v>0.2099031216361679</v>
      </c>
      <c r="N5915" s="83">
        <f t="shared" si="1"/>
        <v>0.2099031216</v>
      </c>
      <c r="O5915" s="83">
        <f t="shared" si="2"/>
        <v>0.2099031216</v>
      </c>
      <c r="Q5915" s="83">
        <f t="shared" si="3"/>
        <v>0.07037878788</v>
      </c>
      <c r="R5915" s="83">
        <f t="shared" si="4"/>
        <v>0.01477272727</v>
      </c>
      <c r="S5915" s="83" t="b">
        <f t="shared" si="5"/>
        <v>0</v>
      </c>
      <c r="T5915" s="72"/>
      <c r="U5915" s="72"/>
      <c r="V5915" s="72"/>
      <c r="W5915" s="72"/>
      <c r="X5915" s="72"/>
      <c r="Y5915" s="72"/>
      <c r="Z5915" s="72"/>
      <c r="AA5915" s="72"/>
      <c r="AB5915" s="72"/>
      <c r="AC5915" s="72"/>
      <c r="AD5915" s="72"/>
      <c r="AE5915" s="72"/>
      <c r="AF5915" s="72"/>
      <c r="AG5915" s="72"/>
      <c r="AH5915" s="72"/>
      <c r="AI5915" s="72"/>
      <c r="AJ5915" s="72"/>
      <c r="AK5915" s="72"/>
    </row>
    <row r="5916" ht="14.25" customHeight="1">
      <c r="A5916" s="78">
        <v>5913.0</v>
      </c>
      <c r="C5916" s="78" t="str">
        <f>VLOOKUP(G5916,[1]Macrodata_CCF!$A$3:$D$55,4,FALSE)</f>
        <v>#ERROR!</v>
      </c>
      <c r="E5916" s="79" t="str">
        <f>VLOOKUP(G5916,[1]Macrodata_CCF!$A$3:$B$55,2,FALSE)</f>
        <v>#ERROR!</v>
      </c>
      <c r="F5916" s="78">
        <v>0.0</v>
      </c>
      <c r="G5916" s="80">
        <v>21.0</v>
      </c>
      <c r="H5916" s="81">
        <v>0.0</v>
      </c>
      <c r="I5916" s="81">
        <v>110000.0</v>
      </c>
      <c r="J5916" s="81">
        <v>0.0</v>
      </c>
      <c r="K5916" s="81">
        <v>110000.0</v>
      </c>
      <c r="L5916" s="82">
        <v>0.0</v>
      </c>
      <c r="N5916" s="83">
        <f t="shared" si="1"/>
        <v>0</v>
      </c>
      <c r="O5916" s="83">
        <f t="shared" si="2"/>
        <v>0</v>
      </c>
      <c r="Q5916" s="83">
        <f t="shared" si="3"/>
        <v>1</v>
      </c>
      <c r="R5916" s="83">
        <f t="shared" si="4"/>
        <v>0</v>
      </c>
      <c r="S5916" s="83" t="b">
        <f t="shared" si="5"/>
        <v>0</v>
      </c>
      <c r="T5916" s="72"/>
      <c r="U5916" s="72"/>
      <c r="V5916" s="72"/>
      <c r="W5916" s="72"/>
      <c r="X5916" s="72"/>
      <c r="Y5916" s="72"/>
      <c r="Z5916" s="72"/>
      <c r="AA5916" s="72"/>
      <c r="AB5916" s="72"/>
      <c r="AC5916" s="72"/>
      <c r="AD5916" s="72"/>
      <c r="AE5916" s="72"/>
      <c r="AF5916" s="72"/>
      <c r="AG5916" s="72"/>
      <c r="AH5916" s="72"/>
      <c r="AI5916" s="72"/>
      <c r="AJ5916" s="72"/>
      <c r="AK5916" s="72"/>
    </row>
    <row r="5917" ht="14.25" customHeight="1">
      <c r="A5917" s="78">
        <v>5914.0</v>
      </c>
      <c r="C5917" s="78" t="str">
        <f>VLOOKUP(G5917,[1]Macrodata_CCF!$A$3:$D$55,4,FALSE)</f>
        <v>#ERROR!</v>
      </c>
      <c r="E5917" s="79" t="str">
        <f>VLOOKUP(G5917,[1]Macrodata_CCF!$A$3:$B$55,2,FALSE)</f>
        <v>#ERROR!</v>
      </c>
      <c r="F5917" s="78">
        <v>0.0</v>
      </c>
      <c r="G5917" s="80">
        <v>25.0</v>
      </c>
      <c r="H5917" s="81">
        <v>137870.0</v>
      </c>
      <c r="I5917" s="81">
        <v>840000.0</v>
      </c>
      <c r="J5917" s="81">
        <v>257230.0</v>
      </c>
      <c r="K5917" s="81">
        <v>840000.0</v>
      </c>
      <c r="L5917" s="82">
        <v>0.1699970091008788</v>
      </c>
      <c r="N5917" s="83">
        <f t="shared" si="1"/>
        <v>0.1699970091</v>
      </c>
      <c r="O5917" s="83">
        <f t="shared" si="2"/>
        <v>0.1699970091</v>
      </c>
      <c r="Q5917" s="83">
        <f t="shared" si="3"/>
        <v>0.8358690476</v>
      </c>
      <c r="R5917" s="83">
        <f t="shared" si="4"/>
        <v>0.1699970091</v>
      </c>
      <c r="S5917" s="83" t="b">
        <f t="shared" si="5"/>
        <v>0</v>
      </c>
      <c r="T5917" s="72"/>
      <c r="U5917" s="72"/>
      <c r="V5917" s="72"/>
      <c r="W5917" s="72"/>
      <c r="X5917" s="72"/>
      <c r="Y5917" s="72"/>
      <c r="Z5917" s="72"/>
      <c r="AA5917" s="72"/>
      <c r="AB5917" s="72"/>
      <c r="AC5917" s="72"/>
      <c r="AD5917" s="72"/>
      <c r="AE5917" s="72"/>
      <c r="AF5917" s="72"/>
      <c r="AG5917" s="72"/>
      <c r="AH5917" s="72"/>
      <c r="AI5917" s="72"/>
      <c r="AJ5917" s="72"/>
      <c r="AK5917" s="72"/>
    </row>
    <row r="5918" ht="14.25" customHeight="1">
      <c r="A5918" s="78">
        <v>5915.0</v>
      </c>
      <c r="C5918" s="78" t="str">
        <f>VLOOKUP(G5918,[1]Macrodata_CCF!$A$3:$D$55,4,FALSE)</f>
        <v>#ERROR!</v>
      </c>
      <c r="E5918" s="79" t="str">
        <f>VLOOKUP(G5918,[1]Macrodata_CCF!$A$3:$B$55,2,FALSE)</f>
        <v>#ERROR!</v>
      </c>
      <c r="F5918" s="78">
        <v>0.0</v>
      </c>
      <c r="G5918" s="80">
        <v>14.0</v>
      </c>
      <c r="H5918" s="81">
        <v>417745.0</v>
      </c>
      <c r="I5918" s="81">
        <v>840000.0</v>
      </c>
      <c r="J5918" s="81">
        <v>856800.0</v>
      </c>
      <c r="K5918" s="81">
        <v>840000.0</v>
      </c>
      <c r="L5918" s="82">
        <v>1.039786385004322</v>
      </c>
      <c r="N5918" s="83">
        <f t="shared" si="1"/>
        <v>1.039786385</v>
      </c>
      <c r="O5918" s="83">
        <f t="shared" si="2"/>
        <v>1</v>
      </c>
      <c r="Q5918" s="83">
        <f t="shared" si="3"/>
        <v>0.5026845238</v>
      </c>
      <c r="R5918" s="83">
        <f t="shared" si="4"/>
        <v>1.039786385</v>
      </c>
      <c r="S5918" s="83" t="b">
        <f t="shared" si="5"/>
        <v>0</v>
      </c>
      <c r="T5918" s="72"/>
      <c r="U5918" s="72"/>
      <c r="V5918" s="72"/>
      <c r="W5918" s="72"/>
      <c r="X5918" s="72"/>
      <c r="Y5918" s="72"/>
      <c r="Z5918" s="72"/>
      <c r="AA5918" s="72"/>
      <c r="AB5918" s="72"/>
      <c r="AC5918" s="72"/>
      <c r="AD5918" s="72"/>
      <c r="AE5918" s="72"/>
      <c r="AF5918" s="72"/>
      <c r="AG5918" s="72"/>
      <c r="AH5918" s="72"/>
      <c r="AI5918" s="72"/>
      <c r="AJ5918" s="72"/>
      <c r="AK5918" s="72"/>
    </row>
    <row r="5919" ht="14.25" customHeight="1">
      <c r="A5919" s="78">
        <v>5916.0</v>
      </c>
      <c r="C5919" s="78" t="str">
        <f>VLOOKUP(G5919,[1]Macrodata_CCF!$A$3:$D$55,4,FALSE)</f>
        <v>#ERROR!</v>
      </c>
      <c r="E5919" s="79" t="str">
        <f>VLOOKUP(G5919,[1]Macrodata_CCF!$A$3:$B$55,2,FALSE)</f>
        <v>#ERROR!</v>
      </c>
      <c r="F5919" s="78">
        <v>0.0</v>
      </c>
      <c r="G5919" s="80">
        <v>32.0</v>
      </c>
      <c r="H5919" s="81">
        <v>91605.0</v>
      </c>
      <c r="I5919" s="81">
        <v>470000.0</v>
      </c>
      <c r="J5919" s="81">
        <v>159715.0</v>
      </c>
      <c r="K5919" s="81">
        <v>470000.0</v>
      </c>
      <c r="L5919" s="82">
        <v>0.1799970929848439</v>
      </c>
      <c r="N5919" s="83">
        <f t="shared" si="1"/>
        <v>0.179997093</v>
      </c>
      <c r="O5919" s="83">
        <f t="shared" si="2"/>
        <v>0.179997093</v>
      </c>
      <c r="Q5919" s="83">
        <f t="shared" si="3"/>
        <v>0.8050957447</v>
      </c>
      <c r="R5919" s="83">
        <f t="shared" si="4"/>
        <v>0.179997093</v>
      </c>
      <c r="S5919" s="83" t="b">
        <f t="shared" si="5"/>
        <v>0</v>
      </c>
      <c r="T5919" s="72"/>
      <c r="U5919" s="72"/>
      <c r="V5919" s="72"/>
      <c r="W5919" s="72"/>
      <c r="X5919" s="72"/>
      <c r="Y5919" s="72"/>
      <c r="Z5919" s="72"/>
      <c r="AA5919" s="72"/>
      <c r="AB5919" s="72"/>
      <c r="AC5919" s="72"/>
      <c r="AD5919" s="72"/>
      <c r="AE5919" s="72"/>
      <c r="AF5919" s="72"/>
      <c r="AG5919" s="72"/>
      <c r="AH5919" s="72"/>
      <c r="AI5919" s="72"/>
      <c r="AJ5919" s="72"/>
      <c r="AK5919" s="72"/>
    </row>
    <row r="5920" ht="14.25" customHeight="1">
      <c r="A5920" s="78">
        <v>5917.0</v>
      </c>
      <c r="C5920" s="78" t="str">
        <f>VLOOKUP(G5920,[1]Macrodata_CCF!$A$3:$D$55,4,FALSE)</f>
        <v>#ERROR!</v>
      </c>
      <c r="E5920" s="79" t="str">
        <f>VLOOKUP(G5920,[1]Macrodata_CCF!$A$3:$B$55,2,FALSE)</f>
        <v>#ERROR!</v>
      </c>
      <c r="F5920" s="78">
        <v>0.0</v>
      </c>
      <c r="G5920" s="80">
        <v>12.0</v>
      </c>
      <c r="H5920" s="81">
        <v>0.0</v>
      </c>
      <c r="I5920" s="81">
        <v>250000.0</v>
      </c>
      <c r="J5920" s="81">
        <v>97500.0</v>
      </c>
      <c r="K5920" s="81">
        <v>250000.0</v>
      </c>
      <c r="L5920" s="82">
        <v>0.39</v>
      </c>
      <c r="N5920" s="83">
        <f t="shared" si="1"/>
        <v>0.39</v>
      </c>
      <c r="O5920" s="83">
        <f t="shared" si="2"/>
        <v>0.39</v>
      </c>
      <c r="Q5920" s="83">
        <f t="shared" si="3"/>
        <v>1</v>
      </c>
      <c r="R5920" s="83">
        <f t="shared" si="4"/>
        <v>0.39</v>
      </c>
      <c r="S5920" s="83" t="b">
        <f t="shared" si="5"/>
        <v>0</v>
      </c>
      <c r="T5920" s="72"/>
      <c r="U5920" s="72"/>
      <c r="V5920" s="72"/>
      <c r="W5920" s="72"/>
      <c r="X5920" s="72"/>
      <c r="Y5920" s="72"/>
      <c r="Z5920" s="72"/>
      <c r="AA5920" s="72"/>
      <c r="AB5920" s="72"/>
      <c r="AC5920" s="72"/>
      <c r="AD5920" s="72"/>
      <c r="AE5920" s="72"/>
      <c r="AF5920" s="72"/>
      <c r="AG5920" s="72"/>
      <c r="AH5920" s="72"/>
      <c r="AI5920" s="72"/>
      <c r="AJ5920" s="72"/>
      <c r="AK5920" s="72"/>
    </row>
    <row r="5921" ht="14.25" customHeight="1">
      <c r="A5921" s="78">
        <v>5918.0</v>
      </c>
      <c r="C5921" s="78" t="str">
        <f>VLOOKUP(G5921,[1]Macrodata_CCF!$A$3:$D$55,4,FALSE)</f>
        <v>#ERROR!</v>
      </c>
      <c r="E5921" s="79" t="str">
        <f>VLOOKUP(G5921,[1]Macrodata_CCF!$A$3:$B$55,2,FALSE)</f>
        <v>#ERROR!</v>
      </c>
      <c r="F5921" s="78">
        <v>0.0</v>
      </c>
      <c r="G5921" s="80">
        <v>49.0</v>
      </c>
      <c r="H5921" s="81">
        <v>180785.0</v>
      </c>
      <c r="I5921" s="81">
        <v>450000.0</v>
      </c>
      <c r="J5921" s="81">
        <v>202320.0</v>
      </c>
      <c r="K5921" s="81">
        <v>630000.0</v>
      </c>
      <c r="L5921" s="82">
        <v>0.07999182809278829</v>
      </c>
      <c r="N5921" s="83">
        <f t="shared" si="1"/>
        <v>0.07999182809</v>
      </c>
      <c r="O5921" s="83">
        <f t="shared" si="2"/>
        <v>0.07999182809</v>
      </c>
      <c r="Q5921" s="83">
        <f t="shared" si="3"/>
        <v>0.5982555556</v>
      </c>
      <c r="R5921" s="83">
        <f t="shared" si="4"/>
        <v>0.07999182809</v>
      </c>
      <c r="S5921" s="83" t="b">
        <f t="shared" si="5"/>
        <v>0</v>
      </c>
      <c r="T5921" s="72"/>
      <c r="U5921" s="72"/>
      <c r="V5921" s="72"/>
      <c r="W5921" s="72"/>
      <c r="X5921" s="72"/>
      <c r="Y5921" s="72"/>
      <c r="Z5921" s="72"/>
      <c r="AA5921" s="72"/>
      <c r="AB5921" s="72"/>
      <c r="AC5921" s="72"/>
      <c r="AD5921" s="72"/>
      <c r="AE5921" s="72"/>
      <c r="AF5921" s="72"/>
      <c r="AG5921" s="72"/>
      <c r="AH5921" s="72"/>
      <c r="AI5921" s="72"/>
      <c r="AJ5921" s="72"/>
      <c r="AK5921" s="72"/>
    </row>
    <row r="5922" ht="14.25" customHeight="1">
      <c r="A5922" s="78">
        <v>5919.0</v>
      </c>
      <c r="C5922" s="78" t="str">
        <f>VLOOKUP(G5922,[1]Macrodata_CCF!$A$3:$D$55,4,FALSE)</f>
        <v>#ERROR!</v>
      </c>
      <c r="E5922" s="79" t="str">
        <f>VLOOKUP(G5922,[1]Macrodata_CCF!$A$3:$B$55,2,FALSE)</f>
        <v>#ERROR!</v>
      </c>
      <c r="F5922" s="78">
        <v>0.0</v>
      </c>
      <c r="G5922" s="80">
        <v>47.0</v>
      </c>
      <c r="H5922" s="81">
        <v>318645.0</v>
      </c>
      <c r="I5922" s="81">
        <v>840000.0</v>
      </c>
      <c r="J5922" s="81">
        <v>391635.0</v>
      </c>
      <c r="K5922" s="81">
        <v>840000.0</v>
      </c>
      <c r="L5922" s="82">
        <v>0.1400005754236557</v>
      </c>
      <c r="N5922" s="83">
        <f t="shared" si="1"/>
        <v>0.1400005754</v>
      </c>
      <c r="O5922" s="83">
        <f t="shared" si="2"/>
        <v>0.1400005754</v>
      </c>
      <c r="Q5922" s="83">
        <f t="shared" si="3"/>
        <v>0.6206607143</v>
      </c>
      <c r="R5922" s="83">
        <f t="shared" si="4"/>
        <v>0.1400005754</v>
      </c>
      <c r="S5922" s="83" t="b">
        <f t="shared" si="5"/>
        <v>0</v>
      </c>
      <c r="T5922" s="72"/>
      <c r="U5922" s="72"/>
      <c r="V5922" s="72"/>
      <c r="W5922" s="72"/>
      <c r="X5922" s="72"/>
      <c r="Y5922" s="72"/>
      <c r="Z5922" s="72"/>
      <c r="AA5922" s="72"/>
      <c r="AB5922" s="72"/>
      <c r="AC5922" s="72"/>
      <c r="AD5922" s="72"/>
      <c r="AE5922" s="72"/>
      <c r="AF5922" s="72"/>
      <c r="AG5922" s="72"/>
      <c r="AH5922" s="72"/>
      <c r="AI5922" s="72"/>
      <c r="AJ5922" s="72"/>
      <c r="AK5922" s="72"/>
    </row>
    <row r="5923" ht="14.25" customHeight="1">
      <c r="A5923" s="78">
        <v>5920.0</v>
      </c>
      <c r="C5923" s="78" t="str">
        <f>VLOOKUP(G5923,[1]Macrodata_CCF!$A$3:$D$55,4,FALSE)</f>
        <v>#ERROR!</v>
      </c>
      <c r="E5923" s="79" t="str">
        <f>VLOOKUP(G5923,[1]Macrodata_CCF!$A$3:$B$55,2,FALSE)</f>
        <v>#ERROR!</v>
      </c>
      <c r="F5923" s="78">
        <v>0.0</v>
      </c>
      <c r="G5923" s="80">
        <v>3.0</v>
      </c>
      <c r="H5923" s="81">
        <v>0.0</v>
      </c>
      <c r="I5923" s="81">
        <v>200000.0</v>
      </c>
      <c r="J5923" s="81">
        <v>60000.0</v>
      </c>
      <c r="K5923" s="81">
        <v>300000.0</v>
      </c>
      <c r="L5923" s="82">
        <v>0.3</v>
      </c>
      <c r="N5923" s="83">
        <f t="shared" si="1"/>
        <v>0.3</v>
      </c>
      <c r="O5923" s="83">
        <f t="shared" si="2"/>
        <v>0.3</v>
      </c>
      <c r="Q5923" s="83">
        <f t="shared" si="3"/>
        <v>1</v>
      </c>
      <c r="R5923" s="83">
        <f t="shared" si="4"/>
        <v>0.3</v>
      </c>
      <c r="S5923" s="83" t="b">
        <f t="shared" si="5"/>
        <v>0</v>
      </c>
      <c r="T5923" s="72"/>
      <c r="U5923" s="72"/>
      <c r="V5923" s="72"/>
      <c r="W5923" s="72"/>
      <c r="X5923" s="72"/>
      <c r="Y5923" s="72"/>
      <c r="Z5923" s="72"/>
      <c r="AA5923" s="72"/>
      <c r="AB5923" s="72"/>
      <c r="AC5923" s="72"/>
      <c r="AD5923" s="72"/>
      <c r="AE5923" s="72"/>
      <c r="AF5923" s="72"/>
      <c r="AG5923" s="72"/>
      <c r="AH5923" s="72"/>
      <c r="AI5923" s="72"/>
      <c r="AJ5923" s="72"/>
      <c r="AK5923" s="72"/>
    </row>
    <row r="5924" ht="14.25" customHeight="1">
      <c r="A5924" s="78">
        <v>5921.0</v>
      </c>
      <c r="C5924" s="78" t="str">
        <f>VLOOKUP(G5924,[1]Macrodata_CCF!$A$3:$D$55,4,FALSE)</f>
        <v>#ERROR!</v>
      </c>
      <c r="E5924" s="79" t="str">
        <f>VLOOKUP(G5924,[1]Macrodata_CCF!$A$3:$B$55,2,FALSE)</f>
        <v>#ERROR!</v>
      </c>
      <c r="F5924" s="78">
        <v>0.0</v>
      </c>
      <c r="G5924" s="80">
        <v>1.0</v>
      </c>
      <c r="H5924" s="81">
        <v>472925.0</v>
      </c>
      <c r="I5924" s="81">
        <v>830000.0</v>
      </c>
      <c r="J5924" s="81">
        <v>569335.0</v>
      </c>
      <c r="K5924" s="81">
        <v>830000.0</v>
      </c>
      <c r="L5924" s="82">
        <v>0.2699992998669747</v>
      </c>
      <c r="N5924" s="83">
        <f t="shared" si="1"/>
        <v>0.2699992999</v>
      </c>
      <c r="O5924" s="83">
        <f t="shared" si="2"/>
        <v>0.2699992999</v>
      </c>
      <c r="Q5924" s="83">
        <f t="shared" si="3"/>
        <v>0.4302108434</v>
      </c>
      <c r="R5924" s="83">
        <f t="shared" si="4"/>
        <v>0.2699992999</v>
      </c>
      <c r="S5924" s="83" t="b">
        <f t="shared" si="5"/>
        <v>0</v>
      </c>
      <c r="T5924" s="72"/>
      <c r="U5924" s="72"/>
      <c r="V5924" s="72"/>
      <c r="W5924" s="72"/>
      <c r="X5924" s="72"/>
      <c r="Y5924" s="72"/>
      <c r="Z5924" s="72"/>
      <c r="AA5924" s="72"/>
      <c r="AB5924" s="72"/>
      <c r="AC5924" s="72"/>
      <c r="AD5924" s="72"/>
      <c r="AE5924" s="72"/>
      <c r="AF5924" s="72"/>
      <c r="AG5924" s="72"/>
      <c r="AH5924" s="72"/>
      <c r="AI5924" s="72"/>
      <c r="AJ5924" s="72"/>
      <c r="AK5924" s="72"/>
    </row>
    <row r="5925" ht="14.25" customHeight="1">
      <c r="A5925" s="78">
        <v>5922.0</v>
      </c>
      <c r="C5925" s="78" t="str">
        <f>VLOOKUP(G5925,[1]Macrodata_CCF!$A$3:$D$55,4,FALSE)</f>
        <v>#ERROR!</v>
      </c>
      <c r="E5925" s="79" t="str">
        <f>VLOOKUP(G5925,[1]Macrodata_CCF!$A$3:$B$55,2,FALSE)</f>
        <v>#ERROR!</v>
      </c>
      <c r="F5925" s="78">
        <v>0.0</v>
      </c>
      <c r="G5925" s="80">
        <v>52.0</v>
      </c>
      <c r="H5925" s="81">
        <v>326485.0</v>
      </c>
      <c r="I5925" s="81">
        <v>480000.0</v>
      </c>
      <c r="J5925" s="81">
        <v>346440.0</v>
      </c>
      <c r="K5925" s="81">
        <v>480000.0</v>
      </c>
      <c r="L5925" s="82">
        <v>0.1299872976582093</v>
      </c>
      <c r="N5925" s="83">
        <f t="shared" si="1"/>
        <v>0.1299872977</v>
      </c>
      <c r="O5925" s="83">
        <f t="shared" si="2"/>
        <v>0.1299872977</v>
      </c>
      <c r="Q5925" s="83">
        <f t="shared" si="3"/>
        <v>0.3198229167</v>
      </c>
      <c r="R5925" s="83">
        <f t="shared" si="4"/>
        <v>0.1299872977</v>
      </c>
      <c r="S5925" s="83" t="b">
        <f t="shared" si="5"/>
        <v>0</v>
      </c>
      <c r="T5925" s="72"/>
      <c r="U5925" s="72"/>
      <c r="V5925" s="72"/>
      <c r="W5925" s="72"/>
      <c r="X5925" s="72"/>
      <c r="Y5925" s="72"/>
      <c r="Z5925" s="72"/>
      <c r="AA5925" s="72"/>
      <c r="AB5925" s="72"/>
      <c r="AC5925" s="72"/>
      <c r="AD5925" s="72"/>
      <c r="AE5925" s="72"/>
      <c r="AF5925" s="72"/>
      <c r="AG5925" s="72"/>
      <c r="AH5925" s="72"/>
      <c r="AI5925" s="72"/>
      <c r="AJ5925" s="72"/>
      <c r="AK5925" s="72"/>
    </row>
    <row r="5926" ht="14.25" customHeight="1">
      <c r="A5926" s="78">
        <v>5923.0</v>
      </c>
      <c r="C5926" s="78" t="str">
        <f>VLOOKUP(G5926,[1]Macrodata_CCF!$A$3:$D$55,4,FALSE)</f>
        <v>#ERROR!</v>
      </c>
      <c r="E5926" s="79" t="str">
        <f>VLOOKUP(G5926,[1]Macrodata_CCF!$A$3:$B$55,2,FALSE)</f>
        <v>#ERROR!</v>
      </c>
      <c r="F5926" s="78">
        <v>1.0</v>
      </c>
      <c r="G5926" s="80">
        <v>7.0</v>
      </c>
      <c r="H5926" s="81">
        <v>334730.0</v>
      </c>
      <c r="I5926" s="81">
        <v>620000.0</v>
      </c>
      <c r="J5926" s="81">
        <v>454545.0</v>
      </c>
      <c r="K5926" s="81">
        <v>620000.0</v>
      </c>
      <c r="L5926" s="82">
        <v>0.420005608721562</v>
      </c>
      <c r="N5926" s="83">
        <f t="shared" si="1"/>
        <v>0.4200056087</v>
      </c>
      <c r="O5926" s="83">
        <f t="shared" si="2"/>
        <v>0.4200056087</v>
      </c>
      <c r="Q5926" s="83">
        <f t="shared" si="3"/>
        <v>0.4601129032</v>
      </c>
      <c r="R5926" s="83">
        <f t="shared" si="4"/>
        <v>0.4200056087</v>
      </c>
      <c r="S5926" s="83" t="b">
        <f t="shared" si="5"/>
        <v>0</v>
      </c>
      <c r="T5926" s="72"/>
      <c r="U5926" s="72"/>
      <c r="V5926" s="72"/>
      <c r="W5926" s="72"/>
      <c r="X5926" s="72"/>
      <c r="Y5926" s="72"/>
      <c r="Z5926" s="72"/>
      <c r="AA5926" s="72"/>
      <c r="AB5926" s="72"/>
      <c r="AC5926" s="72"/>
      <c r="AD5926" s="72"/>
      <c r="AE5926" s="72"/>
      <c r="AF5926" s="72"/>
      <c r="AG5926" s="72"/>
      <c r="AH5926" s="72"/>
      <c r="AI5926" s="72"/>
      <c r="AJ5926" s="72"/>
      <c r="AK5926" s="72"/>
    </row>
    <row r="5927" ht="14.25" customHeight="1">
      <c r="A5927" s="78">
        <v>5924.0</v>
      </c>
      <c r="C5927" s="78" t="str">
        <f>VLOOKUP(G5927,[1]Macrodata_CCF!$A$3:$D$55,4,FALSE)</f>
        <v>#ERROR!</v>
      </c>
      <c r="E5927" s="79" t="str">
        <f>VLOOKUP(G5927,[1]Macrodata_CCF!$A$3:$B$55,2,FALSE)</f>
        <v>#ERROR!</v>
      </c>
      <c r="F5927" s="78">
        <v>0.0</v>
      </c>
      <c r="G5927" s="80">
        <v>45.0</v>
      </c>
      <c r="H5927" s="81">
        <v>154695.0</v>
      </c>
      <c r="I5927" s="81">
        <v>230000.0</v>
      </c>
      <c r="J5927" s="81">
        <v>169755.0</v>
      </c>
      <c r="K5927" s="81">
        <v>460000.0</v>
      </c>
      <c r="L5927" s="82">
        <v>0.1999867206692783</v>
      </c>
      <c r="N5927" s="83">
        <f t="shared" si="1"/>
        <v>0.1999867207</v>
      </c>
      <c r="O5927" s="83">
        <f t="shared" si="2"/>
        <v>0.1999867207</v>
      </c>
      <c r="Q5927" s="83">
        <f t="shared" si="3"/>
        <v>0.3274130435</v>
      </c>
      <c r="R5927" s="83">
        <f t="shared" si="4"/>
        <v>0.1999867207</v>
      </c>
      <c r="S5927" s="83" t="b">
        <f t="shared" si="5"/>
        <v>0</v>
      </c>
      <c r="T5927" s="72"/>
      <c r="U5927" s="72"/>
      <c r="V5927" s="72"/>
      <c r="W5927" s="72"/>
      <c r="X5927" s="72"/>
      <c r="Y5927" s="72"/>
      <c r="Z5927" s="72"/>
      <c r="AA5927" s="72"/>
      <c r="AB5927" s="72"/>
      <c r="AC5927" s="72"/>
      <c r="AD5927" s="72"/>
      <c r="AE5927" s="72"/>
      <c r="AF5927" s="72"/>
      <c r="AG5927" s="72"/>
      <c r="AH5927" s="72"/>
      <c r="AI5927" s="72"/>
      <c r="AJ5927" s="72"/>
      <c r="AK5927" s="72"/>
    </row>
    <row r="5928" ht="14.25" customHeight="1">
      <c r="A5928" s="78">
        <v>5925.0</v>
      </c>
      <c r="C5928" s="78" t="str">
        <f>VLOOKUP(G5928,[1]Macrodata_CCF!$A$3:$D$55,4,FALSE)</f>
        <v>#ERROR!</v>
      </c>
      <c r="E5928" s="79" t="str">
        <f>VLOOKUP(G5928,[1]Macrodata_CCF!$A$3:$B$55,2,FALSE)</f>
        <v>#ERROR!</v>
      </c>
      <c r="F5928" s="78">
        <v>0.0</v>
      </c>
      <c r="G5928" s="80">
        <v>21.0</v>
      </c>
      <c r="H5928" s="81">
        <v>0.0</v>
      </c>
      <c r="I5928" s="81">
        <v>140000.0</v>
      </c>
      <c r="J5928" s="81">
        <v>26600.0</v>
      </c>
      <c r="K5928" s="81">
        <v>140000.0</v>
      </c>
      <c r="L5928" s="82">
        <v>0.19</v>
      </c>
      <c r="N5928" s="83">
        <f t="shared" si="1"/>
        <v>0.19</v>
      </c>
      <c r="O5928" s="83">
        <f t="shared" si="2"/>
        <v>0.19</v>
      </c>
      <c r="Q5928" s="83">
        <f t="shared" si="3"/>
        <v>1</v>
      </c>
      <c r="R5928" s="83">
        <f t="shared" si="4"/>
        <v>0.19</v>
      </c>
      <c r="S5928" s="83" t="b">
        <f t="shared" si="5"/>
        <v>0</v>
      </c>
      <c r="T5928" s="72"/>
      <c r="U5928" s="72"/>
      <c r="V5928" s="72"/>
      <c r="W5928" s="72"/>
      <c r="X5928" s="72"/>
      <c r="Y5928" s="72"/>
      <c r="Z5928" s="72"/>
      <c r="AA5928" s="72"/>
      <c r="AB5928" s="72"/>
      <c r="AC5928" s="72"/>
      <c r="AD5928" s="72"/>
      <c r="AE5928" s="72"/>
      <c r="AF5928" s="72"/>
      <c r="AG5928" s="72"/>
      <c r="AH5928" s="72"/>
      <c r="AI5928" s="72"/>
      <c r="AJ5928" s="72"/>
      <c r="AK5928" s="72"/>
    </row>
    <row r="5929" ht="14.25" customHeight="1">
      <c r="A5929" s="78">
        <v>5926.0</v>
      </c>
      <c r="C5929" s="78" t="str">
        <f>VLOOKUP(G5929,[1]Macrodata_CCF!$A$3:$D$55,4,FALSE)</f>
        <v>#ERROR!</v>
      </c>
      <c r="E5929" s="79" t="str">
        <f>VLOOKUP(G5929,[1]Macrodata_CCF!$A$3:$B$55,2,FALSE)</f>
        <v>#ERROR!</v>
      </c>
      <c r="F5929" s="78">
        <v>0.0</v>
      </c>
      <c r="G5929" s="80">
        <v>20.0</v>
      </c>
      <c r="H5929" s="81">
        <v>0.0</v>
      </c>
      <c r="I5929" s="81">
        <v>880000.0</v>
      </c>
      <c r="J5929" s="81">
        <v>158400.0</v>
      </c>
      <c r="K5929" s="81">
        <v>880000.0</v>
      </c>
      <c r="L5929" s="82">
        <v>0.18</v>
      </c>
      <c r="N5929" s="83">
        <f t="shared" si="1"/>
        <v>0.18</v>
      </c>
      <c r="O5929" s="83">
        <f t="shared" si="2"/>
        <v>0.18</v>
      </c>
      <c r="Q5929" s="83">
        <f t="shared" si="3"/>
        <v>1</v>
      </c>
      <c r="R5929" s="83">
        <f t="shared" si="4"/>
        <v>0.18</v>
      </c>
      <c r="S5929" s="83" t="b">
        <f t="shared" si="5"/>
        <v>0</v>
      </c>
      <c r="T5929" s="72"/>
      <c r="U5929" s="72"/>
      <c r="V5929" s="72"/>
      <c r="W5929" s="72"/>
      <c r="X5929" s="72"/>
      <c r="Y5929" s="72"/>
      <c r="Z5929" s="72"/>
      <c r="AA5929" s="72"/>
      <c r="AB5929" s="72"/>
      <c r="AC5929" s="72"/>
      <c r="AD5929" s="72"/>
      <c r="AE5929" s="72"/>
      <c r="AF5929" s="72"/>
      <c r="AG5929" s="72"/>
      <c r="AH5929" s="72"/>
      <c r="AI5929" s="72"/>
      <c r="AJ5929" s="72"/>
      <c r="AK5929" s="72"/>
    </row>
    <row r="5930" ht="14.25" customHeight="1">
      <c r="A5930" s="78">
        <v>5927.0</v>
      </c>
      <c r="C5930" s="78" t="str">
        <f>VLOOKUP(G5930,[1]Macrodata_CCF!$A$3:$D$55,4,FALSE)</f>
        <v>#ERROR!</v>
      </c>
      <c r="E5930" s="79" t="str">
        <f>VLOOKUP(G5930,[1]Macrodata_CCF!$A$3:$B$55,2,FALSE)</f>
        <v>#ERROR!</v>
      </c>
      <c r="F5930" s="78">
        <v>0.0</v>
      </c>
      <c r="G5930" s="80">
        <v>26.0</v>
      </c>
      <c r="H5930" s="81">
        <v>116930.0</v>
      </c>
      <c r="I5930" s="81">
        <v>730000.0</v>
      </c>
      <c r="J5930" s="81">
        <v>215020.0</v>
      </c>
      <c r="K5930" s="81">
        <v>730000.0</v>
      </c>
      <c r="L5930" s="82">
        <v>0.1599980426378717</v>
      </c>
      <c r="N5930" s="83">
        <f t="shared" si="1"/>
        <v>0.1599980426</v>
      </c>
      <c r="O5930" s="83">
        <f t="shared" si="2"/>
        <v>0.1599980426</v>
      </c>
      <c r="Q5930" s="83">
        <f t="shared" si="3"/>
        <v>0.8398219178</v>
      </c>
      <c r="R5930" s="83">
        <f t="shared" si="4"/>
        <v>0.1599980426</v>
      </c>
      <c r="S5930" s="83" t="b">
        <f t="shared" si="5"/>
        <v>0</v>
      </c>
      <c r="T5930" s="72"/>
      <c r="U5930" s="72"/>
      <c r="V5930" s="72"/>
      <c r="W5930" s="72"/>
      <c r="X5930" s="72"/>
      <c r="Y5930" s="72"/>
      <c r="Z5930" s="72"/>
      <c r="AA5930" s="72"/>
      <c r="AB5930" s="72"/>
      <c r="AC5930" s="72"/>
      <c r="AD5930" s="72"/>
      <c r="AE5930" s="72"/>
      <c r="AF5930" s="72"/>
      <c r="AG5930" s="72"/>
      <c r="AH5930" s="72"/>
      <c r="AI5930" s="72"/>
      <c r="AJ5930" s="72"/>
      <c r="AK5930" s="72"/>
    </row>
    <row r="5931" ht="14.25" customHeight="1">
      <c r="A5931" s="78">
        <v>5928.0</v>
      </c>
      <c r="C5931" s="78" t="str">
        <f>VLOOKUP(G5931,[1]Macrodata_CCF!$A$3:$D$55,4,FALSE)</f>
        <v>#ERROR!</v>
      </c>
      <c r="E5931" s="79" t="str">
        <f>VLOOKUP(G5931,[1]Macrodata_CCF!$A$3:$B$55,2,FALSE)</f>
        <v>#ERROR!</v>
      </c>
      <c r="F5931" s="78">
        <v>0.0</v>
      </c>
      <c r="G5931" s="80">
        <v>12.0</v>
      </c>
      <c r="H5931" s="81">
        <v>188170.0</v>
      </c>
      <c r="I5931" s="81">
        <v>640000.0</v>
      </c>
      <c r="J5931" s="81">
        <v>332755.0</v>
      </c>
      <c r="K5931" s="81">
        <v>640000.0</v>
      </c>
      <c r="L5931" s="82">
        <v>0.3199986720669278</v>
      </c>
      <c r="N5931" s="83">
        <f t="shared" si="1"/>
        <v>0.3199986721</v>
      </c>
      <c r="O5931" s="83">
        <f t="shared" si="2"/>
        <v>0.3199986721</v>
      </c>
      <c r="Q5931" s="83">
        <f t="shared" si="3"/>
        <v>0.705984375</v>
      </c>
      <c r="R5931" s="83">
        <f t="shared" si="4"/>
        <v>0.3199986721</v>
      </c>
      <c r="S5931" s="83" t="b">
        <f t="shared" si="5"/>
        <v>0</v>
      </c>
      <c r="T5931" s="72"/>
      <c r="U5931" s="72"/>
      <c r="V5931" s="72"/>
      <c r="W5931" s="72"/>
      <c r="X5931" s="72"/>
      <c r="Y5931" s="72"/>
      <c r="Z5931" s="72"/>
      <c r="AA5931" s="72"/>
      <c r="AB5931" s="72"/>
      <c r="AC5931" s="72"/>
      <c r="AD5931" s="72"/>
      <c r="AE5931" s="72"/>
      <c r="AF5931" s="72"/>
      <c r="AG5931" s="72"/>
      <c r="AH5931" s="72"/>
      <c r="AI5931" s="72"/>
      <c r="AJ5931" s="72"/>
      <c r="AK5931" s="72"/>
    </row>
    <row r="5932" ht="14.25" customHeight="1">
      <c r="A5932" s="78">
        <v>5929.0</v>
      </c>
      <c r="C5932" s="78" t="str">
        <f>VLOOKUP(G5932,[1]Macrodata_CCF!$A$3:$D$55,4,FALSE)</f>
        <v>#ERROR!</v>
      </c>
      <c r="E5932" s="79" t="str">
        <f>VLOOKUP(G5932,[1]Macrodata_CCF!$A$3:$B$55,2,FALSE)</f>
        <v>#ERROR!</v>
      </c>
      <c r="F5932" s="78">
        <v>0.0</v>
      </c>
      <c r="G5932" s="80">
        <v>3.0</v>
      </c>
      <c r="H5932" s="81">
        <v>0.0</v>
      </c>
      <c r="I5932" s="81">
        <v>340000.0</v>
      </c>
      <c r="J5932" s="81">
        <v>91800.0</v>
      </c>
      <c r="K5932" s="81">
        <v>340000.0</v>
      </c>
      <c r="L5932" s="82">
        <v>0.27</v>
      </c>
      <c r="N5932" s="83">
        <f t="shared" si="1"/>
        <v>0.27</v>
      </c>
      <c r="O5932" s="83">
        <f t="shared" si="2"/>
        <v>0.27</v>
      </c>
      <c r="Q5932" s="83">
        <f t="shared" si="3"/>
        <v>1</v>
      </c>
      <c r="R5932" s="83">
        <f t="shared" si="4"/>
        <v>0.27</v>
      </c>
      <c r="S5932" s="83" t="b">
        <f t="shared" si="5"/>
        <v>0</v>
      </c>
      <c r="T5932" s="72"/>
      <c r="U5932" s="72"/>
      <c r="V5932" s="72"/>
      <c r="W5932" s="72"/>
      <c r="X5932" s="72"/>
      <c r="Y5932" s="72"/>
      <c r="Z5932" s="72"/>
      <c r="AA5932" s="72"/>
      <c r="AB5932" s="72"/>
      <c r="AC5932" s="72"/>
      <c r="AD5932" s="72"/>
      <c r="AE5932" s="72"/>
      <c r="AF5932" s="72"/>
      <c r="AG5932" s="72"/>
      <c r="AH5932" s="72"/>
      <c r="AI5932" s="72"/>
      <c r="AJ5932" s="72"/>
      <c r="AK5932" s="72"/>
    </row>
    <row r="5933" ht="14.25" customHeight="1">
      <c r="A5933" s="78">
        <v>5930.0</v>
      </c>
      <c r="C5933" s="78" t="str">
        <f>VLOOKUP(G5933,[1]Macrodata_CCF!$A$3:$D$55,4,FALSE)</f>
        <v>#ERROR!</v>
      </c>
      <c r="E5933" s="79" t="str">
        <f>VLOOKUP(G5933,[1]Macrodata_CCF!$A$3:$B$55,2,FALSE)</f>
        <v>#ERROR!</v>
      </c>
      <c r="F5933" s="78">
        <v>0.0</v>
      </c>
      <c r="G5933" s="80">
        <v>52.0</v>
      </c>
      <c r="H5933" s="81">
        <v>0.0</v>
      </c>
      <c r="I5933" s="81">
        <v>780000.0</v>
      </c>
      <c r="J5933" s="81">
        <v>795600.0</v>
      </c>
      <c r="K5933" s="81">
        <v>780000.0</v>
      </c>
      <c r="L5933" s="82">
        <v>1.02</v>
      </c>
      <c r="N5933" s="83">
        <f t="shared" si="1"/>
        <v>1.02</v>
      </c>
      <c r="O5933" s="83">
        <f t="shared" si="2"/>
        <v>1</v>
      </c>
      <c r="Q5933" s="83">
        <f t="shared" si="3"/>
        <v>1</v>
      </c>
      <c r="R5933" s="83">
        <f t="shared" si="4"/>
        <v>1.02</v>
      </c>
      <c r="S5933" s="83" t="b">
        <f t="shared" si="5"/>
        <v>0</v>
      </c>
      <c r="T5933" s="72"/>
      <c r="U5933" s="72"/>
      <c r="V5933" s="72"/>
      <c r="W5933" s="72"/>
      <c r="X5933" s="72"/>
      <c r="Y5933" s="72"/>
      <c r="Z5933" s="72"/>
      <c r="AA5933" s="72"/>
      <c r="AB5933" s="72"/>
      <c r="AC5933" s="72"/>
      <c r="AD5933" s="72"/>
      <c r="AE5933" s="72"/>
      <c r="AF5933" s="72"/>
      <c r="AG5933" s="72"/>
      <c r="AH5933" s="72"/>
      <c r="AI5933" s="72"/>
      <c r="AJ5933" s="72"/>
      <c r="AK5933" s="72"/>
    </row>
    <row r="5934" ht="14.25" customHeight="1">
      <c r="A5934" s="78">
        <v>5931.0</v>
      </c>
      <c r="C5934" s="78" t="str">
        <f>VLOOKUP(G5934,[1]Macrodata_CCF!$A$3:$D$55,4,FALSE)</f>
        <v>#ERROR!</v>
      </c>
      <c r="E5934" s="79" t="str">
        <f>VLOOKUP(G5934,[1]Macrodata_CCF!$A$3:$B$55,2,FALSE)</f>
        <v>#ERROR!</v>
      </c>
      <c r="F5934" s="78">
        <v>1.0</v>
      </c>
      <c r="G5934" s="80">
        <v>9.0</v>
      </c>
      <c r="H5934" s="81">
        <v>99950.0</v>
      </c>
      <c r="I5934" s="81">
        <v>590000.0</v>
      </c>
      <c r="J5934" s="81">
        <v>340075.0</v>
      </c>
      <c r="K5934" s="81">
        <v>590000.0</v>
      </c>
      <c r="L5934" s="82">
        <v>0.4900010203040506</v>
      </c>
      <c r="N5934" s="83">
        <f t="shared" si="1"/>
        <v>0.4900010203</v>
      </c>
      <c r="O5934" s="83">
        <f t="shared" si="2"/>
        <v>0.4900010203</v>
      </c>
      <c r="Q5934" s="83">
        <f t="shared" si="3"/>
        <v>0.8305932203</v>
      </c>
      <c r="R5934" s="83">
        <f t="shared" si="4"/>
        <v>0.4900010203</v>
      </c>
      <c r="S5934" s="83" t="b">
        <f t="shared" si="5"/>
        <v>0</v>
      </c>
      <c r="T5934" s="72"/>
      <c r="U5934" s="72"/>
      <c r="V5934" s="72"/>
      <c r="W5934" s="72"/>
      <c r="X5934" s="72"/>
      <c r="Y5934" s="72"/>
      <c r="Z5934" s="72"/>
      <c r="AA5934" s="72"/>
      <c r="AB5934" s="72"/>
      <c r="AC5934" s="72"/>
      <c r="AD5934" s="72"/>
      <c r="AE5934" s="72"/>
      <c r="AF5934" s="72"/>
      <c r="AG5934" s="72"/>
      <c r="AH5934" s="72"/>
      <c r="AI5934" s="72"/>
      <c r="AJ5934" s="72"/>
      <c r="AK5934" s="72"/>
    </row>
    <row r="5935" ht="14.25" customHeight="1">
      <c r="A5935" s="78">
        <v>5932.0</v>
      </c>
      <c r="C5935" s="78" t="str">
        <f>VLOOKUP(G5935,[1]Macrodata_CCF!$A$3:$D$55,4,FALSE)</f>
        <v>#ERROR!</v>
      </c>
      <c r="E5935" s="79" t="str">
        <f>VLOOKUP(G5935,[1]Macrodata_CCF!$A$3:$B$55,2,FALSE)</f>
        <v>#ERROR!</v>
      </c>
      <c r="F5935" s="78">
        <v>0.0</v>
      </c>
      <c r="G5935" s="80">
        <v>13.0</v>
      </c>
      <c r="H5935" s="81">
        <v>328770.0</v>
      </c>
      <c r="I5935" s="81">
        <v>560000.0</v>
      </c>
      <c r="J5935" s="81">
        <v>363455.0</v>
      </c>
      <c r="K5935" s="81">
        <v>560000.0</v>
      </c>
      <c r="L5935" s="82">
        <v>0.1500021623491762</v>
      </c>
      <c r="N5935" s="83">
        <f t="shared" si="1"/>
        <v>0.1500021623</v>
      </c>
      <c r="O5935" s="83">
        <f t="shared" si="2"/>
        <v>0.1500021623</v>
      </c>
      <c r="Q5935" s="83">
        <f t="shared" si="3"/>
        <v>0.4129107143</v>
      </c>
      <c r="R5935" s="83">
        <f t="shared" si="4"/>
        <v>0.1500021623</v>
      </c>
      <c r="S5935" s="83" t="b">
        <f t="shared" si="5"/>
        <v>0</v>
      </c>
      <c r="T5935" s="72"/>
      <c r="U5935" s="72"/>
      <c r="V5935" s="72"/>
      <c r="W5935" s="72"/>
      <c r="X5935" s="72"/>
      <c r="Y5935" s="72"/>
      <c r="Z5935" s="72"/>
      <c r="AA5935" s="72"/>
      <c r="AB5935" s="72"/>
      <c r="AC5935" s="72"/>
      <c r="AD5935" s="72"/>
      <c r="AE5935" s="72"/>
      <c r="AF5935" s="72"/>
      <c r="AG5935" s="72"/>
      <c r="AH5935" s="72"/>
      <c r="AI5935" s="72"/>
      <c r="AJ5935" s="72"/>
      <c r="AK5935" s="72"/>
    </row>
    <row r="5936" ht="14.25" customHeight="1">
      <c r="A5936" s="78">
        <v>5933.0</v>
      </c>
      <c r="C5936" s="78" t="str">
        <f>VLOOKUP(G5936,[1]Macrodata_CCF!$A$3:$D$55,4,FALSE)</f>
        <v>#ERROR!</v>
      </c>
      <c r="E5936" s="79" t="str">
        <f>VLOOKUP(G5936,[1]Macrodata_CCF!$A$3:$B$55,2,FALSE)</f>
        <v>#ERROR!</v>
      </c>
      <c r="F5936" s="78">
        <v>0.0</v>
      </c>
      <c r="G5936" s="80">
        <v>43.0</v>
      </c>
      <c r="H5936" s="81">
        <v>303835.0</v>
      </c>
      <c r="I5936" s="81">
        <v>470000.0</v>
      </c>
      <c r="J5936" s="81">
        <v>335405.0</v>
      </c>
      <c r="K5936" s="81">
        <v>470000.0</v>
      </c>
      <c r="L5936" s="82">
        <v>0.1899918755453916</v>
      </c>
      <c r="N5936" s="83">
        <f t="shared" si="1"/>
        <v>0.1899918755</v>
      </c>
      <c r="O5936" s="83">
        <f t="shared" si="2"/>
        <v>0.1899918755</v>
      </c>
      <c r="Q5936" s="83">
        <f t="shared" si="3"/>
        <v>0.3535425532</v>
      </c>
      <c r="R5936" s="83">
        <f t="shared" si="4"/>
        <v>0.1899918755</v>
      </c>
      <c r="S5936" s="83" t="b">
        <f t="shared" si="5"/>
        <v>0</v>
      </c>
      <c r="T5936" s="72"/>
      <c r="U5936" s="72"/>
      <c r="V5936" s="72"/>
      <c r="W5936" s="72"/>
      <c r="X5936" s="72"/>
      <c r="Y5936" s="72"/>
      <c r="Z5936" s="72"/>
      <c r="AA5936" s="72"/>
      <c r="AB5936" s="72"/>
      <c r="AC5936" s="72"/>
      <c r="AD5936" s="72"/>
      <c r="AE5936" s="72"/>
      <c r="AF5936" s="72"/>
      <c r="AG5936" s="72"/>
      <c r="AH5936" s="72"/>
      <c r="AI5936" s="72"/>
      <c r="AJ5936" s="72"/>
      <c r="AK5936" s="72"/>
    </row>
    <row r="5937" ht="14.25" customHeight="1">
      <c r="A5937" s="78">
        <v>5934.0</v>
      </c>
      <c r="C5937" s="78" t="str">
        <f>VLOOKUP(G5937,[1]Macrodata_CCF!$A$3:$D$55,4,FALSE)</f>
        <v>#ERROR!</v>
      </c>
      <c r="E5937" s="79" t="str">
        <f>VLOOKUP(G5937,[1]Macrodata_CCF!$A$3:$B$55,2,FALSE)</f>
        <v>#ERROR!</v>
      </c>
      <c r="F5937" s="78">
        <v>0.0</v>
      </c>
      <c r="G5937" s="80">
        <v>43.0</v>
      </c>
      <c r="H5937" s="81">
        <v>0.0</v>
      </c>
      <c r="I5937" s="81">
        <v>850000.0</v>
      </c>
      <c r="J5937" s="81">
        <v>127500.0</v>
      </c>
      <c r="K5937" s="81">
        <v>850000.0</v>
      </c>
      <c r="L5937" s="82">
        <v>0.15</v>
      </c>
      <c r="N5937" s="83">
        <f t="shared" si="1"/>
        <v>0.15</v>
      </c>
      <c r="O5937" s="83">
        <f t="shared" si="2"/>
        <v>0.15</v>
      </c>
      <c r="Q5937" s="83">
        <f t="shared" si="3"/>
        <v>1</v>
      </c>
      <c r="R5937" s="83">
        <f t="shared" si="4"/>
        <v>0.15</v>
      </c>
      <c r="S5937" s="83" t="b">
        <f t="shared" si="5"/>
        <v>0</v>
      </c>
      <c r="T5937" s="72"/>
      <c r="U5937" s="72"/>
      <c r="V5937" s="72"/>
      <c r="W5937" s="72"/>
      <c r="X5937" s="72"/>
      <c r="Y5937" s="72"/>
      <c r="Z5937" s="72"/>
      <c r="AA5937" s="72"/>
      <c r="AB5937" s="72"/>
      <c r="AC5937" s="72"/>
      <c r="AD5937" s="72"/>
      <c r="AE5937" s="72"/>
      <c r="AF5937" s="72"/>
      <c r="AG5937" s="72"/>
      <c r="AH5937" s="72"/>
      <c r="AI5937" s="72"/>
      <c r="AJ5937" s="72"/>
      <c r="AK5937" s="72"/>
    </row>
    <row r="5938" ht="14.25" customHeight="1">
      <c r="A5938" s="78">
        <v>5935.0</v>
      </c>
      <c r="C5938" s="78" t="str">
        <f>VLOOKUP(G5938,[1]Macrodata_CCF!$A$3:$D$55,4,FALSE)</f>
        <v>#ERROR!</v>
      </c>
      <c r="E5938" s="79" t="str">
        <f>VLOOKUP(G5938,[1]Macrodata_CCF!$A$3:$B$55,2,FALSE)</f>
        <v>#ERROR!</v>
      </c>
      <c r="F5938" s="78">
        <v>1.0</v>
      </c>
      <c r="G5938" s="80">
        <v>5.0</v>
      </c>
      <c r="H5938" s="81">
        <v>652235.0</v>
      </c>
      <c r="I5938" s="81">
        <v>850000.0</v>
      </c>
      <c r="J5938" s="81">
        <v>867000.0</v>
      </c>
      <c r="K5938" s="81">
        <v>850000.0</v>
      </c>
      <c r="L5938" s="82">
        <v>1.085960609814679</v>
      </c>
      <c r="N5938" s="83">
        <f t="shared" si="1"/>
        <v>1.08596061</v>
      </c>
      <c r="O5938" s="83">
        <f t="shared" si="2"/>
        <v>1</v>
      </c>
      <c r="Q5938" s="83">
        <f t="shared" si="3"/>
        <v>0.2326647059</v>
      </c>
      <c r="R5938" s="83">
        <f t="shared" si="4"/>
        <v>1.08596061</v>
      </c>
      <c r="S5938" s="83" t="b">
        <f t="shared" si="5"/>
        <v>0</v>
      </c>
      <c r="T5938" s="72"/>
      <c r="U5938" s="72"/>
      <c r="V5938" s="72"/>
      <c r="W5938" s="72"/>
      <c r="X5938" s="72"/>
      <c r="Y5938" s="72"/>
      <c r="Z5938" s="72"/>
      <c r="AA5938" s="72"/>
      <c r="AB5938" s="72"/>
      <c r="AC5938" s="72"/>
      <c r="AD5938" s="72"/>
      <c r="AE5938" s="72"/>
      <c r="AF5938" s="72"/>
      <c r="AG5938" s="72"/>
      <c r="AH5938" s="72"/>
      <c r="AI5938" s="72"/>
      <c r="AJ5938" s="72"/>
      <c r="AK5938" s="72"/>
    </row>
    <row r="5939" ht="14.25" customHeight="1">
      <c r="A5939" s="78">
        <v>5936.0</v>
      </c>
      <c r="C5939" s="78" t="str">
        <f>VLOOKUP(G5939,[1]Macrodata_CCF!$A$3:$D$55,4,FALSE)</f>
        <v>#ERROR!</v>
      </c>
      <c r="E5939" s="79" t="str">
        <f>VLOOKUP(G5939,[1]Macrodata_CCF!$A$3:$B$55,2,FALSE)</f>
        <v>#ERROR!</v>
      </c>
      <c r="F5939" s="78">
        <v>0.0</v>
      </c>
      <c r="G5939" s="80">
        <v>39.0</v>
      </c>
      <c r="H5939" s="81">
        <v>466665.0</v>
      </c>
      <c r="I5939" s="81">
        <v>910000.0</v>
      </c>
      <c r="J5939" s="81">
        <v>524300.0</v>
      </c>
      <c r="K5939" s="81">
        <v>910000.0</v>
      </c>
      <c r="L5939" s="82">
        <v>0.130003270664396</v>
      </c>
      <c r="N5939" s="83">
        <f t="shared" si="1"/>
        <v>0.1300032707</v>
      </c>
      <c r="O5939" s="83">
        <f t="shared" si="2"/>
        <v>0.1300032707</v>
      </c>
      <c r="Q5939" s="83">
        <f t="shared" si="3"/>
        <v>0.4871813187</v>
      </c>
      <c r="R5939" s="83">
        <f t="shared" si="4"/>
        <v>0.1300032707</v>
      </c>
      <c r="S5939" s="83" t="b">
        <f t="shared" si="5"/>
        <v>0</v>
      </c>
      <c r="T5939" s="72"/>
      <c r="U5939" s="72"/>
      <c r="V5939" s="72"/>
      <c r="W5939" s="72"/>
      <c r="X5939" s="72"/>
      <c r="Y5939" s="72"/>
      <c r="Z5939" s="72"/>
      <c r="AA5939" s="72"/>
      <c r="AB5939" s="72"/>
      <c r="AC5939" s="72"/>
      <c r="AD5939" s="72"/>
      <c r="AE5939" s="72"/>
      <c r="AF5939" s="72"/>
      <c r="AG5939" s="72"/>
      <c r="AH5939" s="72"/>
      <c r="AI5939" s="72"/>
      <c r="AJ5939" s="72"/>
      <c r="AK5939" s="72"/>
    </row>
    <row r="5940" ht="14.25" customHeight="1">
      <c r="A5940" s="78">
        <v>5937.0</v>
      </c>
      <c r="C5940" s="78" t="str">
        <f>VLOOKUP(G5940,[1]Macrodata_CCF!$A$3:$D$55,4,FALSE)</f>
        <v>#ERROR!</v>
      </c>
      <c r="E5940" s="79" t="str">
        <f>VLOOKUP(G5940,[1]Macrodata_CCF!$A$3:$B$55,2,FALSE)</f>
        <v>#ERROR!</v>
      </c>
      <c r="F5940" s="78">
        <v>0.0</v>
      </c>
      <c r="G5940" s="80">
        <v>37.0</v>
      </c>
      <c r="H5940" s="81">
        <v>275820.0</v>
      </c>
      <c r="I5940" s="81">
        <v>290000.0</v>
      </c>
      <c r="J5940" s="81">
        <v>276815.0</v>
      </c>
      <c r="K5940" s="81">
        <v>290000.0</v>
      </c>
      <c r="L5940" s="82">
        <v>0.07016925246826516</v>
      </c>
      <c r="N5940" s="83">
        <f t="shared" si="1"/>
        <v>0.07016925247</v>
      </c>
      <c r="O5940" s="83">
        <f t="shared" si="2"/>
        <v>0.07016925247</v>
      </c>
      <c r="Q5940" s="83">
        <f t="shared" si="3"/>
        <v>0.04889655172</v>
      </c>
      <c r="R5940" s="83">
        <f t="shared" si="4"/>
        <v>0.003431034483</v>
      </c>
      <c r="S5940" s="83" t="b">
        <f t="shared" si="5"/>
        <v>0</v>
      </c>
      <c r="T5940" s="72"/>
      <c r="U5940" s="72"/>
      <c r="V5940" s="72"/>
      <c r="W5940" s="72"/>
      <c r="X5940" s="72"/>
      <c r="Y5940" s="72"/>
      <c r="Z5940" s="72"/>
      <c r="AA5940" s="72"/>
      <c r="AB5940" s="72"/>
      <c r="AC5940" s="72"/>
      <c r="AD5940" s="72"/>
      <c r="AE5940" s="72"/>
      <c r="AF5940" s="72"/>
      <c r="AG5940" s="72"/>
      <c r="AH5940" s="72"/>
      <c r="AI5940" s="72"/>
      <c r="AJ5940" s="72"/>
      <c r="AK5940" s="72"/>
    </row>
    <row r="5941" ht="14.25" customHeight="1">
      <c r="A5941" s="78">
        <v>5938.0</v>
      </c>
      <c r="C5941" s="78" t="str">
        <f>VLOOKUP(G5941,[1]Macrodata_CCF!$A$3:$D$55,4,FALSE)</f>
        <v>#ERROR!</v>
      </c>
      <c r="E5941" s="79" t="str">
        <f>VLOOKUP(G5941,[1]Macrodata_CCF!$A$3:$B$55,2,FALSE)</f>
        <v>#ERROR!</v>
      </c>
      <c r="F5941" s="78">
        <v>0.0</v>
      </c>
      <c r="G5941" s="80">
        <v>38.0</v>
      </c>
      <c r="H5941" s="81">
        <v>496735.0</v>
      </c>
      <c r="I5941" s="81">
        <v>740000.0</v>
      </c>
      <c r="J5941" s="81">
        <v>521060.0</v>
      </c>
      <c r="K5941" s="81">
        <v>740000.0</v>
      </c>
      <c r="L5941" s="82">
        <v>0.09999383388485808</v>
      </c>
      <c r="N5941" s="83">
        <f t="shared" si="1"/>
        <v>0.09999383388</v>
      </c>
      <c r="O5941" s="83">
        <f t="shared" si="2"/>
        <v>0.09999383388</v>
      </c>
      <c r="Q5941" s="83">
        <f t="shared" si="3"/>
        <v>0.3287364865</v>
      </c>
      <c r="R5941" s="83">
        <f t="shared" si="4"/>
        <v>0.09999383388</v>
      </c>
      <c r="S5941" s="83" t="b">
        <f t="shared" si="5"/>
        <v>0</v>
      </c>
      <c r="T5941" s="72"/>
      <c r="U5941" s="72"/>
      <c r="V5941" s="72"/>
      <c r="W5941" s="72"/>
      <c r="X5941" s="72"/>
      <c r="Y5941" s="72"/>
      <c r="Z5941" s="72"/>
      <c r="AA5941" s="72"/>
      <c r="AB5941" s="72"/>
      <c r="AC5941" s="72"/>
      <c r="AD5941" s="72"/>
      <c r="AE5941" s="72"/>
      <c r="AF5941" s="72"/>
      <c r="AG5941" s="72"/>
      <c r="AH5941" s="72"/>
      <c r="AI5941" s="72"/>
      <c r="AJ5941" s="72"/>
      <c r="AK5941" s="72"/>
    </row>
    <row r="5942" ht="14.25" customHeight="1">
      <c r="A5942" s="78">
        <v>5939.0</v>
      </c>
      <c r="C5942" s="78" t="str">
        <f>VLOOKUP(G5942,[1]Macrodata_CCF!$A$3:$D$55,4,FALSE)</f>
        <v>#ERROR!</v>
      </c>
      <c r="E5942" s="79" t="str">
        <f>VLOOKUP(G5942,[1]Macrodata_CCF!$A$3:$B$55,2,FALSE)</f>
        <v>#ERROR!</v>
      </c>
      <c r="F5942" s="78">
        <v>0.0</v>
      </c>
      <c r="G5942" s="80">
        <v>27.0</v>
      </c>
      <c r="H5942" s="81">
        <v>122565.0</v>
      </c>
      <c r="I5942" s="81">
        <v>300000.0</v>
      </c>
      <c r="J5942" s="81">
        <v>147405.0</v>
      </c>
      <c r="K5942" s="81">
        <v>300000.0</v>
      </c>
      <c r="L5942" s="82">
        <v>0.1399949277200102</v>
      </c>
      <c r="N5942" s="83">
        <f t="shared" si="1"/>
        <v>0.1399949277</v>
      </c>
      <c r="O5942" s="83">
        <f t="shared" si="2"/>
        <v>0.1399949277</v>
      </c>
      <c r="Q5942" s="83">
        <f t="shared" si="3"/>
        <v>0.59145</v>
      </c>
      <c r="R5942" s="83">
        <f t="shared" si="4"/>
        <v>0.1399949277</v>
      </c>
      <c r="S5942" s="83" t="b">
        <f t="shared" si="5"/>
        <v>0</v>
      </c>
      <c r="T5942" s="72"/>
      <c r="U5942" s="72"/>
      <c r="V5942" s="72"/>
      <c r="W5942" s="72"/>
      <c r="X5942" s="72"/>
      <c r="Y5942" s="72"/>
      <c r="Z5942" s="72"/>
      <c r="AA5942" s="72"/>
      <c r="AB5942" s="72"/>
      <c r="AC5942" s="72"/>
      <c r="AD5942" s="72"/>
      <c r="AE5942" s="72"/>
      <c r="AF5942" s="72"/>
      <c r="AG5942" s="72"/>
      <c r="AH5942" s="72"/>
      <c r="AI5942" s="72"/>
      <c r="AJ5942" s="72"/>
      <c r="AK5942" s="72"/>
    </row>
    <row r="5943" ht="14.25" customHeight="1">
      <c r="A5943" s="78">
        <v>5940.0</v>
      </c>
      <c r="C5943" s="78" t="str">
        <f>VLOOKUP(G5943,[1]Macrodata_CCF!$A$3:$D$55,4,FALSE)</f>
        <v>#ERROR!</v>
      </c>
      <c r="E5943" s="79" t="str">
        <f>VLOOKUP(G5943,[1]Macrodata_CCF!$A$3:$B$55,2,FALSE)</f>
        <v>#ERROR!</v>
      </c>
      <c r="F5943" s="78">
        <v>0.0</v>
      </c>
      <c r="G5943" s="80">
        <v>1.0</v>
      </c>
      <c r="H5943" s="81">
        <v>476440.0</v>
      </c>
      <c r="I5943" s="81">
        <v>970000.0</v>
      </c>
      <c r="J5943" s="81">
        <v>668930.0</v>
      </c>
      <c r="K5943" s="81">
        <v>1552000.0</v>
      </c>
      <c r="L5943" s="82">
        <v>0.3900032417537888</v>
      </c>
      <c r="N5943" s="83">
        <f t="shared" si="1"/>
        <v>0.3900032418</v>
      </c>
      <c r="O5943" s="83">
        <f t="shared" si="2"/>
        <v>0.3900032418</v>
      </c>
      <c r="Q5943" s="83">
        <f t="shared" si="3"/>
        <v>0.5088247423</v>
      </c>
      <c r="R5943" s="83">
        <f t="shared" si="4"/>
        <v>0.3900032418</v>
      </c>
      <c r="S5943" s="83" t="b">
        <f t="shared" si="5"/>
        <v>0</v>
      </c>
      <c r="T5943" s="72"/>
      <c r="U5943" s="72"/>
      <c r="V5943" s="72"/>
      <c r="W5943" s="72"/>
      <c r="X5943" s="72"/>
      <c r="Y5943" s="72"/>
      <c r="Z5943" s="72"/>
      <c r="AA5943" s="72"/>
      <c r="AB5943" s="72"/>
      <c r="AC5943" s="72"/>
      <c r="AD5943" s="72"/>
      <c r="AE5943" s="72"/>
      <c r="AF5943" s="72"/>
      <c r="AG5943" s="72"/>
      <c r="AH5943" s="72"/>
      <c r="AI5943" s="72"/>
      <c r="AJ5943" s="72"/>
      <c r="AK5943" s="72"/>
    </row>
    <row r="5944" ht="14.25" customHeight="1">
      <c r="A5944" s="78">
        <v>5941.0</v>
      </c>
      <c r="C5944" s="78" t="str">
        <f>VLOOKUP(G5944,[1]Macrodata_CCF!$A$3:$D$55,4,FALSE)</f>
        <v>#ERROR!</v>
      </c>
      <c r="E5944" s="79" t="str">
        <f>VLOOKUP(G5944,[1]Macrodata_CCF!$A$3:$B$55,2,FALSE)</f>
        <v>#ERROR!</v>
      </c>
      <c r="F5944" s="78">
        <v>0.0</v>
      </c>
      <c r="G5944" s="80">
        <v>50.0</v>
      </c>
      <c r="H5944" s="81">
        <v>47595.0</v>
      </c>
      <c r="I5944" s="81">
        <v>740000.0</v>
      </c>
      <c r="J5944" s="81">
        <v>82215.0</v>
      </c>
      <c r="K5944" s="81">
        <v>740000.0</v>
      </c>
      <c r="L5944" s="82">
        <v>0.04999963893963793</v>
      </c>
      <c r="N5944" s="83">
        <f t="shared" si="1"/>
        <v>0.04999963894</v>
      </c>
      <c r="O5944" s="83">
        <f t="shared" si="2"/>
        <v>0.04999963894</v>
      </c>
      <c r="Q5944" s="83">
        <f t="shared" si="3"/>
        <v>0.9356824324</v>
      </c>
      <c r="R5944" s="83">
        <f t="shared" si="4"/>
        <v>0.04999963894</v>
      </c>
      <c r="S5944" s="83" t="b">
        <f t="shared" si="5"/>
        <v>0</v>
      </c>
      <c r="T5944" s="72"/>
      <c r="U5944" s="72"/>
      <c r="V5944" s="72"/>
      <c r="W5944" s="72"/>
      <c r="X5944" s="72"/>
      <c r="Y5944" s="72"/>
      <c r="Z5944" s="72"/>
      <c r="AA5944" s="72"/>
      <c r="AB5944" s="72"/>
      <c r="AC5944" s="72"/>
      <c r="AD5944" s="72"/>
      <c r="AE5944" s="72"/>
      <c r="AF5944" s="72"/>
      <c r="AG5944" s="72"/>
      <c r="AH5944" s="72"/>
      <c r="AI5944" s="72"/>
      <c r="AJ5944" s="72"/>
      <c r="AK5944" s="72"/>
    </row>
    <row r="5945" ht="14.25" customHeight="1">
      <c r="A5945" s="78">
        <v>5942.0</v>
      </c>
      <c r="C5945" s="78" t="str">
        <f>VLOOKUP(G5945,[1]Macrodata_CCF!$A$3:$D$55,4,FALSE)</f>
        <v>#ERROR!</v>
      </c>
      <c r="E5945" s="79" t="str">
        <f>VLOOKUP(G5945,[1]Macrodata_CCF!$A$3:$B$55,2,FALSE)</f>
        <v>#ERROR!</v>
      </c>
      <c r="F5945" s="78">
        <v>0.0</v>
      </c>
      <c r="G5945" s="80">
        <v>13.0</v>
      </c>
      <c r="H5945" s="81">
        <v>24340.0</v>
      </c>
      <c r="I5945" s="81">
        <v>50000.0</v>
      </c>
      <c r="J5945" s="81">
        <v>29470.0</v>
      </c>
      <c r="K5945" s="81">
        <v>50000.0</v>
      </c>
      <c r="L5945" s="82">
        <v>0.1999220576773188</v>
      </c>
      <c r="N5945" s="83">
        <f t="shared" si="1"/>
        <v>0.1999220577</v>
      </c>
      <c r="O5945" s="83">
        <f t="shared" si="2"/>
        <v>0.1999220577</v>
      </c>
      <c r="Q5945" s="83">
        <f t="shared" si="3"/>
        <v>0.5132</v>
      </c>
      <c r="R5945" s="83">
        <f t="shared" si="4"/>
        <v>0.1999220577</v>
      </c>
      <c r="S5945" s="83" t="b">
        <f t="shared" si="5"/>
        <v>0</v>
      </c>
      <c r="T5945" s="72"/>
      <c r="U5945" s="72"/>
      <c r="V5945" s="72"/>
      <c r="W5945" s="72"/>
      <c r="X5945" s="72"/>
      <c r="Y5945" s="72"/>
      <c r="Z5945" s="72"/>
      <c r="AA5945" s="72"/>
      <c r="AB5945" s="72"/>
      <c r="AC5945" s="72"/>
      <c r="AD5945" s="72"/>
      <c r="AE5945" s="72"/>
      <c r="AF5945" s="72"/>
      <c r="AG5945" s="72"/>
      <c r="AH5945" s="72"/>
      <c r="AI5945" s="72"/>
      <c r="AJ5945" s="72"/>
      <c r="AK5945" s="72"/>
    </row>
    <row r="5946" ht="14.25" customHeight="1">
      <c r="A5946" s="78">
        <v>5943.0</v>
      </c>
      <c r="C5946" s="78" t="str">
        <f>VLOOKUP(G5946,[1]Macrodata_CCF!$A$3:$D$55,4,FALSE)</f>
        <v>#ERROR!</v>
      </c>
      <c r="E5946" s="79" t="str">
        <f>VLOOKUP(G5946,[1]Macrodata_CCF!$A$3:$B$55,2,FALSE)</f>
        <v>#ERROR!</v>
      </c>
      <c r="F5946" s="78">
        <v>0.0</v>
      </c>
      <c r="G5946" s="80">
        <v>46.0</v>
      </c>
      <c r="H5946" s="81">
        <v>506430.0</v>
      </c>
      <c r="I5946" s="81">
        <v>590000.0</v>
      </c>
      <c r="J5946" s="81">
        <v>521475.0</v>
      </c>
      <c r="K5946" s="81">
        <v>826000.0</v>
      </c>
      <c r="L5946" s="82">
        <v>0.1800287184396314</v>
      </c>
      <c r="N5946" s="83">
        <f t="shared" si="1"/>
        <v>0.1800287184</v>
      </c>
      <c r="O5946" s="83">
        <f t="shared" si="2"/>
        <v>0.1800287184</v>
      </c>
      <c r="Q5946" s="83">
        <f t="shared" si="3"/>
        <v>0.1416440678</v>
      </c>
      <c r="R5946" s="83">
        <f t="shared" si="4"/>
        <v>0.1800287184</v>
      </c>
      <c r="S5946" s="83" t="b">
        <f t="shared" si="5"/>
        <v>0</v>
      </c>
      <c r="T5946" s="72"/>
      <c r="U5946" s="72"/>
      <c r="V5946" s="72"/>
      <c r="W5946" s="72"/>
      <c r="X5946" s="72"/>
      <c r="Y5946" s="72"/>
      <c r="Z5946" s="72"/>
      <c r="AA5946" s="72"/>
      <c r="AB5946" s="72"/>
      <c r="AC5946" s="72"/>
      <c r="AD5946" s="72"/>
      <c r="AE5946" s="72"/>
      <c r="AF5946" s="72"/>
      <c r="AG5946" s="72"/>
      <c r="AH5946" s="72"/>
      <c r="AI5946" s="72"/>
      <c r="AJ5946" s="72"/>
      <c r="AK5946" s="72"/>
    </row>
    <row r="5947" ht="14.25" customHeight="1">
      <c r="A5947" s="78">
        <v>5944.0</v>
      </c>
      <c r="C5947" s="78" t="str">
        <f>VLOOKUP(G5947,[1]Macrodata_CCF!$A$3:$D$55,4,FALSE)</f>
        <v>#ERROR!</v>
      </c>
      <c r="E5947" s="79" t="str">
        <f>VLOOKUP(G5947,[1]Macrodata_CCF!$A$3:$B$55,2,FALSE)</f>
        <v>#ERROR!</v>
      </c>
      <c r="F5947" s="78">
        <v>0.0</v>
      </c>
      <c r="G5947" s="80">
        <v>19.0</v>
      </c>
      <c r="H5947" s="81">
        <v>0.0</v>
      </c>
      <c r="I5947" s="81">
        <v>390000.0</v>
      </c>
      <c r="J5947" s="81">
        <v>66300.0</v>
      </c>
      <c r="K5947" s="81">
        <v>390000.0</v>
      </c>
      <c r="L5947" s="82">
        <v>0.17</v>
      </c>
      <c r="N5947" s="83">
        <f t="shared" si="1"/>
        <v>0.17</v>
      </c>
      <c r="O5947" s="83">
        <f t="shared" si="2"/>
        <v>0.17</v>
      </c>
      <c r="Q5947" s="83">
        <f t="shared" si="3"/>
        <v>1</v>
      </c>
      <c r="R5947" s="83">
        <f t="shared" si="4"/>
        <v>0.17</v>
      </c>
      <c r="S5947" s="83" t="b">
        <f t="shared" si="5"/>
        <v>0</v>
      </c>
      <c r="T5947" s="72"/>
      <c r="U5947" s="72"/>
      <c r="V5947" s="72"/>
      <c r="W5947" s="72"/>
      <c r="X5947" s="72"/>
      <c r="Y5947" s="72"/>
      <c r="Z5947" s="72"/>
      <c r="AA5947" s="72"/>
      <c r="AB5947" s="72"/>
      <c r="AC5947" s="72"/>
      <c r="AD5947" s="72"/>
      <c r="AE5947" s="72"/>
      <c r="AF5947" s="72"/>
      <c r="AG5947" s="72"/>
      <c r="AH5947" s="72"/>
      <c r="AI5947" s="72"/>
      <c r="AJ5947" s="72"/>
      <c r="AK5947" s="72"/>
    </row>
    <row r="5948" ht="14.25" customHeight="1">
      <c r="A5948" s="78">
        <v>5945.0</v>
      </c>
      <c r="C5948" s="78" t="str">
        <f>VLOOKUP(G5948,[1]Macrodata_CCF!$A$3:$D$55,4,FALSE)</f>
        <v>#ERROR!</v>
      </c>
      <c r="E5948" s="79" t="str">
        <f>VLOOKUP(G5948,[1]Macrodata_CCF!$A$3:$B$55,2,FALSE)</f>
        <v>#ERROR!</v>
      </c>
      <c r="F5948" s="78">
        <v>1.0</v>
      </c>
      <c r="G5948" s="80">
        <v>3.0</v>
      </c>
      <c r="H5948" s="81">
        <v>151490.0</v>
      </c>
      <c r="I5948" s="81">
        <v>340000.0</v>
      </c>
      <c r="J5948" s="81">
        <v>236320.0</v>
      </c>
      <c r="K5948" s="81">
        <v>475999.9999999999</v>
      </c>
      <c r="L5948" s="82">
        <v>0.4500026523791841</v>
      </c>
      <c r="N5948" s="83">
        <f t="shared" si="1"/>
        <v>0.4500026524</v>
      </c>
      <c r="O5948" s="83">
        <f t="shared" si="2"/>
        <v>0.4500026524</v>
      </c>
      <c r="Q5948" s="83">
        <f t="shared" si="3"/>
        <v>0.5544411765</v>
      </c>
      <c r="R5948" s="83">
        <f t="shared" si="4"/>
        <v>0.4500026524</v>
      </c>
      <c r="S5948" s="83" t="b">
        <f t="shared" si="5"/>
        <v>0</v>
      </c>
      <c r="T5948" s="72"/>
      <c r="U5948" s="72"/>
      <c r="V5948" s="72"/>
      <c r="W5948" s="72"/>
      <c r="X5948" s="72"/>
      <c r="Y5948" s="72"/>
      <c r="Z5948" s="72"/>
      <c r="AA5948" s="72"/>
      <c r="AB5948" s="72"/>
      <c r="AC5948" s="72"/>
      <c r="AD5948" s="72"/>
      <c r="AE5948" s="72"/>
      <c r="AF5948" s="72"/>
      <c r="AG5948" s="72"/>
      <c r="AH5948" s="72"/>
      <c r="AI5948" s="72"/>
      <c r="AJ5948" s="72"/>
      <c r="AK5948" s="72"/>
    </row>
    <row r="5949" ht="14.25" customHeight="1">
      <c r="A5949" s="78">
        <v>5946.0</v>
      </c>
      <c r="C5949" s="78" t="str">
        <f>VLOOKUP(G5949,[1]Macrodata_CCF!$A$3:$D$55,4,FALSE)</f>
        <v>#ERROR!</v>
      </c>
      <c r="E5949" s="79" t="str">
        <f>VLOOKUP(G5949,[1]Macrodata_CCF!$A$3:$B$55,2,FALSE)</f>
        <v>#ERROR!</v>
      </c>
      <c r="F5949" s="78">
        <v>0.0</v>
      </c>
      <c r="G5949" s="80">
        <v>48.0</v>
      </c>
      <c r="H5949" s="81">
        <v>488875.0</v>
      </c>
      <c r="I5949" s="81">
        <v>730000.0</v>
      </c>
      <c r="J5949" s="81">
        <v>537100.0</v>
      </c>
      <c r="K5949" s="81">
        <v>730000.0</v>
      </c>
      <c r="L5949" s="82">
        <v>0.2</v>
      </c>
      <c r="N5949" s="83">
        <f t="shared" si="1"/>
        <v>0.2</v>
      </c>
      <c r="O5949" s="83">
        <f t="shared" si="2"/>
        <v>0.2</v>
      </c>
      <c r="Q5949" s="83">
        <f t="shared" si="3"/>
        <v>0.3303082192</v>
      </c>
      <c r="R5949" s="83">
        <f t="shared" si="4"/>
        <v>0.2</v>
      </c>
      <c r="S5949" s="83" t="b">
        <f t="shared" si="5"/>
        <v>0</v>
      </c>
      <c r="T5949" s="72"/>
      <c r="U5949" s="72"/>
      <c r="V5949" s="72"/>
      <c r="W5949" s="72"/>
      <c r="X5949" s="72"/>
      <c r="Y5949" s="72"/>
      <c r="Z5949" s="72"/>
      <c r="AA5949" s="72"/>
      <c r="AB5949" s="72"/>
      <c r="AC5949" s="72"/>
      <c r="AD5949" s="72"/>
      <c r="AE5949" s="72"/>
      <c r="AF5949" s="72"/>
      <c r="AG5949" s="72"/>
      <c r="AH5949" s="72"/>
      <c r="AI5949" s="72"/>
      <c r="AJ5949" s="72"/>
      <c r="AK5949" s="72"/>
    </row>
    <row r="5950" ht="14.25" customHeight="1">
      <c r="A5950" s="78">
        <v>5947.0</v>
      </c>
      <c r="C5950" s="78" t="str">
        <f>VLOOKUP(G5950,[1]Macrodata_CCF!$A$3:$D$55,4,FALSE)</f>
        <v>#ERROR!</v>
      </c>
      <c r="E5950" s="79" t="str">
        <f>VLOOKUP(G5950,[1]Macrodata_CCF!$A$3:$B$55,2,FALSE)</f>
        <v>#ERROR!</v>
      </c>
      <c r="F5950" s="78">
        <v>0.0</v>
      </c>
      <c r="G5950" s="80">
        <v>42.0</v>
      </c>
      <c r="H5950" s="81">
        <v>56055.0</v>
      </c>
      <c r="I5950" s="81">
        <v>350000.0</v>
      </c>
      <c r="J5950" s="81">
        <v>117785.0</v>
      </c>
      <c r="K5950" s="81">
        <v>350000.0</v>
      </c>
      <c r="L5950" s="82">
        <v>0.2100052730953069</v>
      </c>
      <c r="N5950" s="83">
        <f t="shared" si="1"/>
        <v>0.2100052731</v>
      </c>
      <c r="O5950" s="83">
        <f t="shared" si="2"/>
        <v>0.2100052731</v>
      </c>
      <c r="Q5950" s="83">
        <f t="shared" si="3"/>
        <v>0.8398428571</v>
      </c>
      <c r="R5950" s="83">
        <f t="shared" si="4"/>
        <v>0.2100052731</v>
      </c>
      <c r="S5950" s="83" t="b">
        <f t="shared" si="5"/>
        <v>0</v>
      </c>
      <c r="T5950" s="72"/>
      <c r="U5950" s="72"/>
      <c r="V5950" s="72"/>
      <c r="W5950" s="72"/>
      <c r="X5950" s="72"/>
      <c r="Y5950" s="72"/>
      <c r="Z5950" s="72"/>
      <c r="AA5950" s="72"/>
      <c r="AB5950" s="72"/>
      <c r="AC5950" s="72"/>
      <c r="AD5950" s="72"/>
      <c r="AE5950" s="72"/>
      <c r="AF5950" s="72"/>
      <c r="AG5950" s="72"/>
      <c r="AH5950" s="72"/>
      <c r="AI5950" s="72"/>
      <c r="AJ5950" s="72"/>
      <c r="AK5950" s="72"/>
    </row>
    <row r="5951" ht="14.25" customHeight="1">
      <c r="A5951" s="78">
        <v>5948.0</v>
      </c>
      <c r="C5951" s="78" t="str">
        <f>VLOOKUP(G5951,[1]Macrodata_CCF!$A$3:$D$55,4,FALSE)</f>
        <v>#ERROR!</v>
      </c>
      <c r="E5951" s="79" t="str">
        <f>VLOOKUP(G5951,[1]Macrodata_CCF!$A$3:$B$55,2,FALSE)</f>
        <v>#ERROR!</v>
      </c>
      <c r="F5951" s="78">
        <v>0.0</v>
      </c>
      <c r="G5951" s="80">
        <v>18.0</v>
      </c>
      <c r="H5951" s="81">
        <v>0.0</v>
      </c>
      <c r="I5951" s="81">
        <v>800000.0</v>
      </c>
      <c r="J5951" s="81">
        <v>112000.0</v>
      </c>
      <c r="K5951" s="81">
        <v>800000.0</v>
      </c>
      <c r="L5951" s="82">
        <v>0.14</v>
      </c>
      <c r="N5951" s="83">
        <f t="shared" si="1"/>
        <v>0.14</v>
      </c>
      <c r="O5951" s="83">
        <f t="shared" si="2"/>
        <v>0.14</v>
      </c>
      <c r="Q5951" s="83">
        <f t="shared" si="3"/>
        <v>1</v>
      </c>
      <c r="R5951" s="83">
        <f t="shared" si="4"/>
        <v>0.14</v>
      </c>
      <c r="S5951" s="83" t="b">
        <f t="shared" si="5"/>
        <v>0</v>
      </c>
      <c r="T5951" s="72"/>
      <c r="U5951" s="72"/>
      <c r="V5951" s="72"/>
      <c r="W5951" s="72"/>
      <c r="X5951" s="72"/>
      <c r="Y5951" s="72"/>
      <c r="Z5951" s="72"/>
      <c r="AA5951" s="72"/>
      <c r="AB5951" s="72"/>
      <c r="AC5951" s="72"/>
      <c r="AD5951" s="72"/>
      <c r="AE5951" s="72"/>
      <c r="AF5951" s="72"/>
      <c r="AG5951" s="72"/>
      <c r="AH5951" s="72"/>
      <c r="AI5951" s="72"/>
      <c r="AJ5951" s="72"/>
      <c r="AK5951" s="72"/>
    </row>
    <row r="5952" ht="14.25" customHeight="1">
      <c r="A5952" s="78">
        <v>5949.0</v>
      </c>
      <c r="C5952" s="78" t="str">
        <f>VLOOKUP(G5952,[1]Macrodata_CCF!$A$3:$D$55,4,FALSE)</f>
        <v>#ERROR!</v>
      </c>
      <c r="E5952" s="79" t="str">
        <f>VLOOKUP(G5952,[1]Macrodata_CCF!$A$3:$B$55,2,FALSE)</f>
        <v>#ERROR!</v>
      </c>
      <c r="F5952" s="78">
        <v>0.0</v>
      </c>
      <c r="G5952" s="80">
        <v>48.0</v>
      </c>
      <c r="H5952" s="81">
        <v>40375.0</v>
      </c>
      <c r="I5952" s="81">
        <v>720000.0</v>
      </c>
      <c r="J5952" s="81">
        <v>142320.0</v>
      </c>
      <c r="K5952" s="81">
        <v>720000.0</v>
      </c>
      <c r="L5952" s="82">
        <v>0.1500018392495862</v>
      </c>
      <c r="N5952" s="83">
        <f t="shared" si="1"/>
        <v>0.1500018392</v>
      </c>
      <c r="O5952" s="83">
        <f t="shared" si="2"/>
        <v>0.1500018392</v>
      </c>
      <c r="Q5952" s="83">
        <f t="shared" si="3"/>
        <v>0.9439236111</v>
      </c>
      <c r="R5952" s="83">
        <f t="shared" si="4"/>
        <v>0.1500018392</v>
      </c>
      <c r="S5952" s="83" t="b">
        <f t="shared" si="5"/>
        <v>0</v>
      </c>
      <c r="T5952" s="72"/>
      <c r="U5952" s="72"/>
      <c r="V5952" s="72"/>
      <c r="W5952" s="72"/>
      <c r="X5952" s="72"/>
      <c r="Y5952" s="72"/>
      <c r="Z5952" s="72"/>
      <c r="AA5952" s="72"/>
      <c r="AB5952" s="72"/>
      <c r="AC5952" s="72"/>
      <c r="AD5952" s="72"/>
      <c r="AE5952" s="72"/>
      <c r="AF5952" s="72"/>
      <c r="AG5952" s="72"/>
      <c r="AH5952" s="72"/>
      <c r="AI5952" s="72"/>
      <c r="AJ5952" s="72"/>
      <c r="AK5952" s="72"/>
    </row>
    <row r="5953" ht="14.25" customHeight="1">
      <c r="A5953" s="78">
        <v>5950.0</v>
      </c>
      <c r="C5953" s="78" t="str">
        <f>VLOOKUP(G5953,[1]Macrodata_CCF!$A$3:$D$55,4,FALSE)</f>
        <v>#ERROR!</v>
      </c>
      <c r="E5953" s="79" t="str">
        <f>VLOOKUP(G5953,[1]Macrodata_CCF!$A$3:$B$55,2,FALSE)</f>
        <v>#ERROR!</v>
      </c>
      <c r="F5953" s="78">
        <v>0.0</v>
      </c>
      <c r="G5953" s="80">
        <v>13.0</v>
      </c>
      <c r="H5953" s="81">
        <v>336340.0</v>
      </c>
      <c r="I5953" s="81">
        <v>480000.0</v>
      </c>
      <c r="J5953" s="81">
        <v>356450.0</v>
      </c>
      <c r="K5953" s="81">
        <v>480000.0</v>
      </c>
      <c r="L5953" s="82">
        <v>0.1399832938883475</v>
      </c>
      <c r="N5953" s="83">
        <f t="shared" si="1"/>
        <v>0.1399832939</v>
      </c>
      <c r="O5953" s="83">
        <f t="shared" si="2"/>
        <v>0.1399832939</v>
      </c>
      <c r="Q5953" s="83">
        <f t="shared" si="3"/>
        <v>0.2992916667</v>
      </c>
      <c r="R5953" s="83">
        <f t="shared" si="4"/>
        <v>0.1399832939</v>
      </c>
      <c r="S5953" s="83" t="b">
        <f t="shared" si="5"/>
        <v>0</v>
      </c>
      <c r="T5953" s="72"/>
      <c r="U5953" s="72"/>
      <c r="V5953" s="72"/>
      <c r="W5953" s="72"/>
      <c r="X5953" s="72"/>
      <c r="Y5953" s="72"/>
      <c r="Z5953" s="72"/>
      <c r="AA5953" s="72"/>
      <c r="AB5953" s="72"/>
      <c r="AC5953" s="72"/>
      <c r="AD5953" s="72"/>
      <c r="AE5953" s="72"/>
      <c r="AF5953" s="72"/>
      <c r="AG5953" s="72"/>
      <c r="AH5953" s="72"/>
      <c r="AI5953" s="72"/>
      <c r="AJ5953" s="72"/>
      <c r="AK5953" s="72"/>
    </row>
    <row r="5954" ht="14.25" customHeight="1">
      <c r="A5954" s="78">
        <v>5951.0</v>
      </c>
      <c r="C5954" s="78" t="str">
        <f>VLOOKUP(G5954,[1]Macrodata_CCF!$A$3:$D$55,4,FALSE)</f>
        <v>#ERROR!</v>
      </c>
      <c r="E5954" s="79" t="str">
        <f>VLOOKUP(G5954,[1]Macrodata_CCF!$A$3:$B$55,2,FALSE)</f>
        <v>#ERROR!</v>
      </c>
      <c r="F5954" s="78">
        <v>0.0</v>
      </c>
      <c r="G5954" s="80">
        <v>36.0</v>
      </c>
      <c r="H5954" s="81">
        <v>167555.0</v>
      </c>
      <c r="I5954" s="81">
        <v>500000.0</v>
      </c>
      <c r="J5954" s="81">
        <v>140960.0</v>
      </c>
      <c r="K5954" s="81">
        <v>500000.0</v>
      </c>
      <c r="L5954" s="82">
        <v>-0.07999819519018184</v>
      </c>
      <c r="N5954" s="83">
        <f t="shared" si="1"/>
        <v>-0.07999819519</v>
      </c>
      <c r="O5954" s="83">
        <f t="shared" si="2"/>
        <v>0</v>
      </c>
      <c r="Q5954" s="83">
        <f t="shared" si="3"/>
        <v>0.66489</v>
      </c>
      <c r="R5954" s="83">
        <f t="shared" si="4"/>
        <v>-0.07999819519</v>
      </c>
      <c r="S5954" s="83" t="b">
        <f t="shared" si="5"/>
        <v>0</v>
      </c>
      <c r="T5954" s="72"/>
      <c r="U5954" s="72"/>
      <c r="V5954" s="72"/>
      <c r="W5954" s="72"/>
      <c r="X5954" s="72"/>
      <c r="Y5954" s="72"/>
      <c r="Z5954" s="72"/>
      <c r="AA5954" s="72"/>
      <c r="AB5954" s="72"/>
      <c r="AC5954" s="72"/>
      <c r="AD5954" s="72"/>
      <c r="AE5954" s="72"/>
      <c r="AF5954" s="72"/>
      <c r="AG5954" s="72"/>
      <c r="AH5954" s="72"/>
      <c r="AI5954" s="72"/>
      <c r="AJ5954" s="72"/>
      <c r="AK5954" s="72"/>
    </row>
    <row r="5955" ht="14.25" customHeight="1">
      <c r="A5955" s="78">
        <v>5952.0</v>
      </c>
      <c r="C5955" s="78" t="str">
        <f>VLOOKUP(G5955,[1]Macrodata_CCF!$A$3:$D$55,4,FALSE)</f>
        <v>#ERROR!</v>
      </c>
      <c r="E5955" s="79" t="str">
        <f>VLOOKUP(G5955,[1]Macrodata_CCF!$A$3:$B$55,2,FALSE)</f>
        <v>#ERROR!</v>
      </c>
      <c r="F5955" s="78">
        <v>0.0</v>
      </c>
      <c r="G5955" s="80">
        <v>10.0</v>
      </c>
      <c r="H5955" s="81">
        <v>19935.0</v>
      </c>
      <c r="I5955" s="81">
        <v>160000.0</v>
      </c>
      <c r="J5955" s="81">
        <v>0.0</v>
      </c>
      <c r="K5955" s="81">
        <v>160000.0</v>
      </c>
      <c r="L5955" s="82">
        <v>-0.1423267768536037</v>
      </c>
      <c r="N5955" s="83">
        <f t="shared" si="1"/>
        <v>-0.1423267769</v>
      </c>
      <c r="O5955" s="83">
        <f t="shared" si="2"/>
        <v>0</v>
      </c>
      <c r="Q5955" s="83">
        <f t="shared" si="3"/>
        <v>0.87540625</v>
      </c>
      <c r="R5955" s="83">
        <f t="shared" si="4"/>
        <v>-0.1423267769</v>
      </c>
      <c r="S5955" s="83" t="b">
        <f t="shared" si="5"/>
        <v>0</v>
      </c>
      <c r="T5955" s="72"/>
      <c r="U5955" s="72"/>
      <c r="V5955" s="72"/>
      <c r="W5955" s="72"/>
      <c r="X5955" s="72"/>
      <c r="Y5955" s="72"/>
      <c r="Z5955" s="72"/>
      <c r="AA5955" s="72"/>
      <c r="AB5955" s="72"/>
      <c r="AC5955" s="72"/>
      <c r="AD5955" s="72"/>
      <c r="AE5955" s="72"/>
      <c r="AF5955" s="72"/>
      <c r="AG5955" s="72"/>
      <c r="AH5955" s="72"/>
      <c r="AI5955" s="72"/>
      <c r="AJ5955" s="72"/>
      <c r="AK5955" s="72"/>
    </row>
    <row r="5956" ht="14.25" customHeight="1">
      <c r="A5956" s="78">
        <v>5953.0</v>
      </c>
      <c r="C5956" s="78" t="str">
        <f>VLOOKUP(G5956,[1]Macrodata_CCF!$A$3:$D$55,4,FALSE)</f>
        <v>#ERROR!</v>
      </c>
      <c r="E5956" s="79" t="str">
        <f>VLOOKUP(G5956,[1]Macrodata_CCF!$A$3:$B$55,2,FALSE)</f>
        <v>#ERROR!</v>
      </c>
      <c r="F5956" s="78">
        <v>0.0</v>
      </c>
      <c r="G5956" s="80">
        <v>27.0</v>
      </c>
      <c r="H5956" s="81">
        <v>0.0</v>
      </c>
      <c r="I5956" s="81">
        <v>140000.0</v>
      </c>
      <c r="J5956" s="81">
        <v>242760.0</v>
      </c>
      <c r="K5956" s="81">
        <v>238000.0</v>
      </c>
      <c r="L5956" s="82">
        <v>1.734</v>
      </c>
      <c r="N5956" s="83">
        <f t="shared" si="1"/>
        <v>1.734</v>
      </c>
      <c r="O5956" s="83">
        <f t="shared" si="2"/>
        <v>1</v>
      </c>
      <c r="Q5956" s="83">
        <f t="shared" si="3"/>
        <v>1</v>
      </c>
      <c r="R5956" s="83">
        <f t="shared" si="4"/>
        <v>1.734</v>
      </c>
      <c r="S5956" s="83" t="b">
        <f t="shared" si="5"/>
        <v>0</v>
      </c>
      <c r="T5956" s="72"/>
      <c r="U5956" s="72"/>
      <c r="V5956" s="72"/>
      <c r="W5956" s="72"/>
      <c r="X5956" s="72"/>
      <c r="Y5956" s="72"/>
      <c r="Z5956" s="72"/>
      <c r="AA5956" s="72"/>
      <c r="AB5956" s="72"/>
      <c r="AC5956" s="72"/>
      <c r="AD5956" s="72"/>
      <c r="AE5956" s="72"/>
      <c r="AF5956" s="72"/>
      <c r="AG5956" s="72"/>
      <c r="AH5956" s="72"/>
      <c r="AI5956" s="72"/>
      <c r="AJ5956" s="72"/>
      <c r="AK5956" s="72"/>
    </row>
    <row r="5957" ht="14.25" customHeight="1">
      <c r="A5957" s="78">
        <v>5954.0</v>
      </c>
      <c r="C5957" s="78" t="str">
        <f>VLOOKUP(G5957,[1]Macrodata_CCF!$A$3:$D$55,4,FALSE)</f>
        <v>#ERROR!</v>
      </c>
      <c r="E5957" s="79" t="str">
        <f>VLOOKUP(G5957,[1]Macrodata_CCF!$A$3:$B$55,2,FALSE)</f>
        <v>#ERROR!</v>
      </c>
      <c r="F5957" s="78">
        <v>1.0</v>
      </c>
      <c r="G5957" s="80">
        <v>37.0</v>
      </c>
      <c r="H5957" s="81">
        <v>394790.0</v>
      </c>
      <c r="I5957" s="81">
        <v>430000.0</v>
      </c>
      <c r="J5957" s="81">
        <v>410280.0</v>
      </c>
      <c r="K5957" s="81">
        <v>430000.0</v>
      </c>
      <c r="L5957" s="82">
        <v>0.4399318375461517</v>
      </c>
      <c r="N5957" s="83">
        <f t="shared" si="1"/>
        <v>0.4399318375</v>
      </c>
      <c r="O5957" s="83">
        <f t="shared" si="2"/>
        <v>0.4399318375</v>
      </c>
      <c r="Q5957" s="83">
        <f t="shared" si="3"/>
        <v>0.08188372093</v>
      </c>
      <c r="R5957" s="83">
        <f t="shared" si="4"/>
        <v>0.03602325581</v>
      </c>
      <c r="S5957" s="83" t="b">
        <f t="shared" si="5"/>
        <v>0</v>
      </c>
      <c r="T5957" s="72"/>
      <c r="U5957" s="72"/>
      <c r="V5957" s="72"/>
      <c r="W5957" s="72"/>
      <c r="X5957" s="72"/>
      <c r="Y5957" s="72"/>
      <c r="Z5957" s="72"/>
      <c r="AA5957" s="72"/>
      <c r="AB5957" s="72"/>
      <c r="AC5957" s="72"/>
      <c r="AD5957" s="72"/>
      <c r="AE5957" s="72"/>
      <c r="AF5957" s="72"/>
      <c r="AG5957" s="72"/>
      <c r="AH5957" s="72"/>
      <c r="AI5957" s="72"/>
      <c r="AJ5957" s="72"/>
      <c r="AK5957" s="72"/>
    </row>
    <row r="5958" ht="14.25" customHeight="1">
      <c r="A5958" s="78">
        <v>5955.0</v>
      </c>
      <c r="C5958" s="78" t="str">
        <f>VLOOKUP(G5958,[1]Macrodata_CCF!$A$3:$D$55,4,FALSE)</f>
        <v>#ERROR!</v>
      </c>
      <c r="E5958" s="79" t="str">
        <f>VLOOKUP(G5958,[1]Macrodata_CCF!$A$3:$B$55,2,FALSE)</f>
        <v>#ERROR!</v>
      </c>
      <c r="F5958" s="78">
        <v>0.0</v>
      </c>
      <c r="G5958" s="80">
        <v>12.0</v>
      </c>
      <c r="H5958" s="81">
        <v>900610.0</v>
      </c>
      <c r="I5958" s="81">
        <v>970000.0</v>
      </c>
      <c r="J5958" s="81">
        <v>914490.0</v>
      </c>
      <c r="K5958" s="81">
        <v>1843000.0</v>
      </c>
      <c r="L5958" s="82">
        <v>0.200028822596916</v>
      </c>
      <c r="N5958" s="83">
        <f t="shared" si="1"/>
        <v>0.2000288226</v>
      </c>
      <c r="O5958" s="83">
        <f t="shared" si="2"/>
        <v>0.2000288226</v>
      </c>
      <c r="Q5958" s="83">
        <f t="shared" si="3"/>
        <v>0.07153608247</v>
      </c>
      <c r="R5958" s="83">
        <f t="shared" si="4"/>
        <v>0.01430927835</v>
      </c>
      <c r="S5958" s="83" t="b">
        <f t="shared" si="5"/>
        <v>0</v>
      </c>
      <c r="T5958" s="72"/>
      <c r="U5958" s="72"/>
      <c r="V5958" s="72"/>
      <c r="W5958" s="72"/>
      <c r="X5958" s="72"/>
      <c r="Y5958" s="72"/>
      <c r="Z5958" s="72"/>
      <c r="AA5958" s="72"/>
      <c r="AB5958" s="72"/>
      <c r="AC5958" s="72"/>
      <c r="AD5958" s="72"/>
      <c r="AE5958" s="72"/>
      <c r="AF5958" s="72"/>
      <c r="AG5958" s="72"/>
      <c r="AH5958" s="72"/>
      <c r="AI5958" s="72"/>
      <c r="AJ5958" s="72"/>
      <c r="AK5958" s="72"/>
    </row>
    <row r="5959" ht="14.25" customHeight="1">
      <c r="A5959" s="78">
        <v>5956.0</v>
      </c>
      <c r="C5959" s="78" t="str">
        <f>VLOOKUP(G5959,[1]Macrodata_CCF!$A$3:$D$55,4,FALSE)</f>
        <v>#ERROR!</v>
      </c>
      <c r="E5959" s="79" t="str">
        <f>VLOOKUP(G5959,[1]Macrodata_CCF!$A$3:$B$55,2,FALSE)</f>
        <v>#ERROR!</v>
      </c>
      <c r="F5959" s="78">
        <v>0.0</v>
      </c>
      <c r="G5959" s="80">
        <v>37.0</v>
      </c>
      <c r="H5959" s="81">
        <v>201440.0</v>
      </c>
      <c r="I5959" s="81">
        <v>560000.0</v>
      </c>
      <c r="J5959" s="81">
        <v>212195.0</v>
      </c>
      <c r="K5959" s="81">
        <v>560000.0</v>
      </c>
      <c r="L5959" s="82">
        <v>0.02999497991967871</v>
      </c>
      <c r="N5959" s="83">
        <f t="shared" si="1"/>
        <v>0.02999497992</v>
      </c>
      <c r="O5959" s="83">
        <f t="shared" si="2"/>
        <v>0.02999497992</v>
      </c>
      <c r="Q5959" s="83">
        <f t="shared" si="3"/>
        <v>0.6402857143</v>
      </c>
      <c r="R5959" s="83">
        <f t="shared" si="4"/>
        <v>0.02999497992</v>
      </c>
      <c r="S5959" s="83" t="b">
        <f t="shared" si="5"/>
        <v>0</v>
      </c>
      <c r="T5959" s="72"/>
      <c r="U5959" s="72"/>
      <c r="V5959" s="72"/>
      <c r="W5959" s="72"/>
      <c r="X5959" s="72"/>
      <c r="Y5959" s="72"/>
      <c r="Z5959" s="72"/>
      <c r="AA5959" s="72"/>
      <c r="AB5959" s="72"/>
      <c r="AC5959" s="72"/>
      <c r="AD5959" s="72"/>
      <c r="AE5959" s="72"/>
      <c r="AF5959" s="72"/>
      <c r="AG5959" s="72"/>
      <c r="AH5959" s="72"/>
      <c r="AI5959" s="72"/>
      <c r="AJ5959" s="72"/>
      <c r="AK5959" s="72"/>
    </row>
    <row r="5960" ht="14.25" customHeight="1">
      <c r="A5960" s="78">
        <v>5957.0</v>
      </c>
      <c r="C5960" s="78" t="str">
        <f>VLOOKUP(G5960,[1]Macrodata_CCF!$A$3:$D$55,4,FALSE)</f>
        <v>#ERROR!</v>
      </c>
      <c r="E5960" s="79" t="str">
        <f>VLOOKUP(G5960,[1]Macrodata_CCF!$A$3:$B$55,2,FALSE)</f>
        <v>#ERROR!</v>
      </c>
      <c r="F5960" s="78">
        <v>0.0</v>
      </c>
      <c r="G5960" s="80">
        <v>22.0</v>
      </c>
      <c r="H5960" s="81">
        <v>292155.0</v>
      </c>
      <c r="I5960" s="81">
        <v>800000.0</v>
      </c>
      <c r="J5960" s="81">
        <v>363255.0</v>
      </c>
      <c r="K5960" s="81">
        <v>800000.0</v>
      </c>
      <c r="L5960" s="82">
        <v>0.1400033474780691</v>
      </c>
      <c r="N5960" s="83">
        <f t="shared" si="1"/>
        <v>0.1400033475</v>
      </c>
      <c r="O5960" s="83">
        <f t="shared" si="2"/>
        <v>0.1400033475</v>
      </c>
      <c r="Q5960" s="83">
        <f t="shared" si="3"/>
        <v>0.63480625</v>
      </c>
      <c r="R5960" s="83">
        <f t="shared" si="4"/>
        <v>0.1400033475</v>
      </c>
      <c r="S5960" s="83" t="b">
        <f t="shared" si="5"/>
        <v>0</v>
      </c>
      <c r="T5960" s="72"/>
      <c r="U5960" s="72"/>
      <c r="V5960" s="72"/>
      <c r="W5960" s="72"/>
      <c r="X5960" s="72"/>
      <c r="Y5960" s="72"/>
      <c r="Z5960" s="72"/>
      <c r="AA5960" s="72"/>
      <c r="AB5960" s="72"/>
      <c r="AC5960" s="72"/>
      <c r="AD5960" s="72"/>
      <c r="AE5960" s="72"/>
      <c r="AF5960" s="72"/>
      <c r="AG5960" s="72"/>
      <c r="AH5960" s="72"/>
      <c r="AI5960" s="72"/>
      <c r="AJ5960" s="72"/>
      <c r="AK5960" s="72"/>
    </row>
    <row r="5961" ht="14.25" customHeight="1">
      <c r="A5961" s="78">
        <v>5958.0</v>
      </c>
      <c r="C5961" s="78" t="str">
        <f>VLOOKUP(G5961,[1]Macrodata_CCF!$A$3:$D$55,4,FALSE)</f>
        <v>#ERROR!</v>
      </c>
      <c r="E5961" s="79" t="str">
        <f>VLOOKUP(G5961,[1]Macrodata_CCF!$A$3:$B$55,2,FALSE)</f>
        <v>#ERROR!</v>
      </c>
      <c r="F5961" s="78">
        <v>0.0</v>
      </c>
      <c r="G5961" s="80">
        <v>20.0</v>
      </c>
      <c r="H5961" s="81">
        <v>27800.0</v>
      </c>
      <c r="I5961" s="81">
        <v>500000.0</v>
      </c>
      <c r="J5961" s="81">
        <v>103350.0</v>
      </c>
      <c r="K5961" s="81">
        <v>500000.0</v>
      </c>
      <c r="L5961" s="82">
        <v>0.159995764506565</v>
      </c>
      <c r="N5961" s="83">
        <f t="shared" si="1"/>
        <v>0.1599957645</v>
      </c>
      <c r="O5961" s="83">
        <f t="shared" si="2"/>
        <v>0.1599957645</v>
      </c>
      <c r="Q5961" s="83">
        <f t="shared" si="3"/>
        <v>0.9444</v>
      </c>
      <c r="R5961" s="83">
        <f t="shared" si="4"/>
        <v>0.1599957645</v>
      </c>
      <c r="S5961" s="83" t="b">
        <f t="shared" si="5"/>
        <v>0</v>
      </c>
      <c r="T5961" s="72"/>
      <c r="U5961" s="72"/>
      <c r="V5961" s="72"/>
      <c r="W5961" s="72"/>
      <c r="X5961" s="72"/>
      <c r="Y5961" s="72"/>
      <c r="Z5961" s="72"/>
      <c r="AA5961" s="72"/>
      <c r="AB5961" s="72"/>
      <c r="AC5961" s="72"/>
      <c r="AD5961" s="72"/>
      <c r="AE5961" s="72"/>
      <c r="AF5961" s="72"/>
      <c r="AG5961" s="72"/>
      <c r="AH5961" s="72"/>
      <c r="AI5961" s="72"/>
      <c r="AJ5961" s="72"/>
      <c r="AK5961" s="72"/>
    </row>
    <row r="5962" ht="14.25" customHeight="1">
      <c r="A5962" s="78">
        <v>5959.0</v>
      </c>
      <c r="C5962" s="78" t="str">
        <f>VLOOKUP(G5962,[1]Macrodata_CCF!$A$3:$D$55,4,FALSE)</f>
        <v>#ERROR!</v>
      </c>
      <c r="E5962" s="79" t="str">
        <f>VLOOKUP(G5962,[1]Macrodata_CCF!$A$3:$B$55,2,FALSE)</f>
        <v>#ERROR!</v>
      </c>
      <c r="F5962" s="78">
        <v>0.0</v>
      </c>
      <c r="G5962" s="80">
        <v>13.0</v>
      </c>
      <c r="H5962" s="81">
        <v>776820.0</v>
      </c>
      <c r="I5962" s="81">
        <v>860000.0</v>
      </c>
      <c r="J5962" s="81">
        <v>791790.0</v>
      </c>
      <c r="K5962" s="81">
        <v>1462000.0</v>
      </c>
      <c r="L5962" s="82">
        <v>0.179971146910315</v>
      </c>
      <c r="N5962" s="83">
        <f t="shared" si="1"/>
        <v>0.1799711469</v>
      </c>
      <c r="O5962" s="83">
        <f t="shared" si="2"/>
        <v>0.1799711469</v>
      </c>
      <c r="Q5962" s="83">
        <f t="shared" si="3"/>
        <v>0.09672093023</v>
      </c>
      <c r="R5962" s="83">
        <f t="shared" si="4"/>
        <v>0.01740697674</v>
      </c>
      <c r="S5962" s="83" t="b">
        <f t="shared" si="5"/>
        <v>0</v>
      </c>
      <c r="T5962" s="72"/>
      <c r="U5962" s="72"/>
      <c r="V5962" s="72"/>
      <c r="W5962" s="72"/>
      <c r="X5962" s="72"/>
      <c r="Y5962" s="72"/>
      <c r="Z5962" s="72"/>
      <c r="AA5962" s="72"/>
      <c r="AB5962" s="72"/>
      <c r="AC5962" s="72"/>
      <c r="AD5962" s="72"/>
      <c r="AE5962" s="72"/>
      <c r="AF5962" s="72"/>
      <c r="AG5962" s="72"/>
      <c r="AH5962" s="72"/>
      <c r="AI5962" s="72"/>
      <c r="AJ5962" s="72"/>
      <c r="AK5962" s="72"/>
    </row>
    <row r="5963" ht="14.25" customHeight="1">
      <c r="A5963" s="78">
        <v>5960.0</v>
      </c>
      <c r="C5963" s="78" t="str">
        <f>VLOOKUP(G5963,[1]Macrodata_CCF!$A$3:$D$55,4,FALSE)</f>
        <v>#ERROR!</v>
      </c>
      <c r="E5963" s="79" t="str">
        <f>VLOOKUP(G5963,[1]Macrodata_CCF!$A$3:$B$55,2,FALSE)</f>
        <v>#ERROR!</v>
      </c>
      <c r="F5963" s="78">
        <v>0.0</v>
      </c>
      <c r="G5963" s="80">
        <v>45.0</v>
      </c>
      <c r="H5963" s="81">
        <v>178585.0</v>
      </c>
      <c r="I5963" s="81">
        <v>730000.0</v>
      </c>
      <c r="J5963" s="81">
        <v>261295.0</v>
      </c>
      <c r="K5963" s="81">
        <v>730000.0</v>
      </c>
      <c r="L5963" s="82">
        <v>0.1499959195886945</v>
      </c>
      <c r="N5963" s="83">
        <f t="shared" si="1"/>
        <v>0.1499959196</v>
      </c>
      <c r="O5963" s="83">
        <f t="shared" si="2"/>
        <v>0.1499959196</v>
      </c>
      <c r="Q5963" s="83">
        <f t="shared" si="3"/>
        <v>0.7553630137</v>
      </c>
      <c r="R5963" s="83">
        <f t="shared" si="4"/>
        <v>0.1499959196</v>
      </c>
      <c r="S5963" s="83" t="b">
        <f t="shared" si="5"/>
        <v>0</v>
      </c>
      <c r="T5963" s="72"/>
      <c r="U5963" s="72"/>
      <c r="V5963" s="72"/>
      <c r="W5963" s="72"/>
      <c r="X5963" s="72"/>
      <c r="Y5963" s="72"/>
      <c r="Z5963" s="72"/>
      <c r="AA5963" s="72"/>
      <c r="AB5963" s="72"/>
      <c r="AC5963" s="72"/>
      <c r="AD5963" s="72"/>
      <c r="AE5963" s="72"/>
      <c r="AF5963" s="72"/>
      <c r="AG5963" s="72"/>
      <c r="AH5963" s="72"/>
      <c r="AI5963" s="72"/>
      <c r="AJ5963" s="72"/>
      <c r="AK5963" s="72"/>
    </row>
    <row r="5964" ht="14.25" customHeight="1">
      <c r="A5964" s="78">
        <v>5961.0</v>
      </c>
      <c r="C5964" s="78" t="str">
        <f>VLOOKUP(G5964,[1]Macrodata_CCF!$A$3:$D$55,4,FALSE)</f>
        <v>#ERROR!</v>
      </c>
      <c r="E5964" s="79" t="str">
        <f>VLOOKUP(G5964,[1]Macrodata_CCF!$A$3:$B$55,2,FALSE)</f>
        <v>#ERROR!</v>
      </c>
      <c r="F5964" s="78">
        <v>0.0</v>
      </c>
      <c r="G5964" s="80">
        <v>41.0</v>
      </c>
      <c r="H5964" s="81">
        <v>96450.0</v>
      </c>
      <c r="I5964" s="81">
        <v>690000.0</v>
      </c>
      <c r="J5964" s="81">
        <v>333870.0</v>
      </c>
      <c r="K5964" s="81">
        <v>690000.0</v>
      </c>
      <c r="L5964" s="82">
        <v>0.4</v>
      </c>
      <c r="N5964" s="83">
        <f t="shared" si="1"/>
        <v>0.4</v>
      </c>
      <c r="O5964" s="83">
        <f t="shared" si="2"/>
        <v>0.4</v>
      </c>
      <c r="Q5964" s="83">
        <f t="shared" si="3"/>
        <v>0.8602173913</v>
      </c>
      <c r="R5964" s="83">
        <f t="shared" si="4"/>
        <v>0.4</v>
      </c>
      <c r="S5964" s="83" t="b">
        <f t="shared" si="5"/>
        <v>0</v>
      </c>
      <c r="T5964" s="72"/>
      <c r="U5964" s="72"/>
      <c r="V5964" s="72"/>
      <c r="W5964" s="72"/>
      <c r="X5964" s="72"/>
      <c r="Y5964" s="72"/>
      <c r="Z5964" s="72"/>
      <c r="AA5964" s="72"/>
      <c r="AB5964" s="72"/>
      <c r="AC5964" s="72"/>
      <c r="AD5964" s="72"/>
      <c r="AE5964" s="72"/>
      <c r="AF5964" s="72"/>
      <c r="AG5964" s="72"/>
      <c r="AH5964" s="72"/>
      <c r="AI5964" s="72"/>
      <c r="AJ5964" s="72"/>
      <c r="AK5964" s="72"/>
    </row>
    <row r="5965" ht="14.25" customHeight="1">
      <c r="A5965" s="78">
        <v>5962.0</v>
      </c>
      <c r="C5965" s="78" t="str">
        <f>VLOOKUP(G5965,[1]Macrodata_CCF!$A$3:$D$55,4,FALSE)</f>
        <v>#ERROR!</v>
      </c>
      <c r="E5965" s="79" t="str">
        <f>VLOOKUP(G5965,[1]Macrodata_CCF!$A$3:$B$55,2,FALSE)</f>
        <v>#ERROR!</v>
      </c>
      <c r="F5965" s="78">
        <v>0.0</v>
      </c>
      <c r="G5965" s="80">
        <v>8.0</v>
      </c>
      <c r="H5965" s="81">
        <v>48085.0</v>
      </c>
      <c r="I5965" s="81">
        <v>220000.0</v>
      </c>
      <c r="J5965" s="81">
        <v>116850.0</v>
      </c>
      <c r="K5965" s="81">
        <v>220000.0</v>
      </c>
      <c r="L5965" s="82">
        <v>0.3999941831719164</v>
      </c>
      <c r="N5965" s="83">
        <f t="shared" si="1"/>
        <v>0.3999941832</v>
      </c>
      <c r="O5965" s="83">
        <f t="shared" si="2"/>
        <v>0.3999941832</v>
      </c>
      <c r="Q5965" s="83">
        <f t="shared" si="3"/>
        <v>0.7814318182</v>
      </c>
      <c r="R5965" s="83">
        <f t="shared" si="4"/>
        <v>0.3999941832</v>
      </c>
      <c r="S5965" s="83" t="b">
        <f t="shared" si="5"/>
        <v>0</v>
      </c>
      <c r="T5965" s="72"/>
      <c r="U5965" s="72"/>
      <c r="V5965" s="72"/>
      <c r="W5965" s="72"/>
      <c r="X5965" s="72"/>
      <c r="Y5965" s="72"/>
      <c r="Z5965" s="72"/>
      <c r="AA5965" s="72"/>
      <c r="AB5965" s="72"/>
      <c r="AC5965" s="72"/>
      <c r="AD5965" s="72"/>
      <c r="AE5965" s="72"/>
      <c r="AF5965" s="72"/>
      <c r="AG5965" s="72"/>
      <c r="AH5965" s="72"/>
      <c r="AI5965" s="72"/>
      <c r="AJ5965" s="72"/>
      <c r="AK5965" s="72"/>
    </row>
    <row r="5966" ht="14.25" customHeight="1">
      <c r="A5966" s="78">
        <v>5963.0</v>
      </c>
      <c r="C5966" s="78" t="str">
        <f>VLOOKUP(G5966,[1]Macrodata_CCF!$A$3:$D$55,4,FALSE)</f>
        <v>#ERROR!</v>
      </c>
      <c r="E5966" s="79" t="str">
        <f>VLOOKUP(G5966,[1]Macrodata_CCF!$A$3:$B$55,2,FALSE)</f>
        <v>#ERROR!</v>
      </c>
      <c r="F5966" s="78">
        <v>0.0</v>
      </c>
      <c r="G5966" s="80">
        <v>26.0</v>
      </c>
      <c r="H5966" s="81">
        <v>435850.0</v>
      </c>
      <c r="I5966" s="81">
        <v>960000.0</v>
      </c>
      <c r="J5966" s="81">
        <v>979200.0</v>
      </c>
      <c r="K5966" s="81">
        <v>960000.0</v>
      </c>
      <c r="L5966" s="82">
        <v>1.036630735476486</v>
      </c>
      <c r="N5966" s="83">
        <f t="shared" si="1"/>
        <v>1.036630735</v>
      </c>
      <c r="O5966" s="83">
        <f t="shared" si="2"/>
        <v>1</v>
      </c>
      <c r="Q5966" s="83">
        <f t="shared" si="3"/>
        <v>0.5459895833</v>
      </c>
      <c r="R5966" s="83">
        <f t="shared" si="4"/>
        <v>1.036630735</v>
      </c>
      <c r="S5966" s="83" t="b">
        <f t="shared" si="5"/>
        <v>0</v>
      </c>
      <c r="T5966" s="72"/>
      <c r="U5966" s="72"/>
      <c r="V5966" s="72"/>
      <c r="W5966" s="72"/>
      <c r="X5966" s="72"/>
      <c r="Y5966" s="72"/>
      <c r="Z5966" s="72"/>
      <c r="AA5966" s="72"/>
      <c r="AB5966" s="72"/>
      <c r="AC5966" s="72"/>
      <c r="AD5966" s="72"/>
      <c r="AE5966" s="72"/>
      <c r="AF5966" s="72"/>
      <c r="AG5966" s="72"/>
      <c r="AH5966" s="72"/>
      <c r="AI5966" s="72"/>
      <c r="AJ5966" s="72"/>
      <c r="AK5966" s="72"/>
    </row>
    <row r="5967" ht="14.25" customHeight="1">
      <c r="A5967" s="78">
        <v>5964.0</v>
      </c>
      <c r="C5967" s="78" t="str">
        <f>VLOOKUP(G5967,[1]Macrodata_CCF!$A$3:$D$55,4,FALSE)</f>
        <v>#ERROR!</v>
      </c>
      <c r="E5967" s="79" t="str">
        <f>VLOOKUP(G5967,[1]Macrodata_CCF!$A$3:$B$55,2,FALSE)</f>
        <v>#ERROR!</v>
      </c>
      <c r="F5967" s="78">
        <v>0.0</v>
      </c>
      <c r="G5967" s="80">
        <v>30.0</v>
      </c>
      <c r="H5967" s="81">
        <v>213390.0</v>
      </c>
      <c r="I5967" s="81">
        <v>790000.0</v>
      </c>
      <c r="J5967" s="81">
        <v>805800.0</v>
      </c>
      <c r="K5967" s="81">
        <v>790000.0</v>
      </c>
      <c r="L5967" s="82">
        <v>1.027401536567177</v>
      </c>
      <c r="N5967" s="83">
        <f t="shared" si="1"/>
        <v>1.027401537</v>
      </c>
      <c r="O5967" s="83">
        <f t="shared" si="2"/>
        <v>1</v>
      </c>
      <c r="Q5967" s="83">
        <f t="shared" si="3"/>
        <v>0.7298860759</v>
      </c>
      <c r="R5967" s="83">
        <f t="shared" si="4"/>
        <v>1.027401537</v>
      </c>
      <c r="S5967" s="83" t="b">
        <f t="shared" si="5"/>
        <v>0</v>
      </c>
      <c r="T5967" s="72"/>
      <c r="U5967" s="72"/>
      <c r="V5967" s="72"/>
      <c r="W5967" s="72"/>
      <c r="X5967" s="72"/>
      <c r="Y5967" s="72"/>
      <c r="Z5967" s="72"/>
      <c r="AA5967" s="72"/>
      <c r="AB5967" s="72"/>
      <c r="AC5967" s="72"/>
      <c r="AD5967" s="72"/>
      <c r="AE5967" s="72"/>
      <c r="AF5967" s="72"/>
      <c r="AG5967" s="72"/>
      <c r="AH5967" s="72"/>
      <c r="AI5967" s="72"/>
      <c r="AJ5967" s="72"/>
      <c r="AK5967" s="72"/>
    </row>
    <row r="5968" ht="14.25" customHeight="1">
      <c r="A5968" s="78">
        <v>5965.0</v>
      </c>
      <c r="C5968" s="78" t="str">
        <f>VLOOKUP(G5968,[1]Macrodata_CCF!$A$3:$D$55,4,FALSE)</f>
        <v>#ERROR!</v>
      </c>
      <c r="E5968" s="79" t="str">
        <f>VLOOKUP(G5968,[1]Macrodata_CCF!$A$3:$B$55,2,FALSE)</f>
        <v>#ERROR!</v>
      </c>
      <c r="F5968" s="78">
        <v>0.0</v>
      </c>
      <c r="G5968" s="80">
        <v>11.0</v>
      </c>
      <c r="H5968" s="81">
        <v>120105.0</v>
      </c>
      <c r="I5968" s="81">
        <v>320000.0</v>
      </c>
      <c r="J5968" s="81">
        <v>158085.0</v>
      </c>
      <c r="K5968" s="81">
        <v>320000.0</v>
      </c>
      <c r="L5968" s="82">
        <v>0.1899997498686811</v>
      </c>
      <c r="N5968" s="83">
        <f t="shared" si="1"/>
        <v>0.1899997499</v>
      </c>
      <c r="O5968" s="83">
        <f t="shared" si="2"/>
        <v>0.1899997499</v>
      </c>
      <c r="Q5968" s="83">
        <f t="shared" si="3"/>
        <v>0.624671875</v>
      </c>
      <c r="R5968" s="83">
        <f t="shared" si="4"/>
        <v>0.1899997499</v>
      </c>
      <c r="S5968" s="83" t="b">
        <f t="shared" si="5"/>
        <v>0</v>
      </c>
      <c r="T5968" s="72"/>
      <c r="U5968" s="72"/>
      <c r="V5968" s="72"/>
      <c r="W5968" s="72"/>
      <c r="X5968" s="72"/>
      <c r="Y5968" s="72"/>
      <c r="Z5968" s="72"/>
      <c r="AA5968" s="72"/>
      <c r="AB5968" s="72"/>
      <c r="AC5968" s="72"/>
      <c r="AD5968" s="72"/>
      <c r="AE5968" s="72"/>
      <c r="AF5968" s="72"/>
      <c r="AG5968" s="72"/>
      <c r="AH5968" s="72"/>
      <c r="AI5968" s="72"/>
      <c r="AJ5968" s="72"/>
      <c r="AK5968" s="72"/>
    </row>
    <row r="5969" ht="14.25" customHeight="1">
      <c r="A5969" s="78">
        <v>5966.0</v>
      </c>
      <c r="C5969" s="78" t="str">
        <f>VLOOKUP(G5969,[1]Macrodata_CCF!$A$3:$D$55,4,FALSE)</f>
        <v>#ERROR!</v>
      </c>
      <c r="E5969" s="79" t="str">
        <f>VLOOKUP(G5969,[1]Macrodata_CCF!$A$3:$B$55,2,FALSE)</f>
        <v>#ERROR!</v>
      </c>
      <c r="F5969" s="78">
        <v>0.0</v>
      </c>
      <c r="G5969" s="80">
        <v>24.0</v>
      </c>
      <c r="H5969" s="81">
        <v>77430.0</v>
      </c>
      <c r="I5969" s="81">
        <v>590000.0</v>
      </c>
      <c r="J5969" s="81">
        <v>0.0</v>
      </c>
      <c r="K5969" s="81">
        <v>590000.0</v>
      </c>
      <c r="L5969" s="82">
        <v>-0.1510622939305851</v>
      </c>
      <c r="N5969" s="83">
        <f t="shared" si="1"/>
        <v>-0.1510622939</v>
      </c>
      <c r="O5969" s="83">
        <f t="shared" si="2"/>
        <v>0</v>
      </c>
      <c r="Q5969" s="83">
        <f t="shared" si="3"/>
        <v>0.8687627119</v>
      </c>
      <c r="R5969" s="83">
        <f t="shared" si="4"/>
        <v>-0.1510622939</v>
      </c>
      <c r="S5969" s="83" t="b">
        <f t="shared" si="5"/>
        <v>0</v>
      </c>
      <c r="T5969" s="72"/>
      <c r="U5969" s="72"/>
      <c r="V5969" s="72"/>
      <c r="W5969" s="72"/>
      <c r="X5969" s="72"/>
      <c r="Y5969" s="72"/>
      <c r="Z5969" s="72"/>
      <c r="AA5969" s="72"/>
      <c r="AB5969" s="72"/>
      <c r="AC5969" s="72"/>
      <c r="AD5969" s="72"/>
      <c r="AE5969" s="72"/>
      <c r="AF5969" s="72"/>
      <c r="AG5969" s="72"/>
      <c r="AH5969" s="72"/>
      <c r="AI5969" s="72"/>
      <c r="AJ5969" s="72"/>
      <c r="AK5969" s="72"/>
    </row>
    <row r="5970" ht="14.25" customHeight="1">
      <c r="A5970" s="78">
        <v>5967.0</v>
      </c>
      <c r="C5970" s="78" t="str">
        <f>VLOOKUP(G5970,[1]Macrodata_CCF!$A$3:$D$55,4,FALSE)</f>
        <v>#ERROR!</v>
      </c>
      <c r="E5970" s="79" t="str">
        <f>VLOOKUP(G5970,[1]Macrodata_CCF!$A$3:$B$55,2,FALSE)</f>
        <v>#ERROR!</v>
      </c>
      <c r="F5970" s="78">
        <v>0.0</v>
      </c>
      <c r="G5970" s="80">
        <v>1.0</v>
      </c>
      <c r="H5970" s="81">
        <v>5350.0</v>
      </c>
      <c r="I5970" s="81">
        <v>50000.0</v>
      </c>
      <c r="J5970" s="81">
        <v>15175.0</v>
      </c>
      <c r="K5970" s="81">
        <v>75000.0</v>
      </c>
      <c r="L5970" s="82">
        <v>0.2200447928331467</v>
      </c>
      <c r="N5970" s="83">
        <f t="shared" si="1"/>
        <v>0.2200447928</v>
      </c>
      <c r="O5970" s="83">
        <f t="shared" si="2"/>
        <v>0.2200447928</v>
      </c>
      <c r="Q5970" s="83">
        <f t="shared" si="3"/>
        <v>0.893</v>
      </c>
      <c r="R5970" s="83">
        <f t="shared" si="4"/>
        <v>0.2200447928</v>
      </c>
      <c r="S5970" s="83" t="b">
        <f t="shared" si="5"/>
        <v>0</v>
      </c>
      <c r="T5970" s="72"/>
      <c r="U5970" s="72"/>
      <c r="V5970" s="72"/>
      <c r="W5970" s="72"/>
      <c r="X5970" s="72"/>
      <c r="Y5970" s="72"/>
      <c r="Z5970" s="72"/>
      <c r="AA5970" s="72"/>
      <c r="AB5970" s="72"/>
      <c r="AC5970" s="72"/>
      <c r="AD5970" s="72"/>
      <c r="AE5970" s="72"/>
      <c r="AF5970" s="72"/>
      <c r="AG5970" s="72"/>
      <c r="AH5970" s="72"/>
      <c r="AI5970" s="72"/>
      <c r="AJ5970" s="72"/>
      <c r="AK5970" s="72"/>
    </row>
    <row r="5971" ht="14.25" customHeight="1">
      <c r="A5971" s="78">
        <v>5968.0</v>
      </c>
      <c r="C5971" s="78" t="str">
        <f>VLOOKUP(G5971,[1]Macrodata_CCF!$A$3:$D$55,4,FALSE)</f>
        <v>#ERROR!</v>
      </c>
      <c r="E5971" s="79" t="str">
        <f>VLOOKUP(G5971,[1]Macrodata_CCF!$A$3:$B$55,2,FALSE)</f>
        <v>#ERROR!</v>
      </c>
      <c r="F5971" s="78">
        <v>0.0</v>
      </c>
      <c r="G5971" s="80">
        <v>52.0</v>
      </c>
      <c r="H5971" s="81">
        <v>117880.0</v>
      </c>
      <c r="I5971" s="81">
        <v>130000.0</v>
      </c>
      <c r="J5971" s="81">
        <v>119090.0</v>
      </c>
      <c r="K5971" s="81">
        <v>130000.0</v>
      </c>
      <c r="L5971" s="82">
        <v>0.09983498349834984</v>
      </c>
      <c r="N5971" s="83">
        <f t="shared" si="1"/>
        <v>0.0998349835</v>
      </c>
      <c r="O5971" s="83">
        <f t="shared" si="2"/>
        <v>0.0998349835</v>
      </c>
      <c r="Q5971" s="83">
        <f t="shared" si="3"/>
        <v>0.09323076923</v>
      </c>
      <c r="R5971" s="83">
        <f t="shared" si="4"/>
        <v>0.009307692308</v>
      </c>
      <c r="S5971" s="83" t="b">
        <f t="shared" si="5"/>
        <v>0</v>
      </c>
      <c r="T5971" s="72"/>
      <c r="U5971" s="72"/>
      <c r="V5971" s="72"/>
      <c r="W5971" s="72"/>
      <c r="X5971" s="72"/>
      <c r="Y5971" s="72"/>
      <c r="Z5971" s="72"/>
      <c r="AA5971" s="72"/>
      <c r="AB5971" s="72"/>
      <c r="AC5971" s="72"/>
      <c r="AD5971" s="72"/>
      <c r="AE5971" s="72"/>
      <c r="AF5971" s="72"/>
      <c r="AG5971" s="72"/>
      <c r="AH5971" s="72"/>
      <c r="AI5971" s="72"/>
      <c r="AJ5971" s="72"/>
      <c r="AK5971" s="72"/>
    </row>
    <row r="5972" ht="14.25" customHeight="1">
      <c r="A5972" s="78">
        <v>5969.0</v>
      </c>
      <c r="C5972" s="78" t="str">
        <f>VLOOKUP(G5972,[1]Macrodata_CCF!$A$3:$D$55,4,FALSE)</f>
        <v>#ERROR!</v>
      </c>
      <c r="E5972" s="79" t="str">
        <f>VLOOKUP(G5972,[1]Macrodata_CCF!$A$3:$B$55,2,FALSE)</f>
        <v>#ERROR!</v>
      </c>
      <c r="F5972" s="78">
        <v>0.0</v>
      </c>
      <c r="G5972" s="80">
        <v>9.0</v>
      </c>
      <c r="H5972" s="81">
        <v>36195.0</v>
      </c>
      <c r="I5972" s="81">
        <v>40000.0</v>
      </c>
      <c r="J5972" s="81">
        <v>37030.0</v>
      </c>
      <c r="K5972" s="81">
        <v>40000.0</v>
      </c>
      <c r="L5972" s="82">
        <v>0.2194480946123522</v>
      </c>
      <c r="N5972" s="83">
        <f t="shared" si="1"/>
        <v>0.2194480946</v>
      </c>
      <c r="O5972" s="83">
        <f t="shared" si="2"/>
        <v>0.2194480946</v>
      </c>
      <c r="Q5972" s="83">
        <f t="shared" si="3"/>
        <v>0.095125</v>
      </c>
      <c r="R5972" s="83">
        <f t="shared" si="4"/>
        <v>0.020875</v>
      </c>
      <c r="S5972" s="83" t="b">
        <f t="shared" si="5"/>
        <v>0</v>
      </c>
      <c r="T5972" s="72"/>
      <c r="U5972" s="72"/>
      <c r="V5972" s="72"/>
      <c r="W5972" s="72"/>
      <c r="X5972" s="72"/>
      <c r="Y5972" s="72"/>
      <c r="Z5972" s="72"/>
      <c r="AA5972" s="72"/>
      <c r="AB5972" s="72"/>
      <c r="AC5972" s="72"/>
      <c r="AD5972" s="72"/>
      <c r="AE5972" s="72"/>
      <c r="AF5972" s="72"/>
      <c r="AG5972" s="72"/>
      <c r="AH5972" s="72"/>
      <c r="AI5972" s="72"/>
      <c r="AJ5972" s="72"/>
      <c r="AK5972" s="72"/>
    </row>
    <row r="5973" ht="14.25" customHeight="1">
      <c r="A5973" s="78">
        <v>5970.0</v>
      </c>
      <c r="C5973" s="78" t="str">
        <f>VLOOKUP(G5973,[1]Macrodata_CCF!$A$3:$D$55,4,FALSE)</f>
        <v>#ERROR!</v>
      </c>
      <c r="E5973" s="79" t="str">
        <f>VLOOKUP(G5973,[1]Macrodata_CCF!$A$3:$B$55,2,FALSE)</f>
        <v>#ERROR!</v>
      </c>
      <c r="F5973" s="78">
        <v>0.0</v>
      </c>
      <c r="G5973" s="80">
        <v>30.0</v>
      </c>
      <c r="H5973" s="81">
        <v>36595.0</v>
      </c>
      <c r="I5973" s="81">
        <v>220000.0</v>
      </c>
      <c r="J5973" s="81">
        <v>62270.0</v>
      </c>
      <c r="K5973" s="81">
        <v>220000.0</v>
      </c>
      <c r="L5973" s="82">
        <v>0.1399907308961043</v>
      </c>
      <c r="N5973" s="83">
        <f t="shared" si="1"/>
        <v>0.1399907309</v>
      </c>
      <c r="O5973" s="83">
        <f t="shared" si="2"/>
        <v>0.1399907309</v>
      </c>
      <c r="Q5973" s="83">
        <f t="shared" si="3"/>
        <v>0.8336590909</v>
      </c>
      <c r="R5973" s="83">
        <f t="shared" si="4"/>
        <v>0.1399907309</v>
      </c>
      <c r="S5973" s="83" t="b">
        <f t="shared" si="5"/>
        <v>0</v>
      </c>
      <c r="T5973" s="72"/>
      <c r="U5973" s="72"/>
      <c r="V5973" s="72"/>
      <c r="W5973" s="72"/>
      <c r="X5973" s="72"/>
      <c r="Y5973" s="72"/>
      <c r="Z5973" s="72"/>
      <c r="AA5973" s="72"/>
      <c r="AB5973" s="72"/>
      <c r="AC5973" s="72"/>
      <c r="AD5973" s="72"/>
      <c r="AE5973" s="72"/>
      <c r="AF5973" s="72"/>
      <c r="AG5973" s="72"/>
      <c r="AH5973" s="72"/>
      <c r="AI5973" s="72"/>
      <c r="AJ5973" s="72"/>
      <c r="AK5973" s="72"/>
    </row>
    <row r="5974" ht="14.25" customHeight="1">
      <c r="A5974" s="78">
        <v>5971.0</v>
      </c>
      <c r="C5974" s="78" t="str">
        <f>VLOOKUP(G5974,[1]Macrodata_CCF!$A$3:$D$55,4,FALSE)</f>
        <v>#ERROR!</v>
      </c>
      <c r="E5974" s="79" t="str">
        <f>VLOOKUP(G5974,[1]Macrodata_CCF!$A$3:$B$55,2,FALSE)</f>
        <v>#ERROR!</v>
      </c>
      <c r="F5974" s="78">
        <v>0.0</v>
      </c>
      <c r="G5974" s="80">
        <v>8.0</v>
      </c>
      <c r="H5974" s="81">
        <v>113680.0</v>
      </c>
      <c r="I5974" s="81">
        <v>190000.0</v>
      </c>
      <c r="J5974" s="81">
        <v>137340.0</v>
      </c>
      <c r="K5974" s="81">
        <v>190000.0</v>
      </c>
      <c r="L5974" s="82">
        <v>0.3100104821802935</v>
      </c>
      <c r="N5974" s="83">
        <f t="shared" si="1"/>
        <v>0.3100104822</v>
      </c>
      <c r="O5974" s="83">
        <f t="shared" si="2"/>
        <v>0.3100104822</v>
      </c>
      <c r="Q5974" s="83">
        <f t="shared" si="3"/>
        <v>0.4016842105</v>
      </c>
      <c r="R5974" s="83">
        <f t="shared" si="4"/>
        <v>0.3100104822</v>
      </c>
      <c r="S5974" s="83" t="b">
        <f t="shared" si="5"/>
        <v>0</v>
      </c>
      <c r="T5974" s="72"/>
      <c r="U5974" s="72"/>
      <c r="V5974" s="72"/>
      <c r="W5974" s="72"/>
      <c r="X5974" s="72"/>
      <c r="Y5974" s="72"/>
      <c r="Z5974" s="72"/>
      <c r="AA5974" s="72"/>
      <c r="AB5974" s="72"/>
      <c r="AC5974" s="72"/>
      <c r="AD5974" s="72"/>
      <c r="AE5974" s="72"/>
      <c r="AF5974" s="72"/>
      <c r="AG5974" s="72"/>
      <c r="AH5974" s="72"/>
      <c r="AI5974" s="72"/>
      <c r="AJ5974" s="72"/>
      <c r="AK5974" s="72"/>
    </row>
    <row r="5975" ht="14.25" customHeight="1">
      <c r="A5975" s="78">
        <v>5972.0</v>
      </c>
      <c r="C5975" s="78" t="str">
        <f>VLOOKUP(G5975,[1]Macrodata_CCF!$A$3:$D$55,4,FALSE)</f>
        <v>#ERROR!</v>
      </c>
      <c r="E5975" s="79" t="str">
        <f>VLOOKUP(G5975,[1]Macrodata_CCF!$A$3:$B$55,2,FALSE)</f>
        <v>#ERROR!</v>
      </c>
      <c r="F5975" s="78">
        <v>0.0</v>
      </c>
      <c r="G5975" s="80">
        <v>19.0</v>
      </c>
      <c r="H5975" s="81">
        <v>739485.0</v>
      </c>
      <c r="I5975" s="81">
        <v>900000.0</v>
      </c>
      <c r="J5975" s="81">
        <v>763560.0</v>
      </c>
      <c r="K5975" s="81">
        <v>1710000.0</v>
      </c>
      <c r="L5975" s="82">
        <v>0.1499859826184469</v>
      </c>
      <c r="N5975" s="83">
        <f t="shared" si="1"/>
        <v>0.1499859826</v>
      </c>
      <c r="O5975" s="83">
        <f t="shared" si="2"/>
        <v>0.1499859826</v>
      </c>
      <c r="Q5975" s="83">
        <f t="shared" si="3"/>
        <v>0.17835</v>
      </c>
      <c r="R5975" s="83">
        <f t="shared" si="4"/>
        <v>0.1499859826</v>
      </c>
      <c r="S5975" s="83" t="b">
        <f t="shared" si="5"/>
        <v>0</v>
      </c>
      <c r="T5975" s="72"/>
      <c r="U5975" s="72"/>
      <c r="V5975" s="72"/>
      <c r="W5975" s="72"/>
      <c r="X5975" s="72"/>
      <c r="Y5975" s="72"/>
      <c r="Z5975" s="72"/>
      <c r="AA5975" s="72"/>
      <c r="AB5975" s="72"/>
      <c r="AC5975" s="72"/>
      <c r="AD5975" s="72"/>
      <c r="AE5975" s="72"/>
      <c r="AF5975" s="72"/>
      <c r="AG5975" s="72"/>
      <c r="AH5975" s="72"/>
      <c r="AI5975" s="72"/>
      <c r="AJ5975" s="72"/>
      <c r="AK5975" s="72"/>
    </row>
    <row r="5976" ht="14.25" customHeight="1">
      <c r="A5976" s="78">
        <v>5973.0</v>
      </c>
      <c r="C5976" s="78" t="str">
        <f>VLOOKUP(G5976,[1]Macrodata_CCF!$A$3:$D$55,4,FALSE)</f>
        <v>#ERROR!</v>
      </c>
      <c r="E5976" s="79" t="str">
        <f>VLOOKUP(G5976,[1]Macrodata_CCF!$A$3:$B$55,2,FALSE)</f>
        <v>#ERROR!</v>
      </c>
      <c r="F5976" s="78">
        <v>0.0</v>
      </c>
      <c r="G5976" s="80">
        <v>28.0</v>
      </c>
      <c r="H5976" s="81">
        <v>31095.0</v>
      </c>
      <c r="I5976" s="81">
        <v>240000.0</v>
      </c>
      <c r="J5976" s="81">
        <v>244800.0</v>
      </c>
      <c r="K5976" s="81">
        <v>240000.0</v>
      </c>
      <c r="L5976" s="82">
        <v>1.022976951245782</v>
      </c>
      <c r="N5976" s="83">
        <f t="shared" si="1"/>
        <v>1.022976951</v>
      </c>
      <c r="O5976" s="83">
        <f t="shared" si="2"/>
        <v>1</v>
      </c>
      <c r="Q5976" s="83">
        <f t="shared" si="3"/>
        <v>0.8704375</v>
      </c>
      <c r="R5976" s="83">
        <f t="shared" si="4"/>
        <v>1.022976951</v>
      </c>
      <c r="S5976" s="83" t="b">
        <f t="shared" si="5"/>
        <v>0</v>
      </c>
      <c r="T5976" s="72"/>
      <c r="U5976" s="72"/>
      <c r="V5976" s="72"/>
      <c r="W5976" s="72"/>
      <c r="X5976" s="72"/>
      <c r="Y5976" s="72"/>
      <c r="Z5976" s="72"/>
      <c r="AA5976" s="72"/>
      <c r="AB5976" s="72"/>
      <c r="AC5976" s="72"/>
      <c r="AD5976" s="72"/>
      <c r="AE5976" s="72"/>
      <c r="AF5976" s="72"/>
      <c r="AG5976" s="72"/>
      <c r="AH5976" s="72"/>
      <c r="AI5976" s="72"/>
      <c r="AJ5976" s="72"/>
      <c r="AK5976" s="72"/>
    </row>
    <row r="5977" ht="14.25" customHeight="1">
      <c r="A5977" s="78">
        <v>5974.0</v>
      </c>
      <c r="C5977" s="78" t="str">
        <f>VLOOKUP(G5977,[1]Macrodata_CCF!$A$3:$D$55,4,FALSE)</f>
        <v>#ERROR!</v>
      </c>
      <c r="E5977" s="79" t="str">
        <f>VLOOKUP(G5977,[1]Macrodata_CCF!$A$3:$B$55,2,FALSE)</f>
        <v>#ERROR!</v>
      </c>
      <c r="F5977" s="78">
        <v>0.0</v>
      </c>
      <c r="G5977" s="80">
        <v>17.0</v>
      </c>
      <c r="H5977" s="81">
        <v>0.0</v>
      </c>
      <c r="I5977" s="81">
        <v>360000.0</v>
      </c>
      <c r="J5977" s="81">
        <v>72000.0</v>
      </c>
      <c r="K5977" s="81">
        <v>360000.0</v>
      </c>
      <c r="L5977" s="82">
        <v>0.2</v>
      </c>
      <c r="N5977" s="83">
        <f t="shared" si="1"/>
        <v>0.2</v>
      </c>
      <c r="O5977" s="83">
        <f t="shared" si="2"/>
        <v>0.2</v>
      </c>
      <c r="Q5977" s="83">
        <f t="shared" si="3"/>
        <v>1</v>
      </c>
      <c r="R5977" s="83">
        <f t="shared" si="4"/>
        <v>0.2</v>
      </c>
      <c r="S5977" s="83" t="b">
        <f t="shared" si="5"/>
        <v>0</v>
      </c>
      <c r="T5977" s="72"/>
      <c r="U5977" s="72"/>
      <c r="V5977" s="72"/>
      <c r="W5977" s="72"/>
      <c r="X5977" s="72"/>
      <c r="Y5977" s="72"/>
      <c r="Z5977" s="72"/>
      <c r="AA5977" s="72"/>
      <c r="AB5977" s="72"/>
      <c r="AC5977" s="72"/>
      <c r="AD5977" s="72"/>
      <c r="AE5977" s="72"/>
      <c r="AF5977" s="72"/>
      <c r="AG5977" s="72"/>
      <c r="AH5977" s="72"/>
      <c r="AI5977" s="72"/>
      <c r="AJ5977" s="72"/>
      <c r="AK5977" s="72"/>
    </row>
    <row r="5978" ht="14.25" customHeight="1">
      <c r="A5978" s="78">
        <v>5975.0</v>
      </c>
      <c r="C5978" s="78" t="str">
        <f>VLOOKUP(G5978,[1]Macrodata_CCF!$A$3:$D$55,4,FALSE)</f>
        <v>#ERROR!</v>
      </c>
      <c r="E5978" s="79" t="str">
        <f>VLOOKUP(G5978,[1]Macrodata_CCF!$A$3:$B$55,2,FALSE)</f>
        <v>#ERROR!</v>
      </c>
      <c r="F5978" s="78">
        <v>0.0</v>
      </c>
      <c r="G5978" s="80">
        <v>11.0</v>
      </c>
      <c r="H5978" s="81">
        <v>417795.0</v>
      </c>
      <c r="I5978" s="81">
        <v>530000.0</v>
      </c>
      <c r="J5978" s="81">
        <v>435750.0</v>
      </c>
      <c r="K5978" s="81">
        <v>530000.0</v>
      </c>
      <c r="L5978" s="82">
        <v>0.1600196069693864</v>
      </c>
      <c r="N5978" s="83">
        <f t="shared" si="1"/>
        <v>0.160019607</v>
      </c>
      <c r="O5978" s="83">
        <f t="shared" si="2"/>
        <v>0.160019607</v>
      </c>
      <c r="Q5978" s="83">
        <f t="shared" si="3"/>
        <v>0.2117075472</v>
      </c>
      <c r="R5978" s="83">
        <f t="shared" si="4"/>
        <v>0.160019607</v>
      </c>
      <c r="S5978" s="83" t="b">
        <f t="shared" si="5"/>
        <v>0</v>
      </c>
      <c r="T5978" s="72"/>
      <c r="U5978" s="72"/>
      <c r="V5978" s="72"/>
      <c r="W5978" s="72"/>
      <c r="X5978" s="72"/>
      <c r="Y5978" s="72"/>
      <c r="Z5978" s="72"/>
      <c r="AA5978" s="72"/>
      <c r="AB5978" s="72"/>
      <c r="AC5978" s="72"/>
      <c r="AD5978" s="72"/>
      <c r="AE5978" s="72"/>
      <c r="AF5978" s="72"/>
      <c r="AG5978" s="72"/>
      <c r="AH5978" s="72"/>
      <c r="AI5978" s="72"/>
      <c r="AJ5978" s="72"/>
      <c r="AK5978" s="72"/>
    </row>
    <row r="5979" ht="14.25" customHeight="1">
      <c r="A5979" s="78">
        <v>5976.0</v>
      </c>
      <c r="C5979" s="78" t="str">
        <f>VLOOKUP(G5979,[1]Macrodata_CCF!$A$3:$D$55,4,FALSE)</f>
        <v>#ERROR!</v>
      </c>
      <c r="E5979" s="79" t="str">
        <f>VLOOKUP(G5979,[1]Macrodata_CCF!$A$3:$B$55,2,FALSE)</f>
        <v>#ERROR!</v>
      </c>
      <c r="F5979" s="78">
        <v>0.0</v>
      </c>
      <c r="G5979" s="80">
        <v>38.0</v>
      </c>
      <c r="H5979" s="81">
        <v>359895.0</v>
      </c>
      <c r="I5979" s="81">
        <v>630000.0</v>
      </c>
      <c r="J5979" s="81">
        <v>899640.0</v>
      </c>
      <c r="K5979" s="81">
        <v>882000.0</v>
      </c>
      <c r="L5979" s="82">
        <v>1.998278447270506</v>
      </c>
      <c r="N5979" s="83">
        <f t="shared" si="1"/>
        <v>1.998278447</v>
      </c>
      <c r="O5979" s="83">
        <f t="shared" si="2"/>
        <v>1</v>
      </c>
      <c r="Q5979" s="83">
        <f t="shared" si="3"/>
        <v>0.4287380952</v>
      </c>
      <c r="R5979" s="83">
        <f t="shared" si="4"/>
        <v>1.998278447</v>
      </c>
      <c r="S5979" s="83" t="b">
        <f t="shared" si="5"/>
        <v>0</v>
      </c>
      <c r="T5979" s="72"/>
      <c r="U5979" s="72"/>
      <c r="V5979" s="72"/>
      <c r="W5979" s="72"/>
      <c r="X5979" s="72"/>
      <c r="Y5979" s="72"/>
      <c r="Z5979" s="72"/>
      <c r="AA5979" s="72"/>
      <c r="AB5979" s="72"/>
      <c r="AC5979" s="72"/>
      <c r="AD5979" s="72"/>
      <c r="AE5979" s="72"/>
      <c r="AF5979" s="72"/>
      <c r="AG5979" s="72"/>
      <c r="AH5979" s="72"/>
      <c r="AI5979" s="72"/>
      <c r="AJ5979" s="72"/>
      <c r="AK5979" s="72"/>
    </row>
    <row r="5980" ht="14.25" customHeight="1">
      <c r="A5980" s="78">
        <v>5977.0</v>
      </c>
      <c r="C5980" s="78" t="str">
        <f>VLOOKUP(G5980,[1]Macrodata_CCF!$A$3:$D$55,4,FALSE)</f>
        <v>#ERROR!</v>
      </c>
      <c r="E5980" s="79" t="str">
        <f>VLOOKUP(G5980,[1]Macrodata_CCF!$A$3:$B$55,2,FALSE)</f>
        <v>#ERROR!</v>
      </c>
      <c r="F5980" s="78">
        <v>0.0</v>
      </c>
      <c r="G5980" s="80">
        <v>45.0</v>
      </c>
      <c r="H5980" s="81">
        <v>91480.0</v>
      </c>
      <c r="I5980" s="81">
        <v>680000.0</v>
      </c>
      <c r="J5980" s="81">
        <v>179760.0</v>
      </c>
      <c r="K5980" s="81">
        <v>680000.0</v>
      </c>
      <c r="L5980" s="82">
        <v>0.1500033983551961</v>
      </c>
      <c r="N5980" s="83">
        <f t="shared" si="1"/>
        <v>0.1500033984</v>
      </c>
      <c r="O5980" s="83">
        <f t="shared" si="2"/>
        <v>0.1500033984</v>
      </c>
      <c r="Q5980" s="83">
        <f t="shared" si="3"/>
        <v>0.8654705882</v>
      </c>
      <c r="R5980" s="83">
        <f t="shared" si="4"/>
        <v>0.1500033984</v>
      </c>
      <c r="S5980" s="83" t="b">
        <f t="shared" si="5"/>
        <v>0</v>
      </c>
      <c r="T5980" s="72"/>
      <c r="U5980" s="72"/>
      <c r="V5980" s="72"/>
      <c r="W5980" s="72"/>
      <c r="X5980" s="72"/>
      <c r="Y5980" s="72"/>
      <c r="Z5980" s="72"/>
      <c r="AA5980" s="72"/>
      <c r="AB5980" s="72"/>
      <c r="AC5980" s="72"/>
      <c r="AD5980" s="72"/>
      <c r="AE5980" s="72"/>
      <c r="AF5980" s="72"/>
      <c r="AG5980" s="72"/>
      <c r="AH5980" s="72"/>
      <c r="AI5980" s="72"/>
      <c r="AJ5980" s="72"/>
      <c r="AK5980" s="72"/>
    </row>
    <row r="5981" ht="14.25" customHeight="1">
      <c r="A5981" s="78">
        <v>5978.0</v>
      </c>
      <c r="C5981" s="78" t="str">
        <f>VLOOKUP(G5981,[1]Macrodata_CCF!$A$3:$D$55,4,FALSE)</f>
        <v>#ERROR!</v>
      </c>
      <c r="E5981" s="79" t="str">
        <f>VLOOKUP(G5981,[1]Macrodata_CCF!$A$3:$B$55,2,FALSE)</f>
        <v>#ERROR!</v>
      </c>
      <c r="F5981" s="78">
        <v>0.0</v>
      </c>
      <c r="G5981" s="80">
        <v>35.0</v>
      </c>
      <c r="H5981" s="81">
        <v>480295.0</v>
      </c>
      <c r="I5981" s="81">
        <v>660000.0</v>
      </c>
      <c r="J5981" s="81">
        <v>494670.0</v>
      </c>
      <c r="K5981" s="81">
        <v>660000.0</v>
      </c>
      <c r="L5981" s="82">
        <v>0.07999220945438357</v>
      </c>
      <c r="N5981" s="83">
        <f t="shared" si="1"/>
        <v>0.07999220945</v>
      </c>
      <c r="O5981" s="83">
        <f t="shared" si="2"/>
        <v>0.07999220945</v>
      </c>
      <c r="Q5981" s="83">
        <f t="shared" si="3"/>
        <v>0.272280303</v>
      </c>
      <c r="R5981" s="83">
        <f t="shared" si="4"/>
        <v>0.07999220945</v>
      </c>
      <c r="S5981" s="83" t="b">
        <f t="shared" si="5"/>
        <v>0</v>
      </c>
      <c r="T5981" s="72"/>
      <c r="U5981" s="72"/>
      <c r="V5981" s="72"/>
      <c r="W5981" s="72"/>
      <c r="X5981" s="72"/>
      <c r="Y5981" s="72"/>
      <c r="Z5981" s="72"/>
      <c r="AA5981" s="72"/>
      <c r="AB5981" s="72"/>
      <c r="AC5981" s="72"/>
      <c r="AD5981" s="72"/>
      <c r="AE5981" s="72"/>
      <c r="AF5981" s="72"/>
      <c r="AG5981" s="72"/>
      <c r="AH5981" s="72"/>
      <c r="AI5981" s="72"/>
      <c r="AJ5981" s="72"/>
      <c r="AK5981" s="72"/>
    </row>
    <row r="5982" ht="14.25" customHeight="1">
      <c r="A5982" s="78">
        <v>5979.0</v>
      </c>
      <c r="C5982" s="78" t="str">
        <f>VLOOKUP(G5982,[1]Macrodata_CCF!$A$3:$D$55,4,FALSE)</f>
        <v>#ERROR!</v>
      </c>
      <c r="E5982" s="79" t="str">
        <f>VLOOKUP(G5982,[1]Macrodata_CCF!$A$3:$B$55,2,FALSE)</f>
        <v>#ERROR!</v>
      </c>
      <c r="F5982" s="78">
        <v>0.0</v>
      </c>
      <c r="G5982" s="80">
        <v>29.0</v>
      </c>
      <c r="H5982" s="81">
        <v>0.0</v>
      </c>
      <c r="I5982" s="81">
        <v>490000.0</v>
      </c>
      <c r="J5982" s="81">
        <v>93100.0</v>
      </c>
      <c r="K5982" s="81">
        <v>490000.0</v>
      </c>
      <c r="L5982" s="82">
        <v>0.19</v>
      </c>
      <c r="N5982" s="83">
        <f t="shared" si="1"/>
        <v>0.19</v>
      </c>
      <c r="O5982" s="83">
        <f t="shared" si="2"/>
        <v>0.19</v>
      </c>
      <c r="Q5982" s="83">
        <f t="shared" si="3"/>
        <v>1</v>
      </c>
      <c r="R5982" s="83">
        <f t="shared" si="4"/>
        <v>0.19</v>
      </c>
      <c r="S5982" s="83" t="b">
        <f t="shared" si="5"/>
        <v>0</v>
      </c>
      <c r="T5982" s="72"/>
      <c r="U5982" s="72"/>
      <c r="V5982" s="72"/>
      <c r="W5982" s="72"/>
      <c r="X5982" s="72"/>
      <c r="Y5982" s="72"/>
      <c r="Z5982" s="72"/>
      <c r="AA5982" s="72"/>
      <c r="AB5982" s="72"/>
      <c r="AC5982" s="72"/>
      <c r="AD5982" s="72"/>
      <c r="AE5982" s="72"/>
      <c r="AF5982" s="72"/>
      <c r="AG5982" s="72"/>
      <c r="AH5982" s="72"/>
      <c r="AI5982" s="72"/>
      <c r="AJ5982" s="72"/>
      <c r="AK5982" s="72"/>
    </row>
    <row r="5983" ht="14.25" customHeight="1">
      <c r="A5983" s="78">
        <v>5980.0</v>
      </c>
      <c r="C5983" s="78" t="str">
        <f>VLOOKUP(G5983,[1]Macrodata_CCF!$A$3:$D$55,4,FALSE)</f>
        <v>#ERROR!</v>
      </c>
      <c r="E5983" s="79" t="str">
        <f>VLOOKUP(G5983,[1]Macrodata_CCF!$A$3:$B$55,2,FALSE)</f>
        <v>#ERROR!</v>
      </c>
      <c r="F5983" s="78">
        <v>0.0</v>
      </c>
      <c r="G5983" s="80">
        <v>16.0</v>
      </c>
      <c r="H5983" s="81">
        <v>133765.0</v>
      </c>
      <c r="I5983" s="81">
        <v>480000.0</v>
      </c>
      <c r="J5983" s="81">
        <v>185700.0</v>
      </c>
      <c r="K5983" s="81">
        <v>864000.0</v>
      </c>
      <c r="L5983" s="82">
        <v>0.1499992779470591</v>
      </c>
      <c r="N5983" s="83">
        <f t="shared" si="1"/>
        <v>0.1499992779</v>
      </c>
      <c r="O5983" s="83">
        <f t="shared" si="2"/>
        <v>0.1499992779</v>
      </c>
      <c r="Q5983" s="83">
        <f t="shared" si="3"/>
        <v>0.7213229167</v>
      </c>
      <c r="R5983" s="83">
        <f t="shared" si="4"/>
        <v>0.1499992779</v>
      </c>
      <c r="S5983" s="83" t="b">
        <f t="shared" si="5"/>
        <v>0</v>
      </c>
      <c r="T5983" s="72"/>
      <c r="U5983" s="72"/>
      <c r="V5983" s="72"/>
      <c r="W5983" s="72"/>
      <c r="X5983" s="72"/>
      <c r="Y5983" s="72"/>
      <c r="Z5983" s="72"/>
      <c r="AA5983" s="72"/>
      <c r="AB5983" s="72"/>
      <c r="AC5983" s="72"/>
      <c r="AD5983" s="72"/>
      <c r="AE5983" s="72"/>
      <c r="AF5983" s="72"/>
      <c r="AG5983" s="72"/>
      <c r="AH5983" s="72"/>
      <c r="AI5983" s="72"/>
      <c r="AJ5983" s="72"/>
      <c r="AK5983" s="72"/>
    </row>
    <row r="5984" ht="14.25" customHeight="1">
      <c r="A5984" s="78">
        <v>5981.0</v>
      </c>
      <c r="C5984" s="78" t="str">
        <f>VLOOKUP(G5984,[1]Macrodata_CCF!$A$3:$D$55,4,FALSE)</f>
        <v>#ERROR!</v>
      </c>
      <c r="E5984" s="79" t="str">
        <f>VLOOKUP(G5984,[1]Macrodata_CCF!$A$3:$B$55,2,FALSE)</f>
        <v>#ERROR!</v>
      </c>
      <c r="F5984" s="78">
        <v>0.0</v>
      </c>
      <c r="G5984" s="80">
        <v>39.0</v>
      </c>
      <c r="H5984" s="81">
        <v>794405.0</v>
      </c>
      <c r="I5984" s="81">
        <v>960000.0</v>
      </c>
      <c r="J5984" s="81">
        <v>801030.0</v>
      </c>
      <c r="K5984" s="81">
        <v>960000.0</v>
      </c>
      <c r="L5984" s="82">
        <v>0.04000724659560977</v>
      </c>
      <c r="N5984" s="83">
        <f t="shared" si="1"/>
        <v>0.0400072466</v>
      </c>
      <c r="O5984" s="83">
        <f t="shared" si="2"/>
        <v>0.0400072466</v>
      </c>
      <c r="Q5984" s="83">
        <f t="shared" si="3"/>
        <v>0.1724947917</v>
      </c>
      <c r="R5984" s="83">
        <f t="shared" si="4"/>
        <v>0.0400072466</v>
      </c>
      <c r="S5984" s="83" t="b">
        <f t="shared" si="5"/>
        <v>0</v>
      </c>
      <c r="T5984" s="72"/>
      <c r="U5984" s="72"/>
      <c r="V5984" s="72"/>
      <c r="W5984" s="72"/>
      <c r="X5984" s="72"/>
      <c r="Y5984" s="72"/>
      <c r="Z5984" s="72"/>
      <c r="AA5984" s="72"/>
      <c r="AB5984" s="72"/>
      <c r="AC5984" s="72"/>
      <c r="AD5984" s="72"/>
      <c r="AE5984" s="72"/>
      <c r="AF5984" s="72"/>
      <c r="AG5984" s="72"/>
      <c r="AH5984" s="72"/>
      <c r="AI5984" s="72"/>
      <c r="AJ5984" s="72"/>
      <c r="AK5984" s="72"/>
    </row>
    <row r="5985" ht="14.25" customHeight="1">
      <c r="A5985" s="78">
        <v>5982.0</v>
      </c>
      <c r="C5985" s="78" t="str">
        <f>VLOOKUP(G5985,[1]Macrodata_CCF!$A$3:$D$55,4,FALSE)</f>
        <v>#ERROR!</v>
      </c>
      <c r="E5985" s="79" t="str">
        <f>VLOOKUP(G5985,[1]Macrodata_CCF!$A$3:$B$55,2,FALSE)</f>
        <v>#ERROR!</v>
      </c>
      <c r="F5985" s="78">
        <v>0.0</v>
      </c>
      <c r="G5985" s="80">
        <v>5.0</v>
      </c>
      <c r="H5985" s="81">
        <v>486590.0</v>
      </c>
      <c r="I5985" s="81">
        <v>710000.0</v>
      </c>
      <c r="J5985" s="81">
        <v>941460.0</v>
      </c>
      <c r="K5985" s="81">
        <v>923000.0</v>
      </c>
      <c r="L5985" s="82">
        <v>2.03603240678573</v>
      </c>
      <c r="N5985" s="83">
        <f t="shared" si="1"/>
        <v>2.036032407</v>
      </c>
      <c r="O5985" s="83">
        <f t="shared" si="2"/>
        <v>1</v>
      </c>
      <c r="Q5985" s="83">
        <f t="shared" si="3"/>
        <v>0.3146619718</v>
      </c>
      <c r="R5985" s="83">
        <f t="shared" si="4"/>
        <v>2.036032407</v>
      </c>
      <c r="S5985" s="83" t="b">
        <f t="shared" si="5"/>
        <v>0</v>
      </c>
      <c r="T5985" s="72"/>
      <c r="U5985" s="72"/>
      <c r="V5985" s="72"/>
      <c r="W5985" s="72"/>
      <c r="X5985" s="72"/>
      <c r="Y5985" s="72"/>
      <c r="Z5985" s="72"/>
      <c r="AA5985" s="72"/>
      <c r="AB5985" s="72"/>
      <c r="AC5985" s="72"/>
      <c r="AD5985" s="72"/>
      <c r="AE5985" s="72"/>
      <c r="AF5985" s="72"/>
      <c r="AG5985" s="72"/>
      <c r="AH5985" s="72"/>
      <c r="AI5985" s="72"/>
      <c r="AJ5985" s="72"/>
      <c r="AK5985" s="72"/>
    </row>
    <row r="5986" ht="14.25" customHeight="1">
      <c r="A5986" s="78">
        <v>5983.0</v>
      </c>
      <c r="C5986" s="78" t="str">
        <f>VLOOKUP(G5986,[1]Macrodata_CCF!$A$3:$D$55,4,FALSE)</f>
        <v>#ERROR!</v>
      </c>
      <c r="E5986" s="79" t="str">
        <f>VLOOKUP(G5986,[1]Macrodata_CCF!$A$3:$B$55,2,FALSE)</f>
        <v>#ERROR!</v>
      </c>
      <c r="F5986" s="78">
        <v>1.0</v>
      </c>
      <c r="G5986" s="80">
        <v>20.0</v>
      </c>
      <c r="H5986" s="81">
        <v>362230.0</v>
      </c>
      <c r="I5986" s="81">
        <v>870000.0</v>
      </c>
      <c r="J5986" s="81">
        <v>580570.0</v>
      </c>
      <c r="K5986" s="81">
        <v>870000.0</v>
      </c>
      <c r="L5986" s="82">
        <v>0.4299978336648483</v>
      </c>
      <c r="N5986" s="83">
        <f t="shared" si="1"/>
        <v>0.4299978337</v>
      </c>
      <c r="O5986" s="83">
        <f t="shared" si="2"/>
        <v>0.4299978337</v>
      </c>
      <c r="Q5986" s="83">
        <f t="shared" si="3"/>
        <v>0.5836436782</v>
      </c>
      <c r="R5986" s="83">
        <f t="shared" si="4"/>
        <v>0.4299978337</v>
      </c>
      <c r="S5986" s="83" t="b">
        <f t="shared" si="5"/>
        <v>0</v>
      </c>
      <c r="T5986" s="72"/>
      <c r="U5986" s="72"/>
      <c r="V5986" s="72"/>
      <c r="W5986" s="72"/>
      <c r="X5986" s="72"/>
      <c r="Y5986" s="72"/>
      <c r="Z5986" s="72"/>
      <c r="AA5986" s="72"/>
      <c r="AB5986" s="72"/>
      <c r="AC5986" s="72"/>
      <c r="AD5986" s="72"/>
      <c r="AE5986" s="72"/>
      <c r="AF5986" s="72"/>
      <c r="AG5986" s="72"/>
      <c r="AH5986" s="72"/>
      <c r="AI5986" s="72"/>
      <c r="AJ5986" s="72"/>
      <c r="AK5986" s="72"/>
    </row>
    <row r="5987" ht="14.25" customHeight="1">
      <c r="A5987" s="78">
        <v>5984.0</v>
      </c>
      <c r="C5987" s="78" t="str">
        <f>VLOOKUP(G5987,[1]Macrodata_CCF!$A$3:$D$55,4,FALSE)</f>
        <v>#ERROR!</v>
      </c>
      <c r="E5987" s="79" t="str">
        <f>VLOOKUP(G5987,[1]Macrodata_CCF!$A$3:$B$55,2,FALSE)</f>
        <v>#ERROR!</v>
      </c>
      <c r="F5987" s="78">
        <v>0.0</v>
      </c>
      <c r="G5987" s="80">
        <v>25.0</v>
      </c>
      <c r="H5987" s="81">
        <v>0.0</v>
      </c>
      <c r="I5987" s="81">
        <v>210000.0</v>
      </c>
      <c r="J5987" s="81">
        <v>31500.0</v>
      </c>
      <c r="K5987" s="81">
        <v>210000.0</v>
      </c>
      <c r="L5987" s="82">
        <v>0.15</v>
      </c>
      <c r="N5987" s="83">
        <f t="shared" si="1"/>
        <v>0.15</v>
      </c>
      <c r="O5987" s="83">
        <f t="shared" si="2"/>
        <v>0.15</v>
      </c>
      <c r="Q5987" s="83">
        <f t="shared" si="3"/>
        <v>1</v>
      </c>
      <c r="R5987" s="83">
        <f t="shared" si="4"/>
        <v>0.15</v>
      </c>
      <c r="S5987" s="83" t="b">
        <f t="shared" si="5"/>
        <v>0</v>
      </c>
      <c r="T5987" s="72"/>
      <c r="U5987" s="72"/>
      <c r="V5987" s="72"/>
      <c r="W5987" s="72"/>
      <c r="X5987" s="72"/>
      <c r="Y5987" s="72"/>
      <c r="Z5987" s="72"/>
      <c r="AA5987" s="72"/>
      <c r="AB5987" s="72"/>
      <c r="AC5987" s="72"/>
      <c r="AD5987" s="72"/>
      <c r="AE5987" s="72"/>
      <c r="AF5987" s="72"/>
      <c r="AG5987" s="72"/>
      <c r="AH5987" s="72"/>
      <c r="AI5987" s="72"/>
      <c r="AJ5987" s="72"/>
      <c r="AK5987" s="72"/>
    </row>
    <row r="5988" ht="14.25" customHeight="1">
      <c r="A5988" s="78">
        <v>5985.0</v>
      </c>
      <c r="C5988" s="78" t="str">
        <f>VLOOKUP(G5988,[1]Macrodata_CCF!$A$3:$D$55,4,FALSE)</f>
        <v>#ERROR!</v>
      </c>
      <c r="E5988" s="79" t="str">
        <f>VLOOKUP(G5988,[1]Macrodata_CCF!$A$3:$B$55,2,FALSE)</f>
        <v>#ERROR!</v>
      </c>
      <c r="F5988" s="78">
        <v>0.0</v>
      </c>
      <c r="G5988" s="80">
        <v>28.0</v>
      </c>
      <c r="H5988" s="81">
        <v>0.0</v>
      </c>
      <c r="I5988" s="81">
        <v>520000.0</v>
      </c>
      <c r="J5988" s="81">
        <v>0.0</v>
      </c>
      <c r="K5988" s="81">
        <v>520000.0</v>
      </c>
      <c r="L5988" s="82">
        <v>0.0</v>
      </c>
      <c r="N5988" s="83">
        <f t="shared" si="1"/>
        <v>0</v>
      </c>
      <c r="O5988" s="83">
        <f t="shared" si="2"/>
        <v>0</v>
      </c>
      <c r="Q5988" s="83">
        <f t="shared" si="3"/>
        <v>1</v>
      </c>
      <c r="R5988" s="83">
        <f t="shared" si="4"/>
        <v>0</v>
      </c>
      <c r="S5988" s="83" t="b">
        <f t="shared" si="5"/>
        <v>0</v>
      </c>
      <c r="T5988" s="72"/>
      <c r="U5988" s="72"/>
      <c r="V5988" s="72"/>
      <c r="W5988" s="72"/>
      <c r="X5988" s="72"/>
      <c r="Y5988" s="72"/>
      <c r="Z5988" s="72"/>
      <c r="AA5988" s="72"/>
      <c r="AB5988" s="72"/>
      <c r="AC5988" s="72"/>
      <c r="AD5988" s="72"/>
      <c r="AE5988" s="72"/>
      <c r="AF5988" s="72"/>
      <c r="AG5988" s="72"/>
      <c r="AH5988" s="72"/>
      <c r="AI5988" s="72"/>
      <c r="AJ5988" s="72"/>
      <c r="AK5988" s="72"/>
    </row>
    <row r="5989" ht="14.25" customHeight="1">
      <c r="A5989" s="78">
        <v>5986.0</v>
      </c>
      <c r="C5989" s="78" t="str">
        <f>VLOOKUP(G5989,[1]Macrodata_CCF!$A$3:$D$55,4,FALSE)</f>
        <v>#ERROR!</v>
      </c>
      <c r="E5989" s="79" t="str">
        <f>VLOOKUP(G5989,[1]Macrodata_CCF!$A$3:$B$55,2,FALSE)</f>
        <v>#ERROR!</v>
      </c>
      <c r="F5989" s="78">
        <v>0.0</v>
      </c>
      <c r="G5989" s="80">
        <v>7.0</v>
      </c>
      <c r="H5989" s="81">
        <v>52605.0</v>
      </c>
      <c r="I5989" s="81">
        <v>70000.0</v>
      </c>
      <c r="J5989" s="81">
        <v>57995.0</v>
      </c>
      <c r="K5989" s="81">
        <v>70000.0</v>
      </c>
      <c r="L5989" s="82">
        <v>0.3098591549295774</v>
      </c>
      <c r="N5989" s="83">
        <f t="shared" si="1"/>
        <v>0.3098591549</v>
      </c>
      <c r="O5989" s="83">
        <f t="shared" si="2"/>
        <v>0.3098591549</v>
      </c>
      <c r="Q5989" s="83">
        <f t="shared" si="3"/>
        <v>0.2485</v>
      </c>
      <c r="R5989" s="83">
        <f t="shared" si="4"/>
        <v>0.3098591549</v>
      </c>
      <c r="S5989" s="83" t="b">
        <f t="shared" si="5"/>
        <v>0</v>
      </c>
      <c r="T5989" s="72"/>
      <c r="U5989" s="72"/>
      <c r="V5989" s="72"/>
      <c r="W5989" s="72"/>
      <c r="X5989" s="72"/>
      <c r="Y5989" s="72"/>
      <c r="Z5989" s="72"/>
      <c r="AA5989" s="72"/>
      <c r="AB5989" s="72"/>
      <c r="AC5989" s="72"/>
      <c r="AD5989" s="72"/>
      <c r="AE5989" s="72"/>
      <c r="AF5989" s="72"/>
      <c r="AG5989" s="72"/>
      <c r="AH5989" s="72"/>
      <c r="AI5989" s="72"/>
      <c r="AJ5989" s="72"/>
      <c r="AK5989" s="72"/>
    </row>
    <row r="5990" ht="14.25" customHeight="1">
      <c r="A5990" s="78">
        <v>5987.0</v>
      </c>
      <c r="C5990" s="78" t="str">
        <f>VLOOKUP(G5990,[1]Macrodata_CCF!$A$3:$D$55,4,FALSE)</f>
        <v>#ERROR!</v>
      </c>
      <c r="E5990" s="79" t="str">
        <f>VLOOKUP(G5990,[1]Macrodata_CCF!$A$3:$B$55,2,FALSE)</f>
        <v>#ERROR!</v>
      </c>
      <c r="F5990" s="78">
        <v>0.0</v>
      </c>
      <c r="G5990" s="80">
        <v>24.0</v>
      </c>
      <c r="H5990" s="81">
        <v>666645.0</v>
      </c>
      <c r="I5990" s="81">
        <v>890000.0</v>
      </c>
      <c r="J5990" s="81">
        <v>666645.0</v>
      </c>
      <c r="K5990" s="81">
        <v>890000.0</v>
      </c>
      <c r="L5990" s="82">
        <v>0.0</v>
      </c>
      <c r="N5990" s="83">
        <f t="shared" si="1"/>
        <v>0</v>
      </c>
      <c r="O5990" s="83">
        <f t="shared" si="2"/>
        <v>0</v>
      </c>
      <c r="Q5990" s="83">
        <f t="shared" si="3"/>
        <v>0.2509606742</v>
      </c>
      <c r="R5990" s="83">
        <f t="shared" si="4"/>
        <v>0</v>
      </c>
      <c r="S5990" s="83" t="b">
        <f t="shared" si="5"/>
        <v>0</v>
      </c>
      <c r="T5990" s="72"/>
      <c r="U5990" s="72"/>
      <c r="V5990" s="72"/>
      <c r="W5990" s="72"/>
      <c r="X5990" s="72"/>
      <c r="Y5990" s="72"/>
      <c r="Z5990" s="72"/>
      <c r="AA5990" s="72"/>
      <c r="AB5990" s="72"/>
      <c r="AC5990" s="72"/>
      <c r="AD5990" s="72"/>
      <c r="AE5990" s="72"/>
      <c r="AF5990" s="72"/>
      <c r="AG5990" s="72"/>
      <c r="AH5990" s="72"/>
      <c r="AI5990" s="72"/>
      <c r="AJ5990" s="72"/>
      <c r="AK5990" s="72"/>
    </row>
    <row r="5991" ht="14.25" customHeight="1">
      <c r="A5991" s="78">
        <v>5988.0</v>
      </c>
      <c r="C5991" s="78" t="str">
        <f>VLOOKUP(G5991,[1]Macrodata_CCF!$A$3:$D$55,4,FALSE)</f>
        <v>#ERROR!</v>
      </c>
      <c r="E5991" s="79" t="str">
        <f>VLOOKUP(G5991,[1]Macrodata_CCF!$A$3:$B$55,2,FALSE)</f>
        <v>#ERROR!</v>
      </c>
      <c r="F5991" s="78">
        <v>0.0</v>
      </c>
      <c r="G5991" s="80">
        <v>53.0</v>
      </c>
      <c r="H5991" s="81">
        <v>0.0</v>
      </c>
      <c r="I5991" s="81">
        <v>550000.0</v>
      </c>
      <c r="J5991" s="81">
        <v>0.0</v>
      </c>
      <c r="K5991" s="81">
        <v>550000.0</v>
      </c>
      <c r="L5991" s="82">
        <v>0.0</v>
      </c>
      <c r="N5991" s="83">
        <f t="shared" si="1"/>
        <v>0</v>
      </c>
      <c r="O5991" s="83">
        <f t="shared" si="2"/>
        <v>0</v>
      </c>
      <c r="Q5991" s="83">
        <f t="shared" si="3"/>
        <v>1</v>
      </c>
      <c r="R5991" s="83">
        <f t="shared" si="4"/>
        <v>0</v>
      </c>
      <c r="S5991" s="83" t="b">
        <f t="shared" si="5"/>
        <v>0</v>
      </c>
      <c r="T5991" s="72"/>
      <c r="U5991" s="72"/>
      <c r="V5991" s="72"/>
      <c r="W5991" s="72"/>
      <c r="X5991" s="72"/>
      <c r="Y5991" s="72"/>
      <c r="Z5991" s="72"/>
      <c r="AA5991" s="72"/>
      <c r="AB5991" s="72"/>
      <c r="AC5991" s="72"/>
      <c r="AD5991" s="72"/>
      <c r="AE5991" s="72"/>
      <c r="AF5991" s="72"/>
      <c r="AG5991" s="72"/>
      <c r="AH5991" s="72"/>
      <c r="AI5991" s="72"/>
      <c r="AJ5991" s="72"/>
      <c r="AK5991" s="72"/>
    </row>
    <row r="5992" ht="14.25" customHeight="1">
      <c r="A5992" s="78">
        <v>5989.0</v>
      </c>
      <c r="C5992" s="78" t="str">
        <f>VLOOKUP(G5992,[1]Macrodata_CCF!$A$3:$D$55,4,FALSE)</f>
        <v>#ERROR!</v>
      </c>
      <c r="E5992" s="79" t="str">
        <f>VLOOKUP(G5992,[1]Macrodata_CCF!$A$3:$B$55,2,FALSE)</f>
        <v>#ERROR!</v>
      </c>
      <c r="F5992" s="78">
        <v>1.0</v>
      </c>
      <c r="G5992" s="80">
        <v>33.0</v>
      </c>
      <c r="H5992" s="81">
        <v>215135.0</v>
      </c>
      <c r="I5992" s="81">
        <v>270000.0</v>
      </c>
      <c r="J5992" s="81">
        <v>244760.0</v>
      </c>
      <c r="K5992" s="81">
        <v>270000.0</v>
      </c>
      <c r="L5992" s="82">
        <v>0.5399617242322063</v>
      </c>
      <c r="N5992" s="83">
        <f t="shared" si="1"/>
        <v>0.5399617242</v>
      </c>
      <c r="O5992" s="83">
        <f t="shared" si="2"/>
        <v>0.5399617242</v>
      </c>
      <c r="Q5992" s="83">
        <f t="shared" si="3"/>
        <v>0.2032037037</v>
      </c>
      <c r="R5992" s="83">
        <f t="shared" si="4"/>
        <v>0.5399617242</v>
      </c>
      <c r="S5992" s="83" t="b">
        <f t="shared" si="5"/>
        <v>0</v>
      </c>
      <c r="T5992" s="72"/>
      <c r="U5992" s="72"/>
      <c r="V5992" s="72"/>
      <c r="W5992" s="72"/>
      <c r="X5992" s="72"/>
      <c r="Y5992" s="72"/>
      <c r="Z5992" s="72"/>
      <c r="AA5992" s="72"/>
      <c r="AB5992" s="72"/>
      <c r="AC5992" s="72"/>
      <c r="AD5992" s="72"/>
      <c r="AE5992" s="72"/>
      <c r="AF5992" s="72"/>
      <c r="AG5992" s="72"/>
      <c r="AH5992" s="72"/>
      <c r="AI5992" s="72"/>
      <c r="AJ5992" s="72"/>
      <c r="AK5992" s="72"/>
    </row>
    <row r="5993" ht="14.25" customHeight="1">
      <c r="A5993" s="78">
        <v>5990.0</v>
      </c>
      <c r="C5993" s="78" t="str">
        <f>VLOOKUP(G5993,[1]Macrodata_CCF!$A$3:$D$55,4,FALSE)</f>
        <v>#ERROR!</v>
      </c>
      <c r="E5993" s="79" t="str">
        <f>VLOOKUP(G5993,[1]Macrodata_CCF!$A$3:$B$55,2,FALSE)</f>
        <v>#ERROR!</v>
      </c>
      <c r="F5993" s="78">
        <v>0.0</v>
      </c>
      <c r="G5993" s="80">
        <v>52.0</v>
      </c>
      <c r="H5993" s="81">
        <v>0.0</v>
      </c>
      <c r="I5993" s="81">
        <v>960000.0</v>
      </c>
      <c r="J5993" s="81">
        <v>38400.0</v>
      </c>
      <c r="K5993" s="81">
        <v>960000.0</v>
      </c>
      <c r="L5993" s="82">
        <v>0.04</v>
      </c>
      <c r="N5993" s="83">
        <f t="shared" si="1"/>
        <v>0.04</v>
      </c>
      <c r="O5993" s="83">
        <f t="shared" si="2"/>
        <v>0.04</v>
      </c>
      <c r="Q5993" s="83">
        <f t="shared" si="3"/>
        <v>1</v>
      </c>
      <c r="R5993" s="83">
        <f t="shared" si="4"/>
        <v>0.04</v>
      </c>
      <c r="S5993" s="83" t="b">
        <f t="shared" si="5"/>
        <v>0</v>
      </c>
      <c r="T5993" s="72"/>
      <c r="U5993" s="72"/>
      <c r="V5993" s="72"/>
      <c r="W5993" s="72"/>
      <c r="X5993" s="72"/>
      <c r="Y5993" s="72"/>
      <c r="Z5993" s="72"/>
      <c r="AA5993" s="72"/>
      <c r="AB5993" s="72"/>
      <c r="AC5993" s="72"/>
      <c r="AD5993" s="72"/>
      <c r="AE5993" s="72"/>
      <c r="AF5993" s="72"/>
      <c r="AG5993" s="72"/>
      <c r="AH5993" s="72"/>
      <c r="AI5993" s="72"/>
      <c r="AJ5993" s="72"/>
      <c r="AK5993" s="72"/>
    </row>
    <row r="5994" ht="14.25" customHeight="1">
      <c r="A5994" s="78">
        <v>5991.0</v>
      </c>
      <c r="C5994" s="78" t="str">
        <f>VLOOKUP(G5994,[1]Macrodata_CCF!$A$3:$D$55,4,FALSE)</f>
        <v>#ERROR!</v>
      </c>
      <c r="E5994" s="79" t="str">
        <f>VLOOKUP(G5994,[1]Macrodata_CCF!$A$3:$B$55,2,FALSE)</f>
        <v>#ERROR!</v>
      </c>
      <c r="F5994" s="78">
        <v>0.0</v>
      </c>
      <c r="G5994" s="80">
        <v>47.0</v>
      </c>
      <c r="H5994" s="81">
        <v>38715.0</v>
      </c>
      <c r="I5994" s="81">
        <v>60000.0</v>
      </c>
      <c r="J5994" s="81">
        <v>61200.0</v>
      </c>
      <c r="K5994" s="81">
        <v>60000.0</v>
      </c>
      <c r="L5994" s="82">
        <v>1.056377730796335</v>
      </c>
      <c r="N5994" s="83">
        <f t="shared" si="1"/>
        <v>1.056377731</v>
      </c>
      <c r="O5994" s="83">
        <f t="shared" si="2"/>
        <v>1</v>
      </c>
      <c r="Q5994" s="83">
        <f t="shared" si="3"/>
        <v>0.35475</v>
      </c>
      <c r="R5994" s="83">
        <f t="shared" si="4"/>
        <v>1.056377731</v>
      </c>
      <c r="S5994" s="83" t="b">
        <f t="shared" si="5"/>
        <v>0</v>
      </c>
      <c r="T5994" s="72"/>
      <c r="U5994" s="72"/>
      <c r="V5994" s="72"/>
      <c r="W5994" s="72"/>
      <c r="X5994" s="72"/>
      <c r="Y5994" s="72"/>
      <c r="Z5994" s="72"/>
      <c r="AA5994" s="72"/>
      <c r="AB5994" s="72"/>
      <c r="AC5994" s="72"/>
      <c r="AD5994" s="72"/>
      <c r="AE5994" s="72"/>
      <c r="AF5994" s="72"/>
      <c r="AG5994" s="72"/>
      <c r="AH5994" s="72"/>
      <c r="AI5994" s="72"/>
      <c r="AJ5994" s="72"/>
      <c r="AK5994" s="72"/>
    </row>
    <row r="5995" ht="14.25" customHeight="1">
      <c r="A5995" s="78">
        <v>5992.0</v>
      </c>
      <c r="C5995" s="78" t="str">
        <f>VLOOKUP(G5995,[1]Macrodata_CCF!$A$3:$D$55,4,FALSE)</f>
        <v>#ERROR!</v>
      </c>
      <c r="E5995" s="79" t="str">
        <f>VLOOKUP(G5995,[1]Macrodata_CCF!$A$3:$B$55,2,FALSE)</f>
        <v>#ERROR!</v>
      </c>
      <c r="F5995" s="78">
        <v>0.0</v>
      </c>
      <c r="G5995" s="80">
        <v>51.0</v>
      </c>
      <c r="H5995" s="81">
        <v>157475.0</v>
      </c>
      <c r="I5995" s="81">
        <v>600000.0</v>
      </c>
      <c r="J5995" s="81">
        <v>184025.0</v>
      </c>
      <c r="K5995" s="81">
        <v>600000.0</v>
      </c>
      <c r="L5995" s="82">
        <v>0.05999661036099655</v>
      </c>
      <c r="N5995" s="83">
        <f t="shared" si="1"/>
        <v>0.05999661036</v>
      </c>
      <c r="O5995" s="83">
        <f t="shared" si="2"/>
        <v>0.05999661036</v>
      </c>
      <c r="Q5995" s="83">
        <f t="shared" si="3"/>
        <v>0.7375416667</v>
      </c>
      <c r="R5995" s="83">
        <f t="shared" si="4"/>
        <v>0.05999661036</v>
      </c>
      <c r="S5995" s="83" t="b">
        <f t="shared" si="5"/>
        <v>0</v>
      </c>
      <c r="T5995" s="72"/>
      <c r="U5995" s="72"/>
      <c r="V5995" s="72"/>
      <c r="W5995" s="72"/>
      <c r="X5995" s="72"/>
      <c r="Y5995" s="72"/>
      <c r="Z5995" s="72"/>
      <c r="AA5995" s="72"/>
      <c r="AB5995" s="72"/>
      <c r="AC5995" s="72"/>
      <c r="AD5995" s="72"/>
      <c r="AE5995" s="72"/>
      <c r="AF5995" s="72"/>
      <c r="AG5995" s="72"/>
      <c r="AH5995" s="72"/>
      <c r="AI5995" s="72"/>
      <c r="AJ5995" s="72"/>
      <c r="AK5995" s="72"/>
    </row>
    <row r="5996" ht="14.25" customHeight="1">
      <c r="A5996" s="78">
        <v>5993.0</v>
      </c>
      <c r="C5996" s="78" t="str">
        <f>VLOOKUP(G5996,[1]Macrodata_CCF!$A$3:$D$55,4,FALSE)</f>
        <v>#ERROR!</v>
      </c>
      <c r="E5996" s="79" t="str">
        <f>VLOOKUP(G5996,[1]Macrodata_CCF!$A$3:$B$55,2,FALSE)</f>
        <v>#ERROR!</v>
      </c>
      <c r="F5996" s="78">
        <v>0.0</v>
      </c>
      <c r="G5996" s="80">
        <v>34.0</v>
      </c>
      <c r="H5996" s="81">
        <v>97775.0</v>
      </c>
      <c r="I5996" s="81">
        <v>380000.0</v>
      </c>
      <c r="J5996" s="81">
        <v>134465.0</v>
      </c>
      <c r="K5996" s="81">
        <v>684000.0</v>
      </c>
      <c r="L5996" s="82">
        <v>0.1300026574541589</v>
      </c>
      <c r="N5996" s="83">
        <f t="shared" si="1"/>
        <v>0.1300026575</v>
      </c>
      <c r="O5996" s="83">
        <f t="shared" si="2"/>
        <v>0.1300026575</v>
      </c>
      <c r="Q5996" s="83">
        <f t="shared" si="3"/>
        <v>0.7426973684</v>
      </c>
      <c r="R5996" s="83">
        <f t="shared" si="4"/>
        <v>0.1300026575</v>
      </c>
      <c r="S5996" s="83" t="b">
        <f t="shared" si="5"/>
        <v>0</v>
      </c>
      <c r="T5996" s="72"/>
      <c r="U5996" s="72"/>
      <c r="V5996" s="72"/>
      <c r="W5996" s="72"/>
      <c r="X5996" s="72"/>
      <c r="Y5996" s="72"/>
      <c r="Z5996" s="72"/>
      <c r="AA5996" s="72"/>
      <c r="AB5996" s="72"/>
      <c r="AC5996" s="72"/>
      <c r="AD5996" s="72"/>
      <c r="AE5996" s="72"/>
      <c r="AF5996" s="72"/>
      <c r="AG5996" s="72"/>
      <c r="AH5996" s="72"/>
      <c r="AI5996" s="72"/>
      <c r="AJ5996" s="72"/>
      <c r="AK5996" s="72"/>
    </row>
    <row r="5997" ht="14.25" customHeight="1">
      <c r="A5997" s="78">
        <v>5994.0</v>
      </c>
      <c r="C5997" s="78" t="str">
        <f>VLOOKUP(G5997,[1]Macrodata_CCF!$A$3:$D$55,4,FALSE)</f>
        <v>#ERROR!</v>
      </c>
      <c r="E5997" s="79" t="str">
        <f>VLOOKUP(G5997,[1]Macrodata_CCF!$A$3:$B$55,2,FALSE)</f>
        <v>#ERROR!</v>
      </c>
      <c r="F5997" s="78">
        <v>0.0</v>
      </c>
      <c r="G5997" s="80">
        <v>25.0</v>
      </c>
      <c r="H5997" s="81">
        <v>14825.0</v>
      </c>
      <c r="I5997" s="81">
        <v>210000.0</v>
      </c>
      <c r="J5997" s="81">
        <v>51910.0</v>
      </c>
      <c r="K5997" s="81">
        <v>210000.0</v>
      </c>
      <c r="L5997" s="82">
        <v>0.1900089663122838</v>
      </c>
      <c r="N5997" s="83">
        <f t="shared" si="1"/>
        <v>0.1900089663</v>
      </c>
      <c r="O5997" s="83">
        <f t="shared" si="2"/>
        <v>0.1900089663</v>
      </c>
      <c r="Q5997" s="83">
        <f t="shared" si="3"/>
        <v>0.9294047619</v>
      </c>
      <c r="R5997" s="83">
        <f t="shared" si="4"/>
        <v>0.1900089663</v>
      </c>
      <c r="S5997" s="83" t="b">
        <f t="shared" si="5"/>
        <v>0</v>
      </c>
      <c r="T5997" s="72"/>
      <c r="U5997" s="72"/>
      <c r="V5997" s="72"/>
      <c r="W5997" s="72"/>
      <c r="X5997" s="72"/>
      <c r="Y5997" s="72"/>
      <c r="Z5997" s="72"/>
      <c r="AA5997" s="72"/>
      <c r="AB5997" s="72"/>
      <c r="AC5997" s="72"/>
      <c r="AD5997" s="72"/>
      <c r="AE5997" s="72"/>
      <c r="AF5997" s="72"/>
      <c r="AG5997" s="72"/>
      <c r="AH5997" s="72"/>
      <c r="AI5997" s="72"/>
      <c r="AJ5997" s="72"/>
      <c r="AK5997" s="72"/>
    </row>
    <row r="5998" ht="14.25" customHeight="1">
      <c r="A5998" s="78">
        <v>5995.0</v>
      </c>
      <c r="C5998" s="78" t="str">
        <f>VLOOKUP(G5998,[1]Macrodata_CCF!$A$3:$D$55,4,FALSE)</f>
        <v>#ERROR!</v>
      </c>
      <c r="E5998" s="79" t="str">
        <f>VLOOKUP(G5998,[1]Macrodata_CCF!$A$3:$B$55,2,FALSE)</f>
        <v>#ERROR!</v>
      </c>
      <c r="F5998" s="78">
        <v>0.0</v>
      </c>
      <c r="G5998" s="80">
        <v>19.0</v>
      </c>
      <c r="H5998" s="81">
        <v>218400.0</v>
      </c>
      <c r="I5998" s="81">
        <v>880000.0</v>
      </c>
      <c r="J5998" s="81">
        <v>337490.0</v>
      </c>
      <c r="K5998" s="81">
        <v>880000.0</v>
      </c>
      <c r="L5998" s="82">
        <v>0.180003022974607</v>
      </c>
      <c r="N5998" s="83">
        <f t="shared" si="1"/>
        <v>0.180003023</v>
      </c>
      <c r="O5998" s="83">
        <f t="shared" si="2"/>
        <v>0.180003023</v>
      </c>
      <c r="Q5998" s="83">
        <f t="shared" si="3"/>
        <v>0.7518181818</v>
      </c>
      <c r="R5998" s="83">
        <f t="shared" si="4"/>
        <v>0.180003023</v>
      </c>
      <c r="S5998" s="83" t="b">
        <f t="shared" si="5"/>
        <v>0</v>
      </c>
      <c r="T5998" s="72"/>
      <c r="U5998" s="72"/>
      <c r="V5998" s="72"/>
      <c r="W5998" s="72"/>
      <c r="X5998" s="72"/>
      <c r="Y5998" s="72"/>
      <c r="Z5998" s="72"/>
      <c r="AA5998" s="72"/>
      <c r="AB5998" s="72"/>
      <c r="AC5998" s="72"/>
      <c r="AD5998" s="72"/>
      <c r="AE5998" s="72"/>
      <c r="AF5998" s="72"/>
      <c r="AG5998" s="72"/>
      <c r="AH5998" s="72"/>
      <c r="AI5998" s="72"/>
      <c r="AJ5998" s="72"/>
      <c r="AK5998" s="72"/>
    </row>
    <row r="5999" ht="14.25" customHeight="1">
      <c r="A5999" s="78">
        <v>5996.0</v>
      </c>
      <c r="C5999" s="78" t="str">
        <f>VLOOKUP(G5999,[1]Macrodata_CCF!$A$3:$D$55,4,FALSE)</f>
        <v>#ERROR!</v>
      </c>
      <c r="E5999" s="79" t="str">
        <f>VLOOKUP(G5999,[1]Macrodata_CCF!$A$3:$B$55,2,FALSE)</f>
        <v>#ERROR!</v>
      </c>
      <c r="F5999" s="78">
        <v>0.0</v>
      </c>
      <c r="G5999" s="80">
        <v>42.0</v>
      </c>
      <c r="H5999" s="81">
        <v>273735.0</v>
      </c>
      <c r="I5999" s="81">
        <v>550000.0</v>
      </c>
      <c r="J5999" s="81">
        <v>384240.0</v>
      </c>
      <c r="K5999" s="81">
        <v>550000.0</v>
      </c>
      <c r="L5999" s="82">
        <v>0.3999963802870433</v>
      </c>
      <c r="N5999" s="83">
        <f t="shared" si="1"/>
        <v>0.3999963803</v>
      </c>
      <c r="O5999" s="83">
        <f t="shared" si="2"/>
        <v>0.3999963803</v>
      </c>
      <c r="Q5999" s="83">
        <f t="shared" si="3"/>
        <v>0.5023</v>
      </c>
      <c r="R5999" s="83">
        <f t="shared" si="4"/>
        <v>0.3999963803</v>
      </c>
      <c r="S5999" s="83" t="b">
        <f t="shared" si="5"/>
        <v>0</v>
      </c>
      <c r="T5999" s="72"/>
      <c r="U5999" s="72"/>
      <c r="V5999" s="72"/>
      <c r="W5999" s="72"/>
      <c r="X5999" s="72"/>
      <c r="Y5999" s="72"/>
      <c r="Z5999" s="72"/>
      <c r="AA5999" s="72"/>
      <c r="AB5999" s="72"/>
      <c r="AC5999" s="72"/>
      <c r="AD5999" s="72"/>
      <c r="AE5999" s="72"/>
      <c r="AF5999" s="72"/>
      <c r="AG5999" s="72"/>
      <c r="AH5999" s="72"/>
      <c r="AI5999" s="72"/>
      <c r="AJ5999" s="72"/>
      <c r="AK5999" s="72"/>
    </row>
    <row r="6000" ht="14.25" customHeight="1">
      <c r="A6000" s="78">
        <v>5997.0</v>
      </c>
      <c r="C6000" s="78" t="str">
        <f>VLOOKUP(G6000,[1]Macrodata_CCF!$A$3:$D$55,4,FALSE)</f>
        <v>#ERROR!</v>
      </c>
      <c r="E6000" s="79" t="str">
        <f>VLOOKUP(G6000,[1]Macrodata_CCF!$A$3:$B$55,2,FALSE)</f>
        <v>#ERROR!</v>
      </c>
      <c r="F6000" s="78">
        <v>0.0</v>
      </c>
      <c r="G6000" s="80">
        <v>33.0</v>
      </c>
      <c r="H6000" s="81">
        <v>285490.0</v>
      </c>
      <c r="I6000" s="81">
        <v>420000.0</v>
      </c>
      <c r="J6000" s="81">
        <v>280110.0</v>
      </c>
      <c r="K6000" s="81">
        <v>420000.0</v>
      </c>
      <c r="L6000" s="82">
        <v>-0.03999702624340198</v>
      </c>
      <c r="N6000" s="83">
        <f t="shared" si="1"/>
        <v>-0.03999702624</v>
      </c>
      <c r="O6000" s="83">
        <f t="shared" si="2"/>
        <v>0</v>
      </c>
      <c r="Q6000" s="83">
        <f t="shared" si="3"/>
        <v>0.3202619048</v>
      </c>
      <c r="R6000" s="83">
        <f t="shared" si="4"/>
        <v>-0.03999702624</v>
      </c>
      <c r="S6000" s="83" t="b">
        <f t="shared" si="5"/>
        <v>0</v>
      </c>
      <c r="T6000" s="72"/>
      <c r="U6000" s="72"/>
      <c r="V6000" s="72"/>
      <c r="W6000" s="72"/>
      <c r="X6000" s="72"/>
      <c r="Y6000" s="72"/>
      <c r="Z6000" s="72"/>
      <c r="AA6000" s="72"/>
      <c r="AB6000" s="72"/>
      <c r="AC6000" s="72"/>
      <c r="AD6000" s="72"/>
      <c r="AE6000" s="72"/>
      <c r="AF6000" s="72"/>
      <c r="AG6000" s="72"/>
      <c r="AH6000" s="72"/>
      <c r="AI6000" s="72"/>
      <c r="AJ6000" s="72"/>
      <c r="AK6000" s="72"/>
    </row>
    <row r="6001" ht="14.25" customHeight="1">
      <c r="A6001" s="78">
        <v>5998.0</v>
      </c>
      <c r="C6001" s="78" t="str">
        <f>VLOOKUP(G6001,[1]Macrodata_CCF!$A$3:$D$55,4,FALSE)</f>
        <v>#ERROR!</v>
      </c>
      <c r="E6001" s="79" t="str">
        <f>VLOOKUP(G6001,[1]Macrodata_CCF!$A$3:$B$55,2,FALSE)</f>
        <v>#ERROR!</v>
      </c>
      <c r="F6001" s="78">
        <v>0.0</v>
      </c>
      <c r="G6001" s="80">
        <v>47.0</v>
      </c>
      <c r="H6001" s="81">
        <v>239695.0</v>
      </c>
      <c r="I6001" s="81">
        <v>560000.0</v>
      </c>
      <c r="J6001" s="81">
        <v>172430.0</v>
      </c>
      <c r="K6001" s="81">
        <v>560000.0</v>
      </c>
      <c r="L6001" s="82">
        <v>-0.2100029659231046</v>
      </c>
      <c r="N6001" s="83">
        <f t="shared" si="1"/>
        <v>-0.2100029659</v>
      </c>
      <c r="O6001" s="83">
        <f t="shared" si="2"/>
        <v>0</v>
      </c>
      <c r="Q6001" s="83">
        <f t="shared" si="3"/>
        <v>0.5719732143</v>
      </c>
      <c r="R6001" s="83">
        <f t="shared" si="4"/>
        <v>-0.2100029659</v>
      </c>
      <c r="S6001" s="83" t="b">
        <f t="shared" si="5"/>
        <v>0</v>
      </c>
      <c r="T6001" s="72"/>
      <c r="U6001" s="72"/>
      <c r="V6001" s="72"/>
      <c r="W6001" s="72"/>
      <c r="X6001" s="72"/>
      <c r="Y6001" s="72"/>
      <c r="Z6001" s="72"/>
      <c r="AA6001" s="72"/>
      <c r="AB6001" s="72"/>
      <c r="AC6001" s="72"/>
      <c r="AD6001" s="72"/>
      <c r="AE6001" s="72"/>
      <c r="AF6001" s="72"/>
      <c r="AG6001" s="72"/>
      <c r="AH6001" s="72"/>
      <c r="AI6001" s="72"/>
      <c r="AJ6001" s="72"/>
      <c r="AK6001" s="72"/>
    </row>
    <row r="6002" ht="14.25" customHeight="1">
      <c r="A6002" s="78">
        <v>5999.0</v>
      </c>
      <c r="C6002" s="78" t="str">
        <f>VLOOKUP(G6002,[1]Macrodata_CCF!$A$3:$D$55,4,FALSE)</f>
        <v>#ERROR!</v>
      </c>
      <c r="E6002" s="79" t="str">
        <f>VLOOKUP(G6002,[1]Macrodata_CCF!$A$3:$B$55,2,FALSE)</f>
        <v>#ERROR!</v>
      </c>
      <c r="F6002" s="78">
        <v>0.0</v>
      </c>
      <c r="G6002" s="80">
        <v>24.0</v>
      </c>
      <c r="H6002" s="81">
        <v>80995.0</v>
      </c>
      <c r="I6002" s="81">
        <v>130000.0</v>
      </c>
      <c r="J6002" s="81">
        <v>80995.0</v>
      </c>
      <c r="K6002" s="81">
        <v>130000.0</v>
      </c>
      <c r="L6002" s="82">
        <v>0.0</v>
      </c>
      <c r="N6002" s="83">
        <f t="shared" si="1"/>
        <v>0</v>
      </c>
      <c r="O6002" s="83">
        <f t="shared" si="2"/>
        <v>0</v>
      </c>
      <c r="Q6002" s="83">
        <f t="shared" si="3"/>
        <v>0.3769615385</v>
      </c>
      <c r="R6002" s="83">
        <f t="shared" si="4"/>
        <v>0</v>
      </c>
      <c r="S6002" s="83" t="b">
        <f t="shared" si="5"/>
        <v>0</v>
      </c>
      <c r="T6002" s="72"/>
      <c r="U6002" s="72"/>
      <c r="V6002" s="72"/>
      <c r="W6002" s="72"/>
      <c r="X6002" s="72"/>
      <c r="Y6002" s="72"/>
      <c r="Z6002" s="72"/>
      <c r="AA6002" s="72"/>
      <c r="AB6002" s="72"/>
      <c r="AC6002" s="72"/>
      <c r="AD6002" s="72"/>
      <c r="AE6002" s="72"/>
      <c r="AF6002" s="72"/>
      <c r="AG6002" s="72"/>
      <c r="AH6002" s="72"/>
      <c r="AI6002" s="72"/>
      <c r="AJ6002" s="72"/>
      <c r="AK6002" s="72"/>
    </row>
    <row r="6003" ht="14.25" customHeight="1">
      <c r="A6003" s="78">
        <v>6000.0</v>
      </c>
      <c r="C6003" s="78" t="str">
        <f>VLOOKUP(G6003,[1]Macrodata_CCF!$A$3:$D$55,4,FALSE)</f>
        <v>#ERROR!</v>
      </c>
      <c r="E6003" s="79" t="str">
        <f>VLOOKUP(G6003,[1]Macrodata_CCF!$A$3:$B$55,2,FALSE)</f>
        <v>#ERROR!</v>
      </c>
      <c r="F6003" s="78">
        <v>0.0</v>
      </c>
      <c r="G6003" s="80">
        <v>30.0</v>
      </c>
      <c r="H6003" s="81">
        <v>0.0</v>
      </c>
      <c r="I6003" s="81">
        <v>540000.0</v>
      </c>
      <c r="J6003" s="81">
        <v>108000.0</v>
      </c>
      <c r="K6003" s="81">
        <v>540000.0</v>
      </c>
      <c r="L6003" s="82">
        <v>0.2</v>
      </c>
      <c r="N6003" s="83">
        <f t="shared" si="1"/>
        <v>0.2</v>
      </c>
      <c r="O6003" s="83">
        <f t="shared" si="2"/>
        <v>0.2</v>
      </c>
      <c r="Q6003" s="83">
        <f t="shared" si="3"/>
        <v>1</v>
      </c>
      <c r="R6003" s="83">
        <f t="shared" si="4"/>
        <v>0.2</v>
      </c>
      <c r="S6003" s="83" t="b">
        <f t="shared" si="5"/>
        <v>0</v>
      </c>
      <c r="T6003" s="72"/>
      <c r="U6003" s="72"/>
      <c r="V6003" s="72"/>
      <c r="W6003" s="72"/>
      <c r="X6003" s="72"/>
      <c r="Y6003" s="72"/>
      <c r="Z6003" s="72"/>
      <c r="AA6003" s="72"/>
      <c r="AB6003" s="72"/>
      <c r="AC6003" s="72"/>
      <c r="AD6003" s="72"/>
      <c r="AE6003" s="72"/>
      <c r="AF6003" s="72"/>
      <c r="AG6003" s="72"/>
      <c r="AH6003" s="72"/>
      <c r="AI6003" s="72"/>
      <c r="AJ6003" s="72"/>
      <c r="AK6003" s="72"/>
    </row>
    <row r="6004" ht="14.25" customHeight="1">
      <c r="A6004" s="78">
        <v>6001.0</v>
      </c>
      <c r="C6004" s="78" t="str">
        <f>VLOOKUP(G6004,[1]Macrodata_CCF!$A$3:$D$55,4,FALSE)</f>
        <v>#ERROR!</v>
      </c>
      <c r="E6004" s="79" t="str">
        <f>VLOOKUP(G6004,[1]Macrodata_CCF!$A$3:$B$55,2,FALSE)</f>
        <v>#ERROR!</v>
      </c>
      <c r="F6004" s="78">
        <v>0.0</v>
      </c>
      <c r="G6004" s="80">
        <v>24.0</v>
      </c>
      <c r="H6004" s="81">
        <v>227245.0</v>
      </c>
      <c r="I6004" s="81">
        <v>420000.0</v>
      </c>
      <c r="J6004" s="81">
        <v>265795.0</v>
      </c>
      <c r="K6004" s="81">
        <v>420000.0</v>
      </c>
      <c r="L6004" s="82">
        <v>0.1999948120671318</v>
      </c>
      <c r="N6004" s="83">
        <f t="shared" si="1"/>
        <v>0.1999948121</v>
      </c>
      <c r="O6004" s="83">
        <f t="shared" si="2"/>
        <v>0.1999948121</v>
      </c>
      <c r="Q6004" s="83">
        <f t="shared" si="3"/>
        <v>0.4589404762</v>
      </c>
      <c r="R6004" s="83">
        <f t="shared" si="4"/>
        <v>0.1999948121</v>
      </c>
      <c r="S6004" s="83" t="b">
        <f t="shared" si="5"/>
        <v>0</v>
      </c>
      <c r="T6004" s="72"/>
      <c r="U6004" s="72"/>
      <c r="V6004" s="72"/>
      <c r="W6004" s="72"/>
      <c r="X6004" s="72"/>
      <c r="Y6004" s="72"/>
      <c r="Z6004" s="72"/>
      <c r="AA6004" s="72"/>
      <c r="AB6004" s="72"/>
      <c r="AC6004" s="72"/>
      <c r="AD6004" s="72"/>
      <c r="AE6004" s="72"/>
      <c r="AF6004" s="72"/>
      <c r="AG6004" s="72"/>
      <c r="AH6004" s="72"/>
      <c r="AI6004" s="72"/>
      <c r="AJ6004" s="72"/>
      <c r="AK6004" s="72"/>
    </row>
    <row r="6005" ht="14.25" customHeight="1">
      <c r="A6005" s="78">
        <v>6002.0</v>
      </c>
      <c r="C6005" s="78" t="str">
        <f>VLOOKUP(G6005,[1]Macrodata_CCF!$A$3:$D$55,4,FALSE)</f>
        <v>#ERROR!</v>
      </c>
      <c r="E6005" s="79" t="str">
        <f>VLOOKUP(G6005,[1]Macrodata_CCF!$A$3:$B$55,2,FALSE)</f>
        <v>#ERROR!</v>
      </c>
      <c r="F6005" s="78">
        <v>0.0</v>
      </c>
      <c r="G6005" s="80">
        <v>30.0</v>
      </c>
      <c r="H6005" s="81">
        <v>0.0</v>
      </c>
      <c r="I6005" s="81">
        <v>510000.0</v>
      </c>
      <c r="J6005" s="81">
        <v>520200.0</v>
      </c>
      <c r="K6005" s="81">
        <v>510000.0</v>
      </c>
      <c r="L6005" s="82">
        <v>1.02</v>
      </c>
      <c r="N6005" s="83">
        <f t="shared" si="1"/>
        <v>1.02</v>
      </c>
      <c r="O6005" s="83">
        <f t="shared" si="2"/>
        <v>1</v>
      </c>
      <c r="Q6005" s="83">
        <f t="shared" si="3"/>
        <v>1</v>
      </c>
      <c r="R6005" s="83">
        <f t="shared" si="4"/>
        <v>1.02</v>
      </c>
      <c r="S6005" s="83" t="b">
        <f t="shared" si="5"/>
        <v>0</v>
      </c>
      <c r="T6005" s="72"/>
      <c r="U6005" s="72"/>
      <c r="V6005" s="72"/>
      <c r="W6005" s="72"/>
      <c r="X6005" s="72"/>
      <c r="Y6005" s="72"/>
      <c r="Z6005" s="72"/>
      <c r="AA6005" s="72"/>
      <c r="AB6005" s="72"/>
      <c r="AC6005" s="72"/>
      <c r="AD6005" s="72"/>
      <c r="AE6005" s="72"/>
      <c r="AF6005" s="72"/>
      <c r="AG6005" s="72"/>
      <c r="AH6005" s="72"/>
      <c r="AI6005" s="72"/>
      <c r="AJ6005" s="72"/>
      <c r="AK6005" s="72"/>
    </row>
    <row r="6006" ht="14.25" customHeight="1">
      <c r="A6006" s="78">
        <v>6003.0</v>
      </c>
      <c r="C6006" s="78" t="str">
        <f>VLOOKUP(G6006,[1]Macrodata_CCF!$A$3:$D$55,4,FALSE)</f>
        <v>#ERROR!</v>
      </c>
      <c r="E6006" s="79" t="str">
        <f>VLOOKUP(G6006,[1]Macrodata_CCF!$A$3:$B$55,2,FALSE)</f>
        <v>#ERROR!</v>
      </c>
      <c r="F6006" s="78">
        <v>0.0</v>
      </c>
      <c r="G6006" s="80">
        <v>42.0</v>
      </c>
      <c r="H6006" s="81">
        <v>0.0</v>
      </c>
      <c r="I6006" s="81">
        <v>10000.0</v>
      </c>
      <c r="J6006" s="81">
        <v>3400.0</v>
      </c>
      <c r="K6006" s="81">
        <v>10000.0</v>
      </c>
      <c r="L6006" s="82">
        <v>0.34</v>
      </c>
      <c r="N6006" s="83">
        <f t="shared" si="1"/>
        <v>0.34</v>
      </c>
      <c r="O6006" s="83">
        <f t="shared" si="2"/>
        <v>0.34</v>
      </c>
      <c r="Q6006" s="83">
        <f t="shared" si="3"/>
        <v>1</v>
      </c>
      <c r="R6006" s="83">
        <f t="shared" si="4"/>
        <v>0.34</v>
      </c>
      <c r="S6006" s="83" t="b">
        <f t="shared" si="5"/>
        <v>0</v>
      </c>
      <c r="T6006" s="72"/>
      <c r="U6006" s="72"/>
      <c r="V6006" s="72"/>
      <c r="W6006" s="72"/>
      <c r="X6006" s="72"/>
      <c r="Y6006" s="72"/>
      <c r="Z6006" s="72"/>
      <c r="AA6006" s="72"/>
      <c r="AB6006" s="72"/>
      <c r="AC6006" s="72"/>
      <c r="AD6006" s="72"/>
      <c r="AE6006" s="72"/>
      <c r="AF6006" s="72"/>
      <c r="AG6006" s="72"/>
      <c r="AH6006" s="72"/>
      <c r="AI6006" s="72"/>
      <c r="AJ6006" s="72"/>
      <c r="AK6006" s="72"/>
    </row>
    <row r="6007" ht="14.25" customHeight="1">
      <c r="A6007" s="78">
        <v>6004.0</v>
      </c>
      <c r="C6007" s="78" t="str">
        <f>VLOOKUP(G6007,[1]Macrodata_CCF!$A$3:$D$55,4,FALSE)</f>
        <v>#ERROR!</v>
      </c>
      <c r="E6007" s="79" t="str">
        <f>VLOOKUP(G6007,[1]Macrodata_CCF!$A$3:$B$55,2,FALSE)</f>
        <v>#ERROR!</v>
      </c>
      <c r="F6007" s="78">
        <v>1.0</v>
      </c>
      <c r="G6007" s="80">
        <v>20.0</v>
      </c>
      <c r="H6007" s="81">
        <v>583980.0</v>
      </c>
      <c r="I6007" s="81">
        <v>840000.0</v>
      </c>
      <c r="J6007" s="81">
        <v>856800.0</v>
      </c>
      <c r="K6007" s="81">
        <v>840000.0</v>
      </c>
      <c r="L6007" s="82">
        <v>1.065619873447387</v>
      </c>
      <c r="N6007" s="83">
        <f t="shared" si="1"/>
        <v>1.065619873</v>
      </c>
      <c r="O6007" s="83">
        <f t="shared" si="2"/>
        <v>1</v>
      </c>
      <c r="Q6007" s="83">
        <f t="shared" si="3"/>
        <v>0.3047857143</v>
      </c>
      <c r="R6007" s="83">
        <f t="shared" si="4"/>
        <v>1.065619873</v>
      </c>
      <c r="S6007" s="83" t="b">
        <f t="shared" si="5"/>
        <v>0</v>
      </c>
      <c r="T6007" s="72"/>
      <c r="U6007" s="72"/>
      <c r="V6007" s="72"/>
      <c r="W6007" s="72"/>
      <c r="X6007" s="72"/>
      <c r="Y6007" s="72"/>
      <c r="Z6007" s="72"/>
      <c r="AA6007" s="72"/>
      <c r="AB6007" s="72"/>
      <c r="AC6007" s="72"/>
      <c r="AD6007" s="72"/>
      <c r="AE6007" s="72"/>
      <c r="AF6007" s="72"/>
      <c r="AG6007" s="72"/>
      <c r="AH6007" s="72"/>
      <c r="AI6007" s="72"/>
      <c r="AJ6007" s="72"/>
      <c r="AK6007" s="72"/>
    </row>
    <row r="6008" ht="14.25" customHeight="1">
      <c r="A6008" s="78">
        <v>6005.0</v>
      </c>
      <c r="C6008" s="78" t="str">
        <f>VLOOKUP(G6008,[1]Macrodata_CCF!$A$3:$D$55,4,FALSE)</f>
        <v>#ERROR!</v>
      </c>
      <c r="E6008" s="79" t="str">
        <f>VLOOKUP(G6008,[1]Macrodata_CCF!$A$3:$B$55,2,FALSE)</f>
        <v>#ERROR!</v>
      </c>
      <c r="F6008" s="78">
        <v>0.0</v>
      </c>
      <c r="G6008" s="80">
        <v>9.0</v>
      </c>
      <c r="H6008" s="81">
        <v>266105.0</v>
      </c>
      <c r="I6008" s="81">
        <v>290000.0</v>
      </c>
      <c r="J6008" s="81">
        <v>272080.0</v>
      </c>
      <c r="K6008" s="81">
        <v>464000.0</v>
      </c>
      <c r="L6008" s="82">
        <v>0.2500523121992049</v>
      </c>
      <c r="N6008" s="83">
        <f t="shared" si="1"/>
        <v>0.2500523122</v>
      </c>
      <c r="O6008" s="83">
        <f t="shared" si="2"/>
        <v>0.2500523122</v>
      </c>
      <c r="Q6008" s="83">
        <f t="shared" si="3"/>
        <v>0.08239655172</v>
      </c>
      <c r="R6008" s="83">
        <f t="shared" si="4"/>
        <v>0.02060344828</v>
      </c>
      <c r="S6008" s="83" t="b">
        <f t="shared" si="5"/>
        <v>0</v>
      </c>
      <c r="T6008" s="72"/>
      <c r="U6008" s="72"/>
      <c r="V6008" s="72"/>
      <c r="W6008" s="72"/>
      <c r="X6008" s="72"/>
      <c r="Y6008" s="72"/>
      <c r="Z6008" s="72"/>
      <c r="AA6008" s="72"/>
      <c r="AB6008" s="72"/>
      <c r="AC6008" s="72"/>
      <c r="AD6008" s="72"/>
      <c r="AE6008" s="72"/>
      <c r="AF6008" s="72"/>
      <c r="AG6008" s="72"/>
      <c r="AH6008" s="72"/>
      <c r="AI6008" s="72"/>
      <c r="AJ6008" s="72"/>
      <c r="AK6008" s="72"/>
    </row>
    <row r="6009" ht="14.25" customHeight="1">
      <c r="A6009" s="78">
        <v>6006.0</v>
      </c>
      <c r="C6009" s="78" t="str">
        <f>VLOOKUP(G6009,[1]Macrodata_CCF!$A$3:$D$55,4,FALSE)</f>
        <v>#ERROR!</v>
      </c>
      <c r="E6009" s="79" t="str">
        <f>VLOOKUP(G6009,[1]Macrodata_CCF!$A$3:$B$55,2,FALSE)</f>
        <v>#ERROR!</v>
      </c>
      <c r="F6009" s="78">
        <v>0.0</v>
      </c>
      <c r="G6009" s="80">
        <v>51.0</v>
      </c>
      <c r="H6009" s="81">
        <v>14865.0</v>
      </c>
      <c r="I6009" s="81">
        <v>20000.0</v>
      </c>
      <c r="J6009" s="81">
        <v>15380.0</v>
      </c>
      <c r="K6009" s="81">
        <v>20000.0</v>
      </c>
      <c r="L6009" s="82">
        <v>0.1002921129503408</v>
      </c>
      <c r="N6009" s="83">
        <f t="shared" si="1"/>
        <v>0.100292113</v>
      </c>
      <c r="O6009" s="83">
        <f t="shared" si="2"/>
        <v>0.100292113</v>
      </c>
      <c r="Q6009" s="83">
        <f t="shared" si="3"/>
        <v>0.25675</v>
      </c>
      <c r="R6009" s="83">
        <f t="shared" si="4"/>
        <v>0.100292113</v>
      </c>
      <c r="S6009" s="83" t="b">
        <f t="shared" si="5"/>
        <v>0</v>
      </c>
      <c r="T6009" s="72"/>
      <c r="U6009" s="72"/>
      <c r="V6009" s="72"/>
      <c r="W6009" s="72"/>
      <c r="X6009" s="72"/>
      <c r="Y6009" s="72"/>
      <c r="Z6009" s="72"/>
      <c r="AA6009" s="72"/>
      <c r="AB6009" s="72"/>
      <c r="AC6009" s="72"/>
      <c r="AD6009" s="72"/>
      <c r="AE6009" s="72"/>
      <c r="AF6009" s="72"/>
      <c r="AG6009" s="72"/>
      <c r="AH6009" s="72"/>
      <c r="AI6009" s="72"/>
      <c r="AJ6009" s="72"/>
      <c r="AK6009" s="72"/>
    </row>
    <row r="6010" ht="14.25" customHeight="1">
      <c r="A6010" s="78">
        <v>6007.0</v>
      </c>
      <c r="C6010" s="78" t="str">
        <f>VLOOKUP(G6010,[1]Macrodata_CCF!$A$3:$D$55,4,FALSE)</f>
        <v>#ERROR!</v>
      </c>
      <c r="E6010" s="79" t="str">
        <f>VLOOKUP(G6010,[1]Macrodata_CCF!$A$3:$B$55,2,FALSE)</f>
        <v>#ERROR!</v>
      </c>
      <c r="F6010" s="78">
        <v>0.0</v>
      </c>
      <c r="G6010" s="80">
        <v>17.0</v>
      </c>
      <c r="H6010" s="81">
        <v>808480.0</v>
      </c>
      <c r="I6010" s="81">
        <v>880000.0</v>
      </c>
      <c r="J6010" s="81">
        <v>818495.0</v>
      </c>
      <c r="K6010" s="81">
        <v>880000.0</v>
      </c>
      <c r="L6010" s="82">
        <v>0.1400307606263982</v>
      </c>
      <c r="N6010" s="83">
        <f t="shared" si="1"/>
        <v>0.1400307606</v>
      </c>
      <c r="O6010" s="83">
        <f t="shared" si="2"/>
        <v>0.1400307606</v>
      </c>
      <c r="Q6010" s="83">
        <f t="shared" si="3"/>
        <v>0.08127272727</v>
      </c>
      <c r="R6010" s="83">
        <f t="shared" si="4"/>
        <v>0.01138068182</v>
      </c>
      <c r="S6010" s="83" t="b">
        <f t="shared" si="5"/>
        <v>0</v>
      </c>
      <c r="T6010" s="72"/>
      <c r="U6010" s="72"/>
      <c r="V6010" s="72"/>
      <c r="W6010" s="72"/>
      <c r="X6010" s="72"/>
      <c r="Y6010" s="72"/>
      <c r="Z6010" s="72"/>
      <c r="AA6010" s="72"/>
      <c r="AB6010" s="72"/>
      <c r="AC6010" s="72"/>
      <c r="AD6010" s="72"/>
      <c r="AE6010" s="72"/>
      <c r="AF6010" s="72"/>
      <c r="AG6010" s="72"/>
      <c r="AH6010" s="72"/>
      <c r="AI6010" s="72"/>
      <c r="AJ6010" s="72"/>
      <c r="AK6010" s="72"/>
    </row>
    <row r="6011" ht="14.25" customHeight="1">
      <c r="A6011" s="78">
        <v>6008.0</v>
      </c>
      <c r="C6011" s="78" t="str">
        <f>VLOOKUP(G6011,[1]Macrodata_CCF!$A$3:$D$55,4,FALSE)</f>
        <v>#ERROR!</v>
      </c>
      <c r="E6011" s="79" t="str">
        <f>VLOOKUP(G6011,[1]Macrodata_CCF!$A$3:$B$55,2,FALSE)</f>
        <v>#ERROR!</v>
      </c>
      <c r="F6011" s="78">
        <v>0.0</v>
      </c>
      <c r="G6011" s="80">
        <v>3.0</v>
      </c>
      <c r="H6011" s="81">
        <v>114775.0</v>
      </c>
      <c r="I6011" s="81">
        <v>950000.0</v>
      </c>
      <c r="J6011" s="81">
        <v>306875.0</v>
      </c>
      <c r="K6011" s="81">
        <v>1235000.0</v>
      </c>
      <c r="L6011" s="82">
        <v>0.2299979047562034</v>
      </c>
      <c r="N6011" s="83">
        <f t="shared" si="1"/>
        <v>0.2299979048</v>
      </c>
      <c r="O6011" s="83">
        <f t="shared" si="2"/>
        <v>0.2299979048</v>
      </c>
      <c r="Q6011" s="83">
        <f t="shared" si="3"/>
        <v>0.8791842105</v>
      </c>
      <c r="R6011" s="83">
        <f t="shared" si="4"/>
        <v>0.2299979048</v>
      </c>
      <c r="S6011" s="83" t="b">
        <f t="shared" si="5"/>
        <v>0</v>
      </c>
      <c r="T6011" s="72"/>
      <c r="U6011" s="72"/>
      <c r="V6011" s="72"/>
      <c r="W6011" s="72"/>
      <c r="X6011" s="72"/>
      <c r="Y6011" s="72"/>
      <c r="Z6011" s="72"/>
      <c r="AA6011" s="72"/>
      <c r="AB6011" s="72"/>
      <c r="AC6011" s="72"/>
      <c r="AD6011" s="72"/>
      <c r="AE6011" s="72"/>
      <c r="AF6011" s="72"/>
      <c r="AG6011" s="72"/>
      <c r="AH6011" s="72"/>
      <c r="AI6011" s="72"/>
      <c r="AJ6011" s="72"/>
      <c r="AK6011" s="72"/>
    </row>
    <row r="6012" ht="14.25" customHeight="1">
      <c r="A6012" s="78">
        <v>6009.0</v>
      </c>
      <c r="C6012" s="78" t="str">
        <f>VLOOKUP(G6012,[1]Macrodata_CCF!$A$3:$D$55,4,FALSE)</f>
        <v>#ERROR!</v>
      </c>
      <c r="E6012" s="79" t="str">
        <f>VLOOKUP(G6012,[1]Macrodata_CCF!$A$3:$B$55,2,FALSE)</f>
        <v>#ERROR!</v>
      </c>
      <c r="F6012" s="78">
        <v>0.0</v>
      </c>
      <c r="G6012" s="80">
        <v>3.0</v>
      </c>
      <c r="H6012" s="81">
        <v>42460.0</v>
      </c>
      <c r="I6012" s="81">
        <v>880000.0</v>
      </c>
      <c r="J6012" s="81">
        <v>293720.0</v>
      </c>
      <c r="K6012" s="81">
        <v>1584000.0</v>
      </c>
      <c r="L6012" s="82">
        <v>0.2999976120543497</v>
      </c>
      <c r="N6012" s="83">
        <f t="shared" si="1"/>
        <v>0.2999976121</v>
      </c>
      <c r="O6012" s="83">
        <f t="shared" si="2"/>
        <v>0.2999976121</v>
      </c>
      <c r="Q6012" s="83">
        <f t="shared" si="3"/>
        <v>0.95175</v>
      </c>
      <c r="R6012" s="83">
        <f t="shared" si="4"/>
        <v>0.2999976121</v>
      </c>
      <c r="S6012" s="83" t="b">
        <f t="shared" si="5"/>
        <v>0</v>
      </c>
      <c r="T6012" s="72"/>
      <c r="U6012" s="72"/>
      <c r="V6012" s="72"/>
      <c r="W6012" s="72"/>
      <c r="X6012" s="72"/>
      <c r="Y6012" s="72"/>
      <c r="Z6012" s="72"/>
      <c r="AA6012" s="72"/>
      <c r="AB6012" s="72"/>
      <c r="AC6012" s="72"/>
      <c r="AD6012" s="72"/>
      <c r="AE6012" s="72"/>
      <c r="AF6012" s="72"/>
      <c r="AG6012" s="72"/>
      <c r="AH6012" s="72"/>
      <c r="AI6012" s="72"/>
      <c r="AJ6012" s="72"/>
      <c r="AK6012" s="72"/>
    </row>
    <row r="6013" ht="14.25" customHeight="1">
      <c r="A6013" s="78">
        <v>6010.0</v>
      </c>
      <c r="C6013" s="78" t="str">
        <f>VLOOKUP(G6013,[1]Macrodata_CCF!$A$3:$D$55,4,FALSE)</f>
        <v>#ERROR!</v>
      </c>
      <c r="E6013" s="79" t="str">
        <f>VLOOKUP(G6013,[1]Macrodata_CCF!$A$3:$B$55,2,FALSE)</f>
        <v>#ERROR!</v>
      </c>
      <c r="F6013" s="78">
        <v>0.0</v>
      </c>
      <c r="G6013" s="80">
        <v>21.0</v>
      </c>
      <c r="H6013" s="81">
        <v>232245.0</v>
      </c>
      <c r="I6013" s="81">
        <v>290000.0</v>
      </c>
      <c r="J6013" s="81">
        <v>240330.0</v>
      </c>
      <c r="K6013" s="81">
        <v>290000.0</v>
      </c>
      <c r="L6013" s="82">
        <v>0.1399878798372435</v>
      </c>
      <c r="N6013" s="83">
        <f t="shared" si="1"/>
        <v>0.1399878798</v>
      </c>
      <c r="O6013" s="83">
        <f t="shared" si="2"/>
        <v>0.1399878798</v>
      </c>
      <c r="Q6013" s="83">
        <f t="shared" si="3"/>
        <v>0.1991551724</v>
      </c>
      <c r="R6013" s="83">
        <f t="shared" si="4"/>
        <v>0.1399878798</v>
      </c>
      <c r="S6013" s="83" t="b">
        <f t="shared" si="5"/>
        <v>0</v>
      </c>
      <c r="T6013" s="72"/>
      <c r="U6013" s="72"/>
      <c r="V6013" s="72"/>
      <c r="W6013" s="72"/>
      <c r="X6013" s="72"/>
      <c r="Y6013" s="72"/>
      <c r="Z6013" s="72"/>
      <c r="AA6013" s="72"/>
      <c r="AB6013" s="72"/>
      <c r="AC6013" s="72"/>
      <c r="AD6013" s="72"/>
      <c r="AE6013" s="72"/>
      <c r="AF6013" s="72"/>
      <c r="AG6013" s="72"/>
      <c r="AH6013" s="72"/>
      <c r="AI6013" s="72"/>
      <c r="AJ6013" s="72"/>
      <c r="AK6013" s="72"/>
    </row>
    <row r="6014" ht="14.25" customHeight="1">
      <c r="A6014" s="78">
        <v>6011.0</v>
      </c>
      <c r="C6014" s="78" t="str">
        <f>VLOOKUP(G6014,[1]Macrodata_CCF!$A$3:$D$55,4,FALSE)</f>
        <v>#ERROR!</v>
      </c>
      <c r="E6014" s="79" t="str">
        <f>VLOOKUP(G6014,[1]Macrodata_CCF!$A$3:$B$55,2,FALSE)</f>
        <v>#ERROR!</v>
      </c>
      <c r="F6014" s="78">
        <v>0.0</v>
      </c>
      <c r="G6014" s="80">
        <v>5.0</v>
      </c>
      <c r="H6014" s="81">
        <v>59100.0</v>
      </c>
      <c r="I6014" s="81">
        <v>110000.0</v>
      </c>
      <c r="J6014" s="81">
        <v>77935.0</v>
      </c>
      <c r="K6014" s="81">
        <v>110000.0</v>
      </c>
      <c r="L6014" s="82">
        <v>0.3700392927308448</v>
      </c>
      <c r="N6014" s="83">
        <f t="shared" si="1"/>
        <v>0.3700392927</v>
      </c>
      <c r="O6014" s="83">
        <f t="shared" si="2"/>
        <v>0.3700392927</v>
      </c>
      <c r="Q6014" s="83">
        <f t="shared" si="3"/>
        <v>0.4627272727</v>
      </c>
      <c r="R6014" s="83">
        <f t="shared" si="4"/>
        <v>0.3700392927</v>
      </c>
      <c r="S6014" s="83" t="b">
        <f t="shared" si="5"/>
        <v>0</v>
      </c>
      <c r="T6014" s="72"/>
      <c r="U6014" s="72"/>
      <c r="V6014" s="72"/>
      <c r="W6014" s="72"/>
      <c r="X6014" s="72"/>
      <c r="Y6014" s="72"/>
      <c r="Z6014" s="72"/>
      <c r="AA6014" s="72"/>
      <c r="AB6014" s="72"/>
      <c r="AC6014" s="72"/>
      <c r="AD6014" s="72"/>
      <c r="AE6014" s="72"/>
      <c r="AF6014" s="72"/>
      <c r="AG6014" s="72"/>
      <c r="AH6014" s="72"/>
      <c r="AI6014" s="72"/>
      <c r="AJ6014" s="72"/>
      <c r="AK6014" s="72"/>
    </row>
    <row r="6015" ht="14.25" customHeight="1">
      <c r="A6015" s="78">
        <v>6012.0</v>
      </c>
      <c r="C6015" s="78" t="str">
        <f>VLOOKUP(G6015,[1]Macrodata_CCF!$A$3:$D$55,4,FALSE)</f>
        <v>#ERROR!</v>
      </c>
      <c r="E6015" s="79" t="str">
        <f>VLOOKUP(G6015,[1]Macrodata_CCF!$A$3:$B$55,2,FALSE)</f>
        <v>#ERROR!</v>
      </c>
      <c r="F6015" s="78">
        <v>0.0</v>
      </c>
      <c r="G6015" s="80">
        <v>27.0</v>
      </c>
      <c r="H6015" s="81">
        <v>0.0</v>
      </c>
      <c r="I6015" s="81">
        <v>30000.0</v>
      </c>
      <c r="J6015" s="81">
        <v>30600.0</v>
      </c>
      <c r="K6015" s="81">
        <v>30000.0</v>
      </c>
      <c r="L6015" s="82">
        <v>1.02</v>
      </c>
      <c r="N6015" s="83">
        <f t="shared" si="1"/>
        <v>1.02</v>
      </c>
      <c r="O6015" s="83">
        <f t="shared" si="2"/>
        <v>1</v>
      </c>
      <c r="Q6015" s="83">
        <f t="shared" si="3"/>
        <v>1</v>
      </c>
      <c r="R6015" s="83">
        <f t="shared" si="4"/>
        <v>1.02</v>
      </c>
      <c r="S6015" s="83" t="b">
        <f t="shared" si="5"/>
        <v>0</v>
      </c>
      <c r="T6015" s="72"/>
      <c r="U6015" s="72"/>
      <c r="V6015" s="72"/>
      <c r="W6015" s="72"/>
      <c r="X6015" s="72"/>
      <c r="Y6015" s="72"/>
      <c r="Z6015" s="72"/>
      <c r="AA6015" s="72"/>
      <c r="AB6015" s="72"/>
      <c r="AC6015" s="72"/>
      <c r="AD6015" s="72"/>
      <c r="AE6015" s="72"/>
      <c r="AF6015" s="72"/>
      <c r="AG6015" s="72"/>
      <c r="AH6015" s="72"/>
      <c r="AI6015" s="72"/>
      <c r="AJ6015" s="72"/>
      <c r="AK6015" s="72"/>
    </row>
    <row r="6016" ht="14.25" customHeight="1">
      <c r="A6016" s="78">
        <v>6013.0</v>
      </c>
      <c r="C6016" s="78" t="str">
        <f>VLOOKUP(G6016,[1]Macrodata_CCF!$A$3:$D$55,4,FALSE)</f>
        <v>#ERROR!</v>
      </c>
      <c r="E6016" s="79" t="str">
        <f>VLOOKUP(G6016,[1]Macrodata_CCF!$A$3:$B$55,2,FALSE)</f>
        <v>#ERROR!</v>
      </c>
      <c r="F6016" s="78">
        <v>0.0</v>
      </c>
      <c r="G6016" s="80">
        <v>20.0</v>
      </c>
      <c r="H6016" s="81">
        <v>0.0</v>
      </c>
      <c r="I6016" s="81">
        <v>600000.0</v>
      </c>
      <c r="J6016" s="81">
        <v>114000.0</v>
      </c>
      <c r="K6016" s="81">
        <v>900000.0</v>
      </c>
      <c r="L6016" s="82">
        <v>0.19</v>
      </c>
      <c r="N6016" s="83">
        <f t="shared" si="1"/>
        <v>0.19</v>
      </c>
      <c r="O6016" s="83">
        <f t="shared" si="2"/>
        <v>0.19</v>
      </c>
      <c r="Q6016" s="83">
        <f t="shared" si="3"/>
        <v>1</v>
      </c>
      <c r="R6016" s="83">
        <f t="shared" si="4"/>
        <v>0.19</v>
      </c>
      <c r="S6016" s="83" t="b">
        <f t="shared" si="5"/>
        <v>0</v>
      </c>
      <c r="T6016" s="72"/>
      <c r="U6016" s="72"/>
      <c r="V6016" s="72"/>
      <c r="W6016" s="72"/>
      <c r="X6016" s="72"/>
      <c r="Y6016" s="72"/>
      <c r="Z6016" s="72"/>
      <c r="AA6016" s="72"/>
      <c r="AB6016" s="72"/>
      <c r="AC6016" s="72"/>
      <c r="AD6016" s="72"/>
      <c r="AE6016" s="72"/>
      <c r="AF6016" s="72"/>
      <c r="AG6016" s="72"/>
      <c r="AH6016" s="72"/>
      <c r="AI6016" s="72"/>
      <c r="AJ6016" s="72"/>
      <c r="AK6016" s="72"/>
    </row>
    <row r="6017" ht="14.25" customHeight="1">
      <c r="A6017" s="78">
        <v>6014.0</v>
      </c>
      <c r="C6017" s="78" t="str">
        <f>VLOOKUP(G6017,[1]Macrodata_CCF!$A$3:$D$55,4,FALSE)</f>
        <v>#ERROR!</v>
      </c>
      <c r="E6017" s="79" t="str">
        <f>VLOOKUP(G6017,[1]Macrodata_CCF!$A$3:$B$55,2,FALSE)</f>
        <v>#ERROR!</v>
      </c>
      <c r="F6017" s="78">
        <v>0.0</v>
      </c>
      <c r="G6017" s="80">
        <v>24.0</v>
      </c>
      <c r="H6017" s="81">
        <v>46840.0</v>
      </c>
      <c r="I6017" s="81">
        <v>80000.0</v>
      </c>
      <c r="J6017" s="81">
        <v>33245.0</v>
      </c>
      <c r="K6017" s="81">
        <v>80000.0</v>
      </c>
      <c r="L6017" s="82">
        <v>-0.4099819059107358</v>
      </c>
      <c r="N6017" s="83">
        <f t="shared" si="1"/>
        <v>-0.4099819059</v>
      </c>
      <c r="O6017" s="83">
        <f t="shared" si="2"/>
        <v>0</v>
      </c>
      <c r="Q6017" s="83">
        <f t="shared" si="3"/>
        <v>0.4145</v>
      </c>
      <c r="R6017" s="83">
        <f t="shared" si="4"/>
        <v>-0.4099819059</v>
      </c>
      <c r="S6017" s="83" t="b">
        <f t="shared" si="5"/>
        <v>0</v>
      </c>
      <c r="T6017" s="72"/>
      <c r="U6017" s="72"/>
      <c r="V6017" s="72"/>
      <c r="W6017" s="72"/>
      <c r="X6017" s="72"/>
      <c r="Y6017" s="72"/>
      <c r="Z6017" s="72"/>
      <c r="AA6017" s="72"/>
      <c r="AB6017" s="72"/>
      <c r="AC6017" s="72"/>
      <c r="AD6017" s="72"/>
      <c r="AE6017" s="72"/>
      <c r="AF6017" s="72"/>
      <c r="AG6017" s="72"/>
      <c r="AH6017" s="72"/>
      <c r="AI6017" s="72"/>
      <c r="AJ6017" s="72"/>
      <c r="AK6017" s="72"/>
    </row>
    <row r="6018" ht="14.25" customHeight="1">
      <c r="A6018" s="78">
        <v>6015.0</v>
      </c>
      <c r="C6018" s="78" t="str">
        <f>VLOOKUP(G6018,[1]Macrodata_CCF!$A$3:$D$55,4,FALSE)</f>
        <v>#ERROR!</v>
      </c>
      <c r="E6018" s="79" t="str">
        <f>VLOOKUP(G6018,[1]Macrodata_CCF!$A$3:$B$55,2,FALSE)</f>
        <v>#ERROR!</v>
      </c>
      <c r="F6018" s="78">
        <v>0.0</v>
      </c>
      <c r="G6018" s="80">
        <v>22.0</v>
      </c>
      <c r="H6018" s="81">
        <v>235655.0</v>
      </c>
      <c r="I6018" s="81">
        <v>950000.0</v>
      </c>
      <c r="J6018" s="81">
        <v>335665.0</v>
      </c>
      <c r="K6018" s="81">
        <v>950000.0</v>
      </c>
      <c r="L6018" s="82">
        <v>0.1400023798024764</v>
      </c>
      <c r="N6018" s="83">
        <f t="shared" si="1"/>
        <v>0.1400023798</v>
      </c>
      <c r="O6018" s="83">
        <f t="shared" si="2"/>
        <v>0.1400023798</v>
      </c>
      <c r="Q6018" s="83">
        <f t="shared" si="3"/>
        <v>0.7519421053</v>
      </c>
      <c r="R6018" s="83">
        <f t="shared" si="4"/>
        <v>0.1400023798</v>
      </c>
      <c r="S6018" s="83" t="b">
        <f t="shared" si="5"/>
        <v>0</v>
      </c>
      <c r="T6018" s="72"/>
      <c r="U6018" s="72"/>
      <c r="V6018" s="72"/>
      <c r="W6018" s="72"/>
      <c r="X6018" s="72"/>
      <c r="Y6018" s="72"/>
      <c r="Z6018" s="72"/>
      <c r="AA6018" s="72"/>
      <c r="AB6018" s="72"/>
      <c r="AC6018" s="72"/>
      <c r="AD6018" s="72"/>
      <c r="AE6018" s="72"/>
      <c r="AF6018" s="72"/>
      <c r="AG6018" s="72"/>
      <c r="AH6018" s="72"/>
      <c r="AI6018" s="72"/>
      <c r="AJ6018" s="72"/>
      <c r="AK6018" s="72"/>
    </row>
    <row r="6019" ht="14.25" customHeight="1">
      <c r="A6019" s="78">
        <v>6016.0</v>
      </c>
      <c r="C6019" s="78" t="str">
        <f>VLOOKUP(G6019,[1]Macrodata_CCF!$A$3:$D$55,4,FALSE)</f>
        <v>#ERROR!</v>
      </c>
      <c r="E6019" s="79" t="str">
        <f>VLOOKUP(G6019,[1]Macrodata_CCF!$A$3:$B$55,2,FALSE)</f>
        <v>#ERROR!</v>
      </c>
      <c r="F6019" s="78">
        <v>0.0</v>
      </c>
      <c r="G6019" s="80">
        <v>4.0</v>
      </c>
      <c r="H6019" s="81">
        <v>333170.0</v>
      </c>
      <c r="I6019" s="81">
        <v>360000.0</v>
      </c>
      <c r="J6019" s="81">
        <v>340415.0</v>
      </c>
      <c r="K6019" s="81">
        <v>360000.0</v>
      </c>
      <c r="L6019" s="82">
        <v>0.2700335445396944</v>
      </c>
      <c r="N6019" s="83">
        <f t="shared" si="1"/>
        <v>0.2700335445</v>
      </c>
      <c r="O6019" s="83">
        <f t="shared" si="2"/>
        <v>0.2700335445</v>
      </c>
      <c r="Q6019" s="83">
        <f t="shared" si="3"/>
        <v>0.07452777778</v>
      </c>
      <c r="R6019" s="83">
        <f t="shared" si="4"/>
        <v>0.020125</v>
      </c>
      <c r="S6019" s="83" t="b">
        <f t="shared" si="5"/>
        <v>0</v>
      </c>
      <c r="T6019" s="72"/>
      <c r="U6019" s="72"/>
      <c r="V6019" s="72"/>
      <c r="W6019" s="72"/>
      <c r="X6019" s="72"/>
      <c r="Y6019" s="72"/>
      <c r="Z6019" s="72"/>
      <c r="AA6019" s="72"/>
      <c r="AB6019" s="72"/>
      <c r="AC6019" s="72"/>
      <c r="AD6019" s="72"/>
      <c r="AE6019" s="72"/>
      <c r="AF6019" s="72"/>
      <c r="AG6019" s="72"/>
      <c r="AH6019" s="72"/>
      <c r="AI6019" s="72"/>
      <c r="AJ6019" s="72"/>
      <c r="AK6019" s="72"/>
    </row>
    <row r="6020" ht="14.25" customHeight="1">
      <c r="A6020" s="78">
        <v>6017.0</v>
      </c>
      <c r="C6020" s="78" t="str">
        <f>VLOOKUP(G6020,[1]Macrodata_CCF!$A$3:$D$55,4,FALSE)</f>
        <v>#ERROR!</v>
      </c>
      <c r="E6020" s="79" t="str">
        <f>VLOOKUP(G6020,[1]Macrodata_CCF!$A$3:$B$55,2,FALSE)</f>
        <v>#ERROR!</v>
      </c>
      <c r="F6020" s="78">
        <v>0.0</v>
      </c>
      <c r="G6020" s="80">
        <v>30.0</v>
      </c>
      <c r="H6020" s="81">
        <v>16050.0</v>
      </c>
      <c r="I6020" s="81">
        <v>50000.0</v>
      </c>
      <c r="J6020" s="81">
        <v>22500.0</v>
      </c>
      <c r="K6020" s="81">
        <v>85000.0</v>
      </c>
      <c r="L6020" s="82">
        <v>0.1899852724594993</v>
      </c>
      <c r="N6020" s="83">
        <f t="shared" si="1"/>
        <v>0.1899852725</v>
      </c>
      <c r="O6020" s="83">
        <f t="shared" si="2"/>
        <v>0.1899852725</v>
      </c>
      <c r="Q6020" s="83">
        <f t="shared" si="3"/>
        <v>0.679</v>
      </c>
      <c r="R6020" s="83">
        <f t="shared" si="4"/>
        <v>0.1899852725</v>
      </c>
      <c r="S6020" s="83" t="b">
        <f t="shared" si="5"/>
        <v>0</v>
      </c>
      <c r="T6020" s="72"/>
      <c r="U6020" s="72"/>
      <c r="V6020" s="72"/>
      <c r="W6020" s="72"/>
      <c r="X6020" s="72"/>
      <c r="Y6020" s="72"/>
      <c r="Z6020" s="72"/>
      <c r="AA6020" s="72"/>
      <c r="AB6020" s="72"/>
      <c r="AC6020" s="72"/>
      <c r="AD6020" s="72"/>
      <c r="AE6020" s="72"/>
      <c r="AF6020" s="72"/>
      <c r="AG6020" s="72"/>
      <c r="AH6020" s="72"/>
      <c r="AI6020" s="72"/>
      <c r="AJ6020" s="72"/>
      <c r="AK6020" s="72"/>
    </row>
    <row r="6021" ht="14.25" customHeight="1">
      <c r="A6021" s="78">
        <v>6018.0</v>
      </c>
      <c r="C6021" s="78" t="str">
        <f>VLOOKUP(G6021,[1]Macrodata_CCF!$A$3:$D$55,4,FALSE)</f>
        <v>#ERROR!</v>
      </c>
      <c r="E6021" s="79" t="str">
        <f>VLOOKUP(G6021,[1]Macrodata_CCF!$A$3:$B$55,2,FALSE)</f>
        <v>#ERROR!</v>
      </c>
      <c r="F6021" s="78">
        <v>0.0</v>
      </c>
      <c r="G6021" s="80">
        <v>48.0</v>
      </c>
      <c r="H6021" s="81">
        <v>81870.0</v>
      </c>
      <c r="I6021" s="81">
        <v>490000.0</v>
      </c>
      <c r="J6021" s="81">
        <v>499800.0</v>
      </c>
      <c r="K6021" s="81">
        <v>490000.0</v>
      </c>
      <c r="L6021" s="82">
        <v>1.024011956974493</v>
      </c>
      <c r="N6021" s="83">
        <f t="shared" si="1"/>
        <v>1.024011957</v>
      </c>
      <c r="O6021" s="83">
        <f t="shared" si="2"/>
        <v>1</v>
      </c>
      <c r="Q6021" s="83">
        <f t="shared" si="3"/>
        <v>0.8329183673</v>
      </c>
      <c r="R6021" s="83">
        <f t="shared" si="4"/>
        <v>1.024011957</v>
      </c>
      <c r="S6021" s="83" t="b">
        <f t="shared" si="5"/>
        <v>0</v>
      </c>
      <c r="T6021" s="72"/>
      <c r="U6021" s="72"/>
      <c r="V6021" s="72"/>
      <c r="W6021" s="72"/>
      <c r="X6021" s="72"/>
      <c r="Y6021" s="72"/>
      <c r="Z6021" s="72"/>
      <c r="AA6021" s="72"/>
      <c r="AB6021" s="72"/>
      <c r="AC6021" s="72"/>
      <c r="AD6021" s="72"/>
      <c r="AE6021" s="72"/>
      <c r="AF6021" s="72"/>
      <c r="AG6021" s="72"/>
      <c r="AH6021" s="72"/>
      <c r="AI6021" s="72"/>
      <c r="AJ6021" s="72"/>
      <c r="AK6021" s="72"/>
    </row>
    <row r="6022" ht="14.25" customHeight="1">
      <c r="A6022" s="78">
        <v>6019.0</v>
      </c>
      <c r="C6022" s="78" t="str">
        <f>VLOOKUP(G6022,[1]Macrodata_CCF!$A$3:$D$55,4,FALSE)</f>
        <v>#ERROR!</v>
      </c>
      <c r="E6022" s="79" t="str">
        <f>VLOOKUP(G6022,[1]Macrodata_CCF!$A$3:$B$55,2,FALSE)</f>
        <v>#ERROR!</v>
      </c>
      <c r="F6022" s="78">
        <v>0.0</v>
      </c>
      <c r="G6022" s="80">
        <v>51.0</v>
      </c>
      <c r="H6022" s="81">
        <v>243950.0</v>
      </c>
      <c r="I6022" s="81">
        <v>870000.0</v>
      </c>
      <c r="J6022" s="81">
        <v>287775.0</v>
      </c>
      <c r="K6022" s="81">
        <v>870000.0</v>
      </c>
      <c r="L6022" s="82">
        <v>0.0700023959747624</v>
      </c>
      <c r="N6022" s="83">
        <f t="shared" si="1"/>
        <v>0.07000239597</v>
      </c>
      <c r="O6022" s="83">
        <f t="shared" si="2"/>
        <v>0.07000239597</v>
      </c>
      <c r="Q6022" s="83">
        <f t="shared" si="3"/>
        <v>0.7195977011</v>
      </c>
      <c r="R6022" s="83">
        <f t="shared" si="4"/>
        <v>0.07000239597</v>
      </c>
      <c r="S6022" s="83" t="b">
        <f t="shared" si="5"/>
        <v>0</v>
      </c>
      <c r="T6022" s="72"/>
      <c r="U6022" s="72"/>
      <c r="V6022" s="72"/>
      <c r="W6022" s="72"/>
      <c r="X6022" s="72"/>
      <c r="Y6022" s="72"/>
      <c r="Z6022" s="72"/>
      <c r="AA6022" s="72"/>
      <c r="AB6022" s="72"/>
      <c r="AC6022" s="72"/>
      <c r="AD6022" s="72"/>
      <c r="AE6022" s="72"/>
      <c r="AF6022" s="72"/>
      <c r="AG6022" s="72"/>
      <c r="AH6022" s="72"/>
      <c r="AI6022" s="72"/>
      <c r="AJ6022" s="72"/>
      <c r="AK6022" s="72"/>
    </row>
    <row r="6023" ht="14.25" customHeight="1">
      <c r="A6023" s="78">
        <v>6020.0</v>
      </c>
      <c r="C6023" s="78" t="str">
        <f>VLOOKUP(G6023,[1]Macrodata_CCF!$A$3:$D$55,4,FALSE)</f>
        <v>#ERROR!</v>
      </c>
      <c r="E6023" s="79" t="str">
        <f>VLOOKUP(G6023,[1]Macrodata_CCF!$A$3:$B$55,2,FALSE)</f>
        <v>#ERROR!</v>
      </c>
      <c r="F6023" s="78">
        <v>0.0</v>
      </c>
      <c r="G6023" s="80">
        <v>7.0</v>
      </c>
      <c r="H6023" s="81">
        <v>73085.0</v>
      </c>
      <c r="I6023" s="81">
        <v>100000.0</v>
      </c>
      <c r="J6023" s="81">
        <v>102000.0</v>
      </c>
      <c r="K6023" s="81">
        <v>100000.0</v>
      </c>
      <c r="L6023" s="82">
        <v>1.074308006687721</v>
      </c>
      <c r="N6023" s="83">
        <f t="shared" si="1"/>
        <v>1.074308007</v>
      </c>
      <c r="O6023" s="83">
        <f t="shared" si="2"/>
        <v>1</v>
      </c>
      <c r="Q6023" s="83">
        <f t="shared" si="3"/>
        <v>0.26915</v>
      </c>
      <c r="R6023" s="83">
        <f t="shared" si="4"/>
        <v>1.074308007</v>
      </c>
      <c r="S6023" s="83" t="b">
        <f t="shared" si="5"/>
        <v>0</v>
      </c>
      <c r="T6023" s="72"/>
      <c r="U6023" s="72"/>
      <c r="V6023" s="72"/>
      <c r="W6023" s="72"/>
      <c r="X6023" s="72"/>
      <c r="Y6023" s="72"/>
      <c r="Z6023" s="72"/>
      <c r="AA6023" s="72"/>
      <c r="AB6023" s="72"/>
      <c r="AC6023" s="72"/>
      <c r="AD6023" s="72"/>
      <c r="AE6023" s="72"/>
      <c r="AF6023" s="72"/>
      <c r="AG6023" s="72"/>
      <c r="AH6023" s="72"/>
      <c r="AI6023" s="72"/>
      <c r="AJ6023" s="72"/>
      <c r="AK6023" s="72"/>
    </row>
    <row r="6024" ht="14.25" customHeight="1">
      <c r="A6024" s="78">
        <v>6021.0</v>
      </c>
      <c r="C6024" s="78" t="str">
        <f>VLOOKUP(G6024,[1]Macrodata_CCF!$A$3:$D$55,4,FALSE)</f>
        <v>#ERROR!</v>
      </c>
      <c r="E6024" s="79" t="str">
        <f>VLOOKUP(G6024,[1]Macrodata_CCF!$A$3:$B$55,2,FALSE)</f>
        <v>#ERROR!</v>
      </c>
      <c r="F6024" s="78">
        <v>1.0</v>
      </c>
      <c r="G6024" s="80">
        <v>45.0</v>
      </c>
      <c r="H6024" s="81">
        <v>0.0</v>
      </c>
      <c r="I6024" s="81">
        <v>750000.0</v>
      </c>
      <c r="J6024" s="81">
        <v>397500.0</v>
      </c>
      <c r="K6024" s="81">
        <v>750000.0</v>
      </c>
      <c r="L6024" s="82">
        <v>0.53</v>
      </c>
      <c r="N6024" s="83">
        <f t="shared" si="1"/>
        <v>0.53</v>
      </c>
      <c r="O6024" s="83">
        <f t="shared" si="2"/>
        <v>0.53</v>
      </c>
      <c r="Q6024" s="83">
        <f t="shared" si="3"/>
        <v>1</v>
      </c>
      <c r="R6024" s="83">
        <f t="shared" si="4"/>
        <v>0.53</v>
      </c>
      <c r="S6024" s="83" t="b">
        <f t="shared" si="5"/>
        <v>0</v>
      </c>
      <c r="T6024" s="72"/>
      <c r="U6024" s="72"/>
      <c r="V6024" s="72"/>
      <c r="W6024" s="72"/>
      <c r="X6024" s="72"/>
      <c r="Y6024" s="72"/>
      <c r="Z6024" s="72"/>
      <c r="AA6024" s="72"/>
      <c r="AB6024" s="72"/>
      <c r="AC6024" s="72"/>
      <c r="AD6024" s="72"/>
      <c r="AE6024" s="72"/>
      <c r="AF6024" s="72"/>
      <c r="AG6024" s="72"/>
      <c r="AH6024" s="72"/>
      <c r="AI6024" s="72"/>
      <c r="AJ6024" s="72"/>
      <c r="AK6024" s="72"/>
    </row>
    <row r="6025" ht="14.25" customHeight="1">
      <c r="A6025" s="78">
        <v>6022.0</v>
      </c>
      <c r="C6025" s="78" t="str">
        <f>VLOOKUP(G6025,[1]Macrodata_CCF!$A$3:$D$55,4,FALSE)</f>
        <v>#ERROR!</v>
      </c>
      <c r="E6025" s="79" t="str">
        <f>VLOOKUP(G6025,[1]Macrodata_CCF!$A$3:$B$55,2,FALSE)</f>
        <v>#ERROR!</v>
      </c>
      <c r="F6025" s="78">
        <v>0.0</v>
      </c>
      <c r="G6025" s="80">
        <v>5.0</v>
      </c>
      <c r="H6025" s="81">
        <v>20570.0</v>
      </c>
      <c r="I6025" s="81">
        <v>50000.0</v>
      </c>
      <c r="J6025" s="81">
        <v>26455.0</v>
      </c>
      <c r="K6025" s="81">
        <v>50000.0</v>
      </c>
      <c r="L6025" s="82">
        <v>0.1999660210669385</v>
      </c>
      <c r="N6025" s="83">
        <f t="shared" si="1"/>
        <v>0.1999660211</v>
      </c>
      <c r="O6025" s="83">
        <f t="shared" si="2"/>
        <v>0.1999660211</v>
      </c>
      <c r="Q6025" s="83">
        <f t="shared" si="3"/>
        <v>0.5886</v>
      </c>
      <c r="R6025" s="83">
        <f t="shared" si="4"/>
        <v>0.1999660211</v>
      </c>
      <c r="S6025" s="83" t="b">
        <f t="shared" si="5"/>
        <v>0</v>
      </c>
      <c r="T6025" s="72"/>
      <c r="U6025" s="72"/>
      <c r="V6025" s="72"/>
      <c r="W6025" s="72"/>
      <c r="X6025" s="72"/>
      <c r="Y6025" s="72"/>
      <c r="Z6025" s="72"/>
      <c r="AA6025" s="72"/>
      <c r="AB6025" s="72"/>
      <c r="AC6025" s="72"/>
      <c r="AD6025" s="72"/>
      <c r="AE6025" s="72"/>
      <c r="AF6025" s="72"/>
      <c r="AG6025" s="72"/>
      <c r="AH6025" s="72"/>
      <c r="AI6025" s="72"/>
      <c r="AJ6025" s="72"/>
      <c r="AK6025" s="72"/>
    </row>
    <row r="6026" ht="14.25" customHeight="1">
      <c r="A6026" s="78">
        <v>6023.0</v>
      </c>
      <c r="C6026" s="78" t="str">
        <f>VLOOKUP(G6026,[1]Macrodata_CCF!$A$3:$D$55,4,FALSE)</f>
        <v>#ERROR!</v>
      </c>
      <c r="E6026" s="79" t="str">
        <f>VLOOKUP(G6026,[1]Macrodata_CCF!$A$3:$B$55,2,FALSE)</f>
        <v>#ERROR!</v>
      </c>
      <c r="F6026" s="78">
        <v>0.0</v>
      </c>
      <c r="G6026" s="80">
        <v>25.0</v>
      </c>
      <c r="H6026" s="81">
        <v>689310.0</v>
      </c>
      <c r="I6026" s="81">
        <v>760000.0</v>
      </c>
      <c r="J6026" s="81">
        <v>703450.0</v>
      </c>
      <c r="K6026" s="81">
        <v>760000.0</v>
      </c>
      <c r="L6026" s="82">
        <v>0.2000282925449144</v>
      </c>
      <c r="N6026" s="83">
        <f t="shared" si="1"/>
        <v>0.2000282925</v>
      </c>
      <c r="O6026" s="83">
        <f t="shared" si="2"/>
        <v>0.2000282925</v>
      </c>
      <c r="Q6026" s="83">
        <f t="shared" si="3"/>
        <v>0.09301315789</v>
      </c>
      <c r="R6026" s="83">
        <f t="shared" si="4"/>
        <v>0.01860526316</v>
      </c>
      <c r="S6026" s="83" t="b">
        <f t="shared" si="5"/>
        <v>0</v>
      </c>
      <c r="T6026" s="72"/>
      <c r="U6026" s="72"/>
      <c r="V6026" s="72"/>
      <c r="W6026" s="72"/>
      <c r="X6026" s="72"/>
      <c r="Y6026" s="72"/>
      <c r="Z6026" s="72"/>
      <c r="AA6026" s="72"/>
      <c r="AB6026" s="72"/>
      <c r="AC6026" s="72"/>
      <c r="AD6026" s="72"/>
      <c r="AE6026" s="72"/>
      <c r="AF6026" s="72"/>
      <c r="AG6026" s="72"/>
      <c r="AH6026" s="72"/>
      <c r="AI6026" s="72"/>
      <c r="AJ6026" s="72"/>
      <c r="AK6026" s="72"/>
    </row>
    <row r="6027" ht="14.25" customHeight="1">
      <c r="A6027" s="78">
        <v>6024.0</v>
      </c>
      <c r="C6027" s="78" t="str">
        <f>VLOOKUP(G6027,[1]Macrodata_CCF!$A$3:$D$55,4,FALSE)</f>
        <v>#ERROR!</v>
      </c>
      <c r="E6027" s="79" t="str">
        <f>VLOOKUP(G6027,[1]Macrodata_CCF!$A$3:$B$55,2,FALSE)</f>
        <v>#ERROR!</v>
      </c>
      <c r="F6027" s="78">
        <v>0.0</v>
      </c>
      <c r="G6027" s="80">
        <v>47.0</v>
      </c>
      <c r="H6027" s="81">
        <v>78600.0</v>
      </c>
      <c r="I6027" s="81">
        <v>90000.0</v>
      </c>
      <c r="J6027" s="81">
        <v>80425.0</v>
      </c>
      <c r="K6027" s="81">
        <v>90000.0</v>
      </c>
      <c r="L6027" s="82">
        <v>0.1600877192982456</v>
      </c>
      <c r="N6027" s="83">
        <f t="shared" si="1"/>
        <v>0.1600877193</v>
      </c>
      <c r="O6027" s="83">
        <f t="shared" si="2"/>
        <v>0.1600877193</v>
      </c>
      <c r="Q6027" s="83">
        <f t="shared" si="3"/>
        <v>0.1266666667</v>
      </c>
      <c r="R6027" s="83">
        <f t="shared" si="4"/>
        <v>0.1600877193</v>
      </c>
      <c r="S6027" s="83" t="b">
        <f t="shared" si="5"/>
        <v>0</v>
      </c>
      <c r="T6027" s="72"/>
      <c r="U6027" s="72"/>
      <c r="V6027" s="72"/>
      <c r="W6027" s="72"/>
      <c r="X6027" s="72"/>
      <c r="Y6027" s="72"/>
      <c r="Z6027" s="72"/>
      <c r="AA6027" s="72"/>
      <c r="AB6027" s="72"/>
      <c r="AC6027" s="72"/>
      <c r="AD6027" s="72"/>
      <c r="AE6027" s="72"/>
      <c r="AF6027" s="72"/>
      <c r="AG6027" s="72"/>
      <c r="AH6027" s="72"/>
      <c r="AI6027" s="72"/>
      <c r="AJ6027" s="72"/>
      <c r="AK6027" s="72"/>
    </row>
    <row r="6028" ht="14.25" customHeight="1">
      <c r="A6028" s="78">
        <v>6025.0</v>
      </c>
      <c r="C6028" s="78" t="str">
        <f>VLOOKUP(G6028,[1]Macrodata_CCF!$A$3:$D$55,4,FALSE)</f>
        <v>#ERROR!</v>
      </c>
      <c r="E6028" s="79" t="str">
        <f>VLOOKUP(G6028,[1]Macrodata_CCF!$A$3:$B$55,2,FALSE)</f>
        <v>#ERROR!</v>
      </c>
      <c r="F6028" s="78">
        <v>0.0</v>
      </c>
      <c r="G6028" s="80">
        <v>4.0</v>
      </c>
      <c r="H6028" s="81">
        <v>187010.0</v>
      </c>
      <c r="I6028" s="81">
        <v>240000.0</v>
      </c>
      <c r="J6028" s="81">
        <v>201315.0</v>
      </c>
      <c r="K6028" s="81">
        <v>408000.0</v>
      </c>
      <c r="L6028" s="82">
        <v>0.2699565955840725</v>
      </c>
      <c r="N6028" s="83">
        <f t="shared" si="1"/>
        <v>0.2699565956</v>
      </c>
      <c r="O6028" s="83">
        <f t="shared" si="2"/>
        <v>0.2699565956</v>
      </c>
      <c r="Q6028" s="83">
        <f t="shared" si="3"/>
        <v>0.2207916667</v>
      </c>
      <c r="R6028" s="83">
        <f t="shared" si="4"/>
        <v>0.2699565956</v>
      </c>
      <c r="S6028" s="83" t="b">
        <f t="shared" si="5"/>
        <v>0</v>
      </c>
      <c r="T6028" s="72"/>
      <c r="U6028" s="72"/>
      <c r="V6028" s="72"/>
      <c r="W6028" s="72"/>
      <c r="X6028" s="72"/>
      <c r="Y6028" s="72"/>
      <c r="Z6028" s="72"/>
      <c r="AA6028" s="72"/>
      <c r="AB6028" s="72"/>
      <c r="AC6028" s="72"/>
      <c r="AD6028" s="72"/>
      <c r="AE6028" s="72"/>
      <c r="AF6028" s="72"/>
      <c r="AG6028" s="72"/>
      <c r="AH6028" s="72"/>
      <c r="AI6028" s="72"/>
      <c r="AJ6028" s="72"/>
      <c r="AK6028" s="72"/>
    </row>
    <row r="6029" ht="14.25" customHeight="1">
      <c r="A6029" s="78">
        <v>6026.0</v>
      </c>
      <c r="C6029" s="78" t="str">
        <f>VLOOKUP(G6029,[1]Macrodata_CCF!$A$3:$D$55,4,FALSE)</f>
        <v>#ERROR!</v>
      </c>
      <c r="E6029" s="79" t="str">
        <f>VLOOKUP(G6029,[1]Macrodata_CCF!$A$3:$B$55,2,FALSE)</f>
        <v>#ERROR!</v>
      </c>
      <c r="F6029" s="78">
        <v>0.0</v>
      </c>
      <c r="G6029" s="80">
        <v>32.0</v>
      </c>
      <c r="H6029" s="81">
        <v>428855.0</v>
      </c>
      <c r="I6029" s="81">
        <v>1000000.0</v>
      </c>
      <c r="J6029" s="81">
        <v>514525.0</v>
      </c>
      <c r="K6029" s="81">
        <v>1000000.0</v>
      </c>
      <c r="L6029" s="82">
        <v>0.1499969359794798</v>
      </c>
      <c r="N6029" s="83">
        <f t="shared" si="1"/>
        <v>0.149996936</v>
      </c>
      <c r="O6029" s="83">
        <f t="shared" si="2"/>
        <v>0.149996936</v>
      </c>
      <c r="Q6029" s="83">
        <f t="shared" si="3"/>
        <v>0.571145</v>
      </c>
      <c r="R6029" s="83">
        <f t="shared" si="4"/>
        <v>0.149996936</v>
      </c>
      <c r="S6029" s="83" t="b">
        <f t="shared" si="5"/>
        <v>0</v>
      </c>
      <c r="T6029" s="72"/>
      <c r="U6029" s="72"/>
      <c r="V6029" s="72"/>
      <c r="W6029" s="72"/>
      <c r="X6029" s="72"/>
      <c r="Y6029" s="72"/>
      <c r="Z6029" s="72"/>
      <c r="AA6029" s="72"/>
      <c r="AB6029" s="72"/>
      <c r="AC6029" s="72"/>
      <c r="AD6029" s="72"/>
      <c r="AE6029" s="72"/>
      <c r="AF6029" s="72"/>
      <c r="AG6029" s="72"/>
      <c r="AH6029" s="72"/>
      <c r="AI6029" s="72"/>
      <c r="AJ6029" s="72"/>
      <c r="AK6029" s="72"/>
    </row>
    <row r="6030" ht="14.25" customHeight="1">
      <c r="A6030" s="78">
        <v>6027.0</v>
      </c>
      <c r="C6030" s="78" t="str">
        <f>VLOOKUP(G6030,[1]Macrodata_CCF!$A$3:$D$55,4,FALSE)</f>
        <v>#ERROR!</v>
      </c>
      <c r="E6030" s="79" t="str">
        <f>VLOOKUP(G6030,[1]Macrodata_CCF!$A$3:$B$55,2,FALSE)</f>
        <v>#ERROR!</v>
      </c>
      <c r="F6030" s="78">
        <v>0.0</v>
      </c>
      <c r="G6030" s="80">
        <v>46.0</v>
      </c>
      <c r="H6030" s="81">
        <v>153795.0</v>
      </c>
      <c r="I6030" s="81">
        <v>670000.0</v>
      </c>
      <c r="J6030" s="81">
        <v>257035.0</v>
      </c>
      <c r="K6030" s="81">
        <v>670000.0</v>
      </c>
      <c r="L6030" s="82">
        <v>0.1999980627851338</v>
      </c>
      <c r="N6030" s="83">
        <f t="shared" si="1"/>
        <v>0.1999980628</v>
      </c>
      <c r="O6030" s="83">
        <f t="shared" si="2"/>
        <v>0.1999980628</v>
      </c>
      <c r="Q6030" s="83">
        <f t="shared" si="3"/>
        <v>0.7704552239</v>
      </c>
      <c r="R6030" s="83">
        <f t="shared" si="4"/>
        <v>0.1999980628</v>
      </c>
      <c r="S6030" s="83" t="b">
        <f t="shared" si="5"/>
        <v>0</v>
      </c>
      <c r="T6030" s="72"/>
      <c r="U6030" s="72"/>
      <c r="V6030" s="72"/>
      <c r="W6030" s="72"/>
      <c r="X6030" s="72"/>
      <c r="Y6030" s="72"/>
      <c r="Z6030" s="72"/>
      <c r="AA6030" s="72"/>
      <c r="AB6030" s="72"/>
      <c r="AC6030" s="72"/>
      <c r="AD6030" s="72"/>
      <c r="AE6030" s="72"/>
      <c r="AF6030" s="72"/>
      <c r="AG6030" s="72"/>
      <c r="AH6030" s="72"/>
      <c r="AI6030" s="72"/>
      <c r="AJ6030" s="72"/>
      <c r="AK6030" s="72"/>
    </row>
    <row r="6031" ht="14.25" customHeight="1">
      <c r="A6031" s="78">
        <v>6028.0</v>
      </c>
      <c r="C6031" s="78" t="str">
        <f>VLOOKUP(G6031,[1]Macrodata_CCF!$A$3:$D$55,4,FALSE)</f>
        <v>#ERROR!</v>
      </c>
      <c r="E6031" s="79" t="str">
        <f>VLOOKUP(G6031,[1]Macrodata_CCF!$A$3:$B$55,2,FALSE)</f>
        <v>#ERROR!</v>
      </c>
      <c r="F6031" s="78">
        <v>0.0</v>
      </c>
      <c r="G6031" s="80">
        <v>50.0</v>
      </c>
      <c r="H6031" s="81">
        <v>375580.0</v>
      </c>
      <c r="I6031" s="81">
        <v>910000.0</v>
      </c>
      <c r="J6031" s="81">
        <v>412990.0</v>
      </c>
      <c r="K6031" s="81">
        <v>910000.0</v>
      </c>
      <c r="L6031" s="82">
        <v>0.07000112271247333</v>
      </c>
      <c r="N6031" s="83">
        <f t="shared" si="1"/>
        <v>0.07000112271</v>
      </c>
      <c r="O6031" s="83">
        <f t="shared" si="2"/>
        <v>0.07000112271</v>
      </c>
      <c r="Q6031" s="83">
        <f t="shared" si="3"/>
        <v>0.5872747253</v>
      </c>
      <c r="R6031" s="83">
        <f t="shared" si="4"/>
        <v>0.07000112271</v>
      </c>
      <c r="S6031" s="83" t="b">
        <f t="shared" si="5"/>
        <v>0</v>
      </c>
      <c r="T6031" s="72"/>
      <c r="U6031" s="72"/>
      <c r="V6031" s="72"/>
      <c r="W6031" s="72"/>
      <c r="X6031" s="72"/>
      <c r="Y6031" s="72"/>
      <c r="Z6031" s="72"/>
      <c r="AA6031" s="72"/>
      <c r="AB6031" s="72"/>
      <c r="AC6031" s="72"/>
      <c r="AD6031" s="72"/>
      <c r="AE6031" s="72"/>
      <c r="AF6031" s="72"/>
      <c r="AG6031" s="72"/>
      <c r="AH6031" s="72"/>
      <c r="AI6031" s="72"/>
      <c r="AJ6031" s="72"/>
      <c r="AK6031" s="72"/>
    </row>
    <row r="6032" ht="14.25" customHeight="1">
      <c r="A6032" s="78">
        <v>6029.0</v>
      </c>
      <c r="C6032" s="78" t="str">
        <f>VLOOKUP(G6032,[1]Macrodata_CCF!$A$3:$D$55,4,FALSE)</f>
        <v>#ERROR!</v>
      </c>
      <c r="E6032" s="79" t="str">
        <f>VLOOKUP(G6032,[1]Macrodata_CCF!$A$3:$B$55,2,FALSE)</f>
        <v>#ERROR!</v>
      </c>
      <c r="F6032" s="78">
        <v>0.0</v>
      </c>
      <c r="G6032" s="80">
        <v>52.0</v>
      </c>
      <c r="H6032" s="81">
        <v>203920.0</v>
      </c>
      <c r="I6032" s="81">
        <v>220000.0</v>
      </c>
      <c r="J6032" s="81">
        <v>204240.0</v>
      </c>
      <c r="K6032" s="81">
        <v>220000.0</v>
      </c>
      <c r="L6032" s="82">
        <v>0.01990049751243781</v>
      </c>
      <c r="N6032" s="83">
        <f t="shared" si="1"/>
        <v>0.01990049751</v>
      </c>
      <c r="O6032" s="83">
        <f t="shared" si="2"/>
        <v>0.01990049751</v>
      </c>
      <c r="Q6032" s="83">
        <f t="shared" si="3"/>
        <v>0.07309090909</v>
      </c>
      <c r="R6032" s="83">
        <f t="shared" si="4"/>
        <v>0.001454545455</v>
      </c>
      <c r="S6032" s="83" t="b">
        <f t="shared" si="5"/>
        <v>0</v>
      </c>
      <c r="T6032" s="72"/>
      <c r="U6032" s="72"/>
      <c r="V6032" s="72"/>
      <c r="W6032" s="72"/>
      <c r="X6032" s="72"/>
      <c r="Y6032" s="72"/>
      <c r="Z6032" s="72"/>
      <c r="AA6032" s="72"/>
      <c r="AB6032" s="72"/>
      <c r="AC6032" s="72"/>
      <c r="AD6032" s="72"/>
      <c r="AE6032" s="72"/>
      <c r="AF6032" s="72"/>
      <c r="AG6032" s="72"/>
      <c r="AH6032" s="72"/>
      <c r="AI6032" s="72"/>
      <c r="AJ6032" s="72"/>
      <c r="AK6032" s="72"/>
    </row>
    <row r="6033" ht="14.25" customHeight="1">
      <c r="A6033" s="78">
        <v>6030.0</v>
      </c>
      <c r="C6033" s="78" t="str">
        <f>VLOOKUP(G6033,[1]Macrodata_CCF!$A$3:$D$55,4,FALSE)</f>
        <v>#ERROR!</v>
      </c>
      <c r="E6033" s="79" t="str">
        <f>VLOOKUP(G6033,[1]Macrodata_CCF!$A$3:$B$55,2,FALSE)</f>
        <v>#ERROR!</v>
      </c>
      <c r="F6033" s="78">
        <v>0.0</v>
      </c>
      <c r="G6033" s="80">
        <v>42.0</v>
      </c>
      <c r="H6033" s="81">
        <v>0.0</v>
      </c>
      <c r="I6033" s="81">
        <v>840000.0</v>
      </c>
      <c r="J6033" s="81">
        <v>218400.0</v>
      </c>
      <c r="K6033" s="81">
        <v>840000.0</v>
      </c>
      <c r="L6033" s="82">
        <v>0.26</v>
      </c>
      <c r="N6033" s="83">
        <f t="shared" si="1"/>
        <v>0.26</v>
      </c>
      <c r="O6033" s="83">
        <f t="shared" si="2"/>
        <v>0.26</v>
      </c>
      <c r="Q6033" s="83">
        <f t="shared" si="3"/>
        <v>1</v>
      </c>
      <c r="R6033" s="83">
        <f t="shared" si="4"/>
        <v>0.26</v>
      </c>
      <c r="S6033" s="83" t="b">
        <f t="shared" si="5"/>
        <v>0</v>
      </c>
      <c r="T6033" s="72"/>
      <c r="U6033" s="72"/>
      <c r="V6033" s="72"/>
      <c r="W6033" s="72"/>
      <c r="X6033" s="72"/>
      <c r="Y6033" s="72"/>
      <c r="Z6033" s="72"/>
      <c r="AA6033" s="72"/>
      <c r="AB6033" s="72"/>
      <c r="AC6033" s="72"/>
      <c r="AD6033" s="72"/>
      <c r="AE6033" s="72"/>
      <c r="AF6033" s="72"/>
      <c r="AG6033" s="72"/>
      <c r="AH6033" s="72"/>
      <c r="AI6033" s="72"/>
      <c r="AJ6033" s="72"/>
      <c r="AK6033" s="72"/>
    </row>
    <row r="6034" ht="14.25" customHeight="1">
      <c r="A6034" s="78">
        <v>6031.0</v>
      </c>
      <c r="C6034" s="78" t="str">
        <f>VLOOKUP(G6034,[1]Macrodata_CCF!$A$3:$D$55,4,FALSE)</f>
        <v>#ERROR!</v>
      </c>
      <c r="E6034" s="79" t="str">
        <f>VLOOKUP(G6034,[1]Macrodata_CCF!$A$3:$B$55,2,FALSE)</f>
        <v>#ERROR!</v>
      </c>
      <c r="F6034" s="78">
        <v>0.0</v>
      </c>
      <c r="G6034" s="80">
        <v>26.0</v>
      </c>
      <c r="H6034" s="81">
        <v>2365.0</v>
      </c>
      <c r="I6034" s="81">
        <v>250000.0</v>
      </c>
      <c r="J6034" s="81">
        <v>46940.0</v>
      </c>
      <c r="K6034" s="81">
        <v>375000.0</v>
      </c>
      <c r="L6034" s="82">
        <v>0.1800028267409696</v>
      </c>
      <c r="N6034" s="83">
        <f t="shared" si="1"/>
        <v>0.1800028267</v>
      </c>
      <c r="O6034" s="83">
        <f t="shared" si="2"/>
        <v>0.1800028267</v>
      </c>
      <c r="Q6034" s="83">
        <f t="shared" si="3"/>
        <v>0.99054</v>
      </c>
      <c r="R6034" s="83">
        <f t="shared" si="4"/>
        <v>0.1800028267</v>
      </c>
      <c r="S6034" s="83" t="b">
        <f t="shared" si="5"/>
        <v>0</v>
      </c>
      <c r="T6034" s="72"/>
      <c r="U6034" s="72"/>
      <c r="V6034" s="72"/>
      <c r="W6034" s="72"/>
      <c r="X6034" s="72"/>
      <c r="Y6034" s="72"/>
      <c r="Z6034" s="72"/>
      <c r="AA6034" s="72"/>
      <c r="AB6034" s="72"/>
      <c r="AC6034" s="72"/>
      <c r="AD6034" s="72"/>
      <c r="AE6034" s="72"/>
      <c r="AF6034" s="72"/>
      <c r="AG6034" s="72"/>
      <c r="AH6034" s="72"/>
      <c r="AI6034" s="72"/>
      <c r="AJ6034" s="72"/>
      <c r="AK6034" s="72"/>
    </row>
    <row r="6035" ht="14.25" customHeight="1">
      <c r="A6035" s="78">
        <v>6032.0</v>
      </c>
      <c r="C6035" s="78" t="str">
        <f>VLOOKUP(G6035,[1]Macrodata_CCF!$A$3:$D$55,4,FALSE)</f>
        <v>#ERROR!</v>
      </c>
      <c r="E6035" s="79" t="str">
        <f>VLOOKUP(G6035,[1]Macrodata_CCF!$A$3:$B$55,2,FALSE)</f>
        <v>#ERROR!</v>
      </c>
      <c r="F6035" s="78">
        <v>1.0</v>
      </c>
      <c r="G6035" s="80">
        <v>11.0</v>
      </c>
      <c r="H6035" s="81">
        <v>402740.0</v>
      </c>
      <c r="I6035" s="81">
        <v>680000.0</v>
      </c>
      <c r="J6035" s="81">
        <v>538595.0</v>
      </c>
      <c r="K6035" s="81">
        <v>1224000.0</v>
      </c>
      <c r="L6035" s="82">
        <v>0.4899913438649643</v>
      </c>
      <c r="N6035" s="83">
        <f t="shared" si="1"/>
        <v>0.4899913439</v>
      </c>
      <c r="O6035" s="83">
        <f t="shared" si="2"/>
        <v>0.4899913439</v>
      </c>
      <c r="Q6035" s="83">
        <f t="shared" si="3"/>
        <v>0.4077352941</v>
      </c>
      <c r="R6035" s="83">
        <f t="shared" si="4"/>
        <v>0.4899913439</v>
      </c>
      <c r="S6035" s="83" t="b">
        <f t="shared" si="5"/>
        <v>0</v>
      </c>
      <c r="T6035" s="72"/>
      <c r="U6035" s="72"/>
      <c r="V6035" s="72"/>
      <c r="W6035" s="72"/>
      <c r="X6035" s="72"/>
      <c r="Y6035" s="72"/>
      <c r="Z6035" s="72"/>
      <c r="AA6035" s="72"/>
      <c r="AB6035" s="72"/>
      <c r="AC6035" s="72"/>
      <c r="AD6035" s="72"/>
      <c r="AE6035" s="72"/>
      <c r="AF6035" s="72"/>
      <c r="AG6035" s="72"/>
      <c r="AH6035" s="72"/>
      <c r="AI6035" s="72"/>
      <c r="AJ6035" s="72"/>
      <c r="AK6035" s="72"/>
    </row>
    <row r="6036" ht="14.25" customHeight="1">
      <c r="A6036" s="78">
        <v>6033.0</v>
      </c>
      <c r="C6036" s="78" t="str">
        <f>VLOOKUP(G6036,[1]Macrodata_CCF!$A$3:$D$55,4,FALSE)</f>
        <v>#ERROR!</v>
      </c>
      <c r="E6036" s="79" t="str">
        <f>VLOOKUP(G6036,[1]Macrodata_CCF!$A$3:$B$55,2,FALSE)</f>
        <v>#ERROR!</v>
      </c>
      <c r="F6036" s="78">
        <v>1.0</v>
      </c>
      <c r="G6036" s="80">
        <v>35.0</v>
      </c>
      <c r="H6036" s="81">
        <v>320300.0</v>
      </c>
      <c r="I6036" s="81">
        <v>670000.0</v>
      </c>
      <c r="J6036" s="81">
        <v>523125.0</v>
      </c>
      <c r="K6036" s="81">
        <v>670000.0</v>
      </c>
      <c r="L6036" s="82">
        <v>0.5799971404060623</v>
      </c>
      <c r="N6036" s="83">
        <f t="shared" si="1"/>
        <v>0.5799971404</v>
      </c>
      <c r="O6036" s="83">
        <f t="shared" si="2"/>
        <v>0.5799971404</v>
      </c>
      <c r="Q6036" s="83">
        <f t="shared" si="3"/>
        <v>0.5219402985</v>
      </c>
      <c r="R6036" s="83">
        <f t="shared" si="4"/>
        <v>0.5799971404</v>
      </c>
      <c r="S6036" s="83" t="b">
        <f t="shared" si="5"/>
        <v>0</v>
      </c>
      <c r="T6036" s="72"/>
      <c r="U6036" s="72"/>
      <c r="V6036" s="72"/>
      <c r="W6036" s="72"/>
      <c r="X6036" s="72"/>
      <c r="Y6036" s="72"/>
      <c r="Z6036" s="72"/>
      <c r="AA6036" s="72"/>
      <c r="AB6036" s="72"/>
      <c r="AC6036" s="72"/>
      <c r="AD6036" s="72"/>
      <c r="AE6036" s="72"/>
      <c r="AF6036" s="72"/>
      <c r="AG6036" s="72"/>
      <c r="AH6036" s="72"/>
      <c r="AI6036" s="72"/>
      <c r="AJ6036" s="72"/>
      <c r="AK6036" s="72"/>
    </row>
    <row r="6037" ht="14.25" customHeight="1">
      <c r="A6037" s="78">
        <v>6034.0</v>
      </c>
      <c r="C6037" s="78" t="str">
        <f>VLOOKUP(G6037,[1]Macrodata_CCF!$A$3:$D$55,4,FALSE)</f>
        <v>#ERROR!</v>
      </c>
      <c r="E6037" s="79" t="str">
        <f>VLOOKUP(G6037,[1]Macrodata_CCF!$A$3:$B$55,2,FALSE)</f>
        <v>#ERROR!</v>
      </c>
      <c r="F6037" s="78">
        <v>0.0</v>
      </c>
      <c r="G6037" s="80">
        <v>41.0</v>
      </c>
      <c r="H6037" s="81">
        <v>85530.0</v>
      </c>
      <c r="I6037" s="81">
        <v>160000.0</v>
      </c>
      <c r="J6037" s="81">
        <v>163200.0</v>
      </c>
      <c r="K6037" s="81">
        <v>160000.0</v>
      </c>
      <c r="L6037" s="82">
        <v>1.04297032362025</v>
      </c>
      <c r="N6037" s="83">
        <f t="shared" si="1"/>
        <v>1.042970324</v>
      </c>
      <c r="O6037" s="83">
        <f t="shared" si="2"/>
        <v>1</v>
      </c>
      <c r="Q6037" s="83">
        <f t="shared" si="3"/>
        <v>0.4654375</v>
      </c>
      <c r="R6037" s="83">
        <f t="shared" si="4"/>
        <v>1.042970324</v>
      </c>
      <c r="S6037" s="83" t="b">
        <f t="shared" si="5"/>
        <v>0</v>
      </c>
      <c r="T6037" s="72"/>
      <c r="U6037" s="72"/>
      <c r="V6037" s="72"/>
      <c r="W6037" s="72"/>
      <c r="X6037" s="72"/>
      <c r="Y6037" s="72"/>
      <c r="Z6037" s="72"/>
      <c r="AA6037" s="72"/>
      <c r="AB6037" s="72"/>
      <c r="AC6037" s="72"/>
      <c r="AD6037" s="72"/>
      <c r="AE6037" s="72"/>
      <c r="AF6037" s="72"/>
      <c r="AG6037" s="72"/>
      <c r="AH6037" s="72"/>
      <c r="AI6037" s="72"/>
      <c r="AJ6037" s="72"/>
      <c r="AK6037" s="72"/>
    </row>
    <row r="6038" ht="14.25" customHeight="1">
      <c r="A6038" s="78">
        <v>6035.0</v>
      </c>
      <c r="C6038" s="78" t="str">
        <f>VLOOKUP(G6038,[1]Macrodata_CCF!$A$3:$D$55,4,FALSE)</f>
        <v>#ERROR!</v>
      </c>
      <c r="E6038" s="79" t="str">
        <f>VLOOKUP(G6038,[1]Macrodata_CCF!$A$3:$B$55,2,FALSE)</f>
        <v>#ERROR!</v>
      </c>
      <c r="F6038" s="78">
        <v>1.0</v>
      </c>
      <c r="G6038" s="80">
        <v>32.0</v>
      </c>
      <c r="H6038" s="81">
        <v>152920.0</v>
      </c>
      <c r="I6038" s="81">
        <v>910000.0</v>
      </c>
      <c r="J6038" s="81">
        <v>607170.0</v>
      </c>
      <c r="K6038" s="81">
        <v>910000.0</v>
      </c>
      <c r="L6038" s="82">
        <v>0.6000026417287473</v>
      </c>
      <c r="N6038" s="83">
        <f t="shared" si="1"/>
        <v>0.6000026417</v>
      </c>
      <c r="O6038" s="83">
        <f t="shared" si="2"/>
        <v>0.6000026417</v>
      </c>
      <c r="Q6038" s="83">
        <f t="shared" si="3"/>
        <v>0.831956044</v>
      </c>
      <c r="R6038" s="83">
        <f t="shared" si="4"/>
        <v>0.6000026417</v>
      </c>
      <c r="S6038" s="83" t="b">
        <f t="shared" si="5"/>
        <v>0</v>
      </c>
      <c r="T6038" s="72"/>
      <c r="U6038" s="72"/>
      <c r="V6038" s="72"/>
      <c r="W6038" s="72"/>
      <c r="X6038" s="72"/>
      <c r="Y6038" s="72"/>
      <c r="Z6038" s="72"/>
      <c r="AA6038" s="72"/>
      <c r="AB6038" s="72"/>
      <c r="AC6038" s="72"/>
      <c r="AD6038" s="72"/>
      <c r="AE6038" s="72"/>
      <c r="AF6038" s="72"/>
      <c r="AG6038" s="72"/>
      <c r="AH6038" s="72"/>
      <c r="AI6038" s="72"/>
      <c r="AJ6038" s="72"/>
      <c r="AK6038" s="72"/>
    </row>
    <row r="6039" ht="14.25" customHeight="1">
      <c r="A6039" s="78">
        <v>6036.0</v>
      </c>
      <c r="C6039" s="78" t="str">
        <f>VLOOKUP(G6039,[1]Macrodata_CCF!$A$3:$D$55,4,FALSE)</f>
        <v>#ERROR!</v>
      </c>
      <c r="E6039" s="79" t="str">
        <f>VLOOKUP(G6039,[1]Macrodata_CCF!$A$3:$B$55,2,FALSE)</f>
        <v>#ERROR!</v>
      </c>
      <c r="F6039" s="78">
        <v>0.0</v>
      </c>
      <c r="G6039" s="80">
        <v>10.0</v>
      </c>
      <c r="H6039" s="81">
        <v>95900.0</v>
      </c>
      <c r="I6039" s="81">
        <v>330000.0</v>
      </c>
      <c r="J6039" s="81">
        <v>159105.0</v>
      </c>
      <c r="K6039" s="81">
        <v>330000.0</v>
      </c>
      <c r="L6039" s="82">
        <v>0.2699914566424605</v>
      </c>
      <c r="N6039" s="83">
        <f t="shared" si="1"/>
        <v>0.2699914566</v>
      </c>
      <c r="O6039" s="83">
        <f t="shared" si="2"/>
        <v>0.2699914566</v>
      </c>
      <c r="Q6039" s="83">
        <f t="shared" si="3"/>
        <v>0.7093939394</v>
      </c>
      <c r="R6039" s="83">
        <f t="shared" si="4"/>
        <v>0.2699914566</v>
      </c>
      <c r="S6039" s="83" t="b">
        <f t="shared" si="5"/>
        <v>0</v>
      </c>
      <c r="T6039" s="72"/>
      <c r="U6039" s="72"/>
      <c r="V6039" s="72"/>
      <c r="W6039" s="72"/>
      <c r="X6039" s="72"/>
      <c r="Y6039" s="72"/>
      <c r="Z6039" s="72"/>
      <c r="AA6039" s="72"/>
      <c r="AB6039" s="72"/>
      <c r="AC6039" s="72"/>
      <c r="AD6039" s="72"/>
      <c r="AE6039" s="72"/>
      <c r="AF6039" s="72"/>
      <c r="AG6039" s="72"/>
      <c r="AH6039" s="72"/>
      <c r="AI6039" s="72"/>
      <c r="AJ6039" s="72"/>
      <c r="AK6039" s="72"/>
    </row>
    <row r="6040" ht="14.25" customHeight="1">
      <c r="A6040" s="78">
        <v>6037.0</v>
      </c>
      <c r="C6040" s="78" t="str">
        <f>VLOOKUP(G6040,[1]Macrodata_CCF!$A$3:$D$55,4,FALSE)</f>
        <v>#ERROR!</v>
      </c>
      <c r="E6040" s="79" t="str">
        <f>VLOOKUP(G6040,[1]Macrodata_CCF!$A$3:$B$55,2,FALSE)</f>
        <v>#ERROR!</v>
      </c>
      <c r="F6040" s="78">
        <v>0.0</v>
      </c>
      <c r="G6040" s="80">
        <v>12.0</v>
      </c>
      <c r="H6040" s="81">
        <v>39140.0</v>
      </c>
      <c r="I6040" s="81">
        <v>770000.0</v>
      </c>
      <c r="J6040" s="81">
        <v>316865.0</v>
      </c>
      <c r="K6040" s="81">
        <v>770000.0</v>
      </c>
      <c r="L6040" s="82">
        <v>0.3799975371480174</v>
      </c>
      <c r="N6040" s="83">
        <f t="shared" si="1"/>
        <v>0.3799975371</v>
      </c>
      <c r="O6040" s="83">
        <f t="shared" si="2"/>
        <v>0.3799975371</v>
      </c>
      <c r="Q6040" s="83">
        <f t="shared" si="3"/>
        <v>0.9491688312</v>
      </c>
      <c r="R6040" s="83">
        <f t="shared" si="4"/>
        <v>0.3799975371</v>
      </c>
      <c r="S6040" s="83" t="b">
        <f t="shared" si="5"/>
        <v>0</v>
      </c>
      <c r="T6040" s="72"/>
      <c r="U6040" s="72"/>
      <c r="V6040" s="72"/>
      <c r="W6040" s="72"/>
      <c r="X6040" s="72"/>
      <c r="Y6040" s="72"/>
      <c r="Z6040" s="72"/>
      <c r="AA6040" s="72"/>
      <c r="AB6040" s="72"/>
      <c r="AC6040" s="72"/>
      <c r="AD6040" s="72"/>
      <c r="AE6040" s="72"/>
      <c r="AF6040" s="72"/>
      <c r="AG6040" s="72"/>
      <c r="AH6040" s="72"/>
      <c r="AI6040" s="72"/>
      <c r="AJ6040" s="72"/>
      <c r="AK6040" s="72"/>
    </row>
    <row r="6041" ht="14.25" customHeight="1">
      <c r="A6041" s="78">
        <v>6038.0</v>
      </c>
      <c r="C6041" s="78" t="str">
        <f>VLOOKUP(G6041,[1]Macrodata_CCF!$A$3:$D$55,4,FALSE)</f>
        <v>#ERROR!</v>
      </c>
      <c r="E6041" s="79" t="str">
        <f>VLOOKUP(G6041,[1]Macrodata_CCF!$A$3:$B$55,2,FALSE)</f>
        <v>#ERROR!</v>
      </c>
      <c r="F6041" s="78">
        <v>0.0</v>
      </c>
      <c r="G6041" s="80">
        <v>39.0</v>
      </c>
      <c r="H6041" s="81">
        <v>305825.0</v>
      </c>
      <c r="I6041" s="81">
        <v>630000.0</v>
      </c>
      <c r="J6041" s="81">
        <v>312310.0</v>
      </c>
      <c r="K6041" s="81">
        <v>630000.0</v>
      </c>
      <c r="L6041" s="82">
        <v>0.02000462713040796</v>
      </c>
      <c r="N6041" s="83">
        <f t="shared" si="1"/>
        <v>0.02000462713</v>
      </c>
      <c r="O6041" s="83">
        <f t="shared" si="2"/>
        <v>0.02000462713</v>
      </c>
      <c r="Q6041" s="83">
        <f t="shared" si="3"/>
        <v>0.5145634921</v>
      </c>
      <c r="R6041" s="83">
        <f t="shared" si="4"/>
        <v>0.02000462713</v>
      </c>
      <c r="S6041" s="83" t="b">
        <f t="shared" si="5"/>
        <v>0</v>
      </c>
      <c r="T6041" s="72"/>
      <c r="U6041" s="72"/>
      <c r="V6041" s="72"/>
      <c r="W6041" s="72"/>
      <c r="X6041" s="72"/>
      <c r="Y6041" s="72"/>
      <c r="Z6041" s="72"/>
      <c r="AA6041" s="72"/>
      <c r="AB6041" s="72"/>
      <c r="AC6041" s="72"/>
      <c r="AD6041" s="72"/>
      <c r="AE6041" s="72"/>
      <c r="AF6041" s="72"/>
      <c r="AG6041" s="72"/>
      <c r="AH6041" s="72"/>
      <c r="AI6041" s="72"/>
      <c r="AJ6041" s="72"/>
      <c r="AK6041" s="72"/>
    </row>
    <row r="6042" ht="14.25" customHeight="1">
      <c r="A6042" s="78">
        <v>6039.0</v>
      </c>
      <c r="C6042" s="78" t="str">
        <f>VLOOKUP(G6042,[1]Macrodata_CCF!$A$3:$D$55,4,FALSE)</f>
        <v>#ERROR!</v>
      </c>
      <c r="E6042" s="79" t="str">
        <f>VLOOKUP(G6042,[1]Macrodata_CCF!$A$3:$B$55,2,FALSE)</f>
        <v>#ERROR!</v>
      </c>
      <c r="F6042" s="78">
        <v>0.0</v>
      </c>
      <c r="G6042" s="80">
        <v>29.0</v>
      </c>
      <c r="H6042" s="81">
        <v>41145.0</v>
      </c>
      <c r="I6042" s="81">
        <v>50000.0</v>
      </c>
      <c r="J6042" s="81">
        <v>42650.0</v>
      </c>
      <c r="K6042" s="81">
        <v>70000.0</v>
      </c>
      <c r="L6042" s="82">
        <v>0.1699604743083004</v>
      </c>
      <c r="N6042" s="83">
        <f t="shared" si="1"/>
        <v>0.1699604743</v>
      </c>
      <c r="O6042" s="83">
        <f t="shared" si="2"/>
        <v>0.1699604743</v>
      </c>
      <c r="Q6042" s="83">
        <f t="shared" si="3"/>
        <v>0.1771</v>
      </c>
      <c r="R6042" s="83">
        <f t="shared" si="4"/>
        <v>0.1699604743</v>
      </c>
      <c r="S6042" s="83" t="b">
        <f t="shared" si="5"/>
        <v>0</v>
      </c>
      <c r="T6042" s="72"/>
      <c r="U6042" s="72"/>
      <c r="V6042" s="72"/>
      <c r="W6042" s="72"/>
      <c r="X6042" s="72"/>
      <c r="Y6042" s="72"/>
      <c r="Z6042" s="72"/>
      <c r="AA6042" s="72"/>
      <c r="AB6042" s="72"/>
      <c r="AC6042" s="72"/>
      <c r="AD6042" s="72"/>
      <c r="AE6042" s="72"/>
      <c r="AF6042" s="72"/>
      <c r="AG6042" s="72"/>
      <c r="AH6042" s="72"/>
      <c r="AI6042" s="72"/>
      <c r="AJ6042" s="72"/>
      <c r="AK6042" s="72"/>
    </row>
    <row r="6043" ht="14.25" customHeight="1">
      <c r="A6043" s="78">
        <v>6040.0</v>
      </c>
      <c r="C6043" s="78" t="str">
        <f>VLOOKUP(G6043,[1]Macrodata_CCF!$A$3:$D$55,4,FALSE)</f>
        <v>#ERROR!</v>
      </c>
      <c r="E6043" s="79" t="str">
        <f>VLOOKUP(G6043,[1]Macrodata_CCF!$A$3:$B$55,2,FALSE)</f>
        <v>#ERROR!</v>
      </c>
      <c r="F6043" s="78">
        <v>0.0</v>
      </c>
      <c r="G6043" s="80">
        <v>19.0</v>
      </c>
      <c r="H6043" s="81">
        <v>547380.0</v>
      </c>
      <c r="I6043" s="81">
        <v>710000.0</v>
      </c>
      <c r="J6043" s="81">
        <v>578280.0</v>
      </c>
      <c r="K6043" s="81">
        <v>710000.0</v>
      </c>
      <c r="L6043" s="82">
        <v>0.1900135284712827</v>
      </c>
      <c r="N6043" s="83">
        <f t="shared" si="1"/>
        <v>0.1900135285</v>
      </c>
      <c r="O6043" s="83">
        <f t="shared" si="2"/>
        <v>0.1900135285</v>
      </c>
      <c r="Q6043" s="83">
        <f t="shared" si="3"/>
        <v>0.2290422535</v>
      </c>
      <c r="R6043" s="83">
        <f t="shared" si="4"/>
        <v>0.1900135285</v>
      </c>
      <c r="S6043" s="83" t="b">
        <f t="shared" si="5"/>
        <v>0</v>
      </c>
      <c r="T6043" s="72"/>
      <c r="U6043" s="72"/>
      <c r="V6043" s="72"/>
      <c r="W6043" s="72"/>
      <c r="X6043" s="72"/>
      <c r="Y6043" s="72"/>
      <c r="Z6043" s="72"/>
      <c r="AA6043" s="72"/>
      <c r="AB6043" s="72"/>
      <c r="AC6043" s="72"/>
      <c r="AD6043" s="72"/>
      <c r="AE6043" s="72"/>
      <c r="AF6043" s="72"/>
      <c r="AG6043" s="72"/>
      <c r="AH6043" s="72"/>
      <c r="AI6043" s="72"/>
      <c r="AJ6043" s="72"/>
      <c r="AK6043" s="72"/>
    </row>
    <row r="6044" ht="14.25" customHeight="1">
      <c r="A6044" s="78">
        <v>6041.0</v>
      </c>
      <c r="C6044" s="78" t="str">
        <f>VLOOKUP(G6044,[1]Macrodata_CCF!$A$3:$D$55,4,FALSE)</f>
        <v>#ERROR!</v>
      </c>
      <c r="E6044" s="79" t="str">
        <f>VLOOKUP(G6044,[1]Macrodata_CCF!$A$3:$B$55,2,FALSE)</f>
        <v>#ERROR!</v>
      </c>
      <c r="F6044" s="78">
        <v>0.0</v>
      </c>
      <c r="G6044" s="80">
        <v>13.0</v>
      </c>
      <c r="H6044" s="81">
        <v>204025.0</v>
      </c>
      <c r="I6044" s="81">
        <v>470000.0</v>
      </c>
      <c r="J6044" s="81">
        <v>132210.0</v>
      </c>
      <c r="K6044" s="81">
        <v>470000.0</v>
      </c>
      <c r="L6044" s="82">
        <v>-0.2700065795657486</v>
      </c>
      <c r="N6044" s="83">
        <f t="shared" si="1"/>
        <v>-0.2700065796</v>
      </c>
      <c r="O6044" s="83">
        <f t="shared" si="2"/>
        <v>0</v>
      </c>
      <c r="Q6044" s="83">
        <f t="shared" si="3"/>
        <v>0.5659042553</v>
      </c>
      <c r="R6044" s="83">
        <f t="shared" si="4"/>
        <v>-0.2700065796</v>
      </c>
      <c r="S6044" s="83" t="b">
        <f t="shared" si="5"/>
        <v>0</v>
      </c>
      <c r="T6044" s="72"/>
      <c r="U6044" s="72"/>
      <c r="V6044" s="72"/>
      <c r="W6044" s="72"/>
      <c r="X6044" s="72"/>
      <c r="Y6044" s="72"/>
      <c r="Z6044" s="72"/>
      <c r="AA6044" s="72"/>
      <c r="AB6044" s="72"/>
      <c r="AC6044" s="72"/>
      <c r="AD6044" s="72"/>
      <c r="AE6044" s="72"/>
      <c r="AF6044" s="72"/>
      <c r="AG6044" s="72"/>
      <c r="AH6044" s="72"/>
      <c r="AI6044" s="72"/>
      <c r="AJ6044" s="72"/>
      <c r="AK6044" s="72"/>
    </row>
    <row r="6045" ht="14.25" customHeight="1">
      <c r="A6045" s="78">
        <v>6042.0</v>
      </c>
      <c r="C6045" s="78" t="str">
        <f>VLOOKUP(G6045,[1]Macrodata_CCF!$A$3:$D$55,4,FALSE)</f>
        <v>#ERROR!</v>
      </c>
      <c r="E6045" s="79" t="str">
        <f>VLOOKUP(G6045,[1]Macrodata_CCF!$A$3:$B$55,2,FALSE)</f>
        <v>#ERROR!</v>
      </c>
      <c r="F6045" s="78">
        <v>0.0</v>
      </c>
      <c r="G6045" s="80">
        <v>30.0</v>
      </c>
      <c r="H6045" s="81">
        <v>679960.0</v>
      </c>
      <c r="I6045" s="81">
        <v>980000.0</v>
      </c>
      <c r="J6045" s="81">
        <v>736970.0</v>
      </c>
      <c r="K6045" s="81">
        <v>980000.0</v>
      </c>
      <c r="L6045" s="82">
        <v>0.1900079989334755</v>
      </c>
      <c r="N6045" s="83">
        <f t="shared" si="1"/>
        <v>0.1900079989</v>
      </c>
      <c r="O6045" s="83">
        <f t="shared" si="2"/>
        <v>0.1900079989</v>
      </c>
      <c r="Q6045" s="83">
        <f t="shared" si="3"/>
        <v>0.3061632653</v>
      </c>
      <c r="R6045" s="83">
        <f t="shared" si="4"/>
        <v>0.1900079989</v>
      </c>
      <c r="S6045" s="83" t="b">
        <f t="shared" si="5"/>
        <v>0</v>
      </c>
      <c r="T6045" s="72"/>
      <c r="U6045" s="72"/>
      <c r="V6045" s="72"/>
      <c r="W6045" s="72"/>
      <c r="X6045" s="72"/>
      <c r="Y6045" s="72"/>
      <c r="Z6045" s="72"/>
      <c r="AA6045" s="72"/>
      <c r="AB6045" s="72"/>
      <c r="AC6045" s="72"/>
      <c r="AD6045" s="72"/>
      <c r="AE6045" s="72"/>
      <c r="AF6045" s="72"/>
      <c r="AG6045" s="72"/>
      <c r="AH6045" s="72"/>
      <c r="AI6045" s="72"/>
      <c r="AJ6045" s="72"/>
      <c r="AK6045" s="72"/>
    </row>
    <row r="6046" ht="14.25" customHeight="1">
      <c r="A6046" s="78">
        <v>6043.0</v>
      </c>
      <c r="C6046" s="78" t="str">
        <f>VLOOKUP(G6046,[1]Macrodata_CCF!$A$3:$D$55,4,FALSE)</f>
        <v>#ERROR!</v>
      </c>
      <c r="E6046" s="79" t="str">
        <f>VLOOKUP(G6046,[1]Macrodata_CCF!$A$3:$B$55,2,FALSE)</f>
        <v>#ERROR!</v>
      </c>
      <c r="F6046" s="78">
        <v>0.0</v>
      </c>
      <c r="G6046" s="80">
        <v>15.0</v>
      </c>
      <c r="H6046" s="81">
        <v>0.0</v>
      </c>
      <c r="I6046" s="81">
        <v>90000.0</v>
      </c>
      <c r="J6046" s="81">
        <v>12600.0</v>
      </c>
      <c r="K6046" s="81">
        <v>90000.0</v>
      </c>
      <c r="L6046" s="82">
        <v>0.14</v>
      </c>
      <c r="N6046" s="83">
        <f t="shared" si="1"/>
        <v>0.14</v>
      </c>
      <c r="O6046" s="83">
        <f t="shared" si="2"/>
        <v>0.14</v>
      </c>
      <c r="Q6046" s="83">
        <f t="shared" si="3"/>
        <v>1</v>
      </c>
      <c r="R6046" s="83">
        <f t="shared" si="4"/>
        <v>0.14</v>
      </c>
      <c r="S6046" s="83" t="b">
        <f t="shared" si="5"/>
        <v>0</v>
      </c>
      <c r="T6046" s="72"/>
      <c r="U6046" s="72"/>
      <c r="V6046" s="72"/>
      <c r="W6046" s="72"/>
      <c r="X6046" s="72"/>
      <c r="Y6046" s="72"/>
      <c r="Z6046" s="72"/>
      <c r="AA6046" s="72"/>
      <c r="AB6046" s="72"/>
      <c r="AC6046" s="72"/>
      <c r="AD6046" s="72"/>
      <c r="AE6046" s="72"/>
      <c r="AF6046" s="72"/>
      <c r="AG6046" s="72"/>
      <c r="AH6046" s="72"/>
      <c r="AI6046" s="72"/>
      <c r="AJ6046" s="72"/>
      <c r="AK6046" s="72"/>
    </row>
    <row r="6047" ht="14.25" customHeight="1">
      <c r="A6047" s="78">
        <v>6044.0</v>
      </c>
      <c r="C6047" s="78" t="str">
        <f>VLOOKUP(G6047,[1]Macrodata_CCF!$A$3:$D$55,4,FALSE)</f>
        <v>#ERROR!</v>
      </c>
      <c r="E6047" s="79" t="str">
        <f>VLOOKUP(G6047,[1]Macrodata_CCF!$A$3:$B$55,2,FALSE)</f>
        <v>#ERROR!</v>
      </c>
      <c r="F6047" s="78">
        <v>0.0</v>
      </c>
      <c r="G6047" s="80">
        <v>20.0</v>
      </c>
      <c r="H6047" s="81">
        <v>0.0</v>
      </c>
      <c r="I6047" s="81">
        <v>480000.0</v>
      </c>
      <c r="J6047" s="81">
        <v>72000.0</v>
      </c>
      <c r="K6047" s="81">
        <v>480000.0</v>
      </c>
      <c r="L6047" s="82">
        <v>0.15</v>
      </c>
      <c r="N6047" s="83">
        <f t="shared" si="1"/>
        <v>0.15</v>
      </c>
      <c r="O6047" s="83">
        <f t="shared" si="2"/>
        <v>0.15</v>
      </c>
      <c r="Q6047" s="83">
        <f t="shared" si="3"/>
        <v>1</v>
      </c>
      <c r="R6047" s="83">
        <f t="shared" si="4"/>
        <v>0.15</v>
      </c>
      <c r="S6047" s="83" t="b">
        <f t="shared" si="5"/>
        <v>0</v>
      </c>
      <c r="T6047" s="72"/>
      <c r="U6047" s="72"/>
      <c r="V6047" s="72"/>
      <c r="W6047" s="72"/>
      <c r="X6047" s="72"/>
      <c r="Y6047" s="72"/>
      <c r="Z6047" s="72"/>
      <c r="AA6047" s="72"/>
      <c r="AB6047" s="72"/>
      <c r="AC6047" s="72"/>
      <c r="AD6047" s="72"/>
      <c r="AE6047" s="72"/>
      <c r="AF6047" s="72"/>
      <c r="AG6047" s="72"/>
      <c r="AH6047" s="72"/>
      <c r="AI6047" s="72"/>
      <c r="AJ6047" s="72"/>
      <c r="AK6047" s="72"/>
    </row>
    <row r="6048" ht="14.25" customHeight="1">
      <c r="A6048" s="78">
        <v>6045.0</v>
      </c>
      <c r="C6048" s="78" t="str">
        <f>VLOOKUP(G6048,[1]Macrodata_CCF!$A$3:$D$55,4,FALSE)</f>
        <v>#ERROR!</v>
      </c>
      <c r="E6048" s="79" t="str">
        <f>VLOOKUP(G6048,[1]Macrodata_CCF!$A$3:$B$55,2,FALSE)</f>
        <v>#ERROR!</v>
      </c>
      <c r="F6048" s="78">
        <v>0.0</v>
      </c>
      <c r="G6048" s="80">
        <v>5.0</v>
      </c>
      <c r="H6048" s="81">
        <v>180715.0</v>
      </c>
      <c r="I6048" s="81">
        <v>190000.0</v>
      </c>
      <c r="J6048" s="81">
        <v>193800.0</v>
      </c>
      <c r="K6048" s="81">
        <v>190000.0</v>
      </c>
      <c r="L6048" s="82">
        <v>1.40926225094238</v>
      </c>
      <c r="N6048" s="83">
        <f t="shared" si="1"/>
        <v>1.409262251</v>
      </c>
      <c r="O6048" s="83">
        <f t="shared" si="2"/>
        <v>1</v>
      </c>
      <c r="Q6048" s="83">
        <f t="shared" si="3"/>
        <v>0.04886842105</v>
      </c>
      <c r="R6048" s="83">
        <f t="shared" si="4"/>
        <v>0.06886842105</v>
      </c>
      <c r="S6048" s="83" t="b">
        <f t="shared" si="5"/>
        <v>1</v>
      </c>
      <c r="T6048" s="72"/>
      <c r="U6048" s="72"/>
      <c r="V6048" s="72"/>
      <c r="W6048" s="72"/>
      <c r="X6048" s="72"/>
      <c r="Y6048" s="72"/>
      <c r="Z6048" s="72"/>
      <c r="AA6048" s="72"/>
      <c r="AB6048" s="72"/>
      <c r="AC6048" s="72"/>
      <c r="AD6048" s="72"/>
      <c r="AE6048" s="72"/>
      <c r="AF6048" s="72"/>
      <c r="AG6048" s="72"/>
      <c r="AH6048" s="72"/>
      <c r="AI6048" s="72"/>
      <c r="AJ6048" s="72"/>
      <c r="AK6048" s="72"/>
    </row>
    <row r="6049" ht="14.25" customHeight="1">
      <c r="A6049" s="78">
        <v>6046.0</v>
      </c>
      <c r="C6049" s="78" t="str">
        <f>VLOOKUP(G6049,[1]Macrodata_CCF!$A$3:$D$55,4,FALSE)</f>
        <v>#ERROR!</v>
      </c>
      <c r="E6049" s="79" t="str">
        <f>VLOOKUP(G6049,[1]Macrodata_CCF!$A$3:$B$55,2,FALSE)</f>
        <v>#ERROR!</v>
      </c>
      <c r="F6049" s="78">
        <v>0.0</v>
      </c>
      <c r="G6049" s="80">
        <v>26.0</v>
      </c>
      <c r="H6049" s="81">
        <v>6105.0</v>
      </c>
      <c r="I6049" s="81">
        <v>700000.0</v>
      </c>
      <c r="J6049" s="81">
        <v>131005.0</v>
      </c>
      <c r="K6049" s="81">
        <v>700000.0</v>
      </c>
      <c r="L6049" s="82">
        <v>0.1799984147457468</v>
      </c>
      <c r="N6049" s="83">
        <f t="shared" si="1"/>
        <v>0.1799984147</v>
      </c>
      <c r="O6049" s="83">
        <f t="shared" si="2"/>
        <v>0.1799984147</v>
      </c>
      <c r="Q6049" s="83">
        <f t="shared" si="3"/>
        <v>0.9912785714</v>
      </c>
      <c r="R6049" s="83">
        <f t="shared" si="4"/>
        <v>0.1799984147</v>
      </c>
      <c r="S6049" s="83" t="b">
        <f t="shared" si="5"/>
        <v>0</v>
      </c>
      <c r="T6049" s="72"/>
      <c r="U6049" s="72"/>
      <c r="V6049" s="72"/>
      <c r="W6049" s="72"/>
      <c r="X6049" s="72"/>
      <c r="Y6049" s="72"/>
      <c r="Z6049" s="72"/>
      <c r="AA6049" s="72"/>
      <c r="AB6049" s="72"/>
      <c r="AC6049" s="72"/>
      <c r="AD6049" s="72"/>
      <c r="AE6049" s="72"/>
      <c r="AF6049" s="72"/>
      <c r="AG6049" s="72"/>
      <c r="AH6049" s="72"/>
      <c r="AI6049" s="72"/>
      <c r="AJ6049" s="72"/>
      <c r="AK6049" s="72"/>
    </row>
    <row r="6050" ht="14.25" customHeight="1">
      <c r="A6050" s="78">
        <v>6047.0</v>
      </c>
      <c r="C6050" s="78" t="str">
        <f>VLOOKUP(G6050,[1]Macrodata_CCF!$A$3:$D$55,4,FALSE)</f>
        <v>#ERROR!</v>
      </c>
      <c r="E6050" s="79" t="str">
        <f>VLOOKUP(G6050,[1]Macrodata_CCF!$A$3:$B$55,2,FALSE)</f>
        <v>#ERROR!</v>
      </c>
      <c r="F6050" s="78">
        <v>1.0</v>
      </c>
      <c r="G6050" s="80">
        <v>39.0</v>
      </c>
      <c r="H6050" s="81">
        <v>67160.0</v>
      </c>
      <c r="I6050" s="81">
        <v>120000.0</v>
      </c>
      <c r="J6050" s="81">
        <v>88295.0</v>
      </c>
      <c r="K6050" s="81">
        <v>120000.0</v>
      </c>
      <c r="L6050" s="82">
        <v>0.3999810749432248</v>
      </c>
      <c r="N6050" s="83">
        <f t="shared" si="1"/>
        <v>0.3999810749</v>
      </c>
      <c r="O6050" s="83">
        <f t="shared" si="2"/>
        <v>0.3999810749</v>
      </c>
      <c r="Q6050" s="83">
        <f t="shared" si="3"/>
        <v>0.4403333333</v>
      </c>
      <c r="R6050" s="83">
        <f t="shared" si="4"/>
        <v>0.3999810749</v>
      </c>
      <c r="S6050" s="83" t="b">
        <f t="shared" si="5"/>
        <v>0</v>
      </c>
      <c r="T6050" s="72"/>
      <c r="U6050" s="72"/>
      <c r="V6050" s="72"/>
      <c r="W6050" s="72"/>
      <c r="X6050" s="72"/>
      <c r="Y6050" s="72"/>
      <c r="Z6050" s="72"/>
      <c r="AA6050" s="72"/>
      <c r="AB6050" s="72"/>
      <c r="AC6050" s="72"/>
      <c r="AD6050" s="72"/>
      <c r="AE6050" s="72"/>
      <c r="AF6050" s="72"/>
      <c r="AG6050" s="72"/>
      <c r="AH6050" s="72"/>
      <c r="AI6050" s="72"/>
      <c r="AJ6050" s="72"/>
      <c r="AK6050" s="72"/>
    </row>
    <row r="6051" ht="14.25" customHeight="1">
      <c r="A6051" s="78">
        <v>6048.0</v>
      </c>
      <c r="C6051" s="78" t="str">
        <f>VLOOKUP(G6051,[1]Macrodata_CCF!$A$3:$D$55,4,FALSE)</f>
        <v>#ERROR!</v>
      </c>
      <c r="E6051" s="79" t="str">
        <f>VLOOKUP(G6051,[1]Macrodata_CCF!$A$3:$B$55,2,FALSE)</f>
        <v>#ERROR!</v>
      </c>
      <c r="F6051" s="78">
        <v>0.0</v>
      </c>
      <c r="G6051" s="80">
        <v>22.0</v>
      </c>
      <c r="H6051" s="81">
        <v>310890.0</v>
      </c>
      <c r="I6051" s="81">
        <v>330000.0</v>
      </c>
      <c r="J6051" s="81">
        <v>314330.0</v>
      </c>
      <c r="K6051" s="81">
        <v>330000.0</v>
      </c>
      <c r="L6051" s="82">
        <v>0.1800104657247514</v>
      </c>
      <c r="N6051" s="83">
        <f t="shared" si="1"/>
        <v>0.1800104657</v>
      </c>
      <c r="O6051" s="83">
        <f t="shared" si="2"/>
        <v>0.1800104657</v>
      </c>
      <c r="Q6051" s="83">
        <f t="shared" si="3"/>
        <v>0.05790909091</v>
      </c>
      <c r="R6051" s="83">
        <f t="shared" si="4"/>
        <v>0.01042424242</v>
      </c>
      <c r="S6051" s="83" t="b">
        <f t="shared" si="5"/>
        <v>0</v>
      </c>
      <c r="T6051" s="72"/>
      <c r="U6051" s="72"/>
      <c r="V6051" s="72"/>
      <c r="W6051" s="72"/>
      <c r="X6051" s="72"/>
      <c r="Y6051" s="72"/>
      <c r="Z6051" s="72"/>
      <c r="AA6051" s="72"/>
      <c r="AB6051" s="72"/>
      <c r="AC6051" s="72"/>
      <c r="AD6051" s="72"/>
      <c r="AE6051" s="72"/>
      <c r="AF6051" s="72"/>
      <c r="AG6051" s="72"/>
      <c r="AH6051" s="72"/>
      <c r="AI6051" s="72"/>
      <c r="AJ6051" s="72"/>
      <c r="AK6051" s="72"/>
    </row>
    <row r="6052" ht="14.25" customHeight="1">
      <c r="A6052" s="78">
        <v>6049.0</v>
      </c>
      <c r="C6052" s="78" t="str">
        <f>VLOOKUP(G6052,[1]Macrodata_CCF!$A$3:$D$55,4,FALSE)</f>
        <v>#ERROR!</v>
      </c>
      <c r="E6052" s="79" t="str">
        <f>VLOOKUP(G6052,[1]Macrodata_CCF!$A$3:$B$55,2,FALSE)</f>
        <v>#ERROR!</v>
      </c>
      <c r="F6052" s="78">
        <v>0.0</v>
      </c>
      <c r="G6052" s="80">
        <v>39.0</v>
      </c>
      <c r="H6052" s="81">
        <v>71190.0</v>
      </c>
      <c r="I6052" s="81">
        <v>80000.0</v>
      </c>
      <c r="J6052" s="81">
        <v>71720.0</v>
      </c>
      <c r="K6052" s="81">
        <v>80000.0</v>
      </c>
      <c r="L6052" s="82">
        <v>0.06015891032917139</v>
      </c>
      <c r="N6052" s="83">
        <f t="shared" si="1"/>
        <v>0.06015891033</v>
      </c>
      <c r="O6052" s="83">
        <f t="shared" si="2"/>
        <v>0.06015891033</v>
      </c>
      <c r="Q6052" s="83">
        <f t="shared" si="3"/>
        <v>0.110125</v>
      </c>
      <c r="R6052" s="83">
        <f t="shared" si="4"/>
        <v>0.06015891033</v>
      </c>
      <c r="S6052" s="83" t="b">
        <f t="shared" si="5"/>
        <v>0</v>
      </c>
      <c r="T6052" s="72"/>
      <c r="U6052" s="72"/>
      <c r="V6052" s="72"/>
      <c r="W6052" s="72"/>
      <c r="X6052" s="72"/>
      <c r="Y6052" s="72"/>
      <c r="Z6052" s="72"/>
      <c r="AA6052" s="72"/>
      <c r="AB6052" s="72"/>
      <c r="AC6052" s="72"/>
      <c r="AD6052" s="72"/>
      <c r="AE6052" s="72"/>
      <c r="AF6052" s="72"/>
      <c r="AG6052" s="72"/>
      <c r="AH6052" s="72"/>
      <c r="AI6052" s="72"/>
      <c r="AJ6052" s="72"/>
      <c r="AK6052" s="72"/>
    </row>
    <row r="6053" ht="14.25" customHeight="1">
      <c r="A6053" s="78">
        <v>6050.0</v>
      </c>
      <c r="C6053" s="78" t="str">
        <f>VLOOKUP(G6053,[1]Macrodata_CCF!$A$3:$D$55,4,FALSE)</f>
        <v>#ERROR!</v>
      </c>
      <c r="E6053" s="79" t="str">
        <f>VLOOKUP(G6053,[1]Macrodata_CCF!$A$3:$B$55,2,FALSE)</f>
        <v>#ERROR!</v>
      </c>
      <c r="F6053" s="78">
        <v>0.0</v>
      </c>
      <c r="G6053" s="80">
        <v>9.0</v>
      </c>
      <c r="H6053" s="81">
        <v>29995.0</v>
      </c>
      <c r="I6053" s="81">
        <v>990000.0</v>
      </c>
      <c r="J6053" s="81">
        <v>337195.0</v>
      </c>
      <c r="K6053" s="81">
        <v>990000.0</v>
      </c>
      <c r="L6053" s="82">
        <v>0.3199983333420138</v>
      </c>
      <c r="N6053" s="83">
        <f t="shared" si="1"/>
        <v>0.3199983333</v>
      </c>
      <c r="O6053" s="83">
        <f t="shared" si="2"/>
        <v>0.3199983333</v>
      </c>
      <c r="Q6053" s="83">
        <f t="shared" si="3"/>
        <v>0.9697020202</v>
      </c>
      <c r="R6053" s="83">
        <f t="shared" si="4"/>
        <v>0.3199983333</v>
      </c>
      <c r="S6053" s="83" t="b">
        <f t="shared" si="5"/>
        <v>0</v>
      </c>
      <c r="T6053" s="72"/>
      <c r="U6053" s="72"/>
      <c r="V6053" s="72"/>
      <c r="W6053" s="72"/>
      <c r="X6053" s="72"/>
      <c r="Y6053" s="72"/>
      <c r="Z6053" s="72"/>
      <c r="AA6053" s="72"/>
      <c r="AB6053" s="72"/>
      <c r="AC6053" s="72"/>
      <c r="AD6053" s="72"/>
      <c r="AE6053" s="72"/>
      <c r="AF6053" s="72"/>
      <c r="AG6053" s="72"/>
      <c r="AH6053" s="72"/>
      <c r="AI6053" s="72"/>
      <c r="AJ6053" s="72"/>
      <c r="AK6053" s="72"/>
    </row>
    <row r="6054" ht="14.25" customHeight="1">
      <c r="A6054" s="78">
        <v>6051.0</v>
      </c>
      <c r="C6054" s="78" t="str">
        <f>VLOOKUP(G6054,[1]Macrodata_CCF!$A$3:$D$55,4,FALSE)</f>
        <v>#ERROR!</v>
      </c>
      <c r="E6054" s="79" t="str">
        <f>VLOOKUP(G6054,[1]Macrodata_CCF!$A$3:$B$55,2,FALSE)</f>
        <v>#ERROR!</v>
      </c>
      <c r="F6054" s="78">
        <v>0.0</v>
      </c>
      <c r="G6054" s="80">
        <v>34.0</v>
      </c>
      <c r="H6054" s="81">
        <v>0.0</v>
      </c>
      <c r="I6054" s="81">
        <v>720000.0</v>
      </c>
      <c r="J6054" s="81">
        <v>79200.0</v>
      </c>
      <c r="K6054" s="81">
        <v>1224000.0</v>
      </c>
      <c r="L6054" s="82">
        <v>0.11</v>
      </c>
      <c r="N6054" s="83">
        <f t="shared" si="1"/>
        <v>0.11</v>
      </c>
      <c r="O6054" s="83">
        <f t="shared" si="2"/>
        <v>0.11</v>
      </c>
      <c r="Q6054" s="83">
        <f t="shared" si="3"/>
        <v>1</v>
      </c>
      <c r="R6054" s="83">
        <f t="shared" si="4"/>
        <v>0.11</v>
      </c>
      <c r="S6054" s="83" t="b">
        <f t="shared" si="5"/>
        <v>0</v>
      </c>
      <c r="T6054" s="72"/>
      <c r="U6054" s="72"/>
      <c r="V6054" s="72"/>
      <c r="W6054" s="72"/>
      <c r="X6054" s="72"/>
      <c r="Y6054" s="72"/>
      <c r="Z6054" s="72"/>
      <c r="AA6054" s="72"/>
      <c r="AB6054" s="72"/>
      <c r="AC6054" s="72"/>
      <c r="AD6054" s="72"/>
      <c r="AE6054" s="72"/>
      <c r="AF6054" s="72"/>
      <c r="AG6054" s="72"/>
      <c r="AH6054" s="72"/>
      <c r="AI6054" s="72"/>
      <c r="AJ6054" s="72"/>
      <c r="AK6054" s="72"/>
    </row>
    <row r="6055" ht="14.25" customHeight="1">
      <c r="A6055" s="78">
        <v>6052.0</v>
      </c>
      <c r="C6055" s="78" t="str">
        <f>VLOOKUP(G6055,[1]Macrodata_CCF!$A$3:$D$55,4,FALSE)</f>
        <v>#ERROR!</v>
      </c>
      <c r="E6055" s="79" t="str">
        <f>VLOOKUP(G6055,[1]Macrodata_CCF!$A$3:$B$55,2,FALSE)</f>
        <v>#ERROR!</v>
      </c>
      <c r="F6055" s="78">
        <v>0.0</v>
      </c>
      <c r="G6055" s="80">
        <v>13.0</v>
      </c>
      <c r="H6055" s="81">
        <v>612720.0</v>
      </c>
      <c r="I6055" s="81">
        <v>910000.0</v>
      </c>
      <c r="J6055" s="81">
        <v>660285.0</v>
      </c>
      <c r="K6055" s="81">
        <v>1638000.0</v>
      </c>
      <c r="L6055" s="82">
        <v>0.1600006727664155</v>
      </c>
      <c r="N6055" s="83">
        <f t="shared" si="1"/>
        <v>0.1600006728</v>
      </c>
      <c r="O6055" s="83">
        <f t="shared" si="2"/>
        <v>0.1600006728</v>
      </c>
      <c r="Q6055" s="83">
        <f t="shared" si="3"/>
        <v>0.3266813187</v>
      </c>
      <c r="R6055" s="83">
        <f t="shared" si="4"/>
        <v>0.1600006728</v>
      </c>
      <c r="S6055" s="83" t="b">
        <f t="shared" si="5"/>
        <v>0</v>
      </c>
      <c r="T6055" s="72"/>
      <c r="U6055" s="72"/>
      <c r="V6055" s="72"/>
      <c r="W6055" s="72"/>
      <c r="X6055" s="72"/>
      <c r="Y6055" s="72"/>
      <c r="Z6055" s="72"/>
      <c r="AA6055" s="72"/>
      <c r="AB6055" s="72"/>
      <c r="AC6055" s="72"/>
      <c r="AD6055" s="72"/>
      <c r="AE6055" s="72"/>
      <c r="AF6055" s="72"/>
      <c r="AG6055" s="72"/>
      <c r="AH6055" s="72"/>
      <c r="AI6055" s="72"/>
      <c r="AJ6055" s="72"/>
      <c r="AK6055" s="72"/>
    </row>
    <row r="6056" ht="14.25" customHeight="1">
      <c r="A6056" s="78">
        <v>6053.0</v>
      </c>
      <c r="C6056" s="78" t="str">
        <f>VLOOKUP(G6056,[1]Macrodata_CCF!$A$3:$D$55,4,FALSE)</f>
        <v>#ERROR!</v>
      </c>
      <c r="E6056" s="79" t="str">
        <f>VLOOKUP(G6056,[1]Macrodata_CCF!$A$3:$B$55,2,FALSE)</f>
        <v>#ERROR!</v>
      </c>
      <c r="F6056" s="78">
        <v>0.0</v>
      </c>
      <c r="G6056" s="80">
        <v>11.0</v>
      </c>
      <c r="H6056" s="81">
        <v>0.0</v>
      </c>
      <c r="I6056" s="81">
        <v>580000.0</v>
      </c>
      <c r="J6056" s="81">
        <v>104400.0</v>
      </c>
      <c r="K6056" s="81">
        <v>580000.0</v>
      </c>
      <c r="L6056" s="82">
        <v>0.18</v>
      </c>
      <c r="N6056" s="83">
        <f t="shared" si="1"/>
        <v>0.18</v>
      </c>
      <c r="O6056" s="83">
        <f t="shared" si="2"/>
        <v>0.18</v>
      </c>
      <c r="Q6056" s="83">
        <f t="shared" si="3"/>
        <v>1</v>
      </c>
      <c r="R6056" s="83">
        <f t="shared" si="4"/>
        <v>0.18</v>
      </c>
      <c r="S6056" s="83" t="b">
        <f t="shared" si="5"/>
        <v>0</v>
      </c>
      <c r="T6056" s="72"/>
      <c r="U6056" s="72"/>
      <c r="V6056" s="72"/>
      <c r="W6056" s="72"/>
      <c r="X6056" s="72"/>
      <c r="Y6056" s="72"/>
      <c r="Z6056" s="72"/>
      <c r="AA6056" s="72"/>
      <c r="AB6056" s="72"/>
      <c r="AC6056" s="72"/>
      <c r="AD6056" s="72"/>
      <c r="AE6056" s="72"/>
      <c r="AF6056" s="72"/>
      <c r="AG6056" s="72"/>
      <c r="AH6056" s="72"/>
      <c r="AI6056" s="72"/>
      <c r="AJ6056" s="72"/>
      <c r="AK6056" s="72"/>
    </row>
    <row r="6057" ht="14.25" customHeight="1">
      <c r="A6057" s="78">
        <v>6054.0</v>
      </c>
      <c r="C6057" s="78" t="str">
        <f>VLOOKUP(G6057,[1]Macrodata_CCF!$A$3:$D$55,4,FALSE)</f>
        <v>#ERROR!</v>
      </c>
      <c r="E6057" s="79" t="str">
        <f>VLOOKUP(G6057,[1]Macrodata_CCF!$A$3:$B$55,2,FALSE)</f>
        <v>#ERROR!</v>
      </c>
      <c r="F6057" s="78">
        <v>0.0</v>
      </c>
      <c r="G6057" s="80">
        <v>42.0</v>
      </c>
      <c r="H6057" s="81">
        <v>745635.0</v>
      </c>
      <c r="I6057" s="81">
        <v>770000.0</v>
      </c>
      <c r="J6057" s="81">
        <v>754165.0</v>
      </c>
      <c r="K6057" s="81">
        <v>770000.0</v>
      </c>
      <c r="L6057" s="82">
        <v>0.3500923455776729</v>
      </c>
      <c r="N6057" s="83">
        <f t="shared" si="1"/>
        <v>0.3500923456</v>
      </c>
      <c r="O6057" s="83">
        <f t="shared" si="2"/>
        <v>0.3500923456</v>
      </c>
      <c r="Q6057" s="83">
        <f t="shared" si="3"/>
        <v>0.03164285714</v>
      </c>
      <c r="R6057" s="83">
        <f t="shared" si="4"/>
        <v>0.01107792208</v>
      </c>
      <c r="S6057" s="83" t="b">
        <f t="shared" si="5"/>
        <v>0</v>
      </c>
      <c r="T6057" s="72"/>
      <c r="U6057" s="72"/>
      <c r="V6057" s="72"/>
      <c r="W6057" s="72"/>
      <c r="X6057" s="72"/>
      <c r="Y6057" s="72"/>
      <c r="Z6057" s="72"/>
      <c r="AA6057" s="72"/>
      <c r="AB6057" s="72"/>
      <c r="AC6057" s="72"/>
      <c r="AD6057" s="72"/>
      <c r="AE6057" s="72"/>
      <c r="AF6057" s="72"/>
      <c r="AG6057" s="72"/>
      <c r="AH6057" s="72"/>
      <c r="AI6057" s="72"/>
      <c r="AJ6057" s="72"/>
      <c r="AK6057" s="72"/>
    </row>
    <row r="6058" ht="14.25" customHeight="1">
      <c r="A6058" s="78">
        <v>6055.0</v>
      </c>
      <c r="C6058" s="78" t="str">
        <f>VLOOKUP(G6058,[1]Macrodata_CCF!$A$3:$D$55,4,FALSE)</f>
        <v>#ERROR!</v>
      </c>
      <c r="E6058" s="79" t="str">
        <f>VLOOKUP(G6058,[1]Macrodata_CCF!$A$3:$B$55,2,FALSE)</f>
        <v>#ERROR!</v>
      </c>
      <c r="F6058" s="78">
        <v>0.0</v>
      </c>
      <c r="G6058" s="80">
        <v>22.0</v>
      </c>
      <c r="H6058" s="81">
        <v>128970.0</v>
      </c>
      <c r="I6058" s="81">
        <v>170000.0</v>
      </c>
      <c r="J6058" s="81">
        <v>136355.0</v>
      </c>
      <c r="K6058" s="81">
        <v>170000.0</v>
      </c>
      <c r="L6058" s="82">
        <v>0.1799902510358274</v>
      </c>
      <c r="N6058" s="83">
        <f t="shared" si="1"/>
        <v>0.179990251</v>
      </c>
      <c r="O6058" s="83">
        <f t="shared" si="2"/>
        <v>0.179990251</v>
      </c>
      <c r="Q6058" s="83">
        <f t="shared" si="3"/>
        <v>0.2413529412</v>
      </c>
      <c r="R6058" s="83">
        <f t="shared" si="4"/>
        <v>0.179990251</v>
      </c>
      <c r="S6058" s="83" t="b">
        <f t="shared" si="5"/>
        <v>0</v>
      </c>
      <c r="T6058" s="72"/>
      <c r="U6058" s="72"/>
      <c r="V6058" s="72"/>
      <c r="W6058" s="72"/>
      <c r="X6058" s="72"/>
      <c r="Y6058" s="72"/>
      <c r="Z6058" s="72"/>
      <c r="AA6058" s="72"/>
      <c r="AB6058" s="72"/>
      <c r="AC6058" s="72"/>
      <c r="AD6058" s="72"/>
      <c r="AE6058" s="72"/>
      <c r="AF6058" s="72"/>
      <c r="AG6058" s="72"/>
      <c r="AH6058" s="72"/>
      <c r="AI6058" s="72"/>
      <c r="AJ6058" s="72"/>
      <c r="AK6058" s="72"/>
    </row>
    <row r="6059" ht="14.25" customHeight="1">
      <c r="A6059" s="78">
        <v>6056.0</v>
      </c>
      <c r="C6059" s="78" t="str">
        <f>VLOOKUP(G6059,[1]Macrodata_CCF!$A$3:$D$55,4,FALSE)</f>
        <v>#ERROR!</v>
      </c>
      <c r="E6059" s="79" t="str">
        <f>VLOOKUP(G6059,[1]Macrodata_CCF!$A$3:$B$55,2,FALSE)</f>
        <v>#ERROR!</v>
      </c>
      <c r="F6059" s="78">
        <v>0.0</v>
      </c>
      <c r="G6059" s="80">
        <v>9.0</v>
      </c>
      <c r="H6059" s="81">
        <v>717255.0</v>
      </c>
      <c r="I6059" s="81">
        <v>800000.0</v>
      </c>
      <c r="J6059" s="81">
        <v>748700.0</v>
      </c>
      <c r="K6059" s="81">
        <v>800000.0</v>
      </c>
      <c r="L6059" s="82">
        <v>0.3800229621125144</v>
      </c>
      <c r="N6059" s="83">
        <f t="shared" si="1"/>
        <v>0.3800229621</v>
      </c>
      <c r="O6059" s="83">
        <f t="shared" si="2"/>
        <v>0.3800229621</v>
      </c>
      <c r="Q6059" s="83">
        <f t="shared" si="3"/>
        <v>0.10343125</v>
      </c>
      <c r="R6059" s="83">
        <f t="shared" si="4"/>
        <v>0.3800229621</v>
      </c>
      <c r="S6059" s="83" t="b">
        <f t="shared" si="5"/>
        <v>0</v>
      </c>
      <c r="T6059" s="72"/>
      <c r="U6059" s="72"/>
      <c r="V6059" s="72"/>
      <c r="W6059" s="72"/>
      <c r="X6059" s="72"/>
      <c r="Y6059" s="72"/>
      <c r="Z6059" s="72"/>
      <c r="AA6059" s="72"/>
      <c r="AB6059" s="72"/>
      <c r="AC6059" s="72"/>
      <c r="AD6059" s="72"/>
      <c r="AE6059" s="72"/>
      <c r="AF6059" s="72"/>
      <c r="AG6059" s="72"/>
      <c r="AH6059" s="72"/>
      <c r="AI6059" s="72"/>
      <c r="AJ6059" s="72"/>
      <c r="AK6059" s="72"/>
    </row>
    <row r="6060" ht="14.25" customHeight="1">
      <c r="A6060" s="78">
        <v>6057.0</v>
      </c>
      <c r="C6060" s="78" t="str">
        <f>VLOOKUP(G6060,[1]Macrodata_CCF!$A$3:$D$55,4,FALSE)</f>
        <v>#ERROR!</v>
      </c>
      <c r="E6060" s="79" t="str">
        <f>VLOOKUP(G6060,[1]Macrodata_CCF!$A$3:$B$55,2,FALSE)</f>
        <v>#ERROR!</v>
      </c>
      <c r="F6060" s="78">
        <v>1.0</v>
      </c>
      <c r="G6060" s="80">
        <v>52.0</v>
      </c>
      <c r="H6060" s="81">
        <v>66075.0</v>
      </c>
      <c r="I6060" s="81">
        <v>420000.0</v>
      </c>
      <c r="J6060" s="81">
        <v>239500.0</v>
      </c>
      <c r="K6060" s="81">
        <v>420000.0</v>
      </c>
      <c r="L6060" s="82">
        <v>0.4900049445503991</v>
      </c>
      <c r="N6060" s="83">
        <f t="shared" si="1"/>
        <v>0.4900049446</v>
      </c>
      <c r="O6060" s="83">
        <f t="shared" si="2"/>
        <v>0.4900049446</v>
      </c>
      <c r="Q6060" s="83">
        <f t="shared" si="3"/>
        <v>0.8426785714</v>
      </c>
      <c r="R6060" s="83">
        <f t="shared" si="4"/>
        <v>0.4900049446</v>
      </c>
      <c r="S6060" s="83" t="b">
        <f t="shared" si="5"/>
        <v>0</v>
      </c>
      <c r="T6060" s="72"/>
      <c r="U6060" s="72"/>
      <c r="V6060" s="72"/>
      <c r="W6060" s="72"/>
      <c r="X6060" s="72"/>
      <c r="Y6060" s="72"/>
      <c r="Z6060" s="72"/>
      <c r="AA6060" s="72"/>
      <c r="AB6060" s="72"/>
      <c r="AC6060" s="72"/>
      <c r="AD6060" s="72"/>
      <c r="AE6060" s="72"/>
      <c r="AF6060" s="72"/>
      <c r="AG6060" s="72"/>
      <c r="AH6060" s="72"/>
      <c r="AI6060" s="72"/>
      <c r="AJ6060" s="72"/>
      <c r="AK6060" s="72"/>
    </row>
    <row r="6061" ht="14.25" customHeight="1">
      <c r="A6061" s="78">
        <v>6058.0</v>
      </c>
      <c r="C6061" s="78" t="str">
        <f>VLOOKUP(G6061,[1]Macrodata_CCF!$A$3:$D$55,4,FALSE)</f>
        <v>#ERROR!</v>
      </c>
      <c r="E6061" s="79" t="str">
        <f>VLOOKUP(G6061,[1]Macrodata_CCF!$A$3:$B$55,2,FALSE)</f>
        <v>#ERROR!</v>
      </c>
      <c r="F6061" s="78">
        <v>0.0</v>
      </c>
      <c r="G6061" s="80">
        <v>39.0</v>
      </c>
      <c r="H6061" s="81">
        <v>340890.0</v>
      </c>
      <c r="I6061" s="81">
        <v>420000.0</v>
      </c>
      <c r="J6061" s="81">
        <v>349590.0</v>
      </c>
      <c r="K6061" s="81">
        <v>420000.0</v>
      </c>
      <c r="L6061" s="82">
        <v>0.1099734546833523</v>
      </c>
      <c r="N6061" s="83">
        <f t="shared" si="1"/>
        <v>0.1099734547</v>
      </c>
      <c r="O6061" s="83">
        <f t="shared" si="2"/>
        <v>0.1099734547</v>
      </c>
      <c r="Q6061" s="83">
        <f t="shared" si="3"/>
        <v>0.1883571429</v>
      </c>
      <c r="R6061" s="83">
        <f t="shared" si="4"/>
        <v>0.1099734547</v>
      </c>
      <c r="S6061" s="83" t="b">
        <f t="shared" si="5"/>
        <v>0</v>
      </c>
      <c r="T6061" s="72"/>
      <c r="U6061" s="72"/>
      <c r="V6061" s="72"/>
      <c r="W6061" s="72"/>
      <c r="X6061" s="72"/>
      <c r="Y6061" s="72"/>
      <c r="Z6061" s="72"/>
      <c r="AA6061" s="72"/>
      <c r="AB6061" s="72"/>
      <c r="AC6061" s="72"/>
      <c r="AD6061" s="72"/>
      <c r="AE6061" s="72"/>
      <c r="AF6061" s="72"/>
      <c r="AG6061" s="72"/>
      <c r="AH6061" s="72"/>
      <c r="AI6061" s="72"/>
      <c r="AJ6061" s="72"/>
      <c r="AK6061" s="72"/>
    </row>
    <row r="6062" ht="14.25" customHeight="1">
      <c r="A6062" s="78">
        <v>6059.0</v>
      </c>
      <c r="C6062" s="78" t="str">
        <f>VLOOKUP(G6062,[1]Macrodata_CCF!$A$3:$D$55,4,FALSE)</f>
        <v>#ERROR!</v>
      </c>
      <c r="E6062" s="79" t="str">
        <f>VLOOKUP(G6062,[1]Macrodata_CCF!$A$3:$B$55,2,FALSE)</f>
        <v>#ERROR!</v>
      </c>
      <c r="F6062" s="78">
        <v>1.0</v>
      </c>
      <c r="G6062" s="80">
        <v>24.0</v>
      </c>
      <c r="H6062" s="81">
        <v>451145.0</v>
      </c>
      <c r="I6062" s="81">
        <v>610000.0</v>
      </c>
      <c r="J6062" s="81">
        <v>532160.0</v>
      </c>
      <c r="K6062" s="81">
        <v>610000.0</v>
      </c>
      <c r="L6062" s="82">
        <v>0.5099933901986088</v>
      </c>
      <c r="N6062" s="83">
        <f t="shared" si="1"/>
        <v>0.5099933902</v>
      </c>
      <c r="O6062" s="83">
        <f t="shared" si="2"/>
        <v>0.5099933902</v>
      </c>
      <c r="Q6062" s="83">
        <f t="shared" si="3"/>
        <v>0.2604180328</v>
      </c>
      <c r="R6062" s="83">
        <f t="shared" si="4"/>
        <v>0.5099933902</v>
      </c>
      <c r="S6062" s="83" t="b">
        <f t="shared" si="5"/>
        <v>0</v>
      </c>
      <c r="T6062" s="72"/>
      <c r="U6062" s="72"/>
      <c r="V6062" s="72"/>
      <c r="W6062" s="72"/>
      <c r="X6062" s="72"/>
      <c r="Y6062" s="72"/>
      <c r="Z6062" s="72"/>
      <c r="AA6062" s="72"/>
      <c r="AB6062" s="72"/>
      <c r="AC6062" s="72"/>
      <c r="AD6062" s="72"/>
      <c r="AE6062" s="72"/>
      <c r="AF6062" s="72"/>
      <c r="AG6062" s="72"/>
      <c r="AH6062" s="72"/>
      <c r="AI6062" s="72"/>
      <c r="AJ6062" s="72"/>
      <c r="AK6062" s="72"/>
    </row>
    <row r="6063" ht="14.25" customHeight="1">
      <c r="A6063" s="78">
        <v>6060.0</v>
      </c>
      <c r="C6063" s="78" t="str">
        <f>VLOOKUP(G6063,[1]Macrodata_CCF!$A$3:$D$55,4,FALSE)</f>
        <v>#ERROR!</v>
      </c>
      <c r="E6063" s="79" t="str">
        <f>VLOOKUP(G6063,[1]Macrodata_CCF!$A$3:$B$55,2,FALSE)</f>
        <v>#ERROR!</v>
      </c>
      <c r="F6063" s="78">
        <v>0.0</v>
      </c>
      <c r="G6063" s="80">
        <v>17.0</v>
      </c>
      <c r="H6063" s="81">
        <v>203550.0</v>
      </c>
      <c r="I6063" s="81">
        <v>300000.0</v>
      </c>
      <c r="J6063" s="81">
        <v>220910.0</v>
      </c>
      <c r="K6063" s="81">
        <v>300000.0</v>
      </c>
      <c r="L6063" s="82">
        <v>0.1799896319336444</v>
      </c>
      <c r="N6063" s="83">
        <f t="shared" si="1"/>
        <v>0.1799896319</v>
      </c>
      <c r="O6063" s="83">
        <f t="shared" si="2"/>
        <v>0.1799896319</v>
      </c>
      <c r="Q6063" s="83">
        <f t="shared" si="3"/>
        <v>0.3215</v>
      </c>
      <c r="R6063" s="83">
        <f t="shared" si="4"/>
        <v>0.1799896319</v>
      </c>
      <c r="S6063" s="83" t="b">
        <f t="shared" si="5"/>
        <v>0</v>
      </c>
      <c r="T6063" s="72"/>
      <c r="U6063" s="72"/>
      <c r="V6063" s="72"/>
      <c r="W6063" s="72"/>
      <c r="X6063" s="72"/>
      <c r="Y6063" s="72"/>
      <c r="Z6063" s="72"/>
      <c r="AA6063" s="72"/>
      <c r="AB6063" s="72"/>
      <c r="AC6063" s="72"/>
      <c r="AD6063" s="72"/>
      <c r="AE6063" s="72"/>
      <c r="AF6063" s="72"/>
      <c r="AG6063" s="72"/>
      <c r="AH6063" s="72"/>
      <c r="AI6063" s="72"/>
      <c r="AJ6063" s="72"/>
      <c r="AK6063" s="72"/>
    </row>
    <row r="6064" ht="14.25" customHeight="1">
      <c r="A6064" s="78">
        <v>6061.0</v>
      </c>
      <c r="C6064" s="78" t="str">
        <f>VLOOKUP(G6064,[1]Macrodata_CCF!$A$3:$D$55,4,FALSE)</f>
        <v>#ERROR!</v>
      </c>
      <c r="E6064" s="79" t="str">
        <f>VLOOKUP(G6064,[1]Macrodata_CCF!$A$3:$B$55,2,FALSE)</f>
        <v>#ERROR!</v>
      </c>
      <c r="F6064" s="78">
        <v>0.0</v>
      </c>
      <c r="G6064" s="80">
        <v>10.0</v>
      </c>
      <c r="H6064" s="81">
        <v>0.0</v>
      </c>
      <c r="I6064" s="81">
        <v>200000.0</v>
      </c>
      <c r="J6064" s="81">
        <v>70000.0</v>
      </c>
      <c r="K6064" s="81">
        <v>200000.0</v>
      </c>
      <c r="L6064" s="82">
        <v>0.35</v>
      </c>
      <c r="N6064" s="83">
        <f t="shared" si="1"/>
        <v>0.35</v>
      </c>
      <c r="O6064" s="83">
        <f t="shared" si="2"/>
        <v>0.35</v>
      </c>
      <c r="Q6064" s="83">
        <f t="shared" si="3"/>
        <v>1</v>
      </c>
      <c r="R6064" s="83">
        <f t="shared" si="4"/>
        <v>0.35</v>
      </c>
      <c r="S6064" s="83" t="b">
        <f t="shared" si="5"/>
        <v>0</v>
      </c>
      <c r="T6064" s="72"/>
      <c r="U6064" s="72"/>
      <c r="V6064" s="72"/>
      <c r="W6064" s="72"/>
      <c r="X6064" s="72"/>
      <c r="Y6064" s="72"/>
      <c r="Z6064" s="72"/>
      <c r="AA6064" s="72"/>
      <c r="AB6064" s="72"/>
      <c r="AC6064" s="72"/>
      <c r="AD6064" s="72"/>
      <c r="AE6064" s="72"/>
      <c r="AF6064" s="72"/>
      <c r="AG6064" s="72"/>
      <c r="AH6064" s="72"/>
      <c r="AI6064" s="72"/>
      <c r="AJ6064" s="72"/>
      <c r="AK6064" s="72"/>
    </row>
    <row r="6065" ht="14.25" customHeight="1">
      <c r="A6065" s="78">
        <v>6062.0</v>
      </c>
      <c r="C6065" s="78" t="str">
        <f>VLOOKUP(G6065,[1]Macrodata_CCF!$A$3:$D$55,4,FALSE)</f>
        <v>#ERROR!</v>
      </c>
      <c r="E6065" s="79" t="str">
        <f>VLOOKUP(G6065,[1]Macrodata_CCF!$A$3:$B$55,2,FALSE)</f>
        <v>#ERROR!</v>
      </c>
      <c r="F6065" s="78">
        <v>0.0</v>
      </c>
      <c r="G6065" s="80">
        <v>29.0</v>
      </c>
      <c r="H6065" s="81">
        <v>0.0</v>
      </c>
      <c r="I6065" s="81">
        <v>70000.0</v>
      </c>
      <c r="J6065" s="81">
        <v>13300.0</v>
      </c>
      <c r="K6065" s="81">
        <v>119000.0</v>
      </c>
      <c r="L6065" s="82">
        <v>0.19</v>
      </c>
      <c r="N6065" s="83">
        <f t="shared" si="1"/>
        <v>0.19</v>
      </c>
      <c r="O6065" s="83">
        <f t="shared" si="2"/>
        <v>0.19</v>
      </c>
      <c r="Q6065" s="83">
        <f t="shared" si="3"/>
        <v>1</v>
      </c>
      <c r="R6065" s="83">
        <f t="shared" si="4"/>
        <v>0.19</v>
      </c>
      <c r="S6065" s="83" t="b">
        <f t="shared" si="5"/>
        <v>0</v>
      </c>
      <c r="T6065" s="72"/>
      <c r="U6065" s="72"/>
      <c r="V6065" s="72"/>
      <c r="W6065" s="72"/>
      <c r="X6065" s="72"/>
      <c r="Y6065" s="72"/>
      <c r="Z6065" s="72"/>
      <c r="AA6065" s="72"/>
      <c r="AB6065" s="72"/>
      <c r="AC6065" s="72"/>
      <c r="AD6065" s="72"/>
      <c r="AE6065" s="72"/>
      <c r="AF6065" s="72"/>
      <c r="AG6065" s="72"/>
      <c r="AH6065" s="72"/>
      <c r="AI6065" s="72"/>
      <c r="AJ6065" s="72"/>
      <c r="AK6065" s="72"/>
    </row>
    <row r="6066" ht="14.25" customHeight="1">
      <c r="A6066" s="78">
        <v>6063.0</v>
      </c>
      <c r="C6066" s="78" t="str">
        <f>VLOOKUP(G6066,[1]Macrodata_CCF!$A$3:$D$55,4,FALSE)</f>
        <v>#ERROR!</v>
      </c>
      <c r="E6066" s="79" t="str">
        <f>VLOOKUP(G6066,[1]Macrodata_CCF!$A$3:$B$55,2,FALSE)</f>
        <v>#ERROR!</v>
      </c>
      <c r="F6066" s="78">
        <v>0.0</v>
      </c>
      <c r="G6066" s="80">
        <v>12.0</v>
      </c>
      <c r="H6066" s="81">
        <v>685770.0</v>
      </c>
      <c r="I6066" s="81">
        <v>890000.0</v>
      </c>
      <c r="J6066" s="81">
        <v>757250.0</v>
      </c>
      <c r="K6066" s="81">
        <v>1513000.0</v>
      </c>
      <c r="L6066" s="82">
        <v>0.349997551779856</v>
      </c>
      <c r="N6066" s="83">
        <f t="shared" si="1"/>
        <v>0.3499975518</v>
      </c>
      <c r="O6066" s="83">
        <f t="shared" si="2"/>
        <v>0.3499975518</v>
      </c>
      <c r="Q6066" s="83">
        <f t="shared" si="3"/>
        <v>0.2294719101</v>
      </c>
      <c r="R6066" s="83">
        <f t="shared" si="4"/>
        <v>0.3499975518</v>
      </c>
      <c r="S6066" s="83" t="b">
        <f t="shared" si="5"/>
        <v>0</v>
      </c>
      <c r="T6066" s="72"/>
      <c r="U6066" s="72"/>
      <c r="V6066" s="72"/>
      <c r="W6066" s="72"/>
      <c r="X6066" s="72"/>
      <c r="Y6066" s="72"/>
      <c r="Z6066" s="72"/>
      <c r="AA6066" s="72"/>
      <c r="AB6066" s="72"/>
      <c r="AC6066" s="72"/>
      <c r="AD6066" s="72"/>
      <c r="AE6066" s="72"/>
      <c r="AF6066" s="72"/>
      <c r="AG6066" s="72"/>
      <c r="AH6066" s="72"/>
      <c r="AI6066" s="72"/>
      <c r="AJ6066" s="72"/>
      <c r="AK6066" s="72"/>
    </row>
    <row r="6067" ht="14.25" customHeight="1">
      <c r="A6067" s="78">
        <v>6064.0</v>
      </c>
      <c r="C6067" s="78" t="str">
        <f>VLOOKUP(G6067,[1]Macrodata_CCF!$A$3:$D$55,4,FALSE)</f>
        <v>#ERROR!</v>
      </c>
      <c r="E6067" s="79" t="str">
        <f>VLOOKUP(G6067,[1]Macrodata_CCF!$A$3:$B$55,2,FALSE)</f>
        <v>#ERROR!</v>
      </c>
      <c r="F6067" s="78">
        <v>1.0</v>
      </c>
      <c r="G6067" s="80">
        <v>29.0</v>
      </c>
      <c r="H6067" s="81">
        <v>66170.0</v>
      </c>
      <c r="I6067" s="81">
        <v>260000.0</v>
      </c>
      <c r="J6067" s="81">
        <v>151455.0</v>
      </c>
      <c r="K6067" s="81">
        <v>260000.0</v>
      </c>
      <c r="L6067" s="82">
        <v>0.4399989681679822</v>
      </c>
      <c r="N6067" s="83">
        <f t="shared" si="1"/>
        <v>0.4399989682</v>
      </c>
      <c r="O6067" s="83">
        <f t="shared" si="2"/>
        <v>0.4399989682</v>
      </c>
      <c r="Q6067" s="83">
        <f t="shared" si="3"/>
        <v>0.7455</v>
      </c>
      <c r="R6067" s="83">
        <f t="shared" si="4"/>
        <v>0.4399989682</v>
      </c>
      <c r="S6067" s="83" t="b">
        <f t="shared" si="5"/>
        <v>0</v>
      </c>
      <c r="T6067" s="72"/>
      <c r="U6067" s="72"/>
      <c r="V6067" s="72"/>
      <c r="W6067" s="72"/>
      <c r="X6067" s="72"/>
      <c r="Y6067" s="72"/>
      <c r="Z6067" s="72"/>
      <c r="AA6067" s="72"/>
      <c r="AB6067" s="72"/>
      <c r="AC6067" s="72"/>
      <c r="AD6067" s="72"/>
      <c r="AE6067" s="72"/>
      <c r="AF6067" s="72"/>
      <c r="AG6067" s="72"/>
      <c r="AH6067" s="72"/>
      <c r="AI6067" s="72"/>
      <c r="AJ6067" s="72"/>
      <c r="AK6067" s="72"/>
    </row>
    <row r="6068" ht="14.25" customHeight="1">
      <c r="A6068" s="78">
        <v>6065.0</v>
      </c>
      <c r="C6068" s="78" t="str">
        <f>VLOOKUP(G6068,[1]Macrodata_CCF!$A$3:$D$55,4,FALSE)</f>
        <v>#ERROR!</v>
      </c>
      <c r="E6068" s="79" t="str">
        <f>VLOOKUP(G6068,[1]Macrodata_CCF!$A$3:$B$55,2,FALSE)</f>
        <v>#ERROR!</v>
      </c>
      <c r="F6068" s="78">
        <v>0.0</v>
      </c>
      <c r="G6068" s="80">
        <v>5.0</v>
      </c>
      <c r="H6068" s="81">
        <v>0.0</v>
      </c>
      <c r="I6068" s="81">
        <v>730000.0</v>
      </c>
      <c r="J6068" s="81">
        <v>204400.0</v>
      </c>
      <c r="K6068" s="81">
        <v>730000.0</v>
      </c>
      <c r="L6068" s="82">
        <v>0.28</v>
      </c>
      <c r="N6068" s="83">
        <f t="shared" si="1"/>
        <v>0.28</v>
      </c>
      <c r="O6068" s="83">
        <f t="shared" si="2"/>
        <v>0.28</v>
      </c>
      <c r="Q6068" s="83">
        <f t="shared" si="3"/>
        <v>1</v>
      </c>
      <c r="R6068" s="83">
        <f t="shared" si="4"/>
        <v>0.28</v>
      </c>
      <c r="S6068" s="83" t="b">
        <f t="shared" si="5"/>
        <v>0</v>
      </c>
      <c r="T6068" s="72"/>
      <c r="U6068" s="72"/>
      <c r="V6068" s="72"/>
      <c r="W6068" s="72"/>
      <c r="X6068" s="72"/>
      <c r="Y6068" s="72"/>
      <c r="Z6068" s="72"/>
      <c r="AA6068" s="72"/>
      <c r="AB6068" s="72"/>
      <c r="AC6068" s="72"/>
      <c r="AD6068" s="72"/>
      <c r="AE6068" s="72"/>
      <c r="AF6068" s="72"/>
      <c r="AG6068" s="72"/>
      <c r="AH6068" s="72"/>
      <c r="AI6068" s="72"/>
      <c r="AJ6068" s="72"/>
      <c r="AK6068" s="72"/>
    </row>
    <row r="6069" ht="14.25" customHeight="1">
      <c r="A6069" s="78">
        <v>6066.0</v>
      </c>
      <c r="C6069" s="78" t="str">
        <f>VLOOKUP(G6069,[1]Macrodata_CCF!$A$3:$D$55,4,FALSE)</f>
        <v>#ERROR!</v>
      </c>
      <c r="E6069" s="79" t="str">
        <f>VLOOKUP(G6069,[1]Macrodata_CCF!$A$3:$B$55,2,FALSE)</f>
        <v>#ERROR!</v>
      </c>
      <c r="F6069" s="78">
        <v>0.0</v>
      </c>
      <c r="G6069" s="80">
        <v>41.0</v>
      </c>
      <c r="H6069" s="81">
        <v>4915.0</v>
      </c>
      <c r="I6069" s="81">
        <v>40000.0</v>
      </c>
      <c r="J6069" s="81">
        <v>16140.0</v>
      </c>
      <c r="K6069" s="81">
        <v>40000.0</v>
      </c>
      <c r="L6069" s="82">
        <v>0.3199372951403734</v>
      </c>
      <c r="N6069" s="83">
        <f t="shared" si="1"/>
        <v>0.3199372951</v>
      </c>
      <c r="O6069" s="83">
        <f t="shared" si="2"/>
        <v>0.3199372951</v>
      </c>
      <c r="Q6069" s="83">
        <f t="shared" si="3"/>
        <v>0.877125</v>
      </c>
      <c r="R6069" s="83">
        <f t="shared" si="4"/>
        <v>0.3199372951</v>
      </c>
      <c r="S6069" s="83" t="b">
        <f t="shared" si="5"/>
        <v>0</v>
      </c>
      <c r="T6069" s="72"/>
      <c r="U6069" s="72"/>
      <c r="V6069" s="72"/>
      <c r="W6069" s="72"/>
      <c r="X6069" s="72"/>
      <c r="Y6069" s="72"/>
      <c r="Z6069" s="72"/>
      <c r="AA6069" s="72"/>
      <c r="AB6069" s="72"/>
      <c r="AC6069" s="72"/>
      <c r="AD6069" s="72"/>
      <c r="AE6069" s="72"/>
      <c r="AF6069" s="72"/>
      <c r="AG6069" s="72"/>
      <c r="AH6069" s="72"/>
      <c r="AI6069" s="72"/>
      <c r="AJ6069" s="72"/>
      <c r="AK6069" s="72"/>
    </row>
    <row r="6070" ht="14.25" customHeight="1">
      <c r="A6070" s="78">
        <v>6067.0</v>
      </c>
      <c r="C6070" s="78" t="str">
        <f>VLOOKUP(G6070,[1]Macrodata_CCF!$A$3:$D$55,4,FALSE)</f>
        <v>#ERROR!</v>
      </c>
      <c r="E6070" s="79" t="str">
        <f>VLOOKUP(G6070,[1]Macrodata_CCF!$A$3:$B$55,2,FALSE)</f>
        <v>#ERROR!</v>
      </c>
      <c r="F6070" s="78">
        <v>0.0</v>
      </c>
      <c r="G6070" s="80">
        <v>8.0</v>
      </c>
      <c r="H6070" s="81">
        <v>362420.0</v>
      </c>
      <c r="I6070" s="81">
        <v>930000.0</v>
      </c>
      <c r="J6070" s="81">
        <v>555395.0</v>
      </c>
      <c r="K6070" s="81">
        <v>930000.0</v>
      </c>
      <c r="L6070" s="82">
        <v>0.339996123894429</v>
      </c>
      <c r="N6070" s="83">
        <f t="shared" si="1"/>
        <v>0.3399961239</v>
      </c>
      <c r="O6070" s="83">
        <f t="shared" si="2"/>
        <v>0.3399961239</v>
      </c>
      <c r="Q6070" s="83">
        <f t="shared" si="3"/>
        <v>0.6103010753</v>
      </c>
      <c r="R6070" s="83">
        <f t="shared" si="4"/>
        <v>0.3399961239</v>
      </c>
      <c r="S6070" s="83" t="b">
        <f t="shared" si="5"/>
        <v>0</v>
      </c>
      <c r="T6070" s="72"/>
      <c r="U6070" s="72"/>
      <c r="V6070" s="72"/>
      <c r="W6070" s="72"/>
      <c r="X6070" s="72"/>
      <c r="Y6070" s="72"/>
      <c r="Z6070" s="72"/>
      <c r="AA6070" s="72"/>
      <c r="AB6070" s="72"/>
      <c r="AC6070" s="72"/>
      <c r="AD6070" s="72"/>
      <c r="AE6070" s="72"/>
      <c r="AF6070" s="72"/>
      <c r="AG6070" s="72"/>
      <c r="AH6070" s="72"/>
      <c r="AI6070" s="72"/>
      <c r="AJ6070" s="72"/>
      <c r="AK6070" s="72"/>
    </row>
    <row r="6071" ht="14.25" customHeight="1">
      <c r="A6071" s="78">
        <v>6068.0</v>
      </c>
      <c r="C6071" s="78" t="str">
        <f>VLOOKUP(G6071,[1]Macrodata_CCF!$A$3:$D$55,4,FALSE)</f>
        <v>#ERROR!</v>
      </c>
      <c r="E6071" s="79" t="str">
        <f>VLOOKUP(G6071,[1]Macrodata_CCF!$A$3:$B$55,2,FALSE)</f>
        <v>#ERROR!</v>
      </c>
      <c r="F6071" s="78">
        <v>0.0</v>
      </c>
      <c r="G6071" s="80">
        <v>3.0</v>
      </c>
      <c r="H6071" s="81">
        <v>632565.0</v>
      </c>
      <c r="I6071" s="81">
        <v>940000.0</v>
      </c>
      <c r="J6071" s="81">
        <v>740165.0</v>
      </c>
      <c r="K6071" s="81">
        <v>1598000.0</v>
      </c>
      <c r="L6071" s="82">
        <v>0.3499926813798039</v>
      </c>
      <c r="N6071" s="83">
        <f t="shared" si="1"/>
        <v>0.3499926814</v>
      </c>
      <c r="O6071" s="83">
        <f t="shared" si="2"/>
        <v>0.3499926814</v>
      </c>
      <c r="Q6071" s="83">
        <f t="shared" si="3"/>
        <v>0.3270585106</v>
      </c>
      <c r="R6071" s="83">
        <f t="shared" si="4"/>
        <v>0.3499926814</v>
      </c>
      <c r="S6071" s="83" t="b">
        <f t="shared" si="5"/>
        <v>0</v>
      </c>
      <c r="T6071" s="72"/>
      <c r="U6071" s="72"/>
      <c r="V6071" s="72"/>
      <c r="W6071" s="72"/>
      <c r="X6071" s="72"/>
      <c r="Y6071" s="72"/>
      <c r="Z6071" s="72"/>
      <c r="AA6071" s="72"/>
      <c r="AB6071" s="72"/>
      <c r="AC6071" s="72"/>
      <c r="AD6071" s="72"/>
      <c r="AE6071" s="72"/>
      <c r="AF6071" s="72"/>
      <c r="AG6071" s="72"/>
      <c r="AH6071" s="72"/>
      <c r="AI6071" s="72"/>
      <c r="AJ6071" s="72"/>
      <c r="AK6071" s="72"/>
    </row>
    <row r="6072" ht="14.25" customHeight="1">
      <c r="A6072" s="78">
        <v>6069.0</v>
      </c>
      <c r="C6072" s="78" t="str">
        <f>VLOOKUP(G6072,[1]Macrodata_CCF!$A$3:$D$55,4,FALSE)</f>
        <v>#ERROR!</v>
      </c>
      <c r="E6072" s="79" t="str">
        <f>VLOOKUP(G6072,[1]Macrodata_CCF!$A$3:$B$55,2,FALSE)</f>
        <v>#ERROR!</v>
      </c>
      <c r="F6072" s="78">
        <v>0.0</v>
      </c>
      <c r="G6072" s="80">
        <v>26.0</v>
      </c>
      <c r="H6072" s="81">
        <v>38425.0</v>
      </c>
      <c r="I6072" s="81">
        <v>80000.0</v>
      </c>
      <c r="J6072" s="81">
        <v>45075.0</v>
      </c>
      <c r="K6072" s="81">
        <v>80000.0</v>
      </c>
      <c r="L6072" s="82">
        <v>0.1599518941671678</v>
      </c>
      <c r="N6072" s="83">
        <f t="shared" si="1"/>
        <v>0.1599518942</v>
      </c>
      <c r="O6072" s="83">
        <f t="shared" si="2"/>
        <v>0.1599518942</v>
      </c>
      <c r="Q6072" s="83">
        <f t="shared" si="3"/>
        <v>0.5196875</v>
      </c>
      <c r="R6072" s="83">
        <f t="shared" si="4"/>
        <v>0.1599518942</v>
      </c>
      <c r="S6072" s="83" t="b">
        <f t="shared" si="5"/>
        <v>0</v>
      </c>
      <c r="T6072" s="72"/>
      <c r="U6072" s="72"/>
      <c r="V6072" s="72"/>
      <c r="W6072" s="72"/>
      <c r="X6072" s="72"/>
      <c r="Y6072" s="72"/>
      <c r="Z6072" s="72"/>
      <c r="AA6072" s="72"/>
      <c r="AB6072" s="72"/>
      <c r="AC6072" s="72"/>
      <c r="AD6072" s="72"/>
      <c r="AE6072" s="72"/>
      <c r="AF6072" s="72"/>
      <c r="AG6072" s="72"/>
      <c r="AH6072" s="72"/>
      <c r="AI6072" s="72"/>
      <c r="AJ6072" s="72"/>
      <c r="AK6072" s="72"/>
    </row>
    <row r="6073" ht="14.25" customHeight="1">
      <c r="A6073" s="78">
        <v>6070.0</v>
      </c>
      <c r="C6073" s="78" t="str">
        <f>VLOOKUP(G6073,[1]Macrodata_CCF!$A$3:$D$55,4,FALSE)</f>
        <v>#ERROR!</v>
      </c>
      <c r="E6073" s="79" t="str">
        <f>VLOOKUP(G6073,[1]Macrodata_CCF!$A$3:$B$55,2,FALSE)</f>
        <v>#ERROR!</v>
      </c>
      <c r="F6073" s="78">
        <v>0.0</v>
      </c>
      <c r="G6073" s="80">
        <v>1.0</v>
      </c>
      <c r="H6073" s="81">
        <v>179755.0</v>
      </c>
      <c r="I6073" s="81">
        <v>510000.0</v>
      </c>
      <c r="J6073" s="81">
        <v>90590.0</v>
      </c>
      <c r="K6073" s="81">
        <v>510000.0</v>
      </c>
      <c r="L6073" s="82">
        <v>-0.2699965177368318</v>
      </c>
      <c r="N6073" s="83">
        <f t="shared" si="1"/>
        <v>-0.2699965177</v>
      </c>
      <c r="O6073" s="83">
        <f t="shared" si="2"/>
        <v>0</v>
      </c>
      <c r="Q6073" s="83">
        <f t="shared" si="3"/>
        <v>0.6475392157</v>
      </c>
      <c r="R6073" s="83">
        <f t="shared" si="4"/>
        <v>-0.2699965177</v>
      </c>
      <c r="S6073" s="83" t="b">
        <f t="shared" si="5"/>
        <v>0</v>
      </c>
      <c r="T6073" s="72"/>
      <c r="U6073" s="72"/>
      <c r="V6073" s="72"/>
      <c r="W6073" s="72"/>
      <c r="X6073" s="72"/>
      <c r="Y6073" s="72"/>
      <c r="Z6073" s="72"/>
      <c r="AA6073" s="72"/>
      <c r="AB6073" s="72"/>
      <c r="AC6073" s="72"/>
      <c r="AD6073" s="72"/>
      <c r="AE6073" s="72"/>
      <c r="AF6073" s="72"/>
      <c r="AG6073" s="72"/>
      <c r="AH6073" s="72"/>
      <c r="AI6073" s="72"/>
      <c r="AJ6073" s="72"/>
      <c r="AK6073" s="72"/>
    </row>
    <row r="6074" ht="14.25" customHeight="1">
      <c r="A6074" s="78">
        <v>6071.0</v>
      </c>
      <c r="C6074" s="78" t="str">
        <f>VLOOKUP(G6074,[1]Macrodata_CCF!$A$3:$D$55,4,FALSE)</f>
        <v>#ERROR!</v>
      </c>
      <c r="E6074" s="79" t="str">
        <f>VLOOKUP(G6074,[1]Macrodata_CCF!$A$3:$B$55,2,FALSE)</f>
        <v>#ERROR!</v>
      </c>
      <c r="F6074" s="78">
        <v>0.0</v>
      </c>
      <c r="G6074" s="80">
        <v>40.0</v>
      </c>
      <c r="H6074" s="81">
        <v>554305.0</v>
      </c>
      <c r="I6074" s="81">
        <v>880000.0</v>
      </c>
      <c r="J6074" s="81">
        <v>564075.0</v>
      </c>
      <c r="K6074" s="81">
        <v>880000.0</v>
      </c>
      <c r="L6074" s="82">
        <v>0.02999739019634935</v>
      </c>
      <c r="N6074" s="83">
        <f t="shared" si="1"/>
        <v>0.0299973902</v>
      </c>
      <c r="O6074" s="83">
        <f t="shared" si="2"/>
        <v>0.0299973902</v>
      </c>
      <c r="Q6074" s="83">
        <f t="shared" si="3"/>
        <v>0.3701079545</v>
      </c>
      <c r="R6074" s="83">
        <f t="shared" si="4"/>
        <v>0.0299973902</v>
      </c>
      <c r="S6074" s="83" t="b">
        <f t="shared" si="5"/>
        <v>0</v>
      </c>
      <c r="T6074" s="72"/>
      <c r="U6074" s="72"/>
      <c r="V6074" s="72"/>
      <c r="W6074" s="72"/>
      <c r="X6074" s="72"/>
      <c r="Y6074" s="72"/>
      <c r="Z6074" s="72"/>
      <c r="AA6074" s="72"/>
      <c r="AB6074" s="72"/>
      <c r="AC6074" s="72"/>
      <c r="AD6074" s="72"/>
      <c r="AE6074" s="72"/>
      <c r="AF6074" s="72"/>
      <c r="AG6074" s="72"/>
      <c r="AH6074" s="72"/>
      <c r="AI6074" s="72"/>
      <c r="AJ6074" s="72"/>
      <c r="AK6074" s="72"/>
    </row>
    <row r="6075" ht="14.25" customHeight="1">
      <c r="A6075" s="78">
        <v>6072.0</v>
      </c>
      <c r="C6075" s="78" t="str">
        <f>VLOOKUP(G6075,[1]Macrodata_CCF!$A$3:$D$55,4,FALSE)</f>
        <v>#ERROR!</v>
      </c>
      <c r="E6075" s="79" t="str">
        <f>VLOOKUP(G6075,[1]Macrodata_CCF!$A$3:$B$55,2,FALSE)</f>
        <v>#ERROR!</v>
      </c>
      <c r="F6075" s="78">
        <v>1.0</v>
      </c>
      <c r="G6075" s="80">
        <v>33.0</v>
      </c>
      <c r="H6075" s="81">
        <v>50960.0</v>
      </c>
      <c r="I6075" s="81">
        <v>80000.0</v>
      </c>
      <c r="J6075" s="81">
        <v>68095.0</v>
      </c>
      <c r="K6075" s="81">
        <v>80000.0</v>
      </c>
      <c r="L6075" s="82">
        <v>0.5900482093663911</v>
      </c>
      <c r="N6075" s="83">
        <f t="shared" si="1"/>
        <v>0.5900482094</v>
      </c>
      <c r="O6075" s="83">
        <f t="shared" si="2"/>
        <v>0.5900482094</v>
      </c>
      <c r="Q6075" s="83">
        <f t="shared" si="3"/>
        <v>0.363</v>
      </c>
      <c r="R6075" s="83">
        <f t="shared" si="4"/>
        <v>0.5900482094</v>
      </c>
      <c r="S6075" s="83" t="b">
        <f t="shared" si="5"/>
        <v>0</v>
      </c>
      <c r="T6075" s="72"/>
      <c r="U6075" s="72"/>
      <c r="V6075" s="72"/>
      <c r="W6075" s="72"/>
      <c r="X6075" s="72"/>
      <c r="Y6075" s="72"/>
      <c r="Z6075" s="72"/>
      <c r="AA6075" s="72"/>
      <c r="AB6075" s="72"/>
      <c r="AC6075" s="72"/>
      <c r="AD6075" s="72"/>
      <c r="AE6075" s="72"/>
      <c r="AF6075" s="72"/>
      <c r="AG6075" s="72"/>
      <c r="AH6075" s="72"/>
      <c r="AI6075" s="72"/>
      <c r="AJ6075" s="72"/>
      <c r="AK6075" s="72"/>
    </row>
    <row r="6076" ht="14.25" customHeight="1">
      <c r="A6076" s="78">
        <v>6073.0</v>
      </c>
      <c r="C6076" s="78" t="str">
        <f>VLOOKUP(G6076,[1]Macrodata_CCF!$A$3:$D$55,4,FALSE)</f>
        <v>#ERROR!</v>
      </c>
      <c r="E6076" s="79" t="str">
        <f>VLOOKUP(G6076,[1]Macrodata_CCF!$A$3:$B$55,2,FALSE)</f>
        <v>#ERROR!</v>
      </c>
      <c r="F6076" s="78">
        <v>0.0</v>
      </c>
      <c r="G6076" s="80">
        <v>2.0</v>
      </c>
      <c r="H6076" s="81">
        <v>394055.0</v>
      </c>
      <c r="I6076" s="81">
        <v>410000.0</v>
      </c>
      <c r="J6076" s="81">
        <v>397720.0</v>
      </c>
      <c r="K6076" s="81">
        <v>410000.0</v>
      </c>
      <c r="L6076" s="82">
        <v>0.2298526183756663</v>
      </c>
      <c r="N6076" s="83">
        <f t="shared" si="1"/>
        <v>0.2298526184</v>
      </c>
      <c r="O6076" s="83">
        <f t="shared" si="2"/>
        <v>0.2298526184</v>
      </c>
      <c r="Q6076" s="83">
        <f t="shared" si="3"/>
        <v>0.0388902439</v>
      </c>
      <c r="R6076" s="83">
        <f t="shared" si="4"/>
        <v>0.00893902439</v>
      </c>
      <c r="S6076" s="83" t="b">
        <f t="shared" si="5"/>
        <v>0</v>
      </c>
      <c r="T6076" s="72"/>
      <c r="U6076" s="72"/>
      <c r="V6076" s="72"/>
      <c r="W6076" s="72"/>
      <c r="X6076" s="72"/>
      <c r="Y6076" s="72"/>
      <c r="Z6076" s="72"/>
      <c r="AA6076" s="72"/>
      <c r="AB6076" s="72"/>
      <c r="AC6076" s="72"/>
      <c r="AD6076" s="72"/>
      <c r="AE6076" s="72"/>
      <c r="AF6076" s="72"/>
      <c r="AG6076" s="72"/>
      <c r="AH6076" s="72"/>
      <c r="AI6076" s="72"/>
      <c r="AJ6076" s="72"/>
      <c r="AK6076" s="72"/>
    </row>
    <row r="6077" ht="14.25" customHeight="1">
      <c r="A6077" s="78">
        <v>6074.0</v>
      </c>
      <c r="C6077" s="78" t="str">
        <f>VLOOKUP(G6077,[1]Macrodata_CCF!$A$3:$D$55,4,FALSE)</f>
        <v>#ERROR!</v>
      </c>
      <c r="E6077" s="79" t="str">
        <f>VLOOKUP(G6077,[1]Macrodata_CCF!$A$3:$B$55,2,FALSE)</f>
        <v>#ERROR!</v>
      </c>
      <c r="F6077" s="78">
        <v>0.0</v>
      </c>
      <c r="G6077" s="80">
        <v>17.0</v>
      </c>
      <c r="H6077" s="81">
        <v>7935.0</v>
      </c>
      <c r="I6077" s="81">
        <v>10000.0</v>
      </c>
      <c r="J6077" s="81">
        <v>8265.0</v>
      </c>
      <c r="K6077" s="81">
        <v>10000.0</v>
      </c>
      <c r="L6077" s="82">
        <v>0.1598062953995157</v>
      </c>
      <c r="N6077" s="83">
        <f t="shared" si="1"/>
        <v>0.1598062954</v>
      </c>
      <c r="O6077" s="83">
        <f t="shared" si="2"/>
        <v>0.1598062954</v>
      </c>
      <c r="Q6077" s="83">
        <f t="shared" si="3"/>
        <v>0.2065</v>
      </c>
      <c r="R6077" s="83">
        <f t="shared" si="4"/>
        <v>0.1598062954</v>
      </c>
      <c r="S6077" s="83" t="b">
        <f t="shared" si="5"/>
        <v>0</v>
      </c>
      <c r="T6077" s="72"/>
      <c r="U6077" s="72"/>
      <c r="V6077" s="72"/>
      <c r="W6077" s="72"/>
      <c r="X6077" s="72"/>
      <c r="Y6077" s="72"/>
      <c r="Z6077" s="72"/>
      <c r="AA6077" s="72"/>
      <c r="AB6077" s="72"/>
      <c r="AC6077" s="72"/>
      <c r="AD6077" s="72"/>
      <c r="AE6077" s="72"/>
      <c r="AF6077" s="72"/>
      <c r="AG6077" s="72"/>
      <c r="AH6077" s="72"/>
      <c r="AI6077" s="72"/>
      <c r="AJ6077" s="72"/>
      <c r="AK6077" s="72"/>
    </row>
    <row r="6078" ht="14.25" customHeight="1">
      <c r="A6078" s="78">
        <v>6075.0</v>
      </c>
      <c r="C6078" s="78" t="str">
        <f>VLOOKUP(G6078,[1]Macrodata_CCF!$A$3:$D$55,4,FALSE)</f>
        <v>#ERROR!</v>
      </c>
      <c r="E6078" s="79" t="str">
        <f>VLOOKUP(G6078,[1]Macrodata_CCF!$A$3:$B$55,2,FALSE)</f>
        <v>#ERROR!</v>
      </c>
      <c r="F6078" s="78">
        <v>0.0</v>
      </c>
      <c r="G6078" s="80">
        <v>13.0</v>
      </c>
      <c r="H6078" s="81">
        <v>1970.0</v>
      </c>
      <c r="I6078" s="81">
        <v>30000.0</v>
      </c>
      <c r="J6078" s="81">
        <v>6455.0</v>
      </c>
      <c r="K6078" s="81">
        <v>30000.0</v>
      </c>
      <c r="L6078" s="82">
        <v>0.1600071352122726</v>
      </c>
      <c r="N6078" s="83">
        <f t="shared" si="1"/>
        <v>0.1600071352</v>
      </c>
      <c r="O6078" s="83">
        <f t="shared" si="2"/>
        <v>0.1600071352</v>
      </c>
      <c r="Q6078" s="83">
        <f t="shared" si="3"/>
        <v>0.9343333333</v>
      </c>
      <c r="R6078" s="83">
        <f t="shared" si="4"/>
        <v>0.1600071352</v>
      </c>
      <c r="S6078" s="83" t="b">
        <f t="shared" si="5"/>
        <v>0</v>
      </c>
      <c r="T6078" s="72"/>
      <c r="U6078" s="72"/>
      <c r="V6078" s="72"/>
      <c r="W6078" s="72"/>
      <c r="X6078" s="72"/>
      <c r="Y6078" s="72"/>
      <c r="Z6078" s="72"/>
      <c r="AA6078" s="72"/>
      <c r="AB6078" s="72"/>
      <c r="AC6078" s="72"/>
      <c r="AD6078" s="72"/>
      <c r="AE6078" s="72"/>
      <c r="AF6078" s="72"/>
      <c r="AG6078" s="72"/>
      <c r="AH6078" s="72"/>
      <c r="AI6078" s="72"/>
      <c r="AJ6078" s="72"/>
      <c r="AK6078" s="72"/>
    </row>
    <row r="6079" ht="14.25" customHeight="1">
      <c r="A6079" s="78">
        <v>6076.0</v>
      </c>
      <c r="C6079" s="78" t="str">
        <f>VLOOKUP(G6079,[1]Macrodata_CCF!$A$3:$D$55,4,FALSE)</f>
        <v>#ERROR!</v>
      </c>
      <c r="E6079" s="79" t="str">
        <f>VLOOKUP(G6079,[1]Macrodata_CCF!$A$3:$B$55,2,FALSE)</f>
        <v>#ERROR!</v>
      </c>
      <c r="F6079" s="78">
        <v>0.0</v>
      </c>
      <c r="G6079" s="80">
        <v>41.0</v>
      </c>
      <c r="H6079" s="81">
        <v>25465.0</v>
      </c>
      <c r="I6079" s="81">
        <v>240000.0</v>
      </c>
      <c r="J6079" s="81">
        <v>79100.0</v>
      </c>
      <c r="K6079" s="81">
        <v>240000.0</v>
      </c>
      <c r="L6079" s="82">
        <v>0.2500058265551076</v>
      </c>
      <c r="N6079" s="83">
        <f t="shared" si="1"/>
        <v>0.2500058266</v>
      </c>
      <c r="O6079" s="83">
        <f t="shared" si="2"/>
        <v>0.2500058266</v>
      </c>
      <c r="Q6079" s="83">
        <f t="shared" si="3"/>
        <v>0.8938958333</v>
      </c>
      <c r="R6079" s="83">
        <f t="shared" si="4"/>
        <v>0.2500058266</v>
      </c>
      <c r="S6079" s="83" t="b">
        <f t="shared" si="5"/>
        <v>0</v>
      </c>
      <c r="T6079" s="72"/>
      <c r="U6079" s="72"/>
      <c r="V6079" s="72"/>
      <c r="W6079" s="72"/>
      <c r="X6079" s="72"/>
      <c r="Y6079" s="72"/>
      <c r="Z6079" s="72"/>
      <c r="AA6079" s="72"/>
      <c r="AB6079" s="72"/>
      <c r="AC6079" s="72"/>
      <c r="AD6079" s="72"/>
      <c r="AE6079" s="72"/>
      <c r="AF6079" s="72"/>
      <c r="AG6079" s="72"/>
      <c r="AH6079" s="72"/>
      <c r="AI6079" s="72"/>
      <c r="AJ6079" s="72"/>
      <c r="AK6079" s="72"/>
    </row>
    <row r="6080" ht="14.25" customHeight="1">
      <c r="A6080" s="78">
        <v>6077.0</v>
      </c>
      <c r="C6080" s="78" t="str">
        <f>VLOOKUP(G6080,[1]Macrodata_CCF!$A$3:$D$55,4,FALSE)</f>
        <v>#ERROR!</v>
      </c>
      <c r="E6080" s="79" t="str">
        <f>VLOOKUP(G6080,[1]Macrodata_CCF!$A$3:$B$55,2,FALSE)</f>
        <v>#ERROR!</v>
      </c>
      <c r="F6080" s="78">
        <v>0.0</v>
      </c>
      <c r="G6080" s="80">
        <v>26.0</v>
      </c>
      <c r="H6080" s="81">
        <v>0.0</v>
      </c>
      <c r="I6080" s="81">
        <v>710000.0</v>
      </c>
      <c r="J6080" s="81">
        <v>113600.0</v>
      </c>
      <c r="K6080" s="81">
        <v>710000.0</v>
      </c>
      <c r="L6080" s="82">
        <v>0.16</v>
      </c>
      <c r="N6080" s="83">
        <f t="shared" si="1"/>
        <v>0.16</v>
      </c>
      <c r="O6080" s="83">
        <f t="shared" si="2"/>
        <v>0.16</v>
      </c>
      <c r="Q6080" s="83">
        <f t="shared" si="3"/>
        <v>1</v>
      </c>
      <c r="R6080" s="83">
        <f t="shared" si="4"/>
        <v>0.16</v>
      </c>
      <c r="S6080" s="83" t="b">
        <f t="shared" si="5"/>
        <v>0</v>
      </c>
      <c r="T6080" s="72"/>
      <c r="U6080" s="72"/>
      <c r="V6080" s="72"/>
      <c r="W6080" s="72"/>
      <c r="X6080" s="72"/>
      <c r="Y6080" s="72"/>
      <c r="Z6080" s="72"/>
      <c r="AA6080" s="72"/>
      <c r="AB6080" s="72"/>
      <c r="AC6080" s="72"/>
      <c r="AD6080" s="72"/>
      <c r="AE6080" s="72"/>
      <c r="AF6080" s="72"/>
      <c r="AG6080" s="72"/>
      <c r="AH6080" s="72"/>
      <c r="AI6080" s="72"/>
      <c r="AJ6080" s="72"/>
      <c r="AK6080" s="72"/>
    </row>
    <row r="6081" ht="14.25" customHeight="1">
      <c r="A6081" s="78">
        <v>6078.0</v>
      </c>
      <c r="C6081" s="78" t="str">
        <f>VLOOKUP(G6081,[1]Macrodata_CCF!$A$3:$D$55,4,FALSE)</f>
        <v>#ERROR!</v>
      </c>
      <c r="E6081" s="79" t="str">
        <f>VLOOKUP(G6081,[1]Macrodata_CCF!$A$3:$B$55,2,FALSE)</f>
        <v>#ERROR!</v>
      </c>
      <c r="F6081" s="78">
        <v>0.0</v>
      </c>
      <c r="G6081" s="80">
        <v>28.0</v>
      </c>
      <c r="H6081" s="81">
        <v>365550.0</v>
      </c>
      <c r="I6081" s="81">
        <v>560000.0</v>
      </c>
      <c r="J6081" s="81">
        <v>392775.0</v>
      </c>
      <c r="K6081" s="81">
        <v>560000.0</v>
      </c>
      <c r="L6081" s="82">
        <v>0.1400102854204165</v>
      </c>
      <c r="N6081" s="83">
        <f t="shared" si="1"/>
        <v>0.1400102854</v>
      </c>
      <c r="O6081" s="83">
        <f t="shared" si="2"/>
        <v>0.1400102854</v>
      </c>
      <c r="Q6081" s="83">
        <f t="shared" si="3"/>
        <v>0.3472321429</v>
      </c>
      <c r="R6081" s="83">
        <f t="shared" si="4"/>
        <v>0.1400102854</v>
      </c>
      <c r="S6081" s="83" t="b">
        <f t="shared" si="5"/>
        <v>0</v>
      </c>
      <c r="T6081" s="72"/>
      <c r="U6081" s="72"/>
      <c r="V6081" s="72"/>
      <c r="W6081" s="72"/>
      <c r="X6081" s="72"/>
      <c r="Y6081" s="72"/>
      <c r="Z6081" s="72"/>
      <c r="AA6081" s="72"/>
      <c r="AB6081" s="72"/>
      <c r="AC6081" s="72"/>
      <c r="AD6081" s="72"/>
      <c r="AE6081" s="72"/>
      <c r="AF6081" s="72"/>
      <c r="AG6081" s="72"/>
      <c r="AH6081" s="72"/>
      <c r="AI6081" s="72"/>
      <c r="AJ6081" s="72"/>
      <c r="AK6081" s="72"/>
    </row>
    <row r="6082" ht="14.25" customHeight="1">
      <c r="A6082" s="78">
        <v>6079.0</v>
      </c>
      <c r="C6082" s="78" t="str">
        <f>VLOOKUP(G6082,[1]Macrodata_CCF!$A$3:$D$55,4,FALSE)</f>
        <v>#ERROR!</v>
      </c>
      <c r="E6082" s="79" t="str">
        <f>VLOOKUP(G6082,[1]Macrodata_CCF!$A$3:$B$55,2,FALSE)</f>
        <v>#ERROR!</v>
      </c>
      <c r="F6082" s="78">
        <v>0.0</v>
      </c>
      <c r="G6082" s="80">
        <v>3.0</v>
      </c>
      <c r="H6082" s="81">
        <v>593015.0</v>
      </c>
      <c r="I6082" s="81">
        <v>770000.0</v>
      </c>
      <c r="J6082" s="81">
        <v>571775.0</v>
      </c>
      <c r="K6082" s="81">
        <v>770000.0</v>
      </c>
      <c r="L6082" s="82">
        <v>-0.1200101703534198</v>
      </c>
      <c r="N6082" s="83">
        <f t="shared" si="1"/>
        <v>-0.1200101704</v>
      </c>
      <c r="O6082" s="83">
        <f t="shared" si="2"/>
        <v>0</v>
      </c>
      <c r="Q6082" s="83">
        <f t="shared" si="3"/>
        <v>0.2298506494</v>
      </c>
      <c r="R6082" s="83">
        <f t="shared" si="4"/>
        <v>-0.1200101704</v>
      </c>
      <c r="S6082" s="83" t="b">
        <f t="shared" si="5"/>
        <v>0</v>
      </c>
      <c r="T6082" s="72"/>
      <c r="U6082" s="72"/>
      <c r="V6082" s="72"/>
      <c r="W6082" s="72"/>
      <c r="X6082" s="72"/>
      <c r="Y6082" s="72"/>
      <c r="Z6082" s="72"/>
      <c r="AA6082" s="72"/>
      <c r="AB6082" s="72"/>
      <c r="AC6082" s="72"/>
      <c r="AD6082" s="72"/>
      <c r="AE6082" s="72"/>
      <c r="AF6082" s="72"/>
      <c r="AG6082" s="72"/>
      <c r="AH6082" s="72"/>
      <c r="AI6082" s="72"/>
      <c r="AJ6082" s="72"/>
      <c r="AK6082" s="72"/>
    </row>
    <row r="6083" ht="14.25" customHeight="1">
      <c r="A6083" s="78">
        <v>6080.0</v>
      </c>
      <c r="C6083" s="78" t="str">
        <f>VLOOKUP(G6083,[1]Macrodata_CCF!$A$3:$D$55,4,FALSE)</f>
        <v>#ERROR!</v>
      </c>
      <c r="E6083" s="79" t="str">
        <f>VLOOKUP(G6083,[1]Macrodata_CCF!$A$3:$B$55,2,FALSE)</f>
        <v>#ERROR!</v>
      </c>
      <c r="F6083" s="78">
        <v>0.0</v>
      </c>
      <c r="G6083" s="80">
        <v>36.0</v>
      </c>
      <c r="H6083" s="81">
        <v>279100.0</v>
      </c>
      <c r="I6083" s="81">
        <v>640000.0</v>
      </c>
      <c r="J6083" s="81">
        <v>333235.0</v>
      </c>
      <c r="K6083" s="81">
        <v>640000.0</v>
      </c>
      <c r="L6083" s="82">
        <v>0.15</v>
      </c>
      <c r="N6083" s="83">
        <f t="shared" si="1"/>
        <v>0.15</v>
      </c>
      <c r="O6083" s="83">
        <f t="shared" si="2"/>
        <v>0.15</v>
      </c>
      <c r="Q6083" s="83">
        <f t="shared" si="3"/>
        <v>0.56390625</v>
      </c>
      <c r="R6083" s="83">
        <f t="shared" si="4"/>
        <v>0.15</v>
      </c>
      <c r="S6083" s="83" t="b">
        <f t="shared" si="5"/>
        <v>0</v>
      </c>
      <c r="T6083" s="72"/>
      <c r="U6083" s="72"/>
      <c r="V6083" s="72"/>
      <c r="W6083" s="72"/>
      <c r="X6083" s="72"/>
      <c r="Y6083" s="72"/>
      <c r="Z6083" s="72"/>
      <c r="AA6083" s="72"/>
      <c r="AB6083" s="72"/>
      <c r="AC6083" s="72"/>
      <c r="AD6083" s="72"/>
      <c r="AE6083" s="72"/>
      <c r="AF6083" s="72"/>
      <c r="AG6083" s="72"/>
      <c r="AH6083" s="72"/>
      <c r="AI6083" s="72"/>
      <c r="AJ6083" s="72"/>
      <c r="AK6083" s="72"/>
    </row>
    <row r="6084" ht="14.25" customHeight="1">
      <c r="A6084" s="78">
        <v>6081.0</v>
      </c>
      <c r="C6084" s="78" t="str">
        <f>VLOOKUP(G6084,[1]Macrodata_CCF!$A$3:$D$55,4,FALSE)</f>
        <v>#ERROR!</v>
      </c>
      <c r="E6084" s="79" t="str">
        <f>VLOOKUP(G6084,[1]Macrodata_CCF!$A$3:$B$55,2,FALSE)</f>
        <v>#ERROR!</v>
      </c>
      <c r="F6084" s="78">
        <v>0.0</v>
      </c>
      <c r="G6084" s="80">
        <v>22.0</v>
      </c>
      <c r="H6084" s="81">
        <v>18905.0</v>
      </c>
      <c r="I6084" s="81">
        <v>570000.0</v>
      </c>
      <c r="J6084" s="81">
        <v>112590.0</v>
      </c>
      <c r="K6084" s="81">
        <v>1083000.0</v>
      </c>
      <c r="L6084" s="82">
        <v>0.1699979132454477</v>
      </c>
      <c r="N6084" s="83">
        <f t="shared" si="1"/>
        <v>0.1699979132</v>
      </c>
      <c r="O6084" s="83">
        <f t="shared" si="2"/>
        <v>0.1699979132</v>
      </c>
      <c r="Q6084" s="83">
        <f t="shared" si="3"/>
        <v>0.9668333333</v>
      </c>
      <c r="R6084" s="83">
        <f t="shared" si="4"/>
        <v>0.1699979132</v>
      </c>
      <c r="S6084" s="83" t="b">
        <f t="shared" si="5"/>
        <v>0</v>
      </c>
      <c r="T6084" s="72"/>
      <c r="U6084" s="72"/>
      <c r="V6084" s="72"/>
      <c r="W6084" s="72"/>
      <c r="X6084" s="72"/>
      <c r="Y6084" s="72"/>
      <c r="Z6084" s="72"/>
      <c r="AA6084" s="72"/>
      <c r="AB6084" s="72"/>
      <c r="AC6084" s="72"/>
      <c r="AD6084" s="72"/>
      <c r="AE6084" s="72"/>
      <c r="AF6084" s="72"/>
      <c r="AG6084" s="72"/>
      <c r="AH6084" s="72"/>
      <c r="AI6084" s="72"/>
      <c r="AJ6084" s="72"/>
      <c r="AK6084" s="72"/>
    </row>
    <row r="6085" ht="14.25" customHeight="1">
      <c r="A6085" s="78">
        <v>6082.0</v>
      </c>
      <c r="C6085" s="78" t="str">
        <f>VLOOKUP(G6085,[1]Macrodata_CCF!$A$3:$D$55,4,FALSE)</f>
        <v>#ERROR!</v>
      </c>
      <c r="E6085" s="79" t="str">
        <f>VLOOKUP(G6085,[1]Macrodata_CCF!$A$3:$B$55,2,FALSE)</f>
        <v>#ERROR!</v>
      </c>
      <c r="F6085" s="78">
        <v>0.0</v>
      </c>
      <c r="G6085" s="80">
        <v>53.0</v>
      </c>
      <c r="H6085" s="81">
        <v>534985.0</v>
      </c>
      <c r="I6085" s="81">
        <v>630000.0</v>
      </c>
      <c r="J6085" s="81">
        <v>540685.0</v>
      </c>
      <c r="K6085" s="81">
        <v>630000.0</v>
      </c>
      <c r="L6085" s="82">
        <v>0.0599905278113982</v>
      </c>
      <c r="N6085" s="83">
        <f t="shared" si="1"/>
        <v>0.05999052781</v>
      </c>
      <c r="O6085" s="83">
        <f t="shared" si="2"/>
        <v>0.05999052781</v>
      </c>
      <c r="Q6085" s="83">
        <f t="shared" si="3"/>
        <v>0.1508174603</v>
      </c>
      <c r="R6085" s="83">
        <f t="shared" si="4"/>
        <v>0.05999052781</v>
      </c>
      <c r="S6085" s="83" t="b">
        <f t="shared" si="5"/>
        <v>0</v>
      </c>
      <c r="T6085" s="72"/>
      <c r="U6085" s="72"/>
      <c r="V6085" s="72"/>
      <c r="W6085" s="72"/>
      <c r="X6085" s="72"/>
      <c r="Y6085" s="72"/>
      <c r="Z6085" s="72"/>
      <c r="AA6085" s="72"/>
      <c r="AB6085" s="72"/>
      <c r="AC6085" s="72"/>
      <c r="AD6085" s="72"/>
      <c r="AE6085" s="72"/>
      <c r="AF6085" s="72"/>
      <c r="AG6085" s="72"/>
      <c r="AH6085" s="72"/>
      <c r="AI6085" s="72"/>
      <c r="AJ6085" s="72"/>
      <c r="AK6085" s="72"/>
    </row>
    <row r="6086" ht="14.25" customHeight="1">
      <c r="A6086" s="78">
        <v>6083.0</v>
      </c>
      <c r="C6086" s="78" t="str">
        <f>VLOOKUP(G6086,[1]Macrodata_CCF!$A$3:$D$55,4,FALSE)</f>
        <v>#ERROR!</v>
      </c>
      <c r="E6086" s="79" t="str">
        <f>VLOOKUP(G6086,[1]Macrodata_CCF!$A$3:$B$55,2,FALSE)</f>
        <v>#ERROR!</v>
      </c>
      <c r="F6086" s="78">
        <v>0.0</v>
      </c>
      <c r="G6086" s="80">
        <v>35.0</v>
      </c>
      <c r="H6086" s="81">
        <v>396410.0</v>
      </c>
      <c r="I6086" s="81">
        <v>420000.0</v>
      </c>
      <c r="J6086" s="81">
        <v>398535.0</v>
      </c>
      <c r="K6086" s="81">
        <v>420000.0</v>
      </c>
      <c r="L6086" s="82">
        <v>0.0900805426027978</v>
      </c>
      <c r="N6086" s="83">
        <f t="shared" si="1"/>
        <v>0.0900805426</v>
      </c>
      <c r="O6086" s="83">
        <f t="shared" si="2"/>
        <v>0.0900805426</v>
      </c>
      <c r="Q6086" s="83">
        <f t="shared" si="3"/>
        <v>0.05616666667</v>
      </c>
      <c r="R6086" s="83">
        <f t="shared" si="4"/>
        <v>0.00505952381</v>
      </c>
      <c r="S6086" s="83" t="b">
        <f t="shared" si="5"/>
        <v>0</v>
      </c>
      <c r="T6086" s="72"/>
      <c r="U6086" s="72"/>
      <c r="V6086" s="72"/>
      <c r="W6086" s="72"/>
      <c r="X6086" s="72"/>
      <c r="Y6086" s="72"/>
      <c r="Z6086" s="72"/>
      <c r="AA6086" s="72"/>
      <c r="AB6086" s="72"/>
      <c r="AC6086" s="72"/>
      <c r="AD6086" s="72"/>
      <c r="AE6086" s="72"/>
      <c r="AF6086" s="72"/>
      <c r="AG6086" s="72"/>
      <c r="AH6086" s="72"/>
      <c r="AI6086" s="72"/>
      <c r="AJ6086" s="72"/>
      <c r="AK6086" s="72"/>
    </row>
    <row r="6087" ht="14.25" customHeight="1">
      <c r="A6087" s="78">
        <v>6084.0</v>
      </c>
      <c r="C6087" s="78" t="str">
        <f>VLOOKUP(G6087,[1]Macrodata_CCF!$A$3:$D$55,4,FALSE)</f>
        <v>#ERROR!</v>
      </c>
      <c r="E6087" s="79" t="str">
        <f>VLOOKUP(G6087,[1]Macrodata_CCF!$A$3:$B$55,2,FALSE)</f>
        <v>#ERROR!</v>
      </c>
      <c r="F6087" s="78">
        <v>1.0</v>
      </c>
      <c r="G6087" s="80">
        <v>19.0</v>
      </c>
      <c r="H6087" s="81">
        <v>176455.0</v>
      </c>
      <c r="I6087" s="81">
        <v>500000.0</v>
      </c>
      <c r="J6087" s="81">
        <v>334990.0</v>
      </c>
      <c r="K6087" s="81">
        <v>500000.0</v>
      </c>
      <c r="L6087" s="82">
        <v>0.4899936639416465</v>
      </c>
      <c r="N6087" s="83">
        <f t="shared" si="1"/>
        <v>0.4899936639</v>
      </c>
      <c r="O6087" s="83">
        <f t="shared" si="2"/>
        <v>0.4899936639</v>
      </c>
      <c r="Q6087" s="83">
        <f t="shared" si="3"/>
        <v>0.64709</v>
      </c>
      <c r="R6087" s="83">
        <f t="shared" si="4"/>
        <v>0.4899936639</v>
      </c>
      <c r="S6087" s="83" t="b">
        <f t="shared" si="5"/>
        <v>0</v>
      </c>
      <c r="T6087" s="72"/>
      <c r="U6087" s="72"/>
      <c r="V6087" s="72"/>
      <c r="W6087" s="72"/>
      <c r="X6087" s="72"/>
      <c r="Y6087" s="72"/>
      <c r="Z6087" s="72"/>
      <c r="AA6087" s="72"/>
      <c r="AB6087" s="72"/>
      <c r="AC6087" s="72"/>
      <c r="AD6087" s="72"/>
      <c r="AE6087" s="72"/>
      <c r="AF6087" s="72"/>
      <c r="AG6087" s="72"/>
      <c r="AH6087" s="72"/>
      <c r="AI6087" s="72"/>
      <c r="AJ6087" s="72"/>
      <c r="AK6087" s="72"/>
    </row>
    <row r="6088" ht="14.25" customHeight="1">
      <c r="A6088" s="78">
        <v>6085.0</v>
      </c>
      <c r="C6088" s="78" t="str">
        <f>VLOOKUP(G6088,[1]Macrodata_CCF!$A$3:$D$55,4,FALSE)</f>
        <v>#ERROR!</v>
      </c>
      <c r="E6088" s="79" t="str">
        <f>VLOOKUP(G6088,[1]Macrodata_CCF!$A$3:$B$55,2,FALSE)</f>
        <v>#ERROR!</v>
      </c>
      <c r="F6088" s="78">
        <v>0.0</v>
      </c>
      <c r="G6088" s="80">
        <v>39.0</v>
      </c>
      <c r="H6088" s="81">
        <v>385575.0</v>
      </c>
      <c r="I6088" s="81">
        <v>580000.0</v>
      </c>
      <c r="J6088" s="81">
        <v>393350.0</v>
      </c>
      <c r="K6088" s="81">
        <v>580000.0</v>
      </c>
      <c r="L6088" s="82">
        <v>0.03998971325703999</v>
      </c>
      <c r="N6088" s="83">
        <f t="shared" si="1"/>
        <v>0.03998971326</v>
      </c>
      <c r="O6088" s="83">
        <f t="shared" si="2"/>
        <v>0.03998971326</v>
      </c>
      <c r="Q6088" s="83">
        <f t="shared" si="3"/>
        <v>0.3352155172</v>
      </c>
      <c r="R6088" s="83">
        <f t="shared" si="4"/>
        <v>0.03998971326</v>
      </c>
      <c r="S6088" s="83" t="b">
        <f t="shared" si="5"/>
        <v>0</v>
      </c>
      <c r="T6088" s="72"/>
      <c r="U6088" s="72"/>
      <c r="V6088" s="72"/>
      <c r="W6088" s="72"/>
      <c r="X6088" s="72"/>
      <c r="Y6088" s="72"/>
      <c r="Z6088" s="72"/>
      <c r="AA6088" s="72"/>
      <c r="AB6088" s="72"/>
      <c r="AC6088" s="72"/>
      <c r="AD6088" s="72"/>
      <c r="AE6088" s="72"/>
      <c r="AF6088" s="72"/>
      <c r="AG6088" s="72"/>
      <c r="AH6088" s="72"/>
      <c r="AI6088" s="72"/>
      <c r="AJ6088" s="72"/>
      <c r="AK6088" s="72"/>
    </row>
    <row r="6089" ht="14.25" customHeight="1">
      <c r="A6089" s="78">
        <v>6086.0</v>
      </c>
      <c r="C6089" s="78" t="str">
        <f>VLOOKUP(G6089,[1]Macrodata_CCF!$A$3:$D$55,4,FALSE)</f>
        <v>#ERROR!</v>
      </c>
      <c r="E6089" s="79" t="str">
        <f>VLOOKUP(G6089,[1]Macrodata_CCF!$A$3:$B$55,2,FALSE)</f>
        <v>#ERROR!</v>
      </c>
      <c r="F6089" s="78">
        <v>0.0</v>
      </c>
      <c r="G6089" s="80">
        <v>35.0</v>
      </c>
      <c r="H6089" s="81">
        <v>155645.0</v>
      </c>
      <c r="I6089" s="81">
        <v>550000.0</v>
      </c>
      <c r="J6089" s="81">
        <v>561000.0</v>
      </c>
      <c r="K6089" s="81">
        <v>550000.0</v>
      </c>
      <c r="L6089" s="82">
        <v>1.027893649123252</v>
      </c>
      <c r="N6089" s="83">
        <f t="shared" si="1"/>
        <v>1.027893649</v>
      </c>
      <c r="O6089" s="83">
        <f t="shared" si="2"/>
        <v>1</v>
      </c>
      <c r="Q6089" s="83">
        <f t="shared" si="3"/>
        <v>0.7170090909</v>
      </c>
      <c r="R6089" s="83">
        <f t="shared" si="4"/>
        <v>1.027893649</v>
      </c>
      <c r="S6089" s="83" t="b">
        <f t="shared" si="5"/>
        <v>0</v>
      </c>
      <c r="T6089" s="72"/>
      <c r="U6089" s="72"/>
      <c r="V6089" s="72"/>
      <c r="W6089" s="72"/>
      <c r="X6089" s="72"/>
      <c r="Y6089" s="72"/>
      <c r="Z6089" s="72"/>
      <c r="AA6089" s="72"/>
      <c r="AB6089" s="72"/>
      <c r="AC6089" s="72"/>
      <c r="AD6089" s="72"/>
      <c r="AE6089" s="72"/>
      <c r="AF6089" s="72"/>
      <c r="AG6089" s="72"/>
      <c r="AH6089" s="72"/>
      <c r="AI6089" s="72"/>
      <c r="AJ6089" s="72"/>
      <c r="AK6089" s="72"/>
    </row>
    <row r="6090" ht="14.25" customHeight="1">
      <c r="A6090" s="78">
        <v>6087.0</v>
      </c>
      <c r="C6090" s="78" t="str">
        <f>VLOOKUP(G6090,[1]Macrodata_CCF!$A$3:$D$55,4,FALSE)</f>
        <v>#ERROR!</v>
      </c>
      <c r="E6090" s="79" t="str">
        <f>VLOOKUP(G6090,[1]Macrodata_CCF!$A$3:$B$55,2,FALSE)</f>
        <v>#ERROR!</v>
      </c>
      <c r="F6090" s="78">
        <v>0.0</v>
      </c>
      <c r="G6090" s="80">
        <v>27.0</v>
      </c>
      <c r="H6090" s="81">
        <v>972495.0</v>
      </c>
      <c r="I6090" s="81">
        <v>980000.0</v>
      </c>
      <c r="J6090" s="81">
        <v>973770.0</v>
      </c>
      <c r="K6090" s="81">
        <v>980000.0</v>
      </c>
      <c r="L6090" s="82">
        <v>0.1698867421718854</v>
      </c>
      <c r="N6090" s="83">
        <f t="shared" si="1"/>
        <v>0.1698867422</v>
      </c>
      <c r="O6090" s="83">
        <f t="shared" si="2"/>
        <v>0.1698867422</v>
      </c>
      <c r="Q6090" s="83">
        <f t="shared" si="3"/>
        <v>0.007658163265</v>
      </c>
      <c r="R6090" s="83">
        <f t="shared" si="4"/>
        <v>0.001301020408</v>
      </c>
      <c r="S6090" s="83" t="b">
        <f t="shared" si="5"/>
        <v>0</v>
      </c>
      <c r="T6090" s="72"/>
      <c r="U6090" s="72"/>
      <c r="V6090" s="72"/>
      <c r="W6090" s="72"/>
      <c r="X6090" s="72"/>
      <c r="Y6090" s="72"/>
      <c r="Z6090" s="72"/>
      <c r="AA6090" s="72"/>
      <c r="AB6090" s="72"/>
      <c r="AC6090" s="72"/>
      <c r="AD6090" s="72"/>
      <c r="AE6090" s="72"/>
      <c r="AF6090" s="72"/>
      <c r="AG6090" s="72"/>
      <c r="AH6090" s="72"/>
      <c r="AI6090" s="72"/>
      <c r="AJ6090" s="72"/>
      <c r="AK6090" s="72"/>
    </row>
    <row r="6091" ht="14.25" customHeight="1">
      <c r="A6091" s="78">
        <v>6088.0</v>
      </c>
      <c r="C6091" s="78" t="str">
        <f>VLOOKUP(G6091,[1]Macrodata_CCF!$A$3:$D$55,4,FALSE)</f>
        <v>#ERROR!</v>
      </c>
      <c r="E6091" s="79" t="str">
        <f>VLOOKUP(G6091,[1]Macrodata_CCF!$A$3:$B$55,2,FALSE)</f>
        <v>#ERROR!</v>
      </c>
      <c r="F6091" s="78">
        <v>0.0</v>
      </c>
      <c r="G6091" s="80">
        <v>16.0</v>
      </c>
      <c r="H6091" s="81">
        <v>0.0</v>
      </c>
      <c r="I6091" s="81">
        <v>840000.0</v>
      </c>
      <c r="J6091" s="81">
        <v>142800.0</v>
      </c>
      <c r="K6091" s="81">
        <v>840000.0</v>
      </c>
      <c r="L6091" s="82">
        <v>0.17</v>
      </c>
      <c r="N6091" s="83">
        <f t="shared" si="1"/>
        <v>0.17</v>
      </c>
      <c r="O6091" s="83">
        <f t="shared" si="2"/>
        <v>0.17</v>
      </c>
      <c r="Q6091" s="83">
        <f t="shared" si="3"/>
        <v>1</v>
      </c>
      <c r="R6091" s="83">
        <f t="shared" si="4"/>
        <v>0.17</v>
      </c>
      <c r="S6091" s="83" t="b">
        <f t="shared" si="5"/>
        <v>0</v>
      </c>
      <c r="T6091" s="72"/>
      <c r="U6091" s="72"/>
      <c r="V6091" s="72"/>
      <c r="W6091" s="72"/>
      <c r="X6091" s="72"/>
      <c r="Y6091" s="72"/>
      <c r="Z6091" s="72"/>
      <c r="AA6091" s="72"/>
      <c r="AB6091" s="72"/>
      <c r="AC6091" s="72"/>
      <c r="AD6091" s="72"/>
      <c r="AE6091" s="72"/>
      <c r="AF6091" s="72"/>
      <c r="AG6091" s="72"/>
      <c r="AH6091" s="72"/>
      <c r="AI6091" s="72"/>
      <c r="AJ6091" s="72"/>
      <c r="AK6091" s="72"/>
    </row>
    <row r="6092" ht="14.25" customHeight="1">
      <c r="A6092" s="78">
        <v>6089.0</v>
      </c>
      <c r="C6092" s="78" t="str">
        <f>VLOOKUP(G6092,[1]Macrodata_CCF!$A$3:$D$55,4,FALSE)</f>
        <v>#ERROR!</v>
      </c>
      <c r="E6092" s="79" t="str">
        <f>VLOOKUP(G6092,[1]Macrodata_CCF!$A$3:$B$55,2,FALSE)</f>
        <v>#ERROR!</v>
      </c>
      <c r="F6092" s="78">
        <v>0.0</v>
      </c>
      <c r="G6092" s="80">
        <v>10.0</v>
      </c>
      <c r="H6092" s="81">
        <v>29920.0</v>
      </c>
      <c r="I6092" s="81">
        <v>30000.0</v>
      </c>
      <c r="J6092" s="81">
        <v>29945.0</v>
      </c>
      <c r="K6092" s="81">
        <v>42000.0</v>
      </c>
      <c r="L6092" s="82">
        <v>0.3125</v>
      </c>
      <c r="N6092" s="83">
        <f t="shared" si="1"/>
        <v>0.3125</v>
      </c>
      <c r="O6092" s="83">
        <f t="shared" si="2"/>
        <v>0.3125</v>
      </c>
      <c r="Q6092" s="83">
        <f t="shared" si="3"/>
        <v>0.002666666667</v>
      </c>
      <c r="R6092" s="83">
        <f t="shared" si="4"/>
        <v>0.0008333333333</v>
      </c>
      <c r="S6092" s="83" t="b">
        <f t="shared" si="5"/>
        <v>0</v>
      </c>
      <c r="T6092" s="72"/>
      <c r="U6092" s="72"/>
      <c r="V6092" s="72"/>
      <c r="W6092" s="72"/>
      <c r="X6092" s="72"/>
      <c r="Y6092" s="72"/>
      <c r="Z6092" s="72"/>
      <c r="AA6092" s="72"/>
      <c r="AB6092" s="72"/>
      <c r="AC6092" s="72"/>
      <c r="AD6092" s="72"/>
      <c r="AE6092" s="72"/>
      <c r="AF6092" s="72"/>
      <c r="AG6092" s="72"/>
      <c r="AH6092" s="72"/>
      <c r="AI6092" s="72"/>
      <c r="AJ6092" s="72"/>
      <c r="AK6092" s="72"/>
    </row>
    <row r="6093" ht="14.25" customHeight="1">
      <c r="A6093" s="78">
        <v>6090.0</v>
      </c>
      <c r="C6093" s="78" t="str">
        <f>VLOOKUP(G6093,[1]Macrodata_CCF!$A$3:$D$55,4,FALSE)</f>
        <v>#ERROR!</v>
      </c>
      <c r="E6093" s="79" t="str">
        <f>VLOOKUP(G6093,[1]Macrodata_CCF!$A$3:$B$55,2,FALSE)</f>
        <v>#ERROR!</v>
      </c>
      <c r="F6093" s="78">
        <v>0.0</v>
      </c>
      <c r="G6093" s="80">
        <v>36.0</v>
      </c>
      <c r="H6093" s="81">
        <v>109205.0</v>
      </c>
      <c r="I6093" s="81">
        <v>540000.0</v>
      </c>
      <c r="J6093" s="81">
        <v>186750.0</v>
      </c>
      <c r="K6093" s="81">
        <v>540000.0</v>
      </c>
      <c r="L6093" s="82">
        <v>0.1800044104504463</v>
      </c>
      <c r="N6093" s="83">
        <f t="shared" si="1"/>
        <v>0.1800044105</v>
      </c>
      <c r="O6093" s="83">
        <f t="shared" si="2"/>
        <v>0.1800044105</v>
      </c>
      <c r="Q6093" s="83">
        <f t="shared" si="3"/>
        <v>0.7977685185</v>
      </c>
      <c r="R6093" s="83">
        <f t="shared" si="4"/>
        <v>0.1800044105</v>
      </c>
      <c r="S6093" s="83" t="b">
        <f t="shared" si="5"/>
        <v>0</v>
      </c>
      <c r="T6093" s="72"/>
      <c r="U6093" s="72"/>
      <c r="V6093" s="72"/>
      <c r="W6093" s="72"/>
      <c r="X6093" s="72"/>
      <c r="Y6093" s="72"/>
      <c r="Z6093" s="72"/>
      <c r="AA6093" s="72"/>
      <c r="AB6093" s="72"/>
      <c r="AC6093" s="72"/>
      <c r="AD6093" s="72"/>
      <c r="AE6093" s="72"/>
      <c r="AF6093" s="72"/>
      <c r="AG6093" s="72"/>
      <c r="AH6093" s="72"/>
      <c r="AI6093" s="72"/>
      <c r="AJ6093" s="72"/>
      <c r="AK6093" s="72"/>
    </row>
    <row r="6094" ht="14.25" customHeight="1">
      <c r="A6094" s="78">
        <v>6091.0</v>
      </c>
      <c r="C6094" s="78" t="str">
        <f>VLOOKUP(G6094,[1]Macrodata_CCF!$A$3:$D$55,4,FALSE)</f>
        <v>#ERROR!</v>
      </c>
      <c r="E6094" s="79" t="str">
        <f>VLOOKUP(G6094,[1]Macrodata_CCF!$A$3:$B$55,2,FALSE)</f>
        <v>#ERROR!</v>
      </c>
      <c r="F6094" s="78">
        <v>0.0</v>
      </c>
      <c r="G6094" s="80">
        <v>34.0</v>
      </c>
      <c r="H6094" s="81">
        <v>531180.0</v>
      </c>
      <c r="I6094" s="81">
        <v>770000.0</v>
      </c>
      <c r="J6094" s="81">
        <v>535955.0</v>
      </c>
      <c r="K6094" s="81">
        <v>770000.0</v>
      </c>
      <c r="L6094" s="82">
        <v>0.01999413784440164</v>
      </c>
      <c r="N6094" s="83">
        <f t="shared" si="1"/>
        <v>0.01999413784</v>
      </c>
      <c r="O6094" s="83">
        <f t="shared" si="2"/>
        <v>0.01999413784</v>
      </c>
      <c r="Q6094" s="83">
        <f t="shared" si="3"/>
        <v>0.3101558442</v>
      </c>
      <c r="R6094" s="83">
        <f t="shared" si="4"/>
        <v>0.01999413784</v>
      </c>
      <c r="S6094" s="83" t="b">
        <f t="shared" si="5"/>
        <v>0</v>
      </c>
      <c r="T6094" s="72"/>
      <c r="U6094" s="72"/>
      <c r="V6094" s="72"/>
      <c r="W6094" s="72"/>
      <c r="X6094" s="72"/>
      <c r="Y6094" s="72"/>
      <c r="Z6094" s="72"/>
      <c r="AA6094" s="72"/>
      <c r="AB6094" s="72"/>
      <c r="AC6094" s="72"/>
      <c r="AD6094" s="72"/>
      <c r="AE6094" s="72"/>
      <c r="AF6094" s="72"/>
      <c r="AG6094" s="72"/>
      <c r="AH6094" s="72"/>
      <c r="AI6094" s="72"/>
      <c r="AJ6094" s="72"/>
      <c r="AK6094" s="72"/>
    </row>
    <row r="6095" ht="14.25" customHeight="1">
      <c r="A6095" s="78">
        <v>6092.0</v>
      </c>
      <c r="C6095" s="78" t="str">
        <f>VLOOKUP(G6095,[1]Macrodata_CCF!$A$3:$D$55,4,FALSE)</f>
        <v>#ERROR!</v>
      </c>
      <c r="E6095" s="79" t="str">
        <f>VLOOKUP(G6095,[1]Macrodata_CCF!$A$3:$B$55,2,FALSE)</f>
        <v>#ERROR!</v>
      </c>
      <c r="F6095" s="78">
        <v>0.0</v>
      </c>
      <c r="G6095" s="80">
        <v>51.0</v>
      </c>
      <c r="H6095" s="81">
        <v>17445.0</v>
      </c>
      <c r="I6095" s="81">
        <v>90000.0</v>
      </c>
      <c r="J6095" s="81">
        <v>10190.0</v>
      </c>
      <c r="K6095" s="81">
        <v>90000.0</v>
      </c>
      <c r="L6095" s="82">
        <v>-0.0999931086761767</v>
      </c>
      <c r="N6095" s="83">
        <f t="shared" si="1"/>
        <v>-0.09999310868</v>
      </c>
      <c r="O6095" s="83">
        <f t="shared" si="2"/>
        <v>0</v>
      </c>
      <c r="Q6095" s="83">
        <f t="shared" si="3"/>
        <v>0.8061666667</v>
      </c>
      <c r="R6095" s="83">
        <f t="shared" si="4"/>
        <v>-0.09999310868</v>
      </c>
      <c r="S6095" s="83" t="b">
        <f t="shared" si="5"/>
        <v>0</v>
      </c>
      <c r="T6095" s="72"/>
      <c r="U6095" s="72"/>
      <c r="V6095" s="72"/>
      <c r="W6095" s="72"/>
      <c r="X6095" s="72"/>
      <c r="Y6095" s="72"/>
      <c r="Z6095" s="72"/>
      <c r="AA6095" s="72"/>
      <c r="AB6095" s="72"/>
      <c r="AC6095" s="72"/>
      <c r="AD6095" s="72"/>
      <c r="AE6095" s="72"/>
      <c r="AF6095" s="72"/>
      <c r="AG6095" s="72"/>
      <c r="AH6095" s="72"/>
      <c r="AI6095" s="72"/>
      <c r="AJ6095" s="72"/>
      <c r="AK6095" s="72"/>
    </row>
    <row r="6096" ht="14.25" customHeight="1">
      <c r="A6096" s="78">
        <v>6093.0</v>
      </c>
      <c r="C6096" s="78" t="str">
        <f>VLOOKUP(G6096,[1]Macrodata_CCF!$A$3:$D$55,4,FALSE)</f>
        <v>#ERROR!</v>
      </c>
      <c r="E6096" s="79" t="str">
        <f>VLOOKUP(G6096,[1]Macrodata_CCF!$A$3:$B$55,2,FALSE)</f>
        <v>#ERROR!</v>
      </c>
      <c r="F6096" s="78">
        <v>0.0</v>
      </c>
      <c r="G6096" s="80">
        <v>23.0</v>
      </c>
      <c r="H6096" s="81">
        <v>0.0</v>
      </c>
      <c r="I6096" s="81">
        <v>830000.0</v>
      </c>
      <c r="J6096" s="81">
        <v>132800.0</v>
      </c>
      <c r="K6096" s="81">
        <v>830000.0</v>
      </c>
      <c r="L6096" s="82">
        <v>0.16</v>
      </c>
      <c r="N6096" s="83">
        <f t="shared" si="1"/>
        <v>0.16</v>
      </c>
      <c r="O6096" s="83">
        <f t="shared" si="2"/>
        <v>0.16</v>
      </c>
      <c r="Q6096" s="83">
        <f t="shared" si="3"/>
        <v>1</v>
      </c>
      <c r="R6096" s="83">
        <f t="shared" si="4"/>
        <v>0.16</v>
      </c>
      <c r="S6096" s="83" t="b">
        <f t="shared" si="5"/>
        <v>0</v>
      </c>
      <c r="T6096" s="72"/>
      <c r="U6096" s="72"/>
      <c r="V6096" s="72"/>
      <c r="W6096" s="72"/>
      <c r="X6096" s="72"/>
      <c r="Y6096" s="72"/>
      <c r="Z6096" s="72"/>
      <c r="AA6096" s="72"/>
      <c r="AB6096" s="72"/>
      <c r="AC6096" s="72"/>
      <c r="AD6096" s="72"/>
      <c r="AE6096" s="72"/>
      <c r="AF6096" s="72"/>
      <c r="AG6096" s="72"/>
      <c r="AH6096" s="72"/>
      <c r="AI6096" s="72"/>
      <c r="AJ6096" s="72"/>
      <c r="AK6096" s="72"/>
    </row>
    <row r="6097" ht="14.25" customHeight="1">
      <c r="A6097" s="78">
        <v>6094.0</v>
      </c>
      <c r="C6097" s="78" t="str">
        <f>VLOOKUP(G6097,[1]Macrodata_CCF!$A$3:$D$55,4,FALSE)</f>
        <v>#ERROR!</v>
      </c>
      <c r="E6097" s="79" t="str">
        <f>VLOOKUP(G6097,[1]Macrodata_CCF!$A$3:$B$55,2,FALSE)</f>
        <v>#ERROR!</v>
      </c>
      <c r="F6097" s="78">
        <v>0.0</v>
      </c>
      <c r="G6097" s="80">
        <v>45.0</v>
      </c>
      <c r="H6097" s="81">
        <v>373005.0</v>
      </c>
      <c r="I6097" s="81">
        <v>590000.0</v>
      </c>
      <c r="J6097" s="81">
        <v>412065.0</v>
      </c>
      <c r="K6097" s="81">
        <v>590000.0</v>
      </c>
      <c r="L6097" s="82">
        <v>0.1800041475610037</v>
      </c>
      <c r="N6097" s="83">
        <f t="shared" si="1"/>
        <v>0.1800041476</v>
      </c>
      <c r="O6097" s="83">
        <f t="shared" si="2"/>
        <v>0.1800041476</v>
      </c>
      <c r="Q6097" s="83">
        <f t="shared" si="3"/>
        <v>0.3677881356</v>
      </c>
      <c r="R6097" s="83">
        <f t="shared" si="4"/>
        <v>0.1800041476</v>
      </c>
      <c r="S6097" s="83" t="b">
        <f t="shared" si="5"/>
        <v>0</v>
      </c>
      <c r="T6097" s="72"/>
      <c r="U6097" s="72"/>
      <c r="V6097" s="72"/>
      <c r="W6097" s="72"/>
      <c r="X6097" s="72"/>
      <c r="Y6097" s="72"/>
      <c r="Z6097" s="72"/>
      <c r="AA6097" s="72"/>
      <c r="AB6097" s="72"/>
      <c r="AC6097" s="72"/>
      <c r="AD6097" s="72"/>
      <c r="AE6097" s="72"/>
      <c r="AF6097" s="72"/>
      <c r="AG6097" s="72"/>
      <c r="AH6097" s="72"/>
      <c r="AI6097" s="72"/>
      <c r="AJ6097" s="72"/>
      <c r="AK6097" s="72"/>
    </row>
    <row r="6098" ht="14.25" customHeight="1">
      <c r="A6098" s="78">
        <v>6095.0</v>
      </c>
      <c r="C6098" s="78" t="str">
        <f>VLOOKUP(G6098,[1]Macrodata_CCF!$A$3:$D$55,4,FALSE)</f>
        <v>#ERROR!</v>
      </c>
      <c r="E6098" s="79" t="str">
        <f>VLOOKUP(G6098,[1]Macrodata_CCF!$A$3:$B$55,2,FALSE)</f>
        <v>#ERROR!</v>
      </c>
      <c r="F6098" s="78">
        <v>0.0</v>
      </c>
      <c r="G6098" s="80">
        <v>52.0</v>
      </c>
      <c r="H6098" s="81">
        <v>197630.0</v>
      </c>
      <c r="I6098" s="81">
        <v>480000.0</v>
      </c>
      <c r="J6098" s="81">
        <v>206100.0</v>
      </c>
      <c r="K6098" s="81">
        <v>480000.0</v>
      </c>
      <c r="L6098" s="82">
        <v>0.02999610440202571</v>
      </c>
      <c r="N6098" s="83">
        <f t="shared" si="1"/>
        <v>0.0299961044</v>
      </c>
      <c r="O6098" s="83">
        <f t="shared" si="2"/>
        <v>0.0299961044</v>
      </c>
      <c r="Q6098" s="83">
        <f t="shared" si="3"/>
        <v>0.5882708333</v>
      </c>
      <c r="R6098" s="83">
        <f t="shared" si="4"/>
        <v>0.0299961044</v>
      </c>
      <c r="S6098" s="83" t="b">
        <f t="shared" si="5"/>
        <v>0</v>
      </c>
      <c r="T6098" s="72"/>
      <c r="U6098" s="72"/>
      <c r="V6098" s="72"/>
      <c r="W6098" s="72"/>
      <c r="X6098" s="72"/>
      <c r="Y6098" s="72"/>
      <c r="Z6098" s="72"/>
      <c r="AA6098" s="72"/>
      <c r="AB6098" s="72"/>
      <c r="AC6098" s="72"/>
      <c r="AD6098" s="72"/>
      <c r="AE6098" s="72"/>
      <c r="AF6098" s="72"/>
      <c r="AG6098" s="72"/>
      <c r="AH6098" s="72"/>
      <c r="AI6098" s="72"/>
      <c r="AJ6098" s="72"/>
      <c r="AK6098" s="72"/>
    </row>
    <row r="6099" ht="14.25" customHeight="1">
      <c r="A6099" s="78">
        <v>6096.0</v>
      </c>
      <c r="C6099" s="78" t="str">
        <f>VLOOKUP(G6099,[1]Macrodata_CCF!$A$3:$D$55,4,FALSE)</f>
        <v>#ERROR!</v>
      </c>
      <c r="E6099" s="79" t="str">
        <f>VLOOKUP(G6099,[1]Macrodata_CCF!$A$3:$B$55,2,FALSE)</f>
        <v>#ERROR!</v>
      </c>
      <c r="F6099" s="78">
        <v>0.0</v>
      </c>
      <c r="G6099" s="80">
        <v>40.0</v>
      </c>
      <c r="H6099" s="81">
        <v>585080.0</v>
      </c>
      <c r="I6099" s="81">
        <v>870000.0</v>
      </c>
      <c r="J6099" s="81">
        <v>602175.0</v>
      </c>
      <c r="K6099" s="81">
        <v>870000.0</v>
      </c>
      <c r="L6099" s="82">
        <v>0.05999929804857504</v>
      </c>
      <c r="N6099" s="83">
        <f t="shared" si="1"/>
        <v>0.05999929805</v>
      </c>
      <c r="O6099" s="83">
        <f t="shared" si="2"/>
        <v>0.05999929805</v>
      </c>
      <c r="Q6099" s="83">
        <f t="shared" si="3"/>
        <v>0.3274942529</v>
      </c>
      <c r="R6099" s="83">
        <f t="shared" si="4"/>
        <v>0.05999929805</v>
      </c>
      <c r="S6099" s="83" t="b">
        <f t="shared" si="5"/>
        <v>0</v>
      </c>
      <c r="T6099" s="72"/>
      <c r="U6099" s="72"/>
      <c r="V6099" s="72"/>
      <c r="W6099" s="72"/>
      <c r="X6099" s="72"/>
      <c r="Y6099" s="72"/>
      <c r="Z6099" s="72"/>
      <c r="AA6099" s="72"/>
      <c r="AB6099" s="72"/>
      <c r="AC6099" s="72"/>
      <c r="AD6099" s="72"/>
      <c r="AE6099" s="72"/>
      <c r="AF6099" s="72"/>
      <c r="AG6099" s="72"/>
      <c r="AH6099" s="72"/>
      <c r="AI6099" s="72"/>
      <c r="AJ6099" s="72"/>
      <c r="AK6099" s="72"/>
    </row>
    <row r="6100" ht="14.25" customHeight="1">
      <c r="A6100" s="78">
        <v>6097.0</v>
      </c>
      <c r="C6100" s="78" t="str">
        <f>VLOOKUP(G6100,[1]Macrodata_CCF!$A$3:$D$55,4,FALSE)</f>
        <v>#ERROR!</v>
      </c>
      <c r="E6100" s="79" t="str">
        <f>VLOOKUP(G6100,[1]Macrodata_CCF!$A$3:$B$55,2,FALSE)</f>
        <v>#ERROR!</v>
      </c>
      <c r="F6100" s="78">
        <v>0.0</v>
      </c>
      <c r="G6100" s="80">
        <v>19.0</v>
      </c>
      <c r="H6100" s="81">
        <v>182685.0</v>
      </c>
      <c r="I6100" s="81">
        <v>220000.0</v>
      </c>
      <c r="J6100" s="81">
        <v>188655.0</v>
      </c>
      <c r="K6100" s="81">
        <v>374000.0</v>
      </c>
      <c r="L6100" s="82">
        <v>0.1599892804502211</v>
      </c>
      <c r="N6100" s="83">
        <f t="shared" si="1"/>
        <v>0.1599892805</v>
      </c>
      <c r="O6100" s="83">
        <f t="shared" si="2"/>
        <v>0.1599892805</v>
      </c>
      <c r="Q6100" s="83">
        <f t="shared" si="3"/>
        <v>0.1696136364</v>
      </c>
      <c r="R6100" s="83">
        <f t="shared" si="4"/>
        <v>0.1599892805</v>
      </c>
      <c r="S6100" s="83" t="b">
        <f t="shared" si="5"/>
        <v>0</v>
      </c>
      <c r="T6100" s="72"/>
      <c r="U6100" s="72"/>
      <c r="V6100" s="72"/>
      <c r="W6100" s="72"/>
      <c r="X6100" s="72"/>
      <c r="Y6100" s="72"/>
      <c r="Z6100" s="72"/>
      <c r="AA6100" s="72"/>
      <c r="AB6100" s="72"/>
      <c r="AC6100" s="72"/>
      <c r="AD6100" s="72"/>
      <c r="AE6100" s="72"/>
      <c r="AF6100" s="72"/>
      <c r="AG6100" s="72"/>
      <c r="AH6100" s="72"/>
      <c r="AI6100" s="72"/>
      <c r="AJ6100" s="72"/>
      <c r="AK6100" s="72"/>
    </row>
    <row r="6101" ht="14.25" customHeight="1">
      <c r="A6101" s="78">
        <v>6098.0</v>
      </c>
      <c r="C6101" s="78" t="str">
        <f>VLOOKUP(G6101,[1]Macrodata_CCF!$A$3:$D$55,4,FALSE)</f>
        <v>#ERROR!</v>
      </c>
      <c r="E6101" s="79" t="str">
        <f>VLOOKUP(G6101,[1]Macrodata_CCF!$A$3:$B$55,2,FALSE)</f>
        <v>#ERROR!</v>
      </c>
      <c r="F6101" s="78">
        <v>1.0</v>
      </c>
      <c r="G6101" s="80">
        <v>47.0</v>
      </c>
      <c r="H6101" s="81">
        <v>172075.0</v>
      </c>
      <c r="I6101" s="81">
        <v>200000.0</v>
      </c>
      <c r="J6101" s="81">
        <v>184640.0</v>
      </c>
      <c r="K6101" s="81">
        <v>200000.0</v>
      </c>
      <c r="L6101" s="82">
        <v>0.4499552372426142</v>
      </c>
      <c r="N6101" s="83">
        <f t="shared" si="1"/>
        <v>0.4499552372</v>
      </c>
      <c r="O6101" s="83">
        <f t="shared" si="2"/>
        <v>0.4499552372</v>
      </c>
      <c r="Q6101" s="83">
        <f t="shared" si="3"/>
        <v>0.139625</v>
      </c>
      <c r="R6101" s="83">
        <f t="shared" si="4"/>
        <v>0.4499552372</v>
      </c>
      <c r="S6101" s="83" t="b">
        <f t="shared" si="5"/>
        <v>0</v>
      </c>
      <c r="T6101" s="72"/>
      <c r="U6101" s="72"/>
      <c r="V6101" s="72"/>
      <c r="W6101" s="72"/>
      <c r="X6101" s="72"/>
      <c r="Y6101" s="72"/>
      <c r="Z6101" s="72"/>
      <c r="AA6101" s="72"/>
      <c r="AB6101" s="72"/>
      <c r="AC6101" s="72"/>
      <c r="AD6101" s="72"/>
      <c r="AE6101" s="72"/>
      <c r="AF6101" s="72"/>
      <c r="AG6101" s="72"/>
      <c r="AH6101" s="72"/>
      <c r="AI6101" s="72"/>
      <c r="AJ6101" s="72"/>
      <c r="AK6101" s="72"/>
    </row>
    <row r="6102" ht="14.25" customHeight="1">
      <c r="A6102" s="78">
        <v>6099.0</v>
      </c>
      <c r="C6102" s="78" t="str">
        <f>VLOOKUP(G6102,[1]Macrodata_CCF!$A$3:$D$55,4,FALSE)</f>
        <v>#ERROR!</v>
      </c>
      <c r="E6102" s="79" t="str">
        <f>VLOOKUP(G6102,[1]Macrodata_CCF!$A$3:$B$55,2,FALSE)</f>
        <v>#ERROR!</v>
      </c>
      <c r="F6102" s="78">
        <v>0.0</v>
      </c>
      <c r="G6102" s="80">
        <v>40.0</v>
      </c>
      <c r="H6102" s="81">
        <v>0.0</v>
      </c>
      <c r="I6102" s="81">
        <v>640000.0</v>
      </c>
      <c r="J6102" s="81">
        <v>64000.0</v>
      </c>
      <c r="K6102" s="81">
        <v>1216000.0</v>
      </c>
      <c r="L6102" s="82">
        <v>0.1</v>
      </c>
      <c r="N6102" s="83">
        <f t="shared" si="1"/>
        <v>0.1</v>
      </c>
      <c r="O6102" s="83">
        <f t="shared" si="2"/>
        <v>0.1</v>
      </c>
      <c r="Q6102" s="83">
        <f t="shared" si="3"/>
        <v>1</v>
      </c>
      <c r="R6102" s="83">
        <f t="shared" si="4"/>
        <v>0.1</v>
      </c>
      <c r="S6102" s="83" t="b">
        <f t="shared" si="5"/>
        <v>0</v>
      </c>
      <c r="T6102" s="72"/>
      <c r="U6102" s="72"/>
      <c r="V6102" s="72"/>
      <c r="W6102" s="72"/>
      <c r="X6102" s="72"/>
      <c r="Y6102" s="72"/>
      <c r="Z6102" s="72"/>
      <c r="AA6102" s="72"/>
      <c r="AB6102" s="72"/>
      <c r="AC6102" s="72"/>
      <c r="AD6102" s="72"/>
      <c r="AE6102" s="72"/>
      <c r="AF6102" s="72"/>
      <c r="AG6102" s="72"/>
      <c r="AH6102" s="72"/>
      <c r="AI6102" s="72"/>
      <c r="AJ6102" s="72"/>
      <c r="AK6102" s="72"/>
    </row>
    <row r="6103" ht="14.25" customHeight="1">
      <c r="A6103" s="78">
        <v>6100.0</v>
      </c>
      <c r="C6103" s="78" t="str">
        <f>VLOOKUP(G6103,[1]Macrodata_CCF!$A$3:$D$55,4,FALSE)</f>
        <v>#ERROR!</v>
      </c>
      <c r="E6103" s="79" t="str">
        <f>VLOOKUP(G6103,[1]Macrodata_CCF!$A$3:$B$55,2,FALSE)</f>
        <v>#ERROR!</v>
      </c>
      <c r="F6103" s="78">
        <v>0.0</v>
      </c>
      <c r="G6103" s="80">
        <v>44.0</v>
      </c>
      <c r="H6103" s="81">
        <v>99445.0</v>
      </c>
      <c r="I6103" s="81">
        <v>560000.0</v>
      </c>
      <c r="J6103" s="81">
        <v>173135.0</v>
      </c>
      <c r="K6103" s="81">
        <v>560000.0</v>
      </c>
      <c r="L6103" s="82">
        <v>0.1600026055519971</v>
      </c>
      <c r="N6103" s="83">
        <f t="shared" si="1"/>
        <v>0.1600026056</v>
      </c>
      <c r="O6103" s="83">
        <f t="shared" si="2"/>
        <v>0.1600026056</v>
      </c>
      <c r="Q6103" s="83">
        <f t="shared" si="3"/>
        <v>0.8224196429</v>
      </c>
      <c r="R6103" s="83">
        <f t="shared" si="4"/>
        <v>0.1600026056</v>
      </c>
      <c r="S6103" s="83" t="b">
        <f t="shared" si="5"/>
        <v>0</v>
      </c>
      <c r="T6103" s="72"/>
      <c r="U6103" s="72"/>
      <c r="V6103" s="72"/>
      <c r="W6103" s="72"/>
      <c r="X6103" s="72"/>
      <c r="Y6103" s="72"/>
      <c r="Z6103" s="72"/>
      <c r="AA6103" s="72"/>
      <c r="AB6103" s="72"/>
      <c r="AC6103" s="72"/>
      <c r="AD6103" s="72"/>
      <c r="AE6103" s="72"/>
      <c r="AF6103" s="72"/>
      <c r="AG6103" s="72"/>
      <c r="AH6103" s="72"/>
      <c r="AI6103" s="72"/>
      <c r="AJ6103" s="72"/>
      <c r="AK6103" s="72"/>
    </row>
    <row r="6104" ht="14.25" customHeight="1">
      <c r="A6104" s="78">
        <v>6101.0</v>
      </c>
      <c r="C6104" s="78" t="str">
        <f>VLOOKUP(G6104,[1]Macrodata_CCF!$A$3:$D$55,4,FALSE)</f>
        <v>#ERROR!</v>
      </c>
      <c r="E6104" s="79" t="str">
        <f>VLOOKUP(G6104,[1]Macrodata_CCF!$A$3:$B$55,2,FALSE)</f>
        <v>#ERROR!</v>
      </c>
      <c r="F6104" s="78">
        <v>0.0</v>
      </c>
      <c r="G6104" s="80">
        <v>38.0</v>
      </c>
      <c r="H6104" s="81">
        <v>327570.0</v>
      </c>
      <c r="I6104" s="81">
        <v>530000.0</v>
      </c>
      <c r="J6104" s="81">
        <v>341740.0</v>
      </c>
      <c r="K6104" s="81">
        <v>530000.0</v>
      </c>
      <c r="L6104" s="82">
        <v>0.06999950600207479</v>
      </c>
      <c r="N6104" s="83">
        <f t="shared" si="1"/>
        <v>0.069999506</v>
      </c>
      <c r="O6104" s="83">
        <f t="shared" si="2"/>
        <v>0.069999506</v>
      </c>
      <c r="Q6104" s="83">
        <f t="shared" si="3"/>
        <v>0.3819433962</v>
      </c>
      <c r="R6104" s="83">
        <f t="shared" si="4"/>
        <v>0.069999506</v>
      </c>
      <c r="S6104" s="83" t="b">
        <f t="shared" si="5"/>
        <v>0</v>
      </c>
      <c r="T6104" s="72"/>
      <c r="U6104" s="72"/>
      <c r="V6104" s="72"/>
      <c r="W6104" s="72"/>
      <c r="X6104" s="72"/>
      <c r="Y6104" s="72"/>
      <c r="Z6104" s="72"/>
      <c r="AA6104" s="72"/>
      <c r="AB6104" s="72"/>
      <c r="AC6104" s="72"/>
      <c r="AD6104" s="72"/>
      <c r="AE6104" s="72"/>
      <c r="AF6104" s="72"/>
      <c r="AG6104" s="72"/>
      <c r="AH6104" s="72"/>
      <c r="AI6104" s="72"/>
      <c r="AJ6104" s="72"/>
      <c r="AK6104" s="72"/>
    </row>
    <row r="6105" ht="14.25" customHeight="1">
      <c r="A6105" s="78">
        <v>6102.0</v>
      </c>
      <c r="C6105" s="78" t="str">
        <f>VLOOKUP(G6105,[1]Macrodata_CCF!$A$3:$D$55,4,FALSE)</f>
        <v>#ERROR!</v>
      </c>
      <c r="E6105" s="79" t="str">
        <f>VLOOKUP(G6105,[1]Macrodata_CCF!$A$3:$B$55,2,FALSE)</f>
        <v>#ERROR!</v>
      </c>
      <c r="F6105" s="78">
        <v>0.0</v>
      </c>
      <c r="G6105" s="80">
        <v>20.0</v>
      </c>
      <c r="H6105" s="81">
        <v>438180.0</v>
      </c>
      <c r="I6105" s="81">
        <v>750000.0</v>
      </c>
      <c r="J6105" s="81">
        <v>410115.0</v>
      </c>
      <c r="K6105" s="81">
        <v>1275000.0</v>
      </c>
      <c r="L6105" s="82">
        <v>-0.09000384837406196</v>
      </c>
      <c r="N6105" s="83">
        <f t="shared" si="1"/>
        <v>-0.09000384837</v>
      </c>
      <c r="O6105" s="83">
        <f t="shared" si="2"/>
        <v>0</v>
      </c>
      <c r="Q6105" s="83">
        <f t="shared" si="3"/>
        <v>0.41576</v>
      </c>
      <c r="R6105" s="83">
        <f t="shared" si="4"/>
        <v>-0.09000384837</v>
      </c>
      <c r="S6105" s="83" t="b">
        <f t="shared" si="5"/>
        <v>0</v>
      </c>
      <c r="T6105" s="72"/>
      <c r="U6105" s="72"/>
      <c r="V6105" s="72"/>
      <c r="W6105" s="72"/>
      <c r="X6105" s="72"/>
      <c r="Y6105" s="72"/>
      <c r="Z6105" s="72"/>
      <c r="AA6105" s="72"/>
      <c r="AB6105" s="72"/>
      <c r="AC6105" s="72"/>
      <c r="AD6105" s="72"/>
      <c r="AE6105" s="72"/>
      <c r="AF6105" s="72"/>
      <c r="AG6105" s="72"/>
      <c r="AH6105" s="72"/>
      <c r="AI6105" s="72"/>
      <c r="AJ6105" s="72"/>
      <c r="AK6105" s="72"/>
    </row>
    <row r="6106" ht="14.25" customHeight="1">
      <c r="A6106" s="78">
        <v>6103.0</v>
      </c>
      <c r="C6106" s="78" t="str">
        <f>VLOOKUP(G6106,[1]Macrodata_CCF!$A$3:$D$55,4,FALSE)</f>
        <v>#ERROR!</v>
      </c>
      <c r="E6106" s="79" t="str">
        <f>VLOOKUP(G6106,[1]Macrodata_CCF!$A$3:$B$55,2,FALSE)</f>
        <v>#ERROR!</v>
      </c>
      <c r="F6106" s="78">
        <v>0.0</v>
      </c>
      <c r="G6106" s="80">
        <v>52.0</v>
      </c>
      <c r="H6106" s="81">
        <v>54180.0</v>
      </c>
      <c r="I6106" s="81">
        <v>320000.0</v>
      </c>
      <c r="J6106" s="81">
        <v>62155.0</v>
      </c>
      <c r="K6106" s="81">
        <v>320000.0</v>
      </c>
      <c r="L6106" s="82">
        <v>0.0300015047776691</v>
      </c>
      <c r="N6106" s="83">
        <f t="shared" si="1"/>
        <v>0.03000150478</v>
      </c>
      <c r="O6106" s="83">
        <f t="shared" si="2"/>
        <v>0.03000150478</v>
      </c>
      <c r="Q6106" s="83">
        <f t="shared" si="3"/>
        <v>0.8306875</v>
      </c>
      <c r="R6106" s="83">
        <f t="shared" si="4"/>
        <v>0.03000150478</v>
      </c>
      <c r="S6106" s="83" t="b">
        <f t="shared" si="5"/>
        <v>0</v>
      </c>
      <c r="T6106" s="72"/>
      <c r="U6106" s="72"/>
      <c r="V6106" s="72"/>
      <c r="W6106" s="72"/>
      <c r="X6106" s="72"/>
      <c r="Y6106" s="72"/>
      <c r="Z6106" s="72"/>
      <c r="AA6106" s="72"/>
      <c r="AB6106" s="72"/>
      <c r="AC6106" s="72"/>
      <c r="AD6106" s="72"/>
      <c r="AE6106" s="72"/>
      <c r="AF6106" s="72"/>
      <c r="AG6106" s="72"/>
      <c r="AH6106" s="72"/>
      <c r="AI6106" s="72"/>
      <c r="AJ6106" s="72"/>
      <c r="AK6106" s="72"/>
    </row>
    <row r="6107" ht="14.25" customHeight="1">
      <c r="A6107" s="78">
        <v>6104.0</v>
      </c>
      <c r="C6107" s="78" t="str">
        <f>VLOOKUP(G6107,[1]Macrodata_CCF!$A$3:$D$55,4,FALSE)</f>
        <v>#ERROR!</v>
      </c>
      <c r="E6107" s="79" t="str">
        <f>VLOOKUP(G6107,[1]Macrodata_CCF!$A$3:$B$55,2,FALSE)</f>
        <v>#ERROR!</v>
      </c>
      <c r="F6107" s="78">
        <v>0.0</v>
      </c>
      <c r="G6107" s="80">
        <v>7.0</v>
      </c>
      <c r="H6107" s="81">
        <v>673890.0</v>
      </c>
      <c r="I6107" s="81">
        <v>720000.0</v>
      </c>
      <c r="J6107" s="81">
        <v>687260.0</v>
      </c>
      <c r="K6107" s="81">
        <v>720000.0</v>
      </c>
      <c r="L6107" s="82">
        <v>0.2899587941878117</v>
      </c>
      <c r="N6107" s="83">
        <f t="shared" si="1"/>
        <v>0.2899587942</v>
      </c>
      <c r="O6107" s="83">
        <f t="shared" si="2"/>
        <v>0.2899587942</v>
      </c>
      <c r="Q6107" s="83">
        <f t="shared" si="3"/>
        <v>0.06404166667</v>
      </c>
      <c r="R6107" s="83">
        <f t="shared" si="4"/>
        <v>0.01856944444</v>
      </c>
      <c r="S6107" s="83" t="b">
        <f t="shared" si="5"/>
        <v>0</v>
      </c>
      <c r="T6107" s="72"/>
      <c r="U6107" s="72"/>
      <c r="V6107" s="72"/>
      <c r="W6107" s="72"/>
      <c r="X6107" s="72"/>
      <c r="Y6107" s="72"/>
      <c r="Z6107" s="72"/>
      <c r="AA6107" s="72"/>
      <c r="AB6107" s="72"/>
      <c r="AC6107" s="72"/>
      <c r="AD6107" s="72"/>
      <c r="AE6107" s="72"/>
      <c r="AF6107" s="72"/>
      <c r="AG6107" s="72"/>
      <c r="AH6107" s="72"/>
      <c r="AI6107" s="72"/>
      <c r="AJ6107" s="72"/>
      <c r="AK6107" s="72"/>
    </row>
    <row r="6108" ht="14.25" customHeight="1">
      <c r="A6108" s="78">
        <v>6105.0</v>
      </c>
      <c r="C6108" s="78" t="str">
        <f>VLOOKUP(G6108,[1]Macrodata_CCF!$A$3:$D$55,4,FALSE)</f>
        <v>#ERROR!</v>
      </c>
      <c r="E6108" s="79" t="str">
        <f>VLOOKUP(G6108,[1]Macrodata_CCF!$A$3:$B$55,2,FALSE)</f>
        <v>#ERROR!</v>
      </c>
      <c r="F6108" s="78">
        <v>0.0</v>
      </c>
      <c r="G6108" s="80">
        <v>45.0</v>
      </c>
      <c r="H6108" s="81">
        <v>0.0</v>
      </c>
      <c r="I6108" s="81">
        <v>940000.0</v>
      </c>
      <c r="J6108" s="81">
        <v>0.0</v>
      </c>
      <c r="K6108" s="81">
        <v>940000.0</v>
      </c>
      <c r="L6108" s="82">
        <v>0.0</v>
      </c>
      <c r="N6108" s="83">
        <f t="shared" si="1"/>
        <v>0</v>
      </c>
      <c r="O6108" s="83">
        <f t="shared" si="2"/>
        <v>0</v>
      </c>
      <c r="Q6108" s="83">
        <f t="shared" si="3"/>
        <v>1</v>
      </c>
      <c r="R6108" s="83">
        <f t="shared" si="4"/>
        <v>0</v>
      </c>
      <c r="S6108" s="83" t="b">
        <f t="shared" si="5"/>
        <v>0</v>
      </c>
      <c r="T6108" s="72"/>
      <c r="U6108" s="72"/>
      <c r="V6108" s="72"/>
      <c r="W6108" s="72"/>
      <c r="X6108" s="72"/>
      <c r="Y6108" s="72"/>
      <c r="Z6108" s="72"/>
      <c r="AA6108" s="72"/>
      <c r="AB6108" s="72"/>
      <c r="AC6108" s="72"/>
      <c r="AD6108" s="72"/>
      <c r="AE6108" s="72"/>
      <c r="AF6108" s="72"/>
      <c r="AG6108" s="72"/>
      <c r="AH6108" s="72"/>
      <c r="AI6108" s="72"/>
      <c r="AJ6108" s="72"/>
      <c r="AK6108" s="72"/>
    </row>
    <row r="6109" ht="14.25" customHeight="1">
      <c r="A6109" s="78">
        <v>6106.0</v>
      </c>
      <c r="C6109" s="78" t="str">
        <f>VLOOKUP(G6109,[1]Macrodata_CCF!$A$3:$D$55,4,FALSE)</f>
        <v>#ERROR!</v>
      </c>
      <c r="E6109" s="79" t="str">
        <f>VLOOKUP(G6109,[1]Macrodata_CCF!$A$3:$B$55,2,FALSE)</f>
        <v>#ERROR!</v>
      </c>
      <c r="F6109" s="78">
        <v>0.0</v>
      </c>
      <c r="G6109" s="80">
        <v>49.0</v>
      </c>
      <c r="H6109" s="81">
        <v>60055.0</v>
      </c>
      <c r="I6109" s="81">
        <v>220000.0</v>
      </c>
      <c r="J6109" s="81">
        <v>77650.0</v>
      </c>
      <c r="K6109" s="81">
        <v>286000.0</v>
      </c>
      <c r="L6109" s="82">
        <v>0.1100065647566351</v>
      </c>
      <c r="N6109" s="83">
        <f t="shared" si="1"/>
        <v>0.1100065648</v>
      </c>
      <c r="O6109" s="83">
        <f t="shared" si="2"/>
        <v>0.1100065648</v>
      </c>
      <c r="Q6109" s="83">
        <f t="shared" si="3"/>
        <v>0.7270227273</v>
      </c>
      <c r="R6109" s="83">
        <f t="shared" si="4"/>
        <v>0.1100065648</v>
      </c>
      <c r="S6109" s="83" t="b">
        <f t="shared" si="5"/>
        <v>0</v>
      </c>
      <c r="T6109" s="72"/>
      <c r="U6109" s="72"/>
      <c r="V6109" s="72"/>
      <c r="W6109" s="72"/>
      <c r="X6109" s="72"/>
      <c r="Y6109" s="72"/>
      <c r="Z6109" s="72"/>
      <c r="AA6109" s="72"/>
      <c r="AB6109" s="72"/>
      <c r="AC6109" s="72"/>
      <c r="AD6109" s="72"/>
      <c r="AE6109" s="72"/>
      <c r="AF6109" s="72"/>
      <c r="AG6109" s="72"/>
      <c r="AH6109" s="72"/>
      <c r="AI6109" s="72"/>
      <c r="AJ6109" s="72"/>
      <c r="AK6109" s="72"/>
    </row>
    <row r="6110" ht="14.25" customHeight="1">
      <c r="A6110" s="78">
        <v>6107.0</v>
      </c>
      <c r="C6110" s="78" t="str">
        <f>VLOOKUP(G6110,[1]Macrodata_CCF!$A$3:$D$55,4,FALSE)</f>
        <v>#ERROR!</v>
      </c>
      <c r="E6110" s="79" t="str">
        <f>VLOOKUP(G6110,[1]Macrodata_CCF!$A$3:$B$55,2,FALSE)</f>
        <v>#ERROR!</v>
      </c>
      <c r="F6110" s="78">
        <v>0.0</v>
      </c>
      <c r="G6110" s="80">
        <v>23.0</v>
      </c>
      <c r="H6110" s="81">
        <v>119095.0</v>
      </c>
      <c r="I6110" s="81">
        <v>400000.0</v>
      </c>
      <c r="J6110" s="81">
        <v>164040.0</v>
      </c>
      <c r="K6110" s="81">
        <v>720000.0</v>
      </c>
      <c r="L6110" s="82">
        <v>0.1600007119844787</v>
      </c>
      <c r="N6110" s="83">
        <f t="shared" si="1"/>
        <v>0.160000712</v>
      </c>
      <c r="O6110" s="83">
        <f t="shared" si="2"/>
        <v>0.160000712</v>
      </c>
      <c r="Q6110" s="83">
        <f t="shared" si="3"/>
        <v>0.7022625</v>
      </c>
      <c r="R6110" s="83">
        <f t="shared" si="4"/>
        <v>0.160000712</v>
      </c>
      <c r="S6110" s="83" t="b">
        <f t="shared" si="5"/>
        <v>0</v>
      </c>
      <c r="T6110" s="72"/>
      <c r="U6110" s="72"/>
      <c r="V6110" s="72"/>
      <c r="W6110" s="72"/>
      <c r="X6110" s="72"/>
      <c r="Y6110" s="72"/>
      <c r="Z6110" s="72"/>
      <c r="AA6110" s="72"/>
      <c r="AB6110" s="72"/>
      <c r="AC6110" s="72"/>
      <c r="AD6110" s="72"/>
      <c r="AE6110" s="72"/>
      <c r="AF6110" s="72"/>
      <c r="AG6110" s="72"/>
      <c r="AH6110" s="72"/>
      <c r="AI6110" s="72"/>
      <c r="AJ6110" s="72"/>
      <c r="AK6110" s="72"/>
    </row>
    <row r="6111" ht="14.25" customHeight="1">
      <c r="A6111" s="78">
        <v>6108.0</v>
      </c>
      <c r="C6111" s="78" t="str">
        <f>VLOOKUP(G6111,[1]Macrodata_CCF!$A$3:$D$55,4,FALSE)</f>
        <v>#ERROR!</v>
      </c>
      <c r="E6111" s="79" t="str">
        <f>VLOOKUP(G6111,[1]Macrodata_CCF!$A$3:$B$55,2,FALSE)</f>
        <v>#ERROR!</v>
      </c>
      <c r="F6111" s="78">
        <v>0.0</v>
      </c>
      <c r="G6111" s="80">
        <v>22.0</v>
      </c>
      <c r="H6111" s="81">
        <v>8310.0</v>
      </c>
      <c r="I6111" s="81">
        <v>120000.0</v>
      </c>
      <c r="J6111" s="81">
        <v>30650.0</v>
      </c>
      <c r="K6111" s="81">
        <v>120000.0</v>
      </c>
      <c r="L6111" s="82">
        <v>0.2000179067060614</v>
      </c>
      <c r="N6111" s="83">
        <f t="shared" si="1"/>
        <v>0.2000179067</v>
      </c>
      <c r="O6111" s="83">
        <f t="shared" si="2"/>
        <v>0.2000179067</v>
      </c>
      <c r="Q6111" s="83">
        <f t="shared" si="3"/>
        <v>0.93075</v>
      </c>
      <c r="R6111" s="83">
        <f t="shared" si="4"/>
        <v>0.2000179067</v>
      </c>
      <c r="S6111" s="83" t="b">
        <f t="shared" si="5"/>
        <v>0</v>
      </c>
      <c r="T6111" s="72"/>
      <c r="U6111" s="72"/>
      <c r="V6111" s="72"/>
      <c r="W6111" s="72"/>
      <c r="X6111" s="72"/>
      <c r="Y6111" s="72"/>
      <c r="Z6111" s="72"/>
      <c r="AA6111" s="72"/>
      <c r="AB6111" s="72"/>
      <c r="AC6111" s="72"/>
      <c r="AD6111" s="72"/>
      <c r="AE6111" s="72"/>
      <c r="AF6111" s="72"/>
      <c r="AG6111" s="72"/>
      <c r="AH6111" s="72"/>
      <c r="AI6111" s="72"/>
      <c r="AJ6111" s="72"/>
      <c r="AK6111" s="72"/>
    </row>
    <row r="6112" ht="14.25" customHeight="1">
      <c r="A6112" s="78">
        <v>6109.0</v>
      </c>
      <c r="C6112" s="78" t="str">
        <f>VLOOKUP(G6112,[1]Macrodata_CCF!$A$3:$D$55,4,FALSE)</f>
        <v>#ERROR!</v>
      </c>
      <c r="E6112" s="79" t="str">
        <f>VLOOKUP(G6112,[1]Macrodata_CCF!$A$3:$B$55,2,FALSE)</f>
        <v>#ERROR!</v>
      </c>
      <c r="F6112" s="78">
        <v>0.0</v>
      </c>
      <c r="G6112" s="80">
        <v>31.0</v>
      </c>
      <c r="H6112" s="81">
        <v>239310.0</v>
      </c>
      <c r="I6112" s="81">
        <v>250000.0</v>
      </c>
      <c r="J6112" s="81">
        <v>240805.0</v>
      </c>
      <c r="K6112" s="81">
        <v>250000.0</v>
      </c>
      <c r="L6112" s="82">
        <v>0.1398503274087933</v>
      </c>
      <c r="N6112" s="83">
        <f t="shared" si="1"/>
        <v>0.1398503274</v>
      </c>
      <c r="O6112" s="83">
        <f t="shared" si="2"/>
        <v>0.1398503274</v>
      </c>
      <c r="Q6112" s="83">
        <f t="shared" si="3"/>
        <v>0.04276</v>
      </c>
      <c r="R6112" s="83">
        <f t="shared" si="4"/>
        <v>0.00598</v>
      </c>
      <c r="S6112" s="83" t="b">
        <f t="shared" si="5"/>
        <v>0</v>
      </c>
      <c r="T6112" s="72"/>
      <c r="U6112" s="72"/>
      <c r="V6112" s="72"/>
      <c r="W6112" s="72"/>
      <c r="X6112" s="72"/>
      <c r="Y6112" s="72"/>
      <c r="Z6112" s="72"/>
      <c r="AA6112" s="72"/>
      <c r="AB6112" s="72"/>
      <c r="AC6112" s="72"/>
      <c r="AD6112" s="72"/>
      <c r="AE6112" s="72"/>
      <c r="AF6112" s="72"/>
      <c r="AG6112" s="72"/>
      <c r="AH6112" s="72"/>
      <c r="AI6112" s="72"/>
      <c r="AJ6112" s="72"/>
      <c r="AK6112" s="72"/>
    </row>
    <row r="6113" ht="14.25" customHeight="1">
      <c r="A6113" s="78">
        <v>6110.0</v>
      </c>
      <c r="C6113" s="78" t="str">
        <f>VLOOKUP(G6113,[1]Macrodata_CCF!$A$3:$D$55,4,FALSE)</f>
        <v>#ERROR!</v>
      </c>
      <c r="E6113" s="79" t="str">
        <f>VLOOKUP(G6113,[1]Macrodata_CCF!$A$3:$B$55,2,FALSE)</f>
        <v>#ERROR!</v>
      </c>
      <c r="F6113" s="78">
        <v>0.0</v>
      </c>
      <c r="G6113" s="80">
        <v>52.0</v>
      </c>
      <c r="H6113" s="81">
        <v>290000.0</v>
      </c>
      <c r="I6113" s="81">
        <v>390000.0</v>
      </c>
      <c r="J6113" s="81">
        <v>293000.0</v>
      </c>
      <c r="K6113" s="81">
        <v>390000.0</v>
      </c>
      <c r="L6113" s="82">
        <v>0.03</v>
      </c>
      <c r="N6113" s="83">
        <f t="shared" si="1"/>
        <v>0.03</v>
      </c>
      <c r="O6113" s="83">
        <f t="shared" si="2"/>
        <v>0.03</v>
      </c>
      <c r="Q6113" s="83">
        <f t="shared" si="3"/>
        <v>0.2564102564</v>
      </c>
      <c r="R6113" s="83">
        <f t="shared" si="4"/>
        <v>0.03</v>
      </c>
      <c r="S6113" s="83" t="b">
        <f t="shared" si="5"/>
        <v>0</v>
      </c>
      <c r="T6113" s="72"/>
      <c r="U6113" s="72"/>
      <c r="V6113" s="72"/>
      <c r="W6113" s="72"/>
      <c r="X6113" s="72"/>
      <c r="Y6113" s="72"/>
      <c r="Z6113" s="72"/>
      <c r="AA6113" s="72"/>
      <c r="AB6113" s="72"/>
      <c r="AC6113" s="72"/>
      <c r="AD6113" s="72"/>
      <c r="AE6113" s="72"/>
      <c r="AF6113" s="72"/>
      <c r="AG6113" s="72"/>
      <c r="AH6113" s="72"/>
      <c r="AI6113" s="72"/>
      <c r="AJ6113" s="72"/>
      <c r="AK6113" s="72"/>
    </row>
    <row r="6114" ht="14.25" customHeight="1">
      <c r="A6114" s="78">
        <v>6111.0</v>
      </c>
      <c r="C6114" s="78" t="str">
        <f>VLOOKUP(G6114,[1]Macrodata_CCF!$A$3:$D$55,4,FALSE)</f>
        <v>#ERROR!</v>
      </c>
      <c r="E6114" s="79" t="str">
        <f>VLOOKUP(G6114,[1]Macrodata_CCF!$A$3:$B$55,2,FALSE)</f>
        <v>#ERROR!</v>
      </c>
      <c r="F6114" s="78">
        <v>0.0</v>
      </c>
      <c r="G6114" s="80">
        <v>8.0</v>
      </c>
      <c r="H6114" s="81">
        <v>12080.0</v>
      </c>
      <c r="I6114" s="81">
        <v>210000.0</v>
      </c>
      <c r="J6114" s="81">
        <v>214200.0</v>
      </c>
      <c r="K6114" s="81">
        <v>210000.0</v>
      </c>
      <c r="L6114" s="82">
        <v>1.021220695230396</v>
      </c>
      <c r="N6114" s="83">
        <f t="shared" si="1"/>
        <v>1.021220695</v>
      </c>
      <c r="O6114" s="83">
        <f t="shared" si="2"/>
        <v>1</v>
      </c>
      <c r="Q6114" s="83">
        <f t="shared" si="3"/>
        <v>0.9424761905</v>
      </c>
      <c r="R6114" s="83">
        <f t="shared" si="4"/>
        <v>1.021220695</v>
      </c>
      <c r="S6114" s="83" t="b">
        <f t="shared" si="5"/>
        <v>0</v>
      </c>
      <c r="T6114" s="72"/>
      <c r="U6114" s="72"/>
      <c r="V6114" s="72"/>
      <c r="W6114" s="72"/>
      <c r="X6114" s="72"/>
      <c r="Y6114" s="72"/>
      <c r="Z6114" s="72"/>
      <c r="AA6114" s="72"/>
      <c r="AB6114" s="72"/>
      <c r="AC6114" s="72"/>
      <c r="AD6114" s="72"/>
      <c r="AE6114" s="72"/>
      <c r="AF6114" s="72"/>
      <c r="AG6114" s="72"/>
      <c r="AH6114" s="72"/>
      <c r="AI6114" s="72"/>
      <c r="AJ6114" s="72"/>
      <c r="AK6114" s="72"/>
    </row>
    <row r="6115" ht="14.25" customHeight="1">
      <c r="A6115" s="78">
        <v>6112.0</v>
      </c>
      <c r="C6115" s="78" t="str">
        <f>VLOOKUP(G6115,[1]Macrodata_CCF!$A$3:$D$55,4,FALSE)</f>
        <v>#ERROR!</v>
      </c>
      <c r="E6115" s="79" t="str">
        <f>VLOOKUP(G6115,[1]Macrodata_CCF!$A$3:$B$55,2,FALSE)</f>
        <v>#ERROR!</v>
      </c>
      <c r="F6115" s="78">
        <v>0.0</v>
      </c>
      <c r="G6115" s="80">
        <v>21.0</v>
      </c>
      <c r="H6115" s="81">
        <v>209920.0</v>
      </c>
      <c r="I6115" s="81">
        <v>510000.0</v>
      </c>
      <c r="J6115" s="81">
        <v>251930.0</v>
      </c>
      <c r="K6115" s="81">
        <v>510000.0</v>
      </c>
      <c r="L6115" s="82">
        <v>0.1399960010663823</v>
      </c>
      <c r="N6115" s="83">
        <f t="shared" si="1"/>
        <v>0.1399960011</v>
      </c>
      <c r="O6115" s="83">
        <f t="shared" si="2"/>
        <v>0.1399960011</v>
      </c>
      <c r="Q6115" s="83">
        <f t="shared" si="3"/>
        <v>0.5883921569</v>
      </c>
      <c r="R6115" s="83">
        <f t="shared" si="4"/>
        <v>0.1399960011</v>
      </c>
      <c r="S6115" s="83" t="b">
        <f t="shared" si="5"/>
        <v>0</v>
      </c>
      <c r="T6115" s="72"/>
      <c r="U6115" s="72"/>
      <c r="V6115" s="72"/>
      <c r="W6115" s="72"/>
      <c r="X6115" s="72"/>
      <c r="Y6115" s="72"/>
      <c r="Z6115" s="72"/>
      <c r="AA6115" s="72"/>
      <c r="AB6115" s="72"/>
      <c r="AC6115" s="72"/>
      <c r="AD6115" s="72"/>
      <c r="AE6115" s="72"/>
      <c r="AF6115" s="72"/>
      <c r="AG6115" s="72"/>
      <c r="AH6115" s="72"/>
      <c r="AI6115" s="72"/>
      <c r="AJ6115" s="72"/>
      <c r="AK6115" s="72"/>
    </row>
    <row r="6116" ht="14.25" customHeight="1">
      <c r="A6116" s="78">
        <v>6113.0</v>
      </c>
      <c r="C6116" s="78" t="str">
        <f>VLOOKUP(G6116,[1]Macrodata_CCF!$A$3:$D$55,4,FALSE)</f>
        <v>#ERROR!</v>
      </c>
      <c r="E6116" s="79" t="str">
        <f>VLOOKUP(G6116,[1]Macrodata_CCF!$A$3:$B$55,2,FALSE)</f>
        <v>#ERROR!</v>
      </c>
      <c r="F6116" s="78">
        <v>0.0</v>
      </c>
      <c r="G6116" s="80">
        <v>24.0</v>
      </c>
      <c r="H6116" s="81">
        <v>0.0</v>
      </c>
      <c r="I6116" s="81">
        <v>250000.0</v>
      </c>
      <c r="J6116" s="81">
        <v>42500.0</v>
      </c>
      <c r="K6116" s="81">
        <v>250000.0</v>
      </c>
      <c r="L6116" s="82">
        <v>0.17</v>
      </c>
      <c r="N6116" s="83">
        <f t="shared" si="1"/>
        <v>0.17</v>
      </c>
      <c r="O6116" s="83">
        <f t="shared" si="2"/>
        <v>0.17</v>
      </c>
      <c r="Q6116" s="83">
        <f t="shared" si="3"/>
        <v>1</v>
      </c>
      <c r="R6116" s="83">
        <f t="shared" si="4"/>
        <v>0.17</v>
      </c>
      <c r="S6116" s="83" t="b">
        <f t="shared" si="5"/>
        <v>0</v>
      </c>
      <c r="T6116" s="72"/>
      <c r="U6116" s="72"/>
      <c r="V6116" s="72"/>
      <c r="W6116" s="72"/>
      <c r="X6116" s="72"/>
      <c r="Y6116" s="72"/>
      <c r="Z6116" s="72"/>
      <c r="AA6116" s="72"/>
      <c r="AB6116" s="72"/>
      <c r="AC6116" s="72"/>
      <c r="AD6116" s="72"/>
      <c r="AE6116" s="72"/>
      <c r="AF6116" s="72"/>
      <c r="AG6116" s="72"/>
      <c r="AH6116" s="72"/>
      <c r="AI6116" s="72"/>
      <c r="AJ6116" s="72"/>
      <c r="AK6116" s="72"/>
    </row>
    <row r="6117" ht="14.25" customHeight="1">
      <c r="A6117" s="78">
        <v>6114.0</v>
      </c>
      <c r="C6117" s="78" t="str">
        <f>VLOOKUP(G6117,[1]Macrodata_CCF!$A$3:$D$55,4,FALSE)</f>
        <v>#ERROR!</v>
      </c>
      <c r="E6117" s="79" t="str">
        <f>VLOOKUP(G6117,[1]Macrodata_CCF!$A$3:$B$55,2,FALSE)</f>
        <v>#ERROR!</v>
      </c>
      <c r="F6117" s="78">
        <v>0.0</v>
      </c>
      <c r="G6117" s="80">
        <v>42.0</v>
      </c>
      <c r="H6117" s="81">
        <v>534725.0</v>
      </c>
      <c r="I6117" s="81">
        <v>580000.0</v>
      </c>
      <c r="J6117" s="81">
        <v>551930.0</v>
      </c>
      <c r="K6117" s="81">
        <v>580000.0</v>
      </c>
      <c r="L6117" s="82">
        <v>0.3800110436223081</v>
      </c>
      <c r="N6117" s="83">
        <f t="shared" si="1"/>
        <v>0.3800110436</v>
      </c>
      <c r="O6117" s="83">
        <f t="shared" si="2"/>
        <v>0.3800110436</v>
      </c>
      <c r="Q6117" s="83">
        <f t="shared" si="3"/>
        <v>0.07806034483</v>
      </c>
      <c r="R6117" s="83">
        <f t="shared" si="4"/>
        <v>0.0296637931</v>
      </c>
      <c r="S6117" s="83" t="b">
        <f t="shared" si="5"/>
        <v>0</v>
      </c>
      <c r="T6117" s="72"/>
      <c r="U6117" s="72"/>
      <c r="V6117" s="72"/>
      <c r="W6117" s="72"/>
      <c r="X6117" s="72"/>
      <c r="Y6117" s="72"/>
      <c r="Z6117" s="72"/>
      <c r="AA6117" s="72"/>
      <c r="AB6117" s="72"/>
      <c r="AC6117" s="72"/>
      <c r="AD6117" s="72"/>
      <c r="AE6117" s="72"/>
      <c r="AF6117" s="72"/>
      <c r="AG6117" s="72"/>
      <c r="AH6117" s="72"/>
      <c r="AI6117" s="72"/>
      <c r="AJ6117" s="72"/>
      <c r="AK6117" s="72"/>
    </row>
    <row r="6118" ht="14.25" customHeight="1">
      <c r="A6118" s="78">
        <v>6115.0</v>
      </c>
      <c r="C6118" s="78" t="str">
        <f>VLOOKUP(G6118,[1]Macrodata_CCF!$A$3:$D$55,4,FALSE)</f>
        <v>#ERROR!</v>
      </c>
      <c r="E6118" s="79" t="str">
        <f>VLOOKUP(G6118,[1]Macrodata_CCF!$A$3:$B$55,2,FALSE)</f>
        <v>#ERROR!</v>
      </c>
      <c r="F6118" s="78">
        <v>0.0</v>
      </c>
      <c r="G6118" s="80">
        <v>14.0</v>
      </c>
      <c r="H6118" s="81">
        <v>177905.0</v>
      </c>
      <c r="I6118" s="81">
        <v>280000.0</v>
      </c>
      <c r="J6118" s="81">
        <v>197305.0</v>
      </c>
      <c r="K6118" s="81">
        <v>280000.0</v>
      </c>
      <c r="L6118" s="82">
        <v>0.1900190998579754</v>
      </c>
      <c r="N6118" s="83">
        <f t="shared" si="1"/>
        <v>0.1900190999</v>
      </c>
      <c r="O6118" s="83">
        <f t="shared" si="2"/>
        <v>0.1900190999</v>
      </c>
      <c r="Q6118" s="83">
        <f t="shared" si="3"/>
        <v>0.364625</v>
      </c>
      <c r="R6118" s="83">
        <f t="shared" si="4"/>
        <v>0.1900190999</v>
      </c>
      <c r="S6118" s="83" t="b">
        <f t="shared" si="5"/>
        <v>0</v>
      </c>
      <c r="T6118" s="72"/>
      <c r="U6118" s="72"/>
      <c r="V6118" s="72"/>
      <c r="W6118" s="72"/>
      <c r="X6118" s="72"/>
      <c r="Y6118" s="72"/>
      <c r="Z6118" s="72"/>
      <c r="AA6118" s="72"/>
      <c r="AB6118" s="72"/>
      <c r="AC6118" s="72"/>
      <c r="AD6118" s="72"/>
      <c r="AE6118" s="72"/>
      <c r="AF6118" s="72"/>
      <c r="AG6118" s="72"/>
      <c r="AH6118" s="72"/>
      <c r="AI6118" s="72"/>
      <c r="AJ6118" s="72"/>
      <c r="AK6118" s="72"/>
    </row>
    <row r="6119" ht="14.25" customHeight="1">
      <c r="A6119" s="78">
        <v>6116.0</v>
      </c>
      <c r="C6119" s="78" t="str">
        <f>VLOOKUP(G6119,[1]Macrodata_CCF!$A$3:$D$55,4,FALSE)</f>
        <v>#ERROR!</v>
      </c>
      <c r="E6119" s="79" t="str">
        <f>VLOOKUP(G6119,[1]Macrodata_CCF!$A$3:$B$55,2,FALSE)</f>
        <v>#ERROR!</v>
      </c>
      <c r="F6119" s="78">
        <v>0.0</v>
      </c>
      <c r="G6119" s="80">
        <v>50.0</v>
      </c>
      <c r="H6119" s="81">
        <v>19660.0</v>
      </c>
      <c r="I6119" s="81">
        <v>260000.0</v>
      </c>
      <c r="J6119" s="81">
        <v>41290.0</v>
      </c>
      <c r="K6119" s="81">
        <v>260000.0</v>
      </c>
      <c r="L6119" s="82">
        <v>0.0899975035366564</v>
      </c>
      <c r="N6119" s="83">
        <f t="shared" si="1"/>
        <v>0.08999750354</v>
      </c>
      <c r="O6119" s="83">
        <f t="shared" si="2"/>
        <v>0.08999750354</v>
      </c>
      <c r="Q6119" s="83">
        <f t="shared" si="3"/>
        <v>0.9243846154</v>
      </c>
      <c r="R6119" s="83">
        <f t="shared" si="4"/>
        <v>0.08999750354</v>
      </c>
      <c r="S6119" s="83" t="b">
        <f t="shared" si="5"/>
        <v>0</v>
      </c>
      <c r="T6119" s="72"/>
      <c r="U6119" s="72"/>
      <c r="V6119" s="72"/>
      <c r="W6119" s="72"/>
      <c r="X6119" s="72"/>
      <c r="Y6119" s="72"/>
      <c r="Z6119" s="72"/>
      <c r="AA6119" s="72"/>
      <c r="AB6119" s="72"/>
      <c r="AC6119" s="72"/>
      <c r="AD6119" s="72"/>
      <c r="AE6119" s="72"/>
      <c r="AF6119" s="72"/>
      <c r="AG6119" s="72"/>
      <c r="AH6119" s="72"/>
      <c r="AI6119" s="72"/>
      <c r="AJ6119" s="72"/>
      <c r="AK6119" s="72"/>
    </row>
    <row r="6120" ht="14.25" customHeight="1">
      <c r="A6120" s="78">
        <v>6117.0</v>
      </c>
      <c r="C6120" s="78" t="str">
        <f>VLOOKUP(G6120,[1]Macrodata_CCF!$A$3:$D$55,4,FALSE)</f>
        <v>#ERROR!</v>
      </c>
      <c r="E6120" s="79" t="str">
        <f>VLOOKUP(G6120,[1]Macrodata_CCF!$A$3:$B$55,2,FALSE)</f>
        <v>#ERROR!</v>
      </c>
      <c r="F6120" s="78">
        <v>0.0</v>
      </c>
      <c r="G6120" s="80">
        <v>36.0</v>
      </c>
      <c r="H6120" s="81">
        <v>434705.0</v>
      </c>
      <c r="I6120" s="81">
        <v>560000.0</v>
      </c>
      <c r="J6120" s="81">
        <v>415910.0</v>
      </c>
      <c r="K6120" s="81">
        <v>560000.0</v>
      </c>
      <c r="L6120" s="82">
        <v>-0.1500059858733389</v>
      </c>
      <c r="N6120" s="83">
        <f t="shared" si="1"/>
        <v>-0.1500059859</v>
      </c>
      <c r="O6120" s="83">
        <f t="shared" si="2"/>
        <v>0</v>
      </c>
      <c r="Q6120" s="83">
        <f t="shared" si="3"/>
        <v>0.2237410714</v>
      </c>
      <c r="R6120" s="83">
        <f t="shared" si="4"/>
        <v>-0.1500059859</v>
      </c>
      <c r="S6120" s="83" t="b">
        <f t="shared" si="5"/>
        <v>0</v>
      </c>
      <c r="T6120" s="72"/>
      <c r="U6120" s="72"/>
      <c r="V6120" s="72"/>
      <c r="W6120" s="72"/>
      <c r="X6120" s="72"/>
      <c r="Y6120" s="72"/>
      <c r="Z6120" s="72"/>
      <c r="AA6120" s="72"/>
      <c r="AB6120" s="72"/>
      <c r="AC6120" s="72"/>
      <c r="AD6120" s="72"/>
      <c r="AE6120" s="72"/>
      <c r="AF6120" s="72"/>
      <c r="AG6120" s="72"/>
      <c r="AH6120" s="72"/>
      <c r="AI6120" s="72"/>
      <c r="AJ6120" s="72"/>
      <c r="AK6120" s="72"/>
    </row>
    <row r="6121" ht="14.25" customHeight="1">
      <c r="A6121" s="78">
        <v>6118.0</v>
      </c>
      <c r="C6121" s="78" t="str">
        <f>VLOOKUP(G6121,[1]Macrodata_CCF!$A$3:$D$55,4,FALSE)</f>
        <v>#ERROR!</v>
      </c>
      <c r="E6121" s="79" t="str">
        <f>VLOOKUP(G6121,[1]Macrodata_CCF!$A$3:$B$55,2,FALSE)</f>
        <v>#ERROR!</v>
      </c>
      <c r="F6121" s="78">
        <v>0.0</v>
      </c>
      <c r="G6121" s="80">
        <v>34.0</v>
      </c>
      <c r="H6121" s="81">
        <v>540570.0</v>
      </c>
      <c r="I6121" s="81">
        <v>710000.0</v>
      </c>
      <c r="J6121" s="81">
        <v>562595.0</v>
      </c>
      <c r="K6121" s="81">
        <v>710000.0</v>
      </c>
      <c r="L6121" s="82">
        <v>0.1299946880717701</v>
      </c>
      <c r="N6121" s="83">
        <f t="shared" si="1"/>
        <v>0.1299946881</v>
      </c>
      <c r="O6121" s="83">
        <f t="shared" si="2"/>
        <v>0.1299946881</v>
      </c>
      <c r="Q6121" s="83">
        <f t="shared" si="3"/>
        <v>0.2386338028</v>
      </c>
      <c r="R6121" s="83">
        <f t="shared" si="4"/>
        <v>0.1299946881</v>
      </c>
      <c r="S6121" s="83" t="b">
        <f t="shared" si="5"/>
        <v>0</v>
      </c>
      <c r="T6121" s="72"/>
      <c r="U6121" s="72"/>
      <c r="V6121" s="72"/>
      <c r="W6121" s="72"/>
      <c r="X6121" s="72"/>
      <c r="Y6121" s="72"/>
      <c r="Z6121" s="72"/>
      <c r="AA6121" s="72"/>
      <c r="AB6121" s="72"/>
      <c r="AC6121" s="72"/>
      <c r="AD6121" s="72"/>
      <c r="AE6121" s="72"/>
      <c r="AF6121" s="72"/>
      <c r="AG6121" s="72"/>
      <c r="AH6121" s="72"/>
      <c r="AI6121" s="72"/>
      <c r="AJ6121" s="72"/>
      <c r="AK6121" s="72"/>
    </row>
    <row r="6122" ht="14.25" customHeight="1">
      <c r="A6122" s="78">
        <v>6119.0</v>
      </c>
      <c r="C6122" s="78" t="str">
        <f>VLOOKUP(G6122,[1]Macrodata_CCF!$A$3:$D$55,4,FALSE)</f>
        <v>#ERROR!</v>
      </c>
      <c r="E6122" s="79" t="str">
        <f>VLOOKUP(G6122,[1]Macrodata_CCF!$A$3:$B$55,2,FALSE)</f>
        <v>#ERROR!</v>
      </c>
      <c r="F6122" s="78">
        <v>0.0</v>
      </c>
      <c r="G6122" s="80">
        <v>31.0</v>
      </c>
      <c r="H6122" s="81">
        <v>569680.0</v>
      </c>
      <c r="I6122" s="81">
        <v>950000.0</v>
      </c>
      <c r="J6122" s="81">
        <v>969000.0</v>
      </c>
      <c r="K6122" s="81">
        <v>950000.0</v>
      </c>
      <c r="L6122" s="82">
        <v>1.049957930164072</v>
      </c>
      <c r="N6122" s="83">
        <f t="shared" si="1"/>
        <v>1.04995793</v>
      </c>
      <c r="O6122" s="83">
        <f t="shared" si="2"/>
        <v>1</v>
      </c>
      <c r="Q6122" s="83">
        <f t="shared" si="3"/>
        <v>0.4003368421</v>
      </c>
      <c r="R6122" s="83">
        <f t="shared" si="4"/>
        <v>1.04995793</v>
      </c>
      <c r="S6122" s="83" t="b">
        <f t="shared" si="5"/>
        <v>0</v>
      </c>
      <c r="T6122" s="72"/>
      <c r="U6122" s="72"/>
      <c r="V6122" s="72"/>
      <c r="W6122" s="72"/>
      <c r="X6122" s="72"/>
      <c r="Y6122" s="72"/>
      <c r="Z6122" s="72"/>
      <c r="AA6122" s="72"/>
      <c r="AB6122" s="72"/>
      <c r="AC6122" s="72"/>
      <c r="AD6122" s="72"/>
      <c r="AE6122" s="72"/>
      <c r="AF6122" s="72"/>
      <c r="AG6122" s="72"/>
      <c r="AH6122" s="72"/>
      <c r="AI6122" s="72"/>
      <c r="AJ6122" s="72"/>
      <c r="AK6122" s="72"/>
    </row>
    <row r="6123" ht="14.25" customHeight="1">
      <c r="A6123" s="78">
        <v>6120.0</v>
      </c>
      <c r="C6123" s="78" t="str">
        <f>VLOOKUP(G6123,[1]Macrodata_CCF!$A$3:$D$55,4,FALSE)</f>
        <v>#ERROR!</v>
      </c>
      <c r="E6123" s="79" t="str">
        <f>VLOOKUP(G6123,[1]Macrodata_CCF!$A$3:$B$55,2,FALSE)</f>
        <v>#ERROR!</v>
      </c>
      <c r="F6123" s="78">
        <v>0.0</v>
      </c>
      <c r="G6123" s="80">
        <v>14.0</v>
      </c>
      <c r="H6123" s="81">
        <v>54450.0</v>
      </c>
      <c r="I6123" s="81">
        <v>160000.0</v>
      </c>
      <c r="J6123" s="81">
        <v>72395.0</v>
      </c>
      <c r="K6123" s="81">
        <v>304000.0</v>
      </c>
      <c r="L6123" s="82">
        <v>0.1700142112742776</v>
      </c>
      <c r="N6123" s="83">
        <f t="shared" si="1"/>
        <v>0.1700142113</v>
      </c>
      <c r="O6123" s="83">
        <f t="shared" si="2"/>
        <v>0.1700142113</v>
      </c>
      <c r="Q6123" s="83">
        <f t="shared" si="3"/>
        <v>0.6596875</v>
      </c>
      <c r="R6123" s="83">
        <f t="shared" si="4"/>
        <v>0.1700142113</v>
      </c>
      <c r="S6123" s="83" t="b">
        <f t="shared" si="5"/>
        <v>0</v>
      </c>
      <c r="T6123" s="72"/>
      <c r="U6123" s="72"/>
      <c r="V6123" s="72"/>
      <c r="W6123" s="72"/>
      <c r="X6123" s="72"/>
      <c r="Y6123" s="72"/>
      <c r="Z6123" s="72"/>
      <c r="AA6123" s="72"/>
      <c r="AB6123" s="72"/>
      <c r="AC6123" s="72"/>
      <c r="AD6123" s="72"/>
      <c r="AE6123" s="72"/>
      <c r="AF6123" s="72"/>
      <c r="AG6123" s="72"/>
      <c r="AH6123" s="72"/>
      <c r="AI6123" s="72"/>
      <c r="AJ6123" s="72"/>
      <c r="AK6123" s="72"/>
    </row>
    <row r="6124" ht="14.25" customHeight="1">
      <c r="A6124" s="78">
        <v>6121.0</v>
      </c>
      <c r="C6124" s="78" t="str">
        <f>VLOOKUP(G6124,[1]Macrodata_CCF!$A$3:$D$55,4,FALSE)</f>
        <v>#ERROR!</v>
      </c>
      <c r="E6124" s="79" t="str">
        <f>VLOOKUP(G6124,[1]Macrodata_CCF!$A$3:$B$55,2,FALSE)</f>
        <v>#ERROR!</v>
      </c>
      <c r="F6124" s="78">
        <v>0.0</v>
      </c>
      <c r="G6124" s="80">
        <v>19.0</v>
      </c>
      <c r="H6124" s="81">
        <v>604055.0</v>
      </c>
      <c r="I6124" s="81">
        <v>820000.0</v>
      </c>
      <c r="J6124" s="81">
        <v>640765.0</v>
      </c>
      <c r="K6124" s="81">
        <v>1476000.0</v>
      </c>
      <c r="L6124" s="82">
        <v>0.169996989974299</v>
      </c>
      <c r="N6124" s="83">
        <f t="shared" si="1"/>
        <v>0.16999699</v>
      </c>
      <c r="O6124" s="83">
        <f t="shared" si="2"/>
        <v>0.16999699</v>
      </c>
      <c r="Q6124" s="83">
        <f t="shared" si="3"/>
        <v>0.263347561</v>
      </c>
      <c r="R6124" s="83">
        <f t="shared" si="4"/>
        <v>0.16999699</v>
      </c>
      <c r="S6124" s="83" t="b">
        <f t="shared" si="5"/>
        <v>0</v>
      </c>
      <c r="T6124" s="72"/>
      <c r="U6124" s="72"/>
      <c r="V6124" s="72"/>
      <c r="W6124" s="72"/>
      <c r="X6124" s="72"/>
      <c r="Y6124" s="72"/>
      <c r="Z6124" s="72"/>
      <c r="AA6124" s="72"/>
      <c r="AB6124" s="72"/>
      <c r="AC6124" s="72"/>
      <c r="AD6124" s="72"/>
      <c r="AE6124" s="72"/>
      <c r="AF6124" s="72"/>
      <c r="AG6124" s="72"/>
      <c r="AH6124" s="72"/>
      <c r="AI6124" s="72"/>
      <c r="AJ6124" s="72"/>
      <c r="AK6124" s="72"/>
    </row>
    <row r="6125" ht="14.25" customHeight="1">
      <c r="A6125" s="78">
        <v>6122.0</v>
      </c>
      <c r="C6125" s="78" t="str">
        <f>VLOOKUP(G6125,[1]Macrodata_CCF!$A$3:$D$55,4,FALSE)</f>
        <v>#ERROR!</v>
      </c>
      <c r="E6125" s="79" t="str">
        <f>VLOOKUP(G6125,[1]Macrodata_CCF!$A$3:$B$55,2,FALSE)</f>
        <v>#ERROR!</v>
      </c>
      <c r="F6125" s="78">
        <v>0.0</v>
      </c>
      <c r="G6125" s="80">
        <v>3.0</v>
      </c>
      <c r="H6125" s="81">
        <v>225.0</v>
      </c>
      <c r="I6125" s="81">
        <v>60000.0</v>
      </c>
      <c r="J6125" s="81">
        <v>15170.0</v>
      </c>
      <c r="K6125" s="81">
        <v>108000.0</v>
      </c>
      <c r="L6125" s="82">
        <v>0.2500209117524049</v>
      </c>
      <c r="N6125" s="83">
        <f t="shared" si="1"/>
        <v>0.2500209118</v>
      </c>
      <c r="O6125" s="83">
        <f t="shared" si="2"/>
        <v>0.2500209118</v>
      </c>
      <c r="Q6125" s="83">
        <f t="shared" si="3"/>
        <v>0.99625</v>
      </c>
      <c r="R6125" s="83">
        <f t="shared" si="4"/>
        <v>0.2500209118</v>
      </c>
      <c r="S6125" s="83" t="b">
        <f t="shared" si="5"/>
        <v>0</v>
      </c>
      <c r="T6125" s="72"/>
      <c r="U6125" s="72"/>
      <c r="V6125" s="72"/>
      <c r="W6125" s="72"/>
      <c r="X6125" s="72"/>
      <c r="Y6125" s="72"/>
      <c r="Z6125" s="72"/>
      <c r="AA6125" s="72"/>
      <c r="AB6125" s="72"/>
      <c r="AC6125" s="72"/>
      <c r="AD6125" s="72"/>
      <c r="AE6125" s="72"/>
      <c r="AF6125" s="72"/>
      <c r="AG6125" s="72"/>
      <c r="AH6125" s="72"/>
      <c r="AI6125" s="72"/>
      <c r="AJ6125" s="72"/>
      <c r="AK6125" s="72"/>
    </row>
    <row r="6126" ht="14.25" customHeight="1">
      <c r="A6126" s="78">
        <v>6123.0</v>
      </c>
      <c r="C6126" s="78" t="str">
        <f>VLOOKUP(G6126,[1]Macrodata_CCF!$A$3:$D$55,4,FALSE)</f>
        <v>#ERROR!</v>
      </c>
      <c r="E6126" s="79" t="str">
        <f>VLOOKUP(G6126,[1]Macrodata_CCF!$A$3:$B$55,2,FALSE)</f>
        <v>#ERROR!</v>
      </c>
      <c r="F6126" s="78">
        <v>0.0</v>
      </c>
      <c r="G6126" s="80">
        <v>14.0</v>
      </c>
      <c r="H6126" s="81">
        <v>859765.0</v>
      </c>
      <c r="I6126" s="81">
        <v>960000.0</v>
      </c>
      <c r="J6126" s="81">
        <v>876805.0</v>
      </c>
      <c r="K6126" s="81">
        <v>1344000.0</v>
      </c>
      <c r="L6126" s="82">
        <v>0.1700004988277548</v>
      </c>
      <c r="N6126" s="83">
        <f t="shared" si="1"/>
        <v>0.1700004988</v>
      </c>
      <c r="O6126" s="83">
        <f t="shared" si="2"/>
        <v>0.1700004988</v>
      </c>
      <c r="Q6126" s="83">
        <f t="shared" si="3"/>
        <v>0.1044114583</v>
      </c>
      <c r="R6126" s="83">
        <f t="shared" si="4"/>
        <v>0.1700004988</v>
      </c>
      <c r="S6126" s="83" t="b">
        <f t="shared" si="5"/>
        <v>0</v>
      </c>
      <c r="T6126" s="72"/>
      <c r="U6126" s="72"/>
      <c r="V6126" s="72"/>
      <c r="W6126" s="72"/>
      <c r="X6126" s="72"/>
      <c r="Y6126" s="72"/>
      <c r="Z6126" s="72"/>
      <c r="AA6126" s="72"/>
      <c r="AB6126" s="72"/>
      <c r="AC6126" s="72"/>
      <c r="AD6126" s="72"/>
      <c r="AE6126" s="72"/>
      <c r="AF6126" s="72"/>
      <c r="AG6126" s="72"/>
      <c r="AH6126" s="72"/>
      <c r="AI6126" s="72"/>
      <c r="AJ6126" s="72"/>
      <c r="AK6126" s="72"/>
    </row>
    <row r="6127" ht="14.25" customHeight="1">
      <c r="A6127" s="78">
        <v>6124.0</v>
      </c>
      <c r="C6127" s="78" t="str">
        <f>VLOOKUP(G6127,[1]Macrodata_CCF!$A$3:$D$55,4,FALSE)</f>
        <v>#ERROR!</v>
      </c>
      <c r="E6127" s="79" t="str">
        <f>VLOOKUP(G6127,[1]Macrodata_CCF!$A$3:$B$55,2,FALSE)</f>
        <v>#ERROR!</v>
      </c>
      <c r="F6127" s="78">
        <v>0.0</v>
      </c>
      <c r="G6127" s="80">
        <v>6.0</v>
      </c>
      <c r="H6127" s="81">
        <v>358550.0</v>
      </c>
      <c r="I6127" s="81">
        <v>490000.0</v>
      </c>
      <c r="J6127" s="81">
        <v>395355.0</v>
      </c>
      <c r="K6127" s="81">
        <v>490000.0</v>
      </c>
      <c r="L6127" s="82">
        <v>0.2799923925446938</v>
      </c>
      <c r="N6127" s="83">
        <f t="shared" si="1"/>
        <v>0.2799923925</v>
      </c>
      <c r="O6127" s="83">
        <f t="shared" si="2"/>
        <v>0.2799923925</v>
      </c>
      <c r="Q6127" s="83">
        <f t="shared" si="3"/>
        <v>0.2682653061</v>
      </c>
      <c r="R6127" s="83">
        <f t="shared" si="4"/>
        <v>0.2799923925</v>
      </c>
      <c r="S6127" s="83" t="b">
        <f t="shared" si="5"/>
        <v>0</v>
      </c>
      <c r="T6127" s="72"/>
      <c r="U6127" s="72"/>
      <c r="V6127" s="72"/>
      <c r="W6127" s="72"/>
      <c r="X6127" s="72"/>
      <c r="Y6127" s="72"/>
      <c r="Z6127" s="72"/>
      <c r="AA6127" s="72"/>
      <c r="AB6127" s="72"/>
      <c r="AC6127" s="72"/>
      <c r="AD6127" s="72"/>
      <c r="AE6127" s="72"/>
      <c r="AF6127" s="72"/>
      <c r="AG6127" s="72"/>
      <c r="AH6127" s="72"/>
      <c r="AI6127" s="72"/>
      <c r="AJ6127" s="72"/>
      <c r="AK6127" s="72"/>
    </row>
    <row r="6128" ht="14.25" customHeight="1">
      <c r="A6128" s="78">
        <v>6125.0</v>
      </c>
      <c r="C6128" s="78" t="str">
        <f>VLOOKUP(G6128,[1]Macrodata_CCF!$A$3:$D$55,4,FALSE)</f>
        <v>#ERROR!</v>
      </c>
      <c r="E6128" s="79" t="str">
        <f>VLOOKUP(G6128,[1]Macrodata_CCF!$A$3:$B$55,2,FALSE)</f>
        <v>#ERROR!</v>
      </c>
      <c r="F6128" s="78">
        <v>0.0</v>
      </c>
      <c r="G6128" s="80">
        <v>20.0</v>
      </c>
      <c r="H6128" s="81">
        <v>131535.0</v>
      </c>
      <c r="I6128" s="81">
        <v>170000.0</v>
      </c>
      <c r="J6128" s="81">
        <v>138460.0</v>
      </c>
      <c r="K6128" s="81">
        <v>170000.0</v>
      </c>
      <c r="L6128" s="82">
        <v>0.1800337969582738</v>
      </c>
      <c r="N6128" s="83">
        <f t="shared" si="1"/>
        <v>0.180033797</v>
      </c>
      <c r="O6128" s="83">
        <f t="shared" si="2"/>
        <v>0.180033797</v>
      </c>
      <c r="Q6128" s="83">
        <f t="shared" si="3"/>
        <v>0.2262647059</v>
      </c>
      <c r="R6128" s="83">
        <f t="shared" si="4"/>
        <v>0.180033797</v>
      </c>
      <c r="S6128" s="83" t="b">
        <f t="shared" si="5"/>
        <v>0</v>
      </c>
      <c r="T6128" s="72"/>
      <c r="U6128" s="72"/>
      <c r="V6128" s="72"/>
      <c r="W6128" s="72"/>
      <c r="X6128" s="72"/>
      <c r="Y6128" s="72"/>
      <c r="Z6128" s="72"/>
      <c r="AA6128" s="72"/>
      <c r="AB6128" s="72"/>
      <c r="AC6128" s="72"/>
      <c r="AD6128" s="72"/>
      <c r="AE6128" s="72"/>
      <c r="AF6128" s="72"/>
      <c r="AG6128" s="72"/>
      <c r="AH6128" s="72"/>
      <c r="AI6128" s="72"/>
      <c r="AJ6128" s="72"/>
      <c r="AK6128" s="72"/>
    </row>
    <row r="6129" ht="14.25" customHeight="1">
      <c r="A6129" s="78">
        <v>6126.0</v>
      </c>
      <c r="C6129" s="78" t="str">
        <f>VLOOKUP(G6129,[1]Macrodata_CCF!$A$3:$D$55,4,FALSE)</f>
        <v>#ERROR!</v>
      </c>
      <c r="E6129" s="79" t="str">
        <f>VLOOKUP(G6129,[1]Macrodata_CCF!$A$3:$B$55,2,FALSE)</f>
        <v>#ERROR!</v>
      </c>
      <c r="F6129" s="78">
        <v>0.0</v>
      </c>
      <c r="G6129" s="80">
        <v>33.0</v>
      </c>
      <c r="H6129" s="81">
        <v>107860.0</v>
      </c>
      <c r="I6129" s="81">
        <v>590000.0</v>
      </c>
      <c r="J6129" s="81">
        <v>180180.0</v>
      </c>
      <c r="K6129" s="81">
        <v>590000.0</v>
      </c>
      <c r="L6129" s="82">
        <v>0.149997925913635</v>
      </c>
      <c r="N6129" s="83">
        <f t="shared" si="1"/>
        <v>0.1499979259</v>
      </c>
      <c r="O6129" s="83">
        <f t="shared" si="2"/>
        <v>0.1499979259</v>
      </c>
      <c r="Q6129" s="83">
        <f t="shared" si="3"/>
        <v>0.8171864407</v>
      </c>
      <c r="R6129" s="83">
        <f t="shared" si="4"/>
        <v>0.1499979259</v>
      </c>
      <c r="S6129" s="83" t="b">
        <f t="shared" si="5"/>
        <v>0</v>
      </c>
      <c r="T6129" s="72"/>
      <c r="U6129" s="72"/>
      <c r="V6129" s="72"/>
      <c r="W6129" s="72"/>
      <c r="X6129" s="72"/>
      <c r="Y6129" s="72"/>
      <c r="Z6129" s="72"/>
      <c r="AA6129" s="72"/>
      <c r="AB6129" s="72"/>
      <c r="AC6129" s="72"/>
      <c r="AD6129" s="72"/>
      <c r="AE6129" s="72"/>
      <c r="AF6129" s="72"/>
      <c r="AG6129" s="72"/>
      <c r="AH6129" s="72"/>
      <c r="AI6129" s="72"/>
      <c r="AJ6129" s="72"/>
      <c r="AK6129" s="72"/>
    </row>
    <row r="6130" ht="14.25" customHeight="1">
      <c r="A6130" s="78">
        <v>6127.0</v>
      </c>
      <c r="C6130" s="78" t="str">
        <f>VLOOKUP(G6130,[1]Macrodata_CCF!$A$3:$D$55,4,FALSE)</f>
        <v>#ERROR!</v>
      </c>
      <c r="E6130" s="79" t="str">
        <f>VLOOKUP(G6130,[1]Macrodata_CCF!$A$3:$B$55,2,FALSE)</f>
        <v>#ERROR!</v>
      </c>
      <c r="F6130" s="78">
        <v>0.0</v>
      </c>
      <c r="G6130" s="80">
        <v>16.0</v>
      </c>
      <c r="H6130" s="81">
        <v>335070.0</v>
      </c>
      <c r="I6130" s="81">
        <v>370000.0</v>
      </c>
      <c r="J6130" s="81">
        <v>339960.0</v>
      </c>
      <c r="K6130" s="81">
        <v>370000.0</v>
      </c>
      <c r="L6130" s="82">
        <v>0.1399942742628113</v>
      </c>
      <c r="N6130" s="83">
        <f t="shared" si="1"/>
        <v>0.1399942743</v>
      </c>
      <c r="O6130" s="83">
        <f t="shared" si="2"/>
        <v>0.1399942743</v>
      </c>
      <c r="Q6130" s="83">
        <f t="shared" si="3"/>
        <v>0.09440540541</v>
      </c>
      <c r="R6130" s="83">
        <f t="shared" si="4"/>
        <v>0.01321621622</v>
      </c>
      <c r="S6130" s="83" t="b">
        <f t="shared" si="5"/>
        <v>0</v>
      </c>
      <c r="T6130" s="72"/>
      <c r="U6130" s="72"/>
      <c r="V6130" s="72"/>
      <c r="W6130" s="72"/>
      <c r="X6130" s="72"/>
      <c r="Y6130" s="72"/>
      <c r="Z6130" s="72"/>
      <c r="AA6130" s="72"/>
      <c r="AB6130" s="72"/>
      <c r="AC6130" s="72"/>
      <c r="AD6130" s="72"/>
      <c r="AE6130" s="72"/>
      <c r="AF6130" s="72"/>
      <c r="AG6130" s="72"/>
      <c r="AH6130" s="72"/>
      <c r="AI6130" s="72"/>
      <c r="AJ6130" s="72"/>
      <c r="AK6130" s="72"/>
    </row>
    <row r="6131" ht="14.25" customHeight="1">
      <c r="A6131" s="78">
        <v>6128.0</v>
      </c>
      <c r="C6131" s="78" t="str">
        <f>VLOOKUP(G6131,[1]Macrodata_CCF!$A$3:$D$55,4,FALSE)</f>
        <v>#ERROR!</v>
      </c>
      <c r="E6131" s="79" t="str">
        <f>VLOOKUP(G6131,[1]Macrodata_CCF!$A$3:$B$55,2,FALSE)</f>
        <v>#ERROR!</v>
      </c>
      <c r="F6131" s="78">
        <v>0.0</v>
      </c>
      <c r="G6131" s="80">
        <v>41.0</v>
      </c>
      <c r="H6131" s="81">
        <v>500945.0</v>
      </c>
      <c r="I6131" s="81">
        <v>620000.0</v>
      </c>
      <c r="J6131" s="81">
        <v>529520.0</v>
      </c>
      <c r="K6131" s="81">
        <v>620000.0</v>
      </c>
      <c r="L6131" s="82">
        <v>0.2400151190626181</v>
      </c>
      <c r="N6131" s="83">
        <f t="shared" si="1"/>
        <v>0.2400151191</v>
      </c>
      <c r="O6131" s="83">
        <f t="shared" si="2"/>
        <v>0.2400151191</v>
      </c>
      <c r="Q6131" s="83">
        <f t="shared" si="3"/>
        <v>0.1920241935</v>
      </c>
      <c r="R6131" s="83">
        <f t="shared" si="4"/>
        <v>0.2400151191</v>
      </c>
      <c r="S6131" s="83" t="b">
        <f t="shared" si="5"/>
        <v>0</v>
      </c>
      <c r="T6131" s="72"/>
      <c r="U6131" s="72"/>
      <c r="V6131" s="72"/>
      <c r="W6131" s="72"/>
      <c r="X6131" s="72"/>
      <c r="Y6131" s="72"/>
      <c r="Z6131" s="72"/>
      <c r="AA6131" s="72"/>
      <c r="AB6131" s="72"/>
      <c r="AC6131" s="72"/>
      <c r="AD6131" s="72"/>
      <c r="AE6131" s="72"/>
      <c r="AF6131" s="72"/>
      <c r="AG6131" s="72"/>
      <c r="AH6131" s="72"/>
      <c r="AI6131" s="72"/>
      <c r="AJ6131" s="72"/>
      <c r="AK6131" s="72"/>
    </row>
    <row r="6132" ht="14.25" customHeight="1">
      <c r="A6132" s="78">
        <v>6129.0</v>
      </c>
      <c r="C6132" s="78" t="str">
        <f>VLOOKUP(G6132,[1]Macrodata_CCF!$A$3:$D$55,4,FALSE)</f>
        <v>#ERROR!</v>
      </c>
      <c r="E6132" s="79" t="str">
        <f>VLOOKUP(G6132,[1]Macrodata_CCF!$A$3:$B$55,2,FALSE)</f>
        <v>#ERROR!</v>
      </c>
      <c r="F6132" s="78">
        <v>0.0</v>
      </c>
      <c r="G6132" s="80">
        <v>40.0</v>
      </c>
      <c r="H6132" s="81">
        <v>253510.0</v>
      </c>
      <c r="I6132" s="81">
        <v>560000.0</v>
      </c>
      <c r="J6132" s="81">
        <v>281095.0</v>
      </c>
      <c r="K6132" s="81">
        <v>560000.0</v>
      </c>
      <c r="L6132" s="82">
        <v>0.09000293647427322</v>
      </c>
      <c r="N6132" s="83">
        <f t="shared" si="1"/>
        <v>0.09000293647</v>
      </c>
      <c r="O6132" s="83">
        <f t="shared" si="2"/>
        <v>0.09000293647</v>
      </c>
      <c r="Q6132" s="83">
        <f t="shared" si="3"/>
        <v>0.5473035714</v>
      </c>
      <c r="R6132" s="83">
        <f t="shared" si="4"/>
        <v>0.09000293647</v>
      </c>
      <c r="S6132" s="83" t="b">
        <f t="shared" si="5"/>
        <v>0</v>
      </c>
      <c r="T6132" s="72"/>
      <c r="U6132" s="72"/>
      <c r="V6132" s="72"/>
      <c r="W6132" s="72"/>
      <c r="X6132" s="72"/>
      <c r="Y6132" s="72"/>
      <c r="Z6132" s="72"/>
      <c r="AA6132" s="72"/>
      <c r="AB6132" s="72"/>
      <c r="AC6132" s="72"/>
      <c r="AD6132" s="72"/>
      <c r="AE6132" s="72"/>
      <c r="AF6132" s="72"/>
      <c r="AG6132" s="72"/>
      <c r="AH6132" s="72"/>
      <c r="AI6132" s="72"/>
      <c r="AJ6132" s="72"/>
      <c r="AK6132" s="72"/>
    </row>
    <row r="6133" ht="14.25" customHeight="1">
      <c r="A6133" s="78">
        <v>6130.0</v>
      </c>
      <c r="C6133" s="78" t="str">
        <f>VLOOKUP(G6133,[1]Macrodata_CCF!$A$3:$D$55,4,FALSE)</f>
        <v>#ERROR!</v>
      </c>
      <c r="E6133" s="79" t="str">
        <f>VLOOKUP(G6133,[1]Macrodata_CCF!$A$3:$B$55,2,FALSE)</f>
        <v>#ERROR!</v>
      </c>
      <c r="F6133" s="78">
        <v>0.0</v>
      </c>
      <c r="G6133" s="80">
        <v>18.0</v>
      </c>
      <c r="H6133" s="81">
        <v>0.0</v>
      </c>
      <c r="I6133" s="81">
        <v>610000.0</v>
      </c>
      <c r="J6133" s="81">
        <v>115900.0</v>
      </c>
      <c r="K6133" s="81">
        <v>610000.0</v>
      </c>
      <c r="L6133" s="82">
        <v>0.19</v>
      </c>
      <c r="N6133" s="83">
        <f t="shared" si="1"/>
        <v>0.19</v>
      </c>
      <c r="O6133" s="83">
        <f t="shared" si="2"/>
        <v>0.19</v>
      </c>
      <c r="Q6133" s="83">
        <f t="shared" si="3"/>
        <v>1</v>
      </c>
      <c r="R6133" s="83">
        <f t="shared" si="4"/>
        <v>0.19</v>
      </c>
      <c r="S6133" s="83" t="b">
        <f t="shared" si="5"/>
        <v>0</v>
      </c>
      <c r="T6133" s="72"/>
      <c r="U6133" s="72"/>
      <c r="V6133" s="72"/>
      <c r="W6133" s="72"/>
      <c r="X6133" s="72"/>
      <c r="Y6133" s="72"/>
      <c r="Z6133" s="72"/>
      <c r="AA6133" s="72"/>
      <c r="AB6133" s="72"/>
      <c r="AC6133" s="72"/>
      <c r="AD6133" s="72"/>
      <c r="AE6133" s="72"/>
      <c r="AF6133" s="72"/>
      <c r="AG6133" s="72"/>
      <c r="AH6133" s="72"/>
      <c r="AI6133" s="72"/>
      <c r="AJ6133" s="72"/>
      <c r="AK6133" s="72"/>
    </row>
    <row r="6134" ht="14.25" customHeight="1">
      <c r="A6134" s="78">
        <v>6131.0</v>
      </c>
      <c r="C6134" s="78" t="str">
        <f>VLOOKUP(G6134,[1]Macrodata_CCF!$A$3:$D$55,4,FALSE)</f>
        <v>#ERROR!</v>
      </c>
      <c r="E6134" s="79" t="str">
        <f>VLOOKUP(G6134,[1]Macrodata_CCF!$A$3:$B$55,2,FALSE)</f>
        <v>#ERROR!</v>
      </c>
      <c r="F6134" s="78">
        <v>0.0</v>
      </c>
      <c r="G6134" s="80">
        <v>25.0</v>
      </c>
      <c r="H6134" s="81">
        <v>203765.0</v>
      </c>
      <c r="I6134" s="81">
        <v>220000.0</v>
      </c>
      <c r="J6134" s="81">
        <v>206040.0</v>
      </c>
      <c r="K6134" s="81">
        <v>220000.0</v>
      </c>
      <c r="L6134" s="82">
        <v>0.1401293501693871</v>
      </c>
      <c r="N6134" s="83">
        <f t="shared" si="1"/>
        <v>0.1401293502</v>
      </c>
      <c r="O6134" s="83">
        <f t="shared" si="2"/>
        <v>0.1401293502</v>
      </c>
      <c r="Q6134" s="83">
        <f t="shared" si="3"/>
        <v>0.07379545455</v>
      </c>
      <c r="R6134" s="83">
        <f t="shared" si="4"/>
        <v>0.01034090909</v>
      </c>
      <c r="S6134" s="83" t="b">
        <f t="shared" si="5"/>
        <v>0</v>
      </c>
      <c r="T6134" s="72"/>
      <c r="U6134" s="72"/>
      <c r="V6134" s="72"/>
      <c r="W6134" s="72"/>
      <c r="X6134" s="72"/>
      <c r="Y6134" s="72"/>
      <c r="Z6134" s="72"/>
      <c r="AA6134" s="72"/>
      <c r="AB6134" s="72"/>
      <c r="AC6134" s="72"/>
      <c r="AD6134" s="72"/>
      <c r="AE6134" s="72"/>
      <c r="AF6134" s="72"/>
      <c r="AG6134" s="72"/>
      <c r="AH6134" s="72"/>
      <c r="AI6134" s="72"/>
      <c r="AJ6134" s="72"/>
      <c r="AK6134" s="72"/>
    </row>
    <row r="6135" ht="14.25" customHeight="1">
      <c r="A6135" s="78">
        <v>6132.0</v>
      </c>
      <c r="C6135" s="78" t="str">
        <f>VLOOKUP(G6135,[1]Macrodata_CCF!$A$3:$D$55,4,FALSE)</f>
        <v>#ERROR!</v>
      </c>
      <c r="E6135" s="79" t="str">
        <f>VLOOKUP(G6135,[1]Macrodata_CCF!$A$3:$B$55,2,FALSE)</f>
        <v>#ERROR!</v>
      </c>
      <c r="F6135" s="78">
        <v>0.0</v>
      </c>
      <c r="G6135" s="80">
        <v>23.0</v>
      </c>
      <c r="H6135" s="81">
        <v>396705.0</v>
      </c>
      <c r="I6135" s="81">
        <v>420000.0</v>
      </c>
      <c r="J6135" s="81">
        <v>396470.0</v>
      </c>
      <c r="K6135" s="81">
        <v>420000.0</v>
      </c>
      <c r="L6135" s="82">
        <v>-0.01008800171710668</v>
      </c>
      <c r="N6135" s="83">
        <f t="shared" si="1"/>
        <v>-0.01008800172</v>
      </c>
      <c r="O6135" s="83">
        <f t="shared" si="2"/>
        <v>0</v>
      </c>
      <c r="Q6135" s="83">
        <f t="shared" si="3"/>
        <v>0.05546428571</v>
      </c>
      <c r="R6135" s="83">
        <f t="shared" si="4"/>
        <v>-0.0005595238095</v>
      </c>
      <c r="S6135" s="83" t="b">
        <f t="shared" si="5"/>
        <v>0</v>
      </c>
      <c r="T6135" s="72"/>
      <c r="U6135" s="72"/>
      <c r="V6135" s="72"/>
      <c r="W6135" s="72"/>
      <c r="X6135" s="72"/>
      <c r="Y6135" s="72"/>
      <c r="Z6135" s="72"/>
      <c r="AA6135" s="72"/>
      <c r="AB6135" s="72"/>
      <c r="AC6135" s="72"/>
      <c r="AD6135" s="72"/>
      <c r="AE6135" s="72"/>
      <c r="AF6135" s="72"/>
      <c r="AG6135" s="72"/>
      <c r="AH6135" s="72"/>
      <c r="AI6135" s="72"/>
      <c r="AJ6135" s="72"/>
      <c r="AK6135" s="72"/>
    </row>
    <row r="6136" ht="14.25" customHeight="1">
      <c r="A6136" s="78">
        <v>6133.0</v>
      </c>
      <c r="C6136" s="78" t="str">
        <f>VLOOKUP(G6136,[1]Macrodata_CCF!$A$3:$D$55,4,FALSE)</f>
        <v>#ERROR!</v>
      </c>
      <c r="E6136" s="79" t="str">
        <f>VLOOKUP(G6136,[1]Macrodata_CCF!$A$3:$B$55,2,FALSE)</f>
        <v>#ERROR!</v>
      </c>
      <c r="F6136" s="78">
        <v>0.0</v>
      </c>
      <c r="G6136" s="80">
        <v>14.0</v>
      </c>
      <c r="H6136" s="81">
        <v>633825.0</v>
      </c>
      <c r="I6136" s="81">
        <v>920000.0</v>
      </c>
      <c r="J6136" s="81">
        <v>688200.0</v>
      </c>
      <c r="K6136" s="81">
        <v>920000.0</v>
      </c>
      <c r="L6136" s="82">
        <v>0.1900061151393378</v>
      </c>
      <c r="N6136" s="83">
        <f t="shared" si="1"/>
        <v>0.1900061151</v>
      </c>
      <c r="O6136" s="83">
        <f t="shared" si="2"/>
        <v>0.1900061151</v>
      </c>
      <c r="Q6136" s="83">
        <f t="shared" si="3"/>
        <v>0.3110597826</v>
      </c>
      <c r="R6136" s="83">
        <f t="shared" si="4"/>
        <v>0.1900061151</v>
      </c>
      <c r="S6136" s="83" t="b">
        <f t="shared" si="5"/>
        <v>0</v>
      </c>
      <c r="T6136" s="72"/>
      <c r="U6136" s="72"/>
      <c r="V6136" s="72"/>
      <c r="W6136" s="72"/>
      <c r="X6136" s="72"/>
      <c r="Y6136" s="72"/>
      <c r="Z6136" s="72"/>
      <c r="AA6136" s="72"/>
      <c r="AB6136" s="72"/>
      <c r="AC6136" s="72"/>
      <c r="AD6136" s="72"/>
      <c r="AE6136" s="72"/>
      <c r="AF6136" s="72"/>
      <c r="AG6136" s="72"/>
      <c r="AH6136" s="72"/>
      <c r="AI6136" s="72"/>
      <c r="AJ6136" s="72"/>
      <c r="AK6136" s="72"/>
    </row>
    <row r="6137" ht="14.25" customHeight="1">
      <c r="A6137" s="78">
        <v>6134.0</v>
      </c>
      <c r="C6137" s="78" t="str">
        <f>VLOOKUP(G6137,[1]Macrodata_CCF!$A$3:$D$55,4,FALSE)</f>
        <v>#ERROR!</v>
      </c>
      <c r="E6137" s="79" t="str">
        <f>VLOOKUP(G6137,[1]Macrodata_CCF!$A$3:$B$55,2,FALSE)</f>
        <v>#ERROR!</v>
      </c>
      <c r="F6137" s="78">
        <v>0.0</v>
      </c>
      <c r="G6137" s="80">
        <v>43.0</v>
      </c>
      <c r="H6137" s="81">
        <v>642565.0</v>
      </c>
      <c r="I6137" s="81">
        <v>850000.0</v>
      </c>
      <c r="J6137" s="81">
        <v>677830.0</v>
      </c>
      <c r="K6137" s="81">
        <v>850000.0</v>
      </c>
      <c r="L6137" s="82">
        <v>0.1700050618265963</v>
      </c>
      <c r="N6137" s="83">
        <f t="shared" si="1"/>
        <v>0.1700050618</v>
      </c>
      <c r="O6137" s="83">
        <f t="shared" si="2"/>
        <v>0.1700050618</v>
      </c>
      <c r="Q6137" s="83">
        <f t="shared" si="3"/>
        <v>0.2440411765</v>
      </c>
      <c r="R6137" s="83">
        <f t="shared" si="4"/>
        <v>0.1700050618</v>
      </c>
      <c r="S6137" s="83" t="b">
        <f t="shared" si="5"/>
        <v>0</v>
      </c>
      <c r="T6137" s="72"/>
      <c r="U6137" s="72"/>
      <c r="V6137" s="72"/>
      <c r="W6137" s="72"/>
      <c r="X6137" s="72"/>
      <c r="Y6137" s="72"/>
      <c r="Z6137" s="72"/>
      <c r="AA6137" s="72"/>
      <c r="AB6137" s="72"/>
      <c r="AC6137" s="72"/>
      <c r="AD6137" s="72"/>
      <c r="AE6137" s="72"/>
      <c r="AF6137" s="72"/>
      <c r="AG6137" s="72"/>
      <c r="AH6137" s="72"/>
      <c r="AI6137" s="72"/>
      <c r="AJ6137" s="72"/>
      <c r="AK6137" s="72"/>
    </row>
    <row r="6138" ht="14.25" customHeight="1">
      <c r="A6138" s="78">
        <v>6135.0</v>
      </c>
      <c r="C6138" s="78" t="str">
        <f>VLOOKUP(G6138,[1]Macrodata_CCF!$A$3:$D$55,4,FALSE)</f>
        <v>#ERROR!</v>
      </c>
      <c r="E6138" s="79" t="str">
        <f>VLOOKUP(G6138,[1]Macrodata_CCF!$A$3:$B$55,2,FALSE)</f>
        <v>#ERROR!</v>
      </c>
      <c r="F6138" s="78">
        <v>0.0</v>
      </c>
      <c r="G6138" s="80">
        <v>22.0</v>
      </c>
      <c r="H6138" s="81">
        <v>63890.0</v>
      </c>
      <c r="I6138" s="81">
        <v>100000.0</v>
      </c>
      <c r="J6138" s="81">
        <v>70390.0</v>
      </c>
      <c r="K6138" s="81">
        <v>100000.0</v>
      </c>
      <c r="L6138" s="82">
        <v>0.1800055386319579</v>
      </c>
      <c r="N6138" s="83">
        <f t="shared" si="1"/>
        <v>0.1800055386</v>
      </c>
      <c r="O6138" s="83">
        <f t="shared" si="2"/>
        <v>0.1800055386</v>
      </c>
      <c r="Q6138" s="83">
        <f t="shared" si="3"/>
        <v>0.3611</v>
      </c>
      <c r="R6138" s="83">
        <f t="shared" si="4"/>
        <v>0.1800055386</v>
      </c>
      <c r="S6138" s="83" t="b">
        <f t="shared" si="5"/>
        <v>0</v>
      </c>
      <c r="T6138" s="72"/>
      <c r="U6138" s="72"/>
      <c r="V6138" s="72"/>
      <c r="W6138" s="72"/>
      <c r="X6138" s="72"/>
      <c r="Y6138" s="72"/>
      <c r="Z6138" s="72"/>
      <c r="AA6138" s="72"/>
      <c r="AB6138" s="72"/>
      <c r="AC6138" s="72"/>
      <c r="AD6138" s="72"/>
      <c r="AE6138" s="72"/>
      <c r="AF6138" s="72"/>
      <c r="AG6138" s="72"/>
      <c r="AH6138" s="72"/>
      <c r="AI6138" s="72"/>
      <c r="AJ6138" s="72"/>
      <c r="AK6138" s="72"/>
    </row>
    <row r="6139" ht="14.25" customHeight="1">
      <c r="A6139" s="78">
        <v>6136.0</v>
      </c>
      <c r="C6139" s="78" t="str">
        <f>VLOOKUP(G6139,[1]Macrodata_CCF!$A$3:$D$55,4,FALSE)</f>
        <v>#ERROR!</v>
      </c>
      <c r="E6139" s="79" t="str">
        <f>VLOOKUP(G6139,[1]Macrodata_CCF!$A$3:$B$55,2,FALSE)</f>
        <v>#ERROR!</v>
      </c>
      <c r="F6139" s="78">
        <v>0.0</v>
      </c>
      <c r="G6139" s="80">
        <v>45.0</v>
      </c>
      <c r="H6139" s="81">
        <v>44670.0</v>
      </c>
      <c r="I6139" s="81">
        <v>60000.0</v>
      </c>
      <c r="J6139" s="81">
        <v>47275.0</v>
      </c>
      <c r="K6139" s="81">
        <v>108000.0</v>
      </c>
      <c r="L6139" s="82">
        <v>0.169928245270711</v>
      </c>
      <c r="N6139" s="83">
        <f t="shared" si="1"/>
        <v>0.1699282453</v>
      </c>
      <c r="O6139" s="83">
        <f t="shared" si="2"/>
        <v>0.1699282453</v>
      </c>
      <c r="Q6139" s="83">
        <f t="shared" si="3"/>
        <v>0.2555</v>
      </c>
      <c r="R6139" s="83">
        <f t="shared" si="4"/>
        <v>0.1699282453</v>
      </c>
      <c r="S6139" s="83" t="b">
        <f t="shared" si="5"/>
        <v>0</v>
      </c>
      <c r="T6139" s="72"/>
      <c r="U6139" s="72"/>
      <c r="V6139" s="72"/>
      <c r="W6139" s="72"/>
      <c r="X6139" s="72"/>
      <c r="Y6139" s="72"/>
      <c r="Z6139" s="72"/>
      <c r="AA6139" s="72"/>
      <c r="AB6139" s="72"/>
      <c r="AC6139" s="72"/>
      <c r="AD6139" s="72"/>
      <c r="AE6139" s="72"/>
      <c r="AF6139" s="72"/>
      <c r="AG6139" s="72"/>
      <c r="AH6139" s="72"/>
      <c r="AI6139" s="72"/>
      <c r="AJ6139" s="72"/>
      <c r="AK6139" s="72"/>
    </row>
    <row r="6140" ht="14.25" customHeight="1">
      <c r="A6140" s="78">
        <v>6137.0</v>
      </c>
      <c r="C6140" s="78" t="str">
        <f>VLOOKUP(G6140,[1]Macrodata_CCF!$A$3:$D$55,4,FALSE)</f>
        <v>#ERROR!</v>
      </c>
      <c r="E6140" s="79" t="str">
        <f>VLOOKUP(G6140,[1]Macrodata_CCF!$A$3:$B$55,2,FALSE)</f>
        <v>#ERROR!</v>
      </c>
      <c r="F6140" s="78">
        <v>0.0</v>
      </c>
      <c r="G6140" s="80">
        <v>7.0</v>
      </c>
      <c r="H6140" s="81">
        <v>620360.0</v>
      </c>
      <c r="I6140" s="81">
        <v>750000.0</v>
      </c>
      <c r="J6140" s="81">
        <v>563320.0</v>
      </c>
      <c r="K6140" s="81">
        <v>750000.0</v>
      </c>
      <c r="L6140" s="82">
        <v>-0.4399876581302067</v>
      </c>
      <c r="N6140" s="83">
        <f t="shared" si="1"/>
        <v>-0.4399876581</v>
      </c>
      <c r="O6140" s="83">
        <f t="shared" si="2"/>
        <v>0</v>
      </c>
      <c r="Q6140" s="83">
        <f t="shared" si="3"/>
        <v>0.1728533333</v>
      </c>
      <c r="R6140" s="83">
        <f t="shared" si="4"/>
        <v>-0.4399876581</v>
      </c>
      <c r="S6140" s="83" t="b">
        <f t="shared" si="5"/>
        <v>0</v>
      </c>
      <c r="T6140" s="72"/>
      <c r="U6140" s="72"/>
      <c r="V6140" s="72"/>
      <c r="W6140" s="72"/>
      <c r="X6140" s="72"/>
      <c r="Y6140" s="72"/>
      <c r="Z6140" s="72"/>
      <c r="AA6140" s="72"/>
      <c r="AB6140" s="72"/>
      <c r="AC6140" s="72"/>
      <c r="AD6140" s="72"/>
      <c r="AE6140" s="72"/>
      <c r="AF6140" s="72"/>
      <c r="AG6140" s="72"/>
      <c r="AH6140" s="72"/>
      <c r="AI6140" s="72"/>
      <c r="AJ6140" s="72"/>
      <c r="AK6140" s="72"/>
    </row>
    <row r="6141" ht="14.25" customHeight="1">
      <c r="A6141" s="78">
        <v>6138.0</v>
      </c>
      <c r="C6141" s="78" t="str">
        <f>VLOOKUP(G6141,[1]Macrodata_CCF!$A$3:$D$55,4,FALSE)</f>
        <v>#ERROR!</v>
      </c>
      <c r="E6141" s="79" t="str">
        <f>VLOOKUP(G6141,[1]Macrodata_CCF!$A$3:$B$55,2,FALSE)</f>
        <v>#ERROR!</v>
      </c>
      <c r="F6141" s="78">
        <v>0.0</v>
      </c>
      <c r="G6141" s="80">
        <v>22.0</v>
      </c>
      <c r="H6141" s="81">
        <v>7030.0</v>
      </c>
      <c r="I6141" s="81">
        <v>200000.0</v>
      </c>
      <c r="J6141" s="81">
        <v>43695.0</v>
      </c>
      <c r="K6141" s="81">
        <v>200000.0</v>
      </c>
      <c r="L6141" s="82">
        <v>0.1900036275068664</v>
      </c>
      <c r="N6141" s="83">
        <f t="shared" si="1"/>
        <v>0.1900036275</v>
      </c>
      <c r="O6141" s="83">
        <f t="shared" si="2"/>
        <v>0.1900036275</v>
      </c>
      <c r="Q6141" s="83">
        <f t="shared" si="3"/>
        <v>0.96485</v>
      </c>
      <c r="R6141" s="83">
        <f t="shared" si="4"/>
        <v>0.1900036275</v>
      </c>
      <c r="S6141" s="83" t="b">
        <f t="shared" si="5"/>
        <v>0</v>
      </c>
      <c r="T6141" s="72"/>
      <c r="U6141" s="72"/>
      <c r="V6141" s="72"/>
      <c r="W6141" s="72"/>
      <c r="X6141" s="72"/>
      <c r="Y6141" s="72"/>
      <c r="Z6141" s="72"/>
      <c r="AA6141" s="72"/>
      <c r="AB6141" s="72"/>
      <c r="AC6141" s="72"/>
      <c r="AD6141" s="72"/>
      <c r="AE6141" s="72"/>
      <c r="AF6141" s="72"/>
      <c r="AG6141" s="72"/>
      <c r="AH6141" s="72"/>
      <c r="AI6141" s="72"/>
      <c r="AJ6141" s="72"/>
      <c r="AK6141" s="72"/>
    </row>
    <row r="6142" ht="14.25" customHeight="1">
      <c r="A6142" s="78">
        <v>6139.0</v>
      </c>
      <c r="C6142" s="78" t="str">
        <f>VLOOKUP(G6142,[1]Macrodata_CCF!$A$3:$D$55,4,FALSE)</f>
        <v>#ERROR!</v>
      </c>
      <c r="E6142" s="79" t="str">
        <f>VLOOKUP(G6142,[1]Macrodata_CCF!$A$3:$B$55,2,FALSE)</f>
        <v>#ERROR!</v>
      </c>
      <c r="F6142" s="78">
        <v>0.0</v>
      </c>
      <c r="G6142" s="80">
        <v>22.0</v>
      </c>
      <c r="H6142" s="81">
        <v>47460.0</v>
      </c>
      <c r="I6142" s="81">
        <v>210000.0</v>
      </c>
      <c r="J6142" s="81">
        <v>73465.0</v>
      </c>
      <c r="K6142" s="81">
        <v>210000.0</v>
      </c>
      <c r="L6142" s="82">
        <v>0.1599913867355728</v>
      </c>
      <c r="N6142" s="83">
        <f t="shared" si="1"/>
        <v>0.1599913867</v>
      </c>
      <c r="O6142" s="83">
        <f t="shared" si="2"/>
        <v>0.1599913867</v>
      </c>
      <c r="Q6142" s="83">
        <f t="shared" si="3"/>
        <v>0.774</v>
      </c>
      <c r="R6142" s="83">
        <f t="shared" si="4"/>
        <v>0.1599913867</v>
      </c>
      <c r="S6142" s="83" t="b">
        <f t="shared" si="5"/>
        <v>0</v>
      </c>
      <c r="T6142" s="72"/>
      <c r="U6142" s="72"/>
      <c r="V6142" s="72"/>
      <c r="W6142" s="72"/>
      <c r="X6142" s="72"/>
      <c r="Y6142" s="72"/>
      <c r="Z6142" s="72"/>
      <c r="AA6142" s="72"/>
      <c r="AB6142" s="72"/>
      <c r="AC6142" s="72"/>
      <c r="AD6142" s="72"/>
      <c r="AE6142" s="72"/>
      <c r="AF6142" s="72"/>
      <c r="AG6142" s="72"/>
      <c r="AH6142" s="72"/>
      <c r="AI6142" s="72"/>
      <c r="AJ6142" s="72"/>
      <c r="AK6142" s="72"/>
    </row>
    <row r="6143" ht="14.25" customHeight="1">
      <c r="A6143" s="78">
        <v>6140.0</v>
      </c>
      <c r="C6143" s="78" t="str">
        <f>VLOOKUP(G6143,[1]Macrodata_CCF!$A$3:$D$55,4,FALSE)</f>
        <v>#ERROR!</v>
      </c>
      <c r="E6143" s="79" t="str">
        <f>VLOOKUP(G6143,[1]Macrodata_CCF!$A$3:$B$55,2,FALSE)</f>
        <v>#ERROR!</v>
      </c>
      <c r="F6143" s="78">
        <v>0.0</v>
      </c>
      <c r="G6143" s="80">
        <v>3.0</v>
      </c>
      <c r="H6143" s="81">
        <v>69440.0</v>
      </c>
      <c r="I6143" s="81">
        <v>530000.0</v>
      </c>
      <c r="J6143" s="81">
        <v>170765.0</v>
      </c>
      <c r="K6143" s="81">
        <v>530000.0</v>
      </c>
      <c r="L6143" s="82">
        <v>0.2200039082855654</v>
      </c>
      <c r="N6143" s="83">
        <f t="shared" si="1"/>
        <v>0.2200039083</v>
      </c>
      <c r="O6143" s="83">
        <f t="shared" si="2"/>
        <v>0.2200039083</v>
      </c>
      <c r="Q6143" s="83">
        <f t="shared" si="3"/>
        <v>0.8689811321</v>
      </c>
      <c r="R6143" s="83">
        <f t="shared" si="4"/>
        <v>0.2200039083</v>
      </c>
      <c r="S6143" s="83" t="b">
        <f t="shared" si="5"/>
        <v>0</v>
      </c>
      <c r="T6143" s="72"/>
      <c r="U6143" s="72"/>
      <c r="V6143" s="72"/>
      <c r="W6143" s="72"/>
      <c r="X6143" s="72"/>
      <c r="Y6143" s="72"/>
      <c r="Z6143" s="72"/>
      <c r="AA6143" s="72"/>
      <c r="AB6143" s="72"/>
      <c r="AC6143" s="72"/>
      <c r="AD6143" s="72"/>
      <c r="AE6143" s="72"/>
      <c r="AF6143" s="72"/>
      <c r="AG6143" s="72"/>
      <c r="AH6143" s="72"/>
      <c r="AI6143" s="72"/>
      <c r="AJ6143" s="72"/>
      <c r="AK6143" s="72"/>
    </row>
    <row r="6144" ht="14.25" customHeight="1">
      <c r="A6144" s="78">
        <v>6141.0</v>
      </c>
      <c r="C6144" s="78" t="str">
        <f>VLOOKUP(G6144,[1]Macrodata_CCF!$A$3:$D$55,4,FALSE)</f>
        <v>#ERROR!</v>
      </c>
      <c r="E6144" s="79" t="str">
        <f>VLOOKUP(G6144,[1]Macrodata_CCF!$A$3:$B$55,2,FALSE)</f>
        <v>#ERROR!</v>
      </c>
      <c r="F6144" s="78">
        <v>0.0</v>
      </c>
      <c r="G6144" s="80">
        <v>47.0</v>
      </c>
      <c r="H6144" s="81">
        <v>314095.0</v>
      </c>
      <c r="I6144" s="81">
        <v>370000.0</v>
      </c>
      <c r="J6144" s="81">
        <v>322480.0</v>
      </c>
      <c r="K6144" s="81">
        <v>629000.0</v>
      </c>
      <c r="L6144" s="82">
        <v>0.1499865843842232</v>
      </c>
      <c r="N6144" s="83">
        <f t="shared" si="1"/>
        <v>0.1499865844</v>
      </c>
      <c r="O6144" s="83">
        <f t="shared" si="2"/>
        <v>0.1499865844</v>
      </c>
      <c r="Q6144" s="83">
        <f t="shared" si="3"/>
        <v>0.1510945946</v>
      </c>
      <c r="R6144" s="83">
        <f t="shared" si="4"/>
        <v>0.1499865844</v>
      </c>
      <c r="S6144" s="83" t="b">
        <f t="shared" si="5"/>
        <v>0</v>
      </c>
      <c r="T6144" s="72"/>
      <c r="U6144" s="72"/>
      <c r="V6144" s="72"/>
      <c r="W6144" s="72"/>
      <c r="X6144" s="72"/>
      <c r="Y6144" s="72"/>
      <c r="Z6144" s="72"/>
      <c r="AA6144" s="72"/>
      <c r="AB6144" s="72"/>
      <c r="AC6144" s="72"/>
      <c r="AD6144" s="72"/>
      <c r="AE6144" s="72"/>
      <c r="AF6144" s="72"/>
      <c r="AG6144" s="72"/>
      <c r="AH6144" s="72"/>
      <c r="AI6144" s="72"/>
      <c r="AJ6144" s="72"/>
      <c r="AK6144" s="72"/>
    </row>
    <row r="6145" ht="14.25" customHeight="1">
      <c r="A6145" s="78">
        <v>6142.0</v>
      </c>
      <c r="C6145" s="78" t="str">
        <f>VLOOKUP(G6145,[1]Macrodata_CCF!$A$3:$D$55,4,FALSE)</f>
        <v>#ERROR!</v>
      </c>
      <c r="E6145" s="79" t="str">
        <f>VLOOKUP(G6145,[1]Macrodata_CCF!$A$3:$B$55,2,FALSE)</f>
        <v>#ERROR!</v>
      </c>
      <c r="F6145" s="78">
        <v>0.0</v>
      </c>
      <c r="G6145" s="80">
        <v>23.0</v>
      </c>
      <c r="H6145" s="81">
        <v>224140.0</v>
      </c>
      <c r="I6145" s="81">
        <v>560000.0</v>
      </c>
      <c r="J6145" s="81">
        <v>271160.0</v>
      </c>
      <c r="K6145" s="81">
        <v>560000.0</v>
      </c>
      <c r="L6145" s="82">
        <v>0.139998809027571</v>
      </c>
      <c r="N6145" s="83">
        <f t="shared" si="1"/>
        <v>0.139998809</v>
      </c>
      <c r="O6145" s="83">
        <f t="shared" si="2"/>
        <v>0.139998809</v>
      </c>
      <c r="Q6145" s="83">
        <f t="shared" si="3"/>
        <v>0.59975</v>
      </c>
      <c r="R6145" s="83">
        <f t="shared" si="4"/>
        <v>0.139998809</v>
      </c>
      <c r="S6145" s="83" t="b">
        <f t="shared" si="5"/>
        <v>0</v>
      </c>
      <c r="T6145" s="72"/>
      <c r="U6145" s="72"/>
      <c r="V6145" s="72"/>
      <c r="W6145" s="72"/>
      <c r="X6145" s="72"/>
      <c r="Y6145" s="72"/>
      <c r="Z6145" s="72"/>
      <c r="AA6145" s="72"/>
      <c r="AB6145" s="72"/>
      <c r="AC6145" s="72"/>
      <c r="AD6145" s="72"/>
      <c r="AE6145" s="72"/>
      <c r="AF6145" s="72"/>
      <c r="AG6145" s="72"/>
      <c r="AH6145" s="72"/>
      <c r="AI6145" s="72"/>
      <c r="AJ6145" s="72"/>
      <c r="AK6145" s="72"/>
    </row>
    <row r="6146" ht="14.25" customHeight="1">
      <c r="A6146" s="78">
        <v>6143.0</v>
      </c>
      <c r="C6146" s="78" t="str">
        <f>VLOOKUP(G6146,[1]Macrodata_CCF!$A$3:$D$55,4,FALSE)</f>
        <v>#ERROR!</v>
      </c>
      <c r="E6146" s="79" t="str">
        <f>VLOOKUP(G6146,[1]Macrodata_CCF!$A$3:$B$55,2,FALSE)</f>
        <v>#ERROR!</v>
      </c>
      <c r="F6146" s="78">
        <v>0.0</v>
      </c>
      <c r="G6146" s="80">
        <v>22.0</v>
      </c>
      <c r="H6146" s="81">
        <v>47865.0</v>
      </c>
      <c r="I6146" s="81">
        <v>60000.0</v>
      </c>
      <c r="J6146" s="81">
        <v>50170.0</v>
      </c>
      <c r="K6146" s="81">
        <v>60000.0</v>
      </c>
      <c r="L6146" s="82">
        <v>0.1899464359291306</v>
      </c>
      <c r="N6146" s="83">
        <f t="shared" si="1"/>
        <v>0.1899464359</v>
      </c>
      <c r="O6146" s="83">
        <f t="shared" si="2"/>
        <v>0.1899464359</v>
      </c>
      <c r="Q6146" s="83">
        <f t="shared" si="3"/>
        <v>0.20225</v>
      </c>
      <c r="R6146" s="83">
        <f t="shared" si="4"/>
        <v>0.1899464359</v>
      </c>
      <c r="S6146" s="83" t="b">
        <f t="shared" si="5"/>
        <v>0</v>
      </c>
      <c r="T6146" s="72"/>
      <c r="U6146" s="72"/>
      <c r="V6146" s="72"/>
      <c r="W6146" s="72"/>
      <c r="X6146" s="72"/>
      <c r="Y6146" s="72"/>
      <c r="Z6146" s="72"/>
      <c r="AA6146" s="72"/>
      <c r="AB6146" s="72"/>
      <c r="AC6146" s="72"/>
      <c r="AD6146" s="72"/>
      <c r="AE6146" s="72"/>
      <c r="AF6146" s="72"/>
      <c r="AG6146" s="72"/>
      <c r="AH6146" s="72"/>
      <c r="AI6146" s="72"/>
      <c r="AJ6146" s="72"/>
      <c r="AK6146" s="72"/>
    </row>
    <row r="6147" ht="14.25" customHeight="1">
      <c r="A6147" s="78">
        <v>6144.0</v>
      </c>
      <c r="C6147" s="78" t="str">
        <f>VLOOKUP(G6147,[1]Macrodata_CCF!$A$3:$D$55,4,FALSE)</f>
        <v>#ERROR!</v>
      </c>
      <c r="E6147" s="79" t="str">
        <f>VLOOKUP(G6147,[1]Macrodata_CCF!$A$3:$B$55,2,FALSE)</f>
        <v>#ERROR!</v>
      </c>
      <c r="F6147" s="78">
        <v>0.0</v>
      </c>
      <c r="G6147" s="80">
        <v>15.0</v>
      </c>
      <c r="H6147" s="81">
        <v>79710.0</v>
      </c>
      <c r="I6147" s="81">
        <v>410000.0</v>
      </c>
      <c r="J6147" s="81">
        <v>139160.0</v>
      </c>
      <c r="K6147" s="81">
        <v>410000.0</v>
      </c>
      <c r="L6147" s="82">
        <v>0.1799933391867753</v>
      </c>
      <c r="N6147" s="83">
        <f t="shared" si="1"/>
        <v>0.1799933392</v>
      </c>
      <c r="O6147" s="83">
        <f t="shared" si="2"/>
        <v>0.1799933392</v>
      </c>
      <c r="Q6147" s="83">
        <f t="shared" si="3"/>
        <v>0.8055853659</v>
      </c>
      <c r="R6147" s="83">
        <f t="shared" si="4"/>
        <v>0.1799933392</v>
      </c>
      <c r="S6147" s="83" t="b">
        <f t="shared" si="5"/>
        <v>0</v>
      </c>
      <c r="T6147" s="72"/>
      <c r="U6147" s="72"/>
      <c r="V6147" s="72"/>
      <c r="W6147" s="72"/>
      <c r="X6147" s="72"/>
      <c r="Y6147" s="72"/>
      <c r="Z6147" s="72"/>
      <c r="AA6147" s="72"/>
      <c r="AB6147" s="72"/>
      <c r="AC6147" s="72"/>
      <c r="AD6147" s="72"/>
      <c r="AE6147" s="72"/>
      <c r="AF6147" s="72"/>
      <c r="AG6147" s="72"/>
      <c r="AH6147" s="72"/>
      <c r="AI6147" s="72"/>
      <c r="AJ6147" s="72"/>
      <c r="AK6147" s="72"/>
    </row>
    <row r="6148" ht="14.25" customHeight="1">
      <c r="A6148" s="78">
        <v>6145.0</v>
      </c>
      <c r="C6148" s="78" t="str">
        <f>VLOOKUP(G6148,[1]Macrodata_CCF!$A$3:$D$55,4,FALSE)</f>
        <v>#ERROR!</v>
      </c>
      <c r="E6148" s="79" t="str">
        <f>VLOOKUP(G6148,[1]Macrodata_CCF!$A$3:$B$55,2,FALSE)</f>
        <v>#ERROR!</v>
      </c>
      <c r="F6148" s="78">
        <v>0.0</v>
      </c>
      <c r="G6148" s="80">
        <v>35.0</v>
      </c>
      <c r="H6148" s="81">
        <v>7605.0</v>
      </c>
      <c r="I6148" s="81">
        <v>50000.0</v>
      </c>
      <c r="J6148" s="81">
        <v>12690.0</v>
      </c>
      <c r="K6148" s="81">
        <v>50000.0</v>
      </c>
      <c r="L6148" s="82">
        <v>0.1199433895506546</v>
      </c>
      <c r="N6148" s="83">
        <f t="shared" si="1"/>
        <v>0.1199433896</v>
      </c>
      <c r="O6148" s="83">
        <f t="shared" si="2"/>
        <v>0.1199433896</v>
      </c>
      <c r="Q6148" s="83">
        <f t="shared" si="3"/>
        <v>0.8479</v>
      </c>
      <c r="R6148" s="83">
        <f t="shared" si="4"/>
        <v>0.1199433896</v>
      </c>
      <c r="S6148" s="83" t="b">
        <f t="shared" si="5"/>
        <v>0</v>
      </c>
      <c r="T6148" s="72"/>
      <c r="U6148" s="72"/>
      <c r="V6148" s="72"/>
      <c r="W6148" s="72"/>
      <c r="X6148" s="72"/>
      <c r="Y6148" s="72"/>
      <c r="Z6148" s="72"/>
      <c r="AA6148" s="72"/>
      <c r="AB6148" s="72"/>
      <c r="AC6148" s="72"/>
      <c r="AD6148" s="72"/>
      <c r="AE6148" s="72"/>
      <c r="AF6148" s="72"/>
      <c r="AG6148" s="72"/>
      <c r="AH6148" s="72"/>
      <c r="AI6148" s="72"/>
      <c r="AJ6148" s="72"/>
      <c r="AK6148" s="72"/>
    </row>
    <row r="6149" ht="14.25" customHeight="1">
      <c r="A6149" s="78">
        <v>6146.0</v>
      </c>
      <c r="C6149" s="78" t="str">
        <f>VLOOKUP(G6149,[1]Macrodata_CCF!$A$3:$D$55,4,FALSE)</f>
        <v>#ERROR!</v>
      </c>
      <c r="E6149" s="79" t="str">
        <f>VLOOKUP(G6149,[1]Macrodata_CCF!$A$3:$B$55,2,FALSE)</f>
        <v>#ERROR!</v>
      </c>
      <c r="F6149" s="78">
        <v>0.0</v>
      </c>
      <c r="G6149" s="80">
        <v>12.0</v>
      </c>
      <c r="H6149" s="81">
        <v>281850.0</v>
      </c>
      <c r="I6149" s="81">
        <v>810000.0</v>
      </c>
      <c r="J6149" s="81">
        <v>398045.0</v>
      </c>
      <c r="K6149" s="81">
        <v>810000.0</v>
      </c>
      <c r="L6149" s="82">
        <v>0.2200037868029916</v>
      </c>
      <c r="N6149" s="83">
        <f t="shared" si="1"/>
        <v>0.2200037868</v>
      </c>
      <c r="O6149" s="83">
        <f t="shared" si="2"/>
        <v>0.2200037868</v>
      </c>
      <c r="Q6149" s="83">
        <f t="shared" si="3"/>
        <v>0.652037037</v>
      </c>
      <c r="R6149" s="83">
        <f t="shared" si="4"/>
        <v>0.2200037868</v>
      </c>
      <c r="S6149" s="83" t="b">
        <f t="shared" si="5"/>
        <v>0</v>
      </c>
      <c r="T6149" s="72"/>
      <c r="U6149" s="72"/>
      <c r="V6149" s="72"/>
      <c r="W6149" s="72"/>
      <c r="X6149" s="72"/>
      <c r="Y6149" s="72"/>
      <c r="Z6149" s="72"/>
      <c r="AA6149" s="72"/>
      <c r="AB6149" s="72"/>
      <c r="AC6149" s="72"/>
      <c r="AD6149" s="72"/>
      <c r="AE6149" s="72"/>
      <c r="AF6149" s="72"/>
      <c r="AG6149" s="72"/>
      <c r="AH6149" s="72"/>
      <c r="AI6149" s="72"/>
      <c r="AJ6149" s="72"/>
      <c r="AK6149" s="72"/>
    </row>
    <row r="6150" ht="14.25" customHeight="1">
      <c r="A6150" s="78">
        <v>6147.0</v>
      </c>
      <c r="C6150" s="78" t="str">
        <f>VLOOKUP(G6150,[1]Macrodata_CCF!$A$3:$D$55,4,FALSE)</f>
        <v>#ERROR!</v>
      </c>
      <c r="E6150" s="79" t="str">
        <f>VLOOKUP(G6150,[1]Macrodata_CCF!$A$3:$B$55,2,FALSE)</f>
        <v>#ERROR!</v>
      </c>
      <c r="F6150" s="78">
        <v>0.0</v>
      </c>
      <c r="G6150" s="80">
        <v>19.0</v>
      </c>
      <c r="H6150" s="81">
        <v>77735.0</v>
      </c>
      <c r="I6150" s="81">
        <v>690000.0</v>
      </c>
      <c r="J6150" s="81">
        <v>169575.0</v>
      </c>
      <c r="K6150" s="81">
        <v>690000.0</v>
      </c>
      <c r="L6150" s="82">
        <v>0.1500004083199268</v>
      </c>
      <c r="N6150" s="83">
        <f t="shared" si="1"/>
        <v>0.1500004083</v>
      </c>
      <c r="O6150" s="83">
        <f t="shared" si="2"/>
        <v>0.1500004083</v>
      </c>
      <c r="Q6150" s="83">
        <f t="shared" si="3"/>
        <v>0.8873405797</v>
      </c>
      <c r="R6150" s="83">
        <f t="shared" si="4"/>
        <v>0.1500004083</v>
      </c>
      <c r="S6150" s="83" t="b">
        <f t="shared" si="5"/>
        <v>0</v>
      </c>
      <c r="T6150" s="72"/>
      <c r="U6150" s="72"/>
      <c r="V6150" s="72"/>
      <c r="W6150" s="72"/>
      <c r="X6150" s="72"/>
      <c r="Y6150" s="72"/>
      <c r="Z6150" s="72"/>
      <c r="AA6150" s="72"/>
      <c r="AB6150" s="72"/>
      <c r="AC6150" s="72"/>
      <c r="AD6150" s="72"/>
      <c r="AE6150" s="72"/>
      <c r="AF6150" s="72"/>
      <c r="AG6150" s="72"/>
      <c r="AH6150" s="72"/>
      <c r="AI6150" s="72"/>
      <c r="AJ6150" s="72"/>
      <c r="AK6150" s="72"/>
    </row>
    <row r="6151" ht="14.25" customHeight="1">
      <c r="A6151" s="78">
        <v>6148.0</v>
      </c>
      <c r="C6151" s="78" t="str">
        <f>VLOOKUP(G6151,[1]Macrodata_CCF!$A$3:$D$55,4,FALSE)</f>
        <v>#ERROR!</v>
      </c>
      <c r="E6151" s="79" t="str">
        <f>VLOOKUP(G6151,[1]Macrodata_CCF!$A$3:$B$55,2,FALSE)</f>
        <v>#ERROR!</v>
      </c>
      <c r="F6151" s="78">
        <v>0.0</v>
      </c>
      <c r="G6151" s="80">
        <v>26.0</v>
      </c>
      <c r="H6151" s="81">
        <v>0.0</v>
      </c>
      <c r="I6151" s="81">
        <v>630000.0</v>
      </c>
      <c r="J6151" s="81">
        <v>0.0</v>
      </c>
      <c r="K6151" s="81">
        <v>945000.0</v>
      </c>
      <c r="L6151" s="82">
        <v>0.0</v>
      </c>
      <c r="N6151" s="83">
        <f t="shared" si="1"/>
        <v>0</v>
      </c>
      <c r="O6151" s="83">
        <f t="shared" si="2"/>
        <v>0</v>
      </c>
      <c r="Q6151" s="83">
        <f t="shared" si="3"/>
        <v>1</v>
      </c>
      <c r="R6151" s="83">
        <f t="shared" si="4"/>
        <v>0</v>
      </c>
      <c r="S6151" s="83" t="b">
        <f t="shared" si="5"/>
        <v>0</v>
      </c>
      <c r="T6151" s="72"/>
      <c r="U6151" s="72"/>
      <c r="V6151" s="72"/>
      <c r="W6151" s="72"/>
      <c r="X6151" s="72"/>
      <c r="Y6151" s="72"/>
      <c r="Z6151" s="72"/>
      <c r="AA6151" s="72"/>
      <c r="AB6151" s="72"/>
      <c r="AC6151" s="72"/>
      <c r="AD6151" s="72"/>
      <c r="AE6151" s="72"/>
      <c r="AF6151" s="72"/>
      <c r="AG6151" s="72"/>
      <c r="AH6151" s="72"/>
      <c r="AI6151" s="72"/>
      <c r="AJ6151" s="72"/>
      <c r="AK6151" s="72"/>
    </row>
    <row r="6152" ht="14.25" customHeight="1">
      <c r="A6152" s="78">
        <v>6149.0</v>
      </c>
      <c r="C6152" s="78" t="str">
        <f>VLOOKUP(G6152,[1]Macrodata_CCF!$A$3:$D$55,4,FALSE)</f>
        <v>#ERROR!</v>
      </c>
      <c r="E6152" s="79" t="str">
        <f>VLOOKUP(G6152,[1]Macrodata_CCF!$A$3:$B$55,2,FALSE)</f>
        <v>#ERROR!</v>
      </c>
      <c r="F6152" s="78">
        <v>0.0</v>
      </c>
      <c r="G6152" s="80">
        <v>41.0</v>
      </c>
      <c r="H6152" s="81">
        <v>353335.0</v>
      </c>
      <c r="I6152" s="81">
        <v>860000.0</v>
      </c>
      <c r="J6152" s="81">
        <v>469870.0</v>
      </c>
      <c r="K6152" s="81">
        <v>860000.0</v>
      </c>
      <c r="L6152" s="82">
        <v>0.230004046065941</v>
      </c>
      <c r="N6152" s="83">
        <f t="shared" si="1"/>
        <v>0.2300040461</v>
      </c>
      <c r="O6152" s="83">
        <f t="shared" si="2"/>
        <v>0.2300040461</v>
      </c>
      <c r="Q6152" s="83">
        <f t="shared" si="3"/>
        <v>0.5891453488</v>
      </c>
      <c r="R6152" s="83">
        <f t="shared" si="4"/>
        <v>0.2300040461</v>
      </c>
      <c r="S6152" s="83" t="b">
        <f t="shared" si="5"/>
        <v>0</v>
      </c>
      <c r="T6152" s="72"/>
      <c r="U6152" s="72"/>
      <c r="V6152" s="72"/>
      <c r="W6152" s="72"/>
      <c r="X6152" s="72"/>
      <c r="Y6152" s="72"/>
      <c r="Z6152" s="72"/>
      <c r="AA6152" s="72"/>
      <c r="AB6152" s="72"/>
      <c r="AC6152" s="72"/>
      <c r="AD6152" s="72"/>
      <c r="AE6152" s="72"/>
      <c r="AF6152" s="72"/>
      <c r="AG6152" s="72"/>
      <c r="AH6152" s="72"/>
      <c r="AI6152" s="72"/>
      <c r="AJ6152" s="72"/>
      <c r="AK6152" s="72"/>
    </row>
    <row r="6153" ht="14.25" customHeight="1">
      <c r="A6153" s="78">
        <v>6150.0</v>
      </c>
      <c r="C6153" s="78" t="str">
        <f>VLOOKUP(G6153,[1]Macrodata_CCF!$A$3:$D$55,4,FALSE)</f>
        <v>#ERROR!</v>
      </c>
      <c r="E6153" s="79" t="str">
        <f>VLOOKUP(G6153,[1]Macrodata_CCF!$A$3:$B$55,2,FALSE)</f>
        <v>#ERROR!</v>
      </c>
      <c r="F6153" s="78">
        <v>0.0</v>
      </c>
      <c r="G6153" s="80">
        <v>11.0</v>
      </c>
      <c r="H6153" s="81">
        <v>277580.0</v>
      </c>
      <c r="I6153" s="81">
        <v>790000.0</v>
      </c>
      <c r="J6153" s="81">
        <v>380065.0</v>
      </c>
      <c r="K6153" s="81">
        <v>1501000.0</v>
      </c>
      <c r="L6153" s="82">
        <v>0.2000019515241404</v>
      </c>
      <c r="N6153" s="83">
        <f t="shared" si="1"/>
        <v>0.2000019515</v>
      </c>
      <c r="O6153" s="83">
        <f t="shared" si="2"/>
        <v>0.2000019515</v>
      </c>
      <c r="Q6153" s="83">
        <f t="shared" si="3"/>
        <v>0.6486329114</v>
      </c>
      <c r="R6153" s="83">
        <f t="shared" si="4"/>
        <v>0.2000019515</v>
      </c>
      <c r="S6153" s="83" t="b">
        <f t="shared" si="5"/>
        <v>0</v>
      </c>
      <c r="T6153" s="72"/>
      <c r="U6153" s="72"/>
      <c r="V6153" s="72"/>
      <c r="W6153" s="72"/>
      <c r="X6153" s="72"/>
      <c r="Y6153" s="72"/>
      <c r="Z6153" s="72"/>
      <c r="AA6153" s="72"/>
      <c r="AB6153" s="72"/>
      <c r="AC6153" s="72"/>
      <c r="AD6153" s="72"/>
      <c r="AE6153" s="72"/>
      <c r="AF6153" s="72"/>
      <c r="AG6153" s="72"/>
      <c r="AH6153" s="72"/>
      <c r="AI6153" s="72"/>
      <c r="AJ6153" s="72"/>
      <c r="AK6153" s="72"/>
    </row>
    <row r="6154" ht="14.25" customHeight="1">
      <c r="A6154" s="78">
        <v>6151.0</v>
      </c>
      <c r="C6154" s="78" t="str">
        <f>VLOOKUP(G6154,[1]Macrodata_CCF!$A$3:$D$55,4,FALSE)</f>
        <v>#ERROR!</v>
      </c>
      <c r="E6154" s="79" t="str">
        <f>VLOOKUP(G6154,[1]Macrodata_CCF!$A$3:$B$55,2,FALSE)</f>
        <v>#ERROR!</v>
      </c>
      <c r="F6154" s="78">
        <v>0.0</v>
      </c>
      <c r="G6154" s="80">
        <v>39.0</v>
      </c>
      <c r="H6154" s="81">
        <v>300095.0</v>
      </c>
      <c r="I6154" s="81">
        <v>580000.0</v>
      </c>
      <c r="J6154" s="81">
        <v>649975.0</v>
      </c>
      <c r="K6154" s="81">
        <v>928000.0</v>
      </c>
      <c r="L6154" s="82">
        <v>1.249995534199103</v>
      </c>
      <c r="N6154" s="83">
        <f t="shared" si="1"/>
        <v>1.249995534</v>
      </c>
      <c r="O6154" s="83">
        <f t="shared" si="2"/>
        <v>1</v>
      </c>
      <c r="Q6154" s="83">
        <f t="shared" si="3"/>
        <v>0.4825948276</v>
      </c>
      <c r="R6154" s="83">
        <f t="shared" si="4"/>
        <v>1.249995534</v>
      </c>
      <c r="S6154" s="83" t="b">
        <f t="shared" si="5"/>
        <v>0</v>
      </c>
      <c r="T6154" s="72"/>
      <c r="U6154" s="72"/>
      <c r="V6154" s="72"/>
      <c r="W6154" s="72"/>
      <c r="X6154" s="72"/>
      <c r="Y6154" s="72"/>
      <c r="Z6154" s="72"/>
      <c r="AA6154" s="72"/>
      <c r="AB6154" s="72"/>
      <c r="AC6154" s="72"/>
      <c r="AD6154" s="72"/>
      <c r="AE6154" s="72"/>
      <c r="AF6154" s="72"/>
      <c r="AG6154" s="72"/>
      <c r="AH6154" s="72"/>
      <c r="AI6154" s="72"/>
      <c r="AJ6154" s="72"/>
      <c r="AK6154" s="72"/>
    </row>
    <row r="6155" ht="14.25" customHeight="1">
      <c r="A6155" s="78">
        <v>6152.0</v>
      </c>
      <c r="C6155" s="78" t="str">
        <f>VLOOKUP(G6155,[1]Macrodata_CCF!$A$3:$D$55,4,FALSE)</f>
        <v>#ERROR!</v>
      </c>
      <c r="E6155" s="79" t="str">
        <f>VLOOKUP(G6155,[1]Macrodata_CCF!$A$3:$B$55,2,FALSE)</f>
        <v>#ERROR!</v>
      </c>
      <c r="F6155" s="78">
        <v>0.0</v>
      </c>
      <c r="G6155" s="80">
        <v>21.0</v>
      </c>
      <c r="H6155" s="81">
        <v>126980.0</v>
      </c>
      <c r="I6155" s="81">
        <v>200000.0</v>
      </c>
      <c r="J6155" s="81">
        <v>141585.0</v>
      </c>
      <c r="K6155" s="81">
        <v>200000.0</v>
      </c>
      <c r="L6155" s="82">
        <v>0.2000136948781156</v>
      </c>
      <c r="N6155" s="83">
        <f t="shared" si="1"/>
        <v>0.2000136949</v>
      </c>
      <c r="O6155" s="83">
        <f t="shared" si="2"/>
        <v>0.2000136949</v>
      </c>
      <c r="Q6155" s="83">
        <f t="shared" si="3"/>
        <v>0.3651</v>
      </c>
      <c r="R6155" s="83">
        <f t="shared" si="4"/>
        <v>0.2000136949</v>
      </c>
      <c r="S6155" s="83" t="b">
        <f t="shared" si="5"/>
        <v>0</v>
      </c>
      <c r="T6155" s="72"/>
      <c r="U6155" s="72"/>
      <c r="V6155" s="72"/>
      <c r="W6155" s="72"/>
      <c r="X6155" s="72"/>
      <c r="Y6155" s="72"/>
      <c r="Z6155" s="72"/>
      <c r="AA6155" s="72"/>
      <c r="AB6155" s="72"/>
      <c r="AC6155" s="72"/>
      <c r="AD6155" s="72"/>
      <c r="AE6155" s="72"/>
      <c r="AF6155" s="72"/>
      <c r="AG6155" s="72"/>
      <c r="AH6155" s="72"/>
      <c r="AI6155" s="72"/>
      <c r="AJ6155" s="72"/>
      <c r="AK6155" s="72"/>
    </row>
    <row r="6156" ht="14.25" customHeight="1">
      <c r="A6156" s="78">
        <v>6153.0</v>
      </c>
      <c r="C6156" s="78" t="str">
        <f>VLOOKUP(G6156,[1]Macrodata_CCF!$A$3:$D$55,4,FALSE)</f>
        <v>#ERROR!</v>
      </c>
      <c r="E6156" s="79" t="str">
        <f>VLOOKUP(G6156,[1]Macrodata_CCF!$A$3:$B$55,2,FALSE)</f>
        <v>#ERROR!</v>
      </c>
      <c r="F6156" s="78">
        <v>1.0</v>
      </c>
      <c r="G6156" s="80">
        <v>18.0</v>
      </c>
      <c r="H6156" s="81">
        <v>71320.0</v>
      </c>
      <c r="I6156" s="81">
        <v>150000.0</v>
      </c>
      <c r="J6156" s="81">
        <v>153000.0</v>
      </c>
      <c r="K6156" s="81">
        <v>150000.0</v>
      </c>
      <c r="L6156" s="82">
        <v>1.038129130655821</v>
      </c>
      <c r="N6156" s="83">
        <f t="shared" si="1"/>
        <v>1.038129131</v>
      </c>
      <c r="O6156" s="83">
        <f t="shared" si="2"/>
        <v>1</v>
      </c>
      <c r="Q6156" s="83">
        <f t="shared" si="3"/>
        <v>0.5245333333</v>
      </c>
      <c r="R6156" s="83">
        <f t="shared" si="4"/>
        <v>1.038129131</v>
      </c>
      <c r="S6156" s="83" t="b">
        <f t="shared" si="5"/>
        <v>0</v>
      </c>
      <c r="T6156" s="72"/>
      <c r="U6156" s="72"/>
      <c r="V6156" s="72"/>
      <c r="W6156" s="72"/>
      <c r="X6156" s="72"/>
      <c r="Y6156" s="72"/>
      <c r="Z6156" s="72"/>
      <c r="AA6156" s="72"/>
      <c r="AB6156" s="72"/>
      <c r="AC6156" s="72"/>
      <c r="AD6156" s="72"/>
      <c r="AE6156" s="72"/>
      <c r="AF6156" s="72"/>
      <c r="AG6156" s="72"/>
      <c r="AH6156" s="72"/>
      <c r="AI6156" s="72"/>
      <c r="AJ6156" s="72"/>
      <c r="AK6156" s="72"/>
    </row>
    <row r="6157" ht="14.25" customHeight="1">
      <c r="A6157" s="78">
        <v>6154.0</v>
      </c>
      <c r="C6157" s="78" t="str">
        <f>VLOOKUP(G6157,[1]Macrodata_CCF!$A$3:$D$55,4,FALSE)</f>
        <v>#ERROR!</v>
      </c>
      <c r="E6157" s="79" t="str">
        <f>VLOOKUP(G6157,[1]Macrodata_CCF!$A$3:$B$55,2,FALSE)</f>
        <v>#ERROR!</v>
      </c>
      <c r="F6157" s="78">
        <v>0.0</v>
      </c>
      <c r="G6157" s="80">
        <v>14.0</v>
      </c>
      <c r="H6157" s="81">
        <v>547145.0</v>
      </c>
      <c r="I6157" s="81">
        <v>790000.0</v>
      </c>
      <c r="J6157" s="81">
        <v>590860.0</v>
      </c>
      <c r="K6157" s="81">
        <v>790000.0</v>
      </c>
      <c r="L6157" s="82">
        <v>0.1800045294517305</v>
      </c>
      <c r="N6157" s="83">
        <f t="shared" si="1"/>
        <v>0.1800045295</v>
      </c>
      <c r="O6157" s="83">
        <f t="shared" si="2"/>
        <v>0.1800045295</v>
      </c>
      <c r="Q6157" s="83">
        <f t="shared" si="3"/>
        <v>0.3074113924</v>
      </c>
      <c r="R6157" s="83">
        <f t="shared" si="4"/>
        <v>0.1800045295</v>
      </c>
      <c r="S6157" s="83" t="b">
        <f t="shared" si="5"/>
        <v>0</v>
      </c>
      <c r="T6157" s="72"/>
      <c r="U6157" s="72"/>
      <c r="V6157" s="72"/>
      <c r="W6157" s="72"/>
      <c r="X6157" s="72"/>
      <c r="Y6157" s="72"/>
      <c r="Z6157" s="72"/>
      <c r="AA6157" s="72"/>
      <c r="AB6157" s="72"/>
      <c r="AC6157" s="72"/>
      <c r="AD6157" s="72"/>
      <c r="AE6157" s="72"/>
      <c r="AF6157" s="72"/>
      <c r="AG6157" s="72"/>
      <c r="AH6157" s="72"/>
      <c r="AI6157" s="72"/>
      <c r="AJ6157" s="72"/>
      <c r="AK6157" s="72"/>
    </row>
    <row r="6158" ht="14.25" customHeight="1">
      <c r="A6158" s="78">
        <v>6155.0</v>
      </c>
      <c r="C6158" s="78" t="str">
        <f>VLOOKUP(G6158,[1]Macrodata_CCF!$A$3:$D$55,4,FALSE)</f>
        <v>#ERROR!</v>
      </c>
      <c r="E6158" s="79" t="str">
        <f>VLOOKUP(G6158,[1]Macrodata_CCF!$A$3:$B$55,2,FALSE)</f>
        <v>#ERROR!</v>
      </c>
      <c r="F6158" s="78">
        <v>0.0</v>
      </c>
      <c r="G6158" s="80">
        <v>2.0</v>
      </c>
      <c r="H6158" s="81">
        <v>0.0</v>
      </c>
      <c r="I6158" s="81">
        <v>530000.0</v>
      </c>
      <c r="J6158" s="81">
        <v>206700.0</v>
      </c>
      <c r="K6158" s="81">
        <v>689000.0</v>
      </c>
      <c r="L6158" s="82">
        <v>0.39</v>
      </c>
      <c r="N6158" s="83">
        <f t="shared" si="1"/>
        <v>0.39</v>
      </c>
      <c r="O6158" s="83">
        <f t="shared" si="2"/>
        <v>0.39</v>
      </c>
      <c r="Q6158" s="83">
        <f t="shared" si="3"/>
        <v>1</v>
      </c>
      <c r="R6158" s="83">
        <f t="shared" si="4"/>
        <v>0.39</v>
      </c>
      <c r="S6158" s="83" t="b">
        <f t="shared" si="5"/>
        <v>0</v>
      </c>
      <c r="T6158" s="72"/>
      <c r="U6158" s="72"/>
      <c r="V6158" s="72"/>
      <c r="W6158" s="72"/>
      <c r="X6158" s="72"/>
      <c r="Y6158" s="72"/>
      <c r="Z6158" s="72"/>
      <c r="AA6158" s="72"/>
      <c r="AB6158" s="72"/>
      <c r="AC6158" s="72"/>
      <c r="AD6158" s="72"/>
      <c r="AE6158" s="72"/>
      <c r="AF6158" s="72"/>
      <c r="AG6158" s="72"/>
      <c r="AH6158" s="72"/>
      <c r="AI6158" s="72"/>
      <c r="AJ6158" s="72"/>
      <c r="AK6158" s="72"/>
    </row>
    <row r="6159" ht="14.25" customHeight="1">
      <c r="A6159" s="78">
        <v>6156.0</v>
      </c>
      <c r="C6159" s="78" t="str">
        <f>VLOOKUP(G6159,[1]Macrodata_CCF!$A$3:$D$55,4,FALSE)</f>
        <v>#ERROR!</v>
      </c>
      <c r="E6159" s="79" t="str">
        <f>VLOOKUP(G6159,[1]Macrodata_CCF!$A$3:$B$55,2,FALSE)</f>
        <v>#ERROR!</v>
      </c>
      <c r="F6159" s="78">
        <v>0.0</v>
      </c>
      <c r="G6159" s="80">
        <v>28.0</v>
      </c>
      <c r="H6159" s="81">
        <v>55775.0</v>
      </c>
      <c r="I6159" s="81">
        <v>200000.0</v>
      </c>
      <c r="J6159" s="81">
        <v>84620.0</v>
      </c>
      <c r="K6159" s="81">
        <v>340000.0</v>
      </c>
      <c r="L6159" s="82">
        <v>0.2</v>
      </c>
      <c r="N6159" s="83">
        <f t="shared" si="1"/>
        <v>0.2</v>
      </c>
      <c r="O6159" s="83">
        <f t="shared" si="2"/>
        <v>0.2</v>
      </c>
      <c r="Q6159" s="83">
        <f t="shared" si="3"/>
        <v>0.721125</v>
      </c>
      <c r="R6159" s="83">
        <f t="shared" si="4"/>
        <v>0.2</v>
      </c>
      <c r="S6159" s="83" t="b">
        <f t="shared" si="5"/>
        <v>0</v>
      </c>
      <c r="T6159" s="72"/>
      <c r="U6159" s="72"/>
      <c r="V6159" s="72"/>
      <c r="W6159" s="72"/>
      <c r="X6159" s="72"/>
      <c r="Y6159" s="72"/>
      <c r="Z6159" s="72"/>
      <c r="AA6159" s="72"/>
      <c r="AB6159" s="72"/>
      <c r="AC6159" s="72"/>
      <c r="AD6159" s="72"/>
      <c r="AE6159" s="72"/>
      <c r="AF6159" s="72"/>
      <c r="AG6159" s="72"/>
      <c r="AH6159" s="72"/>
      <c r="AI6159" s="72"/>
      <c r="AJ6159" s="72"/>
      <c r="AK6159" s="72"/>
    </row>
    <row r="6160" ht="14.25" customHeight="1">
      <c r="A6160" s="78">
        <v>6157.0</v>
      </c>
      <c r="C6160" s="78" t="str">
        <f>VLOOKUP(G6160,[1]Macrodata_CCF!$A$3:$D$55,4,FALSE)</f>
        <v>#ERROR!</v>
      </c>
      <c r="E6160" s="79" t="str">
        <f>VLOOKUP(G6160,[1]Macrodata_CCF!$A$3:$B$55,2,FALSE)</f>
        <v>#ERROR!</v>
      </c>
      <c r="F6160" s="78">
        <v>0.0</v>
      </c>
      <c r="G6160" s="80">
        <v>24.0</v>
      </c>
      <c r="H6160" s="81">
        <v>0.0</v>
      </c>
      <c r="I6160" s="81">
        <v>170000.0</v>
      </c>
      <c r="J6160" s="81">
        <v>32300.0</v>
      </c>
      <c r="K6160" s="81">
        <v>170000.0</v>
      </c>
      <c r="L6160" s="82">
        <v>0.19</v>
      </c>
      <c r="N6160" s="83">
        <f t="shared" si="1"/>
        <v>0.19</v>
      </c>
      <c r="O6160" s="83">
        <f t="shared" si="2"/>
        <v>0.19</v>
      </c>
      <c r="Q6160" s="83">
        <f t="shared" si="3"/>
        <v>1</v>
      </c>
      <c r="R6160" s="83">
        <f t="shared" si="4"/>
        <v>0.19</v>
      </c>
      <c r="S6160" s="83" t="b">
        <f t="shared" si="5"/>
        <v>0</v>
      </c>
      <c r="T6160" s="72"/>
      <c r="U6160" s="72"/>
      <c r="V6160" s="72"/>
      <c r="W6160" s="72"/>
      <c r="X6160" s="72"/>
      <c r="Y6160" s="72"/>
      <c r="Z6160" s="72"/>
      <c r="AA6160" s="72"/>
      <c r="AB6160" s="72"/>
      <c r="AC6160" s="72"/>
      <c r="AD6160" s="72"/>
      <c r="AE6160" s="72"/>
      <c r="AF6160" s="72"/>
      <c r="AG6160" s="72"/>
      <c r="AH6160" s="72"/>
      <c r="AI6160" s="72"/>
      <c r="AJ6160" s="72"/>
      <c r="AK6160" s="72"/>
    </row>
    <row r="6161" ht="14.25" customHeight="1">
      <c r="A6161" s="78">
        <v>6158.0</v>
      </c>
      <c r="C6161" s="78" t="str">
        <f>VLOOKUP(G6161,[1]Macrodata_CCF!$A$3:$D$55,4,FALSE)</f>
        <v>#ERROR!</v>
      </c>
      <c r="E6161" s="79" t="str">
        <f>VLOOKUP(G6161,[1]Macrodata_CCF!$A$3:$B$55,2,FALSE)</f>
        <v>#ERROR!</v>
      </c>
      <c r="F6161" s="78">
        <v>1.0</v>
      </c>
      <c r="G6161" s="80">
        <v>46.0</v>
      </c>
      <c r="H6161" s="81">
        <v>267445.0</v>
      </c>
      <c r="I6161" s="81">
        <v>380000.0</v>
      </c>
      <c r="J6161" s="81">
        <v>334980.0</v>
      </c>
      <c r="K6161" s="81">
        <v>380000.0</v>
      </c>
      <c r="L6161" s="82">
        <v>0.6000177690906667</v>
      </c>
      <c r="N6161" s="83">
        <f t="shared" si="1"/>
        <v>0.6000177691</v>
      </c>
      <c r="O6161" s="83">
        <f t="shared" si="2"/>
        <v>0.6000177691</v>
      </c>
      <c r="Q6161" s="83">
        <f t="shared" si="3"/>
        <v>0.2961973684</v>
      </c>
      <c r="R6161" s="83">
        <f t="shared" si="4"/>
        <v>0.6000177691</v>
      </c>
      <c r="S6161" s="83" t="b">
        <f t="shared" si="5"/>
        <v>0</v>
      </c>
      <c r="T6161" s="72"/>
      <c r="U6161" s="72"/>
      <c r="V6161" s="72"/>
      <c r="W6161" s="72"/>
      <c r="X6161" s="72"/>
      <c r="Y6161" s="72"/>
      <c r="Z6161" s="72"/>
      <c r="AA6161" s="72"/>
      <c r="AB6161" s="72"/>
      <c r="AC6161" s="72"/>
      <c r="AD6161" s="72"/>
      <c r="AE6161" s="72"/>
      <c r="AF6161" s="72"/>
      <c r="AG6161" s="72"/>
      <c r="AH6161" s="72"/>
      <c r="AI6161" s="72"/>
      <c r="AJ6161" s="72"/>
      <c r="AK6161" s="72"/>
    </row>
    <row r="6162" ht="14.25" customHeight="1">
      <c r="A6162" s="78">
        <v>6159.0</v>
      </c>
      <c r="C6162" s="78" t="str">
        <f>VLOOKUP(G6162,[1]Macrodata_CCF!$A$3:$D$55,4,FALSE)</f>
        <v>#ERROR!</v>
      </c>
      <c r="E6162" s="79" t="str">
        <f>VLOOKUP(G6162,[1]Macrodata_CCF!$A$3:$B$55,2,FALSE)</f>
        <v>#ERROR!</v>
      </c>
      <c r="F6162" s="78">
        <v>0.0</v>
      </c>
      <c r="G6162" s="80">
        <v>6.0</v>
      </c>
      <c r="H6162" s="81">
        <v>96610.0</v>
      </c>
      <c r="I6162" s="81">
        <v>770000.0</v>
      </c>
      <c r="J6162" s="81">
        <v>271690.0</v>
      </c>
      <c r="K6162" s="81">
        <v>770000.0</v>
      </c>
      <c r="L6162" s="82">
        <v>0.2599979209670473</v>
      </c>
      <c r="N6162" s="83">
        <f t="shared" si="1"/>
        <v>0.259997921</v>
      </c>
      <c r="O6162" s="83">
        <f t="shared" si="2"/>
        <v>0.259997921</v>
      </c>
      <c r="Q6162" s="83">
        <f t="shared" si="3"/>
        <v>0.8745324675</v>
      </c>
      <c r="R6162" s="83">
        <f t="shared" si="4"/>
        <v>0.259997921</v>
      </c>
      <c r="S6162" s="83" t="b">
        <f t="shared" si="5"/>
        <v>0</v>
      </c>
      <c r="T6162" s="72"/>
      <c r="U6162" s="72"/>
      <c r="V6162" s="72"/>
      <c r="W6162" s="72"/>
      <c r="X6162" s="72"/>
      <c r="Y6162" s="72"/>
      <c r="Z6162" s="72"/>
      <c r="AA6162" s="72"/>
      <c r="AB6162" s="72"/>
      <c r="AC6162" s="72"/>
      <c r="AD6162" s="72"/>
      <c r="AE6162" s="72"/>
      <c r="AF6162" s="72"/>
      <c r="AG6162" s="72"/>
      <c r="AH6162" s="72"/>
      <c r="AI6162" s="72"/>
      <c r="AJ6162" s="72"/>
      <c r="AK6162" s="72"/>
    </row>
    <row r="6163" ht="14.25" customHeight="1">
      <c r="A6163" s="78">
        <v>6160.0</v>
      </c>
      <c r="C6163" s="78" t="str">
        <f>VLOOKUP(G6163,[1]Macrodata_CCF!$A$3:$D$55,4,FALSE)</f>
        <v>#ERROR!</v>
      </c>
      <c r="E6163" s="79" t="str">
        <f>VLOOKUP(G6163,[1]Macrodata_CCF!$A$3:$B$55,2,FALSE)</f>
        <v>#ERROR!</v>
      </c>
      <c r="F6163" s="78">
        <v>0.0</v>
      </c>
      <c r="G6163" s="80">
        <v>48.0</v>
      </c>
      <c r="H6163" s="81">
        <v>13545.0</v>
      </c>
      <c r="I6163" s="81">
        <v>290000.0</v>
      </c>
      <c r="J6163" s="81">
        <v>68835.0</v>
      </c>
      <c r="K6163" s="81">
        <v>290000.0</v>
      </c>
      <c r="L6163" s="82">
        <v>0.1999963827747735</v>
      </c>
      <c r="N6163" s="83">
        <f t="shared" si="1"/>
        <v>0.1999963828</v>
      </c>
      <c r="O6163" s="83">
        <f t="shared" si="2"/>
        <v>0.1999963828</v>
      </c>
      <c r="Q6163" s="83">
        <f t="shared" si="3"/>
        <v>0.9532931034</v>
      </c>
      <c r="R6163" s="83">
        <f t="shared" si="4"/>
        <v>0.1999963828</v>
      </c>
      <c r="S6163" s="83" t="b">
        <f t="shared" si="5"/>
        <v>0</v>
      </c>
      <c r="T6163" s="72"/>
      <c r="U6163" s="72"/>
      <c r="V6163" s="72"/>
      <c r="W6163" s="72"/>
      <c r="X6163" s="72"/>
      <c r="Y6163" s="72"/>
      <c r="Z6163" s="72"/>
      <c r="AA6163" s="72"/>
      <c r="AB6163" s="72"/>
      <c r="AC6163" s="72"/>
      <c r="AD6163" s="72"/>
      <c r="AE6163" s="72"/>
      <c r="AF6163" s="72"/>
      <c r="AG6163" s="72"/>
      <c r="AH6163" s="72"/>
      <c r="AI6163" s="72"/>
      <c r="AJ6163" s="72"/>
      <c r="AK6163" s="72"/>
    </row>
    <row r="6164" ht="14.25" customHeight="1">
      <c r="A6164" s="78">
        <v>6161.0</v>
      </c>
      <c r="C6164" s="78" t="str">
        <f>VLOOKUP(G6164,[1]Macrodata_CCF!$A$3:$D$55,4,FALSE)</f>
        <v>#ERROR!</v>
      </c>
      <c r="E6164" s="79" t="str">
        <f>VLOOKUP(G6164,[1]Macrodata_CCF!$A$3:$B$55,2,FALSE)</f>
        <v>#ERROR!</v>
      </c>
      <c r="F6164" s="78">
        <v>0.0</v>
      </c>
      <c r="G6164" s="80">
        <v>23.0</v>
      </c>
      <c r="H6164" s="81">
        <v>104705.0</v>
      </c>
      <c r="I6164" s="81">
        <v>240000.0</v>
      </c>
      <c r="J6164" s="81">
        <v>127705.0</v>
      </c>
      <c r="K6164" s="81">
        <v>240000.0</v>
      </c>
      <c r="L6164" s="82">
        <v>0.1699988913115784</v>
      </c>
      <c r="N6164" s="83">
        <f t="shared" si="1"/>
        <v>0.1699988913</v>
      </c>
      <c r="O6164" s="83">
        <f t="shared" si="2"/>
        <v>0.1699988913</v>
      </c>
      <c r="Q6164" s="83">
        <f t="shared" si="3"/>
        <v>0.5637291667</v>
      </c>
      <c r="R6164" s="83">
        <f t="shared" si="4"/>
        <v>0.1699988913</v>
      </c>
      <c r="S6164" s="83" t="b">
        <f t="shared" si="5"/>
        <v>0</v>
      </c>
      <c r="T6164" s="72"/>
      <c r="U6164" s="72"/>
      <c r="V6164" s="72"/>
      <c r="W6164" s="72"/>
      <c r="X6164" s="72"/>
      <c r="Y6164" s="72"/>
      <c r="Z6164" s="72"/>
      <c r="AA6164" s="72"/>
      <c r="AB6164" s="72"/>
      <c r="AC6164" s="72"/>
      <c r="AD6164" s="72"/>
      <c r="AE6164" s="72"/>
      <c r="AF6164" s="72"/>
      <c r="AG6164" s="72"/>
      <c r="AH6164" s="72"/>
      <c r="AI6164" s="72"/>
      <c r="AJ6164" s="72"/>
      <c r="AK6164" s="72"/>
    </row>
    <row r="6165" ht="14.25" customHeight="1">
      <c r="A6165" s="78">
        <v>6162.0</v>
      </c>
      <c r="C6165" s="78" t="str">
        <f>VLOOKUP(G6165,[1]Macrodata_CCF!$A$3:$D$55,4,FALSE)</f>
        <v>#ERROR!</v>
      </c>
      <c r="E6165" s="79" t="str">
        <f>VLOOKUP(G6165,[1]Macrodata_CCF!$A$3:$B$55,2,FALSE)</f>
        <v>#ERROR!</v>
      </c>
      <c r="F6165" s="78">
        <v>0.0</v>
      </c>
      <c r="G6165" s="80">
        <v>34.0</v>
      </c>
      <c r="H6165" s="81">
        <v>536280.0</v>
      </c>
      <c r="I6165" s="81">
        <v>540000.0</v>
      </c>
      <c r="J6165" s="81">
        <v>536765.0</v>
      </c>
      <c r="K6165" s="81">
        <v>540000.0</v>
      </c>
      <c r="L6165" s="82">
        <v>0.1303763440860215</v>
      </c>
      <c r="N6165" s="83">
        <f t="shared" si="1"/>
        <v>0.1303763441</v>
      </c>
      <c r="O6165" s="83">
        <f t="shared" si="2"/>
        <v>0.1303763441</v>
      </c>
      <c r="Q6165" s="83">
        <f t="shared" si="3"/>
        <v>0.006888888889</v>
      </c>
      <c r="R6165" s="83">
        <f t="shared" si="4"/>
        <v>0.0008981481481</v>
      </c>
      <c r="S6165" s="83" t="b">
        <f t="shared" si="5"/>
        <v>0</v>
      </c>
      <c r="T6165" s="72"/>
      <c r="U6165" s="72"/>
      <c r="V6165" s="72"/>
      <c r="W6165" s="72"/>
      <c r="X6165" s="72"/>
      <c r="Y6165" s="72"/>
      <c r="Z6165" s="72"/>
      <c r="AA6165" s="72"/>
      <c r="AB6165" s="72"/>
      <c r="AC6165" s="72"/>
      <c r="AD6165" s="72"/>
      <c r="AE6165" s="72"/>
      <c r="AF6165" s="72"/>
      <c r="AG6165" s="72"/>
      <c r="AH6165" s="72"/>
      <c r="AI6165" s="72"/>
      <c r="AJ6165" s="72"/>
      <c r="AK6165" s="72"/>
    </row>
    <row r="6166" ht="14.25" customHeight="1">
      <c r="A6166" s="78">
        <v>6163.0</v>
      </c>
      <c r="C6166" s="78" t="str">
        <f>VLOOKUP(G6166,[1]Macrodata_CCF!$A$3:$D$55,4,FALSE)</f>
        <v>#ERROR!</v>
      </c>
      <c r="E6166" s="79" t="str">
        <f>VLOOKUP(G6166,[1]Macrodata_CCF!$A$3:$B$55,2,FALSE)</f>
        <v>#ERROR!</v>
      </c>
      <c r="F6166" s="78">
        <v>0.0</v>
      </c>
      <c r="G6166" s="80">
        <v>33.0</v>
      </c>
      <c r="H6166" s="81">
        <v>0.0</v>
      </c>
      <c r="I6166" s="81">
        <v>320000.0</v>
      </c>
      <c r="J6166" s="81">
        <v>0.0</v>
      </c>
      <c r="K6166" s="81">
        <v>320000.0</v>
      </c>
      <c r="L6166" s="82">
        <v>0.0</v>
      </c>
      <c r="N6166" s="83">
        <f t="shared" si="1"/>
        <v>0</v>
      </c>
      <c r="O6166" s="83">
        <f t="shared" si="2"/>
        <v>0</v>
      </c>
      <c r="Q6166" s="83">
        <f t="shared" si="3"/>
        <v>1</v>
      </c>
      <c r="R6166" s="83">
        <f t="shared" si="4"/>
        <v>0</v>
      </c>
      <c r="S6166" s="83" t="b">
        <f t="shared" si="5"/>
        <v>0</v>
      </c>
      <c r="T6166" s="72"/>
      <c r="U6166" s="72"/>
      <c r="V6166" s="72"/>
      <c r="W6166" s="72"/>
      <c r="X6166" s="72"/>
      <c r="Y6166" s="72"/>
      <c r="Z6166" s="72"/>
      <c r="AA6166" s="72"/>
      <c r="AB6166" s="72"/>
      <c r="AC6166" s="72"/>
      <c r="AD6166" s="72"/>
      <c r="AE6166" s="72"/>
      <c r="AF6166" s="72"/>
      <c r="AG6166" s="72"/>
      <c r="AH6166" s="72"/>
      <c r="AI6166" s="72"/>
      <c r="AJ6166" s="72"/>
      <c r="AK6166" s="72"/>
    </row>
    <row r="6167" ht="14.25" customHeight="1">
      <c r="A6167" s="78">
        <v>6164.0</v>
      </c>
      <c r="C6167" s="78" t="str">
        <f>VLOOKUP(G6167,[1]Macrodata_CCF!$A$3:$D$55,4,FALSE)</f>
        <v>#ERROR!</v>
      </c>
      <c r="E6167" s="79" t="str">
        <f>VLOOKUP(G6167,[1]Macrodata_CCF!$A$3:$B$55,2,FALSE)</f>
        <v>#ERROR!</v>
      </c>
      <c r="F6167" s="78">
        <v>0.0</v>
      </c>
      <c r="G6167" s="80">
        <v>45.0</v>
      </c>
      <c r="H6167" s="81">
        <v>583230.0</v>
      </c>
      <c r="I6167" s="81">
        <v>660000.0</v>
      </c>
      <c r="J6167" s="81">
        <v>593980.0</v>
      </c>
      <c r="K6167" s="81">
        <v>660000.0</v>
      </c>
      <c r="L6167" s="82">
        <v>0.1400286570274847</v>
      </c>
      <c r="N6167" s="83">
        <f t="shared" si="1"/>
        <v>0.140028657</v>
      </c>
      <c r="O6167" s="83">
        <f t="shared" si="2"/>
        <v>0.140028657</v>
      </c>
      <c r="Q6167" s="83">
        <f t="shared" si="3"/>
        <v>0.1163181818</v>
      </c>
      <c r="R6167" s="83">
        <f t="shared" si="4"/>
        <v>0.140028657</v>
      </c>
      <c r="S6167" s="83" t="b">
        <f t="shared" si="5"/>
        <v>0</v>
      </c>
      <c r="T6167" s="72"/>
      <c r="U6167" s="72"/>
      <c r="V6167" s="72"/>
      <c r="W6167" s="72"/>
      <c r="X6167" s="72"/>
      <c r="Y6167" s="72"/>
      <c r="Z6167" s="72"/>
      <c r="AA6167" s="72"/>
      <c r="AB6167" s="72"/>
      <c r="AC6167" s="72"/>
      <c r="AD6167" s="72"/>
      <c r="AE6167" s="72"/>
      <c r="AF6167" s="72"/>
      <c r="AG6167" s="72"/>
      <c r="AH6167" s="72"/>
      <c r="AI6167" s="72"/>
      <c r="AJ6167" s="72"/>
      <c r="AK6167" s="72"/>
    </row>
    <row r="6168" ht="14.25" customHeight="1">
      <c r="A6168" s="78">
        <v>6165.0</v>
      </c>
      <c r="C6168" s="78" t="str">
        <f>VLOOKUP(G6168,[1]Macrodata_CCF!$A$3:$D$55,4,FALSE)</f>
        <v>#ERROR!</v>
      </c>
      <c r="E6168" s="79" t="str">
        <f>VLOOKUP(G6168,[1]Macrodata_CCF!$A$3:$B$55,2,FALSE)</f>
        <v>#ERROR!</v>
      </c>
      <c r="F6168" s="78">
        <v>0.0</v>
      </c>
      <c r="G6168" s="80">
        <v>10.0</v>
      </c>
      <c r="H6168" s="81">
        <v>180960.0</v>
      </c>
      <c r="I6168" s="81">
        <v>590000.0</v>
      </c>
      <c r="J6168" s="81">
        <v>336395.0</v>
      </c>
      <c r="K6168" s="81">
        <v>590000.0</v>
      </c>
      <c r="L6168" s="82">
        <v>0.379999511050264</v>
      </c>
      <c r="N6168" s="83">
        <f t="shared" si="1"/>
        <v>0.3799995111</v>
      </c>
      <c r="O6168" s="83">
        <f t="shared" si="2"/>
        <v>0.3799995111</v>
      </c>
      <c r="Q6168" s="83">
        <f t="shared" si="3"/>
        <v>0.6932881356</v>
      </c>
      <c r="R6168" s="83">
        <f t="shared" si="4"/>
        <v>0.3799995111</v>
      </c>
      <c r="S6168" s="83" t="b">
        <f t="shared" si="5"/>
        <v>0</v>
      </c>
      <c r="T6168" s="72"/>
      <c r="U6168" s="72"/>
      <c r="V6168" s="72"/>
      <c r="W6168" s="72"/>
      <c r="X6168" s="72"/>
      <c r="Y6168" s="72"/>
      <c r="Z6168" s="72"/>
      <c r="AA6168" s="72"/>
      <c r="AB6168" s="72"/>
      <c r="AC6168" s="72"/>
      <c r="AD6168" s="72"/>
      <c r="AE6168" s="72"/>
      <c r="AF6168" s="72"/>
      <c r="AG6168" s="72"/>
      <c r="AH6168" s="72"/>
      <c r="AI6168" s="72"/>
      <c r="AJ6168" s="72"/>
      <c r="AK6168" s="72"/>
    </row>
    <row r="6169" ht="14.25" customHeight="1">
      <c r="A6169" s="78">
        <v>6166.0</v>
      </c>
      <c r="C6169" s="78" t="str">
        <f>VLOOKUP(G6169,[1]Macrodata_CCF!$A$3:$D$55,4,FALSE)</f>
        <v>#ERROR!</v>
      </c>
      <c r="E6169" s="79" t="str">
        <f>VLOOKUP(G6169,[1]Macrodata_CCF!$A$3:$B$55,2,FALSE)</f>
        <v>#ERROR!</v>
      </c>
      <c r="F6169" s="78">
        <v>1.0</v>
      </c>
      <c r="G6169" s="80">
        <v>12.0</v>
      </c>
      <c r="H6169" s="81">
        <v>443595.0</v>
      </c>
      <c r="I6169" s="81">
        <v>860000.0</v>
      </c>
      <c r="J6169" s="81">
        <v>647635.0</v>
      </c>
      <c r="K6169" s="81">
        <v>860000.0</v>
      </c>
      <c r="L6169" s="82">
        <v>0.490003722337628</v>
      </c>
      <c r="N6169" s="83">
        <f t="shared" si="1"/>
        <v>0.4900037223</v>
      </c>
      <c r="O6169" s="83">
        <f t="shared" si="2"/>
        <v>0.4900037223</v>
      </c>
      <c r="Q6169" s="83">
        <f t="shared" si="3"/>
        <v>0.4841918605</v>
      </c>
      <c r="R6169" s="83">
        <f t="shared" si="4"/>
        <v>0.4900037223</v>
      </c>
      <c r="S6169" s="83" t="b">
        <f t="shared" si="5"/>
        <v>0</v>
      </c>
      <c r="T6169" s="72"/>
      <c r="U6169" s="72"/>
      <c r="V6169" s="72"/>
      <c r="W6169" s="72"/>
      <c r="X6169" s="72"/>
      <c r="Y6169" s="72"/>
      <c r="Z6169" s="72"/>
      <c r="AA6169" s="72"/>
      <c r="AB6169" s="72"/>
      <c r="AC6169" s="72"/>
      <c r="AD6169" s="72"/>
      <c r="AE6169" s="72"/>
      <c r="AF6169" s="72"/>
      <c r="AG6169" s="72"/>
      <c r="AH6169" s="72"/>
      <c r="AI6169" s="72"/>
      <c r="AJ6169" s="72"/>
      <c r="AK6169" s="72"/>
    </row>
    <row r="6170" ht="14.25" customHeight="1">
      <c r="A6170" s="78">
        <v>6167.0</v>
      </c>
      <c r="C6170" s="78" t="str">
        <f>VLOOKUP(G6170,[1]Macrodata_CCF!$A$3:$D$55,4,FALSE)</f>
        <v>#ERROR!</v>
      </c>
      <c r="E6170" s="79" t="str">
        <f>VLOOKUP(G6170,[1]Macrodata_CCF!$A$3:$B$55,2,FALSE)</f>
        <v>#ERROR!</v>
      </c>
      <c r="F6170" s="78">
        <v>1.0</v>
      </c>
      <c r="G6170" s="80">
        <v>11.0</v>
      </c>
      <c r="H6170" s="81">
        <v>478760.0</v>
      </c>
      <c r="I6170" s="81">
        <v>690000.0</v>
      </c>
      <c r="J6170" s="81">
        <v>599165.0</v>
      </c>
      <c r="K6170" s="81">
        <v>690000.0</v>
      </c>
      <c r="L6170" s="82">
        <v>0.5699914788865745</v>
      </c>
      <c r="N6170" s="83">
        <f t="shared" si="1"/>
        <v>0.5699914789</v>
      </c>
      <c r="O6170" s="83">
        <f t="shared" si="2"/>
        <v>0.5699914789</v>
      </c>
      <c r="Q6170" s="83">
        <f t="shared" si="3"/>
        <v>0.3061449275</v>
      </c>
      <c r="R6170" s="83">
        <f t="shared" si="4"/>
        <v>0.5699914789</v>
      </c>
      <c r="S6170" s="83" t="b">
        <f t="shared" si="5"/>
        <v>0</v>
      </c>
      <c r="T6170" s="72"/>
      <c r="U6170" s="72"/>
      <c r="V6170" s="72"/>
      <c r="W6170" s="72"/>
      <c r="X6170" s="72"/>
      <c r="Y6170" s="72"/>
      <c r="Z6170" s="72"/>
      <c r="AA6170" s="72"/>
      <c r="AB6170" s="72"/>
      <c r="AC6170" s="72"/>
      <c r="AD6170" s="72"/>
      <c r="AE6170" s="72"/>
      <c r="AF6170" s="72"/>
      <c r="AG6170" s="72"/>
      <c r="AH6170" s="72"/>
      <c r="AI6170" s="72"/>
      <c r="AJ6170" s="72"/>
      <c r="AK6170" s="72"/>
    </row>
    <row r="6171" ht="14.25" customHeight="1">
      <c r="A6171" s="78">
        <v>6168.0</v>
      </c>
      <c r="C6171" s="78" t="str">
        <f>VLOOKUP(G6171,[1]Macrodata_CCF!$A$3:$D$55,4,FALSE)</f>
        <v>#ERROR!</v>
      </c>
      <c r="E6171" s="79" t="str">
        <f>VLOOKUP(G6171,[1]Macrodata_CCF!$A$3:$B$55,2,FALSE)</f>
        <v>#ERROR!</v>
      </c>
      <c r="F6171" s="78">
        <v>0.0</v>
      </c>
      <c r="G6171" s="80">
        <v>39.0</v>
      </c>
      <c r="H6171" s="81">
        <v>81265.0</v>
      </c>
      <c r="I6171" s="81">
        <v>690000.0</v>
      </c>
      <c r="J6171" s="81">
        <v>93440.0</v>
      </c>
      <c r="K6171" s="81">
        <v>690000.0</v>
      </c>
      <c r="L6171" s="82">
        <v>0.02000049282528522</v>
      </c>
      <c r="N6171" s="83">
        <f t="shared" si="1"/>
        <v>0.02000049283</v>
      </c>
      <c r="O6171" s="83">
        <f t="shared" si="2"/>
        <v>0.02000049283</v>
      </c>
      <c r="Q6171" s="83">
        <f t="shared" si="3"/>
        <v>0.8822246377</v>
      </c>
      <c r="R6171" s="83">
        <f t="shared" si="4"/>
        <v>0.02000049283</v>
      </c>
      <c r="S6171" s="83" t="b">
        <f t="shared" si="5"/>
        <v>0</v>
      </c>
      <c r="T6171" s="72"/>
      <c r="U6171" s="72"/>
      <c r="V6171" s="72"/>
      <c r="W6171" s="72"/>
      <c r="X6171" s="72"/>
      <c r="Y6171" s="72"/>
      <c r="Z6171" s="72"/>
      <c r="AA6171" s="72"/>
      <c r="AB6171" s="72"/>
      <c r="AC6171" s="72"/>
      <c r="AD6171" s="72"/>
      <c r="AE6171" s="72"/>
      <c r="AF6171" s="72"/>
      <c r="AG6171" s="72"/>
      <c r="AH6171" s="72"/>
      <c r="AI6171" s="72"/>
      <c r="AJ6171" s="72"/>
      <c r="AK6171" s="72"/>
    </row>
    <row r="6172" ht="14.25" customHeight="1">
      <c r="A6172" s="78">
        <v>6169.0</v>
      </c>
      <c r="C6172" s="78" t="str">
        <f>VLOOKUP(G6172,[1]Macrodata_CCF!$A$3:$D$55,4,FALSE)</f>
        <v>#ERROR!</v>
      </c>
      <c r="E6172" s="79" t="str">
        <f>VLOOKUP(G6172,[1]Macrodata_CCF!$A$3:$B$55,2,FALSE)</f>
        <v>#ERROR!</v>
      </c>
      <c r="F6172" s="78">
        <v>0.0</v>
      </c>
      <c r="G6172" s="80">
        <v>46.0</v>
      </c>
      <c r="H6172" s="81">
        <v>224325.0</v>
      </c>
      <c r="I6172" s="81">
        <v>490000.0</v>
      </c>
      <c r="J6172" s="81">
        <v>261520.0</v>
      </c>
      <c r="K6172" s="81">
        <v>490000.0</v>
      </c>
      <c r="L6172" s="82">
        <v>0.1400018819986826</v>
      </c>
      <c r="N6172" s="83">
        <f t="shared" si="1"/>
        <v>0.140001882</v>
      </c>
      <c r="O6172" s="83">
        <f t="shared" si="2"/>
        <v>0.140001882</v>
      </c>
      <c r="Q6172" s="83">
        <f t="shared" si="3"/>
        <v>0.5421938776</v>
      </c>
      <c r="R6172" s="83">
        <f t="shared" si="4"/>
        <v>0.140001882</v>
      </c>
      <c r="S6172" s="83" t="b">
        <f t="shared" si="5"/>
        <v>0</v>
      </c>
      <c r="T6172" s="72"/>
      <c r="U6172" s="72"/>
      <c r="V6172" s="72"/>
      <c r="W6172" s="72"/>
      <c r="X6172" s="72"/>
      <c r="Y6172" s="72"/>
      <c r="Z6172" s="72"/>
      <c r="AA6172" s="72"/>
      <c r="AB6172" s="72"/>
      <c r="AC6172" s="72"/>
      <c r="AD6172" s="72"/>
      <c r="AE6172" s="72"/>
      <c r="AF6172" s="72"/>
      <c r="AG6172" s="72"/>
      <c r="AH6172" s="72"/>
      <c r="AI6172" s="72"/>
      <c r="AJ6172" s="72"/>
      <c r="AK6172" s="72"/>
    </row>
    <row r="6173" ht="14.25" customHeight="1">
      <c r="A6173" s="78">
        <v>6170.0</v>
      </c>
      <c r="C6173" s="78" t="str">
        <f>VLOOKUP(G6173,[1]Macrodata_CCF!$A$3:$D$55,4,FALSE)</f>
        <v>#ERROR!</v>
      </c>
      <c r="E6173" s="79" t="str">
        <f>VLOOKUP(G6173,[1]Macrodata_CCF!$A$3:$B$55,2,FALSE)</f>
        <v>#ERROR!</v>
      </c>
      <c r="F6173" s="78">
        <v>0.0</v>
      </c>
      <c r="G6173" s="80">
        <v>15.0</v>
      </c>
      <c r="H6173" s="81">
        <v>216910.0</v>
      </c>
      <c r="I6173" s="81">
        <v>930000.0</v>
      </c>
      <c r="J6173" s="81">
        <v>323875.0</v>
      </c>
      <c r="K6173" s="81">
        <v>930000.0</v>
      </c>
      <c r="L6173" s="82">
        <v>0.1500021035212946</v>
      </c>
      <c r="N6173" s="83">
        <f t="shared" si="1"/>
        <v>0.1500021035</v>
      </c>
      <c r="O6173" s="83">
        <f t="shared" si="2"/>
        <v>0.1500021035</v>
      </c>
      <c r="Q6173" s="83">
        <f t="shared" si="3"/>
        <v>0.7667634409</v>
      </c>
      <c r="R6173" s="83">
        <f t="shared" si="4"/>
        <v>0.1500021035</v>
      </c>
      <c r="S6173" s="83" t="b">
        <f t="shared" si="5"/>
        <v>0</v>
      </c>
      <c r="T6173" s="72"/>
      <c r="U6173" s="72"/>
      <c r="V6173" s="72"/>
      <c r="W6173" s="72"/>
      <c r="X6173" s="72"/>
      <c r="Y6173" s="72"/>
      <c r="Z6173" s="72"/>
      <c r="AA6173" s="72"/>
      <c r="AB6173" s="72"/>
      <c r="AC6173" s="72"/>
      <c r="AD6173" s="72"/>
      <c r="AE6173" s="72"/>
      <c r="AF6173" s="72"/>
      <c r="AG6173" s="72"/>
      <c r="AH6173" s="72"/>
      <c r="AI6173" s="72"/>
      <c r="AJ6173" s="72"/>
      <c r="AK6173" s="72"/>
    </row>
    <row r="6174" ht="14.25" customHeight="1">
      <c r="A6174" s="78">
        <v>6171.0</v>
      </c>
      <c r="C6174" s="78" t="str">
        <f>VLOOKUP(G6174,[1]Macrodata_CCF!$A$3:$D$55,4,FALSE)</f>
        <v>#ERROR!</v>
      </c>
      <c r="E6174" s="79" t="str">
        <f>VLOOKUP(G6174,[1]Macrodata_CCF!$A$3:$B$55,2,FALSE)</f>
        <v>#ERROR!</v>
      </c>
      <c r="F6174" s="78">
        <v>0.0</v>
      </c>
      <c r="G6174" s="80">
        <v>4.0</v>
      </c>
      <c r="H6174" s="81">
        <v>16660.0</v>
      </c>
      <c r="I6174" s="81">
        <v>400000.0</v>
      </c>
      <c r="J6174" s="81">
        <v>100995.0</v>
      </c>
      <c r="K6174" s="81">
        <v>400000.0</v>
      </c>
      <c r="L6174" s="82">
        <v>0.2200005217300569</v>
      </c>
      <c r="N6174" s="83">
        <f t="shared" si="1"/>
        <v>0.2200005217</v>
      </c>
      <c r="O6174" s="83">
        <f t="shared" si="2"/>
        <v>0.2200005217</v>
      </c>
      <c r="Q6174" s="83">
        <f t="shared" si="3"/>
        <v>0.95835</v>
      </c>
      <c r="R6174" s="83">
        <f t="shared" si="4"/>
        <v>0.2200005217</v>
      </c>
      <c r="S6174" s="83" t="b">
        <f t="shared" si="5"/>
        <v>0</v>
      </c>
      <c r="T6174" s="72"/>
      <c r="U6174" s="72"/>
      <c r="V6174" s="72"/>
      <c r="W6174" s="72"/>
      <c r="X6174" s="72"/>
      <c r="Y6174" s="72"/>
      <c r="Z6174" s="72"/>
      <c r="AA6174" s="72"/>
      <c r="AB6174" s="72"/>
      <c r="AC6174" s="72"/>
      <c r="AD6174" s="72"/>
      <c r="AE6174" s="72"/>
      <c r="AF6174" s="72"/>
      <c r="AG6174" s="72"/>
      <c r="AH6174" s="72"/>
      <c r="AI6174" s="72"/>
      <c r="AJ6174" s="72"/>
      <c r="AK6174" s="72"/>
    </row>
    <row r="6175" ht="14.25" customHeight="1">
      <c r="A6175" s="78">
        <v>6172.0</v>
      </c>
      <c r="C6175" s="78" t="str">
        <f>VLOOKUP(G6175,[1]Macrodata_CCF!$A$3:$D$55,4,FALSE)</f>
        <v>#ERROR!</v>
      </c>
      <c r="E6175" s="79" t="str">
        <f>VLOOKUP(G6175,[1]Macrodata_CCF!$A$3:$B$55,2,FALSE)</f>
        <v>#ERROR!</v>
      </c>
      <c r="F6175" s="78">
        <v>0.0</v>
      </c>
      <c r="G6175" s="80">
        <v>37.0</v>
      </c>
      <c r="H6175" s="81">
        <v>564670.0</v>
      </c>
      <c r="I6175" s="81">
        <v>660000.0</v>
      </c>
      <c r="J6175" s="81">
        <v>570390.0</v>
      </c>
      <c r="K6175" s="81">
        <v>990000.0</v>
      </c>
      <c r="L6175" s="82">
        <v>0.06000209797545369</v>
      </c>
      <c r="N6175" s="83">
        <f t="shared" si="1"/>
        <v>0.06000209798</v>
      </c>
      <c r="O6175" s="83">
        <f t="shared" si="2"/>
        <v>0.06000209798</v>
      </c>
      <c r="Q6175" s="83">
        <f t="shared" si="3"/>
        <v>0.1444393939</v>
      </c>
      <c r="R6175" s="83">
        <f t="shared" si="4"/>
        <v>0.06000209798</v>
      </c>
      <c r="S6175" s="83" t="b">
        <f t="shared" si="5"/>
        <v>0</v>
      </c>
      <c r="T6175" s="72"/>
      <c r="U6175" s="72"/>
      <c r="V6175" s="72"/>
      <c r="W6175" s="72"/>
      <c r="X6175" s="72"/>
      <c r="Y6175" s="72"/>
      <c r="Z6175" s="72"/>
      <c r="AA6175" s="72"/>
      <c r="AB6175" s="72"/>
      <c r="AC6175" s="72"/>
      <c r="AD6175" s="72"/>
      <c r="AE6175" s="72"/>
      <c r="AF6175" s="72"/>
      <c r="AG6175" s="72"/>
      <c r="AH6175" s="72"/>
      <c r="AI6175" s="72"/>
      <c r="AJ6175" s="72"/>
      <c r="AK6175" s="72"/>
    </row>
    <row r="6176" ht="14.25" customHeight="1">
      <c r="A6176" s="78">
        <v>6173.0</v>
      </c>
      <c r="C6176" s="78" t="str">
        <f>VLOOKUP(G6176,[1]Macrodata_CCF!$A$3:$D$55,4,FALSE)</f>
        <v>#ERROR!</v>
      </c>
      <c r="E6176" s="79" t="str">
        <f>VLOOKUP(G6176,[1]Macrodata_CCF!$A$3:$B$55,2,FALSE)</f>
        <v>#ERROR!</v>
      </c>
      <c r="F6176" s="78">
        <v>0.0</v>
      </c>
      <c r="G6176" s="80">
        <v>41.0</v>
      </c>
      <c r="H6176" s="81">
        <v>250505.0</v>
      </c>
      <c r="I6176" s="81">
        <v>980000.0</v>
      </c>
      <c r="J6176" s="81">
        <v>527715.0</v>
      </c>
      <c r="K6176" s="81">
        <v>980000.0</v>
      </c>
      <c r="L6176" s="82">
        <v>0.3800026045414979</v>
      </c>
      <c r="N6176" s="83">
        <f t="shared" si="1"/>
        <v>0.3800026045</v>
      </c>
      <c r="O6176" s="83">
        <f t="shared" si="2"/>
        <v>0.3800026045</v>
      </c>
      <c r="Q6176" s="83">
        <f t="shared" si="3"/>
        <v>0.7443826531</v>
      </c>
      <c r="R6176" s="83">
        <f t="shared" si="4"/>
        <v>0.3800026045</v>
      </c>
      <c r="S6176" s="83" t="b">
        <f t="shared" si="5"/>
        <v>0</v>
      </c>
      <c r="T6176" s="72"/>
      <c r="U6176" s="72"/>
      <c r="V6176" s="72"/>
      <c r="W6176" s="72"/>
      <c r="X6176" s="72"/>
      <c r="Y6176" s="72"/>
      <c r="Z6176" s="72"/>
      <c r="AA6176" s="72"/>
      <c r="AB6176" s="72"/>
      <c r="AC6176" s="72"/>
      <c r="AD6176" s="72"/>
      <c r="AE6176" s="72"/>
      <c r="AF6176" s="72"/>
      <c r="AG6176" s="72"/>
      <c r="AH6176" s="72"/>
      <c r="AI6176" s="72"/>
      <c r="AJ6176" s="72"/>
      <c r="AK6176" s="72"/>
    </row>
    <row r="6177" ht="14.25" customHeight="1">
      <c r="A6177" s="78">
        <v>6174.0</v>
      </c>
      <c r="C6177" s="78" t="str">
        <f>VLOOKUP(G6177,[1]Macrodata_CCF!$A$3:$D$55,4,FALSE)</f>
        <v>#ERROR!</v>
      </c>
      <c r="E6177" s="79" t="str">
        <f>VLOOKUP(G6177,[1]Macrodata_CCF!$A$3:$B$55,2,FALSE)</f>
        <v>#ERROR!</v>
      </c>
      <c r="F6177" s="78">
        <v>0.0</v>
      </c>
      <c r="G6177" s="80">
        <v>52.0</v>
      </c>
      <c r="H6177" s="81">
        <v>0.0</v>
      </c>
      <c r="I6177" s="81">
        <v>150000.0</v>
      </c>
      <c r="J6177" s="81">
        <v>19500.0</v>
      </c>
      <c r="K6177" s="81">
        <v>150000.0</v>
      </c>
      <c r="L6177" s="82">
        <v>0.13</v>
      </c>
      <c r="N6177" s="83">
        <f t="shared" si="1"/>
        <v>0.13</v>
      </c>
      <c r="O6177" s="83">
        <f t="shared" si="2"/>
        <v>0.13</v>
      </c>
      <c r="Q6177" s="83">
        <f t="shared" si="3"/>
        <v>1</v>
      </c>
      <c r="R6177" s="83">
        <f t="shared" si="4"/>
        <v>0.13</v>
      </c>
      <c r="S6177" s="83" t="b">
        <f t="shared" si="5"/>
        <v>0</v>
      </c>
      <c r="T6177" s="72"/>
      <c r="U6177" s="72"/>
      <c r="V6177" s="72"/>
      <c r="W6177" s="72"/>
      <c r="X6177" s="72"/>
      <c r="Y6177" s="72"/>
      <c r="Z6177" s="72"/>
      <c r="AA6177" s="72"/>
      <c r="AB6177" s="72"/>
      <c r="AC6177" s="72"/>
      <c r="AD6177" s="72"/>
      <c r="AE6177" s="72"/>
      <c r="AF6177" s="72"/>
      <c r="AG6177" s="72"/>
      <c r="AH6177" s="72"/>
      <c r="AI6177" s="72"/>
      <c r="AJ6177" s="72"/>
      <c r="AK6177" s="72"/>
    </row>
    <row r="6178" ht="14.25" customHeight="1">
      <c r="A6178" s="78">
        <v>6175.0</v>
      </c>
      <c r="C6178" s="78" t="str">
        <f>VLOOKUP(G6178,[1]Macrodata_CCF!$A$3:$D$55,4,FALSE)</f>
        <v>#ERROR!</v>
      </c>
      <c r="E6178" s="79" t="str">
        <f>VLOOKUP(G6178,[1]Macrodata_CCF!$A$3:$B$55,2,FALSE)</f>
        <v>#ERROR!</v>
      </c>
      <c r="F6178" s="78">
        <v>1.0</v>
      </c>
      <c r="G6178" s="80">
        <v>13.0</v>
      </c>
      <c r="H6178" s="81">
        <v>97175.0</v>
      </c>
      <c r="I6178" s="81">
        <v>110000.0</v>
      </c>
      <c r="J6178" s="81">
        <v>91145.0</v>
      </c>
      <c r="K6178" s="81">
        <v>110000.0</v>
      </c>
      <c r="L6178" s="82">
        <v>-0.4701754385964912</v>
      </c>
      <c r="N6178" s="83">
        <f t="shared" si="1"/>
        <v>-0.4701754386</v>
      </c>
      <c r="O6178" s="83">
        <f t="shared" si="2"/>
        <v>0</v>
      </c>
      <c r="Q6178" s="83">
        <f t="shared" si="3"/>
        <v>0.1165909091</v>
      </c>
      <c r="R6178" s="83">
        <f t="shared" si="4"/>
        <v>-0.4701754386</v>
      </c>
      <c r="S6178" s="83" t="b">
        <f t="shared" si="5"/>
        <v>0</v>
      </c>
      <c r="T6178" s="72"/>
      <c r="U6178" s="72"/>
      <c r="V6178" s="72"/>
      <c r="W6178" s="72"/>
      <c r="X6178" s="72"/>
      <c r="Y6178" s="72"/>
      <c r="Z6178" s="72"/>
      <c r="AA6178" s="72"/>
      <c r="AB6178" s="72"/>
      <c r="AC6178" s="72"/>
      <c r="AD6178" s="72"/>
      <c r="AE6178" s="72"/>
      <c r="AF6178" s="72"/>
      <c r="AG6178" s="72"/>
      <c r="AH6178" s="72"/>
      <c r="AI6178" s="72"/>
      <c r="AJ6178" s="72"/>
      <c r="AK6178" s="72"/>
    </row>
    <row r="6179" ht="14.25" customHeight="1">
      <c r="A6179" s="78">
        <v>6176.0</v>
      </c>
      <c r="C6179" s="78" t="str">
        <f>VLOOKUP(G6179,[1]Macrodata_CCF!$A$3:$D$55,4,FALSE)</f>
        <v>#ERROR!</v>
      </c>
      <c r="E6179" s="79" t="str">
        <f>VLOOKUP(G6179,[1]Macrodata_CCF!$A$3:$B$55,2,FALSE)</f>
        <v>#ERROR!</v>
      </c>
      <c r="F6179" s="78">
        <v>0.0</v>
      </c>
      <c r="G6179" s="80">
        <v>43.0</v>
      </c>
      <c r="H6179" s="81">
        <v>229645.0</v>
      </c>
      <c r="I6179" s="81">
        <v>770000.0</v>
      </c>
      <c r="J6179" s="81">
        <v>337715.0</v>
      </c>
      <c r="K6179" s="81">
        <v>770000.0</v>
      </c>
      <c r="L6179" s="82">
        <v>0.1999981493647695</v>
      </c>
      <c r="N6179" s="83">
        <f t="shared" si="1"/>
        <v>0.1999981494</v>
      </c>
      <c r="O6179" s="83">
        <f t="shared" si="2"/>
        <v>0.1999981494</v>
      </c>
      <c r="Q6179" s="83">
        <f t="shared" si="3"/>
        <v>0.7017597403</v>
      </c>
      <c r="R6179" s="83">
        <f t="shared" si="4"/>
        <v>0.1999981494</v>
      </c>
      <c r="S6179" s="83" t="b">
        <f t="shared" si="5"/>
        <v>0</v>
      </c>
      <c r="T6179" s="72"/>
      <c r="U6179" s="72"/>
      <c r="V6179" s="72"/>
      <c r="W6179" s="72"/>
      <c r="X6179" s="72"/>
      <c r="Y6179" s="72"/>
      <c r="Z6179" s="72"/>
      <c r="AA6179" s="72"/>
      <c r="AB6179" s="72"/>
      <c r="AC6179" s="72"/>
      <c r="AD6179" s="72"/>
      <c r="AE6179" s="72"/>
      <c r="AF6179" s="72"/>
      <c r="AG6179" s="72"/>
      <c r="AH6179" s="72"/>
      <c r="AI6179" s="72"/>
      <c r="AJ6179" s="72"/>
      <c r="AK6179" s="72"/>
    </row>
    <row r="6180" ht="14.25" customHeight="1">
      <c r="A6180" s="78">
        <v>6177.0</v>
      </c>
      <c r="C6180" s="78" t="str">
        <f>VLOOKUP(G6180,[1]Macrodata_CCF!$A$3:$D$55,4,FALSE)</f>
        <v>#ERROR!</v>
      </c>
      <c r="E6180" s="79" t="str">
        <f>VLOOKUP(G6180,[1]Macrodata_CCF!$A$3:$B$55,2,FALSE)</f>
        <v>#ERROR!</v>
      </c>
      <c r="F6180" s="78">
        <v>0.0</v>
      </c>
      <c r="G6180" s="80">
        <v>5.0</v>
      </c>
      <c r="H6180" s="81">
        <v>0.0</v>
      </c>
      <c r="I6180" s="81">
        <v>840000.0</v>
      </c>
      <c r="J6180" s="81">
        <v>210000.0</v>
      </c>
      <c r="K6180" s="81">
        <v>840000.0</v>
      </c>
      <c r="L6180" s="82">
        <v>0.25</v>
      </c>
      <c r="N6180" s="83">
        <f t="shared" si="1"/>
        <v>0.25</v>
      </c>
      <c r="O6180" s="83">
        <f t="shared" si="2"/>
        <v>0.25</v>
      </c>
      <c r="Q6180" s="83">
        <f t="shared" si="3"/>
        <v>1</v>
      </c>
      <c r="R6180" s="83">
        <f t="shared" si="4"/>
        <v>0.25</v>
      </c>
      <c r="S6180" s="83" t="b">
        <f t="shared" si="5"/>
        <v>0</v>
      </c>
      <c r="T6180" s="72"/>
      <c r="U6180" s="72"/>
      <c r="V6180" s="72"/>
      <c r="W6180" s="72"/>
      <c r="X6180" s="72"/>
      <c r="Y6180" s="72"/>
      <c r="Z6180" s="72"/>
      <c r="AA6180" s="72"/>
      <c r="AB6180" s="72"/>
      <c r="AC6180" s="72"/>
      <c r="AD6180" s="72"/>
      <c r="AE6180" s="72"/>
      <c r="AF6180" s="72"/>
      <c r="AG6180" s="72"/>
      <c r="AH6180" s="72"/>
      <c r="AI6180" s="72"/>
      <c r="AJ6180" s="72"/>
      <c r="AK6180" s="72"/>
    </row>
    <row r="6181" ht="14.25" customHeight="1">
      <c r="A6181" s="78">
        <v>6178.0</v>
      </c>
      <c r="C6181" s="78" t="str">
        <f>VLOOKUP(G6181,[1]Macrodata_CCF!$A$3:$D$55,4,FALSE)</f>
        <v>#ERROR!</v>
      </c>
      <c r="E6181" s="79" t="str">
        <f>VLOOKUP(G6181,[1]Macrodata_CCF!$A$3:$B$55,2,FALSE)</f>
        <v>#ERROR!</v>
      </c>
      <c r="F6181" s="78">
        <v>0.0</v>
      </c>
      <c r="G6181" s="80">
        <v>11.0</v>
      </c>
      <c r="H6181" s="81">
        <v>0.0</v>
      </c>
      <c r="I6181" s="81">
        <v>110000.0</v>
      </c>
      <c r="J6181" s="81">
        <v>0.0</v>
      </c>
      <c r="K6181" s="81">
        <v>110000.0</v>
      </c>
      <c r="L6181" s="82">
        <v>0.0</v>
      </c>
      <c r="N6181" s="83">
        <f t="shared" si="1"/>
        <v>0</v>
      </c>
      <c r="O6181" s="83">
        <f t="shared" si="2"/>
        <v>0</v>
      </c>
      <c r="Q6181" s="83">
        <f t="shared" si="3"/>
        <v>1</v>
      </c>
      <c r="R6181" s="83">
        <f t="shared" si="4"/>
        <v>0</v>
      </c>
      <c r="S6181" s="83" t="b">
        <f t="shared" si="5"/>
        <v>0</v>
      </c>
      <c r="T6181" s="72"/>
      <c r="U6181" s="72"/>
      <c r="V6181" s="72"/>
      <c r="W6181" s="72"/>
      <c r="X6181" s="72"/>
      <c r="Y6181" s="72"/>
      <c r="Z6181" s="72"/>
      <c r="AA6181" s="72"/>
      <c r="AB6181" s="72"/>
      <c r="AC6181" s="72"/>
      <c r="AD6181" s="72"/>
      <c r="AE6181" s="72"/>
      <c r="AF6181" s="72"/>
      <c r="AG6181" s="72"/>
      <c r="AH6181" s="72"/>
      <c r="AI6181" s="72"/>
      <c r="AJ6181" s="72"/>
      <c r="AK6181" s="72"/>
    </row>
    <row r="6182" ht="14.25" customHeight="1">
      <c r="A6182" s="78">
        <v>6179.0</v>
      </c>
      <c r="C6182" s="78" t="str">
        <f>VLOOKUP(G6182,[1]Macrodata_CCF!$A$3:$D$55,4,FALSE)</f>
        <v>#ERROR!</v>
      </c>
      <c r="E6182" s="79" t="str">
        <f>VLOOKUP(G6182,[1]Macrodata_CCF!$A$3:$B$55,2,FALSE)</f>
        <v>#ERROR!</v>
      </c>
      <c r="F6182" s="78">
        <v>0.0</v>
      </c>
      <c r="G6182" s="80">
        <v>28.0</v>
      </c>
      <c r="H6182" s="81">
        <v>319510.0</v>
      </c>
      <c r="I6182" s="81">
        <v>490000.0</v>
      </c>
      <c r="J6182" s="81">
        <v>346790.0</v>
      </c>
      <c r="K6182" s="81">
        <v>490000.0</v>
      </c>
      <c r="L6182" s="82">
        <v>0.160009384714646</v>
      </c>
      <c r="N6182" s="83">
        <f t="shared" si="1"/>
        <v>0.1600093847</v>
      </c>
      <c r="O6182" s="83">
        <f t="shared" si="2"/>
        <v>0.1600093847</v>
      </c>
      <c r="Q6182" s="83">
        <f t="shared" si="3"/>
        <v>0.3479387755</v>
      </c>
      <c r="R6182" s="83">
        <f t="shared" si="4"/>
        <v>0.1600093847</v>
      </c>
      <c r="S6182" s="83" t="b">
        <f t="shared" si="5"/>
        <v>0</v>
      </c>
      <c r="T6182" s="72"/>
      <c r="U6182" s="72"/>
      <c r="V6182" s="72"/>
      <c r="W6182" s="72"/>
      <c r="X6182" s="72"/>
      <c r="Y6182" s="72"/>
      <c r="Z6182" s="72"/>
      <c r="AA6182" s="72"/>
      <c r="AB6182" s="72"/>
      <c r="AC6182" s="72"/>
      <c r="AD6182" s="72"/>
      <c r="AE6182" s="72"/>
      <c r="AF6182" s="72"/>
      <c r="AG6182" s="72"/>
      <c r="AH6182" s="72"/>
      <c r="AI6182" s="72"/>
      <c r="AJ6182" s="72"/>
      <c r="AK6182" s="72"/>
    </row>
    <row r="6183" ht="14.25" customHeight="1">
      <c r="A6183" s="78">
        <v>6180.0</v>
      </c>
      <c r="C6183" s="78" t="str">
        <f>VLOOKUP(G6183,[1]Macrodata_CCF!$A$3:$D$55,4,FALSE)</f>
        <v>#ERROR!</v>
      </c>
      <c r="E6183" s="79" t="str">
        <f>VLOOKUP(G6183,[1]Macrodata_CCF!$A$3:$B$55,2,FALSE)</f>
        <v>#ERROR!</v>
      </c>
      <c r="F6183" s="78">
        <v>0.0</v>
      </c>
      <c r="G6183" s="80">
        <v>14.0</v>
      </c>
      <c r="H6183" s="81">
        <v>588865.0</v>
      </c>
      <c r="I6183" s="81">
        <v>750000.0</v>
      </c>
      <c r="J6183" s="81">
        <v>611425.0</v>
      </c>
      <c r="K6183" s="81">
        <v>750000.0</v>
      </c>
      <c r="L6183" s="82">
        <v>0.1400068265739907</v>
      </c>
      <c r="N6183" s="83">
        <f t="shared" si="1"/>
        <v>0.1400068266</v>
      </c>
      <c r="O6183" s="83">
        <f t="shared" si="2"/>
        <v>0.1400068266</v>
      </c>
      <c r="Q6183" s="83">
        <f t="shared" si="3"/>
        <v>0.2148466667</v>
      </c>
      <c r="R6183" s="83">
        <f t="shared" si="4"/>
        <v>0.1400068266</v>
      </c>
      <c r="S6183" s="83" t="b">
        <f t="shared" si="5"/>
        <v>0</v>
      </c>
      <c r="T6183" s="72"/>
      <c r="U6183" s="72"/>
      <c r="V6183" s="72"/>
      <c r="W6183" s="72"/>
      <c r="X6183" s="72"/>
      <c r="Y6183" s="72"/>
      <c r="Z6183" s="72"/>
      <c r="AA6183" s="72"/>
      <c r="AB6183" s="72"/>
      <c r="AC6183" s="72"/>
      <c r="AD6183" s="72"/>
      <c r="AE6183" s="72"/>
      <c r="AF6183" s="72"/>
      <c r="AG6183" s="72"/>
      <c r="AH6183" s="72"/>
      <c r="AI6183" s="72"/>
      <c r="AJ6183" s="72"/>
      <c r="AK6183" s="72"/>
    </row>
    <row r="6184" ht="14.25" customHeight="1">
      <c r="A6184" s="78">
        <v>6181.0</v>
      </c>
      <c r="C6184" s="78" t="str">
        <f>VLOOKUP(G6184,[1]Macrodata_CCF!$A$3:$D$55,4,FALSE)</f>
        <v>#ERROR!</v>
      </c>
      <c r="E6184" s="79" t="str">
        <f>VLOOKUP(G6184,[1]Macrodata_CCF!$A$3:$B$55,2,FALSE)</f>
        <v>#ERROR!</v>
      </c>
      <c r="F6184" s="78">
        <v>0.0</v>
      </c>
      <c r="G6184" s="80">
        <v>42.0</v>
      </c>
      <c r="H6184" s="81">
        <v>0.0</v>
      </c>
      <c r="I6184" s="81">
        <v>560000.0</v>
      </c>
      <c r="J6184" s="81">
        <v>190400.0</v>
      </c>
      <c r="K6184" s="81">
        <v>1120000.0</v>
      </c>
      <c r="L6184" s="82">
        <v>0.34</v>
      </c>
      <c r="N6184" s="83">
        <f t="shared" si="1"/>
        <v>0.34</v>
      </c>
      <c r="O6184" s="83">
        <f t="shared" si="2"/>
        <v>0.34</v>
      </c>
      <c r="Q6184" s="83">
        <f t="shared" si="3"/>
        <v>1</v>
      </c>
      <c r="R6184" s="83">
        <f t="shared" si="4"/>
        <v>0.34</v>
      </c>
      <c r="S6184" s="83" t="b">
        <f t="shared" si="5"/>
        <v>0</v>
      </c>
      <c r="T6184" s="72"/>
      <c r="U6184" s="72"/>
      <c r="V6184" s="72"/>
      <c r="W6184" s="72"/>
      <c r="X6184" s="72"/>
      <c r="Y6184" s="72"/>
      <c r="Z6184" s="72"/>
      <c r="AA6184" s="72"/>
      <c r="AB6184" s="72"/>
      <c r="AC6184" s="72"/>
      <c r="AD6184" s="72"/>
      <c r="AE6184" s="72"/>
      <c r="AF6184" s="72"/>
      <c r="AG6184" s="72"/>
      <c r="AH6184" s="72"/>
      <c r="AI6184" s="72"/>
      <c r="AJ6184" s="72"/>
      <c r="AK6184" s="72"/>
    </row>
    <row r="6185" ht="14.25" customHeight="1">
      <c r="A6185" s="78">
        <v>6182.0</v>
      </c>
      <c r="C6185" s="78" t="str">
        <f>VLOOKUP(G6185,[1]Macrodata_CCF!$A$3:$D$55,4,FALSE)</f>
        <v>#ERROR!</v>
      </c>
      <c r="E6185" s="79" t="str">
        <f>VLOOKUP(G6185,[1]Macrodata_CCF!$A$3:$B$55,2,FALSE)</f>
        <v>#ERROR!</v>
      </c>
      <c r="F6185" s="78">
        <v>0.0</v>
      </c>
      <c r="G6185" s="80">
        <v>45.0</v>
      </c>
      <c r="H6185" s="81">
        <v>929945.0</v>
      </c>
      <c r="I6185" s="81">
        <v>970000.0</v>
      </c>
      <c r="J6185" s="81">
        <v>917125.0</v>
      </c>
      <c r="K6185" s="81">
        <v>970000.0</v>
      </c>
      <c r="L6185" s="82">
        <v>-0.3200599176132817</v>
      </c>
      <c r="N6185" s="83">
        <f t="shared" si="1"/>
        <v>-0.3200599176</v>
      </c>
      <c r="O6185" s="83">
        <f t="shared" si="2"/>
        <v>0</v>
      </c>
      <c r="Q6185" s="83">
        <f t="shared" si="3"/>
        <v>0.04129381443</v>
      </c>
      <c r="R6185" s="83">
        <f t="shared" si="4"/>
        <v>-0.01321649485</v>
      </c>
      <c r="S6185" s="83" t="b">
        <f t="shared" si="5"/>
        <v>0</v>
      </c>
      <c r="T6185" s="72"/>
      <c r="U6185" s="72"/>
      <c r="V6185" s="72"/>
      <c r="W6185" s="72"/>
      <c r="X6185" s="72"/>
      <c r="Y6185" s="72"/>
      <c r="Z6185" s="72"/>
      <c r="AA6185" s="72"/>
      <c r="AB6185" s="72"/>
      <c r="AC6185" s="72"/>
      <c r="AD6185" s="72"/>
      <c r="AE6185" s="72"/>
      <c r="AF6185" s="72"/>
      <c r="AG6185" s="72"/>
      <c r="AH6185" s="72"/>
      <c r="AI6185" s="72"/>
      <c r="AJ6185" s="72"/>
      <c r="AK6185" s="72"/>
    </row>
    <row r="6186" ht="14.25" customHeight="1">
      <c r="A6186" s="78">
        <v>6183.0</v>
      </c>
      <c r="C6186" s="78" t="str">
        <f>VLOOKUP(G6186,[1]Macrodata_CCF!$A$3:$D$55,4,FALSE)</f>
        <v>#ERROR!</v>
      </c>
      <c r="E6186" s="79" t="str">
        <f>VLOOKUP(G6186,[1]Macrodata_CCF!$A$3:$B$55,2,FALSE)</f>
        <v>#ERROR!</v>
      </c>
      <c r="F6186" s="78">
        <v>1.0</v>
      </c>
      <c r="G6186" s="80">
        <v>36.0</v>
      </c>
      <c r="H6186" s="81">
        <v>132650.0</v>
      </c>
      <c r="I6186" s="81">
        <v>990000.0</v>
      </c>
      <c r="J6186" s="81">
        <v>509885.0</v>
      </c>
      <c r="K6186" s="81">
        <v>990000.0</v>
      </c>
      <c r="L6186" s="82">
        <v>0.4400011663847904</v>
      </c>
      <c r="N6186" s="83">
        <f t="shared" si="1"/>
        <v>0.4400011664</v>
      </c>
      <c r="O6186" s="83">
        <f t="shared" si="2"/>
        <v>0.4400011664</v>
      </c>
      <c r="Q6186" s="83">
        <f t="shared" si="3"/>
        <v>0.866010101</v>
      </c>
      <c r="R6186" s="83">
        <f t="shared" si="4"/>
        <v>0.4400011664</v>
      </c>
      <c r="S6186" s="83" t="b">
        <f t="shared" si="5"/>
        <v>0</v>
      </c>
      <c r="T6186" s="72"/>
      <c r="U6186" s="72"/>
      <c r="V6186" s="72"/>
      <c r="W6186" s="72"/>
      <c r="X6186" s="72"/>
      <c r="Y6186" s="72"/>
      <c r="Z6186" s="72"/>
      <c r="AA6186" s="72"/>
      <c r="AB6186" s="72"/>
      <c r="AC6186" s="72"/>
      <c r="AD6186" s="72"/>
      <c r="AE6186" s="72"/>
      <c r="AF6186" s="72"/>
      <c r="AG6186" s="72"/>
      <c r="AH6186" s="72"/>
      <c r="AI6186" s="72"/>
      <c r="AJ6186" s="72"/>
      <c r="AK6186" s="72"/>
    </row>
    <row r="6187" ht="14.25" customHeight="1">
      <c r="A6187" s="78">
        <v>6184.0</v>
      </c>
      <c r="C6187" s="78" t="str">
        <f>VLOOKUP(G6187,[1]Macrodata_CCF!$A$3:$D$55,4,FALSE)</f>
        <v>#ERROR!</v>
      </c>
      <c r="E6187" s="79" t="str">
        <f>VLOOKUP(G6187,[1]Macrodata_CCF!$A$3:$B$55,2,FALSE)</f>
        <v>#ERROR!</v>
      </c>
      <c r="F6187" s="78">
        <v>0.0</v>
      </c>
      <c r="G6187" s="80">
        <v>27.0</v>
      </c>
      <c r="H6187" s="81">
        <v>196925.0</v>
      </c>
      <c r="I6187" s="81">
        <v>310000.0</v>
      </c>
      <c r="J6187" s="81">
        <v>191270.0</v>
      </c>
      <c r="K6187" s="81">
        <v>310000.0</v>
      </c>
      <c r="L6187" s="82">
        <v>-0.05001105460977227</v>
      </c>
      <c r="N6187" s="83">
        <f t="shared" si="1"/>
        <v>-0.05001105461</v>
      </c>
      <c r="O6187" s="83">
        <f t="shared" si="2"/>
        <v>0</v>
      </c>
      <c r="Q6187" s="83">
        <f t="shared" si="3"/>
        <v>0.3647580645</v>
      </c>
      <c r="R6187" s="83">
        <f t="shared" si="4"/>
        <v>-0.05001105461</v>
      </c>
      <c r="S6187" s="83" t="b">
        <f t="shared" si="5"/>
        <v>0</v>
      </c>
      <c r="T6187" s="72"/>
      <c r="U6187" s="72"/>
      <c r="V6187" s="72"/>
      <c r="W6187" s="72"/>
      <c r="X6187" s="72"/>
      <c r="Y6187" s="72"/>
      <c r="Z6187" s="72"/>
      <c r="AA6187" s="72"/>
      <c r="AB6187" s="72"/>
      <c r="AC6187" s="72"/>
      <c r="AD6187" s="72"/>
      <c r="AE6187" s="72"/>
      <c r="AF6187" s="72"/>
      <c r="AG6187" s="72"/>
      <c r="AH6187" s="72"/>
      <c r="AI6187" s="72"/>
      <c r="AJ6187" s="72"/>
      <c r="AK6187" s="72"/>
    </row>
    <row r="6188" ht="14.25" customHeight="1">
      <c r="A6188" s="78">
        <v>6185.0</v>
      </c>
      <c r="C6188" s="78" t="str">
        <f>VLOOKUP(G6188,[1]Macrodata_CCF!$A$3:$D$55,4,FALSE)</f>
        <v>#ERROR!</v>
      </c>
      <c r="E6188" s="79" t="str">
        <f>VLOOKUP(G6188,[1]Macrodata_CCF!$A$3:$B$55,2,FALSE)</f>
        <v>#ERROR!</v>
      </c>
      <c r="F6188" s="78">
        <v>0.0</v>
      </c>
      <c r="G6188" s="80">
        <v>31.0</v>
      </c>
      <c r="H6188" s="81">
        <v>505470.0</v>
      </c>
      <c r="I6188" s="81">
        <v>530000.0</v>
      </c>
      <c r="J6188" s="81">
        <v>509885.0</v>
      </c>
      <c r="K6188" s="81">
        <v>530000.0</v>
      </c>
      <c r="L6188" s="82">
        <v>0.1799836934366082</v>
      </c>
      <c r="N6188" s="83">
        <f t="shared" si="1"/>
        <v>0.1799836934</v>
      </c>
      <c r="O6188" s="83">
        <f t="shared" si="2"/>
        <v>0.1799836934</v>
      </c>
      <c r="Q6188" s="83">
        <f t="shared" si="3"/>
        <v>0.04628301887</v>
      </c>
      <c r="R6188" s="83">
        <f t="shared" si="4"/>
        <v>0.008330188679</v>
      </c>
      <c r="S6188" s="83" t="b">
        <f t="shared" si="5"/>
        <v>0</v>
      </c>
      <c r="T6188" s="72"/>
      <c r="U6188" s="72"/>
      <c r="V6188" s="72"/>
      <c r="W6188" s="72"/>
      <c r="X6188" s="72"/>
      <c r="Y6188" s="72"/>
      <c r="Z6188" s="72"/>
      <c r="AA6188" s="72"/>
      <c r="AB6188" s="72"/>
      <c r="AC6188" s="72"/>
      <c r="AD6188" s="72"/>
      <c r="AE6188" s="72"/>
      <c r="AF6188" s="72"/>
      <c r="AG6188" s="72"/>
      <c r="AH6188" s="72"/>
      <c r="AI6188" s="72"/>
      <c r="AJ6188" s="72"/>
      <c r="AK6188" s="72"/>
    </row>
    <row r="6189" ht="14.25" customHeight="1">
      <c r="A6189" s="78">
        <v>6186.0</v>
      </c>
      <c r="C6189" s="78" t="str">
        <f>VLOOKUP(G6189,[1]Macrodata_CCF!$A$3:$D$55,4,FALSE)</f>
        <v>#ERROR!</v>
      </c>
      <c r="E6189" s="79" t="str">
        <f>VLOOKUP(G6189,[1]Macrodata_CCF!$A$3:$B$55,2,FALSE)</f>
        <v>#ERROR!</v>
      </c>
      <c r="F6189" s="78">
        <v>0.0</v>
      </c>
      <c r="G6189" s="80">
        <v>47.0</v>
      </c>
      <c r="H6189" s="81">
        <v>56345.0</v>
      </c>
      <c r="I6189" s="81">
        <v>90000.0</v>
      </c>
      <c r="J6189" s="81">
        <v>61055.0</v>
      </c>
      <c r="K6189" s="81">
        <v>90000.0</v>
      </c>
      <c r="L6189" s="82">
        <v>0.1399494874461447</v>
      </c>
      <c r="N6189" s="83">
        <f t="shared" si="1"/>
        <v>0.1399494874</v>
      </c>
      <c r="O6189" s="83">
        <f t="shared" si="2"/>
        <v>0.1399494874</v>
      </c>
      <c r="Q6189" s="83">
        <f t="shared" si="3"/>
        <v>0.3739444444</v>
      </c>
      <c r="R6189" s="83">
        <f t="shared" si="4"/>
        <v>0.1399494874</v>
      </c>
      <c r="S6189" s="83" t="b">
        <f t="shared" si="5"/>
        <v>0</v>
      </c>
      <c r="T6189" s="72"/>
      <c r="U6189" s="72"/>
      <c r="V6189" s="72"/>
      <c r="W6189" s="72"/>
      <c r="X6189" s="72"/>
      <c r="Y6189" s="72"/>
      <c r="Z6189" s="72"/>
      <c r="AA6189" s="72"/>
      <c r="AB6189" s="72"/>
      <c r="AC6189" s="72"/>
      <c r="AD6189" s="72"/>
      <c r="AE6189" s="72"/>
      <c r="AF6189" s="72"/>
      <c r="AG6189" s="72"/>
      <c r="AH6189" s="72"/>
      <c r="AI6189" s="72"/>
      <c r="AJ6189" s="72"/>
      <c r="AK6189" s="72"/>
    </row>
    <row r="6190" ht="14.25" customHeight="1">
      <c r="A6190" s="78">
        <v>6187.0</v>
      </c>
      <c r="C6190" s="78" t="str">
        <f>VLOOKUP(G6190,[1]Macrodata_CCF!$A$3:$D$55,4,FALSE)</f>
        <v>#ERROR!</v>
      </c>
      <c r="E6190" s="79" t="str">
        <f>VLOOKUP(G6190,[1]Macrodata_CCF!$A$3:$B$55,2,FALSE)</f>
        <v>#ERROR!</v>
      </c>
      <c r="F6190" s="78">
        <v>0.0</v>
      </c>
      <c r="G6190" s="80">
        <v>35.0</v>
      </c>
      <c r="H6190" s="81">
        <v>12580.0</v>
      </c>
      <c r="I6190" s="81">
        <v>20000.0</v>
      </c>
      <c r="J6190" s="81">
        <v>13620.0</v>
      </c>
      <c r="K6190" s="81">
        <v>20000.0</v>
      </c>
      <c r="L6190" s="82">
        <v>0.1401617250673854</v>
      </c>
      <c r="N6190" s="83">
        <f t="shared" si="1"/>
        <v>0.1401617251</v>
      </c>
      <c r="O6190" s="83">
        <f t="shared" si="2"/>
        <v>0.1401617251</v>
      </c>
      <c r="Q6190" s="83">
        <f t="shared" si="3"/>
        <v>0.371</v>
      </c>
      <c r="R6190" s="83">
        <f t="shared" si="4"/>
        <v>0.1401617251</v>
      </c>
      <c r="S6190" s="83" t="b">
        <f t="shared" si="5"/>
        <v>0</v>
      </c>
      <c r="T6190" s="72"/>
      <c r="U6190" s="72"/>
      <c r="V6190" s="72"/>
      <c r="W6190" s="72"/>
      <c r="X6190" s="72"/>
      <c r="Y6190" s="72"/>
      <c r="Z6190" s="72"/>
      <c r="AA6190" s="72"/>
      <c r="AB6190" s="72"/>
      <c r="AC6190" s="72"/>
      <c r="AD6190" s="72"/>
      <c r="AE6190" s="72"/>
      <c r="AF6190" s="72"/>
      <c r="AG6190" s="72"/>
      <c r="AH6190" s="72"/>
      <c r="AI6190" s="72"/>
      <c r="AJ6190" s="72"/>
      <c r="AK6190" s="72"/>
    </row>
    <row r="6191" ht="14.25" customHeight="1">
      <c r="A6191" s="78">
        <v>6188.0</v>
      </c>
      <c r="C6191" s="78" t="str">
        <f>VLOOKUP(G6191,[1]Macrodata_CCF!$A$3:$D$55,4,FALSE)</f>
        <v>#ERROR!</v>
      </c>
      <c r="E6191" s="79" t="str">
        <f>VLOOKUP(G6191,[1]Macrodata_CCF!$A$3:$B$55,2,FALSE)</f>
        <v>#ERROR!</v>
      </c>
      <c r="F6191" s="78">
        <v>1.0</v>
      </c>
      <c r="G6191" s="80">
        <v>46.0</v>
      </c>
      <c r="H6191" s="81">
        <v>643205.0</v>
      </c>
      <c r="I6191" s="81">
        <v>880000.0</v>
      </c>
      <c r="J6191" s="81">
        <v>771075.0</v>
      </c>
      <c r="K6191" s="81">
        <v>1672000.0</v>
      </c>
      <c r="L6191" s="82">
        <v>0.5400029561434997</v>
      </c>
      <c r="N6191" s="83">
        <f t="shared" si="1"/>
        <v>0.5400029561</v>
      </c>
      <c r="O6191" s="83">
        <f t="shared" si="2"/>
        <v>0.5400029561</v>
      </c>
      <c r="Q6191" s="83">
        <f t="shared" si="3"/>
        <v>0.2690852273</v>
      </c>
      <c r="R6191" s="83">
        <f t="shared" si="4"/>
        <v>0.5400029561</v>
      </c>
      <c r="S6191" s="83" t="b">
        <f t="shared" si="5"/>
        <v>0</v>
      </c>
      <c r="T6191" s="72"/>
      <c r="U6191" s="72"/>
      <c r="V6191" s="72"/>
      <c r="W6191" s="72"/>
      <c r="X6191" s="72"/>
      <c r="Y6191" s="72"/>
      <c r="Z6191" s="72"/>
      <c r="AA6191" s="72"/>
      <c r="AB6191" s="72"/>
      <c r="AC6191" s="72"/>
      <c r="AD6191" s="72"/>
      <c r="AE6191" s="72"/>
      <c r="AF6191" s="72"/>
      <c r="AG6191" s="72"/>
      <c r="AH6191" s="72"/>
      <c r="AI6191" s="72"/>
      <c r="AJ6191" s="72"/>
      <c r="AK6191" s="72"/>
    </row>
    <row r="6192" ht="14.25" customHeight="1">
      <c r="A6192" s="78">
        <v>6189.0</v>
      </c>
      <c r="C6192" s="78" t="str">
        <f>VLOOKUP(G6192,[1]Macrodata_CCF!$A$3:$D$55,4,FALSE)</f>
        <v>#ERROR!</v>
      </c>
      <c r="E6192" s="79" t="str">
        <f>VLOOKUP(G6192,[1]Macrodata_CCF!$A$3:$B$55,2,FALSE)</f>
        <v>#ERROR!</v>
      </c>
      <c r="F6192" s="78">
        <v>1.0</v>
      </c>
      <c r="G6192" s="80">
        <v>33.0</v>
      </c>
      <c r="H6192" s="81">
        <v>73210.0</v>
      </c>
      <c r="I6192" s="81">
        <v>240000.0</v>
      </c>
      <c r="J6192" s="81">
        <v>156605.0</v>
      </c>
      <c r="K6192" s="81">
        <v>240000.0</v>
      </c>
      <c r="L6192" s="82">
        <v>0.5</v>
      </c>
      <c r="N6192" s="83">
        <f t="shared" si="1"/>
        <v>0.5</v>
      </c>
      <c r="O6192" s="83">
        <f t="shared" si="2"/>
        <v>0.5</v>
      </c>
      <c r="Q6192" s="83">
        <f t="shared" si="3"/>
        <v>0.6949583333</v>
      </c>
      <c r="R6192" s="83">
        <f t="shared" si="4"/>
        <v>0.5</v>
      </c>
      <c r="S6192" s="83" t="b">
        <f t="shared" si="5"/>
        <v>0</v>
      </c>
      <c r="T6192" s="72"/>
      <c r="U6192" s="72"/>
      <c r="V6192" s="72"/>
      <c r="W6192" s="72"/>
      <c r="X6192" s="72"/>
      <c r="Y6192" s="72"/>
      <c r="Z6192" s="72"/>
      <c r="AA6192" s="72"/>
      <c r="AB6192" s="72"/>
      <c r="AC6192" s="72"/>
      <c r="AD6192" s="72"/>
      <c r="AE6192" s="72"/>
      <c r="AF6192" s="72"/>
      <c r="AG6192" s="72"/>
      <c r="AH6192" s="72"/>
      <c r="AI6192" s="72"/>
      <c r="AJ6192" s="72"/>
      <c r="AK6192" s="72"/>
    </row>
    <row r="6193" ht="14.25" customHeight="1">
      <c r="A6193" s="78">
        <v>6190.0</v>
      </c>
      <c r="C6193" s="78" t="str">
        <f>VLOOKUP(G6193,[1]Macrodata_CCF!$A$3:$D$55,4,FALSE)</f>
        <v>#ERROR!</v>
      </c>
      <c r="E6193" s="79" t="str">
        <f>VLOOKUP(G6193,[1]Macrodata_CCF!$A$3:$B$55,2,FALSE)</f>
        <v>#ERROR!</v>
      </c>
      <c r="F6193" s="78">
        <v>0.0</v>
      </c>
      <c r="G6193" s="80">
        <v>15.0</v>
      </c>
      <c r="H6193" s="81">
        <v>136880.0</v>
      </c>
      <c r="I6193" s="81">
        <v>990000.0</v>
      </c>
      <c r="J6193" s="81">
        <v>273380.0</v>
      </c>
      <c r="K6193" s="81">
        <v>990000.0</v>
      </c>
      <c r="L6193" s="82">
        <v>0.1600009377344336</v>
      </c>
      <c r="N6193" s="83">
        <f t="shared" si="1"/>
        <v>0.1600009377</v>
      </c>
      <c r="O6193" s="83">
        <f t="shared" si="2"/>
        <v>0.1600009377</v>
      </c>
      <c r="Q6193" s="83">
        <f t="shared" si="3"/>
        <v>0.8617373737</v>
      </c>
      <c r="R6193" s="83">
        <f t="shared" si="4"/>
        <v>0.1600009377</v>
      </c>
      <c r="S6193" s="83" t="b">
        <f t="shared" si="5"/>
        <v>0</v>
      </c>
      <c r="T6193" s="72"/>
      <c r="U6193" s="72"/>
      <c r="V6193" s="72"/>
      <c r="W6193" s="72"/>
      <c r="X6193" s="72"/>
      <c r="Y6193" s="72"/>
      <c r="Z6193" s="72"/>
      <c r="AA6193" s="72"/>
      <c r="AB6193" s="72"/>
      <c r="AC6193" s="72"/>
      <c r="AD6193" s="72"/>
      <c r="AE6193" s="72"/>
      <c r="AF6193" s="72"/>
      <c r="AG6193" s="72"/>
      <c r="AH6193" s="72"/>
      <c r="AI6193" s="72"/>
      <c r="AJ6193" s="72"/>
      <c r="AK6193" s="72"/>
    </row>
    <row r="6194" ht="14.25" customHeight="1">
      <c r="A6194" s="78">
        <v>6191.0</v>
      </c>
      <c r="C6194" s="78" t="str">
        <f>VLOOKUP(G6194,[1]Macrodata_CCF!$A$3:$D$55,4,FALSE)</f>
        <v>#ERROR!</v>
      </c>
      <c r="E6194" s="79" t="str">
        <f>VLOOKUP(G6194,[1]Macrodata_CCF!$A$3:$B$55,2,FALSE)</f>
        <v>#ERROR!</v>
      </c>
      <c r="F6194" s="78">
        <v>1.0</v>
      </c>
      <c r="G6194" s="80">
        <v>3.0</v>
      </c>
      <c r="H6194" s="81">
        <v>170080.0</v>
      </c>
      <c r="I6194" s="81">
        <v>390000.0</v>
      </c>
      <c r="J6194" s="81">
        <v>282240.0</v>
      </c>
      <c r="K6194" s="81">
        <v>390000.0</v>
      </c>
      <c r="L6194" s="82">
        <v>0.5100036376864314</v>
      </c>
      <c r="N6194" s="83">
        <f t="shared" si="1"/>
        <v>0.5100036377</v>
      </c>
      <c r="O6194" s="83">
        <f t="shared" si="2"/>
        <v>0.5100036377</v>
      </c>
      <c r="Q6194" s="83">
        <f t="shared" si="3"/>
        <v>0.5638974359</v>
      </c>
      <c r="R6194" s="83">
        <f t="shared" si="4"/>
        <v>0.5100036377</v>
      </c>
      <c r="S6194" s="83" t="b">
        <f t="shared" si="5"/>
        <v>0</v>
      </c>
      <c r="T6194" s="72"/>
      <c r="U6194" s="72"/>
      <c r="V6194" s="72"/>
      <c r="W6194" s="72"/>
      <c r="X6194" s="72"/>
      <c r="Y6194" s="72"/>
      <c r="Z6194" s="72"/>
      <c r="AA6194" s="72"/>
      <c r="AB6194" s="72"/>
      <c r="AC6194" s="72"/>
      <c r="AD6194" s="72"/>
      <c r="AE6194" s="72"/>
      <c r="AF6194" s="72"/>
      <c r="AG6194" s="72"/>
      <c r="AH6194" s="72"/>
      <c r="AI6194" s="72"/>
      <c r="AJ6194" s="72"/>
      <c r="AK6194" s="72"/>
    </row>
    <row r="6195" ht="14.25" customHeight="1">
      <c r="A6195" s="78">
        <v>6192.0</v>
      </c>
      <c r="C6195" s="78" t="str">
        <f>VLOOKUP(G6195,[1]Macrodata_CCF!$A$3:$D$55,4,FALSE)</f>
        <v>#ERROR!</v>
      </c>
      <c r="E6195" s="79" t="str">
        <f>VLOOKUP(G6195,[1]Macrodata_CCF!$A$3:$B$55,2,FALSE)</f>
        <v>#ERROR!</v>
      </c>
      <c r="F6195" s="78">
        <v>0.0</v>
      </c>
      <c r="G6195" s="80">
        <v>12.0</v>
      </c>
      <c r="H6195" s="81">
        <v>0.0</v>
      </c>
      <c r="I6195" s="81">
        <v>850000.0</v>
      </c>
      <c r="J6195" s="81">
        <v>229500.0</v>
      </c>
      <c r="K6195" s="81">
        <v>850000.0</v>
      </c>
      <c r="L6195" s="82">
        <v>0.27</v>
      </c>
      <c r="N6195" s="83">
        <f t="shared" si="1"/>
        <v>0.27</v>
      </c>
      <c r="O6195" s="83">
        <f t="shared" si="2"/>
        <v>0.27</v>
      </c>
      <c r="Q6195" s="83">
        <f t="shared" si="3"/>
        <v>1</v>
      </c>
      <c r="R6195" s="83">
        <f t="shared" si="4"/>
        <v>0.27</v>
      </c>
      <c r="S6195" s="83" t="b">
        <f t="shared" si="5"/>
        <v>0</v>
      </c>
      <c r="T6195" s="72"/>
      <c r="U6195" s="72"/>
      <c r="V6195" s="72"/>
      <c r="W6195" s="72"/>
      <c r="X6195" s="72"/>
      <c r="Y6195" s="72"/>
      <c r="Z6195" s="72"/>
      <c r="AA6195" s="72"/>
      <c r="AB6195" s="72"/>
      <c r="AC6195" s="72"/>
      <c r="AD6195" s="72"/>
      <c r="AE6195" s="72"/>
      <c r="AF6195" s="72"/>
      <c r="AG6195" s="72"/>
      <c r="AH6195" s="72"/>
      <c r="AI6195" s="72"/>
      <c r="AJ6195" s="72"/>
      <c r="AK6195" s="72"/>
    </row>
    <row r="6196" ht="14.25" customHeight="1">
      <c r="A6196" s="78">
        <v>6193.0</v>
      </c>
      <c r="C6196" s="78" t="str">
        <f>VLOOKUP(G6196,[1]Macrodata_CCF!$A$3:$D$55,4,FALSE)</f>
        <v>#ERROR!</v>
      </c>
      <c r="E6196" s="79" t="str">
        <f>VLOOKUP(G6196,[1]Macrodata_CCF!$A$3:$B$55,2,FALSE)</f>
        <v>#ERROR!</v>
      </c>
      <c r="F6196" s="78">
        <v>1.0</v>
      </c>
      <c r="G6196" s="80">
        <v>4.0</v>
      </c>
      <c r="H6196" s="81">
        <v>122660.0</v>
      </c>
      <c r="I6196" s="81">
        <v>350000.0</v>
      </c>
      <c r="J6196" s="81">
        <v>106745.0</v>
      </c>
      <c r="K6196" s="81">
        <v>350000.0</v>
      </c>
      <c r="L6196" s="82">
        <v>-0.07000527843758247</v>
      </c>
      <c r="N6196" s="83">
        <f t="shared" si="1"/>
        <v>-0.07000527844</v>
      </c>
      <c r="O6196" s="83">
        <f t="shared" si="2"/>
        <v>0</v>
      </c>
      <c r="Q6196" s="83">
        <f t="shared" si="3"/>
        <v>0.6495428571</v>
      </c>
      <c r="R6196" s="83">
        <f t="shared" si="4"/>
        <v>-0.07000527844</v>
      </c>
      <c r="S6196" s="83" t="b">
        <f t="shared" si="5"/>
        <v>0</v>
      </c>
      <c r="T6196" s="72"/>
      <c r="U6196" s="72"/>
      <c r="V6196" s="72"/>
      <c r="W6196" s="72"/>
      <c r="X6196" s="72"/>
      <c r="Y6196" s="72"/>
      <c r="Z6196" s="72"/>
      <c r="AA6196" s="72"/>
      <c r="AB6196" s="72"/>
      <c r="AC6196" s="72"/>
      <c r="AD6196" s="72"/>
      <c r="AE6196" s="72"/>
      <c r="AF6196" s="72"/>
      <c r="AG6196" s="72"/>
      <c r="AH6196" s="72"/>
      <c r="AI6196" s="72"/>
      <c r="AJ6196" s="72"/>
      <c r="AK6196" s="72"/>
    </row>
    <row r="6197" ht="14.25" customHeight="1">
      <c r="A6197" s="78">
        <v>6194.0</v>
      </c>
      <c r="C6197" s="78" t="str">
        <f>VLOOKUP(G6197,[1]Macrodata_CCF!$A$3:$D$55,4,FALSE)</f>
        <v>#ERROR!</v>
      </c>
      <c r="E6197" s="79" t="str">
        <f>VLOOKUP(G6197,[1]Macrodata_CCF!$A$3:$B$55,2,FALSE)</f>
        <v>#ERROR!</v>
      </c>
      <c r="F6197" s="78">
        <v>0.0</v>
      </c>
      <c r="G6197" s="80">
        <v>40.0</v>
      </c>
      <c r="H6197" s="81">
        <v>236560.0</v>
      </c>
      <c r="I6197" s="81">
        <v>290000.0</v>
      </c>
      <c r="J6197" s="81">
        <v>224805.0</v>
      </c>
      <c r="K6197" s="81">
        <v>290000.0</v>
      </c>
      <c r="L6197" s="82">
        <v>-0.2199663173652694</v>
      </c>
      <c r="N6197" s="83">
        <f t="shared" si="1"/>
        <v>-0.2199663174</v>
      </c>
      <c r="O6197" s="83">
        <f t="shared" si="2"/>
        <v>0</v>
      </c>
      <c r="Q6197" s="83">
        <f t="shared" si="3"/>
        <v>0.1842758621</v>
      </c>
      <c r="R6197" s="83">
        <f t="shared" si="4"/>
        <v>-0.2199663174</v>
      </c>
      <c r="S6197" s="83" t="b">
        <f t="shared" si="5"/>
        <v>0</v>
      </c>
      <c r="T6197" s="72"/>
      <c r="U6197" s="72"/>
      <c r="V6197" s="72"/>
      <c r="W6197" s="72"/>
      <c r="X6197" s="72"/>
      <c r="Y6197" s="72"/>
      <c r="Z6197" s="72"/>
      <c r="AA6197" s="72"/>
      <c r="AB6197" s="72"/>
      <c r="AC6197" s="72"/>
      <c r="AD6197" s="72"/>
      <c r="AE6197" s="72"/>
      <c r="AF6197" s="72"/>
      <c r="AG6197" s="72"/>
      <c r="AH6197" s="72"/>
      <c r="AI6197" s="72"/>
      <c r="AJ6197" s="72"/>
      <c r="AK6197" s="72"/>
    </row>
    <row r="6198" ht="14.25" customHeight="1">
      <c r="A6198" s="78">
        <v>6195.0</v>
      </c>
      <c r="C6198" s="78" t="str">
        <f>VLOOKUP(G6198,[1]Macrodata_CCF!$A$3:$D$55,4,FALSE)</f>
        <v>#ERROR!</v>
      </c>
      <c r="E6198" s="79" t="str">
        <f>VLOOKUP(G6198,[1]Macrodata_CCF!$A$3:$B$55,2,FALSE)</f>
        <v>#ERROR!</v>
      </c>
      <c r="F6198" s="78">
        <v>0.0</v>
      </c>
      <c r="G6198" s="80">
        <v>17.0</v>
      </c>
      <c r="H6198" s="81">
        <v>8440.0</v>
      </c>
      <c r="I6198" s="81">
        <v>150000.0</v>
      </c>
      <c r="J6198" s="81">
        <v>33920.0</v>
      </c>
      <c r="K6198" s="81">
        <v>150000.0</v>
      </c>
      <c r="L6198" s="82">
        <v>0.1799943486860695</v>
      </c>
      <c r="N6198" s="83">
        <f t="shared" si="1"/>
        <v>0.1799943487</v>
      </c>
      <c r="O6198" s="83">
        <f t="shared" si="2"/>
        <v>0.1799943487</v>
      </c>
      <c r="Q6198" s="83">
        <f t="shared" si="3"/>
        <v>0.9437333333</v>
      </c>
      <c r="R6198" s="83">
        <f t="shared" si="4"/>
        <v>0.1799943487</v>
      </c>
      <c r="S6198" s="83" t="b">
        <f t="shared" si="5"/>
        <v>0</v>
      </c>
      <c r="T6198" s="72"/>
      <c r="U6198" s="72"/>
      <c r="V6198" s="72"/>
      <c r="W6198" s="72"/>
      <c r="X6198" s="72"/>
      <c r="Y6198" s="72"/>
      <c r="Z6198" s="72"/>
      <c r="AA6198" s="72"/>
      <c r="AB6198" s="72"/>
      <c r="AC6198" s="72"/>
      <c r="AD6198" s="72"/>
      <c r="AE6198" s="72"/>
      <c r="AF6198" s="72"/>
      <c r="AG6198" s="72"/>
      <c r="AH6198" s="72"/>
      <c r="AI6198" s="72"/>
      <c r="AJ6198" s="72"/>
      <c r="AK6198" s="72"/>
    </row>
    <row r="6199" ht="14.25" customHeight="1">
      <c r="A6199" s="78">
        <v>6196.0</v>
      </c>
      <c r="C6199" s="78" t="str">
        <f>VLOOKUP(G6199,[1]Macrodata_CCF!$A$3:$D$55,4,FALSE)</f>
        <v>#ERROR!</v>
      </c>
      <c r="E6199" s="79" t="str">
        <f>VLOOKUP(G6199,[1]Macrodata_CCF!$A$3:$B$55,2,FALSE)</f>
        <v>#ERROR!</v>
      </c>
      <c r="F6199" s="78">
        <v>0.0</v>
      </c>
      <c r="G6199" s="80">
        <v>41.0</v>
      </c>
      <c r="H6199" s="81">
        <v>8470.0</v>
      </c>
      <c r="I6199" s="81">
        <v>10000.0</v>
      </c>
      <c r="J6199" s="81">
        <v>8930.0</v>
      </c>
      <c r="K6199" s="81">
        <v>16000.0</v>
      </c>
      <c r="L6199" s="82">
        <v>0.3006535947712418</v>
      </c>
      <c r="N6199" s="83">
        <f t="shared" si="1"/>
        <v>0.3006535948</v>
      </c>
      <c r="O6199" s="83">
        <f t="shared" si="2"/>
        <v>0.3006535948</v>
      </c>
      <c r="Q6199" s="83">
        <f t="shared" si="3"/>
        <v>0.153</v>
      </c>
      <c r="R6199" s="83">
        <f t="shared" si="4"/>
        <v>0.3006535948</v>
      </c>
      <c r="S6199" s="83" t="b">
        <f t="shared" si="5"/>
        <v>0</v>
      </c>
      <c r="T6199" s="72"/>
      <c r="U6199" s="72"/>
      <c r="V6199" s="72"/>
      <c r="W6199" s="72"/>
      <c r="X6199" s="72"/>
      <c r="Y6199" s="72"/>
      <c r="Z6199" s="72"/>
      <c r="AA6199" s="72"/>
      <c r="AB6199" s="72"/>
      <c r="AC6199" s="72"/>
      <c r="AD6199" s="72"/>
      <c r="AE6199" s="72"/>
      <c r="AF6199" s="72"/>
      <c r="AG6199" s="72"/>
      <c r="AH6199" s="72"/>
      <c r="AI6199" s="72"/>
      <c r="AJ6199" s="72"/>
      <c r="AK6199" s="72"/>
    </row>
    <row r="6200" ht="14.25" customHeight="1">
      <c r="A6200" s="78">
        <v>6197.0</v>
      </c>
      <c r="C6200" s="78" t="str">
        <f>VLOOKUP(G6200,[1]Macrodata_CCF!$A$3:$D$55,4,FALSE)</f>
        <v>#ERROR!</v>
      </c>
      <c r="E6200" s="79" t="str">
        <f>VLOOKUP(G6200,[1]Macrodata_CCF!$A$3:$B$55,2,FALSE)</f>
        <v>#ERROR!</v>
      </c>
      <c r="F6200" s="78">
        <v>0.0</v>
      </c>
      <c r="G6200" s="80">
        <v>14.0</v>
      </c>
      <c r="H6200" s="81">
        <v>96655.0</v>
      </c>
      <c r="I6200" s="81">
        <v>300000.0</v>
      </c>
      <c r="J6200" s="81">
        <v>29550.0</v>
      </c>
      <c r="K6200" s="81">
        <v>300000.0</v>
      </c>
      <c r="L6200" s="82">
        <v>-0.330005655413214</v>
      </c>
      <c r="N6200" s="83">
        <f t="shared" si="1"/>
        <v>-0.3300056554</v>
      </c>
      <c r="O6200" s="83">
        <f t="shared" si="2"/>
        <v>0</v>
      </c>
      <c r="Q6200" s="83">
        <f t="shared" si="3"/>
        <v>0.6778166667</v>
      </c>
      <c r="R6200" s="83">
        <f t="shared" si="4"/>
        <v>-0.3300056554</v>
      </c>
      <c r="S6200" s="83" t="b">
        <f t="shared" si="5"/>
        <v>0</v>
      </c>
      <c r="T6200" s="72"/>
      <c r="U6200" s="72"/>
      <c r="V6200" s="72"/>
      <c r="W6200" s="72"/>
      <c r="X6200" s="72"/>
      <c r="Y6200" s="72"/>
      <c r="Z6200" s="72"/>
      <c r="AA6200" s="72"/>
      <c r="AB6200" s="72"/>
      <c r="AC6200" s="72"/>
      <c r="AD6200" s="72"/>
      <c r="AE6200" s="72"/>
      <c r="AF6200" s="72"/>
      <c r="AG6200" s="72"/>
      <c r="AH6200" s="72"/>
      <c r="AI6200" s="72"/>
      <c r="AJ6200" s="72"/>
      <c r="AK6200" s="72"/>
    </row>
    <row r="6201" ht="14.25" customHeight="1">
      <c r="A6201" s="78">
        <v>6198.0</v>
      </c>
      <c r="C6201" s="78" t="str">
        <f>VLOOKUP(G6201,[1]Macrodata_CCF!$A$3:$D$55,4,FALSE)</f>
        <v>#ERROR!</v>
      </c>
      <c r="E6201" s="79" t="str">
        <f>VLOOKUP(G6201,[1]Macrodata_CCF!$A$3:$B$55,2,FALSE)</f>
        <v>#ERROR!</v>
      </c>
      <c r="F6201" s="78">
        <v>0.0</v>
      </c>
      <c r="G6201" s="80">
        <v>37.0</v>
      </c>
      <c r="H6201" s="81">
        <v>39765.0</v>
      </c>
      <c r="I6201" s="81">
        <v>150000.0</v>
      </c>
      <c r="J6201" s="81">
        <v>48585.0</v>
      </c>
      <c r="K6201" s="81">
        <v>150000.0</v>
      </c>
      <c r="L6201" s="82">
        <v>0.08001088583480746</v>
      </c>
      <c r="N6201" s="83">
        <f t="shared" si="1"/>
        <v>0.08001088583</v>
      </c>
      <c r="O6201" s="83">
        <f t="shared" si="2"/>
        <v>0.08001088583</v>
      </c>
      <c r="Q6201" s="83">
        <f t="shared" si="3"/>
        <v>0.7349</v>
      </c>
      <c r="R6201" s="83">
        <f t="shared" si="4"/>
        <v>0.08001088583</v>
      </c>
      <c r="S6201" s="83" t="b">
        <f t="shared" si="5"/>
        <v>0</v>
      </c>
      <c r="T6201" s="72"/>
      <c r="U6201" s="72"/>
      <c r="V6201" s="72"/>
      <c r="W6201" s="72"/>
      <c r="X6201" s="72"/>
      <c r="Y6201" s="72"/>
      <c r="Z6201" s="72"/>
      <c r="AA6201" s="72"/>
      <c r="AB6201" s="72"/>
      <c r="AC6201" s="72"/>
      <c r="AD6201" s="72"/>
      <c r="AE6201" s="72"/>
      <c r="AF6201" s="72"/>
      <c r="AG6201" s="72"/>
      <c r="AH6201" s="72"/>
      <c r="AI6201" s="72"/>
      <c r="AJ6201" s="72"/>
      <c r="AK6201" s="72"/>
    </row>
    <row r="6202" ht="14.25" customHeight="1">
      <c r="A6202" s="78">
        <v>6199.0</v>
      </c>
      <c r="C6202" s="78" t="str">
        <f>VLOOKUP(G6202,[1]Macrodata_CCF!$A$3:$D$55,4,FALSE)</f>
        <v>#ERROR!</v>
      </c>
      <c r="E6202" s="79" t="str">
        <f>VLOOKUP(G6202,[1]Macrodata_CCF!$A$3:$B$55,2,FALSE)</f>
        <v>#ERROR!</v>
      </c>
      <c r="F6202" s="78">
        <v>0.0</v>
      </c>
      <c r="G6202" s="80">
        <v>35.0</v>
      </c>
      <c r="H6202" s="81">
        <v>293255.0</v>
      </c>
      <c r="I6202" s="81">
        <v>420000.0</v>
      </c>
      <c r="J6202" s="81">
        <v>309730.0</v>
      </c>
      <c r="K6202" s="81">
        <v>420000.0</v>
      </c>
      <c r="L6202" s="82">
        <v>0.1299854037634621</v>
      </c>
      <c r="N6202" s="83">
        <f t="shared" si="1"/>
        <v>0.1299854038</v>
      </c>
      <c r="O6202" s="83">
        <f t="shared" si="2"/>
        <v>0.1299854038</v>
      </c>
      <c r="Q6202" s="83">
        <f t="shared" si="3"/>
        <v>0.3017738095</v>
      </c>
      <c r="R6202" s="83">
        <f t="shared" si="4"/>
        <v>0.1299854038</v>
      </c>
      <c r="S6202" s="83" t="b">
        <f t="shared" si="5"/>
        <v>0</v>
      </c>
      <c r="T6202" s="72"/>
      <c r="U6202" s="72"/>
      <c r="V6202" s="72"/>
      <c r="W6202" s="72"/>
      <c r="X6202" s="72"/>
      <c r="Y6202" s="72"/>
      <c r="Z6202" s="72"/>
      <c r="AA6202" s="72"/>
      <c r="AB6202" s="72"/>
      <c r="AC6202" s="72"/>
      <c r="AD6202" s="72"/>
      <c r="AE6202" s="72"/>
      <c r="AF6202" s="72"/>
      <c r="AG6202" s="72"/>
      <c r="AH6202" s="72"/>
      <c r="AI6202" s="72"/>
      <c r="AJ6202" s="72"/>
      <c r="AK6202" s="72"/>
    </row>
    <row r="6203" ht="14.25" customHeight="1">
      <c r="A6203" s="78">
        <v>6200.0</v>
      </c>
      <c r="C6203" s="78" t="str">
        <f>VLOOKUP(G6203,[1]Macrodata_CCF!$A$3:$D$55,4,FALSE)</f>
        <v>#ERROR!</v>
      </c>
      <c r="E6203" s="79" t="str">
        <f>VLOOKUP(G6203,[1]Macrodata_CCF!$A$3:$B$55,2,FALSE)</f>
        <v>#ERROR!</v>
      </c>
      <c r="F6203" s="78">
        <v>0.0</v>
      </c>
      <c r="G6203" s="80">
        <v>44.0</v>
      </c>
      <c r="H6203" s="81">
        <v>186720.0</v>
      </c>
      <c r="I6203" s="81">
        <v>310000.0</v>
      </c>
      <c r="J6203" s="81">
        <v>205210.0</v>
      </c>
      <c r="K6203" s="81">
        <v>310000.0</v>
      </c>
      <c r="L6203" s="82">
        <v>0.1499837767683322</v>
      </c>
      <c r="N6203" s="83">
        <f t="shared" si="1"/>
        <v>0.1499837768</v>
      </c>
      <c r="O6203" s="83">
        <f t="shared" si="2"/>
        <v>0.1499837768</v>
      </c>
      <c r="Q6203" s="83">
        <f t="shared" si="3"/>
        <v>0.3976774194</v>
      </c>
      <c r="R6203" s="83">
        <f t="shared" si="4"/>
        <v>0.1499837768</v>
      </c>
      <c r="S6203" s="83" t="b">
        <f t="shared" si="5"/>
        <v>0</v>
      </c>
      <c r="T6203" s="72"/>
      <c r="U6203" s="72"/>
      <c r="V6203" s="72"/>
      <c r="W6203" s="72"/>
      <c r="X6203" s="72"/>
      <c r="Y6203" s="72"/>
      <c r="Z6203" s="72"/>
      <c r="AA6203" s="72"/>
      <c r="AB6203" s="72"/>
      <c r="AC6203" s="72"/>
      <c r="AD6203" s="72"/>
      <c r="AE6203" s="72"/>
      <c r="AF6203" s="72"/>
      <c r="AG6203" s="72"/>
      <c r="AH6203" s="72"/>
      <c r="AI6203" s="72"/>
      <c r="AJ6203" s="72"/>
      <c r="AK6203" s="72"/>
    </row>
    <row r="6204" ht="14.25" customHeight="1">
      <c r="A6204" s="78">
        <v>6201.0</v>
      </c>
      <c r="C6204" s="78" t="str">
        <f>VLOOKUP(G6204,[1]Macrodata_CCF!$A$3:$D$55,4,FALSE)</f>
        <v>#ERROR!</v>
      </c>
      <c r="E6204" s="79" t="str">
        <f>VLOOKUP(G6204,[1]Macrodata_CCF!$A$3:$B$55,2,FALSE)</f>
        <v>#ERROR!</v>
      </c>
      <c r="F6204" s="78">
        <v>1.0</v>
      </c>
      <c r="G6204" s="80">
        <v>19.0</v>
      </c>
      <c r="H6204" s="81">
        <v>545935.0</v>
      </c>
      <c r="I6204" s="81">
        <v>990000.0</v>
      </c>
      <c r="J6204" s="81">
        <v>763525.0</v>
      </c>
      <c r="K6204" s="81">
        <v>990000.0</v>
      </c>
      <c r="L6204" s="82">
        <v>0.489995833943229</v>
      </c>
      <c r="N6204" s="83">
        <f t="shared" si="1"/>
        <v>0.4899958339</v>
      </c>
      <c r="O6204" s="83">
        <f t="shared" si="2"/>
        <v>0.4899958339</v>
      </c>
      <c r="Q6204" s="83">
        <f t="shared" si="3"/>
        <v>0.4485505051</v>
      </c>
      <c r="R6204" s="83">
        <f t="shared" si="4"/>
        <v>0.4899958339</v>
      </c>
      <c r="S6204" s="83" t="b">
        <f t="shared" si="5"/>
        <v>0</v>
      </c>
      <c r="T6204" s="72"/>
      <c r="U6204" s="72"/>
      <c r="V6204" s="72"/>
      <c r="W6204" s="72"/>
      <c r="X6204" s="72"/>
      <c r="Y6204" s="72"/>
      <c r="Z6204" s="72"/>
      <c r="AA6204" s="72"/>
      <c r="AB6204" s="72"/>
      <c r="AC6204" s="72"/>
      <c r="AD6204" s="72"/>
      <c r="AE6204" s="72"/>
      <c r="AF6204" s="72"/>
      <c r="AG6204" s="72"/>
      <c r="AH6204" s="72"/>
      <c r="AI6204" s="72"/>
      <c r="AJ6204" s="72"/>
      <c r="AK6204" s="72"/>
    </row>
    <row r="6205" ht="14.25" customHeight="1">
      <c r="A6205" s="78">
        <v>6202.0</v>
      </c>
      <c r="C6205" s="78" t="str">
        <f>VLOOKUP(G6205,[1]Macrodata_CCF!$A$3:$D$55,4,FALSE)</f>
        <v>#ERROR!</v>
      </c>
      <c r="E6205" s="79" t="str">
        <f>VLOOKUP(G6205,[1]Macrodata_CCF!$A$3:$B$55,2,FALSE)</f>
        <v>#ERROR!</v>
      </c>
      <c r="F6205" s="78">
        <v>0.0</v>
      </c>
      <c r="G6205" s="80">
        <v>28.0</v>
      </c>
      <c r="H6205" s="81">
        <v>0.0</v>
      </c>
      <c r="I6205" s="81">
        <v>780000.0</v>
      </c>
      <c r="J6205" s="81">
        <v>0.0</v>
      </c>
      <c r="K6205" s="81">
        <v>1092000.0</v>
      </c>
      <c r="L6205" s="82">
        <v>0.0</v>
      </c>
      <c r="N6205" s="83">
        <f t="shared" si="1"/>
        <v>0</v>
      </c>
      <c r="O6205" s="83">
        <f t="shared" si="2"/>
        <v>0</v>
      </c>
      <c r="Q6205" s="83">
        <f t="shared" si="3"/>
        <v>1</v>
      </c>
      <c r="R6205" s="83">
        <f t="shared" si="4"/>
        <v>0</v>
      </c>
      <c r="S6205" s="83" t="b">
        <f t="shared" si="5"/>
        <v>0</v>
      </c>
      <c r="T6205" s="72"/>
      <c r="U6205" s="72"/>
      <c r="V6205" s="72"/>
      <c r="W6205" s="72"/>
      <c r="X6205" s="72"/>
      <c r="Y6205" s="72"/>
      <c r="Z6205" s="72"/>
      <c r="AA6205" s="72"/>
      <c r="AB6205" s="72"/>
      <c r="AC6205" s="72"/>
      <c r="AD6205" s="72"/>
      <c r="AE6205" s="72"/>
      <c r="AF6205" s="72"/>
      <c r="AG6205" s="72"/>
      <c r="AH6205" s="72"/>
      <c r="AI6205" s="72"/>
      <c r="AJ6205" s="72"/>
      <c r="AK6205" s="72"/>
    </row>
    <row r="6206" ht="14.25" customHeight="1">
      <c r="A6206" s="78">
        <v>6203.0</v>
      </c>
      <c r="C6206" s="78" t="str">
        <f>VLOOKUP(G6206,[1]Macrodata_CCF!$A$3:$D$55,4,FALSE)</f>
        <v>#ERROR!</v>
      </c>
      <c r="E6206" s="79" t="str">
        <f>VLOOKUP(G6206,[1]Macrodata_CCF!$A$3:$B$55,2,FALSE)</f>
        <v>#ERROR!</v>
      </c>
      <c r="F6206" s="78">
        <v>0.0</v>
      </c>
      <c r="G6206" s="80">
        <v>42.0</v>
      </c>
      <c r="H6206" s="81">
        <v>100080.0</v>
      </c>
      <c r="I6206" s="81">
        <v>260000.0</v>
      </c>
      <c r="J6206" s="81">
        <v>141660.0</v>
      </c>
      <c r="K6206" s="81">
        <v>260000.0</v>
      </c>
      <c r="L6206" s="82">
        <v>0.2600050025012506</v>
      </c>
      <c r="N6206" s="83">
        <f t="shared" si="1"/>
        <v>0.2600050025</v>
      </c>
      <c r="O6206" s="83">
        <f t="shared" si="2"/>
        <v>0.2600050025</v>
      </c>
      <c r="Q6206" s="83">
        <f t="shared" si="3"/>
        <v>0.6150769231</v>
      </c>
      <c r="R6206" s="83">
        <f t="shared" si="4"/>
        <v>0.2600050025</v>
      </c>
      <c r="S6206" s="83" t="b">
        <f t="shared" si="5"/>
        <v>0</v>
      </c>
      <c r="T6206" s="72"/>
      <c r="U6206" s="72"/>
      <c r="V6206" s="72"/>
      <c r="W6206" s="72"/>
      <c r="X6206" s="72"/>
      <c r="Y6206" s="72"/>
      <c r="Z6206" s="72"/>
      <c r="AA6206" s="72"/>
      <c r="AB6206" s="72"/>
      <c r="AC6206" s="72"/>
      <c r="AD6206" s="72"/>
      <c r="AE6206" s="72"/>
      <c r="AF6206" s="72"/>
      <c r="AG6206" s="72"/>
      <c r="AH6206" s="72"/>
      <c r="AI6206" s="72"/>
      <c r="AJ6206" s="72"/>
      <c r="AK6206" s="72"/>
    </row>
    <row r="6207" ht="14.25" customHeight="1">
      <c r="A6207" s="78">
        <v>6204.0</v>
      </c>
      <c r="C6207" s="78" t="str">
        <f>VLOOKUP(G6207,[1]Macrodata_CCF!$A$3:$D$55,4,FALSE)</f>
        <v>#ERROR!</v>
      </c>
      <c r="E6207" s="79" t="str">
        <f>VLOOKUP(G6207,[1]Macrodata_CCF!$A$3:$B$55,2,FALSE)</f>
        <v>#ERROR!</v>
      </c>
      <c r="F6207" s="78">
        <v>0.0</v>
      </c>
      <c r="G6207" s="80">
        <v>36.0</v>
      </c>
      <c r="H6207" s="81">
        <v>384295.0</v>
      </c>
      <c r="I6207" s="81">
        <v>510000.0</v>
      </c>
      <c r="J6207" s="81">
        <v>409435.0</v>
      </c>
      <c r="K6207" s="81">
        <v>510000.0</v>
      </c>
      <c r="L6207" s="82">
        <v>0.1999920448669504</v>
      </c>
      <c r="N6207" s="83">
        <f t="shared" si="1"/>
        <v>0.1999920449</v>
      </c>
      <c r="O6207" s="83">
        <f t="shared" si="2"/>
        <v>0.1999920449</v>
      </c>
      <c r="Q6207" s="83">
        <f t="shared" si="3"/>
        <v>0.2464803922</v>
      </c>
      <c r="R6207" s="83">
        <f t="shared" si="4"/>
        <v>0.1999920449</v>
      </c>
      <c r="S6207" s="83" t="b">
        <f t="shared" si="5"/>
        <v>0</v>
      </c>
      <c r="T6207" s="72"/>
      <c r="U6207" s="72"/>
      <c r="V6207" s="72"/>
      <c r="W6207" s="72"/>
      <c r="X6207" s="72"/>
      <c r="Y6207" s="72"/>
      <c r="Z6207" s="72"/>
      <c r="AA6207" s="72"/>
      <c r="AB6207" s="72"/>
      <c r="AC6207" s="72"/>
      <c r="AD6207" s="72"/>
      <c r="AE6207" s="72"/>
      <c r="AF6207" s="72"/>
      <c r="AG6207" s="72"/>
      <c r="AH6207" s="72"/>
      <c r="AI6207" s="72"/>
      <c r="AJ6207" s="72"/>
      <c r="AK6207" s="72"/>
    </row>
    <row r="6208" ht="14.25" customHeight="1">
      <c r="A6208" s="78">
        <v>6205.0</v>
      </c>
      <c r="C6208" s="78" t="str">
        <f>VLOOKUP(G6208,[1]Macrodata_CCF!$A$3:$D$55,4,FALSE)</f>
        <v>#ERROR!</v>
      </c>
      <c r="E6208" s="79" t="str">
        <f>VLOOKUP(G6208,[1]Macrodata_CCF!$A$3:$B$55,2,FALSE)</f>
        <v>#ERROR!</v>
      </c>
      <c r="F6208" s="78">
        <v>0.0</v>
      </c>
      <c r="G6208" s="80">
        <v>52.0</v>
      </c>
      <c r="H6208" s="81">
        <v>247440.0</v>
      </c>
      <c r="I6208" s="81">
        <v>580000.0</v>
      </c>
      <c r="J6208" s="81">
        <v>264070.0</v>
      </c>
      <c r="K6208" s="81">
        <v>580000.0</v>
      </c>
      <c r="L6208" s="82">
        <v>0.0500060139523695</v>
      </c>
      <c r="N6208" s="83">
        <f t="shared" si="1"/>
        <v>0.05000601395</v>
      </c>
      <c r="O6208" s="83">
        <f t="shared" si="2"/>
        <v>0.05000601395</v>
      </c>
      <c r="Q6208" s="83">
        <f t="shared" si="3"/>
        <v>0.5733793103</v>
      </c>
      <c r="R6208" s="83">
        <f t="shared" si="4"/>
        <v>0.05000601395</v>
      </c>
      <c r="S6208" s="83" t="b">
        <f t="shared" si="5"/>
        <v>0</v>
      </c>
      <c r="T6208" s="72"/>
      <c r="U6208" s="72"/>
      <c r="V6208" s="72"/>
      <c r="W6208" s="72"/>
      <c r="X6208" s="72"/>
      <c r="Y6208" s="72"/>
      <c r="Z6208" s="72"/>
      <c r="AA6208" s="72"/>
      <c r="AB6208" s="72"/>
      <c r="AC6208" s="72"/>
      <c r="AD6208" s="72"/>
      <c r="AE6208" s="72"/>
      <c r="AF6208" s="72"/>
      <c r="AG6208" s="72"/>
      <c r="AH6208" s="72"/>
      <c r="AI6208" s="72"/>
      <c r="AJ6208" s="72"/>
      <c r="AK6208" s="72"/>
    </row>
    <row r="6209" ht="14.25" customHeight="1">
      <c r="A6209" s="78">
        <v>6206.0</v>
      </c>
      <c r="C6209" s="78" t="str">
        <f>VLOOKUP(G6209,[1]Macrodata_CCF!$A$3:$D$55,4,FALSE)</f>
        <v>#ERROR!</v>
      </c>
      <c r="E6209" s="79" t="str">
        <f>VLOOKUP(G6209,[1]Macrodata_CCF!$A$3:$B$55,2,FALSE)</f>
        <v>#ERROR!</v>
      </c>
      <c r="F6209" s="78">
        <v>0.0</v>
      </c>
      <c r="G6209" s="80">
        <v>33.0</v>
      </c>
      <c r="H6209" s="81">
        <v>317025.0</v>
      </c>
      <c r="I6209" s="81">
        <v>770000.0</v>
      </c>
      <c r="J6209" s="81">
        <v>380440.0</v>
      </c>
      <c r="K6209" s="81">
        <v>770000.0</v>
      </c>
      <c r="L6209" s="82">
        <v>0.1399966885589712</v>
      </c>
      <c r="N6209" s="83">
        <f t="shared" si="1"/>
        <v>0.1399966886</v>
      </c>
      <c r="O6209" s="83">
        <f t="shared" si="2"/>
        <v>0.1399966886</v>
      </c>
      <c r="Q6209" s="83">
        <f t="shared" si="3"/>
        <v>0.5882792208</v>
      </c>
      <c r="R6209" s="83">
        <f t="shared" si="4"/>
        <v>0.1399966886</v>
      </c>
      <c r="S6209" s="83" t="b">
        <f t="shared" si="5"/>
        <v>0</v>
      </c>
      <c r="T6209" s="72"/>
      <c r="U6209" s="72"/>
      <c r="V6209" s="72"/>
      <c r="W6209" s="72"/>
      <c r="X6209" s="72"/>
      <c r="Y6209" s="72"/>
      <c r="Z6209" s="72"/>
      <c r="AA6209" s="72"/>
      <c r="AB6209" s="72"/>
      <c r="AC6209" s="72"/>
      <c r="AD6209" s="72"/>
      <c r="AE6209" s="72"/>
      <c r="AF6209" s="72"/>
      <c r="AG6209" s="72"/>
      <c r="AH6209" s="72"/>
      <c r="AI6209" s="72"/>
      <c r="AJ6209" s="72"/>
      <c r="AK6209" s="72"/>
    </row>
    <row r="6210" ht="14.25" customHeight="1">
      <c r="A6210" s="78">
        <v>6207.0</v>
      </c>
      <c r="C6210" s="78" t="str">
        <f>VLOOKUP(G6210,[1]Macrodata_CCF!$A$3:$D$55,4,FALSE)</f>
        <v>#ERROR!</v>
      </c>
      <c r="E6210" s="79" t="str">
        <f>VLOOKUP(G6210,[1]Macrodata_CCF!$A$3:$B$55,2,FALSE)</f>
        <v>#ERROR!</v>
      </c>
      <c r="F6210" s="78">
        <v>0.0</v>
      </c>
      <c r="G6210" s="80">
        <v>6.0</v>
      </c>
      <c r="H6210" s="81">
        <v>123130.0</v>
      </c>
      <c r="I6210" s="81">
        <v>210000.0</v>
      </c>
      <c r="J6210" s="81">
        <v>103150.0</v>
      </c>
      <c r="K6210" s="81">
        <v>210000.0</v>
      </c>
      <c r="L6210" s="82">
        <v>-0.2299988488546103</v>
      </c>
      <c r="N6210" s="83">
        <f t="shared" si="1"/>
        <v>-0.2299988489</v>
      </c>
      <c r="O6210" s="83">
        <f t="shared" si="2"/>
        <v>0</v>
      </c>
      <c r="Q6210" s="83">
        <f t="shared" si="3"/>
        <v>0.4136666667</v>
      </c>
      <c r="R6210" s="83">
        <f t="shared" si="4"/>
        <v>-0.2299988489</v>
      </c>
      <c r="S6210" s="83" t="b">
        <f t="shared" si="5"/>
        <v>0</v>
      </c>
      <c r="T6210" s="72"/>
      <c r="U6210" s="72"/>
      <c r="V6210" s="72"/>
      <c r="W6210" s="72"/>
      <c r="X6210" s="72"/>
      <c r="Y6210" s="72"/>
      <c r="Z6210" s="72"/>
      <c r="AA6210" s="72"/>
      <c r="AB6210" s="72"/>
      <c r="AC6210" s="72"/>
      <c r="AD6210" s="72"/>
      <c r="AE6210" s="72"/>
      <c r="AF6210" s="72"/>
      <c r="AG6210" s="72"/>
      <c r="AH6210" s="72"/>
      <c r="AI6210" s="72"/>
      <c r="AJ6210" s="72"/>
      <c r="AK6210" s="72"/>
    </row>
    <row r="6211" ht="14.25" customHeight="1">
      <c r="A6211" s="78">
        <v>6208.0</v>
      </c>
      <c r="C6211" s="78" t="str">
        <f>VLOOKUP(G6211,[1]Macrodata_CCF!$A$3:$D$55,4,FALSE)</f>
        <v>#ERROR!</v>
      </c>
      <c r="E6211" s="79" t="str">
        <f>VLOOKUP(G6211,[1]Macrodata_CCF!$A$3:$B$55,2,FALSE)</f>
        <v>#ERROR!</v>
      </c>
      <c r="F6211" s="78">
        <v>0.0</v>
      </c>
      <c r="G6211" s="80">
        <v>22.0</v>
      </c>
      <c r="H6211" s="81">
        <v>298590.0</v>
      </c>
      <c r="I6211" s="81">
        <v>490000.0</v>
      </c>
      <c r="J6211" s="81">
        <v>329215.0</v>
      </c>
      <c r="K6211" s="81">
        <v>490000.0</v>
      </c>
      <c r="L6211" s="82">
        <v>0.1599968653675357</v>
      </c>
      <c r="N6211" s="83">
        <f t="shared" si="1"/>
        <v>0.1599968654</v>
      </c>
      <c r="O6211" s="83">
        <f t="shared" si="2"/>
        <v>0.1599968654</v>
      </c>
      <c r="Q6211" s="83">
        <f t="shared" si="3"/>
        <v>0.3906326531</v>
      </c>
      <c r="R6211" s="83">
        <f t="shared" si="4"/>
        <v>0.1599968654</v>
      </c>
      <c r="S6211" s="83" t="b">
        <f t="shared" si="5"/>
        <v>0</v>
      </c>
      <c r="T6211" s="72"/>
      <c r="U6211" s="72"/>
      <c r="V6211" s="72"/>
      <c r="W6211" s="72"/>
      <c r="X6211" s="72"/>
      <c r="Y6211" s="72"/>
      <c r="Z6211" s="72"/>
      <c r="AA6211" s="72"/>
      <c r="AB6211" s="72"/>
      <c r="AC6211" s="72"/>
      <c r="AD6211" s="72"/>
      <c r="AE6211" s="72"/>
      <c r="AF6211" s="72"/>
      <c r="AG6211" s="72"/>
      <c r="AH6211" s="72"/>
      <c r="AI6211" s="72"/>
      <c r="AJ6211" s="72"/>
      <c r="AK6211" s="72"/>
    </row>
    <row r="6212" ht="14.25" customHeight="1">
      <c r="A6212" s="78">
        <v>6209.0</v>
      </c>
      <c r="C6212" s="78" t="str">
        <f>VLOOKUP(G6212,[1]Macrodata_CCF!$A$3:$D$55,4,FALSE)</f>
        <v>#ERROR!</v>
      </c>
      <c r="E6212" s="79" t="str">
        <f>VLOOKUP(G6212,[1]Macrodata_CCF!$A$3:$B$55,2,FALSE)</f>
        <v>#ERROR!</v>
      </c>
      <c r="F6212" s="78">
        <v>0.0</v>
      </c>
      <c r="G6212" s="80">
        <v>28.0</v>
      </c>
      <c r="H6212" s="81">
        <v>46190.0</v>
      </c>
      <c r="I6212" s="81">
        <v>300000.0</v>
      </c>
      <c r="J6212" s="81">
        <v>84260.0</v>
      </c>
      <c r="K6212" s="81">
        <v>300000.0</v>
      </c>
      <c r="L6212" s="82">
        <v>0.1499940900673732</v>
      </c>
      <c r="N6212" s="83">
        <f t="shared" si="1"/>
        <v>0.1499940901</v>
      </c>
      <c r="O6212" s="83">
        <f t="shared" si="2"/>
        <v>0.1499940901</v>
      </c>
      <c r="Q6212" s="83">
        <f t="shared" si="3"/>
        <v>0.8460333333</v>
      </c>
      <c r="R6212" s="83">
        <f t="shared" si="4"/>
        <v>0.1499940901</v>
      </c>
      <c r="S6212" s="83" t="b">
        <f t="shared" si="5"/>
        <v>0</v>
      </c>
      <c r="T6212" s="72"/>
      <c r="U6212" s="72"/>
      <c r="V6212" s="72"/>
      <c r="W6212" s="72"/>
      <c r="X6212" s="72"/>
      <c r="Y6212" s="72"/>
      <c r="Z6212" s="72"/>
      <c r="AA6212" s="72"/>
      <c r="AB6212" s="72"/>
      <c r="AC6212" s="72"/>
      <c r="AD6212" s="72"/>
      <c r="AE6212" s="72"/>
      <c r="AF6212" s="72"/>
      <c r="AG6212" s="72"/>
      <c r="AH6212" s="72"/>
      <c r="AI6212" s="72"/>
      <c r="AJ6212" s="72"/>
      <c r="AK6212" s="72"/>
    </row>
    <row r="6213" ht="14.25" customHeight="1">
      <c r="A6213" s="78">
        <v>6210.0</v>
      </c>
      <c r="C6213" s="78" t="str">
        <f>VLOOKUP(G6213,[1]Macrodata_CCF!$A$3:$D$55,4,FALSE)</f>
        <v>#ERROR!</v>
      </c>
      <c r="E6213" s="79" t="str">
        <f>VLOOKUP(G6213,[1]Macrodata_CCF!$A$3:$B$55,2,FALSE)</f>
        <v>#ERROR!</v>
      </c>
      <c r="F6213" s="78">
        <v>0.0</v>
      </c>
      <c r="G6213" s="80">
        <v>6.0</v>
      </c>
      <c r="H6213" s="81">
        <v>637635.0</v>
      </c>
      <c r="I6213" s="81">
        <v>980000.0</v>
      </c>
      <c r="J6213" s="81">
        <v>757465.0</v>
      </c>
      <c r="K6213" s="81">
        <v>980000.0</v>
      </c>
      <c r="L6213" s="82">
        <v>0.3500065719334629</v>
      </c>
      <c r="N6213" s="83">
        <f t="shared" si="1"/>
        <v>0.3500065719</v>
      </c>
      <c r="O6213" s="83">
        <f t="shared" si="2"/>
        <v>0.3500065719</v>
      </c>
      <c r="Q6213" s="83">
        <f t="shared" si="3"/>
        <v>0.3493520408</v>
      </c>
      <c r="R6213" s="83">
        <f t="shared" si="4"/>
        <v>0.3500065719</v>
      </c>
      <c r="S6213" s="83" t="b">
        <f t="shared" si="5"/>
        <v>0</v>
      </c>
      <c r="T6213" s="72"/>
      <c r="U6213" s="72"/>
      <c r="V6213" s="72"/>
      <c r="W6213" s="72"/>
      <c r="X6213" s="72"/>
      <c r="Y6213" s="72"/>
      <c r="Z6213" s="72"/>
      <c r="AA6213" s="72"/>
      <c r="AB6213" s="72"/>
      <c r="AC6213" s="72"/>
      <c r="AD6213" s="72"/>
      <c r="AE6213" s="72"/>
      <c r="AF6213" s="72"/>
      <c r="AG6213" s="72"/>
      <c r="AH6213" s="72"/>
      <c r="AI6213" s="72"/>
      <c r="AJ6213" s="72"/>
      <c r="AK6213" s="72"/>
    </row>
    <row r="6214" ht="14.25" customHeight="1">
      <c r="A6214" s="78">
        <v>6211.0</v>
      </c>
      <c r="C6214" s="78" t="str">
        <f>VLOOKUP(G6214,[1]Macrodata_CCF!$A$3:$D$55,4,FALSE)</f>
        <v>#ERROR!</v>
      </c>
      <c r="E6214" s="79" t="str">
        <f>VLOOKUP(G6214,[1]Macrodata_CCF!$A$3:$B$55,2,FALSE)</f>
        <v>#ERROR!</v>
      </c>
      <c r="F6214" s="78">
        <v>0.0</v>
      </c>
      <c r="G6214" s="80">
        <v>7.0</v>
      </c>
      <c r="H6214" s="81">
        <v>245585.0</v>
      </c>
      <c r="I6214" s="81">
        <v>680000.0</v>
      </c>
      <c r="J6214" s="81">
        <v>419350.0</v>
      </c>
      <c r="K6214" s="81">
        <v>680000.0</v>
      </c>
      <c r="L6214" s="82">
        <v>0.3999976980537044</v>
      </c>
      <c r="N6214" s="83">
        <f t="shared" si="1"/>
        <v>0.3999976981</v>
      </c>
      <c r="O6214" s="83">
        <f t="shared" si="2"/>
        <v>0.3999976981</v>
      </c>
      <c r="Q6214" s="83">
        <f t="shared" si="3"/>
        <v>0.6388455882</v>
      </c>
      <c r="R6214" s="83">
        <f t="shared" si="4"/>
        <v>0.3999976981</v>
      </c>
      <c r="S6214" s="83" t="b">
        <f t="shared" si="5"/>
        <v>0</v>
      </c>
      <c r="T6214" s="72"/>
      <c r="U6214" s="72"/>
      <c r="V6214" s="72"/>
      <c r="W6214" s="72"/>
      <c r="X6214" s="72"/>
      <c r="Y6214" s="72"/>
      <c r="Z6214" s="72"/>
      <c r="AA6214" s="72"/>
      <c r="AB6214" s="72"/>
      <c r="AC6214" s="72"/>
      <c r="AD6214" s="72"/>
      <c r="AE6214" s="72"/>
      <c r="AF6214" s="72"/>
      <c r="AG6214" s="72"/>
      <c r="AH6214" s="72"/>
      <c r="AI6214" s="72"/>
      <c r="AJ6214" s="72"/>
      <c r="AK6214" s="72"/>
    </row>
    <row r="6215" ht="14.25" customHeight="1">
      <c r="A6215" s="78">
        <v>6212.0</v>
      </c>
      <c r="C6215" s="78" t="str">
        <f>VLOOKUP(G6215,[1]Macrodata_CCF!$A$3:$D$55,4,FALSE)</f>
        <v>#ERROR!</v>
      </c>
      <c r="E6215" s="79" t="str">
        <f>VLOOKUP(G6215,[1]Macrodata_CCF!$A$3:$B$55,2,FALSE)</f>
        <v>#ERROR!</v>
      </c>
      <c r="F6215" s="78">
        <v>0.0</v>
      </c>
      <c r="G6215" s="80">
        <v>46.0</v>
      </c>
      <c r="H6215" s="81">
        <v>349645.0</v>
      </c>
      <c r="I6215" s="81">
        <v>820000.0</v>
      </c>
      <c r="J6215" s="81">
        <v>836400.0</v>
      </c>
      <c r="K6215" s="81">
        <v>820000.0</v>
      </c>
      <c r="L6215" s="82">
        <v>1.034867281096193</v>
      </c>
      <c r="N6215" s="83">
        <f t="shared" si="1"/>
        <v>1.034867281</v>
      </c>
      <c r="O6215" s="83">
        <f t="shared" si="2"/>
        <v>1</v>
      </c>
      <c r="Q6215" s="83">
        <f t="shared" si="3"/>
        <v>0.5736036585</v>
      </c>
      <c r="R6215" s="83">
        <f t="shared" si="4"/>
        <v>1.034867281</v>
      </c>
      <c r="S6215" s="83" t="b">
        <f t="shared" si="5"/>
        <v>0</v>
      </c>
      <c r="T6215" s="72"/>
      <c r="U6215" s="72"/>
      <c r="V6215" s="72"/>
      <c r="W6215" s="72"/>
      <c r="X6215" s="72"/>
      <c r="Y6215" s="72"/>
      <c r="Z6215" s="72"/>
      <c r="AA6215" s="72"/>
      <c r="AB6215" s="72"/>
      <c r="AC6215" s="72"/>
      <c r="AD6215" s="72"/>
      <c r="AE6215" s="72"/>
      <c r="AF6215" s="72"/>
      <c r="AG6215" s="72"/>
      <c r="AH6215" s="72"/>
      <c r="AI6215" s="72"/>
      <c r="AJ6215" s="72"/>
      <c r="AK6215" s="72"/>
    </row>
    <row r="6216" ht="14.25" customHeight="1">
      <c r="A6216" s="78">
        <v>6213.0</v>
      </c>
      <c r="C6216" s="78" t="str">
        <f>VLOOKUP(G6216,[1]Macrodata_CCF!$A$3:$D$55,4,FALSE)</f>
        <v>#ERROR!</v>
      </c>
      <c r="E6216" s="79" t="str">
        <f>VLOOKUP(G6216,[1]Macrodata_CCF!$A$3:$B$55,2,FALSE)</f>
        <v>#ERROR!</v>
      </c>
      <c r="F6216" s="78">
        <v>0.0</v>
      </c>
      <c r="G6216" s="80">
        <v>19.0</v>
      </c>
      <c r="H6216" s="81">
        <v>203195.0</v>
      </c>
      <c r="I6216" s="81">
        <v>570000.0</v>
      </c>
      <c r="J6216" s="81">
        <v>258215.0</v>
      </c>
      <c r="K6216" s="81">
        <v>570000.0</v>
      </c>
      <c r="L6216" s="82">
        <v>0.1499979553168577</v>
      </c>
      <c r="N6216" s="83">
        <f t="shared" si="1"/>
        <v>0.1499979553</v>
      </c>
      <c r="O6216" s="83">
        <f t="shared" si="2"/>
        <v>0.1499979553</v>
      </c>
      <c r="Q6216" s="83">
        <f t="shared" si="3"/>
        <v>0.6435175439</v>
      </c>
      <c r="R6216" s="83">
        <f t="shared" si="4"/>
        <v>0.1499979553</v>
      </c>
      <c r="S6216" s="83" t="b">
        <f t="shared" si="5"/>
        <v>0</v>
      </c>
      <c r="T6216" s="72"/>
      <c r="U6216" s="72"/>
      <c r="V6216" s="72"/>
      <c r="W6216" s="72"/>
      <c r="X6216" s="72"/>
      <c r="Y6216" s="72"/>
      <c r="Z6216" s="72"/>
      <c r="AA6216" s="72"/>
      <c r="AB6216" s="72"/>
      <c r="AC6216" s="72"/>
      <c r="AD6216" s="72"/>
      <c r="AE6216" s="72"/>
      <c r="AF6216" s="72"/>
      <c r="AG6216" s="72"/>
      <c r="AH6216" s="72"/>
      <c r="AI6216" s="72"/>
      <c r="AJ6216" s="72"/>
      <c r="AK6216" s="72"/>
    </row>
    <row r="6217" ht="14.25" customHeight="1">
      <c r="A6217" s="78">
        <v>6214.0</v>
      </c>
      <c r="C6217" s="78" t="str">
        <f>VLOOKUP(G6217,[1]Macrodata_CCF!$A$3:$D$55,4,FALSE)</f>
        <v>#ERROR!</v>
      </c>
      <c r="E6217" s="79" t="str">
        <f>VLOOKUP(G6217,[1]Macrodata_CCF!$A$3:$B$55,2,FALSE)</f>
        <v>#ERROR!</v>
      </c>
      <c r="F6217" s="78">
        <v>0.0</v>
      </c>
      <c r="G6217" s="80">
        <v>51.0</v>
      </c>
      <c r="H6217" s="81">
        <v>0.0</v>
      </c>
      <c r="I6217" s="81">
        <v>430000.0</v>
      </c>
      <c r="J6217" s="81">
        <v>43000.0</v>
      </c>
      <c r="K6217" s="81">
        <v>645000.0</v>
      </c>
      <c r="L6217" s="82">
        <v>0.1</v>
      </c>
      <c r="N6217" s="83">
        <f t="shared" si="1"/>
        <v>0.1</v>
      </c>
      <c r="O6217" s="83">
        <f t="shared" si="2"/>
        <v>0.1</v>
      </c>
      <c r="Q6217" s="83">
        <f t="shared" si="3"/>
        <v>1</v>
      </c>
      <c r="R6217" s="83">
        <f t="shared" si="4"/>
        <v>0.1</v>
      </c>
      <c r="S6217" s="83" t="b">
        <f t="shared" si="5"/>
        <v>0</v>
      </c>
      <c r="T6217" s="72"/>
      <c r="U6217" s="72"/>
      <c r="V6217" s="72"/>
      <c r="W6217" s="72"/>
      <c r="X6217" s="72"/>
      <c r="Y6217" s="72"/>
      <c r="Z6217" s="72"/>
      <c r="AA6217" s="72"/>
      <c r="AB6217" s="72"/>
      <c r="AC6217" s="72"/>
      <c r="AD6217" s="72"/>
      <c r="AE6217" s="72"/>
      <c r="AF6217" s="72"/>
      <c r="AG6217" s="72"/>
      <c r="AH6217" s="72"/>
      <c r="AI6217" s="72"/>
      <c r="AJ6217" s="72"/>
      <c r="AK6217" s="72"/>
    </row>
    <row r="6218" ht="14.25" customHeight="1">
      <c r="A6218" s="78">
        <v>6215.0</v>
      </c>
      <c r="C6218" s="78" t="str">
        <f>VLOOKUP(G6218,[1]Macrodata_CCF!$A$3:$D$55,4,FALSE)</f>
        <v>#ERROR!</v>
      </c>
      <c r="E6218" s="79" t="str">
        <f>VLOOKUP(G6218,[1]Macrodata_CCF!$A$3:$B$55,2,FALSE)</f>
        <v>#ERROR!</v>
      </c>
      <c r="F6218" s="78">
        <v>0.0</v>
      </c>
      <c r="G6218" s="80">
        <v>45.0</v>
      </c>
      <c r="H6218" s="81">
        <v>0.0</v>
      </c>
      <c r="I6218" s="81">
        <v>670000.0</v>
      </c>
      <c r="J6218" s="81">
        <v>113900.0</v>
      </c>
      <c r="K6218" s="81">
        <v>937999.9999999999</v>
      </c>
      <c r="L6218" s="82">
        <v>0.17</v>
      </c>
      <c r="N6218" s="83">
        <f t="shared" si="1"/>
        <v>0.17</v>
      </c>
      <c r="O6218" s="83">
        <f t="shared" si="2"/>
        <v>0.17</v>
      </c>
      <c r="Q6218" s="83">
        <f t="shared" si="3"/>
        <v>1</v>
      </c>
      <c r="R6218" s="83">
        <f t="shared" si="4"/>
        <v>0.17</v>
      </c>
      <c r="S6218" s="83" t="b">
        <f t="shared" si="5"/>
        <v>0</v>
      </c>
      <c r="T6218" s="72"/>
      <c r="U6218" s="72"/>
      <c r="V6218" s="72"/>
      <c r="W6218" s="72"/>
      <c r="X6218" s="72"/>
      <c r="Y6218" s="72"/>
      <c r="Z6218" s="72"/>
      <c r="AA6218" s="72"/>
      <c r="AB6218" s="72"/>
      <c r="AC6218" s="72"/>
      <c r="AD6218" s="72"/>
      <c r="AE6218" s="72"/>
      <c r="AF6218" s="72"/>
      <c r="AG6218" s="72"/>
      <c r="AH6218" s="72"/>
      <c r="AI6218" s="72"/>
      <c r="AJ6218" s="72"/>
      <c r="AK6218" s="72"/>
    </row>
    <row r="6219" ht="14.25" customHeight="1">
      <c r="A6219" s="78">
        <v>6216.0</v>
      </c>
      <c r="C6219" s="78" t="str">
        <f>VLOOKUP(G6219,[1]Macrodata_CCF!$A$3:$D$55,4,FALSE)</f>
        <v>#ERROR!</v>
      </c>
      <c r="E6219" s="79" t="str">
        <f>VLOOKUP(G6219,[1]Macrodata_CCF!$A$3:$B$55,2,FALSE)</f>
        <v>#ERROR!</v>
      </c>
      <c r="F6219" s="78">
        <v>0.0</v>
      </c>
      <c r="G6219" s="80">
        <v>12.0</v>
      </c>
      <c r="H6219" s="81">
        <v>151920.0</v>
      </c>
      <c r="I6219" s="81">
        <v>170000.0</v>
      </c>
      <c r="J6219" s="81">
        <v>157705.0</v>
      </c>
      <c r="K6219" s="81">
        <v>170000.0</v>
      </c>
      <c r="L6219" s="82">
        <v>0.319966814159292</v>
      </c>
      <c r="N6219" s="83">
        <f t="shared" si="1"/>
        <v>0.3199668142</v>
      </c>
      <c r="O6219" s="83">
        <f t="shared" si="2"/>
        <v>0.3199668142</v>
      </c>
      <c r="Q6219" s="83">
        <f t="shared" si="3"/>
        <v>0.1063529412</v>
      </c>
      <c r="R6219" s="83">
        <f t="shared" si="4"/>
        <v>0.3199668142</v>
      </c>
      <c r="S6219" s="83" t="b">
        <f t="shared" si="5"/>
        <v>0</v>
      </c>
      <c r="T6219" s="72"/>
      <c r="U6219" s="72"/>
      <c r="V6219" s="72"/>
      <c r="W6219" s="72"/>
      <c r="X6219" s="72"/>
      <c r="Y6219" s="72"/>
      <c r="Z6219" s="72"/>
      <c r="AA6219" s="72"/>
      <c r="AB6219" s="72"/>
      <c r="AC6219" s="72"/>
      <c r="AD6219" s="72"/>
      <c r="AE6219" s="72"/>
      <c r="AF6219" s="72"/>
      <c r="AG6219" s="72"/>
      <c r="AH6219" s="72"/>
      <c r="AI6219" s="72"/>
      <c r="AJ6219" s="72"/>
      <c r="AK6219" s="72"/>
    </row>
    <row r="6220" ht="14.25" customHeight="1">
      <c r="A6220" s="78">
        <v>6217.0</v>
      </c>
      <c r="C6220" s="78" t="str">
        <f>VLOOKUP(G6220,[1]Macrodata_CCF!$A$3:$D$55,4,FALSE)</f>
        <v>#ERROR!</v>
      </c>
      <c r="E6220" s="79" t="str">
        <f>VLOOKUP(G6220,[1]Macrodata_CCF!$A$3:$B$55,2,FALSE)</f>
        <v>#ERROR!</v>
      </c>
      <c r="F6220" s="78">
        <v>0.0</v>
      </c>
      <c r="G6220" s="80">
        <v>34.0</v>
      </c>
      <c r="H6220" s="81">
        <v>0.0</v>
      </c>
      <c r="I6220" s="81">
        <v>990000.0</v>
      </c>
      <c r="J6220" s="81">
        <v>79200.0</v>
      </c>
      <c r="K6220" s="81">
        <v>990000.0</v>
      </c>
      <c r="L6220" s="82">
        <v>0.08</v>
      </c>
      <c r="N6220" s="83">
        <f t="shared" si="1"/>
        <v>0.08</v>
      </c>
      <c r="O6220" s="83">
        <f t="shared" si="2"/>
        <v>0.08</v>
      </c>
      <c r="Q6220" s="83">
        <f t="shared" si="3"/>
        <v>1</v>
      </c>
      <c r="R6220" s="83">
        <f t="shared" si="4"/>
        <v>0.08</v>
      </c>
      <c r="S6220" s="83" t="b">
        <f t="shared" si="5"/>
        <v>0</v>
      </c>
      <c r="T6220" s="72"/>
      <c r="U6220" s="72"/>
      <c r="V6220" s="72"/>
      <c r="W6220" s="72"/>
      <c r="X6220" s="72"/>
      <c r="Y6220" s="72"/>
      <c r="Z6220" s="72"/>
      <c r="AA6220" s="72"/>
      <c r="AB6220" s="72"/>
      <c r="AC6220" s="72"/>
      <c r="AD6220" s="72"/>
      <c r="AE6220" s="72"/>
      <c r="AF6220" s="72"/>
      <c r="AG6220" s="72"/>
      <c r="AH6220" s="72"/>
      <c r="AI6220" s="72"/>
      <c r="AJ6220" s="72"/>
      <c r="AK6220" s="72"/>
    </row>
    <row r="6221" ht="14.25" customHeight="1">
      <c r="A6221" s="78">
        <v>6218.0</v>
      </c>
      <c r="C6221" s="78" t="str">
        <f>VLOOKUP(G6221,[1]Macrodata_CCF!$A$3:$D$55,4,FALSE)</f>
        <v>#ERROR!</v>
      </c>
      <c r="E6221" s="79" t="str">
        <f>VLOOKUP(G6221,[1]Macrodata_CCF!$A$3:$B$55,2,FALSE)</f>
        <v>#ERROR!</v>
      </c>
      <c r="F6221" s="78">
        <v>0.0</v>
      </c>
      <c r="G6221" s="80">
        <v>27.0</v>
      </c>
      <c r="H6221" s="81">
        <v>175905.0</v>
      </c>
      <c r="I6221" s="81">
        <v>540000.0</v>
      </c>
      <c r="J6221" s="81">
        <v>168625.0</v>
      </c>
      <c r="K6221" s="81">
        <v>540000.0</v>
      </c>
      <c r="L6221" s="82">
        <v>-0.01999478158173004</v>
      </c>
      <c r="N6221" s="83">
        <f t="shared" si="1"/>
        <v>-0.01999478158</v>
      </c>
      <c r="O6221" s="83">
        <f t="shared" si="2"/>
        <v>0</v>
      </c>
      <c r="Q6221" s="83">
        <f t="shared" si="3"/>
        <v>0.67425</v>
      </c>
      <c r="R6221" s="83">
        <f t="shared" si="4"/>
        <v>-0.01999478158</v>
      </c>
      <c r="S6221" s="83" t="b">
        <f t="shared" si="5"/>
        <v>0</v>
      </c>
      <c r="T6221" s="72"/>
      <c r="U6221" s="72"/>
      <c r="V6221" s="72"/>
      <c r="W6221" s="72"/>
      <c r="X6221" s="72"/>
      <c r="Y6221" s="72"/>
      <c r="Z6221" s="72"/>
      <c r="AA6221" s="72"/>
      <c r="AB6221" s="72"/>
      <c r="AC6221" s="72"/>
      <c r="AD6221" s="72"/>
      <c r="AE6221" s="72"/>
      <c r="AF6221" s="72"/>
      <c r="AG6221" s="72"/>
      <c r="AH6221" s="72"/>
      <c r="AI6221" s="72"/>
      <c r="AJ6221" s="72"/>
      <c r="AK6221" s="72"/>
    </row>
    <row r="6222" ht="14.25" customHeight="1">
      <c r="A6222" s="78">
        <v>6219.0</v>
      </c>
      <c r="C6222" s="78" t="str">
        <f>VLOOKUP(G6222,[1]Macrodata_CCF!$A$3:$D$55,4,FALSE)</f>
        <v>#ERROR!</v>
      </c>
      <c r="E6222" s="79" t="str">
        <f>VLOOKUP(G6222,[1]Macrodata_CCF!$A$3:$B$55,2,FALSE)</f>
        <v>#ERROR!</v>
      </c>
      <c r="F6222" s="78">
        <v>0.0</v>
      </c>
      <c r="G6222" s="80">
        <v>23.0</v>
      </c>
      <c r="H6222" s="81">
        <v>219820.0</v>
      </c>
      <c r="I6222" s="81">
        <v>310000.0</v>
      </c>
      <c r="J6222" s="81">
        <v>236050.0</v>
      </c>
      <c r="K6222" s="81">
        <v>310000.0</v>
      </c>
      <c r="L6222" s="82">
        <v>0.1799733865602129</v>
      </c>
      <c r="N6222" s="83">
        <f t="shared" si="1"/>
        <v>0.1799733866</v>
      </c>
      <c r="O6222" s="83">
        <f t="shared" si="2"/>
        <v>0.1799733866</v>
      </c>
      <c r="Q6222" s="83">
        <f t="shared" si="3"/>
        <v>0.2909032258</v>
      </c>
      <c r="R6222" s="83">
        <f t="shared" si="4"/>
        <v>0.1799733866</v>
      </c>
      <c r="S6222" s="83" t="b">
        <f t="shared" si="5"/>
        <v>0</v>
      </c>
      <c r="T6222" s="72"/>
      <c r="U6222" s="72"/>
      <c r="V6222" s="72"/>
      <c r="W6222" s="72"/>
      <c r="X6222" s="72"/>
      <c r="Y6222" s="72"/>
      <c r="Z6222" s="72"/>
      <c r="AA6222" s="72"/>
      <c r="AB6222" s="72"/>
      <c r="AC6222" s="72"/>
      <c r="AD6222" s="72"/>
      <c r="AE6222" s="72"/>
      <c r="AF6222" s="72"/>
      <c r="AG6222" s="72"/>
      <c r="AH6222" s="72"/>
      <c r="AI6222" s="72"/>
      <c r="AJ6222" s="72"/>
      <c r="AK6222" s="72"/>
    </row>
    <row r="6223" ht="14.25" customHeight="1">
      <c r="A6223" s="78">
        <v>6220.0</v>
      </c>
      <c r="C6223" s="78" t="str">
        <f>VLOOKUP(G6223,[1]Macrodata_CCF!$A$3:$D$55,4,FALSE)</f>
        <v>#ERROR!</v>
      </c>
      <c r="E6223" s="79" t="str">
        <f>VLOOKUP(G6223,[1]Macrodata_CCF!$A$3:$B$55,2,FALSE)</f>
        <v>#ERROR!</v>
      </c>
      <c r="F6223" s="78">
        <v>0.0</v>
      </c>
      <c r="G6223" s="80">
        <v>27.0</v>
      </c>
      <c r="H6223" s="81">
        <v>481125.0</v>
      </c>
      <c r="I6223" s="81">
        <v>970000.0</v>
      </c>
      <c r="J6223" s="81">
        <v>569125.0</v>
      </c>
      <c r="K6223" s="81">
        <v>1552000.0</v>
      </c>
      <c r="L6223" s="82">
        <v>0.1800051137816415</v>
      </c>
      <c r="N6223" s="83">
        <f t="shared" si="1"/>
        <v>0.1800051138</v>
      </c>
      <c r="O6223" s="83">
        <f t="shared" si="2"/>
        <v>0.1800051138</v>
      </c>
      <c r="Q6223" s="83">
        <f t="shared" si="3"/>
        <v>0.5039948454</v>
      </c>
      <c r="R6223" s="83">
        <f t="shared" si="4"/>
        <v>0.1800051138</v>
      </c>
      <c r="S6223" s="83" t="b">
        <f t="shared" si="5"/>
        <v>0</v>
      </c>
      <c r="T6223" s="72"/>
      <c r="U6223" s="72"/>
      <c r="V6223" s="72"/>
      <c r="W6223" s="72"/>
      <c r="X6223" s="72"/>
      <c r="Y6223" s="72"/>
      <c r="Z6223" s="72"/>
      <c r="AA6223" s="72"/>
      <c r="AB6223" s="72"/>
      <c r="AC6223" s="72"/>
      <c r="AD6223" s="72"/>
      <c r="AE6223" s="72"/>
      <c r="AF6223" s="72"/>
      <c r="AG6223" s="72"/>
      <c r="AH6223" s="72"/>
      <c r="AI6223" s="72"/>
      <c r="AJ6223" s="72"/>
      <c r="AK6223" s="72"/>
    </row>
    <row r="6224" ht="14.25" customHeight="1">
      <c r="A6224" s="78">
        <v>6221.0</v>
      </c>
      <c r="C6224" s="78" t="str">
        <f>VLOOKUP(G6224,[1]Macrodata_CCF!$A$3:$D$55,4,FALSE)</f>
        <v>#ERROR!</v>
      </c>
      <c r="E6224" s="79" t="str">
        <f>VLOOKUP(G6224,[1]Macrodata_CCF!$A$3:$B$55,2,FALSE)</f>
        <v>#ERROR!</v>
      </c>
      <c r="F6224" s="78">
        <v>0.0</v>
      </c>
      <c r="G6224" s="80">
        <v>26.0</v>
      </c>
      <c r="H6224" s="81">
        <v>236475.0</v>
      </c>
      <c r="I6224" s="81">
        <v>520000.0</v>
      </c>
      <c r="J6224" s="81">
        <v>276170.0</v>
      </c>
      <c r="K6224" s="81">
        <v>780000.0</v>
      </c>
      <c r="L6224" s="82">
        <v>0.1400052905387532</v>
      </c>
      <c r="N6224" s="83">
        <f t="shared" si="1"/>
        <v>0.1400052905</v>
      </c>
      <c r="O6224" s="83">
        <f t="shared" si="2"/>
        <v>0.1400052905</v>
      </c>
      <c r="Q6224" s="83">
        <f t="shared" si="3"/>
        <v>0.5452403846</v>
      </c>
      <c r="R6224" s="83">
        <f t="shared" si="4"/>
        <v>0.1400052905</v>
      </c>
      <c r="S6224" s="83" t="b">
        <f t="shared" si="5"/>
        <v>0</v>
      </c>
      <c r="T6224" s="72"/>
      <c r="U6224" s="72"/>
      <c r="V6224" s="72"/>
      <c r="W6224" s="72"/>
      <c r="X6224" s="72"/>
      <c r="Y6224" s="72"/>
      <c r="Z6224" s="72"/>
      <c r="AA6224" s="72"/>
      <c r="AB6224" s="72"/>
      <c r="AC6224" s="72"/>
      <c r="AD6224" s="72"/>
      <c r="AE6224" s="72"/>
      <c r="AF6224" s="72"/>
      <c r="AG6224" s="72"/>
      <c r="AH6224" s="72"/>
      <c r="AI6224" s="72"/>
      <c r="AJ6224" s="72"/>
      <c r="AK6224" s="72"/>
    </row>
    <row r="6225" ht="14.25" customHeight="1">
      <c r="A6225" s="78">
        <v>6222.0</v>
      </c>
      <c r="C6225" s="78" t="str">
        <f>VLOOKUP(G6225,[1]Macrodata_CCF!$A$3:$D$55,4,FALSE)</f>
        <v>#ERROR!</v>
      </c>
      <c r="E6225" s="79" t="str">
        <f>VLOOKUP(G6225,[1]Macrodata_CCF!$A$3:$B$55,2,FALSE)</f>
        <v>#ERROR!</v>
      </c>
      <c r="F6225" s="78">
        <v>0.0</v>
      </c>
      <c r="G6225" s="80">
        <v>18.0</v>
      </c>
      <c r="H6225" s="81">
        <v>267040.0</v>
      </c>
      <c r="I6225" s="81">
        <v>350000.0</v>
      </c>
      <c r="J6225" s="81">
        <v>278655.0</v>
      </c>
      <c r="K6225" s="81">
        <v>350000.0</v>
      </c>
      <c r="L6225" s="82">
        <v>0.1400072324011572</v>
      </c>
      <c r="N6225" s="83">
        <f t="shared" si="1"/>
        <v>0.1400072324</v>
      </c>
      <c r="O6225" s="83">
        <f t="shared" si="2"/>
        <v>0.1400072324</v>
      </c>
      <c r="Q6225" s="83">
        <f t="shared" si="3"/>
        <v>0.2370285714</v>
      </c>
      <c r="R6225" s="83">
        <f t="shared" si="4"/>
        <v>0.1400072324</v>
      </c>
      <c r="S6225" s="83" t="b">
        <f t="shared" si="5"/>
        <v>0</v>
      </c>
      <c r="T6225" s="72"/>
      <c r="U6225" s="72"/>
      <c r="V6225" s="72"/>
      <c r="W6225" s="72"/>
      <c r="X6225" s="72"/>
      <c r="Y6225" s="72"/>
      <c r="Z6225" s="72"/>
      <c r="AA6225" s="72"/>
      <c r="AB6225" s="72"/>
      <c r="AC6225" s="72"/>
      <c r="AD6225" s="72"/>
      <c r="AE6225" s="72"/>
      <c r="AF6225" s="72"/>
      <c r="AG6225" s="72"/>
      <c r="AH6225" s="72"/>
      <c r="AI6225" s="72"/>
      <c r="AJ6225" s="72"/>
      <c r="AK6225" s="72"/>
    </row>
    <row r="6226" ht="14.25" customHeight="1">
      <c r="A6226" s="78">
        <v>6223.0</v>
      </c>
      <c r="C6226" s="78" t="str">
        <f>VLOOKUP(G6226,[1]Macrodata_CCF!$A$3:$D$55,4,FALSE)</f>
        <v>#ERROR!</v>
      </c>
      <c r="E6226" s="79" t="str">
        <f>VLOOKUP(G6226,[1]Macrodata_CCF!$A$3:$B$55,2,FALSE)</f>
        <v>#ERROR!</v>
      </c>
      <c r="F6226" s="78">
        <v>0.0</v>
      </c>
      <c r="G6226" s="80">
        <v>18.0</v>
      </c>
      <c r="H6226" s="81">
        <v>228085.0</v>
      </c>
      <c r="I6226" s="81">
        <v>500000.0</v>
      </c>
      <c r="J6226" s="81">
        <v>268870.0</v>
      </c>
      <c r="K6226" s="81">
        <v>500000.0</v>
      </c>
      <c r="L6226" s="82">
        <v>0.14999172535535</v>
      </c>
      <c r="N6226" s="83">
        <f t="shared" si="1"/>
        <v>0.1499917254</v>
      </c>
      <c r="O6226" s="83">
        <f t="shared" si="2"/>
        <v>0.1499917254</v>
      </c>
      <c r="Q6226" s="83">
        <f t="shared" si="3"/>
        <v>0.54383</v>
      </c>
      <c r="R6226" s="83">
        <f t="shared" si="4"/>
        <v>0.1499917254</v>
      </c>
      <c r="S6226" s="83" t="b">
        <f t="shared" si="5"/>
        <v>0</v>
      </c>
      <c r="T6226" s="72"/>
      <c r="U6226" s="72"/>
      <c r="V6226" s="72"/>
      <c r="W6226" s="72"/>
      <c r="X6226" s="72"/>
      <c r="Y6226" s="72"/>
      <c r="Z6226" s="72"/>
      <c r="AA6226" s="72"/>
      <c r="AB6226" s="72"/>
      <c r="AC6226" s="72"/>
      <c r="AD6226" s="72"/>
      <c r="AE6226" s="72"/>
      <c r="AF6226" s="72"/>
      <c r="AG6226" s="72"/>
      <c r="AH6226" s="72"/>
      <c r="AI6226" s="72"/>
      <c r="AJ6226" s="72"/>
      <c r="AK6226" s="72"/>
    </row>
    <row r="6227" ht="14.25" customHeight="1">
      <c r="A6227" s="78">
        <v>6224.0</v>
      </c>
      <c r="C6227" s="78" t="str">
        <f>VLOOKUP(G6227,[1]Macrodata_CCF!$A$3:$D$55,4,FALSE)</f>
        <v>#ERROR!</v>
      </c>
      <c r="E6227" s="79" t="str">
        <f>VLOOKUP(G6227,[1]Macrodata_CCF!$A$3:$B$55,2,FALSE)</f>
        <v>#ERROR!</v>
      </c>
      <c r="F6227" s="78">
        <v>0.0</v>
      </c>
      <c r="G6227" s="80">
        <v>22.0</v>
      </c>
      <c r="H6227" s="81">
        <v>0.0</v>
      </c>
      <c r="I6227" s="81">
        <v>730000.0</v>
      </c>
      <c r="J6227" s="81">
        <v>116800.0</v>
      </c>
      <c r="K6227" s="81">
        <v>1241000.0</v>
      </c>
      <c r="L6227" s="82">
        <v>0.16</v>
      </c>
      <c r="N6227" s="83">
        <f t="shared" si="1"/>
        <v>0.16</v>
      </c>
      <c r="O6227" s="83">
        <f t="shared" si="2"/>
        <v>0.16</v>
      </c>
      <c r="Q6227" s="83">
        <f t="shared" si="3"/>
        <v>1</v>
      </c>
      <c r="R6227" s="83">
        <f t="shared" si="4"/>
        <v>0.16</v>
      </c>
      <c r="S6227" s="83" t="b">
        <f t="shared" si="5"/>
        <v>0</v>
      </c>
      <c r="T6227" s="72"/>
      <c r="U6227" s="72"/>
      <c r="V6227" s="72"/>
      <c r="W6227" s="72"/>
      <c r="X6227" s="72"/>
      <c r="Y6227" s="72"/>
      <c r="Z6227" s="72"/>
      <c r="AA6227" s="72"/>
      <c r="AB6227" s="72"/>
      <c r="AC6227" s="72"/>
      <c r="AD6227" s="72"/>
      <c r="AE6227" s="72"/>
      <c r="AF6227" s="72"/>
      <c r="AG6227" s="72"/>
      <c r="AH6227" s="72"/>
      <c r="AI6227" s="72"/>
      <c r="AJ6227" s="72"/>
      <c r="AK6227" s="72"/>
    </row>
    <row r="6228" ht="14.25" customHeight="1">
      <c r="A6228" s="78">
        <v>6225.0</v>
      </c>
      <c r="C6228" s="78" t="str">
        <f>VLOOKUP(G6228,[1]Macrodata_CCF!$A$3:$D$55,4,FALSE)</f>
        <v>#ERROR!</v>
      </c>
      <c r="E6228" s="79" t="str">
        <f>VLOOKUP(G6228,[1]Macrodata_CCF!$A$3:$B$55,2,FALSE)</f>
        <v>#ERROR!</v>
      </c>
      <c r="F6228" s="78">
        <v>0.0</v>
      </c>
      <c r="G6228" s="80">
        <v>38.0</v>
      </c>
      <c r="H6228" s="81">
        <v>45.0</v>
      </c>
      <c r="I6228" s="81">
        <v>20000.0</v>
      </c>
      <c r="J6228" s="81">
        <v>2240.0</v>
      </c>
      <c r="K6228" s="81">
        <v>20000.0</v>
      </c>
      <c r="L6228" s="82">
        <v>0.1099974943623152</v>
      </c>
      <c r="N6228" s="83">
        <f t="shared" si="1"/>
        <v>0.1099974944</v>
      </c>
      <c r="O6228" s="83">
        <f t="shared" si="2"/>
        <v>0.1099974944</v>
      </c>
      <c r="Q6228" s="83">
        <f t="shared" si="3"/>
        <v>0.99775</v>
      </c>
      <c r="R6228" s="83">
        <f t="shared" si="4"/>
        <v>0.1099974944</v>
      </c>
      <c r="S6228" s="83" t="b">
        <f t="shared" si="5"/>
        <v>0</v>
      </c>
      <c r="T6228" s="72"/>
      <c r="U6228" s="72"/>
      <c r="V6228" s="72"/>
      <c r="W6228" s="72"/>
      <c r="X6228" s="72"/>
      <c r="Y6228" s="72"/>
      <c r="Z6228" s="72"/>
      <c r="AA6228" s="72"/>
      <c r="AB6228" s="72"/>
      <c r="AC6228" s="72"/>
      <c r="AD6228" s="72"/>
      <c r="AE6228" s="72"/>
      <c r="AF6228" s="72"/>
      <c r="AG6228" s="72"/>
      <c r="AH6228" s="72"/>
      <c r="AI6228" s="72"/>
      <c r="AJ6228" s="72"/>
      <c r="AK6228" s="72"/>
    </row>
    <row r="6229" ht="14.25" customHeight="1">
      <c r="A6229" s="78">
        <v>6226.0</v>
      </c>
      <c r="C6229" s="78" t="str">
        <f>VLOOKUP(G6229,[1]Macrodata_CCF!$A$3:$D$55,4,FALSE)</f>
        <v>#ERROR!</v>
      </c>
      <c r="E6229" s="79" t="str">
        <f>VLOOKUP(G6229,[1]Macrodata_CCF!$A$3:$B$55,2,FALSE)</f>
        <v>#ERROR!</v>
      </c>
      <c r="F6229" s="78">
        <v>1.0</v>
      </c>
      <c r="G6229" s="80">
        <v>10.0</v>
      </c>
      <c r="H6229" s="81">
        <v>21300.0</v>
      </c>
      <c r="I6229" s="81">
        <v>900000.0</v>
      </c>
      <c r="J6229" s="81">
        <v>478225.0</v>
      </c>
      <c r="K6229" s="81">
        <v>900000.0</v>
      </c>
      <c r="L6229" s="82">
        <v>0.5200011380448389</v>
      </c>
      <c r="N6229" s="83">
        <f t="shared" si="1"/>
        <v>0.520001138</v>
      </c>
      <c r="O6229" s="83">
        <f t="shared" si="2"/>
        <v>0.520001138</v>
      </c>
      <c r="Q6229" s="83">
        <f t="shared" si="3"/>
        <v>0.9763333333</v>
      </c>
      <c r="R6229" s="83">
        <f t="shared" si="4"/>
        <v>0.520001138</v>
      </c>
      <c r="S6229" s="83" t="b">
        <f t="shared" si="5"/>
        <v>0</v>
      </c>
      <c r="T6229" s="72"/>
      <c r="U6229" s="72"/>
      <c r="V6229" s="72"/>
      <c r="W6229" s="72"/>
      <c r="X6229" s="72"/>
      <c r="Y6229" s="72"/>
      <c r="Z6229" s="72"/>
      <c r="AA6229" s="72"/>
      <c r="AB6229" s="72"/>
      <c r="AC6229" s="72"/>
      <c r="AD6229" s="72"/>
      <c r="AE6229" s="72"/>
      <c r="AF6229" s="72"/>
      <c r="AG6229" s="72"/>
      <c r="AH6229" s="72"/>
      <c r="AI6229" s="72"/>
      <c r="AJ6229" s="72"/>
      <c r="AK6229" s="72"/>
    </row>
    <row r="6230" ht="14.25" customHeight="1">
      <c r="A6230" s="78">
        <v>6227.0</v>
      </c>
      <c r="C6230" s="78" t="str">
        <f>VLOOKUP(G6230,[1]Macrodata_CCF!$A$3:$D$55,4,FALSE)</f>
        <v>#ERROR!</v>
      </c>
      <c r="E6230" s="79" t="str">
        <f>VLOOKUP(G6230,[1]Macrodata_CCF!$A$3:$B$55,2,FALSE)</f>
        <v>#ERROR!</v>
      </c>
      <c r="F6230" s="78">
        <v>0.0</v>
      </c>
      <c r="G6230" s="80">
        <v>46.0</v>
      </c>
      <c r="H6230" s="81">
        <v>72785.0</v>
      </c>
      <c r="I6230" s="81">
        <v>570000.0</v>
      </c>
      <c r="J6230" s="81">
        <v>157310.0</v>
      </c>
      <c r="K6230" s="81">
        <v>570000.0</v>
      </c>
      <c r="L6230" s="82">
        <v>0.1699968826362841</v>
      </c>
      <c r="N6230" s="83">
        <f t="shared" si="1"/>
        <v>0.1699968826</v>
      </c>
      <c r="O6230" s="83">
        <f t="shared" si="2"/>
        <v>0.1699968826</v>
      </c>
      <c r="Q6230" s="83">
        <f t="shared" si="3"/>
        <v>0.8723070175</v>
      </c>
      <c r="R6230" s="83">
        <f t="shared" si="4"/>
        <v>0.1699968826</v>
      </c>
      <c r="S6230" s="83" t="b">
        <f t="shared" si="5"/>
        <v>0</v>
      </c>
      <c r="T6230" s="72"/>
      <c r="U6230" s="72"/>
      <c r="V6230" s="72"/>
      <c r="W6230" s="72"/>
      <c r="X6230" s="72"/>
      <c r="Y6230" s="72"/>
      <c r="Z6230" s="72"/>
      <c r="AA6230" s="72"/>
      <c r="AB6230" s="72"/>
      <c r="AC6230" s="72"/>
      <c r="AD6230" s="72"/>
      <c r="AE6230" s="72"/>
      <c r="AF6230" s="72"/>
      <c r="AG6230" s="72"/>
      <c r="AH6230" s="72"/>
      <c r="AI6230" s="72"/>
      <c r="AJ6230" s="72"/>
      <c r="AK6230" s="72"/>
    </row>
    <row r="6231" ht="14.25" customHeight="1">
      <c r="A6231" s="78">
        <v>6228.0</v>
      </c>
      <c r="C6231" s="78" t="str">
        <f>VLOOKUP(G6231,[1]Macrodata_CCF!$A$3:$D$55,4,FALSE)</f>
        <v>#ERROR!</v>
      </c>
      <c r="E6231" s="79" t="str">
        <f>VLOOKUP(G6231,[1]Macrodata_CCF!$A$3:$B$55,2,FALSE)</f>
        <v>#ERROR!</v>
      </c>
      <c r="F6231" s="78">
        <v>0.0</v>
      </c>
      <c r="G6231" s="80">
        <v>22.0</v>
      </c>
      <c r="H6231" s="81">
        <v>0.0</v>
      </c>
      <c r="I6231" s="81">
        <v>710000.0</v>
      </c>
      <c r="J6231" s="81">
        <v>724200.0</v>
      </c>
      <c r="K6231" s="81">
        <v>710000.0</v>
      </c>
      <c r="L6231" s="82">
        <v>1.02</v>
      </c>
      <c r="N6231" s="83">
        <f t="shared" si="1"/>
        <v>1.02</v>
      </c>
      <c r="O6231" s="83">
        <f t="shared" si="2"/>
        <v>1</v>
      </c>
      <c r="Q6231" s="83">
        <f t="shared" si="3"/>
        <v>1</v>
      </c>
      <c r="R6231" s="83">
        <f t="shared" si="4"/>
        <v>1.02</v>
      </c>
      <c r="S6231" s="83" t="b">
        <f t="shared" si="5"/>
        <v>0</v>
      </c>
      <c r="T6231" s="72"/>
      <c r="U6231" s="72"/>
      <c r="V6231" s="72"/>
      <c r="W6231" s="72"/>
      <c r="X6231" s="72"/>
      <c r="Y6231" s="72"/>
      <c r="Z6231" s="72"/>
      <c r="AA6231" s="72"/>
      <c r="AB6231" s="72"/>
      <c r="AC6231" s="72"/>
      <c r="AD6231" s="72"/>
      <c r="AE6231" s="72"/>
      <c r="AF6231" s="72"/>
      <c r="AG6231" s="72"/>
      <c r="AH6231" s="72"/>
      <c r="AI6231" s="72"/>
      <c r="AJ6231" s="72"/>
      <c r="AK6231" s="72"/>
    </row>
    <row r="6232" ht="14.25" customHeight="1">
      <c r="A6232" s="78">
        <v>6229.0</v>
      </c>
      <c r="C6232" s="78" t="str">
        <f>VLOOKUP(G6232,[1]Macrodata_CCF!$A$3:$D$55,4,FALSE)</f>
        <v>#ERROR!</v>
      </c>
      <c r="E6232" s="79" t="str">
        <f>VLOOKUP(G6232,[1]Macrodata_CCF!$A$3:$B$55,2,FALSE)</f>
        <v>#ERROR!</v>
      </c>
      <c r="F6232" s="78">
        <v>0.0</v>
      </c>
      <c r="G6232" s="80">
        <v>43.0</v>
      </c>
      <c r="H6232" s="81">
        <v>365265.0</v>
      </c>
      <c r="I6232" s="81">
        <v>670000.0</v>
      </c>
      <c r="J6232" s="81">
        <v>426210.0</v>
      </c>
      <c r="K6232" s="81">
        <v>670000.0</v>
      </c>
      <c r="L6232" s="82">
        <v>0.1999934369206031</v>
      </c>
      <c r="N6232" s="83">
        <f t="shared" si="1"/>
        <v>0.1999934369</v>
      </c>
      <c r="O6232" s="83">
        <f t="shared" si="2"/>
        <v>0.1999934369</v>
      </c>
      <c r="Q6232" s="83">
        <f t="shared" si="3"/>
        <v>0.4548283582</v>
      </c>
      <c r="R6232" s="83">
        <f t="shared" si="4"/>
        <v>0.1999934369</v>
      </c>
      <c r="S6232" s="83" t="b">
        <f t="shared" si="5"/>
        <v>0</v>
      </c>
      <c r="T6232" s="72"/>
      <c r="U6232" s="72"/>
      <c r="V6232" s="72"/>
      <c r="W6232" s="72"/>
      <c r="X6232" s="72"/>
      <c r="Y6232" s="72"/>
      <c r="Z6232" s="72"/>
      <c r="AA6232" s="72"/>
      <c r="AB6232" s="72"/>
      <c r="AC6232" s="72"/>
      <c r="AD6232" s="72"/>
      <c r="AE6232" s="72"/>
      <c r="AF6232" s="72"/>
      <c r="AG6232" s="72"/>
      <c r="AH6232" s="72"/>
      <c r="AI6232" s="72"/>
      <c r="AJ6232" s="72"/>
      <c r="AK6232" s="72"/>
    </row>
    <row r="6233" ht="14.25" customHeight="1">
      <c r="A6233" s="78">
        <v>6230.0</v>
      </c>
      <c r="C6233" s="78" t="str">
        <f>VLOOKUP(G6233,[1]Macrodata_CCF!$A$3:$D$55,4,FALSE)</f>
        <v>#ERROR!</v>
      </c>
      <c r="E6233" s="79" t="str">
        <f>VLOOKUP(G6233,[1]Macrodata_CCF!$A$3:$B$55,2,FALSE)</f>
        <v>#ERROR!</v>
      </c>
      <c r="F6233" s="78">
        <v>0.0</v>
      </c>
      <c r="G6233" s="80">
        <v>8.0</v>
      </c>
      <c r="H6233" s="81">
        <v>266145.0</v>
      </c>
      <c r="I6233" s="81">
        <v>430000.0</v>
      </c>
      <c r="J6233" s="81">
        <v>328410.0</v>
      </c>
      <c r="K6233" s="81">
        <v>430000.0</v>
      </c>
      <c r="L6233" s="82">
        <v>0.3800006102956883</v>
      </c>
      <c r="N6233" s="83">
        <f t="shared" si="1"/>
        <v>0.3800006103</v>
      </c>
      <c r="O6233" s="83">
        <f t="shared" si="2"/>
        <v>0.3800006103</v>
      </c>
      <c r="Q6233" s="83">
        <f t="shared" si="3"/>
        <v>0.3810581395</v>
      </c>
      <c r="R6233" s="83">
        <f t="shared" si="4"/>
        <v>0.3800006103</v>
      </c>
      <c r="S6233" s="83" t="b">
        <f t="shared" si="5"/>
        <v>0</v>
      </c>
      <c r="T6233" s="72"/>
      <c r="U6233" s="72"/>
      <c r="V6233" s="72"/>
      <c r="W6233" s="72"/>
      <c r="X6233" s="72"/>
      <c r="Y6233" s="72"/>
      <c r="Z6233" s="72"/>
      <c r="AA6233" s="72"/>
      <c r="AB6233" s="72"/>
      <c r="AC6233" s="72"/>
      <c r="AD6233" s="72"/>
      <c r="AE6233" s="72"/>
      <c r="AF6233" s="72"/>
      <c r="AG6233" s="72"/>
      <c r="AH6233" s="72"/>
      <c r="AI6233" s="72"/>
      <c r="AJ6233" s="72"/>
      <c r="AK6233" s="72"/>
    </row>
    <row r="6234" ht="14.25" customHeight="1">
      <c r="A6234" s="78">
        <v>6231.0</v>
      </c>
      <c r="C6234" s="78" t="str">
        <f>VLOOKUP(G6234,[1]Macrodata_CCF!$A$3:$D$55,4,FALSE)</f>
        <v>#ERROR!</v>
      </c>
      <c r="E6234" s="79" t="str">
        <f>VLOOKUP(G6234,[1]Macrodata_CCF!$A$3:$B$55,2,FALSE)</f>
        <v>#ERROR!</v>
      </c>
      <c r="F6234" s="78">
        <v>0.0</v>
      </c>
      <c r="G6234" s="80">
        <v>53.0</v>
      </c>
      <c r="H6234" s="81">
        <v>7020.0</v>
      </c>
      <c r="I6234" s="81">
        <v>30000.0</v>
      </c>
      <c r="J6234" s="81">
        <v>9320.0</v>
      </c>
      <c r="K6234" s="81">
        <v>30000.0</v>
      </c>
      <c r="L6234" s="82">
        <v>0.1000870322019147</v>
      </c>
      <c r="N6234" s="83">
        <f t="shared" si="1"/>
        <v>0.1000870322</v>
      </c>
      <c r="O6234" s="83">
        <f t="shared" si="2"/>
        <v>0.1000870322</v>
      </c>
      <c r="Q6234" s="83">
        <f t="shared" si="3"/>
        <v>0.766</v>
      </c>
      <c r="R6234" s="83">
        <f t="shared" si="4"/>
        <v>0.1000870322</v>
      </c>
      <c r="S6234" s="83" t="b">
        <f t="shared" si="5"/>
        <v>0</v>
      </c>
      <c r="T6234" s="72"/>
      <c r="U6234" s="72"/>
      <c r="V6234" s="72"/>
      <c r="W6234" s="72"/>
      <c r="X6234" s="72"/>
      <c r="Y6234" s="72"/>
      <c r="Z6234" s="72"/>
      <c r="AA6234" s="72"/>
      <c r="AB6234" s="72"/>
      <c r="AC6234" s="72"/>
      <c r="AD6234" s="72"/>
      <c r="AE6234" s="72"/>
      <c r="AF6234" s="72"/>
      <c r="AG6234" s="72"/>
      <c r="AH6234" s="72"/>
      <c r="AI6234" s="72"/>
      <c r="AJ6234" s="72"/>
      <c r="AK6234" s="72"/>
    </row>
    <row r="6235" ht="14.25" customHeight="1">
      <c r="A6235" s="78">
        <v>6232.0</v>
      </c>
      <c r="C6235" s="78" t="str">
        <f>VLOOKUP(G6235,[1]Macrodata_CCF!$A$3:$D$55,4,FALSE)</f>
        <v>#ERROR!</v>
      </c>
      <c r="E6235" s="79" t="str">
        <f>VLOOKUP(G6235,[1]Macrodata_CCF!$A$3:$B$55,2,FALSE)</f>
        <v>#ERROR!</v>
      </c>
      <c r="F6235" s="78">
        <v>0.0</v>
      </c>
      <c r="G6235" s="80">
        <v>11.0</v>
      </c>
      <c r="H6235" s="81">
        <v>548715.0</v>
      </c>
      <c r="I6235" s="81">
        <v>880000.0</v>
      </c>
      <c r="J6235" s="81">
        <v>605035.0</v>
      </c>
      <c r="K6235" s="81">
        <v>880000.0</v>
      </c>
      <c r="L6235" s="82">
        <v>0.1700046787509244</v>
      </c>
      <c r="N6235" s="83">
        <f t="shared" si="1"/>
        <v>0.1700046788</v>
      </c>
      <c r="O6235" s="83">
        <f t="shared" si="2"/>
        <v>0.1700046788</v>
      </c>
      <c r="Q6235" s="83">
        <f t="shared" si="3"/>
        <v>0.3764602273</v>
      </c>
      <c r="R6235" s="83">
        <f t="shared" si="4"/>
        <v>0.1700046788</v>
      </c>
      <c r="S6235" s="83" t="b">
        <f t="shared" si="5"/>
        <v>0</v>
      </c>
      <c r="T6235" s="72"/>
      <c r="U6235" s="72"/>
      <c r="V6235" s="72"/>
      <c r="W6235" s="72"/>
      <c r="X6235" s="72"/>
      <c r="Y6235" s="72"/>
      <c r="Z6235" s="72"/>
      <c r="AA6235" s="72"/>
      <c r="AB6235" s="72"/>
      <c r="AC6235" s="72"/>
      <c r="AD6235" s="72"/>
      <c r="AE6235" s="72"/>
      <c r="AF6235" s="72"/>
      <c r="AG6235" s="72"/>
      <c r="AH6235" s="72"/>
      <c r="AI6235" s="72"/>
      <c r="AJ6235" s="72"/>
      <c r="AK6235" s="72"/>
    </row>
    <row r="6236" ht="14.25" customHeight="1">
      <c r="A6236" s="78">
        <v>6233.0</v>
      </c>
      <c r="C6236" s="78" t="str">
        <f>VLOOKUP(G6236,[1]Macrodata_CCF!$A$3:$D$55,4,FALSE)</f>
        <v>#ERROR!</v>
      </c>
      <c r="E6236" s="79" t="str">
        <f>VLOOKUP(G6236,[1]Macrodata_CCF!$A$3:$B$55,2,FALSE)</f>
        <v>#ERROR!</v>
      </c>
      <c r="F6236" s="78">
        <v>1.0</v>
      </c>
      <c r="G6236" s="80">
        <v>52.0</v>
      </c>
      <c r="H6236" s="81">
        <v>562375.0</v>
      </c>
      <c r="I6236" s="81">
        <v>670000.0</v>
      </c>
      <c r="J6236" s="81">
        <v>683400.0</v>
      </c>
      <c r="K6236" s="81">
        <v>670000.0</v>
      </c>
      <c r="L6236" s="82">
        <v>1.124506387921022</v>
      </c>
      <c r="N6236" s="83">
        <f t="shared" si="1"/>
        <v>1.124506388</v>
      </c>
      <c r="O6236" s="83">
        <f t="shared" si="2"/>
        <v>1</v>
      </c>
      <c r="Q6236" s="83">
        <f t="shared" si="3"/>
        <v>0.1606343284</v>
      </c>
      <c r="R6236" s="83">
        <f t="shared" si="4"/>
        <v>1.124506388</v>
      </c>
      <c r="S6236" s="83" t="b">
        <f t="shared" si="5"/>
        <v>0</v>
      </c>
      <c r="T6236" s="72"/>
      <c r="U6236" s="72"/>
      <c r="V6236" s="72"/>
      <c r="W6236" s="72"/>
      <c r="X6236" s="72"/>
      <c r="Y6236" s="72"/>
      <c r="Z6236" s="72"/>
      <c r="AA6236" s="72"/>
      <c r="AB6236" s="72"/>
      <c r="AC6236" s="72"/>
      <c r="AD6236" s="72"/>
      <c r="AE6236" s="72"/>
      <c r="AF6236" s="72"/>
      <c r="AG6236" s="72"/>
      <c r="AH6236" s="72"/>
      <c r="AI6236" s="72"/>
      <c r="AJ6236" s="72"/>
      <c r="AK6236" s="72"/>
    </row>
    <row r="6237" ht="14.25" customHeight="1">
      <c r="A6237" s="78">
        <v>6234.0</v>
      </c>
      <c r="C6237" s="78" t="str">
        <f>VLOOKUP(G6237,[1]Macrodata_CCF!$A$3:$D$55,4,FALSE)</f>
        <v>#ERROR!</v>
      </c>
      <c r="E6237" s="79" t="str">
        <f>VLOOKUP(G6237,[1]Macrodata_CCF!$A$3:$B$55,2,FALSE)</f>
        <v>#ERROR!</v>
      </c>
      <c r="F6237" s="78">
        <v>0.0</v>
      </c>
      <c r="G6237" s="80">
        <v>20.0</v>
      </c>
      <c r="H6237" s="81">
        <v>282090.0</v>
      </c>
      <c r="I6237" s="81">
        <v>770000.0</v>
      </c>
      <c r="J6237" s="81">
        <v>379670.0</v>
      </c>
      <c r="K6237" s="81">
        <v>770000.0</v>
      </c>
      <c r="L6237" s="82">
        <v>0.1999959008833596</v>
      </c>
      <c r="N6237" s="83">
        <f t="shared" si="1"/>
        <v>0.1999959009</v>
      </c>
      <c r="O6237" s="83">
        <f t="shared" si="2"/>
        <v>0.1999959009</v>
      </c>
      <c r="Q6237" s="83">
        <f t="shared" si="3"/>
        <v>0.6336493506</v>
      </c>
      <c r="R6237" s="83">
        <f t="shared" si="4"/>
        <v>0.1999959009</v>
      </c>
      <c r="S6237" s="83" t="b">
        <f t="shared" si="5"/>
        <v>0</v>
      </c>
      <c r="T6237" s="72"/>
      <c r="U6237" s="72"/>
      <c r="V6237" s="72"/>
      <c r="W6237" s="72"/>
      <c r="X6237" s="72"/>
      <c r="Y6237" s="72"/>
      <c r="Z6237" s="72"/>
      <c r="AA6237" s="72"/>
      <c r="AB6237" s="72"/>
      <c r="AC6237" s="72"/>
      <c r="AD6237" s="72"/>
      <c r="AE6237" s="72"/>
      <c r="AF6237" s="72"/>
      <c r="AG6237" s="72"/>
      <c r="AH6237" s="72"/>
      <c r="AI6237" s="72"/>
      <c r="AJ6237" s="72"/>
      <c r="AK6237" s="72"/>
    </row>
    <row r="6238" ht="14.25" customHeight="1">
      <c r="A6238" s="78">
        <v>6235.0</v>
      </c>
      <c r="C6238" s="78" t="str">
        <f>VLOOKUP(G6238,[1]Macrodata_CCF!$A$3:$D$55,4,FALSE)</f>
        <v>#ERROR!</v>
      </c>
      <c r="E6238" s="79" t="str">
        <f>VLOOKUP(G6238,[1]Macrodata_CCF!$A$3:$B$55,2,FALSE)</f>
        <v>#ERROR!</v>
      </c>
      <c r="F6238" s="78">
        <v>0.0</v>
      </c>
      <c r="G6238" s="80">
        <v>5.0</v>
      </c>
      <c r="H6238" s="81">
        <v>42980.0</v>
      </c>
      <c r="I6238" s="81">
        <v>100000.0</v>
      </c>
      <c r="J6238" s="81">
        <v>63505.0</v>
      </c>
      <c r="K6238" s="81">
        <v>100000.0</v>
      </c>
      <c r="L6238" s="82">
        <v>0.3599614170466503</v>
      </c>
      <c r="N6238" s="83">
        <f t="shared" si="1"/>
        <v>0.359961417</v>
      </c>
      <c r="O6238" s="83">
        <f t="shared" si="2"/>
        <v>0.359961417</v>
      </c>
      <c r="Q6238" s="83">
        <f t="shared" si="3"/>
        <v>0.5702</v>
      </c>
      <c r="R6238" s="83">
        <f t="shared" si="4"/>
        <v>0.359961417</v>
      </c>
      <c r="S6238" s="83" t="b">
        <f t="shared" si="5"/>
        <v>0</v>
      </c>
      <c r="T6238" s="72"/>
      <c r="U6238" s="72"/>
      <c r="V6238" s="72"/>
      <c r="W6238" s="72"/>
      <c r="X6238" s="72"/>
      <c r="Y6238" s="72"/>
      <c r="Z6238" s="72"/>
      <c r="AA6238" s="72"/>
      <c r="AB6238" s="72"/>
      <c r="AC6238" s="72"/>
      <c r="AD6238" s="72"/>
      <c r="AE6238" s="72"/>
      <c r="AF6238" s="72"/>
      <c r="AG6238" s="72"/>
      <c r="AH6238" s="72"/>
      <c r="AI6238" s="72"/>
      <c r="AJ6238" s="72"/>
      <c r="AK6238" s="72"/>
    </row>
    <row r="6239" ht="14.25" customHeight="1">
      <c r="A6239" s="78">
        <v>6236.0</v>
      </c>
      <c r="C6239" s="78" t="str">
        <f>VLOOKUP(G6239,[1]Macrodata_CCF!$A$3:$D$55,4,FALSE)</f>
        <v>#ERROR!</v>
      </c>
      <c r="E6239" s="79" t="str">
        <f>VLOOKUP(G6239,[1]Macrodata_CCF!$A$3:$B$55,2,FALSE)</f>
        <v>#ERROR!</v>
      </c>
      <c r="F6239" s="78">
        <v>0.0</v>
      </c>
      <c r="G6239" s="80">
        <v>29.0</v>
      </c>
      <c r="H6239" s="81">
        <v>504010.0</v>
      </c>
      <c r="I6239" s="81">
        <v>920000.0</v>
      </c>
      <c r="J6239" s="81">
        <v>424970.0</v>
      </c>
      <c r="K6239" s="81">
        <v>920000.0</v>
      </c>
      <c r="L6239" s="82">
        <v>-0.190004567417486</v>
      </c>
      <c r="N6239" s="83">
        <f t="shared" si="1"/>
        <v>-0.1900045674</v>
      </c>
      <c r="O6239" s="83">
        <f t="shared" si="2"/>
        <v>0</v>
      </c>
      <c r="Q6239" s="83">
        <f t="shared" si="3"/>
        <v>0.4521630435</v>
      </c>
      <c r="R6239" s="83">
        <f t="shared" si="4"/>
        <v>-0.1900045674</v>
      </c>
      <c r="S6239" s="83" t="b">
        <f t="shared" si="5"/>
        <v>0</v>
      </c>
      <c r="T6239" s="72"/>
      <c r="U6239" s="72"/>
      <c r="V6239" s="72"/>
      <c r="W6239" s="72"/>
      <c r="X6239" s="72"/>
      <c r="Y6239" s="72"/>
      <c r="Z6239" s="72"/>
      <c r="AA6239" s="72"/>
      <c r="AB6239" s="72"/>
      <c r="AC6239" s="72"/>
      <c r="AD6239" s="72"/>
      <c r="AE6239" s="72"/>
      <c r="AF6239" s="72"/>
      <c r="AG6239" s="72"/>
      <c r="AH6239" s="72"/>
      <c r="AI6239" s="72"/>
      <c r="AJ6239" s="72"/>
      <c r="AK6239" s="72"/>
    </row>
    <row r="6240" ht="14.25" customHeight="1">
      <c r="A6240" s="78">
        <v>6237.0</v>
      </c>
      <c r="C6240" s="78" t="str">
        <f>VLOOKUP(G6240,[1]Macrodata_CCF!$A$3:$D$55,4,FALSE)</f>
        <v>#ERROR!</v>
      </c>
      <c r="E6240" s="79" t="str">
        <f>VLOOKUP(G6240,[1]Macrodata_CCF!$A$3:$B$55,2,FALSE)</f>
        <v>#ERROR!</v>
      </c>
      <c r="F6240" s="78">
        <v>0.0</v>
      </c>
      <c r="G6240" s="80">
        <v>21.0</v>
      </c>
      <c r="H6240" s="81">
        <v>80700.0</v>
      </c>
      <c r="I6240" s="81">
        <v>160000.0</v>
      </c>
      <c r="J6240" s="81">
        <v>94180.0</v>
      </c>
      <c r="K6240" s="81">
        <v>160000.0</v>
      </c>
      <c r="L6240" s="82">
        <v>0.1699873896595208</v>
      </c>
      <c r="N6240" s="83">
        <f t="shared" si="1"/>
        <v>0.1699873897</v>
      </c>
      <c r="O6240" s="83">
        <f t="shared" si="2"/>
        <v>0.1699873897</v>
      </c>
      <c r="Q6240" s="83">
        <f t="shared" si="3"/>
        <v>0.495625</v>
      </c>
      <c r="R6240" s="83">
        <f t="shared" si="4"/>
        <v>0.1699873897</v>
      </c>
      <c r="S6240" s="83" t="b">
        <f t="shared" si="5"/>
        <v>0</v>
      </c>
      <c r="T6240" s="72"/>
      <c r="U6240" s="72"/>
      <c r="V6240" s="72"/>
      <c r="W6240" s="72"/>
      <c r="X6240" s="72"/>
      <c r="Y6240" s="72"/>
      <c r="Z6240" s="72"/>
      <c r="AA6240" s="72"/>
      <c r="AB6240" s="72"/>
      <c r="AC6240" s="72"/>
      <c r="AD6240" s="72"/>
      <c r="AE6240" s="72"/>
      <c r="AF6240" s="72"/>
      <c r="AG6240" s="72"/>
      <c r="AH6240" s="72"/>
      <c r="AI6240" s="72"/>
      <c r="AJ6240" s="72"/>
      <c r="AK6240" s="72"/>
    </row>
    <row r="6241" ht="14.25" customHeight="1">
      <c r="A6241" s="78">
        <v>6238.0</v>
      </c>
      <c r="C6241" s="78" t="str">
        <f>VLOOKUP(G6241,[1]Macrodata_CCF!$A$3:$D$55,4,FALSE)</f>
        <v>#ERROR!</v>
      </c>
      <c r="E6241" s="79" t="str">
        <f>VLOOKUP(G6241,[1]Macrodata_CCF!$A$3:$B$55,2,FALSE)</f>
        <v>#ERROR!</v>
      </c>
      <c r="F6241" s="78">
        <v>0.0</v>
      </c>
      <c r="G6241" s="80">
        <v>1.0</v>
      </c>
      <c r="H6241" s="81">
        <v>19160.0</v>
      </c>
      <c r="I6241" s="81">
        <v>590000.0</v>
      </c>
      <c r="J6241" s="81">
        <v>178995.0</v>
      </c>
      <c r="K6241" s="81">
        <v>590000.0</v>
      </c>
      <c r="L6241" s="82">
        <v>0.2799996496391283</v>
      </c>
      <c r="N6241" s="83">
        <f t="shared" si="1"/>
        <v>0.2799996496</v>
      </c>
      <c r="O6241" s="83">
        <f t="shared" si="2"/>
        <v>0.2799996496</v>
      </c>
      <c r="Q6241" s="83">
        <f t="shared" si="3"/>
        <v>0.9675254237</v>
      </c>
      <c r="R6241" s="83">
        <f t="shared" si="4"/>
        <v>0.2799996496</v>
      </c>
      <c r="S6241" s="83" t="b">
        <f t="shared" si="5"/>
        <v>0</v>
      </c>
      <c r="T6241" s="72"/>
      <c r="U6241" s="72"/>
      <c r="V6241" s="72"/>
      <c r="W6241" s="72"/>
      <c r="X6241" s="72"/>
      <c r="Y6241" s="72"/>
      <c r="Z6241" s="72"/>
      <c r="AA6241" s="72"/>
      <c r="AB6241" s="72"/>
      <c r="AC6241" s="72"/>
      <c r="AD6241" s="72"/>
      <c r="AE6241" s="72"/>
      <c r="AF6241" s="72"/>
      <c r="AG6241" s="72"/>
      <c r="AH6241" s="72"/>
      <c r="AI6241" s="72"/>
      <c r="AJ6241" s="72"/>
      <c r="AK6241" s="72"/>
    </row>
    <row r="6242" ht="14.25" customHeight="1">
      <c r="A6242" s="78">
        <v>6239.0</v>
      </c>
      <c r="C6242" s="78" t="str">
        <f>VLOOKUP(G6242,[1]Macrodata_CCF!$A$3:$D$55,4,FALSE)</f>
        <v>#ERROR!</v>
      </c>
      <c r="E6242" s="79" t="str">
        <f>VLOOKUP(G6242,[1]Macrodata_CCF!$A$3:$B$55,2,FALSE)</f>
        <v>#ERROR!</v>
      </c>
      <c r="F6242" s="78">
        <v>0.0</v>
      </c>
      <c r="G6242" s="80">
        <v>38.0</v>
      </c>
      <c r="H6242" s="81">
        <v>0.0</v>
      </c>
      <c r="I6242" s="81">
        <v>240000.0</v>
      </c>
      <c r="J6242" s="81">
        <v>0.0</v>
      </c>
      <c r="K6242" s="81">
        <v>240000.0</v>
      </c>
      <c r="L6242" s="82">
        <v>0.0</v>
      </c>
      <c r="N6242" s="83">
        <f t="shared" si="1"/>
        <v>0</v>
      </c>
      <c r="O6242" s="83">
        <f t="shared" si="2"/>
        <v>0</v>
      </c>
      <c r="Q6242" s="83">
        <f t="shared" si="3"/>
        <v>1</v>
      </c>
      <c r="R6242" s="83">
        <f t="shared" si="4"/>
        <v>0</v>
      </c>
      <c r="S6242" s="83" t="b">
        <f t="shared" si="5"/>
        <v>0</v>
      </c>
      <c r="T6242" s="72"/>
      <c r="U6242" s="72"/>
      <c r="V6242" s="72"/>
      <c r="W6242" s="72"/>
      <c r="X6242" s="72"/>
      <c r="Y6242" s="72"/>
      <c r="Z6242" s="72"/>
      <c r="AA6242" s="72"/>
      <c r="AB6242" s="72"/>
      <c r="AC6242" s="72"/>
      <c r="AD6242" s="72"/>
      <c r="AE6242" s="72"/>
      <c r="AF6242" s="72"/>
      <c r="AG6242" s="72"/>
      <c r="AH6242" s="72"/>
      <c r="AI6242" s="72"/>
      <c r="AJ6242" s="72"/>
      <c r="AK6242" s="72"/>
    </row>
    <row r="6243" ht="14.25" customHeight="1">
      <c r="A6243" s="78">
        <v>6240.0</v>
      </c>
      <c r="C6243" s="78" t="str">
        <f>VLOOKUP(G6243,[1]Macrodata_CCF!$A$3:$D$55,4,FALSE)</f>
        <v>#ERROR!</v>
      </c>
      <c r="E6243" s="79" t="str">
        <f>VLOOKUP(G6243,[1]Macrodata_CCF!$A$3:$B$55,2,FALSE)</f>
        <v>#ERROR!</v>
      </c>
      <c r="F6243" s="78">
        <v>0.0</v>
      </c>
      <c r="G6243" s="80">
        <v>23.0</v>
      </c>
      <c r="H6243" s="81">
        <v>520285.0</v>
      </c>
      <c r="I6243" s="81">
        <v>990000.0</v>
      </c>
      <c r="J6243" s="81">
        <v>586045.0</v>
      </c>
      <c r="K6243" s="81">
        <v>1881000.0</v>
      </c>
      <c r="L6243" s="82">
        <v>0.1399997871049466</v>
      </c>
      <c r="N6243" s="83">
        <f t="shared" si="1"/>
        <v>0.1399997871</v>
      </c>
      <c r="O6243" s="83">
        <f t="shared" si="2"/>
        <v>0.1399997871</v>
      </c>
      <c r="Q6243" s="83">
        <f t="shared" si="3"/>
        <v>0.474459596</v>
      </c>
      <c r="R6243" s="83">
        <f t="shared" si="4"/>
        <v>0.1399997871</v>
      </c>
      <c r="S6243" s="83" t="b">
        <f t="shared" si="5"/>
        <v>0</v>
      </c>
      <c r="T6243" s="72"/>
      <c r="U6243" s="72"/>
      <c r="V6243" s="72"/>
      <c r="W6243" s="72"/>
      <c r="X6243" s="72"/>
      <c r="Y6243" s="72"/>
      <c r="Z6243" s="72"/>
      <c r="AA6243" s="72"/>
      <c r="AB6243" s="72"/>
      <c r="AC6243" s="72"/>
      <c r="AD6243" s="72"/>
      <c r="AE6243" s="72"/>
      <c r="AF6243" s="72"/>
      <c r="AG6243" s="72"/>
      <c r="AH6243" s="72"/>
      <c r="AI6243" s="72"/>
      <c r="AJ6243" s="72"/>
      <c r="AK6243" s="72"/>
    </row>
    <row r="6244" ht="14.25" customHeight="1">
      <c r="A6244" s="78">
        <v>6241.0</v>
      </c>
      <c r="C6244" s="78" t="str">
        <f>VLOOKUP(G6244,[1]Macrodata_CCF!$A$3:$D$55,4,FALSE)</f>
        <v>#ERROR!</v>
      </c>
      <c r="E6244" s="79" t="str">
        <f>VLOOKUP(G6244,[1]Macrodata_CCF!$A$3:$B$55,2,FALSE)</f>
        <v>#ERROR!</v>
      </c>
      <c r="F6244" s="78">
        <v>0.0</v>
      </c>
      <c r="G6244" s="80">
        <v>52.0</v>
      </c>
      <c r="H6244" s="81">
        <v>321140.0</v>
      </c>
      <c r="I6244" s="81">
        <v>670000.0</v>
      </c>
      <c r="J6244" s="81">
        <v>345560.0</v>
      </c>
      <c r="K6244" s="81">
        <v>670000.0</v>
      </c>
      <c r="L6244" s="82">
        <v>0.069999426704122</v>
      </c>
      <c r="N6244" s="83">
        <f t="shared" si="1"/>
        <v>0.0699994267</v>
      </c>
      <c r="O6244" s="83">
        <f t="shared" si="2"/>
        <v>0.0699994267</v>
      </c>
      <c r="Q6244" s="83">
        <f t="shared" si="3"/>
        <v>0.5206865672</v>
      </c>
      <c r="R6244" s="83">
        <f t="shared" si="4"/>
        <v>0.0699994267</v>
      </c>
      <c r="S6244" s="83" t="b">
        <f t="shared" si="5"/>
        <v>0</v>
      </c>
      <c r="T6244" s="72"/>
      <c r="U6244" s="72"/>
      <c r="V6244" s="72"/>
      <c r="W6244" s="72"/>
      <c r="X6244" s="72"/>
      <c r="Y6244" s="72"/>
      <c r="Z6244" s="72"/>
      <c r="AA6244" s="72"/>
      <c r="AB6244" s="72"/>
      <c r="AC6244" s="72"/>
      <c r="AD6244" s="72"/>
      <c r="AE6244" s="72"/>
      <c r="AF6244" s="72"/>
      <c r="AG6244" s="72"/>
      <c r="AH6244" s="72"/>
      <c r="AI6244" s="72"/>
      <c r="AJ6244" s="72"/>
      <c r="AK6244" s="72"/>
    </row>
    <row r="6245" ht="14.25" customHeight="1">
      <c r="A6245" s="78">
        <v>6242.0</v>
      </c>
      <c r="C6245" s="78" t="str">
        <f>VLOOKUP(G6245,[1]Macrodata_CCF!$A$3:$D$55,4,FALSE)</f>
        <v>#ERROR!</v>
      </c>
      <c r="E6245" s="79" t="str">
        <f>VLOOKUP(G6245,[1]Macrodata_CCF!$A$3:$B$55,2,FALSE)</f>
        <v>#ERROR!</v>
      </c>
      <c r="F6245" s="78">
        <v>0.0</v>
      </c>
      <c r="G6245" s="80">
        <v>45.0</v>
      </c>
      <c r="H6245" s="81">
        <v>144535.0</v>
      </c>
      <c r="I6245" s="81">
        <v>240000.0</v>
      </c>
      <c r="J6245" s="81">
        <v>160765.0</v>
      </c>
      <c r="K6245" s="81">
        <v>240000.0</v>
      </c>
      <c r="L6245" s="82">
        <v>0.1700099512910491</v>
      </c>
      <c r="N6245" s="83">
        <f t="shared" si="1"/>
        <v>0.1700099513</v>
      </c>
      <c r="O6245" s="83">
        <f t="shared" si="2"/>
        <v>0.1700099513</v>
      </c>
      <c r="Q6245" s="83">
        <f t="shared" si="3"/>
        <v>0.3977708333</v>
      </c>
      <c r="R6245" s="83">
        <f t="shared" si="4"/>
        <v>0.1700099513</v>
      </c>
      <c r="S6245" s="83" t="b">
        <f t="shared" si="5"/>
        <v>0</v>
      </c>
      <c r="T6245" s="72"/>
      <c r="U6245" s="72"/>
      <c r="V6245" s="72"/>
      <c r="W6245" s="72"/>
      <c r="X6245" s="72"/>
      <c r="Y6245" s="72"/>
      <c r="Z6245" s="72"/>
      <c r="AA6245" s="72"/>
      <c r="AB6245" s="72"/>
      <c r="AC6245" s="72"/>
      <c r="AD6245" s="72"/>
      <c r="AE6245" s="72"/>
      <c r="AF6245" s="72"/>
      <c r="AG6245" s="72"/>
      <c r="AH6245" s="72"/>
      <c r="AI6245" s="72"/>
      <c r="AJ6245" s="72"/>
      <c r="AK6245" s="72"/>
    </row>
    <row r="6246" ht="14.25" customHeight="1">
      <c r="A6246" s="78">
        <v>6243.0</v>
      </c>
      <c r="C6246" s="78" t="str">
        <f>VLOOKUP(G6246,[1]Macrodata_CCF!$A$3:$D$55,4,FALSE)</f>
        <v>#ERROR!</v>
      </c>
      <c r="E6246" s="79" t="str">
        <f>VLOOKUP(G6246,[1]Macrodata_CCF!$A$3:$B$55,2,FALSE)</f>
        <v>#ERROR!</v>
      </c>
      <c r="F6246" s="78">
        <v>0.0</v>
      </c>
      <c r="G6246" s="80">
        <v>23.0</v>
      </c>
      <c r="H6246" s="81">
        <v>0.0</v>
      </c>
      <c r="I6246" s="81">
        <v>990000.0</v>
      </c>
      <c r="J6246" s="81">
        <v>158400.0</v>
      </c>
      <c r="K6246" s="81">
        <v>1287000.0</v>
      </c>
      <c r="L6246" s="82">
        <v>0.16</v>
      </c>
      <c r="N6246" s="83">
        <f t="shared" si="1"/>
        <v>0.16</v>
      </c>
      <c r="O6246" s="83">
        <f t="shared" si="2"/>
        <v>0.16</v>
      </c>
      <c r="Q6246" s="83">
        <f t="shared" si="3"/>
        <v>1</v>
      </c>
      <c r="R6246" s="83">
        <f t="shared" si="4"/>
        <v>0.16</v>
      </c>
      <c r="S6246" s="83" t="b">
        <f t="shared" si="5"/>
        <v>0</v>
      </c>
      <c r="T6246" s="72"/>
      <c r="U6246" s="72"/>
      <c r="V6246" s="72"/>
      <c r="W6246" s="72"/>
      <c r="X6246" s="72"/>
      <c r="Y6246" s="72"/>
      <c r="Z6246" s="72"/>
      <c r="AA6246" s="72"/>
      <c r="AB6246" s="72"/>
      <c r="AC6246" s="72"/>
      <c r="AD6246" s="72"/>
      <c r="AE6246" s="72"/>
      <c r="AF6246" s="72"/>
      <c r="AG6246" s="72"/>
      <c r="AH6246" s="72"/>
      <c r="AI6246" s="72"/>
      <c r="AJ6246" s="72"/>
      <c r="AK6246" s="72"/>
    </row>
    <row r="6247" ht="14.25" customHeight="1">
      <c r="A6247" s="78">
        <v>6244.0</v>
      </c>
      <c r="C6247" s="78" t="str">
        <f>VLOOKUP(G6247,[1]Macrodata_CCF!$A$3:$D$55,4,FALSE)</f>
        <v>#ERROR!</v>
      </c>
      <c r="E6247" s="79" t="str">
        <f>VLOOKUP(G6247,[1]Macrodata_CCF!$A$3:$B$55,2,FALSE)</f>
        <v>#ERROR!</v>
      </c>
      <c r="F6247" s="78">
        <v>0.0</v>
      </c>
      <c r="G6247" s="80">
        <v>43.0</v>
      </c>
      <c r="H6247" s="81">
        <v>259205.0</v>
      </c>
      <c r="I6247" s="81">
        <v>290000.0</v>
      </c>
      <c r="J6247" s="81">
        <v>263515.0</v>
      </c>
      <c r="K6247" s="81">
        <v>290000.0</v>
      </c>
      <c r="L6247" s="82">
        <v>0.1399577853547654</v>
      </c>
      <c r="N6247" s="83">
        <f t="shared" si="1"/>
        <v>0.1399577854</v>
      </c>
      <c r="O6247" s="83">
        <f t="shared" si="2"/>
        <v>0.1399577854</v>
      </c>
      <c r="Q6247" s="83">
        <f t="shared" si="3"/>
        <v>0.1061896552</v>
      </c>
      <c r="R6247" s="83">
        <f t="shared" si="4"/>
        <v>0.1399577854</v>
      </c>
      <c r="S6247" s="83" t="b">
        <f t="shared" si="5"/>
        <v>0</v>
      </c>
      <c r="T6247" s="72"/>
      <c r="U6247" s="72"/>
      <c r="V6247" s="72"/>
      <c r="W6247" s="72"/>
      <c r="X6247" s="72"/>
      <c r="Y6247" s="72"/>
      <c r="Z6247" s="72"/>
      <c r="AA6247" s="72"/>
      <c r="AB6247" s="72"/>
      <c r="AC6247" s="72"/>
      <c r="AD6247" s="72"/>
      <c r="AE6247" s="72"/>
      <c r="AF6247" s="72"/>
      <c r="AG6247" s="72"/>
      <c r="AH6247" s="72"/>
      <c r="AI6247" s="72"/>
      <c r="AJ6247" s="72"/>
      <c r="AK6247" s="72"/>
    </row>
    <row r="6248" ht="14.25" customHeight="1">
      <c r="A6248" s="78">
        <v>6245.0</v>
      </c>
      <c r="C6248" s="78" t="str">
        <f>VLOOKUP(G6248,[1]Macrodata_CCF!$A$3:$D$55,4,FALSE)</f>
        <v>#ERROR!</v>
      </c>
      <c r="E6248" s="79" t="str">
        <f>VLOOKUP(G6248,[1]Macrodata_CCF!$A$3:$B$55,2,FALSE)</f>
        <v>#ERROR!</v>
      </c>
      <c r="F6248" s="78">
        <v>0.0</v>
      </c>
      <c r="G6248" s="80">
        <v>28.0</v>
      </c>
      <c r="H6248" s="81">
        <v>496030.0</v>
      </c>
      <c r="I6248" s="81">
        <v>830000.0</v>
      </c>
      <c r="J6248" s="81">
        <v>549465.0</v>
      </c>
      <c r="K6248" s="81">
        <v>830000.0</v>
      </c>
      <c r="L6248" s="82">
        <v>0.1599994011438153</v>
      </c>
      <c r="N6248" s="83">
        <f t="shared" si="1"/>
        <v>0.1599994011</v>
      </c>
      <c r="O6248" s="83">
        <f t="shared" si="2"/>
        <v>0.1599994011</v>
      </c>
      <c r="Q6248" s="83">
        <f t="shared" si="3"/>
        <v>0.402373494</v>
      </c>
      <c r="R6248" s="83">
        <f t="shared" si="4"/>
        <v>0.1599994011</v>
      </c>
      <c r="S6248" s="83" t="b">
        <f t="shared" si="5"/>
        <v>0</v>
      </c>
      <c r="T6248" s="72"/>
      <c r="U6248" s="72"/>
      <c r="V6248" s="72"/>
      <c r="W6248" s="72"/>
      <c r="X6248" s="72"/>
      <c r="Y6248" s="72"/>
      <c r="Z6248" s="72"/>
      <c r="AA6248" s="72"/>
      <c r="AB6248" s="72"/>
      <c r="AC6248" s="72"/>
      <c r="AD6248" s="72"/>
      <c r="AE6248" s="72"/>
      <c r="AF6248" s="72"/>
      <c r="AG6248" s="72"/>
      <c r="AH6248" s="72"/>
      <c r="AI6248" s="72"/>
      <c r="AJ6248" s="72"/>
      <c r="AK6248" s="72"/>
    </row>
    <row r="6249" ht="14.25" customHeight="1">
      <c r="A6249" s="78">
        <v>6246.0</v>
      </c>
      <c r="C6249" s="78" t="str">
        <f>VLOOKUP(G6249,[1]Macrodata_CCF!$A$3:$D$55,4,FALSE)</f>
        <v>#ERROR!</v>
      </c>
      <c r="E6249" s="79" t="str">
        <f>VLOOKUP(G6249,[1]Macrodata_CCF!$A$3:$B$55,2,FALSE)</f>
        <v>#ERROR!</v>
      </c>
      <c r="F6249" s="78">
        <v>0.0</v>
      </c>
      <c r="G6249" s="80">
        <v>34.0</v>
      </c>
      <c r="H6249" s="81">
        <v>65425.0</v>
      </c>
      <c r="I6249" s="81">
        <v>90000.0</v>
      </c>
      <c r="J6249" s="81">
        <v>91800.0</v>
      </c>
      <c r="K6249" s="81">
        <v>90000.0</v>
      </c>
      <c r="L6249" s="82">
        <v>1.07324516785351</v>
      </c>
      <c r="N6249" s="83">
        <f t="shared" si="1"/>
        <v>1.073245168</v>
      </c>
      <c r="O6249" s="83">
        <f t="shared" si="2"/>
        <v>1</v>
      </c>
      <c r="Q6249" s="83">
        <f t="shared" si="3"/>
        <v>0.2730555556</v>
      </c>
      <c r="R6249" s="83">
        <f t="shared" si="4"/>
        <v>1.073245168</v>
      </c>
      <c r="S6249" s="83" t="b">
        <f t="shared" si="5"/>
        <v>0</v>
      </c>
      <c r="T6249" s="72"/>
      <c r="U6249" s="72"/>
      <c r="V6249" s="72"/>
      <c r="W6249" s="72"/>
      <c r="X6249" s="72"/>
      <c r="Y6249" s="72"/>
      <c r="Z6249" s="72"/>
      <c r="AA6249" s="72"/>
      <c r="AB6249" s="72"/>
      <c r="AC6249" s="72"/>
      <c r="AD6249" s="72"/>
      <c r="AE6249" s="72"/>
      <c r="AF6249" s="72"/>
      <c r="AG6249" s="72"/>
      <c r="AH6249" s="72"/>
      <c r="AI6249" s="72"/>
      <c r="AJ6249" s="72"/>
      <c r="AK6249" s="72"/>
    </row>
    <row r="6250" ht="14.25" customHeight="1">
      <c r="A6250" s="78">
        <v>6247.0</v>
      </c>
      <c r="C6250" s="78" t="str">
        <f>VLOOKUP(G6250,[1]Macrodata_CCF!$A$3:$D$55,4,FALSE)</f>
        <v>#ERROR!</v>
      </c>
      <c r="E6250" s="79" t="str">
        <f>VLOOKUP(G6250,[1]Macrodata_CCF!$A$3:$B$55,2,FALSE)</f>
        <v>#ERROR!</v>
      </c>
      <c r="F6250" s="78">
        <v>0.0</v>
      </c>
      <c r="G6250" s="80">
        <v>5.0</v>
      </c>
      <c r="H6250" s="81">
        <v>643695.0</v>
      </c>
      <c r="I6250" s="81">
        <v>910000.0</v>
      </c>
      <c r="J6250" s="81">
        <v>742230.0</v>
      </c>
      <c r="K6250" s="81">
        <v>910000.0</v>
      </c>
      <c r="L6250" s="82">
        <v>0.3700080734496161</v>
      </c>
      <c r="N6250" s="83">
        <f t="shared" si="1"/>
        <v>0.3700080734</v>
      </c>
      <c r="O6250" s="83">
        <f t="shared" si="2"/>
        <v>0.3700080734</v>
      </c>
      <c r="Q6250" s="83">
        <f t="shared" si="3"/>
        <v>0.2926428571</v>
      </c>
      <c r="R6250" s="83">
        <f t="shared" si="4"/>
        <v>0.3700080734</v>
      </c>
      <c r="S6250" s="83" t="b">
        <f t="shared" si="5"/>
        <v>0</v>
      </c>
      <c r="T6250" s="72"/>
      <c r="U6250" s="72"/>
      <c r="V6250" s="72"/>
      <c r="W6250" s="72"/>
      <c r="X6250" s="72"/>
      <c r="Y6250" s="72"/>
      <c r="Z6250" s="72"/>
      <c r="AA6250" s="72"/>
      <c r="AB6250" s="72"/>
      <c r="AC6250" s="72"/>
      <c r="AD6250" s="72"/>
      <c r="AE6250" s="72"/>
      <c r="AF6250" s="72"/>
      <c r="AG6250" s="72"/>
      <c r="AH6250" s="72"/>
      <c r="AI6250" s="72"/>
      <c r="AJ6250" s="72"/>
      <c r="AK6250" s="72"/>
    </row>
    <row r="6251" ht="14.25" customHeight="1">
      <c r="A6251" s="78">
        <v>6248.0</v>
      </c>
      <c r="C6251" s="78" t="str">
        <f>VLOOKUP(G6251,[1]Macrodata_CCF!$A$3:$D$55,4,FALSE)</f>
        <v>#ERROR!</v>
      </c>
      <c r="E6251" s="79" t="str">
        <f>VLOOKUP(G6251,[1]Macrodata_CCF!$A$3:$B$55,2,FALSE)</f>
        <v>#ERROR!</v>
      </c>
      <c r="F6251" s="78">
        <v>0.0</v>
      </c>
      <c r="G6251" s="80">
        <v>7.0</v>
      </c>
      <c r="H6251" s="81">
        <v>0.0</v>
      </c>
      <c r="I6251" s="81">
        <v>960000.0</v>
      </c>
      <c r="J6251" s="81">
        <v>230400.0</v>
      </c>
      <c r="K6251" s="81">
        <v>960000.0</v>
      </c>
      <c r="L6251" s="82">
        <v>0.24</v>
      </c>
      <c r="N6251" s="83">
        <f t="shared" si="1"/>
        <v>0.24</v>
      </c>
      <c r="O6251" s="83">
        <f t="shared" si="2"/>
        <v>0.24</v>
      </c>
      <c r="Q6251" s="83">
        <f t="shared" si="3"/>
        <v>1</v>
      </c>
      <c r="R6251" s="83">
        <f t="shared" si="4"/>
        <v>0.24</v>
      </c>
      <c r="S6251" s="83" t="b">
        <f t="shared" si="5"/>
        <v>0</v>
      </c>
      <c r="T6251" s="72"/>
      <c r="U6251" s="72"/>
      <c r="V6251" s="72"/>
      <c r="W6251" s="72"/>
      <c r="X6251" s="72"/>
      <c r="Y6251" s="72"/>
      <c r="Z6251" s="72"/>
      <c r="AA6251" s="72"/>
      <c r="AB6251" s="72"/>
      <c r="AC6251" s="72"/>
      <c r="AD6251" s="72"/>
      <c r="AE6251" s="72"/>
      <c r="AF6251" s="72"/>
      <c r="AG6251" s="72"/>
      <c r="AH6251" s="72"/>
      <c r="AI6251" s="72"/>
      <c r="AJ6251" s="72"/>
      <c r="AK6251" s="72"/>
    </row>
    <row r="6252" ht="14.25" customHeight="1">
      <c r="A6252" s="78">
        <v>6249.0</v>
      </c>
      <c r="C6252" s="78" t="str">
        <f>VLOOKUP(G6252,[1]Macrodata_CCF!$A$3:$D$55,4,FALSE)</f>
        <v>#ERROR!</v>
      </c>
      <c r="E6252" s="79" t="str">
        <f>VLOOKUP(G6252,[1]Macrodata_CCF!$A$3:$B$55,2,FALSE)</f>
        <v>#ERROR!</v>
      </c>
      <c r="F6252" s="78">
        <v>0.0</v>
      </c>
      <c r="G6252" s="80">
        <v>29.0</v>
      </c>
      <c r="H6252" s="81">
        <v>184050.0</v>
      </c>
      <c r="I6252" s="81">
        <v>340000.0</v>
      </c>
      <c r="J6252" s="81">
        <v>344680.0</v>
      </c>
      <c r="K6252" s="81">
        <v>442000.0</v>
      </c>
      <c r="L6252" s="82">
        <v>1.030009618467457</v>
      </c>
      <c r="N6252" s="83">
        <f t="shared" si="1"/>
        <v>1.030009618</v>
      </c>
      <c r="O6252" s="83">
        <f t="shared" si="2"/>
        <v>1</v>
      </c>
      <c r="Q6252" s="83">
        <f t="shared" si="3"/>
        <v>0.4586764706</v>
      </c>
      <c r="R6252" s="83">
        <f t="shared" si="4"/>
        <v>1.030009618</v>
      </c>
      <c r="S6252" s="83" t="b">
        <f t="shared" si="5"/>
        <v>0</v>
      </c>
      <c r="T6252" s="72"/>
      <c r="U6252" s="72"/>
      <c r="V6252" s="72"/>
      <c r="W6252" s="72"/>
      <c r="X6252" s="72"/>
      <c r="Y6252" s="72"/>
      <c r="Z6252" s="72"/>
      <c r="AA6252" s="72"/>
      <c r="AB6252" s="72"/>
      <c r="AC6252" s="72"/>
      <c r="AD6252" s="72"/>
      <c r="AE6252" s="72"/>
      <c r="AF6252" s="72"/>
      <c r="AG6252" s="72"/>
      <c r="AH6252" s="72"/>
      <c r="AI6252" s="72"/>
      <c r="AJ6252" s="72"/>
      <c r="AK6252" s="72"/>
    </row>
    <row r="6253" ht="14.25" customHeight="1">
      <c r="A6253" s="78">
        <v>6250.0</v>
      </c>
      <c r="C6253" s="78" t="str">
        <f>VLOOKUP(G6253,[1]Macrodata_CCF!$A$3:$D$55,4,FALSE)</f>
        <v>#ERROR!</v>
      </c>
      <c r="E6253" s="79" t="str">
        <f>VLOOKUP(G6253,[1]Macrodata_CCF!$A$3:$B$55,2,FALSE)</f>
        <v>#ERROR!</v>
      </c>
      <c r="F6253" s="78">
        <v>0.0</v>
      </c>
      <c r="G6253" s="80">
        <v>42.0</v>
      </c>
      <c r="H6253" s="81">
        <v>88040.0</v>
      </c>
      <c r="I6253" s="81">
        <v>730000.0</v>
      </c>
      <c r="J6253" s="81">
        <v>274210.0</v>
      </c>
      <c r="K6253" s="81">
        <v>730000.0</v>
      </c>
      <c r="L6253" s="82">
        <v>0.2900024923671257</v>
      </c>
      <c r="N6253" s="83">
        <f t="shared" si="1"/>
        <v>0.2900024924</v>
      </c>
      <c r="O6253" s="83">
        <f t="shared" si="2"/>
        <v>0.2900024924</v>
      </c>
      <c r="Q6253" s="83">
        <f t="shared" si="3"/>
        <v>0.8793972603</v>
      </c>
      <c r="R6253" s="83">
        <f t="shared" si="4"/>
        <v>0.2900024924</v>
      </c>
      <c r="S6253" s="83" t="b">
        <f t="shared" si="5"/>
        <v>0</v>
      </c>
      <c r="T6253" s="72"/>
      <c r="U6253" s="72"/>
      <c r="V6253" s="72"/>
      <c r="W6253" s="72"/>
      <c r="X6253" s="72"/>
      <c r="Y6253" s="72"/>
      <c r="Z6253" s="72"/>
      <c r="AA6253" s="72"/>
      <c r="AB6253" s="72"/>
      <c r="AC6253" s="72"/>
      <c r="AD6253" s="72"/>
      <c r="AE6253" s="72"/>
      <c r="AF6253" s="72"/>
      <c r="AG6253" s="72"/>
      <c r="AH6253" s="72"/>
      <c r="AI6253" s="72"/>
      <c r="AJ6253" s="72"/>
      <c r="AK6253" s="72"/>
    </row>
    <row r="6254" ht="14.25" customHeight="1">
      <c r="A6254" s="78">
        <v>6251.0</v>
      </c>
      <c r="C6254" s="78" t="str">
        <f>VLOOKUP(G6254,[1]Macrodata_CCF!$A$3:$D$55,4,FALSE)</f>
        <v>#ERROR!</v>
      </c>
      <c r="E6254" s="79" t="str">
        <f>VLOOKUP(G6254,[1]Macrodata_CCF!$A$3:$B$55,2,FALSE)</f>
        <v>#ERROR!</v>
      </c>
      <c r="F6254" s="78">
        <v>0.0</v>
      </c>
      <c r="G6254" s="80">
        <v>24.0</v>
      </c>
      <c r="H6254" s="81">
        <v>238965.0</v>
      </c>
      <c r="I6254" s="81">
        <v>570000.0</v>
      </c>
      <c r="J6254" s="81">
        <v>305170.0</v>
      </c>
      <c r="K6254" s="81">
        <v>570000.0</v>
      </c>
      <c r="L6254" s="82">
        <v>0.1999939583427734</v>
      </c>
      <c r="N6254" s="83">
        <f t="shared" si="1"/>
        <v>0.1999939583</v>
      </c>
      <c r="O6254" s="83">
        <f t="shared" si="2"/>
        <v>0.1999939583</v>
      </c>
      <c r="Q6254" s="83">
        <f t="shared" si="3"/>
        <v>0.5807631579</v>
      </c>
      <c r="R6254" s="83">
        <f t="shared" si="4"/>
        <v>0.1999939583</v>
      </c>
      <c r="S6254" s="83" t="b">
        <f t="shared" si="5"/>
        <v>0</v>
      </c>
      <c r="T6254" s="72"/>
      <c r="U6254" s="72"/>
      <c r="V6254" s="72"/>
      <c r="W6254" s="72"/>
      <c r="X6254" s="72"/>
      <c r="Y6254" s="72"/>
      <c r="Z6254" s="72"/>
      <c r="AA6254" s="72"/>
      <c r="AB6254" s="72"/>
      <c r="AC6254" s="72"/>
      <c r="AD6254" s="72"/>
      <c r="AE6254" s="72"/>
      <c r="AF6254" s="72"/>
      <c r="AG6254" s="72"/>
      <c r="AH6254" s="72"/>
      <c r="AI6254" s="72"/>
      <c r="AJ6254" s="72"/>
      <c r="AK6254" s="72"/>
    </row>
    <row r="6255" ht="14.25" customHeight="1">
      <c r="A6255" s="78">
        <v>6252.0</v>
      </c>
      <c r="C6255" s="78" t="str">
        <f>VLOOKUP(G6255,[1]Macrodata_CCF!$A$3:$D$55,4,FALSE)</f>
        <v>#ERROR!</v>
      </c>
      <c r="E6255" s="79" t="str">
        <f>VLOOKUP(G6255,[1]Macrodata_CCF!$A$3:$B$55,2,FALSE)</f>
        <v>#ERROR!</v>
      </c>
      <c r="F6255" s="78">
        <v>1.0</v>
      </c>
      <c r="G6255" s="80">
        <v>15.0</v>
      </c>
      <c r="H6255" s="81">
        <v>619935.0</v>
      </c>
      <c r="I6255" s="81">
        <v>620000.0</v>
      </c>
      <c r="J6255" s="81">
        <v>619965.0</v>
      </c>
      <c r="K6255" s="81">
        <v>620000.0</v>
      </c>
      <c r="L6255" s="82">
        <v>0.4615384615384616</v>
      </c>
      <c r="N6255" s="83">
        <f t="shared" si="1"/>
        <v>0.4615384615</v>
      </c>
      <c r="O6255" s="83">
        <f t="shared" si="2"/>
        <v>0.4615384615</v>
      </c>
      <c r="Q6255" s="83">
        <f t="shared" si="3"/>
        <v>0.0001048387097</v>
      </c>
      <c r="R6255" s="83">
        <f t="shared" si="4"/>
        <v>0.00004838709677</v>
      </c>
      <c r="S6255" s="83" t="b">
        <f t="shared" si="5"/>
        <v>0</v>
      </c>
      <c r="T6255" s="72"/>
      <c r="U6255" s="72"/>
      <c r="V6255" s="72"/>
      <c r="W6255" s="72"/>
      <c r="X6255" s="72"/>
      <c r="Y6255" s="72"/>
      <c r="Z6255" s="72"/>
      <c r="AA6255" s="72"/>
      <c r="AB6255" s="72"/>
      <c r="AC6255" s="72"/>
      <c r="AD6255" s="72"/>
      <c r="AE6255" s="72"/>
      <c r="AF6255" s="72"/>
      <c r="AG6255" s="72"/>
      <c r="AH6255" s="72"/>
      <c r="AI6255" s="72"/>
      <c r="AJ6255" s="72"/>
      <c r="AK6255" s="72"/>
    </row>
    <row r="6256" ht="14.25" customHeight="1">
      <c r="A6256" s="78">
        <v>6253.0</v>
      </c>
      <c r="C6256" s="78" t="str">
        <f>VLOOKUP(G6256,[1]Macrodata_CCF!$A$3:$D$55,4,FALSE)</f>
        <v>#ERROR!</v>
      </c>
      <c r="E6256" s="79" t="str">
        <f>VLOOKUP(G6256,[1]Macrodata_CCF!$A$3:$B$55,2,FALSE)</f>
        <v>#ERROR!</v>
      </c>
      <c r="F6256" s="78">
        <v>0.0</v>
      </c>
      <c r="G6256" s="80">
        <v>8.0</v>
      </c>
      <c r="H6256" s="81">
        <v>170075.0</v>
      </c>
      <c r="I6256" s="81">
        <v>180000.0</v>
      </c>
      <c r="J6256" s="81">
        <v>173350.0</v>
      </c>
      <c r="K6256" s="81">
        <v>288000.0</v>
      </c>
      <c r="L6256" s="82">
        <v>0.3299748110831234</v>
      </c>
      <c r="N6256" s="83">
        <f t="shared" si="1"/>
        <v>0.3299748111</v>
      </c>
      <c r="O6256" s="83">
        <f t="shared" si="2"/>
        <v>0.3299748111</v>
      </c>
      <c r="Q6256" s="83">
        <f t="shared" si="3"/>
        <v>0.05513888889</v>
      </c>
      <c r="R6256" s="83">
        <f t="shared" si="4"/>
        <v>0.01819444444</v>
      </c>
      <c r="S6256" s="83" t="b">
        <f t="shared" si="5"/>
        <v>0</v>
      </c>
      <c r="T6256" s="72"/>
      <c r="U6256" s="72"/>
      <c r="V6256" s="72"/>
      <c r="W6256" s="72"/>
      <c r="X6256" s="72"/>
      <c r="Y6256" s="72"/>
      <c r="Z6256" s="72"/>
      <c r="AA6256" s="72"/>
      <c r="AB6256" s="72"/>
      <c r="AC6256" s="72"/>
      <c r="AD6256" s="72"/>
      <c r="AE6256" s="72"/>
      <c r="AF6256" s="72"/>
      <c r="AG6256" s="72"/>
      <c r="AH6256" s="72"/>
      <c r="AI6256" s="72"/>
      <c r="AJ6256" s="72"/>
      <c r="AK6256" s="72"/>
    </row>
    <row r="6257" ht="14.25" customHeight="1">
      <c r="A6257" s="78">
        <v>6254.0</v>
      </c>
      <c r="C6257" s="78" t="str">
        <f>VLOOKUP(G6257,[1]Macrodata_CCF!$A$3:$D$55,4,FALSE)</f>
        <v>#ERROR!</v>
      </c>
      <c r="E6257" s="79" t="str">
        <f>VLOOKUP(G6257,[1]Macrodata_CCF!$A$3:$B$55,2,FALSE)</f>
        <v>#ERROR!</v>
      </c>
      <c r="F6257" s="78">
        <v>0.0</v>
      </c>
      <c r="G6257" s="80">
        <v>5.0</v>
      </c>
      <c r="H6257" s="81">
        <v>707385.0</v>
      </c>
      <c r="I6257" s="81">
        <v>780000.0</v>
      </c>
      <c r="J6257" s="81">
        <v>728445.0</v>
      </c>
      <c r="K6257" s="81">
        <v>780000.0</v>
      </c>
      <c r="L6257" s="82">
        <v>0.2900227225779797</v>
      </c>
      <c r="N6257" s="83">
        <f t="shared" si="1"/>
        <v>0.2900227226</v>
      </c>
      <c r="O6257" s="83">
        <f t="shared" si="2"/>
        <v>0.2900227226</v>
      </c>
      <c r="Q6257" s="83">
        <f t="shared" si="3"/>
        <v>0.09309615385</v>
      </c>
      <c r="R6257" s="83">
        <f t="shared" si="4"/>
        <v>0.027</v>
      </c>
      <c r="S6257" s="83" t="b">
        <f t="shared" si="5"/>
        <v>0</v>
      </c>
      <c r="T6257" s="72"/>
      <c r="U6257" s="72"/>
      <c r="V6257" s="72"/>
      <c r="W6257" s="72"/>
      <c r="X6257" s="72"/>
      <c r="Y6257" s="72"/>
      <c r="Z6257" s="72"/>
      <c r="AA6257" s="72"/>
      <c r="AB6257" s="72"/>
      <c r="AC6257" s="72"/>
      <c r="AD6257" s="72"/>
      <c r="AE6257" s="72"/>
      <c r="AF6257" s="72"/>
      <c r="AG6257" s="72"/>
      <c r="AH6257" s="72"/>
      <c r="AI6257" s="72"/>
      <c r="AJ6257" s="72"/>
      <c r="AK6257" s="72"/>
    </row>
    <row r="6258" ht="14.25" customHeight="1">
      <c r="A6258" s="78">
        <v>6255.0</v>
      </c>
      <c r="C6258" s="78" t="str">
        <f>VLOOKUP(G6258,[1]Macrodata_CCF!$A$3:$D$55,4,FALSE)</f>
        <v>#ERROR!</v>
      </c>
      <c r="E6258" s="79" t="str">
        <f>VLOOKUP(G6258,[1]Macrodata_CCF!$A$3:$B$55,2,FALSE)</f>
        <v>#ERROR!</v>
      </c>
      <c r="F6258" s="78">
        <v>0.0</v>
      </c>
      <c r="G6258" s="80">
        <v>32.0</v>
      </c>
      <c r="H6258" s="81">
        <v>593925.0</v>
      </c>
      <c r="I6258" s="81">
        <v>870000.0</v>
      </c>
      <c r="J6258" s="81">
        <v>635335.0</v>
      </c>
      <c r="K6258" s="81">
        <v>870000.0</v>
      </c>
      <c r="L6258" s="82">
        <v>0.149995472244861</v>
      </c>
      <c r="N6258" s="83">
        <f t="shared" si="1"/>
        <v>0.1499954722</v>
      </c>
      <c r="O6258" s="83">
        <f t="shared" si="2"/>
        <v>0.1499954722</v>
      </c>
      <c r="Q6258" s="83">
        <f t="shared" si="3"/>
        <v>0.3173275862</v>
      </c>
      <c r="R6258" s="83">
        <f t="shared" si="4"/>
        <v>0.1499954722</v>
      </c>
      <c r="S6258" s="83" t="b">
        <f t="shared" si="5"/>
        <v>0</v>
      </c>
      <c r="T6258" s="72"/>
      <c r="U6258" s="72"/>
      <c r="V6258" s="72"/>
      <c r="W6258" s="72"/>
      <c r="X6258" s="72"/>
      <c r="Y6258" s="72"/>
      <c r="Z6258" s="72"/>
      <c r="AA6258" s="72"/>
      <c r="AB6258" s="72"/>
      <c r="AC6258" s="72"/>
      <c r="AD6258" s="72"/>
      <c r="AE6258" s="72"/>
      <c r="AF6258" s="72"/>
      <c r="AG6258" s="72"/>
      <c r="AH6258" s="72"/>
      <c r="AI6258" s="72"/>
      <c r="AJ6258" s="72"/>
      <c r="AK6258" s="72"/>
    </row>
    <row r="6259" ht="14.25" customHeight="1">
      <c r="A6259" s="78">
        <v>6256.0</v>
      </c>
      <c r="C6259" s="78" t="str">
        <f>VLOOKUP(G6259,[1]Macrodata_CCF!$A$3:$D$55,4,FALSE)</f>
        <v>#ERROR!</v>
      </c>
      <c r="E6259" s="79" t="str">
        <f>VLOOKUP(G6259,[1]Macrodata_CCF!$A$3:$B$55,2,FALSE)</f>
        <v>#ERROR!</v>
      </c>
      <c r="F6259" s="78">
        <v>0.0</v>
      </c>
      <c r="G6259" s="80">
        <v>33.0</v>
      </c>
      <c r="H6259" s="81">
        <v>517045.0</v>
      </c>
      <c r="I6259" s="81">
        <v>610000.0</v>
      </c>
      <c r="J6259" s="81">
        <v>496595.0</v>
      </c>
      <c r="K6259" s="81">
        <v>610000.0</v>
      </c>
      <c r="L6259" s="82">
        <v>-0.2199989242106395</v>
      </c>
      <c r="N6259" s="83">
        <f t="shared" si="1"/>
        <v>-0.2199989242</v>
      </c>
      <c r="O6259" s="83">
        <f t="shared" si="2"/>
        <v>0</v>
      </c>
      <c r="Q6259" s="83">
        <f t="shared" si="3"/>
        <v>0.1523852459</v>
      </c>
      <c r="R6259" s="83">
        <f t="shared" si="4"/>
        <v>-0.2199989242</v>
      </c>
      <c r="S6259" s="83" t="b">
        <f t="shared" si="5"/>
        <v>0</v>
      </c>
      <c r="T6259" s="72"/>
      <c r="U6259" s="72"/>
      <c r="V6259" s="72"/>
      <c r="W6259" s="72"/>
      <c r="X6259" s="72"/>
      <c r="Y6259" s="72"/>
      <c r="Z6259" s="72"/>
      <c r="AA6259" s="72"/>
      <c r="AB6259" s="72"/>
      <c r="AC6259" s="72"/>
      <c r="AD6259" s="72"/>
      <c r="AE6259" s="72"/>
      <c r="AF6259" s="72"/>
      <c r="AG6259" s="72"/>
      <c r="AH6259" s="72"/>
      <c r="AI6259" s="72"/>
      <c r="AJ6259" s="72"/>
      <c r="AK6259" s="72"/>
    </row>
    <row r="6260" ht="14.25" customHeight="1">
      <c r="A6260" s="78">
        <v>6257.0</v>
      </c>
      <c r="C6260" s="78" t="str">
        <f>VLOOKUP(G6260,[1]Macrodata_CCF!$A$3:$D$55,4,FALSE)</f>
        <v>#ERROR!</v>
      </c>
      <c r="E6260" s="79" t="str">
        <f>VLOOKUP(G6260,[1]Macrodata_CCF!$A$3:$B$55,2,FALSE)</f>
        <v>#ERROR!</v>
      </c>
      <c r="F6260" s="78">
        <v>0.0</v>
      </c>
      <c r="G6260" s="80">
        <v>33.0</v>
      </c>
      <c r="H6260" s="81">
        <v>0.0</v>
      </c>
      <c r="I6260" s="81">
        <v>920000.0</v>
      </c>
      <c r="J6260" s="81">
        <v>1689120.0</v>
      </c>
      <c r="K6260" s="81">
        <v>1656000.0</v>
      </c>
      <c r="L6260" s="82">
        <v>1.836</v>
      </c>
      <c r="N6260" s="83">
        <f t="shared" si="1"/>
        <v>1.836</v>
      </c>
      <c r="O6260" s="83">
        <f t="shared" si="2"/>
        <v>1</v>
      </c>
      <c r="Q6260" s="83">
        <f t="shared" si="3"/>
        <v>1</v>
      </c>
      <c r="R6260" s="83">
        <f t="shared" si="4"/>
        <v>1.836</v>
      </c>
      <c r="S6260" s="83" t="b">
        <f t="shared" si="5"/>
        <v>0</v>
      </c>
      <c r="T6260" s="72"/>
      <c r="U6260" s="72"/>
      <c r="V6260" s="72"/>
      <c r="W6260" s="72"/>
      <c r="X6260" s="72"/>
      <c r="Y6260" s="72"/>
      <c r="Z6260" s="72"/>
      <c r="AA6260" s="72"/>
      <c r="AB6260" s="72"/>
      <c r="AC6260" s="72"/>
      <c r="AD6260" s="72"/>
      <c r="AE6260" s="72"/>
      <c r="AF6260" s="72"/>
      <c r="AG6260" s="72"/>
      <c r="AH6260" s="72"/>
      <c r="AI6260" s="72"/>
      <c r="AJ6260" s="72"/>
      <c r="AK6260" s="72"/>
    </row>
    <row r="6261" ht="14.25" customHeight="1">
      <c r="A6261" s="78">
        <v>6258.0</v>
      </c>
      <c r="C6261" s="78" t="str">
        <f>VLOOKUP(G6261,[1]Macrodata_CCF!$A$3:$D$55,4,FALSE)</f>
        <v>#ERROR!</v>
      </c>
      <c r="E6261" s="79" t="str">
        <f>VLOOKUP(G6261,[1]Macrodata_CCF!$A$3:$B$55,2,FALSE)</f>
        <v>#ERROR!</v>
      </c>
      <c r="F6261" s="78">
        <v>0.0</v>
      </c>
      <c r="G6261" s="80">
        <v>8.0</v>
      </c>
      <c r="H6261" s="81">
        <v>117370.0</v>
      </c>
      <c r="I6261" s="81">
        <v>910000.0</v>
      </c>
      <c r="J6261" s="81">
        <v>291750.0</v>
      </c>
      <c r="K6261" s="81">
        <v>910000.0</v>
      </c>
      <c r="L6261" s="82">
        <v>0.2200017662717788</v>
      </c>
      <c r="N6261" s="83">
        <f t="shared" si="1"/>
        <v>0.2200017663</v>
      </c>
      <c r="O6261" s="83">
        <f t="shared" si="2"/>
        <v>0.2200017663</v>
      </c>
      <c r="Q6261" s="83">
        <f t="shared" si="3"/>
        <v>0.871021978</v>
      </c>
      <c r="R6261" s="83">
        <f t="shared" si="4"/>
        <v>0.2200017663</v>
      </c>
      <c r="S6261" s="83" t="b">
        <f t="shared" si="5"/>
        <v>0</v>
      </c>
      <c r="T6261" s="72"/>
      <c r="U6261" s="72"/>
      <c r="V6261" s="72"/>
      <c r="W6261" s="72"/>
      <c r="X6261" s="72"/>
      <c r="Y6261" s="72"/>
      <c r="Z6261" s="72"/>
      <c r="AA6261" s="72"/>
      <c r="AB6261" s="72"/>
      <c r="AC6261" s="72"/>
      <c r="AD6261" s="72"/>
      <c r="AE6261" s="72"/>
      <c r="AF6261" s="72"/>
      <c r="AG6261" s="72"/>
      <c r="AH6261" s="72"/>
      <c r="AI6261" s="72"/>
      <c r="AJ6261" s="72"/>
      <c r="AK6261" s="72"/>
    </row>
    <row r="6262" ht="14.25" customHeight="1">
      <c r="A6262" s="78">
        <v>6259.0</v>
      </c>
      <c r="C6262" s="78" t="str">
        <f>VLOOKUP(G6262,[1]Macrodata_CCF!$A$3:$D$55,4,FALSE)</f>
        <v>#ERROR!</v>
      </c>
      <c r="E6262" s="79" t="str">
        <f>VLOOKUP(G6262,[1]Macrodata_CCF!$A$3:$B$55,2,FALSE)</f>
        <v>#ERROR!</v>
      </c>
      <c r="F6262" s="78">
        <v>0.0</v>
      </c>
      <c r="G6262" s="80">
        <v>38.0</v>
      </c>
      <c r="H6262" s="81">
        <v>86130.0</v>
      </c>
      <c r="I6262" s="81">
        <v>540000.0</v>
      </c>
      <c r="J6262" s="81">
        <v>131515.0</v>
      </c>
      <c r="K6262" s="81">
        <v>540000.0</v>
      </c>
      <c r="L6262" s="82">
        <v>0.09999559345186948</v>
      </c>
      <c r="N6262" s="83">
        <f t="shared" si="1"/>
        <v>0.09999559345</v>
      </c>
      <c r="O6262" s="83">
        <f t="shared" si="2"/>
        <v>0.09999559345</v>
      </c>
      <c r="Q6262" s="83">
        <f t="shared" si="3"/>
        <v>0.8405</v>
      </c>
      <c r="R6262" s="83">
        <f t="shared" si="4"/>
        <v>0.09999559345</v>
      </c>
      <c r="S6262" s="83" t="b">
        <f t="shared" si="5"/>
        <v>0</v>
      </c>
      <c r="T6262" s="72"/>
      <c r="U6262" s="72"/>
      <c r="V6262" s="72"/>
      <c r="W6262" s="72"/>
      <c r="X6262" s="72"/>
      <c r="Y6262" s="72"/>
      <c r="Z6262" s="72"/>
      <c r="AA6262" s="72"/>
      <c r="AB6262" s="72"/>
      <c r="AC6262" s="72"/>
      <c r="AD6262" s="72"/>
      <c r="AE6262" s="72"/>
      <c r="AF6262" s="72"/>
      <c r="AG6262" s="72"/>
      <c r="AH6262" s="72"/>
      <c r="AI6262" s="72"/>
      <c r="AJ6262" s="72"/>
      <c r="AK6262" s="72"/>
    </row>
    <row r="6263" ht="14.25" customHeight="1">
      <c r="A6263" s="78">
        <v>6260.0</v>
      </c>
      <c r="C6263" s="78" t="str">
        <f>VLOOKUP(G6263,[1]Macrodata_CCF!$A$3:$D$55,4,FALSE)</f>
        <v>#ERROR!</v>
      </c>
      <c r="E6263" s="79" t="str">
        <f>VLOOKUP(G6263,[1]Macrodata_CCF!$A$3:$B$55,2,FALSE)</f>
        <v>#ERROR!</v>
      </c>
      <c r="F6263" s="78">
        <v>0.0</v>
      </c>
      <c r="G6263" s="80">
        <v>41.0</v>
      </c>
      <c r="H6263" s="81">
        <v>375850.0</v>
      </c>
      <c r="I6263" s="81">
        <v>570000.0</v>
      </c>
      <c r="J6263" s="81">
        <v>445745.0</v>
      </c>
      <c r="K6263" s="81">
        <v>570000.0</v>
      </c>
      <c r="L6263" s="82">
        <v>0.3600051506567087</v>
      </c>
      <c r="N6263" s="83">
        <f t="shared" si="1"/>
        <v>0.3600051507</v>
      </c>
      <c r="O6263" s="83">
        <f t="shared" si="2"/>
        <v>0.3600051507</v>
      </c>
      <c r="Q6263" s="83">
        <f t="shared" si="3"/>
        <v>0.3406140351</v>
      </c>
      <c r="R6263" s="83">
        <f t="shared" si="4"/>
        <v>0.3600051507</v>
      </c>
      <c r="S6263" s="83" t="b">
        <f t="shared" si="5"/>
        <v>0</v>
      </c>
      <c r="T6263" s="72"/>
      <c r="U6263" s="72"/>
      <c r="V6263" s="72"/>
      <c r="W6263" s="72"/>
      <c r="X6263" s="72"/>
      <c r="Y6263" s="72"/>
      <c r="Z6263" s="72"/>
      <c r="AA6263" s="72"/>
      <c r="AB6263" s="72"/>
      <c r="AC6263" s="72"/>
      <c r="AD6263" s="72"/>
      <c r="AE6263" s="72"/>
      <c r="AF6263" s="72"/>
      <c r="AG6263" s="72"/>
      <c r="AH6263" s="72"/>
      <c r="AI6263" s="72"/>
      <c r="AJ6263" s="72"/>
      <c r="AK6263" s="72"/>
    </row>
    <row r="6264" ht="14.25" customHeight="1">
      <c r="A6264" s="78">
        <v>6261.0</v>
      </c>
      <c r="C6264" s="78" t="str">
        <f>VLOOKUP(G6264,[1]Macrodata_CCF!$A$3:$D$55,4,FALSE)</f>
        <v>#ERROR!</v>
      </c>
      <c r="E6264" s="79" t="str">
        <f>VLOOKUP(G6264,[1]Macrodata_CCF!$A$3:$B$55,2,FALSE)</f>
        <v>#ERROR!</v>
      </c>
      <c r="F6264" s="78">
        <v>0.0</v>
      </c>
      <c r="G6264" s="80">
        <v>45.0</v>
      </c>
      <c r="H6264" s="81">
        <v>317115.0</v>
      </c>
      <c r="I6264" s="81">
        <v>600000.0</v>
      </c>
      <c r="J6264" s="81">
        <v>220935.0</v>
      </c>
      <c r="K6264" s="81">
        <v>600000.0</v>
      </c>
      <c r="L6264" s="82">
        <v>-0.3399968184951482</v>
      </c>
      <c r="N6264" s="83">
        <f t="shared" si="1"/>
        <v>-0.3399968185</v>
      </c>
      <c r="O6264" s="83">
        <f t="shared" si="2"/>
        <v>0</v>
      </c>
      <c r="Q6264" s="83">
        <f t="shared" si="3"/>
        <v>0.471475</v>
      </c>
      <c r="R6264" s="83">
        <f t="shared" si="4"/>
        <v>-0.3399968185</v>
      </c>
      <c r="S6264" s="83" t="b">
        <f t="shared" si="5"/>
        <v>0</v>
      </c>
      <c r="T6264" s="72"/>
      <c r="U6264" s="72"/>
      <c r="V6264" s="72"/>
      <c r="W6264" s="72"/>
      <c r="X6264" s="72"/>
      <c r="Y6264" s="72"/>
      <c r="Z6264" s="72"/>
      <c r="AA6264" s="72"/>
      <c r="AB6264" s="72"/>
      <c r="AC6264" s="72"/>
      <c r="AD6264" s="72"/>
      <c r="AE6264" s="72"/>
      <c r="AF6264" s="72"/>
      <c r="AG6264" s="72"/>
      <c r="AH6264" s="72"/>
      <c r="AI6264" s="72"/>
      <c r="AJ6264" s="72"/>
      <c r="AK6264" s="72"/>
    </row>
    <row r="6265" ht="14.25" customHeight="1">
      <c r="A6265" s="78">
        <v>6262.0</v>
      </c>
      <c r="C6265" s="78" t="str">
        <f>VLOOKUP(G6265,[1]Macrodata_CCF!$A$3:$D$55,4,FALSE)</f>
        <v>#ERROR!</v>
      </c>
      <c r="E6265" s="79" t="str">
        <f>VLOOKUP(G6265,[1]Macrodata_CCF!$A$3:$B$55,2,FALSE)</f>
        <v>#ERROR!</v>
      </c>
      <c r="F6265" s="78">
        <v>0.0</v>
      </c>
      <c r="G6265" s="80">
        <v>36.0</v>
      </c>
      <c r="H6265" s="81">
        <v>705845.0</v>
      </c>
      <c r="I6265" s="81">
        <v>910000.0</v>
      </c>
      <c r="J6265" s="81">
        <v>738510.0</v>
      </c>
      <c r="K6265" s="81">
        <v>910000.0</v>
      </c>
      <c r="L6265" s="82">
        <v>0.1600009796478166</v>
      </c>
      <c r="N6265" s="83">
        <f t="shared" si="1"/>
        <v>0.1600009796</v>
      </c>
      <c r="O6265" s="83">
        <f t="shared" si="2"/>
        <v>0.1600009796</v>
      </c>
      <c r="Q6265" s="83">
        <f t="shared" si="3"/>
        <v>0.2243461538</v>
      </c>
      <c r="R6265" s="83">
        <f t="shared" si="4"/>
        <v>0.1600009796</v>
      </c>
      <c r="S6265" s="83" t="b">
        <f t="shared" si="5"/>
        <v>0</v>
      </c>
      <c r="T6265" s="72"/>
      <c r="U6265" s="72"/>
      <c r="V6265" s="72"/>
      <c r="W6265" s="72"/>
      <c r="X6265" s="72"/>
      <c r="Y6265" s="72"/>
      <c r="Z6265" s="72"/>
      <c r="AA6265" s="72"/>
      <c r="AB6265" s="72"/>
      <c r="AC6265" s="72"/>
      <c r="AD6265" s="72"/>
      <c r="AE6265" s="72"/>
      <c r="AF6265" s="72"/>
      <c r="AG6265" s="72"/>
      <c r="AH6265" s="72"/>
      <c r="AI6265" s="72"/>
      <c r="AJ6265" s="72"/>
      <c r="AK6265" s="72"/>
    </row>
    <row r="6266" ht="14.25" customHeight="1">
      <c r="A6266" s="78">
        <v>6263.0</v>
      </c>
      <c r="C6266" s="78" t="str">
        <f>VLOOKUP(G6266,[1]Macrodata_CCF!$A$3:$D$55,4,FALSE)</f>
        <v>#ERROR!</v>
      </c>
      <c r="E6266" s="79" t="str">
        <f>VLOOKUP(G6266,[1]Macrodata_CCF!$A$3:$B$55,2,FALSE)</f>
        <v>#ERROR!</v>
      </c>
      <c r="F6266" s="78">
        <v>0.0</v>
      </c>
      <c r="G6266" s="80">
        <v>39.0</v>
      </c>
      <c r="H6266" s="81">
        <v>0.0</v>
      </c>
      <c r="I6266" s="81">
        <v>530000.0</v>
      </c>
      <c r="J6266" s="81">
        <v>31800.0</v>
      </c>
      <c r="K6266" s="81">
        <v>530000.0</v>
      </c>
      <c r="L6266" s="82">
        <v>0.06</v>
      </c>
      <c r="N6266" s="83">
        <f t="shared" si="1"/>
        <v>0.06</v>
      </c>
      <c r="O6266" s="83">
        <f t="shared" si="2"/>
        <v>0.06</v>
      </c>
      <c r="Q6266" s="83">
        <f t="shared" si="3"/>
        <v>1</v>
      </c>
      <c r="R6266" s="83">
        <f t="shared" si="4"/>
        <v>0.06</v>
      </c>
      <c r="S6266" s="83" t="b">
        <f t="shared" si="5"/>
        <v>0</v>
      </c>
      <c r="T6266" s="72"/>
      <c r="U6266" s="72"/>
      <c r="V6266" s="72"/>
      <c r="W6266" s="72"/>
      <c r="X6266" s="72"/>
      <c r="Y6266" s="72"/>
      <c r="Z6266" s="72"/>
      <c r="AA6266" s="72"/>
      <c r="AB6266" s="72"/>
      <c r="AC6266" s="72"/>
      <c r="AD6266" s="72"/>
      <c r="AE6266" s="72"/>
      <c r="AF6266" s="72"/>
      <c r="AG6266" s="72"/>
      <c r="AH6266" s="72"/>
      <c r="AI6266" s="72"/>
      <c r="AJ6266" s="72"/>
      <c r="AK6266" s="72"/>
    </row>
    <row r="6267" ht="14.25" customHeight="1">
      <c r="A6267" s="78">
        <v>6264.0</v>
      </c>
      <c r="C6267" s="78" t="str">
        <f>VLOOKUP(G6267,[1]Macrodata_CCF!$A$3:$D$55,4,FALSE)</f>
        <v>#ERROR!</v>
      </c>
      <c r="E6267" s="79" t="str">
        <f>VLOOKUP(G6267,[1]Macrodata_CCF!$A$3:$B$55,2,FALSE)</f>
        <v>#ERROR!</v>
      </c>
      <c r="F6267" s="78">
        <v>0.0</v>
      </c>
      <c r="G6267" s="80">
        <v>42.0</v>
      </c>
      <c r="H6267" s="81">
        <v>118150.0</v>
      </c>
      <c r="I6267" s="81">
        <v>150000.0</v>
      </c>
      <c r="J6267" s="81">
        <v>128660.0</v>
      </c>
      <c r="K6267" s="81">
        <v>150000.0</v>
      </c>
      <c r="L6267" s="82">
        <v>0.3299843014128728</v>
      </c>
      <c r="N6267" s="83">
        <f t="shared" si="1"/>
        <v>0.3299843014</v>
      </c>
      <c r="O6267" s="83">
        <f t="shared" si="2"/>
        <v>0.3299843014</v>
      </c>
      <c r="Q6267" s="83">
        <f t="shared" si="3"/>
        <v>0.2123333333</v>
      </c>
      <c r="R6267" s="83">
        <f t="shared" si="4"/>
        <v>0.3299843014</v>
      </c>
      <c r="S6267" s="83" t="b">
        <f t="shared" si="5"/>
        <v>0</v>
      </c>
      <c r="T6267" s="72"/>
      <c r="U6267" s="72"/>
      <c r="V6267" s="72"/>
      <c r="W6267" s="72"/>
      <c r="X6267" s="72"/>
      <c r="Y6267" s="72"/>
      <c r="Z6267" s="72"/>
      <c r="AA6267" s="72"/>
      <c r="AB6267" s="72"/>
      <c r="AC6267" s="72"/>
      <c r="AD6267" s="72"/>
      <c r="AE6267" s="72"/>
      <c r="AF6267" s="72"/>
      <c r="AG6267" s="72"/>
      <c r="AH6267" s="72"/>
      <c r="AI6267" s="72"/>
      <c r="AJ6267" s="72"/>
      <c r="AK6267" s="72"/>
    </row>
    <row r="6268" ht="14.25" customHeight="1">
      <c r="A6268" s="78">
        <v>6265.0</v>
      </c>
      <c r="C6268" s="78" t="str">
        <f>VLOOKUP(G6268,[1]Macrodata_CCF!$A$3:$D$55,4,FALSE)</f>
        <v>#ERROR!</v>
      </c>
      <c r="E6268" s="79" t="str">
        <f>VLOOKUP(G6268,[1]Macrodata_CCF!$A$3:$B$55,2,FALSE)</f>
        <v>#ERROR!</v>
      </c>
      <c r="F6268" s="78">
        <v>0.0</v>
      </c>
      <c r="G6268" s="80">
        <v>39.0</v>
      </c>
      <c r="H6268" s="81">
        <v>161455.0</v>
      </c>
      <c r="I6268" s="81">
        <v>870000.0</v>
      </c>
      <c r="J6268" s="81">
        <v>211055.0</v>
      </c>
      <c r="K6268" s="81">
        <v>870000.0</v>
      </c>
      <c r="L6268" s="82">
        <v>0.07000261098448228</v>
      </c>
      <c r="N6268" s="83">
        <f t="shared" si="1"/>
        <v>0.07000261098</v>
      </c>
      <c r="O6268" s="83">
        <f t="shared" si="2"/>
        <v>0.07000261098</v>
      </c>
      <c r="Q6268" s="83">
        <f t="shared" si="3"/>
        <v>0.8144195402</v>
      </c>
      <c r="R6268" s="83">
        <f t="shared" si="4"/>
        <v>0.07000261098</v>
      </c>
      <c r="S6268" s="83" t="b">
        <f t="shared" si="5"/>
        <v>0</v>
      </c>
      <c r="T6268" s="72"/>
      <c r="U6268" s="72"/>
      <c r="V6268" s="72"/>
      <c r="W6268" s="72"/>
      <c r="X6268" s="72"/>
      <c r="Y6268" s="72"/>
      <c r="Z6268" s="72"/>
      <c r="AA6268" s="72"/>
      <c r="AB6268" s="72"/>
      <c r="AC6268" s="72"/>
      <c r="AD6268" s="72"/>
      <c r="AE6268" s="72"/>
      <c r="AF6268" s="72"/>
      <c r="AG6268" s="72"/>
      <c r="AH6268" s="72"/>
      <c r="AI6268" s="72"/>
      <c r="AJ6268" s="72"/>
      <c r="AK6268" s="72"/>
    </row>
    <row r="6269" ht="14.25" customHeight="1">
      <c r="A6269" s="78">
        <v>6266.0</v>
      </c>
      <c r="C6269" s="78" t="str">
        <f>VLOOKUP(G6269,[1]Macrodata_CCF!$A$3:$D$55,4,FALSE)</f>
        <v>#ERROR!</v>
      </c>
      <c r="E6269" s="79" t="str">
        <f>VLOOKUP(G6269,[1]Macrodata_CCF!$A$3:$B$55,2,FALSE)</f>
        <v>#ERROR!</v>
      </c>
      <c r="F6269" s="78">
        <v>0.0</v>
      </c>
      <c r="G6269" s="80">
        <v>1.0</v>
      </c>
      <c r="H6269" s="81">
        <v>0.0</v>
      </c>
      <c r="I6269" s="81">
        <v>690000.0</v>
      </c>
      <c r="J6269" s="81">
        <v>220800.0</v>
      </c>
      <c r="K6269" s="81">
        <v>897000.0</v>
      </c>
      <c r="L6269" s="82">
        <v>0.32</v>
      </c>
      <c r="N6269" s="83">
        <f t="shared" si="1"/>
        <v>0.32</v>
      </c>
      <c r="O6269" s="83">
        <f t="shared" si="2"/>
        <v>0.32</v>
      </c>
      <c r="Q6269" s="83">
        <f t="shared" si="3"/>
        <v>1</v>
      </c>
      <c r="R6269" s="83">
        <f t="shared" si="4"/>
        <v>0.32</v>
      </c>
      <c r="S6269" s="83" t="b">
        <f t="shared" si="5"/>
        <v>0</v>
      </c>
      <c r="T6269" s="72"/>
      <c r="U6269" s="72"/>
      <c r="V6269" s="72"/>
      <c r="W6269" s="72"/>
      <c r="X6269" s="72"/>
      <c r="Y6269" s="72"/>
      <c r="Z6269" s="72"/>
      <c r="AA6269" s="72"/>
      <c r="AB6269" s="72"/>
      <c r="AC6269" s="72"/>
      <c r="AD6269" s="72"/>
      <c r="AE6269" s="72"/>
      <c r="AF6269" s="72"/>
      <c r="AG6269" s="72"/>
      <c r="AH6269" s="72"/>
      <c r="AI6269" s="72"/>
      <c r="AJ6269" s="72"/>
      <c r="AK6269" s="72"/>
    </row>
    <row r="6270" ht="14.25" customHeight="1">
      <c r="A6270" s="78">
        <v>6267.0</v>
      </c>
      <c r="C6270" s="78" t="str">
        <f>VLOOKUP(G6270,[1]Macrodata_CCF!$A$3:$D$55,4,FALSE)</f>
        <v>#ERROR!</v>
      </c>
      <c r="E6270" s="79" t="str">
        <f>VLOOKUP(G6270,[1]Macrodata_CCF!$A$3:$B$55,2,FALSE)</f>
        <v>#ERROR!</v>
      </c>
      <c r="F6270" s="78">
        <v>0.0</v>
      </c>
      <c r="G6270" s="80">
        <v>42.0</v>
      </c>
      <c r="H6270" s="81">
        <v>0.0</v>
      </c>
      <c r="I6270" s="81">
        <v>800000.0</v>
      </c>
      <c r="J6270" s="81">
        <v>184000.0</v>
      </c>
      <c r="K6270" s="81">
        <v>800000.0</v>
      </c>
      <c r="L6270" s="82">
        <v>0.23</v>
      </c>
      <c r="N6270" s="83">
        <f t="shared" si="1"/>
        <v>0.23</v>
      </c>
      <c r="O6270" s="83">
        <f t="shared" si="2"/>
        <v>0.23</v>
      </c>
      <c r="Q6270" s="83">
        <f t="shared" si="3"/>
        <v>1</v>
      </c>
      <c r="R6270" s="83">
        <f t="shared" si="4"/>
        <v>0.23</v>
      </c>
      <c r="S6270" s="83" t="b">
        <f t="shared" si="5"/>
        <v>0</v>
      </c>
      <c r="T6270" s="72"/>
      <c r="U6270" s="72"/>
      <c r="V6270" s="72"/>
      <c r="W6270" s="72"/>
      <c r="X6270" s="72"/>
      <c r="Y6270" s="72"/>
      <c r="Z6270" s="72"/>
      <c r="AA6270" s="72"/>
      <c r="AB6270" s="72"/>
      <c r="AC6270" s="72"/>
      <c r="AD6270" s="72"/>
      <c r="AE6270" s="72"/>
      <c r="AF6270" s="72"/>
      <c r="AG6270" s="72"/>
      <c r="AH6270" s="72"/>
      <c r="AI6270" s="72"/>
      <c r="AJ6270" s="72"/>
      <c r="AK6270" s="72"/>
    </row>
    <row r="6271" ht="14.25" customHeight="1">
      <c r="A6271" s="78">
        <v>6268.0</v>
      </c>
      <c r="C6271" s="78" t="str">
        <f>VLOOKUP(G6271,[1]Macrodata_CCF!$A$3:$D$55,4,FALSE)</f>
        <v>#ERROR!</v>
      </c>
      <c r="E6271" s="79" t="str">
        <f>VLOOKUP(G6271,[1]Macrodata_CCF!$A$3:$B$55,2,FALSE)</f>
        <v>#ERROR!</v>
      </c>
      <c r="F6271" s="78">
        <v>0.0</v>
      </c>
      <c r="G6271" s="80">
        <v>12.0</v>
      </c>
      <c r="H6271" s="81">
        <v>0.0</v>
      </c>
      <c r="I6271" s="81">
        <v>750000.0</v>
      </c>
      <c r="J6271" s="81">
        <v>262500.0</v>
      </c>
      <c r="K6271" s="81">
        <v>750000.0</v>
      </c>
      <c r="L6271" s="82">
        <v>0.35</v>
      </c>
      <c r="N6271" s="83">
        <f t="shared" si="1"/>
        <v>0.35</v>
      </c>
      <c r="O6271" s="83">
        <f t="shared" si="2"/>
        <v>0.35</v>
      </c>
      <c r="Q6271" s="83">
        <f t="shared" si="3"/>
        <v>1</v>
      </c>
      <c r="R6271" s="83">
        <f t="shared" si="4"/>
        <v>0.35</v>
      </c>
      <c r="S6271" s="83" t="b">
        <f t="shared" si="5"/>
        <v>0</v>
      </c>
      <c r="T6271" s="72"/>
      <c r="U6271" s="72"/>
      <c r="V6271" s="72"/>
      <c r="W6271" s="72"/>
      <c r="X6271" s="72"/>
      <c r="Y6271" s="72"/>
      <c r="Z6271" s="72"/>
      <c r="AA6271" s="72"/>
      <c r="AB6271" s="72"/>
      <c r="AC6271" s="72"/>
      <c r="AD6271" s="72"/>
      <c r="AE6271" s="72"/>
      <c r="AF6271" s="72"/>
      <c r="AG6271" s="72"/>
      <c r="AH6271" s="72"/>
      <c r="AI6271" s="72"/>
      <c r="AJ6271" s="72"/>
      <c r="AK6271" s="72"/>
    </row>
    <row r="6272" ht="14.25" customHeight="1">
      <c r="A6272" s="78">
        <v>6269.0</v>
      </c>
      <c r="C6272" s="78" t="str">
        <f>VLOOKUP(G6272,[1]Macrodata_CCF!$A$3:$D$55,4,FALSE)</f>
        <v>#ERROR!</v>
      </c>
      <c r="E6272" s="79" t="str">
        <f>VLOOKUP(G6272,[1]Macrodata_CCF!$A$3:$B$55,2,FALSE)</f>
        <v>#ERROR!</v>
      </c>
      <c r="F6272" s="78">
        <v>0.0</v>
      </c>
      <c r="G6272" s="80">
        <v>3.0</v>
      </c>
      <c r="H6272" s="81">
        <v>633000.0</v>
      </c>
      <c r="I6272" s="81">
        <v>790000.0</v>
      </c>
      <c r="J6272" s="81">
        <v>805800.0</v>
      </c>
      <c r="K6272" s="81">
        <v>790000.0</v>
      </c>
      <c r="L6272" s="82">
        <v>1.100636942675159</v>
      </c>
      <c r="N6272" s="83">
        <f t="shared" si="1"/>
        <v>1.100636943</v>
      </c>
      <c r="O6272" s="83">
        <f t="shared" si="2"/>
        <v>1</v>
      </c>
      <c r="Q6272" s="83">
        <f t="shared" si="3"/>
        <v>0.1987341772</v>
      </c>
      <c r="R6272" s="83">
        <f t="shared" si="4"/>
        <v>1.100636943</v>
      </c>
      <c r="S6272" s="83" t="b">
        <f t="shared" si="5"/>
        <v>0</v>
      </c>
      <c r="T6272" s="72"/>
      <c r="U6272" s="72"/>
      <c r="V6272" s="72"/>
      <c r="W6272" s="72"/>
      <c r="X6272" s="72"/>
      <c r="Y6272" s="72"/>
      <c r="Z6272" s="72"/>
      <c r="AA6272" s="72"/>
      <c r="AB6272" s="72"/>
      <c r="AC6272" s="72"/>
      <c r="AD6272" s="72"/>
      <c r="AE6272" s="72"/>
      <c r="AF6272" s="72"/>
      <c r="AG6272" s="72"/>
      <c r="AH6272" s="72"/>
      <c r="AI6272" s="72"/>
      <c r="AJ6272" s="72"/>
      <c r="AK6272" s="72"/>
    </row>
    <row r="6273" ht="14.25" customHeight="1">
      <c r="A6273" s="78">
        <v>6270.0</v>
      </c>
      <c r="C6273" s="78" t="str">
        <f>VLOOKUP(G6273,[1]Macrodata_CCF!$A$3:$D$55,4,FALSE)</f>
        <v>#ERROR!</v>
      </c>
      <c r="E6273" s="79" t="str">
        <f>VLOOKUP(G6273,[1]Macrodata_CCF!$A$3:$B$55,2,FALSE)</f>
        <v>#ERROR!</v>
      </c>
      <c r="F6273" s="78">
        <v>0.0</v>
      </c>
      <c r="G6273" s="80">
        <v>23.0</v>
      </c>
      <c r="H6273" s="81">
        <v>221245.0</v>
      </c>
      <c r="I6273" s="81">
        <v>960000.0</v>
      </c>
      <c r="J6273" s="81">
        <v>332060.0</v>
      </c>
      <c r="K6273" s="81">
        <v>960000.0</v>
      </c>
      <c r="L6273" s="82">
        <v>0.1500023688502954</v>
      </c>
      <c r="N6273" s="83">
        <f t="shared" si="1"/>
        <v>0.1500023689</v>
      </c>
      <c r="O6273" s="83">
        <f t="shared" si="2"/>
        <v>0.1500023689</v>
      </c>
      <c r="Q6273" s="83">
        <f t="shared" si="3"/>
        <v>0.7695364583</v>
      </c>
      <c r="R6273" s="83">
        <f t="shared" si="4"/>
        <v>0.1500023689</v>
      </c>
      <c r="S6273" s="83" t="b">
        <f t="shared" si="5"/>
        <v>0</v>
      </c>
      <c r="T6273" s="72"/>
      <c r="U6273" s="72"/>
      <c r="V6273" s="72"/>
      <c r="W6273" s="72"/>
      <c r="X6273" s="72"/>
      <c r="Y6273" s="72"/>
      <c r="Z6273" s="72"/>
      <c r="AA6273" s="72"/>
      <c r="AB6273" s="72"/>
      <c r="AC6273" s="72"/>
      <c r="AD6273" s="72"/>
      <c r="AE6273" s="72"/>
      <c r="AF6273" s="72"/>
      <c r="AG6273" s="72"/>
      <c r="AH6273" s="72"/>
      <c r="AI6273" s="72"/>
      <c r="AJ6273" s="72"/>
      <c r="AK6273" s="72"/>
    </row>
    <row r="6274" ht="14.25" customHeight="1">
      <c r="A6274" s="78">
        <v>6271.0</v>
      </c>
      <c r="C6274" s="78" t="str">
        <f>VLOOKUP(G6274,[1]Macrodata_CCF!$A$3:$D$55,4,FALSE)</f>
        <v>#ERROR!</v>
      </c>
      <c r="E6274" s="79" t="str">
        <f>VLOOKUP(G6274,[1]Macrodata_CCF!$A$3:$B$55,2,FALSE)</f>
        <v>#ERROR!</v>
      </c>
      <c r="F6274" s="78">
        <v>0.0</v>
      </c>
      <c r="G6274" s="80">
        <v>49.0</v>
      </c>
      <c r="H6274" s="81">
        <v>321750.0</v>
      </c>
      <c r="I6274" s="81">
        <v>360000.0</v>
      </c>
      <c r="J6274" s="81">
        <v>325960.0</v>
      </c>
      <c r="K6274" s="81">
        <v>360000.0</v>
      </c>
      <c r="L6274" s="82">
        <v>0.1100653594771242</v>
      </c>
      <c r="N6274" s="83">
        <f t="shared" si="1"/>
        <v>0.1100653595</v>
      </c>
      <c r="O6274" s="83">
        <f t="shared" si="2"/>
        <v>0.1100653595</v>
      </c>
      <c r="Q6274" s="83">
        <f t="shared" si="3"/>
        <v>0.10625</v>
      </c>
      <c r="R6274" s="83">
        <f t="shared" si="4"/>
        <v>0.1100653595</v>
      </c>
      <c r="S6274" s="83" t="b">
        <f t="shared" si="5"/>
        <v>0</v>
      </c>
      <c r="T6274" s="72"/>
      <c r="U6274" s="72"/>
      <c r="V6274" s="72"/>
      <c r="W6274" s="72"/>
      <c r="X6274" s="72"/>
      <c r="Y6274" s="72"/>
      <c r="Z6274" s="72"/>
      <c r="AA6274" s="72"/>
      <c r="AB6274" s="72"/>
      <c r="AC6274" s="72"/>
      <c r="AD6274" s="72"/>
      <c r="AE6274" s="72"/>
      <c r="AF6274" s="72"/>
      <c r="AG6274" s="72"/>
      <c r="AH6274" s="72"/>
      <c r="AI6274" s="72"/>
      <c r="AJ6274" s="72"/>
      <c r="AK6274" s="72"/>
    </row>
    <row r="6275" ht="14.25" customHeight="1">
      <c r="A6275" s="78">
        <v>6272.0</v>
      </c>
      <c r="C6275" s="78" t="str">
        <f>VLOOKUP(G6275,[1]Macrodata_CCF!$A$3:$D$55,4,FALSE)</f>
        <v>#ERROR!</v>
      </c>
      <c r="E6275" s="79" t="str">
        <f>VLOOKUP(G6275,[1]Macrodata_CCF!$A$3:$B$55,2,FALSE)</f>
        <v>#ERROR!</v>
      </c>
      <c r="F6275" s="78">
        <v>0.0</v>
      </c>
      <c r="G6275" s="80">
        <v>31.0</v>
      </c>
      <c r="H6275" s="81">
        <v>49270.0</v>
      </c>
      <c r="I6275" s="81">
        <v>800000.0</v>
      </c>
      <c r="J6275" s="81">
        <v>176895.0</v>
      </c>
      <c r="K6275" s="81">
        <v>800000.0</v>
      </c>
      <c r="L6275" s="82">
        <v>0.1700011988331357</v>
      </c>
      <c r="N6275" s="83">
        <f t="shared" si="1"/>
        <v>0.1700011988</v>
      </c>
      <c r="O6275" s="83">
        <f t="shared" si="2"/>
        <v>0.1700011988</v>
      </c>
      <c r="Q6275" s="83">
        <f t="shared" si="3"/>
        <v>0.9384125</v>
      </c>
      <c r="R6275" s="83">
        <f t="shared" si="4"/>
        <v>0.1700011988</v>
      </c>
      <c r="S6275" s="83" t="b">
        <f t="shared" si="5"/>
        <v>0</v>
      </c>
      <c r="T6275" s="72"/>
      <c r="U6275" s="72"/>
      <c r="V6275" s="72"/>
      <c r="W6275" s="72"/>
      <c r="X6275" s="72"/>
      <c r="Y6275" s="72"/>
      <c r="Z6275" s="72"/>
      <c r="AA6275" s="72"/>
      <c r="AB6275" s="72"/>
      <c r="AC6275" s="72"/>
      <c r="AD6275" s="72"/>
      <c r="AE6275" s="72"/>
      <c r="AF6275" s="72"/>
      <c r="AG6275" s="72"/>
      <c r="AH6275" s="72"/>
      <c r="AI6275" s="72"/>
      <c r="AJ6275" s="72"/>
      <c r="AK6275" s="72"/>
    </row>
    <row r="6276" ht="14.25" customHeight="1">
      <c r="A6276" s="78">
        <v>6273.0</v>
      </c>
      <c r="C6276" s="78" t="str">
        <f>VLOOKUP(G6276,[1]Macrodata_CCF!$A$3:$D$55,4,FALSE)</f>
        <v>#ERROR!</v>
      </c>
      <c r="E6276" s="79" t="str">
        <f>VLOOKUP(G6276,[1]Macrodata_CCF!$A$3:$B$55,2,FALSE)</f>
        <v>#ERROR!</v>
      </c>
      <c r="F6276" s="78">
        <v>0.0</v>
      </c>
      <c r="G6276" s="80">
        <v>1.0</v>
      </c>
      <c r="H6276" s="81">
        <v>18060.0</v>
      </c>
      <c r="I6276" s="81">
        <v>30000.0</v>
      </c>
      <c r="J6276" s="81">
        <v>21640.0</v>
      </c>
      <c r="K6276" s="81">
        <v>30000.0</v>
      </c>
      <c r="L6276" s="82">
        <v>0.2998324958123953</v>
      </c>
      <c r="N6276" s="83">
        <f t="shared" si="1"/>
        <v>0.2998324958</v>
      </c>
      <c r="O6276" s="83">
        <f t="shared" si="2"/>
        <v>0.2998324958</v>
      </c>
      <c r="Q6276" s="83">
        <f t="shared" si="3"/>
        <v>0.398</v>
      </c>
      <c r="R6276" s="83">
        <f t="shared" si="4"/>
        <v>0.2998324958</v>
      </c>
      <c r="S6276" s="83" t="b">
        <f t="shared" si="5"/>
        <v>0</v>
      </c>
      <c r="T6276" s="72"/>
      <c r="U6276" s="72"/>
      <c r="V6276" s="72"/>
      <c r="W6276" s="72"/>
      <c r="X6276" s="72"/>
      <c r="Y6276" s="72"/>
      <c r="Z6276" s="72"/>
      <c r="AA6276" s="72"/>
      <c r="AB6276" s="72"/>
      <c r="AC6276" s="72"/>
      <c r="AD6276" s="72"/>
      <c r="AE6276" s="72"/>
      <c r="AF6276" s="72"/>
      <c r="AG6276" s="72"/>
      <c r="AH6276" s="72"/>
      <c r="AI6276" s="72"/>
      <c r="AJ6276" s="72"/>
      <c r="AK6276" s="72"/>
    </row>
    <row r="6277" ht="14.25" customHeight="1">
      <c r="A6277" s="78">
        <v>6274.0</v>
      </c>
      <c r="C6277" s="78" t="str">
        <f>VLOOKUP(G6277,[1]Macrodata_CCF!$A$3:$D$55,4,FALSE)</f>
        <v>#ERROR!</v>
      </c>
      <c r="E6277" s="79" t="str">
        <f>VLOOKUP(G6277,[1]Macrodata_CCF!$A$3:$B$55,2,FALSE)</f>
        <v>#ERROR!</v>
      </c>
      <c r="F6277" s="78">
        <v>0.0</v>
      </c>
      <c r="G6277" s="80">
        <v>15.0</v>
      </c>
      <c r="H6277" s="81">
        <v>146695.0</v>
      </c>
      <c r="I6277" s="81">
        <v>690000.0</v>
      </c>
      <c r="J6277" s="81">
        <v>703800.0</v>
      </c>
      <c r="K6277" s="81">
        <v>690000.0</v>
      </c>
      <c r="L6277" s="82">
        <v>1.025400097551099</v>
      </c>
      <c r="N6277" s="83">
        <f t="shared" si="1"/>
        <v>1.025400098</v>
      </c>
      <c r="O6277" s="83">
        <f t="shared" si="2"/>
        <v>1</v>
      </c>
      <c r="Q6277" s="83">
        <f t="shared" si="3"/>
        <v>0.7873985507</v>
      </c>
      <c r="R6277" s="83">
        <f t="shared" si="4"/>
        <v>1.025400098</v>
      </c>
      <c r="S6277" s="83" t="b">
        <f t="shared" si="5"/>
        <v>0</v>
      </c>
      <c r="T6277" s="72"/>
      <c r="U6277" s="72"/>
      <c r="V6277" s="72"/>
      <c r="W6277" s="72"/>
      <c r="X6277" s="72"/>
      <c r="Y6277" s="72"/>
      <c r="Z6277" s="72"/>
      <c r="AA6277" s="72"/>
      <c r="AB6277" s="72"/>
      <c r="AC6277" s="72"/>
      <c r="AD6277" s="72"/>
      <c r="AE6277" s="72"/>
      <c r="AF6277" s="72"/>
      <c r="AG6277" s="72"/>
      <c r="AH6277" s="72"/>
      <c r="AI6277" s="72"/>
      <c r="AJ6277" s="72"/>
      <c r="AK6277" s="72"/>
    </row>
    <row r="6278" ht="14.25" customHeight="1">
      <c r="A6278" s="78">
        <v>6275.0</v>
      </c>
      <c r="C6278" s="78" t="str">
        <f>VLOOKUP(G6278,[1]Macrodata_CCF!$A$3:$D$55,4,FALSE)</f>
        <v>#ERROR!</v>
      </c>
      <c r="E6278" s="79" t="str">
        <f>VLOOKUP(G6278,[1]Macrodata_CCF!$A$3:$B$55,2,FALSE)</f>
        <v>#ERROR!</v>
      </c>
      <c r="F6278" s="78">
        <v>0.0</v>
      </c>
      <c r="G6278" s="80">
        <v>16.0</v>
      </c>
      <c r="H6278" s="81">
        <v>255585.0</v>
      </c>
      <c r="I6278" s="81">
        <v>430000.0</v>
      </c>
      <c r="J6278" s="81">
        <v>281745.0</v>
      </c>
      <c r="K6278" s="81">
        <v>430000.0</v>
      </c>
      <c r="L6278" s="82">
        <v>0.1499870997333945</v>
      </c>
      <c r="N6278" s="83">
        <f t="shared" si="1"/>
        <v>0.1499870997</v>
      </c>
      <c r="O6278" s="83">
        <f t="shared" si="2"/>
        <v>0.1499870997</v>
      </c>
      <c r="Q6278" s="83">
        <f t="shared" si="3"/>
        <v>0.4056162791</v>
      </c>
      <c r="R6278" s="83">
        <f t="shared" si="4"/>
        <v>0.1499870997</v>
      </c>
      <c r="S6278" s="83" t="b">
        <f t="shared" si="5"/>
        <v>0</v>
      </c>
      <c r="T6278" s="72"/>
      <c r="U6278" s="72"/>
      <c r="V6278" s="72"/>
      <c r="W6278" s="72"/>
      <c r="X6278" s="72"/>
      <c r="Y6278" s="72"/>
      <c r="Z6278" s="72"/>
      <c r="AA6278" s="72"/>
      <c r="AB6278" s="72"/>
      <c r="AC6278" s="72"/>
      <c r="AD6278" s="72"/>
      <c r="AE6278" s="72"/>
      <c r="AF6278" s="72"/>
      <c r="AG6278" s="72"/>
      <c r="AH6278" s="72"/>
      <c r="AI6278" s="72"/>
      <c r="AJ6278" s="72"/>
      <c r="AK6278" s="72"/>
    </row>
    <row r="6279" ht="14.25" customHeight="1">
      <c r="A6279" s="78">
        <v>6276.0</v>
      </c>
      <c r="C6279" s="78" t="str">
        <f>VLOOKUP(G6279,[1]Macrodata_CCF!$A$3:$D$55,4,FALSE)</f>
        <v>#ERROR!</v>
      </c>
      <c r="E6279" s="79" t="str">
        <f>VLOOKUP(G6279,[1]Macrodata_CCF!$A$3:$B$55,2,FALSE)</f>
        <v>#ERROR!</v>
      </c>
      <c r="F6279" s="78">
        <v>0.0</v>
      </c>
      <c r="G6279" s="80">
        <v>35.0</v>
      </c>
      <c r="H6279" s="81">
        <v>11545.0</v>
      </c>
      <c r="I6279" s="81">
        <v>800000.0</v>
      </c>
      <c r="J6279" s="81">
        <v>82505.0</v>
      </c>
      <c r="K6279" s="81">
        <v>800000.0</v>
      </c>
      <c r="L6279" s="82">
        <v>0.08999879511195946</v>
      </c>
      <c r="N6279" s="83">
        <f t="shared" si="1"/>
        <v>0.08999879511</v>
      </c>
      <c r="O6279" s="83">
        <f t="shared" si="2"/>
        <v>0.08999879511</v>
      </c>
      <c r="Q6279" s="83">
        <f t="shared" si="3"/>
        <v>0.98556875</v>
      </c>
      <c r="R6279" s="83">
        <f t="shared" si="4"/>
        <v>0.08999879511</v>
      </c>
      <c r="S6279" s="83" t="b">
        <f t="shared" si="5"/>
        <v>0</v>
      </c>
      <c r="T6279" s="72"/>
      <c r="U6279" s="72"/>
      <c r="V6279" s="72"/>
      <c r="W6279" s="72"/>
      <c r="X6279" s="72"/>
      <c r="Y6279" s="72"/>
      <c r="Z6279" s="72"/>
      <c r="AA6279" s="72"/>
      <c r="AB6279" s="72"/>
      <c r="AC6279" s="72"/>
      <c r="AD6279" s="72"/>
      <c r="AE6279" s="72"/>
      <c r="AF6279" s="72"/>
      <c r="AG6279" s="72"/>
      <c r="AH6279" s="72"/>
      <c r="AI6279" s="72"/>
      <c r="AJ6279" s="72"/>
      <c r="AK6279" s="72"/>
    </row>
    <row r="6280" ht="14.25" customHeight="1">
      <c r="A6280" s="78">
        <v>6277.0</v>
      </c>
      <c r="C6280" s="78" t="str">
        <f>VLOOKUP(G6280,[1]Macrodata_CCF!$A$3:$D$55,4,FALSE)</f>
        <v>#ERROR!</v>
      </c>
      <c r="E6280" s="79" t="str">
        <f>VLOOKUP(G6280,[1]Macrodata_CCF!$A$3:$B$55,2,FALSE)</f>
        <v>#ERROR!</v>
      </c>
      <c r="F6280" s="78">
        <v>0.0</v>
      </c>
      <c r="G6280" s="80">
        <v>49.0</v>
      </c>
      <c r="H6280" s="81">
        <v>0.0</v>
      </c>
      <c r="I6280" s="81">
        <v>320000.0</v>
      </c>
      <c r="J6280" s="81">
        <v>19200.0</v>
      </c>
      <c r="K6280" s="81">
        <v>320000.0</v>
      </c>
      <c r="L6280" s="82">
        <v>0.06</v>
      </c>
      <c r="N6280" s="83">
        <f t="shared" si="1"/>
        <v>0.06</v>
      </c>
      <c r="O6280" s="83">
        <f t="shared" si="2"/>
        <v>0.06</v>
      </c>
      <c r="Q6280" s="83">
        <f t="shared" si="3"/>
        <v>1</v>
      </c>
      <c r="R6280" s="83">
        <f t="shared" si="4"/>
        <v>0.06</v>
      </c>
      <c r="S6280" s="83" t="b">
        <f t="shared" si="5"/>
        <v>0</v>
      </c>
      <c r="T6280" s="72"/>
      <c r="U6280" s="72"/>
      <c r="V6280" s="72"/>
      <c r="W6280" s="72"/>
      <c r="X6280" s="72"/>
      <c r="Y6280" s="72"/>
      <c r="Z6280" s="72"/>
      <c r="AA6280" s="72"/>
      <c r="AB6280" s="72"/>
      <c r="AC6280" s="72"/>
      <c r="AD6280" s="72"/>
      <c r="AE6280" s="72"/>
      <c r="AF6280" s="72"/>
      <c r="AG6280" s="72"/>
      <c r="AH6280" s="72"/>
      <c r="AI6280" s="72"/>
      <c r="AJ6280" s="72"/>
      <c r="AK6280" s="72"/>
    </row>
    <row r="6281" ht="14.25" customHeight="1">
      <c r="A6281" s="78">
        <v>6278.0</v>
      </c>
      <c r="C6281" s="78" t="str">
        <f>VLOOKUP(G6281,[1]Macrodata_CCF!$A$3:$D$55,4,FALSE)</f>
        <v>#ERROR!</v>
      </c>
      <c r="E6281" s="79" t="str">
        <f>VLOOKUP(G6281,[1]Macrodata_CCF!$A$3:$B$55,2,FALSE)</f>
        <v>#ERROR!</v>
      </c>
      <c r="F6281" s="78">
        <v>0.0</v>
      </c>
      <c r="G6281" s="80">
        <v>36.0</v>
      </c>
      <c r="H6281" s="81">
        <v>13705.0</v>
      </c>
      <c r="I6281" s="81">
        <v>250000.0</v>
      </c>
      <c r="J6281" s="81">
        <v>484500.0</v>
      </c>
      <c r="K6281" s="81">
        <v>475000.0</v>
      </c>
      <c r="L6281" s="82">
        <v>1.992403563342432</v>
      </c>
      <c r="N6281" s="83">
        <f t="shared" si="1"/>
        <v>1.992403563</v>
      </c>
      <c r="O6281" s="83">
        <f t="shared" si="2"/>
        <v>1</v>
      </c>
      <c r="Q6281" s="83">
        <f t="shared" si="3"/>
        <v>0.94518</v>
      </c>
      <c r="R6281" s="83">
        <f t="shared" si="4"/>
        <v>1.992403563</v>
      </c>
      <c r="S6281" s="83" t="b">
        <f t="shared" si="5"/>
        <v>0</v>
      </c>
      <c r="T6281" s="72"/>
      <c r="U6281" s="72"/>
      <c r="V6281" s="72"/>
      <c r="W6281" s="72"/>
      <c r="X6281" s="72"/>
      <c r="Y6281" s="72"/>
      <c r="Z6281" s="72"/>
      <c r="AA6281" s="72"/>
      <c r="AB6281" s="72"/>
      <c r="AC6281" s="72"/>
      <c r="AD6281" s="72"/>
      <c r="AE6281" s="72"/>
      <c r="AF6281" s="72"/>
      <c r="AG6281" s="72"/>
      <c r="AH6281" s="72"/>
      <c r="AI6281" s="72"/>
      <c r="AJ6281" s="72"/>
      <c r="AK6281" s="72"/>
    </row>
    <row r="6282" ht="14.25" customHeight="1">
      <c r="A6282" s="78">
        <v>6279.0</v>
      </c>
      <c r="C6282" s="78" t="str">
        <f>VLOOKUP(G6282,[1]Macrodata_CCF!$A$3:$D$55,4,FALSE)</f>
        <v>#ERROR!</v>
      </c>
      <c r="E6282" s="79" t="str">
        <f>VLOOKUP(G6282,[1]Macrodata_CCF!$A$3:$B$55,2,FALSE)</f>
        <v>#ERROR!</v>
      </c>
      <c r="F6282" s="78">
        <v>0.0</v>
      </c>
      <c r="G6282" s="80">
        <v>30.0</v>
      </c>
      <c r="H6282" s="81">
        <v>535270.0</v>
      </c>
      <c r="I6282" s="81">
        <v>860000.0</v>
      </c>
      <c r="J6282" s="81">
        <v>473570.0</v>
      </c>
      <c r="K6282" s="81">
        <v>860000.0</v>
      </c>
      <c r="L6282" s="82">
        <v>-0.1900040033258399</v>
      </c>
      <c r="N6282" s="83">
        <f t="shared" si="1"/>
        <v>-0.1900040033</v>
      </c>
      <c r="O6282" s="83">
        <f t="shared" si="2"/>
        <v>0</v>
      </c>
      <c r="Q6282" s="83">
        <f t="shared" si="3"/>
        <v>0.3775930233</v>
      </c>
      <c r="R6282" s="83">
        <f t="shared" si="4"/>
        <v>-0.1900040033</v>
      </c>
      <c r="S6282" s="83" t="b">
        <f t="shared" si="5"/>
        <v>0</v>
      </c>
      <c r="T6282" s="72"/>
      <c r="U6282" s="72"/>
      <c r="V6282" s="72"/>
      <c r="W6282" s="72"/>
      <c r="X6282" s="72"/>
      <c r="Y6282" s="72"/>
      <c r="Z6282" s="72"/>
      <c r="AA6282" s="72"/>
      <c r="AB6282" s="72"/>
      <c r="AC6282" s="72"/>
      <c r="AD6282" s="72"/>
      <c r="AE6282" s="72"/>
      <c r="AF6282" s="72"/>
      <c r="AG6282" s="72"/>
      <c r="AH6282" s="72"/>
      <c r="AI6282" s="72"/>
      <c r="AJ6282" s="72"/>
      <c r="AK6282" s="72"/>
    </row>
    <row r="6283" ht="14.25" customHeight="1">
      <c r="A6283" s="78">
        <v>6280.0</v>
      </c>
      <c r="C6283" s="78" t="str">
        <f>VLOOKUP(G6283,[1]Macrodata_CCF!$A$3:$D$55,4,FALSE)</f>
        <v>#ERROR!</v>
      </c>
      <c r="E6283" s="79" t="str">
        <f>VLOOKUP(G6283,[1]Macrodata_CCF!$A$3:$B$55,2,FALSE)</f>
        <v>#ERROR!</v>
      </c>
      <c r="F6283" s="78">
        <v>0.0</v>
      </c>
      <c r="G6283" s="80">
        <v>48.0</v>
      </c>
      <c r="H6283" s="81">
        <v>255910.0</v>
      </c>
      <c r="I6283" s="81">
        <v>520000.0</v>
      </c>
      <c r="J6283" s="81">
        <v>303445.0</v>
      </c>
      <c r="K6283" s="81">
        <v>520000.0</v>
      </c>
      <c r="L6283" s="82">
        <v>0.1799954560945132</v>
      </c>
      <c r="N6283" s="83">
        <f t="shared" si="1"/>
        <v>0.1799954561</v>
      </c>
      <c r="O6283" s="83">
        <f t="shared" si="2"/>
        <v>0.1799954561</v>
      </c>
      <c r="Q6283" s="83">
        <f t="shared" si="3"/>
        <v>0.5078653846</v>
      </c>
      <c r="R6283" s="83">
        <f t="shared" si="4"/>
        <v>0.1799954561</v>
      </c>
      <c r="S6283" s="83" t="b">
        <f t="shared" si="5"/>
        <v>0</v>
      </c>
      <c r="T6283" s="72"/>
      <c r="U6283" s="72"/>
      <c r="V6283" s="72"/>
      <c r="W6283" s="72"/>
      <c r="X6283" s="72"/>
      <c r="Y6283" s="72"/>
      <c r="Z6283" s="72"/>
      <c r="AA6283" s="72"/>
      <c r="AB6283" s="72"/>
      <c r="AC6283" s="72"/>
      <c r="AD6283" s="72"/>
      <c r="AE6283" s="72"/>
      <c r="AF6283" s="72"/>
      <c r="AG6283" s="72"/>
      <c r="AH6283" s="72"/>
      <c r="AI6283" s="72"/>
      <c r="AJ6283" s="72"/>
      <c r="AK6283" s="72"/>
    </row>
    <row r="6284" ht="14.25" customHeight="1">
      <c r="A6284" s="78">
        <v>6281.0</v>
      </c>
      <c r="C6284" s="78" t="str">
        <f>VLOOKUP(G6284,[1]Macrodata_CCF!$A$3:$D$55,4,FALSE)</f>
        <v>#ERROR!</v>
      </c>
      <c r="E6284" s="79" t="str">
        <f>VLOOKUP(G6284,[1]Macrodata_CCF!$A$3:$B$55,2,FALSE)</f>
        <v>#ERROR!</v>
      </c>
      <c r="F6284" s="78">
        <v>0.0</v>
      </c>
      <c r="G6284" s="80">
        <v>52.0</v>
      </c>
      <c r="H6284" s="81">
        <v>22345.0</v>
      </c>
      <c r="I6284" s="81">
        <v>30000.0</v>
      </c>
      <c r="J6284" s="81">
        <v>30600.0</v>
      </c>
      <c r="K6284" s="81">
        <v>30000.0</v>
      </c>
      <c r="L6284" s="82">
        <v>1.07838014369693</v>
      </c>
      <c r="N6284" s="83">
        <f t="shared" si="1"/>
        <v>1.078380144</v>
      </c>
      <c r="O6284" s="83">
        <f t="shared" si="2"/>
        <v>1</v>
      </c>
      <c r="Q6284" s="83">
        <f t="shared" si="3"/>
        <v>0.2551666667</v>
      </c>
      <c r="R6284" s="83">
        <f t="shared" si="4"/>
        <v>1.078380144</v>
      </c>
      <c r="S6284" s="83" t="b">
        <f t="shared" si="5"/>
        <v>0</v>
      </c>
      <c r="T6284" s="72"/>
      <c r="U6284" s="72"/>
      <c r="V6284" s="72"/>
      <c r="W6284" s="72"/>
      <c r="X6284" s="72"/>
      <c r="Y6284" s="72"/>
      <c r="Z6284" s="72"/>
      <c r="AA6284" s="72"/>
      <c r="AB6284" s="72"/>
      <c r="AC6284" s="72"/>
      <c r="AD6284" s="72"/>
      <c r="AE6284" s="72"/>
      <c r="AF6284" s="72"/>
      <c r="AG6284" s="72"/>
      <c r="AH6284" s="72"/>
      <c r="AI6284" s="72"/>
      <c r="AJ6284" s="72"/>
      <c r="AK6284" s="72"/>
    </row>
    <row r="6285" ht="14.25" customHeight="1">
      <c r="A6285" s="78">
        <v>6282.0</v>
      </c>
      <c r="C6285" s="78" t="str">
        <f>VLOOKUP(G6285,[1]Macrodata_CCF!$A$3:$D$55,4,FALSE)</f>
        <v>#ERROR!</v>
      </c>
      <c r="E6285" s="79" t="str">
        <f>VLOOKUP(G6285,[1]Macrodata_CCF!$A$3:$B$55,2,FALSE)</f>
        <v>#ERROR!</v>
      </c>
      <c r="F6285" s="78">
        <v>0.0</v>
      </c>
      <c r="G6285" s="80">
        <v>27.0</v>
      </c>
      <c r="H6285" s="81">
        <v>771290.0</v>
      </c>
      <c r="I6285" s="81">
        <v>880000.0</v>
      </c>
      <c r="J6285" s="81">
        <v>897600.0</v>
      </c>
      <c r="K6285" s="81">
        <v>880000.0</v>
      </c>
      <c r="L6285" s="82">
        <v>1.161898629380922</v>
      </c>
      <c r="N6285" s="83">
        <f t="shared" si="1"/>
        <v>1.161898629</v>
      </c>
      <c r="O6285" s="83">
        <f t="shared" si="2"/>
        <v>1</v>
      </c>
      <c r="Q6285" s="83">
        <f t="shared" si="3"/>
        <v>0.1235340909</v>
      </c>
      <c r="R6285" s="83">
        <f t="shared" si="4"/>
        <v>1.161898629</v>
      </c>
      <c r="S6285" s="83" t="b">
        <f t="shared" si="5"/>
        <v>0</v>
      </c>
      <c r="T6285" s="72"/>
      <c r="U6285" s="72"/>
      <c r="V6285" s="72"/>
      <c r="W6285" s="72"/>
      <c r="X6285" s="72"/>
      <c r="Y6285" s="72"/>
      <c r="Z6285" s="72"/>
      <c r="AA6285" s="72"/>
      <c r="AB6285" s="72"/>
      <c r="AC6285" s="72"/>
      <c r="AD6285" s="72"/>
      <c r="AE6285" s="72"/>
      <c r="AF6285" s="72"/>
      <c r="AG6285" s="72"/>
      <c r="AH6285" s="72"/>
      <c r="AI6285" s="72"/>
      <c r="AJ6285" s="72"/>
      <c r="AK6285" s="72"/>
    </row>
    <row r="6286" ht="14.25" customHeight="1">
      <c r="A6286" s="78">
        <v>6283.0</v>
      </c>
      <c r="C6286" s="78" t="str">
        <f>VLOOKUP(G6286,[1]Macrodata_CCF!$A$3:$D$55,4,FALSE)</f>
        <v>#ERROR!</v>
      </c>
      <c r="E6286" s="79" t="str">
        <f>VLOOKUP(G6286,[1]Macrodata_CCF!$A$3:$B$55,2,FALSE)</f>
        <v>#ERROR!</v>
      </c>
      <c r="F6286" s="78">
        <v>0.0</v>
      </c>
      <c r="G6286" s="80">
        <v>42.0</v>
      </c>
      <c r="H6286" s="81">
        <v>11275.0</v>
      </c>
      <c r="I6286" s="81">
        <v>70000.0</v>
      </c>
      <c r="J6286" s="81">
        <v>23605.0</v>
      </c>
      <c r="K6286" s="81">
        <v>70000.0</v>
      </c>
      <c r="L6286" s="82">
        <v>0.2099616858237548</v>
      </c>
      <c r="N6286" s="83">
        <f t="shared" si="1"/>
        <v>0.2099616858</v>
      </c>
      <c r="O6286" s="83">
        <f t="shared" si="2"/>
        <v>0.2099616858</v>
      </c>
      <c r="Q6286" s="83">
        <f t="shared" si="3"/>
        <v>0.8389285714</v>
      </c>
      <c r="R6286" s="83">
        <f t="shared" si="4"/>
        <v>0.2099616858</v>
      </c>
      <c r="S6286" s="83" t="b">
        <f t="shared" si="5"/>
        <v>0</v>
      </c>
      <c r="T6286" s="72"/>
      <c r="U6286" s="72"/>
      <c r="V6286" s="72"/>
      <c r="W6286" s="72"/>
      <c r="X6286" s="72"/>
      <c r="Y6286" s="72"/>
      <c r="Z6286" s="72"/>
      <c r="AA6286" s="72"/>
      <c r="AB6286" s="72"/>
      <c r="AC6286" s="72"/>
      <c r="AD6286" s="72"/>
      <c r="AE6286" s="72"/>
      <c r="AF6286" s="72"/>
      <c r="AG6286" s="72"/>
      <c r="AH6286" s="72"/>
      <c r="AI6286" s="72"/>
      <c r="AJ6286" s="72"/>
      <c r="AK6286" s="72"/>
    </row>
    <row r="6287" ht="14.25" customHeight="1">
      <c r="A6287" s="78">
        <v>6284.0</v>
      </c>
      <c r="C6287" s="78" t="str">
        <f>VLOOKUP(G6287,[1]Macrodata_CCF!$A$3:$D$55,4,FALSE)</f>
        <v>#ERROR!</v>
      </c>
      <c r="E6287" s="79" t="str">
        <f>VLOOKUP(G6287,[1]Macrodata_CCF!$A$3:$B$55,2,FALSE)</f>
        <v>#ERROR!</v>
      </c>
      <c r="F6287" s="78">
        <v>0.0</v>
      </c>
      <c r="G6287" s="80">
        <v>39.0</v>
      </c>
      <c r="H6287" s="81">
        <v>827755.0</v>
      </c>
      <c r="I6287" s="81">
        <v>860000.0</v>
      </c>
      <c r="J6287" s="81">
        <v>829690.0</v>
      </c>
      <c r="K6287" s="81">
        <v>860000.0</v>
      </c>
      <c r="L6287" s="82">
        <v>0.06000930376802605</v>
      </c>
      <c r="N6287" s="83">
        <f t="shared" si="1"/>
        <v>0.06000930377</v>
      </c>
      <c r="O6287" s="83">
        <f t="shared" si="2"/>
        <v>0.06000930377</v>
      </c>
      <c r="Q6287" s="83">
        <f t="shared" si="3"/>
        <v>0.03749418605</v>
      </c>
      <c r="R6287" s="83">
        <f t="shared" si="4"/>
        <v>0.00225</v>
      </c>
      <c r="S6287" s="83" t="b">
        <f t="shared" si="5"/>
        <v>0</v>
      </c>
      <c r="T6287" s="72"/>
      <c r="U6287" s="72"/>
      <c r="V6287" s="72"/>
      <c r="W6287" s="72"/>
      <c r="X6287" s="72"/>
      <c r="Y6287" s="72"/>
      <c r="Z6287" s="72"/>
      <c r="AA6287" s="72"/>
      <c r="AB6287" s="72"/>
      <c r="AC6287" s="72"/>
      <c r="AD6287" s="72"/>
      <c r="AE6287" s="72"/>
      <c r="AF6287" s="72"/>
      <c r="AG6287" s="72"/>
      <c r="AH6287" s="72"/>
      <c r="AI6287" s="72"/>
      <c r="AJ6287" s="72"/>
      <c r="AK6287" s="72"/>
    </row>
    <row r="6288" ht="14.25" customHeight="1">
      <c r="A6288" s="78">
        <v>6285.0</v>
      </c>
      <c r="C6288" s="78" t="str">
        <f>VLOOKUP(G6288,[1]Macrodata_CCF!$A$3:$D$55,4,FALSE)</f>
        <v>#ERROR!</v>
      </c>
      <c r="E6288" s="79" t="str">
        <f>VLOOKUP(G6288,[1]Macrodata_CCF!$A$3:$B$55,2,FALSE)</f>
        <v>#ERROR!</v>
      </c>
      <c r="F6288" s="78">
        <v>0.0</v>
      </c>
      <c r="G6288" s="80">
        <v>53.0</v>
      </c>
      <c r="H6288" s="81">
        <v>238075.0</v>
      </c>
      <c r="I6288" s="81">
        <v>730000.0</v>
      </c>
      <c r="J6288" s="81">
        <v>247915.0</v>
      </c>
      <c r="K6288" s="81">
        <v>730000.0</v>
      </c>
      <c r="L6288" s="82">
        <v>0.02000304924531179</v>
      </c>
      <c r="N6288" s="83">
        <f t="shared" si="1"/>
        <v>0.02000304925</v>
      </c>
      <c r="O6288" s="83">
        <f t="shared" si="2"/>
        <v>0.02000304925</v>
      </c>
      <c r="Q6288" s="83">
        <f t="shared" si="3"/>
        <v>0.673869863</v>
      </c>
      <c r="R6288" s="83">
        <f t="shared" si="4"/>
        <v>0.02000304925</v>
      </c>
      <c r="S6288" s="83" t="b">
        <f t="shared" si="5"/>
        <v>0</v>
      </c>
      <c r="T6288" s="72"/>
      <c r="U6288" s="72"/>
      <c r="V6288" s="72"/>
      <c r="W6288" s="72"/>
      <c r="X6288" s="72"/>
      <c r="Y6288" s="72"/>
      <c r="Z6288" s="72"/>
      <c r="AA6288" s="72"/>
      <c r="AB6288" s="72"/>
      <c r="AC6288" s="72"/>
      <c r="AD6288" s="72"/>
      <c r="AE6288" s="72"/>
      <c r="AF6288" s="72"/>
      <c r="AG6288" s="72"/>
      <c r="AH6288" s="72"/>
      <c r="AI6288" s="72"/>
      <c r="AJ6288" s="72"/>
      <c r="AK6288" s="72"/>
    </row>
    <row r="6289" ht="14.25" customHeight="1">
      <c r="A6289" s="78">
        <v>6286.0</v>
      </c>
      <c r="C6289" s="78" t="str">
        <f>VLOOKUP(G6289,[1]Macrodata_CCF!$A$3:$D$55,4,FALSE)</f>
        <v>#ERROR!</v>
      </c>
      <c r="E6289" s="79" t="str">
        <f>VLOOKUP(G6289,[1]Macrodata_CCF!$A$3:$B$55,2,FALSE)</f>
        <v>#ERROR!</v>
      </c>
      <c r="F6289" s="78">
        <v>0.0</v>
      </c>
      <c r="G6289" s="80">
        <v>44.0</v>
      </c>
      <c r="H6289" s="81">
        <v>135680.0</v>
      </c>
      <c r="I6289" s="81">
        <v>200000.0</v>
      </c>
      <c r="J6289" s="81">
        <v>204000.0</v>
      </c>
      <c r="K6289" s="81">
        <v>200000.0</v>
      </c>
      <c r="L6289" s="82">
        <v>1.062189054726368</v>
      </c>
      <c r="N6289" s="83">
        <f t="shared" si="1"/>
        <v>1.062189055</v>
      </c>
      <c r="O6289" s="83">
        <f t="shared" si="2"/>
        <v>1</v>
      </c>
      <c r="Q6289" s="83">
        <f t="shared" si="3"/>
        <v>0.3216</v>
      </c>
      <c r="R6289" s="83">
        <f t="shared" si="4"/>
        <v>1.062189055</v>
      </c>
      <c r="S6289" s="83" t="b">
        <f t="shared" si="5"/>
        <v>0</v>
      </c>
      <c r="T6289" s="72"/>
      <c r="U6289" s="72"/>
      <c r="V6289" s="72"/>
      <c r="W6289" s="72"/>
      <c r="X6289" s="72"/>
      <c r="Y6289" s="72"/>
      <c r="Z6289" s="72"/>
      <c r="AA6289" s="72"/>
      <c r="AB6289" s="72"/>
      <c r="AC6289" s="72"/>
      <c r="AD6289" s="72"/>
      <c r="AE6289" s="72"/>
      <c r="AF6289" s="72"/>
      <c r="AG6289" s="72"/>
      <c r="AH6289" s="72"/>
      <c r="AI6289" s="72"/>
      <c r="AJ6289" s="72"/>
      <c r="AK6289" s="72"/>
    </row>
    <row r="6290" ht="14.25" customHeight="1">
      <c r="A6290" s="78">
        <v>6287.0</v>
      </c>
      <c r="C6290" s="78" t="str">
        <f>VLOOKUP(G6290,[1]Macrodata_CCF!$A$3:$D$55,4,FALSE)</f>
        <v>#ERROR!</v>
      </c>
      <c r="E6290" s="79" t="str">
        <f>VLOOKUP(G6290,[1]Macrodata_CCF!$A$3:$B$55,2,FALSE)</f>
        <v>#ERROR!</v>
      </c>
      <c r="F6290" s="78">
        <v>0.0</v>
      </c>
      <c r="G6290" s="80">
        <v>4.0</v>
      </c>
      <c r="H6290" s="81">
        <v>0.0</v>
      </c>
      <c r="I6290" s="81">
        <v>750000.0</v>
      </c>
      <c r="J6290" s="81">
        <v>292500.0</v>
      </c>
      <c r="K6290" s="81">
        <v>1200000.0</v>
      </c>
      <c r="L6290" s="82">
        <v>0.39</v>
      </c>
      <c r="N6290" s="83">
        <f t="shared" si="1"/>
        <v>0.39</v>
      </c>
      <c r="O6290" s="83">
        <f t="shared" si="2"/>
        <v>0.39</v>
      </c>
      <c r="Q6290" s="83">
        <f t="shared" si="3"/>
        <v>1</v>
      </c>
      <c r="R6290" s="83">
        <f t="shared" si="4"/>
        <v>0.39</v>
      </c>
      <c r="S6290" s="83" t="b">
        <f t="shared" si="5"/>
        <v>0</v>
      </c>
      <c r="T6290" s="72"/>
      <c r="U6290" s="72"/>
      <c r="V6290" s="72"/>
      <c r="W6290" s="72"/>
      <c r="X6290" s="72"/>
      <c r="Y6290" s="72"/>
      <c r="Z6290" s="72"/>
      <c r="AA6290" s="72"/>
      <c r="AB6290" s="72"/>
      <c r="AC6290" s="72"/>
      <c r="AD6290" s="72"/>
      <c r="AE6290" s="72"/>
      <c r="AF6290" s="72"/>
      <c r="AG6290" s="72"/>
      <c r="AH6290" s="72"/>
      <c r="AI6290" s="72"/>
      <c r="AJ6290" s="72"/>
      <c r="AK6290" s="72"/>
    </row>
    <row r="6291" ht="14.25" customHeight="1">
      <c r="A6291" s="78">
        <v>6288.0</v>
      </c>
      <c r="C6291" s="78" t="str">
        <f>VLOOKUP(G6291,[1]Macrodata_CCF!$A$3:$D$55,4,FALSE)</f>
        <v>#ERROR!</v>
      </c>
      <c r="E6291" s="79" t="str">
        <f>VLOOKUP(G6291,[1]Macrodata_CCF!$A$3:$B$55,2,FALSE)</f>
        <v>#ERROR!</v>
      </c>
      <c r="F6291" s="78">
        <v>0.0</v>
      </c>
      <c r="G6291" s="80">
        <v>47.0</v>
      </c>
      <c r="H6291" s="81">
        <v>36485.0</v>
      </c>
      <c r="I6291" s="81">
        <v>190000.0</v>
      </c>
      <c r="J6291" s="81">
        <v>57975.0</v>
      </c>
      <c r="K6291" s="81">
        <v>190000.0</v>
      </c>
      <c r="L6291" s="82">
        <v>0.1399863205549946</v>
      </c>
      <c r="N6291" s="83">
        <f t="shared" si="1"/>
        <v>0.1399863206</v>
      </c>
      <c r="O6291" s="83">
        <f t="shared" si="2"/>
        <v>0.1399863206</v>
      </c>
      <c r="Q6291" s="83">
        <f t="shared" si="3"/>
        <v>0.8079736842</v>
      </c>
      <c r="R6291" s="83">
        <f t="shared" si="4"/>
        <v>0.1399863206</v>
      </c>
      <c r="S6291" s="83" t="b">
        <f t="shared" si="5"/>
        <v>0</v>
      </c>
      <c r="T6291" s="72"/>
      <c r="U6291" s="72"/>
      <c r="V6291" s="72"/>
      <c r="W6291" s="72"/>
      <c r="X6291" s="72"/>
      <c r="Y6291" s="72"/>
      <c r="Z6291" s="72"/>
      <c r="AA6291" s="72"/>
      <c r="AB6291" s="72"/>
      <c r="AC6291" s="72"/>
      <c r="AD6291" s="72"/>
      <c r="AE6291" s="72"/>
      <c r="AF6291" s="72"/>
      <c r="AG6291" s="72"/>
      <c r="AH6291" s="72"/>
      <c r="AI6291" s="72"/>
      <c r="AJ6291" s="72"/>
      <c r="AK6291" s="72"/>
    </row>
    <row r="6292" ht="14.25" customHeight="1">
      <c r="A6292" s="78">
        <v>6289.0</v>
      </c>
      <c r="C6292" s="78" t="str">
        <f>VLOOKUP(G6292,[1]Macrodata_CCF!$A$3:$D$55,4,FALSE)</f>
        <v>#ERROR!</v>
      </c>
      <c r="E6292" s="79" t="str">
        <f>VLOOKUP(G6292,[1]Macrodata_CCF!$A$3:$B$55,2,FALSE)</f>
        <v>#ERROR!</v>
      </c>
      <c r="F6292" s="78">
        <v>0.0</v>
      </c>
      <c r="G6292" s="80">
        <v>14.0</v>
      </c>
      <c r="H6292" s="81">
        <v>89805.0</v>
      </c>
      <c r="I6292" s="81">
        <v>270000.0</v>
      </c>
      <c r="J6292" s="81">
        <v>115030.0</v>
      </c>
      <c r="K6292" s="81">
        <v>513000.0</v>
      </c>
      <c r="L6292" s="82">
        <v>0.1399872360498349</v>
      </c>
      <c r="N6292" s="83">
        <f t="shared" si="1"/>
        <v>0.139987236</v>
      </c>
      <c r="O6292" s="83">
        <f t="shared" si="2"/>
        <v>0.139987236</v>
      </c>
      <c r="Q6292" s="83">
        <f t="shared" si="3"/>
        <v>0.6673888889</v>
      </c>
      <c r="R6292" s="83">
        <f t="shared" si="4"/>
        <v>0.139987236</v>
      </c>
      <c r="S6292" s="83" t="b">
        <f t="shared" si="5"/>
        <v>0</v>
      </c>
      <c r="T6292" s="72"/>
      <c r="U6292" s="72"/>
      <c r="V6292" s="72"/>
      <c r="W6292" s="72"/>
      <c r="X6292" s="72"/>
      <c r="Y6292" s="72"/>
      <c r="Z6292" s="72"/>
      <c r="AA6292" s="72"/>
      <c r="AB6292" s="72"/>
      <c r="AC6292" s="72"/>
      <c r="AD6292" s="72"/>
      <c r="AE6292" s="72"/>
      <c r="AF6292" s="72"/>
      <c r="AG6292" s="72"/>
      <c r="AH6292" s="72"/>
      <c r="AI6292" s="72"/>
      <c r="AJ6292" s="72"/>
      <c r="AK6292" s="72"/>
    </row>
    <row r="6293" ht="14.25" customHeight="1">
      <c r="A6293" s="78">
        <v>6290.0</v>
      </c>
      <c r="C6293" s="78" t="str">
        <f>VLOOKUP(G6293,[1]Macrodata_CCF!$A$3:$D$55,4,FALSE)</f>
        <v>#ERROR!</v>
      </c>
      <c r="E6293" s="79" t="str">
        <f>VLOOKUP(G6293,[1]Macrodata_CCF!$A$3:$B$55,2,FALSE)</f>
        <v>#ERROR!</v>
      </c>
      <c r="F6293" s="78">
        <v>0.0</v>
      </c>
      <c r="G6293" s="80">
        <v>16.0</v>
      </c>
      <c r="H6293" s="81">
        <v>0.0</v>
      </c>
      <c r="I6293" s="81">
        <v>430000.0</v>
      </c>
      <c r="J6293" s="81">
        <v>86000.0</v>
      </c>
      <c r="K6293" s="81">
        <v>602000.0</v>
      </c>
      <c r="L6293" s="82">
        <v>0.2</v>
      </c>
      <c r="N6293" s="83">
        <f t="shared" si="1"/>
        <v>0.2</v>
      </c>
      <c r="O6293" s="83">
        <f t="shared" si="2"/>
        <v>0.2</v>
      </c>
      <c r="Q6293" s="83">
        <f t="shared" si="3"/>
        <v>1</v>
      </c>
      <c r="R6293" s="83">
        <f t="shared" si="4"/>
        <v>0.2</v>
      </c>
      <c r="S6293" s="83" t="b">
        <f t="shared" si="5"/>
        <v>0</v>
      </c>
      <c r="T6293" s="72"/>
      <c r="U6293" s="72"/>
      <c r="V6293" s="72"/>
      <c r="W6293" s="72"/>
      <c r="X6293" s="72"/>
      <c r="Y6293" s="72"/>
      <c r="Z6293" s="72"/>
      <c r="AA6293" s="72"/>
      <c r="AB6293" s="72"/>
      <c r="AC6293" s="72"/>
      <c r="AD6293" s="72"/>
      <c r="AE6293" s="72"/>
      <c r="AF6293" s="72"/>
      <c r="AG6293" s="72"/>
      <c r="AH6293" s="72"/>
      <c r="AI6293" s="72"/>
      <c r="AJ6293" s="72"/>
      <c r="AK6293" s="72"/>
    </row>
    <row r="6294" ht="14.25" customHeight="1">
      <c r="A6294" s="78">
        <v>6291.0</v>
      </c>
      <c r="C6294" s="78" t="str">
        <f>VLOOKUP(G6294,[1]Macrodata_CCF!$A$3:$D$55,4,FALSE)</f>
        <v>#ERROR!</v>
      </c>
      <c r="E6294" s="79" t="str">
        <f>VLOOKUP(G6294,[1]Macrodata_CCF!$A$3:$B$55,2,FALSE)</f>
        <v>#ERROR!</v>
      </c>
      <c r="F6294" s="78">
        <v>0.0</v>
      </c>
      <c r="G6294" s="80">
        <v>12.0</v>
      </c>
      <c r="H6294" s="81">
        <v>261875.0</v>
      </c>
      <c r="I6294" s="81">
        <v>380000.0</v>
      </c>
      <c r="J6294" s="81">
        <v>299675.0</v>
      </c>
      <c r="K6294" s="81">
        <v>380000.0</v>
      </c>
      <c r="L6294" s="82">
        <v>0.32</v>
      </c>
      <c r="N6294" s="83">
        <f t="shared" si="1"/>
        <v>0.32</v>
      </c>
      <c r="O6294" s="83">
        <f t="shared" si="2"/>
        <v>0.32</v>
      </c>
      <c r="Q6294" s="83">
        <f t="shared" si="3"/>
        <v>0.3108552632</v>
      </c>
      <c r="R6294" s="83">
        <f t="shared" si="4"/>
        <v>0.32</v>
      </c>
      <c r="S6294" s="83" t="b">
        <f t="shared" si="5"/>
        <v>0</v>
      </c>
      <c r="T6294" s="72"/>
      <c r="U6294" s="72"/>
      <c r="V6294" s="72"/>
      <c r="W6294" s="72"/>
      <c r="X6294" s="72"/>
      <c r="Y6294" s="72"/>
      <c r="Z6294" s="72"/>
      <c r="AA6294" s="72"/>
      <c r="AB6294" s="72"/>
      <c r="AC6294" s="72"/>
      <c r="AD6294" s="72"/>
      <c r="AE6294" s="72"/>
      <c r="AF6294" s="72"/>
      <c r="AG6294" s="72"/>
      <c r="AH6294" s="72"/>
      <c r="AI6294" s="72"/>
      <c r="AJ6294" s="72"/>
      <c r="AK6294" s="72"/>
    </row>
    <row r="6295" ht="14.25" customHeight="1">
      <c r="A6295" s="78">
        <v>6292.0</v>
      </c>
      <c r="C6295" s="78" t="str">
        <f>VLOOKUP(G6295,[1]Macrodata_CCF!$A$3:$D$55,4,FALSE)</f>
        <v>#ERROR!</v>
      </c>
      <c r="E6295" s="79" t="str">
        <f>VLOOKUP(G6295,[1]Macrodata_CCF!$A$3:$B$55,2,FALSE)</f>
        <v>#ERROR!</v>
      </c>
      <c r="F6295" s="78">
        <v>0.0</v>
      </c>
      <c r="G6295" s="80">
        <v>9.0</v>
      </c>
      <c r="H6295" s="81">
        <v>28365.0</v>
      </c>
      <c r="I6295" s="81">
        <v>40000.0</v>
      </c>
      <c r="J6295" s="81">
        <v>31155.0</v>
      </c>
      <c r="K6295" s="81">
        <v>40000.0</v>
      </c>
      <c r="L6295" s="82">
        <v>0.2397937258272454</v>
      </c>
      <c r="N6295" s="83">
        <f t="shared" si="1"/>
        <v>0.2397937258</v>
      </c>
      <c r="O6295" s="83">
        <f t="shared" si="2"/>
        <v>0.2397937258</v>
      </c>
      <c r="Q6295" s="83">
        <f t="shared" si="3"/>
        <v>0.290875</v>
      </c>
      <c r="R6295" s="83">
        <f t="shared" si="4"/>
        <v>0.2397937258</v>
      </c>
      <c r="S6295" s="83" t="b">
        <f t="shared" si="5"/>
        <v>0</v>
      </c>
      <c r="T6295" s="72"/>
      <c r="U6295" s="72"/>
      <c r="V6295" s="72"/>
      <c r="W6295" s="72"/>
      <c r="X6295" s="72"/>
      <c r="Y6295" s="72"/>
      <c r="Z6295" s="72"/>
      <c r="AA6295" s="72"/>
      <c r="AB6295" s="72"/>
      <c r="AC6295" s="72"/>
      <c r="AD6295" s="72"/>
      <c r="AE6295" s="72"/>
      <c r="AF6295" s="72"/>
      <c r="AG6295" s="72"/>
      <c r="AH6295" s="72"/>
      <c r="AI6295" s="72"/>
      <c r="AJ6295" s="72"/>
      <c r="AK6295" s="72"/>
    </row>
    <row r="6296" ht="14.25" customHeight="1">
      <c r="A6296" s="78">
        <v>6293.0</v>
      </c>
      <c r="C6296" s="78" t="str">
        <f>VLOOKUP(G6296,[1]Macrodata_CCF!$A$3:$D$55,4,FALSE)</f>
        <v>#ERROR!</v>
      </c>
      <c r="E6296" s="79" t="str">
        <f>VLOOKUP(G6296,[1]Macrodata_CCF!$A$3:$B$55,2,FALSE)</f>
        <v>#ERROR!</v>
      </c>
      <c r="F6296" s="78">
        <v>0.0</v>
      </c>
      <c r="G6296" s="80">
        <v>40.0</v>
      </c>
      <c r="H6296" s="81">
        <v>178820.0</v>
      </c>
      <c r="I6296" s="81">
        <v>710000.0</v>
      </c>
      <c r="J6296" s="81">
        <v>226625.0</v>
      </c>
      <c r="K6296" s="81">
        <v>710000.0</v>
      </c>
      <c r="L6296" s="82">
        <v>0.08999774087879815</v>
      </c>
      <c r="N6296" s="83">
        <f t="shared" si="1"/>
        <v>0.08999774088</v>
      </c>
      <c r="O6296" s="83">
        <f t="shared" si="2"/>
        <v>0.08999774088</v>
      </c>
      <c r="Q6296" s="83">
        <f t="shared" si="3"/>
        <v>0.7481408451</v>
      </c>
      <c r="R6296" s="83">
        <f t="shared" si="4"/>
        <v>0.08999774088</v>
      </c>
      <c r="S6296" s="83" t="b">
        <f t="shared" si="5"/>
        <v>0</v>
      </c>
      <c r="T6296" s="72"/>
      <c r="U6296" s="72"/>
      <c r="V6296" s="72"/>
      <c r="W6296" s="72"/>
      <c r="X6296" s="72"/>
      <c r="Y6296" s="72"/>
      <c r="Z6296" s="72"/>
      <c r="AA6296" s="72"/>
      <c r="AB6296" s="72"/>
      <c r="AC6296" s="72"/>
      <c r="AD6296" s="72"/>
      <c r="AE6296" s="72"/>
      <c r="AF6296" s="72"/>
      <c r="AG6296" s="72"/>
      <c r="AH6296" s="72"/>
      <c r="AI6296" s="72"/>
      <c r="AJ6296" s="72"/>
      <c r="AK6296" s="72"/>
    </row>
    <row r="6297" ht="14.25" customHeight="1">
      <c r="A6297" s="78">
        <v>6294.0</v>
      </c>
      <c r="C6297" s="78" t="str">
        <f>VLOOKUP(G6297,[1]Macrodata_CCF!$A$3:$D$55,4,FALSE)</f>
        <v>#ERROR!</v>
      </c>
      <c r="E6297" s="79" t="str">
        <f>VLOOKUP(G6297,[1]Macrodata_CCF!$A$3:$B$55,2,FALSE)</f>
        <v>#ERROR!</v>
      </c>
      <c r="F6297" s="78">
        <v>0.0</v>
      </c>
      <c r="G6297" s="80">
        <v>20.0</v>
      </c>
      <c r="H6297" s="81">
        <v>0.0</v>
      </c>
      <c r="I6297" s="81">
        <v>340000.0</v>
      </c>
      <c r="J6297" s="81">
        <v>61200.0</v>
      </c>
      <c r="K6297" s="81">
        <v>340000.0</v>
      </c>
      <c r="L6297" s="82">
        <v>0.18</v>
      </c>
      <c r="N6297" s="83">
        <f t="shared" si="1"/>
        <v>0.18</v>
      </c>
      <c r="O6297" s="83">
        <f t="shared" si="2"/>
        <v>0.18</v>
      </c>
      <c r="Q6297" s="83">
        <f t="shared" si="3"/>
        <v>1</v>
      </c>
      <c r="R6297" s="83">
        <f t="shared" si="4"/>
        <v>0.18</v>
      </c>
      <c r="S6297" s="83" t="b">
        <f t="shared" si="5"/>
        <v>0</v>
      </c>
      <c r="T6297" s="72"/>
      <c r="U6297" s="72"/>
      <c r="V6297" s="72"/>
      <c r="W6297" s="72"/>
      <c r="X6297" s="72"/>
      <c r="Y6297" s="72"/>
      <c r="Z6297" s="72"/>
      <c r="AA6297" s="72"/>
      <c r="AB6297" s="72"/>
      <c r="AC6297" s="72"/>
      <c r="AD6297" s="72"/>
      <c r="AE6297" s="72"/>
      <c r="AF6297" s="72"/>
      <c r="AG6297" s="72"/>
      <c r="AH6297" s="72"/>
      <c r="AI6297" s="72"/>
      <c r="AJ6297" s="72"/>
      <c r="AK6297" s="72"/>
    </row>
    <row r="6298" ht="14.25" customHeight="1">
      <c r="A6298" s="78">
        <v>6295.0</v>
      </c>
      <c r="C6298" s="78" t="str">
        <f>VLOOKUP(G6298,[1]Macrodata_CCF!$A$3:$D$55,4,FALSE)</f>
        <v>#ERROR!</v>
      </c>
      <c r="E6298" s="79" t="str">
        <f>VLOOKUP(G6298,[1]Macrodata_CCF!$A$3:$B$55,2,FALSE)</f>
        <v>#ERROR!</v>
      </c>
      <c r="F6298" s="78">
        <v>0.0</v>
      </c>
      <c r="G6298" s="80">
        <v>4.0</v>
      </c>
      <c r="H6298" s="81">
        <v>138705.0</v>
      </c>
      <c r="I6298" s="81">
        <v>440000.0</v>
      </c>
      <c r="J6298" s="81">
        <v>223070.0</v>
      </c>
      <c r="K6298" s="81">
        <v>440000.0</v>
      </c>
      <c r="L6298" s="82">
        <v>0.2800079656150948</v>
      </c>
      <c r="N6298" s="83">
        <f t="shared" si="1"/>
        <v>0.2800079656</v>
      </c>
      <c r="O6298" s="83">
        <f t="shared" si="2"/>
        <v>0.2800079656</v>
      </c>
      <c r="Q6298" s="83">
        <f t="shared" si="3"/>
        <v>0.6847613636</v>
      </c>
      <c r="R6298" s="83">
        <f t="shared" si="4"/>
        <v>0.2800079656</v>
      </c>
      <c r="S6298" s="83" t="b">
        <f t="shared" si="5"/>
        <v>0</v>
      </c>
      <c r="T6298" s="72"/>
      <c r="U6298" s="72"/>
      <c r="V6298" s="72"/>
      <c r="W6298" s="72"/>
      <c r="X6298" s="72"/>
      <c r="Y6298" s="72"/>
      <c r="Z6298" s="72"/>
      <c r="AA6298" s="72"/>
      <c r="AB6298" s="72"/>
      <c r="AC6298" s="72"/>
      <c r="AD6298" s="72"/>
      <c r="AE6298" s="72"/>
      <c r="AF6298" s="72"/>
      <c r="AG6298" s="72"/>
      <c r="AH6298" s="72"/>
      <c r="AI6298" s="72"/>
      <c r="AJ6298" s="72"/>
      <c r="AK6298" s="72"/>
    </row>
    <row r="6299" ht="14.25" customHeight="1">
      <c r="A6299" s="78">
        <v>6296.0</v>
      </c>
      <c r="C6299" s="78" t="str">
        <f>VLOOKUP(G6299,[1]Macrodata_CCF!$A$3:$D$55,4,FALSE)</f>
        <v>#ERROR!</v>
      </c>
      <c r="E6299" s="79" t="str">
        <f>VLOOKUP(G6299,[1]Macrodata_CCF!$A$3:$B$55,2,FALSE)</f>
        <v>#ERROR!</v>
      </c>
      <c r="F6299" s="78">
        <v>0.0</v>
      </c>
      <c r="G6299" s="80">
        <v>52.0</v>
      </c>
      <c r="H6299" s="81">
        <v>327120.0</v>
      </c>
      <c r="I6299" s="81">
        <v>770000.0</v>
      </c>
      <c r="J6299" s="81">
        <v>358120.0</v>
      </c>
      <c r="K6299" s="81">
        <v>770000.0</v>
      </c>
      <c r="L6299" s="82">
        <v>0.069996387283237</v>
      </c>
      <c r="N6299" s="83">
        <f t="shared" si="1"/>
        <v>0.06999638728</v>
      </c>
      <c r="O6299" s="83">
        <f t="shared" si="2"/>
        <v>0.06999638728</v>
      </c>
      <c r="Q6299" s="83">
        <f t="shared" si="3"/>
        <v>0.5751688312</v>
      </c>
      <c r="R6299" s="83">
        <f t="shared" si="4"/>
        <v>0.06999638728</v>
      </c>
      <c r="S6299" s="83" t="b">
        <f t="shared" si="5"/>
        <v>0</v>
      </c>
      <c r="T6299" s="72"/>
      <c r="U6299" s="72"/>
      <c r="V6299" s="72"/>
      <c r="W6299" s="72"/>
      <c r="X6299" s="72"/>
      <c r="Y6299" s="72"/>
      <c r="Z6299" s="72"/>
      <c r="AA6299" s="72"/>
      <c r="AB6299" s="72"/>
      <c r="AC6299" s="72"/>
      <c r="AD6299" s="72"/>
      <c r="AE6299" s="72"/>
      <c r="AF6299" s="72"/>
      <c r="AG6299" s="72"/>
      <c r="AH6299" s="72"/>
      <c r="AI6299" s="72"/>
      <c r="AJ6299" s="72"/>
      <c r="AK6299" s="72"/>
    </row>
    <row r="6300" ht="14.25" customHeight="1">
      <c r="A6300" s="78">
        <v>6297.0</v>
      </c>
      <c r="C6300" s="78" t="str">
        <f>VLOOKUP(G6300,[1]Macrodata_CCF!$A$3:$D$55,4,FALSE)</f>
        <v>#ERROR!</v>
      </c>
      <c r="E6300" s="79" t="str">
        <f>VLOOKUP(G6300,[1]Macrodata_CCF!$A$3:$B$55,2,FALSE)</f>
        <v>#ERROR!</v>
      </c>
      <c r="F6300" s="78">
        <v>0.0</v>
      </c>
      <c r="G6300" s="80">
        <v>36.0</v>
      </c>
      <c r="H6300" s="81">
        <v>103335.0</v>
      </c>
      <c r="I6300" s="81">
        <v>380000.0</v>
      </c>
      <c r="J6300" s="81">
        <v>144835.0</v>
      </c>
      <c r="K6300" s="81">
        <v>380000.0</v>
      </c>
      <c r="L6300" s="82">
        <v>0.1500009036199013</v>
      </c>
      <c r="N6300" s="83">
        <f t="shared" si="1"/>
        <v>0.1500009036</v>
      </c>
      <c r="O6300" s="83">
        <f t="shared" si="2"/>
        <v>0.1500009036</v>
      </c>
      <c r="Q6300" s="83">
        <f t="shared" si="3"/>
        <v>0.7280657895</v>
      </c>
      <c r="R6300" s="83">
        <f t="shared" si="4"/>
        <v>0.1500009036</v>
      </c>
      <c r="S6300" s="83" t="b">
        <f t="shared" si="5"/>
        <v>0</v>
      </c>
      <c r="T6300" s="72"/>
      <c r="U6300" s="72"/>
      <c r="V6300" s="72"/>
      <c r="W6300" s="72"/>
      <c r="X6300" s="72"/>
      <c r="Y6300" s="72"/>
      <c r="Z6300" s="72"/>
      <c r="AA6300" s="72"/>
      <c r="AB6300" s="72"/>
      <c r="AC6300" s="72"/>
      <c r="AD6300" s="72"/>
      <c r="AE6300" s="72"/>
      <c r="AF6300" s="72"/>
      <c r="AG6300" s="72"/>
      <c r="AH6300" s="72"/>
      <c r="AI6300" s="72"/>
      <c r="AJ6300" s="72"/>
      <c r="AK6300" s="72"/>
    </row>
    <row r="6301" ht="14.25" customHeight="1">
      <c r="A6301" s="78">
        <v>6298.0</v>
      </c>
      <c r="C6301" s="78" t="str">
        <f>VLOOKUP(G6301,[1]Macrodata_CCF!$A$3:$D$55,4,FALSE)</f>
        <v>#ERROR!</v>
      </c>
      <c r="E6301" s="79" t="str">
        <f>VLOOKUP(G6301,[1]Macrodata_CCF!$A$3:$B$55,2,FALSE)</f>
        <v>#ERROR!</v>
      </c>
      <c r="F6301" s="78">
        <v>0.0</v>
      </c>
      <c r="G6301" s="80">
        <v>34.0</v>
      </c>
      <c r="H6301" s="81">
        <v>12420.0</v>
      </c>
      <c r="I6301" s="81">
        <v>200000.0</v>
      </c>
      <c r="J6301" s="81">
        <v>25550.0</v>
      </c>
      <c r="K6301" s="81">
        <v>200000.0</v>
      </c>
      <c r="L6301" s="82">
        <v>0.06999680136475105</v>
      </c>
      <c r="N6301" s="83">
        <f t="shared" si="1"/>
        <v>0.06999680136</v>
      </c>
      <c r="O6301" s="83">
        <f t="shared" si="2"/>
        <v>0.06999680136</v>
      </c>
      <c r="Q6301" s="83">
        <f t="shared" si="3"/>
        <v>0.9379</v>
      </c>
      <c r="R6301" s="83">
        <f t="shared" si="4"/>
        <v>0.06999680136</v>
      </c>
      <c r="S6301" s="83" t="b">
        <f t="shared" si="5"/>
        <v>0</v>
      </c>
      <c r="T6301" s="72"/>
      <c r="U6301" s="72"/>
      <c r="V6301" s="72"/>
      <c r="W6301" s="72"/>
      <c r="X6301" s="72"/>
      <c r="Y6301" s="72"/>
      <c r="Z6301" s="72"/>
      <c r="AA6301" s="72"/>
      <c r="AB6301" s="72"/>
      <c r="AC6301" s="72"/>
      <c r="AD6301" s="72"/>
      <c r="AE6301" s="72"/>
      <c r="AF6301" s="72"/>
      <c r="AG6301" s="72"/>
      <c r="AH6301" s="72"/>
      <c r="AI6301" s="72"/>
      <c r="AJ6301" s="72"/>
      <c r="AK6301" s="72"/>
    </row>
    <row r="6302" ht="14.25" customHeight="1">
      <c r="A6302" s="78">
        <v>6299.0</v>
      </c>
      <c r="C6302" s="78" t="str">
        <f>VLOOKUP(G6302,[1]Macrodata_CCF!$A$3:$D$55,4,FALSE)</f>
        <v>#ERROR!</v>
      </c>
      <c r="E6302" s="79" t="str">
        <f>VLOOKUP(G6302,[1]Macrodata_CCF!$A$3:$B$55,2,FALSE)</f>
        <v>#ERROR!</v>
      </c>
      <c r="F6302" s="78">
        <v>0.0</v>
      </c>
      <c r="G6302" s="80">
        <v>32.0</v>
      </c>
      <c r="H6302" s="81">
        <v>99375.0</v>
      </c>
      <c r="I6302" s="81">
        <v>330000.0</v>
      </c>
      <c r="J6302" s="81">
        <v>143195.0</v>
      </c>
      <c r="K6302" s="81">
        <v>330000.0</v>
      </c>
      <c r="L6302" s="82">
        <v>0.1900054200542005</v>
      </c>
      <c r="N6302" s="83">
        <f t="shared" si="1"/>
        <v>0.1900054201</v>
      </c>
      <c r="O6302" s="83">
        <f t="shared" si="2"/>
        <v>0.1900054201</v>
      </c>
      <c r="Q6302" s="83">
        <f t="shared" si="3"/>
        <v>0.6988636364</v>
      </c>
      <c r="R6302" s="83">
        <f t="shared" si="4"/>
        <v>0.1900054201</v>
      </c>
      <c r="S6302" s="83" t="b">
        <f t="shared" si="5"/>
        <v>0</v>
      </c>
      <c r="T6302" s="72"/>
      <c r="U6302" s="72"/>
      <c r="V6302" s="72"/>
      <c r="W6302" s="72"/>
      <c r="X6302" s="72"/>
      <c r="Y6302" s="72"/>
      <c r="Z6302" s="72"/>
      <c r="AA6302" s="72"/>
      <c r="AB6302" s="72"/>
      <c r="AC6302" s="72"/>
      <c r="AD6302" s="72"/>
      <c r="AE6302" s="72"/>
      <c r="AF6302" s="72"/>
      <c r="AG6302" s="72"/>
      <c r="AH6302" s="72"/>
      <c r="AI6302" s="72"/>
      <c r="AJ6302" s="72"/>
      <c r="AK6302" s="72"/>
    </row>
    <row r="6303" ht="14.25" customHeight="1">
      <c r="A6303" s="78">
        <v>6300.0</v>
      </c>
      <c r="C6303" s="78" t="str">
        <f>VLOOKUP(G6303,[1]Macrodata_CCF!$A$3:$D$55,4,FALSE)</f>
        <v>#ERROR!</v>
      </c>
      <c r="E6303" s="79" t="str">
        <f>VLOOKUP(G6303,[1]Macrodata_CCF!$A$3:$B$55,2,FALSE)</f>
        <v>#ERROR!</v>
      </c>
      <c r="F6303" s="78">
        <v>0.0</v>
      </c>
      <c r="G6303" s="80">
        <v>22.0</v>
      </c>
      <c r="H6303" s="81">
        <v>224010.0</v>
      </c>
      <c r="I6303" s="81">
        <v>960000.0</v>
      </c>
      <c r="J6303" s="81">
        <v>327050.0</v>
      </c>
      <c r="K6303" s="81">
        <v>1920000.0</v>
      </c>
      <c r="L6303" s="82">
        <v>0.1400019021997581</v>
      </c>
      <c r="N6303" s="83">
        <f t="shared" si="1"/>
        <v>0.1400019022</v>
      </c>
      <c r="O6303" s="83">
        <f t="shared" si="2"/>
        <v>0.1400019022</v>
      </c>
      <c r="Q6303" s="83">
        <f t="shared" si="3"/>
        <v>0.76665625</v>
      </c>
      <c r="R6303" s="83">
        <f t="shared" si="4"/>
        <v>0.1400019022</v>
      </c>
      <c r="S6303" s="83" t="b">
        <f t="shared" si="5"/>
        <v>0</v>
      </c>
      <c r="T6303" s="72"/>
      <c r="U6303" s="72"/>
      <c r="V6303" s="72"/>
      <c r="W6303" s="72"/>
      <c r="X6303" s="72"/>
      <c r="Y6303" s="72"/>
      <c r="Z6303" s="72"/>
      <c r="AA6303" s="72"/>
      <c r="AB6303" s="72"/>
      <c r="AC6303" s="72"/>
      <c r="AD6303" s="72"/>
      <c r="AE6303" s="72"/>
      <c r="AF6303" s="72"/>
      <c r="AG6303" s="72"/>
      <c r="AH6303" s="72"/>
      <c r="AI6303" s="72"/>
      <c r="AJ6303" s="72"/>
      <c r="AK6303" s="72"/>
    </row>
    <row r="6304" ht="14.25" customHeight="1">
      <c r="A6304" s="78">
        <v>6301.0</v>
      </c>
      <c r="C6304" s="78" t="str">
        <f>VLOOKUP(G6304,[1]Macrodata_CCF!$A$3:$D$55,4,FALSE)</f>
        <v>#ERROR!</v>
      </c>
      <c r="E6304" s="79" t="str">
        <f>VLOOKUP(G6304,[1]Macrodata_CCF!$A$3:$B$55,2,FALSE)</f>
        <v>#ERROR!</v>
      </c>
      <c r="F6304" s="78">
        <v>1.0</v>
      </c>
      <c r="G6304" s="80">
        <v>14.0</v>
      </c>
      <c r="H6304" s="81">
        <v>211415.0</v>
      </c>
      <c r="I6304" s="81">
        <v>270000.0</v>
      </c>
      <c r="J6304" s="81">
        <v>245395.0</v>
      </c>
      <c r="K6304" s="81">
        <v>270000.0</v>
      </c>
      <c r="L6304" s="82">
        <v>0.5800119484509687</v>
      </c>
      <c r="N6304" s="83">
        <f t="shared" si="1"/>
        <v>0.5800119485</v>
      </c>
      <c r="O6304" s="83">
        <f t="shared" si="2"/>
        <v>0.5800119485</v>
      </c>
      <c r="Q6304" s="83">
        <f t="shared" si="3"/>
        <v>0.2169814815</v>
      </c>
      <c r="R6304" s="83">
        <f t="shared" si="4"/>
        <v>0.5800119485</v>
      </c>
      <c r="S6304" s="83" t="b">
        <f t="shared" si="5"/>
        <v>0</v>
      </c>
      <c r="T6304" s="72"/>
      <c r="U6304" s="72"/>
      <c r="V6304" s="72"/>
      <c r="W6304" s="72"/>
      <c r="X6304" s="72"/>
      <c r="Y6304" s="72"/>
      <c r="Z6304" s="72"/>
      <c r="AA6304" s="72"/>
      <c r="AB6304" s="72"/>
      <c r="AC6304" s="72"/>
      <c r="AD6304" s="72"/>
      <c r="AE6304" s="72"/>
      <c r="AF6304" s="72"/>
      <c r="AG6304" s="72"/>
      <c r="AH6304" s="72"/>
      <c r="AI6304" s="72"/>
      <c r="AJ6304" s="72"/>
      <c r="AK6304" s="72"/>
    </row>
    <row r="6305" ht="14.25" customHeight="1">
      <c r="A6305" s="78">
        <v>6302.0</v>
      </c>
      <c r="C6305" s="78" t="str">
        <f>VLOOKUP(G6305,[1]Macrodata_CCF!$A$3:$D$55,4,FALSE)</f>
        <v>#ERROR!</v>
      </c>
      <c r="E6305" s="79" t="str">
        <f>VLOOKUP(G6305,[1]Macrodata_CCF!$A$3:$B$55,2,FALSE)</f>
        <v>#ERROR!</v>
      </c>
      <c r="F6305" s="78">
        <v>1.0</v>
      </c>
      <c r="G6305" s="80">
        <v>46.0</v>
      </c>
      <c r="H6305" s="81">
        <v>531395.0</v>
      </c>
      <c r="I6305" s="81">
        <v>680000.0</v>
      </c>
      <c r="J6305" s="81">
        <v>602725.0</v>
      </c>
      <c r="K6305" s="81">
        <v>680000.0</v>
      </c>
      <c r="L6305" s="82">
        <v>0.4799973083005282</v>
      </c>
      <c r="N6305" s="83">
        <f t="shared" si="1"/>
        <v>0.4799973083</v>
      </c>
      <c r="O6305" s="83">
        <f t="shared" si="2"/>
        <v>0.4799973083</v>
      </c>
      <c r="Q6305" s="83">
        <f t="shared" si="3"/>
        <v>0.2185367647</v>
      </c>
      <c r="R6305" s="83">
        <f t="shared" si="4"/>
        <v>0.4799973083</v>
      </c>
      <c r="S6305" s="83" t="b">
        <f t="shared" si="5"/>
        <v>0</v>
      </c>
      <c r="T6305" s="72"/>
      <c r="U6305" s="72"/>
      <c r="V6305" s="72"/>
      <c r="W6305" s="72"/>
      <c r="X6305" s="72"/>
      <c r="Y6305" s="72"/>
      <c r="Z6305" s="72"/>
      <c r="AA6305" s="72"/>
      <c r="AB6305" s="72"/>
      <c r="AC6305" s="72"/>
      <c r="AD6305" s="72"/>
      <c r="AE6305" s="72"/>
      <c r="AF6305" s="72"/>
      <c r="AG6305" s="72"/>
      <c r="AH6305" s="72"/>
      <c r="AI6305" s="72"/>
      <c r="AJ6305" s="72"/>
      <c r="AK6305" s="72"/>
    </row>
    <row r="6306" ht="14.25" customHeight="1">
      <c r="A6306" s="78">
        <v>6303.0</v>
      </c>
      <c r="C6306" s="78" t="str">
        <f>VLOOKUP(G6306,[1]Macrodata_CCF!$A$3:$D$55,4,FALSE)</f>
        <v>#ERROR!</v>
      </c>
      <c r="E6306" s="79" t="str">
        <f>VLOOKUP(G6306,[1]Macrodata_CCF!$A$3:$B$55,2,FALSE)</f>
        <v>#ERROR!</v>
      </c>
      <c r="F6306" s="78">
        <v>0.0</v>
      </c>
      <c r="G6306" s="80">
        <v>40.0</v>
      </c>
      <c r="H6306" s="81">
        <v>80360.0</v>
      </c>
      <c r="I6306" s="81">
        <v>520000.0</v>
      </c>
      <c r="J6306" s="81">
        <v>93550.0</v>
      </c>
      <c r="K6306" s="81">
        <v>728000.0</v>
      </c>
      <c r="L6306" s="82">
        <v>0.03000181967063962</v>
      </c>
      <c r="N6306" s="83">
        <f t="shared" si="1"/>
        <v>0.03000181967</v>
      </c>
      <c r="O6306" s="83">
        <f t="shared" si="2"/>
        <v>0.03000181967</v>
      </c>
      <c r="Q6306" s="83">
        <f t="shared" si="3"/>
        <v>0.8454615385</v>
      </c>
      <c r="R6306" s="83">
        <f t="shared" si="4"/>
        <v>0.03000181967</v>
      </c>
      <c r="S6306" s="83" t="b">
        <f t="shared" si="5"/>
        <v>0</v>
      </c>
      <c r="T6306" s="72"/>
      <c r="U6306" s="72"/>
      <c r="V6306" s="72"/>
      <c r="W6306" s="72"/>
      <c r="X6306" s="72"/>
      <c r="Y6306" s="72"/>
      <c r="Z6306" s="72"/>
      <c r="AA6306" s="72"/>
      <c r="AB6306" s="72"/>
      <c r="AC6306" s="72"/>
      <c r="AD6306" s="72"/>
      <c r="AE6306" s="72"/>
      <c r="AF6306" s="72"/>
      <c r="AG6306" s="72"/>
      <c r="AH6306" s="72"/>
      <c r="AI6306" s="72"/>
      <c r="AJ6306" s="72"/>
      <c r="AK6306" s="72"/>
    </row>
    <row r="6307" ht="14.25" customHeight="1">
      <c r="A6307" s="78">
        <v>6304.0</v>
      </c>
      <c r="C6307" s="78" t="str">
        <f>VLOOKUP(G6307,[1]Macrodata_CCF!$A$3:$D$55,4,FALSE)</f>
        <v>#ERROR!</v>
      </c>
      <c r="E6307" s="79" t="str">
        <f>VLOOKUP(G6307,[1]Macrodata_CCF!$A$3:$B$55,2,FALSE)</f>
        <v>#ERROR!</v>
      </c>
      <c r="F6307" s="78">
        <v>0.0</v>
      </c>
      <c r="G6307" s="80">
        <v>10.0</v>
      </c>
      <c r="H6307" s="81">
        <v>14185.0</v>
      </c>
      <c r="I6307" s="81">
        <v>60000.0</v>
      </c>
      <c r="J6307" s="81">
        <v>0.0</v>
      </c>
      <c r="K6307" s="81">
        <v>60000.0</v>
      </c>
      <c r="L6307" s="82">
        <v>-0.3096147549929062</v>
      </c>
      <c r="N6307" s="83">
        <f t="shared" si="1"/>
        <v>-0.309614755</v>
      </c>
      <c r="O6307" s="83">
        <f t="shared" si="2"/>
        <v>0</v>
      </c>
      <c r="Q6307" s="83">
        <f t="shared" si="3"/>
        <v>0.7635833333</v>
      </c>
      <c r="R6307" s="83">
        <f t="shared" si="4"/>
        <v>-0.309614755</v>
      </c>
      <c r="S6307" s="83" t="b">
        <f t="shared" si="5"/>
        <v>0</v>
      </c>
      <c r="T6307" s="72"/>
      <c r="U6307" s="72"/>
      <c r="V6307" s="72"/>
      <c r="W6307" s="72"/>
      <c r="X6307" s="72"/>
      <c r="Y6307" s="72"/>
      <c r="Z6307" s="72"/>
      <c r="AA6307" s="72"/>
      <c r="AB6307" s="72"/>
      <c r="AC6307" s="72"/>
      <c r="AD6307" s="72"/>
      <c r="AE6307" s="72"/>
      <c r="AF6307" s="72"/>
      <c r="AG6307" s="72"/>
      <c r="AH6307" s="72"/>
      <c r="AI6307" s="72"/>
      <c r="AJ6307" s="72"/>
      <c r="AK6307" s="72"/>
    </row>
    <row r="6308" ht="14.25" customHeight="1">
      <c r="A6308" s="78">
        <v>6305.0</v>
      </c>
      <c r="C6308" s="78" t="str">
        <f>VLOOKUP(G6308,[1]Macrodata_CCF!$A$3:$D$55,4,FALSE)</f>
        <v>#ERROR!</v>
      </c>
      <c r="E6308" s="79" t="str">
        <f>VLOOKUP(G6308,[1]Macrodata_CCF!$A$3:$B$55,2,FALSE)</f>
        <v>#ERROR!</v>
      </c>
      <c r="F6308" s="78">
        <v>0.0</v>
      </c>
      <c r="G6308" s="80">
        <v>3.0</v>
      </c>
      <c r="H6308" s="81">
        <v>415150.0</v>
      </c>
      <c r="I6308" s="81">
        <v>650000.0</v>
      </c>
      <c r="J6308" s="81">
        <v>480910.0</v>
      </c>
      <c r="K6308" s="81">
        <v>650000.0</v>
      </c>
      <c r="L6308" s="82">
        <v>0.2800085160740898</v>
      </c>
      <c r="N6308" s="83">
        <f t="shared" si="1"/>
        <v>0.2800085161</v>
      </c>
      <c r="O6308" s="83">
        <f t="shared" si="2"/>
        <v>0.2800085161</v>
      </c>
      <c r="Q6308" s="83">
        <f t="shared" si="3"/>
        <v>0.3613076923</v>
      </c>
      <c r="R6308" s="83">
        <f t="shared" si="4"/>
        <v>0.2800085161</v>
      </c>
      <c r="S6308" s="83" t="b">
        <f t="shared" si="5"/>
        <v>0</v>
      </c>
      <c r="T6308" s="72"/>
      <c r="U6308" s="72"/>
      <c r="V6308" s="72"/>
      <c r="W6308" s="72"/>
      <c r="X6308" s="72"/>
      <c r="Y6308" s="72"/>
      <c r="Z6308" s="72"/>
      <c r="AA6308" s="72"/>
      <c r="AB6308" s="72"/>
      <c r="AC6308" s="72"/>
      <c r="AD6308" s="72"/>
      <c r="AE6308" s="72"/>
      <c r="AF6308" s="72"/>
      <c r="AG6308" s="72"/>
      <c r="AH6308" s="72"/>
      <c r="AI6308" s="72"/>
      <c r="AJ6308" s="72"/>
      <c r="AK6308" s="72"/>
    </row>
    <row r="6309" ht="14.25" customHeight="1">
      <c r="A6309" s="78">
        <v>6306.0</v>
      </c>
      <c r="C6309" s="78" t="str">
        <f>VLOOKUP(G6309,[1]Macrodata_CCF!$A$3:$D$55,4,FALSE)</f>
        <v>#ERROR!</v>
      </c>
      <c r="E6309" s="79" t="str">
        <f>VLOOKUP(G6309,[1]Macrodata_CCF!$A$3:$B$55,2,FALSE)</f>
        <v>#ERROR!</v>
      </c>
      <c r="F6309" s="78">
        <v>0.0</v>
      </c>
      <c r="G6309" s="80">
        <v>5.0</v>
      </c>
      <c r="H6309" s="81">
        <v>0.0</v>
      </c>
      <c r="I6309" s="81">
        <v>850000.0</v>
      </c>
      <c r="J6309" s="81">
        <v>0.0</v>
      </c>
      <c r="K6309" s="81">
        <v>1445000.0</v>
      </c>
      <c r="L6309" s="82">
        <v>0.0</v>
      </c>
      <c r="N6309" s="83">
        <f t="shared" si="1"/>
        <v>0</v>
      </c>
      <c r="O6309" s="83">
        <f t="shared" si="2"/>
        <v>0</v>
      </c>
      <c r="Q6309" s="83">
        <f t="shared" si="3"/>
        <v>1</v>
      </c>
      <c r="R6309" s="83">
        <f t="shared" si="4"/>
        <v>0</v>
      </c>
      <c r="S6309" s="83" t="b">
        <f t="shared" si="5"/>
        <v>0</v>
      </c>
      <c r="T6309" s="72"/>
      <c r="U6309" s="72"/>
      <c r="V6309" s="72"/>
      <c r="W6309" s="72"/>
      <c r="X6309" s="72"/>
      <c r="Y6309" s="72"/>
      <c r="Z6309" s="72"/>
      <c r="AA6309" s="72"/>
      <c r="AB6309" s="72"/>
      <c r="AC6309" s="72"/>
      <c r="AD6309" s="72"/>
      <c r="AE6309" s="72"/>
      <c r="AF6309" s="72"/>
      <c r="AG6309" s="72"/>
      <c r="AH6309" s="72"/>
      <c r="AI6309" s="72"/>
      <c r="AJ6309" s="72"/>
      <c r="AK6309" s="72"/>
    </row>
    <row r="6310" ht="14.25" customHeight="1">
      <c r="A6310" s="78">
        <v>6307.0</v>
      </c>
      <c r="C6310" s="78" t="str">
        <f>VLOOKUP(G6310,[1]Macrodata_CCF!$A$3:$D$55,4,FALSE)</f>
        <v>#ERROR!</v>
      </c>
      <c r="E6310" s="79" t="str">
        <f>VLOOKUP(G6310,[1]Macrodata_CCF!$A$3:$B$55,2,FALSE)</f>
        <v>#ERROR!</v>
      </c>
      <c r="F6310" s="78">
        <v>1.0</v>
      </c>
      <c r="G6310" s="80">
        <v>16.0</v>
      </c>
      <c r="H6310" s="81">
        <v>70950.0</v>
      </c>
      <c r="I6310" s="81">
        <v>230000.0</v>
      </c>
      <c r="J6310" s="81">
        <v>145705.0</v>
      </c>
      <c r="K6310" s="81">
        <v>230000.0</v>
      </c>
      <c r="L6310" s="82">
        <v>0.470009430996542</v>
      </c>
      <c r="N6310" s="83">
        <f t="shared" si="1"/>
        <v>0.470009431</v>
      </c>
      <c r="O6310" s="83">
        <f t="shared" si="2"/>
        <v>0.470009431</v>
      </c>
      <c r="Q6310" s="83">
        <f t="shared" si="3"/>
        <v>0.6915217391</v>
      </c>
      <c r="R6310" s="83">
        <f t="shared" si="4"/>
        <v>0.470009431</v>
      </c>
      <c r="S6310" s="83" t="b">
        <f t="shared" si="5"/>
        <v>0</v>
      </c>
      <c r="T6310" s="72"/>
      <c r="U6310" s="72"/>
      <c r="V6310" s="72"/>
      <c r="W6310" s="72"/>
      <c r="X6310" s="72"/>
      <c r="Y6310" s="72"/>
      <c r="Z6310" s="72"/>
      <c r="AA6310" s="72"/>
      <c r="AB6310" s="72"/>
      <c r="AC6310" s="72"/>
      <c r="AD6310" s="72"/>
      <c r="AE6310" s="72"/>
      <c r="AF6310" s="72"/>
      <c r="AG6310" s="72"/>
      <c r="AH6310" s="72"/>
      <c r="AI6310" s="72"/>
      <c r="AJ6310" s="72"/>
      <c r="AK6310" s="72"/>
    </row>
    <row r="6311" ht="14.25" customHeight="1">
      <c r="A6311" s="78">
        <v>6308.0</v>
      </c>
      <c r="C6311" s="78" t="str">
        <f>VLOOKUP(G6311,[1]Macrodata_CCF!$A$3:$D$55,4,FALSE)</f>
        <v>#ERROR!</v>
      </c>
      <c r="E6311" s="79" t="str">
        <f>VLOOKUP(G6311,[1]Macrodata_CCF!$A$3:$B$55,2,FALSE)</f>
        <v>#ERROR!</v>
      </c>
      <c r="F6311" s="78">
        <v>0.0</v>
      </c>
      <c r="G6311" s="80">
        <v>28.0</v>
      </c>
      <c r="H6311" s="81">
        <v>36010.0</v>
      </c>
      <c r="I6311" s="81">
        <v>750000.0</v>
      </c>
      <c r="J6311" s="81">
        <v>150250.0</v>
      </c>
      <c r="K6311" s="81">
        <v>750000.0</v>
      </c>
      <c r="L6311" s="82">
        <v>0.1600022409277441</v>
      </c>
      <c r="N6311" s="83">
        <f t="shared" si="1"/>
        <v>0.1600022409</v>
      </c>
      <c r="O6311" s="83">
        <f t="shared" si="2"/>
        <v>0.1600022409</v>
      </c>
      <c r="Q6311" s="83">
        <f t="shared" si="3"/>
        <v>0.9519866667</v>
      </c>
      <c r="R6311" s="83">
        <f t="shared" si="4"/>
        <v>0.1600022409</v>
      </c>
      <c r="S6311" s="83" t="b">
        <f t="shared" si="5"/>
        <v>0</v>
      </c>
      <c r="T6311" s="72"/>
      <c r="U6311" s="72"/>
      <c r="V6311" s="72"/>
      <c r="W6311" s="72"/>
      <c r="X6311" s="72"/>
      <c r="Y6311" s="72"/>
      <c r="Z6311" s="72"/>
      <c r="AA6311" s="72"/>
      <c r="AB6311" s="72"/>
      <c r="AC6311" s="72"/>
      <c r="AD6311" s="72"/>
      <c r="AE6311" s="72"/>
      <c r="AF6311" s="72"/>
      <c r="AG6311" s="72"/>
      <c r="AH6311" s="72"/>
      <c r="AI6311" s="72"/>
      <c r="AJ6311" s="72"/>
      <c r="AK6311" s="72"/>
    </row>
    <row r="6312" ht="14.25" customHeight="1">
      <c r="A6312" s="78">
        <v>6309.0</v>
      </c>
      <c r="C6312" s="78" t="str">
        <f>VLOOKUP(G6312,[1]Macrodata_CCF!$A$3:$D$55,4,FALSE)</f>
        <v>#ERROR!</v>
      </c>
      <c r="E6312" s="79" t="str">
        <f>VLOOKUP(G6312,[1]Macrodata_CCF!$A$3:$B$55,2,FALSE)</f>
        <v>#ERROR!</v>
      </c>
      <c r="F6312" s="78">
        <v>0.0</v>
      </c>
      <c r="G6312" s="80">
        <v>50.0</v>
      </c>
      <c r="H6312" s="81">
        <v>759610.0</v>
      </c>
      <c r="I6312" s="81">
        <v>820000.0</v>
      </c>
      <c r="J6312" s="81">
        <v>765650.0</v>
      </c>
      <c r="K6312" s="81">
        <v>1312000.0</v>
      </c>
      <c r="L6312" s="82">
        <v>0.1000165590329525</v>
      </c>
      <c r="N6312" s="83">
        <f t="shared" si="1"/>
        <v>0.100016559</v>
      </c>
      <c r="O6312" s="83">
        <f t="shared" si="2"/>
        <v>0.100016559</v>
      </c>
      <c r="Q6312" s="83">
        <f t="shared" si="3"/>
        <v>0.07364634146</v>
      </c>
      <c r="R6312" s="83">
        <f t="shared" si="4"/>
        <v>0.007365853659</v>
      </c>
      <c r="S6312" s="83" t="b">
        <f t="shared" si="5"/>
        <v>0</v>
      </c>
      <c r="T6312" s="72"/>
      <c r="U6312" s="72"/>
      <c r="V6312" s="72"/>
      <c r="W6312" s="72"/>
      <c r="X6312" s="72"/>
      <c r="Y6312" s="72"/>
      <c r="Z6312" s="72"/>
      <c r="AA6312" s="72"/>
      <c r="AB6312" s="72"/>
      <c r="AC6312" s="72"/>
      <c r="AD6312" s="72"/>
      <c r="AE6312" s="72"/>
      <c r="AF6312" s="72"/>
      <c r="AG6312" s="72"/>
      <c r="AH6312" s="72"/>
      <c r="AI6312" s="72"/>
      <c r="AJ6312" s="72"/>
      <c r="AK6312" s="72"/>
    </row>
    <row r="6313" ht="14.25" customHeight="1">
      <c r="A6313" s="78">
        <v>6310.0</v>
      </c>
      <c r="C6313" s="78" t="str">
        <f>VLOOKUP(G6313,[1]Macrodata_CCF!$A$3:$D$55,4,FALSE)</f>
        <v>#ERROR!</v>
      </c>
      <c r="E6313" s="79" t="str">
        <f>VLOOKUP(G6313,[1]Macrodata_CCF!$A$3:$B$55,2,FALSE)</f>
        <v>#ERROR!</v>
      </c>
      <c r="F6313" s="78">
        <v>0.0</v>
      </c>
      <c r="G6313" s="80">
        <v>9.0</v>
      </c>
      <c r="H6313" s="81">
        <v>0.0</v>
      </c>
      <c r="I6313" s="81">
        <v>870000.0</v>
      </c>
      <c r="J6313" s="81">
        <v>252300.0</v>
      </c>
      <c r="K6313" s="81">
        <v>870000.0</v>
      </c>
      <c r="L6313" s="82">
        <v>0.29</v>
      </c>
      <c r="N6313" s="83">
        <f t="shared" si="1"/>
        <v>0.29</v>
      </c>
      <c r="O6313" s="83">
        <f t="shared" si="2"/>
        <v>0.29</v>
      </c>
      <c r="Q6313" s="83">
        <f t="shared" si="3"/>
        <v>1</v>
      </c>
      <c r="R6313" s="83">
        <f t="shared" si="4"/>
        <v>0.29</v>
      </c>
      <c r="S6313" s="83" t="b">
        <f t="shared" si="5"/>
        <v>0</v>
      </c>
      <c r="T6313" s="72"/>
      <c r="U6313" s="72"/>
      <c r="V6313" s="72"/>
      <c r="W6313" s="72"/>
      <c r="X6313" s="72"/>
      <c r="Y6313" s="72"/>
      <c r="Z6313" s="72"/>
      <c r="AA6313" s="72"/>
      <c r="AB6313" s="72"/>
      <c r="AC6313" s="72"/>
      <c r="AD6313" s="72"/>
      <c r="AE6313" s="72"/>
      <c r="AF6313" s="72"/>
      <c r="AG6313" s="72"/>
      <c r="AH6313" s="72"/>
      <c r="AI6313" s="72"/>
      <c r="AJ6313" s="72"/>
      <c r="AK6313" s="72"/>
    </row>
    <row r="6314" ht="14.25" customHeight="1">
      <c r="A6314" s="78">
        <v>6311.0</v>
      </c>
      <c r="C6314" s="78" t="str">
        <f>VLOOKUP(G6314,[1]Macrodata_CCF!$A$3:$D$55,4,FALSE)</f>
        <v>#ERROR!</v>
      </c>
      <c r="E6314" s="79" t="str">
        <f>VLOOKUP(G6314,[1]Macrodata_CCF!$A$3:$B$55,2,FALSE)</f>
        <v>#ERROR!</v>
      </c>
      <c r="F6314" s="78">
        <v>0.0</v>
      </c>
      <c r="G6314" s="80">
        <v>34.0</v>
      </c>
      <c r="H6314" s="81">
        <v>0.0</v>
      </c>
      <c r="I6314" s="81">
        <v>950000.0</v>
      </c>
      <c r="J6314" s="81">
        <v>28500.0</v>
      </c>
      <c r="K6314" s="81">
        <v>950000.0</v>
      </c>
      <c r="L6314" s="82">
        <v>0.03</v>
      </c>
      <c r="N6314" s="83">
        <f t="shared" si="1"/>
        <v>0.03</v>
      </c>
      <c r="O6314" s="83">
        <f t="shared" si="2"/>
        <v>0.03</v>
      </c>
      <c r="Q6314" s="83">
        <f t="shared" si="3"/>
        <v>1</v>
      </c>
      <c r="R6314" s="83">
        <f t="shared" si="4"/>
        <v>0.03</v>
      </c>
      <c r="S6314" s="83" t="b">
        <f t="shared" si="5"/>
        <v>0</v>
      </c>
      <c r="T6314" s="72"/>
      <c r="U6314" s="72"/>
      <c r="V6314" s="72"/>
      <c r="W6314" s="72"/>
      <c r="X6314" s="72"/>
      <c r="Y6314" s="72"/>
      <c r="Z6314" s="72"/>
      <c r="AA6314" s="72"/>
      <c r="AB6314" s="72"/>
      <c r="AC6314" s="72"/>
      <c r="AD6314" s="72"/>
      <c r="AE6314" s="72"/>
      <c r="AF6314" s="72"/>
      <c r="AG6314" s="72"/>
      <c r="AH6314" s="72"/>
      <c r="AI6314" s="72"/>
      <c r="AJ6314" s="72"/>
      <c r="AK6314" s="72"/>
    </row>
    <row r="6315" ht="14.25" customHeight="1">
      <c r="A6315" s="78">
        <v>6312.0</v>
      </c>
      <c r="C6315" s="78" t="str">
        <f>VLOOKUP(G6315,[1]Macrodata_CCF!$A$3:$D$55,4,FALSE)</f>
        <v>#ERROR!</v>
      </c>
      <c r="E6315" s="79" t="str">
        <f>VLOOKUP(G6315,[1]Macrodata_CCF!$A$3:$B$55,2,FALSE)</f>
        <v>#ERROR!</v>
      </c>
      <c r="F6315" s="78">
        <v>0.0</v>
      </c>
      <c r="G6315" s="80">
        <v>16.0</v>
      </c>
      <c r="H6315" s="81">
        <v>132450.0</v>
      </c>
      <c r="I6315" s="81">
        <v>450000.0</v>
      </c>
      <c r="J6315" s="81">
        <v>195960.0</v>
      </c>
      <c r="K6315" s="81">
        <v>450000.0</v>
      </c>
      <c r="L6315" s="82">
        <v>0.2</v>
      </c>
      <c r="N6315" s="83">
        <f t="shared" si="1"/>
        <v>0.2</v>
      </c>
      <c r="O6315" s="83">
        <f t="shared" si="2"/>
        <v>0.2</v>
      </c>
      <c r="Q6315" s="83">
        <f t="shared" si="3"/>
        <v>0.7056666667</v>
      </c>
      <c r="R6315" s="83">
        <f t="shared" si="4"/>
        <v>0.2</v>
      </c>
      <c r="S6315" s="83" t="b">
        <f t="shared" si="5"/>
        <v>0</v>
      </c>
      <c r="T6315" s="72"/>
      <c r="U6315" s="72"/>
      <c r="V6315" s="72"/>
      <c r="W6315" s="72"/>
      <c r="X6315" s="72"/>
      <c r="Y6315" s="72"/>
      <c r="Z6315" s="72"/>
      <c r="AA6315" s="72"/>
      <c r="AB6315" s="72"/>
      <c r="AC6315" s="72"/>
      <c r="AD6315" s="72"/>
      <c r="AE6315" s="72"/>
      <c r="AF6315" s="72"/>
      <c r="AG6315" s="72"/>
      <c r="AH6315" s="72"/>
      <c r="AI6315" s="72"/>
      <c r="AJ6315" s="72"/>
      <c r="AK6315" s="72"/>
    </row>
    <row r="6316" ht="14.25" customHeight="1">
      <c r="A6316" s="78">
        <v>6313.0</v>
      </c>
      <c r="C6316" s="78" t="str">
        <f>VLOOKUP(G6316,[1]Macrodata_CCF!$A$3:$D$55,4,FALSE)</f>
        <v>#ERROR!</v>
      </c>
      <c r="E6316" s="79" t="str">
        <f>VLOOKUP(G6316,[1]Macrodata_CCF!$A$3:$B$55,2,FALSE)</f>
        <v>#ERROR!</v>
      </c>
      <c r="F6316" s="78">
        <v>0.0</v>
      </c>
      <c r="G6316" s="80">
        <v>35.0</v>
      </c>
      <c r="H6316" s="81">
        <v>404065.0</v>
      </c>
      <c r="I6316" s="81">
        <v>490000.0</v>
      </c>
      <c r="J6316" s="81">
        <v>416095.0</v>
      </c>
      <c r="K6316" s="81">
        <v>833000.0</v>
      </c>
      <c r="L6316" s="82">
        <v>0.1399895269680572</v>
      </c>
      <c r="N6316" s="83">
        <f t="shared" si="1"/>
        <v>0.139989527</v>
      </c>
      <c r="O6316" s="83">
        <f t="shared" si="2"/>
        <v>0.139989527</v>
      </c>
      <c r="Q6316" s="83">
        <f t="shared" si="3"/>
        <v>0.175377551</v>
      </c>
      <c r="R6316" s="83">
        <f t="shared" si="4"/>
        <v>0.139989527</v>
      </c>
      <c r="S6316" s="83" t="b">
        <f t="shared" si="5"/>
        <v>0</v>
      </c>
      <c r="T6316" s="72"/>
      <c r="U6316" s="72"/>
      <c r="V6316" s="72"/>
      <c r="W6316" s="72"/>
      <c r="X6316" s="72"/>
      <c r="Y6316" s="72"/>
      <c r="Z6316" s="72"/>
      <c r="AA6316" s="72"/>
      <c r="AB6316" s="72"/>
      <c r="AC6316" s="72"/>
      <c r="AD6316" s="72"/>
      <c r="AE6316" s="72"/>
      <c r="AF6316" s="72"/>
      <c r="AG6316" s="72"/>
      <c r="AH6316" s="72"/>
      <c r="AI6316" s="72"/>
      <c r="AJ6316" s="72"/>
      <c r="AK6316" s="72"/>
    </row>
    <row r="6317" ht="14.25" customHeight="1">
      <c r="A6317" s="78">
        <v>6314.0</v>
      </c>
      <c r="C6317" s="78" t="str">
        <f>VLOOKUP(G6317,[1]Macrodata_CCF!$A$3:$D$55,4,FALSE)</f>
        <v>#ERROR!</v>
      </c>
      <c r="E6317" s="79" t="str">
        <f>VLOOKUP(G6317,[1]Macrodata_CCF!$A$3:$B$55,2,FALSE)</f>
        <v>#ERROR!</v>
      </c>
      <c r="F6317" s="78">
        <v>0.0</v>
      </c>
      <c r="G6317" s="80">
        <v>32.0</v>
      </c>
      <c r="H6317" s="81">
        <v>375985.0</v>
      </c>
      <c r="I6317" s="81">
        <v>400000.0</v>
      </c>
      <c r="J6317" s="81">
        <v>440105.0</v>
      </c>
      <c r="K6317" s="81">
        <v>560000.0</v>
      </c>
      <c r="L6317" s="82">
        <v>2.669997917967937</v>
      </c>
      <c r="N6317" s="83">
        <f t="shared" si="1"/>
        <v>2.669997918</v>
      </c>
      <c r="O6317" s="83">
        <f t="shared" si="2"/>
        <v>1</v>
      </c>
      <c r="Q6317" s="83">
        <f t="shared" si="3"/>
        <v>0.0600375</v>
      </c>
      <c r="R6317" s="83">
        <f t="shared" si="4"/>
        <v>0.1603</v>
      </c>
      <c r="S6317" s="83" t="b">
        <f t="shared" si="5"/>
        <v>0</v>
      </c>
      <c r="T6317" s="72"/>
      <c r="U6317" s="72"/>
      <c r="V6317" s="72"/>
      <c r="W6317" s="72"/>
      <c r="X6317" s="72"/>
      <c r="Y6317" s="72"/>
      <c r="Z6317" s="72"/>
      <c r="AA6317" s="72"/>
      <c r="AB6317" s="72"/>
      <c r="AC6317" s="72"/>
      <c r="AD6317" s="72"/>
      <c r="AE6317" s="72"/>
      <c r="AF6317" s="72"/>
      <c r="AG6317" s="72"/>
      <c r="AH6317" s="72"/>
      <c r="AI6317" s="72"/>
      <c r="AJ6317" s="72"/>
      <c r="AK6317" s="72"/>
    </row>
    <row r="6318" ht="14.25" customHeight="1">
      <c r="A6318" s="78">
        <v>6315.0</v>
      </c>
      <c r="C6318" s="78" t="str">
        <f>VLOOKUP(G6318,[1]Macrodata_CCF!$A$3:$D$55,4,FALSE)</f>
        <v>#ERROR!</v>
      </c>
      <c r="E6318" s="79" t="str">
        <f>VLOOKUP(G6318,[1]Macrodata_CCF!$A$3:$B$55,2,FALSE)</f>
        <v>#ERROR!</v>
      </c>
      <c r="F6318" s="78">
        <v>0.0</v>
      </c>
      <c r="G6318" s="80">
        <v>6.0</v>
      </c>
      <c r="H6318" s="81">
        <v>69690.0</v>
      </c>
      <c r="I6318" s="81">
        <v>270000.0</v>
      </c>
      <c r="J6318" s="81">
        <v>137795.0</v>
      </c>
      <c r="K6318" s="81">
        <v>270000.0</v>
      </c>
      <c r="L6318" s="82">
        <v>0.3399980030952025</v>
      </c>
      <c r="N6318" s="83">
        <f t="shared" si="1"/>
        <v>0.3399980031</v>
      </c>
      <c r="O6318" s="83">
        <f t="shared" si="2"/>
        <v>0.3399980031</v>
      </c>
      <c r="Q6318" s="83">
        <f t="shared" si="3"/>
        <v>0.7418888889</v>
      </c>
      <c r="R6318" s="83">
        <f t="shared" si="4"/>
        <v>0.3399980031</v>
      </c>
      <c r="S6318" s="83" t="b">
        <f t="shared" si="5"/>
        <v>0</v>
      </c>
      <c r="T6318" s="72"/>
      <c r="U6318" s="72"/>
      <c r="V6318" s="72"/>
      <c r="W6318" s="72"/>
      <c r="X6318" s="72"/>
      <c r="Y6318" s="72"/>
      <c r="Z6318" s="72"/>
      <c r="AA6318" s="72"/>
      <c r="AB6318" s="72"/>
      <c r="AC6318" s="72"/>
      <c r="AD6318" s="72"/>
      <c r="AE6318" s="72"/>
      <c r="AF6318" s="72"/>
      <c r="AG6318" s="72"/>
      <c r="AH6318" s="72"/>
      <c r="AI6318" s="72"/>
      <c r="AJ6318" s="72"/>
      <c r="AK6318" s="72"/>
    </row>
    <row r="6319" ht="14.25" customHeight="1">
      <c r="A6319" s="78">
        <v>6316.0</v>
      </c>
      <c r="C6319" s="78" t="str">
        <f>VLOOKUP(G6319,[1]Macrodata_CCF!$A$3:$D$55,4,FALSE)</f>
        <v>#ERROR!</v>
      </c>
      <c r="E6319" s="79" t="str">
        <f>VLOOKUP(G6319,[1]Macrodata_CCF!$A$3:$B$55,2,FALSE)</f>
        <v>#ERROR!</v>
      </c>
      <c r="F6319" s="78">
        <v>1.0</v>
      </c>
      <c r="G6319" s="80">
        <v>44.0</v>
      </c>
      <c r="H6319" s="81">
        <v>134875.0</v>
      </c>
      <c r="I6319" s="81">
        <v>150000.0</v>
      </c>
      <c r="J6319" s="81">
        <v>142440.0</v>
      </c>
      <c r="K6319" s="81">
        <v>150000.0</v>
      </c>
      <c r="L6319" s="82">
        <v>0.5001652892561983</v>
      </c>
      <c r="N6319" s="83">
        <f t="shared" si="1"/>
        <v>0.5001652893</v>
      </c>
      <c r="O6319" s="83">
        <f t="shared" si="2"/>
        <v>0.5001652893</v>
      </c>
      <c r="Q6319" s="83">
        <f t="shared" si="3"/>
        <v>0.1008333333</v>
      </c>
      <c r="R6319" s="83">
        <f t="shared" si="4"/>
        <v>0.5001652893</v>
      </c>
      <c r="S6319" s="83" t="b">
        <f t="shared" si="5"/>
        <v>0</v>
      </c>
      <c r="T6319" s="72"/>
      <c r="U6319" s="72"/>
      <c r="V6319" s="72"/>
      <c r="W6319" s="72"/>
      <c r="X6319" s="72"/>
      <c r="Y6319" s="72"/>
      <c r="Z6319" s="72"/>
      <c r="AA6319" s="72"/>
      <c r="AB6319" s="72"/>
      <c r="AC6319" s="72"/>
      <c r="AD6319" s="72"/>
      <c r="AE6319" s="72"/>
      <c r="AF6319" s="72"/>
      <c r="AG6319" s="72"/>
      <c r="AH6319" s="72"/>
      <c r="AI6319" s="72"/>
      <c r="AJ6319" s="72"/>
      <c r="AK6319" s="72"/>
    </row>
    <row r="6320" ht="14.25" customHeight="1">
      <c r="A6320" s="78">
        <v>6317.0</v>
      </c>
      <c r="C6320" s="78" t="str">
        <f>VLOOKUP(G6320,[1]Macrodata_CCF!$A$3:$D$55,4,FALSE)</f>
        <v>#ERROR!</v>
      </c>
      <c r="E6320" s="79" t="str">
        <f>VLOOKUP(G6320,[1]Macrodata_CCF!$A$3:$B$55,2,FALSE)</f>
        <v>#ERROR!</v>
      </c>
      <c r="F6320" s="78">
        <v>0.0</v>
      </c>
      <c r="G6320" s="80">
        <v>29.0</v>
      </c>
      <c r="H6320" s="81">
        <v>279515.0</v>
      </c>
      <c r="I6320" s="81">
        <v>830000.0</v>
      </c>
      <c r="J6320" s="81">
        <v>378600.0</v>
      </c>
      <c r="K6320" s="81">
        <v>830000.0</v>
      </c>
      <c r="L6320" s="82">
        <v>0.1799958218661726</v>
      </c>
      <c r="N6320" s="83">
        <f t="shared" si="1"/>
        <v>0.1799958219</v>
      </c>
      <c r="O6320" s="83">
        <f t="shared" si="2"/>
        <v>0.1799958219</v>
      </c>
      <c r="Q6320" s="83">
        <f t="shared" si="3"/>
        <v>0.6632349398</v>
      </c>
      <c r="R6320" s="83">
        <f t="shared" si="4"/>
        <v>0.1799958219</v>
      </c>
      <c r="S6320" s="83" t="b">
        <f t="shared" si="5"/>
        <v>0</v>
      </c>
      <c r="T6320" s="72"/>
      <c r="U6320" s="72"/>
      <c r="V6320" s="72"/>
      <c r="W6320" s="72"/>
      <c r="X6320" s="72"/>
      <c r="Y6320" s="72"/>
      <c r="Z6320" s="72"/>
      <c r="AA6320" s="72"/>
      <c r="AB6320" s="72"/>
      <c r="AC6320" s="72"/>
      <c r="AD6320" s="72"/>
      <c r="AE6320" s="72"/>
      <c r="AF6320" s="72"/>
      <c r="AG6320" s="72"/>
      <c r="AH6320" s="72"/>
      <c r="AI6320" s="72"/>
      <c r="AJ6320" s="72"/>
      <c r="AK6320" s="72"/>
    </row>
    <row r="6321" ht="14.25" customHeight="1">
      <c r="A6321" s="78">
        <v>6318.0</v>
      </c>
      <c r="C6321" s="78" t="str">
        <f>VLOOKUP(G6321,[1]Macrodata_CCF!$A$3:$D$55,4,FALSE)</f>
        <v>#ERROR!</v>
      </c>
      <c r="E6321" s="79" t="str">
        <f>VLOOKUP(G6321,[1]Macrodata_CCF!$A$3:$B$55,2,FALSE)</f>
        <v>#ERROR!</v>
      </c>
      <c r="F6321" s="78">
        <v>0.0</v>
      </c>
      <c r="G6321" s="80">
        <v>30.0</v>
      </c>
      <c r="H6321" s="81">
        <v>0.0</v>
      </c>
      <c r="I6321" s="81">
        <v>610000.0</v>
      </c>
      <c r="J6321" s="81">
        <v>0.0</v>
      </c>
      <c r="K6321" s="81">
        <v>1098000.0</v>
      </c>
      <c r="L6321" s="82">
        <v>0.0</v>
      </c>
      <c r="N6321" s="83">
        <f t="shared" si="1"/>
        <v>0</v>
      </c>
      <c r="O6321" s="83">
        <f t="shared" si="2"/>
        <v>0</v>
      </c>
      <c r="Q6321" s="83">
        <f t="shared" si="3"/>
        <v>1</v>
      </c>
      <c r="R6321" s="83">
        <f t="shared" si="4"/>
        <v>0</v>
      </c>
      <c r="S6321" s="83" t="b">
        <f t="shared" si="5"/>
        <v>0</v>
      </c>
      <c r="T6321" s="72"/>
      <c r="U6321" s="72"/>
      <c r="V6321" s="72"/>
      <c r="W6321" s="72"/>
      <c r="X6321" s="72"/>
      <c r="Y6321" s="72"/>
      <c r="Z6321" s="72"/>
      <c r="AA6321" s="72"/>
      <c r="AB6321" s="72"/>
      <c r="AC6321" s="72"/>
      <c r="AD6321" s="72"/>
      <c r="AE6321" s="72"/>
      <c r="AF6321" s="72"/>
      <c r="AG6321" s="72"/>
      <c r="AH6321" s="72"/>
      <c r="AI6321" s="72"/>
      <c r="AJ6321" s="72"/>
      <c r="AK6321" s="72"/>
    </row>
    <row r="6322" ht="14.25" customHeight="1">
      <c r="A6322" s="78">
        <v>6319.0</v>
      </c>
      <c r="C6322" s="78" t="str">
        <f>VLOOKUP(G6322,[1]Macrodata_CCF!$A$3:$D$55,4,FALSE)</f>
        <v>#ERROR!</v>
      </c>
      <c r="E6322" s="79" t="str">
        <f>VLOOKUP(G6322,[1]Macrodata_CCF!$A$3:$B$55,2,FALSE)</f>
        <v>#ERROR!</v>
      </c>
      <c r="F6322" s="78">
        <v>0.0</v>
      </c>
      <c r="G6322" s="80">
        <v>22.0</v>
      </c>
      <c r="H6322" s="81">
        <v>276165.0</v>
      </c>
      <c r="I6322" s="81">
        <v>760000.0</v>
      </c>
      <c r="J6322" s="81">
        <v>242295.0</v>
      </c>
      <c r="K6322" s="81">
        <v>760000.0</v>
      </c>
      <c r="L6322" s="82">
        <v>-0.07000320357146547</v>
      </c>
      <c r="N6322" s="83">
        <f t="shared" si="1"/>
        <v>-0.07000320357</v>
      </c>
      <c r="O6322" s="83">
        <f t="shared" si="2"/>
        <v>0</v>
      </c>
      <c r="Q6322" s="83">
        <f t="shared" si="3"/>
        <v>0.636625</v>
      </c>
      <c r="R6322" s="83">
        <f t="shared" si="4"/>
        <v>-0.07000320357</v>
      </c>
      <c r="S6322" s="83" t="b">
        <f t="shared" si="5"/>
        <v>0</v>
      </c>
      <c r="T6322" s="72"/>
      <c r="U6322" s="72"/>
      <c r="V6322" s="72"/>
      <c r="W6322" s="72"/>
      <c r="X6322" s="72"/>
      <c r="Y6322" s="72"/>
      <c r="Z6322" s="72"/>
      <c r="AA6322" s="72"/>
      <c r="AB6322" s="72"/>
      <c r="AC6322" s="72"/>
      <c r="AD6322" s="72"/>
      <c r="AE6322" s="72"/>
      <c r="AF6322" s="72"/>
      <c r="AG6322" s="72"/>
      <c r="AH6322" s="72"/>
      <c r="AI6322" s="72"/>
      <c r="AJ6322" s="72"/>
      <c r="AK6322" s="72"/>
    </row>
    <row r="6323" ht="14.25" customHeight="1">
      <c r="A6323" s="78">
        <v>6320.0</v>
      </c>
      <c r="C6323" s="78" t="str">
        <f>VLOOKUP(G6323,[1]Macrodata_CCF!$A$3:$D$55,4,FALSE)</f>
        <v>#ERROR!</v>
      </c>
      <c r="E6323" s="79" t="str">
        <f>VLOOKUP(G6323,[1]Macrodata_CCF!$A$3:$B$55,2,FALSE)</f>
        <v>#ERROR!</v>
      </c>
      <c r="F6323" s="78">
        <v>0.0</v>
      </c>
      <c r="G6323" s="80">
        <v>8.0</v>
      </c>
      <c r="H6323" s="81">
        <v>727945.0</v>
      </c>
      <c r="I6323" s="81">
        <v>890000.0</v>
      </c>
      <c r="J6323" s="81">
        <v>907800.0</v>
      </c>
      <c r="K6323" s="81">
        <v>890000.0</v>
      </c>
      <c r="L6323" s="82">
        <v>1.109839252105767</v>
      </c>
      <c r="N6323" s="83">
        <f t="shared" si="1"/>
        <v>1.109839252</v>
      </c>
      <c r="O6323" s="83">
        <f t="shared" si="2"/>
        <v>1</v>
      </c>
      <c r="Q6323" s="83">
        <f t="shared" si="3"/>
        <v>0.1820842697</v>
      </c>
      <c r="R6323" s="83">
        <f t="shared" si="4"/>
        <v>1.109839252</v>
      </c>
      <c r="S6323" s="83" t="b">
        <f t="shared" si="5"/>
        <v>0</v>
      </c>
      <c r="T6323" s="72"/>
      <c r="U6323" s="72"/>
      <c r="V6323" s="72"/>
      <c r="W6323" s="72"/>
      <c r="X6323" s="72"/>
      <c r="Y6323" s="72"/>
      <c r="Z6323" s="72"/>
      <c r="AA6323" s="72"/>
      <c r="AB6323" s="72"/>
      <c r="AC6323" s="72"/>
      <c r="AD6323" s="72"/>
      <c r="AE6323" s="72"/>
      <c r="AF6323" s="72"/>
      <c r="AG6323" s="72"/>
      <c r="AH6323" s="72"/>
      <c r="AI6323" s="72"/>
      <c r="AJ6323" s="72"/>
      <c r="AK6323" s="72"/>
    </row>
    <row r="6324" ht="14.25" customHeight="1">
      <c r="A6324" s="78">
        <v>6321.0</v>
      </c>
      <c r="C6324" s="78" t="str">
        <f>VLOOKUP(G6324,[1]Macrodata_CCF!$A$3:$D$55,4,FALSE)</f>
        <v>#ERROR!</v>
      </c>
      <c r="E6324" s="79" t="str">
        <f>VLOOKUP(G6324,[1]Macrodata_CCF!$A$3:$B$55,2,FALSE)</f>
        <v>#ERROR!</v>
      </c>
      <c r="F6324" s="78">
        <v>1.0</v>
      </c>
      <c r="G6324" s="80">
        <v>31.0</v>
      </c>
      <c r="H6324" s="81">
        <v>28090.0</v>
      </c>
      <c r="I6324" s="81">
        <v>220000.0</v>
      </c>
      <c r="J6324" s="81">
        <v>120205.0</v>
      </c>
      <c r="K6324" s="81">
        <v>418000.0</v>
      </c>
      <c r="L6324" s="82">
        <v>0.4799906206034079</v>
      </c>
      <c r="N6324" s="83">
        <f t="shared" si="1"/>
        <v>0.4799906206</v>
      </c>
      <c r="O6324" s="83">
        <f t="shared" si="2"/>
        <v>0.4799906206</v>
      </c>
      <c r="Q6324" s="83">
        <f t="shared" si="3"/>
        <v>0.8723181818</v>
      </c>
      <c r="R6324" s="83">
        <f t="shared" si="4"/>
        <v>0.4799906206</v>
      </c>
      <c r="S6324" s="83" t="b">
        <f t="shared" si="5"/>
        <v>0</v>
      </c>
      <c r="T6324" s="72"/>
      <c r="U6324" s="72"/>
      <c r="V6324" s="72"/>
      <c r="W6324" s="72"/>
      <c r="X6324" s="72"/>
      <c r="Y6324" s="72"/>
      <c r="Z6324" s="72"/>
      <c r="AA6324" s="72"/>
      <c r="AB6324" s="72"/>
      <c r="AC6324" s="72"/>
      <c r="AD6324" s="72"/>
      <c r="AE6324" s="72"/>
      <c r="AF6324" s="72"/>
      <c r="AG6324" s="72"/>
      <c r="AH6324" s="72"/>
      <c r="AI6324" s="72"/>
      <c r="AJ6324" s="72"/>
      <c r="AK6324" s="72"/>
    </row>
    <row r="6325" ht="14.25" customHeight="1">
      <c r="A6325" s="78">
        <v>6322.0</v>
      </c>
      <c r="C6325" s="78" t="str">
        <f>VLOOKUP(G6325,[1]Macrodata_CCF!$A$3:$D$55,4,FALSE)</f>
        <v>#ERROR!</v>
      </c>
      <c r="E6325" s="79" t="str">
        <f>VLOOKUP(G6325,[1]Macrodata_CCF!$A$3:$B$55,2,FALSE)</f>
        <v>#ERROR!</v>
      </c>
      <c r="F6325" s="78">
        <v>0.0</v>
      </c>
      <c r="G6325" s="80">
        <v>50.0</v>
      </c>
      <c r="H6325" s="81">
        <v>329665.0</v>
      </c>
      <c r="I6325" s="81">
        <v>360000.0</v>
      </c>
      <c r="J6325" s="81">
        <v>333305.0</v>
      </c>
      <c r="K6325" s="81">
        <v>360000.0</v>
      </c>
      <c r="L6325" s="82">
        <v>0.1199934069556618</v>
      </c>
      <c r="N6325" s="83">
        <f t="shared" si="1"/>
        <v>0.119993407</v>
      </c>
      <c r="O6325" s="83">
        <f t="shared" si="2"/>
        <v>0.119993407</v>
      </c>
      <c r="Q6325" s="83">
        <f t="shared" si="3"/>
        <v>0.08426388889</v>
      </c>
      <c r="R6325" s="83">
        <f t="shared" si="4"/>
        <v>0.01011111111</v>
      </c>
      <c r="S6325" s="83" t="b">
        <f t="shared" si="5"/>
        <v>0</v>
      </c>
      <c r="T6325" s="72"/>
      <c r="U6325" s="72"/>
      <c r="V6325" s="72"/>
      <c r="W6325" s="72"/>
      <c r="X6325" s="72"/>
      <c r="Y6325" s="72"/>
      <c r="Z6325" s="72"/>
      <c r="AA6325" s="72"/>
      <c r="AB6325" s="72"/>
      <c r="AC6325" s="72"/>
      <c r="AD6325" s="72"/>
      <c r="AE6325" s="72"/>
      <c r="AF6325" s="72"/>
      <c r="AG6325" s="72"/>
      <c r="AH6325" s="72"/>
      <c r="AI6325" s="72"/>
      <c r="AJ6325" s="72"/>
      <c r="AK6325" s="72"/>
    </row>
    <row r="6326" ht="14.25" customHeight="1">
      <c r="A6326" s="78">
        <v>6323.0</v>
      </c>
      <c r="C6326" s="78" t="str">
        <f>VLOOKUP(G6326,[1]Macrodata_CCF!$A$3:$D$55,4,FALSE)</f>
        <v>#ERROR!</v>
      </c>
      <c r="E6326" s="79" t="str">
        <f>VLOOKUP(G6326,[1]Macrodata_CCF!$A$3:$B$55,2,FALSE)</f>
        <v>#ERROR!</v>
      </c>
      <c r="F6326" s="78">
        <v>0.0</v>
      </c>
      <c r="G6326" s="80">
        <v>4.0</v>
      </c>
      <c r="H6326" s="81">
        <v>0.0</v>
      </c>
      <c r="I6326" s="81">
        <v>350000.0</v>
      </c>
      <c r="J6326" s="81">
        <v>126000.0</v>
      </c>
      <c r="K6326" s="81">
        <v>350000.0</v>
      </c>
      <c r="L6326" s="82">
        <v>0.36</v>
      </c>
      <c r="N6326" s="83">
        <f t="shared" si="1"/>
        <v>0.36</v>
      </c>
      <c r="O6326" s="83">
        <f t="shared" si="2"/>
        <v>0.36</v>
      </c>
      <c r="Q6326" s="83">
        <f t="shared" si="3"/>
        <v>1</v>
      </c>
      <c r="R6326" s="83">
        <f t="shared" si="4"/>
        <v>0.36</v>
      </c>
      <c r="S6326" s="83" t="b">
        <f t="shared" si="5"/>
        <v>0</v>
      </c>
      <c r="T6326" s="72"/>
      <c r="U6326" s="72"/>
      <c r="V6326" s="72"/>
      <c r="W6326" s="72"/>
      <c r="X6326" s="72"/>
      <c r="Y6326" s="72"/>
      <c r="Z6326" s="72"/>
      <c r="AA6326" s="72"/>
      <c r="AB6326" s="72"/>
      <c r="AC6326" s="72"/>
      <c r="AD6326" s="72"/>
      <c r="AE6326" s="72"/>
      <c r="AF6326" s="72"/>
      <c r="AG6326" s="72"/>
      <c r="AH6326" s="72"/>
      <c r="AI6326" s="72"/>
      <c r="AJ6326" s="72"/>
      <c r="AK6326" s="72"/>
    </row>
    <row r="6327" ht="14.25" customHeight="1">
      <c r="A6327" s="78">
        <v>6324.0</v>
      </c>
      <c r="C6327" s="78" t="str">
        <f>VLOOKUP(G6327,[1]Macrodata_CCF!$A$3:$D$55,4,FALSE)</f>
        <v>#ERROR!</v>
      </c>
      <c r="E6327" s="79" t="str">
        <f>VLOOKUP(G6327,[1]Macrodata_CCF!$A$3:$B$55,2,FALSE)</f>
        <v>#ERROR!</v>
      </c>
      <c r="F6327" s="78">
        <v>0.0</v>
      </c>
      <c r="G6327" s="80">
        <v>6.0</v>
      </c>
      <c r="H6327" s="81">
        <v>326225.0</v>
      </c>
      <c r="I6327" s="81">
        <v>360000.0</v>
      </c>
      <c r="J6327" s="81">
        <v>333995.0</v>
      </c>
      <c r="K6327" s="81">
        <v>360000.0</v>
      </c>
      <c r="L6327" s="82">
        <v>0.2300518134715026</v>
      </c>
      <c r="N6327" s="83">
        <f t="shared" si="1"/>
        <v>0.2300518135</v>
      </c>
      <c r="O6327" s="83">
        <f t="shared" si="2"/>
        <v>0.2300518135</v>
      </c>
      <c r="Q6327" s="83">
        <f t="shared" si="3"/>
        <v>0.09381944444</v>
      </c>
      <c r="R6327" s="83">
        <f t="shared" si="4"/>
        <v>0.02158333333</v>
      </c>
      <c r="S6327" s="83" t="b">
        <f t="shared" si="5"/>
        <v>0</v>
      </c>
      <c r="T6327" s="72"/>
      <c r="U6327" s="72"/>
      <c r="V6327" s="72"/>
      <c r="W6327" s="72"/>
      <c r="X6327" s="72"/>
      <c r="Y6327" s="72"/>
      <c r="Z6327" s="72"/>
      <c r="AA6327" s="72"/>
      <c r="AB6327" s="72"/>
      <c r="AC6327" s="72"/>
      <c r="AD6327" s="72"/>
      <c r="AE6327" s="72"/>
      <c r="AF6327" s="72"/>
      <c r="AG6327" s="72"/>
      <c r="AH6327" s="72"/>
      <c r="AI6327" s="72"/>
      <c r="AJ6327" s="72"/>
      <c r="AK6327" s="72"/>
    </row>
    <row r="6328" ht="14.25" customHeight="1">
      <c r="A6328" s="78">
        <v>6325.0</v>
      </c>
      <c r="C6328" s="78" t="str">
        <f>VLOOKUP(G6328,[1]Macrodata_CCF!$A$3:$D$55,4,FALSE)</f>
        <v>#ERROR!</v>
      </c>
      <c r="E6328" s="79" t="str">
        <f>VLOOKUP(G6328,[1]Macrodata_CCF!$A$3:$B$55,2,FALSE)</f>
        <v>#ERROR!</v>
      </c>
      <c r="F6328" s="78">
        <v>0.0</v>
      </c>
      <c r="G6328" s="80">
        <v>1.0</v>
      </c>
      <c r="H6328" s="81">
        <v>358675.0</v>
      </c>
      <c r="I6328" s="81">
        <v>750000.0</v>
      </c>
      <c r="J6328" s="81">
        <v>468245.0</v>
      </c>
      <c r="K6328" s="81">
        <v>750000.0</v>
      </c>
      <c r="L6328" s="82">
        <v>0.2799974445793139</v>
      </c>
      <c r="N6328" s="83">
        <f t="shared" si="1"/>
        <v>0.2799974446</v>
      </c>
      <c r="O6328" s="83">
        <f t="shared" si="2"/>
        <v>0.2799974446</v>
      </c>
      <c r="Q6328" s="83">
        <f t="shared" si="3"/>
        <v>0.5217666667</v>
      </c>
      <c r="R6328" s="83">
        <f t="shared" si="4"/>
        <v>0.2799974446</v>
      </c>
      <c r="S6328" s="83" t="b">
        <f t="shared" si="5"/>
        <v>0</v>
      </c>
      <c r="T6328" s="72"/>
      <c r="U6328" s="72"/>
      <c r="V6328" s="72"/>
      <c r="W6328" s="72"/>
      <c r="X6328" s="72"/>
      <c r="Y6328" s="72"/>
      <c r="Z6328" s="72"/>
      <c r="AA6328" s="72"/>
      <c r="AB6328" s="72"/>
      <c r="AC6328" s="72"/>
      <c r="AD6328" s="72"/>
      <c r="AE6328" s="72"/>
      <c r="AF6328" s="72"/>
      <c r="AG6328" s="72"/>
      <c r="AH6328" s="72"/>
      <c r="AI6328" s="72"/>
      <c r="AJ6328" s="72"/>
      <c r="AK6328" s="72"/>
    </row>
    <row r="6329" ht="14.25" customHeight="1">
      <c r="A6329" s="78">
        <v>6326.0</v>
      </c>
      <c r="C6329" s="78" t="str">
        <f>VLOOKUP(G6329,[1]Macrodata_CCF!$A$3:$D$55,4,FALSE)</f>
        <v>#ERROR!</v>
      </c>
      <c r="E6329" s="79" t="str">
        <f>VLOOKUP(G6329,[1]Macrodata_CCF!$A$3:$B$55,2,FALSE)</f>
        <v>#ERROR!</v>
      </c>
      <c r="F6329" s="78">
        <v>1.0</v>
      </c>
      <c r="G6329" s="80">
        <v>19.0</v>
      </c>
      <c r="H6329" s="81">
        <v>519225.0</v>
      </c>
      <c r="I6329" s="81">
        <v>890000.0</v>
      </c>
      <c r="J6329" s="81">
        <v>741690.0</v>
      </c>
      <c r="K6329" s="81">
        <v>890000.0</v>
      </c>
      <c r="L6329" s="82">
        <v>0.6</v>
      </c>
      <c r="N6329" s="83">
        <f t="shared" si="1"/>
        <v>0.6</v>
      </c>
      <c r="O6329" s="83">
        <f t="shared" si="2"/>
        <v>0.6</v>
      </c>
      <c r="Q6329" s="83">
        <f t="shared" si="3"/>
        <v>0.4166011236</v>
      </c>
      <c r="R6329" s="83">
        <f t="shared" si="4"/>
        <v>0.6</v>
      </c>
      <c r="S6329" s="83" t="b">
        <f t="shared" si="5"/>
        <v>0</v>
      </c>
      <c r="T6329" s="72"/>
      <c r="U6329" s="72"/>
      <c r="V6329" s="72"/>
      <c r="W6329" s="72"/>
      <c r="X6329" s="72"/>
      <c r="Y6329" s="72"/>
      <c r="Z6329" s="72"/>
      <c r="AA6329" s="72"/>
      <c r="AB6329" s="72"/>
      <c r="AC6329" s="72"/>
      <c r="AD6329" s="72"/>
      <c r="AE6329" s="72"/>
      <c r="AF6329" s="72"/>
      <c r="AG6329" s="72"/>
      <c r="AH6329" s="72"/>
      <c r="AI6329" s="72"/>
      <c r="AJ6329" s="72"/>
      <c r="AK6329" s="72"/>
    </row>
    <row r="6330" ht="14.25" customHeight="1">
      <c r="A6330" s="78">
        <v>6327.0</v>
      </c>
      <c r="C6330" s="78" t="str">
        <f>VLOOKUP(G6330,[1]Macrodata_CCF!$A$3:$D$55,4,FALSE)</f>
        <v>#ERROR!</v>
      </c>
      <c r="E6330" s="79" t="str">
        <f>VLOOKUP(G6330,[1]Macrodata_CCF!$A$3:$B$55,2,FALSE)</f>
        <v>#ERROR!</v>
      </c>
      <c r="F6330" s="78">
        <v>0.0</v>
      </c>
      <c r="G6330" s="80">
        <v>5.0</v>
      </c>
      <c r="H6330" s="81">
        <v>356845.0</v>
      </c>
      <c r="I6330" s="81">
        <v>810000.0</v>
      </c>
      <c r="J6330" s="81">
        <v>497325.0</v>
      </c>
      <c r="K6330" s="81">
        <v>810000.0</v>
      </c>
      <c r="L6330" s="82">
        <v>0.3100043031633768</v>
      </c>
      <c r="N6330" s="83">
        <f t="shared" si="1"/>
        <v>0.3100043032</v>
      </c>
      <c r="O6330" s="83">
        <f t="shared" si="2"/>
        <v>0.3100043032</v>
      </c>
      <c r="Q6330" s="83">
        <f t="shared" si="3"/>
        <v>0.5594506173</v>
      </c>
      <c r="R6330" s="83">
        <f t="shared" si="4"/>
        <v>0.3100043032</v>
      </c>
      <c r="S6330" s="83" t="b">
        <f t="shared" si="5"/>
        <v>0</v>
      </c>
      <c r="T6330" s="72"/>
      <c r="U6330" s="72"/>
      <c r="V6330" s="72"/>
      <c r="W6330" s="72"/>
      <c r="X6330" s="72"/>
      <c r="Y6330" s="72"/>
      <c r="Z6330" s="72"/>
      <c r="AA6330" s="72"/>
      <c r="AB6330" s="72"/>
      <c r="AC6330" s="72"/>
      <c r="AD6330" s="72"/>
      <c r="AE6330" s="72"/>
      <c r="AF6330" s="72"/>
      <c r="AG6330" s="72"/>
      <c r="AH6330" s="72"/>
      <c r="AI6330" s="72"/>
      <c r="AJ6330" s="72"/>
      <c r="AK6330" s="72"/>
    </row>
    <row r="6331" ht="14.25" customHeight="1">
      <c r="A6331" s="78">
        <v>6328.0</v>
      </c>
      <c r="C6331" s="78" t="str">
        <f>VLOOKUP(G6331,[1]Macrodata_CCF!$A$3:$D$55,4,FALSE)</f>
        <v>#ERROR!</v>
      </c>
      <c r="E6331" s="79" t="str">
        <f>VLOOKUP(G6331,[1]Macrodata_CCF!$A$3:$B$55,2,FALSE)</f>
        <v>#ERROR!</v>
      </c>
      <c r="F6331" s="78">
        <v>0.0</v>
      </c>
      <c r="G6331" s="80">
        <v>44.0</v>
      </c>
      <c r="H6331" s="81">
        <v>0.0</v>
      </c>
      <c r="I6331" s="81">
        <v>650000.0</v>
      </c>
      <c r="J6331" s="81">
        <v>130000.0</v>
      </c>
      <c r="K6331" s="81">
        <v>650000.0</v>
      </c>
      <c r="L6331" s="82">
        <v>0.2</v>
      </c>
      <c r="N6331" s="83">
        <f t="shared" si="1"/>
        <v>0.2</v>
      </c>
      <c r="O6331" s="83">
        <f t="shared" si="2"/>
        <v>0.2</v>
      </c>
      <c r="Q6331" s="83">
        <f t="shared" si="3"/>
        <v>1</v>
      </c>
      <c r="R6331" s="83">
        <f t="shared" si="4"/>
        <v>0.2</v>
      </c>
      <c r="S6331" s="83" t="b">
        <f t="shared" si="5"/>
        <v>0</v>
      </c>
      <c r="T6331" s="72"/>
      <c r="U6331" s="72"/>
      <c r="V6331" s="72"/>
      <c r="W6331" s="72"/>
      <c r="X6331" s="72"/>
      <c r="Y6331" s="72"/>
      <c r="Z6331" s="72"/>
      <c r="AA6331" s="72"/>
      <c r="AB6331" s="72"/>
      <c r="AC6331" s="72"/>
      <c r="AD6331" s="72"/>
      <c r="AE6331" s="72"/>
      <c r="AF6331" s="72"/>
      <c r="AG6331" s="72"/>
      <c r="AH6331" s="72"/>
      <c r="AI6331" s="72"/>
      <c r="AJ6331" s="72"/>
      <c r="AK6331" s="72"/>
    </row>
    <row r="6332" ht="14.25" customHeight="1">
      <c r="A6332" s="78">
        <v>6329.0</v>
      </c>
      <c r="C6332" s="78" t="str">
        <f>VLOOKUP(G6332,[1]Macrodata_CCF!$A$3:$D$55,4,FALSE)</f>
        <v>#ERROR!</v>
      </c>
      <c r="E6332" s="79" t="str">
        <f>VLOOKUP(G6332,[1]Macrodata_CCF!$A$3:$B$55,2,FALSE)</f>
        <v>#ERROR!</v>
      </c>
      <c r="F6332" s="78">
        <v>0.0</v>
      </c>
      <c r="G6332" s="80">
        <v>46.0</v>
      </c>
      <c r="H6332" s="81">
        <v>456525.0</v>
      </c>
      <c r="I6332" s="81">
        <v>820000.0</v>
      </c>
      <c r="J6332" s="81">
        <v>507410.0</v>
      </c>
      <c r="K6332" s="81">
        <v>820000.0</v>
      </c>
      <c r="L6332" s="82">
        <v>0.1399958731687186</v>
      </c>
      <c r="N6332" s="83">
        <f t="shared" si="1"/>
        <v>0.1399958732</v>
      </c>
      <c r="O6332" s="83">
        <f t="shared" si="2"/>
        <v>0.1399958732</v>
      </c>
      <c r="Q6332" s="83">
        <f t="shared" si="3"/>
        <v>0.4432621951</v>
      </c>
      <c r="R6332" s="83">
        <f t="shared" si="4"/>
        <v>0.1399958732</v>
      </c>
      <c r="S6332" s="83" t="b">
        <f t="shared" si="5"/>
        <v>0</v>
      </c>
      <c r="T6332" s="72"/>
      <c r="U6332" s="72"/>
      <c r="V6332" s="72"/>
      <c r="W6332" s="72"/>
      <c r="X6332" s="72"/>
      <c r="Y6332" s="72"/>
      <c r="Z6332" s="72"/>
      <c r="AA6332" s="72"/>
      <c r="AB6332" s="72"/>
      <c r="AC6332" s="72"/>
      <c r="AD6332" s="72"/>
      <c r="AE6332" s="72"/>
      <c r="AF6332" s="72"/>
      <c r="AG6332" s="72"/>
      <c r="AH6332" s="72"/>
      <c r="AI6332" s="72"/>
      <c r="AJ6332" s="72"/>
      <c r="AK6332" s="72"/>
    </row>
    <row r="6333" ht="14.25" customHeight="1">
      <c r="A6333" s="78">
        <v>6330.0</v>
      </c>
      <c r="C6333" s="78" t="str">
        <f>VLOOKUP(G6333,[1]Macrodata_CCF!$A$3:$D$55,4,FALSE)</f>
        <v>#ERROR!</v>
      </c>
      <c r="E6333" s="79" t="str">
        <f>VLOOKUP(G6333,[1]Macrodata_CCF!$A$3:$B$55,2,FALSE)</f>
        <v>#ERROR!</v>
      </c>
      <c r="F6333" s="78">
        <v>0.0</v>
      </c>
      <c r="G6333" s="80">
        <v>12.0</v>
      </c>
      <c r="H6333" s="81">
        <v>375395.0</v>
      </c>
      <c r="I6333" s="81">
        <v>710000.0</v>
      </c>
      <c r="J6333" s="81">
        <v>445660.0</v>
      </c>
      <c r="K6333" s="81">
        <v>710000.0</v>
      </c>
      <c r="L6333" s="82">
        <v>0.2099938733730817</v>
      </c>
      <c r="N6333" s="83">
        <f t="shared" si="1"/>
        <v>0.2099938734</v>
      </c>
      <c r="O6333" s="83">
        <f t="shared" si="2"/>
        <v>0.2099938734</v>
      </c>
      <c r="Q6333" s="83">
        <f t="shared" si="3"/>
        <v>0.4712746479</v>
      </c>
      <c r="R6333" s="83">
        <f t="shared" si="4"/>
        <v>0.2099938734</v>
      </c>
      <c r="S6333" s="83" t="b">
        <f t="shared" si="5"/>
        <v>0</v>
      </c>
      <c r="T6333" s="72"/>
      <c r="U6333" s="72"/>
      <c r="V6333" s="72"/>
      <c r="W6333" s="72"/>
      <c r="X6333" s="72"/>
      <c r="Y6333" s="72"/>
      <c r="Z6333" s="72"/>
      <c r="AA6333" s="72"/>
      <c r="AB6333" s="72"/>
      <c r="AC6333" s="72"/>
      <c r="AD6333" s="72"/>
      <c r="AE6333" s="72"/>
      <c r="AF6333" s="72"/>
      <c r="AG6333" s="72"/>
      <c r="AH6333" s="72"/>
      <c r="AI6333" s="72"/>
      <c r="AJ6333" s="72"/>
      <c r="AK6333" s="72"/>
    </row>
    <row r="6334" ht="14.25" customHeight="1">
      <c r="A6334" s="78">
        <v>6331.0</v>
      </c>
      <c r="C6334" s="78" t="str">
        <f>VLOOKUP(G6334,[1]Macrodata_CCF!$A$3:$D$55,4,FALSE)</f>
        <v>#ERROR!</v>
      </c>
      <c r="E6334" s="79" t="str">
        <f>VLOOKUP(G6334,[1]Macrodata_CCF!$A$3:$B$55,2,FALSE)</f>
        <v>#ERROR!</v>
      </c>
      <c r="F6334" s="78">
        <v>0.0</v>
      </c>
      <c r="G6334" s="80">
        <v>16.0</v>
      </c>
      <c r="H6334" s="81">
        <v>0.0</v>
      </c>
      <c r="I6334" s="81">
        <v>100000.0</v>
      </c>
      <c r="J6334" s="81">
        <v>0.0</v>
      </c>
      <c r="K6334" s="81">
        <v>100000.0</v>
      </c>
      <c r="L6334" s="82">
        <v>0.0</v>
      </c>
      <c r="N6334" s="83">
        <f t="shared" si="1"/>
        <v>0</v>
      </c>
      <c r="O6334" s="83">
        <f t="shared" si="2"/>
        <v>0</v>
      </c>
      <c r="Q6334" s="83">
        <f t="shared" si="3"/>
        <v>1</v>
      </c>
      <c r="R6334" s="83">
        <f t="shared" si="4"/>
        <v>0</v>
      </c>
      <c r="S6334" s="83" t="b">
        <f t="shared" si="5"/>
        <v>0</v>
      </c>
      <c r="T6334" s="72"/>
      <c r="U6334" s="72"/>
      <c r="V6334" s="72"/>
      <c r="W6334" s="72"/>
      <c r="X6334" s="72"/>
      <c r="Y6334" s="72"/>
      <c r="Z6334" s="72"/>
      <c r="AA6334" s="72"/>
      <c r="AB6334" s="72"/>
      <c r="AC6334" s="72"/>
      <c r="AD6334" s="72"/>
      <c r="AE6334" s="72"/>
      <c r="AF6334" s="72"/>
      <c r="AG6334" s="72"/>
      <c r="AH6334" s="72"/>
      <c r="AI6334" s="72"/>
      <c r="AJ6334" s="72"/>
      <c r="AK6334" s="72"/>
    </row>
    <row r="6335" ht="14.25" customHeight="1">
      <c r="A6335" s="78">
        <v>6332.0</v>
      </c>
      <c r="C6335" s="78" t="str">
        <f>VLOOKUP(G6335,[1]Macrodata_CCF!$A$3:$D$55,4,FALSE)</f>
        <v>#ERROR!</v>
      </c>
      <c r="E6335" s="79" t="str">
        <f>VLOOKUP(G6335,[1]Macrodata_CCF!$A$3:$B$55,2,FALSE)</f>
        <v>#ERROR!</v>
      </c>
      <c r="F6335" s="78">
        <v>0.0</v>
      </c>
      <c r="G6335" s="80">
        <v>41.0</v>
      </c>
      <c r="H6335" s="81">
        <v>304620.0</v>
      </c>
      <c r="I6335" s="81">
        <v>910000.0</v>
      </c>
      <c r="J6335" s="81">
        <v>468075.0</v>
      </c>
      <c r="K6335" s="81">
        <v>1729000.0</v>
      </c>
      <c r="L6335" s="82">
        <v>0.2700039644520797</v>
      </c>
      <c r="N6335" s="83">
        <f t="shared" si="1"/>
        <v>0.2700039645</v>
      </c>
      <c r="O6335" s="83">
        <f t="shared" si="2"/>
        <v>0.2700039645</v>
      </c>
      <c r="Q6335" s="83">
        <f t="shared" si="3"/>
        <v>0.6652527473</v>
      </c>
      <c r="R6335" s="83">
        <f t="shared" si="4"/>
        <v>0.2700039645</v>
      </c>
      <c r="S6335" s="83" t="b">
        <f t="shared" si="5"/>
        <v>0</v>
      </c>
      <c r="T6335" s="72"/>
      <c r="U6335" s="72"/>
      <c r="V6335" s="72"/>
      <c r="W6335" s="72"/>
      <c r="X6335" s="72"/>
      <c r="Y6335" s="72"/>
      <c r="Z6335" s="72"/>
      <c r="AA6335" s="72"/>
      <c r="AB6335" s="72"/>
      <c r="AC6335" s="72"/>
      <c r="AD6335" s="72"/>
      <c r="AE6335" s="72"/>
      <c r="AF6335" s="72"/>
      <c r="AG6335" s="72"/>
      <c r="AH6335" s="72"/>
      <c r="AI6335" s="72"/>
      <c r="AJ6335" s="72"/>
      <c r="AK6335" s="72"/>
    </row>
    <row r="6336" ht="14.25" customHeight="1">
      <c r="A6336" s="78">
        <v>6333.0</v>
      </c>
      <c r="C6336" s="78" t="str">
        <f>VLOOKUP(G6336,[1]Macrodata_CCF!$A$3:$D$55,4,FALSE)</f>
        <v>#ERROR!</v>
      </c>
      <c r="E6336" s="79" t="str">
        <f>VLOOKUP(G6336,[1]Macrodata_CCF!$A$3:$B$55,2,FALSE)</f>
        <v>#ERROR!</v>
      </c>
      <c r="F6336" s="78">
        <v>0.0</v>
      </c>
      <c r="G6336" s="80">
        <v>35.0</v>
      </c>
      <c r="H6336" s="81">
        <v>59765.0</v>
      </c>
      <c r="I6336" s="81">
        <v>70000.0</v>
      </c>
      <c r="J6336" s="81">
        <v>60480.0</v>
      </c>
      <c r="K6336" s="81">
        <v>70000.0</v>
      </c>
      <c r="L6336" s="82">
        <v>0.06985832926233512</v>
      </c>
      <c r="N6336" s="83">
        <f t="shared" si="1"/>
        <v>0.06985832926</v>
      </c>
      <c r="O6336" s="83">
        <f t="shared" si="2"/>
        <v>0.06985832926</v>
      </c>
      <c r="Q6336" s="83">
        <f t="shared" si="3"/>
        <v>0.1462142857</v>
      </c>
      <c r="R6336" s="83">
        <f t="shared" si="4"/>
        <v>0.06985832926</v>
      </c>
      <c r="S6336" s="83" t="b">
        <f t="shared" si="5"/>
        <v>0</v>
      </c>
      <c r="T6336" s="72"/>
      <c r="U6336" s="72"/>
      <c r="V6336" s="72"/>
      <c r="W6336" s="72"/>
      <c r="X6336" s="72"/>
      <c r="Y6336" s="72"/>
      <c r="Z6336" s="72"/>
      <c r="AA6336" s="72"/>
      <c r="AB6336" s="72"/>
      <c r="AC6336" s="72"/>
      <c r="AD6336" s="72"/>
      <c r="AE6336" s="72"/>
      <c r="AF6336" s="72"/>
      <c r="AG6336" s="72"/>
      <c r="AH6336" s="72"/>
      <c r="AI6336" s="72"/>
      <c r="AJ6336" s="72"/>
      <c r="AK6336" s="72"/>
    </row>
    <row r="6337" ht="14.25" customHeight="1">
      <c r="A6337" s="78">
        <v>6334.0</v>
      </c>
      <c r="C6337" s="78" t="str">
        <f>VLOOKUP(G6337,[1]Macrodata_CCF!$A$3:$D$55,4,FALSE)</f>
        <v>#ERROR!</v>
      </c>
      <c r="E6337" s="79" t="str">
        <f>VLOOKUP(G6337,[1]Macrodata_CCF!$A$3:$B$55,2,FALSE)</f>
        <v>#ERROR!</v>
      </c>
      <c r="F6337" s="78">
        <v>0.0</v>
      </c>
      <c r="G6337" s="80">
        <v>24.0</v>
      </c>
      <c r="H6337" s="81">
        <v>0.0</v>
      </c>
      <c r="I6337" s="81">
        <v>860000.0</v>
      </c>
      <c r="J6337" s="81">
        <v>120400.0</v>
      </c>
      <c r="K6337" s="81">
        <v>860000.0</v>
      </c>
      <c r="L6337" s="82">
        <v>0.14</v>
      </c>
      <c r="N6337" s="83">
        <f t="shared" si="1"/>
        <v>0.14</v>
      </c>
      <c r="O6337" s="83">
        <f t="shared" si="2"/>
        <v>0.14</v>
      </c>
      <c r="Q6337" s="83">
        <f t="shared" si="3"/>
        <v>1</v>
      </c>
      <c r="R6337" s="83">
        <f t="shared" si="4"/>
        <v>0.14</v>
      </c>
      <c r="S6337" s="83" t="b">
        <f t="shared" si="5"/>
        <v>0</v>
      </c>
      <c r="T6337" s="72"/>
      <c r="U6337" s="72"/>
      <c r="V6337" s="72"/>
      <c r="W6337" s="72"/>
      <c r="X6337" s="72"/>
      <c r="Y6337" s="72"/>
      <c r="Z6337" s="72"/>
      <c r="AA6337" s="72"/>
      <c r="AB6337" s="72"/>
      <c r="AC6337" s="72"/>
      <c r="AD6337" s="72"/>
      <c r="AE6337" s="72"/>
      <c r="AF6337" s="72"/>
      <c r="AG6337" s="72"/>
      <c r="AH6337" s="72"/>
      <c r="AI6337" s="72"/>
      <c r="AJ6337" s="72"/>
      <c r="AK6337" s="72"/>
    </row>
    <row r="6338" ht="14.25" customHeight="1">
      <c r="A6338" s="78">
        <v>6335.0</v>
      </c>
      <c r="C6338" s="78" t="str">
        <f>VLOOKUP(G6338,[1]Macrodata_CCF!$A$3:$D$55,4,FALSE)</f>
        <v>#ERROR!</v>
      </c>
      <c r="E6338" s="79" t="str">
        <f>VLOOKUP(G6338,[1]Macrodata_CCF!$A$3:$B$55,2,FALSE)</f>
        <v>#ERROR!</v>
      </c>
      <c r="F6338" s="78">
        <v>1.0</v>
      </c>
      <c r="G6338" s="80">
        <v>52.0</v>
      </c>
      <c r="H6338" s="81">
        <v>0.0</v>
      </c>
      <c r="I6338" s="81">
        <v>550000.0</v>
      </c>
      <c r="J6338" s="81">
        <v>0.0</v>
      </c>
      <c r="K6338" s="81">
        <v>550000.0</v>
      </c>
      <c r="L6338" s="82">
        <v>0.0</v>
      </c>
      <c r="N6338" s="83">
        <f t="shared" si="1"/>
        <v>0</v>
      </c>
      <c r="O6338" s="83">
        <f t="shared" si="2"/>
        <v>0</v>
      </c>
      <c r="Q6338" s="83">
        <f t="shared" si="3"/>
        <v>1</v>
      </c>
      <c r="R6338" s="83">
        <f t="shared" si="4"/>
        <v>0</v>
      </c>
      <c r="S6338" s="83" t="b">
        <f t="shared" si="5"/>
        <v>0</v>
      </c>
      <c r="T6338" s="72"/>
      <c r="U6338" s="72"/>
      <c r="V6338" s="72"/>
      <c r="W6338" s="72"/>
      <c r="X6338" s="72"/>
      <c r="Y6338" s="72"/>
      <c r="Z6338" s="72"/>
      <c r="AA6338" s="72"/>
      <c r="AB6338" s="72"/>
      <c r="AC6338" s="72"/>
      <c r="AD6338" s="72"/>
      <c r="AE6338" s="72"/>
      <c r="AF6338" s="72"/>
      <c r="AG6338" s="72"/>
      <c r="AH6338" s="72"/>
      <c r="AI6338" s="72"/>
      <c r="AJ6338" s="72"/>
      <c r="AK6338" s="72"/>
    </row>
    <row r="6339" ht="14.25" customHeight="1">
      <c r="A6339" s="78">
        <v>6336.0</v>
      </c>
      <c r="C6339" s="78" t="str">
        <f>VLOOKUP(G6339,[1]Macrodata_CCF!$A$3:$D$55,4,FALSE)</f>
        <v>#ERROR!</v>
      </c>
      <c r="E6339" s="79" t="str">
        <f>VLOOKUP(G6339,[1]Macrodata_CCF!$A$3:$B$55,2,FALSE)</f>
        <v>#ERROR!</v>
      </c>
      <c r="F6339" s="78">
        <v>0.0</v>
      </c>
      <c r="G6339" s="80">
        <v>17.0</v>
      </c>
      <c r="H6339" s="81">
        <v>136790.0</v>
      </c>
      <c r="I6339" s="81">
        <v>910000.0</v>
      </c>
      <c r="J6339" s="81">
        <v>268235.0</v>
      </c>
      <c r="K6339" s="81">
        <v>910000.0</v>
      </c>
      <c r="L6339" s="82">
        <v>0.1699990946832038</v>
      </c>
      <c r="N6339" s="83">
        <f t="shared" si="1"/>
        <v>0.1699990947</v>
      </c>
      <c r="O6339" s="83">
        <f t="shared" si="2"/>
        <v>0.1699990947</v>
      </c>
      <c r="Q6339" s="83">
        <f t="shared" si="3"/>
        <v>0.8496813187</v>
      </c>
      <c r="R6339" s="83">
        <f t="shared" si="4"/>
        <v>0.1699990947</v>
      </c>
      <c r="S6339" s="83" t="b">
        <f t="shared" si="5"/>
        <v>0</v>
      </c>
      <c r="T6339" s="72"/>
      <c r="U6339" s="72"/>
      <c r="V6339" s="72"/>
      <c r="W6339" s="72"/>
      <c r="X6339" s="72"/>
      <c r="Y6339" s="72"/>
      <c r="Z6339" s="72"/>
      <c r="AA6339" s="72"/>
      <c r="AB6339" s="72"/>
      <c r="AC6339" s="72"/>
      <c r="AD6339" s="72"/>
      <c r="AE6339" s="72"/>
      <c r="AF6339" s="72"/>
      <c r="AG6339" s="72"/>
      <c r="AH6339" s="72"/>
      <c r="AI6339" s="72"/>
      <c r="AJ6339" s="72"/>
      <c r="AK6339" s="72"/>
    </row>
    <row r="6340" ht="14.25" customHeight="1">
      <c r="A6340" s="78">
        <v>6337.0</v>
      </c>
      <c r="C6340" s="78" t="str">
        <f>VLOOKUP(G6340,[1]Macrodata_CCF!$A$3:$D$55,4,FALSE)</f>
        <v>#ERROR!</v>
      </c>
      <c r="E6340" s="79" t="str">
        <f>VLOOKUP(G6340,[1]Macrodata_CCF!$A$3:$B$55,2,FALSE)</f>
        <v>#ERROR!</v>
      </c>
      <c r="F6340" s="78">
        <v>0.0</v>
      </c>
      <c r="G6340" s="80">
        <v>14.0</v>
      </c>
      <c r="H6340" s="81">
        <v>66550.0</v>
      </c>
      <c r="I6340" s="81">
        <v>500000.0</v>
      </c>
      <c r="J6340" s="81">
        <v>0.0</v>
      </c>
      <c r="K6340" s="81">
        <v>500000.0</v>
      </c>
      <c r="L6340" s="82">
        <v>-0.1535355865728458</v>
      </c>
      <c r="N6340" s="83">
        <f t="shared" si="1"/>
        <v>-0.1535355866</v>
      </c>
      <c r="O6340" s="83">
        <f t="shared" si="2"/>
        <v>0</v>
      </c>
      <c r="Q6340" s="83">
        <f t="shared" si="3"/>
        <v>0.8669</v>
      </c>
      <c r="R6340" s="83">
        <f t="shared" si="4"/>
        <v>-0.1535355866</v>
      </c>
      <c r="S6340" s="83" t="b">
        <f t="shared" si="5"/>
        <v>0</v>
      </c>
      <c r="T6340" s="72"/>
      <c r="U6340" s="72"/>
      <c r="V6340" s="72"/>
      <c r="W6340" s="72"/>
      <c r="X6340" s="72"/>
      <c r="Y6340" s="72"/>
      <c r="Z6340" s="72"/>
      <c r="AA6340" s="72"/>
      <c r="AB6340" s="72"/>
      <c r="AC6340" s="72"/>
      <c r="AD6340" s="72"/>
      <c r="AE6340" s="72"/>
      <c r="AF6340" s="72"/>
      <c r="AG6340" s="72"/>
      <c r="AH6340" s="72"/>
      <c r="AI6340" s="72"/>
      <c r="AJ6340" s="72"/>
      <c r="AK6340" s="72"/>
    </row>
    <row r="6341" ht="14.25" customHeight="1">
      <c r="A6341" s="78">
        <v>6338.0</v>
      </c>
      <c r="C6341" s="78" t="str">
        <f>VLOOKUP(G6341,[1]Macrodata_CCF!$A$3:$D$55,4,FALSE)</f>
        <v>#ERROR!</v>
      </c>
      <c r="E6341" s="79" t="str">
        <f>VLOOKUP(G6341,[1]Macrodata_CCF!$A$3:$B$55,2,FALSE)</f>
        <v>#ERROR!</v>
      </c>
      <c r="F6341" s="78">
        <v>0.0</v>
      </c>
      <c r="G6341" s="80">
        <v>6.0</v>
      </c>
      <c r="H6341" s="81">
        <v>533455.0</v>
      </c>
      <c r="I6341" s="81">
        <v>640000.0</v>
      </c>
      <c r="J6341" s="81">
        <v>561155.0</v>
      </c>
      <c r="K6341" s="81">
        <v>640000.0</v>
      </c>
      <c r="L6341" s="82">
        <v>0.2599840443005303</v>
      </c>
      <c r="N6341" s="83">
        <f t="shared" si="1"/>
        <v>0.2599840443</v>
      </c>
      <c r="O6341" s="83">
        <f t="shared" si="2"/>
        <v>0.2599840443</v>
      </c>
      <c r="Q6341" s="83">
        <f t="shared" si="3"/>
        <v>0.1664765625</v>
      </c>
      <c r="R6341" s="83">
        <f t="shared" si="4"/>
        <v>0.2599840443</v>
      </c>
      <c r="S6341" s="83" t="b">
        <f t="shared" si="5"/>
        <v>0</v>
      </c>
      <c r="T6341" s="72"/>
      <c r="U6341" s="72"/>
      <c r="V6341" s="72"/>
      <c r="W6341" s="72"/>
      <c r="X6341" s="72"/>
      <c r="Y6341" s="72"/>
      <c r="Z6341" s="72"/>
      <c r="AA6341" s="72"/>
      <c r="AB6341" s="72"/>
      <c r="AC6341" s="72"/>
      <c r="AD6341" s="72"/>
      <c r="AE6341" s="72"/>
      <c r="AF6341" s="72"/>
      <c r="AG6341" s="72"/>
      <c r="AH6341" s="72"/>
      <c r="AI6341" s="72"/>
      <c r="AJ6341" s="72"/>
      <c r="AK6341" s="72"/>
    </row>
    <row r="6342" ht="14.25" customHeight="1">
      <c r="A6342" s="78">
        <v>6339.0</v>
      </c>
      <c r="C6342" s="78" t="str">
        <f>VLOOKUP(G6342,[1]Macrodata_CCF!$A$3:$D$55,4,FALSE)</f>
        <v>#ERROR!</v>
      </c>
      <c r="E6342" s="79" t="str">
        <f>VLOOKUP(G6342,[1]Macrodata_CCF!$A$3:$B$55,2,FALSE)</f>
        <v>#ERROR!</v>
      </c>
      <c r="F6342" s="78">
        <v>0.0</v>
      </c>
      <c r="G6342" s="80">
        <v>48.0</v>
      </c>
      <c r="H6342" s="81">
        <v>8460.0</v>
      </c>
      <c r="I6342" s="81">
        <v>10000.0</v>
      </c>
      <c r="J6342" s="81">
        <v>8770.0</v>
      </c>
      <c r="K6342" s="81">
        <v>10000.0</v>
      </c>
      <c r="L6342" s="82">
        <v>0.2012987012987013</v>
      </c>
      <c r="N6342" s="83">
        <f t="shared" si="1"/>
        <v>0.2012987013</v>
      </c>
      <c r="O6342" s="83">
        <f t="shared" si="2"/>
        <v>0.2012987013</v>
      </c>
      <c r="Q6342" s="83">
        <f t="shared" si="3"/>
        <v>0.154</v>
      </c>
      <c r="R6342" s="83">
        <f t="shared" si="4"/>
        <v>0.2012987013</v>
      </c>
      <c r="S6342" s="83" t="b">
        <f t="shared" si="5"/>
        <v>0</v>
      </c>
      <c r="T6342" s="72"/>
      <c r="U6342" s="72"/>
      <c r="V6342" s="72"/>
      <c r="W6342" s="72"/>
      <c r="X6342" s="72"/>
      <c r="Y6342" s="72"/>
      <c r="Z6342" s="72"/>
      <c r="AA6342" s="72"/>
      <c r="AB6342" s="72"/>
      <c r="AC6342" s="72"/>
      <c r="AD6342" s="72"/>
      <c r="AE6342" s="72"/>
      <c r="AF6342" s="72"/>
      <c r="AG6342" s="72"/>
      <c r="AH6342" s="72"/>
      <c r="AI6342" s="72"/>
      <c r="AJ6342" s="72"/>
      <c r="AK6342" s="72"/>
    </row>
    <row r="6343" ht="14.25" customHeight="1">
      <c r="A6343" s="78">
        <v>6340.0</v>
      </c>
      <c r="C6343" s="78" t="str">
        <f>VLOOKUP(G6343,[1]Macrodata_CCF!$A$3:$D$55,4,FALSE)</f>
        <v>#ERROR!</v>
      </c>
      <c r="E6343" s="79" t="str">
        <f>VLOOKUP(G6343,[1]Macrodata_CCF!$A$3:$B$55,2,FALSE)</f>
        <v>#ERROR!</v>
      </c>
      <c r="F6343" s="78">
        <v>0.0</v>
      </c>
      <c r="G6343" s="80">
        <v>27.0</v>
      </c>
      <c r="H6343" s="81">
        <v>226850.0</v>
      </c>
      <c r="I6343" s="81">
        <v>290000.0</v>
      </c>
      <c r="J6343" s="81">
        <v>239480.0</v>
      </c>
      <c r="K6343" s="81">
        <v>290000.0</v>
      </c>
      <c r="L6343" s="82">
        <v>0.2</v>
      </c>
      <c r="N6343" s="83">
        <f t="shared" si="1"/>
        <v>0.2</v>
      </c>
      <c r="O6343" s="83">
        <f t="shared" si="2"/>
        <v>0.2</v>
      </c>
      <c r="Q6343" s="83">
        <f t="shared" si="3"/>
        <v>0.2177586207</v>
      </c>
      <c r="R6343" s="83">
        <f t="shared" si="4"/>
        <v>0.2</v>
      </c>
      <c r="S6343" s="83" t="b">
        <f t="shared" si="5"/>
        <v>0</v>
      </c>
      <c r="T6343" s="72"/>
      <c r="U6343" s="72"/>
      <c r="V6343" s="72"/>
      <c r="W6343" s="72"/>
      <c r="X6343" s="72"/>
      <c r="Y6343" s="72"/>
      <c r="Z6343" s="72"/>
      <c r="AA6343" s="72"/>
      <c r="AB6343" s="72"/>
      <c r="AC6343" s="72"/>
      <c r="AD6343" s="72"/>
      <c r="AE6343" s="72"/>
      <c r="AF6343" s="72"/>
      <c r="AG6343" s="72"/>
      <c r="AH6343" s="72"/>
      <c r="AI6343" s="72"/>
      <c r="AJ6343" s="72"/>
      <c r="AK6343" s="72"/>
    </row>
    <row r="6344" ht="14.25" customHeight="1">
      <c r="A6344" s="78">
        <v>6341.0</v>
      </c>
      <c r="C6344" s="78" t="str">
        <f>VLOOKUP(G6344,[1]Macrodata_CCF!$A$3:$D$55,4,FALSE)</f>
        <v>#ERROR!</v>
      </c>
      <c r="E6344" s="79" t="str">
        <f>VLOOKUP(G6344,[1]Macrodata_CCF!$A$3:$B$55,2,FALSE)</f>
        <v>#ERROR!</v>
      </c>
      <c r="F6344" s="78">
        <v>0.0</v>
      </c>
      <c r="G6344" s="80">
        <v>38.0</v>
      </c>
      <c r="H6344" s="81">
        <v>32535.0</v>
      </c>
      <c r="I6344" s="81">
        <v>740000.0</v>
      </c>
      <c r="J6344" s="81">
        <v>82060.0</v>
      </c>
      <c r="K6344" s="81">
        <v>740000.0</v>
      </c>
      <c r="L6344" s="82">
        <v>0.07000346306884439</v>
      </c>
      <c r="N6344" s="83">
        <f t="shared" si="1"/>
        <v>0.07000346307</v>
      </c>
      <c r="O6344" s="83">
        <f t="shared" si="2"/>
        <v>0.07000346307</v>
      </c>
      <c r="Q6344" s="83">
        <f t="shared" si="3"/>
        <v>0.9560337838</v>
      </c>
      <c r="R6344" s="83">
        <f t="shared" si="4"/>
        <v>0.07000346307</v>
      </c>
      <c r="S6344" s="83" t="b">
        <f t="shared" si="5"/>
        <v>0</v>
      </c>
      <c r="T6344" s="72"/>
      <c r="U6344" s="72"/>
      <c r="V6344" s="72"/>
      <c r="W6344" s="72"/>
      <c r="X6344" s="72"/>
      <c r="Y6344" s="72"/>
      <c r="Z6344" s="72"/>
      <c r="AA6344" s="72"/>
      <c r="AB6344" s="72"/>
      <c r="AC6344" s="72"/>
      <c r="AD6344" s="72"/>
      <c r="AE6344" s="72"/>
      <c r="AF6344" s="72"/>
      <c r="AG6344" s="72"/>
      <c r="AH6344" s="72"/>
      <c r="AI6344" s="72"/>
      <c r="AJ6344" s="72"/>
      <c r="AK6344" s="72"/>
    </row>
    <row r="6345" ht="14.25" customHeight="1">
      <c r="A6345" s="78">
        <v>6342.0</v>
      </c>
      <c r="C6345" s="78" t="str">
        <f>VLOOKUP(G6345,[1]Macrodata_CCF!$A$3:$D$55,4,FALSE)</f>
        <v>#ERROR!</v>
      </c>
      <c r="E6345" s="79" t="str">
        <f>VLOOKUP(G6345,[1]Macrodata_CCF!$A$3:$B$55,2,FALSE)</f>
        <v>#ERROR!</v>
      </c>
      <c r="F6345" s="78">
        <v>0.0</v>
      </c>
      <c r="G6345" s="80">
        <v>8.0</v>
      </c>
      <c r="H6345" s="81">
        <v>158735.0</v>
      </c>
      <c r="I6345" s="81">
        <v>750000.0</v>
      </c>
      <c r="J6345" s="81">
        <v>318375.0</v>
      </c>
      <c r="K6345" s="81">
        <v>975000.0</v>
      </c>
      <c r="L6345" s="82">
        <v>0.2699973785020253</v>
      </c>
      <c r="N6345" s="83">
        <f t="shared" si="1"/>
        <v>0.2699973785</v>
      </c>
      <c r="O6345" s="83">
        <f t="shared" si="2"/>
        <v>0.2699973785</v>
      </c>
      <c r="Q6345" s="83">
        <f t="shared" si="3"/>
        <v>0.7883533333</v>
      </c>
      <c r="R6345" s="83">
        <f t="shared" si="4"/>
        <v>0.2699973785</v>
      </c>
      <c r="S6345" s="83" t="b">
        <f t="shared" si="5"/>
        <v>0</v>
      </c>
      <c r="T6345" s="72"/>
      <c r="U6345" s="72"/>
      <c r="V6345" s="72"/>
      <c r="W6345" s="72"/>
      <c r="X6345" s="72"/>
      <c r="Y6345" s="72"/>
      <c r="Z6345" s="72"/>
      <c r="AA6345" s="72"/>
      <c r="AB6345" s="72"/>
      <c r="AC6345" s="72"/>
      <c r="AD6345" s="72"/>
      <c r="AE6345" s="72"/>
      <c r="AF6345" s="72"/>
      <c r="AG6345" s="72"/>
      <c r="AH6345" s="72"/>
      <c r="AI6345" s="72"/>
      <c r="AJ6345" s="72"/>
      <c r="AK6345" s="72"/>
    </row>
    <row r="6346" ht="14.25" customHeight="1">
      <c r="A6346" s="78">
        <v>6343.0</v>
      </c>
      <c r="C6346" s="78" t="str">
        <f>VLOOKUP(G6346,[1]Macrodata_CCF!$A$3:$D$55,4,FALSE)</f>
        <v>#ERROR!</v>
      </c>
      <c r="E6346" s="79" t="str">
        <f>VLOOKUP(G6346,[1]Macrodata_CCF!$A$3:$B$55,2,FALSE)</f>
        <v>#ERROR!</v>
      </c>
      <c r="F6346" s="78">
        <v>0.0</v>
      </c>
      <c r="G6346" s="80">
        <v>31.0</v>
      </c>
      <c r="H6346" s="81">
        <v>137660.0</v>
      </c>
      <c r="I6346" s="81">
        <v>140000.0</v>
      </c>
      <c r="J6346" s="81">
        <v>138035.0</v>
      </c>
      <c r="K6346" s="81">
        <v>140000.0</v>
      </c>
      <c r="L6346" s="82">
        <v>0.1602564102564103</v>
      </c>
      <c r="N6346" s="83">
        <f t="shared" si="1"/>
        <v>0.1602564103</v>
      </c>
      <c r="O6346" s="83">
        <f t="shared" si="2"/>
        <v>0.1602564103</v>
      </c>
      <c r="Q6346" s="83">
        <f t="shared" si="3"/>
        <v>0.01671428571</v>
      </c>
      <c r="R6346" s="83">
        <f t="shared" si="4"/>
        <v>0.002678571429</v>
      </c>
      <c r="S6346" s="83" t="b">
        <f t="shared" si="5"/>
        <v>0</v>
      </c>
      <c r="T6346" s="72"/>
      <c r="U6346" s="72"/>
      <c r="V6346" s="72"/>
      <c r="W6346" s="72"/>
      <c r="X6346" s="72"/>
      <c r="Y6346" s="72"/>
      <c r="Z6346" s="72"/>
      <c r="AA6346" s="72"/>
      <c r="AB6346" s="72"/>
      <c r="AC6346" s="72"/>
      <c r="AD6346" s="72"/>
      <c r="AE6346" s="72"/>
      <c r="AF6346" s="72"/>
      <c r="AG6346" s="72"/>
      <c r="AH6346" s="72"/>
      <c r="AI6346" s="72"/>
      <c r="AJ6346" s="72"/>
      <c r="AK6346" s="72"/>
    </row>
    <row r="6347" ht="14.25" customHeight="1">
      <c r="A6347" s="78">
        <v>6344.0</v>
      </c>
      <c r="C6347" s="78" t="str">
        <f>VLOOKUP(G6347,[1]Macrodata_CCF!$A$3:$D$55,4,FALSE)</f>
        <v>#ERROR!</v>
      </c>
      <c r="E6347" s="79" t="str">
        <f>VLOOKUP(G6347,[1]Macrodata_CCF!$A$3:$B$55,2,FALSE)</f>
        <v>#ERROR!</v>
      </c>
      <c r="F6347" s="78">
        <v>0.0</v>
      </c>
      <c r="G6347" s="80">
        <v>5.0</v>
      </c>
      <c r="H6347" s="81">
        <v>307130.0</v>
      </c>
      <c r="I6347" s="81">
        <v>490000.0</v>
      </c>
      <c r="J6347" s="81">
        <v>354675.0</v>
      </c>
      <c r="K6347" s="81">
        <v>490000.0</v>
      </c>
      <c r="L6347" s="82">
        <v>0.2599934379613933</v>
      </c>
      <c r="N6347" s="83">
        <f t="shared" si="1"/>
        <v>0.259993438</v>
      </c>
      <c r="O6347" s="83">
        <f t="shared" si="2"/>
        <v>0.259993438</v>
      </c>
      <c r="Q6347" s="83">
        <f t="shared" si="3"/>
        <v>0.3732040816</v>
      </c>
      <c r="R6347" s="83">
        <f t="shared" si="4"/>
        <v>0.259993438</v>
      </c>
      <c r="S6347" s="83" t="b">
        <f t="shared" si="5"/>
        <v>0</v>
      </c>
      <c r="T6347" s="72"/>
      <c r="U6347" s="72"/>
      <c r="V6347" s="72"/>
      <c r="W6347" s="72"/>
      <c r="X6347" s="72"/>
      <c r="Y6347" s="72"/>
      <c r="Z6347" s="72"/>
      <c r="AA6347" s="72"/>
      <c r="AB6347" s="72"/>
      <c r="AC6347" s="72"/>
      <c r="AD6347" s="72"/>
      <c r="AE6347" s="72"/>
      <c r="AF6347" s="72"/>
      <c r="AG6347" s="72"/>
      <c r="AH6347" s="72"/>
      <c r="AI6347" s="72"/>
      <c r="AJ6347" s="72"/>
      <c r="AK6347" s="72"/>
    </row>
    <row r="6348" ht="14.25" customHeight="1">
      <c r="A6348" s="78">
        <v>6345.0</v>
      </c>
      <c r="C6348" s="78" t="str">
        <f>VLOOKUP(G6348,[1]Macrodata_CCF!$A$3:$D$55,4,FALSE)</f>
        <v>#ERROR!</v>
      </c>
      <c r="E6348" s="79" t="str">
        <f>VLOOKUP(G6348,[1]Macrodata_CCF!$A$3:$B$55,2,FALSE)</f>
        <v>#ERROR!</v>
      </c>
      <c r="F6348" s="78">
        <v>0.0</v>
      </c>
      <c r="G6348" s="80">
        <v>9.0</v>
      </c>
      <c r="H6348" s="81">
        <v>89185.0</v>
      </c>
      <c r="I6348" s="81">
        <v>570000.0</v>
      </c>
      <c r="J6348" s="81">
        <v>271895.0</v>
      </c>
      <c r="K6348" s="81">
        <v>570000.0</v>
      </c>
      <c r="L6348" s="82">
        <v>0.3800006239406009</v>
      </c>
      <c r="N6348" s="83">
        <f t="shared" si="1"/>
        <v>0.3800006239</v>
      </c>
      <c r="O6348" s="83">
        <f t="shared" si="2"/>
        <v>0.3800006239</v>
      </c>
      <c r="Q6348" s="83">
        <f t="shared" si="3"/>
        <v>0.8435350877</v>
      </c>
      <c r="R6348" s="83">
        <f t="shared" si="4"/>
        <v>0.3800006239</v>
      </c>
      <c r="S6348" s="83" t="b">
        <f t="shared" si="5"/>
        <v>0</v>
      </c>
      <c r="T6348" s="72"/>
      <c r="U6348" s="72"/>
      <c r="V6348" s="72"/>
      <c r="W6348" s="72"/>
      <c r="X6348" s="72"/>
      <c r="Y6348" s="72"/>
      <c r="Z6348" s="72"/>
      <c r="AA6348" s="72"/>
      <c r="AB6348" s="72"/>
      <c r="AC6348" s="72"/>
      <c r="AD6348" s="72"/>
      <c r="AE6348" s="72"/>
      <c r="AF6348" s="72"/>
      <c r="AG6348" s="72"/>
      <c r="AH6348" s="72"/>
      <c r="AI6348" s="72"/>
      <c r="AJ6348" s="72"/>
      <c r="AK6348" s="72"/>
    </row>
    <row r="6349" ht="14.25" customHeight="1">
      <c r="A6349" s="78">
        <v>6346.0</v>
      </c>
      <c r="C6349" s="78" t="str">
        <f>VLOOKUP(G6349,[1]Macrodata_CCF!$A$3:$D$55,4,FALSE)</f>
        <v>#ERROR!</v>
      </c>
      <c r="E6349" s="79" t="str">
        <f>VLOOKUP(G6349,[1]Macrodata_CCF!$A$3:$B$55,2,FALSE)</f>
        <v>#ERROR!</v>
      </c>
      <c r="F6349" s="78">
        <v>0.0</v>
      </c>
      <c r="G6349" s="80">
        <v>46.0</v>
      </c>
      <c r="H6349" s="81">
        <v>0.0</v>
      </c>
      <c r="I6349" s="81">
        <v>90000.0</v>
      </c>
      <c r="J6349" s="81">
        <v>17100.0</v>
      </c>
      <c r="K6349" s="81">
        <v>144000.0</v>
      </c>
      <c r="L6349" s="82">
        <v>0.19</v>
      </c>
      <c r="N6349" s="83">
        <f t="shared" si="1"/>
        <v>0.19</v>
      </c>
      <c r="O6349" s="83">
        <f t="shared" si="2"/>
        <v>0.19</v>
      </c>
      <c r="Q6349" s="83">
        <f t="shared" si="3"/>
        <v>1</v>
      </c>
      <c r="R6349" s="83">
        <f t="shared" si="4"/>
        <v>0.19</v>
      </c>
      <c r="S6349" s="83" t="b">
        <f t="shared" si="5"/>
        <v>0</v>
      </c>
      <c r="T6349" s="72"/>
      <c r="U6349" s="72"/>
      <c r="V6349" s="72"/>
      <c r="W6349" s="72"/>
      <c r="X6349" s="72"/>
      <c r="Y6349" s="72"/>
      <c r="Z6349" s="72"/>
      <c r="AA6349" s="72"/>
      <c r="AB6349" s="72"/>
      <c r="AC6349" s="72"/>
      <c r="AD6349" s="72"/>
      <c r="AE6349" s="72"/>
      <c r="AF6349" s="72"/>
      <c r="AG6349" s="72"/>
      <c r="AH6349" s="72"/>
      <c r="AI6349" s="72"/>
      <c r="AJ6349" s="72"/>
      <c r="AK6349" s="72"/>
    </row>
    <row r="6350" ht="14.25" customHeight="1">
      <c r="A6350" s="78">
        <v>6347.0</v>
      </c>
      <c r="C6350" s="78" t="str">
        <f>VLOOKUP(G6350,[1]Macrodata_CCF!$A$3:$D$55,4,FALSE)</f>
        <v>#ERROR!</v>
      </c>
      <c r="E6350" s="79" t="str">
        <f>VLOOKUP(G6350,[1]Macrodata_CCF!$A$3:$B$55,2,FALSE)</f>
        <v>#ERROR!</v>
      </c>
      <c r="F6350" s="78">
        <v>1.0</v>
      </c>
      <c r="G6350" s="80">
        <v>37.0</v>
      </c>
      <c r="H6350" s="81">
        <v>254055.0</v>
      </c>
      <c r="I6350" s="81">
        <v>500000.0</v>
      </c>
      <c r="J6350" s="81">
        <v>364730.0</v>
      </c>
      <c r="K6350" s="81">
        <v>650000.0</v>
      </c>
      <c r="L6350" s="82">
        <v>0.4499989835125739</v>
      </c>
      <c r="N6350" s="83">
        <f t="shared" si="1"/>
        <v>0.4499989835</v>
      </c>
      <c r="O6350" s="83">
        <f t="shared" si="2"/>
        <v>0.4499989835</v>
      </c>
      <c r="Q6350" s="83">
        <f t="shared" si="3"/>
        <v>0.49189</v>
      </c>
      <c r="R6350" s="83">
        <f t="shared" si="4"/>
        <v>0.4499989835</v>
      </c>
      <c r="S6350" s="83" t="b">
        <f t="shared" si="5"/>
        <v>0</v>
      </c>
      <c r="T6350" s="72"/>
      <c r="U6350" s="72"/>
      <c r="V6350" s="72"/>
      <c r="W6350" s="72"/>
      <c r="X6350" s="72"/>
      <c r="Y6350" s="72"/>
      <c r="Z6350" s="72"/>
      <c r="AA6350" s="72"/>
      <c r="AB6350" s="72"/>
      <c r="AC6350" s="72"/>
      <c r="AD6350" s="72"/>
      <c r="AE6350" s="72"/>
      <c r="AF6350" s="72"/>
      <c r="AG6350" s="72"/>
      <c r="AH6350" s="72"/>
      <c r="AI6350" s="72"/>
      <c r="AJ6350" s="72"/>
      <c r="AK6350" s="72"/>
    </row>
    <row r="6351" ht="14.25" customHeight="1">
      <c r="A6351" s="78">
        <v>6348.0</v>
      </c>
      <c r="C6351" s="78" t="str">
        <f>VLOOKUP(G6351,[1]Macrodata_CCF!$A$3:$D$55,4,FALSE)</f>
        <v>#ERROR!</v>
      </c>
      <c r="E6351" s="79" t="str">
        <f>VLOOKUP(G6351,[1]Macrodata_CCF!$A$3:$B$55,2,FALSE)</f>
        <v>#ERROR!</v>
      </c>
      <c r="F6351" s="78">
        <v>0.0</v>
      </c>
      <c r="G6351" s="80">
        <v>37.0</v>
      </c>
      <c r="H6351" s="81">
        <v>0.0</v>
      </c>
      <c r="I6351" s="81">
        <v>970000.0</v>
      </c>
      <c r="J6351" s="81">
        <v>58200.0</v>
      </c>
      <c r="K6351" s="81">
        <v>970000.0</v>
      </c>
      <c r="L6351" s="82">
        <v>0.06</v>
      </c>
      <c r="N6351" s="83">
        <f t="shared" si="1"/>
        <v>0.06</v>
      </c>
      <c r="O6351" s="83">
        <f t="shared" si="2"/>
        <v>0.06</v>
      </c>
      <c r="Q6351" s="83">
        <f t="shared" si="3"/>
        <v>1</v>
      </c>
      <c r="R6351" s="83">
        <f t="shared" si="4"/>
        <v>0.06</v>
      </c>
      <c r="S6351" s="83" t="b">
        <f t="shared" si="5"/>
        <v>0</v>
      </c>
      <c r="T6351" s="72"/>
      <c r="U6351" s="72"/>
      <c r="V6351" s="72"/>
      <c r="W6351" s="72"/>
      <c r="X6351" s="72"/>
      <c r="Y6351" s="72"/>
      <c r="Z6351" s="72"/>
      <c r="AA6351" s="72"/>
      <c r="AB6351" s="72"/>
      <c r="AC6351" s="72"/>
      <c r="AD6351" s="72"/>
      <c r="AE6351" s="72"/>
      <c r="AF6351" s="72"/>
      <c r="AG6351" s="72"/>
      <c r="AH6351" s="72"/>
      <c r="AI6351" s="72"/>
      <c r="AJ6351" s="72"/>
      <c r="AK6351" s="72"/>
    </row>
    <row r="6352" ht="14.25" customHeight="1">
      <c r="A6352" s="78">
        <v>6349.0</v>
      </c>
      <c r="C6352" s="78" t="str">
        <f>VLOOKUP(G6352,[1]Macrodata_CCF!$A$3:$D$55,4,FALSE)</f>
        <v>#ERROR!</v>
      </c>
      <c r="E6352" s="79" t="str">
        <f>VLOOKUP(G6352,[1]Macrodata_CCF!$A$3:$B$55,2,FALSE)</f>
        <v>#ERROR!</v>
      </c>
      <c r="F6352" s="78">
        <v>0.0</v>
      </c>
      <c r="G6352" s="80">
        <v>29.0</v>
      </c>
      <c r="H6352" s="81">
        <v>16795.0</v>
      </c>
      <c r="I6352" s="81">
        <v>30000.0</v>
      </c>
      <c r="J6352" s="81">
        <v>19435.0</v>
      </c>
      <c r="K6352" s="81">
        <v>30000.0</v>
      </c>
      <c r="L6352" s="82">
        <v>0.1999242711094283</v>
      </c>
      <c r="N6352" s="83">
        <f t="shared" si="1"/>
        <v>0.1999242711</v>
      </c>
      <c r="O6352" s="83">
        <f t="shared" si="2"/>
        <v>0.1999242711</v>
      </c>
      <c r="Q6352" s="83">
        <f t="shared" si="3"/>
        <v>0.4401666667</v>
      </c>
      <c r="R6352" s="83">
        <f t="shared" si="4"/>
        <v>0.1999242711</v>
      </c>
      <c r="S6352" s="83" t="b">
        <f t="shared" si="5"/>
        <v>0</v>
      </c>
      <c r="T6352" s="72"/>
      <c r="U6352" s="72"/>
      <c r="V6352" s="72"/>
      <c r="W6352" s="72"/>
      <c r="X6352" s="72"/>
      <c r="Y6352" s="72"/>
      <c r="Z6352" s="72"/>
      <c r="AA6352" s="72"/>
      <c r="AB6352" s="72"/>
      <c r="AC6352" s="72"/>
      <c r="AD6352" s="72"/>
      <c r="AE6352" s="72"/>
      <c r="AF6352" s="72"/>
      <c r="AG6352" s="72"/>
      <c r="AH6352" s="72"/>
      <c r="AI6352" s="72"/>
      <c r="AJ6352" s="72"/>
      <c r="AK6352" s="72"/>
    </row>
    <row r="6353" ht="14.25" customHeight="1">
      <c r="A6353" s="78">
        <v>6350.0</v>
      </c>
      <c r="C6353" s="78" t="str">
        <f>VLOOKUP(G6353,[1]Macrodata_CCF!$A$3:$D$55,4,FALSE)</f>
        <v>#ERROR!</v>
      </c>
      <c r="E6353" s="79" t="str">
        <f>VLOOKUP(G6353,[1]Macrodata_CCF!$A$3:$B$55,2,FALSE)</f>
        <v>#ERROR!</v>
      </c>
      <c r="F6353" s="78">
        <v>0.0</v>
      </c>
      <c r="G6353" s="80">
        <v>11.0</v>
      </c>
      <c r="H6353" s="81">
        <v>188080.0</v>
      </c>
      <c r="I6353" s="81">
        <v>590000.0</v>
      </c>
      <c r="J6353" s="81">
        <v>248370.0</v>
      </c>
      <c r="K6353" s="81">
        <v>590000.0</v>
      </c>
      <c r="L6353" s="82">
        <v>0.1500049761146497</v>
      </c>
      <c r="N6353" s="83">
        <f t="shared" si="1"/>
        <v>0.1500049761</v>
      </c>
      <c r="O6353" s="83">
        <f t="shared" si="2"/>
        <v>0.1500049761</v>
      </c>
      <c r="Q6353" s="83">
        <f t="shared" si="3"/>
        <v>0.681220339</v>
      </c>
      <c r="R6353" s="83">
        <f t="shared" si="4"/>
        <v>0.1500049761</v>
      </c>
      <c r="S6353" s="83" t="b">
        <f t="shared" si="5"/>
        <v>0</v>
      </c>
      <c r="T6353" s="72"/>
      <c r="U6353" s="72"/>
      <c r="V6353" s="72"/>
      <c r="W6353" s="72"/>
      <c r="X6353" s="72"/>
      <c r="Y6353" s="72"/>
      <c r="Z6353" s="72"/>
      <c r="AA6353" s="72"/>
      <c r="AB6353" s="72"/>
      <c r="AC6353" s="72"/>
      <c r="AD6353" s="72"/>
      <c r="AE6353" s="72"/>
      <c r="AF6353" s="72"/>
      <c r="AG6353" s="72"/>
      <c r="AH6353" s="72"/>
      <c r="AI6353" s="72"/>
      <c r="AJ6353" s="72"/>
      <c r="AK6353" s="72"/>
    </row>
    <row r="6354" ht="14.25" customHeight="1">
      <c r="A6354" s="78">
        <v>6351.0</v>
      </c>
      <c r="C6354" s="78" t="str">
        <f>VLOOKUP(G6354,[1]Macrodata_CCF!$A$3:$D$55,4,FALSE)</f>
        <v>#ERROR!</v>
      </c>
      <c r="E6354" s="79" t="str">
        <f>VLOOKUP(G6354,[1]Macrodata_CCF!$A$3:$B$55,2,FALSE)</f>
        <v>#ERROR!</v>
      </c>
      <c r="F6354" s="78">
        <v>0.0</v>
      </c>
      <c r="G6354" s="80">
        <v>41.0</v>
      </c>
      <c r="H6354" s="81">
        <v>0.0</v>
      </c>
      <c r="I6354" s="81">
        <v>290000.0</v>
      </c>
      <c r="J6354" s="81">
        <v>75400.0</v>
      </c>
      <c r="K6354" s="81">
        <v>290000.0</v>
      </c>
      <c r="L6354" s="82">
        <v>0.26</v>
      </c>
      <c r="N6354" s="83">
        <f t="shared" si="1"/>
        <v>0.26</v>
      </c>
      <c r="O6354" s="83">
        <f t="shared" si="2"/>
        <v>0.26</v>
      </c>
      <c r="Q6354" s="83">
        <f t="shared" si="3"/>
        <v>1</v>
      </c>
      <c r="R6354" s="83">
        <f t="shared" si="4"/>
        <v>0.26</v>
      </c>
      <c r="S6354" s="83" t="b">
        <f t="shared" si="5"/>
        <v>0</v>
      </c>
      <c r="T6354" s="72"/>
      <c r="U6354" s="72"/>
      <c r="V6354" s="72"/>
      <c r="W6354" s="72"/>
      <c r="X6354" s="72"/>
      <c r="Y6354" s="72"/>
      <c r="Z6354" s="72"/>
      <c r="AA6354" s="72"/>
      <c r="AB6354" s="72"/>
      <c r="AC6354" s="72"/>
      <c r="AD6354" s="72"/>
      <c r="AE6354" s="72"/>
      <c r="AF6354" s="72"/>
      <c r="AG6354" s="72"/>
      <c r="AH6354" s="72"/>
      <c r="AI6354" s="72"/>
      <c r="AJ6354" s="72"/>
      <c r="AK6354" s="72"/>
    </row>
    <row r="6355" ht="14.25" customHeight="1">
      <c r="A6355" s="78">
        <v>6352.0</v>
      </c>
      <c r="C6355" s="78" t="str">
        <f>VLOOKUP(G6355,[1]Macrodata_CCF!$A$3:$D$55,4,FALSE)</f>
        <v>#ERROR!</v>
      </c>
      <c r="E6355" s="79" t="str">
        <f>VLOOKUP(G6355,[1]Macrodata_CCF!$A$3:$B$55,2,FALSE)</f>
        <v>#ERROR!</v>
      </c>
      <c r="F6355" s="78">
        <v>0.0</v>
      </c>
      <c r="G6355" s="80">
        <v>30.0</v>
      </c>
      <c r="H6355" s="81">
        <v>0.0</v>
      </c>
      <c r="I6355" s="81">
        <v>190000.0</v>
      </c>
      <c r="J6355" s="81">
        <v>26600.0</v>
      </c>
      <c r="K6355" s="81">
        <v>190000.0</v>
      </c>
      <c r="L6355" s="82">
        <v>0.14</v>
      </c>
      <c r="N6355" s="83">
        <f t="shared" si="1"/>
        <v>0.14</v>
      </c>
      <c r="O6355" s="83">
        <f t="shared" si="2"/>
        <v>0.14</v>
      </c>
      <c r="Q6355" s="83">
        <f t="shared" si="3"/>
        <v>1</v>
      </c>
      <c r="R6355" s="83">
        <f t="shared" si="4"/>
        <v>0.14</v>
      </c>
      <c r="S6355" s="83" t="b">
        <f t="shared" si="5"/>
        <v>0</v>
      </c>
      <c r="T6355" s="72"/>
      <c r="U6355" s="72"/>
      <c r="V6355" s="72"/>
      <c r="W6355" s="72"/>
      <c r="X6355" s="72"/>
      <c r="Y6355" s="72"/>
      <c r="Z6355" s="72"/>
      <c r="AA6355" s="72"/>
      <c r="AB6355" s="72"/>
      <c r="AC6355" s="72"/>
      <c r="AD6355" s="72"/>
      <c r="AE6355" s="72"/>
      <c r="AF6355" s="72"/>
      <c r="AG6355" s="72"/>
      <c r="AH6355" s="72"/>
      <c r="AI6355" s="72"/>
      <c r="AJ6355" s="72"/>
      <c r="AK6355" s="72"/>
    </row>
    <row r="6356" ht="14.25" customHeight="1">
      <c r="A6356" s="78">
        <v>6353.0</v>
      </c>
      <c r="C6356" s="78" t="str">
        <f>VLOOKUP(G6356,[1]Macrodata_CCF!$A$3:$D$55,4,FALSE)</f>
        <v>#ERROR!</v>
      </c>
      <c r="E6356" s="79" t="str">
        <f>VLOOKUP(G6356,[1]Macrodata_CCF!$A$3:$B$55,2,FALSE)</f>
        <v>#ERROR!</v>
      </c>
      <c r="F6356" s="78">
        <v>0.0</v>
      </c>
      <c r="G6356" s="80">
        <v>6.0</v>
      </c>
      <c r="H6356" s="81">
        <v>126780.0</v>
      </c>
      <c r="I6356" s="81">
        <v>900000.0</v>
      </c>
      <c r="J6356" s="81">
        <v>918000.0</v>
      </c>
      <c r="K6356" s="81">
        <v>900000.0</v>
      </c>
      <c r="L6356" s="82">
        <v>1.023279273686661</v>
      </c>
      <c r="N6356" s="83">
        <f t="shared" si="1"/>
        <v>1.023279274</v>
      </c>
      <c r="O6356" s="83">
        <f t="shared" si="2"/>
        <v>1</v>
      </c>
      <c r="Q6356" s="83">
        <f t="shared" si="3"/>
        <v>0.8591333333</v>
      </c>
      <c r="R6356" s="83">
        <f t="shared" si="4"/>
        <v>1.023279274</v>
      </c>
      <c r="S6356" s="83" t="b">
        <f t="shared" si="5"/>
        <v>0</v>
      </c>
      <c r="T6356" s="72"/>
      <c r="U6356" s="72"/>
      <c r="V6356" s="72"/>
      <c r="W6356" s="72"/>
      <c r="X6356" s="72"/>
      <c r="Y6356" s="72"/>
      <c r="Z6356" s="72"/>
      <c r="AA6356" s="72"/>
      <c r="AB6356" s="72"/>
      <c r="AC6356" s="72"/>
      <c r="AD6356" s="72"/>
      <c r="AE6356" s="72"/>
      <c r="AF6356" s="72"/>
      <c r="AG6356" s="72"/>
      <c r="AH6356" s="72"/>
      <c r="AI6356" s="72"/>
      <c r="AJ6356" s="72"/>
      <c r="AK6356" s="72"/>
    </row>
    <row r="6357" ht="14.25" customHeight="1">
      <c r="A6357" s="78">
        <v>6354.0</v>
      </c>
      <c r="C6357" s="78" t="str">
        <f>VLOOKUP(G6357,[1]Macrodata_CCF!$A$3:$D$55,4,FALSE)</f>
        <v>#ERROR!</v>
      </c>
      <c r="E6357" s="79" t="str">
        <f>VLOOKUP(G6357,[1]Macrodata_CCF!$A$3:$B$55,2,FALSE)</f>
        <v>#ERROR!</v>
      </c>
      <c r="F6357" s="78">
        <v>0.0</v>
      </c>
      <c r="G6357" s="80">
        <v>27.0</v>
      </c>
      <c r="H6357" s="81">
        <v>256715.0</v>
      </c>
      <c r="I6357" s="81">
        <v>490000.0</v>
      </c>
      <c r="J6357" s="81">
        <v>289375.0</v>
      </c>
      <c r="K6357" s="81">
        <v>490000.0</v>
      </c>
      <c r="L6357" s="82">
        <v>0.1400004286602225</v>
      </c>
      <c r="N6357" s="83">
        <f t="shared" si="1"/>
        <v>0.1400004287</v>
      </c>
      <c r="O6357" s="83">
        <f t="shared" si="2"/>
        <v>0.1400004287</v>
      </c>
      <c r="Q6357" s="83">
        <f t="shared" si="3"/>
        <v>0.4760918367</v>
      </c>
      <c r="R6357" s="83">
        <f t="shared" si="4"/>
        <v>0.1400004287</v>
      </c>
      <c r="S6357" s="83" t="b">
        <f t="shared" si="5"/>
        <v>0</v>
      </c>
      <c r="T6357" s="72"/>
      <c r="U6357" s="72"/>
      <c r="V6357" s="72"/>
      <c r="W6357" s="72"/>
      <c r="X6357" s="72"/>
      <c r="Y6357" s="72"/>
      <c r="Z6357" s="72"/>
      <c r="AA6357" s="72"/>
      <c r="AB6357" s="72"/>
      <c r="AC6357" s="72"/>
      <c r="AD6357" s="72"/>
      <c r="AE6357" s="72"/>
      <c r="AF6357" s="72"/>
      <c r="AG6357" s="72"/>
      <c r="AH6357" s="72"/>
      <c r="AI6357" s="72"/>
      <c r="AJ6357" s="72"/>
      <c r="AK6357" s="72"/>
    </row>
    <row r="6358" ht="14.25" customHeight="1">
      <c r="A6358" s="78">
        <v>6355.0</v>
      </c>
      <c r="C6358" s="78" t="str">
        <f>VLOOKUP(G6358,[1]Macrodata_CCF!$A$3:$D$55,4,FALSE)</f>
        <v>#ERROR!</v>
      </c>
      <c r="E6358" s="79" t="str">
        <f>VLOOKUP(G6358,[1]Macrodata_CCF!$A$3:$B$55,2,FALSE)</f>
        <v>#ERROR!</v>
      </c>
      <c r="F6358" s="78">
        <v>0.0</v>
      </c>
      <c r="G6358" s="80">
        <v>27.0</v>
      </c>
      <c r="H6358" s="81">
        <v>256295.0</v>
      </c>
      <c r="I6358" s="81">
        <v>960000.0</v>
      </c>
      <c r="J6358" s="81">
        <v>375925.0</v>
      </c>
      <c r="K6358" s="81">
        <v>960000.0</v>
      </c>
      <c r="L6358" s="82">
        <v>0.1700002131575021</v>
      </c>
      <c r="N6358" s="83">
        <f t="shared" si="1"/>
        <v>0.1700002132</v>
      </c>
      <c r="O6358" s="83">
        <f t="shared" si="2"/>
        <v>0.1700002132</v>
      </c>
      <c r="Q6358" s="83">
        <f t="shared" si="3"/>
        <v>0.7330260417</v>
      </c>
      <c r="R6358" s="83">
        <f t="shared" si="4"/>
        <v>0.1700002132</v>
      </c>
      <c r="S6358" s="83" t="b">
        <f t="shared" si="5"/>
        <v>0</v>
      </c>
      <c r="T6358" s="72"/>
      <c r="U6358" s="72"/>
      <c r="V6358" s="72"/>
      <c r="W6358" s="72"/>
      <c r="X6358" s="72"/>
      <c r="Y6358" s="72"/>
      <c r="Z6358" s="72"/>
      <c r="AA6358" s="72"/>
      <c r="AB6358" s="72"/>
      <c r="AC6358" s="72"/>
      <c r="AD6358" s="72"/>
      <c r="AE6358" s="72"/>
      <c r="AF6358" s="72"/>
      <c r="AG6358" s="72"/>
      <c r="AH6358" s="72"/>
      <c r="AI6358" s="72"/>
      <c r="AJ6358" s="72"/>
      <c r="AK6358" s="72"/>
    </row>
    <row r="6359" ht="14.25" customHeight="1">
      <c r="A6359" s="78">
        <v>6356.0</v>
      </c>
      <c r="C6359" s="78" t="str">
        <f>VLOOKUP(G6359,[1]Macrodata_CCF!$A$3:$D$55,4,FALSE)</f>
        <v>#ERROR!</v>
      </c>
      <c r="E6359" s="79" t="str">
        <f>VLOOKUP(G6359,[1]Macrodata_CCF!$A$3:$B$55,2,FALSE)</f>
        <v>#ERROR!</v>
      </c>
      <c r="F6359" s="78">
        <v>0.0</v>
      </c>
      <c r="G6359" s="80">
        <v>46.0</v>
      </c>
      <c r="H6359" s="81">
        <v>103105.0</v>
      </c>
      <c r="I6359" s="81">
        <v>410000.0</v>
      </c>
      <c r="J6359" s="81">
        <v>164485.0</v>
      </c>
      <c r="K6359" s="81">
        <v>410000.0</v>
      </c>
      <c r="L6359" s="82">
        <v>0.2000032584434416</v>
      </c>
      <c r="N6359" s="83">
        <f t="shared" si="1"/>
        <v>0.2000032584</v>
      </c>
      <c r="O6359" s="83">
        <f t="shared" si="2"/>
        <v>0.2000032584</v>
      </c>
      <c r="Q6359" s="83">
        <f t="shared" si="3"/>
        <v>0.7485243902</v>
      </c>
      <c r="R6359" s="83">
        <f t="shared" si="4"/>
        <v>0.2000032584</v>
      </c>
      <c r="S6359" s="83" t="b">
        <f t="shared" si="5"/>
        <v>0</v>
      </c>
      <c r="T6359" s="72"/>
      <c r="U6359" s="72"/>
      <c r="V6359" s="72"/>
      <c r="W6359" s="72"/>
      <c r="X6359" s="72"/>
      <c r="Y6359" s="72"/>
      <c r="Z6359" s="72"/>
      <c r="AA6359" s="72"/>
      <c r="AB6359" s="72"/>
      <c r="AC6359" s="72"/>
      <c r="AD6359" s="72"/>
      <c r="AE6359" s="72"/>
      <c r="AF6359" s="72"/>
      <c r="AG6359" s="72"/>
      <c r="AH6359" s="72"/>
      <c r="AI6359" s="72"/>
      <c r="AJ6359" s="72"/>
      <c r="AK6359" s="72"/>
    </row>
    <row r="6360" ht="14.25" customHeight="1">
      <c r="A6360" s="78">
        <v>6357.0</v>
      </c>
      <c r="C6360" s="78" t="str">
        <f>VLOOKUP(G6360,[1]Macrodata_CCF!$A$3:$D$55,4,FALSE)</f>
        <v>#ERROR!</v>
      </c>
      <c r="E6360" s="79" t="str">
        <f>VLOOKUP(G6360,[1]Macrodata_CCF!$A$3:$B$55,2,FALSE)</f>
        <v>#ERROR!</v>
      </c>
      <c r="F6360" s="78">
        <v>0.0</v>
      </c>
      <c r="G6360" s="80">
        <v>43.0</v>
      </c>
      <c r="H6360" s="81">
        <v>143790.0</v>
      </c>
      <c r="I6360" s="81">
        <v>370000.0</v>
      </c>
      <c r="J6360" s="81">
        <v>51045.0</v>
      </c>
      <c r="K6360" s="81">
        <v>370000.0</v>
      </c>
      <c r="L6360" s="82">
        <v>-0.4099951372618363</v>
      </c>
      <c r="N6360" s="83">
        <f t="shared" si="1"/>
        <v>-0.4099951373</v>
      </c>
      <c r="O6360" s="83">
        <f t="shared" si="2"/>
        <v>0</v>
      </c>
      <c r="Q6360" s="83">
        <f t="shared" si="3"/>
        <v>0.6113783784</v>
      </c>
      <c r="R6360" s="83">
        <f t="shared" si="4"/>
        <v>-0.4099951373</v>
      </c>
      <c r="S6360" s="83" t="b">
        <f t="shared" si="5"/>
        <v>0</v>
      </c>
      <c r="T6360" s="72"/>
      <c r="U6360" s="72"/>
      <c r="V6360" s="72"/>
      <c r="W6360" s="72"/>
      <c r="X6360" s="72"/>
      <c r="Y6360" s="72"/>
      <c r="Z6360" s="72"/>
      <c r="AA6360" s="72"/>
      <c r="AB6360" s="72"/>
      <c r="AC6360" s="72"/>
      <c r="AD6360" s="72"/>
      <c r="AE6360" s="72"/>
      <c r="AF6360" s="72"/>
      <c r="AG6360" s="72"/>
      <c r="AH6360" s="72"/>
      <c r="AI6360" s="72"/>
      <c r="AJ6360" s="72"/>
      <c r="AK6360" s="72"/>
    </row>
    <row r="6361" ht="14.25" customHeight="1">
      <c r="A6361" s="78">
        <v>6358.0</v>
      </c>
      <c r="C6361" s="78" t="str">
        <f>VLOOKUP(G6361,[1]Macrodata_CCF!$A$3:$D$55,4,FALSE)</f>
        <v>#ERROR!</v>
      </c>
      <c r="E6361" s="79" t="str">
        <f>VLOOKUP(G6361,[1]Macrodata_CCF!$A$3:$B$55,2,FALSE)</f>
        <v>#ERROR!</v>
      </c>
      <c r="F6361" s="78">
        <v>0.0</v>
      </c>
      <c r="G6361" s="80">
        <v>33.0</v>
      </c>
      <c r="H6361" s="81">
        <v>45700.0</v>
      </c>
      <c r="I6361" s="81">
        <v>80000.0</v>
      </c>
      <c r="J6361" s="81">
        <v>52560.0</v>
      </c>
      <c r="K6361" s="81">
        <v>80000.0</v>
      </c>
      <c r="L6361" s="82">
        <v>0.2</v>
      </c>
      <c r="N6361" s="83">
        <f t="shared" si="1"/>
        <v>0.2</v>
      </c>
      <c r="O6361" s="83">
        <f t="shared" si="2"/>
        <v>0.2</v>
      </c>
      <c r="Q6361" s="83">
        <f t="shared" si="3"/>
        <v>0.42875</v>
      </c>
      <c r="R6361" s="83">
        <f t="shared" si="4"/>
        <v>0.2</v>
      </c>
      <c r="S6361" s="83" t="b">
        <f t="shared" si="5"/>
        <v>0</v>
      </c>
      <c r="T6361" s="72"/>
      <c r="U6361" s="72"/>
      <c r="V6361" s="72"/>
      <c r="W6361" s="72"/>
      <c r="X6361" s="72"/>
      <c r="Y6361" s="72"/>
      <c r="Z6361" s="72"/>
      <c r="AA6361" s="72"/>
      <c r="AB6361" s="72"/>
      <c r="AC6361" s="72"/>
      <c r="AD6361" s="72"/>
      <c r="AE6361" s="72"/>
      <c r="AF6361" s="72"/>
      <c r="AG6361" s="72"/>
      <c r="AH6361" s="72"/>
      <c r="AI6361" s="72"/>
      <c r="AJ6361" s="72"/>
      <c r="AK6361" s="72"/>
    </row>
    <row r="6362" ht="14.25" customHeight="1">
      <c r="A6362" s="78">
        <v>6359.0</v>
      </c>
      <c r="C6362" s="78" t="str">
        <f>VLOOKUP(G6362,[1]Macrodata_CCF!$A$3:$D$55,4,FALSE)</f>
        <v>#ERROR!</v>
      </c>
      <c r="E6362" s="79" t="str">
        <f>VLOOKUP(G6362,[1]Macrodata_CCF!$A$3:$B$55,2,FALSE)</f>
        <v>#ERROR!</v>
      </c>
      <c r="F6362" s="78">
        <v>1.0</v>
      </c>
      <c r="G6362" s="80">
        <v>21.0</v>
      </c>
      <c r="H6362" s="81">
        <v>88665.0</v>
      </c>
      <c r="I6362" s="81">
        <v>160000.0</v>
      </c>
      <c r="J6362" s="81">
        <v>130755.0</v>
      </c>
      <c r="K6362" s="81">
        <v>160000.0</v>
      </c>
      <c r="L6362" s="82">
        <v>0.5900329431555338</v>
      </c>
      <c r="N6362" s="83">
        <f t="shared" si="1"/>
        <v>0.5900329432</v>
      </c>
      <c r="O6362" s="83">
        <f t="shared" si="2"/>
        <v>0.5900329432</v>
      </c>
      <c r="Q6362" s="83">
        <f t="shared" si="3"/>
        <v>0.44584375</v>
      </c>
      <c r="R6362" s="83">
        <f t="shared" si="4"/>
        <v>0.5900329432</v>
      </c>
      <c r="S6362" s="83" t="b">
        <f t="shared" si="5"/>
        <v>0</v>
      </c>
      <c r="T6362" s="72"/>
      <c r="U6362" s="72"/>
      <c r="V6362" s="72"/>
      <c r="W6362" s="72"/>
      <c r="X6362" s="72"/>
      <c r="Y6362" s="72"/>
      <c r="Z6362" s="72"/>
      <c r="AA6362" s="72"/>
      <c r="AB6362" s="72"/>
      <c r="AC6362" s="72"/>
      <c r="AD6362" s="72"/>
      <c r="AE6362" s="72"/>
      <c r="AF6362" s="72"/>
      <c r="AG6362" s="72"/>
      <c r="AH6362" s="72"/>
      <c r="AI6362" s="72"/>
      <c r="AJ6362" s="72"/>
      <c r="AK6362" s="72"/>
    </row>
    <row r="6363" ht="14.25" customHeight="1">
      <c r="A6363" s="78">
        <v>6360.0</v>
      </c>
      <c r="C6363" s="78" t="str">
        <f>VLOOKUP(G6363,[1]Macrodata_CCF!$A$3:$D$55,4,FALSE)</f>
        <v>#ERROR!</v>
      </c>
      <c r="E6363" s="79" t="str">
        <f>VLOOKUP(G6363,[1]Macrodata_CCF!$A$3:$B$55,2,FALSE)</f>
        <v>#ERROR!</v>
      </c>
      <c r="F6363" s="78">
        <v>0.0</v>
      </c>
      <c r="G6363" s="80">
        <v>23.0</v>
      </c>
      <c r="H6363" s="81">
        <v>36985.0</v>
      </c>
      <c r="I6363" s="81">
        <v>250000.0</v>
      </c>
      <c r="J6363" s="81">
        <v>77460.0</v>
      </c>
      <c r="K6363" s="81">
        <v>250000.0</v>
      </c>
      <c r="L6363" s="82">
        <v>0.1900100931859259</v>
      </c>
      <c r="N6363" s="83">
        <f t="shared" si="1"/>
        <v>0.1900100932</v>
      </c>
      <c r="O6363" s="83">
        <f t="shared" si="2"/>
        <v>0.1900100932</v>
      </c>
      <c r="Q6363" s="83">
        <f t="shared" si="3"/>
        <v>0.85206</v>
      </c>
      <c r="R6363" s="83">
        <f t="shared" si="4"/>
        <v>0.1900100932</v>
      </c>
      <c r="S6363" s="83" t="b">
        <f t="shared" si="5"/>
        <v>0</v>
      </c>
      <c r="T6363" s="72"/>
      <c r="U6363" s="72"/>
      <c r="V6363" s="72"/>
      <c r="W6363" s="72"/>
      <c r="X6363" s="72"/>
      <c r="Y6363" s="72"/>
      <c r="Z6363" s="72"/>
      <c r="AA6363" s="72"/>
      <c r="AB6363" s="72"/>
      <c r="AC6363" s="72"/>
      <c r="AD6363" s="72"/>
      <c r="AE6363" s="72"/>
      <c r="AF6363" s="72"/>
      <c r="AG6363" s="72"/>
      <c r="AH6363" s="72"/>
      <c r="AI6363" s="72"/>
      <c r="AJ6363" s="72"/>
      <c r="AK6363" s="72"/>
    </row>
    <row r="6364" ht="14.25" customHeight="1">
      <c r="A6364" s="78">
        <v>6361.0</v>
      </c>
      <c r="C6364" s="78" t="str">
        <f>VLOOKUP(G6364,[1]Macrodata_CCF!$A$3:$D$55,4,FALSE)</f>
        <v>#ERROR!</v>
      </c>
      <c r="E6364" s="79" t="str">
        <f>VLOOKUP(G6364,[1]Macrodata_CCF!$A$3:$B$55,2,FALSE)</f>
        <v>#ERROR!</v>
      </c>
      <c r="F6364" s="78">
        <v>0.0</v>
      </c>
      <c r="G6364" s="80">
        <v>45.0</v>
      </c>
      <c r="H6364" s="81">
        <v>125870.0</v>
      </c>
      <c r="I6364" s="81">
        <v>170000.0</v>
      </c>
      <c r="J6364" s="81">
        <v>134695.0</v>
      </c>
      <c r="K6364" s="81">
        <v>170000.0</v>
      </c>
      <c r="L6364" s="82">
        <v>0.1999773396782234</v>
      </c>
      <c r="N6364" s="83">
        <f t="shared" si="1"/>
        <v>0.1999773397</v>
      </c>
      <c r="O6364" s="83">
        <f t="shared" si="2"/>
        <v>0.1999773397</v>
      </c>
      <c r="Q6364" s="83">
        <f t="shared" si="3"/>
        <v>0.2595882353</v>
      </c>
      <c r="R6364" s="83">
        <f t="shared" si="4"/>
        <v>0.1999773397</v>
      </c>
      <c r="S6364" s="83" t="b">
        <f t="shared" si="5"/>
        <v>0</v>
      </c>
      <c r="T6364" s="72"/>
      <c r="U6364" s="72"/>
      <c r="V6364" s="72"/>
      <c r="W6364" s="72"/>
      <c r="X6364" s="72"/>
      <c r="Y6364" s="72"/>
      <c r="Z6364" s="72"/>
      <c r="AA6364" s="72"/>
      <c r="AB6364" s="72"/>
      <c r="AC6364" s="72"/>
      <c r="AD6364" s="72"/>
      <c r="AE6364" s="72"/>
      <c r="AF6364" s="72"/>
      <c r="AG6364" s="72"/>
      <c r="AH6364" s="72"/>
      <c r="AI6364" s="72"/>
      <c r="AJ6364" s="72"/>
      <c r="AK6364" s="72"/>
    </row>
    <row r="6365" ht="14.25" customHeight="1">
      <c r="A6365" s="78">
        <v>6362.0</v>
      </c>
      <c r="C6365" s="78" t="str">
        <f>VLOOKUP(G6365,[1]Macrodata_CCF!$A$3:$D$55,4,FALSE)</f>
        <v>#ERROR!</v>
      </c>
      <c r="E6365" s="79" t="str">
        <f>VLOOKUP(G6365,[1]Macrodata_CCF!$A$3:$B$55,2,FALSE)</f>
        <v>#ERROR!</v>
      </c>
      <c r="F6365" s="78">
        <v>1.0</v>
      </c>
      <c r="G6365" s="80">
        <v>34.0</v>
      </c>
      <c r="H6365" s="81">
        <v>15605.0</v>
      </c>
      <c r="I6365" s="81">
        <v>100000.0</v>
      </c>
      <c r="J6365" s="81">
        <v>50205.0</v>
      </c>
      <c r="K6365" s="81">
        <v>100000.0</v>
      </c>
      <c r="L6365" s="82">
        <v>0.4099768943657799</v>
      </c>
      <c r="N6365" s="83">
        <f t="shared" si="1"/>
        <v>0.4099768944</v>
      </c>
      <c r="O6365" s="83">
        <f t="shared" si="2"/>
        <v>0.4099768944</v>
      </c>
      <c r="Q6365" s="83">
        <f t="shared" si="3"/>
        <v>0.84395</v>
      </c>
      <c r="R6365" s="83">
        <f t="shared" si="4"/>
        <v>0.4099768944</v>
      </c>
      <c r="S6365" s="83" t="b">
        <f t="shared" si="5"/>
        <v>0</v>
      </c>
      <c r="T6365" s="72"/>
      <c r="U6365" s="72"/>
      <c r="V6365" s="72"/>
      <c r="W6365" s="72"/>
      <c r="X6365" s="72"/>
      <c r="Y6365" s="72"/>
      <c r="Z6365" s="72"/>
      <c r="AA6365" s="72"/>
      <c r="AB6365" s="72"/>
      <c r="AC6365" s="72"/>
      <c r="AD6365" s="72"/>
      <c r="AE6365" s="72"/>
      <c r="AF6365" s="72"/>
      <c r="AG6365" s="72"/>
      <c r="AH6365" s="72"/>
      <c r="AI6365" s="72"/>
      <c r="AJ6365" s="72"/>
      <c r="AK6365" s="72"/>
    </row>
    <row r="6366" ht="14.25" customHeight="1">
      <c r="A6366" s="78">
        <v>6363.0</v>
      </c>
      <c r="C6366" s="78" t="str">
        <f>VLOOKUP(G6366,[1]Macrodata_CCF!$A$3:$D$55,4,FALSE)</f>
        <v>#ERROR!</v>
      </c>
      <c r="E6366" s="79" t="str">
        <f>VLOOKUP(G6366,[1]Macrodata_CCF!$A$3:$B$55,2,FALSE)</f>
        <v>#ERROR!</v>
      </c>
      <c r="F6366" s="78">
        <v>0.0</v>
      </c>
      <c r="G6366" s="80">
        <v>47.0</v>
      </c>
      <c r="H6366" s="81">
        <v>541795.0</v>
      </c>
      <c r="I6366" s="81">
        <v>670000.0</v>
      </c>
      <c r="J6366" s="81">
        <v>683400.0</v>
      </c>
      <c r="K6366" s="81">
        <v>670000.0</v>
      </c>
      <c r="L6366" s="82">
        <v>1.104520104520105</v>
      </c>
      <c r="N6366" s="83">
        <f t="shared" si="1"/>
        <v>1.104520105</v>
      </c>
      <c r="O6366" s="83">
        <f t="shared" si="2"/>
        <v>1</v>
      </c>
      <c r="Q6366" s="83">
        <f t="shared" si="3"/>
        <v>0.1913507463</v>
      </c>
      <c r="R6366" s="83">
        <f t="shared" si="4"/>
        <v>1.104520105</v>
      </c>
      <c r="S6366" s="83" t="b">
        <f t="shared" si="5"/>
        <v>0</v>
      </c>
      <c r="T6366" s="72"/>
      <c r="U6366" s="72"/>
      <c r="V6366" s="72"/>
      <c r="W6366" s="72"/>
      <c r="X6366" s="72"/>
      <c r="Y6366" s="72"/>
      <c r="Z6366" s="72"/>
      <c r="AA6366" s="72"/>
      <c r="AB6366" s="72"/>
      <c r="AC6366" s="72"/>
      <c r="AD6366" s="72"/>
      <c r="AE6366" s="72"/>
      <c r="AF6366" s="72"/>
      <c r="AG6366" s="72"/>
      <c r="AH6366" s="72"/>
      <c r="AI6366" s="72"/>
      <c r="AJ6366" s="72"/>
      <c r="AK6366" s="72"/>
    </row>
    <row r="6367" ht="14.25" customHeight="1">
      <c r="A6367" s="78">
        <v>6364.0</v>
      </c>
      <c r="C6367" s="78" t="str">
        <f>VLOOKUP(G6367,[1]Macrodata_CCF!$A$3:$D$55,4,FALSE)</f>
        <v>#ERROR!</v>
      </c>
      <c r="E6367" s="79" t="str">
        <f>VLOOKUP(G6367,[1]Macrodata_CCF!$A$3:$B$55,2,FALSE)</f>
        <v>#ERROR!</v>
      </c>
      <c r="F6367" s="78">
        <v>0.0</v>
      </c>
      <c r="G6367" s="80">
        <v>7.0</v>
      </c>
      <c r="H6367" s="81">
        <v>261755.0</v>
      </c>
      <c r="I6367" s="81">
        <v>270000.0</v>
      </c>
      <c r="J6367" s="81">
        <v>263570.0</v>
      </c>
      <c r="K6367" s="81">
        <v>270000.0</v>
      </c>
      <c r="L6367" s="82">
        <v>0.2201334141904184</v>
      </c>
      <c r="N6367" s="83">
        <f t="shared" si="1"/>
        <v>0.2201334142</v>
      </c>
      <c r="O6367" s="83">
        <f t="shared" si="2"/>
        <v>0.2201334142</v>
      </c>
      <c r="Q6367" s="83">
        <f t="shared" si="3"/>
        <v>0.03053703704</v>
      </c>
      <c r="R6367" s="83">
        <f t="shared" si="4"/>
        <v>0.006722222222</v>
      </c>
      <c r="S6367" s="83" t="b">
        <f t="shared" si="5"/>
        <v>0</v>
      </c>
      <c r="T6367" s="72"/>
      <c r="U6367" s="72"/>
      <c r="V6367" s="72"/>
      <c r="W6367" s="72"/>
      <c r="X6367" s="72"/>
      <c r="Y6367" s="72"/>
      <c r="Z6367" s="72"/>
      <c r="AA6367" s="72"/>
      <c r="AB6367" s="72"/>
      <c r="AC6367" s="72"/>
      <c r="AD6367" s="72"/>
      <c r="AE6367" s="72"/>
      <c r="AF6367" s="72"/>
      <c r="AG6367" s="72"/>
      <c r="AH6367" s="72"/>
      <c r="AI6367" s="72"/>
      <c r="AJ6367" s="72"/>
      <c r="AK6367" s="72"/>
    </row>
    <row r="6368" ht="14.25" customHeight="1">
      <c r="A6368" s="78">
        <v>6365.0</v>
      </c>
      <c r="C6368" s="78" t="str">
        <f>VLOOKUP(G6368,[1]Macrodata_CCF!$A$3:$D$55,4,FALSE)</f>
        <v>#ERROR!</v>
      </c>
      <c r="E6368" s="79" t="str">
        <f>VLOOKUP(G6368,[1]Macrodata_CCF!$A$3:$B$55,2,FALSE)</f>
        <v>#ERROR!</v>
      </c>
      <c r="F6368" s="78">
        <v>0.0</v>
      </c>
      <c r="G6368" s="80">
        <v>46.0</v>
      </c>
      <c r="H6368" s="81">
        <v>0.0</v>
      </c>
      <c r="I6368" s="81">
        <v>290000.0</v>
      </c>
      <c r="J6368" s="81">
        <v>52200.0</v>
      </c>
      <c r="K6368" s="81">
        <v>551000.0</v>
      </c>
      <c r="L6368" s="82">
        <v>0.18</v>
      </c>
      <c r="N6368" s="83">
        <f t="shared" si="1"/>
        <v>0.18</v>
      </c>
      <c r="O6368" s="83">
        <f t="shared" si="2"/>
        <v>0.18</v>
      </c>
      <c r="Q6368" s="83">
        <f t="shared" si="3"/>
        <v>1</v>
      </c>
      <c r="R6368" s="83">
        <f t="shared" si="4"/>
        <v>0.18</v>
      </c>
      <c r="S6368" s="83" t="b">
        <f t="shared" si="5"/>
        <v>0</v>
      </c>
      <c r="T6368" s="72"/>
      <c r="U6368" s="72"/>
      <c r="V6368" s="72"/>
      <c r="W6368" s="72"/>
      <c r="X6368" s="72"/>
      <c r="Y6368" s="72"/>
      <c r="Z6368" s="72"/>
      <c r="AA6368" s="72"/>
      <c r="AB6368" s="72"/>
      <c r="AC6368" s="72"/>
      <c r="AD6368" s="72"/>
      <c r="AE6368" s="72"/>
      <c r="AF6368" s="72"/>
      <c r="AG6368" s="72"/>
      <c r="AH6368" s="72"/>
      <c r="AI6368" s="72"/>
      <c r="AJ6368" s="72"/>
      <c r="AK6368" s="72"/>
    </row>
    <row r="6369" ht="14.25" customHeight="1">
      <c r="A6369" s="78">
        <v>6366.0</v>
      </c>
      <c r="C6369" s="78" t="str">
        <f>VLOOKUP(G6369,[1]Macrodata_CCF!$A$3:$D$55,4,FALSE)</f>
        <v>#ERROR!</v>
      </c>
      <c r="E6369" s="79" t="str">
        <f>VLOOKUP(G6369,[1]Macrodata_CCF!$A$3:$B$55,2,FALSE)</f>
        <v>#ERROR!</v>
      </c>
      <c r="F6369" s="78">
        <v>0.0</v>
      </c>
      <c r="G6369" s="80">
        <v>43.0</v>
      </c>
      <c r="H6369" s="81">
        <v>0.0</v>
      </c>
      <c r="I6369" s="81">
        <v>190000.0</v>
      </c>
      <c r="J6369" s="81">
        <v>38000.0</v>
      </c>
      <c r="K6369" s="81">
        <v>190000.0</v>
      </c>
      <c r="L6369" s="82">
        <v>0.2</v>
      </c>
      <c r="N6369" s="83">
        <f t="shared" si="1"/>
        <v>0.2</v>
      </c>
      <c r="O6369" s="83">
        <f t="shared" si="2"/>
        <v>0.2</v>
      </c>
      <c r="Q6369" s="83">
        <f t="shared" si="3"/>
        <v>1</v>
      </c>
      <c r="R6369" s="83">
        <f t="shared" si="4"/>
        <v>0.2</v>
      </c>
      <c r="S6369" s="83" t="b">
        <f t="shared" si="5"/>
        <v>0</v>
      </c>
      <c r="T6369" s="72"/>
      <c r="U6369" s="72"/>
      <c r="V6369" s="72"/>
      <c r="W6369" s="72"/>
      <c r="X6369" s="72"/>
      <c r="Y6369" s="72"/>
      <c r="Z6369" s="72"/>
      <c r="AA6369" s="72"/>
      <c r="AB6369" s="72"/>
      <c r="AC6369" s="72"/>
      <c r="AD6369" s="72"/>
      <c r="AE6369" s="72"/>
      <c r="AF6369" s="72"/>
      <c r="AG6369" s="72"/>
      <c r="AH6369" s="72"/>
      <c r="AI6369" s="72"/>
      <c r="AJ6369" s="72"/>
      <c r="AK6369" s="72"/>
    </row>
    <row r="6370" ht="14.25" customHeight="1">
      <c r="A6370" s="78">
        <v>6367.0</v>
      </c>
      <c r="C6370" s="78" t="str">
        <f>VLOOKUP(G6370,[1]Macrodata_CCF!$A$3:$D$55,4,FALSE)</f>
        <v>#ERROR!</v>
      </c>
      <c r="E6370" s="79" t="str">
        <f>VLOOKUP(G6370,[1]Macrodata_CCF!$A$3:$B$55,2,FALSE)</f>
        <v>#ERROR!</v>
      </c>
      <c r="F6370" s="78">
        <v>0.0</v>
      </c>
      <c r="G6370" s="80">
        <v>7.0</v>
      </c>
      <c r="H6370" s="81">
        <v>460250.0</v>
      </c>
      <c r="I6370" s="81">
        <v>590000.0</v>
      </c>
      <c r="J6370" s="81">
        <v>505665.0</v>
      </c>
      <c r="K6370" s="81">
        <v>1003000.0</v>
      </c>
      <c r="L6370" s="82">
        <v>0.350019267822736</v>
      </c>
      <c r="N6370" s="83">
        <f t="shared" si="1"/>
        <v>0.3500192678</v>
      </c>
      <c r="O6370" s="83">
        <f t="shared" si="2"/>
        <v>0.3500192678</v>
      </c>
      <c r="Q6370" s="83">
        <f t="shared" si="3"/>
        <v>0.2199152542</v>
      </c>
      <c r="R6370" s="83">
        <f t="shared" si="4"/>
        <v>0.3500192678</v>
      </c>
      <c r="S6370" s="83" t="b">
        <f t="shared" si="5"/>
        <v>0</v>
      </c>
      <c r="T6370" s="72"/>
      <c r="U6370" s="72"/>
      <c r="V6370" s="72"/>
      <c r="W6370" s="72"/>
      <c r="X6370" s="72"/>
      <c r="Y6370" s="72"/>
      <c r="Z6370" s="72"/>
      <c r="AA6370" s="72"/>
      <c r="AB6370" s="72"/>
      <c r="AC6370" s="72"/>
      <c r="AD6370" s="72"/>
      <c r="AE6370" s="72"/>
      <c r="AF6370" s="72"/>
      <c r="AG6370" s="72"/>
      <c r="AH6370" s="72"/>
      <c r="AI6370" s="72"/>
      <c r="AJ6370" s="72"/>
      <c r="AK6370" s="72"/>
    </row>
    <row r="6371" ht="14.25" customHeight="1">
      <c r="A6371" s="78">
        <v>6368.0</v>
      </c>
      <c r="C6371" s="78" t="str">
        <f>VLOOKUP(G6371,[1]Macrodata_CCF!$A$3:$D$55,4,FALSE)</f>
        <v>#ERROR!</v>
      </c>
      <c r="E6371" s="79" t="str">
        <f>VLOOKUP(G6371,[1]Macrodata_CCF!$A$3:$B$55,2,FALSE)</f>
        <v>#ERROR!</v>
      </c>
      <c r="F6371" s="78">
        <v>0.0</v>
      </c>
      <c r="G6371" s="80">
        <v>29.0</v>
      </c>
      <c r="H6371" s="81">
        <v>844845.0</v>
      </c>
      <c r="I6371" s="81">
        <v>980000.0</v>
      </c>
      <c r="J6371" s="81">
        <v>863765.0</v>
      </c>
      <c r="K6371" s="81">
        <v>980000.0</v>
      </c>
      <c r="L6371" s="82">
        <v>0.1399874218489882</v>
      </c>
      <c r="N6371" s="83">
        <f t="shared" si="1"/>
        <v>0.1399874218</v>
      </c>
      <c r="O6371" s="83">
        <f t="shared" si="2"/>
        <v>0.1399874218</v>
      </c>
      <c r="Q6371" s="83">
        <f t="shared" si="3"/>
        <v>0.1379132653</v>
      </c>
      <c r="R6371" s="83">
        <f t="shared" si="4"/>
        <v>0.1399874218</v>
      </c>
      <c r="S6371" s="83" t="b">
        <f t="shared" si="5"/>
        <v>0</v>
      </c>
      <c r="T6371" s="72"/>
      <c r="U6371" s="72"/>
      <c r="V6371" s="72"/>
      <c r="W6371" s="72"/>
      <c r="X6371" s="72"/>
      <c r="Y6371" s="72"/>
      <c r="Z6371" s="72"/>
      <c r="AA6371" s="72"/>
      <c r="AB6371" s="72"/>
      <c r="AC6371" s="72"/>
      <c r="AD6371" s="72"/>
      <c r="AE6371" s="72"/>
      <c r="AF6371" s="72"/>
      <c r="AG6371" s="72"/>
      <c r="AH6371" s="72"/>
      <c r="AI6371" s="72"/>
      <c r="AJ6371" s="72"/>
      <c r="AK6371" s="72"/>
    </row>
    <row r="6372" ht="14.25" customHeight="1">
      <c r="A6372" s="78">
        <v>6369.0</v>
      </c>
      <c r="C6372" s="78" t="str">
        <f>VLOOKUP(G6372,[1]Macrodata_CCF!$A$3:$D$55,4,FALSE)</f>
        <v>#ERROR!</v>
      </c>
      <c r="E6372" s="79" t="str">
        <f>VLOOKUP(G6372,[1]Macrodata_CCF!$A$3:$B$55,2,FALSE)</f>
        <v>#ERROR!</v>
      </c>
      <c r="F6372" s="78">
        <v>0.0</v>
      </c>
      <c r="G6372" s="80">
        <v>46.0</v>
      </c>
      <c r="H6372" s="81">
        <v>17970.0</v>
      </c>
      <c r="I6372" s="81">
        <v>80000.0</v>
      </c>
      <c r="J6372" s="81">
        <v>29755.0</v>
      </c>
      <c r="K6372" s="81">
        <v>80000.0</v>
      </c>
      <c r="L6372" s="82">
        <v>0.1899887151378365</v>
      </c>
      <c r="N6372" s="83">
        <f t="shared" si="1"/>
        <v>0.1899887151</v>
      </c>
      <c r="O6372" s="83">
        <f t="shared" si="2"/>
        <v>0.1899887151</v>
      </c>
      <c r="Q6372" s="83">
        <f t="shared" si="3"/>
        <v>0.775375</v>
      </c>
      <c r="R6372" s="83">
        <f t="shared" si="4"/>
        <v>0.1899887151</v>
      </c>
      <c r="S6372" s="83" t="b">
        <f t="shared" si="5"/>
        <v>0</v>
      </c>
      <c r="T6372" s="72"/>
      <c r="U6372" s="72"/>
      <c r="V6372" s="72"/>
      <c r="W6372" s="72"/>
      <c r="X6372" s="72"/>
      <c r="Y6372" s="72"/>
      <c r="Z6372" s="72"/>
      <c r="AA6372" s="72"/>
      <c r="AB6372" s="72"/>
      <c r="AC6372" s="72"/>
      <c r="AD6372" s="72"/>
      <c r="AE6372" s="72"/>
      <c r="AF6372" s="72"/>
      <c r="AG6372" s="72"/>
      <c r="AH6372" s="72"/>
      <c r="AI6372" s="72"/>
      <c r="AJ6372" s="72"/>
      <c r="AK6372" s="72"/>
    </row>
    <row r="6373" ht="14.25" customHeight="1">
      <c r="A6373" s="78">
        <v>6370.0</v>
      </c>
      <c r="C6373" s="78" t="str">
        <f>VLOOKUP(G6373,[1]Macrodata_CCF!$A$3:$D$55,4,FALSE)</f>
        <v>#ERROR!</v>
      </c>
      <c r="E6373" s="79" t="str">
        <f>VLOOKUP(G6373,[1]Macrodata_CCF!$A$3:$B$55,2,FALSE)</f>
        <v>#ERROR!</v>
      </c>
      <c r="F6373" s="78">
        <v>0.0</v>
      </c>
      <c r="G6373" s="80">
        <v>1.0</v>
      </c>
      <c r="H6373" s="81">
        <v>74530.0</v>
      </c>
      <c r="I6373" s="81">
        <v>170000.0</v>
      </c>
      <c r="J6373" s="81">
        <v>111765.0</v>
      </c>
      <c r="K6373" s="81">
        <v>340000.0</v>
      </c>
      <c r="L6373" s="82">
        <v>0.3900178066408296</v>
      </c>
      <c r="N6373" s="83">
        <f t="shared" si="1"/>
        <v>0.3900178066</v>
      </c>
      <c r="O6373" s="83">
        <f t="shared" si="2"/>
        <v>0.3900178066</v>
      </c>
      <c r="Q6373" s="83">
        <f t="shared" si="3"/>
        <v>0.5615882353</v>
      </c>
      <c r="R6373" s="83">
        <f t="shared" si="4"/>
        <v>0.3900178066</v>
      </c>
      <c r="S6373" s="83" t="b">
        <f t="shared" si="5"/>
        <v>0</v>
      </c>
      <c r="T6373" s="72"/>
      <c r="U6373" s="72"/>
      <c r="V6373" s="72"/>
      <c r="W6373" s="72"/>
      <c r="X6373" s="72"/>
      <c r="Y6373" s="72"/>
      <c r="Z6373" s="72"/>
      <c r="AA6373" s="72"/>
      <c r="AB6373" s="72"/>
      <c r="AC6373" s="72"/>
      <c r="AD6373" s="72"/>
      <c r="AE6373" s="72"/>
      <c r="AF6373" s="72"/>
      <c r="AG6373" s="72"/>
      <c r="AH6373" s="72"/>
      <c r="AI6373" s="72"/>
      <c r="AJ6373" s="72"/>
      <c r="AK6373" s="72"/>
    </row>
    <row r="6374" ht="14.25" customHeight="1">
      <c r="A6374" s="78">
        <v>6371.0</v>
      </c>
      <c r="C6374" s="78" t="str">
        <f>VLOOKUP(G6374,[1]Macrodata_CCF!$A$3:$D$55,4,FALSE)</f>
        <v>#ERROR!</v>
      </c>
      <c r="E6374" s="79" t="str">
        <f>VLOOKUP(G6374,[1]Macrodata_CCF!$A$3:$B$55,2,FALSE)</f>
        <v>#ERROR!</v>
      </c>
      <c r="F6374" s="78">
        <v>0.0</v>
      </c>
      <c r="G6374" s="80">
        <v>21.0</v>
      </c>
      <c r="H6374" s="81">
        <v>648895.0</v>
      </c>
      <c r="I6374" s="81">
        <v>740000.0</v>
      </c>
      <c r="J6374" s="81">
        <v>640695.0</v>
      </c>
      <c r="K6374" s="81">
        <v>740000.0</v>
      </c>
      <c r="L6374" s="82">
        <v>-0.09000603699028593</v>
      </c>
      <c r="N6374" s="83">
        <f t="shared" si="1"/>
        <v>-0.09000603699</v>
      </c>
      <c r="O6374" s="83">
        <f t="shared" si="2"/>
        <v>0</v>
      </c>
      <c r="Q6374" s="83">
        <f t="shared" si="3"/>
        <v>0.1231148649</v>
      </c>
      <c r="R6374" s="83">
        <f t="shared" si="4"/>
        <v>-0.09000603699</v>
      </c>
      <c r="S6374" s="83" t="b">
        <f t="shared" si="5"/>
        <v>0</v>
      </c>
      <c r="T6374" s="72"/>
      <c r="U6374" s="72"/>
      <c r="V6374" s="72"/>
      <c r="W6374" s="72"/>
      <c r="X6374" s="72"/>
      <c r="Y6374" s="72"/>
      <c r="Z6374" s="72"/>
      <c r="AA6374" s="72"/>
      <c r="AB6374" s="72"/>
      <c r="AC6374" s="72"/>
      <c r="AD6374" s="72"/>
      <c r="AE6374" s="72"/>
      <c r="AF6374" s="72"/>
      <c r="AG6374" s="72"/>
      <c r="AH6374" s="72"/>
      <c r="AI6374" s="72"/>
      <c r="AJ6374" s="72"/>
      <c r="AK6374" s="72"/>
    </row>
    <row r="6375" ht="14.25" customHeight="1">
      <c r="A6375" s="78">
        <v>6372.0</v>
      </c>
      <c r="C6375" s="78" t="str">
        <f>VLOOKUP(G6375,[1]Macrodata_CCF!$A$3:$D$55,4,FALSE)</f>
        <v>#ERROR!</v>
      </c>
      <c r="E6375" s="79" t="str">
        <f>VLOOKUP(G6375,[1]Macrodata_CCF!$A$3:$B$55,2,FALSE)</f>
        <v>#ERROR!</v>
      </c>
      <c r="F6375" s="78">
        <v>0.0</v>
      </c>
      <c r="G6375" s="80">
        <v>47.0</v>
      </c>
      <c r="H6375" s="81">
        <v>76635.0</v>
      </c>
      <c r="I6375" s="81">
        <v>220000.0</v>
      </c>
      <c r="J6375" s="81">
        <v>224400.0</v>
      </c>
      <c r="K6375" s="81">
        <v>220000.0</v>
      </c>
      <c r="L6375" s="82">
        <v>1.030690893872284</v>
      </c>
      <c r="N6375" s="83">
        <f t="shared" si="1"/>
        <v>1.030690894</v>
      </c>
      <c r="O6375" s="83">
        <f t="shared" si="2"/>
        <v>1</v>
      </c>
      <c r="Q6375" s="83">
        <f t="shared" si="3"/>
        <v>0.6516590909</v>
      </c>
      <c r="R6375" s="83">
        <f t="shared" si="4"/>
        <v>1.030690894</v>
      </c>
      <c r="S6375" s="83" t="b">
        <f t="shared" si="5"/>
        <v>0</v>
      </c>
      <c r="T6375" s="72"/>
      <c r="U6375" s="72"/>
      <c r="V6375" s="72"/>
      <c r="W6375" s="72"/>
      <c r="X6375" s="72"/>
      <c r="Y6375" s="72"/>
      <c r="Z6375" s="72"/>
      <c r="AA6375" s="72"/>
      <c r="AB6375" s="72"/>
      <c r="AC6375" s="72"/>
      <c r="AD6375" s="72"/>
      <c r="AE6375" s="72"/>
      <c r="AF6375" s="72"/>
      <c r="AG6375" s="72"/>
      <c r="AH6375" s="72"/>
      <c r="AI6375" s="72"/>
      <c r="AJ6375" s="72"/>
      <c r="AK6375" s="72"/>
    </row>
    <row r="6376" ht="14.25" customHeight="1">
      <c r="A6376" s="78">
        <v>6373.0</v>
      </c>
      <c r="C6376" s="78" t="str">
        <f>VLOOKUP(G6376,[1]Macrodata_CCF!$A$3:$D$55,4,FALSE)</f>
        <v>#ERROR!</v>
      </c>
      <c r="E6376" s="79" t="str">
        <f>VLOOKUP(G6376,[1]Macrodata_CCF!$A$3:$B$55,2,FALSE)</f>
        <v>#ERROR!</v>
      </c>
      <c r="F6376" s="78">
        <v>0.0</v>
      </c>
      <c r="G6376" s="80">
        <v>31.0</v>
      </c>
      <c r="H6376" s="81">
        <v>219345.0</v>
      </c>
      <c r="I6376" s="81">
        <v>350000.0</v>
      </c>
      <c r="J6376" s="81">
        <v>171005.0</v>
      </c>
      <c r="K6376" s="81">
        <v>350000.0</v>
      </c>
      <c r="L6376" s="82">
        <v>-0.3699820137002028</v>
      </c>
      <c r="N6376" s="83">
        <f t="shared" si="1"/>
        <v>-0.3699820137</v>
      </c>
      <c r="O6376" s="83">
        <f t="shared" si="2"/>
        <v>0</v>
      </c>
      <c r="Q6376" s="83">
        <f t="shared" si="3"/>
        <v>0.3733</v>
      </c>
      <c r="R6376" s="83">
        <f t="shared" si="4"/>
        <v>-0.3699820137</v>
      </c>
      <c r="S6376" s="83" t="b">
        <f t="shared" si="5"/>
        <v>0</v>
      </c>
      <c r="T6376" s="72"/>
      <c r="U6376" s="72"/>
      <c r="V6376" s="72"/>
      <c r="W6376" s="72"/>
      <c r="X6376" s="72"/>
      <c r="Y6376" s="72"/>
      <c r="Z6376" s="72"/>
      <c r="AA6376" s="72"/>
      <c r="AB6376" s="72"/>
      <c r="AC6376" s="72"/>
      <c r="AD6376" s="72"/>
      <c r="AE6376" s="72"/>
      <c r="AF6376" s="72"/>
      <c r="AG6376" s="72"/>
      <c r="AH6376" s="72"/>
      <c r="AI6376" s="72"/>
      <c r="AJ6376" s="72"/>
      <c r="AK6376" s="72"/>
    </row>
    <row r="6377" ht="14.25" customHeight="1">
      <c r="A6377" s="78">
        <v>6374.0</v>
      </c>
      <c r="C6377" s="78" t="str">
        <f>VLOOKUP(G6377,[1]Macrodata_CCF!$A$3:$D$55,4,FALSE)</f>
        <v>#ERROR!</v>
      </c>
      <c r="E6377" s="79" t="str">
        <f>VLOOKUP(G6377,[1]Macrodata_CCF!$A$3:$B$55,2,FALSE)</f>
        <v>#ERROR!</v>
      </c>
      <c r="F6377" s="78">
        <v>0.0</v>
      </c>
      <c r="G6377" s="80">
        <v>27.0</v>
      </c>
      <c r="H6377" s="81">
        <v>248090.0</v>
      </c>
      <c r="I6377" s="81">
        <v>500000.0</v>
      </c>
      <c r="J6377" s="81">
        <v>290915.0</v>
      </c>
      <c r="K6377" s="81">
        <v>500000.0</v>
      </c>
      <c r="L6377" s="82">
        <v>0.1700011909015124</v>
      </c>
      <c r="N6377" s="83">
        <f t="shared" si="1"/>
        <v>0.1700011909</v>
      </c>
      <c r="O6377" s="83">
        <f t="shared" si="2"/>
        <v>0.1700011909</v>
      </c>
      <c r="Q6377" s="83">
        <f t="shared" si="3"/>
        <v>0.50382</v>
      </c>
      <c r="R6377" s="83">
        <f t="shared" si="4"/>
        <v>0.1700011909</v>
      </c>
      <c r="S6377" s="83" t="b">
        <f t="shared" si="5"/>
        <v>0</v>
      </c>
      <c r="T6377" s="72"/>
      <c r="U6377" s="72"/>
      <c r="V6377" s="72"/>
      <c r="W6377" s="72"/>
      <c r="X6377" s="72"/>
      <c r="Y6377" s="72"/>
      <c r="Z6377" s="72"/>
      <c r="AA6377" s="72"/>
      <c r="AB6377" s="72"/>
      <c r="AC6377" s="72"/>
      <c r="AD6377" s="72"/>
      <c r="AE6377" s="72"/>
      <c r="AF6377" s="72"/>
      <c r="AG6377" s="72"/>
      <c r="AH6377" s="72"/>
      <c r="AI6377" s="72"/>
      <c r="AJ6377" s="72"/>
      <c r="AK6377" s="72"/>
    </row>
    <row r="6378" ht="14.25" customHeight="1">
      <c r="A6378" s="78">
        <v>6375.0</v>
      </c>
      <c r="C6378" s="78" t="str">
        <f>VLOOKUP(G6378,[1]Macrodata_CCF!$A$3:$D$55,4,FALSE)</f>
        <v>#ERROR!</v>
      </c>
      <c r="E6378" s="79" t="str">
        <f>VLOOKUP(G6378,[1]Macrodata_CCF!$A$3:$B$55,2,FALSE)</f>
        <v>#ERROR!</v>
      </c>
      <c r="F6378" s="78">
        <v>0.0</v>
      </c>
      <c r="G6378" s="80">
        <v>25.0</v>
      </c>
      <c r="H6378" s="81">
        <v>706995.0</v>
      </c>
      <c r="I6378" s="81">
        <v>990000.0</v>
      </c>
      <c r="J6378" s="81">
        <v>763595.0</v>
      </c>
      <c r="K6378" s="81">
        <v>990000.0</v>
      </c>
      <c r="L6378" s="82">
        <v>0.1999964664935248</v>
      </c>
      <c r="N6378" s="83">
        <f t="shared" si="1"/>
        <v>0.1999964665</v>
      </c>
      <c r="O6378" s="83">
        <f t="shared" si="2"/>
        <v>0.1999964665</v>
      </c>
      <c r="Q6378" s="83">
        <f t="shared" si="3"/>
        <v>0.2858636364</v>
      </c>
      <c r="R6378" s="83">
        <f t="shared" si="4"/>
        <v>0.1999964665</v>
      </c>
      <c r="S6378" s="83" t="b">
        <f t="shared" si="5"/>
        <v>0</v>
      </c>
      <c r="T6378" s="72"/>
      <c r="U6378" s="72"/>
      <c r="V6378" s="72"/>
      <c r="W6378" s="72"/>
      <c r="X6378" s="72"/>
      <c r="Y6378" s="72"/>
      <c r="Z6378" s="72"/>
      <c r="AA6378" s="72"/>
      <c r="AB6378" s="72"/>
      <c r="AC6378" s="72"/>
      <c r="AD6378" s="72"/>
      <c r="AE6378" s="72"/>
      <c r="AF6378" s="72"/>
      <c r="AG6378" s="72"/>
      <c r="AH6378" s="72"/>
      <c r="AI6378" s="72"/>
      <c r="AJ6378" s="72"/>
      <c r="AK6378" s="72"/>
    </row>
    <row r="6379" ht="14.25" customHeight="1">
      <c r="A6379" s="78">
        <v>6376.0</v>
      </c>
      <c r="C6379" s="78" t="str">
        <f>VLOOKUP(G6379,[1]Macrodata_CCF!$A$3:$D$55,4,FALSE)</f>
        <v>#ERROR!</v>
      </c>
      <c r="E6379" s="79" t="str">
        <f>VLOOKUP(G6379,[1]Macrodata_CCF!$A$3:$B$55,2,FALSE)</f>
        <v>#ERROR!</v>
      </c>
      <c r="F6379" s="78">
        <v>0.0</v>
      </c>
      <c r="G6379" s="80">
        <v>20.0</v>
      </c>
      <c r="H6379" s="81">
        <v>77945.0</v>
      </c>
      <c r="I6379" s="81">
        <v>700000.0</v>
      </c>
      <c r="J6379" s="81">
        <v>189915.0</v>
      </c>
      <c r="K6379" s="81">
        <v>700000.0</v>
      </c>
      <c r="L6379" s="82">
        <v>0.1800001607574893</v>
      </c>
      <c r="N6379" s="83">
        <f t="shared" si="1"/>
        <v>0.1800001608</v>
      </c>
      <c r="O6379" s="83">
        <f t="shared" si="2"/>
        <v>0.1800001608</v>
      </c>
      <c r="Q6379" s="83">
        <f t="shared" si="3"/>
        <v>0.88865</v>
      </c>
      <c r="R6379" s="83">
        <f t="shared" si="4"/>
        <v>0.1800001608</v>
      </c>
      <c r="S6379" s="83" t="b">
        <f t="shared" si="5"/>
        <v>0</v>
      </c>
      <c r="T6379" s="72"/>
      <c r="U6379" s="72"/>
      <c r="V6379" s="72"/>
      <c r="W6379" s="72"/>
      <c r="X6379" s="72"/>
      <c r="Y6379" s="72"/>
      <c r="Z6379" s="72"/>
      <c r="AA6379" s="72"/>
      <c r="AB6379" s="72"/>
      <c r="AC6379" s="72"/>
      <c r="AD6379" s="72"/>
      <c r="AE6379" s="72"/>
      <c r="AF6379" s="72"/>
      <c r="AG6379" s="72"/>
      <c r="AH6379" s="72"/>
      <c r="AI6379" s="72"/>
      <c r="AJ6379" s="72"/>
      <c r="AK6379" s="72"/>
    </row>
    <row r="6380" ht="14.25" customHeight="1">
      <c r="A6380" s="78">
        <v>6377.0</v>
      </c>
      <c r="C6380" s="78" t="str">
        <f>VLOOKUP(G6380,[1]Macrodata_CCF!$A$3:$D$55,4,FALSE)</f>
        <v>#ERROR!</v>
      </c>
      <c r="E6380" s="79" t="str">
        <f>VLOOKUP(G6380,[1]Macrodata_CCF!$A$3:$B$55,2,FALSE)</f>
        <v>#ERROR!</v>
      </c>
      <c r="F6380" s="78">
        <v>0.0</v>
      </c>
      <c r="G6380" s="80">
        <v>50.0</v>
      </c>
      <c r="H6380" s="81">
        <v>89175.0</v>
      </c>
      <c r="I6380" s="81">
        <v>250000.0</v>
      </c>
      <c r="J6380" s="81">
        <v>255000.0</v>
      </c>
      <c r="K6380" s="81">
        <v>250000.0</v>
      </c>
      <c r="L6380" s="82">
        <v>1.031089693766516</v>
      </c>
      <c r="N6380" s="83">
        <f t="shared" si="1"/>
        <v>1.031089694</v>
      </c>
      <c r="O6380" s="83">
        <f t="shared" si="2"/>
        <v>1</v>
      </c>
      <c r="Q6380" s="83">
        <f t="shared" si="3"/>
        <v>0.6433</v>
      </c>
      <c r="R6380" s="83">
        <f t="shared" si="4"/>
        <v>1.031089694</v>
      </c>
      <c r="S6380" s="83" t="b">
        <f t="shared" si="5"/>
        <v>0</v>
      </c>
      <c r="T6380" s="72"/>
      <c r="U6380" s="72"/>
      <c r="V6380" s="72"/>
      <c r="W6380" s="72"/>
      <c r="X6380" s="72"/>
      <c r="Y6380" s="72"/>
      <c r="Z6380" s="72"/>
      <c r="AA6380" s="72"/>
      <c r="AB6380" s="72"/>
      <c r="AC6380" s="72"/>
      <c r="AD6380" s="72"/>
      <c r="AE6380" s="72"/>
      <c r="AF6380" s="72"/>
      <c r="AG6380" s="72"/>
      <c r="AH6380" s="72"/>
      <c r="AI6380" s="72"/>
      <c r="AJ6380" s="72"/>
      <c r="AK6380" s="72"/>
    </row>
    <row r="6381" ht="14.25" customHeight="1">
      <c r="A6381" s="78">
        <v>6378.0</v>
      </c>
      <c r="C6381" s="78" t="str">
        <f>VLOOKUP(G6381,[1]Macrodata_CCF!$A$3:$D$55,4,FALSE)</f>
        <v>#ERROR!</v>
      </c>
      <c r="E6381" s="79" t="str">
        <f>VLOOKUP(G6381,[1]Macrodata_CCF!$A$3:$B$55,2,FALSE)</f>
        <v>#ERROR!</v>
      </c>
      <c r="F6381" s="78">
        <v>1.0</v>
      </c>
      <c r="G6381" s="80">
        <v>40.0</v>
      </c>
      <c r="H6381" s="81">
        <v>111755.0</v>
      </c>
      <c r="I6381" s="81">
        <v>260000.0</v>
      </c>
      <c r="J6381" s="81">
        <v>265200.0</v>
      </c>
      <c r="K6381" s="81">
        <v>260000.0</v>
      </c>
      <c r="L6381" s="82">
        <v>1.035077068366555</v>
      </c>
      <c r="N6381" s="83">
        <f t="shared" si="1"/>
        <v>1.035077068</v>
      </c>
      <c r="O6381" s="83">
        <f t="shared" si="2"/>
        <v>1</v>
      </c>
      <c r="Q6381" s="83">
        <f t="shared" si="3"/>
        <v>0.5701730769</v>
      </c>
      <c r="R6381" s="83">
        <f t="shared" si="4"/>
        <v>1.035077068</v>
      </c>
      <c r="S6381" s="83" t="b">
        <f t="shared" si="5"/>
        <v>0</v>
      </c>
      <c r="T6381" s="72"/>
      <c r="U6381" s="72"/>
      <c r="V6381" s="72"/>
      <c r="W6381" s="72"/>
      <c r="X6381" s="72"/>
      <c r="Y6381" s="72"/>
      <c r="Z6381" s="72"/>
      <c r="AA6381" s="72"/>
      <c r="AB6381" s="72"/>
      <c r="AC6381" s="72"/>
      <c r="AD6381" s="72"/>
      <c r="AE6381" s="72"/>
      <c r="AF6381" s="72"/>
      <c r="AG6381" s="72"/>
      <c r="AH6381" s="72"/>
      <c r="AI6381" s="72"/>
      <c r="AJ6381" s="72"/>
      <c r="AK6381" s="72"/>
    </row>
    <row r="6382" ht="14.25" customHeight="1">
      <c r="A6382" s="78">
        <v>6379.0</v>
      </c>
      <c r="C6382" s="78" t="str">
        <f>VLOOKUP(G6382,[1]Macrodata_CCF!$A$3:$D$55,4,FALSE)</f>
        <v>#ERROR!</v>
      </c>
      <c r="E6382" s="79" t="str">
        <f>VLOOKUP(G6382,[1]Macrodata_CCF!$A$3:$B$55,2,FALSE)</f>
        <v>#ERROR!</v>
      </c>
      <c r="F6382" s="78">
        <v>0.0</v>
      </c>
      <c r="G6382" s="80">
        <v>53.0</v>
      </c>
      <c r="H6382" s="81">
        <v>265820.0</v>
      </c>
      <c r="I6382" s="81">
        <v>370000.0</v>
      </c>
      <c r="J6382" s="81">
        <v>279365.0</v>
      </c>
      <c r="K6382" s="81">
        <v>740000.0</v>
      </c>
      <c r="L6382" s="82">
        <v>0.1300153580341716</v>
      </c>
      <c r="N6382" s="83">
        <f t="shared" si="1"/>
        <v>0.130015358</v>
      </c>
      <c r="O6382" s="83">
        <f t="shared" si="2"/>
        <v>0.130015358</v>
      </c>
      <c r="Q6382" s="83">
        <f t="shared" si="3"/>
        <v>0.2815675676</v>
      </c>
      <c r="R6382" s="83">
        <f t="shared" si="4"/>
        <v>0.130015358</v>
      </c>
      <c r="S6382" s="83" t="b">
        <f t="shared" si="5"/>
        <v>0</v>
      </c>
      <c r="T6382" s="72"/>
      <c r="U6382" s="72"/>
      <c r="V6382" s="72"/>
      <c r="W6382" s="72"/>
      <c r="X6382" s="72"/>
      <c r="Y6382" s="72"/>
      <c r="Z6382" s="72"/>
      <c r="AA6382" s="72"/>
      <c r="AB6382" s="72"/>
      <c r="AC6382" s="72"/>
      <c r="AD6382" s="72"/>
      <c r="AE6382" s="72"/>
      <c r="AF6382" s="72"/>
      <c r="AG6382" s="72"/>
      <c r="AH6382" s="72"/>
      <c r="AI6382" s="72"/>
      <c r="AJ6382" s="72"/>
      <c r="AK6382" s="72"/>
    </row>
    <row r="6383" ht="14.25" customHeight="1">
      <c r="A6383" s="78">
        <v>6380.0</v>
      </c>
      <c r="C6383" s="78" t="str">
        <f>VLOOKUP(G6383,[1]Macrodata_CCF!$A$3:$D$55,4,FALSE)</f>
        <v>#ERROR!</v>
      </c>
      <c r="E6383" s="79" t="str">
        <f>VLOOKUP(G6383,[1]Macrodata_CCF!$A$3:$B$55,2,FALSE)</f>
        <v>#ERROR!</v>
      </c>
      <c r="F6383" s="78">
        <v>0.0</v>
      </c>
      <c r="G6383" s="80">
        <v>25.0</v>
      </c>
      <c r="H6383" s="81">
        <v>174290.0</v>
      </c>
      <c r="I6383" s="81">
        <v>240000.0</v>
      </c>
      <c r="J6383" s="81">
        <v>186120.0</v>
      </c>
      <c r="K6383" s="81">
        <v>240000.0</v>
      </c>
      <c r="L6383" s="82">
        <v>0.1800334804443768</v>
      </c>
      <c r="N6383" s="83">
        <f t="shared" si="1"/>
        <v>0.1800334804</v>
      </c>
      <c r="O6383" s="83">
        <f t="shared" si="2"/>
        <v>0.1800334804</v>
      </c>
      <c r="Q6383" s="83">
        <f t="shared" si="3"/>
        <v>0.2737916667</v>
      </c>
      <c r="R6383" s="83">
        <f t="shared" si="4"/>
        <v>0.1800334804</v>
      </c>
      <c r="S6383" s="83" t="b">
        <f t="shared" si="5"/>
        <v>0</v>
      </c>
      <c r="T6383" s="72"/>
      <c r="U6383" s="72"/>
      <c r="V6383" s="72"/>
      <c r="W6383" s="72"/>
      <c r="X6383" s="72"/>
      <c r="Y6383" s="72"/>
      <c r="Z6383" s="72"/>
      <c r="AA6383" s="72"/>
      <c r="AB6383" s="72"/>
      <c r="AC6383" s="72"/>
      <c r="AD6383" s="72"/>
      <c r="AE6383" s="72"/>
      <c r="AF6383" s="72"/>
      <c r="AG6383" s="72"/>
      <c r="AH6383" s="72"/>
      <c r="AI6383" s="72"/>
      <c r="AJ6383" s="72"/>
      <c r="AK6383" s="72"/>
    </row>
    <row r="6384" ht="14.25" customHeight="1">
      <c r="A6384" s="78">
        <v>6381.0</v>
      </c>
      <c r="C6384" s="78" t="str">
        <f>VLOOKUP(G6384,[1]Macrodata_CCF!$A$3:$D$55,4,FALSE)</f>
        <v>#ERROR!</v>
      </c>
      <c r="E6384" s="79" t="str">
        <f>VLOOKUP(G6384,[1]Macrodata_CCF!$A$3:$B$55,2,FALSE)</f>
        <v>#ERROR!</v>
      </c>
      <c r="F6384" s="78">
        <v>0.0</v>
      </c>
      <c r="G6384" s="80">
        <v>15.0</v>
      </c>
      <c r="H6384" s="81">
        <v>191610.0</v>
      </c>
      <c r="I6384" s="81">
        <v>980000.0</v>
      </c>
      <c r="J6384" s="81">
        <v>349290.0</v>
      </c>
      <c r="K6384" s="81">
        <v>980000.0</v>
      </c>
      <c r="L6384" s="82">
        <v>0.2000025368155355</v>
      </c>
      <c r="N6384" s="83">
        <f t="shared" si="1"/>
        <v>0.2000025368</v>
      </c>
      <c r="O6384" s="83">
        <f t="shared" si="2"/>
        <v>0.2000025368</v>
      </c>
      <c r="Q6384" s="83">
        <f t="shared" si="3"/>
        <v>0.8044795918</v>
      </c>
      <c r="R6384" s="83">
        <f t="shared" si="4"/>
        <v>0.2000025368</v>
      </c>
      <c r="S6384" s="83" t="b">
        <f t="shared" si="5"/>
        <v>0</v>
      </c>
      <c r="T6384" s="72"/>
      <c r="U6384" s="72"/>
      <c r="V6384" s="72"/>
      <c r="W6384" s="72"/>
      <c r="X6384" s="72"/>
      <c r="Y6384" s="72"/>
      <c r="Z6384" s="72"/>
      <c r="AA6384" s="72"/>
      <c r="AB6384" s="72"/>
      <c r="AC6384" s="72"/>
      <c r="AD6384" s="72"/>
      <c r="AE6384" s="72"/>
      <c r="AF6384" s="72"/>
      <c r="AG6384" s="72"/>
      <c r="AH6384" s="72"/>
      <c r="AI6384" s="72"/>
      <c r="AJ6384" s="72"/>
      <c r="AK6384" s="72"/>
    </row>
    <row r="6385" ht="14.25" customHeight="1">
      <c r="A6385" s="78">
        <v>6382.0</v>
      </c>
      <c r="C6385" s="78" t="str">
        <f>VLOOKUP(G6385,[1]Macrodata_CCF!$A$3:$D$55,4,FALSE)</f>
        <v>#ERROR!</v>
      </c>
      <c r="E6385" s="79" t="str">
        <f>VLOOKUP(G6385,[1]Macrodata_CCF!$A$3:$B$55,2,FALSE)</f>
        <v>#ERROR!</v>
      </c>
      <c r="F6385" s="78">
        <v>0.0</v>
      </c>
      <c r="G6385" s="80">
        <v>49.0</v>
      </c>
      <c r="H6385" s="81">
        <v>404565.0</v>
      </c>
      <c r="I6385" s="81">
        <v>500000.0</v>
      </c>
      <c r="J6385" s="81">
        <v>415065.0</v>
      </c>
      <c r="K6385" s="81">
        <v>500000.0</v>
      </c>
      <c r="L6385" s="82">
        <v>0.1100225284224865</v>
      </c>
      <c r="N6385" s="83">
        <f t="shared" si="1"/>
        <v>0.1100225284</v>
      </c>
      <c r="O6385" s="83">
        <f t="shared" si="2"/>
        <v>0.1100225284</v>
      </c>
      <c r="Q6385" s="83">
        <f t="shared" si="3"/>
        <v>0.19087</v>
      </c>
      <c r="R6385" s="83">
        <f t="shared" si="4"/>
        <v>0.1100225284</v>
      </c>
      <c r="S6385" s="83" t="b">
        <f t="shared" si="5"/>
        <v>0</v>
      </c>
      <c r="T6385" s="72"/>
      <c r="U6385" s="72"/>
      <c r="V6385" s="72"/>
      <c r="W6385" s="72"/>
      <c r="X6385" s="72"/>
      <c r="Y6385" s="72"/>
      <c r="Z6385" s="72"/>
      <c r="AA6385" s="72"/>
      <c r="AB6385" s="72"/>
      <c r="AC6385" s="72"/>
      <c r="AD6385" s="72"/>
      <c r="AE6385" s="72"/>
      <c r="AF6385" s="72"/>
      <c r="AG6385" s="72"/>
      <c r="AH6385" s="72"/>
      <c r="AI6385" s="72"/>
      <c r="AJ6385" s="72"/>
      <c r="AK6385" s="72"/>
    </row>
    <row r="6386" ht="14.25" customHeight="1">
      <c r="A6386" s="78">
        <v>6383.0</v>
      </c>
      <c r="C6386" s="78" t="str">
        <f>VLOOKUP(G6386,[1]Macrodata_CCF!$A$3:$D$55,4,FALSE)</f>
        <v>#ERROR!</v>
      </c>
      <c r="E6386" s="79" t="str">
        <f>VLOOKUP(G6386,[1]Macrodata_CCF!$A$3:$B$55,2,FALSE)</f>
        <v>#ERROR!</v>
      </c>
      <c r="F6386" s="78">
        <v>0.0</v>
      </c>
      <c r="G6386" s="80">
        <v>36.0</v>
      </c>
      <c r="H6386" s="81">
        <v>562460.0</v>
      </c>
      <c r="I6386" s="81">
        <v>670000.0</v>
      </c>
      <c r="J6386" s="81">
        <v>557085.0</v>
      </c>
      <c r="K6386" s="81">
        <v>1206000.0</v>
      </c>
      <c r="L6386" s="82">
        <v>-0.04998140226892319</v>
      </c>
      <c r="N6386" s="83">
        <f t="shared" si="1"/>
        <v>-0.04998140227</v>
      </c>
      <c r="O6386" s="83">
        <f t="shared" si="2"/>
        <v>0</v>
      </c>
      <c r="Q6386" s="83">
        <f t="shared" si="3"/>
        <v>0.1605074627</v>
      </c>
      <c r="R6386" s="83">
        <f t="shared" si="4"/>
        <v>-0.04998140227</v>
      </c>
      <c r="S6386" s="83" t="b">
        <f t="shared" si="5"/>
        <v>0</v>
      </c>
      <c r="T6386" s="72"/>
      <c r="U6386" s="72"/>
      <c r="V6386" s="72"/>
      <c r="W6386" s="72"/>
      <c r="X6386" s="72"/>
      <c r="Y6386" s="72"/>
      <c r="Z6386" s="72"/>
      <c r="AA6386" s="72"/>
      <c r="AB6386" s="72"/>
      <c r="AC6386" s="72"/>
      <c r="AD6386" s="72"/>
      <c r="AE6386" s="72"/>
      <c r="AF6386" s="72"/>
      <c r="AG6386" s="72"/>
      <c r="AH6386" s="72"/>
      <c r="AI6386" s="72"/>
      <c r="AJ6386" s="72"/>
      <c r="AK6386" s="72"/>
    </row>
    <row r="6387" ht="14.25" customHeight="1">
      <c r="A6387" s="78">
        <v>6384.0</v>
      </c>
      <c r="C6387" s="78" t="str">
        <f>VLOOKUP(G6387,[1]Macrodata_CCF!$A$3:$D$55,4,FALSE)</f>
        <v>#ERROR!</v>
      </c>
      <c r="E6387" s="79" t="str">
        <f>VLOOKUP(G6387,[1]Macrodata_CCF!$A$3:$B$55,2,FALSE)</f>
        <v>#ERROR!</v>
      </c>
      <c r="F6387" s="78">
        <v>0.0</v>
      </c>
      <c r="G6387" s="80">
        <v>45.0</v>
      </c>
      <c r="H6387" s="81">
        <v>0.0</v>
      </c>
      <c r="I6387" s="81">
        <v>200000.0</v>
      </c>
      <c r="J6387" s="81">
        <v>28000.0</v>
      </c>
      <c r="K6387" s="81">
        <v>200000.0</v>
      </c>
      <c r="L6387" s="82">
        <v>0.14</v>
      </c>
      <c r="N6387" s="83">
        <f t="shared" si="1"/>
        <v>0.14</v>
      </c>
      <c r="O6387" s="83">
        <f t="shared" si="2"/>
        <v>0.14</v>
      </c>
      <c r="Q6387" s="83">
        <f t="shared" si="3"/>
        <v>1</v>
      </c>
      <c r="R6387" s="83">
        <f t="shared" si="4"/>
        <v>0.14</v>
      </c>
      <c r="S6387" s="83" t="b">
        <f t="shared" si="5"/>
        <v>0</v>
      </c>
      <c r="T6387" s="72"/>
      <c r="U6387" s="72"/>
      <c r="V6387" s="72"/>
      <c r="W6387" s="72"/>
      <c r="X6387" s="72"/>
      <c r="Y6387" s="72"/>
      <c r="Z6387" s="72"/>
      <c r="AA6387" s="72"/>
      <c r="AB6387" s="72"/>
      <c r="AC6387" s="72"/>
      <c r="AD6387" s="72"/>
      <c r="AE6387" s="72"/>
      <c r="AF6387" s="72"/>
      <c r="AG6387" s="72"/>
      <c r="AH6387" s="72"/>
      <c r="AI6387" s="72"/>
      <c r="AJ6387" s="72"/>
      <c r="AK6387" s="72"/>
    </row>
    <row r="6388" ht="14.25" customHeight="1">
      <c r="A6388" s="78">
        <v>6385.0</v>
      </c>
      <c r="C6388" s="78" t="str">
        <f>VLOOKUP(G6388,[1]Macrodata_CCF!$A$3:$D$55,4,FALSE)</f>
        <v>#ERROR!</v>
      </c>
      <c r="E6388" s="79" t="str">
        <f>VLOOKUP(G6388,[1]Macrodata_CCF!$A$3:$B$55,2,FALSE)</f>
        <v>#ERROR!</v>
      </c>
      <c r="F6388" s="78">
        <v>0.0</v>
      </c>
      <c r="G6388" s="80">
        <v>20.0</v>
      </c>
      <c r="H6388" s="81">
        <v>214460.0</v>
      </c>
      <c r="I6388" s="81">
        <v>570000.0</v>
      </c>
      <c r="J6388" s="81">
        <v>267790.0</v>
      </c>
      <c r="K6388" s="81">
        <v>570000.0</v>
      </c>
      <c r="L6388" s="82">
        <v>0.1499971873769478</v>
      </c>
      <c r="N6388" s="83">
        <f t="shared" si="1"/>
        <v>0.1499971874</v>
      </c>
      <c r="O6388" s="83">
        <f t="shared" si="2"/>
        <v>0.1499971874</v>
      </c>
      <c r="Q6388" s="83">
        <f t="shared" si="3"/>
        <v>0.623754386</v>
      </c>
      <c r="R6388" s="83">
        <f t="shared" si="4"/>
        <v>0.1499971874</v>
      </c>
      <c r="S6388" s="83" t="b">
        <f t="shared" si="5"/>
        <v>0</v>
      </c>
      <c r="T6388" s="72"/>
      <c r="U6388" s="72"/>
      <c r="V6388" s="72"/>
      <c r="W6388" s="72"/>
      <c r="X6388" s="72"/>
      <c r="Y6388" s="72"/>
      <c r="Z6388" s="72"/>
      <c r="AA6388" s="72"/>
      <c r="AB6388" s="72"/>
      <c r="AC6388" s="72"/>
      <c r="AD6388" s="72"/>
      <c r="AE6388" s="72"/>
      <c r="AF6388" s="72"/>
      <c r="AG6388" s="72"/>
      <c r="AH6388" s="72"/>
      <c r="AI6388" s="72"/>
      <c r="AJ6388" s="72"/>
      <c r="AK6388" s="72"/>
    </row>
    <row r="6389" ht="14.25" customHeight="1">
      <c r="A6389" s="78">
        <v>6386.0</v>
      </c>
      <c r="C6389" s="78" t="str">
        <f>VLOOKUP(G6389,[1]Macrodata_CCF!$A$3:$D$55,4,FALSE)</f>
        <v>#ERROR!</v>
      </c>
      <c r="E6389" s="79" t="str">
        <f>VLOOKUP(G6389,[1]Macrodata_CCF!$A$3:$B$55,2,FALSE)</f>
        <v>#ERROR!</v>
      </c>
      <c r="F6389" s="78">
        <v>0.0</v>
      </c>
      <c r="G6389" s="80">
        <v>23.0</v>
      </c>
      <c r="H6389" s="81">
        <v>155795.0</v>
      </c>
      <c r="I6389" s="81">
        <v>650000.0</v>
      </c>
      <c r="J6389" s="81">
        <v>224985.0</v>
      </c>
      <c r="K6389" s="81">
        <v>650000.0</v>
      </c>
      <c r="L6389" s="82">
        <v>0.1400026304873484</v>
      </c>
      <c r="N6389" s="83">
        <f t="shared" si="1"/>
        <v>0.1400026305</v>
      </c>
      <c r="O6389" s="83">
        <f t="shared" si="2"/>
        <v>0.1400026305</v>
      </c>
      <c r="Q6389" s="83">
        <f t="shared" si="3"/>
        <v>0.7603153846</v>
      </c>
      <c r="R6389" s="83">
        <f t="shared" si="4"/>
        <v>0.1400026305</v>
      </c>
      <c r="S6389" s="83" t="b">
        <f t="shared" si="5"/>
        <v>0</v>
      </c>
      <c r="T6389" s="72"/>
      <c r="U6389" s="72"/>
      <c r="V6389" s="72"/>
      <c r="W6389" s="72"/>
      <c r="X6389" s="72"/>
      <c r="Y6389" s="72"/>
      <c r="Z6389" s="72"/>
      <c r="AA6389" s="72"/>
      <c r="AB6389" s="72"/>
      <c r="AC6389" s="72"/>
      <c r="AD6389" s="72"/>
      <c r="AE6389" s="72"/>
      <c r="AF6389" s="72"/>
      <c r="AG6389" s="72"/>
      <c r="AH6389" s="72"/>
      <c r="AI6389" s="72"/>
      <c r="AJ6389" s="72"/>
      <c r="AK6389" s="72"/>
    </row>
    <row r="6390" ht="14.25" customHeight="1">
      <c r="A6390" s="78">
        <v>6387.0</v>
      </c>
      <c r="C6390" s="78" t="str">
        <f>VLOOKUP(G6390,[1]Macrodata_CCF!$A$3:$D$55,4,FALSE)</f>
        <v>#ERROR!</v>
      </c>
      <c r="E6390" s="79" t="str">
        <f>VLOOKUP(G6390,[1]Macrodata_CCF!$A$3:$B$55,2,FALSE)</f>
        <v>#ERROR!</v>
      </c>
      <c r="F6390" s="78">
        <v>0.0</v>
      </c>
      <c r="G6390" s="80">
        <v>52.0</v>
      </c>
      <c r="H6390" s="81">
        <v>39685.0</v>
      </c>
      <c r="I6390" s="81">
        <v>340000.0</v>
      </c>
      <c r="J6390" s="81">
        <v>346800.0</v>
      </c>
      <c r="K6390" s="81">
        <v>340000.0</v>
      </c>
      <c r="L6390" s="82">
        <v>1.022642891630455</v>
      </c>
      <c r="N6390" s="83">
        <f t="shared" si="1"/>
        <v>1.022642892</v>
      </c>
      <c r="O6390" s="83">
        <f t="shared" si="2"/>
        <v>1</v>
      </c>
      <c r="Q6390" s="83">
        <f t="shared" si="3"/>
        <v>0.8832794118</v>
      </c>
      <c r="R6390" s="83">
        <f t="shared" si="4"/>
        <v>1.022642892</v>
      </c>
      <c r="S6390" s="83" t="b">
        <f t="shared" si="5"/>
        <v>0</v>
      </c>
      <c r="T6390" s="72"/>
      <c r="U6390" s="72"/>
      <c r="V6390" s="72"/>
      <c r="W6390" s="72"/>
      <c r="X6390" s="72"/>
      <c r="Y6390" s="72"/>
      <c r="Z6390" s="72"/>
      <c r="AA6390" s="72"/>
      <c r="AB6390" s="72"/>
      <c r="AC6390" s="72"/>
      <c r="AD6390" s="72"/>
      <c r="AE6390" s="72"/>
      <c r="AF6390" s="72"/>
      <c r="AG6390" s="72"/>
      <c r="AH6390" s="72"/>
      <c r="AI6390" s="72"/>
      <c r="AJ6390" s="72"/>
      <c r="AK6390" s="72"/>
    </row>
    <row r="6391" ht="14.25" customHeight="1">
      <c r="A6391" s="78">
        <v>6388.0</v>
      </c>
      <c r="C6391" s="78" t="str">
        <f>VLOOKUP(G6391,[1]Macrodata_CCF!$A$3:$D$55,4,FALSE)</f>
        <v>#ERROR!</v>
      </c>
      <c r="E6391" s="79" t="str">
        <f>VLOOKUP(G6391,[1]Macrodata_CCF!$A$3:$B$55,2,FALSE)</f>
        <v>#ERROR!</v>
      </c>
      <c r="F6391" s="78">
        <v>0.0</v>
      </c>
      <c r="G6391" s="80">
        <v>24.0</v>
      </c>
      <c r="H6391" s="81">
        <v>92290.0</v>
      </c>
      <c r="I6391" s="81">
        <v>540000.0</v>
      </c>
      <c r="J6391" s="81">
        <v>181830.0</v>
      </c>
      <c r="K6391" s="81">
        <v>756000.0</v>
      </c>
      <c r="L6391" s="82">
        <v>0.1999955328225861</v>
      </c>
      <c r="N6391" s="83">
        <f t="shared" si="1"/>
        <v>0.1999955328</v>
      </c>
      <c r="O6391" s="83">
        <f t="shared" si="2"/>
        <v>0.1999955328</v>
      </c>
      <c r="Q6391" s="83">
        <f t="shared" si="3"/>
        <v>0.8290925926</v>
      </c>
      <c r="R6391" s="83">
        <f t="shared" si="4"/>
        <v>0.1999955328</v>
      </c>
      <c r="S6391" s="83" t="b">
        <f t="shared" si="5"/>
        <v>0</v>
      </c>
      <c r="T6391" s="72"/>
      <c r="U6391" s="72"/>
      <c r="V6391" s="72"/>
      <c r="W6391" s="72"/>
      <c r="X6391" s="72"/>
      <c r="Y6391" s="72"/>
      <c r="Z6391" s="72"/>
      <c r="AA6391" s="72"/>
      <c r="AB6391" s="72"/>
      <c r="AC6391" s="72"/>
      <c r="AD6391" s="72"/>
      <c r="AE6391" s="72"/>
      <c r="AF6391" s="72"/>
      <c r="AG6391" s="72"/>
      <c r="AH6391" s="72"/>
      <c r="AI6391" s="72"/>
      <c r="AJ6391" s="72"/>
      <c r="AK6391" s="72"/>
    </row>
    <row r="6392" ht="14.25" customHeight="1">
      <c r="A6392" s="78">
        <v>6389.0</v>
      </c>
      <c r="C6392" s="78" t="str">
        <f>VLOOKUP(G6392,[1]Macrodata_CCF!$A$3:$D$55,4,FALSE)</f>
        <v>#ERROR!</v>
      </c>
      <c r="E6392" s="79" t="str">
        <f>VLOOKUP(G6392,[1]Macrodata_CCF!$A$3:$B$55,2,FALSE)</f>
        <v>#ERROR!</v>
      </c>
      <c r="F6392" s="78">
        <v>1.0</v>
      </c>
      <c r="G6392" s="80">
        <v>18.0</v>
      </c>
      <c r="H6392" s="81">
        <v>206840.0</v>
      </c>
      <c r="I6392" s="81">
        <v>750000.0</v>
      </c>
      <c r="J6392" s="81">
        <v>60185.0</v>
      </c>
      <c r="K6392" s="81">
        <v>1050000.0</v>
      </c>
      <c r="L6392" s="82">
        <v>-0.2700033139406436</v>
      </c>
      <c r="N6392" s="83">
        <f t="shared" si="1"/>
        <v>-0.2700033139</v>
      </c>
      <c r="O6392" s="83">
        <f t="shared" si="2"/>
        <v>0</v>
      </c>
      <c r="Q6392" s="83">
        <f t="shared" si="3"/>
        <v>0.7242133333</v>
      </c>
      <c r="R6392" s="83">
        <f t="shared" si="4"/>
        <v>-0.2700033139</v>
      </c>
      <c r="S6392" s="83" t="b">
        <f t="shared" si="5"/>
        <v>0</v>
      </c>
      <c r="T6392" s="72"/>
      <c r="U6392" s="72"/>
      <c r="V6392" s="72"/>
      <c r="W6392" s="72"/>
      <c r="X6392" s="72"/>
      <c r="Y6392" s="72"/>
      <c r="Z6392" s="72"/>
      <c r="AA6392" s="72"/>
      <c r="AB6392" s="72"/>
      <c r="AC6392" s="72"/>
      <c r="AD6392" s="72"/>
      <c r="AE6392" s="72"/>
      <c r="AF6392" s="72"/>
      <c r="AG6392" s="72"/>
      <c r="AH6392" s="72"/>
      <c r="AI6392" s="72"/>
      <c r="AJ6392" s="72"/>
      <c r="AK6392" s="72"/>
    </row>
    <row r="6393" ht="14.25" customHeight="1">
      <c r="A6393" s="78">
        <v>6390.0</v>
      </c>
      <c r="C6393" s="78" t="str">
        <f>VLOOKUP(G6393,[1]Macrodata_CCF!$A$3:$D$55,4,FALSE)</f>
        <v>#ERROR!</v>
      </c>
      <c r="E6393" s="79" t="str">
        <f>VLOOKUP(G6393,[1]Macrodata_CCF!$A$3:$B$55,2,FALSE)</f>
        <v>#ERROR!</v>
      </c>
      <c r="F6393" s="78">
        <v>0.0</v>
      </c>
      <c r="G6393" s="80">
        <v>26.0</v>
      </c>
      <c r="H6393" s="81">
        <v>125630.0</v>
      </c>
      <c r="I6393" s="81">
        <v>200000.0</v>
      </c>
      <c r="J6393" s="81">
        <v>139760.0</v>
      </c>
      <c r="K6393" s="81">
        <v>200000.0</v>
      </c>
      <c r="L6393" s="82">
        <v>0.1899959661153691</v>
      </c>
      <c r="N6393" s="83">
        <f t="shared" si="1"/>
        <v>0.1899959661</v>
      </c>
      <c r="O6393" s="83">
        <f t="shared" si="2"/>
        <v>0.1899959661</v>
      </c>
      <c r="Q6393" s="83">
        <f t="shared" si="3"/>
        <v>0.37185</v>
      </c>
      <c r="R6393" s="83">
        <f t="shared" si="4"/>
        <v>0.1899959661</v>
      </c>
      <c r="S6393" s="83" t="b">
        <f t="shared" si="5"/>
        <v>0</v>
      </c>
      <c r="T6393" s="72"/>
      <c r="U6393" s="72"/>
      <c r="V6393" s="72"/>
      <c r="W6393" s="72"/>
      <c r="X6393" s="72"/>
      <c r="Y6393" s="72"/>
      <c r="Z6393" s="72"/>
      <c r="AA6393" s="72"/>
      <c r="AB6393" s="72"/>
      <c r="AC6393" s="72"/>
      <c r="AD6393" s="72"/>
      <c r="AE6393" s="72"/>
      <c r="AF6393" s="72"/>
      <c r="AG6393" s="72"/>
      <c r="AH6393" s="72"/>
      <c r="AI6393" s="72"/>
      <c r="AJ6393" s="72"/>
      <c r="AK6393" s="72"/>
    </row>
    <row r="6394" ht="14.25" customHeight="1">
      <c r="A6394" s="78">
        <v>6391.0</v>
      </c>
      <c r="C6394" s="78" t="str">
        <f>VLOOKUP(G6394,[1]Macrodata_CCF!$A$3:$D$55,4,FALSE)</f>
        <v>#ERROR!</v>
      </c>
      <c r="E6394" s="79" t="str">
        <f>VLOOKUP(G6394,[1]Macrodata_CCF!$A$3:$B$55,2,FALSE)</f>
        <v>#ERROR!</v>
      </c>
      <c r="F6394" s="78">
        <v>0.0</v>
      </c>
      <c r="G6394" s="80">
        <v>22.0</v>
      </c>
      <c r="H6394" s="81">
        <v>0.0</v>
      </c>
      <c r="I6394" s="81">
        <v>10000.0</v>
      </c>
      <c r="J6394" s="81">
        <v>0.0</v>
      </c>
      <c r="K6394" s="81">
        <v>10000.0</v>
      </c>
      <c r="L6394" s="82">
        <v>0.0</v>
      </c>
      <c r="N6394" s="83">
        <f t="shared" si="1"/>
        <v>0</v>
      </c>
      <c r="O6394" s="83">
        <f t="shared" si="2"/>
        <v>0</v>
      </c>
      <c r="Q6394" s="83">
        <f t="shared" si="3"/>
        <v>1</v>
      </c>
      <c r="R6394" s="83">
        <f t="shared" si="4"/>
        <v>0</v>
      </c>
      <c r="S6394" s="83" t="b">
        <f t="shared" si="5"/>
        <v>0</v>
      </c>
      <c r="T6394" s="72"/>
      <c r="U6394" s="72"/>
      <c r="V6394" s="72"/>
      <c r="W6394" s="72"/>
      <c r="X6394" s="72"/>
      <c r="Y6394" s="72"/>
      <c r="Z6394" s="72"/>
      <c r="AA6394" s="72"/>
      <c r="AB6394" s="72"/>
      <c r="AC6394" s="72"/>
      <c r="AD6394" s="72"/>
      <c r="AE6394" s="72"/>
      <c r="AF6394" s="72"/>
      <c r="AG6394" s="72"/>
      <c r="AH6394" s="72"/>
      <c r="AI6394" s="72"/>
      <c r="AJ6394" s="72"/>
      <c r="AK6394" s="72"/>
    </row>
    <row r="6395" ht="14.25" customHeight="1">
      <c r="A6395" s="78">
        <v>6392.0</v>
      </c>
      <c r="C6395" s="78" t="str">
        <f>VLOOKUP(G6395,[1]Macrodata_CCF!$A$3:$D$55,4,FALSE)</f>
        <v>#ERROR!</v>
      </c>
      <c r="E6395" s="79" t="str">
        <f>VLOOKUP(G6395,[1]Macrodata_CCF!$A$3:$B$55,2,FALSE)</f>
        <v>#ERROR!</v>
      </c>
      <c r="F6395" s="78">
        <v>0.0</v>
      </c>
      <c r="G6395" s="80">
        <v>7.0</v>
      </c>
      <c r="H6395" s="81">
        <v>380840.0</v>
      </c>
      <c r="I6395" s="81">
        <v>460000.0</v>
      </c>
      <c r="J6395" s="81">
        <v>411710.0</v>
      </c>
      <c r="K6395" s="81">
        <v>460000.0</v>
      </c>
      <c r="L6395" s="82">
        <v>0.3899696816574028</v>
      </c>
      <c r="N6395" s="83">
        <f t="shared" si="1"/>
        <v>0.3899696817</v>
      </c>
      <c r="O6395" s="83">
        <f t="shared" si="2"/>
        <v>0.3899696817</v>
      </c>
      <c r="Q6395" s="83">
        <f t="shared" si="3"/>
        <v>0.1720869565</v>
      </c>
      <c r="R6395" s="83">
        <f t="shared" si="4"/>
        <v>0.3899696817</v>
      </c>
      <c r="S6395" s="83" t="b">
        <f t="shared" si="5"/>
        <v>0</v>
      </c>
      <c r="T6395" s="72"/>
      <c r="U6395" s="72"/>
      <c r="V6395" s="72"/>
      <c r="W6395" s="72"/>
      <c r="X6395" s="72"/>
      <c r="Y6395" s="72"/>
      <c r="Z6395" s="72"/>
      <c r="AA6395" s="72"/>
      <c r="AB6395" s="72"/>
      <c r="AC6395" s="72"/>
      <c r="AD6395" s="72"/>
      <c r="AE6395" s="72"/>
      <c r="AF6395" s="72"/>
      <c r="AG6395" s="72"/>
      <c r="AH6395" s="72"/>
      <c r="AI6395" s="72"/>
      <c r="AJ6395" s="72"/>
      <c r="AK6395" s="72"/>
    </row>
    <row r="6396" ht="14.25" customHeight="1">
      <c r="A6396" s="78">
        <v>6393.0</v>
      </c>
      <c r="C6396" s="78" t="str">
        <f>VLOOKUP(G6396,[1]Macrodata_CCF!$A$3:$D$55,4,FALSE)</f>
        <v>#ERROR!</v>
      </c>
      <c r="E6396" s="79" t="str">
        <f>VLOOKUP(G6396,[1]Macrodata_CCF!$A$3:$B$55,2,FALSE)</f>
        <v>#ERROR!</v>
      </c>
      <c r="F6396" s="78">
        <v>0.0</v>
      </c>
      <c r="G6396" s="80">
        <v>39.0</v>
      </c>
      <c r="H6396" s="81">
        <v>8915.0</v>
      </c>
      <c r="I6396" s="81">
        <v>20000.0</v>
      </c>
      <c r="J6396" s="81">
        <v>9800.0</v>
      </c>
      <c r="K6396" s="81">
        <v>20000.0</v>
      </c>
      <c r="L6396" s="82">
        <v>0.07983761840324763</v>
      </c>
      <c r="N6396" s="83">
        <f t="shared" si="1"/>
        <v>0.0798376184</v>
      </c>
      <c r="O6396" s="83">
        <f t="shared" si="2"/>
        <v>0.0798376184</v>
      </c>
      <c r="Q6396" s="83">
        <f t="shared" si="3"/>
        <v>0.55425</v>
      </c>
      <c r="R6396" s="83">
        <f t="shared" si="4"/>
        <v>0.0798376184</v>
      </c>
      <c r="S6396" s="83" t="b">
        <f t="shared" si="5"/>
        <v>0</v>
      </c>
      <c r="T6396" s="72"/>
      <c r="U6396" s="72"/>
      <c r="V6396" s="72"/>
      <c r="W6396" s="72"/>
      <c r="X6396" s="72"/>
      <c r="Y6396" s="72"/>
      <c r="Z6396" s="72"/>
      <c r="AA6396" s="72"/>
      <c r="AB6396" s="72"/>
      <c r="AC6396" s="72"/>
      <c r="AD6396" s="72"/>
      <c r="AE6396" s="72"/>
      <c r="AF6396" s="72"/>
      <c r="AG6396" s="72"/>
      <c r="AH6396" s="72"/>
      <c r="AI6396" s="72"/>
      <c r="AJ6396" s="72"/>
      <c r="AK6396" s="72"/>
    </row>
    <row r="6397" ht="14.25" customHeight="1">
      <c r="A6397" s="78">
        <v>6394.0</v>
      </c>
      <c r="C6397" s="78" t="str">
        <f>VLOOKUP(G6397,[1]Macrodata_CCF!$A$3:$D$55,4,FALSE)</f>
        <v>#ERROR!</v>
      </c>
      <c r="E6397" s="79" t="str">
        <f>VLOOKUP(G6397,[1]Macrodata_CCF!$A$3:$B$55,2,FALSE)</f>
        <v>#ERROR!</v>
      </c>
      <c r="F6397" s="78">
        <v>0.0</v>
      </c>
      <c r="G6397" s="80">
        <v>18.0</v>
      </c>
      <c r="H6397" s="81">
        <v>45535.0</v>
      </c>
      <c r="I6397" s="81">
        <v>180000.0</v>
      </c>
      <c r="J6397" s="81">
        <v>67050.0</v>
      </c>
      <c r="K6397" s="81">
        <v>180000.0</v>
      </c>
      <c r="L6397" s="82">
        <v>0.1600044621276912</v>
      </c>
      <c r="N6397" s="83">
        <f t="shared" si="1"/>
        <v>0.1600044621</v>
      </c>
      <c r="O6397" s="83">
        <f t="shared" si="2"/>
        <v>0.1600044621</v>
      </c>
      <c r="Q6397" s="83">
        <f t="shared" si="3"/>
        <v>0.7470277778</v>
      </c>
      <c r="R6397" s="83">
        <f t="shared" si="4"/>
        <v>0.1600044621</v>
      </c>
      <c r="S6397" s="83" t="b">
        <f t="shared" si="5"/>
        <v>0</v>
      </c>
      <c r="T6397" s="72"/>
      <c r="U6397" s="72"/>
      <c r="V6397" s="72"/>
      <c r="W6397" s="72"/>
      <c r="X6397" s="72"/>
      <c r="Y6397" s="72"/>
      <c r="Z6397" s="72"/>
      <c r="AA6397" s="72"/>
      <c r="AB6397" s="72"/>
      <c r="AC6397" s="72"/>
      <c r="AD6397" s="72"/>
      <c r="AE6397" s="72"/>
      <c r="AF6397" s="72"/>
      <c r="AG6397" s="72"/>
      <c r="AH6397" s="72"/>
      <c r="AI6397" s="72"/>
      <c r="AJ6397" s="72"/>
      <c r="AK6397" s="72"/>
    </row>
    <row r="6398" ht="14.25" customHeight="1">
      <c r="A6398" s="78">
        <v>6395.0</v>
      </c>
      <c r="C6398" s="78" t="str">
        <f>VLOOKUP(G6398,[1]Macrodata_CCF!$A$3:$D$55,4,FALSE)</f>
        <v>#ERROR!</v>
      </c>
      <c r="E6398" s="79" t="str">
        <f>VLOOKUP(G6398,[1]Macrodata_CCF!$A$3:$B$55,2,FALSE)</f>
        <v>#ERROR!</v>
      </c>
      <c r="F6398" s="78">
        <v>0.0</v>
      </c>
      <c r="G6398" s="80">
        <v>10.0</v>
      </c>
      <c r="H6398" s="81">
        <v>33150.0</v>
      </c>
      <c r="I6398" s="81">
        <v>170000.0</v>
      </c>
      <c r="J6398" s="81">
        <v>0.0</v>
      </c>
      <c r="K6398" s="81">
        <v>170000.0</v>
      </c>
      <c r="L6398" s="82">
        <v>-0.2422360248447205</v>
      </c>
      <c r="N6398" s="83">
        <f t="shared" si="1"/>
        <v>-0.2422360248</v>
      </c>
      <c r="O6398" s="83">
        <f t="shared" si="2"/>
        <v>0</v>
      </c>
      <c r="Q6398" s="83">
        <f t="shared" si="3"/>
        <v>0.805</v>
      </c>
      <c r="R6398" s="83">
        <f t="shared" si="4"/>
        <v>-0.2422360248</v>
      </c>
      <c r="S6398" s="83" t="b">
        <f t="shared" si="5"/>
        <v>0</v>
      </c>
      <c r="T6398" s="72"/>
      <c r="U6398" s="72"/>
      <c r="V6398" s="72"/>
      <c r="W6398" s="72"/>
      <c r="X6398" s="72"/>
      <c r="Y6398" s="72"/>
      <c r="Z6398" s="72"/>
      <c r="AA6398" s="72"/>
      <c r="AB6398" s="72"/>
      <c r="AC6398" s="72"/>
      <c r="AD6398" s="72"/>
      <c r="AE6398" s="72"/>
      <c r="AF6398" s="72"/>
      <c r="AG6398" s="72"/>
      <c r="AH6398" s="72"/>
      <c r="AI6398" s="72"/>
      <c r="AJ6398" s="72"/>
      <c r="AK6398" s="72"/>
    </row>
    <row r="6399" ht="14.25" customHeight="1">
      <c r="A6399" s="78">
        <v>6396.0</v>
      </c>
      <c r="C6399" s="78" t="str">
        <f>VLOOKUP(G6399,[1]Macrodata_CCF!$A$3:$D$55,4,FALSE)</f>
        <v>#ERROR!</v>
      </c>
      <c r="E6399" s="79" t="str">
        <f>VLOOKUP(G6399,[1]Macrodata_CCF!$A$3:$B$55,2,FALSE)</f>
        <v>#ERROR!</v>
      </c>
      <c r="F6399" s="78">
        <v>0.0</v>
      </c>
      <c r="G6399" s="80">
        <v>5.0</v>
      </c>
      <c r="H6399" s="81">
        <v>16875.0</v>
      </c>
      <c r="I6399" s="81">
        <v>120000.0</v>
      </c>
      <c r="J6399" s="81">
        <v>43690.0</v>
      </c>
      <c r="K6399" s="81">
        <v>120000.0</v>
      </c>
      <c r="L6399" s="82">
        <v>0.2600242424242424</v>
      </c>
      <c r="N6399" s="83">
        <f t="shared" si="1"/>
        <v>0.2600242424</v>
      </c>
      <c r="O6399" s="83">
        <f t="shared" si="2"/>
        <v>0.2600242424</v>
      </c>
      <c r="Q6399" s="83">
        <f t="shared" si="3"/>
        <v>0.859375</v>
      </c>
      <c r="R6399" s="83">
        <f t="shared" si="4"/>
        <v>0.2600242424</v>
      </c>
      <c r="S6399" s="83" t="b">
        <f t="shared" si="5"/>
        <v>0</v>
      </c>
      <c r="T6399" s="72"/>
      <c r="U6399" s="72"/>
      <c r="V6399" s="72"/>
      <c r="W6399" s="72"/>
      <c r="X6399" s="72"/>
      <c r="Y6399" s="72"/>
      <c r="Z6399" s="72"/>
      <c r="AA6399" s="72"/>
      <c r="AB6399" s="72"/>
      <c r="AC6399" s="72"/>
      <c r="AD6399" s="72"/>
      <c r="AE6399" s="72"/>
      <c r="AF6399" s="72"/>
      <c r="AG6399" s="72"/>
      <c r="AH6399" s="72"/>
      <c r="AI6399" s="72"/>
      <c r="AJ6399" s="72"/>
      <c r="AK6399" s="72"/>
    </row>
    <row r="6400" ht="14.25" customHeight="1">
      <c r="A6400" s="78">
        <v>6397.0</v>
      </c>
      <c r="C6400" s="78" t="str">
        <f>VLOOKUP(G6400,[1]Macrodata_CCF!$A$3:$D$55,4,FALSE)</f>
        <v>#ERROR!</v>
      </c>
      <c r="E6400" s="79" t="str">
        <f>VLOOKUP(G6400,[1]Macrodata_CCF!$A$3:$B$55,2,FALSE)</f>
        <v>#ERROR!</v>
      </c>
      <c r="F6400" s="78">
        <v>0.0</v>
      </c>
      <c r="G6400" s="80">
        <v>30.0</v>
      </c>
      <c r="H6400" s="81">
        <v>38410.0</v>
      </c>
      <c r="I6400" s="81">
        <v>490000.0</v>
      </c>
      <c r="J6400" s="81">
        <v>101635.0</v>
      </c>
      <c r="K6400" s="81">
        <v>490000.0</v>
      </c>
      <c r="L6400" s="82">
        <v>0.1400053145552382</v>
      </c>
      <c r="N6400" s="83">
        <f t="shared" si="1"/>
        <v>0.1400053146</v>
      </c>
      <c r="O6400" s="83">
        <f t="shared" si="2"/>
        <v>0.1400053146</v>
      </c>
      <c r="Q6400" s="83">
        <f t="shared" si="3"/>
        <v>0.9216122449</v>
      </c>
      <c r="R6400" s="83">
        <f t="shared" si="4"/>
        <v>0.1400053146</v>
      </c>
      <c r="S6400" s="83" t="b">
        <f t="shared" si="5"/>
        <v>0</v>
      </c>
      <c r="T6400" s="72"/>
      <c r="U6400" s="72"/>
      <c r="V6400" s="72"/>
      <c r="W6400" s="72"/>
      <c r="X6400" s="72"/>
      <c r="Y6400" s="72"/>
      <c r="Z6400" s="72"/>
      <c r="AA6400" s="72"/>
      <c r="AB6400" s="72"/>
      <c r="AC6400" s="72"/>
      <c r="AD6400" s="72"/>
      <c r="AE6400" s="72"/>
      <c r="AF6400" s="72"/>
      <c r="AG6400" s="72"/>
      <c r="AH6400" s="72"/>
      <c r="AI6400" s="72"/>
      <c r="AJ6400" s="72"/>
      <c r="AK6400" s="72"/>
    </row>
    <row r="6401" ht="14.25" customHeight="1">
      <c r="A6401" s="78">
        <v>6398.0</v>
      </c>
      <c r="C6401" s="78" t="str">
        <f>VLOOKUP(G6401,[1]Macrodata_CCF!$A$3:$D$55,4,FALSE)</f>
        <v>#ERROR!</v>
      </c>
      <c r="E6401" s="79" t="str">
        <f>VLOOKUP(G6401,[1]Macrodata_CCF!$A$3:$B$55,2,FALSE)</f>
        <v>#ERROR!</v>
      </c>
      <c r="F6401" s="78">
        <v>0.0</v>
      </c>
      <c r="G6401" s="80">
        <v>41.0</v>
      </c>
      <c r="H6401" s="81">
        <v>442280.0</v>
      </c>
      <c r="I6401" s="81">
        <v>690000.0</v>
      </c>
      <c r="J6401" s="81">
        <v>538890.0</v>
      </c>
      <c r="K6401" s="81">
        <v>690000.0</v>
      </c>
      <c r="L6401" s="82">
        <v>0.3899967705473922</v>
      </c>
      <c r="N6401" s="83">
        <f t="shared" si="1"/>
        <v>0.3899967705</v>
      </c>
      <c r="O6401" s="83">
        <f t="shared" si="2"/>
        <v>0.3899967705</v>
      </c>
      <c r="Q6401" s="83">
        <f t="shared" si="3"/>
        <v>0.3590144928</v>
      </c>
      <c r="R6401" s="83">
        <f t="shared" si="4"/>
        <v>0.3899967705</v>
      </c>
      <c r="S6401" s="83" t="b">
        <f t="shared" si="5"/>
        <v>0</v>
      </c>
      <c r="T6401" s="72"/>
      <c r="U6401" s="72"/>
      <c r="V6401" s="72"/>
      <c r="W6401" s="72"/>
      <c r="X6401" s="72"/>
      <c r="Y6401" s="72"/>
      <c r="Z6401" s="72"/>
      <c r="AA6401" s="72"/>
      <c r="AB6401" s="72"/>
      <c r="AC6401" s="72"/>
      <c r="AD6401" s="72"/>
      <c r="AE6401" s="72"/>
      <c r="AF6401" s="72"/>
      <c r="AG6401" s="72"/>
      <c r="AH6401" s="72"/>
      <c r="AI6401" s="72"/>
      <c r="AJ6401" s="72"/>
      <c r="AK6401" s="72"/>
    </row>
    <row r="6402" ht="14.25" customHeight="1">
      <c r="A6402" s="78">
        <v>6399.0</v>
      </c>
      <c r="C6402" s="78" t="str">
        <f>VLOOKUP(G6402,[1]Macrodata_CCF!$A$3:$D$55,4,FALSE)</f>
        <v>#ERROR!</v>
      </c>
      <c r="E6402" s="79" t="str">
        <f>VLOOKUP(G6402,[1]Macrodata_CCF!$A$3:$B$55,2,FALSE)</f>
        <v>#ERROR!</v>
      </c>
      <c r="F6402" s="78">
        <v>0.0</v>
      </c>
      <c r="G6402" s="80">
        <v>24.0</v>
      </c>
      <c r="H6402" s="81">
        <v>193835.0</v>
      </c>
      <c r="I6402" s="81">
        <v>440000.0</v>
      </c>
      <c r="J6402" s="81">
        <v>147065.0</v>
      </c>
      <c r="K6402" s="81">
        <v>440000.0</v>
      </c>
      <c r="L6402" s="82">
        <v>-0.1899945158734995</v>
      </c>
      <c r="N6402" s="83">
        <f t="shared" si="1"/>
        <v>-0.1899945159</v>
      </c>
      <c r="O6402" s="83">
        <f t="shared" si="2"/>
        <v>0</v>
      </c>
      <c r="Q6402" s="83">
        <f t="shared" si="3"/>
        <v>0.5594659091</v>
      </c>
      <c r="R6402" s="83">
        <f t="shared" si="4"/>
        <v>-0.1899945159</v>
      </c>
      <c r="S6402" s="83" t="b">
        <f t="shared" si="5"/>
        <v>0</v>
      </c>
      <c r="T6402" s="72"/>
      <c r="U6402" s="72"/>
      <c r="V6402" s="72"/>
      <c r="W6402" s="72"/>
      <c r="X6402" s="72"/>
      <c r="Y6402" s="72"/>
      <c r="Z6402" s="72"/>
      <c r="AA6402" s="72"/>
      <c r="AB6402" s="72"/>
      <c r="AC6402" s="72"/>
      <c r="AD6402" s="72"/>
      <c r="AE6402" s="72"/>
      <c r="AF6402" s="72"/>
      <c r="AG6402" s="72"/>
      <c r="AH6402" s="72"/>
      <c r="AI6402" s="72"/>
      <c r="AJ6402" s="72"/>
      <c r="AK6402" s="72"/>
    </row>
    <row r="6403" ht="14.25" customHeight="1">
      <c r="A6403" s="78">
        <v>6400.0</v>
      </c>
      <c r="C6403" s="78" t="str">
        <f>VLOOKUP(G6403,[1]Macrodata_CCF!$A$3:$D$55,4,FALSE)</f>
        <v>#ERROR!</v>
      </c>
      <c r="E6403" s="79" t="str">
        <f>VLOOKUP(G6403,[1]Macrodata_CCF!$A$3:$B$55,2,FALSE)</f>
        <v>#ERROR!</v>
      </c>
      <c r="F6403" s="78">
        <v>0.0</v>
      </c>
      <c r="G6403" s="80">
        <v>27.0</v>
      </c>
      <c r="H6403" s="81">
        <v>0.0</v>
      </c>
      <c r="I6403" s="81">
        <v>610000.0</v>
      </c>
      <c r="J6403" s="81">
        <v>115900.0</v>
      </c>
      <c r="K6403" s="81">
        <v>610000.0</v>
      </c>
      <c r="L6403" s="82">
        <v>0.19</v>
      </c>
      <c r="N6403" s="83">
        <f t="shared" si="1"/>
        <v>0.19</v>
      </c>
      <c r="O6403" s="83">
        <f t="shared" si="2"/>
        <v>0.19</v>
      </c>
      <c r="Q6403" s="83">
        <f t="shared" si="3"/>
        <v>1</v>
      </c>
      <c r="R6403" s="83">
        <f t="shared" si="4"/>
        <v>0.19</v>
      </c>
      <c r="S6403" s="83" t="b">
        <f t="shared" si="5"/>
        <v>0</v>
      </c>
      <c r="T6403" s="72"/>
      <c r="U6403" s="72"/>
      <c r="V6403" s="72"/>
      <c r="W6403" s="72"/>
      <c r="X6403" s="72"/>
      <c r="Y6403" s="72"/>
      <c r="Z6403" s="72"/>
      <c r="AA6403" s="72"/>
      <c r="AB6403" s="72"/>
      <c r="AC6403" s="72"/>
      <c r="AD6403" s="72"/>
      <c r="AE6403" s="72"/>
      <c r="AF6403" s="72"/>
      <c r="AG6403" s="72"/>
      <c r="AH6403" s="72"/>
      <c r="AI6403" s="72"/>
      <c r="AJ6403" s="72"/>
      <c r="AK6403" s="72"/>
    </row>
    <row r="6404" ht="14.25" customHeight="1">
      <c r="A6404" s="78">
        <v>6401.0</v>
      </c>
      <c r="C6404" s="78" t="str">
        <f>VLOOKUP(G6404,[1]Macrodata_CCF!$A$3:$D$55,4,FALSE)</f>
        <v>#ERROR!</v>
      </c>
      <c r="E6404" s="79" t="str">
        <f>VLOOKUP(G6404,[1]Macrodata_CCF!$A$3:$B$55,2,FALSE)</f>
        <v>#ERROR!</v>
      </c>
      <c r="F6404" s="78">
        <v>0.0</v>
      </c>
      <c r="G6404" s="80">
        <v>37.0</v>
      </c>
      <c r="H6404" s="81">
        <v>32545.0</v>
      </c>
      <c r="I6404" s="81">
        <v>50000.0</v>
      </c>
      <c r="J6404" s="81">
        <v>33765.0</v>
      </c>
      <c r="K6404" s="81">
        <v>50000.0</v>
      </c>
      <c r="L6404" s="82">
        <v>0.06989401317674018</v>
      </c>
      <c r="N6404" s="83">
        <f t="shared" si="1"/>
        <v>0.06989401318</v>
      </c>
      <c r="O6404" s="83">
        <f t="shared" si="2"/>
        <v>0.06989401318</v>
      </c>
      <c r="Q6404" s="83">
        <f t="shared" si="3"/>
        <v>0.3491</v>
      </c>
      <c r="R6404" s="83">
        <f t="shared" si="4"/>
        <v>0.06989401318</v>
      </c>
      <c r="S6404" s="83" t="b">
        <f t="shared" si="5"/>
        <v>0</v>
      </c>
      <c r="T6404" s="72"/>
      <c r="U6404" s="72"/>
      <c r="V6404" s="72"/>
      <c r="W6404" s="72"/>
      <c r="X6404" s="72"/>
      <c r="Y6404" s="72"/>
      <c r="Z6404" s="72"/>
      <c r="AA6404" s="72"/>
      <c r="AB6404" s="72"/>
      <c r="AC6404" s="72"/>
      <c r="AD6404" s="72"/>
      <c r="AE6404" s="72"/>
      <c r="AF6404" s="72"/>
      <c r="AG6404" s="72"/>
      <c r="AH6404" s="72"/>
      <c r="AI6404" s="72"/>
      <c r="AJ6404" s="72"/>
      <c r="AK6404" s="72"/>
    </row>
    <row r="6405" ht="14.25" customHeight="1">
      <c r="A6405" s="78">
        <v>6402.0</v>
      </c>
      <c r="C6405" s="78" t="str">
        <f>VLOOKUP(G6405,[1]Macrodata_CCF!$A$3:$D$55,4,FALSE)</f>
        <v>#ERROR!</v>
      </c>
      <c r="E6405" s="79" t="str">
        <f>VLOOKUP(G6405,[1]Macrodata_CCF!$A$3:$B$55,2,FALSE)</f>
        <v>#ERROR!</v>
      </c>
      <c r="F6405" s="78">
        <v>0.0</v>
      </c>
      <c r="G6405" s="80">
        <v>14.0</v>
      </c>
      <c r="H6405" s="81">
        <v>591845.0</v>
      </c>
      <c r="I6405" s="81">
        <v>640000.0</v>
      </c>
      <c r="J6405" s="81">
        <v>599070.0</v>
      </c>
      <c r="K6405" s="81">
        <v>640000.0</v>
      </c>
      <c r="L6405" s="82">
        <v>0.1500363409822448</v>
      </c>
      <c r="N6405" s="83">
        <f t="shared" si="1"/>
        <v>0.150036341</v>
      </c>
      <c r="O6405" s="83">
        <f t="shared" si="2"/>
        <v>0.150036341</v>
      </c>
      <c r="Q6405" s="83">
        <f t="shared" si="3"/>
        <v>0.0752421875</v>
      </c>
      <c r="R6405" s="83">
        <f t="shared" si="4"/>
        <v>0.0112890625</v>
      </c>
      <c r="S6405" s="83" t="b">
        <f t="shared" si="5"/>
        <v>0</v>
      </c>
      <c r="T6405" s="72"/>
      <c r="U6405" s="72"/>
      <c r="V6405" s="72"/>
      <c r="W6405" s="72"/>
      <c r="X6405" s="72"/>
      <c r="Y6405" s="72"/>
      <c r="Z6405" s="72"/>
      <c r="AA6405" s="72"/>
      <c r="AB6405" s="72"/>
      <c r="AC6405" s="72"/>
      <c r="AD6405" s="72"/>
      <c r="AE6405" s="72"/>
      <c r="AF6405" s="72"/>
      <c r="AG6405" s="72"/>
      <c r="AH6405" s="72"/>
      <c r="AI6405" s="72"/>
      <c r="AJ6405" s="72"/>
      <c r="AK6405" s="72"/>
    </row>
    <row r="6406" ht="14.25" customHeight="1">
      <c r="A6406" s="78">
        <v>6403.0</v>
      </c>
      <c r="C6406" s="78" t="str">
        <f>VLOOKUP(G6406,[1]Macrodata_CCF!$A$3:$D$55,4,FALSE)</f>
        <v>#ERROR!</v>
      </c>
      <c r="E6406" s="79" t="str">
        <f>VLOOKUP(G6406,[1]Macrodata_CCF!$A$3:$B$55,2,FALSE)</f>
        <v>#ERROR!</v>
      </c>
      <c r="F6406" s="78">
        <v>0.0</v>
      </c>
      <c r="G6406" s="80">
        <v>53.0</v>
      </c>
      <c r="H6406" s="81">
        <v>222590.0</v>
      </c>
      <c r="I6406" s="81">
        <v>750000.0</v>
      </c>
      <c r="J6406" s="81">
        <v>254235.0</v>
      </c>
      <c r="K6406" s="81">
        <v>1050000.0</v>
      </c>
      <c r="L6406" s="82">
        <v>0.06000075842323808</v>
      </c>
      <c r="N6406" s="83">
        <f t="shared" si="1"/>
        <v>0.06000075842</v>
      </c>
      <c r="O6406" s="83">
        <f t="shared" si="2"/>
        <v>0.06000075842</v>
      </c>
      <c r="Q6406" s="83">
        <f t="shared" si="3"/>
        <v>0.7032133333</v>
      </c>
      <c r="R6406" s="83">
        <f t="shared" si="4"/>
        <v>0.06000075842</v>
      </c>
      <c r="S6406" s="83" t="b">
        <f t="shared" si="5"/>
        <v>0</v>
      </c>
      <c r="T6406" s="72"/>
      <c r="U6406" s="72"/>
      <c r="V6406" s="72"/>
      <c r="W6406" s="72"/>
      <c r="X6406" s="72"/>
      <c r="Y6406" s="72"/>
      <c r="Z6406" s="72"/>
      <c r="AA6406" s="72"/>
      <c r="AB6406" s="72"/>
      <c r="AC6406" s="72"/>
      <c r="AD6406" s="72"/>
      <c r="AE6406" s="72"/>
      <c r="AF6406" s="72"/>
      <c r="AG6406" s="72"/>
      <c r="AH6406" s="72"/>
      <c r="AI6406" s="72"/>
      <c r="AJ6406" s="72"/>
      <c r="AK6406" s="72"/>
    </row>
    <row r="6407" ht="14.25" customHeight="1">
      <c r="A6407" s="78">
        <v>6404.0</v>
      </c>
      <c r="C6407" s="78" t="str">
        <f>VLOOKUP(G6407,[1]Macrodata_CCF!$A$3:$D$55,4,FALSE)</f>
        <v>#ERROR!</v>
      </c>
      <c r="E6407" s="79" t="str">
        <f>VLOOKUP(G6407,[1]Macrodata_CCF!$A$3:$B$55,2,FALSE)</f>
        <v>#ERROR!</v>
      </c>
      <c r="F6407" s="78">
        <v>0.0</v>
      </c>
      <c r="G6407" s="80">
        <v>24.0</v>
      </c>
      <c r="H6407" s="81">
        <v>721605.0</v>
      </c>
      <c r="I6407" s="81">
        <v>910000.0</v>
      </c>
      <c r="J6407" s="81">
        <v>753630.0</v>
      </c>
      <c r="K6407" s="81">
        <v>910000.0</v>
      </c>
      <c r="L6407" s="82">
        <v>0.169988587807532</v>
      </c>
      <c r="N6407" s="83">
        <f t="shared" si="1"/>
        <v>0.1699885878</v>
      </c>
      <c r="O6407" s="83">
        <f t="shared" si="2"/>
        <v>0.1699885878</v>
      </c>
      <c r="Q6407" s="83">
        <f t="shared" si="3"/>
        <v>0.2070274725</v>
      </c>
      <c r="R6407" s="83">
        <f t="shared" si="4"/>
        <v>0.1699885878</v>
      </c>
      <c r="S6407" s="83" t="b">
        <f t="shared" si="5"/>
        <v>0</v>
      </c>
      <c r="T6407" s="72"/>
      <c r="U6407" s="72"/>
      <c r="V6407" s="72"/>
      <c r="W6407" s="72"/>
      <c r="X6407" s="72"/>
      <c r="Y6407" s="72"/>
      <c r="Z6407" s="72"/>
      <c r="AA6407" s="72"/>
      <c r="AB6407" s="72"/>
      <c r="AC6407" s="72"/>
      <c r="AD6407" s="72"/>
      <c r="AE6407" s="72"/>
      <c r="AF6407" s="72"/>
      <c r="AG6407" s="72"/>
      <c r="AH6407" s="72"/>
      <c r="AI6407" s="72"/>
      <c r="AJ6407" s="72"/>
      <c r="AK6407" s="72"/>
    </row>
    <row r="6408" ht="14.25" customHeight="1">
      <c r="A6408" s="78">
        <v>6405.0</v>
      </c>
      <c r="C6408" s="78" t="str">
        <f>VLOOKUP(G6408,[1]Macrodata_CCF!$A$3:$D$55,4,FALSE)</f>
        <v>#ERROR!</v>
      </c>
      <c r="E6408" s="79" t="str">
        <f>VLOOKUP(G6408,[1]Macrodata_CCF!$A$3:$B$55,2,FALSE)</f>
        <v>#ERROR!</v>
      </c>
      <c r="F6408" s="78">
        <v>1.0</v>
      </c>
      <c r="G6408" s="80">
        <v>15.0</v>
      </c>
      <c r="H6408" s="81">
        <v>39700.0</v>
      </c>
      <c r="I6408" s="81">
        <v>330000.0</v>
      </c>
      <c r="J6408" s="81">
        <v>173240.0</v>
      </c>
      <c r="K6408" s="81">
        <v>330000.0</v>
      </c>
      <c r="L6408" s="82">
        <v>0.4600068894247331</v>
      </c>
      <c r="N6408" s="83">
        <f t="shared" si="1"/>
        <v>0.4600068894</v>
      </c>
      <c r="O6408" s="83">
        <f t="shared" si="2"/>
        <v>0.4600068894</v>
      </c>
      <c r="Q6408" s="83">
        <f t="shared" si="3"/>
        <v>0.8796969697</v>
      </c>
      <c r="R6408" s="83">
        <f t="shared" si="4"/>
        <v>0.4600068894</v>
      </c>
      <c r="S6408" s="83" t="b">
        <f t="shared" si="5"/>
        <v>0</v>
      </c>
      <c r="T6408" s="72"/>
      <c r="U6408" s="72"/>
      <c r="V6408" s="72"/>
      <c r="W6408" s="72"/>
      <c r="X6408" s="72"/>
      <c r="Y6408" s="72"/>
      <c r="Z6408" s="72"/>
      <c r="AA6408" s="72"/>
      <c r="AB6408" s="72"/>
      <c r="AC6408" s="72"/>
      <c r="AD6408" s="72"/>
      <c r="AE6408" s="72"/>
      <c r="AF6408" s="72"/>
      <c r="AG6408" s="72"/>
      <c r="AH6408" s="72"/>
      <c r="AI6408" s="72"/>
      <c r="AJ6408" s="72"/>
      <c r="AK6408" s="72"/>
    </row>
    <row r="6409" ht="14.25" customHeight="1">
      <c r="A6409" s="78">
        <v>6406.0</v>
      </c>
      <c r="C6409" s="78" t="str">
        <f>VLOOKUP(G6409,[1]Macrodata_CCF!$A$3:$D$55,4,FALSE)</f>
        <v>#ERROR!</v>
      </c>
      <c r="E6409" s="79" t="str">
        <f>VLOOKUP(G6409,[1]Macrodata_CCF!$A$3:$B$55,2,FALSE)</f>
        <v>#ERROR!</v>
      </c>
      <c r="F6409" s="78">
        <v>0.0</v>
      </c>
      <c r="G6409" s="80">
        <v>45.0</v>
      </c>
      <c r="H6409" s="81">
        <v>64770.0</v>
      </c>
      <c r="I6409" s="81">
        <v>170000.0</v>
      </c>
      <c r="J6409" s="81">
        <v>173400.0</v>
      </c>
      <c r="K6409" s="81">
        <v>170000.0</v>
      </c>
      <c r="L6409" s="82">
        <v>1.032310177705977</v>
      </c>
      <c r="N6409" s="83">
        <f t="shared" si="1"/>
        <v>1.032310178</v>
      </c>
      <c r="O6409" s="83">
        <f t="shared" si="2"/>
        <v>1</v>
      </c>
      <c r="Q6409" s="83">
        <f t="shared" si="3"/>
        <v>0.619</v>
      </c>
      <c r="R6409" s="83">
        <f t="shared" si="4"/>
        <v>1.032310178</v>
      </c>
      <c r="S6409" s="83" t="b">
        <f t="shared" si="5"/>
        <v>0</v>
      </c>
      <c r="T6409" s="72"/>
      <c r="U6409" s="72"/>
      <c r="V6409" s="72"/>
      <c r="W6409" s="72"/>
      <c r="X6409" s="72"/>
      <c r="Y6409" s="72"/>
      <c r="Z6409" s="72"/>
      <c r="AA6409" s="72"/>
      <c r="AB6409" s="72"/>
      <c r="AC6409" s="72"/>
      <c r="AD6409" s="72"/>
      <c r="AE6409" s="72"/>
      <c r="AF6409" s="72"/>
      <c r="AG6409" s="72"/>
      <c r="AH6409" s="72"/>
      <c r="AI6409" s="72"/>
      <c r="AJ6409" s="72"/>
      <c r="AK6409" s="72"/>
    </row>
    <row r="6410" ht="14.25" customHeight="1">
      <c r="A6410" s="78">
        <v>6407.0</v>
      </c>
      <c r="C6410" s="78" t="str">
        <f>VLOOKUP(G6410,[1]Macrodata_CCF!$A$3:$D$55,4,FALSE)</f>
        <v>#ERROR!</v>
      </c>
      <c r="E6410" s="79" t="str">
        <f>VLOOKUP(G6410,[1]Macrodata_CCF!$A$3:$B$55,2,FALSE)</f>
        <v>#ERROR!</v>
      </c>
      <c r="F6410" s="78">
        <v>0.0</v>
      </c>
      <c r="G6410" s="80">
        <v>35.0</v>
      </c>
      <c r="H6410" s="81">
        <v>194785.0</v>
      </c>
      <c r="I6410" s="81">
        <v>280000.0</v>
      </c>
      <c r="J6410" s="81">
        <v>160700.0</v>
      </c>
      <c r="K6410" s="81">
        <v>280000.0</v>
      </c>
      <c r="L6410" s="82">
        <v>-0.3999882649768233</v>
      </c>
      <c r="N6410" s="83">
        <f t="shared" si="1"/>
        <v>-0.399988265</v>
      </c>
      <c r="O6410" s="83">
        <f t="shared" si="2"/>
        <v>0</v>
      </c>
      <c r="Q6410" s="83">
        <f t="shared" si="3"/>
        <v>0.3043392857</v>
      </c>
      <c r="R6410" s="83">
        <f t="shared" si="4"/>
        <v>-0.399988265</v>
      </c>
      <c r="S6410" s="83" t="b">
        <f t="shared" si="5"/>
        <v>0</v>
      </c>
      <c r="T6410" s="72"/>
      <c r="U6410" s="72"/>
      <c r="V6410" s="72"/>
      <c r="W6410" s="72"/>
      <c r="X6410" s="72"/>
      <c r="Y6410" s="72"/>
      <c r="Z6410" s="72"/>
      <c r="AA6410" s="72"/>
      <c r="AB6410" s="72"/>
      <c r="AC6410" s="72"/>
      <c r="AD6410" s="72"/>
      <c r="AE6410" s="72"/>
      <c r="AF6410" s="72"/>
      <c r="AG6410" s="72"/>
      <c r="AH6410" s="72"/>
      <c r="AI6410" s="72"/>
      <c r="AJ6410" s="72"/>
      <c r="AK6410" s="72"/>
    </row>
    <row r="6411" ht="14.25" customHeight="1">
      <c r="A6411" s="78">
        <v>6408.0</v>
      </c>
      <c r="C6411" s="78" t="str">
        <f>VLOOKUP(G6411,[1]Macrodata_CCF!$A$3:$D$55,4,FALSE)</f>
        <v>#ERROR!</v>
      </c>
      <c r="E6411" s="79" t="str">
        <f>VLOOKUP(G6411,[1]Macrodata_CCF!$A$3:$B$55,2,FALSE)</f>
        <v>#ERROR!</v>
      </c>
      <c r="F6411" s="78">
        <v>0.0</v>
      </c>
      <c r="G6411" s="80">
        <v>41.0</v>
      </c>
      <c r="H6411" s="81">
        <v>0.0</v>
      </c>
      <c r="I6411" s="81">
        <v>420000.0</v>
      </c>
      <c r="J6411" s="81">
        <v>84000.0</v>
      </c>
      <c r="K6411" s="81">
        <v>420000.0</v>
      </c>
      <c r="L6411" s="82">
        <v>0.2</v>
      </c>
      <c r="N6411" s="83">
        <f t="shared" si="1"/>
        <v>0.2</v>
      </c>
      <c r="O6411" s="83">
        <f t="shared" si="2"/>
        <v>0.2</v>
      </c>
      <c r="Q6411" s="83">
        <f t="shared" si="3"/>
        <v>1</v>
      </c>
      <c r="R6411" s="83">
        <f t="shared" si="4"/>
        <v>0.2</v>
      </c>
      <c r="S6411" s="83" t="b">
        <f t="shared" si="5"/>
        <v>0</v>
      </c>
      <c r="T6411" s="72"/>
      <c r="U6411" s="72"/>
      <c r="V6411" s="72"/>
      <c r="W6411" s="72"/>
      <c r="X6411" s="72"/>
      <c r="Y6411" s="72"/>
      <c r="Z6411" s="72"/>
      <c r="AA6411" s="72"/>
      <c r="AB6411" s="72"/>
      <c r="AC6411" s="72"/>
      <c r="AD6411" s="72"/>
      <c r="AE6411" s="72"/>
      <c r="AF6411" s="72"/>
      <c r="AG6411" s="72"/>
      <c r="AH6411" s="72"/>
      <c r="AI6411" s="72"/>
      <c r="AJ6411" s="72"/>
      <c r="AK6411" s="72"/>
    </row>
    <row r="6412" ht="14.25" customHeight="1">
      <c r="A6412" s="78">
        <v>6409.0</v>
      </c>
      <c r="C6412" s="78" t="str">
        <f>VLOOKUP(G6412,[1]Macrodata_CCF!$A$3:$D$55,4,FALSE)</f>
        <v>#ERROR!</v>
      </c>
      <c r="E6412" s="79" t="str">
        <f>VLOOKUP(G6412,[1]Macrodata_CCF!$A$3:$B$55,2,FALSE)</f>
        <v>#ERROR!</v>
      </c>
      <c r="F6412" s="78">
        <v>0.0</v>
      </c>
      <c r="G6412" s="80">
        <v>42.0</v>
      </c>
      <c r="H6412" s="81">
        <v>7875.0</v>
      </c>
      <c r="I6412" s="81">
        <v>40000.0</v>
      </c>
      <c r="J6412" s="81">
        <v>18800.0</v>
      </c>
      <c r="K6412" s="81">
        <v>40000.0</v>
      </c>
      <c r="L6412" s="82">
        <v>0.3400778210116732</v>
      </c>
      <c r="N6412" s="83">
        <f t="shared" si="1"/>
        <v>0.340077821</v>
      </c>
      <c r="O6412" s="83">
        <f t="shared" si="2"/>
        <v>0.340077821</v>
      </c>
      <c r="Q6412" s="83">
        <f t="shared" si="3"/>
        <v>0.803125</v>
      </c>
      <c r="R6412" s="83">
        <f t="shared" si="4"/>
        <v>0.340077821</v>
      </c>
      <c r="S6412" s="83" t="b">
        <f t="shared" si="5"/>
        <v>0</v>
      </c>
      <c r="T6412" s="72"/>
      <c r="U6412" s="72"/>
      <c r="V6412" s="72"/>
      <c r="W6412" s="72"/>
      <c r="X6412" s="72"/>
      <c r="Y6412" s="72"/>
      <c r="Z6412" s="72"/>
      <c r="AA6412" s="72"/>
      <c r="AB6412" s="72"/>
      <c r="AC6412" s="72"/>
      <c r="AD6412" s="72"/>
      <c r="AE6412" s="72"/>
      <c r="AF6412" s="72"/>
      <c r="AG6412" s="72"/>
      <c r="AH6412" s="72"/>
      <c r="AI6412" s="72"/>
      <c r="AJ6412" s="72"/>
      <c r="AK6412" s="72"/>
    </row>
    <row r="6413" ht="14.25" customHeight="1">
      <c r="A6413" s="78">
        <v>6410.0</v>
      </c>
      <c r="C6413" s="78" t="str">
        <f>VLOOKUP(G6413,[1]Macrodata_CCF!$A$3:$D$55,4,FALSE)</f>
        <v>#ERROR!</v>
      </c>
      <c r="E6413" s="79" t="str">
        <f>VLOOKUP(G6413,[1]Macrodata_CCF!$A$3:$B$55,2,FALSE)</f>
        <v>#ERROR!</v>
      </c>
      <c r="F6413" s="78">
        <v>1.0</v>
      </c>
      <c r="G6413" s="80">
        <v>28.0</v>
      </c>
      <c r="H6413" s="81">
        <v>390020.0</v>
      </c>
      <c r="I6413" s="81">
        <v>640000.0</v>
      </c>
      <c r="J6413" s="81">
        <v>527510.0</v>
      </c>
      <c r="K6413" s="81">
        <v>640000.0</v>
      </c>
      <c r="L6413" s="82">
        <v>0.5500040003200256</v>
      </c>
      <c r="N6413" s="83">
        <f t="shared" si="1"/>
        <v>0.5500040003</v>
      </c>
      <c r="O6413" s="83">
        <f t="shared" si="2"/>
        <v>0.5500040003</v>
      </c>
      <c r="Q6413" s="83">
        <f t="shared" si="3"/>
        <v>0.39059375</v>
      </c>
      <c r="R6413" s="83">
        <f t="shared" si="4"/>
        <v>0.5500040003</v>
      </c>
      <c r="S6413" s="83" t="b">
        <f t="shared" si="5"/>
        <v>0</v>
      </c>
      <c r="T6413" s="72"/>
      <c r="U6413" s="72"/>
      <c r="V6413" s="72"/>
      <c r="W6413" s="72"/>
      <c r="X6413" s="72"/>
      <c r="Y6413" s="72"/>
      <c r="Z6413" s="72"/>
      <c r="AA6413" s="72"/>
      <c r="AB6413" s="72"/>
      <c r="AC6413" s="72"/>
      <c r="AD6413" s="72"/>
      <c r="AE6413" s="72"/>
      <c r="AF6413" s="72"/>
      <c r="AG6413" s="72"/>
      <c r="AH6413" s="72"/>
      <c r="AI6413" s="72"/>
      <c r="AJ6413" s="72"/>
      <c r="AK6413" s="72"/>
    </row>
    <row r="6414" ht="14.25" customHeight="1">
      <c r="A6414" s="78">
        <v>6411.0</v>
      </c>
      <c r="C6414" s="78" t="str">
        <f>VLOOKUP(G6414,[1]Macrodata_CCF!$A$3:$D$55,4,FALSE)</f>
        <v>#ERROR!</v>
      </c>
      <c r="E6414" s="79" t="str">
        <f>VLOOKUP(G6414,[1]Macrodata_CCF!$A$3:$B$55,2,FALSE)</f>
        <v>#ERROR!</v>
      </c>
      <c r="F6414" s="78">
        <v>0.0</v>
      </c>
      <c r="G6414" s="80">
        <v>19.0</v>
      </c>
      <c r="H6414" s="81">
        <v>170825.0</v>
      </c>
      <c r="I6414" s="81">
        <v>360000.0</v>
      </c>
      <c r="J6414" s="81">
        <v>197310.0</v>
      </c>
      <c r="K6414" s="81">
        <v>684000.0</v>
      </c>
      <c r="L6414" s="82">
        <v>0.140002643055372</v>
      </c>
      <c r="N6414" s="83">
        <f t="shared" si="1"/>
        <v>0.1400026431</v>
      </c>
      <c r="O6414" s="83">
        <f t="shared" si="2"/>
        <v>0.1400026431</v>
      </c>
      <c r="Q6414" s="83">
        <f t="shared" si="3"/>
        <v>0.5254861111</v>
      </c>
      <c r="R6414" s="83">
        <f t="shared" si="4"/>
        <v>0.1400026431</v>
      </c>
      <c r="S6414" s="83" t="b">
        <f t="shared" si="5"/>
        <v>0</v>
      </c>
      <c r="T6414" s="72"/>
      <c r="U6414" s="72"/>
      <c r="V6414" s="72"/>
      <c r="W6414" s="72"/>
      <c r="X6414" s="72"/>
      <c r="Y6414" s="72"/>
      <c r="Z6414" s="72"/>
      <c r="AA6414" s="72"/>
      <c r="AB6414" s="72"/>
      <c r="AC6414" s="72"/>
      <c r="AD6414" s="72"/>
      <c r="AE6414" s="72"/>
      <c r="AF6414" s="72"/>
      <c r="AG6414" s="72"/>
      <c r="AH6414" s="72"/>
      <c r="AI6414" s="72"/>
      <c r="AJ6414" s="72"/>
      <c r="AK6414" s="72"/>
    </row>
    <row r="6415" ht="14.25" customHeight="1">
      <c r="A6415" s="78">
        <v>6412.0</v>
      </c>
      <c r="C6415" s="78" t="str">
        <f>VLOOKUP(G6415,[1]Macrodata_CCF!$A$3:$D$55,4,FALSE)</f>
        <v>#ERROR!</v>
      </c>
      <c r="E6415" s="79" t="str">
        <f>VLOOKUP(G6415,[1]Macrodata_CCF!$A$3:$B$55,2,FALSE)</f>
        <v>#ERROR!</v>
      </c>
      <c r="F6415" s="78">
        <v>0.0</v>
      </c>
      <c r="G6415" s="80">
        <v>19.0</v>
      </c>
      <c r="H6415" s="81">
        <v>51090.0</v>
      </c>
      <c r="I6415" s="81">
        <v>110000.0</v>
      </c>
      <c r="J6415" s="81">
        <v>62285.0</v>
      </c>
      <c r="K6415" s="81">
        <v>110000.0</v>
      </c>
      <c r="L6415" s="82">
        <v>0.1900356475980309</v>
      </c>
      <c r="N6415" s="83">
        <f t="shared" si="1"/>
        <v>0.1900356476</v>
      </c>
      <c r="O6415" s="83">
        <f t="shared" si="2"/>
        <v>0.1900356476</v>
      </c>
      <c r="Q6415" s="83">
        <f t="shared" si="3"/>
        <v>0.5355454545</v>
      </c>
      <c r="R6415" s="83">
        <f t="shared" si="4"/>
        <v>0.1900356476</v>
      </c>
      <c r="S6415" s="83" t="b">
        <f t="shared" si="5"/>
        <v>0</v>
      </c>
      <c r="T6415" s="72"/>
      <c r="U6415" s="72"/>
      <c r="V6415" s="72"/>
      <c r="W6415" s="72"/>
      <c r="X6415" s="72"/>
      <c r="Y6415" s="72"/>
      <c r="Z6415" s="72"/>
      <c r="AA6415" s="72"/>
      <c r="AB6415" s="72"/>
      <c r="AC6415" s="72"/>
      <c r="AD6415" s="72"/>
      <c r="AE6415" s="72"/>
      <c r="AF6415" s="72"/>
      <c r="AG6415" s="72"/>
      <c r="AH6415" s="72"/>
      <c r="AI6415" s="72"/>
      <c r="AJ6415" s="72"/>
      <c r="AK6415" s="72"/>
    </row>
    <row r="6416" ht="14.25" customHeight="1">
      <c r="A6416" s="78">
        <v>6413.0</v>
      </c>
      <c r="C6416" s="78" t="str">
        <f>VLOOKUP(G6416,[1]Macrodata_CCF!$A$3:$D$55,4,FALSE)</f>
        <v>#ERROR!</v>
      </c>
      <c r="E6416" s="79" t="str">
        <f>VLOOKUP(G6416,[1]Macrodata_CCF!$A$3:$B$55,2,FALSE)</f>
        <v>#ERROR!</v>
      </c>
      <c r="F6416" s="78">
        <v>0.0</v>
      </c>
      <c r="G6416" s="80">
        <v>4.0</v>
      </c>
      <c r="H6416" s="81">
        <v>256485.0</v>
      </c>
      <c r="I6416" s="81">
        <v>990000.0</v>
      </c>
      <c r="J6416" s="81">
        <v>535220.0</v>
      </c>
      <c r="K6416" s="81">
        <v>990000.0</v>
      </c>
      <c r="L6416" s="82">
        <v>0.3799990456909538</v>
      </c>
      <c r="N6416" s="83">
        <f t="shared" si="1"/>
        <v>0.3799990457</v>
      </c>
      <c r="O6416" s="83">
        <f t="shared" si="2"/>
        <v>0.3799990457</v>
      </c>
      <c r="Q6416" s="83">
        <f t="shared" si="3"/>
        <v>0.7409242424</v>
      </c>
      <c r="R6416" s="83">
        <f t="shared" si="4"/>
        <v>0.3799990457</v>
      </c>
      <c r="S6416" s="83" t="b">
        <f t="shared" si="5"/>
        <v>0</v>
      </c>
      <c r="T6416" s="72"/>
      <c r="U6416" s="72"/>
      <c r="V6416" s="72"/>
      <c r="W6416" s="72"/>
      <c r="X6416" s="72"/>
      <c r="Y6416" s="72"/>
      <c r="Z6416" s="72"/>
      <c r="AA6416" s="72"/>
      <c r="AB6416" s="72"/>
      <c r="AC6416" s="72"/>
      <c r="AD6416" s="72"/>
      <c r="AE6416" s="72"/>
      <c r="AF6416" s="72"/>
      <c r="AG6416" s="72"/>
      <c r="AH6416" s="72"/>
      <c r="AI6416" s="72"/>
      <c r="AJ6416" s="72"/>
      <c r="AK6416" s="72"/>
    </row>
    <row r="6417" ht="14.25" customHeight="1">
      <c r="A6417" s="78">
        <v>6414.0</v>
      </c>
      <c r="C6417" s="78" t="str">
        <f>VLOOKUP(G6417,[1]Macrodata_CCF!$A$3:$D$55,4,FALSE)</f>
        <v>#ERROR!</v>
      </c>
      <c r="E6417" s="79" t="str">
        <f>VLOOKUP(G6417,[1]Macrodata_CCF!$A$3:$B$55,2,FALSE)</f>
        <v>#ERROR!</v>
      </c>
      <c r="F6417" s="78">
        <v>0.0</v>
      </c>
      <c r="G6417" s="80">
        <v>49.0</v>
      </c>
      <c r="H6417" s="81">
        <v>0.0</v>
      </c>
      <c r="I6417" s="81">
        <v>340000.0</v>
      </c>
      <c r="J6417" s="81">
        <v>34000.0</v>
      </c>
      <c r="K6417" s="81">
        <v>680000.0</v>
      </c>
      <c r="L6417" s="82">
        <v>0.1</v>
      </c>
      <c r="N6417" s="83">
        <f t="shared" si="1"/>
        <v>0.1</v>
      </c>
      <c r="O6417" s="83">
        <f t="shared" si="2"/>
        <v>0.1</v>
      </c>
      <c r="Q6417" s="83">
        <f t="shared" si="3"/>
        <v>1</v>
      </c>
      <c r="R6417" s="83">
        <f t="shared" si="4"/>
        <v>0.1</v>
      </c>
      <c r="S6417" s="83" t="b">
        <f t="shared" si="5"/>
        <v>0</v>
      </c>
      <c r="T6417" s="72"/>
      <c r="U6417" s="72"/>
      <c r="V6417" s="72"/>
      <c r="W6417" s="72"/>
      <c r="X6417" s="72"/>
      <c r="Y6417" s="72"/>
      <c r="Z6417" s="72"/>
      <c r="AA6417" s="72"/>
      <c r="AB6417" s="72"/>
      <c r="AC6417" s="72"/>
      <c r="AD6417" s="72"/>
      <c r="AE6417" s="72"/>
      <c r="AF6417" s="72"/>
      <c r="AG6417" s="72"/>
      <c r="AH6417" s="72"/>
      <c r="AI6417" s="72"/>
      <c r="AJ6417" s="72"/>
      <c r="AK6417" s="72"/>
    </row>
    <row r="6418" ht="14.25" customHeight="1">
      <c r="A6418" s="78">
        <v>6415.0</v>
      </c>
      <c r="C6418" s="78" t="str">
        <f>VLOOKUP(G6418,[1]Macrodata_CCF!$A$3:$D$55,4,FALSE)</f>
        <v>#ERROR!</v>
      </c>
      <c r="E6418" s="79" t="str">
        <f>VLOOKUP(G6418,[1]Macrodata_CCF!$A$3:$B$55,2,FALSE)</f>
        <v>#ERROR!</v>
      </c>
      <c r="F6418" s="78">
        <v>0.0</v>
      </c>
      <c r="G6418" s="80">
        <v>37.0</v>
      </c>
      <c r="H6418" s="81">
        <v>876115.0</v>
      </c>
      <c r="I6418" s="81">
        <v>980000.0</v>
      </c>
      <c r="J6418" s="81">
        <v>880270.0</v>
      </c>
      <c r="K6418" s="81">
        <v>980000.0</v>
      </c>
      <c r="L6418" s="82">
        <v>0.03999614958848727</v>
      </c>
      <c r="N6418" s="83">
        <f t="shared" si="1"/>
        <v>0.03999614959</v>
      </c>
      <c r="O6418" s="83">
        <f t="shared" si="2"/>
        <v>0.03999614959</v>
      </c>
      <c r="Q6418" s="83">
        <f t="shared" si="3"/>
        <v>0.106005102</v>
      </c>
      <c r="R6418" s="83">
        <f t="shared" si="4"/>
        <v>0.03999614959</v>
      </c>
      <c r="S6418" s="83" t="b">
        <f t="shared" si="5"/>
        <v>0</v>
      </c>
      <c r="T6418" s="72"/>
      <c r="U6418" s="72"/>
      <c r="V6418" s="72"/>
      <c r="W6418" s="72"/>
      <c r="X6418" s="72"/>
      <c r="Y6418" s="72"/>
      <c r="Z6418" s="72"/>
      <c r="AA6418" s="72"/>
      <c r="AB6418" s="72"/>
      <c r="AC6418" s="72"/>
      <c r="AD6418" s="72"/>
      <c r="AE6418" s="72"/>
      <c r="AF6418" s="72"/>
      <c r="AG6418" s="72"/>
      <c r="AH6418" s="72"/>
      <c r="AI6418" s="72"/>
      <c r="AJ6418" s="72"/>
      <c r="AK6418" s="72"/>
    </row>
    <row r="6419" ht="14.25" customHeight="1">
      <c r="A6419" s="78">
        <v>6416.0</v>
      </c>
      <c r="C6419" s="78" t="str">
        <f>VLOOKUP(G6419,[1]Macrodata_CCF!$A$3:$D$55,4,FALSE)</f>
        <v>#ERROR!</v>
      </c>
      <c r="E6419" s="79" t="str">
        <f>VLOOKUP(G6419,[1]Macrodata_CCF!$A$3:$B$55,2,FALSE)</f>
        <v>#ERROR!</v>
      </c>
      <c r="F6419" s="78">
        <v>0.0</v>
      </c>
      <c r="G6419" s="80">
        <v>48.0</v>
      </c>
      <c r="H6419" s="81">
        <v>229940.0</v>
      </c>
      <c r="I6419" s="81">
        <v>270000.0</v>
      </c>
      <c r="J6419" s="81">
        <v>222330.0</v>
      </c>
      <c r="K6419" s="81">
        <v>270000.0</v>
      </c>
      <c r="L6419" s="82">
        <v>-0.1899650524213679</v>
      </c>
      <c r="N6419" s="83">
        <f t="shared" si="1"/>
        <v>-0.1899650524</v>
      </c>
      <c r="O6419" s="83">
        <f t="shared" si="2"/>
        <v>0</v>
      </c>
      <c r="Q6419" s="83">
        <f t="shared" si="3"/>
        <v>0.1483703704</v>
      </c>
      <c r="R6419" s="83">
        <f t="shared" si="4"/>
        <v>-0.1899650524</v>
      </c>
      <c r="S6419" s="83" t="b">
        <f t="shared" si="5"/>
        <v>0</v>
      </c>
      <c r="T6419" s="72"/>
      <c r="U6419" s="72"/>
      <c r="V6419" s="72"/>
      <c r="W6419" s="72"/>
      <c r="X6419" s="72"/>
      <c r="Y6419" s="72"/>
      <c r="Z6419" s="72"/>
      <c r="AA6419" s="72"/>
      <c r="AB6419" s="72"/>
      <c r="AC6419" s="72"/>
      <c r="AD6419" s="72"/>
      <c r="AE6419" s="72"/>
      <c r="AF6419" s="72"/>
      <c r="AG6419" s="72"/>
      <c r="AH6419" s="72"/>
      <c r="AI6419" s="72"/>
      <c r="AJ6419" s="72"/>
      <c r="AK6419" s="72"/>
    </row>
    <row r="6420" ht="14.25" customHeight="1">
      <c r="A6420" s="78">
        <v>6417.0</v>
      </c>
      <c r="C6420" s="78" t="str">
        <f>VLOOKUP(G6420,[1]Macrodata_CCF!$A$3:$D$55,4,FALSE)</f>
        <v>#ERROR!</v>
      </c>
      <c r="E6420" s="79" t="str">
        <f>VLOOKUP(G6420,[1]Macrodata_CCF!$A$3:$B$55,2,FALSE)</f>
        <v>#ERROR!</v>
      </c>
      <c r="F6420" s="78">
        <v>0.0</v>
      </c>
      <c r="G6420" s="80">
        <v>22.0</v>
      </c>
      <c r="H6420" s="81">
        <v>23530.0</v>
      </c>
      <c r="I6420" s="81">
        <v>130000.0</v>
      </c>
      <c r="J6420" s="81">
        <v>38435.0</v>
      </c>
      <c r="K6420" s="81">
        <v>130000.0</v>
      </c>
      <c r="L6420" s="82">
        <v>0.1399924861463323</v>
      </c>
      <c r="N6420" s="83">
        <f t="shared" si="1"/>
        <v>0.1399924861</v>
      </c>
      <c r="O6420" s="83">
        <f t="shared" si="2"/>
        <v>0.1399924861</v>
      </c>
      <c r="Q6420" s="83">
        <f t="shared" si="3"/>
        <v>0.819</v>
      </c>
      <c r="R6420" s="83">
        <f t="shared" si="4"/>
        <v>0.1399924861</v>
      </c>
      <c r="S6420" s="83" t="b">
        <f t="shared" si="5"/>
        <v>0</v>
      </c>
      <c r="T6420" s="72"/>
      <c r="U6420" s="72"/>
      <c r="V6420" s="72"/>
      <c r="W6420" s="72"/>
      <c r="X6420" s="72"/>
      <c r="Y6420" s="72"/>
      <c r="Z6420" s="72"/>
      <c r="AA6420" s="72"/>
      <c r="AB6420" s="72"/>
      <c r="AC6420" s="72"/>
      <c r="AD6420" s="72"/>
      <c r="AE6420" s="72"/>
      <c r="AF6420" s="72"/>
      <c r="AG6420" s="72"/>
      <c r="AH6420" s="72"/>
      <c r="AI6420" s="72"/>
      <c r="AJ6420" s="72"/>
      <c r="AK6420" s="72"/>
    </row>
    <row r="6421" ht="14.25" customHeight="1">
      <c r="A6421" s="78">
        <v>6418.0</v>
      </c>
      <c r="C6421" s="78" t="str">
        <f>VLOOKUP(G6421,[1]Macrodata_CCF!$A$3:$D$55,4,FALSE)</f>
        <v>#ERROR!</v>
      </c>
      <c r="E6421" s="79" t="str">
        <f>VLOOKUP(G6421,[1]Macrodata_CCF!$A$3:$B$55,2,FALSE)</f>
        <v>#ERROR!</v>
      </c>
      <c r="F6421" s="78">
        <v>0.0</v>
      </c>
      <c r="G6421" s="80">
        <v>36.0</v>
      </c>
      <c r="H6421" s="81">
        <v>425480.0</v>
      </c>
      <c r="I6421" s="81">
        <v>520000.0</v>
      </c>
      <c r="J6421" s="81">
        <v>442495.0</v>
      </c>
      <c r="K6421" s="81">
        <v>520000.0</v>
      </c>
      <c r="L6421" s="82">
        <v>0.1800148116800677</v>
      </c>
      <c r="N6421" s="83">
        <f t="shared" si="1"/>
        <v>0.1800148117</v>
      </c>
      <c r="O6421" s="83">
        <f t="shared" si="2"/>
        <v>0.1800148117</v>
      </c>
      <c r="Q6421" s="83">
        <f t="shared" si="3"/>
        <v>0.1817692308</v>
      </c>
      <c r="R6421" s="83">
        <f t="shared" si="4"/>
        <v>0.1800148117</v>
      </c>
      <c r="S6421" s="83" t="b">
        <f t="shared" si="5"/>
        <v>0</v>
      </c>
      <c r="T6421" s="72"/>
      <c r="U6421" s="72"/>
      <c r="V6421" s="72"/>
      <c r="W6421" s="72"/>
      <c r="X6421" s="72"/>
      <c r="Y6421" s="72"/>
      <c r="Z6421" s="72"/>
      <c r="AA6421" s="72"/>
      <c r="AB6421" s="72"/>
      <c r="AC6421" s="72"/>
      <c r="AD6421" s="72"/>
      <c r="AE6421" s="72"/>
      <c r="AF6421" s="72"/>
      <c r="AG6421" s="72"/>
      <c r="AH6421" s="72"/>
      <c r="AI6421" s="72"/>
      <c r="AJ6421" s="72"/>
      <c r="AK6421" s="72"/>
    </row>
    <row r="6422" ht="14.25" customHeight="1">
      <c r="A6422" s="78">
        <v>6419.0</v>
      </c>
      <c r="C6422" s="78" t="str">
        <f>VLOOKUP(G6422,[1]Macrodata_CCF!$A$3:$D$55,4,FALSE)</f>
        <v>#ERROR!</v>
      </c>
      <c r="E6422" s="79" t="str">
        <f>VLOOKUP(G6422,[1]Macrodata_CCF!$A$3:$B$55,2,FALSE)</f>
        <v>#ERROR!</v>
      </c>
      <c r="F6422" s="78">
        <v>0.0</v>
      </c>
      <c r="G6422" s="80">
        <v>20.0</v>
      </c>
      <c r="H6422" s="81">
        <v>4345.0</v>
      </c>
      <c r="I6422" s="81">
        <v>30000.0</v>
      </c>
      <c r="J6422" s="81">
        <v>30600.0</v>
      </c>
      <c r="K6422" s="81">
        <v>30000.0</v>
      </c>
      <c r="L6422" s="82">
        <v>1.023387253946599</v>
      </c>
      <c r="N6422" s="83">
        <f t="shared" si="1"/>
        <v>1.023387254</v>
      </c>
      <c r="O6422" s="83">
        <f t="shared" si="2"/>
        <v>1</v>
      </c>
      <c r="Q6422" s="83">
        <f t="shared" si="3"/>
        <v>0.8551666667</v>
      </c>
      <c r="R6422" s="83">
        <f t="shared" si="4"/>
        <v>1.023387254</v>
      </c>
      <c r="S6422" s="83" t="b">
        <f t="shared" si="5"/>
        <v>0</v>
      </c>
      <c r="T6422" s="72"/>
      <c r="U6422" s="72"/>
      <c r="V6422" s="72"/>
      <c r="W6422" s="72"/>
      <c r="X6422" s="72"/>
      <c r="Y6422" s="72"/>
      <c r="Z6422" s="72"/>
      <c r="AA6422" s="72"/>
      <c r="AB6422" s="72"/>
      <c r="AC6422" s="72"/>
      <c r="AD6422" s="72"/>
      <c r="AE6422" s="72"/>
      <c r="AF6422" s="72"/>
      <c r="AG6422" s="72"/>
      <c r="AH6422" s="72"/>
      <c r="AI6422" s="72"/>
      <c r="AJ6422" s="72"/>
      <c r="AK6422" s="72"/>
    </row>
    <row r="6423" ht="14.25" customHeight="1">
      <c r="A6423" s="78">
        <v>6420.0</v>
      </c>
      <c r="C6423" s="78" t="str">
        <f>VLOOKUP(G6423,[1]Macrodata_CCF!$A$3:$D$55,4,FALSE)</f>
        <v>#ERROR!</v>
      </c>
      <c r="E6423" s="79" t="str">
        <f>VLOOKUP(G6423,[1]Macrodata_CCF!$A$3:$B$55,2,FALSE)</f>
        <v>#ERROR!</v>
      </c>
      <c r="F6423" s="78">
        <v>0.0</v>
      </c>
      <c r="G6423" s="80">
        <v>8.0</v>
      </c>
      <c r="H6423" s="81">
        <v>1525.0</v>
      </c>
      <c r="I6423" s="81">
        <v>720000.0</v>
      </c>
      <c r="J6423" s="81">
        <v>209885.0</v>
      </c>
      <c r="K6423" s="81">
        <v>720000.0</v>
      </c>
      <c r="L6423" s="82">
        <v>0.2900031316329726</v>
      </c>
      <c r="N6423" s="83">
        <f t="shared" si="1"/>
        <v>0.2900031316</v>
      </c>
      <c r="O6423" s="83">
        <f t="shared" si="2"/>
        <v>0.2900031316</v>
      </c>
      <c r="Q6423" s="83">
        <f t="shared" si="3"/>
        <v>0.9978819444</v>
      </c>
      <c r="R6423" s="83">
        <f t="shared" si="4"/>
        <v>0.2900031316</v>
      </c>
      <c r="S6423" s="83" t="b">
        <f t="shared" si="5"/>
        <v>0</v>
      </c>
      <c r="T6423" s="72"/>
      <c r="U6423" s="72"/>
      <c r="V6423" s="72"/>
      <c r="W6423" s="72"/>
      <c r="X6423" s="72"/>
      <c r="Y6423" s="72"/>
      <c r="Z6423" s="72"/>
      <c r="AA6423" s="72"/>
      <c r="AB6423" s="72"/>
      <c r="AC6423" s="72"/>
      <c r="AD6423" s="72"/>
      <c r="AE6423" s="72"/>
      <c r="AF6423" s="72"/>
      <c r="AG6423" s="72"/>
      <c r="AH6423" s="72"/>
      <c r="AI6423" s="72"/>
      <c r="AJ6423" s="72"/>
      <c r="AK6423" s="72"/>
    </row>
    <row r="6424" ht="14.25" customHeight="1">
      <c r="A6424" s="78">
        <v>6421.0</v>
      </c>
      <c r="C6424" s="78" t="str">
        <f>VLOOKUP(G6424,[1]Macrodata_CCF!$A$3:$D$55,4,FALSE)</f>
        <v>#ERROR!</v>
      </c>
      <c r="E6424" s="79" t="str">
        <f>VLOOKUP(G6424,[1]Macrodata_CCF!$A$3:$B$55,2,FALSE)</f>
        <v>#ERROR!</v>
      </c>
      <c r="F6424" s="78">
        <v>1.0</v>
      </c>
      <c r="G6424" s="80">
        <v>9.0</v>
      </c>
      <c r="H6424" s="81">
        <v>37430.0</v>
      </c>
      <c r="I6424" s="81">
        <v>90000.0</v>
      </c>
      <c r="J6424" s="81">
        <v>91800.0</v>
      </c>
      <c r="K6424" s="81">
        <v>90000.0</v>
      </c>
      <c r="L6424" s="82">
        <v>1.034240060871219</v>
      </c>
      <c r="N6424" s="83">
        <f t="shared" si="1"/>
        <v>1.034240061</v>
      </c>
      <c r="O6424" s="83">
        <f t="shared" si="2"/>
        <v>1</v>
      </c>
      <c r="Q6424" s="83">
        <f t="shared" si="3"/>
        <v>0.5841111111</v>
      </c>
      <c r="R6424" s="83">
        <f t="shared" si="4"/>
        <v>1.034240061</v>
      </c>
      <c r="S6424" s="83" t="b">
        <f t="shared" si="5"/>
        <v>0</v>
      </c>
      <c r="T6424" s="72"/>
      <c r="U6424" s="72"/>
      <c r="V6424" s="72"/>
      <c r="W6424" s="72"/>
      <c r="X6424" s="72"/>
      <c r="Y6424" s="72"/>
      <c r="Z6424" s="72"/>
      <c r="AA6424" s="72"/>
      <c r="AB6424" s="72"/>
      <c r="AC6424" s="72"/>
      <c r="AD6424" s="72"/>
      <c r="AE6424" s="72"/>
      <c r="AF6424" s="72"/>
      <c r="AG6424" s="72"/>
      <c r="AH6424" s="72"/>
      <c r="AI6424" s="72"/>
      <c r="AJ6424" s="72"/>
      <c r="AK6424" s="72"/>
    </row>
    <row r="6425" ht="14.25" customHeight="1">
      <c r="A6425" s="78">
        <v>6422.0</v>
      </c>
      <c r="C6425" s="78" t="str">
        <f>VLOOKUP(G6425,[1]Macrodata_CCF!$A$3:$D$55,4,FALSE)</f>
        <v>#ERROR!</v>
      </c>
      <c r="E6425" s="79" t="str">
        <f>VLOOKUP(G6425,[1]Macrodata_CCF!$A$3:$B$55,2,FALSE)</f>
        <v>#ERROR!</v>
      </c>
      <c r="F6425" s="78">
        <v>0.0</v>
      </c>
      <c r="G6425" s="80">
        <v>37.0</v>
      </c>
      <c r="H6425" s="81">
        <v>79455.0</v>
      </c>
      <c r="I6425" s="81">
        <v>730000.0</v>
      </c>
      <c r="J6425" s="81">
        <v>72950.0</v>
      </c>
      <c r="K6425" s="81">
        <v>730000.0</v>
      </c>
      <c r="L6425" s="82">
        <v>-0.009999308272294768</v>
      </c>
      <c r="N6425" s="83">
        <f t="shared" si="1"/>
        <v>-0.009999308272</v>
      </c>
      <c r="O6425" s="83">
        <f t="shared" si="2"/>
        <v>0</v>
      </c>
      <c r="Q6425" s="83">
        <f t="shared" si="3"/>
        <v>0.8911575342</v>
      </c>
      <c r="R6425" s="83">
        <f t="shared" si="4"/>
        <v>-0.009999308272</v>
      </c>
      <c r="S6425" s="83" t="b">
        <f t="shared" si="5"/>
        <v>0</v>
      </c>
      <c r="T6425" s="72"/>
      <c r="U6425" s="72"/>
      <c r="V6425" s="72"/>
      <c r="W6425" s="72"/>
      <c r="X6425" s="72"/>
      <c r="Y6425" s="72"/>
      <c r="Z6425" s="72"/>
      <c r="AA6425" s="72"/>
      <c r="AB6425" s="72"/>
      <c r="AC6425" s="72"/>
      <c r="AD6425" s="72"/>
      <c r="AE6425" s="72"/>
      <c r="AF6425" s="72"/>
      <c r="AG6425" s="72"/>
      <c r="AH6425" s="72"/>
      <c r="AI6425" s="72"/>
      <c r="AJ6425" s="72"/>
      <c r="AK6425" s="72"/>
    </row>
    <row r="6426" ht="14.25" customHeight="1">
      <c r="A6426" s="78">
        <v>6423.0</v>
      </c>
      <c r="C6426" s="78" t="str">
        <f>VLOOKUP(G6426,[1]Macrodata_CCF!$A$3:$D$55,4,FALSE)</f>
        <v>#ERROR!</v>
      </c>
      <c r="E6426" s="79" t="str">
        <f>VLOOKUP(G6426,[1]Macrodata_CCF!$A$3:$B$55,2,FALSE)</f>
        <v>#ERROR!</v>
      </c>
      <c r="F6426" s="78">
        <v>0.0</v>
      </c>
      <c r="G6426" s="80">
        <v>43.0</v>
      </c>
      <c r="H6426" s="81">
        <v>682040.0</v>
      </c>
      <c r="I6426" s="81">
        <v>780000.0</v>
      </c>
      <c r="J6426" s="81">
        <v>698695.0</v>
      </c>
      <c r="K6426" s="81">
        <v>1482000.0</v>
      </c>
      <c r="L6426" s="82">
        <v>0.1700183748468763</v>
      </c>
      <c r="N6426" s="83">
        <f t="shared" si="1"/>
        <v>0.1700183748</v>
      </c>
      <c r="O6426" s="83">
        <f t="shared" si="2"/>
        <v>0.1700183748</v>
      </c>
      <c r="Q6426" s="83">
        <f t="shared" si="3"/>
        <v>0.1255897436</v>
      </c>
      <c r="R6426" s="83">
        <f t="shared" si="4"/>
        <v>0.1700183748</v>
      </c>
      <c r="S6426" s="83" t="b">
        <f t="shared" si="5"/>
        <v>0</v>
      </c>
      <c r="T6426" s="72"/>
      <c r="U6426" s="72"/>
      <c r="V6426" s="72"/>
      <c r="W6426" s="72"/>
      <c r="X6426" s="72"/>
      <c r="Y6426" s="72"/>
      <c r="Z6426" s="72"/>
      <c r="AA6426" s="72"/>
      <c r="AB6426" s="72"/>
      <c r="AC6426" s="72"/>
      <c r="AD6426" s="72"/>
      <c r="AE6426" s="72"/>
      <c r="AF6426" s="72"/>
      <c r="AG6426" s="72"/>
      <c r="AH6426" s="72"/>
      <c r="AI6426" s="72"/>
      <c r="AJ6426" s="72"/>
      <c r="AK6426" s="72"/>
    </row>
    <row r="6427" ht="14.25" customHeight="1">
      <c r="A6427" s="78">
        <v>6424.0</v>
      </c>
      <c r="C6427" s="78" t="str">
        <f>VLOOKUP(G6427,[1]Macrodata_CCF!$A$3:$D$55,4,FALSE)</f>
        <v>#ERROR!</v>
      </c>
      <c r="E6427" s="79" t="str">
        <f>VLOOKUP(G6427,[1]Macrodata_CCF!$A$3:$B$55,2,FALSE)</f>
        <v>#ERROR!</v>
      </c>
      <c r="F6427" s="78">
        <v>0.0</v>
      </c>
      <c r="G6427" s="80">
        <v>12.0</v>
      </c>
      <c r="H6427" s="81">
        <v>74200.0</v>
      </c>
      <c r="I6427" s="81">
        <v>160000.0</v>
      </c>
      <c r="J6427" s="81">
        <v>107660.0</v>
      </c>
      <c r="K6427" s="81">
        <v>160000.0</v>
      </c>
      <c r="L6427" s="82">
        <v>0.38997668997669</v>
      </c>
      <c r="N6427" s="83">
        <f t="shared" si="1"/>
        <v>0.38997669</v>
      </c>
      <c r="O6427" s="83">
        <f t="shared" si="2"/>
        <v>0.38997669</v>
      </c>
      <c r="Q6427" s="83">
        <f t="shared" si="3"/>
        <v>0.53625</v>
      </c>
      <c r="R6427" s="83">
        <f t="shared" si="4"/>
        <v>0.38997669</v>
      </c>
      <c r="S6427" s="83" t="b">
        <f t="shared" si="5"/>
        <v>0</v>
      </c>
      <c r="T6427" s="72"/>
      <c r="U6427" s="72"/>
      <c r="V6427" s="72"/>
      <c r="W6427" s="72"/>
      <c r="X6427" s="72"/>
      <c r="Y6427" s="72"/>
      <c r="Z6427" s="72"/>
      <c r="AA6427" s="72"/>
      <c r="AB6427" s="72"/>
      <c r="AC6427" s="72"/>
      <c r="AD6427" s="72"/>
      <c r="AE6427" s="72"/>
      <c r="AF6427" s="72"/>
      <c r="AG6427" s="72"/>
      <c r="AH6427" s="72"/>
      <c r="AI6427" s="72"/>
      <c r="AJ6427" s="72"/>
      <c r="AK6427" s="72"/>
    </row>
    <row r="6428" ht="14.25" customHeight="1">
      <c r="A6428" s="78">
        <v>6425.0</v>
      </c>
      <c r="C6428" s="78" t="str">
        <f>VLOOKUP(G6428,[1]Macrodata_CCF!$A$3:$D$55,4,FALSE)</f>
        <v>#ERROR!</v>
      </c>
      <c r="E6428" s="79" t="str">
        <f>VLOOKUP(G6428,[1]Macrodata_CCF!$A$3:$B$55,2,FALSE)</f>
        <v>#ERROR!</v>
      </c>
      <c r="F6428" s="78">
        <v>1.0</v>
      </c>
      <c r="G6428" s="80">
        <v>15.0</v>
      </c>
      <c r="H6428" s="81">
        <v>137525.0</v>
      </c>
      <c r="I6428" s="81">
        <v>890000.0</v>
      </c>
      <c r="J6428" s="81">
        <v>453565.0</v>
      </c>
      <c r="K6428" s="81">
        <v>890000.0</v>
      </c>
      <c r="L6428" s="82">
        <v>0.4200006644739028</v>
      </c>
      <c r="N6428" s="83">
        <f t="shared" si="1"/>
        <v>0.4200006645</v>
      </c>
      <c r="O6428" s="83">
        <f t="shared" si="2"/>
        <v>0.4200006645</v>
      </c>
      <c r="Q6428" s="83">
        <f t="shared" si="3"/>
        <v>0.8454775281</v>
      </c>
      <c r="R6428" s="83">
        <f t="shared" si="4"/>
        <v>0.4200006645</v>
      </c>
      <c r="S6428" s="83" t="b">
        <f t="shared" si="5"/>
        <v>0</v>
      </c>
      <c r="T6428" s="72"/>
      <c r="U6428" s="72"/>
      <c r="V6428" s="72"/>
      <c r="W6428" s="72"/>
      <c r="X6428" s="72"/>
      <c r="Y6428" s="72"/>
      <c r="Z6428" s="72"/>
      <c r="AA6428" s="72"/>
      <c r="AB6428" s="72"/>
      <c r="AC6428" s="72"/>
      <c r="AD6428" s="72"/>
      <c r="AE6428" s="72"/>
      <c r="AF6428" s="72"/>
      <c r="AG6428" s="72"/>
      <c r="AH6428" s="72"/>
      <c r="AI6428" s="72"/>
      <c r="AJ6428" s="72"/>
      <c r="AK6428" s="72"/>
    </row>
    <row r="6429" ht="14.25" customHeight="1">
      <c r="A6429" s="78">
        <v>6426.0</v>
      </c>
      <c r="C6429" s="78" t="str">
        <f>VLOOKUP(G6429,[1]Macrodata_CCF!$A$3:$D$55,4,FALSE)</f>
        <v>#ERROR!</v>
      </c>
      <c r="E6429" s="79" t="str">
        <f>VLOOKUP(G6429,[1]Macrodata_CCF!$A$3:$B$55,2,FALSE)</f>
        <v>#ERROR!</v>
      </c>
      <c r="F6429" s="78">
        <v>0.0</v>
      </c>
      <c r="G6429" s="80">
        <v>30.0</v>
      </c>
      <c r="H6429" s="81">
        <v>0.0</v>
      </c>
      <c r="I6429" s="81">
        <v>890000.0</v>
      </c>
      <c r="J6429" s="81">
        <v>124600.0</v>
      </c>
      <c r="K6429" s="81">
        <v>890000.0</v>
      </c>
      <c r="L6429" s="82">
        <v>0.14</v>
      </c>
      <c r="N6429" s="83">
        <f t="shared" si="1"/>
        <v>0.14</v>
      </c>
      <c r="O6429" s="83">
        <f t="shared" si="2"/>
        <v>0.14</v>
      </c>
      <c r="Q6429" s="83">
        <f t="shared" si="3"/>
        <v>1</v>
      </c>
      <c r="R6429" s="83">
        <f t="shared" si="4"/>
        <v>0.14</v>
      </c>
      <c r="S6429" s="83" t="b">
        <f t="shared" si="5"/>
        <v>0</v>
      </c>
      <c r="T6429" s="72"/>
      <c r="U6429" s="72"/>
      <c r="V6429" s="72"/>
      <c r="W6429" s="72"/>
      <c r="X6429" s="72"/>
      <c r="Y6429" s="72"/>
      <c r="Z6429" s="72"/>
      <c r="AA6429" s="72"/>
      <c r="AB6429" s="72"/>
      <c r="AC6429" s="72"/>
      <c r="AD6429" s="72"/>
      <c r="AE6429" s="72"/>
      <c r="AF6429" s="72"/>
      <c r="AG6429" s="72"/>
      <c r="AH6429" s="72"/>
      <c r="AI6429" s="72"/>
      <c r="AJ6429" s="72"/>
      <c r="AK6429" s="72"/>
    </row>
    <row r="6430" ht="14.25" customHeight="1">
      <c r="A6430" s="78">
        <v>6427.0</v>
      </c>
      <c r="C6430" s="78" t="str">
        <f>VLOOKUP(G6430,[1]Macrodata_CCF!$A$3:$D$55,4,FALSE)</f>
        <v>#ERROR!</v>
      </c>
      <c r="E6430" s="79" t="str">
        <f>VLOOKUP(G6430,[1]Macrodata_CCF!$A$3:$B$55,2,FALSE)</f>
        <v>#ERROR!</v>
      </c>
      <c r="F6430" s="78">
        <v>0.0</v>
      </c>
      <c r="G6430" s="80">
        <v>49.0</v>
      </c>
      <c r="H6430" s="81">
        <v>127100.0</v>
      </c>
      <c r="I6430" s="81">
        <v>570000.0</v>
      </c>
      <c r="J6430" s="81">
        <v>581400.0</v>
      </c>
      <c r="K6430" s="81">
        <v>570000.0</v>
      </c>
      <c r="L6430" s="82">
        <v>1.02573944456988</v>
      </c>
      <c r="N6430" s="83">
        <f t="shared" si="1"/>
        <v>1.025739445</v>
      </c>
      <c r="O6430" s="83">
        <f t="shared" si="2"/>
        <v>1</v>
      </c>
      <c r="Q6430" s="83">
        <f t="shared" si="3"/>
        <v>0.7770175439</v>
      </c>
      <c r="R6430" s="83">
        <f t="shared" si="4"/>
        <v>1.025739445</v>
      </c>
      <c r="S6430" s="83" t="b">
        <f t="shared" si="5"/>
        <v>0</v>
      </c>
      <c r="T6430" s="72"/>
      <c r="U6430" s="72"/>
      <c r="V6430" s="72"/>
      <c r="W6430" s="72"/>
      <c r="X6430" s="72"/>
      <c r="Y6430" s="72"/>
      <c r="Z6430" s="72"/>
      <c r="AA6430" s="72"/>
      <c r="AB6430" s="72"/>
      <c r="AC6430" s="72"/>
      <c r="AD6430" s="72"/>
      <c r="AE6430" s="72"/>
      <c r="AF6430" s="72"/>
      <c r="AG6430" s="72"/>
      <c r="AH6430" s="72"/>
      <c r="AI6430" s="72"/>
      <c r="AJ6430" s="72"/>
      <c r="AK6430" s="72"/>
    </row>
    <row r="6431" ht="14.25" customHeight="1">
      <c r="A6431" s="78">
        <v>6428.0</v>
      </c>
      <c r="C6431" s="78" t="str">
        <f>VLOOKUP(G6431,[1]Macrodata_CCF!$A$3:$D$55,4,FALSE)</f>
        <v>#ERROR!</v>
      </c>
      <c r="E6431" s="79" t="str">
        <f>VLOOKUP(G6431,[1]Macrodata_CCF!$A$3:$B$55,2,FALSE)</f>
        <v>#ERROR!</v>
      </c>
      <c r="F6431" s="78">
        <v>0.0</v>
      </c>
      <c r="G6431" s="80">
        <v>15.0</v>
      </c>
      <c r="H6431" s="81">
        <v>116815.0</v>
      </c>
      <c r="I6431" s="81">
        <v>140000.0</v>
      </c>
      <c r="J6431" s="81">
        <v>120755.0</v>
      </c>
      <c r="K6431" s="81">
        <v>140000.0</v>
      </c>
      <c r="L6431" s="82">
        <v>0.1699374595643735</v>
      </c>
      <c r="N6431" s="83">
        <f t="shared" si="1"/>
        <v>0.1699374596</v>
      </c>
      <c r="O6431" s="83">
        <f t="shared" si="2"/>
        <v>0.1699374596</v>
      </c>
      <c r="Q6431" s="83">
        <f t="shared" si="3"/>
        <v>0.1656071429</v>
      </c>
      <c r="R6431" s="83">
        <f t="shared" si="4"/>
        <v>0.1699374596</v>
      </c>
      <c r="S6431" s="83" t="b">
        <f t="shared" si="5"/>
        <v>0</v>
      </c>
      <c r="T6431" s="72"/>
      <c r="U6431" s="72"/>
      <c r="V6431" s="72"/>
      <c r="W6431" s="72"/>
      <c r="X6431" s="72"/>
      <c r="Y6431" s="72"/>
      <c r="Z6431" s="72"/>
      <c r="AA6431" s="72"/>
      <c r="AB6431" s="72"/>
      <c r="AC6431" s="72"/>
      <c r="AD6431" s="72"/>
      <c r="AE6431" s="72"/>
      <c r="AF6431" s="72"/>
      <c r="AG6431" s="72"/>
      <c r="AH6431" s="72"/>
      <c r="AI6431" s="72"/>
      <c r="AJ6431" s="72"/>
      <c r="AK6431" s="72"/>
    </row>
    <row r="6432" ht="14.25" customHeight="1">
      <c r="A6432" s="78">
        <v>6429.0</v>
      </c>
      <c r="C6432" s="78" t="str">
        <f>VLOOKUP(G6432,[1]Macrodata_CCF!$A$3:$D$55,4,FALSE)</f>
        <v>#ERROR!</v>
      </c>
      <c r="E6432" s="79" t="str">
        <f>VLOOKUP(G6432,[1]Macrodata_CCF!$A$3:$B$55,2,FALSE)</f>
        <v>#ERROR!</v>
      </c>
      <c r="F6432" s="78">
        <v>0.0</v>
      </c>
      <c r="G6432" s="80">
        <v>22.0</v>
      </c>
      <c r="H6432" s="81">
        <v>313450.0</v>
      </c>
      <c r="I6432" s="81">
        <v>400000.0</v>
      </c>
      <c r="J6432" s="81">
        <v>325565.0</v>
      </c>
      <c r="K6432" s="81">
        <v>600000.0</v>
      </c>
      <c r="L6432" s="82">
        <v>0.1399768919699595</v>
      </c>
      <c r="N6432" s="83">
        <f t="shared" si="1"/>
        <v>0.139976892</v>
      </c>
      <c r="O6432" s="83">
        <f t="shared" si="2"/>
        <v>0.139976892</v>
      </c>
      <c r="Q6432" s="83">
        <f t="shared" si="3"/>
        <v>0.216375</v>
      </c>
      <c r="R6432" s="83">
        <f t="shared" si="4"/>
        <v>0.139976892</v>
      </c>
      <c r="S6432" s="83" t="b">
        <f t="shared" si="5"/>
        <v>0</v>
      </c>
      <c r="T6432" s="72"/>
      <c r="U6432" s="72"/>
      <c r="V6432" s="72"/>
      <c r="W6432" s="72"/>
      <c r="X6432" s="72"/>
      <c r="Y6432" s="72"/>
      <c r="Z6432" s="72"/>
      <c r="AA6432" s="72"/>
      <c r="AB6432" s="72"/>
      <c r="AC6432" s="72"/>
      <c r="AD6432" s="72"/>
      <c r="AE6432" s="72"/>
      <c r="AF6432" s="72"/>
      <c r="AG6432" s="72"/>
      <c r="AH6432" s="72"/>
      <c r="AI6432" s="72"/>
      <c r="AJ6432" s="72"/>
      <c r="AK6432" s="72"/>
    </row>
    <row r="6433" ht="14.25" customHeight="1">
      <c r="A6433" s="78">
        <v>6430.0</v>
      </c>
      <c r="C6433" s="78" t="str">
        <f>VLOOKUP(G6433,[1]Macrodata_CCF!$A$3:$D$55,4,FALSE)</f>
        <v>#ERROR!</v>
      </c>
      <c r="E6433" s="79" t="str">
        <f>VLOOKUP(G6433,[1]Macrodata_CCF!$A$3:$B$55,2,FALSE)</f>
        <v>#ERROR!</v>
      </c>
      <c r="F6433" s="78">
        <v>0.0</v>
      </c>
      <c r="G6433" s="80">
        <v>10.0</v>
      </c>
      <c r="H6433" s="81">
        <v>284395.0</v>
      </c>
      <c r="I6433" s="81">
        <v>390000.0</v>
      </c>
      <c r="J6433" s="81">
        <v>315020.0</v>
      </c>
      <c r="K6433" s="81">
        <v>390000.0</v>
      </c>
      <c r="L6433" s="82">
        <v>0.2899957388381232</v>
      </c>
      <c r="N6433" s="83">
        <f t="shared" si="1"/>
        <v>0.2899957388</v>
      </c>
      <c r="O6433" s="83">
        <f t="shared" si="2"/>
        <v>0.2899957388</v>
      </c>
      <c r="Q6433" s="83">
        <f t="shared" si="3"/>
        <v>0.2707820513</v>
      </c>
      <c r="R6433" s="83">
        <f t="shared" si="4"/>
        <v>0.2899957388</v>
      </c>
      <c r="S6433" s="83" t="b">
        <f t="shared" si="5"/>
        <v>0</v>
      </c>
      <c r="T6433" s="72"/>
      <c r="U6433" s="72"/>
      <c r="V6433" s="72"/>
      <c r="W6433" s="72"/>
      <c r="X6433" s="72"/>
      <c r="Y6433" s="72"/>
      <c r="Z6433" s="72"/>
      <c r="AA6433" s="72"/>
      <c r="AB6433" s="72"/>
      <c r="AC6433" s="72"/>
      <c r="AD6433" s="72"/>
      <c r="AE6433" s="72"/>
      <c r="AF6433" s="72"/>
      <c r="AG6433" s="72"/>
      <c r="AH6433" s="72"/>
      <c r="AI6433" s="72"/>
      <c r="AJ6433" s="72"/>
      <c r="AK6433" s="72"/>
    </row>
    <row r="6434" ht="14.25" customHeight="1">
      <c r="A6434" s="78">
        <v>6431.0</v>
      </c>
      <c r="C6434" s="78" t="str">
        <f>VLOOKUP(G6434,[1]Macrodata_CCF!$A$3:$D$55,4,FALSE)</f>
        <v>#ERROR!</v>
      </c>
      <c r="E6434" s="79" t="str">
        <f>VLOOKUP(G6434,[1]Macrodata_CCF!$A$3:$B$55,2,FALSE)</f>
        <v>#ERROR!</v>
      </c>
      <c r="F6434" s="78">
        <v>0.0</v>
      </c>
      <c r="G6434" s="80">
        <v>52.0</v>
      </c>
      <c r="H6434" s="81">
        <v>296555.0</v>
      </c>
      <c r="I6434" s="81">
        <v>310000.0</v>
      </c>
      <c r="J6434" s="81">
        <v>298305.0</v>
      </c>
      <c r="K6434" s="81">
        <v>310000.0</v>
      </c>
      <c r="L6434" s="82">
        <v>0.1301599107474898</v>
      </c>
      <c r="N6434" s="83">
        <f t="shared" si="1"/>
        <v>0.1301599107</v>
      </c>
      <c r="O6434" s="83">
        <f t="shared" si="2"/>
        <v>0.1301599107</v>
      </c>
      <c r="Q6434" s="83">
        <f t="shared" si="3"/>
        <v>0.04337096774</v>
      </c>
      <c r="R6434" s="83">
        <f t="shared" si="4"/>
        <v>0.00564516129</v>
      </c>
      <c r="S6434" s="83" t="b">
        <f t="shared" si="5"/>
        <v>0</v>
      </c>
      <c r="T6434" s="72"/>
      <c r="U6434" s="72"/>
      <c r="V6434" s="72"/>
      <c r="W6434" s="72"/>
      <c r="X6434" s="72"/>
      <c r="Y6434" s="72"/>
      <c r="Z6434" s="72"/>
      <c r="AA6434" s="72"/>
      <c r="AB6434" s="72"/>
      <c r="AC6434" s="72"/>
      <c r="AD6434" s="72"/>
      <c r="AE6434" s="72"/>
      <c r="AF6434" s="72"/>
      <c r="AG6434" s="72"/>
      <c r="AH6434" s="72"/>
      <c r="AI6434" s="72"/>
      <c r="AJ6434" s="72"/>
      <c r="AK6434" s="72"/>
    </row>
    <row r="6435" ht="14.25" customHeight="1">
      <c r="A6435" s="78">
        <v>6432.0</v>
      </c>
      <c r="C6435" s="78" t="str">
        <f>VLOOKUP(G6435,[1]Macrodata_CCF!$A$3:$D$55,4,FALSE)</f>
        <v>#ERROR!</v>
      </c>
      <c r="E6435" s="79" t="str">
        <f>VLOOKUP(G6435,[1]Macrodata_CCF!$A$3:$B$55,2,FALSE)</f>
        <v>#ERROR!</v>
      </c>
      <c r="F6435" s="78">
        <v>0.0</v>
      </c>
      <c r="G6435" s="80">
        <v>32.0</v>
      </c>
      <c r="H6435" s="81">
        <v>84910.0</v>
      </c>
      <c r="I6435" s="81">
        <v>360000.0</v>
      </c>
      <c r="J6435" s="81">
        <v>134425.0</v>
      </c>
      <c r="K6435" s="81">
        <v>360000.0</v>
      </c>
      <c r="L6435" s="82">
        <v>0.1799956377912683</v>
      </c>
      <c r="N6435" s="83">
        <f t="shared" si="1"/>
        <v>0.1799956378</v>
      </c>
      <c r="O6435" s="83">
        <f t="shared" si="2"/>
        <v>0.1799956378</v>
      </c>
      <c r="Q6435" s="83">
        <f t="shared" si="3"/>
        <v>0.7641388889</v>
      </c>
      <c r="R6435" s="83">
        <f t="shared" si="4"/>
        <v>0.1799956378</v>
      </c>
      <c r="S6435" s="83" t="b">
        <f t="shared" si="5"/>
        <v>0</v>
      </c>
      <c r="T6435" s="72"/>
      <c r="U6435" s="72"/>
      <c r="V6435" s="72"/>
      <c r="W6435" s="72"/>
      <c r="X6435" s="72"/>
      <c r="Y6435" s="72"/>
      <c r="Z6435" s="72"/>
      <c r="AA6435" s="72"/>
      <c r="AB6435" s="72"/>
      <c r="AC6435" s="72"/>
      <c r="AD6435" s="72"/>
      <c r="AE6435" s="72"/>
      <c r="AF6435" s="72"/>
      <c r="AG6435" s="72"/>
      <c r="AH6435" s="72"/>
      <c r="AI6435" s="72"/>
      <c r="AJ6435" s="72"/>
      <c r="AK6435" s="72"/>
    </row>
    <row r="6436" ht="14.25" customHeight="1">
      <c r="A6436" s="78">
        <v>6433.0</v>
      </c>
      <c r="C6436" s="78" t="str">
        <f>VLOOKUP(G6436,[1]Macrodata_CCF!$A$3:$D$55,4,FALSE)</f>
        <v>#ERROR!</v>
      </c>
      <c r="E6436" s="79" t="str">
        <f>VLOOKUP(G6436,[1]Macrodata_CCF!$A$3:$B$55,2,FALSE)</f>
        <v>#ERROR!</v>
      </c>
      <c r="F6436" s="78">
        <v>0.0</v>
      </c>
      <c r="G6436" s="80">
        <v>33.0</v>
      </c>
      <c r="H6436" s="81">
        <v>485930.0</v>
      </c>
      <c r="I6436" s="81">
        <v>520000.0</v>
      </c>
      <c r="J6436" s="81">
        <v>492745.0</v>
      </c>
      <c r="K6436" s="81">
        <v>520000.0</v>
      </c>
      <c r="L6436" s="82">
        <v>0.2000293513354858</v>
      </c>
      <c r="N6436" s="83">
        <f t="shared" si="1"/>
        <v>0.2000293513</v>
      </c>
      <c r="O6436" s="83">
        <f t="shared" si="2"/>
        <v>0.2000293513</v>
      </c>
      <c r="Q6436" s="83">
        <f t="shared" si="3"/>
        <v>0.06551923077</v>
      </c>
      <c r="R6436" s="83">
        <f t="shared" si="4"/>
        <v>0.01310576923</v>
      </c>
      <c r="S6436" s="83" t="b">
        <f t="shared" si="5"/>
        <v>0</v>
      </c>
      <c r="T6436" s="72"/>
      <c r="U6436" s="72"/>
      <c r="V6436" s="72"/>
      <c r="W6436" s="72"/>
      <c r="X6436" s="72"/>
      <c r="Y6436" s="72"/>
      <c r="Z6436" s="72"/>
      <c r="AA6436" s="72"/>
      <c r="AB6436" s="72"/>
      <c r="AC6436" s="72"/>
      <c r="AD6436" s="72"/>
      <c r="AE6436" s="72"/>
      <c r="AF6436" s="72"/>
      <c r="AG6436" s="72"/>
      <c r="AH6436" s="72"/>
      <c r="AI6436" s="72"/>
      <c r="AJ6436" s="72"/>
      <c r="AK6436" s="72"/>
    </row>
    <row r="6437" ht="14.25" customHeight="1">
      <c r="A6437" s="78">
        <v>6434.0</v>
      </c>
      <c r="C6437" s="78" t="str">
        <f>VLOOKUP(G6437,[1]Macrodata_CCF!$A$3:$D$55,4,FALSE)</f>
        <v>#ERROR!</v>
      </c>
      <c r="E6437" s="79" t="str">
        <f>VLOOKUP(G6437,[1]Macrodata_CCF!$A$3:$B$55,2,FALSE)</f>
        <v>#ERROR!</v>
      </c>
      <c r="F6437" s="78">
        <v>0.0</v>
      </c>
      <c r="G6437" s="80">
        <v>31.0</v>
      </c>
      <c r="H6437" s="81">
        <v>0.0</v>
      </c>
      <c r="I6437" s="81">
        <v>140000.0</v>
      </c>
      <c r="J6437" s="81">
        <v>23800.0</v>
      </c>
      <c r="K6437" s="81">
        <v>140000.0</v>
      </c>
      <c r="L6437" s="82">
        <v>0.17</v>
      </c>
      <c r="N6437" s="83">
        <f t="shared" si="1"/>
        <v>0.17</v>
      </c>
      <c r="O6437" s="83">
        <f t="shared" si="2"/>
        <v>0.17</v>
      </c>
      <c r="Q6437" s="83">
        <f t="shared" si="3"/>
        <v>1</v>
      </c>
      <c r="R6437" s="83">
        <f t="shared" si="4"/>
        <v>0.17</v>
      </c>
      <c r="S6437" s="83" t="b">
        <f t="shared" si="5"/>
        <v>0</v>
      </c>
      <c r="T6437" s="72"/>
      <c r="U6437" s="72"/>
      <c r="V6437" s="72"/>
      <c r="W6437" s="72"/>
      <c r="X6437" s="72"/>
      <c r="Y6437" s="72"/>
      <c r="Z6437" s="72"/>
      <c r="AA6437" s="72"/>
      <c r="AB6437" s="72"/>
      <c r="AC6437" s="72"/>
      <c r="AD6437" s="72"/>
      <c r="AE6437" s="72"/>
      <c r="AF6437" s="72"/>
      <c r="AG6437" s="72"/>
      <c r="AH6437" s="72"/>
      <c r="AI6437" s="72"/>
      <c r="AJ6437" s="72"/>
      <c r="AK6437" s="72"/>
    </row>
    <row r="6438" ht="14.25" customHeight="1">
      <c r="A6438" s="78">
        <v>6435.0</v>
      </c>
      <c r="C6438" s="78" t="str">
        <f>VLOOKUP(G6438,[1]Macrodata_CCF!$A$3:$D$55,4,FALSE)</f>
        <v>#ERROR!</v>
      </c>
      <c r="E6438" s="79" t="str">
        <f>VLOOKUP(G6438,[1]Macrodata_CCF!$A$3:$B$55,2,FALSE)</f>
        <v>#ERROR!</v>
      </c>
      <c r="F6438" s="78">
        <v>0.0</v>
      </c>
      <c r="G6438" s="80">
        <v>45.0</v>
      </c>
      <c r="H6438" s="81">
        <v>34950.0</v>
      </c>
      <c r="I6438" s="81">
        <v>470000.0</v>
      </c>
      <c r="J6438" s="81">
        <v>30600.0</v>
      </c>
      <c r="K6438" s="81">
        <v>470000.0</v>
      </c>
      <c r="L6438" s="82">
        <v>-0.009998850706815308</v>
      </c>
      <c r="N6438" s="83">
        <f t="shared" si="1"/>
        <v>-0.009998850707</v>
      </c>
      <c r="O6438" s="83">
        <f t="shared" si="2"/>
        <v>0</v>
      </c>
      <c r="Q6438" s="83">
        <f t="shared" si="3"/>
        <v>0.9256382979</v>
      </c>
      <c r="R6438" s="83">
        <f t="shared" si="4"/>
        <v>-0.009998850707</v>
      </c>
      <c r="S6438" s="83" t="b">
        <f t="shared" si="5"/>
        <v>0</v>
      </c>
      <c r="T6438" s="72"/>
      <c r="U6438" s="72"/>
      <c r="V6438" s="72"/>
      <c r="W6438" s="72"/>
      <c r="X6438" s="72"/>
      <c r="Y6438" s="72"/>
      <c r="Z6438" s="72"/>
      <c r="AA6438" s="72"/>
      <c r="AB6438" s="72"/>
      <c r="AC6438" s="72"/>
      <c r="AD6438" s="72"/>
      <c r="AE6438" s="72"/>
      <c r="AF6438" s="72"/>
      <c r="AG6438" s="72"/>
      <c r="AH6438" s="72"/>
      <c r="AI6438" s="72"/>
      <c r="AJ6438" s="72"/>
      <c r="AK6438" s="72"/>
    </row>
    <row r="6439" ht="14.25" customHeight="1">
      <c r="A6439" s="78">
        <v>6436.0</v>
      </c>
      <c r="C6439" s="78" t="str">
        <f>VLOOKUP(G6439,[1]Macrodata_CCF!$A$3:$D$55,4,FALSE)</f>
        <v>#ERROR!</v>
      </c>
      <c r="E6439" s="79" t="str">
        <f>VLOOKUP(G6439,[1]Macrodata_CCF!$A$3:$B$55,2,FALSE)</f>
        <v>#ERROR!</v>
      </c>
      <c r="F6439" s="78">
        <v>0.0</v>
      </c>
      <c r="G6439" s="80">
        <v>29.0</v>
      </c>
      <c r="H6439" s="81">
        <v>85590.0</v>
      </c>
      <c r="I6439" s="81">
        <v>270000.0</v>
      </c>
      <c r="J6439" s="81">
        <v>113250.0</v>
      </c>
      <c r="K6439" s="81">
        <v>270000.0</v>
      </c>
      <c r="L6439" s="82">
        <v>0.1499918659508704</v>
      </c>
      <c r="N6439" s="83">
        <f t="shared" si="1"/>
        <v>0.149991866</v>
      </c>
      <c r="O6439" s="83">
        <f t="shared" si="2"/>
        <v>0.149991866</v>
      </c>
      <c r="Q6439" s="83">
        <f t="shared" si="3"/>
        <v>0.683</v>
      </c>
      <c r="R6439" s="83">
        <f t="shared" si="4"/>
        <v>0.149991866</v>
      </c>
      <c r="S6439" s="83" t="b">
        <f t="shared" si="5"/>
        <v>0</v>
      </c>
      <c r="T6439" s="72"/>
      <c r="U6439" s="72"/>
      <c r="V6439" s="72"/>
      <c r="W6439" s="72"/>
      <c r="X6439" s="72"/>
      <c r="Y6439" s="72"/>
      <c r="Z6439" s="72"/>
      <c r="AA6439" s="72"/>
      <c r="AB6439" s="72"/>
      <c r="AC6439" s="72"/>
      <c r="AD6439" s="72"/>
      <c r="AE6439" s="72"/>
      <c r="AF6439" s="72"/>
      <c r="AG6439" s="72"/>
      <c r="AH6439" s="72"/>
      <c r="AI6439" s="72"/>
      <c r="AJ6439" s="72"/>
      <c r="AK6439" s="72"/>
    </row>
    <row r="6440" ht="14.25" customHeight="1">
      <c r="A6440" s="78">
        <v>6437.0</v>
      </c>
      <c r="C6440" s="78" t="str">
        <f>VLOOKUP(G6440,[1]Macrodata_CCF!$A$3:$D$55,4,FALSE)</f>
        <v>#ERROR!</v>
      </c>
      <c r="E6440" s="79" t="str">
        <f>VLOOKUP(G6440,[1]Macrodata_CCF!$A$3:$B$55,2,FALSE)</f>
        <v>#ERROR!</v>
      </c>
      <c r="F6440" s="78">
        <v>0.0</v>
      </c>
      <c r="G6440" s="80">
        <v>16.0</v>
      </c>
      <c r="H6440" s="81">
        <v>8120.0</v>
      </c>
      <c r="I6440" s="81">
        <v>10000.0</v>
      </c>
      <c r="J6440" s="81">
        <v>8440.0</v>
      </c>
      <c r="K6440" s="81">
        <v>10000.0</v>
      </c>
      <c r="L6440" s="82">
        <v>0.1702127659574468</v>
      </c>
      <c r="N6440" s="83">
        <f t="shared" si="1"/>
        <v>0.170212766</v>
      </c>
      <c r="O6440" s="83">
        <f t="shared" si="2"/>
        <v>0.170212766</v>
      </c>
      <c r="Q6440" s="83">
        <f t="shared" si="3"/>
        <v>0.188</v>
      </c>
      <c r="R6440" s="83">
        <f t="shared" si="4"/>
        <v>0.170212766</v>
      </c>
      <c r="S6440" s="83" t="b">
        <f t="shared" si="5"/>
        <v>0</v>
      </c>
      <c r="T6440" s="72"/>
      <c r="U6440" s="72"/>
      <c r="V6440" s="72"/>
      <c r="W6440" s="72"/>
      <c r="X6440" s="72"/>
      <c r="Y6440" s="72"/>
      <c r="Z6440" s="72"/>
      <c r="AA6440" s="72"/>
      <c r="AB6440" s="72"/>
      <c r="AC6440" s="72"/>
      <c r="AD6440" s="72"/>
      <c r="AE6440" s="72"/>
      <c r="AF6440" s="72"/>
      <c r="AG6440" s="72"/>
      <c r="AH6440" s="72"/>
      <c r="AI6440" s="72"/>
      <c r="AJ6440" s="72"/>
      <c r="AK6440" s="72"/>
    </row>
    <row r="6441" ht="14.25" customHeight="1">
      <c r="A6441" s="78">
        <v>6438.0</v>
      </c>
      <c r="C6441" s="78" t="str">
        <f>VLOOKUP(G6441,[1]Macrodata_CCF!$A$3:$D$55,4,FALSE)</f>
        <v>#ERROR!</v>
      </c>
      <c r="E6441" s="79" t="str">
        <f>VLOOKUP(G6441,[1]Macrodata_CCF!$A$3:$B$55,2,FALSE)</f>
        <v>#ERROR!</v>
      </c>
      <c r="F6441" s="78">
        <v>1.0</v>
      </c>
      <c r="G6441" s="80">
        <v>32.0</v>
      </c>
      <c r="H6441" s="81">
        <v>225780.0</v>
      </c>
      <c r="I6441" s="81">
        <v>450000.0</v>
      </c>
      <c r="J6441" s="81">
        <v>317710.0</v>
      </c>
      <c r="K6441" s="81">
        <v>450000.0</v>
      </c>
      <c r="L6441" s="82">
        <v>0.40999910801891</v>
      </c>
      <c r="N6441" s="83">
        <f t="shared" si="1"/>
        <v>0.409999108</v>
      </c>
      <c r="O6441" s="83">
        <f t="shared" si="2"/>
        <v>0.409999108</v>
      </c>
      <c r="Q6441" s="83">
        <f t="shared" si="3"/>
        <v>0.4982666667</v>
      </c>
      <c r="R6441" s="83">
        <f t="shared" si="4"/>
        <v>0.409999108</v>
      </c>
      <c r="S6441" s="83" t="b">
        <f t="shared" si="5"/>
        <v>0</v>
      </c>
      <c r="T6441" s="72"/>
      <c r="U6441" s="72"/>
      <c r="V6441" s="72"/>
      <c r="W6441" s="72"/>
      <c r="X6441" s="72"/>
      <c r="Y6441" s="72"/>
      <c r="Z6441" s="72"/>
      <c r="AA6441" s="72"/>
      <c r="AB6441" s="72"/>
      <c r="AC6441" s="72"/>
      <c r="AD6441" s="72"/>
      <c r="AE6441" s="72"/>
      <c r="AF6441" s="72"/>
      <c r="AG6441" s="72"/>
      <c r="AH6441" s="72"/>
      <c r="AI6441" s="72"/>
      <c r="AJ6441" s="72"/>
      <c r="AK6441" s="72"/>
    </row>
    <row r="6442" ht="14.25" customHeight="1">
      <c r="A6442" s="78">
        <v>6439.0</v>
      </c>
      <c r="C6442" s="78" t="str">
        <f>VLOOKUP(G6442,[1]Macrodata_CCF!$A$3:$D$55,4,FALSE)</f>
        <v>#ERROR!</v>
      </c>
      <c r="E6442" s="79" t="str">
        <f>VLOOKUP(G6442,[1]Macrodata_CCF!$A$3:$B$55,2,FALSE)</f>
        <v>#ERROR!</v>
      </c>
      <c r="F6442" s="78">
        <v>0.0</v>
      </c>
      <c r="G6442" s="80">
        <v>37.0</v>
      </c>
      <c r="H6442" s="81">
        <v>478875.0</v>
      </c>
      <c r="I6442" s="81">
        <v>890000.0</v>
      </c>
      <c r="J6442" s="81">
        <v>499430.0</v>
      </c>
      <c r="K6442" s="81">
        <v>890000.0</v>
      </c>
      <c r="L6442" s="82">
        <v>0.04999695956217695</v>
      </c>
      <c r="N6442" s="83">
        <f t="shared" si="1"/>
        <v>0.04999695956</v>
      </c>
      <c r="O6442" s="83">
        <f t="shared" si="2"/>
        <v>0.04999695956</v>
      </c>
      <c r="Q6442" s="83">
        <f t="shared" si="3"/>
        <v>0.4619382022</v>
      </c>
      <c r="R6442" s="83">
        <f t="shared" si="4"/>
        <v>0.04999695956</v>
      </c>
      <c r="S6442" s="83" t="b">
        <f t="shared" si="5"/>
        <v>0</v>
      </c>
      <c r="T6442" s="72"/>
      <c r="U6442" s="72"/>
      <c r="V6442" s="72"/>
      <c r="W6442" s="72"/>
      <c r="X6442" s="72"/>
      <c r="Y6442" s="72"/>
      <c r="Z6442" s="72"/>
      <c r="AA6442" s="72"/>
      <c r="AB6442" s="72"/>
      <c r="AC6442" s="72"/>
      <c r="AD6442" s="72"/>
      <c r="AE6442" s="72"/>
      <c r="AF6442" s="72"/>
      <c r="AG6442" s="72"/>
      <c r="AH6442" s="72"/>
      <c r="AI6442" s="72"/>
      <c r="AJ6442" s="72"/>
      <c r="AK6442" s="72"/>
    </row>
    <row r="6443" ht="14.25" customHeight="1">
      <c r="A6443" s="78">
        <v>6440.0</v>
      </c>
      <c r="C6443" s="78" t="str">
        <f>VLOOKUP(G6443,[1]Macrodata_CCF!$A$3:$D$55,4,FALSE)</f>
        <v>#ERROR!</v>
      </c>
      <c r="E6443" s="79" t="str">
        <f>VLOOKUP(G6443,[1]Macrodata_CCF!$A$3:$B$55,2,FALSE)</f>
        <v>#ERROR!</v>
      </c>
      <c r="F6443" s="78">
        <v>0.0</v>
      </c>
      <c r="G6443" s="80">
        <v>35.0</v>
      </c>
      <c r="H6443" s="81">
        <v>134560.0</v>
      </c>
      <c r="I6443" s="81">
        <v>370000.0</v>
      </c>
      <c r="J6443" s="81">
        <v>155750.0</v>
      </c>
      <c r="K6443" s="81">
        <v>370000.0</v>
      </c>
      <c r="L6443" s="82">
        <v>0.09000169894665308</v>
      </c>
      <c r="N6443" s="83">
        <f t="shared" si="1"/>
        <v>0.09000169895</v>
      </c>
      <c r="O6443" s="83">
        <f t="shared" si="2"/>
        <v>0.09000169895</v>
      </c>
      <c r="Q6443" s="83">
        <f t="shared" si="3"/>
        <v>0.6363243243</v>
      </c>
      <c r="R6443" s="83">
        <f t="shared" si="4"/>
        <v>0.09000169895</v>
      </c>
      <c r="S6443" s="83" t="b">
        <f t="shared" si="5"/>
        <v>0</v>
      </c>
      <c r="T6443" s="72"/>
      <c r="U6443" s="72"/>
      <c r="V6443" s="72"/>
      <c r="W6443" s="72"/>
      <c r="X6443" s="72"/>
      <c r="Y6443" s="72"/>
      <c r="Z6443" s="72"/>
      <c r="AA6443" s="72"/>
      <c r="AB6443" s="72"/>
      <c r="AC6443" s="72"/>
      <c r="AD6443" s="72"/>
      <c r="AE6443" s="72"/>
      <c r="AF6443" s="72"/>
      <c r="AG6443" s="72"/>
      <c r="AH6443" s="72"/>
      <c r="AI6443" s="72"/>
      <c r="AJ6443" s="72"/>
      <c r="AK6443" s="72"/>
    </row>
    <row r="6444" ht="14.25" customHeight="1">
      <c r="A6444" s="78">
        <v>6441.0</v>
      </c>
      <c r="C6444" s="78" t="str">
        <f>VLOOKUP(G6444,[1]Macrodata_CCF!$A$3:$D$55,4,FALSE)</f>
        <v>#ERROR!</v>
      </c>
      <c r="E6444" s="79" t="str">
        <f>VLOOKUP(G6444,[1]Macrodata_CCF!$A$3:$B$55,2,FALSE)</f>
        <v>#ERROR!</v>
      </c>
      <c r="F6444" s="78">
        <v>1.0</v>
      </c>
      <c r="G6444" s="80">
        <v>47.0</v>
      </c>
      <c r="H6444" s="81">
        <v>30955.0</v>
      </c>
      <c r="I6444" s="81">
        <v>710000.0</v>
      </c>
      <c r="J6444" s="81">
        <v>411220.0</v>
      </c>
      <c r="K6444" s="81">
        <v>1065000.0</v>
      </c>
      <c r="L6444" s="82">
        <v>0.5599997054687097</v>
      </c>
      <c r="N6444" s="83">
        <f t="shared" si="1"/>
        <v>0.5599997055</v>
      </c>
      <c r="O6444" s="83">
        <f t="shared" si="2"/>
        <v>0.5599997055</v>
      </c>
      <c r="Q6444" s="83">
        <f t="shared" si="3"/>
        <v>0.9564014085</v>
      </c>
      <c r="R6444" s="83">
        <f t="shared" si="4"/>
        <v>0.5599997055</v>
      </c>
      <c r="S6444" s="83" t="b">
        <f t="shared" si="5"/>
        <v>0</v>
      </c>
      <c r="T6444" s="72"/>
      <c r="U6444" s="72"/>
      <c r="V6444" s="72"/>
      <c r="W6444" s="72"/>
      <c r="X6444" s="72"/>
      <c r="Y6444" s="72"/>
      <c r="Z6444" s="72"/>
      <c r="AA6444" s="72"/>
      <c r="AB6444" s="72"/>
      <c r="AC6444" s="72"/>
      <c r="AD6444" s="72"/>
      <c r="AE6444" s="72"/>
      <c r="AF6444" s="72"/>
      <c r="AG6444" s="72"/>
      <c r="AH6444" s="72"/>
      <c r="AI6444" s="72"/>
      <c r="AJ6444" s="72"/>
      <c r="AK6444" s="72"/>
    </row>
    <row r="6445" ht="14.25" customHeight="1">
      <c r="A6445" s="78">
        <v>6442.0</v>
      </c>
      <c r="C6445" s="78" t="str">
        <f>VLOOKUP(G6445,[1]Macrodata_CCF!$A$3:$D$55,4,FALSE)</f>
        <v>#ERROR!</v>
      </c>
      <c r="E6445" s="79" t="str">
        <f>VLOOKUP(G6445,[1]Macrodata_CCF!$A$3:$B$55,2,FALSE)</f>
        <v>#ERROR!</v>
      </c>
      <c r="F6445" s="78">
        <v>0.0</v>
      </c>
      <c r="G6445" s="80">
        <v>34.0</v>
      </c>
      <c r="H6445" s="81">
        <v>475150.0</v>
      </c>
      <c r="I6445" s="81">
        <v>500000.0</v>
      </c>
      <c r="J6445" s="81">
        <v>476145.0</v>
      </c>
      <c r="K6445" s="81">
        <v>500000.0</v>
      </c>
      <c r="L6445" s="82">
        <v>0.04004024144869215</v>
      </c>
      <c r="N6445" s="83">
        <f t="shared" si="1"/>
        <v>0.04004024145</v>
      </c>
      <c r="O6445" s="83">
        <f t="shared" si="2"/>
        <v>0.04004024145</v>
      </c>
      <c r="Q6445" s="83">
        <f t="shared" si="3"/>
        <v>0.0497</v>
      </c>
      <c r="R6445" s="83">
        <f t="shared" si="4"/>
        <v>0.00199</v>
      </c>
      <c r="S6445" s="83" t="b">
        <f t="shared" si="5"/>
        <v>0</v>
      </c>
      <c r="T6445" s="72"/>
      <c r="U6445" s="72"/>
      <c r="V6445" s="72"/>
      <c r="W6445" s="72"/>
      <c r="X6445" s="72"/>
      <c r="Y6445" s="72"/>
      <c r="Z6445" s="72"/>
      <c r="AA6445" s="72"/>
      <c r="AB6445" s="72"/>
      <c r="AC6445" s="72"/>
      <c r="AD6445" s="72"/>
      <c r="AE6445" s="72"/>
      <c r="AF6445" s="72"/>
      <c r="AG6445" s="72"/>
      <c r="AH6445" s="72"/>
      <c r="AI6445" s="72"/>
      <c r="AJ6445" s="72"/>
      <c r="AK6445" s="72"/>
    </row>
    <row r="6446" ht="14.25" customHeight="1">
      <c r="A6446" s="78">
        <v>6443.0</v>
      </c>
      <c r="C6446" s="78" t="str">
        <f>VLOOKUP(G6446,[1]Macrodata_CCF!$A$3:$D$55,4,FALSE)</f>
        <v>#ERROR!</v>
      </c>
      <c r="E6446" s="79" t="str">
        <f>VLOOKUP(G6446,[1]Macrodata_CCF!$A$3:$B$55,2,FALSE)</f>
        <v>#ERROR!</v>
      </c>
      <c r="F6446" s="78">
        <v>0.0</v>
      </c>
      <c r="G6446" s="80">
        <v>52.0</v>
      </c>
      <c r="H6446" s="81">
        <v>43130.0</v>
      </c>
      <c r="I6446" s="81">
        <v>280000.0</v>
      </c>
      <c r="J6446" s="81">
        <v>285600.0</v>
      </c>
      <c r="K6446" s="81">
        <v>280000.0</v>
      </c>
      <c r="L6446" s="82">
        <v>1.023641659982269</v>
      </c>
      <c r="N6446" s="83">
        <f t="shared" si="1"/>
        <v>1.02364166</v>
      </c>
      <c r="O6446" s="83">
        <f t="shared" si="2"/>
        <v>1</v>
      </c>
      <c r="Q6446" s="83">
        <f t="shared" si="3"/>
        <v>0.8459642857</v>
      </c>
      <c r="R6446" s="83">
        <f t="shared" si="4"/>
        <v>1.02364166</v>
      </c>
      <c r="S6446" s="83" t="b">
        <f t="shared" si="5"/>
        <v>0</v>
      </c>
      <c r="T6446" s="72"/>
      <c r="U6446" s="72"/>
      <c r="V6446" s="72"/>
      <c r="W6446" s="72"/>
      <c r="X6446" s="72"/>
      <c r="Y6446" s="72"/>
      <c r="Z6446" s="72"/>
      <c r="AA6446" s="72"/>
      <c r="AB6446" s="72"/>
      <c r="AC6446" s="72"/>
      <c r="AD6446" s="72"/>
      <c r="AE6446" s="72"/>
      <c r="AF6446" s="72"/>
      <c r="AG6446" s="72"/>
      <c r="AH6446" s="72"/>
      <c r="AI6446" s="72"/>
      <c r="AJ6446" s="72"/>
      <c r="AK6446" s="72"/>
    </row>
    <row r="6447" ht="14.25" customHeight="1">
      <c r="A6447" s="78">
        <v>6444.0</v>
      </c>
      <c r="C6447" s="78" t="str">
        <f>VLOOKUP(G6447,[1]Macrodata_CCF!$A$3:$D$55,4,FALSE)</f>
        <v>#ERROR!</v>
      </c>
      <c r="E6447" s="79" t="str">
        <f>VLOOKUP(G6447,[1]Macrodata_CCF!$A$3:$B$55,2,FALSE)</f>
        <v>#ERROR!</v>
      </c>
      <c r="F6447" s="78">
        <v>0.0</v>
      </c>
      <c r="G6447" s="80">
        <v>22.0</v>
      </c>
      <c r="H6447" s="81">
        <v>341725.0</v>
      </c>
      <c r="I6447" s="81">
        <v>570000.0</v>
      </c>
      <c r="J6447" s="81">
        <v>581400.0</v>
      </c>
      <c r="K6447" s="81">
        <v>570000.0</v>
      </c>
      <c r="L6447" s="82">
        <v>1.049939765633556</v>
      </c>
      <c r="N6447" s="83">
        <f t="shared" si="1"/>
        <v>1.049939766</v>
      </c>
      <c r="O6447" s="83">
        <f t="shared" si="2"/>
        <v>1</v>
      </c>
      <c r="Q6447" s="83">
        <f t="shared" si="3"/>
        <v>0.4004824561</v>
      </c>
      <c r="R6447" s="83">
        <f t="shared" si="4"/>
        <v>1.049939766</v>
      </c>
      <c r="S6447" s="83" t="b">
        <f t="shared" si="5"/>
        <v>0</v>
      </c>
      <c r="T6447" s="72"/>
      <c r="U6447" s="72"/>
      <c r="V6447" s="72"/>
      <c r="W6447" s="72"/>
      <c r="X6447" s="72"/>
      <c r="Y6447" s="72"/>
      <c r="Z6447" s="72"/>
      <c r="AA6447" s="72"/>
      <c r="AB6447" s="72"/>
      <c r="AC6447" s="72"/>
      <c r="AD6447" s="72"/>
      <c r="AE6447" s="72"/>
      <c r="AF6447" s="72"/>
      <c r="AG6447" s="72"/>
      <c r="AH6447" s="72"/>
      <c r="AI6447" s="72"/>
      <c r="AJ6447" s="72"/>
      <c r="AK6447" s="72"/>
    </row>
    <row r="6448" ht="14.25" customHeight="1">
      <c r="A6448" s="78">
        <v>6445.0</v>
      </c>
      <c r="C6448" s="78" t="str">
        <f>VLOOKUP(G6448,[1]Macrodata_CCF!$A$3:$D$55,4,FALSE)</f>
        <v>#ERROR!</v>
      </c>
      <c r="E6448" s="79" t="str">
        <f>VLOOKUP(G6448,[1]Macrodata_CCF!$A$3:$B$55,2,FALSE)</f>
        <v>#ERROR!</v>
      </c>
      <c r="F6448" s="78">
        <v>1.0</v>
      </c>
      <c r="G6448" s="80">
        <v>19.0</v>
      </c>
      <c r="H6448" s="81">
        <v>143205.0</v>
      </c>
      <c r="I6448" s="81">
        <v>940000.0</v>
      </c>
      <c r="J6448" s="81">
        <v>589410.0</v>
      </c>
      <c r="K6448" s="81">
        <v>940000.0</v>
      </c>
      <c r="L6448" s="82">
        <v>0.5599997489944089</v>
      </c>
      <c r="N6448" s="83">
        <f t="shared" si="1"/>
        <v>0.559999749</v>
      </c>
      <c r="O6448" s="83">
        <f t="shared" si="2"/>
        <v>0.559999749</v>
      </c>
      <c r="Q6448" s="83">
        <f t="shared" si="3"/>
        <v>0.8476542553</v>
      </c>
      <c r="R6448" s="83">
        <f t="shared" si="4"/>
        <v>0.559999749</v>
      </c>
      <c r="S6448" s="83" t="b">
        <f t="shared" si="5"/>
        <v>0</v>
      </c>
      <c r="T6448" s="72"/>
      <c r="U6448" s="72"/>
      <c r="V6448" s="72"/>
      <c r="W6448" s="72"/>
      <c r="X6448" s="72"/>
      <c r="Y6448" s="72"/>
      <c r="Z6448" s="72"/>
      <c r="AA6448" s="72"/>
      <c r="AB6448" s="72"/>
      <c r="AC6448" s="72"/>
      <c r="AD6448" s="72"/>
      <c r="AE6448" s="72"/>
      <c r="AF6448" s="72"/>
      <c r="AG6448" s="72"/>
      <c r="AH6448" s="72"/>
      <c r="AI6448" s="72"/>
      <c r="AJ6448" s="72"/>
      <c r="AK6448" s="72"/>
    </row>
    <row r="6449" ht="14.25" customHeight="1">
      <c r="A6449" s="78">
        <v>6446.0</v>
      </c>
      <c r="C6449" s="78" t="str">
        <f>VLOOKUP(G6449,[1]Macrodata_CCF!$A$3:$D$55,4,FALSE)</f>
        <v>#ERROR!</v>
      </c>
      <c r="E6449" s="79" t="str">
        <f>VLOOKUP(G6449,[1]Macrodata_CCF!$A$3:$B$55,2,FALSE)</f>
        <v>#ERROR!</v>
      </c>
      <c r="F6449" s="78">
        <v>0.0</v>
      </c>
      <c r="G6449" s="80">
        <v>49.0</v>
      </c>
      <c r="H6449" s="81">
        <v>0.0</v>
      </c>
      <c r="I6449" s="81">
        <v>940000.0</v>
      </c>
      <c r="J6449" s="81">
        <v>112800.0</v>
      </c>
      <c r="K6449" s="81">
        <v>940000.0</v>
      </c>
      <c r="L6449" s="82">
        <v>0.12</v>
      </c>
      <c r="N6449" s="83">
        <f t="shared" si="1"/>
        <v>0.12</v>
      </c>
      <c r="O6449" s="83">
        <f t="shared" si="2"/>
        <v>0.12</v>
      </c>
      <c r="Q6449" s="83">
        <f t="shared" si="3"/>
        <v>1</v>
      </c>
      <c r="R6449" s="83">
        <f t="shared" si="4"/>
        <v>0.12</v>
      </c>
      <c r="S6449" s="83" t="b">
        <f t="shared" si="5"/>
        <v>0</v>
      </c>
      <c r="T6449" s="72"/>
      <c r="U6449" s="72"/>
      <c r="V6449" s="72"/>
      <c r="W6449" s="72"/>
      <c r="X6449" s="72"/>
      <c r="Y6449" s="72"/>
      <c r="Z6449" s="72"/>
      <c r="AA6449" s="72"/>
      <c r="AB6449" s="72"/>
      <c r="AC6449" s="72"/>
      <c r="AD6449" s="72"/>
      <c r="AE6449" s="72"/>
      <c r="AF6449" s="72"/>
      <c r="AG6449" s="72"/>
      <c r="AH6449" s="72"/>
      <c r="AI6449" s="72"/>
      <c r="AJ6449" s="72"/>
      <c r="AK6449" s="72"/>
    </row>
    <row r="6450" ht="14.25" customHeight="1">
      <c r="A6450" s="78">
        <v>6447.0</v>
      </c>
      <c r="C6450" s="78" t="str">
        <f>VLOOKUP(G6450,[1]Macrodata_CCF!$A$3:$D$55,4,FALSE)</f>
        <v>#ERROR!</v>
      </c>
      <c r="E6450" s="79" t="str">
        <f>VLOOKUP(G6450,[1]Macrodata_CCF!$A$3:$B$55,2,FALSE)</f>
        <v>#ERROR!</v>
      </c>
      <c r="F6450" s="78">
        <v>0.0</v>
      </c>
      <c r="G6450" s="80">
        <v>30.0</v>
      </c>
      <c r="H6450" s="81">
        <v>0.0</v>
      </c>
      <c r="I6450" s="81">
        <v>390000.0</v>
      </c>
      <c r="J6450" s="81">
        <v>62400.0</v>
      </c>
      <c r="K6450" s="81">
        <v>390000.0</v>
      </c>
      <c r="L6450" s="82">
        <v>0.16</v>
      </c>
      <c r="N6450" s="83">
        <f t="shared" si="1"/>
        <v>0.16</v>
      </c>
      <c r="O6450" s="83">
        <f t="shared" si="2"/>
        <v>0.16</v>
      </c>
      <c r="Q6450" s="83">
        <f t="shared" si="3"/>
        <v>1</v>
      </c>
      <c r="R6450" s="83">
        <f t="shared" si="4"/>
        <v>0.16</v>
      </c>
      <c r="S6450" s="83" t="b">
        <f t="shared" si="5"/>
        <v>0</v>
      </c>
      <c r="T6450" s="72"/>
      <c r="U6450" s="72"/>
      <c r="V6450" s="72"/>
      <c r="W6450" s="72"/>
      <c r="X6450" s="72"/>
      <c r="Y6450" s="72"/>
      <c r="Z6450" s="72"/>
      <c r="AA6450" s="72"/>
      <c r="AB6450" s="72"/>
      <c r="AC6450" s="72"/>
      <c r="AD6450" s="72"/>
      <c r="AE6450" s="72"/>
      <c r="AF6450" s="72"/>
      <c r="AG6450" s="72"/>
      <c r="AH6450" s="72"/>
      <c r="AI6450" s="72"/>
      <c r="AJ6450" s="72"/>
      <c r="AK6450" s="72"/>
    </row>
    <row r="6451" ht="14.25" customHeight="1">
      <c r="A6451" s="78">
        <v>6448.0</v>
      </c>
      <c r="C6451" s="78" t="str">
        <f>VLOOKUP(G6451,[1]Macrodata_CCF!$A$3:$D$55,4,FALSE)</f>
        <v>#ERROR!</v>
      </c>
      <c r="E6451" s="79" t="str">
        <f>VLOOKUP(G6451,[1]Macrodata_CCF!$A$3:$B$55,2,FALSE)</f>
        <v>#ERROR!</v>
      </c>
      <c r="F6451" s="78">
        <v>1.0</v>
      </c>
      <c r="G6451" s="80">
        <v>27.0</v>
      </c>
      <c r="H6451" s="81">
        <v>352600.0</v>
      </c>
      <c r="I6451" s="81">
        <v>370000.0</v>
      </c>
      <c r="J6451" s="81">
        <v>361820.0</v>
      </c>
      <c r="K6451" s="81">
        <v>370000.0</v>
      </c>
      <c r="L6451" s="82">
        <v>0.5298850574712644</v>
      </c>
      <c r="N6451" s="83">
        <f t="shared" si="1"/>
        <v>0.5298850575</v>
      </c>
      <c r="O6451" s="83">
        <f t="shared" si="2"/>
        <v>0.5298850575</v>
      </c>
      <c r="Q6451" s="83">
        <f t="shared" si="3"/>
        <v>0.04702702703</v>
      </c>
      <c r="R6451" s="83">
        <f t="shared" si="4"/>
        <v>0.02491891892</v>
      </c>
      <c r="S6451" s="83" t="b">
        <f t="shared" si="5"/>
        <v>0</v>
      </c>
      <c r="T6451" s="72"/>
      <c r="U6451" s="72"/>
      <c r="V6451" s="72"/>
      <c r="W6451" s="72"/>
      <c r="X6451" s="72"/>
      <c r="Y6451" s="72"/>
      <c r="Z6451" s="72"/>
      <c r="AA6451" s="72"/>
      <c r="AB6451" s="72"/>
      <c r="AC6451" s="72"/>
      <c r="AD6451" s="72"/>
      <c r="AE6451" s="72"/>
      <c r="AF6451" s="72"/>
      <c r="AG6451" s="72"/>
      <c r="AH6451" s="72"/>
      <c r="AI6451" s="72"/>
      <c r="AJ6451" s="72"/>
      <c r="AK6451" s="72"/>
    </row>
    <row r="6452" ht="14.25" customHeight="1">
      <c r="A6452" s="78">
        <v>6449.0</v>
      </c>
      <c r="C6452" s="78" t="str">
        <f>VLOOKUP(G6452,[1]Macrodata_CCF!$A$3:$D$55,4,FALSE)</f>
        <v>#ERROR!</v>
      </c>
      <c r="E6452" s="79" t="str">
        <f>VLOOKUP(G6452,[1]Macrodata_CCF!$A$3:$B$55,2,FALSE)</f>
        <v>#ERROR!</v>
      </c>
      <c r="F6452" s="78">
        <v>0.0</v>
      </c>
      <c r="G6452" s="80">
        <v>14.0</v>
      </c>
      <c r="H6452" s="81">
        <v>140135.0</v>
      </c>
      <c r="I6452" s="81">
        <v>790000.0</v>
      </c>
      <c r="J6452" s="81">
        <v>805800.0</v>
      </c>
      <c r="K6452" s="81">
        <v>790000.0</v>
      </c>
      <c r="L6452" s="82">
        <v>1.024312741877159</v>
      </c>
      <c r="N6452" s="83">
        <f t="shared" si="1"/>
        <v>1.024312742</v>
      </c>
      <c r="O6452" s="83">
        <f t="shared" si="2"/>
        <v>1</v>
      </c>
      <c r="Q6452" s="83">
        <f t="shared" si="3"/>
        <v>0.8226139241</v>
      </c>
      <c r="R6452" s="83">
        <f t="shared" si="4"/>
        <v>1.024312742</v>
      </c>
      <c r="S6452" s="83" t="b">
        <f t="shared" si="5"/>
        <v>0</v>
      </c>
      <c r="T6452" s="72"/>
      <c r="U6452" s="72"/>
      <c r="V6452" s="72"/>
      <c r="W6452" s="72"/>
      <c r="X6452" s="72"/>
      <c r="Y6452" s="72"/>
      <c r="Z6452" s="72"/>
      <c r="AA6452" s="72"/>
      <c r="AB6452" s="72"/>
      <c r="AC6452" s="72"/>
      <c r="AD6452" s="72"/>
      <c r="AE6452" s="72"/>
      <c r="AF6452" s="72"/>
      <c r="AG6452" s="72"/>
      <c r="AH6452" s="72"/>
      <c r="AI6452" s="72"/>
      <c r="AJ6452" s="72"/>
      <c r="AK6452" s="72"/>
    </row>
    <row r="6453" ht="14.25" customHeight="1">
      <c r="A6453" s="78">
        <v>6450.0</v>
      </c>
      <c r="C6453" s="78" t="str">
        <f>VLOOKUP(G6453,[1]Macrodata_CCF!$A$3:$D$55,4,FALSE)</f>
        <v>#ERROR!</v>
      </c>
      <c r="E6453" s="79" t="str">
        <f>VLOOKUP(G6453,[1]Macrodata_CCF!$A$3:$B$55,2,FALSE)</f>
        <v>#ERROR!</v>
      </c>
      <c r="F6453" s="78">
        <v>0.0</v>
      </c>
      <c r="G6453" s="80">
        <v>13.0</v>
      </c>
      <c r="H6453" s="81">
        <v>101850.0</v>
      </c>
      <c r="I6453" s="81">
        <v>280000.0</v>
      </c>
      <c r="J6453" s="81">
        <v>135700.0</v>
      </c>
      <c r="K6453" s="81">
        <v>280000.0</v>
      </c>
      <c r="L6453" s="82">
        <v>0.1900084198708953</v>
      </c>
      <c r="N6453" s="83">
        <f t="shared" si="1"/>
        <v>0.1900084199</v>
      </c>
      <c r="O6453" s="83">
        <f t="shared" si="2"/>
        <v>0.1900084199</v>
      </c>
      <c r="Q6453" s="83">
        <f t="shared" si="3"/>
        <v>0.63625</v>
      </c>
      <c r="R6453" s="83">
        <f t="shared" si="4"/>
        <v>0.1900084199</v>
      </c>
      <c r="S6453" s="83" t="b">
        <f t="shared" si="5"/>
        <v>0</v>
      </c>
      <c r="T6453" s="72"/>
      <c r="U6453" s="72"/>
      <c r="V6453" s="72"/>
      <c r="W6453" s="72"/>
      <c r="X6453" s="72"/>
      <c r="Y6453" s="72"/>
      <c r="Z6453" s="72"/>
      <c r="AA6453" s="72"/>
      <c r="AB6453" s="72"/>
      <c r="AC6453" s="72"/>
      <c r="AD6453" s="72"/>
      <c r="AE6453" s="72"/>
      <c r="AF6453" s="72"/>
      <c r="AG6453" s="72"/>
      <c r="AH6453" s="72"/>
      <c r="AI6453" s="72"/>
      <c r="AJ6453" s="72"/>
      <c r="AK6453" s="72"/>
    </row>
    <row r="6454" ht="14.25" customHeight="1">
      <c r="A6454" s="78">
        <v>6451.0</v>
      </c>
      <c r="C6454" s="78" t="str">
        <f>VLOOKUP(G6454,[1]Macrodata_CCF!$A$3:$D$55,4,FALSE)</f>
        <v>#ERROR!</v>
      </c>
      <c r="E6454" s="79" t="str">
        <f>VLOOKUP(G6454,[1]Macrodata_CCF!$A$3:$B$55,2,FALSE)</f>
        <v>#ERROR!</v>
      </c>
      <c r="F6454" s="78">
        <v>0.0</v>
      </c>
      <c r="G6454" s="80">
        <v>17.0</v>
      </c>
      <c r="H6454" s="81">
        <v>341780.0</v>
      </c>
      <c r="I6454" s="81">
        <v>760000.0</v>
      </c>
      <c r="J6454" s="81">
        <v>412875.0</v>
      </c>
      <c r="K6454" s="81">
        <v>760000.0</v>
      </c>
      <c r="L6454" s="82">
        <v>0.1699942613935249</v>
      </c>
      <c r="N6454" s="83">
        <f t="shared" si="1"/>
        <v>0.1699942614</v>
      </c>
      <c r="O6454" s="83">
        <f t="shared" si="2"/>
        <v>0.1699942614</v>
      </c>
      <c r="Q6454" s="83">
        <f t="shared" si="3"/>
        <v>0.5502894737</v>
      </c>
      <c r="R6454" s="83">
        <f t="shared" si="4"/>
        <v>0.1699942614</v>
      </c>
      <c r="S6454" s="83" t="b">
        <f t="shared" si="5"/>
        <v>0</v>
      </c>
      <c r="T6454" s="72"/>
      <c r="U6454" s="72"/>
      <c r="V6454" s="72"/>
      <c r="W6454" s="72"/>
      <c r="X6454" s="72"/>
      <c r="Y6454" s="72"/>
      <c r="Z6454" s="72"/>
      <c r="AA6454" s="72"/>
      <c r="AB6454" s="72"/>
      <c r="AC6454" s="72"/>
      <c r="AD6454" s="72"/>
      <c r="AE6454" s="72"/>
      <c r="AF6454" s="72"/>
      <c r="AG6454" s="72"/>
      <c r="AH6454" s="72"/>
      <c r="AI6454" s="72"/>
      <c r="AJ6454" s="72"/>
      <c r="AK6454" s="72"/>
    </row>
    <row r="6455" ht="14.25" customHeight="1">
      <c r="A6455" s="78">
        <v>6452.0</v>
      </c>
      <c r="C6455" s="78" t="str">
        <f>VLOOKUP(G6455,[1]Macrodata_CCF!$A$3:$D$55,4,FALSE)</f>
        <v>#ERROR!</v>
      </c>
      <c r="E6455" s="79" t="str">
        <f>VLOOKUP(G6455,[1]Macrodata_CCF!$A$3:$B$55,2,FALSE)</f>
        <v>#ERROR!</v>
      </c>
      <c r="F6455" s="78">
        <v>1.0</v>
      </c>
      <c r="G6455" s="80">
        <v>51.0</v>
      </c>
      <c r="H6455" s="81">
        <v>269310.0</v>
      </c>
      <c r="I6455" s="81">
        <v>430000.0</v>
      </c>
      <c r="J6455" s="81">
        <v>438600.0</v>
      </c>
      <c r="K6455" s="81">
        <v>430000.0</v>
      </c>
      <c r="L6455" s="82">
        <v>1.053519198456656</v>
      </c>
      <c r="N6455" s="83">
        <f t="shared" si="1"/>
        <v>1.053519198</v>
      </c>
      <c r="O6455" s="83">
        <f t="shared" si="2"/>
        <v>1</v>
      </c>
      <c r="Q6455" s="83">
        <f t="shared" si="3"/>
        <v>0.3736976744</v>
      </c>
      <c r="R6455" s="83">
        <f t="shared" si="4"/>
        <v>1.053519198</v>
      </c>
      <c r="S6455" s="83" t="b">
        <f t="shared" si="5"/>
        <v>0</v>
      </c>
      <c r="T6455" s="72"/>
      <c r="U6455" s="72"/>
      <c r="V6455" s="72"/>
      <c r="W6455" s="72"/>
      <c r="X6455" s="72"/>
      <c r="Y6455" s="72"/>
      <c r="Z6455" s="72"/>
      <c r="AA6455" s="72"/>
      <c r="AB6455" s="72"/>
      <c r="AC6455" s="72"/>
      <c r="AD6455" s="72"/>
      <c r="AE6455" s="72"/>
      <c r="AF6455" s="72"/>
      <c r="AG6455" s="72"/>
      <c r="AH6455" s="72"/>
      <c r="AI6455" s="72"/>
      <c r="AJ6455" s="72"/>
      <c r="AK6455" s="72"/>
    </row>
    <row r="6456" ht="14.25" customHeight="1">
      <c r="A6456" s="78">
        <v>6453.0</v>
      </c>
      <c r="C6456" s="78" t="str">
        <f>VLOOKUP(G6456,[1]Macrodata_CCF!$A$3:$D$55,4,FALSE)</f>
        <v>#ERROR!</v>
      </c>
      <c r="E6456" s="79" t="str">
        <f>VLOOKUP(G6456,[1]Macrodata_CCF!$A$3:$B$55,2,FALSE)</f>
        <v>#ERROR!</v>
      </c>
      <c r="F6456" s="78">
        <v>0.0</v>
      </c>
      <c r="G6456" s="80">
        <v>37.0</v>
      </c>
      <c r="H6456" s="81">
        <v>567075.0</v>
      </c>
      <c r="I6456" s="81">
        <v>630000.0</v>
      </c>
      <c r="J6456" s="81">
        <v>569590.0</v>
      </c>
      <c r="K6456" s="81">
        <v>630000.0</v>
      </c>
      <c r="L6456" s="82">
        <v>0.03996821613031386</v>
      </c>
      <c r="N6456" s="83">
        <f t="shared" si="1"/>
        <v>0.03996821613</v>
      </c>
      <c r="O6456" s="83">
        <f t="shared" si="2"/>
        <v>0.03996821613</v>
      </c>
      <c r="Q6456" s="83">
        <f t="shared" si="3"/>
        <v>0.09988095238</v>
      </c>
      <c r="R6456" s="83">
        <f t="shared" si="4"/>
        <v>0.003992063492</v>
      </c>
      <c r="S6456" s="83" t="b">
        <f t="shared" si="5"/>
        <v>0</v>
      </c>
      <c r="T6456" s="72"/>
      <c r="U6456" s="72"/>
      <c r="V6456" s="72"/>
      <c r="W6456" s="72"/>
      <c r="X6456" s="72"/>
      <c r="Y6456" s="72"/>
      <c r="Z6456" s="72"/>
      <c r="AA6456" s="72"/>
      <c r="AB6456" s="72"/>
      <c r="AC6456" s="72"/>
      <c r="AD6456" s="72"/>
      <c r="AE6456" s="72"/>
      <c r="AF6456" s="72"/>
      <c r="AG6456" s="72"/>
      <c r="AH6456" s="72"/>
      <c r="AI6456" s="72"/>
      <c r="AJ6456" s="72"/>
      <c r="AK6456" s="72"/>
    </row>
    <row r="6457" ht="14.25" customHeight="1">
      <c r="A6457" s="78">
        <v>6454.0</v>
      </c>
      <c r="C6457" s="78" t="str">
        <f>VLOOKUP(G6457,[1]Macrodata_CCF!$A$3:$D$55,4,FALSE)</f>
        <v>#ERROR!</v>
      </c>
      <c r="E6457" s="79" t="str">
        <f>VLOOKUP(G6457,[1]Macrodata_CCF!$A$3:$B$55,2,FALSE)</f>
        <v>#ERROR!</v>
      </c>
      <c r="F6457" s="78">
        <v>1.0</v>
      </c>
      <c r="G6457" s="80">
        <v>5.0</v>
      </c>
      <c r="H6457" s="81">
        <v>171765.0</v>
      </c>
      <c r="I6457" s="81">
        <v>310000.0</v>
      </c>
      <c r="J6457" s="81">
        <v>232590.0</v>
      </c>
      <c r="K6457" s="81">
        <v>403000.0</v>
      </c>
      <c r="L6457" s="82">
        <v>0.4400115744927117</v>
      </c>
      <c r="N6457" s="83">
        <f t="shared" si="1"/>
        <v>0.4400115745</v>
      </c>
      <c r="O6457" s="83">
        <f t="shared" si="2"/>
        <v>0.4400115745</v>
      </c>
      <c r="Q6457" s="83">
        <f t="shared" si="3"/>
        <v>0.4459193548</v>
      </c>
      <c r="R6457" s="83">
        <f t="shared" si="4"/>
        <v>0.4400115745</v>
      </c>
      <c r="S6457" s="83" t="b">
        <f t="shared" si="5"/>
        <v>0</v>
      </c>
      <c r="T6457" s="72"/>
      <c r="U6457" s="72"/>
      <c r="V6457" s="72"/>
      <c r="W6457" s="72"/>
      <c r="X6457" s="72"/>
      <c r="Y6457" s="72"/>
      <c r="Z6457" s="72"/>
      <c r="AA6457" s="72"/>
      <c r="AB6457" s="72"/>
      <c r="AC6457" s="72"/>
      <c r="AD6457" s="72"/>
      <c r="AE6457" s="72"/>
      <c r="AF6457" s="72"/>
      <c r="AG6457" s="72"/>
      <c r="AH6457" s="72"/>
      <c r="AI6457" s="72"/>
      <c r="AJ6457" s="72"/>
      <c r="AK6457" s="72"/>
    </row>
    <row r="6458" ht="14.25" customHeight="1">
      <c r="A6458" s="78">
        <v>6455.0</v>
      </c>
      <c r="C6458" s="78" t="str">
        <f>VLOOKUP(G6458,[1]Macrodata_CCF!$A$3:$D$55,4,FALSE)</f>
        <v>#ERROR!</v>
      </c>
      <c r="E6458" s="79" t="str">
        <f>VLOOKUP(G6458,[1]Macrodata_CCF!$A$3:$B$55,2,FALSE)</f>
        <v>#ERROR!</v>
      </c>
      <c r="F6458" s="78">
        <v>0.0</v>
      </c>
      <c r="G6458" s="80">
        <v>26.0</v>
      </c>
      <c r="H6458" s="81">
        <v>703980.0</v>
      </c>
      <c r="I6458" s="81">
        <v>940000.0</v>
      </c>
      <c r="J6458" s="81">
        <v>746465.0</v>
      </c>
      <c r="K6458" s="81">
        <v>1410000.0</v>
      </c>
      <c r="L6458" s="82">
        <v>0.1800059317007033</v>
      </c>
      <c r="N6458" s="83">
        <f t="shared" si="1"/>
        <v>0.1800059317</v>
      </c>
      <c r="O6458" s="83">
        <f t="shared" si="2"/>
        <v>0.1800059317</v>
      </c>
      <c r="Q6458" s="83">
        <f t="shared" si="3"/>
        <v>0.2510851064</v>
      </c>
      <c r="R6458" s="83">
        <f t="shared" si="4"/>
        <v>0.1800059317</v>
      </c>
      <c r="S6458" s="83" t="b">
        <f t="shared" si="5"/>
        <v>0</v>
      </c>
      <c r="T6458" s="72"/>
      <c r="U6458" s="72"/>
      <c r="V6458" s="72"/>
      <c r="W6458" s="72"/>
      <c r="X6458" s="72"/>
      <c r="Y6458" s="72"/>
      <c r="Z6458" s="72"/>
      <c r="AA6458" s="72"/>
      <c r="AB6458" s="72"/>
      <c r="AC6458" s="72"/>
      <c r="AD6458" s="72"/>
      <c r="AE6458" s="72"/>
      <c r="AF6458" s="72"/>
      <c r="AG6458" s="72"/>
      <c r="AH6458" s="72"/>
      <c r="AI6458" s="72"/>
      <c r="AJ6458" s="72"/>
      <c r="AK6458" s="72"/>
    </row>
    <row r="6459" ht="14.25" customHeight="1">
      <c r="A6459" s="78">
        <v>6456.0</v>
      </c>
      <c r="C6459" s="78" t="str">
        <f>VLOOKUP(G6459,[1]Macrodata_CCF!$A$3:$D$55,4,FALSE)</f>
        <v>#ERROR!</v>
      </c>
      <c r="E6459" s="79" t="str">
        <f>VLOOKUP(G6459,[1]Macrodata_CCF!$A$3:$B$55,2,FALSE)</f>
        <v>#ERROR!</v>
      </c>
      <c r="F6459" s="78">
        <v>0.0</v>
      </c>
      <c r="G6459" s="80">
        <v>27.0</v>
      </c>
      <c r="H6459" s="81">
        <v>0.0</v>
      </c>
      <c r="I6459" s="81">
        <v>870000.0</v>
      </c>
      <c r="J6459" s="81">
        <v>887400.0</v>
      </c>
      <c r="K6459" s="81">
        <v>870000.0</v>
      </c>
      <c r="L6459" s="82">
        <v>1.02</v>
      </c>
      <c r="N6459" s="83">
        <f t="shared" si="1"/>
        <v>1.02</v>
      </c>
      <c r="O6459" s="83">
        <f t="shared" si="2"/>
        <v>1</v>
      </c>
      <c r="Q6459" s="83">
        <f t="shared" si="3"/>
        <v>1</v>
      </c>
      <c r="R6459" s="83">
        <f t="shared" si="4"/>
        <v>1.02</v>
      </c>
      <c r="S6459" s="83" t="b">
        <f t="shared" si="5"/>
        <v>0</v>
      </c>
      <c r="T6459" s="72"/>
      <c r="U6459" s="72"/>
      <c r="V6459" s="72"/>
      <c r="W6459" s="72"/>
      <c r="X6459" s="72"/>
      <c r="Y6459" s="72"/>
      <c r="Z6459" s="72"/>
      <c r="AA6459" s="72"/>
      <c r="AB6459" s="72"/>
      <c r="AC6459" s="72"/>
      <c r="AD6459" s="72"/>
      <c r="AE6459" s="72"/>
      <c r="AF6459" s="72"/>
      <c r="AG6459" s="72"/>
      <c r="AH6459" s="72"/>
      <c r="AI6459" s="72"/>
      <c r="AJ6459" s="72"/>
      <c r="AK6459" s="72"/>
    </row>
    <row r="6460" ht="14.25" customHeight="1">
      <c r="A6460" s="78">
        <v>6457.0</v>
      </c>
      <c r="C6460" s="78" t="str">
        <f>VLOOKUP(G6460,[1]Macrodata_CCF!$A$3:$D$55,4,FALSE)</f>
        <v>#ERROR!</v>
      </c>
      <c r="E6460" s="79" t="str">
        <f>VLOOKUP(G6460,[1]Macrodata_CCF!$A$3:$B$55,2,FALSE)</f>
        <v>#ERROR!</v>
      </c>
      <c r="F6460" s="78">
        <v>0.0</v>
      </c>
      <c r="G6460" s="80">
        <v>2.0</v>
      </c>
      <c r="H6460" s="81">
        <v>665710.0</v>
      </c>
      <c r="I6460" s="81">
        <v>840000.0</v>
      </c>
      <c r="J6460" s="81">
        <v>714510.0</v>
      </c>
      <c r="K6460" s="81">
        <v>1680000.0</v>
      </c>
      <c r="L6460" s="82">
        <v>0.2799931149234035</v>
      </c>
      <c r="N6460" s="83">
        <f t="shared" si="1"/>
        <v>0.2799931149</v>
      </c>
      <c r="O6460" s="83">
        <f t="shared" si="2"/>
        <v>0.2799931149</v>
      </c>
      <c r="Q6460" s="83">
        <f t="shared" si="3"/>
        <v>0.2074880952</v>
      </c>
      <c r="R6460" s="83">
        <f t="shared" si="4"/>
        <v>0.2799931149</v>
      </c>
      <c r="S6460" s="83" t="b">
        <f t="shared" si="5"/>
        <v>0</v>
      </c>
      <c r="T6460" s="72"/>
      <c r="U6460" s="72"/>
      <c r="V6460" s="72"/>
      <c r="W6460" s="72"/>
      <c r="X6460" s="72"/>
      <c r="Y6460" s="72"/>
      <c r="Z6460" s="72"/>
      <c r="AA6460" s="72"/>
      <c r="AB6460" s="72"/>
      <c r="AC6460" s="72"/>
      <c r="AD6460" s="72"/>
      <c r="AE6460" s="72"/>
      <c r="AF6460" s="72"/>
      <c r="AG6460" s="72"/>
      <c r="AH6460" s="72"/>
      <c r="AI6460" s="72"/>
      <c r="AJ6460" s="72"/>
      <c r="AK6460" s="72"/>
    </row>
    <row r="6461" ht="14.25" customHeight="1">
      <c r="A6461" s="78">
        <v>6458.0</v>
      </c>
      <c r="C6461" s="78" t="str">
        <f>VLOOKUP(G6461,[1]Macrodata_CCF!$A$3:$D$55,4,FALSE)</f>
        <v>#ERROR!</v>
      </c>
      <c r="E6461" s="79" t="str">
        <f>VLOOKUP(G6461,[1]Macrodata_CCF!$A$3:$B$55,2,FALSE)</f>
        <v>#ERROR!</v>
      </c>
      <c r="F6461" s="78">
        <v>0.0</v>
      </c>
      <c r="G6461" s="80">
        <v>6.0</v>
      </c>
      <c r="H6461" s="81">
        <v>0.0</v>
      </c>
      <c r="I6461" s="81">
        <v>290000.0</v>
      </c>
      <c r="J6461" s="81">
        <v>72500.0</v>
      </c>
      <c r="K6461" s="81">
        <v>290000.0</v>
      </c>
      <c r="L6461" s="82">
        <v>0.25</v>
      </c>
      <c r="N6461" s="83">
        <f t="shared" si="1"/>
        <v>0.25</v>
      </c>
      <c r="O6461" s="83">
        <f t="shared" si="2"/>
        <v>0.25</v>
      </c>
      <c r="Q6461" s="83">
        <f t="shared" si="3"/>
        <v>1</v>
      </c>
      <c r="R6461" s="83">
        <f t="shared" si="4"/>
        <v>0.25</v>
      </c>
      <c r="S6461" s="83" t="b">
        <f t="shared" si="5"/>
        <v>0</v>
      </c>
      <c r="T6461" s="72"/>
      <c r="U6461" s="72"/>
      <c r="V6461" s="72"/>
      <c r="W6461" s="72"/>
      <c r="X6461" s="72"/>
      <c r="Y6461" s="72"/>
      <c r="Z6461" s="72"/>
      <c r="AA6461" s="72"/>
      <c r="AB6461" s="72"/>
      <c r="AC6461" s="72"/>
      <c r="AD6461" s="72"/>
      <c r="AE6461" s="72"/>
      <c r="AF6461" s="72"/>
      <c r="AG6461" s="72"/>
      <c r="AH6461" s="72"/>
      <c r="AI6461" s="72"/>
      <c r="AJ6461" s="72"/>
      <c r="AK6461" s="72"/>
    </row>
    <row r="6462" ht="14.25" customHeight="1">
      <c r="A6462" s="78">
        <v>6459.0</v>
      </c>
      <c r="C6462" s="78" t="str">
        <f>VLOOKUP(G6462,[1]Macrodata_CCF!$A$3:$D$55,4,FALSE)</f>
        <v>#ERROR!</v>
      </c>
      <c r="E6462" s="79" t="str">
        <f>VLOOKUP(G6462,[1]Macrodata_CCF!$A$3:$B$55,2,FALSE)</f>
        <v>#ERROR!</v>
      </c>
      <c r="F6462" s="78">
        <v>0.0</v>
      </c>
      <c r="G6462" s="80">
        <v>39.0</v>
      </c>
      <c r="H6462" s="81">
        <v>270075.0</v>
      </c>
      <c r="I6462" s="81">
        <v>900000.0</v>
      </c>
      <c r="J6462" s="81">
        <v>301570.0</v>
      </c>
      <c r="K6462" s="81">
        <v>900000.0</v>
      </c>
      <c r="L6462" s="82">
        <v>0.04999801563678215</v>
      </c>
      <c r="N6462" s="83">
        <f t="shared" si="1"/>
        <v>0.04999801564</v>
      </c>
      <c r="O6462" s="83">
        <f t="shared" si="2"/>
        <v>0.04999801564</v>
      </c>
      <c r="Q6462" s="83">
        <f t="shared" si="3"/>
        <v>0.6999166667</v>
      </c>
      <c r="R6462" s="83">
        <f t="shared" si="4"/>
        <v>0.04999801564</v>
      </c>
      <c r="S6462" s="83" t="b">
        <f t="shared" si="5"/>
        <v>0</v>
      </c>
      <c r="T6462" s="72"/>
      <c r="U6462" s="72"/>
      <c r="V6462" s="72"/>
      <c r="W6462" s="72"/>
      <c r="X6462" s="72"/>
      <c r="Y6462" s="72"/>
      <c r="Z6462" s="72"/>
      <c r="AA6462" s="72"/>
      <c r="AB6462" s="72"/>
      <c r="AC6462" s="72"/>
      <c r="AD6462" s="72"/>
      <c r="AE6462" s="72"/>
      <c r="AF6462" s="72"/>
      <c r="AG6462" s="72"/>
      <c r="AH6462" s="72"/>
      <c r="AI6462" s="72"/>
      <c r="AJ6462" s="72"/>
      <c r="AK6462" s="72"/>
    </row>
    <row r="6463" ht="14.25" customHeight="1">
      <c r="A6463" s="78">
        <v>6460.0</v>
      </c>
      <c r="C6463" s="78" t="str">
        <f>VLOOKUP(G6463,[1]Macrodata_CCF!$A$3:$D$55,4,FALSE)</f>
        <v>#ERROR!</v>
      </c>
      <c r="E6463" s="79" t="str">
        <f>VLOOKUP(G6463,[1]Macrodata_CCF!$A$3:$B$55,2,FALSE)</f>
        <v>#ERROR!</v>
      </c>
      <c r="F6463" s="78">
        <v>0.0</v>
      </c>
      <c r="G6463" s="80">
        <v>41.0</v>
      </c>
      <c r="H6463" s="81">
        <v>742190.0</v>
      </c>
      <c r="I6463" s="81">
        <v>980000.0</v>
      </c>
      <c r="J6463" s="81">
        <v>792130.0</v>
      </c>
      <c r="K6463" s="81">
        <v>980000.0</v>
      </c>
      <c r="L6463" s="82">
        <v>0.2099995794962365</v>
      </c>
      <c r="N6463" s="83">
        <f t="shared" si="1"/>
        <v>0.2099995795</v>
      </c>
      <c r="O6463" s="83">
        <f t="shared" si="2"/>
        <v>0.2099995795</v>
      </c>
      <c r="Q6463" s="83">
        <f t="shared" si="3"/>
        <v>0.2426632653</v>
      </c>
      <c r="R6463" s="83">
        <f t="shared" si="4"/>
        <v>0.2099995795</v>
      </c>
      <c r="S6463" s="83" t="b">
        <f t="shared" si="5"/>
        <v>0</v>
      </c>
      <c r="T6463" s="72"/>
      <c r="U6463" s="72"/>
      <c r="V6463" s="72"/>
      <c r="W6463" s="72"/>
      <c r="X6463" s="72"/>
      <c r="Y6463" s="72"/>
      <c r="Z6463" s="72"/>
      <c r="AA6463" s="72"/>
      <c r="AB6463" s="72"/>
      <c r="AC6463" s="72"/>
      <c r="AD6463" s="72"/>
      <c r="AE6463" s="72"/>
      <c r="AF6463" s="72"/>
      <c r="AG6463" s="72"/>
      <c r="AH6463" s="72"/>
      <c r="AI6463" s="72"/>
      <c r="AJ6463" s="72"/>
      <c r="AK6463" s="72"/>
    </row>
    <row r="6464" ht="14.25" customHeight="1">
      <c r="A6464" s="78">
        <v>6461.0</v>
      </c>
      <c r="C6464" s="78" t="str">
        <f>VLOOKUP(G6464,[1]Macrodata_CCF!$A$3:$D$55,4,FALSE)</f>
        <v>#ERROR!</v>
      </c>
      <c r="E6464" s="79" t="str">
        <f>VLOOKUP(G6464,[1]Macrodata_CCF!$A$3:$B$55,2,FALSE)</f>
        <v>#ERROR!</v>
      </c>
      <c r="F6464" s="78">
        <v>0.0</v>
      </c>
      <c r="G6464" s="80">
        <v>5.0</v>
      </c>
      <c r="H6464" s="81">
        <v>237285.0</v>
      </c>
      <c r="I6464" s="81">
        <v>990000.0</v>
      </c>
      <c r="J6464" s="81">
        <v>387830.0</v>
      </c>
      <c r="K6464" s="81">
        <v>990000.0</v>
      </c>
      <c r="L6464" s="82">
        <v>0.2000026570481523</v>
      </c>
      <c r="N6464" s="83">
        <f t="shared" si="1"/>
        <v>0.200002657</v>
      </c>
      <c r="O6464" s="83">
        <f t="shared" si="2"/>
        <v>0.200002657</v>
      </c>
      <c r="Q6464" s="83">
        <f t="shared" si="3"/>
        <v>0.7603181818</v>
      </c>
      <c r="R6464" s="83">
        <f t="shared" si="4"/>
        <v>0.200002657</v>
      </c>
      <c r="S6464" s="83" t="b">
        <f t="shared" si="5"/>
        <v>0</v>
      </c>
      <c r="T6464" s="72"/>
      <c r="U6464" s="72"/>
      <c r="V6464" s="72"/>
      <c r="W6464" s="72"/>
      <c r="X6464" s="72"/>
      <c r="Y6464" s="72"/>
      <c r="Z6464" s="72"/>
      <c r="AA6464" s="72"/>
      <c r="AB6464" s="72"/>
      <c r="AC6464" s="72"/>
      <c r="AD6464" s="72"/>
      <c r="AE6464" s="72"/>
      <c r="AF6464" s="72"/>
      <c r="AG6464" s="72"/>
      <c r="AH6464" s="72"/>
      <c r="AI6464" s="72"/>
      <c r="AJ6464" s="72"/>
      <c r="AK6464" s="72"/>
    </row>
    <row r="6465" ht="14.25" customHeight="1">
      <c r="A6465" s="78">
        <v>6462.0</v>
      </c>
      <c r="C6465" s="78" t="str">
        <f>VLOOKUP(G6465,[1]Macrodata_CCF!$A$3:$D$55,4,FALSE)</f>
        <v>#ERROR!</v>
      </c>
      <c r="E6465" s="79" t="str">
        <f>VLOOKUP(G6465,[1]Macrodata_CCF!$A$3:$B$55,2,FALSE)</f>
        <v>#ERROR!</v>
      </c>
      <c r="F6465" s="78">
        <v>1.0</v>
      </c>
      <c r="G6465" s="80">
        <v>47.0</v>
      </c>
      <c r="H6465" s="81">
        <v>474885.0</v>
      </c>
      <c r="I6465" s="81">
        <v>840000.0</v>
      </c>
      <c r="J6465" s="81">
        <v>668395.0</v>
      </c>
      <c r="K6465" s="81">
        <v>1512000.0</v>
      </c>
      <c r="L6465" s="82">
        <v>0.529997398080057</v>
      </c>
      <c r="N6465" s="83">
        <f t="shared" si="1"/>
        <v>0.5299973981</v>
      </c>
      <c r="O6465" s="83">
        <f t="shared" si="2"/>
        <v>0.5299973981</v>
      </c>
      <c r="Q6465" s="83">
        <f t="shared" si="3"/>
        <v>0.4346607143</v>
      </c>
      <c r="R6465" s="83">
        <f t="shared" si="4"/>
        <v>0.5299973981</v>
      </c>
      <c r="S6465" s="83" t="b">
        <f t="shared" si="5"/>
        <v>0</v>
      </c>
      <c r="T6465" s="72"/>
      <c r="U6465" s="72"/>
      <c r="V6465" s="72"/>
      <c r="W6465" s="72"/>
      <c r="X6465" s="72"/>
      <c r="Y6465" s="72"/>
      <c r="Z6465" s="72"/>
      <c r="AA6465" s="72"/>
      <c r="AB6465" s="72"/>
      <c r="AC6465" s="72"/>
      <c r="AD6465" s="72"/>
      <c r="AE6465" s="72"/>
      <c r="AF6465" s="72"/>
      <c r="AG6465" s="72"/>
      <c r="AH6465" s="72"/>
      <c r="AI6465" s="72"/>
      <c r="AJ6465" s="72"/>
      <c r="AK6465" s="72"/>
    </row>
    <row r="6466" ht="14.25" customHeight="1">
      <c r="A6466" s="78">
        <v>6463.0</v>
      </c>
      <c r="C6466" s="78" t="str">
        <f>VLOOKUP(G6466,[1]Macrodata_CCF!$A$3:$D$55,4,FALSE)</f>
        <v>#ERROR!</v>
      </c>
      <c r="E6466" s="79" t="str">
        <f>VLOOKUP(G6466,[1]Macrodata_CCF!$A$3:$B$55,2,FALSE)</f>
        <v>#ERROR!</v>
      </c>
      <c r="F6466" s="78">
        <v>1.0</v>
      </c>
      <c r="G6466" s="80">
        <v>9.0</v>
      </c>
      <c r="H6466" s="81">
        <v>19695.0</v>
      </c>
      <c r="I6466" s="81">
        <v>30000.0</v>
      </c>
      <c r="J6466" s="81">
        <v>24435.0</v>
      </c>
      <c r="K6466" s="81">
        <v>30000.0</v>
      </c>
      <c r="L6466" s="82">
        <v>0.4599708879184862</v>
      </c>
      <c r="N6466" s="83">
        <f t="shared" si="1"/>
        <v>0.4599708879</v>
      </c>
      <c r="O6466" s="83">
        <f t="shared" si="2"/>
        <v>0.4599708879</v>
      </c>
      <c r="Q6466" s="83">
        <f t="shared" si="3"/>
        <v>0.3435</v>
      </c>
      <c r="R6466" s="83">
        <f t="shared" si="4"/>
        <v>0.4599708879</v>
      </c>
      <c r="S6466" s="83" t="b">
        <f t="shared" si="5"/>
        <v>0</v>
      </c>
      <c r="T6466" s="72"/>
      <c r="U6466" s="72"/>
      <c r="V6466" s="72"/>
      <c r="W6466" s="72"/>
      <c r="X6466" s="72"/>
      <c r="Y6466" s="72"/>
      <c r="Z6466" s="72"/>
      <c r="AA6466" s="72"/>
      <c r="AB6466" s="72"/>
      <c r="AC6466" s="72"/>
      <c r="AD6466" s="72"/>
      <c r="AE6466" s="72"/>
      <c r="AF6466" s="72"/>
      <c r="AG6466" s="72"/>
      <c r="AH6466" s="72"/>
      <c r="AI6466" s="72"/>
      <c r="AJ6466" s="72"/>
      <c r="AK6466" s="72"/>
    </row>
    <row r="6467" ht="14.25" customHeight="1">
      <c r="A6467" s="78">
        <v>6464.0</v>
      </c>
      <c r="C6467" s="78" t="str">
        <f>VLOOKUP(G6467,[1]Macrodata_CCF!$A$3:$D$55,4,FALSE)</f>
        <v>#ERROR!</v>
      </c>
      <c r="E6467" s="79" t="str">
        <f>VLOOKUP(G6467,[1]Macrodata_CCF!$A$3:$B$55,2,FALSE)</f>
        <v>#ERROR!</v>
      </c>
      <c r="F6467" s="78">
        <v>0.0</v>
      </c>
      <c r="G6467" s="80">
        <v>28.0</v>
      </c>
      <c r="H6467" s="81">
        <v>96060.0</v>
      </c>
      <c r="I6467" s="81">
        <v>520000.0</v>
      </c>
      <c r="J6467" s="81">
        <v>530400.0</v>
      </c>
      <c r="K6467" s="81">
        <v>520000.0</v>
      </c>
      <c r="L6467" s="82">
        <v>1.024531773364155</v>
      </c>
      <c r="N6467" s="83">
        <f t="shared" si="1"/>
        <v>1.024531773</v>
      </c>
      <c r="O6467" s="83">
        <f t="shared" si="2"/>
        <v>1</v>
      </c>
      <c r="Q6467" s="83">
        <f t="shared" si="3"/>
        <v>0.8152692308</v>
      </c>
      <c r="R6467" s="83">
        <f t="shared" si="4"/>
        <v>1.024531773</v>
      </c>
      <c r="S6467" s="83" t="b">
        <f t="shared" si="5"/>
        <v>0</v>
      </c>
      <c r="T6467" s="72"/>
      <c r="U6467" s="72"/>
      <c r="V6467" s="72"/>
      <c r="W6467" s="72"/>
      <c r="X6467" s="72"/>
      <c r="Y6467" s="72"/>
      <c r="Z6467" s="72"/>
      <c r="AA6467" s="72"/>
      <c r="AB6467" s="72"/>
      <c r="AC6467" s="72"/>
      <c r="AD6467" s="72"/>
      <c r="AE6467" s="72"/>
      <c r="AF6467" s="72"/>
      <c r="AG6467" s="72"/>
      <c r="AH6467" s="72"/>
      <c r="AI6467" s="72"/>
      <c r="AJ6467" s="72"/>
      <c r="AK6467" s="72"/>
    </row>
    <row r="6468" ht="14.25" customHeight="1">
      <c r="A6468" s="78">
        <v>6465.0</v>
      </c>
      <c r="C6468" s="78" t="str">
        <f>VLOOKUP(G6468,[1]Macrodata_CCF!$A$3:$D$55,4,FALSE)</f>
        <v>#ERROR!</v>
      </c>
      <c r="E6468" s="79" t="str">
        <f>VLOOKUP(G6468,[1]Macrodata_CCF!$A$3:$B$55,2,FALSE)</f>
        <v>#ERROR!</v>
      </c>
      <c r="F6468" s="78">
        <v>0.0</v>
      </c>
      <c r="G6468" s="80">
        <v>3.0</v>
      </c>
      <c r="H6468" s="81">
        <v>248720.0</v>
      </c>
      <c r="I6468" s="81">
        <v>640000.0</v>
      </c>
      <c r="J6468" s="81">
        <v>170465.0</v>
      </c>
      <c r="K6468" s="81">
        <v>1216000.0</v>
      </c>
      <c r="L6468" s="82">
        <v>-0.1999974442854222</v>
      </c>
      <c r="N6468" s="83">
        <f t="shared" si="1"/>
        <v>-0.1999974443</v>
      </c>
      <c r="O6468" s="83">
        <f t="shared" si="2"/>
        <v>0</v>
      </c>
      <c r="Q6468" s="83">
        <f t="shared" si="3"/>
        <v>0.611375</v>
      </c>
      <c r="R6468" s="83">
        <f t="shared" si="4"/>
        <v>-0.1999974443</v>
      </c>
      <c r="S6468" s="83" t="b">
        <f t="shared" si="5"/>
        <v>0</v>
      </c>
      <c r="T6468" s="72"/>
      <c r="U6468" s="72"/>
      <c r="V6468" s="72"/>
      <c r="W6468" s="72"/>
      <c r="X6468" s="72"/>
      <c r="Y6468" s="72"/>
      <c r="Z6468" s="72"/>
      <c r="AA6468" s="72"/>
      <c r="AB6468" s="72"/>
      <c r="AC6468" s="72"/>
      <c r="AD6468" s="72"/>
      <c r="AE6468" s="72"/>
      <c r="AF6468" s="72"/>
      <c r="AG6468" s="72"/>
      <c r="AH6468" s="72"/>
      <c r="AI6468" s="72"/>
      <c r="AJ6468" s="72"/>
      <c r="AK6468" s="72"/>
    </row>
    <row r="6469" ht="14.25" customHeight="1">
      <c r="A6469" s="78">
        <v>6466.0</v>
      </c>
      <c r="C6469" s="78" t="str">
        <f>VLOOKUP(G6469,[1]Macrodata_CCF!$A$3:$D$55,4,FALSE)</f>
        <v>#ERROR!</v>
      </c>
      <c r="E6469" s="79" t="str">
        <f>VLOOKUP(G6469,[1]Macrodata_CCF!$A$3:$B$55,2,FALSE)</f>
        <v>#ERROR!</v>
      </c>
      <c r="F6469" s="78">
        <v>0.0</v>
      </c>
      <c r="G6469" s="80">
        <v>9.0</v>
      </c>
      <c r="H6469" s="81">
        <v>567950.0</v>
      </c>
      <c r="I6469" s="81">
        <v>580000.0</v>
      </c>
      <c r="J6469" s="81">
        <v>567590.0</v>
      </c>
      <c r="K6469" s="81">
        <v>870000.0</v>
      </c>
      <c r="L6469" s="82">
        <v>-0.02987551867219917</v>
      </c>
      <c r="N6469" s="83">
        <f t="shared" si="1"/>
        <v>-0.02987551867</v>
      </c>
      <c r="O6469" s="83">
        <f t="shared" si="2"/>
        <v>0</v>
      </c>
      <c r="Q6469" s="83">
        <f t="shared" si="3"/>
        <v>0.02077586207</v>
      </c>
      <c r="R6469" s="83">
        <f t="shared" si="4"/>
        <v>-0.0006206896552</v>
      </c>
      <c r="S6469" s="83" t="b">
        <f t="shared" si="5"/>
        <v>0</v>
      </c>
      <c r="T6469" s="72"/>
      <c r="U6469" s="72"/>
      <c r="V6469" s="72"/>
      <c r="W6469" s="72"/>
      <c r="X6469" s="72"/>
      <c r="Y6469" s="72"/>
      <c r="Z6469" s="72"/>
      <c r="AA6469" s="72"/>
      <c r="AB6469" s="72"/>
      <c r="AC6469" s="72"/>
      <c r="AD6469" s="72"/>
      <c r="AE6469" s="72"/>
      <c r="AF6469" s="72"/>
      <c r="AG6469" s="72"/>
      <c r="AH6469" s="72"/>
      <c r="AI6469" s="72"/>
      <c r="AJ6469" s="72"/>
      <c r="AK6469" s="72"/>
    </row>
    <row r="6470" ht="14.25" customHeight="1">
      <c r="A6470" s="78">
        <v>6467.0</v>
      </c>
      <c r="C6470" s="78" t="str">
        <f>VLOOKUP(G6470,[1]Macrodata_CCF!$A$3:$D$55,4,FALSE)</f>
        <v>#ERROR!</v>
      </c>
      <c r="E6470" s="79" t="str">
        <f>VLOOKUP(G6470,[1]Macrodata_CCF!$A$3:$B$55,2,FALSE)</f>
        <v>#ERROR!</v>
      </c>
      <c r="F6470" s="78">
        <v>0.0</v>
      </c>
      <c r="G6470" s="80">
        <v>33.0</v>
      </c>
      <c r="H6470" s="81">
        <v>712110.0</v>
      </c>
      <c r="I6470" s="81">
        <v>880000.0</v>
      </c>
      <c r="J6470" s="81">
        <v>744010.0</v>
      </c>
      <c r="K6470" s="81">
        <v>880000.0</v>
      </c>
      <c r="L6470" s="82">
        <v>0.1900053606528084</v>
      </c>
      <c r="N6470" s="83">
        <f t="shared" si="1"/>
        <v>0.1900053607</v>
      </c>
      <c r="O6470" s="83">
        <f t="shared" si="2"/>
        <v>0.1900053607</v>
      </c>
      <c r="Q6470" s="83">
        <f t="shared" si="3"/>
        <v>0.1907840909</v>
      </c>
      <c r="R6470" s="83">
        <f t="shared" si="4"/>
        <v>0.1900053607</v>
      </c>
      <c r="S6470" s="83" t="b">
        <f t="shared" si="5"/>
        <v>0</v>
      </c>
      <c r="T6470" s="72"/>
      <c r="U6470" s="72"/>
      <c r="V6470" s="72"/>
      <c r="W6470" s="72"/>
      <c r="X6470" s="72"/>
      <c r="Y6470" s="72"/>
      <c r="Z6470" s="72"/>
      <c r="AA6470" s="72"/>
      <c r="AB6470" s="72"/>
      <c r="AC6470" s="72"/>
      <c r="AD6470" s="72"/>
      <c r="AE6470" s="72"/>
      <c r="AF6470" s="72"/>
      <c r="AG6470" s="72"/>
      <c r="AH6470" s="72"/>
      <c r="AI6470" s="72"/>
      <c r="AJ6470" s="72"/>
      <c r="AK6470" s="72"/>
    </row>
    <row r="6471" ht="14.25" customHeight="1">
      <c r="A6471" s="78">
        <v>6468.0</v>
      </c>
      <c r="C6471" s="78" t="str">
        <f>VLOOKUP(G6471,[1]Macrodata_CCF!$A$3:$D$55,4,FALSE)</f>
        <v>#ERROR!</v>
      </c>
      <c r="E6471" s="79" t="str">
        <f>VLOOKUP(G6471,[1]Macrodata_CCF!$A$3:$B$55,2,FALSE)</f>
        <v>#ERROR!</v>
      </c>
      <c r="F6471" s="78">
        <v>0.0</v>
      </c>
      <c r="G6471" s="80">
        <v>38.0</v>
      </c>
      <c r="H6471" s="81">
        <v>513280.0</v>
      </c>
      <c r="I6471" s="81">
        <v>830000.0</v>
      </c>
      <c r="J6471" s="81">
        <v>846600.0</v>
      </c>
      <c r="K6471" s="81">
        <v>830000.0</v>
      </c>
      <c r="L6471" s="82">
        <v>1.052412225309421</v>
      </c>
      <c r="N6471" s="83">
        <f t="shared" si="1"/>
        <v>1.052412225</v>
      </c>
      <c r="O6471" s="83">
        <f t="shared" si="2"/>
        <v>1</v>
      </c>
      <c r="Q6471" s="83">
        <f t="shared" si="3"/>
        <v>0.3815903614</v>
      </c>
      <c r="R6471" s="83">
        <f t="shared" si="4"/>
        <v>1.052412225</v>
      </c>
      <c r="S6471" s="83" t="b">
        <f t="shared" si="5"/>
        <v>0</v>
      </c>
      <c r="T6471" s="72"/>
      <c r="U6471" s="72"/>
      <c r="V6471" s="72"/>
      <c r="W6471" s="72"/>
      <c r="X6471" s="72"/>
      <c r="Y6471" s="72"/>
      <c r="Z6471" s="72"/>
      <c r="AA6471" s="72"/>
      <c r="AB6471" s="72"/>
      <c r="AC6471" s="72"/>
      <c r="AD6471" s="72"/>
      <c r="AE6471" s="72"/>
      <c r="AF6471" s="72"/>
      <c r="AG6471" s="72"/>
      <c r="AH6471" s="72"/>
      <c r="AI6471" s="72"/>
      <c r="AJ6471" s="72"/>
      <c r="AK6471" s="72"/>
    </row>
    <row r="6472" ht="14.25" customHeight="1">
      <c r="A6472" s="78">
        <v>6469.0</v>
      </c>
      <c r="C6472" s="78" t="str">
        <f>VLOOKUP(G6472,[1]Macrodata_CCF!$A$3:$D$55,4,FALSE)</f>
        <v>#ERROR!</v>
      </c>
      <c r="E6472" s="79" t="str">
        <f>VLOOKUP(G6472,[1]Macrodata_CCF!$A$3:$B$55,2,FALSE)</f>
        <v>#ERROR!</v>
      </c>
      <c r="F6472" s="78">
        <v>0.0</v>
      </c>
      <c r="G6472" s="80">
        <v>48.0</v>
      </c>
      <c r="H6472" s="81">
        <v>25380.0</v>
      </c>
      <c r="I6472" s="81">
        <v>150000.0</v>
      </c>
      <c r="J6472" s="81">
        <v>45320.0</v>
      </c>
      <c r="K6472" s="81">
        <v>195000.0</v>
      </c>
      <c r="L6472" s="82">
        <v>0.1600064195153266</v>
      </c>
      <c r="N6472" s="83">
        <f t="shared" si="1"/>
        <v>0.1600064195</v>
      </c>
      <c r="O6472" s="83">
        <f t="shared" si="2"/>
        <v>0.1600064195</v>
      </c>
      <c r="Q6472" s="83">
        <f t="shared" si="3"/>
        <v>0.8308</v>
      </c>
      <c r="R6472" s="83">
        <f t="shared" si="4"/>
        <v>0.1600064195</v>
      </c>
      <c r="S6472" s="83" t="b">
        <f t="shared" si="5"/>
        <v>0</v>
      </c>
      <c r="T6472" s="72"/>
      <c r="U6472" s="72"/>
      <c r="V6472" s="72"/>
      <c r="W6472" s="72"/>
      <c r="X6472" s="72"/>
      <c r="Y6472" s="72"/>
      <c r="Z6472" s="72"/>
      <c r="AA6472" s="72"/>
      <c r="AB6472" s="72"/>
      <c r="AC6472" s="72"/>
      <c r="AD6472" s="72"/>
      <c r="AE6472" s="72"/>
      <c r="AF6472" s="72"/>
      <c r="AG6472" s="72"/>
      <c r="AH6472" s="72"/>
      <c r="AI6472" s="72"/>
      <c r="AJ6472" s="72"/>
      <c r="AK6472" s="72"/>
    </row>
    <row r="6473" ht="14.25" customHeight="1">
      <c r="A6473" s="78">
        <v>6470.0</v>
      </c>
      <c r="C6473" s="78" t="str">
        <f>VLOOKUP(G6473,[1]Macrodata_CCF!$A$3:$D$55,4,FALSE)</f>
        <v>#ERROR!</v>
      </c>
      <c r="E6473" s="79" t="str">
        <f>VLOOKUP(G6473,[1]Macrodata_CCF!$A$3:$B$55,2,FALSE)</f>
        <v>#ERROR!</v>
      </c>
      <c r="F6473" s="78">
        <v>0.0</v>
      </c>
      <c r="G6473" s="80">
        <v>7.0</v>
      </c>
      <c r="H6473" s="81">
        <v>5110.0</v>
      </c>
      <c r="I6473" s="81">
        <v>270000.0</v>
      </c>
      <c r="J6473" s="81">
        <v>275400.0</v>
      </c>
      <c r="K6473" s="81">
        <v>270000.0</v>
      </c>
      <c r="L6473" s="82">
        <v>1.020385820529276</v>
      </c>
      <c r="N6473" s="83">
        <f t="shared" si="1"/>
        <v>1.020385821</v>
      </c>
      <c r="O6473" s="83">
        <f t="shared" si="2"/>
        <v>1</v>
      </c>
      <c r="Q6473" s="83">
        <f t="shared" si="3"/>
        <v>0.9810740741</v>
      </c>
      <c r="R6473" s="83">
        <f t="shared" si="4"/>
        <v>1.020385821</v>
      </c>
      <c r="S6473" s="83" t="b">
        <f t="shared" si="5"/>
        <v>0</v>
      </c>
      <c r="T6473" s="72"/>
      <c r="U6473" s="72"/>
      <c r="V6473" s="72"/>
      <c r="W6473" s="72"/>
      <c r="X6473" s="72"/>
      <c r="Y6473" s="72"/>
      <c r="Z6473" s="72"/>
      <c r="AA6473" s="72"/>
      <c r="AB6473" s="72"/>
      <c r="AC6473" s="72"/>
      <c r="AD6473" s="72"/>
      <c r="AE6473" s="72"/>
      <c r="AF6473" s="72"/>
      <c r="AG6473" s="72"/>
      <c r="AH6473" s="72"/>
      <c r="AI6473" s="72"/>
      <c r="AJ6473" s="72"/>
      <c r="AK6473" s="72"/>
    </row>
    <row r="6474" ht="14.25" customHeight="1">
      <c r="A6474" s="78">
        <v>6471.0</v>
      </c>
      <c r="C6474" s="78" t="str">
        <f>VLOOKUP(G6474,[1]Macrodata_CCF!$A$3:$D$55,4,FALSE)</f>
        <v>#ERROR!</v>
      </c>
      <c r="E6474" s="79" t="str">
        <f>VLOOKUP(G6474,[1]Macrodata_CCF!$A$3:$B$55,2,FALSE)</f>
        <v>#ERROR!</v>
      </c>
      <c r="F6474" s="78">
        <v>0.0</v>
      </c>
      <c r="G6474" s="80">
        <v>34.0</v>
      </c>
      <c r="H6474" s="81">
        <v>79455.0</v>
      </c>
      <c r="I6474" s="81">
        <v>330000.0</v>
      </c>
      <c r="J6474" s="81">
        <v>336600.0</v>
      </c>
      <c r="K6474" s="81">
        <v>330000.0</v>
      </c>
      <c r="L6474" s="82">
        <v>1.026342573190445</v>
      </c>
      <c r="N6474" s="83">
        <f t="shared" si="1"/>
        <v>1.026342573</v>
      </c>
      <c r="O6474" s="83">
        <f t="shared" si="2"/>
        <v>1</v>
      </c>
      <c r="Q6474" s="83">
        <f t="shared" si="3"/>
        <v>0.7592272727</v>
      </c>
      <c r="R6474" s="83">
        <f t="shared" si="4"/>
        <v>1.026342573</v>
      </c>
      <c r="S6474" s="83" t="b">
        <f t="shared" si="5"/>
        <v>0</v>
      </c>
      <c r="T6474" s="72"/>
      <c r="U6474" s="72"/>
      <c r="V6474" s="72"/>
      <c r="W6474" s="72"/>
      <c r="X6474" s="72"/>
      <c r="Y6474" s="72"/>
      <c r="Z6474" s="72"/>
      <c r="AA6474" s="72"/>
      <c r="AB6474" s="72"/>
      <c r="AC6474" s="72"/>
      <c r="AD6474" s="72"/>
      <c r="AE6474" s="72"/>
      <c r="AF6474" s="72"/>
      <c r="AG6474" s="72"/>
      <c r="AH6474" s="72"/>
      <c r="AI6474" s="72"/>
      <c r="AJ6474" s="72"/>
      <c r="AK6474" s="72"/>
    </row>
    <row r="6475" ht="14.25" customHeight="1">
      <c r="A6475" s="78">
        <v>6472.0</v>
      </c>
      <c r="C6475" s="78" t="str">
        <f>VLOOKUP(G6475,[1]Macrodata_CCF!$A$3:$D$55,4,FALSE)</f>
        <v>#ERROR!</v>
      </c>
      <c r="E6475" s="79" t="str">
        <f>VLOOKUP(G6475,[1]Macrodata_CCF!$A$3:$B$55,2,FALSE)</f>
        <v>#ERROR!</v>
      </c>
      <c r="F6475" s="78">
        <v>0.0</v>
      </c>
      <c r="G6475" s="80">
        <v>53.0</v>
      </c>
      <c r="H6475" s="81">
        <v>0.0</v>
      </c>
      <c r="I6475" s="81">
        <v>390000.0</v>
      </c>
      <c r="J6475" s="81">
        <v>46800.0</v>
      </c>
      <c r="K6475" s="81">
        <v>390000.0</v>
      </c>
      <c r="L6475" s="82">
        <v>0.12</v>
      </c>
      <c r="N6475" s="83">
        <f t="shared" si="1"/>
        <v>0.12</v>
      </c>
      <c r="O6475" s="83">
        <f t="shared" si="2"/>
        <v>0.12</v>
      </c>
      <c r="Q6475" s="83">
        <f t="shared" si="3"/>
        <v>1</v>
      </c>
      <c r="R6475" s="83">
        <f t="shared" si="4"/>
        <v>0.12</v>
      </c>
      <c r="S6475" s="83" t="b">
        <f t="shared" si="5"/>
        <v>0</v>
      </c>
      <c r="T6475" s="72"/>
      <c r="U6475" s="72"/>
      <c r="V6475" s="72"/>
      <c r="W6475" s="72"/>
      <c r="X6475" s="72"/>
      <c r="Y6475" s="72"/>
      <c r="Z6475" s="72"/>
      <c r="AA6475" s="72"/>
      <c r="AB6475" s="72"/>
      <c r="AC6475" s="72"/>
      <c r="AD6475" s="72"/>
      <c r="AE6475" s="72"/>
      <c r="AF6475" s="72"/>
      <c r="AG6475" s="72"/>
      <c r="AH6475" s="72"/>
      <c r="AI6475" s="72"/>
      <c r="AJ6475" s="72"/>
      <c r="AK6475" s="72"/>
    </row>
    <row r="6476" ht="14.25" customHeight="1">
      <c r="A6476" s="78">
        <v>6473.0</v>
      </c>
      <c r="C6476" s="78" t="str">
        <f>VLOOKUP(G6476,[1]Macrodata_CCF!$A$3:$D$55,4,FALSE)</f>
        <v>#ERROR!</v>
      </c>
      <c r="E6476" s="79" t="str">
        <f>VLOOKUP(G6476,[1]Macrodata_CCF!$A$3:$B$55,2,FALSE)</f>
        <v>#ERROR!</v>
      </c>
      <c r="F6476" s="78">
        <v>0.0</v>
      </c>
      <c r="G6476" s="80">
        <v>22.0</v>
      </c>
      <c r="H6476" s="81">
        <v>258405.0</v>
      </c>
      <c r="I6476" s="81">
        <v>270000.0</v>
      </c>
      <c r="J6476" s="81">
        <v>260725.0</v>
      </c>
      <c r="K6476" s="81">
        <v>270000.0</v>
      </c>
      <c r="L6476" s="82">
        <v>0.2000862440707201</v>
      </c>
      <c r="N6476" s="83">
        <f t="shared" si="1"/>
        <v>0.2000862441</v>
      </c>
      <c r="O6476" s="83">
        <f t="shared" si="2"/>
        <v>0.2000862441</v>
      </c>
      <c r="Q6476" s="83">
        <f t="shared" si="3"/>
        <v>0.04294444444</v>
      </c>
      <c r="R6476" s="83">
        <f t="shared" si="4"/>
        <v>0.008592592593</v>
      </c>
      <c r="S6476" s="83" t="b">
        <f t="shared" si="5"/>
        <v>0</v>
      </c>
      <c r="T6476" s="72"/>
      <c r="U6476" s="72"/>
      <c r="V6476" s="72"/>
      <c r="W6476" s="72"/>
      <c r="X6476" s="72"/>
      <c r="Y6476" s="72"/>
      <c r="Z6476" s="72"/>
      <c r="AA6476" s="72"/>
      <c r="AB6476" s="72"/>
      <c r="AC6476" s="72"/>
      <c r="AD6476" s="72"/>
      <c r="AE6476" s="72"/>
      <c r="AF6476" s="72"/>
      <c r="AG6476" s="72"/>
      <c r="AH6476" s="72"/>
      <c r="AI6476" s="72"/>
      <c r="AJ6476" s="72"/>
      <c r="AK6476" s="72"/>
    </row>
    <row r="6477" ht="14.25" customHeight="1">
      <c r="A6477" s="78">
        <v>6474.0</v>
      </c>
      <c r="C6477" s="78" t="str">
        <f>VLOOKUP(G6477,[1]Macrodata_CCF!$A$3:$D$55,4,FALSE)</f>
        <v>#ERROR!</v>
      </c>
      <c r="E6477" s="79" t="str">
        <f>VLOOKUP(G6477,[1]Macrodata_CCF!$A$3:$B$55,2,FALSE)</f>
        <v>#ERROR!</v>
      </c>
      <c r="F6477" s="78">
        <v>0.0</v>
      </c>
      <c r="G6477" s="80">
        <v>13.0</v>
      </c>
      <c r="H6477" s="81">
        <v>388630.0</v>
      </c>
      <c r="I6477" s="81">
        <v>760000.0</v>
      </c>
      <c r="J6477" s="81">
        <v>440620.0</v>
      </c>
      <c r="K6477" s="81">
        <v>760000.0</v>
      </c>
      <c r="L6477" s="82">
        <v>0.1399951530818321</v>
      </c>
      <c r="N6477" s="83">
        <f t="shared" si="1"/>
        <v>0.1399951531</v>
      </c>
      <c r="O6477" s="83">
        <f t="shared" si="2"/>
        <v>0.1399951531</v>
      </c>
      <c r="Q6477" s="83">
        <f t="shared" si="3"/>
        <v>0.4886447368</v>
      </c>
      <c r="R6477" s="83">
        <f t="shared" si="4"/>
        <v>0.1399951531</v>
      </c>
      <c r="S6477" s="83" t="b">
        <f t="shared" si="5"/>
        <v>0</v>
      </c>
      <c r="T6477" s="72"/>
      <c r="U6477" s="72"/>
      <c r="V6477" s="72"/>
      <c r="W6477" s="72"/>
      <c r="X6477" s="72"/>
      <c r="Y6477" s="72"/>
      <c r="Z6477" s="72"/>
      <c r="AA6477" s="72"/>
      <c r="AB6477" s="72"/>
      <c r="AC6477" s="72"/>
      <c r="AD6477" s="72"/>
      <c r="AE6477" s="72"/>
      <c r="AF6477" s="72"/>
      <c r="AG6477" s="72"/>
      <c r="AH6477" s="72"/>
      <c r="AI6477" s="72"/>
      <c r="AJ6477" s="72"/>
      <c r="AK6477" s="72"/>
    </row>
    <row r="6478" ht="14.25" customHeight="1">
      <c r="A6478" s="78">
        <v>6475.0</v>
      </c>
      <c r="C6478" s="78" t="str">
        <f>VLOOKUP(G6478,[1]Macrodata_CCF!$A$3:$D$55,4,FALSE)</f>
        <v>#ERROR!</v>
      </c>
      <c r="E6478" s="79" t="str">
        <f>VLOOKUP(G6478,[1]Macrodata_CCF!$A$3:$B$55,2,FALSE)</f>
        <v>#ERROR!</v>
      </c>
      <c r="F6478" s="78">
        <v>0.0</v>
      </c>
      <c r="G6478" s="80">
        <v>17.0</v>
      </c>
      <c r="H6478" s="81">
        <v>367865.0</v>
      </c>
      <c r="I6478" s="81">
        <v>910000.0</v>
      </c>
      <c r="J6478" s="81">
        <v>443765.0</v>
      </c>
      <c r="K6478" s="81">
        <v>910000.0</v>
      </c>
      <c r="L6478" s="82">
        <v>0.1400020290149133</v>
      </c>
      <c r="N6478" s="83">
        <f t="shared" si="1"/>
        <v>0.140002029</v>
      </c>
      <c r="O6478" s="83">
        <f t="shared" si="2"/>
        <v>0.140002029</v>
      </c>
      <c r="Q6478" s="83">
        <f t="shared" si="3"/>
        <v>0.5957527473</v>
      </c>
      <c r="R6478" s="83">
        <f t="shared" si="4"/>
        <v>0.140002029</v>
      </c>
      <c r="S6478" s="83" t="b">
        <f t="shared" si="5"/>
        <v>0</v>
      </c>
      <c r="T6478" s="72"/>
      <c r="U6478" s="72"/>
      <c r="V6478" s="72"/>
      <c r="W6478" s="72"/>
      <c r="X6478" s="72"/>
      <c r="Y6478" s="72"/>
      <c r="Z6478" s="72"/>
      <c r="AA6478" s="72"/>
      <c r="AB6478" s="72"/>
      <c r="AC6478" s="72"/>
      <c r="AD6478" s="72"/>
      <c r="AE6478" s="72"/>
      <c r="AF6478" s="72"/>
      <c r="AG6478" s="72"/>
      <c r="AH6478" s="72"/>
      <c r="AI6478" s="72"/>
      <c r="AJ6478" s="72"/>
      <c r="AK6478" s="72"/>
    </row>
    <row r="6479" ht="14.25" customHeight="1">
      <c r="A6479" s="78">
        <v>6476.0</v>
      </c>
      <c r="C6479" s="78" t="str">
        <f>VLOOKUP(G6479,[1]Macrodata_CCF!$A$3:$D$55,4,FALSE)</f>
        <v>#ERROR!</v>
      </c>
      <c r="E6479" s="79" t="str">
        <f>VLOOKUP(G6479,[1]Macrodata_CCF!$A$3:$B$55,2,FALSE)</f>
        <v>#ERROR!</v>
      </c>
      <c r="F6479" s="78">
        <v>0.0</v>
      </c>
      <c r="G6479" s="80">
        <v>35.0</v>
      </c>
      <c r="H6479" s="81">
        <v>439910.0</v>
      </c>
      <c r="I6479" s="81">
        <v>920000.0</v>
      </c>
      <c r="J6479" s="81">
        <v>938400.0</v>
      </c>
      <c r="K6479" s="81">
        <v>920000.0</v>
      </c>
      <c r="L6479" s="82">
        <v>1.038326147180737</v>
      </c>
      <c r="N6479" s="83">
        <f t="shared" si="1"/>
        <v>1.038326147</v>
      </c>
      <c r="O6479" s="83">
        <f t="shared" si="2"/>
        <v>1</v>
      </c>
      <c r="Q6479" s="83">
        <f t="shared" si="3"/>
        <v>0.5218369565</v>
      </c>
      <c r="R6479" s="83">
        <f t="shared" si="4"/>
        <v>1.038326147</v>
      </c>
      <c r="S6479" s="83" t="b">
        <f t="shared" si="5"/>
        <v>0</v>
      </c>
      <c r="T6479" s="72"/>
      <c r="U6479" s="72"/>
      <c r="V6479" s="72"/>
      <c r="W6479" s="72"/>
      <c r="X6479" s="72"/>
      <c r="Y6479" s="72"/>
      <c r="Z6479" s="72"/>
      <c r="AA6479" s="72"/>
      <c r="AB6479" s="72"/>
      <c r="AC6479" s="72"/>
      <c r="AD6479" s="72"/>
      <c r="AE6479" s="72"/>
      <c r="AF6479" s="72"/>
      <c r="AG6479" s="72"/>
      <c r="AH6479" s="72"/>
      <c r="AI6479" s="72"/>
      <c r="AJ6479" s="72"/>
      <c r="AK6479" s="72"/>
    </row>
    <row r="6480" ht="14.25" customHeight="1">
      <c r="A6480" s="78">
        <v>6477.0</v>
      </c>
      <c r="C6480" s="78" t="str">
        <f>VLOOKUP(G6480,[1]Macrodata_CCF!$A$3:$D$55,4,FALSE)</f>
        <v>#ERROR!</v>
      </c>
      <c r="E6480" s="79" t="str">
        <f>VLOOKUP(G6480,[1]Macrodata_CCF!$A$3:$B$55,2,FALSE)</f>
        <v>#ERROR!</v>
      </c>
      <c r="F6480" s="78">
        <v>0.0</v>
      </c>
      <c r="G6480" s="80">
        <v>10.0</v>
      </c>
      <c r="H6480" s="81">
        <v>0.0</v>
      </c>
      <c r="I6480" s="81">
        <v>50000.0</v>
      </c>
      <c r="J6480" s="81">
        <v>19000.0</v>
      </c>
      <c r="K6480" s="81">
        <v>50000.0</v>
      </c>
      <c r="L6480" s="82">
        <v>0.38</v>
      </c>
      <c r="N6480" s="83">
        <f t="shared" si="1"/>
        <v>0.38</v>
      </c>
      <c r="O6480" s="83">
        <f t="shared" si="2"/>
        <v>0.38</v>
      </c>
      <c r="Q6480" s="83">
        <f t="shared" si="3"/>
        <v>1</v>
      </c>
      <c r="R6480" s="83">
        <f t="shared" si="4"/>
        <v>0.38</v>
      </c>
      <c r="S6480" s="83" t="b">
        <f t="shared" si="5"/>
        <v>0</v>
      </c>
      <c r="T6480" s="72"/>
      <c r="U6480" s="72"/>
      <c r="V6480" s="72"/>
      <c r="W6480" s="72"/>
      <c r="X6480" s="72"/>
      <c r="Y6480" s="72"/>
      <c r="Z6480" s="72"/>
      <c r="AA6480" s="72"/>
      <c r="AB6480" s="72"/>
      <c r="AC6480" s="72"/>
      <c r="AD6480" s="72"/>
      <c r="AE6480" s="72"/>
      <c r="AF6480" s="72"/>
      <c r="AG6480" s="72"/>
      <c r="AH6480" s="72"/>
      <c r="AI6480" s="72"/>
      <c r="AJ6480" s="72"/>
      <c r="AK6480" s="72"/>
    </row>
    <row r="6481" ht="14.25" customHeight="1">
      <c r="A6481" s="78">
        <v>6478.0</v>
      </c>
      <c r="C6481" s="78" t="str">
        <f>VLOOKUP(G6481,[1]Macrodata_CCF!$A$3:$D$55,4,FALSE)</f>
        <v>#ERROR!</v>
      </c>
      <c r="E6481" s="79" t="str">
        <f>VLOOKUP(G6481,[1]Macrodata_CCF!$A$3:$B$55,2,FALSE)</f>
        <v>#ERROR!</v>
      </c>
      <c r="F6481" s="78">
        <v>0.0</v>
      </c>
      <c r="G6481" s="80">
        <v>17.0</v>
      </c>
      <c r="H6481" s="81">
        <v>75775.0</v>
      </c>
      <c r="I6481" s="81">
        <v>260000.0</v>
      </c>
      <c r="J6481" s="81">
        <v>101565.0</v>
      </c>
      <c r="K6481" s="81">
        <v>416000.0</v>
      </c>
      <c r="L6481" s="82">
        <v>0.1399918577826028</v>
      </c>
      <c r="N6481" s="83">
        <f t="shared" si="1"/>
        <v>0.1399918578</v>
      </c>
      <c r="O6481" s="83">
        <f t="shared" si="2"/>
        <v>0.1399918578</v>
      </c>
      <c r="Q6481" s="83">
        <f t="shared" si="3"/>
        <v>0.7085576923</v>
      </c>
      <c r="R6481" s="83">
        <f t="shared" si="4"/>
        <v>0.1399918578</v>
      </c>
      <c r="S6481" s="83" t="b">
        <f t="shared" si="5"/>
        <v>0</v>
      </c>
      <c r="T6481" s="72"/>
      <c r="U6481" s="72"/>
      <c r="V6481" s="72"/>
      <c r="W6481" s="72"/>
      <c r="X6481" s="72"/>
      <c r="Y6481" s="72"/>
      <c r="Z6481" s="72"/>
      <c r="AA6481" s="72"/>
      <c r="AB6481" s="72"/>
      <c r="AC6481" s="72"/>
      <c r="AD6481" s="72"/>
      <c r="AE6481" s="72"/>
      <c r="AF6481" s="72"/>
      <c r="AG6481" s="72"/>
      <c r="AH6481" s="72"/>
      <c r="AI6481" s="72"/>
      <c r="AJ6481" s="72"/>
      <c r="AK6481" s="72"/>
    </row>
    <row r="6482" ht="14.25" customHeight="1">
      <c r="A6482" s="78">
        <v>6479.0</v>
      </c>
      <c r="C6482" s="78" t="str">
        <f>VLOOKUP(G6482,[1]Macrodata_CCF!$A$3:$D$55,4,FALSE)</f>
        <v>#ERROR!</v>
      </c>
      <c r="E6482" s="79" t="str">
        <f>VLOOKUP(G6482,[1]Macrodata_CCF!$A$3:$B$55,2,FALSE)</f>
        <v>#ERROR!</v>
      </c>
      <c r="F6482" s="78">
        <v>0.0</v>
      </c>
      <c r="G6482" s="80">
        <v>2.0</v>
      </c>
      <c r="H6482" s="81">
        <v>420260.0</v>
      </c>
      <c r="I6482" s="81">
        <v>490000.0</v>
      </c>
      <c r="J6482" s="81">
        <v>434210.0</v>
      </c>
      <c r="K6482" s="81">
        <v>490000.0</v>
      </c>
      <c r="L6482" s="82">
        <v>0.200028677946659</v>
      </c>
      <c r="N6482" s="83">
        <f t="shared" si="1"/>
        <v>0.2000286779</v>
      </c>
      <c r="O6482" s="83">
        <f t="shared" si="2"/>
        <v>0.2000286779</v>
      </c>
      <c r="Q6482" s="83">
        <f t="shared" si="3"/>
        <v>0.1423265306</v>
      </c>
      <c r="R6482" s="83">
        <f t="shared" si="4"/>
        <v>0.2000286779</v>
      </c>
      <c r="S6482" s="83" t="b">
        <f t="shared" si="5"/>
        <v>0</v>
      </c>
      <c r="T6482" s="72"/>
      <c r="U6482" s="72"/>
      <c r="V6482" s="72"/>
      <c r="W6482" s="72"/>
      <c r="X6482" s="72"/>
      <c r="Y6482" s="72"/>
      <c r="Z6482" s="72"/>
      <c r="AA6482" s="72"/>
      <c r="AB6482" s="72"/>
      <c r="AC6482" s="72"/>
      <c r="AD6482" s="72"/>
      <c r="AE6482" s="72"/>
      <c r="AF6482" s="72"/>
      <c r="AG6482" s="72"/>
      <c r="AH6482" s="72"/>
      <c r="AI6482" s="72"/>
      <c r="AJ6482" s="72"/>
      <c r="AK6482" s="72"/>
    </row>
    <row r="6483" ht="14.25" customHeight="1">
      <c r="A6483" s="78">
        <v>6480.0</v>
      </c>
      <c r="C6483" s="78" t="str">
        <f>VLOOKUP(G6483,[1]Macrodata_CCF!$A$3:$D$55,4,FALSE)</f>
        <v>#ERROR!</v>
      </c>
      <c r="E6483" s="79" t="str">
        <f>VLOOKUP(G6483,[1]Macrodata_CCF!$A$3:$B$55,2,FALSE)</f>
        <v>#ERROR!</v>
      </c>
      <c r="F6483" s="78">
        <v>0.0</v>
      </c>
      <c r="G6483" s="80">
        <v>7.0</v>
      </c>
      <c r="H6483" s="81">
        <v>2065.0</v>
      </c>
      <c r="I6483" s="81">
        <v>580000.0</v>
      </c>
      <c r="J6483" s="81">
        <v>198565.0</v>
      </c>
      <c r="K6483" s="81">
        <v>580000.0</v>
      </c>
      <c r="L6483" s="82">
        <v>0.3400036336266189</v>
      </c>
      <c r="N6483" s="83">
        <f t="shared" si="1"/>
        <v>0.3400036336</v>
      </c>
      <c r="O6483" s="83">
        <f t="shared" si="2"/>
        <v>0.3400036336</v>
      </c>
      <c r="Q6483" s="83">
        <f t="shared" si="3"/>
        <v>0.9964396552</v>
      </c>
      <c r="R6483" s="83">
        <f t="shared" si="4"/>
        <v>0.3400036336</v>
      </c>
      <c r="S6483" s="83" t="b">
        <f t="shared" si="5"/>
        <v>0</v>
      </c>
      <c r="T6483" s="72"/>
      <c r="U6483" s="72"/>
      <c r="V6483" s="72"/>
      <c r="W6483" s="72"/>
      <c r="X6483" s="72"/>
      <c r="Y6483" s="72"/>
      <c r="Z6483" s="72"/>
      <c r="AA6483" s="72"/>
      <c r="AB6483" s="72"/>
      <c r="AC6483" s="72"/>
      <c r="AD6483" s="72"/>
      <c r="AE6483" s="72"/>
      <c r="AF6483" s="72"/>
      <c r="AG6483" s="72"/>
      <c r="AH6483" s="72"/>
      <c r="AI6483" s="72"/>
      <c r="AJ6483" s="72"/>
      <c r="AK6483" s="72"/>
    </row>
    <row r="6484" ht="14.25" customHeight="1">
      <c r="A6484" s="78">
        <v>6481.0</v>
      </c>
      <c r="C6484" s="78" t="str">
        <f>VLOOKUP(G6484,[1]Macrodata_CCF!$A$3:$D$55,4,FALSE)</f>
        <v>#ERROR!</v>
      </c>
      <c r="E6484" s="79" t="str">
        <f>VLOOKUP(G6484,[1]Macrodata_CCF!$A$3:$B$55,2,FALSE)</f>
        <v>#ERROR!</v>
      </c>
      <c r="F6484" s="78">
        <v>1.0</v>
      </c>
      <c r="G6484" s="80">
        <v>46.0</v>
      </c>
      <c r="H6484" s="81">
        <v>123010.0</v>
      </c>
      <c r="I6484" s="81">
        <v>130000.0</v>
      </c>
      <c r="J6484" s="81">
        <v>121750.0</v>
      </c>
      <c r="K6484" s="81">
        <v>130000.0</v>
      </c>
      <c r="L6484" s="82">
        <v>-0.1802575107296137</v>
      </c>
      <c r="N6484" s="83">
        <f t="shared" si="1"/>
        <v>-0.1802575107</v>
      </c>
      <c r="O6484" s="83">
        <f t="shared" si="2"/>
        <v>0</v>
      </c>
      <c r="Q6484" s="83">
        <f t="shared" si="3"/>
        <v>0.05376923077</v>
      </c>
      <c r="R6484" s="83">
        <f t="shared" si="4"/>
        <v>-0.009692307692</v>
      </c>
      <c r="S6484" s="83" t="b">
        <f t="shared" si="5"/>
        <v>0</v>
      </c>
      <c r="T6484" s="72"/>
      <c r="U6484" s="72"/>
      <c r="V6484" s="72"/>
      <c r="W6484" s="72"/>
      <c r="X6484" s="72"/>
      <c r="Y6484" s="72"/>
      <c r="Z6484" s="72"/>
      <c r="AA6484" s="72"/>
      <c r="AB6484" s="72"/>
      <c r="AC6484" s="72"/>
      <c r="AD6484" s="72"/>
      <c r="AE6484" s="72"/>
      <c r="AF6484" s="72"/>
      <c r="AG6484" s="72"/>
      <c r="AH6484" s="72"/>
      <c r="AI6484" s="72"/>
      <c r="AJ6484" s="72"/>
      <c r="AK6484" s="72"/>
    </row>
    <row r="6485" ht="14.25" customHeight="1">
      <c r="A6485" s="78">
        <v>6482.0</v>
      </c>
      <c r="C6485" s="78" t="str">
        <f>VLOOKUP(G6485,[1]Macrodata_CCF!$A$3:$D$55,4,FALSE)</f>
        <v>#ERROR!</v>
      </c>
      <c r="E6485" s="79" t="str">
        <f>VLOOKUP(G6485,[1]Macrodata_CCF!$A$3:$B$55,2,FALSE)</f>
        <v>#ERROR!</v>
      </c>
      <c r="F6485" s="78">
        <v>0.0</v>
      </c>
      <c r="G6485" s="80">
        <v>11.0</v>
      </c>
      <c r="H6485" s="81">
        <v>21480.0</v>
      </c>
      <c r="I6485" s="81">
        <v>30000.0</v>
      </c>
      <c r="J6485" s="81">
        <v>23015.0</v>
      </c>
      <c r="K6485" s="81">
        <v>30000.0</v>
      </c>
      <c r="L6485" s="82">
        <v>0.1801643192488263</v>
      </c>
      <c r="N6485" s="83">
        <f t="shared" si="1"/>
        <v>0.1801643192</v>
      </c>
      <c r="O6485" s="83">
        <f t="shared" si="2"/>
        <v>0.1801643192</v>
      </c>
      <c r="Q6485" s="83">
        <f t="shared" si="3"/>
        <v>0.284</v>
      </c>
      <c r="R6485" s="83">
        <f t="shared" si="4"/>
        <v>0.1801643192</v>
      </c>
      <c r="S6485" s="83" t="b">
        <f t="shared" si="5"/>
        <v>0</v>
      </c>
      <c r="T6485" s="72"/>
      <c r="U6485" s="72"/>
      <c r="V6485" s="72"/>
      <c r="W6485" s="72"/>
      <c r="X6485" s="72"/>
      <c r="Y6485" s="72"/>
      <c r="Z6485" s="72"/>
      <c r="AA6485" s="72"/>
      <c r="AB6485" s="72"/>
      <c r="AC6485" s="72"/>
      <c r="AD6485" s="72"/>
      <c r="AE6485" s="72"/>
      <c r="AF6485" s="72"/>
      <c r="AG6485" s="72"/>
      <c r="AH6485" s="72"/>
      <c r="AI6485" s="72"/>
      <c r="AJ6485" s="72"/>
      <c r="AK6485" s="72"/>
    </row>
    <row r="6486" ht="14.25" customHeight="1">
      <c r="A6486" s="78">
        <v>6483.0</v>
      </c>
      <c r="C6486" s="78" t="str">
        <f>VLOOKUP(G6486,[1]Macrodata_CCF!$A$3:$D$55,4,FALSE)</f>
        <v>#ERROR!</v>
      </c>
      <c r="E6486" s="79" t="str">
        <f>VLOOKUP(G6486,[1]Macrodata_CCF!$A$3:$B$55,2,FALSE)</f>
        <v>#ERROR!</v>
      </c>
      <c r="F6486" s="78">
        <v>0.0</v>
      </c>
      <c r="G6486" s="80">
        <v>1.0</v>
      </c>
      <c r="H6486" s="81">
        <v>35395.0</v>
      </c>
      <c r="I6486" s="81">
        <v>40000.0</v>
      </c>
      <c r="J6486" s="81">
        <v>37190.0</v>
      </c>
      <c r="K6486" s="81">
        <v>40000.0</v>
      </c>
      <c r="L6486" s="82">
        <v>0.3897937024972856</v>
      </c>
      <c r="N6486" s="83">
        <f t="shared" si="1"/>
        <v>0.3897937025</v>
      </c>
      <c r="O6486" s="83">
        <f t="shared" si="2"/>
        <v>0.3897937025</v>
      </c>
      <c r="Q6486" s="83">
        <f t="shared" si="3"/>
        <v>0.115125</v>
      </c>
      <c r="R6486" s="83">
        <f t="shared" si="4"/>
        <v>0.3897937025</v>
      </c>
      <c r="S6486" s="83" t="b">
        <f t="shared" si="5"/>
        <v>0</v>
      </c>
      <c r="T6486" s="72"/>
      <c r="U6486" s="72"/>
      <c r="V6486" s="72"/>
      <c r="W6486" s="72"/>
      <c r="X6486" s="72"/>
      <c r="Y6486" s="72"/>
      <c r="Z6486" s="72"/>
      <c r="AA6486" s="72"/>
      <c r="AB6486" s="72"/>
      <c r="AC6486" s="72"/>
      <c r="AD6486" s="72"/>
      <c r="AE6486" s="72"/>
      <c r="AF6486" s="72"/>
      <c r="AG6486" s="72"/>
      <c r="AH6486" s="72"/>
      <c r="AI6486" s="72"/>
      <c r="AJ6486" s="72"/>
      <c r="AK6486" s="72"/>
    </row>
    <row r="6487" ht="14.25" customHeight="1">
      <c r="A6487" s="78">
        <v>6484.0</v>
      </c>
      <c r="C6487" s="78" t="str">
        <f>VLOOKUP(G6487,[1]Macrodata_CCF!$A$3:$D$55,4,FALSE)</f>
        <v>#ERROR!</v>
      </c>
      <c r="E6487" s="79" t="str">
        <f>VLOOKUP(G6487,[1]Macrodata_CCF!$A$3:$B$55,2,FALSE)</f>
        <v>#ERROR!</v>
      </c>
      <c r="F6487" s="78">
        <v>0.0</v>
      </c>
      <c r="G6487" s="80">
        <v>10.0</v>
      </c>
      <c r="H6487" s="81">
        <v>894070.0</v>
      </c>
      <c r="I6487" s="81">
        <v>930000.0</v>
      </c>
      <c r="J6487" s="81">
        <v>906645.0</v>
      </c>
      <c r="K6487" s="81">
        <v>930000.0</v>
      </c>
      <c r="L6487" s="82">
        <v>0.349986084052324</v>
      </c>
      <c r="N6487" s="83">
        <f t="shared" si="1"/>
        <v>0.3499860841</v>
      </c>
      <c r="O6487" s="83">
        <f t="shared" si="2"/>
        <v>0.3499860841</v>
      </c>
      <c r="Q6487" s="83">
        <f t="shared" si="3"/>
        <v>0.0386344086</v>
      </c>
      <c r="R6487" s="83">
        <f t="shared" si="4"/>
        <v>0.01352150538</v>
      </c>
      <c r="S6487" s="83" t="b">
        <f t="shared" si="5"/>
        <v>0</v>
      </c>
      <c r="T6487" s="72"/>
      <c r="U6487" s="72"/>
      <c r="V6487" s="72"/>
      <c r="W6487" s="72"/>
      <c r="X6487" s="72"/>
      <c r="Y6487" s="72"/>
      <c r="Z6487" s="72"/>
      <c r="AA6487" s="72"/>
      <c r="AB6487" s="72"/>
      <c r="AC6487" s="72"/>
      <c r="AD6487" s="72"/>
      <c r="AE6487" s="72"/>
      <c r="AF6487" s="72"/>
      <c r="AG6487" s="72"/>
      <c r="AH6487" s="72"/>
      <c r="AI6487" s="72"/>
      <c r="AJ6487" s="72"/>
      <c r="AK6487" s="72"/>
    </row>
    <row r="6488" ht="14.25" customHeight="1">
      <c r="A6488" s="78">
        <v>6485.0</v>
      </c>
      <c r="C6488" s="78" t="str">
        <f>VLOOKUP(G6488,[1]Macrodata_CCF!$A$3:$D$55,4,FALSE)</f>
        <v>#ERROR!</v>
      </c>
      <c r="E6488" s="79" t="str">
        <f>VLOOKUP(G6488,[1]Macrodata_CCF!$A$3:$B$55,2,FALSE)</f>
        <v>#ERROR!</v>
      </c>
      <c r="F6488" s="78">
        <v>0.0</v>
      </c>
      <c r="G6488" s="80">
        <v>29.0</v>
      </c>
      <c r="H6488" s="81">
        <v>0.0</v>
      </c>
      <c r="I6488" s="81">
        <v>950000.0</v>
      </c>
      <c r="J6488" s="81">
        <v>133000.0</v>
      </c>
      <c r="K6488" s="81">
        <v>950000.0</v>
      </c>
      <c r="L6488" s="82">
        <v>0.14</v>
      </c>
      <c r="N6488" s="83">
        <f t="shared" si="1"/>
        <v>0.14</v>
      </c>
      <c r="O6488" s="83">
        <f t="shared" si="2"/>
        <v>0.14</v>
      </c>
      <c r="Q6488" s="83">
        <f t="shared" si="3"/>
        <v>1</v>
      </c>
      <c r="R6488" s="83">
        <f t="shared" si="4"/>
        <v>0.14</v>
      </c>
      <c r="S6488" s="83" t="b">
        <f t="shared" si="5"/>
        <v>0</v>
      </c>
      <c r="T6488" s="72"/>
      <c r="U6488" s="72"/>
      <c r="V6488" s="72"/>
      <c r="W6488" s="72"/>
      <c r="X6488" s="72"/>
      <c r="Y6488" s="72"/>
      <c r="Z6488" s="72"/>
      <c r="AA6488" s="72"/>
      <c r="AB6488" s="72"/>
      <c r="AC6488" s="72"/>
      <c r="AD6488" s="72"/>
      <c r="AE6488" s="72"/>
      <c r="AF6488" s="72"/>
      <c r="AG6488" s="72"/>
      <c r="AH6488" s="72"/>
      <c r="AI6488" s="72"/>
      <c r="AJ6488" s="72"/>
      <c r="AK6488" s="72"/>
    </row>
    <row r="6489" ht="14.25" customHeight="1">
      <c r="A6489" s="78">
        <v>6486.0</v>
      </c>
      <c r="C6489" s="78" t="str">
        <f>VLOOKUP(G6489,[1]Macrodata_CCF!$A$3:$D$55,4,FALSE)</f>
        <v>#ERROR!</v>
      </c>
      <c r="E6489" s="79" t="str">
        <f>VLOOKUP(G6489,[1]Macrodata_CCF!$A$3:$B$55,2,FALSE)</f>
        <v>#ERROR!</v>
      </c>
      <c r="F6489" s="78">
        <v>0.0</v>
      </c>
      <c r="G6489" s="80">
        <v>10.0</v>
      </c>
      <c r="H6489" s="81">
        <v>0.0</v>
      </c>
      <c r="I6489" s="81">
        <v>790000.0</v>
      </c>
      <c r="J6489" s="81">
        <v>276500.0</v>
      </c>
      <c r="K6489" s="81">
        <v>790000.0</v>
      </c>
      <c r="L6489" s="82">
        <v>0.35</v>
      </c>
      <c r="N6489" s="83">
        <f t="shared" si="1"/>
        <v>0.35</v>
      </c>
      <c r="O6489" s="83">
        <f t="shared" si="2"/>
        <v>0.35</v>
      </c>
      <c r="Q6489" s="83">
        <f t="shared" si="3"/>
        <v>1</v>
      </c>
      <c r="R6489" s="83">
        <f t="shared" si="4"/>
        <v>0.35</v>
      </c>
      <c r="S6489" s="83" t="b">
        <f t="shared" si="5"/>
        <v>0</v>
      </c>
      <c r="T6489" s="72"/>
      <c r="U6489" s="72"/>
      <c r="V6489" s="72"/>
      <c r="W6489" s="72"/>
      <c r="X6489" s="72"/>
      <c r="Y6489" s="72"/>
      <c r="Z6489" s="72"/>
      <c r="AA6489" s="72"/>
      <c r="AB6489" s="72"/>
      <c r="AC6489" s="72"/>
      <c r="AD6489" s="72"/>
      <c r="AE6489" s="72"/>
      <c r="AF6489" s="72"/>
      <c r="AG6489" s="72"/>
      <c r="AH6489" s="72"/>
      <c r="AI6489" s="72"/>
      <c r="AJ6489" s="72"/>
      <c r="AK6489" s="72"/>
    </row>
    <row r="6490" ht="14.25" customHeight="1">
      <c r="A6490" s="78">
        <v>6487.0</v>
      </c>
      <c r="C6490" s="78" t="str">
        <f>VLOOKUP(G6490,[1]Macrodata_CCF!$A$3:$D$55,4,FALSE)</f>
        <v>#ERROR!</v>
      </c>
      <c r="E6490" s="79" t="str">
        <f>VLOOKUP(G6490,[1]Macrodata_CCF!$A$3:$B$55,2,FALSE)</f>
        <v>#ERROR!</v>
      </c>
      <c r="F6490" s="78">
        <v>0.0</v>
      </c>
      <c r="G6490" s="80">
        <v>33.0</v>
      </c>
      <c r="H6490" s="81">
        <v>439515.0</v>
      </c>
      <c r="I6490" s="81">
        <v>680000.0</v>
      </c>
      <c r="J6490" s="81">
        <v>477995.0</v>
      </c>
      <c r="K6490" s="81">
        <v>680000.0</v>
      </c>
      <c r="L6490" s="82">
        <v>0.160009979832422</v>
      </c>
      <c r="N6490" s="83">
        <f t="shared" si="1"/>
        <v>0.1600099798</v>
      </c>
      <c r="O6490" s="83">
        <f t="shared" si="2"/>
        <v>0.1600099798</v>
      </c>
      <c r="Q6490" s="83">
        <f t="shared" si="3"/>
        <v>0.3536544118</v>
      </c>
      <c r="R6490" s="83">
        <f t="shared" si="4"/>
        <v>0.1600099798</v>
      </c>
      <c r="S6490" s="83" t="b">
        <f t="shared" si="5"/>
        <v>0</v>
      </c>
      <c r="T6490" s="72"/>
      <c r="U6490" s="72"/>
      <c r="V6490" s="72"/>
      <c r="W6490" s="72"/>
      <c r="X6490" s="72"/>
      <c r="Y6490" s="72"/>
      <c r="Z6490" s="72"/>
      <c r="AA6490" s="72"/>
      <c r="AB6490" s="72"/>
      <c r="AC6490" s="72"/>
      <c r="AD6490" s="72"/>
      <c r="AE6490" s="72"/>
      <c r="AF6490" s="72"/>
      <c r="AG6490" s="72"/>
      <c r="AH6490" s="72"/>
      <c r="AI6490" s="72"/>
      <c r="AJ6490" s="72"/>
      <c r="AK6490" s="72"/>
    </row>
    <row r="6491" ht="14.25" customHeight="1">
      <c r="A6491" s="78">
        <v>6488.0</v>
      </c>
      <c r="C6491" s="78" t="str">
        <f>VLOOKUP(G6491,[1]Macrodata_CCF!$A$3:$D$55,4,FALSE)</f>
        <v>#ERROR!</v>
      </c>
      <c r="E6491" s="79" t="str">
        <f>VLOOKUP(G6491,[1]Macrodata_CCF!$A$3:$B$55,2,FALSE)</f>
        <v>#ERROR!</v>
      </c>
      <c r="F6491" s="78">
        <v>0.0</v>
      </c>
      <c r="G6491" s="80">
        <v>51.0</v>
      </c>
      <c r="H6491" s="81">
        <v>625280.0</v>
      </c>
      <c r="I6491" s="81">
        <v>720000.0</v>
      </c>
      <c r="J6491" s="81">
        <v>636645.0</v>
      </c>
      <c r="K6491" s="81">
        <v>1080000.0</v>
      </c>
      <c r="L6491" s="82">
        <v>0.1199852195945946</v>
      </c>
      <c r="N6491" s="83">
        <f t="shared" si="1"/>
        <v>0.1199852196</v>
      </c>
      <c r="O6491" s="83">
        <f t="shared" si="2"/>
        <v>0.1199852196</v>
      </c>
      <c r="Q6491" s="83">
        <f t="shared" si="3"/>
        <v>0.1315555556</v>
      </c>
      <c r="R6491" s="83">
        <f t="shared" si="4"/>
        <v>0.1199852196</v>
      </c>
      <c r="S6491" s="83" t="b">
        <f t="shared" si="5"/>
        <v>0</v>
      </c>
      <c r="T6491" s="72"/>
      <c r="U6491" s="72"/>
      <c r="V6491" s="72"/>
      <c r="W6491" s="72"/>
      <c r="X6491" s="72"/>
      <c r="Y6491" s="72"/>
      <c r="Z6491" s="72"/>
      <c r="AA6491" s="72"/>
      <c r="AB6491" s="72"/>
      <c r="AC6491" s="72"/>
      <c r="AD6491" s="72"/>
      <c r="AE6491" s="72"/>
      <c r="AF6491" s="72"/>
      <c r="AG6491" s="72"/>
      <c r="AH6491" s="72"/>
      <c r="AI6491" s="72"/>
      <c r="AJ6491" s="72"/>
      <c r="AK6491" s="72"/>
    </row>
    <row r="6492" ht="14.25" customHeight="1">
      <c r="A6492" s="78">
        <v>6489.0</v>
      </c>
      <c r="C6492" s="78" t="str">
        <f>VLOOKUP(G6492,[1]Macrodata_CCF!$A$3:$D$55,4,FALSE)</f>
        <v>#ERROR!</v>
      </c>
      <c r="E6492" s="79" t="str">
        <f>VLOOKUP(G6492,[1]Macrodata_CCF!$A$3:$B$55,2,FALSE)</f>
        <v>#ERROR!</v>
      </c>
      <c r="F6492" s="78">
        <v>0.0</v>
      </c>
      <c r="G6492" s="80">
        <v>27.0</v>
      </c>
      <c r="H6492" s="81">
        <v>472040.0</v>
      </c>
      <c r="I6492" s="81">
        <v>710000.0</v>
      </c>
      <c r="J6492" s="81">
        <v>517250.0</v>
      </c>
      <c r="K6492" s="81">
        <v>710000.0</v>
      </c>
      <c r="L6492" s="82">
        <v>0.1899899142713061</v>
      </c>
      <c r="N6492" s="83">
        <f t="shared" si="1"/>
        <v>0.1899899143</v>
      </c>
      <c r="O6492" s="83">
        <f t="shared" si="2"/>
        <v>0.1899899143</v>
      </c>
      <c r="Q6492" s="83">
        <f t="shared" si="3"/>
        <v>0.3351549296</v>
      </c>
      <c r="R6492" s="83">
        <f t="shared" si="4"/>
        <v>0.1899899143</v>
      </c>
      <c r="S6492" s="83" t="b">
        <f t="shared" si="5"/>
        <v>0</v>
      </c>
      <c r="T6492" s="72"/>
      <c r="U6492" s="72"/>
      <c r="V6492" s="72"/>
      <c r="W6492" s="72"/>
      <c r="X6492" s="72"/>
      <c r="Y6492" s="72"/>
      <c r="Z6492" s="72"/>
      <c r="AA6492" s="72"/>
      <c r="AB6492" s="72"/>
      <c r="AC6492" s="72"/>
      <c r="AD6492" s="72"/>
      <c r="AE6492" s="72"/>
      <c r="AF6492" s="72"/>
      <c r="AG6492" s="72"/>
      <c r="AH6492" s="72"/>
      <c r="AI6492" s="72"/>
      <c r="AJ6492" s="72"/>
      <c r="AK6492" s="72"/>
    </row>
    <row r="6493" ht="14.25" customHeight="1">
      <c r="A6493" s="78">
        <v>6490.0</v>
      </c>
      <c r="C6493" s="78" t="str">
        <f>VLOOKUP(G6493,[1]Macrodata_CCF!$A$3:$D$55,4,FALSE)</f>
        <v>#ERROR!</v>
      </c>
      <c r="E6493" s="79" t="str">
        <f>VLOOKUP(G6493,[1]Macrodata_CCF!$A$3:$B$55,2,FALSE)</f>
        <v>#ERROR!</v>
      </c>
      <c r="F6493" s="78">
        <v>0.0</v>
      </c>
      <c r="G6493" s="80">
        <v>43.0</v>
      </c>
      <c r="H6493" s="81">
        <v>518575.0</v>
      </c>
      <c r="I6493" s="81">
        <v>690000.0</v>
      </c>
      <c r="J6493" s="81">
        <v>703800.0</v>
      </c>
      <c r="K6493" s="81">
        <v>690000.0</v>
      </c>
      <c r="L6493" s="82">
        <v>1.080501677118273</v>
      </c>
      <c r="N6493" s="83">
        <f t="shared" si="1"/>
        <v>1.080501677</v>
      </c>
      <c r="O6493" s="83">
        <f t="shared" si="2"/>
        <v>1</v>
      </c>
      <c r="Q6493" s="83">
        <f t="shared" si="3"/>
        <v>0.248442029</v>
      </c>
      <c r="R6493" s="83">
        <f t="shared" si="4"/>
        <v>1.080501677</v>
      </c>
      <c r="S6493" s="83" t="b">
        <f t="shared" si="5"/>
        <v>0</v>
      </c>
      <c r="T6493" s="72"/>
      <c r="U6493" s="72"/>
      <c r="V6493" s="72"/>
      <c r="W6493" s="72"/>
      <c r="X6493" s="72"/>
      <c r="Y6493" s="72"/>
      <c r="Z6493" s="72"/>
      <c r="AA6493" s="72"/>
      <c r="AB6493" s="72"/>
      <c r="AC6493" s="72"/>
      <c r="AD6493" s="72"/>
      <c r="AE6493" s="72"/>
      <c r="AF6493" s="72"/>
      <c r="AG6493" s="72"/>
      <c r="AH6493" s="72"/>
      <c r="AI6493" s="72"/>
      <c r="AJ6493" s="72"/>
      <c r="AK6493" s="72"/>
    </row>
    <row r="6494" ht="14.25" customHeight="1">
      <c r="A6494" s="78">
        <v>6491.0</v>
      </c>
      <c r="C6494" s="78" t="str">
        <f>VLOOKUP(G6494,[1]Macrodata_CCF!$A$3:$D$55,4,FALSE)</f>
        <v>#ERROR!</v>
      </c>
      <c r="E6494" s="79" t="str">
        <f>VLOOKUP(G6494,[1]Macrodata_CCF!$A$3:$B$55,2,FALSE)</f>
        <v>#ERROR!</v>
      </c>
      <c r="F6494" s="78">
        <v>1.0</v>
      </c>
      <c r="G6494" s="80">
        <v>31.0</v>
      </c>
      <c r="H6494" s="81">
        <v>160060.0</v>
      </c>
      <c r="I6494" s="81">
        <v>880000.0</v>
      </c>
      <c r="J6494" s="81">
        <v>556025.0</v>
      </c>
      <c r="K6494" s="81">
        <v>880000.0</v>
      </c>
      <c r="L6494" s="82">
        <v>0.5499972219907214</v>
      </c>
      <c r="N6494" s="83">
        <f t="shared" si="1"/>
        <v>0.549997222</v>
      </c>
      <c r="O6494" s="83">
        <f t="shared" si="2"/>
        <v>0.549997222</v>
      </c>
      <c r="Q6494" s="83">
        <f t="shared" si="3"/>
        <v>0.8181136364</v>
      </c>
      <c r="R6494" s="83">
        <f t="shared" si="4"/>
        <v>0.549997222</v>
      </c>
      <c r="S6494" s="83" t="b">
        <f t="shared" si="5"/>
        <v>0</v>
      </c>
      <c r="T6494" s="72"/>
      <c r="U6494" s="72"/>
      <c r="V6494" s="72"/>
      <c r="W6494" s="72"/>
      <c r="X6494" s="72"/>
      <c r="Y6494" s="72"/>
      <c r="Z6494" s="72"/>
      <c r="AA6494" s="72"/>
      <c r="AB6494" s="72"/>
      <c r="AC6494" s="72"/>
      <c r="AD6494" s="72"/>
      <c r="AE6494" s="72"/>
      <c r="AF6494" s="72"/>
      <c r="AG6494" s="72"/>
      <c r="AH6494" s="72"/>
      <c r="AI6494" s="72"/>
      <c r="AJ6494" s="72"/>
      <c r="AK6494" s="72"/>
    </row>
    <row r="6495" ht="14.25" customHeight="1">
      <c r="A6495" s="78">
        <v>6492.0</v>
      </c>
      <c r="C6495" s="78" t="str">
        <f>VLOOKUP(G6495,[1]Macrodata_CCF!$A$3:$D$55,4,FALSE)</f>
        <v>#ERROR!</v>
      </c>
      <c r="E6495" s="79" t="str">
        <f>VLOOKUP(G6495,[1]Macrodata_CCF!$A$3:$B$55,2,FALSE)</f>
        <v>#ERROR!</v>
      </c>
      <c r="F6495" s="78">
        <v>0.0</v>
      </c>
      <c r="G6495" s="80">
        <v>37.0</v>
      </c>
      <c r="H6495" s="81">
        <v>162985.0</v>
      </c>
      <c r="I6495" s="81">
        <v>230000.0</v>
      </c>
      <c r="J6495" s="81">
        <v>165665.0</v>
      </c>
      <c r="K6495" s="81">
        <v>230000.0</v>
      </c>
      <c r="L6495" s="82">
        <v>0.03999104678057151</v>
      </c>
      <c r="N6495" s="83">
        <f t="shared" si="1"/>
        <v>0.03999104678</v>
      </c>
      <c r="O6495" s="83">
        <f t="shared" si="2"/>
        <v>0.03999104678</v>
      </c>
      <c r="Q6495" s="83">
        <f t="shared" si="3"/>
        <v>0.2913695652</v>
      </c>
      <c r="R6495" s="83">
        <f t="shared" si="4"/>
        <v>0.03999104678</v>
      </c>
      <c r="S6495" s="83" t="b">
        <f t="shared" si="5"/>
        <v>0</v>
      </c>
      <c r="T6495" s="72"/>
      <c r="U6495" s="72"/>
      <c r="V6495" s="72"/>
      <c r="W6495" s="72"/>
      <c r="X6495" s="72"/>
      <c r="Y6495" s="72"/>
      <c r="Z6495" s="72"/>
      <c r="AA6495" s="72"/>
      <c r="AB6495" s="72"/>
      <c r="AC6495" s="72"/>
      <c r="AD6495" s="72"/>
      <c r="AE6495" s="72"/>
      <c r="AF6495" s="72"/>
      <c r="AG6495" s="72"/>
      <c r="AH6495" s="72"/>
      <c r="AI6495" s="72"/>
      <c r="AJ6495" s="72"/>
      <c r="AK6495" s="72"/>
    </row>
    <row r="6496" ht="14.25" customHeight="1">
      <c r="A6496" s="78">
        <v>6493.0</v>
      </c>
      <c r="C6496" s="78" t="str">
        <f>VLOOKUP(G6496,[1]Macrodata_CCF!$A$3:$D$55,4,FALSE)</f>
        <v>#ERROR!</v>
      </c>
      <c r="E6496" s="79" t="str">
        <f>VLOOKUP(G6496,[1]Macrodata_CCF!$A$3:$B$55,2,FALSE)</f>
        <v>#ERROR!</v>
      </c>
      <c r="F6496" s="78">
        <v>0.0</v>
      </c>
      <c r="G6496" s="80">
        <v>10.0</v>
      </c>
      <c r="H6496" s="81">
        <v>427495.0</v>
      </c>
      <c r="I6496" s="81">
        <v>830000.0</v>
      </c>
      <c r="J6496" s="81">
        <v>552270.0</v>
      </c>
      <c r="K6496" s="81">
        <v>830000.0</v>
      </c>
      <c r="L6496" s="82">
        <v>0.30999614911616</v>
      </c>
      <c r="N6496" s="83">
        <f t="shared" si="1"/>
        <v>0.3099961491</v>
      </c>
      <c r="O6496" s="83">
        <f t="shared" si="2"/>
        <v>0.3099961491</v>
      </c>
      <c r="Q6496" s="83">
        <f t="shared" si="3"/>
        <v>0.4849457831</v>
      </c>
      <c r="R6496" s="83">
        <f t="shared" si="4"/>
        <v>0.3099961491</v>
      </c>
      <c r="S6496" s="83" t="b">
        <f t="shared" si="5"/>
        <v>0</v>
      </c>
      <c r="T6496" s="72"/>
      <c r="U6496" s="72"/>
      <c r="V6496" s="72"/>
      <c r="W6496" s="72"/>
      <c r="X6496" s="72"/>
      <c r="Y6496" s="72"/>
      <c r="Z6496" s="72"/>
      <c r="AA6496" s="72"/>
      <c r="AB6496" s="72"/>
      <c r="AC6496" s="72"/>
      <c r="AD6496" s="72"/>
      <c r="AE6496" s="72"/>
      <c r="AF6496" s="72"/>
      <c r="AG6496" s="72"/>
      <c r="AH6496" s="72"/>
      <c r="AI6496" s="72"/>
      <c r="AJ6496" s="72"/>
      <c r="AK6496" s="72"/>
    </row>
    <row r="6497" ht="14.25" customHeight="1">
      <c r="A6497" s="78">
        <v>6494.0</v>
      </c>
      <c r="C6497" s="78" t="str">
        <f>VLOOKUP(G6497,[1]Macrodata_CCF!$A$3:$D$55,4,FALSE)</f>
        <v>#ERROR!</v>
      </c>
      <c r="E6497" s="79" t="str">
        <f>VLOOKUP(G6497,[1]Macrodata_CCF!$A$3:$B$55,2,FALSE)</f>
        <v>#ERROR!</v>
      </c>
      <c r="F6497" s="78">
        <v>0.0</v>
      </c>
      <c r="G6497" s="80">
        <v>49.0</v>
      </c>
      <c r="H6497" s="81">
        <v>32980.0</v>
      </c>
      <c r="I6497" s="81">
        <v>40000.0</v>
      </c>
      <c r="J6497" s="81">
        <v>33895.0</v>
      </c>
      <c r="K6497" s="81">
        <v>76000.0</v>
      </c>
      <c r="L6497" s="82">
        <v>0.1303418803418804</v>
      </c>
      <c r="N6497" s="83">
        <f t="shared" si="1"/>
        <v>0.1303418803</v>
      </c>
      <c r="O6497" s="83">
        <f t="shared" si="2"/>
        <v>0.1303418803</v>
      </c>
      <c r="Q6497" s="83">
        <f t="shared" si="3"/>
        <v>0.1755</v>
      </c>
      <c r="R6497" s="83">
        <f t="shared" si="4"/>
        <v>0.1303418803</v>
      </c>
      <c r="S6497" s="83" t="b">
        <f t="shared" si="5"/>
        <v>0</v>
      </c>
      <c r="T6497" s="72"/>
      <c r="U6497" s="72"/>
      <c r="V6497" s="72"/>
      <c r="W6497" s="72"/>
      <c r="X6497" s="72"/>
      <c r="Y6497" s="72"/>
      <c r="Z6497" s="72"/>
      <c r="AA6497" s="72"/>
      <c r="AB6497" s="72"/>
      <c r="AC6497" s="72"/>
      <c r="AD6497" s="72"/>
      <c r="AE6497" s="72"/>
      <c r="AF6497" s="72"/>
      <c r="AG6497" s="72"/>
      <c r="AH6497" s="72"/>
      <c r="AI6497" s="72"/>
      <c r="AJ6497" s="72"/>
      <c r="AK6497" s="72"/>
    </row>
    <row r="6498" ht="14.25" customHeight="1">
      <c r="A6498" s="78">
        <v>6495.0</v>
      </c>
      <c r="C6498" s="78" t="str">
        <f>VLOOKUP(G6498,[1]Macrodata_CCF!$A$3:$D$55,4,FALSE)</f>
        <v>#ERROR!</v>
      </c>
      <c r="E6498" s="79" t="str">
        <f>VLOOKUP(G6498,[1]Macrodata_CCF!$A$3:$B$55,2,FALSE)</f>
        <v>#ERROR!</v>
      </c>
      <c r="F6498" s="78">
        <v>0.0</v>
      </c>
      <c r="G6498" s="80">
        <v>18.0</v>
      </c>
      <c r="H6498" s="81">
        <v>67475.0</v>
      </c>
      <c r="I6498" s="81">
        <v>280000.0</v>
      </c>
      <c r="J6498" s="81">
        <v>109980.0</v>
      </c>
      <c r="K6498" s="81">
        <v>280000.0</v>
      </c>
      <c r="L6498" s="82">
        <v>0.2</v>
      </c>
      <c r="N6498" s="83">
        <f t="shared" si="1"/>
        <v>0.2</v>
      </c>
      <c r="O6498" s="83">
        <f t="shared" si="2"/>
        <v>0.2</v>
      </c>
      <c r="Q6498" s="83">
        <f t="shared" si="3"/>
        <v>0.7590178571</v>
      </c>
      <c r="R6498" s="83">
        <f t="shared" si="4"/>
        <v>0.2</v>
      </c>
      <c r="S6498" s="83" t="b">
        <f t="shared" si="5"/>
        <v>0</v>
      </c>
      <c r="T6498" s="72"/>
      <c r="U6498" s="72"/>
      <c r="V6498" s="72"/>
      <c r="W6498" s="72"/>
      <c r="X6498" s="72"/>
      <c r="Y6498" s="72"/>
      <c r="Z6498" s="72"/>
      <c r="AA6498" s="72"/>
      <c r="AB6498" s="72"/>
      <c r="AC6498" s="72"/>
      <c r="AD6498" s="72"/>
      <c r="AE6498" s="72"/>
      <c r="AF6498" s="72"/>
      <c r="AG6498" s="72"/>
      <c r="AH6498" s="72"/>
      <c r="AI6498" s="72"/>
      <c r="AJ6498" s="72"/>
      <c r="AK6498" s="72"/>
    </row>
    <row r="6499" ht="14.25" customHeight="1">
      <c r="A6499" s="78">
        <v>6496.0</v>
      </c>
      <c r="C6499" s="78" t="str">
        <f>VLOOKUP(G6499,[1]Macrodata_CCF!$A$3:$D$55,4,FALSE)</f>
        <v>#ERROR!</v>
      </c>
      <c r="E6499" s="79" t="str">
        <f>VLOOKUP(G6499,[1]Macrodata_CCF!$A$3:$B$55,2,FALSE)</f>
        <v>#ERROR!</v>
      </c>
      <c r="F6499" s="78">
        <v>0.0</v>
      </c>
      <c r="G6499" s="80">
        <v>22.0</v>
      </c>
      <c r="H6499" s="81">
        <v>393705.0</v>
      </c>
      <c r="I6499" s="81">
        <v>470000.0</v>
      </c>
      <c r="J6499" s="81">
        <v>406675.0</v>
      </c>
      <c r="K6499" s="81">
        <v>470000.0</v>
      </c>
      <c r="L6499" s="82">
        <v>0.1699980339471787</v>
      </c>
      <c r="N6499" s="83">
        <f t="shared" si="1"/>
        <v>0.1699980339</v>
      </c>
      <c r="O6499" s="83">
        <f t="shared" si="2"/>
        <v>0.1699980339</v>
      </c>
      <c r="Q6499" s="83">
        <f t="shared" si="3"/>
        <v>0.1623297872</v>
      </c>
      <c r="R6499" s="83">
        <f t="shared" si="4"/>
        <v>0.1699980339</v>
      </c>
      <c r="S6499" s="83" t="b">
        <f t="shared" si="5"/>
        <v>0</v>
      </c>
      <c r="T6499" s="72"/>
      <c r="U6499" s="72"/>
      <c r="V6499" s="72"/>
      <c r="W6499" s="72"/>
      <c r="X6499" s="72"/>
      <c r="Y6499" s="72"/>
      <c r="Z6499" s="72"/>
      <c r="AA6499" s="72"/>
      <c r="AB6499" s="72"/>
      <c r="AC6499" s="72"/>
      <c r="AD6499" s="72"/>
      <c r="AE6499" s="72"/>
      <c r="AF6499" s="72"/>
      <c r="AG6499" s="72"/>
      <c r="AH6499" s="72"/>
      <c r="AI6499" s="72"/>
      <c r="AJ6499" s="72"/>
      <c r="AK6499" s="72"/>
    </row>
    <row r="6500" ht="14.25" customHeight="1">
      <c r="A6500" s="78">
        <v>6497.0</v>
      </c>
      <c r="C6500" s="78" t="str">
        <f>VLOOKUP(G6500,[1]Macrodata_CCF!$A$3:$D$55,4,FALSE)</f>
        <v>#ERROR!</v>
      </c>
      <c r="E6500" s="79" t="str">
        <f>VLOOKUP(G6500,[1]Macrodata_CCF!$A$3:$B$55,2,FALSE)</f>
        <v>#ERROR!</v>
      </c>
      <c r="F6500" s="78">
        <v>0.0</v>
      </c>
      <c r="G6500" s="80">
        <v>34.0</v>
      </c>
      <c r="H6500" s="81">
        <v>220670.0</v>
      </c>
      <c r="I6500" s="81">
        <v>480000.0</v>
      </c>
      <c r="J6500" s="81">
        <v>254385.0</v>
      </c>
      <c r="K6500" s="81">
        <v>480000.0</v>
      </c>
      <c r="L6500" s="82">
        <v>0.13000809779046</v>
      </c>
      <c r="N6500" s="83">
        <f t="shared" si="1"/>
        <v>0.1300080978</v>
      </c>
      <c r="O6500" s="83">
        <f t="shared" si="2"/>
        <v>0.1300080978</v>
      </c>
      <c r="Q6500" s="83">
        <f t="shared" si="3"/>
        <v>0.5402708333</v>
      </c>
      <c r="R6500" s="83">
        <f t="shared" si="4"/>
        <v>0.1300080978</v>
      </c>
      <c r="S6500" s="83" t="b">
        <f t="shared" si="5"/>
        <v>0</v>
      </c>
      <c r="T6500" s="72"/>
      <c r="U6500" s="72"/>
      <c r="V6500" s="72"/>
      <c r="W6500" s="72"/>
      <c r="X6500" s="72"/>
      <c r="Y6500" s="72"/>
      <c r="Z6500" s="72"/>
      <c r="AA6500" s="72"/>
      <c r="AB6500" s="72"/>
      <c r="AC6500" s="72"/>
      <c r="AD6500" s="72"/>
      <c r="AE6500" s="72"/>
      <c r="AF6500" s="72"/>
      <c r="AG6500" s="72"/>
      <c r="AH6500" s="72"/>
      <c r="AI6500" s="72"/>
      <c r="AJ6500" s="72"/>
      <c r="AK6500" s="72"/>
    </row>
    <row r="6501" ht="14.25" customHeight="1">
      <c r="A6501" s="78">
        <v>6498.0</v>
      </c>
      <c r="C6501" s="78" t="str">
        <f>VLOOKUP(G6501,[1]Macrodata_CCF!$A$3:$D$55,4,FALSE)</f>
        <v>#ERROR!</v>
      </c>
      <c r="E6501" s="79" t="str">
        <f>VLOOKUP(G6501,[1]Macrodata_CCF!$A$3:$B$55,2,FALSE)</f>
        <v>#ERROR!</v>
      </c>
      <c r="F6501" s="78">
        <v>0.0</v>
      </c>
      <c r="G6501" s="80">
        <v>17.0</v>
      </c>
      <c r="H6501" s="81">
        <v>287440.0</v>
      </c>
      <c r="I6501" s="81">
        <v>310000.0</v>
      </c>
      <c r="J6501" s="81">
        <v>291950.0</v>
      </c>
      <c r="K6501" s="81">
        <v>310000.0</v>
      </c>
      <c r="L6501" s="82">
        <v>0.1999113475177305</v>
      </c>
      <c r="N6501" s="83">
        <f t="shared" si="1"/>
        <v>0.1999113475</v>
      </c>
      <c r="O6501" s="83">
        <f t="shared" si="2"/>
        <v>0.1999113475</v>
      </c>
      <c r="Q6501" s="83">
        <f t="shared" si="3"/>
        <v>0.07277419355</v>
      </c>
      <c r="R6501" s="83">
        <f t="shared" si="4"/>
        <v>0.0145483871</v>
      </c>
      <c r="S6501" s="83" t="b">
        <f t="shared" si="5"/>
        <v>0</v>
      </c>
      <c r="T6501" s="72"/>
      <c r="U6501" s="72"/>
      <c r="V6501" s="72"/>
      <c r="W6501" s="72"/>
      <c r="X6501" s="72"/>
      <c r="Y6501" s="72"/>
      <c r="Z6501" s="72"/>
      <c r="AA6501" s="72"/>
      <c r="AB6501" s="72"/>
      <c r="AC6501" s="72"/>
      <c r="AD6501" s="72"/>
      <c r="AE6501" s="72"/>
      <c r="AF6501" s="72"/>
      <c r="AG6501" s="72"/>
      <c r="AH6501" s="72"/>
      <c r="AI6501" s="72"/>
      <c r="AJ6501" s="72"/>
      <c r="AK6501" s="72"/>
    </row>
    <row r="6502" ht="14.25" customHeight="1">
      <c r="A6502" s="78">
        <v>6499.0</v>
      </c>
      <c r="C6502" s="78" t="str">
        <f>VLOOKUP(G6502,[1]Macrodata_CCF!$A$3:$D$55,4,FALSE)</f>
        <v>#ERROR!</v>
      </c>
      <c r="E6502" s="79" t="str">
        <f>VLOOKUP(G6502,[1]Macrodata_CCF!$A$3:$B$55,2,FALSE)</f>
        <v>#ERROR!</v>
      </c>
      <c r="F6502" s="78">
        <v>0.0</v>
      </c>
      <c r="G6502" s="80">
        <v>1.0</v>
      </c>
      <c r="H6502" s="81">
        <v>154565.0</v>
      </c>
      <c r="I6502" s="81">
        <v>410000.0</v>
      </c>
      <c r="J6502" s="81">
        <v>238860.0</v>
      </c>
      <c r="K6502" s="81">
        <v>410000.0</v>
      </c>
      <c r="L6502" s="82">
        <v>0.3300056765909136</v>
      </c>
      <c r="N6502" s="83">
        <f t="shared" si="1"/>
        <v>0.3300056766</v>
      </c>
      <c r="O6502" s="83">
        <f t="shared" si="2"/>
        <v>0.3300056766</v>
      </c>
      <c r="Q6502" s="83">
        <f t="shared" si="3"/>
        <v>0.6230121951</v>
      </c>
      <c r="R6502" s="83">
        <f t="shared" si="4"/>
        <v>0.3300056766</v>
      </c>
      <c r="S6502" s="83" t="b">
        <f t="shared" si="5"/>
        <v>0</v>
      </c>
      <c r="T6502" s="72"/>
      <c r="U6502" s="72"/>
      <c r="V6502" s="72"/>
      <c r="W6502" s="72"/>
      <c r="X6502" s="72"/>
      <c r="Y6502" s="72"/>
      <c r="Z6502" s="72"/>
      <c r="AA6502" s="72"/>
      <c r="AB6502" s="72"/>
      <c r="AC6502" s="72"/>
      <c r="AD6502" s="72"/>
      <c r="AE6502" s="72"/>
      <c r="AF6502" s="72"/>
      <c r="AG6502" s="72"/>
      <c r="AH6502" s="72"/>
      <c r="AI6502" s="72"/>
      <c r="AJ6502" s="72"/>
      <c r="AK6502" s="72"/>
    </row>
    <row r="6503" ht="14.25" customHeight="1">
      <c r="A6503" s="78">
        <v>6500.0</v>
      </c>
      <c r="C6503" s="78" t="str">
        <f>VLOOKUP(G6503,[1]Macrodata_CCF!$A$3:$D$55,4,FALSE)</f>
        <v>#ERROR!</v>
      </c>
      <c r="E6503" s="79" t="str">
        <f>VLOOKUP(G6503,[1]Macrodata_CCF!$A$3:$B$55,2,FALSE)</f>
        <v>#ERROR!</v>
      </c>
      <c r="F6503" s="78">
        <v>0.0</v>
      </c>
      <c r="G6503" s="80">
        <v>26.0</v>
      </c>
      <c r="H6503" s="81">
        <v>95180.0</v>
      </c>
      <c r="I6503" s="81">
        <v>290000.0</v>
      </c>
      <c r="J6503" s="81">
        <v>130250.0</v>
      </c>
      <c r="K6503" s="81">
        <v>290000.0</v>
      </c>
      <c r="L6503" s="82">
        <v>0.1800123190637511</v>
      </c>
      <c r="N6503" s="83">
        <f t="shared" si="1"/>
        <v>0.1800123191</v>
      </c>
      <c r="O6503" s="83">
        <f t="shared" si="2"/>
        <v>0.1800123191</v>
      </c>
      <c r="Q6503" s="83">
        <f t="shared" si="3"/>
        <v>0.6717931034</v>
      </c>
      <c r="R6503" s="83">
        <f t="shared" si="4"/>
        <v>0.1800123191</v>
      </c>
      <c r="S6503" s="83" t="b">
        <f t="shared" si="5"/>
        <v>0</v>
      </c>
      <c r="T6503" s="72"/>
      <c r="U6503" s="72"/>
      <c r="V6503" s="72"/>
      <c r="W6503" s="72"/>
      <c r="X6503" s="72"/>
      <c r="Y6503" s="72"/>
      <c r="Z6503" s="72"/>
      <c r="AA6503" s="72"/>
      <c r="AB6503" s="72"/>
      <c r="AC6503" s="72"/>
      <c r="AD6503" s="72"/>
      <c r="AE6503" s="72"/>
      <c r="AF6503" s="72"/>
      <c r="AG6503" s="72"/>
      <c r="AH6503" s="72"/>
      <c r="AI6503" s="72"/>
      <c r="AJ6503" s="72"/>
      <c r="AK6503" s="72"/>
    </row>
    <row r="6504" ht="14.25" customHeight="1">
      <c r="A6504" s="78">
        <v>6501.0</v>
      </c>
      <c r="C6504" s="78" t="str">
        <f>VLOOKUP(G6504,[1]Macrodata_CCF!$A$3:$D$55,4,FALSE)</f>
        <v>#ERROR!</v>
      </c>
      <c r="E6504" s="79" t="str">
        <f>VLOOKUP(G6504,[1]Macrodata_CCF!$A$3:$B$55,2,FALSE)</f>
        <v>#ERROR!</v>
      </c>
      <c r="F6504" s="78">
        <v>0.0</v>
      </c>
      <c r="G6504" s="80">
        <v>29.0</v>
      </c>
      <c r="H6504" s="81">
        <v>294415.0</v>
      </c>
      <c r="I6504" s="81">
        <v>840000.0</v>
      </c>
      <c r="J6504" s="81">
        <v>376255.0</v>
      </c>
      <c r="K6504" s="81">
        <v>840000.0</v>
      </c>
      <c r="L6504" s="82">
        <v>0.1500041240136734</v>
      </c>
      <c r="N6504" s="83">
        <f t="shared" si="1"/>
        <v>0.150004124</v>
      </c>
      <c r="O6504" s="83">
        <f t="shared" si="2"/>
        <v>0.150004124</v>
      </c>
      <c r="Q6504" s="83">
        <f t="shared" si="3"/>
        <v>0.6495059524</v>
      </c>
      <c r="R6504" s="83">
        <f t="shared" si="4"/>
        <v>0.150004124</v>
      </c>
      <c r="S6504" s="83" t="b">
        <f t="shared" si="5"/>
        <v>0</v>
      </c>
      <c r="T6504" s="72"/>
      <c r="U6504" s="72"/>
      <c r="V6504" s="72"/>
      <c r="W6504" s="72"/>
      <c r="X6504" s="72"/>
      <c r="Y6504" s="72"/>
      <c r="Z6504" s="72"/>
      <c r="AA6504" s="72"/>
      <c r="AB6504" s="72"/>
      <c r="AC6504" s="72"/>
      <c r="AD6504" s="72"/>
      <c r="AE6504" s="72"/>
      <c r="AF6504" s="72"/>
      <c r="AG6504" s="72"/>
      <c r="AH6504" s="72"/>
      <c r="AI6504" s="72"/>
      <c r="AJ6504" s="72"/>
      <c r="AK6504" s="72"/>
    </row>
    <row r="6505" ht="14.25" customHeight="1">
      <c r="A6505" s="78">
        <v>6502.0</v>
      </c>
      <c r="C6505" s="78" t="str">
        <f>VLOOKUP(G6505,[1]Macrodata_CCF!$A$3:$D$55,4,FALSE)</f>
        <v>#ERROR!</v>
      </c>
      <c r="E6505" s="79" t="str">
        <f>VLOOKUP(G6505,[1]Macrodata_CCF!$A$3:$B$55,2,FALSE)</f>
        <v>#ERROR!</v>
      </c>
      <c r="F6505" s="78">
        <v>0.0</v>
      </c>
      <c r="G6505" s="80">
        <v>30.0</v>
      </c>
      <c r="H6505" s="81">
        <v>60745.0</v>
      </c>
      <c r="I6505" s="81">
        <v>620000.0</v>
      </c>
      <c r="J6505" s="81">
        <v>155820.0</v>
      </c>
      <c r="K6505" s="81">
        <v>620000.0</v>
      </c>
      <c r="L6505" s="82">
        <v>0.1700029503535954</v>
      </c>
      <c r="N6505" s="83">
        <f t="shared" si="1"/>
        <v>0.1700029504</v>
      </c>
      <c r="O6505" s="83">
        <f t="shared" si="2"/>
        <v>0.1700029504</v>
      </c>
      <c r="Q6505" s="83">
        <f t="shared" si="3"/>
        <v>0.9020241935</v>
      </c>
      <c r="R6505" s="83">
        <f t="shared" si="4"/>
        <v>0.1700029504</v>
      </c>
      <c r="S6505" s="83" t="b">
        <f t="shared" si="5"/>
        <v>0</v>
      </c>
      <c r="T6505" s="72"/>
      <c r="U6505" s="72"/>
      <c r="V6505" s="72"/>
      <c r="W6505" s="72"/>
      <c r="X6505" s="72"/>
      <c r="Y6505" s="72"/>
      <c r="Z6505" s="72"/>
      <c r="AA6505" s="72"/>
      <c r="AB6505" s="72"/>
      <c r="AC6505" s="72"/>
      <c r="AD6505" s="72"/>
      <c r="AE6505" s="72"/>
      <c r="AF6505" s="72"/>
      <c r="AG6505" s="72"/>
      <c r="AH6505" s="72"/>
      <c r="AI6505" s="72"/>
      <c r="AJ6505" s="72"/>
      <c r="AK6505" s="72"/>
    </row>
    <row r="6506" ht="14.25" customHeight="1">
      <c r="A6506" s="78">
        <v>6503.0</v>
      </c>
      <c r="C6506" s="78" t="str">
        <f>VLOOKUP(G6506,[1]Macrodata_CCF!$A$3:$D$55,4,FALSE)</f>
        <v>#ERROR!</v>
      </c>
      <c r="E6506" s="79" t="str">
        <f>VLOOKUP(G6506,[1]Macrodata_CCF!$A$3:$B$55,2,FALSE)</f>
        <v>#ERROR!</v>
      </c>
      <c r="F6506" s="78">
        <v>0.0</v>
      </c>
      <c r="G6506" s="80">
        <v>39.0</v>
      </c>
      <c r="H6506" s="81">
        <v>263510.0</v>
      </c>
      <c r="I6506" s="81">
        <v>1000000.0</v>
      </c>
      <c r="J6506" s="81">
        <v>344525.0</v>
      </c>
      <c r="K6506" s="81">
        <v>1000000.0</v>
      </c>
      <c r="L6506" s="82">
        <v>0.1100014935708564</v>
      </c>
      <c r="N6506" s="83">
        <f t="shared" si="1"/>
        <v>0.1100014936</v>
      </c>
      <c r="O6506" s="83">
        <f t="shared" si="2"/>
        <v>0.1100014936</v>
      </c>
      <c r="Q6506" s="83">
        <f t="shared" si="3"/>
        <v>0.73649</v>
      </c>
      <c r="R6506" s="83">
        <f t="shared" si="4"/>
        <v>0.1100014936</v>
      </c>
      <c r="S6506" s="83" t="b">
        <f t="shared" si="5"/>
        <v>0</v>
      </c>
      <c r="T6506" s="72"/>
      <c r="U6506" s="72"/>
      <c r="V6506" s="72"/>
      <c r="W6506" s="72"/>
      <c r="X6506" s="72"/>
      <c r="Y6506" s="72"/>
      <c r="Z6506" s="72"/>
      <c r="AA6506" s="72"/>
      <c r="AB6506" s="72"/>
      <c r="AC6506" s="72"/>
      <c r="AD6506" s="72"/>
      <c r="AE6506" s="72"/>
      <c r="AF6506" s="72"/>
      <c r="AG6506" s="72"/>
      <c r="AH6506" s="72"/>
      <c r="AI6506" s="72"/>
      <c r="AJ6506" s="72"/>
      <c r="AK6506" s="72"/>
    </row>
    <row r="6507" ht="14.25" customHeight="1">
      <c r="A6507" s="78">
        <v>6504.0</v>
      </c>
      <c r="C6507" s="78" t="str">
        <f>VLOOKUP(G6507,[1]Macrodata_CCF!$A$3:$D$55,4,FALSE)</f>
        <v>#ERROR!</v>
      </c>
      <c r="E6507" s="79" t="str">
        <f>VLOOKUP(G6507,[1]Macrodata_CCF!$A$3:$B$55,2,FALSE)</f>
        <v>#ERROR!</v>
      </c>
      <c r="F6507" s="78">
        <v>0.0</v>
      </c>
      <c r="G6507" s="80">
        <v>19.0</v>
      </c>
      <c r="H6507" s="81">
        <v>402460.0</v>
      </c>
      <c r="I6507" s="81">
        <v>530000.0</v>
      </c>
      <c r="J6507" s="81">
        <v>361645.0</v>
      </c>
      <c r="K6507" s="81">
        <v>530000.0</v>
      </c>
      <c r="L6507" s="82">
        <v>-0.320017249490356</v>
      </c>
      <c r="N6507" s="83">
        <f t="shared" si="1"/>
        <v>-0.3200172495</v>
      </c>
      <c r="O6507" s="83">
        <f t="shared" si="2"/>
        <v>0</v>
      </c>
      <c r="Q6507" s="83">
        <f t="shared" si="3"/>
        <v>0.2406415094</v>
      </c>
      <c r="R6507" s="83">
        <f t="shared" si="4"/>
        <v>-0.3200172495</v>
      </c>
      <c r="S6507" s="83" t="b">
        <f t="shared" si="5"/>
        <v>0</v>
      </c>
      <c r="T6507" s="72"/>
      <c r="U6507" s="72"/>
      <c r="V6507" s="72"/>
      <c r="W6507" s="72"/>
      <c r="X6507" s="72"/>
      <c r="Y6507" s="72"/>
      <c r="Z6507" s="72"/>
      <c r="AA6507" s="72"/>
      <c r="AB6507" s="72"/>
      <c r="AC6507" s="72"/>
      <c r="AD6507" s="72"/>
      <c r="AE6507" s="72"/>
      <c r="AF6507" s="72"/>
      <c r="AG6507" s="72"/>
      <c r="AH6507" s="72"/>
      <c r="AI6507" s="72"/>
      <c r="AJ6507" s="72"/>
      <c r="AK6507" s="72"/>
    </row>
    <row r="6508" ht="14.25" customHeight="1">
      <c r="A6508" s="78">
        <v>6505.0</v>
      </c>
      <c r="C6508" s="78" t="str">
        <f>VLOOKUP(G6508,[1]Macrodata_CCF!$A$3:$D$55,4,FALSE)</f>
        <v>#ERROR!</v>
      </c>
      <c r="E6508" s="79" t="str">
        <f>VLOOKUP(G6508,[1]Macrodata_CCF!$A$3:$B$55,2,FALSE)</f>
        <v>#ERROR!</v>
      </c>
      <c r="F6508" s="78">
        <v>0.0</v>
      </c>
      <c r="G6508" s="80">
        <v>28.0</v>
      </c>
      <c r="H6508" s="81">
        <v>657965.0</v>
      </c>
      <c r="I6508" s="81">
        <v>760000.0</v>
      </c>
      <c r="J6508" s="81">
        <v>673270.0</v>
      </c>
      <c r="K6508" s="81">
        <v>760000.0</v>
      </c>
      <c r="L6508" s="82">
        <v>0.149997549860342</v>
      </c>
      <c r="N6508" s="83">
        <f t="shared" si="1"/>
        <v>0.1499975499</v>
      </c>
      <c r="O6508" s="83">
        <f t="shared" si="2"/>
        <v>0.1499975499</v>
      </c>
      <c r="Q6508" s="83">
        <f t="shared" si="3"/>
        <v>0.1342565789</v>
      </c>
      <c r="R6508" s="83">
        <f t="shared" si="4"/>
        <v>0.1499975499</v>
      </c>
      <c r="S6508" s="83" t="b">
        <f t="shared" si="5"/>
        <v>0</v>
      </c>
      <c r="T6508" s="72"/>
      <c r="U6508" s="72"/>
      <c r="V6508" s="72"/>
      <c r="W6508" s="72"/>
      <c r="X6508" s="72"/>
      <c r="Y6508" s="72"/>
      <c r="Z6508" s="72"/>
      <c r="AA6508" s="72"/>
      <c r="AB6508" s="72"/>
      <c r="AC6508" s="72"/>
      <c r="AD6508" s="72"/>
      <c r="AE6508" s="72"/>
      <c r="AF6508" s="72"/>
      <c r="AG6508" s="72"/>
      <c r="AH6508" s="72"/>
      <c r="AI6508" s="72"/>
      <c r="AJ6508" s="72"/>
      <c r="AK6508" s="72"/>
    </row>
    <row r="6509" ht="14.25" customHeight="1">
      <c r="A6509" s="78">
        <v>6506.0</v>
      </c>
      <c r="C6509" s="78" t="str">
        <f>VLOOKUP(G6509,[1]Macrodata_CCF!$A$3:$D$55,4,FALSE)</f>
        <v>#ERROR!</v>
      </c>
      <c r="E6509" s="79" t="str">
        <f>VLOOKUP(G6509,[1]Macrodata_CCF!$A$3:$B$55,2,FALSE)</f>
        <v>#ERROR!</v>
      </c>
      <c r="F6509" s="78">
        <v>0.0</v>
      </c>
      <c r="G6509" s="80">
        <v>5.0</v>
      </c>
      <c r="H6509" s="81">
        <v>0.0</v>
      </c>
      <c r="I6509" s="81">
        <v>540000.0</v>
      </c>
      <c r="J6509" s="81">
        <v>0.0</v>
      </c>
      <c r="K6509" s="81">
        <v>540000.0</v>
      </c>
      <c r="L6509" s="82">
        <v>0.0</v>
      </c>
      <c r="N6509" s="83">
        <f t="shared" si="1"/>
        <v>0</v>
      </c>
      <c r="O6509" s="83">
        <f t="shared" si="2"/>
        <v>0</v>
      </c>
      <c r="Q6509" s="83">
        <f t="shared" si="3"/>
        <v>1</v>
      </c>
      <c r="R6509" s="83">
        <f t="shared" si="4"/>
        <v>0</v>
      </c>
      <c r="S6509" s="83" t="b">
        <f t="shared" si="5"/>
        <v>0</v>
      </c>
      <c r="T6509" s="72"/>
      <c r="U6509" s="72"/>
      <c r="V6509" s="72"/>
      <c r="W6509" s="72"/>
      <c r="X6509" s="72"/>
      <c r="Y6509" s="72"/>
      <c r="Z6509" s="72"/>
      <c r="AA6509" s="72"/>
      <c r="AB6509" s="72"/>
      <c r="AC6509" s="72"/>
      <c r="AD6509" s="72"/>
      <c r="AE6509" s="72"/>
      <c r="AF6509" s="72"/>
      <c r="AG6509" s="72"/>
      <c r="AH6509" s="72"/>
      <c r="AI6509" s="72"/>
      <c r="AJ6509" s="72"/>
      <c r="AK6509" s="72"/>
    </row>
    <row r="6510" ht="14.25" customHeight="1">
      <c r="A6510" s="78">
        <v>6507.0</v>
      </c>
      <c r="C6510" s="78" t="str">
        <f>VLOOKUP(G6510,[1]Macrodata_CCF!$A$3:$D$55,4,FALSE)</f>
        <v>#ERROR!</v>
      </c>
      <c r="E6510" s="79" t="str">
        <f>VLOOKUP(G6510,[1]Macrodata_CCF!$A$3:$B$55,2,FALSE)</f>
        <v>#ERROR!</v>
      </c>
      <c r="F6510" s="78">
        <v>0.0</v>
      </c>
      <c r="G6510" s="80">
        <v>21.0</v>
      </c>
      <c r="H6510" s="81">
        <v>41085.0</v>
      </c>
      <c r="I6510" s="81">
        <v>800000.0</v>
      </c>
      <c r="J6510" s="81">
        <v>185280.0</v>
      </c>
      <c r="K6510" s="81">
        <v>800000.0</v>
      </c>
      <c r="L6510" s="82">
        <v>0.1900015153212151</v>
      </c>
      <c r="N6510" s="83">
        <f t="shared" si="1"/>
        <v>0.1900015153</v>
      </c>
      <c r="O6510" s="83">
        <f t="shared" si="2"/>
        <v>0.1900015153</v>
      </c>
      <c r="Q6510" s="83">
        <f t="shared" si="3"/>
        <v>0.94864375</v>
      </c>
      <c r="R6510" s="83">
        <f t="shared" si="4"/>
        <v>0.1900015153</v>
      </c>
      <c r="S6510" s="83" t="b">
        <f t="shared" si="5"/>
        <v>0</v>
      </c>
      <c r="T6510" s="72"/>
      <c r="U6510" s="72"/>
      <c r="V6510" s="72"/>
      <c r="W6510" s="72"/>
      <c r="X6510" s="72"/>
      <c r="Y6510" s="72"/>
      <c r="Z6510" s="72"/>
      <c r="AA6510" s="72"/>
      <c r="AB6510" s="72"/>
      <c r="AC6510" s="72"/>
      <c r="AD6510" s="72"/>
      <c r="AE6510" s="72"/>
      <c r="AF6510" s="72"/>
      <c r="AG6510" s="72"/>
      <c r="AH6510" s="72"/>
      <c r="AI6510" s="72"/>
      <c r="AJ6510" s="72"/>
      <c r="AK6510" s="72"/>
    </row>
    <row r="6511" ht="14.25" customHeight="1">
      <c r="A6511" s="78">
        <v>6508.0</v>
      </c>
      <c r="C6511" s="78" t="str">
        <f>VLOOKUP(G6511,[1]Macrodata_CCF!$A$3:$D$55,4,FALSE)</f>
        <v>#ERROR!</v>
      </c>
      <c r="E6511" s="79" t="str">
        <f>VLOOKUP(G6511,[1]Macrodata_CCF!$A$3:$B$55,2,FALSE)</f>
        <v>#ERROR!</v>
      </c>
      <c r="F6511" s="78">
        <v>0.0</v>
      </c>
      <c r="G6511" s="80">
        <v>53.0</v>
      </c>
      <c r="H6511" s="81">
        <v>123505.0</v>
      </c>
      <c r="I6511" s="81">
        <v>270000.0</v>
      </c>
      <c r="J6511" s="81">
        <v>275400.0</v>
      </c>
      <c r="K6511" s="81">
        <v>270000.0</v>
      </c>
      <c r="L6511" s="82">
        <v>1.036861326325131</v>
      </c>
      <c r="N6511" s="83">
        <f t="shared" si="1"/>
        <v>1.036861326</v>
      </c>
      <c r="O6511" s="83">
        <f t="shared" si="2"/>
        <v>1</v>
      </c>
      <c r="Q6511" s="83">
        <f t="shared" si="3"/>
        <v>0.5425740741</v>
      </c>
      <c r="R6511" s="83">
        <f t="shared" si="4"/>
        <v>1.036861326</v>
      </c>
      <c r="S6511" s="83" t="b">
        <f t="shared" si="5"/>
        <v>0</v>
      </c>
      <c r="T6511" s="72"/>
      <c r="U6511" s="72"/>
      <c r="V6511" s="72"/>
      <c r="W6511" s="72"/>
      <c r="X6511" s="72"/>
      <c r="Y6511" s="72"/>
      <c r="Z6511" s="72"/>
      <c r="AA6511" s="72"/>
      <c r="AB6511" s="72"/>
      <c r="AC6511" s="72"/>
      <c r="AD6511" s="72"/>
      <c r="AE6511" s="72"/>
      <c r="AF6511" s="72"/>
      <c r="AG6511" s="72"/>
      <c r="AH6511" s="72"/>
      <c r="AI6511" s="72"/>
      <c r="AJ6511" s="72"/>
      <c r="AK6511" s="72"/>
    </row>
    <row r="6512" ht="14.25" customHeight="1">
      <c r="A6512" s="78">
        <v>6509.0</v>
      </c>
      <c r="C6512" s="78" t="str">
        <f>VLOOKUP(G6512,[1]Macrodata_CCF!$A$3:$D$55,4,FALSE)</f>
        <v>#ERROR!</v>
      </c>
      <c r="E6512" s="79" t="str">
        <f>VLOOKUP(G6512,[1]Macrodata_CCF!$A$3:$B$55,2,FALSE)</f>
        <v>#ERROR!</v>
      </c>
      <c r="F6512" s="78">
        <v>0.0</v>
      </c>
      <c r="G6512" s="80">
        <v>43.0</v>
      </c>
      <c r="H6512" s="81">
        <v>174560.0</v>
      </c>
      <c r="I6512" s="81">
        <v>590000.0</v>
      </c>
      <c r="J6512" s="81">
        <v>257650.0</v>
      </c>
      <c r="K6512" s="81">
        <v>590000.0</v>
      </c>
      <c r="L6512" s="82">
        <v>0.2000048141729251</v>
      </c>
      <c r="N6512" s="83">
        <f t="shared" si="1"/>
        <v>0.2000048142</v>
      </c>
      <c r="O6512" s="83">
        <f t="shared" si="2"/>
        <v>0.2000048142</v>
      </c>
      <c r="Q6512" s="83">
        <f t="shared" si="3"/>
        <v>0.7041355932</v>
      </c>
      <c r="R6512" s="83">
        <f t="shared" si="4"/>
        <v>0.2000048142</v>
      </c>
      <c r="S6512" s="83" t="b">
        <f t="shared" si="5"/>
        <v>0</v>
      </c>
      <c r="T6512" s="72"/>
      <c r="U6512" s="72"/>
      <c r="V6512" s="72"/>
      <c r="W6512" s="72"/>
      <c r="X6512" s="72"/>
      <c r="Y6512" s="72"/>
      <c r="Z6512" s="72"/>
      <c r="AA6512" s="72"/>
      <c r="AB6512" s="72"/>
      <c r="AC6512" s="72"/>
      <c r="AD6512" s="72"/>
      <c r="AE6512" s="72"/>
      <c r="AF6512" s="72"/>
      <c r="AG6512" s="72"/>
      <c r="AH6512" s="72"/>
      <c r="AI6512" s="72"/>
      <c r="AJ6512" s="72"/>
      <c r="AK6512" s="72"/>
    </row>
    <row r="6513" ht="14.25" customHeight="1">
      <c r="A6513" s="78">
        <v>6510.0</v>
      </c>
      <c r="C6513" s="78" t="str">
        <f>VLOOKUP(G6513,[1]Macrodata_CCF!$A$3:$D$55,4,FALSE)</f>
        <v>#ERROR!</v>
      </c>
      <c r="E6513" s="79" t="str">
        <f>VLOOKUP(G6513,[1]Macrodata_CCF!$A$3:$B$55,2,FALSE)</f>
        <v>#ERROR!</v>
      </c>
      <c r="F6513" s="78">
        <v>0.0</v>
      </c>
      <c r="G6513" s="80">
        <v>1.0</v>
      </c>
      <c r="H6513" s="81">
        <v>21265.0</v>
      </c>
      <c r="I6513" s="81">
        <v>500000.0</v>
      </c>
      <c r="J6513" s="81">
        <v>0.0</v>
      </c>
      <c r="K6513" s="81">
        <v>500000.0</v>
      </c>
      <c r="L6513" s="82">
        <v>-0.04441914629178982</v>
      </c>
      <c r="N6513" s="83">
        <f t="shared" si="1"/>
        <v>-0.04441914629</v>
      </c>
      <c r="O6513" s="83">
        <f t="shared" si="2"/>
        <v>0</v>
      </c>
      <c r="Q6513" s="83">
        <f t="shared" si="3"/>
        <v>0.95747</v>
      </c>
      <c r="R6513" s="83">
        <f t="shared" si="4"/>
        <v>-0.04441914629</v>
      </c>
      <c r="S6513" s="83" t="b">
        <f t="shared" si="5"/>
        <v>0</v>
      </c>
      <c r="T6513" s="72"/>
      <c r="U6513" s="72"/>
      <c r="V6513" s="72"/>
      <c r="W6513" s="72"/>
      <c r="X6513" s="72"/>
      <c r="Y6513" s="72"/>
      <c r="Z6513" s="72"/>
      <c r="AA6513" s="72"/>
      <c r="AB6513" s="72"/>
      <c r="AC6513" s="72"/>
      <c r="AD6513" s="72"/>
      <c r="AE6513" s="72"/>
      <c r="AF6513" s="72"/>
      <c r="AG6513" s="72"/>
      <c r="AH6513" s="72"/>
      <c r="AI6513" s="72"/>
      <c r="AJ6513" s="72"/>
      <c r="AK6513" s="72"/>
    </row>
    <row r="6514" ht="14.25" customHeight="1">
      <c r="A6514" s="78">
        <v>6511.0</v>
      </c>
      <c r="C6514" s="78" t="str">
        <f>VLOOKUP(G6514,[1]Macrodata_CCF!$A$3:$D$55,4,FALSE)</f>
        <v>#ERROR!</v>
      </c>
      <c r="E6514" s="79" t="str">
        <f>VLOOKUP(G6514,[1]Macrodata_CCF!$A$3:$B$55,2,FALSE)</f>
        <v>#ERROR!</v>
      </c>
      <c r="F6514" s="78">
        <v>0.0</v>
      </c>
      <c r="G6514" s="80">
        <v>37.0</v>
      </c>
      <c r="H6514" s="81">
        <v>48235.0</v>
      </c>
      <c r="I6514" s="81">
        <v>570000.0</v>
      </c>
      <c r="J6514" s="81">
        <v>105630.0</v>
      </c>
      <c r="K6514" s="81">
        <v>1140000.0</v>
      </c>
      <c r="L6514" s="82">
        <v>0.1100016290858912</v>
      </c>
      <c r="N6514" s="83">
        <f t="shared" si="1"/>
        <v>0.1100016291</v>
      </c>
      <c r="O6514" s="83">
        <f t="shared" si="2"/>
        <v>0.1100016291</v>
      </c>
      <c r="Q6514" s="83">
        <f t="shared" si="3"/>
        <v>0.915377193</v>
      </c>
      <c r="R6514" s="83">
        <f t="shared" si="4"/>
        <v>0.1100016291</v>
      </c>
      <c r="S6514" s="83" t="b">
        <f t="shared" si="5"/>
        <v>0</v>
      </c>
      <c r="T6514" s="72"/>
      <c r="U6514" s="72"/>
      <c r="V6514" s="72"/>
      <c r="W6514" s="72"/>
      <c r="X6514" s="72"/>
      <c r="Y6514" s="72"/>
      <c r="Z6514" s="72"/>
      <c r="AA6514" s="72"/>
      <c r="AB6514" s="72"/>
      <c r="AC6514" s="72"/>
      <c r="AD6514" s="72"/>
      <c r="AE6514" s="72"/>
      <c r="AF6514" s="72"/>
      <c r="AG6514" s="72"/>
      <c r="AH6514" s="72"/>
      <c r="AI6514" s="72"/>
      <c r="AJ6514" s="72"/>
      <c r="AK6514" s="72"/>
    </row>
    <row r="6515" ht="14.25" customHeight="1">
      <c r="A6515" s="78">
        <v>6512.0</v>
      </c>
      <c r="C6515" s="78" t="str">
        <f>VLOOKUP(G6515,[1]Macrodata_CCF!$A$3:$D$55,4,FALSE)</f>
        <v>#ERROR!</v>
      </c>
      <c r="E6515" s="79" t="str">
        <f>VLOOKUP(G6515,[1]Macrodata_CCF!$A$3:$B$55,2,FALSE)</f>
        <v>#ERROR!</v>
      </c>
      <c r="F6515" s="78">
        <v>0.0</v>
      </c>
      <c r="G6515" s="80">
        <v>39.0</v>
      </c>
      <c r="H6515" s="81">
        <v>135260.0</v>
      </c>
      <c r="I6515" s="81">
        <v>270000.0</v>
      </c>
      <c r="J6515" s="81">
        <v>140650.0</v>
      </c>
      <c r="K6515" s="81">
        <v>459000.0</v>
      </c>
      <c r="L6515" s="82">
        <v>0.04000296868042155</v>
      </c>
      <c r="N6515" s="83">
        <f t="shared" si="1"/>
        <v>0.04000296868</v>
      </c>
      <c r="O6515" s="83">
        <f t="shared" si="2"/>
        <v>0.04000296868</v>
      </c>
      <c r="Q6515" s="83">
        <f t="shared" si="3"/>
        <v>0.499037037</v>
      </c>
      <c r="R6515" s="83">
        <f t="shared" si="4"/>
        <v>0.04000296868</v>
      </c>
      <c r="S6515" s="83" t="b">
        <f t="shared" si="5"/>
        <v>0</v>
      </c>
      <c r="T6515" s="72"/>
      <c r="U6515" s="72"/>
      <c r="V6515" s="72"/>
      <c r="W6515" s="72"/>
      <c r="X6515" s="72"/>
      <c r="Y6515" s="72"/>
      <c r="Z6515" s="72"/>
      <c r="AA6515" s="72"/>
      <c r="AB6515" s="72"/>
      <c r="AC6515" s="72"/>
      <c r="AD6515" s="72"/>
      <c r="AE6515" s="72"/>
      <c r="AF6515" s="72"/>
      <c r="AG6515" s="72"/>
      <c r="AH6515" s="72"/>
      <c r="AI6515" s="72"/>
      <c r="AJ6515" s="72"/>
      <c r="AK6515" s="72"/>
    </row>
    <row r="6516" ht="14.25" customHeight="1">
      <c r="A6516" s="78">
        <v>6513.0</v>
      </c>
      <c r="C6516" s="78" t="str">
        <f>VLOOKUP(G6516,[1]Macrodata_CCF!$A$3:$D$55,4,FALSE)</f>
        <v>#ERROR!</v>
      </c>
      <c r="E6516" s="79" t="str">
        <f>VLOOKUP(G6516,[1]Macrodata_CCF!$A$3:$B$55,2,FALSE)</f>
        <v>#ERROR!</v>
      </c>
      <c r="F6516" s="78">
        <v>0.0</v>
      </c>
      <c r="G6516" s="80">
        <v>7.0</v>
      </c>
      <c r="H6516" s="81">
        <v>77330.0</v>
      </c>
      <c r="I6516" s="81">
        <v>80000.0</v>
      </c>
      <c r="J6516" s="81">
        <v>78050.0</v>
      </c>
      <c r="K6516" s="81">
        <v>80000.0</v>
      </c>
      <c r="L6516" s="82">
        <v>0.2696629213483146</v>
      </c>
      <c r="N6516" s="83">
        <f t="shared" si="1"/>
        <v>0.2696629213</v>
      </c>
      <c r="O6516" s="83">
        <f t="shared" si="2"/>
        <v>0.2696629213</v>
      </c>
      <c r="Q6516" s="83">
        <f t="shared" si="3"/>
        <v>0.033375</v>
      </c>
      <c r="R6516" s="83">
        <f t="shared" si="4"/>
        <v>0.009</v>
      </c>
      <c r="S6516" s="83" t="b">
        <f t="shared" si="5"/>
        <v>0</v>
      </c>
      <c r="T6516" s="72"/>
      <c r="U6516" s="72"/>
      <c r="V6516" s="72"/>
      <c r="W6516" s="72"/>
      <c r="X6516" s="72"/>
      <c r="Y6516" s="72"/>
      <c r="Z6516" s="72"/>
      <c r="AA6516" s="72"/>
      <c r="AB6516" s="72"/>
      <c r="AC6516" s="72"/>
      <c r="AD6516" s="72"/>
      <c r="AE6516" s="72"/>
      <c r="AF6516" s="72"/>
      <c r="AG6516" s="72"/>
      <c r="AH6516" s="72"/>
      <c r="AI6516" s="72"/>
      <c r="AJ6516" s="72"/>
      <c r="AK6516" s="72"/>
    </row>
    <row r="6517" ht="14.25" customHeight="1">
      <c r="A6517" s="78">
        <v>6514.0</v>
      </c>
      <c r="C6517" s="78" t="str">
        <f>VLOOKUP(G6517,[1]Macrodata_CCF!$A$3:$D$55,4,FALSE)</f>
        <v>#ERROR!</v>
      </c>
      <c r="E6517" s="79" t="str">
        <f>VLOOKUP(G6517,[1]Macrodata_CCF!$A$3:$B$55,2,FALSE)</f>
        <v>#ERROR!</v>
      </c>
      <c r="F6517" s="78">
        <v>0.0</v>
      </c>
      <c r="G6517" s="80">
        <v>21.0</v>
      </c>
      <c r="H6517" s="81">
        <v>133865.0</v>
      </c>
      <c r="I6517" s="81">
        <v>210000.0</v>
      </c>
      <c r="J6517" s="81">
        <v>144525.0</v>
      </c>
      <c r="K6517" s="81">
        <v>420000.0</v>
      </c>
      <c r="L6517" s="82">
        <v>0.1400144480199645</v>
      </c>
      <c r="N6517" s="83">
        <f t="shared" si="1"/>
        <v>0.140014448</v>
      </c>
      <c r="O6517" s="83">
        <f t="shared" si="2"/>
        <v>0.140014448</v>
      </c>
      <c r="Q6517" s="83">
        <f t="shared" si="3"/>
        <v>0.362547619</v>
      </c>
      <c r="R6517" s="83">
        <f t="shared" si="4"/>
        <v>0.140014448</v>
      </c>
      <c r="S6517" s="83" t="b">
        <f t="shared" si="5"/>
        <v>0</v>
      </c>
      <c r="T6517" s="72"/>
      <c r="U6517" s="72"/>
      <c r="V6517" s="72"/>
      <c r="W6517" s="72"/>
      <c r="X6517" s="72"/>
      <c r="Y6517" s="72"/>
      <c r="Z6517" s="72"/>
      <c r="AA6517" s="72"/>
      <c r="AB6517" s="72"/>
      <c r="AC6517" s="72"/>
      <c r="AD6517" s="72"/>
      <c r="AE6517" s="72"/>
      <c r="AF6517" s="72"/>
      <c r="AG6517" s="72"/>
      <c r="AH6517" s="72"/>
      <c r="AI6517" s="72"/>
      <c r="AJ6517" s="72"/>
      <c r="AK6517" s="72"/>
    </row>
    <row r="6518" ht="14.25" customHeight="1">
      <c r="A6518" s="78">
        <v>6515.0</v>
      </c>
      <c r="C6518" s="78" t="str">
        <f>VLOOKUP(G6518,[1]Macrodata_CCF!$A$3:$D$55,4,FALSE)</f>
        <v>#ERROR!</v>
      </c>
      <c r="E6518" s="79" t="str">
        <f>VLOOKUP(G6518,[1]Macrodata_CCF!$A$3:$B$55,2,FALSE)</f>
        <v>#ERROR!</v>
      </c>
      <c r="F6518" s="78">
        <v>0.0</v>
      </c>
      <c r="G6518" s="80">
        <v>19.0</v>
      </c>
      <c r="H6518" s="81">
        <v>904395.0</v>
      </c>
      <c r="I6518" s="81">
        <v>1000000.0</v>
      </c>
      <c r="J6518" s="81">
        <v>1020000.0</v>
      </c>
      <c r="K6518" s="81">
        <v>1000000.0</v>
      </c>
      <c r="L6518" s="82">
        <v>1.209194079807541</v>
      </c>
      <c r="N6518" s="83">
        <f t="shared" si="1"/>
        <v>1.20919408</v>
      </c>
      <c r="O6518" s="83">
        <f t="shared" si="2"/>
        <v>1</v>
      </c>
      <c r="Q6518" s="83">
        <f t="shared" si="3"/>
        <v>0.095605</v>
      </c>
      <c r="R6518" s="83">
        <f t="shared" si="4"/>
        <v>0.115605</v>
      </c>
      <c r="S6518" s="83" t="b">
        <f t="shared" si="5"/>
        <v>1</v>
      </c>
      <c r="T6518" s="72"/>
      <c r="U6518" s="72"/>
      <c r="V6518" s="72"/>
      <c r="W6518" s="72"/>
      <c r="X6518" s="72"/>
      <c r="Y6518" s="72"/>
      <c r="Z6518" s="72"/>
      <c r="AA6518" s="72"/>
      <c r="AB6518" s="72"/>
      <c r="AC6518" s="72"/>
      <c r="AD6518" s="72"/>
      <c r="AE6518" s="72"/>
      <c r="AF6518" s="72"/>
      <c r="AG6518" s="72"/>
      <c r="AH6518" s="72"/>
      <c r="AI6518" s="72"/>
      <c r="AJ6518" s="72"/>
      <c r="AK6518" s="72"/>
    </row>
    <row r="6519" ht="14.25" customHeight="1">
      <c r="A6519" s="78">
        <v>6516.0</v>
      </c>
      <c r="C6519" s="78" t="str">
        <f>VLOOKUP(G6519,[1]Macrodata_CCF!$A$3:$D$55,4,FALSE)</f>
        <v>#ERROR!</v>
      </c>
      <c r="E6519" s="79" t="str">
        <f>VLOOKUP(G6519,[1]Macrodata_CCF!$A$3:$B$55,2,FALSE)</f>
        <v>#ERROR!</v>
      </c>
      <c r="F6519" s="78">
        <v>0.0</v>
      </c>
      <c r="G6519" s="80">
        <v>14.0</v>
      </c>
      <c r="H6519" s="81">
        <v>555275.0</v>
      </c>
      <c r="I6519" s="81">
        <v>690000.0</v>
      </c>
      <c r="J6519" s="81">
        <v>575485.0</v>
      </c>
      <c r="K6519" s="81">
        <v>1311000.0</v>
      </c>
      <c r="L6519" s="82">
        <v>0.1500092781592132</v>
      </c>
      <c r="N6519" s="83">
        <f t="shared" si="1"/>
        <v>0.1500092782</v>
      </c>
      <c r="O6519" s="83">
        <f t="shared" si="2"/>
        <v>0.1500092782</v>
      </c>
      <c r="Q6519" s="83">
        <f t="shared" si="3"/>
        <v>0.1952536232</v>
      </c>
      <c r="R6519" s="83">
        <f t="shared" si="4"/>
        <v>0.1500092782</v>
      </c>
      <c r="S6519" s="83" t="b">
        <f t="shared" si="5"/>
        <v>0</v>
      </c>
      <c r="T6519" s="72"/>
      <c r="U6519" s="72"/>
      <c r="V6519" s="72"/>
      <c r="W6519" s="72"/>
      <c r="X6519" s="72"/>
      <c r="Y6519" s="72"/>
      <c r="Z6519" s="72"/>
      <c r="AA6519" s="72"/>
      <c r="AB6519" s="72"/>
      <c r="AC6519" s="72"/>
      <c r="AD6519" s="72"/>
      <c r="AE6519" s="72"/>
      <c r="AF6519" s="72"/>
      <c r="AG6519" s="72"/>
      <c r="AH6519" s="72"/>
      <c r="AI6519" s="72"/>
      <c r="AJ6519" s="72"/>
      <c r="AK6519" s="72"/>
    </row>
    <row r="6520" ht="14.25" customHeight="1">
      <c r="A6520" s="78">
        <v>6517.0</v>
      </c>
      <c r="C6520" s="78" t="str">
        <f>VLOOKUP(G6520,[1]Macrodata_CCF!$A$3:$D$55,4,FALSE)</f>
        <v>#ERROR!</v>
      </c>
      <c r="E6520" s="79" t="str">
        <f>VLOOKUP(G6520,[1]Macrodata_CCF!$A$3:$B$55,2,FALSE)</f>
        <v>#ERROR!</v>
      </c>
      <c r="F6520" s="78">
        <v>1.0</v>
      </c>
      <c r="G6520" s="80">
        <v>18.0</v>
      </c>
      <c r="H6520" s="81">
        <v>207050.0</v>
      </c>
      <c r="I6520" s="81">
        <v>280000.0</v>
      </c>
      <c r="J6520" s="81">
        <v>243525.0</v>
      </c>
      <c r="K6520" s="81">
        <v>280000.0</v>
      </c>
      <c r="L6520" s="82">
        <v>0.5</v>
      </c>
      <c r="N6520" s="83">
        <f t="shared" si="1"/>
        <v>0.5</v>
      </c>
      <c r="O6520" s="83">
        <f t="shared" si="2"/>
        <v>0.5</v>
      </c>
      <c r="Q6520" s="83">
        <f t="shared" si="3"/>
        <v>0.2605357143</v>
      </c>
      <c r="R6520" s="83">
        <f t="shared" si="4"/>
        <v>0.5</v>
      </c>
      <c r="S6520" s="83" t="b">
        <f t="shared" si="5"/>
        <v>0</v>
      </c>
      <c r="T6520" s="72"/>
      <c r="U6520" s="72"/>
      <c r="V6520" s="72"/>
      <c r="W6520" s="72"/>
      <c r="X6520" s="72"/>
      <c r="Y6520" s="72"/>
      <c r="Z6520" s="72"/>
      <c r="AA6520" s="72"/>
      <c r="AB6520" s="72"/>
      <c r="AC6520" s="72"/>
      <c r="AD6520" s="72"/>
      <c r="AE6520" s="72"/>
      <c r="AF6520" s="72"/>
      <c r="AG6520" s="72"/>
      <c r="AH6520" s="72"/>
      <c r="AI6520" s="72"/>
      <c r="AJ6520" s="72"/>
      <c r="AK6520" s="72"/>
    </row>
    <row r="6521" ht="14.25" customHeight="1">
      <c r="A6521" s="78">
        <v>6518.0</v>
      </c>
      <c r="C6521" s="78" t="str">
        <f>VLOOKUP(G6521,[1]Macrodata_CCF!$A$3:$D$55,4,FALSE)</f>
        <v>#ERROR!</v>
      </c>
      <c r="E6521" s="79" t="str">
        <f>VLOOKUP(G6521,[1]Macrodata_CCF!$A$3:$B$55,2,FALSE)</f>
        <v>#ERROR!</v>
      </c>
      <c r="F6521" s="78">
        <v>0.0</v>
      </c>
      <c r="G6521" s="80">
        <v>6.0</v>
      </c>
      <c r="H6521" s="81">
        <v>0.0</v>
      </c>
      <c r="I6521" s="81">
        <v>630000.0</v>
      </c>
      <c r="J6521" s="81">
        <v>0.0</v>
      </c>
      <c r="K6521" s="81">
        <v>630000.0</v>
      </c>
      <c r="L6521" s="82">
        <v>0.0</v>
      </c>
      <c r="N6521" s="83">
        <f t="shared" si="1"/>
        <v>0</v>
      </c>
      <c r="O6521" s="83">
        <f t="shared" si="2"/>
        <v>0</v>
      </c>
      <c r="Q6521" s="83">
        <f t="shared" si="3"/>
        <v>1</v>
      </c>
      <c r="R6521" s="83">
        <f t="shared" si="4"/>
        <v>0</v>
      </c>
      <c r="S6521" s="83" t="b">
        <f t="shared" si="5"/>
        <v>0</v>
      </c>
      <c r="T6521" s="72"/>
      <c r="U6521" s="72"/>
      <c r="V6521" s="72"/>
      <c r="W6521" s="72"/>
      <c r="X6521" s="72"/>
      <c r="Y6521" s="72"/>
      <c r="Z6521" s="72"/>
      <c r="AA6521" s="72"/>
      <c r="AB6521" s="72"/>
      <c r="AC6521" s="72"/>
      <c r="AD6521" s="72"/>
      <c r="AE6521" s="72"/>
      <c r="AF6521" s="72"/>
      <c r="AG6521" s="72"/>
      <c r="AH6521" s="72"/>
      <c r="AI6521" s="72"/>
      <c r="AJ6521" s="72"/>
      <c r="AK6521" s="72"/>
    </row>
    <row r="6522" ht="14.25" customHeight="1">
      <c r="A6522" s="78">
        <v>6519.0</v>
      </c>
      <c r="C6522" s="78" t="str">
        <f>VLOOKUP(G6522,[1]Macrodata_CCF!$A$3:$D$55,4,FALSE)</f>
        <v>#ERROR!</v>
      </c>
      <c r="E6522" s="79" t="str">
        <f>VLOOKUP(G6522,[1]Macrodata_CCF!$A$3:$B$55,2,FALSE)</f>
        <v>#ERROR!</v>
      </c>
      <c r="F6522" s="78">
        <v>0.0</v>
      </c>
      <c r="G6522" s="80">
        <v>7.0</v>
      </c>
      <c r="H6522" s="81">
        <v>189545.0</v>
      </c>
      <c r="I6522" s="81">
        <v>740000.0</v>
      </c>
      <c r="J6522" s="81">
        <v>387710.0</v>
      </c>
      <c r="K6522" s="81">
        <v>1110000.0</v>
      </c>
      <c r="L6522" s="82">
        <v>0.3600021800147151</v>
      </c>
      <c r="N6522" s="83">
        <f t="shared" si="1"/>
        <v>0.36000218</v>
      </c>
      <c r="O6522" s="83">
        <f t="shared" si="2"/>
        <v>0.36000218</v>
      </c>
      <c r="Q6522" s="83">
        <f t="shared" si="3"/>
        <v>0.7438581081</v>
      </c>
      <c r="R6522" s="83">
        <f t="shared" si="4"/>
        <v>0.36000218</v>
      </c>
      <c r="S6522" s="83" t="b">
        <f t="shared" si="5"/>
        <v>0</v>
      </c>
      <c r="T6522" s="72"/>
      <c r="U6522" s="72"/>
      <c r="V6522" s="72"/>
      <c r="W6522" s="72"/>
      <c r="X6522" s="72"/>
      <c r="Y6522" s="72"/>
      <c r="Z6522" s="72"/>
      <c r="AA6522" s="72"/>
      <c r="AB6522" s="72"/>
      <c r="AC6522" s="72"/>
      <c r="AD6522" s="72"/>
      <c r="AE6522" s="72"/>
      <c r="AF6522" s="72"/>
      <c r="AG6522" s="72"/>
      <c r="AH6522" s="72"/>
      <c r="AI6522" s="72"/>
      <c r="AJ6522" s="72"/>
      <c r="AK6522" s="72"/>
    </row>
    <row r="6523" ht="14.25" customHeight="1">
      <c r="A6523" s="78">
        <v>6520.0</v>
      </c>
      <c r="C6523" s="78" t="str">
        <f>VLOOKUP(G6523,[1]Macrodata_CCF!$A$3:$D$55,4,FALSE)</f>
        <v>#ERROR!</v>
      </c>
      <c r="E6523" s="79" t="str">
        <f>VLOOKUP(G6523,[1]Macrodata_CCF!$A$3:$B$55,2,FALSE)</f>
        <v>#ERROR!</v>
      </c>
      <c r="F6523" s="78">
        <v>0.0</v>
      </c>
      <c r="G6523" s="80">
        <v>36.0</v>
      </c>
      <c r="H6523" s="81">
        <v>384255.0</v>
      </c>
      <c r="I6523" s="81">
        <v>530000.0</v>
      </c>
      <c r="J6523" s="81">
        <v>375510.0</v>
      </c>
      <c r="K6523" s="81">
        <v>530000.0</v>
      </c>
      <c r="L6523" s="82">
        <v>-0.06000205838965316</v>
      </c>
      <c r="N6523" s="83">
        <f t="shared" si="1"/>
        <v>-0.06000205839</v>
      </c>
      <c r="O6523" s="83">
        <f t="shared" si="2"/>
        <v>0</v>
      </c>
      <c r="Q6523" s="83">
        <f t="shared" si="3"/>
        <v>0.274990566</v>
      </c>
      <c r="R6523" s="83">
        <f t="shared" si="4"/>
        <v>-0.06000205839</v>
      </c>
      <c r="S6523" s="83" t="b">
        <f t="shared" si="5"/>
        <v>0</v>
      </c>
      <c r="T6523" s="72"/>
      <c r="U6523" s="72"/>
      <c r="V6523" s="72"/>
      <c r="W6523" s="72"/>
      <c r="X6523" s="72"/>
      <c r="Y6523" s="72"/>
      <c r="Z6523" s="72"/>
      <c r="AA6523" s="72"/>
      <c r="AB6523" s="72"/>
      <c r="AC6523" s="72"/>
      <c r="AD6523" s="72"/>
      <c r="AE6523" s="72"/>
      <c r="AF6523" s="72"/>
      <c r="AG6523" s="72"/>
      <c r="AH6523" s="72"/>
      <c r="AI6523" s="72"/>
      <c r="AJ6523" s="72"/>
      <c r="AK6523" s="72"/>
    </row>
    <row r="6524" ht="14.25" customHeight="1">
      <c r="A6524" s="78">
        <v>6521.0</v>
      </c>
      <c r="C6524" s="78" t="str">
        <f>VLOOKUP(G6524,[1]Macrodata_CCF!$A$3:$D$55,4,FALSE)</f>
        <v>#ERROR!</v>
      </c>
      <c r="E6524" s="79" t="str">
        <f>VLOOKUP(G6524,[1]Macrodata_CCF!$A$3:$B$55,2,FALSE)</f>
        <v>#ERROR!</v>
      </c>
      <c r="F6524" s="78">
        <v>0.0</v>
      </c>
      <c r="G6524" s="80">
        <v>40.0</v>
      </c>
      <c r="H6524" s="81">
        <v>127840.0</v>
      </c>
      <c r="I6524" s="81">
        <v>380000.0</v>
      </c>
      <c r="J6524" s="81">
        <v>387600.0</v>
      </c>
      <c r="K6524" s="81">
        <v>380000.0</v>
      </c>
      <c r="L6524" s="82">
        <v>1.03013959390863</v>
      </c>
      <c r="N6524" s="83">
        <f t="shared" si="1"/>
        <v>1.030139594</v>
      </c>
      <c r="O6524" s="83">
        <f t="shared" si="2"/>
        <v>1</v>
      </c>
      <c r="Q6524" s="83">
        <f t="shared" si="3"/>
        <v>0.6635789474</v>
      </c>
      <c r="R6524" s="83">
        <f t="shared" si="4"/>
        <v>1.030139594</v>
      </c>
      <c r="S6524" s="83" t="b">
        <f t="shared" si="5"/>
        <v>0</v>
      </c>
      <c r="T6524" s="72"/>
      <c r="U6524" s="72"/>
      <c r="V6524" s="72"/>
      <c r="W6524" s="72"/>
      <c r="X6524" s="72"/>
      <c r="Y6524" s="72"/>
      <c r="Z6524" s="72"/>
      <c r="AA6524" s="72"/>
      <c r="AB6524" s="72"/>
      <c r="AC6524" s="72"/>
      <c r="AD6524" s="72"/>
      <c r="AE6524" s="72"/>
      <c r="AF6524" s="72"/>
      <c r="AG6524" s="72"/>
      <c r="AH6524" s="72"/>
      <c r="AI6524" s="72"/>
      <c r="AJ6524" s="72"/>
      <c r="AK6524" s="72"/>
    </row>
    <row r="6525" ht="14.25" customHeight="1">
      <c r="A6525" s="78">
        <v>6522.0</v>
      </c>
      <c r="C6525" s="78" t="str">
        <f>VLOOKUP(G6525,[1]Macrodata_CCF!$A$3:$D$55,4,FALSE)</f>
        <v>#ERROR!</v>
      </c>
      <c r="E6525" s="79" t="str">
        <f>VLOOKUP(G6525,[1]Macrodata_CCF!$A$3:$B$55,2,FALSE)</f>
        <v>#ERROR!</v>
      </c>
      <c r="F6525" s="78">
        <v>1.0</v>
      </c>
      <c r="G6525" s="80">
        <v>42.0</v>
      </c>
      <c r="H6525" s="81">
        <v>44465.0</v>
      </c>
      <c r="I6525" s="81">
        <v>150000.0</v>
      </c>
      <c r="J6525" s="81">
        <v>96175.0</v>
      </c>
      <c r="K6525" s="81">
        <v>150000.0</v>
      </c>
      <c r="L6525" s="82">
        <v>0.4899796276116928</v>
      </c>
      <c r="N6525" s="83">
        <f t="shared" si="1"/>
        <v>0.4899796276</v>
      </c>
      <c r="O6525" s="83">
        <f t="shared" si="2"/>
        <v>0.4899796276</v>
      </c>
      <c r="Q6525" s="83">
        <f t="shared" si="3"/>
        <v>0.7035666667</v>
      </c>
      <c r="R6525" s="83">
        <f t="shared" si="4"/>
        <v>0.4899796276</v>
      </c>
      <c r="S6525" s="83" t="b">
        <f t="shared" si="5"/>
        <v>0</v>
      </c>
      <c r="T6525" s="72"/>
      <c r="U6525" s="72"/>
      <c r="V6525" s="72"/>
      <c r="W6525" s="72"/>
      <c r="X6525" s="72"/>
      <c r="Y6525" s="72"/>
      <c r="Z6525" s="72"/>
      <c r="AA6525" s="72"/>
      <c r="AB6525" s="72"/>
      <c r="AC6525" s="72"/>
      <c r="AD6525" s="72"/>
      <c r="AE6525" s="72"/>
      <c r="AF6525" s="72"/>
      <c r="AG6525" s="72"/>
      <c r="AH6525" s="72"/>
      <c r="AI6525" s="72"/>
      <c r="AJ6525" s="72"/>
      <c r="AK6525" s="72"/>
    </row>
    <row r="6526" ht="14.25" customHeight="1">
      <c r="A6526" s="78">
        <v>6523.0</v>
      </c>
      <c r="C6526" s="78" t="str">
        <f>VLOOKUP(G6526,[1]Macrodata_CCF!$A$3:$D$55,4,FALSE)</f>
        <v>#ERROR!</v>
      </c>
      <c r="E6526" s="79" t="str">
        <f>VLOOKUP(G6526,[1]Macrodata_CCF!$A$3:$B$55,2,FALSE)</f>
        <v>#ERROR!</v>
      </c>
      <c r="F6526" s="78">
        <v>0.0</v>
      </c>
      <c r="G6526" s="80">
        <v>1.0</v>
      </c>
      <c r="H6526" s="81">
        <v>2990.0</v>
      </c>
      <c r="I6526" s="81">
        <v>10000.0</v>
      </c>
      <c r="J6526" s="81">
        <v>5095.0</v>
      </c>
      <c r="K6526" s="81">
        <v>10000.0</v>
      </c>
      <c r="L6526" s="82">
        <v>0.3002853067047075</v>
      </c>
      <c r="N6526" s="83">
        <f t="shared" si="1"/>
        <v>0.3002853067</v>
      </c>
      <c r="O6526" s="83">
        <f t="shared" si="2"/>
        <v>0.3002853067</v>
      </c>
      <c r="Q6526" s="83">
        <f t="shared" si="3"/>
        <v>0.701</v>
      </c>
      <c r="R6526" s="83">
        <f t="shared" si="4"/>
        <v>0.3002853067</v>
      </c>
      <c r="S6526" s="83" t="b">
        <f t="shared" si="5"/>
        <v>0</v>
      </c>
      <c r="T6526" s="72"/>
      <c r="U6526" s="72"/>
      <c r="V6526" s="72"/>
      <c r="W6526" s="72"/>
      <c r="X6526" s="72"/>
      <c r="Y6526" s="72"/>
      <c r="Z6526" s="72"/>
      <c r="AA6526" s="72"/>
      <c r="AB6526" s="72"/>
      <c r="AC6526" s="72"/>
      <c r="AD6526" s="72"/>
      <c r="AE6526" s="72"/>
      <c r="AF6526" s="72"/>
      <c r="AG6526" s="72"/>
      <c r="AH6526" s="72"/>
      <c r="AI6526" s="72"/>
      <c r="AJ6526" s="72"/>
      <c r="AK6526" s="72"/>
    </row>
    <row r="6527" ht="14.25" customHeight="1">
      <c r="A6527" s="78">
        <v>6524.0</v>
      </c>
      <c r="C6527" s="78" t="str">
        <f>VLOOKUP(G6527,[1]Macrodata_CCF!$A$3:$D$55,4,FALSE)</f>
        <v>#ERROR!</v>
      </c>
      <c r="E6527" s="79" t="str">
        <f>VLOOKUP(G6527,[1]Macrodata_CCF!$A$3:$B$55,2,FALSE)</f>
        <v>#ERROR!</v>
      </c>
      <c r="F6527" s="78">
        <v>0.0</v>
      </c>
      <c r="G6527" s="80">
        <v>19.0</v>
      </c>
      <c r="H6527" s="81">
        <v>0.0</v>
      </c>
      <c r="I6527" s="81">
        <v>750000.0</v>
      </c>
      <c r="J6527" s="81">
        <v>765000.0</v>
      </c>
      <c r="K6527" s="81">
        <v>750000.0</v>
      </c>
      <c r="L6527" s="82">
        <v>1.02</v>
      </c>
      <c r="N6527" s="83">
        <f t="shared" si="1"/>
        <v>1.02</v>
      </c>
      <c r="O6527" s="83">
        <f t="shared" si="2"/>
        <v>1</v>
      </c>
      <c r="Q6527" s="83">
        <f t="shared" si="3"/>
        <v>1</v>
      </c>
      <c r="R6527" s="83">
        <f t="shared" si="4"/>
        <v>1.02</v>
      </c>
      <c r="S6527" s="83" t="b">
        <f t="shared" si="5"/>
        <v>0</v>
      </c>
      <c r="T6527" s="72"/>
      <c r="U6527" s="72"/>
      <c r="V6527" s="72"/>
      <c r="W6527" s="72"/>
      <c r="X6527" s="72"/>
      <c r="Y6527" s="72"/>
      <c r="Z6527" s="72"/>
      <c r="AA6527" s="72"/>
      <c r="AB6527" s="72"/>
      <c r="AC6527" s="72"/>
      <c r="AD6527" s="72"/>
      <c r="AE6527" s="72"/>
      <c r="AF6527" s="72"/>
      <c r="AG6527" s="72"/>
      <c r="AH6527" s="72"/>
      <c r="AI6527" s="72"/>
      <c r="AJ6527" s="72"/>
      <c r="AK6527" s="72"/>
    </row>
    <row r="6528" ht="14.25" customHeight="1">
      <c r="A6528" s="78">
        <v>6525.0</v>
      </c>
      <c r="C6528" s="78" t="str">
        <f>VLOOKUP(G6528,[1]Macrodata_CCF!$A$3:$D$55,4,FALSE)</f>
        <v>#ERROR!</v>
      </c>
      <c r="E6528" s="79" t="str">
        <f>VLOOKUP(G6528,[1]Macrodata_CCF!$A$3:$B$55,2,FALSE)</f>
        <v>#ERROR!</v>
      </c>
      <c r="F6528" s="78">
        <v>0.0</v>
      </c>
      <c r="G6528" s="80">
        <v>31.0</v>
      </c>
      <c r="H6528" s="81">
        <v>307995.0</v>
      </c>
      <c r="I6528" s="81">
        <v>450000.0</v>
      </c>
      <c r="J6528" s="81">
        <v>329295.0</v>
      </c>
      <c r="K6528" s="81">
        <v>450000.0</v>
      </c>
      <c r="L6528" s="82">
        <v>0.1499947184958276</v>
      </c>
      <c r="N6528" s="83">
        <f t="shared" si="1"/>
        <v>0.1499947185</v>
      </c>
      <c r="O6528" s="83">
        <f t="shared" si="2"/>
        <v>0.1499947185</v>
      </c>
      <c r="Q6528" s="83">
        <f t="shared" si="3"/>
        <v>0.3155666667</v>
      </c>
      <c r="R6528" s="83">
        <f t="shared" si="4"/>
        <v>0.1499947185</v>
      </c>
      <c r="S6528" s="83" t="b">
        <f t="shared" si="5"/>
        <v>0</v>
      </c>
      <c r="T6528" s="72"/>
      <c r="U6528" s="72"/>
      <c r="V6528" s="72"/>
      <c r="W6528" s="72"/>
      <c r="X6528" s="72"/>
      <c r="Y6528" s="72"/>
      <c r="Z6528" s="72"/>
      <c r="AA6528" s="72"/>
      <c r="AB6528" s="72"/>
      <c r="AC6528" s="72"/>
      <c r="AD6528" s="72"/>
      <c r="AE6528" s="72"/>
      <c r="AF6528" s="72"/>
      <c r="AG6528" s="72"/>
      <c r="AH6528" s="72"/>
      <c r="AI6528" s="72"/>
      <c r="AJ6528" s="72"/>
      <c r="AK6528" s="72"/>
    </row>
    <row r="6529" ht="14.25" customHeight="1">
      <c r="A6529" s="78">
        <v>6526.0</v>
      </c>
      <c r="C6529" s="78" t="str">
        <f>VLOOKUP(G6529,[1]Macrodata_CCF!$A$3:$D$55,4,FALSE)</f>
        <v>#ERROR!</v>
      </c>
      <c r="E6529" s="79" t="str">
        <f>VLOOKUP(G6529,[1]Macrodata_CCF!$A$3:$B$55,2,FALSE)</f>
        <v>#ERROR!</v>
      </c>
      <c r="F6529" s="78">
        <v>0.0</v>
      </c>
      <c r="G6529" s="80">
        <v>49.0</v>
      </c>
      <c r="H6529" s="81">
        <v>45395.0</v>
      </c>
      <c r="I6529" s="81">
        <v>70000.0</v>
      </c>
      <c r="J6529" s="81">
        <v>48100.0</v>
      </c>
      <c r="K6529" s="81">
        <v>70000.0</v>
      </c>
      <c r="L6529" s="82">
        <v>0.1099370046738468</v>
      </c>
      <c r="N6529" s="83">
        <f t="shared" si="1"/>
        <v>0.1099370047</v>
      </c>
      <c r="O6529" s="83">
        <f t="shared" si="2"/>
        <v>0.1099370047</v>
      </c>
      <c r="Q6529" s="83">
        <f t="shared" si="3"/>
        <v>0.3515</v>
      </c>
      <c r="R6529" s="83">
        <f t="shared" si="4"/>
        <v>0.1099370047</v>
      </c>
      <c r="S6529" s="83" t="b">
        <f t="shared" si="5"/>
        <v>0</v>
      </c>
      <c r="T6529" s="72"/>
      <c r="U6529" s="72"/>
      <c r="V6529" s="72"/>
      <c r="W6529" s="72"/>
      <c r="X6529" s="72"/>
      <c r="Y6529" s="72"/>
      <c r="Z6529" s="72"/>
      <c r="AA6529" s="72"/>
      <c r="AB6529" s="72"/>
      <c r="AC6529" s="72"/>
      <c r="AD6529" s="72"/>
      <c r="AE6529" s="72"/>
      <c r="AF6529" s="72"/>
      <c r="AG6529" s="72"/>
      <c r="AH6529" s="72"/>
      <c r="AI6529" s="72"/>
      <c r="AJ6529" s="72"/>
      <c r="AK6529" s="72"/>
    </row>
    <row r="6530" ht="14.25" customHeight="1">
      <c r="A6530" s="78">
        <v>6527.0</v>
      </c>
      <c r="C6530" s="78" t="str">
        <f>VLOOKUP(G6530,[1]Macrodata_CCF!$A$3:$D$55,4,FALSE)</f>
        <v>#ERROR!</v>
      </c>
      <c r="E6530" s="79" t="str">
        <f>VLOOKUP(G6530,[1]Macrodata_CCF!$A$3:$B$55,2,FALSE)</f>
        <v>#ERROR!</v>
      </c>
      <c r="F6530" s="78">
        <v>0.0</v>
      </c>
      <c r="G6530" s="80">
        <v>32.0</v>
      </c>
      <c r="H6530" s="81">
        <v>10590.0</v>
      </c>
      <c r="I6530" s="81">
        <v>20000.0</v>
      </c>
      <c r="J6530" s="81">
        <v>12190.0</v>
      </c>
      <c r="K6530" s="81">
        <v>20000.0</v>
      </c>
      <c r="L6530" s="82">
        <v>0.1700318809776833</v>
      </c>
      <c r="N6530" s="83">
        <f t="shared" si="1"/>
        <v>0.170031881</v>
      </c>
      <c r="O6530" s="83">
        <f t="shared" si="2"/>
        <v>0.170031881</v>
      </c>
      <c r="Q6530" s="83">
        <f t="shared" si="3"/>
        <v>0.4705</v>
      </c>
      <c r="R6530" s="83">
        <f t="shared" si="4"/>
        <v>0.170031881</v>
      </c>
      <c r="S6530" s="83" t="b">
        <f t="shared" si="5"/>
        <v>0</v>
      </c>
      <c r="T6530" s="72"/>
      <c r="U6530" s="72"/>
      <c r="V6530" s="72"/>
      <c r="W6530" s="72"/>
      <c r="X6530" s="72"/>
      <c r="Y6530" s="72"/>
      <c r="Z6530" s="72"/>
      <c r="AA6530" s="72"/>
      <c r="AB6530" s="72"/>
      <c r="AC6530" s="72"/>
      <c r="AD6530" s="72"/>
      <c r="AE6530" s="72"/>
      <c r="AF6530" s="72"/>
      <c r="AG6530" s="72"/>
      <c r="AH6530" s="72"/>
      <c r="AI6530" s="72"/>
      <c r="AJ6530" s="72"/>
      <c r="AK6530" s="72"/>
    </row>
    <row r="6531" ht="14.25" customHeight="1">
      <c r="A6531" s="78">
        <v>6528.0</v>
      </c>
      <c r="C6531" s="78" t="str">
        <f>VLOOKUP(G6531,[1]Macrodata_CCF!$A$3:$D$55,4,FALSE)</f>
        <v>#ERROR!</v>
      </c>
      <c r="E6531" s="79" t="str">
        <f>VLOOKUP(G6531,[1]Macrodata_CCF!$A$3:$B$55,2,FALSE)</f>
        <v>#ERROR!</v>
      </c>
      <c r="F6531" s="78">
        <v>0.0</v>
      </c>
      <c r="G6531" s="80">
        <v>5.0</v>
      </c>
      <c r="H6531" s="81">
        <v>307140.0</v>
      </c>
      <c r="I6531" s="81">
        <v>840000.0</v>
      </c>
      <c r="J6531" s="81">
        <v>1285200.0</v>
      </c>
      <c r="K6531" s="81">
        <v>1260000.0</v>
      </c>
      <c r="L6531" s="82">
        <v>1.835491498705101</v>
      </c>
      <c r="N6531" s="83">
        <f t="shared" si="1"/>
        <v>1.835491499</v>
      </c>
      <c r="O6531" s="83">
        <f t="shared" si="2"/>
        <v>1</v>
      </c>
      <c r="Q6531" s="83">
        <f t="shared" si="3"/>
        <v>0.6343571429</v>
      </c>
      <c r="R6531" s="83">
        <f t="shared" si="4"/>
        <v>1.835491499</v>
      </c>
      <c r="S6531" s="83" t="b">
        <f t="shared" si="5"/>
        <v>0</v>
      </c>
      <c r="T6531" s="72"/>
      <c r="U6531" s="72"/>
      <c r="V6531" s="72"/>
      <c r="W6531" s="72"/>
      <c r="X6531" s="72"/>
      <c r="Y6531" s="72"/>
      <c r="Z6531" s="72"/>
      <c r="AA6531" s="72"/>
      <c r="AB6531" s="72"/>
      <c r="AC6531" s="72"/>
      <c r="AD6531" s="72"/>
      <c r="AE6531" s="72"/>
      <c r="AF6531" s="72"/>
      <c r="AG6531" s="72"/>
      <c r="AH6531" s="72"/>
      <c r="AI6531" s="72"/>
      <c r="AJ6531" s="72"/>
      <c r="AK6531" s="72"/>
    </row>
    <row r="6532" ht="14.25" customHeight="1">
      <c r="A6532" s="78">
        <v>6529.0</v>
      </c>
      <c r="C6532" s="78" t="str">
        <f>VLOOKUP(G6532,[1]Macrodata_CCF!$A$3:$D$55,4,FALSE)</f>
        <v>#ERROR!</v>
      </c>
      <c r="E6532" s="79" t="str">
        <f>VLOOKUP(G6532,[1]Macrodata_CCF!$A$3:$B$55,2,FALSE)</f>
        <v>#ERROR!</v>
      </c>
      <c r="F6532" s="78">
        <v>0.0</v>
      </c>
      <c r="G6532" s="80">
        <v>17.0</v>
      </c>
      <c r="H6532" s="81">
        <v>90715.0</v>
      </c>
      <c r="I6532" s="81">
        <v>100000.0</v>
      </c>
      <c r="J6532" s="81">
        <v>92295.0</v>
      </c>
      <c r="K6532" s="81">
        <v>160000.0</v>
      </c>
      <c r="L6532" s="82">
        <v>0.1701669359181475</v>
      </c>
      <c r="N6532" s="83">
        <f t="shared" si="1"/>
        <v>0.1701669359</v>
      </c>
      <c r="O6532" s="83">
        <f t="shared" si="2"/>
        <v>0.1701669359</v>
      </c>
      <c r="Q6532" s="83">
        <f t="shared" si="3"/>
        <v>0.09285</v>
      </c>
      <c r="R6532" s="83">
        <f t="shared" si="4"/>
        <v>0.0158</v>
      </c>
      <c r="S6532" s="83" t="b">
        <f t="shared" si="5"/>
        <v>0</v>
      </c>
      <c r="T6532" s="72"/>
      <c r="U6532" s="72"/>
      <c r="V6532" s="72"/>
      <c r="W6532" s="72"/>
      <c r="X6532" s="72"/>
      <c r="Y6532" s="72"/>
      <c r="Z6532" s="72"/>
      <c r="AA6532" s="72"/>
      <c r="AB6532" s="72"/>
      <c r="AC6532" s="72"/>
      <c r="AD6532" s="72"/>
      <c r="AE6532" s="72"/>
      <c r="AF6532" s="72"/>
      <c r="AG6532" s="72"/>
      <c r="AH6532" s="72"/>
      <c r="AI6532" s="72"/>
      <c r="AJ6532" s="72"/>
      <c r="AK6532" s="72"/>
    </row>
    <row r="6533" ht="14.25" customHeight="1">
      <c r="A6533" s="78">
        <v>6530.0</v>
      </c>
      <c r="C6533" s="78" t="str">
        <f>VLOOKUP(G6533,[1]Macrodata_CCF!$A$3:$D$55,4,FALSE)</f>
        <v>#ERROR!</v>
      </c>
      <c r="E6533" s="79" t="str">
        <f>VLOOKUP(G6533,[1]Macrodata_CCF!$A$3:$B$55,2,FALSE)</f>
        <v>#ERROR!</v>
      </c>
      <c r="F6533" s="78">
        <v>0.0</v>
      </c>
      <c r="G6533" s="80">
        <v>30.0</v>
      </c>
      <c r="H6533" s="81">
        <v>94115.0</v>
      </c>
      <c r="I6533" s="81">
        <v>330000.0</v>
      </c>
      <c r="J6533" s="81">
        <v>134215.0</v>
      </c>
      <c r="K6533" s="81">
        <v>330000.0</v>
      </c>
      <c r="L6533" s="82">
        <v>0.1699980922907349</v>
      </c>
      <c r="N6533" s="83">
        <f t="shared" si="1"/>
        <v>0.1699980923</v>
      </c>
      <c r="O6533" s="83">
        <f t="shared" si="2"/>
        <v>0.1699980923</v>
      </c>
      <c r="Q6533" s="83">
        <f t="shared" si="3"/>
        <v>0.7148030303</v>
      </c>
      <c r="R6533" s="83">
        <f t="shared" si="4"/>
        <v>0.1699980923</v>
      </c>
      <c r="S6533" s="83" t="b">
        <f t="shared" si="5"/>
        <v>0</v>
      </c>
      <c r="T6533" s="72"/>
      <c r="U6533" s="72"/>
      <c r="V6533" s="72"/>
      <c r="W6533" s="72"/>
      <c r="X6533" s="72"/>
      <c r="Y6533" s="72"/>
      <c r="Z6533" s="72"/>
      <c r="AA6533" s="72"/>
      <c r="AB6533" s="72"/>
      <c r="AC6533" s="72"/>
      <c r="AD6533" s="72"/>
      <c r="AE6533" s="72"/>
      <c r="AF6533" s="72"/>
      <c r="AG6533" s="72"/>
      <c r="AH6533" s="72"/>
      <c r="AI6533" s="72"/>
      <c r="AJ6533" s="72"/>
      <c r="AK6533" s="72"/>
    </row>
    <row r="6534" ht="14.25" customHeight="1">
      <c r="A6534" s="78">
        <v>6531.0</v>
      </c>
      <c r="C6534" s="78" t="str">
        <f>VLOOKUP(G6534,[1]Macrodata_CCF!$A$3:$D$55,4,FALSE)</f>
        <v>#ERROR!</v>
      </c>
      <c r="E6534" s="79" t="str">
        <f>VLOOKUP(G6534,[1]Macrodata_CCF!$A$3:$B$55,2,FALSE)</f>
        <v>#ERROR!</v>
      </c>
      <c r="F6534" s="78">
        <v>0.0</v>
      </c>
      <c r="G6534" s="80">
        <v>52.0</v>
      </c>
      <c r="H6534" s="81">
        <v>645320.0</v>
      </c>
      <c r="I6534" s="81">
        <v>940000.0</v>
      </c>
      <c r="J6534" s="81">
        <v>665950.0</v>
      </c>
      <c r="K6534" s="81">
        <v>940000.0</v>
      </c>
      <c r="L6534" s="82">
        <v>0.07000814442785394</v>
      </c>
      <c r="N6534" s="83">
        <f t="shared" si="1"/>
        <v>0.07000814443</v>
      </c>
      <c r="O6534" s="83">
        <f t="shared" si="2"/>
        <v>0.07000814443</v>
      </c>
      <c r="Q6534" s="83">
        <f t="shared" si="3"/>
        <v>0.3134893617</v>
      </c>
      <c r="R6534" s="83">
        <f t="shared" si="4"/>
        <v>0.07000814443</v>
      </c>
      <c r="S6534" s="83" t="b">
        <f t="shared" si="5"/>
        <v>0</v>
      </c>
      <c r="T6534" s="72"/>
      <c r="U6534" s="72"/>
      <c r="V6534" s="72"/>
      <c r="W6534" s="72"/>
      <c r="X6534" s="72"/>
      <c r="Y6534" s="72"/>
      <c r="Z6534" s="72"/>
      <c r="AA6534" s="72"/>
      <c r="AB6534" s="72"/>
      <c r="AC6534" s="72"/>
      <c r="AD6534" s="72"/>
      <c r="AE6534" s="72"/>
      <c r="AF6534" s="72"/>
      <c r="AG6534" s="72"/>
      <c r="AH6534" s="72"/>
      <c r="AI6534" s="72"/>
      <c r="AJ6534" s="72"/>
      <c r="AK6534" s="72"/>
    </row>
    <row r="6535" ht="14.25" customHeight="1">
      <c r="A6535" s="78">
        <v>6532.0</v>
      </c>
      <c r="C6535" s="78" t="str">
        <f>VLOOKUP(G6535,[1]Macrodata_CCF!$A$3:$D$55,4,FALSE)</f>
        <v>#ERROR!</v>
      </c>
      <c r="E6535" s="79" t="str">
        <f>VLOOKUP(G6535,[1]Macrodata_CCF!$A$3:$B$55,2,FALSE)</f>
        <v>#ERROR!</v>
      </c>
      <c r="F6535" s="78">
        <v>0.0</v>
      </c>
      <c r="G6535" s="80">
        <v>53.0</v>
      </c>
      <c r="H6535" s="81">
        <v>220280.0</v>
      </c>
      <c r="I6535" s="81">
        <v>370000.0</v>
      </c>
      <c r="J6535" s="81">
        <v>238245.0</v>
      </c>
      <c r="K6535" s="81">
        <v>370000.0</v>
      </c>
      <c r="L6535" s="82">
        <v>0.1199906492118621</v>
      </c>
      <c r="N6535" s="83">
        <f t="shared" si="1"/>
        <v>0.1199906492</v>
      </c>
      <c r="O6535" s="83">
        <f t="shared" si="2"/>
        <v>0.1199906492</v>
      </c>
      <c r="Q6535" s="83">
        <f t="shared" si="3"/>
        <v>0.4046486486</v>
      </c>
      <c r="R6535" s="83">
        <f t="shared" si="4"/>
        <v>0.1199906492</v>
      </c>
      <c r="S6535" s="83" t="b">
        <f t="shared" si="5"/>
        <v>0</v>
      </c>
      <c r="T6535" s="72"/>
      <c r="U6535" s="72"/>
      <c r="V6535" s="72"/>
      <c r="W6535" s="72"/>
      <c r="X6535" s="72"/>
      <c r="Y6535" s="72"/>
      <c r="Z6535" s="72"/>
      <c r="AA6535" s="72"/>
      <c r="AB6535" s="72"/>
      <c r="AC6535" s="72"/>
      <c r="AD6535" s="72"/>
      <c r="AE6535" s="72"/>
      <c r="AF6535" s="72"/>
      <c r="AG6535" s="72"/>
      <c r="AH6535" s="72"/>
      <c r="AI6535" s="72"/>
      <c r="AJ6535" s="72"/>
      <c r="AK6535" s="72"/>
    </row>
    <row r="6536" ht="14.25" customHeight="1">
      <c r="A6536" s="78">
        <v>6533.0</v>
      </c>
      <c r="C6536" s="78" t="str">
        <f>VLOOKUP(G6536,[1]Macrodata_CCF!$A$3:$D$55,4,FALSE)</f>
        <v>#ERROR!</v>
      </c>
      <c r="E6536" s="79" t="str">
        <f>VLOOKUP(G6536,[1]Macrodata_CCF!$A$3:$B$55,2,FALSE)</f>
        <v>#ERROR!</v>
      </c>
      <c r="F6536" s="78">
        <v>0.0</v>
      </c>
      <c r="G6536" s="80">
        <v>21.0</v>
      </c>
      <c r="H6536" s="81">
        <v>126220.0</v>
      </c>
      <c r="I6536" s="81">
        <v>190000.0</v>
      </c>
      <c r="J6536" s="81">
        <v>137065.0</v>
      </c>
      <c r="K6536" s="81">
        <v>190000.0</v>
      </c>
      <c r="L6536" s="82">
        <v>0.1700376293508937</v>
      </c>
      <c r="N6536" s="83">
        <f t="shared" si="1"/>
        <v>0.1700376294</v>
      </c>
      <c r="O6536" s="83">
        <f t="shared" si="2"/>
        <v>0.1700376294</v>
      </c>
      <c r="Q6536" s="83">
        <f t="shared" si="3"/>
        <v>0.3356842105</v>
      </c>
      <c r="R6536" s="83">
        <f t="shared" si="4"/>
        <v>0.1700376294</v>
      </c>
      <c r="S6536" s="83" t="b">
        <f t="shared" si="5"/>
        <v>0</v>
      </c>
      <c r="T6536" s="72"/>
      <c r="U6536" s="72"/>
      <c r="V6536" s="72"/>
      <c r="W6536" s="72"/>
      <c r="X6536" s="72"/>
      <c r="Y6536" s="72"/>
      <c r="Z6536" s="72"/>
      <c r="AA6536" s="72"/>
      <c r="AB6536" s="72"/>
      <c r="AC6536" s="72"/>
      <c r="AD6536" s="72"/>
      <c r="AE6536" s="72"/>
      <c r="AF6536" s="72"/>
      <c r="AG6536" s="72"/>
      <c r="AH6536" s="72"/>
      <c r="AI6536" s="72"/>
      <c r="AJ6536" s="72"/>
      <c r="AK6536" s="72"/>
    </row>
    <row r="6537" ht="14.25" customHeight="1">
      <c r="A6537" s="78">
        <v>6534.0</v>
      </c>
      <c r="C6537" s="78" t="str">
        <f>VLOOKUP(G6537,[1]Macrodata_CCF!$A$3:$D$55,4,FALSE)</f>
        <v>#ERROR!</v>
      </c>
      <c r="E6537" s="79" t="str">
        <f>VLOOKUP(G6537,[1]Macrodata_CCF!$A$3:$B$55,2,FALSE)</f>
        <v>#ERROR!</v>
      </c>
      <c r="F6537" s="78">
        <v>0.0</v>
      </c>
      <c r="G6537" s="80">
        <v>41.0</v>
      </c>
      <c r="H6537" s="81">
        <v>154080.0</v>
      </c>
      <c r="I6537" s="81">
        <v>190000.0</v>
      </c>
      <c r="J6537" s="81">
        <v>193800.0</v>
      </c>
      <c r="K6537" s="81">
        <v>190000.0</v>
      </c>
      <c r="L6537" s="82">
        <v>1.105790645879733</v>
      </c>
      <c r="N6537" s="83">
        <f t="shared" si="1"/>
        <v>1.105790646</v>
      </c>
      <c r="O6537" s="83">
        <f t="shared" si="2"/>
        <v>1</v>
      </c>
      <c r="Q6537" s="83">
        <f t="shared" si="3"/>
        <v>0.1890526316</v>
      </c>
      <c r="R6537" s="83">
        <f t="shared" si="4"/>
        <v>1.105790646</v>
      </c>
      <c r="S6537" s="83" t="b">
        <f t="shared" si="5"/>
        <v>0</v>
      </c>
      <c r="T6537" s="72"/>
      <c r="U6537" s="72"/>
      <c r="V6537" s="72"/>
      <c r="W6537" s="72"/>
      <c r="X6537" s="72"/>
      <c r="Y6537" s="72"/>
      <c r="Z6537" s="72"/>
      <c r="AA6537" s="72"/>
      <c r="AB6537" s="72"/>
      <c r="AC6537" s="72"/>
      <c r="AD6537" s="72"/>
      <c r="AE6537" s="72"/>
      <c r="AF6537" s="72"/>
      <c r="AG6537" s="72"/>
      <c r="AH6537" s="72"/>
      <c r="AI6537" s="72"/>
      <c r="AJ6537" s="72"/>
      <c r="AK6537" s="72"/>
    </row>
    <row r="6538" ht="14.25" customHeight="1">
      <c r="A6538" s="78">
        <v>6535.0</v>
      </c>
      <c r="C6538" s="78" t="str">
        <f>VLOOKUP(G6538,[1]Macrodata_CCF!$A$3:$D$55,4,FALSE)</f>
        <v>#ERROR!</v>
      </c>
      <c r="E6538" s="79" t="str">
        <f>VLOOKUP(G6538,[1]Macrodata_CCF!$A$3:$B$55,2,FALSE)</f>
        <v>#ERROR!</v>
      </c>
      <c r="F6538" s="78">
        <v>0.0</v>
      </c>
      <c r="G6538" s="80">
        <v>27.0</v>
      </c>
      <c r="H6538" s="81">
        <v>72145.0</v>
      </c>
      <c r="I6538" s="81">
        <v>530000.0</v>
      </c>
      <c r="J6538" s="81">
        <v>140825.0</v>
      </c>
      <c r="K6538" s="81">
        <v>530000.0</v>
      </c>
      <c r="L6538" s="82">
        <v>0.1500038221707746</v>
      </c>
      <c r="N6538" s="83">
        <f t="shared" si="1"/>
        <v>0.1500038222</v>
      </c>
      <c r="O6538" s="83">
        <f t="shared" si="2"/>
        <v>0.1500038222</v>
      </c>
      <c r="Q6538" s="83">
        <f t="shared" si="3"/>
        <v>0.8638773585</v>
      </c>
      <c r="R6538" s="83">
        <f t="shared" si="4"/>
        <v>0.1500038222</v>
      </c>
      <c r="S6538" s="83" t="b">
        <f t="shared" si="5"/>
        <v>0</v>
      </c>
      <c r="T6538" s="72"/>
      <c r="U6538" s="72"/>
      <c r="V6538" s="72"/>
      <c r="W6538" s="72"/>
      <c r="X6538" s="72"/>
      <c r="Y6538" s="72"/>
      <c r="Z6538" s="72"/>
      <c r="AA6538" s="72"/>
      <c r="AB6538" s="72"/>
      <c r="AC6538" s="72"/>
      <c r="AD6538" s="72"/>
      <c r="AE6538" s="72"/>
      <c r="AF6538" s="72"/>
      <c r="AG6538" s="72"/>
      <c r="AH6538" s="72"/>
      <c r="AI6538" s="72"/>
      <c r="AJ6538" s="72"/>
      <c r="AK6538" s="72"/>
    </row>
    <row r="6539" ht="14.25" customHeight="1">
      <c r="A6539" s="78">
        <v>6536.0</v>
      </c>
      <c r="C6539" s="78" t="str">
        <f>VLOOKUP(G6539,[1]Macrodata_CCF!$A$3:$D$55,4,FALSE)</f>
        <v>#ERROR!</v>
      </c>
      <c r="E6539" s="79" t="str">
        <f>VLOOKUP(G6539,[1]Macrodata_CCF!$A$3:$B$55,2,FALSE)</f>
        <v>#ERROR!</v>
      </c>
      <c r="F6539" s="78">
        <v>0.0</v>
      </c>
      <c r="G6539" s="80">
        <v>47.0</v>
      </c>
      <c r="H6539" s="81">
        <v>719430.0</v>
      </c>
      <c r="I6539" s="81">
        <v>930000.0</v>
      </c>
      <c r="J6539" s="81">
        <v>751015.0</v>
      </c>
      <c r="K6539" s="81">
        <v>930000.0</v>
      </c>
      <c r="L6539" s="82">
        <v>0.1499976254927103</v>
      </c>
      <c r="N6539" s="83">
        <f t="shared" si="1"/>
        <v>0.1499976255</v>
      </c>
      <c r="O6539" s="83">
        <f t="shared" si="2"/>
        <v>0.1499976255</v>
      </c>
      <c r="Q6539" s="83">
        <f t="shared" si="3"/>
        <v>0.2264193548</v>
      </c>
      <c r="R6539" s="83">
        <f t="shared" si="4"/>
        <v>0.1499976255</v>
      </c>
      <c r="S6539" s="83" t="b">
        <f t="shared" si="5"/>
        <v>0</v>
      </c>
      <c r="T6539" s="72"/>
      <c r="U6539" s="72"/>
      <c r="V6539" s="72"/>
      <c r="W6539" s="72"/>
      <c r="X6539" s="72"/>
      <c r="Y6539" s="72"/>
      <c r="Z6539" s="72"/>
      <c r="AA6539" s="72"/>
      <c r="AB6539" s="72"/>
      <c r="AC6539" s="72"/>
      <c r="AD6539" s="72"/>
      <c r="AE6539" s="72"/>
      <c r="AF6539" s="72"/>
      <c r="AG6539" s="72"/>
      <c r="AH6539" s="72"/>
      <c r="AI6539" s="72"/>
      <c r="AJ6539" s="72"/>
      <c r="AK6539" s="72"/>
    </row>
    <row r="6540" ht="14.25" customHeight="1">
      <c r="A6540" s="78">
        <v>6537.0</v>
      </c>
      <c r="C6540" s="78" t="str">
        <f>VLOOKUP(G6540,[1]Macrodata_CCF!$A$3:$D$55,4,FALSE)</f>
        <v>#ERROR!</v>
      </c>
      <c r="E6540" s="79" t="str">
        <f>VLOOKUP(G6540,[1]Macrodata_CCF!$A$3:$B$55,2,FALSE)</f>
        <v>#ERROR!</v>
      </c>
      <c r="F6540" s="78">
        <v>0.0</v>
      </c>
      <c r="G6540" s="80">
        <v>29.0</v>
      </c>
      <c r="H6540" s="81">
        <v>676295.0</v>
      </c>
      <c r="I6540" s="81">
        <v>780000.0</v>
      </c>
      <c r="J6540" s="81">
        <v>668000.0</v>
      </c>
      <c r="K6540" s="81">
        <v>780000.0</v>
      </c>
      <c r="L6540" s="82">
        <v>-0.07998650016874789</v>
      </c>
      <c r="N6540" s="83">
        <f t="shared" si="1"/>
        <v>-0.07998650017</v>
      </c>
      <c r="O6540" s="83">
        <f t="shared" si="2"/>
        <v>0</v>
      </c>
      <c r="Q6540" s="83">
        <f t="shared" si="3"/>
        <v>0.1329551282</v>
      </c>
      <c r="R6540" s="83">
        <f t="shared" si="4"/>
        <v>-0.07998650017</v>
      </c>
      <c r="S6540" s="83" t="b">
        <f t="shared" si="5"/>
        <v>0</v>
      </c>
      <c r="T6540" s="72"/>
      <c r="U6540" s="72"/>
      <c r="V6540" s="72"/>
      <c r="W6540" s="72"/>
      <c r="X6540" s="72"/>
      <c r="Y6540" s="72"/>
      <c r="Z6540" s="72"/>
      <c r="AA6540" s="72"/>
      <c r="AB6540" s="72"/>
      <c r="AC6540" s="72"/>
      <c r="AD6540" s="72"/>
      <c r="AE6540" s="72"/>
      <c r="AF6540" s="72"/>
      <c r="AG6540" s="72"/>
      <c r="AH6540" s="72"/>
      <c r="AI6540" s="72"/>
      <c r="AJ6540" s="72"/>
      <c r="AK6540" s="72"/>
    </row>
    <row r="6541" ht="14.25" customHeight="1">
      <c r="A6541" s="78">
        <v>6538.0</v>
      </c>
      <c r="C6541" s="78" t="str">
        <f>VLOOKUP(G6541,[1]Macrodata_CCF!$A$3:$D$55,4,FALSE)</f>
        <v>#ERROR!</v>
      </c>
      <c r="E6541" s="79" t="str">
        <f>VLOOKUP(G6541,[1]Macrodata_CCF!$A$3:$B$55,2,FALSE)</f>
        <v>#ERROR!</v>
      </c>
      <c r="F6541" s="78">
        <v>1.0</v>
      </c>
      <c r="G6541" s="80">
        <v>48.0</v>
      </c>
      <c r="H6541" s="81">
        <v>69815.0</v>
      </c>
      <c r="I6541" s="81">
        <v>160000.0</v>
      </c>
      <c r="J6541" s="81">
        <v>111300.0</v>
      </c>
      <c r="K6541" s="81">
        <v>160000.0</v>
      </c>
      <c r="L6541" s="82">
        <v>0.4599988911681543</v>
      </c>
      <c r="N6541" s="83">
        <f t="shared" si="1"/>
        <v>0.4599988912</v>
      </c>
      <c r="O6541" s="83">
        <f t="shared" si="2"/>
        <v>0.4599988912</v>
      </c>
      <c r="Q6541" s="83">
        <f t="shared" si="3"/>
        <v>0.56365625</v>
      </c>
      <c r="R6541" s="83">
        <f t="shared" si="4"/>
        <v>0.4599988912</v>
      </c>
      <c r="S6541" s="83" t="b">
        <f t="shared" si="5"/>
        <v>0</v>
      </c>
      <c r="T6541" s="72"/>
      <c r="U6541" s="72"/>
      <c r="V6541" s="72"/>
      <c r="W6541" s="72"/>
      <c r="X6541" s="72"/>
      <c r="Y6541" s="72"/>
      <c r="Z6541" s="72"/>
      <c r="AA6541" s="72"/>
      <c r="AB6541" s="72"/>
      <c r="AC6541" s="72"/>
      <c r="AD6541" s="72"/>
      <c r="AE6541" s="72"/>
      <c r="AF6541" s="72"/>
      <c r="AG6541" s="72"/>
      <c r="AH6541" s="72"/>
      <c r="AI6541" s="72"/>
      <c r="AJ6541" s="72"/>
      <c r="AK6541" s="72"/>
    </row>
    <row r="6542" ht="14.25" customHeight="1">
      <c r="A6542" s="78">
        <v>6539.0</v>
      </c>
      <c r="C6542" s="78" t="str">
        <f>VLOOKUP(G6542,[1]Macrodata_CCF!$A$3:$D$55,4,FALSE)</f>
        <v>#ERROR!</v>
      </c>
      <c r="E6542" s="79" t="str">
        <f>VLOOKUP(G6542,[1]Macrodata_CCF!$A$3:$B$55,2,FALSE)</f>
        <v>#ERROR!</v>
      </c>
      <c r="F6542" s="78">
        <v>0.0</v>
      </c>
      <c r="G6542" s="80">
        <v>1.0</v>
      </c>
      <c r="H6542" s="81">
        <v>181010.0</v>
      </c>
      <c r="I6542" s="81">
        <v>580000.0</v>
      </c>
      <c r="J6542" s="81">
        <v>316665.0</v>
      </c>
      <c r="K6542" s="81">
        <v>580000.0</v>
      </c>
      <c r="L6542" s="82">
        <v>0.339995989874433</v>
      </c>
      <c r="N6542" s="83">
        <f t="shared" si="1"/>
        <v>0.3399959899</v>
      </c>
      <c r="O6542" s="83">
        <f t="shared" si="2"/>
        <v>0.3399959899</v>
      </c>
      <c r="Q6542" s="83">
        <f t="shared" si="3"/>
        <v>0.6879137931</v>
      </c>
      <c r="R6542" s="83">
        <f t="shared" si="4"/>
        <v>0.3399959899</v>
      </c>
      <c r="S6542" s="83" t="b">
        <f t="shared" si="5"/>
        <v>0</v>
      </c>
      <c r="T6542" s="72"/>
      <c r="U6542" s="72"/>
      <c r="V6542" s="72"/>
      <c r="W6542" s="72"/>
      <c r="X6542" s="72"/>
      <c r="Y6542" s="72"/>
      <c r="Z6542" s="72"/>
      <c r="AA6542" s="72"/>
      <c r="AB6542" s="72"/>
      <c r="AC6542" s="72"/>
      <c r="AD6542" s="72"/>
      <c r="AE6542" s="72"/>
      <c r="AF6542" s="72"/>
      <c r="AG6542" s="72"/>
      <c r="AH6542" s="72"/>
      <c r="AI6542" s="72"/>
      <c r="AJ6542" s="72"/>
      <c r="AK6542" s="72"/>
    </row>
    <row r="6543" ht="14.25" customHeight="1">
      <c r="A6543" s="78">
        <v>6540.0</v>
      </c>
      <c r="C6543" s="78" t="str">
        <f>VLOOKUP(G6543,[1]Macrodata_CCF!$A$3:$D$55,4,FALSE)</f>
        <v>#ERROR!</v>
      </c>
      <c r="E6543" s="79" t="str">
        <f>VLOOKUP(G6543,[1]Macrodata_CCF!$A$3:$B$55,2,FALSE)</f>
        <v>#ERROR!</v>
      </c>
      <c r="F6543" s="78">
        <v>0.0</v>
      </c>
      <c r="G6543" s="80">
        <v>13.0</v>
      </c>
      <c r="H6543" s="81">
        <v>4180.0</v>
      </c>
      <c r="I6543" s="81">
        <v>10000.0</v>
      </c>
      <c r="J6543" s="81">
        <v>5170.0</v>
      </c>
      <c r="K6543" s="81">
        <v>18000.0</v>
      </c>
      <c r="L6543" s="82">
        <v>0.1701030927835052</v>
      </c>
      <c r="N6543" s="83">
        <f t="shared" si="1"/>
        <v>0.1701030928</v>
      </c>
      <c r="O6543" s="83">
        <f t="shared" si="2"/>
        <v>0.1701030928</v>
      </c>
      <c r="Q6543" s="83">
        <f t="shared" si="3"/>
        <v>0.582</v>
      </c>
      <c r="R6543" s="83">
        <f t="shared" si="4"/>
        <v>0.1701030928</v>
      </c>
      <c r="S6543" s="83" t="b">
        <f t="shared" si="5"/>
        <v>0</v>
      </c>
      <c r="T6543" s="72"/>
      <c r="U6543" s="72"/>
      <c r="V6543" s="72"/>
      <c r="W6543" s="72"/>
      <c r="X6543" s="72"/>
      <c r="Y6543" s="72"/>
      <c r="Z6543" s="72"/>
      <c r="AA6543" s="72"/>
      <c r="AB6543" s="72"/>
      <c r="AC6543" s="72"/>
      <c r="AD6543" s="72"/>
      <c r="AE6543" s="72"/>
      <c r="AF6543" s="72"/>
      <c r="AG6543" s="72"/>
      <c r="AH6543" s="72"/>
      <c r="AI6543" s="72"/>
      <c r="AJ6543" s="72"/>
      <c r="AK6543" s="72"/>
    </row>
    <row r="6544" ht="14.25" customHeight="1">
      <c r="A6544" s="78">
        <v>6541.0</v>
      </c>
      <c r="C6544" s="78" t="str">
        <f>VLOOKUP(G6544,[1]Macrodata_CCF!$A$3:$D$55,4,FALSE)</f>
        <v>#ERROR!</v>
      </c>
      <c r="E6544" s="79" t="str">
        <f>VLOOKUP(G6544,[1]Macrodata_CCF!$A$3:$B$55,2,FALSE)</f>
        <v>#ERROR!</v>
      </c>
      <c r="F6544" s="78">
        <v>1.0</v>
      </c>
      <c r="G6544" s="80">
        <v>43.0</v>
      </c>
      <c r="H6544" s="81">
        <v>140525.0</v>
      </c>
      <c r="I6544" s="81">
        <v>780000.0</v>
      </c>
      <c r="J6544" s="81">
        <v>505025.0</v>
      </c>
      <c r="K6544" s="81">
        <v>780000.0</v>
      </c>
      <c r="L6544" s="82">
        <v>0.5699988271629071</v>
      </c>
      <c r="N6544" s="83">
        <f t="shared" si="1"/>
        <v>0.5699988272</v>
      </c>
      <c r="O6544" s="83">
        <f t="shared" si="2"/>
        <v>0.5699988272</v>
      </c>
      <c r="Q6544" s="83">
        <f t="shared" si="3"/>
        <v>0.8198397436</v>
      </c>
      <c r="R6544" s="83">
        <f t="shared" si="4"/>
        <v>0.5699988272</v>
      </c>
      <c r="S6544" s="83" t="b">
        <f t="shared" si="5"/>
        <v>0</v>
      </c>
      <c r="T6544" s="72"/>
      <c r="U6544" s="72"/>
      <c r="V6544" s="72"/>
      <c r="W6544" s="72"/>
      <c r="X6544" s="72"/>
      <c r="Y6544" s="72"/>
      <c r="Z6544" s="72"/>
      <c r="AA6544" s="72"/>
      <c r="AB6544" s="72"/>
      <c r="AC6544" s="72"/>
      <c r="AD6544" s="72"/>
      <c r="AE6544" s="72"/>
      <c r="AF6544" s="72"/>
      <c r="AG6544" s="72"/>
      <c r="AH6544" s="72"/>
      <c r="AI6544" s="72"/>
      <c r="AJ6544" s="72"/>
      <c r="AK6544" s="72"/>
    </row>
    <row r="6545" ht="14.25" customHeight="1">
      <c r="A6545" s="78">
        <v>6542.0</v>
      </c>
      <c r="C6545" s="78" t="str">
        <f>VLOOKUP(G6545,[1]Macrodata_CCF!$A$3:$D$55,4,FALSE)</f>
        <v>#ERROR!</v>
      </c>
      <c r="E6545" s="79" t="str">
        <f>VLOOKUP(G6545,[1]Macrodata_CCF!$A$3:$B$55,2,FALSE)</f>
        <v>#ERROR!</v>
      </c>
      <c r="F6545" s="78">
        <v>0.0</v>
      </c>
      <c r="G6545" s="80">
        <v>3.0</v>
      </c>
      <c r="H6545" s="81">
        <v>399455.0</v>
      </c>
      <c r="I6545" s="81">
        <v>710000.0</v>
      </c>
      <c r="J6545" s="81">
        <v>473985.0</v>
      </c>
      <c r="K6545" s="81">
        <v>710000.0</v>
      </c>
      <c r="L6545" s="82">
        <v>0.2399974238838172</v>
      </c>
      <c r="N6545" s="83">
        <f t="shared" si="1"/>
        <v>0.2399974239</v>
      </c>
      <c r="O6545" s="83">
        <f t="shared" si="2"/>
        <v>0.2399974239</v>
      </c>
      <c r="Q6545" s="83">
        <f t="shared" si="3"/>
        <v>0.4373873239</v>
      </c>
      <c r="R6545" s="83">
        <f t="shared" si="4"/>
        <v>0.2399974239</v>
      </c>
      <c r="S6545" s="83" t="b">
        <f t="shared" si="5"/>
        <v>0</v>
      </c>
      <c r="T6545" s="72"/>
      <c r="U6545" s="72"/>
      <c r="V6545" s="72"/>
      <c r="W6545" s="72"/>
      <c r="X6545" s="72"/>
      <c r="Y6545" s="72"/>
      <c r="Z6545" s="72"/>
      <c r="AA6545" s="72"/>
      <c r="AB6545" s="72"/>
      <c r="AC6545" s="72"/>
      <c r="AD6545" s="72"/>
      <c r="AE6545" s="72"/>
      <c r="AF6545" s="72"/>
      <c r="AG6545" s="72"/>
      <c r="AH6545" s="72"/>
      <c r="AI6545" s="72"/>
      <c r="AJ6545" s="72"/>
      <c r="AK6545" s="72"/>
    </row>
    <row r="6546" ht="14.25" customHeight="1">
      <c r="A6546" s="78">
        <v>6543.0</v>
      </c>
      <c r="C6546" s="78" t="str">
        <f>VLOOKUP(G6546,[1]Macrodata_CCF!$A$3:$D$55,4,FALSE)</f>
        <v>#ERROR!</v>
      </c>
      <c r="E6546" s="79" t="str">
        <f>VLOOKUP(G6546,[1]Macrodata_CCF!$A$3:$B$55,2,FALSE)</f>
        <v>#ERROR!</v>
      </c>
      <c r="F6546" s="78">
        <v>0.0</v>
      </c>
      <c r="G6546" s="80">
        <v>13.0</v>
      </c>
      <c r="H6546" s="81">
        <v>411010.0</v>
      </c>
      <c r="I6546" s="81">
        <v>910000.0</v>
      </c>
      <c r="J6546" s="81">
        <v>510810.0</v>
      </c>
      <c r="K6546" s="81">
        <v>910000.0</v>
      </c>
      <c r="L6546" s="82">
        <v>0.2000040080963546</v>
      </c>
      <c r="N6546" s="83">
        <f t="shared" si="1"/>
        <v>0.2000040081</v>
      </c>
      <c r="O6546" s="83">
        <f t="shared" si="2"/>
        <v>0.2000040081</v>
      </c>
      <c r="Q6546" s="83">
        <f t="shared" si="3"/>
        <v>0.5483406593</v>
      </c>
      <c r="R6546" s="83">
        <f t="shared" si="4"/>
        <v>0.2000040081</v>
      </c>
      <c r="S6546" s="83" t="b">
        <f t="shared" si="5"/>
        <v>0</v>
      </c>
      <c r="T6546" s="72"/>
      <c r="U6546" s="72"/>
      <c r="V6546" s="72"/>
      <c r="W6546" s="72"/>
      <c r="X6546" s="72"/>
      <c r="Y6546" s="72"/>
      <c r="Z6546" s="72"/>
      <c r="AA6546" s="72"/>
      <c r="AB6546" s="72"/>
      <c r="AC6546" s="72"/>
      <c r="AD6546" s="72"/>
      <c r="AE6546" s="72"/>
      <c r="AF6546" s="72"/>
      <c r="AG6546" s="72"/>
      <c r="AH6546" s="72"/>
      <c r="AI6546" s="72"/>
      <c r="AJ6546" s="72"/>
      <c r="AK6546" s="72"/>
    </row>
    <row r="6547" ht="14.25" customHeight="1">
      <c r="A6547" s="78">
        <v>6544.0</v>
      </c>
      <c r="C6547" s="78" t="str">
        <f>VLOOKUP(G6547,[1]Macrodata_CCF!$A$3:$D$55,4,FALSE)</f>
        <v>#ERROR!</v>
      </c>
      <c r="E6547" s="79" t="str">
        <f>VLOOKUP(G6547,[1]Macrodata_CCF!$A$3:$B$55,2,FALSE)</f>
        <v>#ERROR!</v>
      </c>
      <c r="F6547" s="78">
        <v>0.0</v>
      </c>
      <c r="G6547" s="80">
        <v>50.0</v>
      </c>
      <c r="H6547" s="81">
        <v>87655.0</v>
      </c>
      <c r="I6547" s="81">
        <v>920000.0</v>
      </c>
      <c r="J6547" s="81">
        <v>179215.0</v>
      </c>
      <c r="K6547" s="81">
        <v>920000.0</v>
      </c>
      <c r="L6547" s="82">
        <v>0.1100024629210243</v>
      </c>
      <c r="N6547" s="83">
        <f t="shared" si="1"/>
        <v>0.1100024629</v>
      </c>
      <c r="O6547" s="83">
        <f t="shared" si="2"/>
        <v>0.1100024629</v>
      </c>
      <c r="Q6547" s="83">
        <f t="shared" si="3"/>
        <v>0.9047228261</v>
      </c>
      <c r="R6547" s="83">
        <f t="shared" si="4"/>
        <v>0.1100024629</v>
      </c>
      <c r="S6547" s="83" t="b">
        <f t="shared" si="5"/>
        <v>0</v>
      </c>
      <c r="T6547" s="72"/>
      <c r="U6547" s="72"/>
      <c r="V6547" s="72"/>
      <c r="W6547" s="72"/>
      <c r="X6547" s="72"/>
      <c r="Y6547" s="72"/>
      <c r="Z6547" s="72"/>
      <c r="AA6547" s="72"/>
      <c r="AB6547" s="72"/>
      <c r="AC6547" s="72"/>
      <c r="AD6547" s="72"/>
      <c r="AE6547" s="72"/>
      <c r="AF6547" s="72"/>
      <c r="AG6547" s="72"/>
      <c r="AH6547" s="72"/>
      <c r="AI6547" s="72"/>
      <c r="AJ6547" s="72"/>
      <c r="AK6547" s="72"/>
    </row>
    <row r="6548" ht="14.25" customHeight="1">
      <c r="A6548" s="78">
        <v>6545.0</v>
      </c>
      <c r="C6548" s="78" t="str">
        <f>VLOOKUP(G6548,[1]Macrodata_CCF!$A$3:$D$55,4,FALSE)</f>
        <v>#ERROR!</v>
      </c>
      <c r="E6548" s="79" t="str">
        <f>VLOOKUP(G6548,[1]Macrodata_CCF!$A$3:$B$55,2,FALSE)</f>
        <v>#ERROR!</v>
      </c>
      <c r="F6548" s="78">
        <v>0.0</v>
      </c>
      <c r="G6548" s="80">
        <v>4.0</v>
      </c>
      <c r="H6548" s="81">
        <v>88260.0</v>
      </c>
      <c r="I6548" s="81">
        <v>670000.0</v>
      </c>
      <c r="J6548" s="81">
        <v>227880.0</v>
      </c>
      <c r="K6548" s="81">
        <v>1340000.0</v>
      </c>
      <c r="L6548" s="82">
        <v>0.2400041255543714</v>
      </c>
      <c r="N6548" s="83">
        <f t="shared" si="1"/>
        <v>0.2400041256</v>
      </c>
      <c r="O6548" s="83">
        <f t="shared" si="2"/>
        <v>0.2400041256</v>
      </c>
      <c r="Q6548" s="83">
        <f t="shared" si="3"/>
        <v>0.8682686567</v>
      </c>
      <c r="R6548" s="83">
        <f t="shared" si="4"/>
        <v>0.2400041256</v>
      </c>
      <c r="S6548" s="83" t="b">
        <f t="shared" si="5"/>
        <v>0</v>
      </c>
      <c r="T6548" s="72"/>
      <c r="U6548" s="72"/>
      <c r="V6548" s="72"/>
      <c r="W6548" s="72"/>
      <c r="X6548" s="72"/>
      <c r="Y6548" s="72"/>
      <c r="Z6548" s="72"/>
      <c r="AA6548" s="72"/>
      <c r="AB6548" s="72"/>
      <c r="AC6548" s="72"/>
      <c r="AD6548" s="72"/>
      <c r="AE6548" s="72"/>
      <c r="AF6548" s="72"/>
      <c r="AG6548" s="72"/>
      <c r="AH6548" s="72"/>
      <c r="AI6548" s="72"/>
      <c r="AJ6548" s="72"/>
      <c r="AK6548" s="72"/>
    </row>
    <row r="6549" ht="14.25" customHeight="1">
      <c r="A6549" s="78">
        <v>6546.0</v>
      </c>
      <c r="C6549" s="78" t="str">
        <f>VLOOKUP(G6549,[1]Macrodata_CCF!$A$3:$D$55,4,FALSE)</f>
        <v>#ERROR!</v>
      </c>
      <c r="E6549" s="79" t="str">
        <f>VLOOKUP(G6549,[1]Macrodata_CCF!$A$3:$B$55,2,FALSE)</f>
        <v>#ERROR!</v>
      </c>
      <c r="F6549" s="78">
        <v>0.0</v>
      </c>
      <c r="G6549" s="80">
        <v>38.0</v>
      </c>
      <c r="H6549" s="81">
        <v>277060.0</v>
      </c>
      <c r="I6549" s="81">
        <v>350000.0</v>
      </c>
      <c r="J6549" s="81">
        <v>279980.0</v>
      </c>
      <c r="K6549" s="81">
        <v>350000.0</v>
      </c>
      <c r="L6549" s="82">
        <v>0.0400329037565122</v>
      </c>
      <c r="N6549" s="83">
        <f t="shared" si="1"/>
        <v>0.04003290376</v>
      </c>
      <c r="O6549" s="83">
        <f t="shared" si="2"/>
        <v>0.04003290376</v>
      </c>
      <c r="Q6549" s="83">
        <f t="shared" si="3"/>
        <v>0.2084</v>
      </c>
      <c r="R6549" s="83">
        <f t="shared" si="4"/>
        <v>0.04003290376</v>
      </c>
      <c r="S6549" s="83" t="b">
        <f t="shared" si="5"/>
        <v>0</v>
      </c>
      <c r="T6549" s="72"/>
      <c r="U6549" s="72"/>
      <c r="V6549" s="72"/>
      <c r="W6549" s="72"/>
      <c r="X6549" s="72"/>
      <c r="Y6549" s="72"/>
      <c r="Z6549" s="72"/>
      <c r="AA6549" s="72"/>
      <c r="AB6549" s="72"/>
      <c r="AC6549" s="72"/>
      <c r="AD6549" s="72"/>
      <c r="AE6549" s="72"/>
      <c r="AF6549" s="72"/>
      <c r="AG6549" s="72"/>
      <c r="AH6549" s="72"/>
      <c r="AI6549" s="72"/>
      <c r="AJ6549" s="72"/>
      <c r="AK6549" s="72"/>
    </row>
    <row r="6550" ht="14.25" customHeight="1">
      <c r="A6550" s="78">
        <v>6547.0</v>
      </c>
      <c r="C6550" s="78" t="str">
        <f>VLOOKUP(G6550,[1]Macrodata_CCF!$A$3:$D$55,4,FALSE)</f>
        <v>#ERROR!</v>
      </c>
      <c r="E6550" s="79" t="str">
        <f>VLOOKUP(G6550,[1]Macrodata_CCF!$A$3:$B$55,2,FALSE)</f>
        <v>#ERROR!</v>
      </c>
      <c r="F6550" s="78">
        <v>0.0</v>
      </c>
      <c r="G6550" s="80">
        <v>38.0</v>
      </c>
      <c r="H6550" s="81">
        <v>237445.0</v>
      </c>
      <c r="I6550" s="81">
        <v>380000.0</v>
      </c>
      <c r="J6550" s="81">
        <v>243145.0</v>
      </c>
      <c r="K6550" s="81">
        <v>380000.0</v>
      </c>
      <c r="L6550" s="82">
        <v>0.03998456735996633</v>
      </c>
      <c r="N6550" s="83">
        <f t="shared" si="1"/>
        <v>0.03998456736</v>
      </c>
      <c r="O6550" s="83">
        <f t="shared" si="2"/>
        <v>0.03998456736</v>
      </c>
      <c r="Q6550" s="83">
        <f t="shared" si="3"/>
        <v>0.3751447368</v>
      </c>
      <c r="R6550" s="83">
        <f t="shared" si="4"/>
        <v>0.03998456736</v>
      </c>
      <c r="S6550" s="83" t="b">
        <f t="shared" si="5"/>
        <v>0</v>
      </c>
      <c r="T6550" s="72"/>
      <c r="U6550" s="72"/>
      <c r="V6550" s="72"/>
      <c r="W6550" s="72"/>
      <c r="X6550" s="72"/>
      <c r="Y6550" s="72"/>
      <c r="Z6550" s="72"/>
      <c r="AA6550" s="72"/>
      <c r="AB6550" s="72"/>
      <c r="AC6550" s="72"/>
      <c r="AD6550" s="72"/>
      <c r="AE6550" s="72"/>
      <c r="AF6550" s="72"/>
      <c r="AG6550" s="72"/>
      <c r="AH6550" s="72"/>
      <c r="AI6550" s="72"/>
      <c r="AJ6550" s="72"/>
      <c r="AK6550" s="72"/>
    </row>
    <row r="6551" ht="14.25" customHeight="1">
      <c r="A6551" s="78">
        <v>6548.0</v>
      </c>
      <c r="C6551" s="78" t="str">
        <f>VLOOKUP(G6551,[1]Macrodata_CCF!$A$3:$D$55,4,FALSE)</f>
        <v>#ERROR!</v>
      </c>
      <c r="E6551" s="79" t="str">
        <f>VLOOKUP(G6551,[1]Macrodata_CCF!$A$3:$B$55,2,FALSE)</f>
        <v>#ERROR!</v>
      </c>
      <c r="F6551" s="78">
        <v>0.0</v>
      </c>
      <c r="G6551" s="80">
        <v>41.0</v>
      </c>
      <c r="H6551" s="81">
        <v>0.0</v>
      </c>
      <c r="I6551" s="81">
        <v>390000.0</v>
      </c>
      <c r="J6551" s="81">
        <v>0.0</v>
      </c>
      <c r="K6551" s="81">
        <v>390000.0</v>
      </c>
      <c r="L6551" s="82">
        <v>0.0</v>
      </c>
      <c r="N6551" s="83">
        <f t="shared" si="1"/>
        <v>0</v>
      </c>
      <c r="O6551" s="83">
        <f t="shared" si="2"/>
        <v>0</v>
      </c>
      <c r="Q6551" s="83">
        <f t="shared" si="3"/>
        <v>1</v>
      </c>
      <c r="R6551" s="83">
        <f t="shared" si="4"/>
        <v>0</v>
      </c>
      <c r="S6551" s="83" t="b">
        <f t="shared" si="5"/>
        <v>0</v>
      </c>
      <c r="T6551" s="72"/>
      <c r="U6551" s="72"/>
      <c r="V6551" s="72"/>
      <c r="W6551" s="72"/>
      <c r="X6551" s="72"/>
      <c r="Y6551" s="72"/>
      <c r="Z6551" s="72"/>
      <c r="AA6551" s="72"/>
      <c r="AB6551" s="72"/>
      <c r="AC6551" s="72"/>
      <c r="AD6551" s="72"/>
      <c r="AE6551" s="72"/>
      <c r="AF6551" s="72"/>
      <c r="AG6551" s="72"/>
      <c r="AH6551" s="72"/>
      <c r="AI6551" s="72"/>
      <c r="AJ6551" s="72"/>
      <c r="AK6551" s="72"/>
    </row>
    <row r="6552" ht="14.25" customHeight="1">
      <c r="A6552" s="78">
        <v>6549.0</v>
      </c>
      <c r="C6552" s="78" t="str">
        <f>VLOOKUP(G6552,[1]Macrodata_CCF!$A$3:$D$55,4,FALSE)</f>
        <v>#ERROR!</v>
      </c>
      <c r="E6552" s="79" t="str">
        <f>VLOOKUP(G6552,[1]Macrodata_CCF!$A$3:$B$55,2,FALSE)</f>
        <v>#ERROR!</v>
      </c>
      <c r="F6552" s="78">
        <v>0.0</v>
      </c>
      <c r="G6552" s="80">
        <v>16.0</v>
      </c>
      <c r="H6552" s="81">
        <v>0.0</v>
      </c>
      <c r="I6552" s="81">
        <v>460000.0</v>
      </c>
      <c r="J6552" s="81">
        <v>0.0</v>
      </c>
      <c r="K6552" s="81">
        <v>460000.0</v>
      </c>
      <c r="L6552" s="82">
        <v>0.0</v>
      </c>
      <c r="N6552" s="83">
        <f t="shared" si="1"/>
        <v>0</v>
      </c>
      <c r="O6552" s="83">
        <f t="shared" si="2"/>
        <v>0</v>
      </c>
      <c r="Q6552" s="83">
        <f t="shared" si="3"/>
        <v>1</v>
      </c>
      <c r="R6552" s="83">
        <f t="shared" si="4"/>
        <v>0</v>
      </c>
      <c r="S6552" s="83" t="b">
        <f t="shared" si="5"/>
        <v>0</v>
      </c>
      <c r="T6552" s="72"/>
      <c r="U6552" s="72"/>
      <c r="V6552" s="72"/>
      <c r="W6552" s="72"/>
      <c r="X6552" s="72"/>
      <c r="Y6552" s="72"/>
      <c r="Z6552" s="72"/>
      <c r="AA6552" s="72"/>
      <c r="AB6552" s="72"/>
      <c r="AC6552" s="72"/>
      <c r="AD6552" s="72"/>
      <c r="AE6552" s="72"/>
      <c r="AF6552" s="72"/>
      <c r="AG6552" s="72"/>
      <c r="AH6552" s="72"/>
      <c r="AI6552" s="72"/>
      <c r="AJ6552" s="72"/>
      <c r="AK6552" s="72"/>
    </row>
    <row r="6553" ht="14.25" customHeight="1">
      <c r="A6553" s="78">
        <v>6550.0</v>
      </c>
      <c r="C6553" s="78" t="str">
        <f>VLOOKUP(G6553,[1]Macrodata_CCF!$A$3:$D$55,4,FALSE)</f>
        <v>#ERROR!</v>
      </c>
      <c r="E6553" s="79" t="str">
        <f>VLOOKUP(G6553,[1]Macrodata_CCF!$A$3:$B$55,2,FALSE)</f>
        <v>#ERROR!</v>
      </c>
      <c r="F6553" s="78">
        <v>0.0</v>
      </c>
      <c r="G6553" s="80">
        <v>20.0</v>
      </c>
      <c r="H6553" s="81">
        <v>477300.0</v>
      </c>
      <c r="I6553" s="81">
        <v>620000.0</v>
      </c>
      <c r="J6553" s="81">
        <v>498705.0</v>
      </c>
      <c r="K6553" s="81">
        <v>868000.0</v>
      </c>
      <c r="L6553" s="82">
        <v>0.15</v>
      </c>
      <c r="N6553" s="83">
        <f t="shared" si="1"/>
        <v>0.15</v>
      </c>
      <c r="O6553" s="83">
        <f t="shared" si="2"/>
        <v>0.15</v>
      </c>
      <c r="Q6553" s="83">
        <f t="shared" si="3"/>
        <v>0.2301612903</v>
      </c>
      <c r="R6553" s="83">
        <f t="shared" si="4"/>
        <v>0.15</v>
      </c>
      <c r="S6553" s="83" t="b">
        <f t="shared" si="5"/>
        <v>0</v>
      </c>
      <c r="T6553" s="72"/>
      <c r="U6553" s="72"/>
      <c r="V6553" s="72"/>
      <c r="W6553" s="72"/>
      <c r="X6553" s="72"/>
      <c r="Y6553" s="72"/>
      <c r="Z6553" s="72"/>
      <c r="AA6553" s="72"/>
      <c r="AB6553" s="72"/>
      <c r="AC6553" s="72"/>
      <c r="AD6553" s="72"/>
      <c r="AE6553" s="72"/>
      <c r="AF6553" s="72"/>
      <c r="AG6553" s="72"/>
      <c r="AH6553" s="72"/>
      <c r="AI6553" s="72"/>
      <c r="AJ6553" s="72"/>
      <c r="AK6553" s="72"/>
    </row>
    <row r="6554" ht="14.25" customHeight="1">
      <c r="A6554" s="78">
        <v>6551.0</v>
      </c>
      <c r="C6554" s="78" t="str">
        <f>VLOOKUP(G6554,[1]Macrodata_CCF!$A$3:$D$55,4,FALSE)</f>
        <v>#ERROR!</v>
      </c>
      <c r="E6554" s="79" t="str">
        <f>VLOOKUP(G6554,[1]Macrodata_CCF!$A$3:$B$55,2,FALSE)</f>
        <v>#ERROR!</v>
      </c>
      <c r="F6554" s="78">
        <v>1.0</v>
      </c>
      <c r="G6554" s="80">
        <v>3.0</v>
      </c>
      <c r="H6554" s="81">
        <v>203260.0</v>
      </c>
      <c r="I6554" s="81">
        <v>260000.0</v>
      </c>
      <c r="J6554" s="81">
        <v>182265.0</v>
      </c>
      <c r="K6554" s="81">
        <v>260000.0</v>
      </c>
      <c r="L6554" s="82">
        <v>-0.3700211491011632</v>
      </c>
      <c r="N6554" s="83">
        <f t="shared" si="1"/>
        <v>-0.3700211491</v>
      </c>
      <c r="O6554" s="83">
        <f t="shared" si="2"/>
        <v>0</v>
      </c>
      <c r="Q6554" s="83">
        <f t="shared" si="3"/>
        <v>0.2182307692</v>
      </c>
      <c r="R6554" s="83">
        <f t="shared" si="4"/>
        <v>-0.3700211491</v>
      </c>
      <c r="S6554" s="83" t="b">
        <f t="shared" si="5"/>
        <v>0</v>
      </c>
      <c r="T6554" s="72"/>
      <c r="U6554" s="72"/>
      <c r="V6554" s="72"/>
      <c r="W6554" s="72"/>
      <c r="X6554" s="72"/>
      <c r="Y6554" s="72"/>
      <c r="Z6554" s="72"/>
      <c r="AA6554" s="72"/>
      <c r="AB6554" s="72"/>
      <c r="AC6554" s="72"/>
      <c r="AD6554" s="72"/>
      <c r="AE6554" s="72"/>
      <c r="AF6554" s="72"/>
      <c r="AG6554" s="72"/>
      <c r="AH6554" s="72"/>
      <c r="AI6554" s="72"/>
      <c r="AJ6554" s="72"/>
      <c r="AK6554" s="72"/>
    </row>
    <row r="6555" ht="14.25" customHeight="1">
      <c r="A6555" s="78">
        <v>6552.0</v>
      </c>
      <c r="C6555" s="78" t="str">
        <f>VLOOKUP(G6555,[1]Macrodata_CCF!$A$3:$D$55,4,FALSE)</f>
        <v>#ERROR!</v>
      </c>
      <c r="E6555" s="79" t="str">
        <f>VLOOKUP(G6555,[1]Macrodata_CCF!$A$3:$B$55,2,FALSE)</f>
        <v>#ERROR!</v>
      </c>
      <c r="F6555" s="78">
        <v>0.0</v>
      </c>
      <c r="G6555" s="80">
        <v>16.0</v>
      </c>
      <c r="H6555" s="81">
        <v>54560.0</v>
      </c>
      <c r="I6555" s="81">
        <v>360000.0</v>
      </c>
      <c r="J6555" s="81">
        <v>112595.0</v>
      </c>
      <c r="K6555" s="81">
        <v>360000.0</v>
      </c>
      <c r="L6555" s="82">
        <v>0.1900045835515977</v>
      </c>
      <c r="N6555" s="83">
        <f t="shared" si="1"/>
        <v>0.1900045836</v>
      </c>
      <c r="O6555" s="83">
        <f t="shared" si="2"/>
        <v>0.1900045836</v>
      </c>
      <c r="Q6555" s="83">
        <f t="shared" si="3"/>
        <v>0.8484444444</v>
      </c>
      <c r="R6555" s="83">
        <f t="shared" si="4"/>
        <v>0.1900045836</v>
      </c>
      <c r="S6555" s="83" t="b">
        <f t="shared" si="5"/>
        <v>0</v>
      </c>
      <c r="T6555" s="72"/>
      <c r="U6555" s="72"/>
      <c r="V6555" s="72"/>
      <c r="W6555" s="72"/>
      <c r="X6555" s="72"/>
      <c r="Y6555" s="72"/>
      <c r="Z6555" s="72"/>
      <c r="AA6555" s="72"/>
      <c r="AB6555" s="72"/>
      <c r="AC6555" s="72"/>
      <c r="AD6555" s="72"/>
      <c r="AE6555" s="72"/>
      <c r="AF6555" s="72"/>
      <c r="AG6555" s="72"/>
      <c r="AH6555" s="72"/>
      <c r="AI6555" s="72"/>
      <c r="AJ6555" s="72"/>
      <c r="AK6555" s="72"/>
    </row>
    <row r="6556" ht="14.25" customHeight="1">
      <c r="A6556" s="78">
        <v>6553.0</v>
      </c>
      <c r="C6556" s="78" t="str">
        <f>VLOOKUP(G6556,[1]Macrodata_CCF!$A$3:$D$55,4,FALSE)</f>
        <v>#ERROR!</v>
      </c>
      <c r="E6556" s="79" t="str">
        <f>VLOOKUP(G6556,[1]Macrodata_CCF!$A$3:$B$55,2,FALSE)</f>
        <v>#ERROR!</v>
      </c>
      <c r="F6556" s="78">
        <v>0.0</v>
      </c>
      <c r="G6556" s="80">
        <v>53.0</v>
      </c>
      <c r="H6556" s="81">
        <v>24270.0</v>
      </c>
      <c r="I6556" s="81">
        <v>890000.0</v>
      </c>
      <c r="J6556" s="81">
        <v>907800.0</v>
      </c>
      <c r="K6556" s="81">
        <v>890000.0</v>
      </c>
      <c r="L6556" s="82">
        <v>1.020560682891895</v>
      </c>
      <c r="N6556" s="83">
        <f t="shared" si="1"/>
        <v>1.020560683</v>
      </c>
      <c r="O6556" s="83">
        <f t="shared" si="2"/>
        <v>1</v>
      </c>
      <c r="Q6556" s="83">
        <f t="shared" si="3"/>
        <v>0.9727303371</v>
      </c>
      <c r="R6556" s="83">
        <f t="shared" si="4"/>
        <v>1.020560683</v>
      </c>
      <c r="S6556" s="83" t="b">
        <f t="shared" si="5"/>
        <v>0</v>
      </c>
      <c r="T6556" s="72"/>
      <c r="U6556" s="72"/>
      <c r="V6556" s="72"/>
      <c r="W6556" s="72"/>
      <c r="X6556" s="72"/>
      <c r="Y6556" s="72"/>
      <c r="Z6556" s="72"/>
      <c r="AA6556" s="72"/>
      <c r="AB6556" s="72"/>
      <c r="AC6556" s="72"/>
      <c r="AD6556" s="72"/>
      <c r="AE6556" s="72"/>
      <c r="AF6556" s="72"/>
      <c r="AG6556" s="72"/>
      <c r="AH6556" s="72"/>
      <c r="AI6556" s="72"/>
      <c r="AJ6556" s="72"/>
      <c r="AK6556" s="72"/>
    </row>
    <row r="6557" ht="14.25" customHeight="1">
      <c r="A6557" s="78">
        <v>6554.0</v>
      </c>
      <c r="C6557" s="78" t="str">
        <f>VLOOKUP(G6557,[1]Macrodata_CCF!$A$3:$D$55,4,FALSE)</f>
        <v>#ERROR!</v>
      </c>
      <c r="E6557" s="79" t="str">
        <f>VLOOKUP(G6557,[1]Macrodata_CCF!$A$3:$B$55,2,FALSE)</f>
        <v>#ERROR!</v>
      </c>
      <c r="F6557" s="78">
        <v>1.0</v>
      </c>
      <c r="G6557" s="80">
        <v>51.0</v>
      </c>
      <c r="H6557" s="81">
        <v>45650.0</v>
      </c>
      <c r="I6557" s="81">
        <v>330000.0</v>
      </c>
      <c r="J6557" s="81">
        <v>196355.0</v>
      </c>
      <c r="K6557" s="81">
        <v>594000.0</v>
      </c>
      <c r="L6557" s="82">
        <v>0.5299982416036575</v>
      </c>
      <c r="N6557" s="83">
        <f t="shared" si="1"/>
        <v>0.5299982416</v>
      </c>
      <c r="O6557" s="83">
        <f t="shared" si="2"/>
        <v>0.5299982416</v>
      </c>
      <c r="Q6557" s="83">
        <f t="shared" si="3"/>
        <v>0.8616666667</v>
      </c>
      <c r="R6557" s="83">
        <f t="shared" si="4"/>
        <v>0.5299982416</v>
      </c>
      <c r="S6557" s="83" t="b">
        <f t="shared" si="5"/>
        <v>0</v>
      </c>
      <c r="T6557" s="72"/>
      <c r="U6557" s="72"/>
      <c r="V6557" s="72"/>
      <c r="W6557" s="72"/>
      <c r="X6557" s="72"/>
      <c r="Y6557" s="72"/>
      <c r="Z6557" s="72"/>
      <c r="AA6557" s="72"/>
      <c r="AB6557" s="72"/>
      <c r="AC6557" s="72"/>
      <c r="AD6557" s="72"/>
      <c r="AE6557" s="72"/>
      <c r="AF6557" s="72"/>
      <c r="AG6557" s="72"/>
      <c r="AH6557" s="72"/>
      <c r="AI6557" s="72"/>
      <c r="AJ6557" s="72"/>
      <c r="AK6557" s="72"/>
    </row>
    <row r="6558" ht="14.25" customHeight="1">
      <c r="A6558" s="78">
        <v>6555.0</v>
      </c>
      <c r="C6558" s="78" t="str">
        <f>VLOOKUP(G6558,[1]Macrodata_CCF!$A$3:$D$55,4,FALSE)</f>
        <v>#ERROR!</v>
      </c>
      <c r="E6558" s="79" t="str">
        <f>VLOOKUP(G6558,[1]Macrodata_CCF!$A$3:$B$55,2,FALSE)</f>
        <v>#ERROR!</v>
      </c>
      <c r="F6558" s="78">
        <v>0.0</v>
      </c>
      <c r="G6558" s="80">
        <v>3.0</v>
      </c>
      <c r="H6558" s="81">
        <v>316300.0</v>
      </c>
      <c r="I6558" s="81">
        <v>330000.0</v>
      </c>
      <c r="J6558" s="81">
        <v>311915.0</v>
      </c>
      <c r="K6558" s="81">
        <v>330000.0</v>
      </c>
      <c r="L6558" s="82">
        <v>-0.3200729927007299</v>
      </c>
      <c r="N6558" s="83">
        <f t="shared" si="1"/>
        <v>-0.3200729927</v>
      </c>
      <c r="O6558" s="83">
        <f t="shared" si="2"/>
        <v>0</v>
      </c>
      <c r="Q6558" s="83">
        <f t="shared" si="3"/>
        <v>0.04151515152</v>
      </c>
      <c r="R6558" s="83">
        <f t="shared" si="4"/>
        <v>-0.01328787879</v>
      </c>
      <c r="S6558" s="83" t="b">
        <f t="shared" si="5"/>
        <v>0</v>
      </c>
      <c r="T6558" s="72"/>
      <c r="U6558" s="72"/>
      <c r="V6558" s="72"/>
      <c r="W6558" s="72"/>
      <c r="X6558" s="72"/>
      <c r="Y6558" s="72"/>
      <c r="Z6558" s="72"/>
      <c r="AA6558" s="72"/>
      <c r="AB6558" s="72"/>
      <c r="AC6558" s="72"/>
      <c r="AD6558" s="72"/>
      <c r="AE6558" s="72"/>
      <c r="AF6558" s="72"/>
      <c r="AG6558" s="72"/>
      <c r="AH6558" s="72"/>
      <c r="AI6558" s="72"/>
      <c r="AJ6558" s="72"/>
      <c r="AK6558" s="72"/>
    </row>
    <row r="6559" ht="14.25" customHeight="1">
      <c r="A6559" s="78">
        <v>6556.0</v>
      </c>
      <c r="C6559" s="78" t="str">
        <f>VLOOKUP(G6559,[1]Macrodata_CCF!$A$3:$D$55,4,FALSE)</f>
        <v>#ERROR!</v>
      </c>
      <c r="E6559" s="79" t="str">
        <f>VLOOKUP(G6559,[1]Macrodata_CCF!$A$3:$B$55,2,FALSE)</f>
        <v>#ERROR!</v>
      </c>
      <c r="F6559" s="78">
        <v>0.0</v>
      </c>
      <c r="G6559" s="80">
        <v>26.0</v>
      </c>
      <c r="H6559" s="81">
        <v>272010.0</v>
      </c>
      <c r="I6559" s="81">
        <v>810000.0</v>
      </c>
      <c r="J6559" s="81">
        <v>89095.0</v>
      </c>
      <c r="K6559" s="81">
        <v>810000.0</v>
      </c>
      <c r="L6559" s="82">
        <v>-0.3399970259670254</v>
      </c>
      <c r="N6559" s="83">
        <f t="shared" si="1"/>
        <v>-0.339997026</v>
      </c>
      <c r="O6559" s="83">
        <f t="shared" si="2"/>
        <v>0</v>
      </c>
      <c r="Q6559" s="83">
        <f t="shared" si="3"/>
        <v>0.6641851852</v>
      </c>
      <c r="R6559" s="83">
        <f t="shared" si="4"/>
        <v>-0.339997026</v>
      </c>
      <c r="S6559" s="83" t="b">
        <f t="shared" si="5"/>
        <v>0</v>
      </c>
      <c r="T6559" s="72"/>
      <c r="U6559" s="72"/>
      <c r="V6559" s="72"/>
      <c r="W6559" s="72"/>
      <c r="X6559" s="72"/>
      <c r="Y6559" s="72"/>
      <c r="Z6559" s="72"/>
      <c r="AA6559" s="72"/>
      <c r="AB6559" s="72"/>
      <c r="AC6559" s="72"/>
      <c r="AD6559" s="72"/>
      <c r="AE6559" s="72"/>
      <c r="AF6559" s="72"/>
      <c r="AG6559" s="72"/>
      <c r="AH6559" s="72"/>
      <c r="AI6559" s="72"/>
      <c r="AJ6559" s="72"/>
      <c r="AK6559" s="72"/>
    </row>
    <row r="6560" ht="14.25" customHeight="1">
      <c r="A6560" s="78">
        <v>6557.0</v>
      </c>
      <c r="C6560" s="78" t="str">
        <f>VLOOKUP(G6560,[1]Macrodata_CCF!$A$3:$D$55,4,FALSE)</f>
        <v>#ERROR!</v>
      </c>
      <c r="E6560" s="79" t="str">
        <f>VLOOKUP(G6560,[1]Macrodata_CCF!$A$3:$B$55,2,FALSE)</f>
        <v>#ERROR!</v>
      </c>
      <c r="F6560" s="78">
        <v>0.0</v>
      </c>
      <c r="G6560" s="80">
        <v>23.0</v>
      </c>
      <c r="H6560" s="81">
        <v>560745.0</v>
      </c>
      <c r="I6560" s="81">
        <v>650000.0</v>
      </c>
      <c r="J6560" s="81">
        <v>663000.0</v>
      </c>
      <c r="K6560" s="81">
        <v>650000.0</v>
      </c>
      <c r="L6560" s="82">
        <v>1.145650103635651</v>
      </c>
      <c r="N6560" s="83">
        <f t="shared" si="1"/>
        <v>1.145650104</v>
      </c>
      <c r="O6560" s="83">
        <f t="shared" si="2"/>
        <v>1</v>
      </c>
      <c r="Q6560" s="83">
        <f t="shared" si="3"/>
        <v>0.1373153846</v>
      </c>
      <c r="R6560" s="83">
        <f t="shared" si="4"/>
        <v>1.145650104</v>
      </c>
      <c r="S6560" s="83" t="b">
        <f t="shared" si="5"/>
        <v>0</v>
      </c>
      <c r="T6560" s="72"/>
      <c r="U6560" s="72"/>
      <c r="V6560" s="72"/>
      <c r="W6560" s="72"/>
      <c r="X6560" s="72"/>
      <c r="Y6560" s="72"/>
      <c r="Z6560" s="72"/>
      <c r="AA6560" s="72"/>
      <c r="AB6560" s="72"/>
      <c r="AC6560" s="72"/>
      <c r="AD6560" s="72"/>
      <c r="AE6560" s="72"/>
      <c r="AF6560" s="72"/>
      <c r="AG6560" s="72"/>
      <c r="AH6560" s="72"/>
      <c r="AI6560" s="72"/>
      <c r="AJ6560" s="72"/>
      <c r="AK6560" s="72"/>
    </row>
    <row r="6561" ht="14.25" customHeight="1">
      <c r="A6561" s="78">
        <v>6558.0</v>
      </c>
      <c r="C6561" s="78" t="str">
        <f>VLOOKUP(G6561,[1]Macrodata_CCF!$A$3:$D$55,4,FALSE)</f>
        <v>#ERROR!</v>
      </c>
      <c r="E6561" s="79" t="str">
        <f>VLOOKUP(G6561,[1]Macrodata_CCF!$A$3:$B$55,2,FALSE)</f>
        <v>#ERROR!</v>
      </c>
      <c r="F6561" s="78">
        <v>0.0</v>
      </c>
      <c r="G6561" s="80">
        <v>51.0</v>
      </c>
      <c r="H6561" s="81">
        <v>460650.0</v>
      </c>
      <c r="I6561" s="81">
        <v>660000.0</v>
      </c>
      <c r="J6561" s="81">
        <v>466630.0</v>
      </c>
      <c r="K6561" s="81">
        <v>660000.0</v>
      </c>
      <c r="L6561" s="82">
        <v>0.02999749184850765</v>
      </c>
      <c r="N6561" s="83">
        <f t="shared" si="1"/>
        <v>0.02999749185</v>
      </c>
      <c r="O6561" s="83">
        <f t="shared" si="2"/>
        <v>0.02999749185</v>
      </c>
      <c r="Q6561" s="83">
        <f t="shared" si="3"/>
        <v>0.3020454545</v>
      </c>
      <c r="R6561" s="83">
        <f t="shared" si="4"/>
        <v>0.02999749185</v>
      </c>
      <c r="S6561" s="83" t="b">
        <f t="shared" si="5"/>
        <v>0</v>
      </c>
      <c r="T6561" s="72"/>
      <c r="U6561" s="72"/>
      <c r="V6561" s="72"/>
      <c r="W6561" s="72"/>
      <c r="X6561" s="72"/>
      <c r="Y6561" s="72"/>
      <c r="Z6561" s="72"/>
      <c r="AA6561" s="72"/>
      <c r="AB6561" s="72"/>
      <c r="AC6561" s="72"/>
      <c r="AD6561" s="72"/>
      <c r="AE6561" s="72"/>
      <c r="AF6561" s="72"/>
      <c r="AG6561" s="72"/>
      <c r="AH6561" s="72"/>
      <c r="AI6561" s="72"/>
      <c r="AJ6561" s="72"/>
      <c r="AK6561" s="72"/>
    </row>
    <row r="6562" ht="14.25" customHeight="1">
      <c r="A6562" s="78">
        <v>6559.0</v>
      </c>
      <c r="C6562" s="78" t="str">
        <f>VLOOKUP(G6562,[1]Macrodata_CCF!$A$3:$D$55,4,FALSE)</f>
        <v>#ERROR!</v>
      </c>
      <c r="E6562" s="79" t="str">
        <f>VLOOKUP(G6562,[1]Macrodata_CCF!$A$3:$B$55,2,FALSE)</f>
        <v>#ERROR!</v>
      </c>
      <c r="F6562" s="78">
        <v>0.0</v>
      </c>
      <c r="G6562" s="80">
        <v>15.0</v>
      </c>
      <c r="H6562" s="81">
        <v>59400.0</v>
      </c>
      <c r="I6562" s="81">
        <v>360000.0</v>
      </c>
      <c r="J6562" s="81">
        <v>119520.0</v>
      </c>
      <c r="K6562" s="81">
        <v>360000.0</v>
      </c>
      <c r="L6562" s="82">
        <v>0.2</v>
      </c>
      <c r="N6562" s="83">
        <f t="shared" si="1"/>
        <v>0.2</v>
      </c>
      <c r="O6562" s="83">
        <f t="shared" si="2"/>
        <v>0.2</v>
      </c>
      <c r="Q6562" s="83">
        <f t="shared" si="3"/>
        <v>0.835</v>
      </c>
      <c r="R6562" s="83">
        <f t="shared" si="4"/>
        <v>0.2</v>
      </c>
      <c r="S6562" s="83" t="b">
        <f t="shared" si="5"/>
        <v>0</v>
      </c>
      <c r="T6562" s="72"/>
      <c r="U6562" s="72"/>
      <c r="V6562" s="72"/>
      <c r="W6562" s="72"/>
      <c r="X6562" s="72"/>
      <c r="Y6562" s="72"/>
      <c r="Z6562" s="72"/>
      <c r="AA6562" s="72"/>
      <c r="AB6562" s="72"/>
      <c r="AC6562" s="72"/>
      <c r="AD6562" s="72"/>
      <c r="AE6562" s="72"/>
      <c r="AF6562" s="72"/>
      <c r="AG6562" s="72"/>
      <c r="AH6562" s="72"/>
      <c r="AI6562" s="72"/>
      <c r="AJ6562" s="72"/>
      <c r="AK6562" s="72"/>
    </row>
    <row r="6563" ht="14.25" customHeight="1">
      <c r="A6563" s="78">
        <v>6560.0</v>
      </c>
      <c r="C6563" s="78" t="str">
        <f>VLOOKUP(G6563,[1]Macrodata_CCF!$A$3:$D$55,4,FALSE)</f>
        <v>#ERROR!</v>
      </c>
      <c r="E6563" s="79" t="str">
        <f>VLOOKUP(G6563,[1]Macrodata_CCF!$A$3:$B$55,2,FALSE)</f>
        <v>#ERROR!</v>
      </c>
      <c r="F6563" s="78">
        <v>0.0</v>
      </c>
      <c r="G6563" s="80">
        <v>1.0</v>
      </c>
      <c r="H6563" s="81">
        <v>529605.0</v>
      </c>
      <c r="I6563" s="81">
        <v>710000.0</v>
      </c>
      <c r="J6563" s="81">
        <v>441210.0</v>
      </c>
      <c r="K6563" s="81">
        <v>710000.0</v>
      </c>
      <c r="L6563" s="82">
        <v>-0.4900080379167937</v>
      </c>
      <c r="N6563" s="83">
        <f t="shared" si="1"/>
        <v>-0.4900080379</v>
      </c>
      <c r="O6563" s="83">
        <f t="shared" si="2"/>
        <v>0</v>
      </c>
      <c r="Q6563" s="83">
        <f t="shared" si="3"/>
        <v>0.2540774648</v>
      </c>
      <c r="R6563" s="83">
        <f t="shared" si="4"/>
        <v>-0.4900080379</v>
      </c>
      <c r="S6563" s="83" t="b">
        <f t="shared" si="5"/>
        <v>0</v>
      </c>
      <c r="T6563" s="72"/>
      <c r="U6563" s="72"/>
      <c r="V6563" s="72"/>
      <c r="W6563" s="72"/>
      <c r="X6563" s="72"/>
      <c r="Y6563" s="72"/>
      <c r="Z6563" s="72"/>
      <c r="AA6563" s="72"/>
      <c r="AB6563" s="72"/>
      <c r="AC6563" s="72"/>
      <c r="AD6563" s="72"/>
      <c r="AE6563" s="72"/>
      <c r="AF6563" s="72"/>
      <c r="AG6563" s="72"/>
      <c r="AH6563" s="72"/>
      <c r="AI6563" s="72"/>
      <c r="AJ6563" s="72"/>
      <c r="AK6563" s="72"/>
    </row>
    <row r="6564" ht="14.25" customHeight="1">
      <c r="A6564" s="78">
        <v>6561.0</v>
      </c>
      <c r="C6564" s="78" t="str">
        <f>VLOOKUP(G6564,[1]Macrodata_CCF!$A$3:$D$55,4,FALSE)</f>
        <v>#ERROR!</v>
      </c>
      <c r="E6564" s="79" t="str">
        <f>VLOOKUP(G6564,[1]Macrodata_CCF!$A$3:$B$55,2,FALSE)</f>
        <v>#ERROR!</v>
      </c>
      <c r="F6564" s="78">
        <v>0.0</v>
      </c>
      <c r="G6564" s="80">
        <v>52.0</v>
      </c>
      <c r="H6564" s="81">
        <v>119990.0</v>
      </c>
      <c r="I6564" s="81">
        <v>380000.0</v>
      </c>
      <c r="J6564" s="81">
        <v>145990.0</v>
      </c>
      <c r="K6564" s="81">
        <v>380000.0</v>
      </c>
      <c r="L6564" s="82">
        <v>0.09999615399407714</v>
      </c>
      <c r="N6564" s="83">
        <f t="shared" si="1"/>
        <v>0.09999615399</v>
      </c>
      <c r="O6564" s="83">
        <f t="shared" si="2"/>
        <v>0.09999615399</v>
      </c>
      <c r="Q6564" s="83">
        <f t="shared" si="3"/>
        <v>0.6842368421</v>
      </c>
      <c r="R6564" s="83">
        <f t="shared" si="4"/>
        <v>0.09999615399</v>
      </c>
      <c r="S6564" s="83" t="b">
        <f t="shared" si="5"/>
        <v>0</v>
      </c>
      <c r="T6564" s="72"/>
      <c r="U6564" s="72"/>
      <c r="V6564" s="72"/>
      <c r="W6564" s="72"/>
      <c r="X6564" s="72"/>
      <c r="Y6564" s="72"/>
      <c r="Z6564" s="72"/>
      <c r="AA6564" s="72"/>
      <c r="AB6564" s="72"/>
      <c r="AC6564" s="72"/>
      <c r="AD6564" s="72"/>
      <c r="AE6564" s="72"/>
      <c r="AF6564" s="72"/>
      <c r="AG6564" s="72"/>
      <c r="AH6564" s="72"/>
      <c r="AI6564" s="72"/>
      <c r="AJ6564" s="72"/>
      <c r="AK6564" s="72"/>
    </row>
    <row r="6565" ht="14.25" customHeight="1">
      <c r="A6565" s="78">
        <v>6562.0</v>
      </c>
      <c r="C6565" s="78" t="str">
        <f>VLOOKUP(G6565,[1]Macrodata_CCF!$A$3:$D$55,4,FALSE)</f>
        <v>#ERROR!</v>
      </c>
      <c r="E6565" s="79" t="str">
        <f>VLOOKUP(G6565,[1]Macrodata_CCF!$A$3:$B$55,2,FALSE)</f>
        <v>#ERROR!</v>
      </c>
      <c r="F6565" s="78">
        <v>0.0</v>
      </c>
      <c r="G6565" s="80">
        <v>31.0</v>
      </c>
      <c r="H6565" s="81">
        <v>0.0</v>
      </c>
      <c r="I6565" s="81">
        <v>150000.0</v>
      </c>
      <c r="J6565" s="81">
        <v>30000.0</v>
      </c>
      <c r="K6565" s="81">
        <v>150000.0</v>
      </c>
      <c r="L6565" s="82">
        <v>0.2</v>
      </c>
      <c r="N6565" s="83">
        <f t="shared" si="1"/>
        <v>0.2</v>
      </c>
      <c r="O6565" s="83">
        <f t="shared" si="2"/>
        <v>0.2</v>
      </c>
      <c r="Q6565" s="83">
        <f t="shared" si="3"/>
        <v>1</v>
      </c>
      <c r="R6565" s="83">
        <f t="shared" si="4"/>
        <v>0.2</v>
      </c>
      <c r="S6565" s="83" t="b">
        <f t="shared" si="5"/>
        <v>0</v>
      </c>
      <c r="T6565" s="72"/>
      <c r="U6565" s="72"/>
      <c r="V6565" s="72"/>
      <c r="W6565" s="72"/>
      <c r="X6565" s="72"/>
      <c r="Y6565" s="72"/>
      <c r="Z6565" s="72"/>
      <c r="AA6565" s="72"/>
      <c r="AB6565" s="72"/>
      <c r="AC6565" s="72"/>
      <c r="AD6565" s="72"/>
      <c r="AE6565" s="72"/>
      <c r="AF6565" s="72"/>
      <c r="AG6565" s="72"/>
      <c r="AH6565" s="72"/>
      <c r="AI6565" s="72"/>
      <c r="AJ6565" s="72"/>
      <c r="AK6565" s="72"/>
    </row>
    <row r="6566" ht="14.25" customHeight="1">
      <c r="A6566" s="78">
        <v>6563.0</v>
      </c>
      <c r="C6566" s="78" t="str">
        <f>VLOOKUP(G6566,[1]Macrodata_CCF!$A$3:$D$55,4,FALSE)</f>
        <v>#ERROR!</v>
      </c>
      <c r="E6566" s="79" t="str">
        <f>VLOOKUP(G6566,[1]Macrodata_CCF!$A$3:$B$55,2,FALSE)</f>
        <v>#ERROR!</v>
      </c>
      <c r="F6566" s="78">
        <v>0.0</v>
      </c>
      <c r="G6566" s="80">
        <v>51.0</v>
      </c>
      <c r="H6566" s="81">
        <v>0.0</v>
      </c>
      <c r="I6566" s="81">
        <v>990000.0</v>
      </c>
      <c r="J6566" s="81">
        <v>59400.0</v>
      </c>
      <c r="K6566" s="81">
        <v>990000.0</v>
      </c>
      <c r="L6566" s="82">
        <v>0.06</v>
      </c>
      <c r="N6566" s="83">
        <f t="shared" si="1"/>
        <v>0.06</v>
      </c>
      <c r="O6566" s="83">
        <f t="shared" si="2"/>
        <v>0.06</v>
      </c>
      <c r="Q6566" s="83">
        <f t="shared" si="3"/>
        <v>1</v>
      </c>
      <c r="R6566" s="83">
        <f t="shared" si="4"/>
        <v>0.06</v>
      </c>
      <c r="S6566" s="83" t="b">
        <f t="shared" si="5"/>
        <v>0</v>
      </c>
      <c r="T6566" s="72"/>
      <c r="U6566" s="72"/>
      <c r="V6566" s="72"/>
      <c r="W6566" s="72"/>
      <c r="X6566" s="72"/>
      <c r="Y6566" s="72"/>
      <c r="Z6566" s="72"/>
      <c r="AA6566" s="72"/>
      <c r="AB6566" s="72"/>
      <c r="AC6566" s="72"/>
      <c r="AD6566" s="72"/>
      <c r="AE6566" s="72"/>
      <c r="AF6566" s="72"/>
      <c r="AG6566" s="72"/>
      <c r="AH6566" s="72"/>
      <c r="AI6566" s="72"/>
      <c r="AJ6566" s="72"/>
      <c r="AK6566" s="72"/>
    </row>
    <row r="6567" ht="14.25" customHeight="1">
      <c r="A6567" s="78">
        <v>6564.0</v>
      </c>
      <c r="C6567" s="78" t="str">
        <f>VLOOKUP(G6567,[1]Macrodata_CCF!$A$3:$D$55,4,FALSE)</f>
        <v>#ERROR!</v>
      </c>
      <c r="E6567" s="79" t="str">
        <f>VLOOKUP(G6567,[1]Macrodata_CCF!$A$3:$B$55,2,FALSE)</f>
        <v>#ERROR!</v>
      </c>
      <c r="F6567" s="78">
        <v>0.0</v>
      </c>
      <c r="G6567" s="80">
        <v>24.0</v>
      </c>
      <c r="H6567" s="81">
        <v>755790.0</v>
      </c>
      <c r="I6567" s="81">
        <v>860000.0</v>
      </c>
      <c r="J6567" s="81">
        <v>771420.0</v>
      </c>
      <c r="K6567" s="81">
        <v>1720000.0</v>
      </c>
      <c r="L6567" s="82">
        <v>0.149985605987909</v>
      </c>
      <c r="N6567" s="83">
        <f t="shared" si="1"/>
        <v>0.149985606</v>
      </c>
      <c r="O6567" s="83">
        <f t="shared" si="2"/>
        <v>0.149985606</v>
      </c>
      <c r="Q6567" s="83">
        <f t="shared" si="3"/>
        <v>0.1211744186</v>
      </c>
      <c r="R6567" s="83">
        <f t="shared" si="4"/>
        <v>0.149985606</v>
      </c>
      <c r="S6567" s="83" t="b">
        <f t="shared" si="5"/>
        <v>0</v>
      </c>
      <c r="T6567" s="72"/>
      <c r="U6567" s="72"/>
      <c r="V6567" s="72"/>
      <c r="W6567" s="72"/>
      <c r="X6567" s="72"/>
      <c r="Y6567" s="72"/>
      <c r="Z6567" s="72"/>
      <c r="AA6567" s="72"/>
      <c r="AB6567" s="72"/>
      <c r="AC6567" s="72"/>
      <c r="AD6567" s="72"/>
      <c r="AE6567" s="72"/>
      <c r="AF6567" s="72"/>
      <c r="AG6567" s="72"/>
      <c r="AH6567" s="72"/>
      <c r="AI6567" s="72"/>
      <c r="AJ6567" s="72"/>
      <c r="AK6567" s="72"/>
    </row>
    <row r="6568" ht="14.25" customHeight="1">
      <c r="A6568" s="78">
        <v>6565.0</v>
      </c>
      <c r="C6568" s="78" t="str">
        <f>VLOOKUP(G6568,[1]Macrodata_CCF!$A$3:$D$55,4,FALSE)</f>
        <v>#ERROR!</v>
      </c>
      <c r="E6568" s="79" t="str">
        <f>VLOOKUP(G6568,[1]Macrodata_CCF!$A$3:$B$55,2,FALSE)</f>
        <v>#ERROR!</v>
      </c>
      <c r="F6568" s="78">
        <v>0.0</v>
      </c>
      <c r="G6568" s="80">
        <v>50.0</v>
      </c>
      <c r="H6568" s="81">
        <v>267265.0</v>
      </c>
      <c r="I6568" s="81">
        <v>340000.0</v>
      </c>
      <c r="J6568" s="81">
        <v>254900.0</v>
      </c>
      <c r="K6568" s="81">
        <v>340000.0</v>
      </c>
      <c r="L6568" s="82">
        <v>-0.1700006874269609</v>
      </c>
      <c r="N6568" s="83">
        <f t="shared" si="1"/>
        <v>-0.1700006874</v>
      </c>
      <c r="O6568" s="83">
        <f t="shared" si="2"/>
        <v>0</v>
      </c>
      <c r="Q6568" s="83">
        <f t="shared" si="3"/>
        <v>0.2139264706</v>
      </c>
      <c r="R6568" s="83">
        <f t="shared" si="4"/>
        <v>-0.1700006874</v>
      </c>
      <c r="S6568" s="83" t="b">
        <f t="shared" si="5"/>
        <v>0</v>
      </c>
      <c r="T6568" s="72"/>
      <c r="U6568" s="72"/>
      <c r="V6568" s="72"/>
      <c r="W6568" s="72"/>
      <c r="X6568" s="72"/>
      <c r="Y6568" s="72"/>
      <c r="Z6568" s="72"/>
      <c r="AA6568" s="72"/>
      <c r="AB6568" s="72"/>
      <c r="AC6568" s="72"/>
      <c r="AD6568" s="72"/>
      <c r="AE6568" s="72"/>
      <c r="AF6568" s="72"/>
      <c r="AG6568" s="72"/>
      <c r="AH6568" s="72"/>
      <c r="AI6568" s="72"/>
      <c r="AJ6568" s="72"/>
      <c r="AK6568" s="72"/>
    </row>
    <row r="6569" ht="14.25" customHeight="1">
      <c r="A6569" s="78">
        <v>6566.0</v>
      </c>
      <c r="C6569" s="78" t="str">
        <f>VLOOKUP(G6569,[1]Macrodata_CCF!$A$3:$D$55,4,FALSE)</f>
        <v>#ERROR!</v>
      </c>
      <c r="E6569" s="79" t="str">
        <f>VLOOKUP(G6569,[1]Macrodata_CCF!$A$3:$B$55,2,FALSE)</f>
        <v>#ERROR!</v>
      </c>
      <c r="F6569" s="78">
        <v>0.0</v>
      </c>
      <c r="G6569" s="80">
        <v>44.0</v>
      </c>
      <c r="H6569" s="81">
        <v>268200.0</v>
      </c>
      <c r="I6569" s="81">
        <v>460000.0</v>
      </c>
      <c r="J6569" s="81">
        <v>304640.0</v>
      </c>
      <c r="K6569" s="81">
        <v>460000.0</v>
      </c>
      <c r="L6569" s="82">
        <v>0.1899895724713243</v>
      </c>
      <c r="N6569" s="83">
        <f t="shared" si="1"/>
        <v>0.1899895725</v>
      </c>
      <c r="O6569" s="83">
        <f t="shared" si="2"/>
        <v>0.1899895725</v>
      </c>
      <c r="Q6569" s="83">
        <f t="shared" si="3"/>
        <v>0.4169565217</v>
      </c>
      <c r="R6569" s="83">
        <f t="shared" si="4"/>
        <v>0.1899895725</v>
      </c>
      <c r="S6569" s="83" t="b">
        <f t="shared" si="5"/>
        <v>0</v>
      </c>
      <c r="T6569" s="72"/>
      <c r="U6569" s="72"/>
      <c r="V6569" s="72"/>
      <c r="W6569" s="72"/>
      <c r="X6569" s="72"/>
      <c r="Y6569" s="72"/>
      <c r="Z6569" s="72"/>
      <c r="AA6569" s="72"/>
      <c r="AB6569" s="72"/>
      <c r="AC6569" s="72"/>
      <c r="AD6569" s="72"/>
      <c r="AE6569" s="72"/>
      <c r="AF6569" s="72"/>
      <c r="AG6569" s="72"/>
      <c r="AH6569" s="72"/>
      <c r="AI6569" s="72"/>
      <c r="AJ6569" s="72"/>
      <c r="AK6569" s="72"/>
    </row>
    <row r="6570" ht="14.25" customHeight="1">
      <c r="A6570" s="78">
        <v>6567.0</v>
      </c>
      <c r="C6570" s="78" t="str">
        <f>VLOOKUP(G6570,[1]Macrodata_CCF!$A$3:$D$55,4,FALSE)</f>
        <v>#ERROR!</v>
      </c>
      <c r="E6570" s="79" t="str">
        <f>VLOOKUP(G6570,[1]Macrodata_CCF!$A$3:$B$55,2,FALSE)</f>
        <v>#ERROR!</v>
      </c>
      <c r="F6570" s="78">
        <v>0.0</v>
      </c>
      <c r="G6570" s="80">
        <v>15.0</v>
      </c>
      <c r="H6570" s="81">
        <v>321785.0</v>
      </c>
      <c r="I6570" s="81">
        <v>670000.0</v>
      </c>
      <c r="J6570" s="81">
        <v>683400.0</v>
      </c>
      <c r="K6570" s="81">
        <v>670000.0</v>
      </c>
      <c r="L6570" s="82">
        <v>1.038481972344672</v>
      </c>
      <c r="N6570" s="83">
        <f t="shared" si="1"/>
        <v>1.038481972</v>
      </c>
      <c r="O6570" s="83">
        <f t="shared" si="2"/>
        <v>1</v>
      </c>
      <c r="Q6570" s="83">
        <f t="shared" si="3"/>
        <v>0.5197238806</v>
      </c>
      <c r="R6570" s="83">
        <f t="shared" si="4"/>
        <v>1.038481972</v>
      </c>
      <c r="S6570" s="83" t="b">
        <f t="shared" si="5"/>
        <v>0</v>
      </c>
      <c r="T6570" s="72"/>
      <c r="U6570" s="72"/>
      <c r="V6570" s="72"/>
      <c r="W6570" s="72"/>
      <c r="X6570" s="72"/>
      <c r="Y6570" s="72"/>
      <c r="Z6570" s="72"/>
      <c r="AA6570" s="72"/>
      <c r="AB6570" s="72"/>
      <c r="AC6570" s="72"/>
      <c r="AD6570" s="72"/>
      <c r="AE6570" s="72"/>
      <c r="AF6570" s="72"/>
      <c r="AG6570" s="72"/>
      <c r="AH6570" s="72"/>
      <c r="AI6570" s="72"/>
      <c r="AJ6570" s="72"/>
      <c r="AK6570" s="72"/>
    </row>
    <row r="6571" ht="14.25" customHeight="1">
      <c r="A6571" s="78">
        <v>6568.0</v>
      </c>
      <c r="C6571" s="78" t="str">
        <f>VLOOKUP(G6571,[1]Macrodata_CCF!$A$3:$D$55,4,FALSE)</f>
        <v>#ERROR!</v>
      </c>
      <c r="E6571" s="79" t="str">
        <f>VLOOKUP(G6571,[1]Macrodata_CCF!$A$3:$B$55,2,FALSE)</f>
        <v>#ERROR!</v>
      </c>
      <c r="F6571" s="78">
        <v>0.0</v>
      </c>
      <c r="G6571" s="80">
        <v>34.0</v>
      </c>
      <c r="H6571" s="81">
        <v>3035.0</v>
      </c>
      <c r="I6571" s="81">
        <v>40000.0</v>
      </c>
      <c r="J6571" s="81">
        <v>4515.0</v>
      </c>
      <c r="K6571" s="81">
        <v>40000.0</v>
      </c>
      <c r="L6571" s="82">
        <v>0.04003787366427702</v>
      </c>
      <c r="N6571" s="83">
        <f t="shared" si="1"/>
        <v>0.04003787366</v>
      </c>
      <c r="O6571" s="83">
        <f t="shared" si="2"/>
        <v>0.04003787366</v>
      </c>
      <c r="Q6571" s="83">
        <f t="shared" si="3"/>
        <v>0.924125</v>
      </c>
      <c r="R6571" s="83">
        <f t="shared" si="4"/>
        <v>0.04003787366</v>
      </c>
      <c r="S6571" s="83" t="b">
        <f t="shared" si="5"/>
        <v>0</v>
      </c>
      <c r="T6571" s="72"/>
      <c r="U6571" s="72"/>
      <c r="V6571" s="72"/>
      <c r="W6571" s="72"/>
      <c r="X6571" s="72"/>
      <c r="Y6571" s="72"/>
      <c r="Z6571" s="72"/>
      <c r="AA6571" s="72"/>
      <c r="AB6571" s="72"/>
      <c r="AC6571" s="72"/>
      <c r="AD6571" s="72"/>
      <c r="AE6571" s="72"/>
      <c r="AF6571" s="72"/>
      <c r="AG6571" s="72"/>
      <c r="AH6571" s="72"/>
      <c r="AI6571" s="72"/>
      <c r="AJ6571" s="72"/>
      <c r="AK6571" s="72"/>
    </row>
    <row r="6572" ht="14.25" customHeight="1">
      <c r="A6572" s="78">
        <v>6569.0</v>
      </c>
      <c r="C6572" s="78" t="str">
        <f>VLOOKUP(G6572,[1]Macrodata_CCF!$A$3:$D$55,4,FALSE)</f>
        <v>#ERROR!</v>
      </c>
      <c r="E6572" s="79" t="str">
        <f>VLOOKUP(G6572,[1]Macrodata_CCF!$A$3:$B$55,2,FALSE)</f>
        <v>#ERROR!</v>
      </c>
      <c r="F6572" s="78">
        <v>0.0</v>
      </c>
      <c r="G6572" s="80">
        <v>6.0</v>
      </c>
      <c r="H6572" s="81">
        <v>0.0</v>
      </c>
      <c r="I6572" s="81">
        <v>910000.0</v>
      </c>
      <c r="J6572" s="81">
        <v>318500.0</v>
      </c>
      <c r="K6572" s="81">
        <v>910000.0</v>
      </c>
      <c r="L6572" s="82">
        <v>0.35</v>
      </c>
      <c r="N6572" s="83">
        <f t="shared" si="1"/>
        <v>0.35</v>
      </c>
      <c r="O6572" s="83">
        <f t="shared" si="2"/>
        <v>0.35</v>
      </c>
      <c r="Q6572" s="83">
        <f t="shared" si="3"/>
        <v>1</v>
      </c>
      <c r="R6572" s="83">
        <f t="shared" si="4"/>
        <v>0.35</v>
      </c>
      <c r="S6572" s="83" t="b">
        <f t="shared" si="5"/>
        <v>0</v>
      </c>
      <c r="T6572" s="72"/>
      <c r="U6572" s="72"/>
      <c r="V6572" s="72"/>
      <c r="W6572" s="72"/>
      <c r="X6572" s="72"/>
      <c r="Y6572" s="72"/>
      <c r="Z6572" s="72"/>
      <c r="AA6572" s="72"/>
      <c r="AB6572" s="72"/>
      <c r="AC6572" s="72"/>
      <c r="AD6572" s="72"/>
      <c r="AE6572" s="72"/>
      <c r="AF6572" s="72"/>
      <c r="AG6572" s="72"/>
      <c r="AH6572" s="72"/>
      <c r="AI6572" s="72"/>
      <c r="AJ6572" s="72"/>
      <c r="AK6572" s="72"/>
    </row>
    <row r="6573" ht="14.25" customHeight="1">
      <c r="A6573" s="78">
        <v>6570.0</v>
      </c>
      <c r="C6573" s="78" t="str">
        <f>VLOOKUP(G6573,[1]Macrodata_CCF!$A$3:$D$55,4,FALSE)</f>
        <v>#ERROR!</v>
      </c>
      <c r="E6573" s="79" t="str">
        <f>VLOOKUP(G6573,[1]Macrodata_CCF!$A$3:$B$55,2,FALSE)</f>
        <v>#ERROR!</v>
      </c>
      <c r="F6573" s="78">
        <v>0.0</v>
      </c>
      <c r="G6573" s="80">
        <v>38.0</v>
      </c>
      <c r="H6573" s="81">
        <v>0.0</v>
      </c>
      <c r="I6573" s="81">
        <v>910000.0</v>
      </c>
      <c r="J6573" s="81">
        <v>18200.0</v>
      </c>
      <c r="K6573" s="81">
        <v>910000.0</v>
      </c>
      <c r="L6573" s="82">
        <v>0.02</v>
      </c>
      <c r="N6573" s="83">
        <f t="shared" si="1"/>
        <v>0.02</v>
      </c>
      <c r="O6573" s="83">
        <f t="shared" si="2"/>
        <v>0.02</v>
      </c>
      <c r="Q6573" s="83">
        <f t="shared" si="3"/>
        <v>1</v>
      </c>
      <c r="R6573" s="83">
        <f t="shared" si="4"/>
        <v>0.02</v>
      </c>
      <c r="S6573" s="83" t="b">
        <f t="shared" si="5"/>
        <v>0</v>
      </c>
      <c r="T6573" s="72"/>
      <c r="U6573" s="72"/>
      <c r="V6573" s="72"/>
      <c r="W6573" s="72"/>
      <c r="X6573" s="72"/>
      <c r="Y6573" s="72"/>
      <c r="Z6573" s="72"/>
      <c r="AA6573" s="72"/>
      <c r="AB6573" s="72"/>
      <c r="AC6573" s="72"/>
      <c r="AD6573" s="72"/>
      <c r="AE6573" s="72"/>
      <c r="AF6573" s="72"/>
      <c r="AG6573" s="72"/>
      <c r="AH6573" s="72"/>
      <c r="AI6573" s="72"/>
      <c r="AJ6573" s="72"/>
      <c r="AK6573" s="72"/>
    </row>
    <row r="6574" ht="14.25" customHeight="1">
      <c r="A6574" s="78">
        <v>6571.0</v>
      </c>
      <c r="C6574" s="78" t="str">
        <f>VLOOKUP(G6574,[1]Macrodata_CCF!$A$3:$D$55,4,FALSE)</f>
        <v>#ERROR!</v>
      </c>
      <c r="E6574" s="79" t="str">
        <f>VLOOKUP(G6574,[1]Macrodata_CCF!$A$3:$B$55,2,FALSE)</f>
        <v>#ERROR!</v>
      </c>
      <c r="F6574" s="78">
        <v>0.0</v>
      </c>
      <c r="G6574" s="80">
        <v>45.0</v>
      </c>
      <c r="H6574" s="81">
        <v>499550.0</v>
      </c>
      <c r="I6574" s="81">
        <v>550000.0</v>
      </c>
      <c r="J6574" s="81">
        <v>508125.0</v>
      </c>
      <c r="K6574" s="81">
        <v>935000.0</v>
      </c>
      <c r="L6574" s="82">
        <v>0.1699702675916749</v>
      </c>
      <c r="N6574" s="83">
        <f t="shared" si="1"/>
        <v>0.1699702676</v>
      </c>
      <c r="O6574" s="83">
        <f t="shared" si="2"/>
        <v>0.1699702676</v>
      </c>
      <c r="Q6574" s="83">
        <f t="shared" si="3"/>
        <v>0.09172727273</v>
      </c>
      <c r="R6574" s="83">
        <f t="shared" si="4"/>
        <v>0.01559090909</v>
      </c>
      <c r="S6574" s="83" t="b">
        <f t="shared" si="5"/>
        <v>0</v>
      </c>
      <c r="T6574" s="72"/>
      <c r="U6574" s="72"/>
      <c r="V6574" s="72"/>
      <c r="W6574" s="72"/>
      <c r="X6574" s="72"/>
      <c r="Y6574" s="72"/>
      <c r="Z6574" s="72"/>
      <c r="AA6574" s="72"/>
      <c r="AB6574" s="72"/>
      <c r="AC6574" s="72"/>
      <c r="AD6574" s="72"/>
      <c r="AE6574" s="72"/>
      <c r="AF6574" s="72"/>
      <c r="AG6574" s="72"/>
      <c r="AH6574" s="72"/>
      <c r="AI6574" s="72"/>
      <c r="AJ6574" s="72"/>
      <c r="AK6574" s="72"/>
    </row>
    <row r="6575" ht="14.25" customHeight="1">
      <c r="A6575" s="78">
        <v>6572.0</v>
      </c>
      <c r="C6575" s="78" t="str">
        <f>VLOOKUP(G6575,[1]Macrodata_CCF!$A$3:$D$55,4,FALSE)</f>
        <v>#ERROR!</v>
      </c>
      <c r="E6575" s="79" t="str">
        <f>VLOOKUP(G6575,[1]Macrodata_CCF!$A$3:$B$55,2,FALSE)</f>
        <v>#ERROR!</v>
      </c>
      <c r="F6575" s="78">
        <v>0.0</v>
      </c>
      <c r="G6575" s="80">
        <v>53.0</v>
      </c>
      <c r="H6575" s="81">
        <v>14470.0</v>
      </c>
      <c r="I6575" s="81">
        <v>80000.0</v>
      </c>
      <c r="J6575" s="81">
        <v>17090.0</v>
      </c>
      <c r="K6575" s="81">
        <v>80000.0</v>
      </c>
      <c r="L6575" s="82">
        <v>0.03998168777659088</v>
      </c>
      <c r="N6575" s="83">
        <f t="shared" si="1"/>
        <v>0.03998168778</v>
      </c>
      <c r="O6575" s="83">
        <f t="shared" si="2"/>
        <v>0.03998168778</v>
      </c>
      <c r="Q6575" s="83">
        <f t="shared" si="3"/>
        <v>0.819125</v>
      </c>
      <c r="R6575" s="83">
        <f t="shared" si="4"/>
        <v>0.03998168778</v>
      </c>
      <c r="S6575" s="83" t="b">
        <f t="shared" si="5"/>
        <v>0</v>
      </c>
      <c r="T6575" s="72"/>
      <c r="U6575" s="72"/>
      <c r="V6575" s="72"/>
      <c r="W6575" s="72"/>
      <c r="X6575" s="72"/>
      <c r="Y6575" s="72"/>
      <c r="Z6575" s="72"/>
      <c r="AA6575" s="72"/>
      <c r="AB6575" s="72"/>
      <c r="AC6575" s="72"/>
      <c r="AD6575" s="72"/>
      <c r="AE6575" s="72"/>
      <c r="AF6575" s="72"/>
      <c r="AG6575" s="72"/>
      <c r="AH6575" s="72"/>
      <c r="AI6575" s="72"/>
      <c r="AJ6575" s="72"/>
      <c r="AK6575" s="72"/>
    </row>
    <row r="6576" ht="14.25" customHeight="1">
      <c r="A6576" s="78">
        <v>6573.0</v>
      </c>
      <c r="C6576" s="78" t="str">
        <f>VLOOKUP(G6576,[1]Macrodata_CCF!$A$3:$D$55,4,FALSE)</f>
        <v>#ERROR!</v>
      </c>
      <c r="E6576" s="79" t="str">
        <f>VLOOKUP(G6576,[1]Macrodata_CCF!$A$3:$B$55,2,FALSE)</f>
        <v>#ERROR!</v>
      </c>
      <c r="F6576" s="78">
        <v>0.0</v>
      </c>
      <c r="G6576" s="80">
        <v>52.0</v>
      </c>
      <c r="H6576" s="81">
        <v>619770.0</v>
      </c>
      <c r="I6576" s="81">
        <v>900000.0</v>
      </c>
      <c r="J6576" s="81">
        <v>656200.0</v>
      </c>
      <c r="K6576" s="81">
        <v>900000.0</v>
      </c>
      <c r="L6576" s="82">
        <v>0.1300003568497306</v>
      </c>
      <c r="N6576" s="83">
        <f t="shared" si="1"/>
        <v>0.1300003568</v>
      </c>
      <c r="O6576" s="83">
        <f t="shared" si="2"/>
        <v>0.1300003568</v>
      </c>
      <c r="Q6576" s="83">
        <f t="shared" si="3"/>
        <v>0.3113666667</v>
      </c>
      <c r="R6576" s="83">
        <f t="shared" si="4"/>
        <v>0.1300003568</v>
      </c>
      <c r="S6576" s="83" t="b">
        <f t="shared" si="5"/>
        <v>0</v>
      </c>
      <c r="T6576" s="72"/>
      <c r="U6576" s="72"/>
      <c r="V6576" s="72"/>
      <c r="W6576" s="72"/>
      <c r="X6576" s="72"/>
      <c r="Y6576" s="72"/>
      <c r="Z6576" s="72"/>
      <c r="AA6576" s="72"/>
      <c r="AB6576" s="72"/>
      <c r="AC6576" s="72"/>
      <c r="AD6576" s="72"/>
      <c r="AE6576" s="72"/>
      <c r="AF6576" s="72"/>
      <c r="AG6576" s="72"/>
      <c r="AH6576" s="72"/>
      <c r="AI6576" s="72"/>
      <c r="AJ6576" s="72"/>
      <c r="AK6576" s="72"/>
    </row>
    <row r="6577" ht="14.25" customHeight="1">
      <c r="A6577" s="78">
        <v>6574.0</v>
      </c>
      <c r="C6577" s="78" t="str">
        <f>VLOOKUP(G6577,[1]Macrodata_CCF!$A$3:$D$55,4,FALSE)</f>
        <v>#ERROR!</v>
      </c>
      <c r="E6577" s="79" t="str">
        <f>VLOOKUP(G6577,[1]Macrodata_CCF!$A$3:$B$55,2,FALSE)</f>
        <v>#ERROR!</v>
      </c>
      <c r="F6577" s="78">
        <v>0.0</v>
      </c>
      <c r="G6577" s="80">
        <v>14.0</v>
      </c>
      <c r="H6577" s="81">
        <v>418120.0</v>
      </c>
      <c r="I6577" s="81">
        <v>860000.0</v>
      </c>
      <c r="J6577" s="81">
        <v>497660.0</v>
      </c>
      <c r="K6577" s="81">
        <v>860000.0</v>
      </c>
      <c r="L6577" s="82">
        <v>0.18000362089255</v>
      </c>
      <c r="N6577" s="83">
        <f t="shared" si="1"/>
        <v>0.1800036209</v>
      </c>
      <c r="O6577" s="83">
        <f t="shared" si="2"/>
        <v>0.1800036209</v>
      </c>
      <c r="Q6577" s="83">
        <f t="shared" si="3"/>
        <v>0.5138139535</v>
      </c>
      <c r="R6577" s="83">
        <f t="shared" si="4"/>
        <v>0.1800036209</v>
      </c>
      <c r="S6577" s="83" t="b">
        <f t="shared" si="5"/>
        <v>0</v>
      </c>
      <c r="T6577" s="72"/>
      <c r="U6577" s="72"/>
      <c r="V6577" s="72"/>
      <c r="W6577" s="72"/>
      <c r="X6577" s="72"/>
      <c r="Y6577" s="72"/>
      <c r="Z6577" s="72"/>
      <c r="AA6577" s="72"/>
      <c r="AB6577" s="72"/>
      <c r="AC6577" s="72"/>
      <c r="AD6577" s="72"/>
      <c r="AE6577" s="72"/>
      <c r="AF6577" s="72"/>
      <c r="AG6577" s="72"/>
      <c r="AH6577" s="72"/>
      <c r="AI6577" s="72"/>
      <c r="AJ6577" s="72"/>
      <c r="AK6577" s="72"/>
    </row>
    <row r="6578" ht="14.25" customHeight="1">
      <c r="A6578" s="78">
        <v>6575.0</v>
      </c>
      <c r="C6578" s="78" t="str">
        <f>VLOOKUP(G6578,[1]Macrodata_CCF!$A$3:$D$55,4,FALSE)</f>
        <v>#ERROR!</v>
      </c>
      <c r="E6578" s="79" t="str">
        <f>VLOOKUP(G6578,[1]Macrodata_CCF!$A$3:$B$55,2,FALSE)</f>
        <v>#ERROR!</v>
      </c>
      <c r="F6578" s="78">
        <v>0.0</v>
      </c>
      <c r="G6578" s="80">
        <v>19.0</v>
      </c>
      <c r="H6578" s="81">
        <v>89620.0</v>
      </c>
      <c r="I6578" s="81">
        <v>110000.0</v>
      </c>
      <c r="J6578" s="81">
        <v>92880.0</v>
      </c>
      <c r="K6578" s="81">
        <v>110000.0</v>
      </c>
      <c r="L6578" s="82">
        <v>0.1599607458292444</v>
      </c>
      <c r="N6578" s="83">
        <f t="shared" si="1"/>
        <v>0.1599607458</v>
      </c>
      <c r="O6578" s="83">
        <f t="shared" si="2"/>
        <v>0.1599607458</v>
      </c>
      <c r="Q6578" s="83">
        <f t="shared" si="3"/>
        <v>0.1852727273</v>
      </c>
      <c r="R6578" s="83">
        <f t="shared" si="4"/>
        <v>0.1599607458</v>
      </c>
      <c r="S6578" s="83" t="b">
        <f t="shared" si="5"/>
        <v>0</v>
      </c>
      <c r="T6578" s="72"/>
      <c r="U6578" s="72"/>
      <c r="V6578" s="72"/>
      <c r="W6578" s="72"/>
      <c r="X6578" s="72"/>
      <c r="Y6578" s="72"/>
      <c r="Z6578" s="72"/>
      <c r="AA6578" s="72"/>
      <c r="AB6578" s="72"/>
      <c r="AC6578" s="72"/>
      <c r="AD6578" s="72"/>
      <c r="AE6578" s="72"/>
      <c r="AF6578" s="72"/>
      <c r="AG6578" s="72"/>
      <c r="AH6578" s="72"/>
      <c r="AI6578" s="72"/>
      <c r="AJ6578" s="72"/>
      <c r="AK6578" s="72"/>
    </row>
    <row r="6579" ht="14.25" customHeight="1">
      <c r="A6579" s="78">
        <v>6576.0</v>
      </c>
      <c r="C6579" s="78" t="str">
        <f>VLOOKUP(G6579,[1]Macrodata_CCF!$A$3:$D$55,4,FALSE)</f>
        <v>#ERROR!</v>
      </c>
      <c r="E6579" s="79" t="str">
        <f>VLOOKUP(G6579,[1]Macrodata_CCF!$A$3:$B$55,2,FALSE)</f>
        <v>#ERROR!</v>
      </c>
      <c r="F6579" s="78">
        <v>0.0</v>
      </c>
      <c r="G6579" s="80">
        <v>49.0</v>
      </c>
      <c r="H6579" s="81">
        <v>27225.0</v>
      </c>
      <c r="I6579" s="81">
        <v>210000.0</v>
      </c>
      <c r="J6579" s="81">
        <v>47330.0</v>
      </c>
      <c r="K6579" s="81">
        <v>210000.0</v>
      </c>
      <c r="L6579" s="82">
        <v>0.1099986321980577</v>
      </c>
      <c r="N6579" s="83">
        <f t="shared" si="1"/>
        <v>0.1099986322</v>
      </c>
      <c r="O6579" s="83">
        <f t="shared" si="2"/>
        <v>0.1099986322</v>
      </c>
      <c r="Q6579" s="83">
        <f t="shared" si="3"/>
        <v>0.8703571429</v>
      </c>
      <c r="R6579" s="83">
        <f t="shared" si="4"/>
        <v>0.1099986322</v>
      </c>
      <c r="S6579" s="83" t="b">
        <f t="shared" si="5"/>
        <v>0</v>
      </c>
      <c r="T6579" s="72"/>
      <c r="U6579" s="72"/>
      <c r="V6579" s="72"/>
      <c r="W6579" s="72"/>
      <c r="X6579" s="72"/>
      <c r="Y6579" s="72"/>
      <c r="Z6579" s="72"/>
      <c r="AA6579" s="72"/>
      <c r="AB6579" s="72"/>
      <c r="AC6579" s="72"/>
      <c r="AD6579" s="72"/>
      <c r="AE6579" s="72"/>
      <c r="AF6579" s="72"/>
      <c r="AG6579" s="72"/>
      <c r="AH6579" s="72"/>
      <c r="AI6579" s="72"/>
      <c r="AJ6579" s="72"/>
      <c r="AK6579" s="72"/>
    </row>
    <row r="6580" ht="14.25" customHeight="1">
      <c r="A6580" s="78">
        <v>6577.0</v>
      </c>
      <c r="C6580" s="78" t="str">
        <f>VLOOKUP(G6580,[1]Macrodata_CCF!$A$3:$D$55,4,FALSE)</f>
        <v>#ERROR!</v>
      </c>
      <c r="E6580" s="79" t="str">
        <f>VLOOKUP(G6580,[1]Macrodata_CCF!$A$3:$B$55,2,FALSE)</f>
        <v>#ERROR!</v>
      </c>
      <c r="F6580" s="78">
        <v>0.0</v>
      </c>
      <c r="G6580" s="80">
        <v>1.0</v>
      </c>
      <c r="H6580" s="81">
        <v>501970.0</v>
      </c>
      <c r="I6580" s="81">
        <v>660000.0</v>
      </c>
      <c r="J6580" s="81">
        <v>449820.0</v>
      </c>
      <c r="K6580" s="81">
        <v>660000.0</v>
      </c>
      <c r="L6580" s="82">
        <v>-0.3300006327912421</v>
      </c>
      <c r="N6580" s="83">
        <f t="shared" si="1"/>
        <v>-0.3300006328</v>
      </c>
      <c r="O6580" s="83">
        <f t="shared" si="2"/>
        <v>0</v>
      </c>
      <c r="Q6580" s="83">
        <f t="shared" si="3"/>
        <v>0.2394393939</v>
      </c>
      <c r="R6580" s="83">
        <f t="shared" si="4"/>
        <v>-0.3300006328</v>
      </c>
      <c r="S6580" s="83" t="b">
        <f t="shared" si="5"/>
        <v>0</v>
      </c>
      <c r="T6580" s="72"/>
      <c r="U6580" s="72"/>
      <c r="V6580" s="72"/>
      <c r="W6580" s="72"/>
      <c r="X6580" s="72"/>
      <c r="Y6580" s="72"/>
      <c r="Z6580" s="72"/>
      <c r="AA6580" s="72"/>
      <c r="AB6580" s="72"/>
      <c r="AC6580" s="72"/>
      <c r="AD6580" s="72"/>
      <c r="AE6580" s="72"/>
      <c r="AF6580" s="72"/>
      <c r="AG6580" s="72"/>
      <c r="AH6580" s="72"/>
      <c r="AI6580" s="72"/>
      <c r="AJ6580" s="72"/>
      <c r="AK6580" s="72"/>
    </row>
    <row r="6581" ht="14.25" customHeight="1">
      <c r="A6581" s="78">
        <v>6578.0</v>
      </c>
      <c r="C6581" s="78" t="str">
        <f>VLOOKUP(G6581,[1]Macrodata_CCF!$A$3:$D$55,4,FALSE)</f>
        <v>#ERROR!</v>
      </c>
      <c r="E6581" s="79" t="str">
        <f>VLOOKUP(G6581,[1]Macrodata_CCF!$A$3:$B$55,2,FALSE)</f>
        <v>#ERROR!</v>
      </c>
      <c r="F6581" s="78">
        <v>1.0</v>
      </c>
      <c r="G6581" s="80">
        <v>53.0</v>
      </c>
      <c r="H6581" s="81">
        <v>466795.0</v>
      </c>
      <c r="I6581" s="81">
        <v>930000.0</v>
      </c>
      <c r="J6581" s="81">
        <v>716925.0</v>
      </c>
      <c r="K6581" s="81">
        <v>930000.0</v>
      </c>
      <c r="L6581" s="82">
        <v>0.5399984887900605</v>
      </c>
      <c r="N6581" s="83">
        <f t="shared" si="1"/>
        <v>0.5399984888</v>
      </c>
      <c r="O6581" s="83">
        <f t="shared" si="2"/>
        <v>0.5399984888</v>
      </c>
      <c r="Q6581" s="83">
        <f t="shared" si="3"/>
        <v>0.4980698925</v>
      </c>
      <c r="R6581" s="83">
        <f t="shared" si="4"/>
        <v>0.5399984888</v>
      </c>
      <c r="S6581" s="83" t="b">
        <f t="shared" si="5"/>
        <v>0</v>
      </c>
      <c r="T6581" s="72"/>
      <c r="U6581" s="72"/>
      <c r="V6581" s="72"/>
      <c r="W6581" s="72"/>
      <c r="X6581" s="72"/>
      <c r="Y6581" s="72"/>
      <c r="Z6581" s="72"/>
      <c r="AA6581" s="72"/>
      <c r="AB6581" s="72"/>
      <c r="AC6581" s="72"/>
      <c r="AD6581" s="72"/>
      <c r="AE6581" s="72"/>
      <c r="AF6581" s="72"/>
      <c r="AG6581" s="72"/>
      <c r="AH6581" s="72"/>
      <c r="AI6581" s="72"/>
      <c r="AJ6581" s="72"/>
      <c r="AK6581" s="72"/>
    </row>
    <row r="6582" ht="14.25" customHeight="1">
      <c r="A6582" s="78">
        <v>6579.0</v>
      </c>
      <c r="C6582" s="78" t="str">
        <f>VLOOKUP(G6582,[1]Macrodata_CCF!$A$3:$D$55,4,FALSE)</f>
        <v>#ERROR!</v>
      </c>
      <c r="E6582" s="79" t="str">
        <f>VLOOKUP(G6582,[1]Macrodata_CCF!$A$3:$B$55,2,FALSE)</f>
        <v>#ERROR!</v>
      </c>
      <c r="F6582" s="78">
        <v>0.0</v>
      </c>
      <c r="G6582" s="80">
        <v>23.0</v>
      </c>
      <c r="H6582" s="81">
        <v>34770.0</v>
      </c>
      <c r="I6582" s="81">
        <v>50000.0</v>
      </c>
      <c r="J6582" s="81">
        <v>36900.0</v>
      </c>
      <c r="K6582" s="81">
        <v>50000.0</v>
      </c>
      <c r="L6582" s="82">
        <v>0.1398555482600131</v>
      </c>
      <c r="N6582" s="83">
        <f t="shared" si="1"/>
        <v>0.1398555483</v>
      </c>
      <c r="O6582" s="83">
        <f t="shared" si="2"/>
        <v>0.1398555483</v>
      </c>
      <c r="Q6582" s="83">
        <f t="shared" si="3"/>
        <v>0.3046</v>
      </c>
      <c r="R6582" s="83">
        <f t="shared" si="4"/>
        <v>0.1398555483</v>
      </c>
      <c r="S6582" s="83" t="b">
        <f t="shared" si="5"/>
        <v>0</v>
      </c>
      <c r="T6582" s="72"/>
      <c r="U6582" s="72"/>
      <c r="V6582" s="72"/>
      <c r="W6582" s="72"/>
      <c r="X6582" s="72"/>
      <c r="Y6582" s="72"/>
      <c r="Z6582" s="72"/>
      <c r="AA6582" s="72"/>
      <c r="AB6582" s="72"/>
      <c r="AC6582" s="72"/>
      <c r="AD6582" s="72"/>
      <c r="AE6582" s="72"/>
      <c r="AF6582" s="72"/>
      <c r="AG6582" s="72"/>
      <c r="AH6582" s="72"/>
      <c r="AI6582" s="72"/>
      <c r="AJ6582" s="72"/>
      <c r="AK6582" s="72"/>
    </row>
    <row r="6583" ht="14.25" customHeight="1">
      <c r="A6583" s="78">
        <v>6580.0</v>
      </c>
      <c r="C6583" s="78" t="str">
        <f>VLOOKUP(G6583,[1]Macrodata_CCF!$A$3:$D$55,4,FALSE)</f>
        <v>#ERROR!</v>
      </c>
      <c r="E6583" s="79" t="str">
        <f>VLOOKUP(G6583,[1]Macrodata_CCF!$A$3:$B$55,2,FALSE)</f>
        <v>#ERROR!</v>
      </c>
      <c r="F6583" s="78">
        <v>0.0</v>
      </c>
      <c r="G6583" s="80">
        <v>6.0</v>
      </c>
      <c r="H6583" s="81">
        <v>79240.0</v>
      </c>
      <c r="I6583" s="81">
        <v>600000.0</v>
      </c>
      <c r="J6583" s="81">
        <v>219845.0</v>
      </c>
      <c r="K6583" s="81">
        <v>600000.0</v>
      </c>
      <c r="L6583" s="82">
        <v>0.2699996159459252</v>
      </c>
      <c r="N6583" s="83">
        <f t="shared" si="1"/>
        <v>0.2699996159</v>
      </c>
      <c r="O6583" s="83">
        <f t="shared" si="2"/>
        <v>0.2699996159</v>
      </c>
      <c r="Q6583" s="83">
        <f t="shared" si="3"/>
        <v>0.8679333333</v>
      </c>
      <c r="R6583" s="83">
        <f t="shared" si="4"/>
        <v>0.2699996159</v>
      </c>
      <c r="S6583" s="83" t="b">
        <f t="shared" si="5"/>
        <v>0</v>
      </c>
      <c r="T6583" s="72"/>
      <c r="U6583" s="72"/>
      <c r="V6583" s="72"/>
      <c r="W6583" s="72"/>
      <c r="X6583" s="72"/>
      <c r="Y6583" s="72"/>
      <c r="Z6583" s="72"/>
      <c r="AA6583" s="72"/>
      <c r="AB6583" s="72"/>
      <c r="AC6583" s="72"/>
      <c r="AD6583" s="72"/>
      <c r="AE6583" s="72"/>
      <c r="AF6583" s="72"/>
      <c r="AG6583" s="72"/>
      <c r="AH6583" s="72"/>
      <c r="AI6583" s="72"/>
      <c r="AJ6583" s="72"/>
      <c r="AK6583" s="72"/>
    </row>
    <row r="6584" ht="14.25" customHeight="1">
      <c r="A6584" s="78">
        <v>6581.0</v>
      </c>
      <c r="C6584" s="78" t="str">
        <f>VLOOKUP(G6584,[1]Macrodata_CCF!$A$3:$D$55,4,FALSE)</f>
        <v>#ERROR!</v>
      </c>
      <c r="E6584" s="79" t="str">
        <f>VLOOKUP(G6584,[1]Macrodata_CCF!$A$3:$B$55,2,FALSE)</f>
        <v>#ERROR!</v>
      </c>
      <c r="F6584" s="78">
        <v>0.0</v>
      </c>
      <c r="G6584" s="80">
        <v>28.0</v>
      </c>
      <c r="H6584" s="81">
        <v>526045.0</v>
      </c>
      <c r="I6584" s="81">
        <v>570000.0</v>
      </c>
      <c r="J6584" s="81">
        <v>534835.0</v>
      </c>
      <c r="K6584" s="81">
        <v>570000.0</v>
      </c>
      <c r="L6584" s="82">
        <v>0.1999772494596747</v>
      </c>
      <c r="N6584" s="83">
        <f t="shared" si="1"/>
        <v>0.1999772495</v>
      </c>
      <c r="O6584" s="83">
        <f t="shared" si="2"/>
        <v>0.1999772495</v>
      </c>
      <c r="Q6584" s="83">
        <f t="shared" si="3"/>
        <v>0.07711403509</v>
      </c>
      <c r="R6584" s="83">
        <f t="shared" si="4"/>
        <v>0.01542105263</v>
      </c>
      <c r="S6584" s="83" t="b">
        <f t="shared" si="5"/>
        <v>0</v>
      </c>
      <c r="T6584" s="72"/>
      <c r="U6584" s="72"/>
      <c r="V6584" s="72"/>
      <c r="W6584" s="72"/>
      <c r="X6584" s="72"/>
      <c r="Y6584" s="72"/>
      <c r="Z6584" s="72"/>
      <c r="AA6584" s="72"/>
      <c r="AB6584" s="72"/>
      <c r="AC6584" s="72"/>
      <c r="AD6584" s="72"/>
      <c r="AE6584" s="72"/>
      <c r="AF6584" s="72"/>
      <c r="AG6584" s="72"/>
      <c r="AH6584" s="72"/>
      <c r="AI6584" s="72"/>
      <c r="AJ6584" s="72"/>
      <c r="AK6584" s="72"/>
    </row>
    <row r="6585" ht="14.25" customHeight="1">
      <c r="A6585" s="78">
        <v>6582.0</v>
      </c>
      <c r="C6585" s="78" t="str">
        <f>VLOOKUP(G6585,[1]Macrodata_CCF!$A$3:$D$55,4,FALSE)</f>
        <v>#ERROR!</v>
      </c>
      <c r="E6585" s="79" t="str">
        <f>VLOOKUP(G6585,[1]Macrodata_CCF!$A$3:$B$55,2,FALSE)</f>
        <v>#ERROR!</v>
      </c>
      <c r="F6585" s="78">
        <v>0.0</v>
      </c>
      <c r="G6585" s="80">
        <v>18.0</v>
      </c>
      <c r="H6585" s="81">
        <v>163250.0</v>
      </c>
      <c r="I6585" s="81">
        <v>610000.0</v>
      </c>
      <c r="J6585" s="81">
        <v>248135.0</v>
      </c>
      <c r="K6585" s="81">
        <v>610000.0</v>
      </c>
      <c r="L6585" s="82">
        <v>0.1900055959709009</v>
      </c>
      <c r="N6585" s="83">
        <f t="shared" si="1"/>
        <v>0.190005596</v>
      </c>
      <c r="O6585" s="83">
        <f t="shared" si="2"/>
        <v>0.190005596</v>
      </c>
      <c r="Q6585" s="83">
        <f t="shared" si="3"/>
        <v>0.7323770492</v>
      </c>
      <c r="R6585" s="83">
        <f t="shared" si="4"/>
        <v>0.190005596</v>
      </c>
      <c r="S6585" s="83" t="b">
        <f t="shared" si="5"/>
        <v>0</v>
      </c>
      <c r="T6585" s="72"/>
      <c r="U6585" s="72"/>
      <c r="V6585" s="72"/>
      <c r="W6585" s="72"/>
      <c r="X6585" s="72"/>
      <c r="Y6585" s="72"/>
      <c r="Z6585" s="72"/>
      <c r="AA6585" s="72"/>
      <c r="AB6585" s="72"/>
      <c r="AC6585" s="72"/>
      <c r="AD6585" s="72"/>
      <c r="AE6585" s="72"/>
      <c r="AF6585" s="72"/>
      <c r="AG6585" s="72"/>
      <c r="AH6585" s="72"/>
      <c r="AI6585" s="72"/>
      <c r="AJ6585" s="72"/>
      <c r="AK6585" s="72"/>
    </row>
    <row r="6586" ht="14.25" customHeight="1">
      <c r="A6586" s="78">
        <v>6583.0</v>
      </c>
      <c r="C6586" s="78" t="str">
        <f>VLOOKUP(G6586,[1]Macrodata_CCF!$A$3:$D$55,4,FALSE)</f>
        <v>#ERROR!</v>
      </c>
      <c r="E6586" s="79" t="str">
        <f>VLOOKUP(G6586,[1]Macrodata_CCF!$A$3:$B$55,2,FALSE)</f>
        <v>#ERROR!</v>
      </c>
      <c r="F6586" s="78">
        <v>0.0</v>
      </c>
      <c r="G6586" s="80">
        <v>7.0</v>
      </c>
      <c r="H6586" s="81">
        <v>510505.0</v>
      </c>
      <c r="I6586" s="81">
        <v>860000.0</v>
      </c>
      <c r="J6586" s="81">
        <v>877200.0</v>
      </c>
      <c r="K6586" s="81">
        <v>860000.0</v>
      </c>
      <c r="L6586" s="82">
        <v>1.04921386572054</v>
      </c>
      <c r="N6586" s="83">
        <f t="shared" si="1"/>
        <v>1.049213866</v>
      </c>
      <c r="O6586" s="83">
        <f t="shared" si="2"/>
        <v>1</v>
      </c>
      <c r="Q6586" s="83">
        <f t="shared" si="3"/>
        <v>0.4063895349</v>
      </c>
      <c r="R6586" s="83">
        <f t="shared" si="4"/>
        <v>1.049213866</v>
      </c>
      <c r="S6586" s="83" t="b">
        <f t="shared" si="5"/>
        <v>0</v>
      </c>
      <c r="T6586" s="72"/>
      <c r="U6586" s="72"/>
      <c r="V6586" s="72"/>
      <c r="W6586" s="72"/>
      <c r="X6586" s="72"/>
      <c r="Y6586" s="72"/>
      <c r="Z6586" s="72"/>
      <c r="AA6586" s="72"/>
      <c r="AB6586" s="72"/>
      <c r="AC6586" s="72"/>
      <c r="AD6586" s="72"/>
      <c r="AE6586" s="72"/>
      <c r="AF6586" s="72"/>
      <c r="AG6586" s="72"/>
      <c r="AH6586" s="72"/>
      <c r="AI6586" s="72"/>
      <c r="AJ6586" s="72"/>
      <c r="AK6586" s="72"/>
    </row>
    <row r="6587" ht="14.25" customHeight="1">
      <c r="A6587" s="78">
        <v>6584.0</v>
      </c>
      <c r="C6587" s="78" t="str">
        <f>VLOOKUP(G6587,[1]Macrodata_CCF!$A$3:$D$55,4,FALSE)</f>
        <v>#ERROR!</v>
      </c>
      <c r="E6587" s="79" t="str">
        <f>VLOOKUP(G6587,[1]Macrodata_CCF!$A$3:$B$55,2,FALSE)</f>
        <v>#ERROR!</v>
      </c>
      <c r="F6587" s="78">
        <v>0.0</v>
      </c>
      <c r="G6587" s="80">
        <v>46.0</v>
      </c>
      <c r="H6587" s="81">
        <v>0.0</v>
      </c>
      <c r="I6587" s="81">
        <v>730000.0</v>
      </c>
      <c r="J6587" s="81">
        <v>116800.0</v>
      </c>
      <c r="K6587" s="81">
        <v>730000.0</v>
      </c>
      <c r="L6587" s="82">
        <v>0.16</v>
      </c>
      <c r="N6587" s="83">
        <f t="shared" si="1"/>
        <v>0.16</v>
      </c>
      <c r="O6587" s="83">
        <f t="shared" si="2"/>
        <v>0.16</v>
      </c>
      <c r="Q6587" s="83">
        <f t="shared" si="3"/>
        <v>1</v>
      </c>
      <c r="R6587" s="83">
        <f t="shared" si="4"/>
        <v>0.16</v>
      </c>
      <c r="S6587" s="83" t="b">
        <f t="shared" si="5"/>
        <v>0</v>
      </c>
      <c r="T6587" s="72"/>
      <c r="U6587" s="72"/>
      <c r="V6587" s="72"/>
      <c r="W6587" s="72"/>
      <c r="X6587" s="72"/>
      <c r="Y6587" s="72"/>
      <c r="Z6587" s="72"/>
      <c r="AA6587" s="72"/>
      <c r="AB6587" s="72"/>
      <c r="AC6587" s="72"/>
      <c r="AD6587" s="72"/>
      <c r="AE6587" s="72"/>
      <c r="AF6587" s="72"/>
      <c r="AG6587" s="72"/>
      <c r="AH6587" s="72"/>
      <c r="AI6587" s="72"/>
      <c r="AJ6587" s="72"/>
      <c r="AK6587" s="72"/>
    </row>
    <row r="6588" ht="14.25" customHeight="1">
      <c r="A6588" s="78">
        <v>6585.0</v>
      </c>
      <c r="C6588" s="78" t="str">
        <f>VLOOKUP(G6588,[1]Macrodata_CCF!$A$3:$D$55,4,FALSE)</f>
        <v>#ERROR!</v>
      </c>
      <c r="E6588" s="79" t="str">
        <f>VLOOKUP(G6588,[1]Macrodata_CCF!$A$3:$B$55,2,FALSE)</f>
        <v>#ERROR!</v>
      </c>
      <c r="F6588" s="78">
        <v>0.0</v>
      </c>
      <c r="G6588" s="80">
        <v>50.0</v>
      </c>
      <c r="H6588" s="81">
        <v>546360.0</v>
      </c>
      <c r="I6588" s="81">
        <v>600000.0</v>
      </c>
      <c r="J6588" s="81">
        <v>548505.0</v>
      </c>
      <c r="K6588" s="81">
        <v>900000.0</v>
      </c>
      <c r="L6588" s="82">
        <v>0.03998881431767338</v>
      </c>
      <c r="N6588" s="83">
        <f t="shared" si="1"/>
        <v>0.03998881432</v>
      </c>
      <c r="O6588" s="83">
        <f t="shared" si="2"/>
        <v>0.03998881432</v>
      </c>
      <c r="Q6588" s="83">
        <f t="shared" si="3"/>
        <v>0.0894</v>
      </c>
      <c r="R6588" s="83">
        <f t="shared" si="4"/>
        <v>0.003575</v>
      </c>
      <c r="S6588" s="83" t="b">
        <f t="shared" si="5"/>
        <v>0</v>
      </c>
      <c r="T6588" s="72"/>
      <c r="U6588" s="72"/>
      <c r="V6588" s="72"/>
      <c r="W6588" s="72"/>
      <c r="X6588" s="72"/>
      <c r="Y6588" s="72"/>
      <c r="Z6588" s="72"/>
      <c r="AA6588" s="72"/>
      <c r="AB6588" s="72"/>
      <c r="AC6588" s="72"/>
      <c r="AD6588" s="72"/>
      <c r="AE6588" s="72"/>
      <c r="AF6588" s="72"/>
      <c r="AG6588" s="72"/>
      <c r="AH6588" s="72"/>
      <c r="AI6588" s="72"/>
      <c r="AJ6588" s="72"/>
      <c r="AK6588" s="72"/>
    </row>
    <row r="6589" ht="14.25" customHeight="1">
      <c r="A6589" s="78">
        <v>6586.0</v>
      </c>
      <c r="C6589" s="78" t="str">
        <f>VLOOKUP(G6589,[1]Macrodata_CCF!$A$3:$D$55,4,FALSE)</f>
        <v>#ERROR!</v>
      </c>
      <c r="E6589" s="79" t="str">
        <f>VLOOKUP(G6589,[1]Macrodata_CCF!$A$3:$B$55,2,FALSE)</f>
        <v>#ERROR!</v>
      </c>
      <c r="F6589" s="78">
        <v>1.0</v>
      </c>
      <c r="G6589" s="80">
        <v>48.0</v>
      </c>
      <c r="H6589" s="81">
        <v>12470.0</v>
      </c>
      <c r="I6589" s="81">
        <v>20000.0</v>
      </c>
      <c r="J6589" s="81">
        <v>16610.0</v>
      </c>
      <c r="K6589" s="81">
        <v>20000.0</v>
      </c>
      <c r="L6589" s="82">
        <v>0.549800796812749</v>
      </c>
      <c r="N6589" s="83">
        <f t="shared" si="1"/>
        <v>0.5498007968</v>
      </c>
      <c r="O6589" s="83">
        <f t="shared" si="2"/>
        <v>0.5498007968</v>
      </c>
      <c r="Q6589" s="83">
        <f t="shared" si="3"/>
        <v>0.3765</v>
      </c>
      <c r="R6589" s="83">
        <f t="shared" si="4"/>
        <v>0.5498007968</v>
      </c>
      <c r="S6589" s="83" t="b">
        <f t="shared" si="5"/>
        <v>0</v>
      </c>
      <c r="T6589" s="72"/>
      <c r="U6589" s="72"/>
      <c r="V6589" s="72"/>
      <c r="W6589" s="72"/>
      <c r="X6589" s="72"/>
      <c r="Y6589" s="72"/>
      <c r="Z6589" s="72"/>
      <c r="AA6589" s="72"/>
      <c r="AB6589" s="72"/>
      <c r="AC6589" s="72"/>
      <c r="AD6589" s="72"/>
      <c r="AE6589" s="72"/>
      <c r="AF6589" s="72"/>
      <c r="AG6589" s="72"/>
      <c r="AH6589" s="72"/>
      <c r="AI6589" s="72"/>
      <c r="AJ6589" s="72"/>
      <c r="AK6589" s="72"/>
    </row>
    <row r="6590" ht="14.25" customHeight="1">
      <c r="A6590" s="78">
        <v>6587.0</v>
      </c>
      <c r="C6590" s="78" t="str">
        <f>VLOOKUP(G6590,[1]Macrodata_CCF!$A$3:$D$55,4,FALSE)</f>
        <v>#ERROR!</v>
      </c>
      <c r="E6590" s="79" t="str">
        <f>VLOOKUP(G6590,[1]Macrodata_CCF!$A$3:$B$55,2,FALSE)</f>
        <v>#ERROR!</v>
      </c>
      <c r="F6590" s="78">
        <v>0.0</v>
      </c>
      <c r="G6590" s="80">
        <v>37.0</v>
      </c>
      <c r="H6590" s="81">
        <v>0.0</v>
      </c>
      <c r="I6590" s="81">
        <v>220000.0</v>
      </c>
      <c r="J6590" s="81">
        <v>13200.0</v>
      </c>
      <c r="K6590" s="81">
        <v>220000.0</v>
      </c>
      <c r="L6590" s="82">
        <v>0.06</v>
      </c>
      <c r="N6590" s="83">
        <f t="shared" si="1"/>
        <v>0.06</v>
      </c>
      <c r="O6590" s="83">
        <f t="shared" si="2"/>
        <v>0.06</v>
      </c>
      <c r="Q6590" s="83">
        <f t="shared" si="3"/>
        <v>1</v>
      </c>
      <c r="R6590" s="83">
        <f t="shared" si="4"/>
        <v>0.06</v>
      </c>
      <c r="S6590" s="83" t="b">
        <f t="shared" si="5"/>
        <v>0</v>
      </c>
      <c r="T6590" s="72"/>
      <c r="U6590" s="72"/>
      <c r="V6590" s="72"/>
      <c r="W6590" s="72"/>
      <c r="X6590" s="72"/>
      <c r="Y6590" s="72"/>
      <c r="Z6590" s="72"/>
      <c r="AA6590" s="72"/>
      <c r="AB6590" s="72"/>
      <c r="AC6590" s="72"/>
      <c r="AD6590" s="72"/>
      <c r="AE6590" s="72"/>
      <c r="AF6590" s="72"/>
      <c r="AG6590" s="72"/>
      <c r="AH6590" s="72"/>
      <c r="AI6590" s="72"/>
      <c r="AJ6590" s="72"/>
      <c r="AK6590" s="72"/>
    </row>
    <row r="6591" ht="14.25" customHeight="1">
      <c r="A6591" s="78">
        <v>6588.0</v>
      </c>
      <c r="C6591" s="78" t="str">
        <f>VLOOKUP(G6591,[1]Macrodata_CCF!$A$3:$D$55,4,FALSE)</f>
        <v>#ERROR!</v>
      </c>
      <c r="E6591" s="79" t="str">
        <f>VLOOKUP(G6591,[1]Macrodata_CCF!$A$3:$B$55,2,FALSE)</f>
        <v>#ERROR!</v>
      </c>
      <c r="F6591" s="78">
        <v>0.0</v>
      </c>
      <c r="G6591" s="80">
        <v>38.0</v>
      </c>
      <c r="H6591" s="81">
        <v>129430.0</v>
      </c>
      <c r="I6591" s="81">
        <v>160000.0</v>
      </c>
      <c r="J6591" s="81">
        <v>130040.0</v>
      </c>
      <c r="K6591" s="81">
        <v>160000.0</v>
      </c>
      <c r="L6591" s="82">
        <v>0.01995420346745175</v>
      </c>
      <c r="N6591" s="83">
        <f t="shared" si="1"/>
        <v>0.01995420347</v>
      </c>
      <c r="O6591" s="83">
        <f t="shared" si="2"/>
        <v>0.01995420347</v>
      </c>
      <c r="Q6591" s="83">
        <f t="shared" si="3"/>
        <v>0.1910625</v>
      </c>
      <c r="R6591" s="83">
        <f t="shared" si="4"/>
        <v>0.01995420347</v>
      </c>
      <c r="S6591" s="83" t="b">
        <f t="shared" si="5"/>
        <v>0</v>
      </c>
      <c r="T6591" s="72"/>
      <c r="U6591" s="72"/>
      <c r="V6591" s="72"/>
      <c r="W6591" s="72"/>
      <c r="X6591" s="72"/>
      <c r="Y6591" s="72"/>
      <c r="Z6591" s="72"/>
      <c r="AA6591" s="72"/>
      <c r="AB6591" s="72"/>
      <c r="AC6591" s="72"/>
      <c r="AD6591" s="72"/>
      <c r="AE6591" s="72"/>
      <c r="AF6591" s="72"/>
      <c r="AG6591" s="72"/>
      <c r="AH6591" s="72"/>
      <c r="AI6591" s="72"/>
      <c r="AJ6591" s="72"/>
      <c r="AK6591" s="72"/>
    </row>
    <row r="6592" ht="14.25" customHeight="1">
      <c r="A6592" s="78">
        <v>6589.0</v>
      </c>
      <c r="C6592" s="78" t="str">
        <f>VLOOKUP(G6592,[1]Macrodata_CCF!$A$3:$D$55,4,FALSE)</f>
        <v>#ERROR!</v>
      </c>
      <c r="E6592" s="79" t="str">
        <f>VLOOKUP(G6592,[1]Macrodata_CCF!$A$3:$B$55,2,FALSE)</f>
        <v>#ERROR!</v>
      </c>
      <c r="F6592" s="78">
        <v>0.0</v>
      </c>
      <c r="G6592" s="80">
        <v>18.0</v>
      </c>
      <c r="H6592" s="81">
        <v>103345.0</v>
      </c>
      <c r="I6592" s="81">
        <v>290000.0</v>
      </c>
      <c r="J6592" s="81">
        <v>131345.0</v>
      </c>
      <c r="K6592" s="81">
        <v>377000.0</v>
      </c>
      <c r="L6592" s="82">
        <v>0.1500093755859741</v>
      </c>
      <c r="N6592" s="83">
        <f t="shared" si="1"/>
        <v>0.1500093756</v>
      </c>
      <c r="O6592" s="83">
        <f t="shared" si="2"/>
        <v>0.1500093756</v>
      </c>
      <c r="Q6592" s="83">
        <f t="shared" si="3"/>
        <v>0.643637931</v>
      </c>
      <c r="R6592" s="83">
        <f t="shared" si="4"/>
        <v>0.1500093756</v>
      </c>
      <c r="S6592" s="83" t="b">
        <f t="shared" si="5"/>
        <v>0</v>
      </c>
      <c r="T6592" s="72"/>
      <c r="U6592" s="72"/>
      <c r="V6592" s="72"/>
      <c r="W6592" s="72"/>
      <c r="X6592" s="72"/>
      <c r="Y6592" s="72"/>
      <c r="Z6592" s="72"/>
      <c r="AA6592" s="72"/>
      <c r="AB6592" s="72"/>
      <c r="AC6592" s="72"/>
      <c r="AD6592" s="72"/>
      <c r="AE6592" s="72"/>
      <c r="AF6592" s="72"/>
      <c r="AG6592" s="72"/>
      <c r="AH6592" s="72"/>
      <c r="AI6592" s="72"/>
      <c r="AJ6592" s="72"/>
      <c r="AK6592" s="72"/>
    </row>
    <row r="6593" ht="14.25" customHeight="1">
      <c r="A6593" s="78">
        <v>6590.0</v>
      </c>
      <c r="C6593" s="78" t="str">
        <f>VLOOKUP(G6593,[1]Macrodata_CCF!$A$3:$D$55,4,FALSE)</f>
        <v>#ERROR!</v>
      </c>
      <c r="E6593" s="79" t="str">
        <f>VLOOKUP(G6593,[1]Macrodata_CCF!$A$3:$B$55,2,FALSE)</f>
        <v>#ERROR!</v>
      </c>
      <c r="F6593" s="78">
        <v>0.0</v>
      </c>
      <c r="G6593" s="80">
        <v>37.0</v>
      </c>
      <c r="H6593" s="81">
        <v>211600.0</v>
      </c>
      <c r="I6593" s="81">
        <v>400000.0</v>
      </c>
      <c r="J6593" s="81">
        <v>224790.0</v>
      </c>
      <c r="K6593" s="81">
        <v>800000.0</v>
      </c>
      <c r="L6593" s="82">
        <v>0.07001061571125265</v>
      </c>
      <c r="N6593" s="83">
        <f t="shared" si="1"/>
        <v>0.07001061571</v>
      </c>
      <c r="O6593" s="83">
        <f t="shared" si="2"/>
        <v>0.07001061571</v>
      </c>
      <c r="Q6593" s="83">
        <f t="shared" si="3"/>
        <v>0.471</v>
      </c>
      <c r="R6593" s="83">
        <f t="shared" si="4"/>
        <v>0.07001061571</v>
      </c>
      <c r="S6593" s="83" t="b">
        <f t="shared" si="5"/>
        <v>0</v>
      </c>
      <c r="T6593" s="72"/>
      <c r="U6593" s="72"/>
      <c r="V6593" s="72"/>
      <c r="W6593" s="72"/>
      <c r="X6593" s="72"/>
      <c r="Y6593" s="72"/>
      <c r="Z6593" s="72"/>
      <c r="AA6593" s="72"/>
      <c r="AB6593" s="72"/>
      <c r="AC6593" s="72"/>
      <c r="AD6593" s="72"/>
      <c r="AE6593" s="72"/>
      <c r="AF6593" s="72"/>
      <c r="AG6593" s="72"/>
      <c r="AH6593" s="72"/>
      <c r="AI6593" s="72"/>
      <c r="AJ6593" s="72"/>
      <c r="AK6593" s="72"/>
    </row>
    <row r="6594" ht="14.25" customHeight="1">
      <c r="A6594" s="78">
        <v>6591.0</v>
      </c>
      <c r="C6594" s="78" t="str">
        <f>VLOOKUP(G6594,[1]Macrodata_CCF!$A$3:$D$55,4,FALSE)</f>
        <v>#ERROR!</v>
      </c>
      <c r="E6594" s="79" t="str">
        <f>VLOOKUP(G6594,[1]Macrodata_CCF!$A$3:$B$55,2,FALSE)</f>
        <v>#ERROR!</v>
      </c>
      <c r="F6594" s="78">
        <v>0.0</v>
      </c>
      <c r="G6594" s="80">
        <v>3.0</v>
      </c>
      <c r="H6594" s="81">
        <v>394450.0</v>
      </c>
      <c r="I6594" s="81">
        <v>600000.0</v>
      </c>
      <c r="J6594" s="81">
        <v>458170.0</v>
      </c>
      <c r="K6594" s="81">
        <v>600000.0</v>
      </c>
      <c r="L6594" s="82">
        <v>0.3099975675018244</v>
      </c>
      <c r="N6594" s="83">
        <f t="shared" si="1"/>
        <v>0.3099975675</v>
      </c>
      <c r="O6594" s="83">
        <f t="shared" si="2"/>
        <v>0.3099975675</v>
      </c>
      <c r="Q6594" s="83">
        <f t="shared" si="3"/>
        <v>0.3425833333</v>
      </c>
      <c r="R6594" s="83">
        <f t="shared" si="4"/>
        <v>0.3099975675</v>
      </c>
      <c r="S6594" s="83" t="b">
        <f t="shared" si="5"/>
        <v>0</v>
      </c>
      <c r="T6594" s="72"/>
      <c r="U6594" s="72"/>
      <c r="V6594" s="72"/>
      <c r="W6594" s="72"/>
      <c r="X6594" s="72"/>
      <c r="Y6594" s="72"/>
      <c r="Z6594" s="72"/>
      <c r="AA6594" s="72"/>
      <c r="AB6594" s="72"/>
      <c r="AC6594" s="72"/>
      <c r="AD6594" s="72"/>
      <c r="AE6594" s="72"/>
      <c r="AF6594" s="72"/>
      <c r="AG6594" s="72"/>
      <c r="AH6594" s="72"/>
      <c r="AI6594" s="72"/>
      <c r="AJ6594" s="72"/>
      <c r="AK6594" s="72"/>
    </row>
    <row r="6595" ht="14.25" customHeight="1">
      <c r="A6595" s="78">
        <v>6592.0</v>
      </c>
      <c r="C6595" s="78" t="str">
        <f>VLOOKUP(G6595,[1]Macrodata_CCF!$A$3:$D$55,4,FALSE)</f>
        <v>#ERROR!</v>
      </c>
      <c r="E6595" s="79" t="str">
        <f>VLOOKUP(G6595,[1]Macrodata_CCF!$A$3:$B$55,2,FALSE)</f>
        <v>#ERROR!</v>
      </c>
      <c r="F6595" s="78">
        <v>0.0</v>
      </c>
      <c r="G6595" s="80">
        <v>32.0</v>
      </c>
      <c r="H6595" s="81">
        <v>311525.0</v>
      </c>
      <c r="I6595" s="81">
        <v>1000000.0</v>
      </c>
      <c r="J6595" s="81">
        <v>407910.0</v>
      </c>
      <c r="K6595" s="81">
        <v>1900000.0</v>
      </c>
      <c r="L6595" s="82">
        <v>0.1399978212716511</v>
      </c>
      <c r="N6595" s="83">
        <f t="shared" si="1"/>
        <v>0.1399978213</v>
      </c>
      <c r="O6595" s="83">
        <f t="shared" si="2"/>
        <v>0.1399978213</v>
      </c>
      <c r="Q6595" s="83">
        <f t="shared" si="3"/>
        <v>0.688475</v>
      </c>
      <c r="R6595" s="83">
        <f t="shared" si="4"/>
        <v>0.1399978213</v>
      </c>
      <c r="S6595" s="83" t="b">
        <f t="shared" si="5"/>
        <v>0</v>
      </c>
      <c r="T6595" s="72"/>
      <c r="U6595" s="72"/>
      <c r="V6595" s="72"/>
      <c r="W6595" s="72"/>
      <c r="X6595" s="72"/>
      <c r="Y6595" s="72"/>
      <c r="Z6595" s="72"/>
      <c r="AA6595" s="72"/>
      <c r="AB6595" s="72"/>
      <c r="AC6595" s="72"/>
      <c r="AD6595" s="72"/>
      <c r="AE6595" s="72"/>
      <c r="AF6595" s="72"/>
      <c r="AG6595" s="72"/>
      <c r="AH6595" s="72"/>
      <c r="AI6595" s="72"/>
      <c r="AJ6595" s="72"/>
      <c r="AK6595" s="72"/>
    </row>
    <row r="6596" ht="14.25" customHeight="1">
      <c r="A6596" s="78">
        <v>6593.0</v>
      </c>
      <c r="C6596" s="78" t="str">
        <f>VLOOKUP(G6596,[1]Macrodata_CCF!$A$3:$D$55,4,FALSE)</f>
        <v>#ERROR!</v>
      </c>
      <c r="E6596" s="79" t="str">
        <f>VLOOKUP(G6596,[1]Macrodata_CCF!$A$3:$B$55,2,FALSE)</f>
        <v>#ERROR!</v>
      </c>
      <c r="F6596" s="78">
        <v>0.0</v>
      </c>
      <c r="G6596" s="80">
        <v>15.0</v>
      </c>
      <c r="H6596" s="81">
        <v>0.0</v>
      </c>
      <c r="I6596" s="81">
        <v>680000.0</v>
      </c>
      <c r="J6596" s="81">
        <v>115600.0</v>
      </c>
      <c r="K6596" s="81">
        <v>680000.0</v>
      </c>
      <c r="L6596" s="82">
        <v>0.17</v>
      </c>
      <c r="N6596" s="83">
        <f t="shared" si="1"/>
        <v>0.17</v>
      </c>
      <c r="O6596" s="83">
        <f t="shared" si="2"/>
        <v>0.17</v>
      </c>
      <c r="Q6596" s="83">
        <f t="shared" si="3"/>
        <v>1</v>
      </c>
      <c r="R6596" s="83">
        <f t="shared" si="4"/>
        <v>0.17</v>
      </c>
      <c r="S6596" s="83" t="b">
        <f t="shared" si="5"/>
        <v>0</v>
      </c>
      <c r="T6596" s="72"/>
      <c r="U6596" s="72"/>
      <c r="V6596" s="72"/>
      <c r="W6596" s="72"/>
      <c r="X6596" s="72"/>
      <c r="Y6596" s="72"/>
      <c r="Z6596" s="72"/>
      <c r="AA6596" s="72"/>
      <c r="AB6596" s="72"/>
      <c r="AC6596" s="72"/>
      <c r="AD6596" s="72"/>
      <c r="AE6596" s="72"/>
      <c r="AF6596" s="72"/>
      <c r="AG6596" s="72"/>
      <c r="AH6596" s="72"/>
      <c r="AI6596" s="72"/>
      <c r="AJ6596" s="72"/>
      <c r="AK6596" s="72"/>
    </row>
    <row r="6597" ht="14.25" customHeight="1">
      <c r="A6597" s="78">
        <v>6594.0</v>
      </c>
      <c r="C6597" s="78" t="str">
        <f>VLOOKUP(G6597,[1]Macrodata_CCF!$A$3:$D$55,4,FALSE)</f>
        <v>#ERROR!</v>
      </c>
      <c r="E6597" s="79" t="str">
        <f>VLOOKUP(G6597,[1]Macrodata_CCF!$A$3:$B$55,2,FALSE)</f>
        <v>#ERROR!</v>
      </c>
      <c r="F6597" s="78">
        <v>0.0</v>
      </c>
      <c r="G6597" s="80">
        <v>28.0</v>
      </c>
      <c r="H6597" s="81">
        <v>618605.0</v>
      </c>
      <c r="I6597" s="81">
        <v>770000.0</v>
      </c>
      <c r="J6597" s="81">
        <v>644340.0</v>
      </c>
      <c r="K6597" s="81">
        <v>770000.0</v>
      </c>
      <c r="L6597" s="82">
        <v>0.1699857987383996</v>
      </c>
      <c r="N6597" s="83">
        <f t="shared" si="1"/>
        <v>0.1699857987</v>
      </c>
      <c r="O6597" s="83">
        <f t="shared" si="2"/>
        <v>0.1699857987</v>
      </c>
      <c r="Q6597" s="83">
        <f t="shared" si="3"/>
        <v>0.1966168831</v>
      </c>
      <c r="R6597" s="83">
        <f t="shared" si="4"/>
        <v>0.1699857987</v>
      </c>
      <c r="S6597" s="83" t="b">
        <f t="shared" si="5"/>
        <v>0</v>
      </c>
      <c r="T6597" s="72"/>
      <c r="U6597" s="72"/>
      <c r="V6597" s="72"/>
      <c r="W6597" s="72"/>
      <c r="X6597" s="72"/>
      <c r="Y6597" s="72"/>
      <c r="Z6597" s="72"/>
      <c r="AA6597" s="72"/>
      <c r="AB6597" s="72"/>
      <c r="AC6597" s="72"/>
      <c r="AD6597" s="72"/>
      <c r="AE6597" s="72"/>
      <c r="AF6597" s="72"/>
      <c r="AG6597" s="72"/>
      <c r="AH6597" s="72"/>
      <c r="AI6597" s="72"/>
      <c r="AJ6597" s="72"/>
      <c r="AK6597" s="72"/>
    </row>
    <row r="6598" ht="14.25" customHeight="1">
      <c r="A6598" s="78">
        <v>6595.0</v>
      </c>
      <c r="C6598" s="78" t="str">
        <f>VLOOKUP(G6598,[1]Macrodata_CCF!$A$3:$D$55,4,FALSE)</f>
        <v>#ERROR!</v>
      </c>
      <c r="E6598" s="79" t="str">
        <f>VLOOKUP(G6598,[1]Macrodata_CCF!$A$3:$B$55,2,FALSE)</f>
        <v>#ERROR!</v>
      </c>
      <c r="F6598" s="78">
        <v>0.0</v>
      </c>
      <c r="G6598" s="80">
        <v>28.0</v>
      </c>
      <c r="H6598" s="81">
        <v>113830.0</v>
      </c>
      <c r="I6598" s="81">
        <v>610000.0</v>
      </c>
      <c r="J6598" s="81">
        <v>198180.0</v>
      </c>
      <c r="K6598" s="81">
        <v>610000.0</v>
      </c>
      <c r="L6598" s="82">
        <v>0.1700022169820828</v>
      </c>
      <c r="N6598" s="83">
        <f t="shared" si="1"/>
        <v>0.170002217</v>
      </c>
      <c r="O6598" s="83">
        <f t="shared" si="2"/>
        <v>0.170002217</v>
      </c>
      <c r="Q6598" s="83">
        <f t="shared" si="3"/>
        <v>0.8133934426</v>
      </c>
      <c r="R6598" s="83">
        <f t="shared" si="4"/>
        <v>0.170002217</v>
      </c>
      <c r="S6598" s="83" t="b">
        <f t="shared" si="5"/>
        <v>0</v>
      </c>
      <c r="T6598" s="72"/>
      <c r="U6598" s="72"/>
      <c r="V6598" s="72"/>
      <c r="W6598" s="72"/>
      <c r="X6598" s="72"/>
      <c r="Y6598" s="72"/>
      <c r="Z6598" s="72"/>
      <c r="AA6598" s="72"/>
      <c r="AB6598" s="72"/>
      <c r="AC6598" s="72"/>
      <c r="AD6598" s="72"/>
      <c r="AE6598" s="72"/>
      <c r="AF6598" s="72"/>
      <c r="AG6598" s="72"/>
      <c r="AH6598" s="72"/>
      <c r="AI6598" s="72"/>
      <c r="AJ6598" s="72"/>
      <c r="AK6598" s="72"/>
    </row>
    <row r="6599" ht="14.25" customHeight="1">
      <c r="A6599" s="78">
        <v>6596.0</v>
      </c>
      <c r="C6599" s="78" t="str">
        <f>VLOOKUP(G6599,[1]Macrodata_CCF!$A$3:$D$55,4,FALSE)</f>
        <v>#ERROR!</v>
      </c>
      <c r="E6599" s="79" t="str">
        <f>VLOOKUP(G6599,[1]Macrodata_CCF!$A$3:$B$55,2,FALSE)</f>
        <v>#ERROR!</v>
      </c>
      <c r="F6599" s="78">
        <v>0.0</v>
      </c>
      <c r="G6599" s="80">
        <v>26.0</v>
      </c>
      <c r="H6599" s="81">
        <v>471145.0</v>
      </c>
      <c r="I6599" s="81">
        <v>570000.0</v>
      </c>
      <c r="J6599" s="81">
        <v>581400.0</v>
      </c>
      <c r="K6599" s="81">
        <v>570000.0</v>
      </c>
      <c r="L6599" s="82">
        <v>1.115320418795205</v>
      </c>
      <c r="N6599" s="83">
        <f t="shared" si="1"/>
        <v>1.115320419</v>
      </c>
      <c r="O6599" s="83">
        <f t="shared" si="2"/>
        <v>1</v>
      </c>
      <c r="Q6599" s="83">
        <f t="shared" si="3"/>
        <v>0.1734298246</v>
      </c>
      <c r="R6599" s="83">
        <f t="shared" si="4"/>
        <v>1.115320419</v>
      </c>
      <c r="S6599" s="83" t="b">
        <f t="shared" si="5"/>
        <v>0</v>
      </c>
      <c r="T6599" s="72"/>
      <c r="U6599" s="72"/>
      <c r="V6599" s="72"/>
      <c r="W6599" s="72"/>
      <c r="X6599" s="72"/>
      <c r="Y6599" s="72"/>
      <c r="Z6599" s="72"/>
      <c r="AA6599" s="72"/>
      <c r="AB6599" s="72"/>
      <c r="AC6599" s="72"/>
      <c r="AD6599" s="72"/>
      <c r="AE6599" s="72"/>
      <c r="AF6599" s="72"/>
      <c r="AG6599" s="72"/>
      <c r="AH6599" s="72"/>
      <c r="AI6599" s="72"/>
      <c r="AJ6599" s="72"/>
      <c r="AK6599" s="72"/>
    </row>
    <row r="6600" ht="14.25" customHeight="1">
      <c r="A6600" s="78">
        <v>6597.0</v>
      </c>
      <c r="C6600" s="78" t="str">
        <f>VLOOKUP(G6600,[1]Macrodata_CCF!$A$3:$D$55,4,FALSE)</f>
        <v>#ERROR!</v>
      </c>
      <c r="E6600" s="79" t="str">
        <f>VLOOKUP(G6600,[1]Macrodata_CCF!$A$3:$B$55,2,FALSE)</f>
        <v>#ERROR!</v>
      </c>
      <c r="F6600" s="78">
        <v>0.0</v>
      </c>
      <c r="G6600" s="80">
        <v>49.0</v>
      </c>
      <c r="H6600" s="81">
        <v>111765.0</v>
      </c>
      <c r="I6600" s="81">
        <v>350000.0</v>
      </c>
      <c r="J6600" s="81">
        <v>121295.0</v>
      </c>
      <c r="K6600" s="81">
        <v>595000.0</v>
      </c>
      <c r="L6600" s="82">
        <v>0.0400025185216278</v>
      </c>
      <c r="N6600" s="83">
        <f t="shared" si="1"/>
        <v>0.04000251852</v>
      </c>
      <c r="O6600" s="83">
        <f t="shared" si="2"/>
        <v>0.04000251852</v>
      </c>
      <c r="Q6600" s="83">
        <f t="shared" si="3"/>
        <v>0.6806714286</v>
      </c>
      <c r="R6600" s="83">
        <f t="shared" si="4"/>
        <v>0.04000251852</v>
      </c>
      <c r="S6600" s="83" t="b">
        <f t="shared" si="5"/>
        <v>0</v>
      </c>
      <c r="T6600" s="72"/>
      <c r="U6600" s="72"/>
      <c r="V6600" s="72"/>
      <c r="W6600" s="72"/>
      <c r="X6600" s="72"/>
      <c r="Y6600" s="72"/>
      <c r="Z6600" s="72"/>
      <c r="AA6600" s="72"/>
      <c r="AB6600" s="72"/>
      <c r="AC6600" s="72"/>
      <c r="AD6600" s="72"/>
      <c r="AE6600" s="72"/>
      <c r="AF6600" s="72"/>
      <c r="AG6600" s="72"/>
      <c r="AH6600" s="72"/>
      <c r="AI6600" s="72"/>
      <c r="AJ6600" s="72"/>
      <c r="AK6600" s="72"/>
    </row>
    <row r="6601" ht="14.25" customHeight="1">
      <c r="A6601" s="78">
        <v>6598.0</v>
      </c>
      <c r="C6601" s="78" t="str">
        <f>VLOOKUP(G6601,[1]Macrodata_CCF!$A$3:$D$55,4,FALSE)</f>
        <v>#ERROR!</v>
      </c>
      <c r="E6601" s="79" t="str">
        <f>VLOOKUP(G6601,[1]Macrodata_CCF!$A$3:$B$55,2,FALSE)</f>
        <v>#ERROR!</v>
      </c>
      <c r="F6601" s="78">
        <v>1.0</v>
      </c>
      <c r="G6601" s="80">
        <v>7.0</v>
      </c>
      <c r="H6601" s="81">
        <v>200195.0</v>
      </c>
      <c r="I6601" s="81">
        <v>850000.0</v>
      </c>
      <c r="J6601" s="81">
        <v>538095.0</v>
      </c>
      <c r="K6601" s="81">
        <v>850000.0</v>
      </c>
      <c r="L6601" s="82">
        <v>0.5200021544925016</v>
      </c>
      <c r="N6601" s="83">
        <f t="shared" si="1"/>
        <v>0.5200021545</v>
      </c>
      <c r="O6601" s="83">
        <f t="shared" si="2"/>
        <v>0.5200021545</v>
      </c>
      <c r="Q6601" s="83">
        <f t="shared" si="3"/>
        <v>0.7644764706</v>
      </c>
      <c r="R6601" s="83">
        <f t="shared" si="4"/>
        <v>0.5200021545</v>
      </c>
      <c r="S6601" s="83" t="b">
        <f t="shared" si="5"/>
        <v>0</v>
      </c>
      <c r="T6601" s="72"/>
      <c r="U6601" s="72"/>
      <c r="V6601" s="72"/>
      <c r="W6601" s="72"/>
      <c r="X6601" s="72"/>
      <c r="Y6601" s="72"/>
      <c r="Z6601" s="72"/>
      <c r="AA6601" s="72"/>
      <c r="AB6601" s="72"/>
      <c r="AC6601" s="72"/>
      <c r="AD6601" s="72"/>
      <c r="AE6601" s="72"/>
      <c r="AF6601" s="72"/>
      <c r="AG6601" s="72"/>
      <c r="AH6601" s="72"/>
      <c r="AI6601" s="72"/>
      <c r="AJ6601" s="72"/>
      <c r="AK6601" s="72"/>
    </row>
    <row r="6602" ht="14.25" customHeight="1">
      <c r="A6602" s="78">
        <v>6599.0</v>
      </c>
      <c r="C6602" s="78" t="str">
        <f>VLOOKUP(G6602,[1]Macrodata_CCF!$A$3:$D$55,4,FALSE)</f>
        <v>#ERROR!</v>
      </c>
      <c r="E6602" s="79" t="str">
        <f>VLOOKUP(G6602,[1]Macrodata_CCF!$A$3:$B$55,2,FALSE)</f>
        <v>#ERROR!</v>
      </c>
      <c r="F6602" s="78">
        <v>0.0</v>
      </c>
      <c r="G6602" s="80">
        <v>5.0</v>
      </c>
      <c r="H6602" s="81">
        <v>74535.0</v>
      </c>
      <c r="I6602" s="81">
        <v>440000.0</v>
      </c>
      <c r="J6602" s="81">
        <v>154935.0</v>
      </c>
      <c r="K6602" s="81">
        <v>440000.0</v>
      </c>
      <c r="L6602" s="82">
        <v>0.2199937066476954</v>
      </c>
      <c r="N6602" s="83">
        <f t="shared" si="1"/>
        <v>0.2199937066</v>
      </c>
      <c r="O6602" s="83">
        <f t="shared" si="2"/>
        <v>0.2199937066</v>
      </c>
      <c r="Q6602" s="83">
        <f t="shared" si="3"/>
        <v>0.8306022727</v>
      </c>
      <c r="R6602" s="83">
        <f t="shared" si="4"/>
        <v>0.2199937066</v>
      </c>
      <c r="S6602" s="83" t="b">
        <f t="shared" si="5"/>
        <v>0</v>
      </c>
      <c r="T6602" s="72"/>
      <c r="U6602" s="72"/>
      <c r="V6602" s="72"/>
      <c r="W6602" s="72"/>
      <c r="X6602" s="72"/>
      <c r="Y6602" s="72"/>
      <c r="Z6602" s="72"/>
      <c r="AA6602" s="72"/>
      <c r="AB6602" s="72"/>
      <c r="AC6602" s="72"/>
      <c r="AD6602" s="72"/>
      <c r="AE6602" s="72"/>
      <c r="AF6602" s="72"/>
      <c r="AG6602" s="72"/>
      <c r="AH6602" s="72"/>
      <c r="AI6602" s="72"/>
      <c r="AJ6602" s="72"/>
      <c r="AK6602" s="72"/>
    </row>
    <row r="6603" ht="14.25" customHeight="1">
      <c r="A6603" s="78">
        <v>6600.0</v>
      </c>
      <c r="C6603" s="78" t="str">
        <f>VLOOKUP(G6603,[1]Macrodata_CCF!$A$3:$D$55,4,FALSE)</f>
        <v>#ERROR!</v>
      </c>
      <c r="E6603" s="79" t="str">
        <f>VLOOKUP(G6603,[1]Macrodata_CCF!$A$3:$B$55,2,FALSE)</f>
        <v>#ERROR!</v>
      </c>
      <c r="F6603" s="78">
        <v>0.0</v>
      </c>
      <c r="G6603" s="80">
        <v>21.0</v>
      </c>
      <c r="H6603" s="81">
        <v>9555.0</v>
      </c>
      <c r="I6603" s="81">
        <v>480000.0</v>
      </c>
      <c r="J6603" s="81">
        <v>94235.0</v>
      </c>
      <c r="K6603" s="81">
        <v>672000.0</v>
      </c>
      <c r="L6603" s="82">
        <v>0.1799997874353006</v>
      </c>
      <c r="N6603" s="83">
        <f t="shared" si="1"/>
        <v>0.1799997874</v>
      </c>
      <c r="O6603" s="83">
        <f t="shared" si="2"/>
        <v>0.1799997874</v>
      </c>
      <c r="Q6603" s="83">
        <f t="shared" si="3"/>
        <v>0.98009375</v>
      </c>
      <c r="R6603" s="83">
        <f t="shared" si="4"/>
        <v>0.1799997874</v>
      </c>
      <c r="S6603" s="83" t="b">
        <f t="shared" si="5"/>
        <v>0</v>
      </c>
      <c r="T6603" s="72"/>
      <c r="U6603" s="72"/>
      <c r="V6603" s="72"/>
      <c r="W6603" s="72"/>
      <c r="X6603" s="72"/>
      <c r="Y6603" s="72"/>
      <c r="Z6603" s="72"/>
      <c r="AA6603" s="72"/>
      <c r="AB6603" s="72"/>
      <c r="AC6603" s="72"/>
      <c r="AD6603" s="72"/>
      <c r="AE6603" s="72"/>
      <c r="AF6603" s="72"/>
      <c r="AG6603" s="72"/>
      <c r="AH6603" s="72"/>
      <c r="AI6603" s="72"/>
      <c r="AJ6603" s="72"/>
      <c r="AK6603" s="72"/>
    </row>
    <row r="6604" ht="14.25" customHeight="1">
      <c r="A6604" s="78">
        <v>6601.0</v>
      </c>
      <c r="C6604" s="78" t="str">
        <f>VLOOKUP(G6604,[1]Macrodata_CCF!$A$3:$D$55,4,FALSE)</f>
        <v>#ERROR!</v>
      </c>
      <c r="E6604" s="79" t="str">
        <f>VLOOKUP(G6604,[1]Macrodata_CCF!$A$3:$B$55,2,FALSE)</f>
        <v>#ERROR!</v>
      </c>
      <c r="F6604" s="78">
        <v>0.0</v>
      </c>
      <c r="G6604" s="80">
        <v>12.0</v>
      </c>
      <c r="H6604" s="81">
        <v>96135.0</v>
      </c>
      <c r="I6604" s="81">
        <v>190000.0</v>
      </c>
      <c r="J6604" s="81">
        <v>59530.0</v>
      </c>
      <c r="K6604" s="81">
        <v>190000.0</v>
      </c>
      <c r="L6604" s="82">
        <v>-0.3899749640441059</v>
      </c>
      <c r="N6604" s="83">
        <f t="shared" si="1"/>
        <v>-0.389974964</v>
      </c>
      <c r="O6604" s="83">
        <f t="shared" si="2"/>
        <v>0</v>
      </c>
      <c r="Q6604" s="83">
        <f t="shared" si="3"/>
        <v>0.4940263158</v>
      </c>
      <c r="R6604" s="83">
        <f t="shared" si="4"/>
        <v>-0.389974964</v>
      </c>
      <c r="S6604" s="83" t="b">
        <f t="shared" si="5"/>
        <v>0</v>
      </c>
      <c r="T6604" s="72"/>
      <c r="U6604" s="72"/>
      <c r="V6604" s="72"/>
      <c r="W6604" s="72"/>
      <c r="X6604" s="72"/>
      <c r="Y6604" s="72"/>
      <c r="Z6604" s="72"/>
      <c r="AA6604" s="72"/>
      <c r="AB6604" s="72"/>
      <c r="AC6604" s="72"/>
      <c r="AD6604" s="72"/>
      <c r="AE6604" s="72"/>
      <c r="AF6604" s="72"/>
      <c r="AG6604" s="72"/>
      <c r="AH6604" s="72"/>
      <c r="AI6604" s="72"/>
      <c r="AJ6604" s="72"/>
      <c r="AK6604" s="72"/>
    </row>
    <row r="6605" ht="14.25" customHeight="1">
      <c r="A6605" s="78">
        <v>6602.0</v>
      </c>
      <c r="C6605" s="78" t="str">
        <f>VLOOKUP(G6605,[1]Macrodata_CCF!$A$3:$D$55,4,FALSE)</f>
        <v>#ERROR!</v>
      </c>
      <c r="E6605" s="79" t="str">
        <f>VLOOKUP(G6605,[1]Macrodata_CCF!$A$3:$B$55,2,FALSE)</f>
        <v>#ERROR!</v>
      </c>
      <c r="F6605" s="78">
        <v>0.0</v>
      </c>
      <c r="G6605" s="80">
        <v>26.0</v>
      </c>
      <c r="H6605" s="81">
        <v>73085.0</v>
      </c>
      <c r="I6605" s="81">
        <v>100000.0</v>
      </c>
      <c r="J6605" s="81">
        <v>78200.0</v>
      </c>
      <c r="K6605" s="81">
        <v>150000.0</v>
      </c>
      <c r="L6605" s="82">
        <v>0.1900427271038454</v>
      </c>
      <c r="N6605" s="83">
        <f t="shared" si="1"/>
        <v>0.1900427271</v>
      </c>
      <c r="O6605" s="83">
        <f t="shared" si="2"/>
        <v>0.1900427271</v>
      </c>
      <c r="Q6605" s="83">
        <f t="shared" si="3"/>
        <v>0.26915</v>
      </c>
      <c r="R6605" s="83">
        <f t="shared" si="4"/>
        <v>0.1900427271</v>
      </c>
      <c r="S6605" s="83" t="b">
        <f t="shared" si="5"/>
        <v>0</v>
      </c>
      <c r="T6605" s="72"/>
      <c r="U6605" s="72"/>
      <c r="V6605" s="72"/>
      <c r="W6605" s="72"/>
      <c r="X6605" s="72"/>
      <c r="Y6605" s="72"/>
      <c r="Z6605" s="72"/>
      <c r="AA6605" s="72"/>
      <c r="AB6605" s="72"/>
      <c r="AC6605" s="72"/>
      <c r="AD6605" s="72"/>
      <c r="AE6605" s="72"/>
      <c r="AF6605" s="72"/>
      <c r="AG6605" s="72"/>
      <c r="AH6605" s="72"/>
      <c r="AI6605" s="72"/>
      <c r="AJ6605" s="72"/>
      <c r="AK6605" s="72"/>
    </row>
    <row r="6606" ht="14.25" customHeight="1">
      <c r="A6606" s="78">
        <v>6603.0</v>
      </c>
      <c r="C6606" s="78" t="str">
        <f>VLOOKUP(G6606,[1]Macrodata_CCF!$A$3:$D$55,4,FALSE)</f>
        <v>#ERROR!</v>
      </c>
      <c r="E6606" s="79" t="str">
        <f>VLOOKUP(G6606,[1]Macrodata_CCF!$A$3:$B$55,2,FALSE)</f>
        <v>#ERROR!</v>
      </c>
      <c r="F6606" s="78">
        <v>0.0</v>
      </c>
      <c r="G6606" s="80">
        <v>49.0</v>
      </c>
      <c r="H6606" s="81">
        <v>375065.0</v>
      </c>
      <c r="I6606" s="81">
        <v>550000.0</v>
      </c>
      <c r="J6606" s="81">
        <v>390810.0</v>
      </c>
      <c r="K6606" s="81">
        <v>550000.0</v>
      </c>
      <c r="L6606" s="82">
        <v>0.09000485894760911</v>
      </c>
      <c r="N6606" s="83">
        <f t="shared" si="1"/>
        <v>0.09000485895</v>
      </c>
      <c r="O6606" s="83">
        <f t="shared" si="2"/>
        <v>0.09000485895</v>
      </c>
      <c r="Q6606" s="83">
        <f t="shared" si="3"/>
        <v>0.3180636364</v>
      </c>
      <c r="R6606" s="83">
        <f t="shared" si="4"/>
        <v>0.09000485895</v>
      </c>
      <c r="S6606" s="83" t="b">
        <f t="shared" si="5"/>
        <v>0</v>
      </c>
      <c r="T6606" s="72"/>
      <c r="U6606" s="72"/>
      <c r="V6606" s="72"/>
      <c r="W6606" s="72"/>
      <c r="X6606" s="72"/>
      <c r="Y6606" s="72"/>
      <c r="Z6606" s="72"/>
      <c r="AA6606" s="72"/>
      <c r="AB6606" s="72"/>
      <c r="AC6606" s="72"/>
      <c r="AD6606" s="72"/>
      <c r="AE6606" s="72"/>
      <c r="AF6606" s="72"/>
      <c r="AG6606" s="72"/>
      <c r="AH6606" s="72"/>
      <c r="AI6606" s="72"/>
      <c r="AJ6606" s="72"/>
      <c r="AK6606" s="72"/>
    </row>
    <row r="6607" ht="14.25" customHeight="1">
      <c r="A6607" s="78">
        <v>6604.0</v>
      </c>
      <c r="C6607" s="78" t="str">
        <f>VLOOKUP(G6607,[1]Macrodata_CCF!$A$3:$D$55,4,FALSE)</f>
        <v>#ERROR!</v>
      </c>
      <c r="E6607" s="79" t="str">
        <f>VLOOKUP(G6607,[1]Macrodata_CCF!$A$3:$B$55,2,FALSE)</f>
        <v>#ERROR!</v>
      </c>
      <c r="F6607" s="78">
        <v>0.0</v>
      </c>
      <c r="G6607" s="80">
        <v>49.0</v>
      </c>
      <c r="H6607" s="81">
        <v>137595.0</v>
      </c>
      <c r="I6607" s="81">
        <v>410000.0</v>
      </c>
      <c r="J6607" s="81">
        <v>164835.0</v>
      </c>
      <c r="K6607" s="81">
        <v>410000.0</v>
      </c>
      <c r="L6607" s="82">
        <v>0.0999981644977148</v>
      </c>
      <c r="N6607" s="83">
        <f t="shared" si="1"/>
        <v>0.0999981645</v>
      </c>
      <c r="O6607" s="83">
        <f t="shared" si="2"/>
        <v>0.0999981645</v>
      </c>
      <c r="Q6607" s="83">
        <f t="shared" si="3"/>
        <v>0.664402439</v>
      </c>
      <c r="R6607" s="83">
        <f t="shared" si="4"/>
        <v>0.0999981645</v>
      </c>
      <c r="S6607" s="83" t="b">
        <f t="shared" si="5"/>
        <v>0</v>
      </c>
      <c r="T6607" s="72"/>
      <c r="U6607" s="72"/>
      <c r="V6607" s="72"/>
      <c r="W6607" s="72"/>
      <c r="X6607" s="72"/>
      <c r="Y6607" s="72"/>
      <c r="Z6607" s="72"/>
      <c r="AA6607" s="72"/>
      <c r="AB6607" s="72"/>
      <c r="AC6607" s="72"/>
      <c r="AD6607" s="72"/>
      <c r="AE6607" s="72"/>
      <c r="AF6607" s="72"/>
      <c r="AG6607" s="72"/>
      <c r="AH6607" s="72"/>
      <c r="AI6607" s="72"/>
      <c r="AJ6607" s="72"/>
      <c r="AK6607" s="72"/>
    </row>
    <row r="6608" ht="14.25" customHeight="1">
      <c r="A6608" s="78">
        <v>6605.0</v>
      </c>
      <c r="C6608" s="78" t="str">
        <f>VLOOKUP(G6608,[1]Macrodata_CCF!$A$3:$D$55,4,FALSE)</f>
        <v>#ERROR!</v>
      </c>
      <c r="E6608" s="79" t="str">
        <f>VLOOKUP(G6608,[1]Macrodata_CCF!$A$3:$B$55,2,FALSE)</f>
        <v>#ERROR!</v>
      </c>
      <c r="F6608" s="78">
        <v>0.0</v>
      </c>
      <c r="G6608" s="80">
        <v>25.0</v>
      </c>
      <c r="H6608" s="81">
        <v>460595.0</v>
      </c>
      <c r="I6608" s="81">
        <v>940000.0</v>
      </c>
      <c r="J6608" s="81">
        <v>537300.0</v>
      </c>
      <c r="K6608" s="81">
        <v>940000.0</v>
      </c>
      <c r="L6608" s="82">
        <v>0.1600004171838008</v>
      </c>
      <c r="N6608" s="83">
        <f t="shared" si="1"/>
        <v>0.1600004172</v>
      </c>
      <c r="O6608" s="83">
        <f t="shared" si="2"/>
        <v>0.1600004172</v>
      </c>
      <c r="Q6608" s="83">
        <f t="shared" si="3"/>
        <v>0.5100053191</v>
      </c>
      <c r="R6608" s="83">
        <f t="shared" si="4"/>
        <v>0.1600004172</v>
      </c>
      <c r="S6608" s="83" t="b">
        <f t="shared" si="5"/>
        <v>0</v>
      </c>
      <c r="T6608" s="72"/>
      <c r="U6608" s="72"/>
      <c r="V6608" s="72"/>
      <c r="W6608" s="72"/>
      <c r="X6608" s="72"/>
      <c r="Y6608" s="72"/>
      <c r="Z6608" s="72"/>
      <c r="AA6608" s="72"/>
      <c r="AB6608" s="72"/>
      <c r="AC6608" s="72"/>
      <c r="AD6608" s="72"/>
      <c r="AE6608" s="72"/>
      <c r="AF6608" s="72"/>
      <c r="AG6608" s="72"/>
      <c r="AH6608" s="72"/>
      <c r="AI6608" s="72"/>
      <c r="AJ6608" s="72"/>
      <c r="AK6608" s="72"/>
    </row>
    <row r="6609" ht="14.25" customHeight="1">
      <c r="A6609" s="78">
        <v>6606.0</v>
      </c>
      <c r="C6609" s="78" t="str">
        <f>VLOOKUP(G6609,[1]Macrodata_CCF!$A$3:$D$55,4,FALSE)</f>
        <v>#ERROR!</v>
      </c>
      <c r="E6609" s="79" t="str">
        <f>VLOOKUP(G6609,[1]Macrodata_CCF!$A$3:$B$55,2,FALSE)</f>
        <v>#ERROR!</v>
      </c>
      <c r="F6609" s="78">
        <v>0.0</v>
      </c>
      <c r="G6609" s="80">
        <v>30.0</v>
      </c>
      <c r="H6609" s="81">
        <v>248915.0</v>
      </c>
      <c r="I6609" s="81">
        <v>670000.0</v>
      </c>
      <c r="J6609" s="81">
        <v>683400.0</v>
      </c>
      <c r="K6609" s="81">
        <v>670000.0</v>
      </c>
      <c r="L6609" s="82">
        <v>1.031822553641189</v>
      </c>
      <c r="N6609" s="83">
        <f t="shared" si="1"/>
        <v>1.031822554</v>
      </c>
      <c r="O6609" s="83">
        <f t="shared" si="2"/>
        <v>1</v>
      </c>
      <c r="Q6609" s="83">
        <f t="shared" si="3"/>
        <v>0.6284850746</v>
      </c>
      <c r="R6609" s="83">
        <f t="shared" si="4"/>
        <v>1.031822554</v>
      </c>
      <c r="S6609" s="83" t="b">
        <f t="shared" si="5"/>
        <v>0</v>
      </c>
      <c r="T6609" s="72"/>
      <c r="U6609" s="72"/>
      <c r="V6609" s="72"/>
      <c r="W6609" s="72"/>
      <c r="X6609" s="72"/>
      <c r="Y6609" s="72"/>
      <c r="Z6609" s="72"/>
      <c r="AA6609" s="72"/>
      <c r="AB6609" s="72"/>
      <c r="AC6609" s="72"/>
      <c r="AD6609" s="72"/>
      <c r="AE6609" s="72"/>
      <c r="AF6609" s="72"/>
      <c r="AG6609" s="72"/>
      <c r="AH6609" s="72"/>
      <c r="AI6609" s="72"/>
      <c r="AJ6609" s="72"/>
      <c r="AK6609" s="72"/>
    </row>
    <row r="6610" ht="14.25" customHeight="1">
      <c r="A6610" s="78">
        <v>6607.0</v>
      </c>
      <c r="C6610" s="78" t="str">
        <f>VLOOKUP(G6610,[1]Macrodata_CCF!$A$3:$D$55,4,FALSE)</f>
        <v>#ERROR!</v>
      </c>
      <c r="E6610" s="79" t="str">
        <f>VLOOKUP(G6610,[1]Macrodata_CCF!$A$3:$B$55,2,FALSE)</f>
        <v>#ERROR!</v>
      </c>
      <c r="F6610" s="78">
        <v>0.0</v>
      </c>
      <c r="G6610" s="80">
        <v>30.0</v>
      </c>
      <c r="H6610" s="81">
        <v>247705.0</v>
      </c>
      <c r="I6610" s="81">
        <v>940000.0</v>
      </c>
      <c r="J6610" s="81">
        <v>199245.0</v>
      </c>
      <c r="K6610" s="81">
        <v>940000.0</v>
      </c>
      <c r="L6610" s="82">
        <v>-0.06999906109389784</v>
      </c>
      <c r="N6610" s="83">
        <f t="shared" si="1"/>
        <v>-0.06999906109</v>
      </c>
      <c r="O6610" s="83">
        <f t="shared" si="2"/>
        <v>0</v>
      </c>
      <c r="Q6610" s="83">
        <f t="shared" si="3"/>
        <v>0.7364840426</v>
      </c>
      <c r="R6610" s="83">
        <f t="shared" si="4"/>
        <v>-0.06999906109</v>
      </c>
      <c r="S6610" s="83" t="b">
        <f t="shared" si="5"/>
        <v>0</v>
      </c>
      <c r="T6610" s="72"/>
      <c r="U6610" s="72"/>
      <c r="V6610" s="72"/>
      <c r="W6610" s="72"/>
      <c r="X6610" s="72"/>
      <c r="Y6610" s="72"/>
      <c r="Z6610" s="72"/>
      <c r="AA6610" s="72"/>
      <c r="AB6610" s="72"/>
      <c r="AC6610" s="72"/>
      <c r="AD6610" s="72"/>
      <c r="AE6610" s="72"/>
      <c r="AF6610" s="72"/>
      <c r="AG6610" s="72"/>
      <c r="AH6610" s="72"/>
      <c r="AI6610" s="72"/>
      <c r="AJ6610" s="72"/>
      <c r="AK6610" s="72"/>
    </row>
    <row r="6611" ht="14.25" customHeight="1">
      <c r="A6611" s="78">
        <v>6608.0</v>
      </c>
      <c r="C6611" s="78" t="str">
        <f>VLOOKUP(G6611,[1]Macrodata_CCF!$A$3:$D$55,4,FALSE)</f>
        <v>#ERROR!</v>
      </c>
      <c r="E6611" s="79" t="str">
        <f>VLOOKUP(G6611,[1]Macrodata_CCF!$A$3:$B$55,2,FALSE)</f>
        <v>#ERROR!</v>
      </c>
      <c r="F6611" s="78">
        <v>0.0</v>
      </c>
      <c r="G6611" s="80">
        <v>34.0</v>
      </c>
      <c r="H6611" s="81">
        <v>148725.0</v>
      </c>
      <c r="I6611" s="81">
        <v>660000.0</v>
      </c>
      <c r="J6611" s="81">
        <v>169175.0</v>
      </c>
      <c r="K6611" s="81">
        <v>660000.0</v>
      </c>
      <c r="L6611" s="82">
        <v>0.03999804410542272</v>
      </c>
      <c r="N6611" s="83">
        <f t="shared" si="1"/>
        <v>0.03999804411</v>
      </c>
      <c r="O6611" s="83">
        <f t="shared" si="2"/>
        <v>0.03999804411</v>
      </c>
      <c r="Q6611" s="83">
        <f t="shared" si="3"/>
        <v>0.7746590909</v>
      </c>
      <c r="R6611" s="83">
        <f t="shared" si="4"/>
        <v>0.03999804411</v>
      </c>
      <c r="S6611" s="83" t="b">
        <f t="shared" si="5"/>
        <v>0</v>
      </c>
      <c r="T6611" s="72"/>
      <c r="U6611" s="72"/>
      <c r="V6611" s="72"/>
      <c r="W6611" s="72"/>
      <c r="X6611" s="72"/>
      <c r="Y6611" s="72"/>
      <c r="Z6611" s="72"/>
      <c r="AA6611" s="72"/>
      <c r="AB6611" s="72"/>
      <c r="AC6611" s="72"/>
      <c r="AD6611" s="72"/>
      <c r="AE6611" s="72"/>
      <c r="AF6611" s="72"/>
      <c r="AG6611" s="72"/>
      <c r="AH6611" s="72"/>
      <c r="AI6611" s="72"/>
      <c r="AJ6611" s="72"/>
      <c r="AK6611" s="72"/>
    </row>
    <row r="6612" ht="14.25" customHeight="1">
      <c r="A6612" s="78">
        <v>6609.0</v>
      </c>
      <c r="C6612" s="78" t="str">
        <f>VLOOKUP(G6612,[1]Macrodata_CCF!$A$3:$D$55,4,FALSE)</f>
        <v>#ERROR!</v>
      </c>
      <c r="E6612" s="79" t="str">
        <f>VLOOKUP(G6612,[1]Macrodata_CCF!$A$3:$B$55,2,FALSE)</f>
        <v>#ERROR!</v>
      </c>
      <c r="F6612" s="78">
        <v>0.0</v>
      </c>
      <c r="G6612" s="80">
        <v>19.0</v>
      </c>
      <c r="H6612" s="81">
        <v>354265.0</v>
      </c>
      <c r="I6612" s="81">
        <v>390000.0</v>
      </c>
      <c r="J6612" s="81">
        <v>521860.0</v>
      </c>
      <c r="K6612" s="81">
        <v>702000.0</v>
      </c>
      <c r="L6612" s="82">
        <v>4.68993983489576</v>
      </c>
      <c r="N6612" s="83">
        <f t="shared" si="1"/>
        <v>4.689939835</v>
      </c>
      <c r="O6612" s="83">
        <f t="shared" si="2"/>
        <v>1</v>
      </c>
      <c r="Q6612" s="83">
        <f t="shared" si="3"/>
        <v>0.09162820513</v>
      </c>
      <c r="R6612" s="83">
        <f t="shared" si="4"/>
        <v>0.4297307692</v>
      </c>
      <c r="S6612" s="83" t="b">
        <f t="shared" si="5"/>
        <v>0</v>
      </c>
      <c r="T6612" s="72"/>
      <c r="U6612" s="72"/>
      <c r="V6612" s="72"/>
      <c r="W6612" s="72"/>
      <c r="X6612" s="72"/>
      <c r="Y6612" s="72"/>
      <c r="Z6612" s="72"/>
      <c r="AA6612" s="72"/>
      <c r="AB6612" s="72"/>
      <c r="AC6612" s="72"/>
      <c r="AD6612" s="72"/>
      <c r="AE6612" s="72"/>
      <c r="AF6612" s="72"/>
      <c r="AG6612" s="72"/>
      <c r="AH6612" s="72"/>
      <c r="AI6612" s="72"/>
      <c r="AJ6612" s="72"/>
      <c r="AK6612" s="72"/>
    </row>
    <row r="6613" ht="14.25" customHeight="1">
      <c r="A6613" s="78">
        <v>6610.0</v>
      </c>
      <c r="C6613" s="78" t="str">
        <f>VLOOKUP(G6613,[1]Macrodata_CCF!$A$3:$D$55,4,FALSE)</f>
        <v>#ERROR!</v>
      </c>
      <c r="E6613" s="79" t="str">
        <f>VLOOKUP(G6613,[1]Macrodata_CCF!$A$3:$B$55,2,FALSE)</f>
        <v>#ERROR!</v>
      </c>
      <c r="F6613" s="78">
        <v>0.0</v>
      </c>
      <c r="G6613" s="80">
        <v>35.0</v>
      </c>
      <c r="H6613" s="81">
        <v>15215.0</v>
      </c>
      <c r="I6613" s="81">
        <v>20000.0</v>
      </c>
      <c r="J6613" s="81">
        <v>14450.0</v>
      </c>
      <c r="K6613" s="81">
        <v>20000.0</v>
      </c>
      <c r="L6613" s="82">
        <v>-0.1598746081504702</v>
      </c>
      <c r="N6613" s="83">
        <f t="shared" si="1"/>
        <v>-0.1598746082</v>
      </c>
      <c r="O6613" s="83">
        <f t="shared" si="2"/>
        <v>0</v>
      </c>
      <c r="Q6613" s="83">
        <f t="shared" si="3"/>
        <v>0.23925</v>
      </c>
      <c r="R6613" s="83">
        <f t="shared" si="4"/>
        <v>-0.1598746082</v>
      </c>
      <c r="S6613" s="83" t="b">
        <f t="shared" si="5"/>
        <v>0</v>
      </c>
      <c r="T6613" s="72"/>
      <c r="U6613" s="72"/>
      <c r="V6613" s="72"/>
      <c r="W6613" s="72"/>
      <c r="X6613" s="72"/>
      <c r="Y6613" s="72"/>
      <c r="Z6613" s="72"/>
      <c r="AA6613" s="72"/>
      <c r="AB6613" s="72"/>
      <c r="AC6613" s="72"/>
      <c r="AD6613" s="72"/>
      <c r="AE6613" s="72"/>
      <c r="AF6613" s="72"/>
      <c r="AG6613" s="72"/>
      <c r="AH6613" s="72"/>
      <c r="AI6613" s="72"/>
      <c r="AJ6613" s="72"/>
      <c r="AK6613" s="72"/>
    </row>
    <row r="6614" ht="14.25" customHeight="1">
      <c r="A6614" s="78">
        <v>6611.0</v>
      </c>
      <c r="C6614" s="78" t="str">
        <f>VLOOKUP(G6614,[1]Macrodata_CCF!$A$3:$D$55,4,FALSE)</f>
        <v>#ERROR!</v>
      </c>
      <c r="E6614" s="79" t="str">
        <f>VLOOKUP(G6614,[1]Macrodata_CCF!$A$3:$B$55,2,FALSE)</f>
        <v>#ERROR!</v>
      </c>
      <c r="F6614" s="78">
        <v>0.0</v>
      </c>
      <c r="G6614" s="80">
        <v>48.0</v>
      </c>
      <c r="H6614" s="81">
        <v>12050.0</v>
      </c>
      <c r="I6614" s="81">
        <v>150000.0</v>
      </c>
      <c r="J6614" s="81">
        <v>31365.0</v>
      </c>
      <c r="K6614" s="81">
        <v>150000.0</v>
      </c>
      <c r="L6614" s="82">
        <v>0.1400144980065241</v>
      </c>
      <c r="N6614" s="83">
        <f t="shared" si="1"/>
        <v>0.140014498</v>
      </c>
      <c r="O6614" s="83">
        <f t="shared" si="2"/>
        <v>0.140014498</v>
      </c>
      <c r="Q6614" s="83">
        <f t="shared" si="3"/>
        <v>0.9196666667</v>
      </c>
      <c r="R6614" s="83">
        <f t="shared" si="4"/>
        <v>0.140014498</v>
      </c>
      <c r="S6614" s="83" t="b">
        <f t="shared" si="5"/>
        <v>0</v>
      </c>
      <c r="T6614" s="72"/>
      <c r="U6614" s="72"/>
      <c r="V6614" s="72"/>
      <c r="W6614" s="72"/>
      <c r="X6614" s="72"/>
      <c r="Y6614" s="72"/>
      <c r="Z6614" s="72"/>
      <c r="AA6614" s="72"/>
      <c r="AB6614" s="72"/>
      <c r="AC6614" s="72"/>
      <c r="AD6614" s="72"/>
      <c r="AE6614" s="72"/>
      <c r="AF6614" s="72"/>
      <c r="AG6614" s="72"/>
      <c r="AH6614" s="72"/>
      <c r="AI6614" s="72"/>
      <c r="AJ6614" s="72"/>
      <c r="AK6614" s="72"/>
    </row>
    <row r="6615" ht="14.25" customHeight="1">
      <c r="A6615" s="78">
        <v>6612.0</v>
      </c>
      <c r="C6615" s="78" t="str">
        <f>VLOOKUP(G6615,[1]Macrodata_CCF!$A$3:$D$55,4,FALSE)</f>
        <v>#ERROR!</v>
      </c>
      <c r="E6615" s="79" t="str">
        <f>VLOOKUP(G6615,[1]Macrodata_CCF!$A$3:$B$55,2,FALSE)</f>
        <v>#ERROR!</v>
      </c>
      <c r="F6615" s="78">
        <v>0.0</v>
      </c>
      <c r="G6615" s="80">
        <v>6.0</v>
      </c>
      <c r="H6615" s="81">
        <v>173335.0</v>
      </c>
      <c r="I6615" s="81">
        <v>590000.0</v>
      </c>
      <c r="J6615" s="81">
        <v>273335.0</v>
      </c>
      <c r="K6615" s="81">
        <v>885000.0</v>
      </c>
      <c r="L6615" s="82">
        <v>0.24000096000384</v>
      </c>
      <c r="N6615" s="83">
        <f t="shared" si="1"/>
        <v>0.24000096</v>
      </c>
      <c r="O6615" s="83">
        <f t="shared" si="2"/>
        <v>0.24000096</v>
      </c>
      <c r="Q6615" s="83">
        <f t="shared" si="3"/>
        <v>0.7062118644</v>
      </c>
      <c r="R6615" s="83">
        <f t="shared" si="4"/>
        <v>0.24000096</v>
      </c>
      <c r="S6615" s="83" t="b">
        <f t="shared" si="5"/>
        <v>0</v>
      </c>
      <c r="T6615" s="72"/>
      <c r="U6615" s="72"/>
      <c r="V6615" s="72"/>
      <c r="W6615" s="72"/>
      <c r="X6615" s="72"/>
      <c r="Y6615" s="72"/>
      <c r="Z6615" s="72"/>
      <c r="AA6615" s="72"/>
      <c r="AB6615" s="72"/>
      <c r="AC6615" s="72"/>
      <c r="AD6615" s="72"/>
      <c r="AE6615" s="72"/>
      <c r="AF6615" s="72"/>
      <c r="AG6615" s="72"/>
      <c r="AH6615" s="72"/>
      <c r="AI6615" s="72"/>
      <c r="AJ6615" s="72"/>
      <c r="AK6615" s="72"/>
    </row>
    <row r="6616" ht="14.25" customHeight="1">
      <c r="A6616" s="78">
        <v>6613.0</v>
      </c>
      <c r="C6616" s="78" t="str">
        <f>VLOOKUP(G6616,[1]Macrodata_CCF!$A$3:$D$55,4,FALSE)</f>
        <v>#ERROR!</v>
      </c>
      <c r="E6616" s="79" t="str">
        <f>VLOOKUP(G6616,[1]Macrodata_CCF!$A$3:$B$55,2,FALSE)</f>
        <v>#ERROR!</v>
      </c>
      <c r="F6616" s="78">
        <v>1.0</v>
      </c>
      <c r="G6616" s="80">
        <v>51.0</v>
      </c>
      <c r="H6616" s="81">
        <v>0.0</v>
      </c>
      <c r="I6616" s="81">
        <v>770000.0</v>
      </c>
      <c r="J6616" s="81">
        <v>0.0</v>
      </c>
      <c r="K6616" s="81">
        <v>770000.0</v>
      </c>
      <c r="L6616" s="82">
        <v>0.0</v>
      </c>
      <c r="N6616" s="83">
        <f t="shared" si="1"/>
        <v>0</v>
      </c>
      <c r="O6616" s="83">
        <f t="shared" si="2"/>
        <v>0</v>
      </c>
      <c r="Q6616" s="83">
        <f t="shared" si="3"/>
        <v>1</v>
      </c>
      <c r="R6616" s="83">
        <f t="shared" si="4"/>
        <v>0</v>
      </c>
      <c r="S6616" s="83" t="b">
        <f t="shared" si="5"/>
        <v>0</v>
      </c>
      <c r="T6616" s="72"/>
      <c r="U6616" s="72"/>
      <c r="V6616" s="72"/>
      <c r="W6616" s="72"/>
      <c r="X6616" s="72"/>
      <c r="Y6616" s="72"/>
      <c r="Z6616" s="72"/>
      <c r="AA6616" s="72"/>
      <c r="AB6616" s="72"/>
      <c r="AC6616" s="72"/>
      <c r="AD6616" s="72"/>
      <c r="AE6616" s="72"/>
      <c r="AF6616" s="72"/>
      <c r="AG6616" s="72"/>
      <c r="AH6616" s="72"/>
      <c r="AI6616" s="72"/>
      <c r="AJ6616" s="72"/>
      <c r="AK6616" s="72"/>
    </row>
    <row r="6617" ht="14.25" customHeight="1">
      <c r="A6617" s="78">
        <v>6614.0</v>
      </c>
      <c r="C6617" s="78" t="str">
        <f>VLOOKUP(G6617,[1]Macrodata_CCF!$A$3:$D$55,4,FALSE)</f>
        <v>#ERROR!</v>
      </c>
      <c r="E6617" s="79" t="str">
        <f>VLOOKUP(G6617,[1]Macrodata_CCF!$A$3:$B$55,2,FALSE)</f>
        <v>#ERROR!</v>
      </c>
      <c r="F6617" s="78">
        <v>0.0</v>
      </c>
      <c r="G6617" s="80">
        <v>48.0</v>
      </c>
      <c r="H6617" s="81">
        <v>0.0</v>
      </c>
      <c r="I6617" s="81">
        <v>630000.0</v>
      </c>
      <c r="J6617" s="81">
        <v>94500.0</v>
      </c>
      <c r="K6617" s="81">
        <v>882000.0</v>
      </c>
      <c r="L6617" s="82">
        <v>0.15</v>
      </c>
      <c r="N6617" s="83">
        <f t="shared" si="1"/>
        <v>0.15</v>
      </c>
      <c r="O6617" s="83">
        <f t="shared" si="2"/>
        <v>0.15</v>
      </c>
      <c r="Q6617" s="83">
        <f t="shared" si="3"/>
        <v>1</v>
      </c>
      <c r="R6617" s="83">
        <f t="shared" si="4"/>
        <v>0.15</v>
      </c>
      <c r="S6617" s="83" t="b">
        <f t="shared" si="5"/>
        <v>0</v>
      </c>
      <c r="T6617" s="72"/>
      <c r="U6617" s="72"/>
      <c r="V6617" s="72"/>
      <c r="W6617" s="72"/>
      <c r="X6617" s="72"/>
      <c r="Y6617" s="72"/>
      <c r="Z6617" s="72"/>
      <c r="AA6617" s="72"/>
      <c r="AB6617" s="72"/>
      <c r="AC6617" s="72"/>
      <c r="AD6617" s="72"/>
      <c r="AE6617" s="72"/>
      <c r="AF6617" s="72"/>
      <c r="AG6617" s="72"/>
      <c r="AH6617" s="72"/>
      <c r="AI6617" s="72"/>
      <c r="AJ6617" s="72"/>
      <c r="AK6617" s="72"/>
    </row>
    <row r="6618" ht="14.25" customHeight="1">
      <c r="A6618" s="78">
        <v>6615.0</v>
      </c>
      <c r="C6618" s="78" t="str">
        <f>VLOOKUP(G6618,[1]Macrodata_CCF!$A$3:$D$55,4,FALSE)</f>
        <v>#ERROR!</v>
      </c>
      <c r="E6618" s="79" t="str">
        <f>VLOOKUP(G6618,[1]Macrodata_CCF!$A$3:$B$55,2,FALSE)</f>
        <v>#ERROR!</v>
      </c>
      <c r="F6618" s="78">
        <v>0.0</v>
      </c>
      <c r="G6618" s="80">
        <v>34.0</v>
      </c>
      <c r="H6618" s="81">
        <v>0.0</v>
      </c>
      <c r="I6618" s="81">
        <v>130000.0</v>
      </c>
      <c r="J6618" s="81">
        <v>2600.0</v>
      </c>
      <c r="K6618" s="81">
        <v>130000.0</v>
      </c>
      <c r="L6618" s="82">
        <v>0.02</v>
      </c>
      <c r="N6618" s="83">
        <f t="shared" si="1"/>
        <v>0.02</v>
      </c>
      <c r="O6618" s="83">
        <f t="shared" si="2"/>
        <v>0.02</v>
      </c>
      <c r="Q6618" s="83">
        <f t="shared" si="3"/>
        <v>1</v>
      </c>
      <c r="R6618" s="83">
        <f t="shared" si="4"/>
        <v>0.02</v>
      </c>
      <c r="S6618" s="83" t="b">
        <f t="shared" si="5"/>
        <v>0</v>
      </c>
      <c r="T6618" s="72"/>
      <c r="U6618" s="72"/>
      <c r="V6618" s="72"/>
      <c r="W6618" s="72"/>
      <c r="X6618" s="72"/>
      <c r="Y6618" s="72"/>
      <c r="Z6618" s="72"/>
      <c r="AA6618" s="72"/>
      <c r="AB6618" s="72"/>
      <c r="AC6618" s="72"/>
      <c r="AD6618" s="72"/>
      <c r="AE6618" s="72"/>
      <c r="AF6618" s="72"/>
      <c r="AG6618" s="72"/>
      <c r="AH6618" s="72"/>
      <c r="AI6618" s="72"/>
      <c r="AJ6618" s="72"/>
      <c r="AK6618" s="72"/>
    </row>
    <row r="6619" ht="14.25" customHeight="1">
      <c r="A6619" s="78">
        <v>6616.0</v>
      </c>
      <c r="C6619" s="78" t="str">
        <f>VLOOKUP(G6619,[1]Macrodata_CCF!$A$3:$D$55,4,FALSE)</f>
        <v>#ERROR!</v>
      </c>
      <c r="E6619" s="79" t="str">
        <f>VLOOKUP(G6619,[1]Macrodata_CCF!$A$3:$B$55,2,FALSE)</f>
        <v>#ERROR!</v>
      </c>
      <c r="F6619" s="78">
        <v>0.0</v>
      </c>
      <c r="G6619" s="80">
        <v>39.0</v>
      </c>
      <c r="H6619" s="81">
        <v>277645.0</v>
      </c>
      <c r="I6619" s="81">
        <v>280000.0</v>
      </c>
      <c r="J6619" s="81">
        <v>276560.0</v>
      </c>
      <c r="K6619" s="81">
        <v>280000.0</v>
      </c>
      <c r="L6619" s="82">
        <v>-0.4607218683651805</v>
      </c>
      <c r="N6619" s="83">
        <f t="shared" si="1"/>
        <v>-0.4607218684</v>
      </c>
      <c r="O6619" s="83">
        <f t="shared" si="2"/>
        <v>0</v>
      </c>
      <c r="Q6619" s="83">
        <f t="shared" si="3"/>
        <v>0.008410714286</v>
      </c>
      <c r="R6619" s="83">
        <f t="shared" si="4"/>
        <v>-0.003875</v>
      </c>
      <c r="S6619" s="83" t="b">
        <f t="shared" si="5"/>
        <v>0</v>
      </c>
      <c r="T6619" s="72"/>
      <c r="U6619" s="72"/>
      <c r="V6619" s="72"/>
      <c r="W6619" s="72"/>
      <c r="X6619" s="72"/>
      <c r="Y6619" s="72"/>
      <c r="Z6619" s="72"/>
      <c r="AA6619" s="72"/>
      <c r="AB6619" s="72"/>
      <c r="AC6619" s="72"/>
      <c r="AD6619" s="72"/>
      <c r="AE6619" s="72"/>
      <c r="AF6619" s="72"/>
      <c r="AG6619" s="72"/>
      <c r="AH6619" s="72"/>
      <c r="AI6619" s="72"/>
      <c r="AJ6619" s="72"/>
      <c r="AK6619" s="72"/>
    </row>
    <row r="6620" ht="14.25" customHeight="1">
      <c r="A6620" s="78">
        <v>6617.0</v>
      </c>
      <c r="C6620" s="78" t="str">
        <f>VLOOKUP(G6620,[1]Macrodata_CCF!$A$3:$D$55,4,FALSE)</f>
        <v>#ERROR!</v>
      </c>
      <c r="E6620" s="79" t="str">
        <f>VLOOKUP(G6620,[1]Macrodata_CCF!$A$3:$B$55,2,FALSE)</f>
        <v>#ERROR!</v>
      </c>
      <c r="F6620" s="78">
        <v>0.0</v>
      </c>
      <c r="G6620" s="80">
        <v>1.0</v>
      </c>
      <c r="H6620" s="81">
        <v>0.0</v>
      </c>
      <c r="I6620" s="81">
        <v>930000.0</v>
      </c>
      <c r="J6620" s="81">
        <v>260400.0</v>
      </c>
      <c r="K6620" s="81">
        <v>930000.0</v>
      </c>
      <c r="L6620" s="82">
        <v>0.28</v>
      </c>
      <c r="N6620" s="83">
        <f t="shared" si="1"/>
        <v>0.28</v>
      </c>
      <c r="O6620" s="83">
        <f t="shared" si="2"/>
        <v>0.28</v>
      </c>
      <c r="Q6620" s="83">
        <f t="shared" si="3"/>
        <v>1</v>
      </c>
      <c r="R6620" s="83">
        <f t="shared" si="4"/>
        <v>0.28</v>
      </c>
      <c r="S6620" s="83" t="b">
        <f t="shared" si="5"/>
        <v>0</v>
      </c>
      <c r="T6620" s="72"/>
      <c r="U6620" s="72"/>
      <c r="V6620" s="72"/>
      <c r="W6620" s="72"/>
      <c r="X6620" s="72"/>
      <c r="Y6620" s="72"/>
      <c r="Z6620" s="72"/>
      <c r="AA6620" s="72"/>
      <c r="AB6620" s="72"/>
      <c r="AC6620" s="72"/>
      <c r="AD6620" s="72"/>
      <c r="AE6620" s="72"/>
      <c r="AF6620" s="72"/>
      <c r="AG6620" s="72"/>
      <c r="AH6620" s="72"/>
      <c r="AI6620" s="72"/>
      <c r="AJ6620" s="72"/>
      <c r="AK6620" s="72"/>
    </row>
    <row r="6621" ht="14.25" customHeight="1">
      <c r="A6621" s="78">
        <v>6618.0</v>
      </c>
      <c r="C6621" s="78" t="str">
        <f>VLOOKUP(G6621,[1]Macrodata_CCF!$A$3:$D$55,4,FALSE)</f>
        <v>#ERROR!</v>
      </c>
      <c r="E6621" s="79" t="str">
        <f>VLOOKUP(G6621,[1]Macrodata_CCF!$A$3:$B$55,2,FALSE)</f>
        <v>#ERROR!</v>
      </c>
      <c r="F6621" s="78">
        <v>0.0</v>
      </c>
      <c r="G6621" s="80">
        <v>41.0</v>
      </c>
      <c r="H6621" s="81">
        <v>540180.0</v>
      </c>
      <c r="I6621" s="81">
        <v>750000.0</v>
      </c>
      <c r="J6621" s="81">
        <v>592635.0</v>
      </c>
      <c r="K6621" s="81">
        <v>750000.0</v>
      </c>
      <c r="L6621" s="82">
        <v>0.25</v>
      </c>
      <c r="N6621" s="83">
        <f t="shared" si="1"/>
        <v>0.25</v>
      </c>
      <c r="O6621" s="83">
        <f t="shared" si="2"/>
        <v>0.25</v>
      </c>
      <c r="Q6621" s="83">
        <f t="shared" si="3"/>
        <v>0.27976</v>
      </c>
      <c r="R6621" s="83">
        <f t="shared" si="4"/>
        <v>0.25</v>
      </c>
      <c r="S6621" s="83" t="b">
        <f t="shared" si="5"/>
        <v>0</v>
      </c>
      <c r="T6621" s="72"/>
      <c r="U6621" s="72"/>
      <c r="V6621" s="72"/>
      <c r="W6621" s="72"/>
      <c r="X6621" s="72"/>
      <c r="Y6621" s="72"/>
      <c r="Z6621" s="72"/>
      <c r="AA6621" s="72"/>
      <c r="AB6621" s="72"/>
      <c r="AC6621" s="72"/>
      <c r="AD6621" s="72"/>
      <c r="AE6621" s="72"/>
      <c r="AF6621" s="72"/>
      <c r="AG6621" s="72"/>
      <c r="AH6621" s="72"/>
      <c r="AI6621" s="72"/>
      <c r="AJ6621" s="72"/>
      <c r="AK6621" s="72"/>
    </row>
    <row r="6622" ht="14.25" customHeight="1">
      <c r="A6622" s="78">
        <v>6619.0</v>
      </c>
      <c r="C6622" s="78" t="str">
        <f>VLOOKUP(G6622,[1]Macrodata_CCF!$A$3:$D$55,4,FALSE)</f>
        <v>#ERROR!</v>
      </c>
      <c r="E6622" s="79" t="str">
        <f>VLOOKUP(G6622,[1]Macrodata_CCF!$A$3:$B$55,2,FALSE)</f>
        <v>#ERROR!</v>
      </c>
      <c r="F6622" s="78">
        <v>0.0</v>
      </c>
      <c r="G6622" s="80">
        <v>48.0</v>
      </c>
      <c r="H6622" s="81">
        <v>0.0</v>
      </c>
      <c r="I6622" s="81">
        <v>710000.0</v>
      </c>
      <c r="J6622" s="81">
        <v>127800.0</v>
      </c>
      <c r="K6622" s="81">
        <v>710000.0</v>
      </c>
      <c r="L6622" s="82">
        <v>0.18</v>
      </c>
      <c r="N6622" s="83">
        <f t="shared" si="1"/>
        <v>0.18</v>
      </c>
      <c r="O6622" s="83">
        <f t="shared" si="2"/>
        <v>0.18</v>
      </c>
      <c r="Q6622" s="83">
        <f t="shared" si="3"/>
        <v>1</v>
      </c>
      <c r="R6622" s="83">
        <f t="shared" si="4"/>
        <v>0.18</v>
      </c>
      <c r="S6622" s="83" t="b">
        <f t="shared" si="5"/>
        <v>0</v>
      </c>
      <c r="T6622" s="72"/>
      <c r="U6622" s="72"/>
      <c r="V6622" s="72"/>
      <c r="W6622" s="72"/>
      <c r="X6622" s="72"/>
      <c r="Y6622" s="72"/>
      <c r="Z6622" s="72"/>
      <c r="AA6622" s="72"/>
      <c r="AB6622" s="72"/>
      <c r="AC6622" s="72"/>
      <c r="AD6622" s="72"/>
      <c r="AE6622" s="72"/>
      <c r="AF6622" s="72"/>
      <c r="AG6622" s="72"/>
      <c r="AH6622" s="72"/>
      <c r="AI6622" s="72"/>
      <c r="AJ6622" s="72"/>
      <c r="AK6622" s="72"/>
    </row>
    <row r="6623" ht="14.25" customHeight="1">
      <c r="A6623" s="78">
        <v>6620.0</v>
      </c>
      <c r="C6623" s="78" t="str">
        <f>VLOOKUP(G6623,[1]Macrodata_CCF!$A$3:$D$55,4,FALSE)</f>
        <v>#ERROR!</v>
      </c>
      <c r="E6623" s="79" t="str">
        <f>VLOOKUP(G6623,[1]Macrodata_CCF!$A$3:$B$55,2,FALSE)</f>
        <v>#ERROR!</v>
      </c>
      <c r="F6623" s="78">
        <v>0.0</v>
      </c>
      <c r="G6623" s="80">
        <v>38.0</v>
      </c>
      <c r="H6623" s="81">
        <v>153140.0</v>
      </c>
      <c r="I6623" s="81">
        <v>290000.0</v>
      </c>
      <c r="J6623" s="81">
        <v>161350.0</v>
      </c>
      <c r="K6623" s="81">
        <v>290000.0</v>
      </c>
      <c r="L6623" s="82">
        <v>0.05998830922110186</v>
      </c>
      <c r="N6623" s="83">
        <f t="shared" si="1"/>
        <v>0.05998830922</v>
      </c>
      <c r="O6623" s="83">
        <f t="shared" si="2"/>
        <v>0.05998830922</v>
      </c>
      <c r="Q6623" s="83">
        <f t="shared" si="3"/>
        <v>0.4719310345</v>
      </c>
      <c r="R6623" s="83">
        <f t="shared" si="4"/>
        <v>0.05998830922</v>
      </c>
      <c r="S6623" s="83" t="b">
        <f t="shared" si="5"/>
        <v>0</v>
      </c>
      <c r="T6623" s="72"/>
      <c r="U6623" s="72"/>
      <c r="V6623" s="72"/>
      <c r="W6623" s="72"/>
      <c r="X6623" s="72"/>
      <c r="Y6623" s="72"/>
      <c r="Z6623" s="72"/>
      <c r="AA6623" s="72"/>
      <c r="AB6623" s="72"/>
      <c r="AC6623" s="72"/>
      <c r="AD6623" s="72"/>
      <c r="AE6623" s="72"/>
      <c r="AF6623" s="72"/>
      <c r="AG6623" s="72"/>
      <c r="AH6623" s="72"/>
      <c r="AI6623" s="72"/>
      <c r="AJ6623" s="72"/>
      <c r="AK6623" s="72"/>
    </row>
    <row r="6624" ht="14.25" customHeight="1">
      <c r="A6624" s="78">
        <v>6621.0</v>
      </c>
      <c r="C6624" s="78" t="str">
        <f>VLOOKUP(G6624,[1]Macrodata_CCF!$A$3:$D$55,4,FALSE)</f>
        <v>#ERROR!</v>
      </c>
      <c r="E6624" s="79" t="str">
        <f>VLOOKUP(G6624,[1]Macrodata_CCF!$A$3:$B$55,2,FALSE)</f>
        <v>#ERROR!</v>
      </c>
      <c r="F6624" s="78">
        <v>0.0</v>
      </c>
      <c r="G6624" s="80">
        <v>20.0</v>
      </c>
      <c r="H6624" s="81">
        <v>239595.0</v>
      </c>
      <c r="I6624" s="81">
        <v>970000.0</v>
      </c>
      <c r="J6624" s="81">
        <v>35080.0</v>
      </c>
      <c r="K6624" s="81">
        <v>970000.0</v>
      </c>
      <c r="L6624" s="82">
        <v>-0.2800021905655082</v>
      </c>
      <c r="N6624" s="83">
        <f t="shared" si="1"/>
        <v>-0.2800021906</v>
      </c>
      <c r="O6624" s="83">
        <f t="shared" si="2"/>
        <v>0</v>
      </c>
      <c r="Q6624" s="83">
        <f t="shared" si="3"/>
        <v>0.7529948454</v>
      </c>
      <c r="R6624" s="83">
        <f t="shared" si="4"/>
        <v>-0.2800021906</v>
      </c>
      <c r="S6624" s="83" t="b">
        <f t="shared" si="5"/>
        <v>0</v>
      </c>
      <c r="T6624" s="72"/>
      <c r="U6624" s="72"/>
      <c r="V6624" s="72"/>
      <c r="W6624" s="72"/>
      <c r="X6624" s="72"/>
      <c r="Y6624" s="72"/>
      <c r="Z6624" s="72"/>
      <c r="AA6624" s="72"/>
      <c r="AB6624" s="72"/>
      <c r="AC6624" s="72"/>
      <c r="AD6624" s="72"/>
      <c r="AE6624" s="72"/>
      <c r="AF6624" s="72"/>
      <c r="AG6624" s="72"/>
      <c r="AH6624" s="72"/>
      <c r="AI6624" s="72"/>
      <c r="AJ6624" s="72"/>
      <c r="AK6624" s="72"/>
    </row>
    <row r="6625" ht="14.25" customHeight="1">
      <c r="A6625" s="78">
        <v>6622.0</v>
      </c>
      <c r="C6625" s="78" t="str">
        <f>VLOOKUP(G6625,[1]Macrodata_CCF!$A$3:$D$55,4,FALSE)</f>
        <v>#ERROR!</v>
      </c>
      <c r="E6625" s="79" t="str">
        <f>VLOOKUP(G6625,[1]Macrodata_CCF!$A$3:$B$55,2,FALSE)</f>
        <v>#ERROR!</v>
      </c>
      <c r="F6625" s="78">
        <v>0.0</v>
      </c>
      <c r="G6625" s="80">
        <v>7.0</v>
      </c>
      <c r="H6625" s="81">
        <v>569670.0</v>
      </c>
      <c r="I6625" s="81">
        <v>870000.0</v>
      </c>
      <c r="J6625" s="81">
        <v>659770.0</v>
      </c>
      <c r="K6625" s="81">
        <v>870000.0</v>
      </c>
      <c r="L6625" s="82">
        <v>0.3000033296706956</v>
      </c>
      <c r="N6625" s="83">
        <f t="shared" si="1"/>
        <v>0.3000033297</v>
      </c>
      <c r="O6625" s="83">
        <f t="shared" si="2"/>
        <v>0.3000033297</v>
      </c>
      <c r="Q6625" s="83">
        <f t="shared" si="3"/>
        <v>0.3452068966</v>
      </c>
      <c r="R6625" s="83">
        <f t="shared" si="4"/>
        <v>0.3000033297</v>
      </c>
      <c r="S6625" s="83" t="b">
        <f t="shared" si="5"/>
        <v>0</v>
      </c>
      <c r="T6625" s="72"/>
      <c r="U6625" s="72"/>
      <c r="V6625" s="72"/>
      <c r="W6625" s="72"/>
      <c r="X6625" s="72"/>
      <c r="Y6625" s="72"/>
      <c r="Z6625" s="72"/>
      <c r="AA6625" s="72"/>
      <c r="AB6625" s="72"/>
      <c r="AC6625" s="72"/>
      <c r="AD6625" s="72"/>
      <c r="AE6625" s="72"/>
      <c r="AF6625" s="72"/>
      <c r="AG6625" s="72"/>
      <c r="AH6625" s="72"/>
      <c r="AI6625" s="72"/>
      <c r="AJ6625" s="72"/>
      <c r="AK6625" s="72"/>
    </row>
    <row r="6626" ht="14.25" customHeight="1">
      <c r="A6626" s="78">
        <v>6623.0</v>
      </c>
      <c r="C6626" s="78" t="str">
        <f>VLOOKUP(G6626,[1]Macrodata_CCF!$A$3:$D$55,4,FALSE)</f>
        <v>#ERROR!</v>
      </c>
      <c r="E6626" s="79" t="str">
        <f>VLOOKUP(G6626,[1]Macrodata_CCF!$A$3:$B$55,2,FALSE)</f>
        <v>#ERROR!</v>
      </c>
      <c r="F6626" s="78">
        <v>0.0</v>
      </c>
      <c r="G6626" s="80">
        <v>42.0</v>
      </c>
      <c r="H6626" s="81">
        <v>322500.0</v>
      </c>
      <c r="I6626" s="81">
        <v>520000.0</v>
      </c>
      <c r="J6626" s="81">
        <v>367925.0</v>
      </c>
      <c r="K6626" s="81">
        <v>520000.0</v>
      </c>
      <c r="L6626" s="82">
        <v>0.23</v>
      </c>
      <c r="N6626" s="83">
        <f t="shared" si="1"/>
        <v>0.23</v>
      </c>
      <c r="O6626" s="83">
        <f t="shared" si="2"/>
        <v>0.23</v>
      </c>
      <c r="Q6626" s="83">
        <f t="shared" si="3"/>
        <v>0.3798076923</v>
      </c>
      <c r="R6626" s="83">
        <f t="shared" si="4"/>
        <v>0.23</v>
      </c>
      <c r="S6626" s="83" t="b">
        <f t="shared" si="5"/>
        <v>0</v>
      </c>
      <c r="T6626" s="72"/>
      <c r="U6626" s="72"/>
      <c r="V6626" s="72"/>
      <c r="W6626" s="72"/>
      <c r="X6626" s="72"/>
      <c r="Y6626" s="72"/>
      <c r="Z6626" s="72"/>
      <c r="AA6626" s="72"/>
      <c r="AB6626" s="72"/>
      <c r="AC6626" s="72"/>
      <c r="AD6626" s="72"/>
      <c r="AE6626" s="72"/>
      <c r="AF6626" s="72"/>
      <c r="AG6626" s="72"/>
      <c r="AH6626" s="72"/>
      <c r="AI6626" s="72"/>
      <c r="AJ6626" s="72"/>
      <c r="AK6626" s="72"/>
    </row>
    <row r="6627" ht="14.25" customHeight="1">
      <c r="A6627" s="78">
        <v>6624.0</v>
      </c>
      <c r="C6627" s="78" t="str">
        <f>VLOOKUP(G6627,[1]Macrodata_CCF!$A$3:$D$55,4,FALSE)</f>
        <v>#ERROR!</v>
      </c>
      <c r="E6627" s="79" t="str">
        <f>VLOOKUP(G6627,[1]Macrodata_CCF!$A$3:$B$55,2,FALSE)</f>
        <v>#ERROR!</v>
      </c>
      <c r="F6627" s="78">
        <v>0.0</v>
      </c>
      <c r="G6627" s="80">
        <v>15.0</v>
      </c>
      <c r="H6627" s="81">
        <v>85235.0</v>
      </c>
      <c r="I6627" s="81">
        <v>590000.0</v>
      </c>
      <c r="J6627" s="81">
        <v>165995.0</v>
      </c>
      <c r="K6627" s="81">
        <v>590000.0</v>
      </c>
      <c r="L6627" s="82">
        <v>0.159995245312175</v>
      </c>
      <c r="N6627" s="83">
        <f t="shared" si="1"/>
        <v>0.1599952453</v>
      </c>
      <c r="O6627" s="83">
        <f t="shared" si="2"/>
        <v>0.1599952453</v>
      </c>
      <c r="Q6627" s="83">
        <f t="shared" si="3"/>
        <v>0.8555338983</v>
      </c>
      <c r="R6627" s="83">
        <f t="shared" si="4"/>
        <v>0.1599952453</v>
      </c>
      <c r="S6627" s="83" t="b">
        <f t="shared" si="5"/>
        <v>0</v>
      </c>
      <c r="T6627" s="72"/>
      <c r="U6627" s="72"/>
      <c r="V6627" s="72"/>
      <c r="W6627" s="72"/>
      <c r="X6627" s="72"/>
      <c r="Y6627" s="72"/>
      <c r="Z6627" s="72"/>
      <c r="AA6627" s="72"/>
      <c r="AB6627" s="72"/>
      <c r="AC6627" s="72"/>
      <c r="AD6627" s="72"/>
      <c r="AE6627" s="72"/>
      <c r="AF6627" s="72"/>
      <c r="AG6627" s="72"/>
      <c r="AH6627" s="72"/>
      <c r="AI6627" s="72"/>
      <c r="AJ6627" s="72"/>
      <c r="AK6627" s="72"/>
    </row>
    <row r="6628" ht="14.25" customHeight="1">
      <c r="A6628" s="78">
        <v>6625.0</v>
      </c>
      <c r="C6628" s="78" t="str">
        <f>VLOOKUP(G6628,[1]Macrodata_CCF!$A$3:$D$55,4,FALSE)</f>
        <v>#ERROR!</v>
      </c>
      <c r="E6628" s="79" t="str">
        <f>VLOOKUP(G6628,[1]Macrodata_CCF!$A$3:$B$55,2,FALSE)</f>
        <v>#ERROR!</v>
      </c>
      <c r="F6628" s="78">
        <v>0.0</v>
      </c>
      <c r="G6628" s="80">
        <v>4.0</v>
      </c>
      <c r="H6628" s="81">
        <v>610880.0</v>
      </c>
      <c r="I6628" s="81">
        <v>960000.0</v>
      </c>
      <c r="J6628" s="81">
        <v>736565.0</v>
      </c>
      <c r="K6628" s="81">
        <v>960000.0</v>
      </c>
      <c r="L6628" s="82">
        <v>0.3600051558203483</v>
      </c>
      <c r="N6628" s="83">
        <f t="shared" si="1"/>
        <v>0.3600051558</v>
      </c>
      <c r="O6628" s="83">
        <f t="shared" si="2"/>
        <v>0.3600051558</v>
      </c>
      <c r="Q6628" s="83">
        <f t="shared" si="3"/>
        <v>0.3636666667</v>
      </c>
      <c r="R6628" s="83">
        <f t="shared" si="4"/>
        <v>0.3600051558</v>
      </c>
      <c r="S6628" s="83" t="b">
        <f t="shared" si="5"/>
        <v>0</v>
      </c>
      <c r="T6628" s="72"/>
      <c r="U6628" s="72"/>
      <c r="V6628" s="72"/>
      <c r="W6628" s="72"/>
      <c r="X6628" s="72"/>
      <c r="Y6628" s="72"/>
      <c r="Z6628" s="72"/>
      <c r="AA6628" s="72"/>
      <c r="AB6628" s="72"/>
      <c r="AC6628" s="72"/>
      <c r="AD6628" s="72"/>
      <c r="AE6628" s="72"/>
      <c r="AF6628" s="72"/>
      <c r="AG6628" s="72"/>
      <c r="AH6628" s="72"/>
      <c r="AI6628" s="72"/>
      <c r="AJ6628" s="72"/>
      <c r="AK6628" s="72"/>
    </row>
    <row r="6629" ht="14.25" customHeight="1">
      <c r="A6629" s="78">
        <v>6626.0</v>
      </c>
      <c r="C6629" s="78" t="str">
        <f>VLOOKUP(G6629,[1]Macrodata_CCF!$A$3:$D$55,4,FALSE)</f>
        <v>#ERROR!</v>
      </c>
      <c r="E6629" s="79" t="str">
        <f>VLOOKUP(G6629,[1]Macrodata_CCF!$A$3:$B$55,2,FALSE)</f>
        <v>#ERROR!</v>
      </c>
      <c r="F6629" s="78">
        <v>0.0</v>
      </c>
      <c r="G6629" s="80">
        <v>9.0</v>
      </c>
      <c r="H6629" s="81">
        <v>0.0</v>
      </c>
      <c r="I6629" s="81">
        <v>470000.0</v>
      </c>
      <c r="J6629" s="81">
        <v>150400.0</v>
      </c>
      <c r="K6629" s="81">
        <v>470000.0</v>
      </c>
      <c r="L6629" s="82">
        <v>0.32</v>
      </c>
      <c r="N6629" s="83">
        <f t="shared" si="1"/>
        <v>0.32</v>
      </c>
      <c r="O6629" s="83">
        <f t="shared" si="2"/>
        <v>0.32</v>
      </c>
      <c r="Q6629" s="83">
        <f t="shared" si="3"/>
        <v>1</v>
      </c>
      <c r="R6629" s="83">
        <f t="shared" si="4"/>
        <v>0.32</v>
      </c>
      <c r="S6629" s="83" t="b">
        <f t="shared" si="5"/>
        <v>0</v>
      </c>
      <c r="T6629" s="72"/>
      <c r="U6629" s="72"/>
      <c r="V6629" s="72"/>
      <c r="W6629" s="72"/>
      <c r="X6629" s="72"/>
      <c r="Y6629" s="72"/>
      <c r="Z6629" s="72"/>
      <c r="AA6629" s="72"/>
      <c r="AB6629" s="72"/>
      <c r="AC6629" s="72"/>
      <c r="AD6629" s="72"/>
      <c r="AE6629" s="72"/>
      <c r="AF6629" s="72"/>
      <c r="AG6629" s="72"/>
      <c r="AH6629" s="72"/>
      <c r="AI6629" s="72"/>
      <c r="AJ6629" s="72"/>
      <c r="AK6629" s="72"/>
    </row>
    <row r="6630" ht="14.25" customHeight="1">
      <c r="A6630" s="78">
        <v>6627.0</v>
      </c>
      <c r="C6630" s="78" t="str">
        <f>VLOOKUP(G6630,[1]Macrodata_CCF!$A$3:$D$55,4,FALSE)</f>
        <v>#ERROR!</v>
      </c>
      <c r="E6630" s="79" t="str">
        <f>VLOOKUP(G6630,[1]Macrodata_CCF!$A$3:$B$55,2,FALSE)</f>
        <v>#ERROR!</v>
      </c>
      <c r="F6630" s="78">
        <v>1.0</v>
      </c>
      <c r="G6630" s="80">
        <v>22.0</v>
      </c>
      <c r="H6630" s="81">
        <v>0.0</v>
      </c>
      <c r="I6630" s="81">
        <v>300000.0</v>
      </c>
      <c r="J6630" s="81">
        <v>306000.0</v>
      </c>
      <c r="K6630" s="81">
        <v>300000.0</v>
      </c>
      <c r="L6630" s="82">
        <v>1.02</v>
      </c>
      <c r="N6630" s="83">
        <f t="shared" si="1"/>
        <v>1.02</v>
      </c>
      <c r="O6630" s="83">
        <f t="shared" si="2"/>
        <v>1</v>
      </c>
      <c r="Q6630" s="83">
        <f t="shared" si="3"/>
        <v>1</v>
      </c>
      <c r="R6630" s="83">
        <f t="shared" si="4"/>
        <v>1.02</v>
      </c>
      <c r="S6630" s="83" t="b">
        <f t="shared" si="5"/>
        <v>0</v>
      </c>
      <c r="T6630" s="72"/>
      <c r="U6630" s="72"/>
      <c r="V6630" s="72"/>
      <c r="W6630" s="72"/>
      <c r="X6630" s="72"/>
      <c r="Y6630" s="72"/>
      <c r="Z6630" s="72"/>
      <c r="AA6630" s="72"/>
      <c r="AB6630" s="72"/>
      <c r="AC6630" s="72"/>
      <c r="AD6630" s="72"/>
      <c r="AE6630" s="72"/>
      <c r="AF6630" s="72"/>
      <c r="AG6630" s="72"/>
      <c r="AH6630" s="72"/>
      <c r="AI6630" s="72"/>
      <c r="AJ6630" s="72"/>
      <c r="AK6630" s="72"/>
    </row>
    <row r="6631" ht="14.25" customHeight="1">
      <c r="A6631" s="78">
        <v>6628.0</v>
      </c>
      <c r="C6631" s="78" t="str">
        <f>VLOOKUP(G6631,[1]Macrodata_CCF!$A$3:$D$55,4,FALSE)</f>
        <v>#ERROR!</v>
      </c>
      <c r="E6631" s="79" t="str">
        <f>VLOOKUP(G6631,[1]Macrodata_CCF!$A$3:$B$55,2,FALSE)</f>
        <v>#ERROR!</v>
      </c>
      <c r="F6631" s="78">
        <v>0.0</v>
      </c>
      <c r="G6631" s="80">
        <v>4.0</v>
      </c>
      <c r="H6631" s="81">
        <v>82850.0</v>
      </c>
      <c r="I6631" s="81">
        <v>190000.0</v>
      </c>
      <c r="J6631" s="81">
        <v>118210.0</v>
      </c>
      <c r="K6631" s="81">
        <v>247000.0</v>
      </c>
      <c r="L6631" s="82">
        <v>0.3300046663555763</v>
      </c>
      <c r="N6631" s="83">
        <f t="shared" si="1"/>
        <v>0.3300046664</v>
      </c>
      <c r="O6631" s="83">
        <f t="shared" si="2"/>
        <v>0.3300046664</v>
      </c>
      <c r="Q6631" s="83">
        <f t="shared" si="3"/>
        <v>0.5639473684</v>
      </c>
      <c r="R6631" s="83">
        <f t="shared" si="4"/>
        <v>0.3300046664</v>
      </c>
      <c r="S6631" s="83" t="b">
        <f t="shared" si="5"/>
        <v>0</v>
      </c>
      <c r="T6631" s="72"/>
      <c r="U6631" s="72"/>
      <c r="V6631" s="72"/>
      <c r="W6631" s="72"/>
      <c r="X6631" s="72"/>
      <c r="Y6631" s="72"/>
      <c r="Z6631" s="72"/>
      <c r="AA6631" s="72"/>
      <c r="AB6631" s="72"/>
      <c r="AC6631" s="72"/>
      <c r="AD6631" s="72"/>
      <c r="AE6631" s="72"/>
      <c r="AF6631" s="72"/>
      <c r="AG6631" s="72"/>
      <c r="AH6631" s="72"/>
      <c r="AI6631" s="72"/>
      <c r="AJ6631" s="72"/>
      <c r="AK6631" s="72"/>
    </row>
    <row r="6632" ht="14.25" customHeight="1">
      <c r="A6632" s="78">
        <v>6629.0</v>
      </c>
      <c r="C6632" s="78" t="str">
        <f>VLOOKUP(G6632,[1]Macrodata_CCF!$A$3:$D$55,4,FALSE)</f>
        <v>#ERROR!</v>
      </c>
      <c r="E6632" s="79" t="str">
        <f>VLOOKUP(G6632,[1]Macrodata_CCF!$A$3:$B$55,2,FALSE)</f>
        <v>#ERROR!</v>
      </c>
      <c r="F6632" s="78">
        <v>0.0</v>
      </c>
      <c r="G6632" s="80">
        <v>28.0</v>
      </c>
      <c r="H6632" s="81">
        <v>205675.0</v>
      </c>
      <c r="I6632" s="81">
        <v>440000.0</v>
      </c>
      <c r="J6632" s="81">
        <v>448800.0</v>
      </c>
      <c r="K6632" s="81">
        <v>440000.0</v>
      </c>
      <c r="L6632" s="82">
        <v>1.037554678331377</v>
      </c>
      <c r="N6632" s="83">
        <f t="shared" si="1"/>
        <v>1.037554678</v>
      </c>
      <c r="O6632" s="83">
        <f t="shared" si="2"/>
        <v>1</v>
      </c>
      <c r="Q6632" s="83">
        <f t="shared" si="3"/>
        <v>0.5325568182</v>
      </c>
      <c r="R6632" s="83">
        <f t="shared" si="4"/>
        <v>1.037554678</v>
      </c>
      <c r="S6632" s="83" t="b">
        <f t="shared" si="5"/>
        <v>0</v>
      </c>
      <c r="T6632" s="72"/>
      <c r="U6632" s="72"/>
      <c r="V6632" s="72"/>
      <c r="W6632" s="72"/>
      <c r="X6632" s="72"/>
      <c r="Y6632" s="72"/>
      <c r="Z6632" s="72"/>
      <c r="AA6632" s="72"/>
      <c r="AB6632" s="72"/>
      <c r="AC6632" s="72"/>
      <c r="AD6632" s="72"/>
      <c r="AE6632" s="72"/>
      <c r="AF6632" s="72"/>
      <c r="AG6632" s="72"/>
      <c r="AH6632" s="72"/>
      <c r="AI6632" s="72"/>
      <c r="AJ6632" s="72"/>
      <c r="AK6632" s="72"/>
    </row>
    <row r="6633" ht="14.25" customHeight="1">
      <c r="A6633" s="78">
        <v>6630.0</v>
      </c>
      <c r="C6633" s="78" t="str">
        <f>VLOOKUP(G6633,[1]Macrodata_CCF!$A$3:$D$55,4,FALSE)</f>
        <v>#ERROR!</v>
      </c>
      <c r="E6633" s="79" t="str">
        <f>VLOOKUP(G6633,[1]Macrodata_CCF!$A$3:$B$55,2,FALSE)</f>
        <v>#ERROR!</v>
      </c>
      <c r="F6633" s="78">
        <v>0.0</v>
      </c>
      <c r="G6633" s="80">
        <v>28.0</v>
      </c>
      <c r="H6633" s="81">
        <v>280445.0</v>
      </c>
      <c r="I6633" s="81">
        <v>790000.0</v>
      </c>
      <c r="J6633" s="81">
        <v>805800.0</v>
      </c>
      <c r="K6633" s="81">
        <v>790000.0</v>
      </c>
      <c r="L6633" s="82">
        <v>1.031007447674932</v>
      </c>
      <c r="N6633" s="83">
        <f t="shared" si="1"/>
        <v>1.031007448</v>
      </c>
      <c r="O6633" s="83">
        <f t="shared" si="2"/>
        <v>1</v>
      </c>
      <c r="Q6633" s="83">
        <f t="shared" si="3"/>
        <v>0.6450063291</v>
      </c>
      <c r="R6633" s="83">
        <f t="shared" si="4"/>
        <v>1.031007448</v>
      </c>
      <c r="S6633" s="83" t="b">
        <f t="shared" si="5"/>
        <v>0</v>
      </c>
      <c r="T6633" s="72"/>
      <c r="U6633" s="72"/>
      <c r="V6633" s="72"/>
      <c r="W6633" s="72"/>
      <c r="X6633" s="72"/>
      <c r="Y6633" s="72"/>
      <c r="Z6633" s="72"/>
      <c r="AA6633" s="72"/>
      <c r="AB6633" s="72"/>
      <c r="AC6633" s="72"/>
      <c r="AD6633" s="72"/>
      <c r="AE6633" s="72"/>
      <c r="AF6633" s="72"/>
      <c r="AG6633" s="72"/>
      <c r="AH6633" s="72"/>
      <c r="AI6633" s="72"/>
      <c r="AJ6633" s="72"/>
      <c r="AK6633" s="72"/>
    </row>
    <row r="6634" ht="14.25" customHeight="1">
      <c r="A6634" s="78">
        <v>6631.0</v>
      </c>
      <c r="C6634" s="78" t="str">
        <f>VLOOKUP(G6634,[1]Macrodata_CCF!$A$3:$D$55,4,FALSE)</f>
        <v>#ERROR!</v>
      </c>
      <c r="E6634" s="79" t="str">
        <f>VLOOKUP(G6634,[1]Macrodata_CCF!$A$3:$B$55,2,FALSE)</f>
        <v>#ERROR!</v>
      </c>
      <c r="F6634" s="78">
        <v>0.0</v>
      </c>
      <c r="G6634" s="80">
        <v>28.0</v>
      </c>
      <c r="H6634" s="81">
        <v>0.0</v>
      </c>
      <c r="I6634" s="81">
        <v>540000.0</v>
      </c>
      <c r="J6634" s="81">
        <v>108000.0</v>
      </c>
      <c r="K6634" s="81">
        <v>540000.0</v>
      </c>
      <c r="L6634" s="82">
        <v>0.2</v>
      </c>
      <c r="N6634" s="83">
        <f t="shared" si="1"/>
        <v>0.2</v>
      </c>
      <c r="O6634" s="83">
        <f t="shared" si="2"/>
        <v>0.2</v>
      </c>
      <c r="Q6634" s="83">
        <f t="shared" si="3"/>
        <v>1</v>
      </c>
      <c r="R6634" s="83">
        <f t="shared" si="4"/>
        <v>0.2</v>
      </c>
      <c r="S6634" s="83" t="b">
        <f t="shared" si="5"/>
        <v>0</v>
      </c>
      <c r="T6634" s="72"/>
      <c r="U6634" s="72"/>
      <c r="V6634" s="72"/>
      <c r="W6634" s="72"/>
      <c r="X6634" s="72"/>
      <c r="Y6634" s="72"/>
      <c r="Z6634" s="72"/>
      <c r="AA6634" s="72"/>
      <c r="AB6634" s="72"/>
      <c r="AC6634" s="72"/>
      <c r="AD6634" s="72"/>
      <c r="AE6634" s="72"/>
      <c r="AF6634" s="72"/>
      <c r="AG6634" s="72"/>
      <c r="AH6634" s="72"/>
      <c r="AI6634" s="72"/>
      <c r="AJ6634" s="72"/>
      <c r="AK6634" s="72"/>
    </row>
    <row r="6635" ht="14.25" customHeight="1">
      <c r="A6635" s="78">
        <v>6632.0</v>
      </c>
      <c r="C6635" s="78" t="str">
        <f>VLOOKUP(G6635,[1]Macrodata_CCF!$A$3:$D$55,4,FALSE)</f>
        <v>#ERROR!</v>
      </c>
      <c r="E6635" s="79" t="str">
        <f>VLOOKUP(G6635,[1]Macrodata_CCF!$A$3:$B$55,2,FALSE)</f>
        <v>#ERROR!</v>
      </c>
      <c r="F6635" s="78">
        <v>0.0</v>
      </c>
      <c r="G6635" s="80">
        <v>19.0</v>
      </c>
      <c r="H6635" s="81">
        <v>0.0</v>
      </c>
      <c r="I6635" s="81">
        <v>100000.0</v>
      </c>
      <c r="J6635" s="81">
        <v>20000.0</v>
      </c>
      <c r="K6635" s="81">
        <v>100000.0</v>
      </c>
      <c r="L6635" s="82">
        <v>0.2</v>
      </c>
      <c r="N6635" s="83">
        <f t="shared" si="1"/>
        <v>0.2</v>
      </c>
      <c r="O6635" s="83">
        <f t="shared" si="2"/>
        <v>0.2</v>
      </c>
      <c r="Q6635" s="83">
        <f t="shared" si="3"/>
        <v>1</v>
      </c>
      <c r="R6635" s="83">
        <f t="shared" si="4"/>
        <v>0.2</v>
      </c>
      <c r="S6635" s="83" t="b">
        <f t="shared" si="5"/>
        <v>0</v>
      </c>
      <c r="T6635" s="72"/>
      <c r="U6635" s="72"/>
      <c r="V6635" s="72"/>
      <c r="W6635" s="72"/>
      <c r="X6635" s="72"/>
      <c r="Y6635" s="72"/>
      <c r="Z6635" s="72"/>
      <c r="AA6635" s="72"/>
      <c r="AB6635" s="72"/>
      <c r="AC6635" s="72"/>
      <c r="AD6635" s="72"/>
      <c r="AE6635" s="72"/>
      <c r="AF6635" s="72"/>
      <c r="AG6635" s="72"/>
      <c r="AH6635" s="72"/>
      <c r="AI6635" s="72"/>
      <c r="AJ6635" s="72"/>
      <c r="AK6635" s="72"/>
    </row>
    <row r="6636" ht="14.25" customHeight="1">
      <c r="A6636" s="78">
        <v>6633.0</v>
      </c>
      <c r="C6636" s="78" t="str">
        <f>VLOOKUP(G6636,[1]Macrodata_CCF!$A$3:$D$55,4,FALSE)</f>
        <v>#ERROR!</v>
      </c>
      <c r="E6636" s="79" t="str">
        <f>VLOOKUP(G6636,[1]Macrodata_CCF!$A$3:$B$55,2,FALSE)</f>
        <v>#ERROR!</v>
      </c>
      <c r="F6636" s="78">
        <v>0.0</v>
      </c>
      <c r="G6636" s="80">
        <v>36.0</v>
      </c>
      <c r="H6636" s="81">
        <v>564550.0</v>
      </c>
      <c r="I6636" s="81">
        <v>680000.0</v>
      </c>
      <c r="J6636" s="81">
        <v>584175.0</v>
      </c>
      <c r="K6636" s="81">
        <v>680000.0</v>
      </c>
      <c r="L6636" s="82">
        <v>0.1699870073624946</v>
      </c>
      <c r="N6636" s="83">
        <f t="shared" si="1"/>
        <v>0.1699870074</v>
      </c>
      <c r="O6636" s="83">
        <f t="shared" si="2"/>
        <v>0.1699870074</v>
      </c>
      <c r="Q6636" s="83">
        <f t="shared" si="3"/>
        <v>0.1697794118</v>
      </c>
      <c r="R6636" s="83">
        <f t="shared" si="4"/>
        <v>0.1699870074</v>
      </c>
      <c r="S6636" s="83" t="b">
        <f t="shared" si="5"/>
        <v>0</v>
      </c>
      <c r="T6636" s="72"/>
      <c r="U6636" s="72"/>
      <c r="V6636" s="72"/>
      <c r="W6636" s="72"/>
      <c r="X6636" s="72"/>
      <c r="Y6636" s="72"/>
      <c r="Z6636" s="72"/>
      <c r="AA6636" s="72"/>
      <c r="AB6636" s="72"/>
      <c r="AC6636" s="72"/>
      <c r="AD6636" s="72"/>
      <c r="AE6636" s="72"/>
      <c r="AF6636" s="72"/>
      <c r="AG6636" s="72"/>
      <c r="AH6636" s="72"/>
      <c r="AI6636" s="72"/>
      <c r="AJ6636" s="72"/>
      <c r="AK6636" s="72"/>
    </row>
    <row r="6637" ht="14.25" customHeight="1">
      <c r="A6637" s="78">
        <v>6634.0</v>
      </c>
      <c r="C6637" s="78" t="str">
        <f>VLOOKUP(G6637,[1]Macrodata_CCF!$A$3:$D$55,4,FALSE)</f>
        <v>#ERROR!</v>
      </c>
      <c r="E6637" s="79" t="str">
        <f>VLOOKUP(G6637,[1]Macrodata_CCF!$A$3:$B$55,2,FALSE)</f>
        <v>#ERROR!</v>
      </c>
      <c r="F6637" s="78">
        <v>0.0</v>
      </c>
      <c r="G6637" s="80">
        <v>27.0</v>
      </c>
      <c r="H6637" s="81">
        <v>44650.0</v>
      </c>
      <c r="I6637" s="81">
        <v>50000.0</v>
      </c>
      <c r="J6637" s="81">
        <v>45505.0</v>
      </c>
      <c r="K6637" s="81">
        <v>50000.0</v>
      </c>
      <c r="L6637" s="82">
        <v>0.1598130841121495</v>
      </c>
      <c r="N6637" s="83">
        <f t="shared" si="1"/>
        <v>0.1598130841</v>
      </c>
      <c r="O6637" s="83">
        <f t="shared" si="2"/>
        <v>0.1598130841</v>
      </c>
      <c r="Q6637" s="83">
        <f t="shared" si="3"/>
        <v>0.107</v>
      </c>
      <c r="R6637" s="83">
        <f t="shared" si="4"/>
        <v>0.1598130841</v>
      </c>
      <c r="S6637" s="83" t="b">
        <f t="shared" si="5"/>
        <v>0</v>
      </c>
      <c r="T6637" s="72"/>
      <c r="U6637" s="72"/>
      <c r="V6637" s="72"/>
      <c r="W6637" s="72"/>
      <c r="X6637" s="72"/>
      <c r="Y6637" s="72"/>
      <c r="Z6637" s="72"/>
      <c r="AA6637" s="72"/>
      <c r="AB6637" s="72"/>
      <c r="AC6637" s="72"/>
      <c r="AD6637" s="72"/>
      <c r="AE6637" s="72"/>
      <c r="AF6637" s="72"/>
      <c r="AG6637" s="72"/>
      <c r="AH6637" s="72"/>
      <c r="AI6637" s="72"/>
      <c r="AJ6637" s="72"/>
      <c r="AK6637" s="72"/>
    </row>
    <row r="6638" ht="14.25" customHeight="1">
      <c r="A6638" s="78">
        <v>6635.0</v>
      </c>
      <c r="C6638" s="78" t="str">
        <f>VLOOKUP(G6638,[1]Macrodata_CCF!$A$3:$D$55,4,FALSE)</f>
        <v>#ERROR!</v>
      </c>
      <c r="E6638" s="79" t="str">
        <f>VLOOKUP(G6638,[1]Macrodata_CCF!$A$3:$B$55,2,FALSE)</f>
        <v>#ERROR!</v>
      </c>
      <c r="F6638" s="78">
        <v>0.0</v>
      </c>
      <c r="G6638" s="80">
        <v>24.0</v>
      </c>
      <c r="H6638" s="81">
        <v>12795.0</v>
      </c>
      <c r="I6638" s="81">
        <v>30000.0</v>
      </c>
      <c r="J6638" s="81">
        <v>15375.0</v>
      </c>
      <c r="K6638" s="81">
        <v>30000.0</v>
      </c>
      <c r="L6638" s="82">
        <v>0.1499564080209241</v>
      </c>
      <c r="N6638" s="83">
        <f t="shared" si="1"/>
        <v>0.149956408</v>
      </c>
      <c r="O6638" s="83">
        <f t="shared" si="2"/>
        <v>0.149956408</v>
      </c>
      <c r="Q6638" s="83">
        <f t="shared" si="3"/>
        <v>0.5735</v>
      </c>
      <c r="R6638" s="83">
        <f t="shared" si="4"/>
        <v>0.149956408</v>
      </c>
      <c r="S6638" s="83" t="b">
        <f t="shared" si="5"/>
        <v>0</v>
      </c>
      <c r="T6638" s="72"/>
      <c r="U6638" s="72"/>
      <c r="V6638" s="72"/>
      <c r="W6638" s="72"/>
      <c r="X6638" s="72"/>
      <c r="Y6638" s="72"/>
      <c r="Z6638" s="72"/>
      <c r="AA6638" s="72"/>
      <c r="AB6638" s="72"/>
      <c r="AC6638" s="72"/>
      <c r="AD6638" s="72"/>
      <c r="AE6638" s="72"/>
      <c r="AF6638" s="72"/>
      <c r="AG6638" s="72"/>
      <c r="AH6638" s="72"/>
      <c r="AI6638" s="72"/>
      <c r="AJ6638" s="72"/>
      <c r="AK6638" s="72"/>
    </row>
    <row r="6639" ht="14.25" customHeight="1">
      <c r="A6639" s="78">
        <v>6636.0</v>
      </c>
      <c r="C6639" s="78" t="str">
        <f>VLOOKUP(G6639,[1]Macrodata_CCF!$A$3:$D$55,4,FALSE)</f>
        <v>#ERROR!</v>
      </c>
      <c r="E6639" s="79" t="str">
        <f>VLOOKUP(G6639,[1]Macrodata_CCF!$A$3:$B$55,2,FALSE)</f>
        <v>#ERROR!</v>
      </c>
      <c r="F6639" s="78">
        <v>0.0</v>
      </c>
      <c r="G6639" s="80">
        <v>49.0</v>
      </c>
      <c r="H6639" s="81">
        <v>358155.0</v>
      </c>
      <c r="I6639" s="81">
        <v>700000.0</v>
      </c>
      <c r="J6639" s="81">
        <v>341065.0</v>
      </c>
      <c r="K6639" s="81">
        <v>700000.0</v>
      </c>
      <c r="L6639" s="82">
        <v>-0.04999341806959295</v>
      </c>
      <c r="N6639" s="83">
        <f t="shared" si="1"/>
        <v>-0.04999341807</v>
      </c>
      <c r="O6639" s="83">
        <f t="shared" si="2"/>
        <v>0</v>
      </c>
      <c r="Q6639" s="83">
        <f t="shared" si="3"/>
        <v>0.48835</v>
      </c>
      <c r="R6639" s="83">
        <f t="shared" si="4"/>
        <v>-0.04999341807</v>
      </c>
      <c r="S6639" s="83" t="b">
        <f t="shared" si="5"/>
        <v>0</v>
      </c>
      <c r="T6639" s="72"/>
      <c r="U6639" s="72"/>
      <c r="V6639" s="72"/>
      <c r="W6639" s="72"/>
      <c r="X6639" s="72"/>
      <c r="Y6639" s="72"/>
      <c r="Z6639" s="72"/>
      <c r="AA6639" s="72"/>
      <c r="AB6639" s="72"/>
      <c r="AC6639" s="72"/>
      <c r="AD6639" s="72"/>
      <c r="AE6639" s="72"/>
      <c r="AF6639" s="72"/>
      <c r="AG6639" s="72"/>
      <c r="AH6639" s="72"/>
      <c r="AI6639" s="72"/>
      <c r="AJ6639" s="72"/>
      <c r="AK6639" s="72"/>
    </row>
    <row r="6640" ht="14.25" customHeight="1">
      <c r="A6640" s="78">
        <v>6637.0</v>
      </c>
      <c r="C6640" s="78" t="str">
        <f>VLOOKUP(G6640,[1]Macrodata_CCF!$A$3:$D$55,4,FALSE)</f>
        <v>#ERROR!</v>
      </c>
      <c r="E6640" s="79" t="str">
        <f>VLOOKUP(G6640,[1]Macrodata_CCF!$A$3:$B$55,2,FALSE)</f>
        <v>#ERROR!</v>
      </c>
      <c r="F6640" s="78">
        <v>0.0</v>
      </c>
      <c r="G6640" s="80">
        <v>8.0</v>
      </c>
      <c r="H6640" s="81">
        <v>0.0</v>
      </c>
      <c r="I6640" s="81">
        <v>750000.0</v>
      </c>
      <c r="J6640" s="81">
        <v>262500.0</v>
      </c>
      <c r="K6640" s="81">
        <v>750000.0</v>
      </c>
      <c r="L6640" s="82">
        <v>0.35</v>
      </c>
      <c r="N6640" s="83">
        <f t="shared" si="1"/>
        <v>0.35</v>
      </c>
      <c r="O6640" s="83">
        <f t="shared" si="2"/>
        <v>0.35</v>
      </c>
      <c r="Q6640" s="83">
        <f t="shared" si="3"/>
        <v>1</v>
      </c>
      <c r="R6640" s="83">
        <f t="shared" si="4"/>
        <v>0.35</v>
      </c>
      <c r="S6640" s="83" t="b">
        <f t="shared" si="5"/>
        <v>0</v>
      </c>
      <c r="T6640" s="72"/>
      <c r="U6640" s="72"/>
      <c r="V6640" s="72"/>
      <c r="W6640" s="72"/>
      <c r="X6640" s="72"/>
      <c r="Y6640" s="72"/>
      <c r="Z6640" s="72"/>
      <c r="AA6640" s="72"/>
      <c r="AB6640" s="72"/>
      <c r="AC6640" s="72"/>
      <c r="AD6640" s="72"/>
      <c r="AE6640" s="72"/>
      <c r="AF6640" s="72"/>
      <c r="AG6640" s="72"/>
      <c r="AH6640" s="72"/>
      <c r="AI6640" s="72"/>
      <c r="AJ6640" s="72"/>
      <c r="AK6640" s="72"/>
    </row>
    <row r="6641" ht="14.25" customHeight="1">
      <c r="A6641" s="78">
        <v>6638.0</v>
      </c>
      <c r="C6641" s="78" t="str">
        <f>VLOOKUP(G6641,[1]Macrodata_CCF!$A$3:$D$55,4,FALSE)</f>
        <v>#ERROR!</v>
      </c>
      <c r="E6641" s="79" t="str">
        <f>VLOOKUP(G6641,[1]Macrodata_CCF!$A$3:$B$55,2,FALSE)</f>
        <v>#ERROR!</v>
      </c>
      <c r="F6641" s="78">
        <v>0.0</v>
      </c>
      <c r="G6641" s="80">
        <v>14.0</v>
      </c>
      <c r="H6641" s="81">
        <v>0.0</v>
      </c>
      <c r="I6641" s="81">
        <v>940000.0</v>
      </c>
      <c r="J6641" s="81">
        <v>1725840.0</v>
      </c>
      <c r="K6641" s="81">
        <v>1692000.0</v>
      </c>
      <c r="L6641" s="82">
        <v>1.836</v>
      </c>
      <c r="N6641" s="83">
        <f t="shared" si="1"/>
        <v>1.836</v>
      </c>
      <c r="O6641" s="83">
        <f t="shared" si="2"/>
        <v>1</v>
      </c>
      <c r="Q6641" s="83">
        <f t="shared" si="3"/>
        <v>1</v>
      </c>
      <c r="R6641" s="83">
        <f t="shared" si="4"/>
        <v>1.836</v>
      </c>
      <c r="S6641" s="83" t="b">
        <f t="shared" si="5"/>
        <v>0</v>
      </c>
      <c r="T6641" s="72"/>
      <c r="U6641" s="72"/>
      <c r="V6641" s="72"/>
      <c r="W6641" s="72"/>
      <c r="X6641" s="72"/>
      <c r="Y6641" s="72"/>
      <c r="Z6641" s="72"/>
      <c r="AA6641" s="72"/>
      <c r="AB6641" s="72"/>
      <c r="AC6641" s="72"/>
      <c r="AD6641" s="72"/>
      <c r="AE6641" s="72"/>
      <c r="AF6641" s="72"/>
      <c r="AG6641" s="72"/>
      <c r="AH6641" s="72"/>
      <c r="AI6641" s="72"/>
      <c r="AJ6641" s="72"/>
      <c r="AK6641" s="72"/>
    </row>
    <row r="6642" ht="14.25" customHeight="1">
      <c r="A6642" s="78">
        <v>6639.0</v>
      </c>
      <c r="C6642" s="78" t="str">
        <f>VLOOKUP(G6642,[1]Macrodata_CCF!$A$3:$D$55,4,FALSE)</f>
        <v>#ERROR!</v>
      </c>
      <c r="E6642" s="79" t="str">
        <f>VLOOKUP(G6642,[1]Macrodata_CCF!$A$3:$B$55,2,FALSE)</f>
        <v>#ERROR!</v>
      </c>
      <c r="F6642" s="78">
        <v>0.0</v>
      </c>
      <c r="G6642" s="80">
        <v>22.0</v>
      </c>
      <c r="H6642" s="81">
        <v>4790.0</v>
      </c>
      <c r="I6642" s="81">
        <v>10000.0</v>
      </c>
      <c r="J6642" s="81">
        <v>5625.0</v>
      </c>
      <c r="K6642" s="81">
        <v>10000.0</v>
      </c>
      <c r="L6642" s="82">
        <v>0.1602687140115163</v>
      </c>
      <c r="N6642" s="83">
        <f t="shared" si="1"/>
        <v>0.160268714</v>
      </c>
      <c r="O6642" s="83">
        <f t="shared" si="2"/>
        <v>0.160268714</v>
      </c>
      <c r="Q6642" s="83">
        <f t="shared" si="3"/>
        <v>0.521</v>
      </c>
      <c r="R6642" s="83">
        <f t="shared" si="4"/>
        <v>0.160268714</v>
      </c>
      <c r="S6642" s="83" t="b">
        <f t="shared" si="5"/>
        <v>0</v>
      </c>
      <c r="T6642" s="72"/>
      <c r="U6642" s="72"/>
      <c r="V6642" s="72"/>
      <c r="W6642" s="72"/>
      <c r="X6642" s="72"/>
      <c r="Y6642" s="72"/>
      <c r="Z6642" s="72"/>
      <c r="AA6642" s="72"/>
      <c r="AB6642" s="72"/>
      <c r="AC6642" s="72"/>
      <c r="AD6642" s="72"/>
      <c r="AE6642" s="72"/>
      <c r="AF6642" s="72"/>
      <c r="AG6642" s="72"/>
      <c r="AH6642" s="72"/>
      <c r="AI6642" s="72"/>
      <c r="AJ6642" s="72"/>
      <c r="AK6642" s="72"/>
    </row>
    <row r="6643" ht="14.25" customHeight="1">
      <c r="A6643" s="78">
        <v>6640.0</v>
      </c>
      <c r="C6643" s="78" t="str">
        <f>VLOOKUP(G6643,[1]Macrodata_CCF!$A$3:$D$55,4,FALSE)</f>
        <v>#ERROR!</v>
      </c>
      <c r="E6643" s="79" t="str">
        <f>VLOOKUP(G6643,[1]Macrodata_CCF!$A$3:$B$55,2,FALSE)</f>
        <v>#ERROR!</v>
      </c>
      <c r="F6643" s="78">
        <v>0.0</v>
      </c>
      <c r="G6643" s="80">
        <v>36.0</v>
      </c>
      <c r="H6643" s="81">
        <v>502430.0</v>
      </c>
      <c r="I6643" s="81">
        <v>810000.0</v>
      </c>
      <c r="J6643" s="81">
        <v>826200.0</v>
      </c>
      <c r="K6643" s="81">
        <v>810000.0</v>
      </c>
      <c r="L6643" s="82">
        <v>1.052670936697337</v>
      </c>
      <c r="N6643" s="83">
        <f t="shared" si="1"/>
        <v>1.052670937</v>
      </c>
      <c r="O6643" s="83">
        <f t="shared" si="2"/>
        <v>1</v>
      </c>
      <c r="Q6643" s="83">
        <f t="shared" si="3"/>
        <v>0.3797160494</v>
      </c>
      <c r="R6643" s="83">
        <f t="shared" si="4"/>
        <v>1.052670937</v>
      </c>
      <c r="S6643" s="83" t="b">
        <f t="shared" si="5"/>
        <v>0</v>
      </c>
      <c r="T6643" s="72"/>
      <c r="U6643" s="72"/>
      <c r="V6643" s="72"/>
      <c r="W6643" s="72"/>
      <c r="X6643" s="72"/>
      <c r="Y6643" s="72"/>
      <c r="Z6643" s="72"/>
      <c r="AA6643" s="72"/>
      <c r="AB6643" s="72"/>
      <c r="AC6643" s="72"/>
      <c r="AD6643" s="72"/>
      <c r="AE6643" s="72"/>
      <c r="AF6643" s="72"/>
      <c r="AG6643" s="72"/>
      <c r="AH6643" s="72"/>
      <c r="AI6643" s="72"/>
      <c r="AJ6643" s="72"/>
      <c r="AK6643" s="72"/>
    </row>
    <row r="6644" ht="14.25" customHeight="1">
      <c r="A6644" s="78">
        <v>6641.0</v>
      </c>
      <c r="C6644" s="78" t="str">
        <f>VLOOKUP(G6644,[1]Macrodata_CCF!$A$3:$D$55,4,FALSE)</f>
        <v>#ERROR!</v>
      </c>
      <c r="E6644" s="79" t="str">
        <f>VLOOKUP(G6644,[1]Macrodata_CCF!$A$3:$B$55,2,FALSE)</f>
        <v>#ERROR!</v>
      </c>
      <c r="F6644" s="78">
        <v>1.0</v>
      </c>
      <c r="G6644" s="80">
        <v>18.0</v>
      </c>
      <c r="H6644" s="81">
        <v>114340.0</v>
      </c>
      <c r="I6644" s="81">
        <v>390000.0</v>
      </c>
      <c r="J6644" s="81">
        <v>243900.0</v>
      </c>
      <c r="K6644" s="81">
        <v>390000.0</v>
      </c>
      <c r="L6644" s="82">
        <v>0.4699992744685482</v>
      </c>
      <c r="N6644" s="83">
        <f t="shared" si="1"/>
        <v>0.4699992745</v>
      </c>
      <c r="O6644" s="83">
        <f t="shared" si="2"/>
        <v>0.4699992745</v>
      </c>
      <c r="Q6644" s="83">
        <f t="shared" si="3"/>
        <v>0.7068205128</v>
      </c>
      <c r="R6644" s="83">
        <f t="shared" si="4"/>
        <v>0.4699992745</v>
      </c>
      <c r="S6644" s="83" t="b">
        <f t="shared" si="5"/>
        <v>0</v>
      </c>
      <c r="T6644" s="72"/>
      <c r="U6644" s="72"/>
      <c r="V6644" s="72"/>
      <c r="W6644" s="72"/>
      <c r="X6644" s="72"/>
      <c r="Y6644" s="72"/>
      <c r="Z6644" s="72"/>
      <c r="AA6644" s="72"/>
      <c r="AB6644" s="72"/>
      <c r="AC6644" s="72"/>
      <c r="AD6644" s="72"/>
      <c r="AE6644" s="72"/>
      <c r="AF6644" s="72"/>
      <c r="AG6644" s="72"/>
      <c r="AH6644" s="72"/>
      <c r="AI6644" s="72"/>
      <c r="AJ6644" s="72"/>
      <c r="AK6644" s="72"/>
    </row>
    <row r="6645" ht="14.25" customHeight="1">
      <c r="A6645" s="78">
        <v>6642.0</v>
      </c>
      <c r="C6645" s="78" t="str">
        <f>VLOOKUP(G6645,[1]Macrodata_CCF!$A$3:$D$55,4,FALSE)</f>
        <v>#ERROR!</v>
      </c>
      <c r="E6645" s="79" t="str">
        <f>VLOOKUP(G6645,[1]Macrodata_CCF!$A$3:$B$55,2,FALSE)</f>
        <v>#ERROR!</v>
      </c>
      <c r="F6645" s="78">
        <v>1.0</v>
      </c>
      <c r="G6645" s="80">
        <v>10.0</v>
      </c>
      <c r="H6645" s="81">
        <v>248930.0</v>
      </c>
      <c r="I6645" s="81">
        <v>330000.0</v>
      </c>
      <c r="J6645" s="81">
        <v>290275.0</v>
      </c>
      <c r="K6645" s="81">
        <v>330000.0</v>
      </c>
      <c r="L6645" s="82">
        <v>0.5099913654866165</v>
      </c>
      <c r="N6645" s="83">
        <f t="shared" si="1"/>
        <v>0.5099913655</v>
      </c>
      <c r="O6645" s="83">
        <f t="shared" si="2"/>
        <v>0.5099913655</v>
      </c>
      <c r="Q6645" s="83">
        <f t="shared" si="3"/>
        <v>0.2456666667</v>
      </c>
      <c r="R6645" s="83">
        <f t="shared" si="4"/>
        <v>0.5099913655</v>
      </c>
      <c r="S6645" s="83" t="b">
        <f t="shared" si="5"/>
        <v>0</v>
      </c>
      <c r="T6645" s="72"/>
      <c r="U6645" s="72"/>
      <c r="V6645" s="72"/>
      <c r="W6645" s="72"/>
      <c r="X6645" s="72"/>
      <c r="Y6645" s="72"/>
      <c r="Z6645" s="72"/>
      <c r="AA6645" s="72"/>
      <c r="AB6645" s="72"/>
      <c r="AC6645" s="72"/>
      <c r="AD6645" s="72"/>
      <c r="AE6645" s="72"/>
      <c r="AF6645" s="72"/>
      <c r="AG6645" s="72"/>
      <c r="AH6645" s="72"/>
      <c r="AI6645" s="72"/>
      <c r="AJ6645" s="72"/>
      <c r="AK6645" s="72"/>
    </row>
    <row r="6646" ht="14.25" customHeight="1">
      <c r="A6646" s="78">
        <v>6643.0</v>
      </c>
      <c r="C6646" s="78" t="str">
        <f>VLOOKUP(G6646,[1]Macrodata_CCF!$A$3:$D$55,4,FALSE)</f>
        <v>#ERROR!</v>
      </c>
      <c r="E6646" s="79" t="str">
        <f>VLOOKUP(G6646,[1]Macrodata_CCF!$A$3:$B$55,2,FALSE)</f>
        <v>#ERROR!</v>
      </c>
      <c r="F6646" s="78">
        <v>0.0</v>
      </c>
      <c r="G6646" s="80">
        <v>46.0</v>
      </c>
      <c r="H6646" s="81">
        <v>312855.0</v>
      </c>
      <c r="I6646" s="81">
        <v>580000.0</v>
      </c>
      <c r="J6646" s="81">
        <v>366285.0</v>
      </c>
      <c r="K6646" s="81">
        <v>580000.0</v>
      </c>
      <c r="L6646" s="82">
        <v>0.2000037432854817</v>
      </c>
      <c r="N6646" s="83">
        <f t="shared" si="1"/>
        <v>0.2000037433</v>
      </c>
      <c r="O6646" s="83">
        <f t="shared" si="2"/>
        <v>0.2000037433</v>
      </c>
      <c r="Q6646" s="83">
        <f t="shared" si="3"/>
        <v>0.4605948276</v>
      </c>
      <c r="R6646" s="83">
        <f t="shared" si="4"/>
        <v>0.2000037433</v>
      </c>
      <c r="S6646" s="83" t="b">
        <f t="shared" si="5"/>
        <v>0</v>
      </c>
      <c r="T6646" s="72"/>
      <c r="U6646" s="72"/>
      <c r="V6646" s="72"/>
      <c r="W6646" s="72"/>
      <c r="X6646" s="72"/>
      <c r="Y6646" s="72"/>
      <c r="Z6646" s="72"/>
      <c r="AA6646" s="72"/>
      <c r="AB6646" s="72"/>
      <c r="AC6646" s="72"/>
      <c r="AD6646" s="72"/>
      <c r="AE6646" s="72"/>
      <c r="AF6646" s="72"/>
      <c r="AG6646" s="72"/>
      <c r="AH6646" s="72"/>
      <c r="AI6646" s="72"/>
      <c r="AJ6646" s="72"/>
      <c r="AK6646" s="72"/>
    </row>
    <row r="6647" ht="14.25" customHeight="1">
      <c r="A6647" s="78">
        <v>6644.0</v>
      </c>
      <c r="C6647" s="78" t="str">
        <f>VLOOKUP(G6647,[1]Macrodata_CCF!$A$3:$D$55,4,FALSE)</f>
        <v>#ERROR!</v>
      </c>
      <c r="E6647" s="79" t="str">
        <f>VLOOKUP(G6647,[1]Macrodata_CCF!$A$3:$B$55,2,FALSE)</f>
        <v>#ERROR!</v>
      </c>
      <c r="F6647" s="78">
        <v>0.0</v>
      </c>
      <c r="G6647" s="80">
        <v>31.0</v>
      </c>
      <c r="H6647" s="81">
        <v>466060.0</v>
      </c>
      <c r="I6647" s="81">
        <v>780000.0</v>
      </c>
      <c r="J6647" s="81">
        <v>519430.0</v>
      </c>
      <c r="K6647" s="81">
        <v>780000.0</v>
      </c>
      <c r="L6647" s="82">
        <v>0.1700006370644072</v>
      </c>
      <c r="N6647" s="83">
        <f t="shared" si="1"/>
        <v>0.1700006371</v>
      </c>
      <c r="O6647" s="83">
        <f t="shared" si="2"/>
        <v>0.1700006371</v>
      </c>
      <c r="Q6647" s="83">
        <f t="shared" si="3"/>
        <v>0.4024871795</v>
      </c>
      <c r="R6647" s="83">
        <f t="shared" si="4"/>
        <v>0.1700006371</v>
      </c>
      <c r="S6647" s="83" t="b">
        <f t="shared" si="5"/>
        <v>0</v>
      </c>
      <c r="T6647" s="72"/>
      <c r="U6647" s="72"/>
      <c r="V6647" s="72"/>
      <c r="W6647" s="72"/>
      <c r="X6647" s="72"/>
      <c r="Y6647" s="72"/>
      <c r="Z6647" s="72"/>
      <c r="AA6647" s="72"/>
      <c r="AB6647" s="72"/>
      <c r="AC6647" s="72"/>
      <c r="AD6647" s="72"/>
      <c r="AE6647" s="72"/>
      <c r="AF6647" s="72"/>
      <c r="AG6647" s="72"/>
      <c r="AH6647" s="72"/>
      <c r="AI6647" s="72"/>
      <c r="AJ6647" s="72"/>
      <c r="AK6647" s="72"/>
    </row>
    <row r="6648" ht="14.25" customHeight="1">
      <c r="A6648" s="78">
        <v>6645.0</v>
      </c>
      <c r="C6648" s="78" t="str">
        <f>VLOOKUP(G6648,[1]Macrodata_CCF!$A$3:$D$55,4,FALSE)</f>
        <v>#ERROR!</v>
      </c>
      <c r="E6648" s="79" t="str">
        <f>VLOOKUP(G6648,[1]Macrodata_CCF!$A$3:$B$55,2,FALSE)</f>
        <v>#ERROR!</v>
      </c>
      <c r="F6648" s="78">
        <v>0.0</v>
      </c>
      <c r="G6648" s="80">
        <v>31.0</v>
      </c>
      <c r="H6648" s="81">
        <v>594355.0</v>
      </c>
      <c r="I6648" s="81">
        <v>800000.0</v>
      </c>
      <c r="J6648" s="81">
        <v>631370.0</v>
      </c>
      <c r="K6648" s="81">
        <v>1600000.0</v>
      </c>
      <c r="L6648" s="82">
        <v>0.1799946509761969</v>
      </c>
      <c r="N6648" s="83">
        <f t="shared" si="1"/>
        <v>0.179994651</v>
      </c>
      <c r="O6648" s="83">
        <f t="shared" si="2"/>
        <v>0.179994651</v>
      </c>
      <c r="Q6648" s="83">
        <f t="shared" si="3"/>
        <v>0.25705625</v>
      </c>
      <c r="R6648" s="83">
        <f t="shared" si="4"/>
        <v>0.179994651</v>
      </c>
      <c r="S6648" s="83" t="b">
        <f t="shared" si="5"/>
        <v>0</v>
      </c>
      <c r="T6648" s="72"/>
      <c r="U6648" s="72"/>
      <c r="V6648" s="72"/>
      <c r="W6648" s="72"/>
      <c r="X6648" s="72"/>
      <c r="Y6648" s="72"/>
      <c r="Z6648" s="72"/>
      <c r="AA6648" s="72"/>
      <c r="AB6648" s="72"/>
      <c r="AC6648" s="72"/>
      <c r="AD6648" s="72"/>
      <c r="AE6648" s="72"/>
      <c r="AF6648" s="72"/>
      <c r="AG6648" s="72"/>
      <c r="AH6648" s="72"/>
      <c r="AI6648" s="72"/>
      <c r="AJ6648" s="72"/>
      <c r="AK6648" s="72"/>
    </row>
    <row r="6649" ht="14.25" customHeight="1">
      <c r="A6649" s="78">
        <v>6646.0</v>
      </c>
      <c r="C6649" s="78" t="str">
        <f>VLOOKUP(G6649,[1]Macrodata_CCF!$A$3:$D$55,4,FALSE)</f>
        <v>#ERROR!</v>
      </c>
      <c r="E6649" s="79" t="str">
        <f>VLOOKUP(G6649,[1]Macrodata_CCF!$A$3:$B$55,2,FALSE)</f>
        <v>#ERROR!</v>
      </c>
      <c r="F6649" s="78">
        <v>0.0</v>
      </c>
      <c r="G6649" s="80">
        <v>4.0</v>
      </c>
      <c r="H6649" s="81">
        <v>489970.0</v>
      </c>
      <c r="I6649" s="81">
        <v>990000.0</v>
      </c>
      <c r="J6649" s="81">
        <v>609975.0</v>
      </c>
      <c r="K6649" s="81">
        <v>990000.0</v>
      </c>
      <c r="L6649" s="82">
        <v>0.2399956002639842</v>
      </c>
      <c r="N6649" s="83">
        <f t="shared" si="1"/>
        <v>0.2399956003</v>
      </c>
      <c r="O6649" s="83">
        <f t="shared" si="2"/>
        <v>0.2399956003</v>
      </c>
      <c r="Q6649" s="83">
        <f t="shared" si="3"/>
        <v>0.5050808081</v>
      </c>
      <c r="R6649" s="83">
        <f t="shared" si="4"/>
        <v>0.2399956003</v>
      </c>
      <c r="S6649" s="83" t="b">
        <f t="shared" si="5"/>
        <v>0</v>
      </c>
      <c r="T6649" s="72"/>
      <c r="U6649" s="72"/>
      <c r="V6649" s="72"/>
      <c r="W6649" s="72"/>
      <c r="X6649" s="72"/>
      <c r="Y6649" s="72"/>
      <c r="Z6649" s="72"/>
      <c r="AA6649" s="72"/>
      <c r="AB6649" s="72"/>
      <c r="AC6649" s="72"/>
      <c r="AD6649" s="72"/>
      <c r="AE6649" s="72"/>
      <c r="AF6649" s="72"/>
      <c r="AG6649" s="72"/>
      <c r="AH6649" s="72"/>
      <c r="AI6649" s="72"/>
      <c r="AJ6649" s="72"/>
      <c r="AK6649" s="72"/>
    </row>
    <row r="6650" ht="14.25" customHeight="1">
      <c r="A6650" s="78">
        <v>6647.0</v>
      </c>
      <c r="C6650" s="78" t="str">
        <f>VLOOKUP(G6650,[1]Macrodata_CCF!$A$3:$D$55,4,FALSE)</f>
        <v>#ERROR!</v>
      </c>
      <c r="E6650" s="79" t="str">
        <f>VLOOKUP(G6650,[1]Macrodata_CCF!$A$3:$B$55,2,FALSE)</f>
        <v>#ERROR!</v>
      </c>
      <c r="F6650" s="78">
        <v>0.0</v>
      </c>
      <c r="G6650" s="80">
        <v>22.0</v>
      </c>
      <c r="H6650" s="81">
        <v>886130.0</v>
      </c>
      <c r="I6650" s="81">
        <v>950000.0</v>
      </c>
      <c r="J6650" s="81">
        <v>969000.0</v>
      </c>
      <c r="K6650" s="81">
        <v>950000.0</v>
      </c>
      <c r="L6650" s="82">
        <v>1.297479254736183</v>
      </c>
      <c r="N6650" s="83">
        <f t="shared" si="1"/>
        <v>1.297479255</v>
      </c>
      <c r="O6650" s="83">
        <f t="shared" si="2"/>
        <v>1</v>
      </c>
      <c r="Q6650" s="83">
        <f t="shared" si="3"/>
        <v>0.06723157895</v>
      </c>
      <c r="R6650" s="83">
        <f t="shared" si="4"/>
        <v>0.08723157895</v>
      </c>
      <c r="S6650" s="83" t="b">
        <f t="shared" si="5"/>
        <v>1</v>
      </c>
      <c r="T6650" s="72"/>
      <c r="U6650" s="72"/>
      <c r="V6650" s="72"/>
      <c r="W6650" s="72"/>
      <c r="X6650" s="72"/>
      <c r="Y6650" s="72"/>
      <c r="Z6650" s="72"/>
      <c r="AA6650" s="72"/>
      <c r="AB6650" s="72"/>
      <c r="AC6650" s="72"/>
      <c r="AD6650" s="72"/>
      <c r="AE6650" s="72"/>
      <c r="AF6650" s="72"/>
      <c r="AG6650" s="72"/>
      <c r="AH6650" s="72"/>
      <c r="AI6650" s="72"/>
      <c r="AJ6650" s="72"/>
      <c r="AK6650" s="72"/>
    </row>
    <row r="6651" ht="14.25" customHeight="1">
      <c r="A6651" s="78">
        <v>6648.0</v>
      </c>
      <c r="C6651" s="78" t="str">
        <f>VLOOKUP(G6651,[1]Macrodata_CCF!$A$3:$D$55,4,FALSE)</f>
        <v>#ERROR!</v>
      </c>
      <c r="E6651" s="79" t="str">
        <f>VLOOKUP(G6651,[1]Macrodata_CCF!$A$3:$B$55,2,FALSE)</f>
        <v>#ERROR!</v>
      </c>
      <c r="F6651" s="78">
        <v>0.0</v>
      </c>
      <c r="G6651" s="80">
        <v>7.0</v>
      </c>
      <c r="H6651" s="81">
        <v>58450.0</v>
      </c>
      <c r="I6651" s="81">
        <v>100000.0</v>
      </c>
      <c r="J6651" s="81">
        <v>73410.0</v>
      </c>
      <c r="K6651" s="81">
        <v>100000.0</v>
      </c>
      <c r="L6651" s="82">
        <v>0.3600481347773766</v>
      </c>
      <c r="N6651" s="83">
        <f t="shared" si="1"/>
        <v>0.3600481348</v>
      </c>
      <c r="O6651" s="83">
        <f t="shared" si="2"/>
        <v>0.3600481348</v>
      </c>
      <c r="Q6651" s="83">
        <f t="shared" si="3"/>
        <v>0.4155</v>
      </c>
      <c r="R6651" s="83">
        <f t="shared" si="4"/>
        <v>0.3600481348</v>
      </c>
      <c r="S6651" s="83" t="b">
        <f t="shared" si="5"/>
        <v>0</v>
      </c>
      <c r="T6651" s="72"/>
      <c r="U6651" s="72"/>
      <c r="V6651" s="72"/>
      <c r="W6651" s="72"/>
      <c r="X6651" s="72"/>
      <c r="Y6651" s="72"/>
      <c r="Z6651" s="72"/>
      <c r="AA6651" s="72"/>
      <c r="AB6651" s="72"/>
      <c r="AC6651" s="72"/>
      <c r="AD6651" s="72"/>
      <c r="AE6651" s="72"/>
      <c r="AF6651" s="72"/>
      <c r="AG6651" s="72"/>
      <c r="AH6651" s="72"/>
      <c r="AI6651" s="72"/>
      <c r="AJ6651" s="72"/>
      <c r="AK6651" s="72"/>
    </row>
    <row r="6652" ht="14.25" customHeight="1">
      <c r="A6652" s="78">
        <v>6649.0</v>
      </c>
      <c r="C6652" s="78" t="str">
        <f>VLOOKUP(G6652,[1]Macrodata_CCF!$A$3:$D$55,4,FALSE)</f>
        <v>#ERROR!</v>
      </c>
      <c r="E6652" s="79" t="str">
        <f>VLOOKUP(G6652,[1]Macrodata_CCF!$A$3:$B$55,2,FALSE)</f>
        <v>#ERROR!</v>
      </c>
      <c r="F6652" s="78">
        <v>0.0</v>
      </c>
      <c r="G6652" s="80">
        <v>22.0</v>
      </c>
      <c r="H6652" s="81">
        <v>10990.0</v>
      </c>
      <c r="I6652" s="81">
        <v>590000.0</v>
      </c>
      <c r="J6652" s="81">
        <v>103630.0</v>
      </c>
      <c r="K6652" s="81">
        <v>590000.0</v>
      </c>
      <c r="L6652" s="82">
        <v>0.1599972366625792</v>
      </c>
      <c r="N6652" s="83">
        <f t="shared" si="1"/>
        <v>0.1599972367</v>
      </c>
      <c r="O6652" s="83">
        <f t="shared" si="2"/>
        <v>0.1599972367</v>
      </c>
      <c r="Q6652" s="83">
        <f t="shared" si="3"/>
        <v>0.9813728814</v>
      </c>
      <c r="R6652" s="83">
        <f t="shared" si="4"/>
        <v>0.1599972367</v>
      </c>
      <c r="S6652" s="83" t="b">
        <f t="shared" si="5"/>
        <v>0</v>
      </c>
      <c r="T6652" s="72"/>
      <c r="U6652" s="72"/>
      <c r="V6652" s="72"/>
      <c r="W6652" s="72"/>
      <c r="X6652" s="72"/>
      <c r="Y6652" s="72"/>
      <c r="Z6652" s="72"/>
      <c r="AA6652" s="72"/>
      <c r="AB6652" s="72"/>
      <c r="AC6652" s="72"/>
      <c r="AD6652" s="72"/>
      <c r="AE6652" s="72"/>
      <c r="AF6652" s="72"/>
      <c r="AG6652" s="72"/>
      <c r="AH6652" s="72"/>
      <c r="AI6652" s="72"/>
      <c r="AJ6652" s="72"/>
      <c r="AK6652" s="72"/>
    </row>
    <row r="6653" ht="14.25" customHeight="1">
      <c r="A6653" s="78">
        <v>6650.0</v>
      </c>
      <c r="C6653" s="78" t="str">
        <f>VLOOKUP(G6653,[1]Macrodata_CCF!$A$3:$D$55,4,FALSE)</f>
        <v>#ERROR!</v>
      </c>
      <c r="E6653" s="79" t="str">
        <f>VLOOKUP(G6653,[1]Macrodata_CCF!$A$3:$B$55,2,FALSE)</f>
        <v>#ERROR!</v>
      </c>
      <c r="F6653" s="78">
        <v>0.0</v>
      </c>
      <c r="G6653" s="80">
        <v>40.0</v>
      </c>
      <c r="H6653" s="81">
        <v>714780.0</v>
      </c>
      <c r="I6653" s="81">
        <v>730000.0</v>
      </c>
      <c r="J6653" s="81">
        <v>716150.0</v>
      </c>
      <c r="K6653" s="81">
        <v>730000.0</v>
      </c>
      <c r="L6653" s="82">
        <v>0.0900131406044678</v>
      </c>
      <c r="N6653" s="83">
        <f t="shared" si="1"/>
        <v>0.0900131406</v>
      </c>
      <c r="O6653" s="83">
        <f t="shared" si="2"/>
        <v>0.0900131406</v>
      </c>
      <c r="Q6653" s="83">
        <f t="shared" si="3"/>
        <v>0.02084931507</v>
      </c>
      <c r="R6653" s="83">
        <f t="shared" si="4"/>
        <v>0.001876712329</v>
      </c>
      <c r="S6653" s="83" t="b">
        <f t="shared" si="5"/>
        <v>0</v>
      </c>
      <c r="T6653" s="72"/>
      <c r="U6653" s="72"/>
      <c r="V6653" s="72"/>
      <c r="W6653" s="72"/>
      <c r="X6653" s="72"/>
      <c r="Y6653" s="72"/>
      <c r="Z6653" s="72"/>
      <c r="AA6653" s="72"/>
      <c r="AB6653" s="72"/>
      <c r="AC6653" s="72"/>
      <c r="AD6653" s="72"/>
      <c r="AE6653" s="72"/>
      <c r="AF6653" s="72"/>
      <c r="AG6653" s="72"/>
      <c r="AH6653" s="72"/>
      <c r="AI6653" s="72"/>
      <c r="AJ6653" s="72"/>
      <c r="AK6653" s="72"/>
    </row>
    <row r="6654" ht="14.25" customHeight="1">
      <c r="A6654" s="78">
        <v>6651.0</v>
      </c>
      <c r="C6654" s="78" t="str">
        <f>VLOOKUP(G6654,[1]Macrodata_CCF!$A$3:$D$55,4,FALSE)</f>
        <v>#ERROR!</v>
      </c>
      <c r="E6654" s="79" t="str">
        <f>VLOOKUP(G6654,[1]Macrodata_CCF!$A$3:$B$55,2,FALSE)</f>
        <v>#ERROR!</v>
      </c>
      <c r="F6654" s="78">
        <v>0.0</v>
      </c>
      <c r="G6654" s="80">
        <v>35.0</v>
      </c>
      <c r="H6654" s="81">
        <v>205670.0</v>
      </c>
      <c r="I6654" s="81">
        <v>860000.0</v>
      </c>
      <c r="J6654" s="81">
        <v>238385.0</v>
      </c>
      <c r="K6654" s="81">
        <v>860000.0</v>
      </c>
      <c r="L6654" s="82">
        <v>0.04999770757874467</v>
      </c>
      <c r="N6654" s="83">
        <f t="shared" si="1"/>
        <v>0.04999770758</v>
      </c>
      <c r="O6654" s="83">
        <f t="shared" si="2"/>
        <v>0.04999770758</v>
      </c>
      <c r="Q6654" s="83">
        <f t="shared" si="3"/>
        <v>0.7608488372</v>
      </c>
      <c r="R6654" s="83">
        <f t="shared" si="4"/>
        <v>0.04999770758</v>
      </c>
      <c r="S6654" s="83" t="b">
        <f t="shared" si="5"/>
        <v>0</v>
      </c>
      <c r="T6654" s="72"/>
      <c r="U6654" s="72"/>
      <c r="V6654" s="72"/>
      <c r="W6654" s="72"/>
      <c r="X6654" s="72"/>
      <c r="Y6654" s="72"/>
      <c r="Z6654" s="72"/>
      <c r="AA6654" s="72"/>
      <c r="AB6654" s="72"/>
      <c r="AC6654" s="72"/>
      <c r="AD6654" s="72"/>
      <c r="AE6654" s="72"/>
      <c r="AF6654" s="72"/>
      <c r="AG6654" s="72"/>
      <c r="AH6654" s="72"/>
      <c r="AI6654" s="72"/>
      <c r="AJ6654" s="72"/>
      <c r="AK6654" s="72"/>
    </row>
    <row r="6655" ht="14.25" customHeight="1">
      <c r="A6655" s="78">
        <v>6652.0</v>
      </c>
      <c r="C6655" s="78" t="str">
        <f>VLOOKUP(G6655,[1]Macrodata_CCF!$A$3:$D$55,4,FALSE)</f>
        <v>#ERROR!</v>
      </c>
      <c r="E6655" s="79" t="str">
        <f>VLOOKUP(G6655,[1]Macrodata_CCF!$A$3:$B$55,2,FALSE)</f>
        <v>#ERROR!</v>
      </c>
      <c r="F6655" s="78">
        <v>0.0</v>
      </c>
      <c r="G6655" s="80">
        <v>6.0</v>
      </c>
      <c r="H6655" s="81">
        <v>313865.0</v>
      </c>
      <c r="I6655" s="81">
        <v>500000.0</v>
      </c>
      <c r="J6655" s="81">
        <v>375290.0</v>
      </c>
      <c r="K6655" s="81">
        <v>500000.0</v>
      </c>
      <c r="L6655" s="82">
        <v>0.3300024176001289</v>
      </c>
      <c r="N6655" s="83">
        <f t="shared" si="1"/>
        <v>0.3300024176</v>
      </c>
      <c r="O6655" s="83">
        <f t="shared" si="2"/>
        <v>0.3300024176</v>
      </c>
      <c r="Q6655" s="83">
        <f t="shared" si="3"/>
        <v>0.37227</v>
      </c>
      <c r="R6655" s="83">
        <f t="shared" si="4"/>
        <v>0.3300024176</v>
      </c>
      <c r="S6655" s="83" t="b">
        <f t="shared" si="5"/>
        <v>0</v>
      </c>
      <c r="T6655" s="72"/>
      <c r="U6655" s="72"/>
      <c r="V6655" s="72"/>
      <c r="W6655" s="72"/>
      <c r="X6655" s="72"/>
      <c r="Y6655" s="72"/>
      <c r="Z6655" s="72"/>
      <c r="AA6655" s="72"/>
      <c r="AB6655" s="72"/>
      <c r="AC6655" s="72"/>
      <c r="AD6655" s="72"/>
      <c r="AE6655" s="72"/>
      <c r="AF6655" s="72"/>
      <c r="AG6655" s="72"/>
      <c r="AH6655" s="72"/>
      <c r="AI6655" s="72"/>
      <c r="AJ6655" s="72"/>
      <c r="AK6655" s="72"/>
    </row>
    <row r="6656" ht="14.25" customHeight="1">
      <c r="A6656" s="78">
        <v>6653.0</v>
      </c>
      <c r="C6656" s="78" t="str">
        <f>VLOOKUP(G6656,[1]Macrodata_CCF!$A$3:$D$55,4,FALSE)</f>
        <v>#ERROR!</v>
      </c>
      <c r="E6656" s="79" t="str">
        <f>VLOOKUP(G6656,[1]Macrodata_CCF!$A$3:$B$55,2,FALSE)</f>
        <v>#ERROR!</v>
      </c>
      <c r="F6656" s="78">
        <v>0.0</v>
      </c>
      <c r="G6656" s="80">
        <v>34.0</v>
      </c>
      <c r="H6656" s="81">
        <v>122340.0</v>
      </c>
      <c r="I6656" s="81">
        <v>150000.0</v>
      </c>
      <c r="J6656" s="81">
        <v>122895.0</v>
      </c>
      <c r="K6656" s="81">
        <v>150000.0</v>
      </c>
      <c r="L6656" s="82">
        <v>0.02006507592190889</v>
      </c>
      <c r="N6656" s="83">
        <f t="shared" si="1"/>
        <v>0.02006507592</v>
      </c>
      <c r="O6656" s="83">
        <f t="shared" si="2"/>
        <v>0.02006507592</v>
      </c>
      <c r="Q6656" s="83">
        <f t="shared" si="3"/>
        <v>0.1844</v>
      </c>
      <c r="R6656" s="83">
        <f t="shared" si="4"/>
        <v>0.02006507592</v>
      </c>
      <c r="S6656" s="83" t="b">
        <f t="shared" si="5"/>
        <v>0</v>
      </c>
      <c r="T6656" s="72"/>
      <c r="U6656" s="72"/>
      <c r="V6656" s="72"/>
      <c r="W6656" s="72"/>
      <c r="X6656" s="72"/>
      <c r="Y6656" s="72"/>
      <c r="Z6656" s="72"/>
      <c r="AA6656" s="72"/>
      <c r="AB6656" s="72"/>
      <c r="AC6656" s="72"/>
      <c r="AD6656" s="72"/>
      <c r="AE6656" s="72"/>
      <c r="AF6656" s="72"/>
      <c r="AG6656" s="72"/>
      <c r="AH6656" s="72"/>
      <c r="AI6656" s="72"/>
      <c r="AJ6656" s="72"/>
      <c r="AK6656" s="72"/>
    </row>
    <row r="6657" ht="14.25" customHeight="1">
      <c r="A6657" s="78">
        <v>6654.0</v>
      </c>
      <c r="C6657" s="78" t="str">
        <f>VLOOKUP(G6657,[1]Macrodata_CCF!$A$3:$D$55,4,FALSE)</f>
        <v>#ERROR!</v>
      </c>
      <c r="E6657" s="79" t="str">
        <f>VLOOKUP(G6657,[1]Macrodata_CCF!$A$3:$B$55,2,FALSE)</f>
        <v>#ERROR!</v>
      </c>
      <c r="F6657" s="78">
        <v>0.0</v>
      </c>
      <c r="G6657" s="80">
        <v>4.0</v>
      </c>
      <c r="H6657" s="81">
        <v>160280.0</v>
      </c>
      <c r="I6657" s="81">
        <v>480000.0</v>
      </c>
      <c r="J6657" s="81">
        <v>284970.0</v>
      </c>
      <c r="K6657" s="81">
        <v>720000.0</v>
      </c>
      <c r="L6657" s="82">
        <v>0.3899974978105842</v>
      </c>
      <c r="N6657" s="83">
        <f t="shared" si="1"/>
        <v>0.3899974978</v>
      </c>
      <c r="O6657" s="83">
        <f t="shared" si="2"/>
        <v>0.3899974978</v>
      </c>
      <c r="Q6657" s="83">
        <f t="shared" si="3"/>
        <v>0.6660833333</v>
      </c>
      <c r="R6657" s="83">
        <f t="shared" si="4"/>
        <v>0.3899974978</v>
      </c>
      <c r="S6657" s="83" t="b">
        <f t="shared" si="5"/>
        <v>0</v>
      </c>
      <c r="T6657" s="72"/>
      <c r="U6657" s="72"/>
      <c r="V6657" s="72"/>
      <c r="W6657" s="72"/>
      <c r="X6657" s="72"/>
      <c r="Y6657" s="72"/>
      <c r="Z6657" s="72"/>
      <c r="AA6657" s="72"/>
      <c r="AB6657" s="72"/>
      <c r="AC6657" s="72"/>
      <c r="AD6657" s="72"/>
      <c r="AE6657" s="72"/>
      <c r="AF6657" s="72"/>
      <c r="AG6657" s="72"/>
      <c r="AH6657" s="72"/>
      <c r="AI6657" s="72"/>
      <c r="AJ6657" s="72"/>
      <c r="AK6657" s="72"/>
    </row>
    <row r="6658" ht="14.25" customHeight="1">
      <c r="A6658" s="78">
        <v>6655.0</v>
      </c>
      <c r="C6658" s="78" t="str">
        <f>VLOOKUP(G6658,[1]Macrodata_CCF!$A$3:$D$55,4,FALSE)</f>
        <v>#ERROR!</v>
      </c>
      <c r="E6658" s="79" t="str">
        <f>VLOOKUP(G6658,[1]Macrodata_CCF!$A$3:$B$55,2,FALSE)</f>
        <v>#ERROR!</v>
      </c>
      <c r="F6658" s="78">
        <v>0.0</v>
      </c>
      <c r="G6658" s="80">
        <v>15.0</v>
      </c>
      <c r="H6658" s="81">
        <v>391200.0</v>
      </c>
      <c r="I6658" s="81">
        <v>660000.0</v>
      </c>
      <c r="J6658" s="81">
        <v>434210.0</v>
      </c>
      <c r="K6658" s="81">
        <v>1188000.0</v>
      </c>
      <c r="L6658" s="82">
        <v>0.1600074404761905</v>
      </c>
      <c r="N6658" s="83">
        <f t="shared" si="1"/>
        <v>0.1600074405</v>
      </c>
      <c r="O6658" s="83">
        <f t="shared" si="2"/>
        <v>0.1600074405</v>
      </c>
      <c r="Q6658" s="83">
        <f t="shared" si="3"/>
        <v>0.4072727273</v>
      </c>
      <c r="R6658" s="83">
        <f t="shared" si="4"/>
        <v>0.1600074405</v>
      </c>
      <c r="S6658" s="83" t="b">
        <f t="shared" si="5"/>
        <v>0</v>
      </c>
      <c r="T6658" s="72"/>
      <c r="U6658" s="72"/>
      <c r="V6658" s="72"/>
      <c r="W6658" s="72"/>
      <c r="X6658" s="72"/>
      <c r="Y6658" s="72"/>
      <c r="Z6658" s="72"/>
      <c r="AA6658" s="72"/>
      <c r="AB6658" s="72"/>
      <c r="AC6658" s="72"/>
      <c r="AD6658" s="72"/>
      <c r="AE6658" s="72"/>
      <c r="AF6658" s="72"/>
      <c r="AG6658" s="72"/>
      <c r="AH6658" s="72"/>
      <c r="AI6658" s="72"/>
      <c r="AJ6658" s="72"/>
      <c r="AK6658" s="72"/>
    </row>
    <row r="6659" ht="14.25" customHeight="1">
      <c r="A6659" s="78">
        <v>6656.0</v>
      </c>
      <c r="C6659" s="78" t="str">
        <f>VLOOKUP(G6659,[1]Macrodata_CCF!$A$3:$D$55,4,FALSE)</f>
        <v>#ERROR!</v>
      </c>
      <c r="E6659" s="79" t="str">
        <f>VLOOKUP(G6659,[1]Macrodata_CCF!$A$3:$B$55,2,FALSE)</f>
        <v>#ERROR!</v>
      </c>
      <c r="F6659" s="78">
        <v>0.0</v>
      </c>
      <c r="G6659" s="80">
        <v>2.0</v>
      </c>
      <c r="H6659" s="81">
        <v>583340.0</v>
      </c>
      <c r="I6659" s="81">
        <v>620000.0</v>
      </c>
      <c r="J6659" s="81">
        <v>595440.0</v>
      </c>
      <c r="K6659" s="81">
        <v>620000.0</v>
      </c>
      <c r="L6659" s="82">
        <v>0.3300600109110747</v>
      </c>
      <c r="N6659" s="83">
        <f t="shared" si="1"/>
        <v>0.3300600109</v>
      </c>
      <c r="O6659" s="83">
        <f t="shared" si="2"/>
        <v>0.3300600109</v>
      </c>
      <c r="Q6659" s="83">
        <f t="shared" si="3"/>
        <v>0.05912903226</v>
      </c>
      <c r="R6659" s="83">
        <f t="shared" si="4"/>
        <v>0.01951612903</v>
      </c>
      <c r="S6659" s="83" t="b">
        <f t="shared" si="5"/>
        <v>0</v>
      </c>
      <c r="T6659" s="72"/>
      <c r="U6659" s="72"/>
      <c r="V6659" s="72"/>
      <c r="W6659" s="72"/>
      <c r="X6659" s="72"/>
      <c r="Y6659" s="72"/>
      <c r="Z6659" s="72"/>
      <c r="AA6659" s="72"/>
      <c r="AB6659" s="72"/>
      <c r="AC6659" s="72"/>
      <c r="AD6659" s="72"/>
      <c r="AE6659" s="72"/>
      <c r="AF6659" s="72"/>
      <c r="AG6659" s="72"/>
      <c r="AH6659" s="72"/>
      <c r="AI6659" s="72"/>
      <c r="AJ6659" s="72"/>
      <c r="AK6659" s="72"/>
    </row>
    <row r="6660" ht="14.25" customHeight="1">
      <c r="A6660" s="78">
        <v>6657.0</v>
      </c>
      <c r="C6660" s="78" t="str">
        <f>VLOOKUP(G6660,[1]Macrodata_CCF!$A$3:$D$55,4,FALSE)</f>
        <v>#ERROR!</v>
      </c>
      <c r="E6660" s="79" t="str">
        <f>VLOOKUP(G6660,[1]Macrodata_CCF!$A$3:$B$55,2,FALSE)</f>
        <v>#ERROR!</v>
      </c>
      <c r="F6660" s="78">
        <v>0.0</v>
      </c>
      <c r="G6660" s="80">
        <v>39.0</v>
      </c>
      <c r="H6660" s="81">
        <v>310090.0</v>
      </c>
      <c r="I6660" s="81">
        <v>340000.0</v>
      </c>
      <c r="J6660" s="81">
        <v>313680.0</v>
      </c>
      <c r="K6660" s="81">
        <v>340000.0</v>
      </c>
      <c r="L6660" s="82">
        <v>0.1200267469073888</v>
      </c>
      <c r="N6660" s="83">
        <f t="shared" si="1"/>
        <v>0.1200267469</v>
      </c>
      <c r="O6660" s="83">
        <f t="shared" si="2"/>
        <v>0.1200267469</v>
      </c>
      <c r="Q6660" s="83">
        <f t="shared" si="3"/>
        <v>0.08797058824</v>
      </c>
      <c r="R6660" s="83">
        <f t="shared" si="4"/>
        <v>0.01055882353</v>
      </c>
      <c r="S6660" s="83" t="b">
        <f t="shared" si="5"/>
        <v>0</v>
      </c>
      <c r="T6660" s="72"/>
      <c r="U6660" s="72"/>
      <c r="V6660" s="72"/>
      <c r="W6660" s="72"/>
      <c r="X6660" s="72"/>
      <c r="Y6660" s="72"/>
      <c r="Z6660" s="72"/>
      <c r="AA6660" s="72"/>
      <c r="AB6660" s="72"/>
      <c r="AC6660" s="72"/>
      <c r="AD6660" s="72"/>
      <c r="AE6660" s="72"/>
      <c r="AF6660" s="72"/>
      <c r="AG6660" s="72"/>
      <c r="AH6660" s="72"/>
      <c r="AI6660" s="72"/>
      <c r="AJ6660" s="72"/>
      <c r="AK6660" s="72"/>
    </row>
    <row r="6661" ht="14.25" customHeight="1">
      <c r="A6661" s="78">
        <v>6658.0</v>
      </c>
      <c r="C6661" s="78" t="str">
        <f>VLOOKUP(G6661,[1]Macrodata_CCF!$A$3:$D$55,4,FALSE)</f>
        <v>#ERROR!</v>
      </c>
      <c r="E6661" s="79" t="str">
        <f>VLOOKUP(G6661,[1]Macrodata_CCF!$A$3:$B$55,2,FALSE)</f>
        <v>#ERROR!</v>
      </c>
      <c r="F6661" s="78">
        <v>0.0</v>
      </c>
      <c r="G6661" s="80">
        <v>41.0</v>
      </c>
      <c r="H6661" s="81">
        <v>21895.0</v>
      </c>
      <c r="I6661" s="81">
        <v>1000000.0</v>
      </c>
      <c r="J6661" s="81">
        <v>237080.0</v>
      </c>
      <c r="K6661" s="81">
        <v>1800000.0</v>
      </c>
      <c r="L6661" s="82">
        <v>0.2200019425317323</v>
      </c>
      <c r="N6661" s="83">
        <f t="shared" si="1"/>
        <v>0.2200019425</v>
      </c>
      <c r="O6661" s="83">
        <f t="shared" si="2"/>
        <v>0.2200019425</v>
      </c>
      <c r="Q6661" s="83">
        <f t="shared" si="3"/>
        <v>0.978105</v>
      </c>
      <c r="R6661" s="83">
        <f t="shared" si="4"/>
        <v>0.2200019425</v>
      </c>
      <c r="S6661" s="83" t="b">
        <f t="shared" si="5"/>
        <v>0</v>
      </c>
      <c r="T6661" s="72"/>
      <c r="U6661" s="72"/>
      <c r="V6661" s="72"/>
      <c r="W6661" s="72"/>
      <c r="X6661" s="72"/>
      <c r="Y6661" s="72"/>
      <c r="Z6661" s="72"/>
      <c r="AA6661" s="72"/>
      <c r="AB6661" s="72"/>
      <c r="AC6661" s="72"/>
      <c r="AD6661" s="72"/>
      <c r="AE6661" s="72"/>
      <c r="AF6661" s="72"/>
      <c r="AG6661" s="72"/>
      <c r="AH6661" s="72"/>
      <c r="AI6661" s="72"/>
      <c r="AJ6661" s="72"/>
      <c r="AK6661" s="72"/>
    </row>
    <row r="6662" ht="14.25" customHeight="1">
      <c r="A6662" s="78">
        <v>6659.0</v>
      </c>
      <c r="C6662" s="78" t="str">
        <f>VLOOKUP(G6662,[1]Macrodata_CCF!$A$3:$D$55,4,FALSE)</f>
        <v>#ERROR!</v>
      </c>
      <c r="E6662" s="79" t="str">
        <f>VLOOKUP(G6662,[1]Macrodata_CCF!$A$3:$B$55,2,FALSE)</f>
        <v>#ERROR!</v>
      </c>
      <c r="F6662" s="78">
        <v>0.0</v>
      </c>
      <c r="G6662" s="80">
        <v>5.0</v>
      </c>
      <c r="H6662" s="81">
        <v>41110.0</v>
      </c>
      <c r="I6662" s="81">
        <v>230000.0</v>
      </c>
      <c r="J6662" s="81">
        <v>107220.0</v>
      </c>
      <c r="K6662" s="81">
        <v>230000.0</v>
      </c>
      <c r="L6662" s="82">
        <v>0.3499920588702419</v>
      </c>
      <c r="N6662" s="83">
        <f t="shared" si="1"/>
        <v>0.3499920589</v>
      </c>
      <c r="O6662" s="83">
        <f t="shared" si="2"/>
        <v>0.3499920589</v>
      </c>
      <c r="Q6662" s="83">
        <f t="shared" si="3"/>
        <v>0.8212608696</v>
      </c>
      <c r="R6662" s="83">
        <f t="shared" si="4"/>
        <v>0.3499920589</v>
      </c>
      <c r="S6662" s="83" t="b">
        <f t="shared" si="5"/>
        <v>0</v>
      </c>
      <c r="T6662" s="72"/>
      <c r="U6662" s="72"/>
      <c r="V6662" s="72"/>
      <c r="W6662" s="72"/>
      <c r="X6662" s="72"/>
      <c r="Y6662" s="72"/>
      <c r="Z6662" s="72"/>
      <c r="AA6662" s="72"/>
      <c r="AB6662" s="72"/>
      <c r="AC6662" s="72"/>
      <c r="AD6662" s="72"/>
      <c r="AE6662" s="72"/>
      <c r="AF6662" s="72"/>
      <c r="AG6662" s="72"/>
      <c r="AH6662" s="72"/>
      <c r="AI6662" s="72"/>
      <c r="AJ6662" s="72"/>
      <c r="AK6662" s="72"/>
    </row>
    <row r="6663" ht="14.25" customHeight="1">
      <c r="A6663" s="78">
        <v>6660.0</v>
      </c>
      <c r="C6663" s="78" t="str">
        <f>VLOOKUP(G6663,[1]Macrodata_CCF!$A$3:$D$55,4,FALSE)</f>
        <v>#ERROR!</v>
      </c>
      <c r="E6663" s="79" t="str">
        <f>VLOOKUP(G6663,[1]Macrodata_CCF!$A$3:$B$55,2,FALSE)</f>
        <v>#ERROR!</v>
      </c>
      <c r="F6663" s="78">
        <v>0.0</v>
      </c>
      <c r="G6663" s="80">
        <v>28.0</v>
      </c>
      <c r="H6663" s="81">
        <v>73440.0</v>
      </c>
      <c r="I6663" s="81">
        <v>390000.0</v>
      </c>
      <c r="J6663" s="81">
        <v>124090.0</v>
      </c>
      <c r="K6663" s="81">
        <v>390000.0</v>
      </c>
      <c r="L6663" s="82">
        <v>0.1600012635835229</v>
      </c>
      <c r="N6663" s="83">
        <f t="shared" si="1"/>
        <v>0.1600012636</v>
      </c>
      <c r="O6663" s="83">
        <f t="shared" si="2"/>
        <v>0.1600012636</v>
      </c>
      <c r="Q6663" s="83">
        <f t="shared" si="3"/>
        <v>0.8116923077</v>
      </c>
      <c r="R6663" s="83">
        <f t="shared" si="4"/>
        <v>0.1600012636</v>
      </c>
      <c r="S6663" s="83" t="b">
        <f t="shared" si="5"/>
        <v>0</v>
      </c>
      <c r="T6663" s="72"/>
      <c r="U6663" s="72"/>
      <c r="V6663" s="72"/>
      <c r="W6663" s="72"/>
      <c r="X6663" s="72"/>
      <c r="Y6663" s="72"/>
      <c r="Z6663" s="72"/>
      <c r="AA6663" s="72"/>
      <c r="AB6663" s="72"/>
      <c r="AC6663" s="72"/>
      <c r="AD6663" s="72"/>
      <c r="AE6663" s="72"/>
      <c r="AF6663" s="72"/>
      <c r="AG6663" s="72"/>
      <c r="AH6663" s="72"/>
      <c r="AI6663" s="72"/>
      <c r="AJ6663" s="72"/>
      <c r="AK6663" s="72"/>
    </row>
    <row r="6664" ht="14.25" customHeight="1">
      <c r="A6664" s="78">
        <v>6661.0</v>
      </c>
      <c r="C6664" s="78" t="str">
        <f>VLOOKUP(G6664,[1]Macrodata_CCF!$A$3:$D$55,4,FALSE)</f>
        <v>#ERROR!</v>
      </c>
      <c r="E6664" s="79" t="str">
        <f>VLOOKUP(G6664,[1]Macrodata_CCF!$A$3:$B$55,2,FALSE)</f>
        <v>#ERROR!</v>
      </c>
      <c r="F6664" s="78">
        <v>0.0</v>
      </c>
      <c r="G6664" s="80">
        <v>45.0</v>
      </c>
      <c r="H6664" s="81">
        <v>37915.0</v>
      </c>
      <c r="I6664" s="81">
        <v>940000.0</v>
      </c>
      <c r="J6664" s="81">
        <v>200290.0</v>
      </c>
      <c r="K6664" s="81">
        <v>940000.0</v>
      </c>
      <c r="L6664" s="82">
        <v>0.179999667437104</v>
      </c>
      <c r="N6664" s="83">
        <f t="shared" si="1"/>
        <v>0.1799996674</v>
      </c>
      <c r="O6664" s="83">
        <f t="shared" si="2"/>
        <v>0.1799996674</v>
      </c>
      <c r="Q6664" s="83">
        <f t="shared" si="3"/>
        <v>0.9596648936</v>
      </c>
      <c r="R6664" s="83">
        <f t="shared" si="4"/>
        <v>0.1799996674</v>
      </c>
      <c r="S6664" s="83" t="b">
        <f t="shared" si="5"/>
        <v>0</v>
      </c>
      <c r="T6664" s="72"/>
      <c r="U6664" s="72"/>
      <c r="V6664" s="72"/>
      <c r="W6664" s="72"/>
      <c r="X6664" s="72"/>
      <c r="Y6664" s="72"/>
      <c r="Z6664" s="72"/>
      <c r="AA6664" s="72"/>
      <c r="AB6664" s="72"/>
      <c r="AC6664" s="72"/>
      <c r="AD6664" s="72"/>
      <c r="AE6664" s="72"/>
      <c r="AF6664" s="72"/>
      <c r="AG6664" s="72"/>
      <c r="AH6664" s="72"/>
      <c r="AI6664" s="72"/>
      <c r="AJ6664" s="72"/>
      <c r="AK6664" s="72"/>
    </row>
    <row r="6665" ht="14.25" customHeight="1">
      <c r="A6665" s="78">
        <v>6662.0</v>
      </c>
      <c r="C6665" s="78" t="str">
        <f>VLOOKUP(G6665,[1]Macrodata_CCF!$A$3:$D$55,4,FALSE)</f>
        <v>#ERROR!</v>
      </c>
      <c r="E6665" s="79" t="str">
        <f>VLOOKUP(G6665,[1]Macrodata_CCF!$A$3:$B$55,2,FALSE)</f>
        <v>#ERROR!</v>
      </c>
      <c r="F6665" s="78">
        <v>0.0</v>
      </c>
      <c r="G6665" s="80">
        <v>33.0</v>
      </c>
      <c r="H6665" s="81">
        <v>6180.0</v>
      </c>
      <c r="I6665" s="81">
        <v>210000.0</v>
      </c>
      <c r="J6665" s="81">
        <v>36755.0</v>
      </c>
      <c r="K6665" s="81">
        <v>210000.0</v>
      </c>
      <c r="L6665" s="82">
        <v>0.1500098125797272</v>
      </c>
      <c r="N6665" s="83">
        <f t="shared" si="1"/>
        <v>0.1500098126</v>
      </c>
      <c r="O6665" s="83">
        <f t="shared" si="2"/>
        <v>0.1500098126</v>
      </c>
      <c r="Q6665" s="83">
        <f t="shared" si="3"/>
        <v>0.9705714286</v>
      </c>
      <c r="R6665" s="83">
        <f t="shared" si="4"/>
        <v>0.1500098126</v>
      </c>
      <c r="S6665" s="83" t="b">
        <f t="shared" si="5"/>
        <v>0</v>
      </c>
      <c r="T6665" s="72"/>
      <c r="U6665" s="72"/>
      <c r="V6665" s="72"/>
      <c r="W6665" s="72"/>
      <c r="X6665" s="72"/>
      <c r="Y6665" s="72"/>
      <c r="Z6665" s="72"/>
      <c r="AA6665" s="72"/>
      <c r="AB6665" s="72"/>
      <c r="AC6665" s="72"/>
      <c r="AD6665" s="72"/>
      <c r="AE6665" s="72"/>
      <c r="AF6665" s="72"/>
      <c r="AG6665" s="72"/>
      <c r="AH6665" s="72"/>
      <c r="AI6665" s="72"/>
      <c r="AJ6665" s="72"/>
      <c r="AK6665" s="72"/>
    </row>
    <row r="6666" ht="14.25" customHeight="1">
      <c r="A6666" s="78">
        <v>6663.0</v>
      </c>
      <c r="C6666" s="78" t="str">
        <f>VLOOKUP(G6666,[1]Macrodata_CCF!$A$3:$D$55,4,FALSE)</f>
        <v>#ERROR!</v>
      </c>
      <c r="E6666" s="79" t="str">
        <f>VLOOKUP(G6666,[1]Macrodata_CCF!$A$3:$B$55,2,FALSE)</f>
        <v>#ERROR!</v>
      </c>
      <c r="F6666" s="78">
        <v>0.0</v>
      </c>
      <c r="G6666" s="80">
        <v>16.0</v>
      </c>
      <c r="H6666" s="81">
        <v>203075.0</v>
      </c>
      <c r="I6666" s="81">
        <v>290000.0</v>
      </c>
      <c r="J6666" s="81">
        <v>220460.0</v>
      </c>
      <c r="K6666" s="81">
        <v>290000.0</v>
      </c>
      <c r="L6666" s="82">
        <v>0.2</v>
      </c>
      <c r="N6666" s="83">
        <f t="shared" si="1"/>
        <v>0.2</v>
      </c>
      <c r="O6666" s="83">
        <f t="shared" si="2"/>
        <v>0.2</v>
      </c>
      <c r="Q6666" s="83">
        <f t="shared" si="3"/>
        <v>0.2997413793</v>
      </c>
      <c r="R6666" s="83">
        <f t="shared" si="4"/>
        <v>0.2</v>
      </c>
      <c r="S6666" s="83" t="b">
        <f t="shared" si="5"/>
        <v>0</v>
      </c>
      <c r="T6666" s="72"/>
      <c r="U6666" s="72"/>
      <c r="V6666" s="72"/>
      <c r="W6666" s="72"/>
      <c r="X6666" s="72"/>
      <c r="Y6666" s="72"/>
      <c r="Z6666" s="72"/>
      <c r="AA6666" s="72"/>
      <c r="AB6666" s="72"/>
      <c r="AC6666" s="72"/>
      <c r="AD6666" s="72"/>
      <c r="AE6666" s="72"/>
      <c r="AF6666" s="72"/>
      <c r="AG6666" s="72"/>
      <c r="AH6666" s="72"/>
      <c r="AI6666" s="72"/>
      <c r="AJ6666" s="72"/>
      <c r="AK6666" s="72"/>
    </row>
    <row r="6667" ht="14.25" customHeight="1">
      <c r="A6667" s="78">
        <v>6664.0</v>
      </c>
      <c r="C6667" s="78" t="str">
        <f>VLOOKUP(G6667,[1]Macrodata_CCF!$A$3:$D$55,4,FALSE)</f>
        <v>#ERROR!</v>
      </c>
      <c r="E6667" s="79" t="str">
        <f>VLOOKUP(G6667,[1]Macrodata_CCF!$A$3:$B$55,2,FALSE)</f>
        <v>#ERROR!</v>
      </c>
      <c r="F6667" s="78">
        <v>0.0</v>
      </c>
      <c r="G6667" s="80">
        <v>24.0</v>
      </c>
      <c r="H6667" s="81">
        <v>45280.0</v>
      </c>
      <c r="I6667" s="81">
        <v>110000.0</v>
      </c>
      <c r="J6667" s="81">
        <v>112200.0</v>
      </c>
      <c r="K6667" s="81">
        <v>110000.0</v>
      </c>
      <c r="L6667" s="82">
        <v>1.033992583436341</v>
      </c>
      <c r="N6667" s="83">
        <f t="shared" si="1"/>
        <v>1.033992583</v>
      </c>
      <c r="O6667" s="83">
        <f t="shared" si="2"/>
        <v>1</v>
      </c>
      <c r="Q6667" s="83">
        <f t="shared" si="3"/>
        <v>0.5883636364</v>
      </c>
      <c r="R6667" s="83">
        <f t="shared" si="4"/>
        <v>1.033992583</v>
      </c>
      <c r="S6667" s="83" t="b">
        <f t="shared" si="5"/>
        <v>0</v>
      </c>
      <c r="T6667" s="72"/>
      <c r="U6667" s="72"/>
      <c r="V6667" s="72"/>
      <c r="W6667" s="72"/>
      <c r="X6667" s="72"/>
      <c r="Y6667" s="72"/>
      <c r="Z6667" s="72"/>
      <c r="AA6667" s="72"/>
      <c r="AB6667" s="72"/>
      <c r="AC6667" s="72"/>
      <c r="AD6667" s="72"/>
      <c r="AE6667" s="72"/>
      <c r="AF6667" s="72"/>
      <c r="AG6667" s="72"/>
      <c r="AH6667" s="72"/>
      <c r="AI6667" s="72"/>
      <c r="AJ6667" s="72"/>
      <c r="AK6667" s="72"/>
    </row>
    <row r="6668" ht="14.25" customHeight="1">
      <c r="A6668" s="78">
        <v>6665.0</v>
      </c>
      <c r="C6668" s="78" t="str">
        <f>VLOOKUP(G6668,[1]Macrodata_CCF!$A$3:$D$55,4,FALSE)</f>
        <v>#ERROR!</v>
      </c>
      <c r="E6668" s="79" t="str">
        <f>VLOOKUP(G6668,[1]Macrodata_CCF!$A$3:$B$55,2,FALSE)</f>
        <v>#ERROR!</v>
      </c>
      <c r="F6668" s="78">
        <v>0.0</v>
      </c>
      <c r="G6668" s="80">
        <v>30.0</v>
      </c>
      <c r="H6668" s="81">
        <v>0.0</v>
      </c>
      <c r="I6668" s="81">
        <v>800000.0</v>
      </c>
      <c r="J6668" s="81">
        <v>160000.0</v>
      </c>
      <c r="K6668" s="81">
        <v>800000.0</v>
      </c>
      <c r="L6668" s="82">
        <v>0.2</v>
      </c>
      <c r="N6668" s="83">
        <f t="shared" si="1"/>
        <v>0.2</v>
      </c>
      <c r="O6668" s="83">
        <f t="shared" si="2"/>
        <v>0.2</v>
      </c>
      <c r="Q6668" s="83">
        <f t="shared" si="3"/>
        <v>1</v>
      </c>
      <c r="R6668" s="83">
        <f t="shared" si="4"/>
        <v>0.2</v>
      </c>
      <c r="S6668" s="83" t="b">
        <f t="shared" si="5"/>
        <v>0</v>
      </c>
      <c r="T6668" s="72"/>
      <c r="U6668" s="72"/>
      <c r="V6668" s="72"/>
      <c r="W6668" s="72"/>
      <c r="X6668" s="72"/>
      <c r="Y6668" s="72"/>
      <c r="Z6668" s="72"/>
      <c r="AA6668" s="72"/>
      <c r="AB6668" s="72"/>
      <c r="AC6668" s="72"/>
      <c r="AD6668" s="72"/>
      <c r="AE6668" s="72"/>
      <c r="AF6668" s="72"/>
      <c r="AG6668" s="72"/>
      <c r="AH6668" s="72"/>
      <c r="AI6668" s="72"/>
      <c r="AJ6668" s="72"/>
      <c r="AK6668" s="72"/>
    </row>
    <row r="6669" ht="14.25" customHeight="1">
      <c r="A6669" s="78">
        <v>6666.0</v>
      </c>
      <c r="C6669" s="78" t="str">
        <f>VLOOKUP(G6669,[1]Macrodata_CCF!$A$3:$D$55,4,FALSE)</f>
        <v>#ERROR!</v>
      </c>
      <c r="E6669" s="79" t="str">
        <f>VLOOKUP(G6669,[1]Macrodata_CCF!$A$3:$B$55,2,FALSE)</f>
        <v>#ERROR!</v>
      </c>
      <c r="F6669" s="78">
        <v>0.0</v>
      </c>
      <c r="G6669" s="80">
        <v>30.0</v>
      </c>
      <c r="H6669" s="81">
        <v>10260.0</v>
      </c>
      <c r="I6669" s="81">
        <v>50000.0</v>
      </c>
      <c r="J6669" s="81">
        <v>17810.0</v>
      </c>
      <c r="K6669" s="81">
        <v>70000.0</v>
      </c>
      <c r="L6669" s="82">
        <v>0.1899849018621037</v>
      </c>
      <c r="N6669" s="83">
        <f t="shared" si="1"/>
        <v>0.1899849019</v>
      </c>
      <c r="O6669" s="83">
        <f t="shared" si="2"/>
        <v>0.1899849019</v>
      </c>
      <c r="Q6669" s="83">
        <f t="shared" si="3"/>
        <v>0.7948</v>
      </c>
      <c r="R6669" s="83">
        <f t="shared" si="4"/>
        <v>0.1899849019</v>
      </c>
      <c r="S6669" s="83" t="b">
        <f t="shared" si="5"/>
        <v>0</v>
      </c>
      <c r="T6669" s="72"/>
      <c r="U6669" s="72"/>
      <c r="V6669" s="72"/>
      <c r="W6669" s="72"/>
      <c r="X6669" s="72"/>
      <c r="Y6669" s="72"/>
      <c r="Z6669" s="72"/>
      <c r="AA6669" s="72"/>
      <c r="AB6669" s="72"/>
      <c r="AC6669" s="72"/>
      <c r="AD6669" s="72"/>
      <c r="AE6669" s="72"/>
      <c r="AF6669" s="72"/>
      <c r="AG6669" s="72"/>
      <c r="AH6669" s="72"/>
      <c r="AI6669" s="72"/>
      <c r="AJ6669" s="72"/>
      <c r="AK6669" s="72"/>
    </row>
    <row r="6670" ht="14.25" customHeight="1">
      <c r="A6670" s="78">
        <v>6667.0</v>
      </c>
      <c r="C6670" s="78" t="str">
        <f>VLOOKUP(G6670,[1]Macrodata_CCF!$A$3:$D$55,4,FALSE)</f>
        <v>#ERROR!</v>
      </c>
      <c r="E6670" s="79" t="str">
        <f>VLOOKUP(G6670,[1]Macrodata_CCF!$A$3:$B$55,2,FALSE)</f>
        <v>#ERROR!</v>
      </c>
      <c r="F6670" s="78">
        <v>0.0</v>
      </c>
      <c r="G6670" s="80">
        <v>19.0</v>
      </c>
      <c r="H6670" s="81">
        <v>0.0</v>
      </c>
      <c r="I6670" s="81">
        <v>300000.0</v>
      </c>
      <c r="J6670" s="81">
        <v>57000.0</v>
      </c>
      <c r="K6670" s="81">
        <v>300000.0</v>
      </c>
      <c r="L6670" s="82">
        <v>0.19</v>
      </c>
      <c r="N6670" s="83">
        <f t="shared" si="1"/>
        <v>0.19</v>
      </c>
      <c r="O6670" s="83">
        <f t="shared" si="2"/>
        <v>0.19</v>
      </c>
      <c r="Q6670" s="83">
        <f t="shared" si="3"/>
        <v>1</v>
      </c>
      <c r="R6670" s="83">
        <f t="shared" si="4"/>
        <v>0.19</v>
      </c>
      <c r="S6670" s="83" t="b">
        <f t="shared" si="5"/>
        <v>0</v>
      </c>
      <c r="T6670" s="72"/>
      <c r="U6670" s="72"/>
      <c r="V6670" s="72"/>
      <c r="W6670" s="72"/>
      <c r="X6670" s="72"/>
      <c r="Y6670" s="72"/>
      <c r="Z6670" s="72"/>
      <c r="AA6670" s="72"/>
      <c r="AB6670" s="72"/>
      <c r="AC6670" s="72"/>
      <c r="AD6670" s="72"/>
      <c r="AE6670" s="72"/>
      <c r="AF6670" s="72"/>
      <c r="AG6670" s="72"/>
      <c r="AH6670" s="72"/>
      <c r="AI6670" s="72"/>
      <c r="AJ6670" s="72"/>
      <c r="AK6670" s="72"/>
    </row>
    <row r="6671" ht="14.25" customHeight="1">
      <c r="A6671" s="78">
        <v>6668.0</v>
      </c>
      <c r="C6671" s="78" t="str">
        <f>VLOOKUP(G6671,[1]Macrodata_CCF!$A$3:$D$55,4,FALSE)</f>
        <v>#ERROR!</v>
      </c>
      <c r="E6671" s="79" t="str">
        <f>VLOOKUP(G6671,[1]Macrodata_CCF!$A$3:$B$55,2,FALSE)</f>
        <v>#ERROR!</v>
      </c>
      <c r="F6671" s="78">
        <v>0.0</v>
      </c>
      <c r="G6671" s="80">
        <v>39.0</v>
      </c>
      <c r="H6671" s="81">
        <v>188750.0</v>
      </c>
      <c r="I6671" s="81">
        <v>950000.0</v>
      </c>
      <c r="J6671" s="81">
        <v>257265.0</v>
      </c>
      <c r="K6671" s="81">
        <v>950000.0</v>
      </c>
      <c r="L6671" s="82">
        <v>0.09000328407224958</v>
      </c>
      <c r="N6671" s="83">
        <f t="shared" si="1"/>
        <v>0.09000328407</v>
      </c>
      <c r="O6671" s="83">
        <f t="shared" si="2"/>
        <v>0.09000328407</v>
      </c>
      <c r="Q6671" s="83">
        <f t="shared" si="3"/>
        <v>0.8013157895</v>
      </c>
      <c r="R6671" s="83">
        <f t="shared" si="4"/>
        <v>0.09000328407</v>
      </c>
      <c r="S6671" s="83" t="b">
        <f t="shared" si="5"/>
        <v>0</v>
      </c>
      <c r="T6671" s="72"/>
      <c r="U6671" s="72"/>
      <c r="V6671" s="72"/>
      <c r="W6671" s="72"/>
      <c r="X6671" s="72"/>
      <c r="Y6671" s="72"/>
      <c r="Z6671" s="72"/>
      <c r="AA6671" s="72"/>
      <c r="AB6671" s="72"/>
      <c r="AC6671" s="72"/>
      <c r="AD6671" s="72"/>
      <c r="AE6671" s="72"/>
      <c r="AF6671" s="72"/>
      <c r="AG6671" s="72"/>
      <c r="AH6671" s="72"/>
      <c r="AI6671" s="72"/>
      <c r="AJ6671" s="72"/>
      <c r="AK6671" s="72"/>
    </row>
    <row r="6672" ht="14.25" customHeight="1">
      <c r="A6672" s="78">
        <v>6669.0</v>
      </c>
      <c r="C6672" s="78" t="str">
        <f>VLOOKUP(G6672,[1]Macrodata_CCF!$A$3:$D$55,4,FALSE)</f>
        <v>#ERROR!</v>
      </c>
      <c r="E6672" s="79" t="str">
        <f>VLOOKUP(G6672,[1]Macrodata_CCF!$A$3:$B$55,2,FALSE)</f>
        <v>#ERROR!</v>
      </c>
      <c r="F6672" s="78">
        <v>1.0</v>
      </c>
      <c r="G6672" s="80">
        <v>13.0</v>
      </c>
      <c r="H6672" s="81">
        <v>135170.0</v>
      </c>
      <c r="I6672" s="81">
        <v>190000.0</v>
      </c>
      <c r="J6672" s="81">
        <v>160390.0</v>
      </c>
      <c r="K6672" s="81">
        <v>190000.0</v>
      </c>
      <c r="L6672" s="82">
        <v>0.4599671712566114</v>
      </c>
      <c r="N6672" s="83">
        <f t="shared" si="1"/>
        <v>0.4599671713</v>
      </c>
      <c r="O6672" s="83">
        <f t="shared" si="2"/>
        <v>0.4599671713</v>
      </c>
      <c r="Q6672" s="83">
        <f t="shared" si="3"/>
        <v>0.2885789474</v>
      </c>
      <c r="R6672" s="83">
        <f t="shared" si="4"/>
        <v>0.4599671713</v>
      </c>
      <c r="S6672" s="83" t="b">
        <f t="shared" si="5"/>
        <v>0</v>
      </c>
      <c r="T6672" s="72"/>
      <c r="U6672" s="72"/>
      <c r="V6672" s="72"/>
      <c r="W6672" s="72"/>
      <c r="X6672" s="72"/>
      <c r="Y6672" s="72"/>
      <c r="Z6672" s="72"/>
      <c r="AA6672" s="72"/>
      <c r="AB6672" s="72"/>
      <c r="AC6672" s="72"/>
      <c r="AD6672" s="72"/>
      <c r="AE6672" s="72"/>
      <c r="AF6672" s="72"/>
      <c r="AG6672" s="72"/>
      <c r="AH6672" s="72"/>
      <c r="AI6672" s="72"/>
      <c r="AJ6672" s="72"/>
      <c r="AK6672" s="72"/>
    </row>
    <row r="6673" ht="14.25" customHeight="1">
      <c r="A6673" s="78">
        <v>6670.0</v>
      </c>
      <c r="C6673" s="78" t="str">
        <f>VLOOKUP(G6673,[1]Macrodata_CCF!$A$3:$D$55,4,FALSE)</f>
        <v>#ERROR!</v>
      </c>
      <c r="E6673" s="79" t="str">
        <f>VLOOKUP(G6673,[1]Macrodata_CCF!$A$3:$B$55,2,FALSE)</f>
        <v>#ERROR!</v>
      </c>
      <c r="F6673" s="78">
        <v>0.0</v>
      </c>
      <c r="G6673" s="80">
        <v>19.0</v>
      </c>
      <c r="H6673" s="81">
        <v>328400.0</v>
      </c>
      <c r="I6673" s="81">
        <v>790000.0</v>
      </c>
      <c r="J6673" s="81">
        <v>805800.0</v>
      </c>
      <c r="K6673" s="81">
        <v>790000.0</v>
      </c>
      <c r="L6673" s="82">
        <v>1.0342287694974</v>
      </c>
      <c r="N6673" s="83">
        <f t="shared" si="1"/>
        <v>1.034228769</v>
      </c>
      <c r="O6673" s="83">
        <f t="shared" si="2"/>
        <v>1</v>
      </c>
      <c r="Q6673" s="83">
        <f t="shared" si="3"/>
        <v>0.5843037975</v>
      </c>
      <c r="R6673" s="83">
        <f t="shared" si="4"/>
        <v>1.034228769</v>
      </c>
      <c r="S6673" s="83" t="b">
        <f t="shared" si="5"/>
        <v>0</v>
      </c>
      <c r="T6673" s="72"/>
      <c r="U6673" s="72"/>
      <c r="V6673" s="72"/>
      <c r="W6673" s="72"/>
      <c r="X6673" s="72"/>
      <c r="Y6673" s="72"/>
      <c r="Z6673" s="72"/>
      <c r="AA6673" s="72"/>
      <c r="AB6673" s="72"/>
      <c r="AC6673" s="72"/>
      <c r="AD6673" s="72"/>
      <c r="AE6673" s="72"/>
      <c r="AF6673" s="72"/>
      <c r="AG6673" s="72"/>
      <c r="AH6673" s="72"/>
      <c r="AI6673" s="72"/>
      <c r="AJ6673" s="72"/>
      <c r="AK6673" s="72"/>
    </row>
    <row r="6674" ht="14.25" customHeight="1">
      <c r="A6674" s="78">
        <v>6671.0</v>
      </c>
      <c r="C6674" s="78" t="str">
        <f>VLOOKUP(G6674,[1]Macrodata_CCF!$A$3:$D$55,4,FALSE)</f>
        <v>#ERROR!</v>
      </c>
      <c r="E6674" s="79" t="str">
        <f>VLOOKUP(G6674,[1]Macrodata_CCF!$A$3:$B$55,2,FALSE)</f>
        <v>#ERROR!</v>
      </c>
      <c r="F6674" s="78">
        <v>0.0</v>
      </c>
      <c r="G6674" s="80">
        <v>2.0</v>
      </c>
      <c r="H6674" s="81">
        <v>696550.0</v>
      </c>
      <c r="I6674" s="81">
        <v>700000.0</v>
      </c>
      <c r="J6674" s="81">
        <v>697655.0</v>
      </c>
      <c r="K6674" s="81">
        <v>1260000.0</v>
      </c>
      <c r="L6674" s="82">
        <v>0.3202898550724638</v>
      </c>
      <c r="N6674" s="83">
        <f t="shared" si="1"/>
        <v>0.3202898551</v>
      </c>
      <c r="O6674" s="83">
        <f t="shared" si="2"/>
        <v>0.3202898551</v>
      </c>
      <c r="Q6674" s="83">
        <f t="shared" si="3"/>
        <v>0.004928571429</v>
      </c>
      <c r="R6674" s="83">
        <f t="shared" si="4"/>
        <v>0.001578571429</v>
      </c>
      <c r="S6674" s="83" t="b">
        <f t="shared" si="5"/>
        <v>0</v>
      </c>
      <c r="T6674" s="72"/>
      <c r="U6674" s="72"/>
      <c r="V6674" s="72"/>
      <c r="W6674" s="72"/>
      <c r="X6674" s="72"/>
      <c r="Y6674" s="72"/>
      <c r="Z6674" s="72"/>
      <c r="AA6674" s="72"/>
      <c r="AB6674" s="72"/>
      <c r="AC6674" s="72"/>
      <c r="AD6674" s="72"/>
      <c r="AE6674" s="72"/>
      <c r="AF6674" s="72"/>
      <c r="AG6674" s="72"/>
      <c r="AH6674" s="72"/>
      <c r="AI6674" s="72"/>
      <c r="AJ6674" s="72"/>
      <c r="AK6674" s="72"/>
    </row>
    <row r="6675" ht="14.25" customHeight="1">
      <c r="A6675" s="78">
        <v>6672.0</v>
      </c>
      <c r="C6675" s="78" t="str">
        <f>VLOOKUP(G6675,[1]Macrodata_CCF!$A$3:$D$55,4,FALSE)</f>
        <v>#ERROR!</v>
      </c>
      <c r="E6675" s="79" t="str">
        <f>VLOOKUP(G6675,[1]Macrodata_CCF!$A$3:$B$55,2,FALSE)</f>
        <v>#ERROR!</v>
      </c>
      <c r="F6675" s="78">
        <v>0.0</v>
      </c>
      <c r="G6675" s="80">
        <v>17.0</v>
      </c>
      <c r="H6675" s="81">
        <v>125875.0</v>
      </c>
      <c r="I6675" s="81">
        <v>140000.0</v>
      </c>
      <c r="J6675" s="81">
        <v>177150.0</v>
      </c>
      <c r="K6675" s="81">
        <v>266000.0</v>
      </c>
      <c r="L6675" s="82">
        <v>3.630088495575221</v>
      </c>
      <c r="N6675" s="83">
        <f t="shared" si="1"/>
        <v>3.630088496</v>
      </c>
      <c r="O6675" s="83">
        <f t="shared" si="2"/>
        <v>1</v>
      </c>
      <c r="Q6675" s="83">
        <f t="shared" si="3"/>
        <v>0.1008928571</v>
      </c>
      <c r="R6675" s="83">
        <f t="shared" si="4"/>
        <v>3.630088496</v>
      </c>
      <c r="S6675" s="83" t="b">
        <f t="shared" si="5"/>
        <v>0</v>
      </c>
      <c r="T6675" s="72"/>
      <c r="U6675" s="72"/>
      <c r="V6675" s="72"/>
      <c r="W6675" s="72"/>
      <c r="X6675" s="72"/>
      <c r="Y6675" s="72"/>
      <c r="Z6675" s="72"/>
      <c r="AA6675" s="72"/>
      <c r="AB6675" s="72"/>
      <c r="AC6675" s="72"/>
      <c r="AD6675" s="72"/>
      <c r="AE6675" s="72"/>
      <c r="AF6675" s="72"/>
      <c r="AG6675" s="72"/>
      <c r="AH6675" s="72"/>
      <c r="AI6675" s="72"/>
      <c r="AJ6675" s="72"/>
      <c r="AK6675" s="72"/>
    </row>
    <row r="6676" ht="14.25" customHeight="1">
      <c r="A6676" s="78">
        <v>6673.0</v>
      </c>
      <c r="C6676" s="78" t="str">
        <f>VLOOKUP(G6676,[1]Macrodata_CCF!$A$3:$D$55,4,FALSE)</f>
        <v>#ERROR!</v>
      </c>
      <c r="E6676" s="79" t="str">
        <f>VLOOKUP(G6676,[1]Macrodata_CCF!$A$3:$B$55,2,FALSE)</f>
        <v>#ERROR!</v>
      </c>
      <c r="F6676" s="78">
        <v>0.0</v>
      </c>
      <c r="G6676" s="80">
        <v>10.0</v>
      </c>
      <c r="H6676" s="81">
        <v>280110.0</v>
      </c>
      <c r="I6676" s="81">
        <v>460000.0</v>
      </c>
      <c r="J6676" s="81">
        <v>317885.0</v>
      </c>
      <c r="K6676" s="81">
        <v>644000.0</v>
      </c>
      <c r="L6676" s="82">
        <v>0.2099894379898827</v>
      </c>
      <c r="N6676" s="83">
        <f t="shared" si="1"/>
        <v>0.209989438</v>
      </c>
      <c r="O6676" s="83">
        <f t="shared" si="2"/>
        <v>0.209989438</v>
      </c>
      <c r="Q6676" s="83">
        <f t="shared" si="3"/>
        <v>0.3910652174</v>
      </c>
      <c r="R6676" s="83">
        <f t="shared" si="4"/>
        <v>0.209989438</v>
      </c>
      <c r="S6676" s="83" t="b">
        <f t="shared" si="5"/>
        <v>0</v>
      </c>
      <c r="T6676" s="72"/>
      <c r="U6676" s="72"/>
      <c r="V6676" s="72"/>
      <c r="W6676" s="72"/>
      <c r="X6676" s="72"/>
      <c r="Y6676" s="72"/>
      <c r="Z6676" s="72"/>
      <c r="AA6676" s="72"/>
      <c r="AB6676" s="72"/>
      <c r="AC6676" s="72"/>
      <c r="AD6676" s="72"/>
      <c r="AE6676" s="72"/>
      <c r="AF6676" s="72"/>
      <c r="AG6676" s="72"/>
      <c r="AH6676" s="72"/>
      <c r="AI6676" s="72"/>
      <c r="AJ6676" s="72"/>
      <c r="AK6676" s="72"/>
    </row>
    <row r="6677" ht="14.25" customHeight="1">
      <c r="A6677" s="78">
        <v>6674.0</v>
      </c>
      <c r="C6677" s="78" t="str">
        <f>VLOOKUP(G6677,[1]Macrodata_CCF!$A$3:$D$55,4,FALSE)</f>
        <v>#ERROR!</v>
      </c>
      <c r="E6677" s="79" t="str">
        <f>VLOOKUP(G6677,[1]Macrodata_CCF!$A$3:$B$55,2,FALSE)</f>
        <v>#ERROR!</v>
      </c>
      <c r="F6677" s="78">
        <v>0.0</v>
      </c>
      <c r="G6677" s="80">
        <v>32.0</v>
      </c>
      <c r="H6677" s="81">
        <v>516725.0</v>
      </c>
      <c r="I6677" s="81">
        <v>690000.0</v>
      </c>
      <c r="J6677" s="81">
        <v>544450.0</v>
      </c>
      <c r="K6677" s="81">
        <v>690000.0</v>
      </c>
      <c r="L6677" s="82">
        <v>0.1600057711729909</v>
      </c>
      <c r="N6677" s="83">
        <f t="shared" si="1"/>
        <v>0.1600057712</v>
      </c>
      <c r="O6677" s="83">
        <f t="shared" si="2"/>
        <v>0.1600057712</v>
      </c>
      <c r="Q6677" s="83">
        <f t="shared" si="3"/>
        <v>0.2511231884</v>
      </c>
      <c r="R6677" s="83">
        <f t="shared" si="4"/>
        <v>0.1600057712</v>
      </c>
      <c r="S6677" s="83" t="b">
        <f t="shared" si="5"/>
        <v>0</v>
      </c>
      <c r="T6677" s="72"/>
      <c r="U6677" s="72"/>
      <c r="V6677" s="72"/>
      <c r="W6677" s="72"/>
      <c r="X6677" s="72"/>
      <c r="Y6677" s="72"/>
      <c r="Z6677" s="72"/>
      <c r="AA6677" s="72"/>
      <c r="AB6677" s="72"/>
      <c r="AC6677" s="72"/>
      <c r="AD6677" s="72"/>
      <c r="AE6677" s="72"/>
      <c r="AF6677" s="72"/>
      <c r="AG6677" s="72"/>
      <c r="AH6677" s="72"/>
      <c r="AI6677" s="72"/>
      <c r="AJ6677" s="72"/>
      <c r="AK6677" s="72"/>
    </row>
    <row r="6678" ht="14.25" customHeight="1">
      <c r="A6678" s="78">
        <v>6675.0</v>
      </c>
      <c r="C6678" s="78" t="str">
        <f>VLOOKUP(G6678,[1]Macrodata_CCF!$A$3:$D$55,4,FALSE)</f>
        <v>#ERROR!</v>
      </c>
      <c r="E6678" s="79" t="str">
        <f>VLOOKUP(G6678,[1]Macrodata_CCF!$A$3:$B$55,2,FALSE)</f>
        <v>#ERROR!</v>
      </c>
      <c r="F6678" s="78">
        <v>0.0</v>
      </c>
      <c r="G6678" s="80">
        <v>38.0</v>
      </c>
      <c r="H6678" s="81">
        <v>104895.0</v>
      </c>
      <c r="I6678" s="81">
        <v>310000.0</v>
      </c>
      <c r="J6678" s="81">
        <v>125405.0</v>
      </c>
      <c r="K6678" s="81">
        <v>310000.0</v>
      </c>
      <c r="L6678" s="82">
        <v>0.09999756222422662</v>
      </c>
      <c r="N6678" s="83">
        <f t="shared" si="1"/>
        <v>0.09999756222</v>
      </c>
      <c r="O6678" s="83">
        <f t="shared" si="2"/>
        <v>0.09999756222</v>
      </c>
      <c r="Q6678" s="83">
        <f t="shared" si="3"/>
        <v>0.6616290323</v>
      </c>
      <c r="R6678" s="83">
        <f t="shared" si="4"/>
        <v>0.09999756222</v>
      </c>
      <c r="S6678" s="83" t="b">
        <f t="shared" si="5"/>
        <v>0</v>
      </c>
      <c r="T6678" s="72"/>
      <c r="U6678" s="72"/>
      <c r="V6678" s="72"/>
      <c r="W6678" s="72"/>
      <c r="X6678" s="72"/>
      <c r="Y6678" s="72"/>
      <c r="Z6678" s="72"/>
      <c r="AA6678" s="72"/>
      <c r="AB6678" s="72"/>
      <c r="AC6678" s="72"/>
      <c r="AD6678" s="72"/>
      <c r="AE6678" s="72"/>
      <c r="AF6678" s="72"/>
      <c r="AG6678" s="72"/>
      <c r="AH6678" s="72"/>
      <c r="AI6678" s="72"/>
      <c r="AJ6678" s="72"/>
      <c r="AK6678" s="72"/>
    </row>
    <row r="6679" ht="14.25" customHeight="1">
      <c r="A6679" s="78">
        <v>6676.0</v>
      </c>
      <c r="C6679" s="78" t="str">
        <f>VLOOKUP(G6679,[1]Macrodata_CCF!$A$3:$D$55,4,FALSE)</f>
        <v>#ERROR!</v>
      </c>
      <c r="E6679" s="79" t="str">
        <f>VLOOKUP(G6679,[1]Macrodata_CCF!$A$3:$B$55,2,FALSE)</f>
        <v>#ERROR!</v>
      </c>
      <c r="F6679" s="78">
        <v>0.0</v>
      </c>
      <c r="G6679" s="80">
        <v>46.0</v>
      </c>
      <c r="H6679" s="81">
        <v>0.0</v>
      </c>
      <c r="I6679" s="81">
        <v>260000.0</v>
      </c>
      <c r="J6679" s="81">
        <v>46800.0</v>
      </c>
      <c r="K6679" s="81">
        <v>260000.0</v>
      </c>
      <c r="L6679" s="82">
        <v>0.18</v>
      </c>
      <c r="N6679" s="83">
        <f t="shared" si="1"/>
        <v>0.18</v>
      </c>
      <c r="O6679" s="83">
        <f t="shared" si="2"/>
        <v>0.18</v>
      </c>
      <c r="Q6679" s="83">
        <f t="shared" si="3"/>
        <v>1</v>
      </c>
      <c r="R6679" s="83">
        <f t="shared" si="4"/>
        <v>0.18</v>
      </c>
      <c r="S6679" s="83" t="b">
        <f t="shared" si="5"/>
        <v>0</v>
      </c>
      <c r="T6679" s="72"/>
      <c r="U6679" s="72"/>
      <c r="V6679" s="72"/>
      <c r="W6679" s="72"/>
      <c r="X6679" s="72"/>
      <c r="Y6679" s="72"/>
      <c r="Z6679" s="72"/>
      <c r="AA6679" s="72"/>
      <c r="AB6679" s="72"/>
      <c r="AC6679" s="72"/>
      <c r="AD6679" s="72"/>
      <c r="AE6679" s="72"/>
      <c r="AF6679" s="72"/>
      <c r="AG6679" s="72"/>
      <c r="AH6679" s="72"/>
      <c r="AI6679" s="72"/>
      <c r="AJ6679" s="72"/>
      <c r="AK6679" s="72"/>
    </row>
    <row r="6680" ht="14.25" customHeight="1">
      <c r="A6680" s="78">
        <v>6677.0</v>
      </c>
      <c r="C6680" s="78" t="str">
        <f>VLOOKUP(G6680,[1]Macrodata_CCF!$A$3:$D$55,4,FALSE)</f>
        <v>#ERROR!</v>
      </c>
      <c r="E6680" s="79" t="str">
        <f>VLOOKUP(G6680,[1]Macrodata_CCF!$A$3:$B$55,2,FALSE)</f>
        <v>#ERROR!</v>
      </c>
      <c r="F6680" s="78">
        <v>0.0</v>
      </c>
      <c r="G6680" s="80">
        <v>32.0</v>
      </c>
      <c r="H6680" s="81">
        <v>55900.0</v>
      </c>
      <c r="I6680" s="81">
        <v>210000.0</v>
      </c>
      <c r="J6680" s="81">
        <v>79015.0</v>
      </c>
      <c r="K6680" s="81">
        <v>210000.0</v>
      </c>
      <c r="L6680" s="82">
        <v>0.15</v>
      </c>
      <c r="N6680" s="83">
        <f t="shared" si="1"/>
        <v>0.15</v>
      </c>
      <c r="O6680" s="83">
        <f t="shared" si="2"/>
        <v>0.15</v>
      </c>
      <c r="Q6680" s="83">
        <f t="shared" si="3"/>
        <v>0.7338095238</v>
      </c>
      <c r="R6680" s="83">
        <f t="shared" si="4"/>
        <v>0.15</v>
      </c>
      <c r="S6680" s="83" t="b">
        <f t="shared" si="5"/>
        <v>0</v>
      </c>
      <c r="T6680" s="72"/>
      <c r="U6680" s="72"/>
      <c r="V6680" s="72"/>
      <c r="W6680" s="72"/>
      <c r="X6680" s="72"/>
      <c r="Y6680" s="72"/>
      <c r="Z6680" s="72"/>
      <c r="AA6680" s="72"/>
      <c r="AB6680" s="72"/>
      <c r="AC6680" s="72"/>
      <c r="AD6680" s="72"/>
      <c r="AE6680" s="72"/>
      <c r="AF6680" s="72"/>
      <c r="AG6680" s="72"/>
      <c r="AH6680" s="72"/>
      <c r="AI6680" s="72"/>
      <c r="AJ6680" s="72"/>
      <c r="AK6680" s="72"/>
    </row>
    <row r="6681" ht="14.25" customHeight="1">
      <c r="A6681" s="78">
        <v>6678.0</v>
      </c>
      <c r="C6681" s="78" t="str">
        <f>VLOOKUP(G6681,[1]Macrodata_CCF!$A$3:$D$55,4,FALSE)</f>
        <v>#ERROR!</v>
      </c>
      <c r="E6681" s="79" t="str">
        <f>VLOOKUP(G6681,[1]Macrodata_CCF!$A$3:$B$55,2,FALSE)</f>
        <v>#ERROR!</v>
      </c>
      <c r="F6681" s="78">
        <v>1.0</v>
      </c>
      <c r="G6681" s="80">
        <v>1.0</v>
      </c>
      <c r="H6681" s="81">
        <v>814075.0</v>
      </c>
      <c r="I6681" s="81">
        <v>830000.0</v>
      </c>
      <c r="J6681" s="81">
        <v>846600.0</v>
      </c>
      <c r="K6681" s="81">
        <v>830000.0</v>
      </c>
      <c r="L6681" s="82">
        <v>2.042386185243328</v>
      </c>
      <c r="N6681" s="83">
        <f t="shared" si="1"/>
        <v>2.042386185</v>
      </c>
      <c r="O6681" s="83">
        <f t="shared" si="2"/>
        <v>1</v>
      </c>
      <c r="Q6681" s="83">
        <f t="shared" si="3"/>
        <v>0.01918674699</v>
      </c>
      <c r="R6681" s="83">
        <f t="shared" si="4"/>
        <v>0.03918674699</v>
      </c>
      <c r="S6681" s="83" t="b">
        <f t="shared" si="5"/>
        <v>1</v>
      </c>
      <c r="T6681" s="72"/>
      <c r="U6681" s="72"/>
      <c r="V6681" s="72"/>
      <c r="W6681" s="72"/>
      <c r="X6681" s="72"/>
      <c r="Y6681" s="72"/>
      <c r="Z6681" s="72"/>
      <c r="AA6681" s="72"/>
      <c r="AB6681" s="72"/>
      <c r="AC6681" s="72"/>
      <c r="AD6681" s="72"/>
      <c r="AE6681" s="72"/>
      <c r="AF6681" s="72"/>
      <c r="AG6681" s="72"/>
      <c r="AH6681" s="72"/>
      <c r="AI6681" s="72"/>
      <c r="AJ6681" s="72"/>
      <c r="AK6681" s="72"/>
    </row>
    <row r="6682" ht="14.25" customHeight="1">
      <c r="A6682" s="78">
        <v>6679.0</v>
      </c>
      <c r="C6682" s="78" t="str">
        <f>VLOOKUP(G6682,[1]Macrodata_CCF!$A$3:$D$55,4,FALSE)</f>
        <v>#ERROR!</v>
      </c>
      <c r="E6682" s="79" t="str">
        <f>VLOOKUP(G6682,[1]Macrodata_CCF!$A$3:$B$55,2,FALSE)</f>
        <v>#ERROR!</v>
      </c>
      <c r="F6682" s="78">
        <v>0.0</v>
      </c>
      <c r="G6682" s="80">
        <v>8.0</v>
      </c>
      <c r="H6682" s="81">
        <v>0.0</v>
      </c>
      <c r="I6682" s="81">
        <v>810000.0</v>
      </c>
      <c r="J6682" s="81">
        <v>251100.0</v>
      </c>
      <c r="K6682" s="81">
        <v>810000.0</v>
      </c>
      <c r="L6682" s="82">
        <v>0.31</v>
      </c>
      <c r="N6682" s="83">
        <f t="shared" si="1"/>
        <v>0.31</v>
      </c>
      <c r="O6682" s="83">
        <f t="shared" si="2"/>
        <v>0.31</v>
      </c>
      <c r="Q6682" s="83">
        <f t="shared" si="3"/>
        <v>1</v>
      </c>
      <c r="R6682" s="83">
        <f t="shared" si="4"/>
        <v>0.31</v>
      </c>
      <c r="S6682" s="83" t="b">
        <f t="shared" si="5"/>
        <v>0</v>
      </c>
      <c r="T6682" s="72"/>
      <c r="U6682" s="72"/>
      <c r="V6682" s="72"/>
      <c r="W6682" s="72"/>
      <c r="X6682" s="72"/>
      <c r="Y6682" s="72"/>
      <c r="Z6682" s="72"/>
      <c r="AA6682" s="72"/>
      <c r="AB6682" s="72"/>
      <c r="AC6682" s="72"/>
      <c r="AD6682" s="72"/>
      <c r="AE6682" s="72"/>
      <c r="AF6682" s="72"/>
      <c r="AG6682" s="72"/>
      <c r="AH6682" s="72"/>
      <c r="AI6682" s="72"/>
      <c r="AJ6682" s="72"/>
      <c r="AK6682" s="72"/>
    </row>
    <row r="6683" ht="14.25" customHeight="1">
      <c r="A6683" s="78">
        <v>6680.0</v>
      </c>
      <c r="C6683" s="78" t="str">
        <f>VLOOKUP(G6683,[1]Macrodata_CCF!$A$3:$D$55,4,FALSE)</f>
        <v>#ERROR!</v>
      </c>
      <c r="E6683" s="79" t="str">
        <f>VLOOKUP(G6683,[1]Macrodata_CCF!$A$3:$B$55,2,FALSE)</f>
        <v>#ERROR!</v>
      </c>
      <c r="F6683" s="78">
        <v>0.0</v>
      </c>
      <c r="G6683" s="80">
        <v>42.0</v>
      </c>
      <c r="H6683" s="81">
        <v>89290.0</v>
      </c>
      <c r="I6683" s="81">
        <v>160000.0</v>
      </c>
      <c r="J6683" s="81">
        <v>163200.0</v>
      </c>
      <c r="K6683" s="81">
        <v>160000.0</v>
      </c>
      <c r="L6683" s="82">
        <v>1.04525526799604</v>
      </c>
      <c r="N6683" s="83">
        <f t="shared" si="1"/>
        <v>1.045255268</v>
      </c>
      <c r="O6683" s="83">
        <f t="shared" si="2"/>
        <v>1</v>
      </c>
      <c r="Q6683" s="83">
        <f t="shared" si="3"/>
        <v>0.4419375</v>
      </c>
      <c r="R6683" s="83">
        <f t="shared" si="4"/>
        <v>1.045255268</v>
      </c>
      <c r="S6683" s="83" t="b">
        <f t="shared" si="5"/>
        <v>0</v>
      </c>
      <c r="T6683" s="72"/>
      <c r="U6683" s="72"/>
      <c r="V6683" s="72"/>
      <c r="W6683" s="72"/>
      <c r="X6683" s="72"/>
      <c r="Y6683" s="72"/>
      <c r="Z6683" s="72"/>
      <c r="AA6683" s="72"/>
      <c r="AB6683" s="72"/>
      <c r="AC6683" s="72"/>
      <c r="AD6683" s="72"/>
      <c r="AE6683" s="72"/>
      <c r="AF6683" s="72"/>
      <c r="AG6683" s="72"/>
      <c r="AH6683" s="72"/>
      <c r="AI6683" s="72"/>
      <c r="AJ6683" s="72"/>
      <c r="AK6683" s="72"/>
    </row>
    <row r="6684" ht="14.25" customHeight="1">
      <c r="A6684" s="78">
        <v>6681.0</v>
      </c>
      <c r="C6684" s="78" t="str">
        <f>VLOOKUP(G6684,[1]Macrodata_CCF!$A$3:$D$55,4,FALSE)</f>
        <v>#ERROR!</v>
      </c>
      <c r="E6684" s="79" t="str">
        <f>VLOOKUP(G6684,[1]Macrodata_CCF!$A$3:$B$55,2,FALSE)</f>
        <v>#ERROR!</v>
      </c>
      <c r="F6684" s="78">
        <v>0.0</v>
      </c>
      <c r="G6684" s="80">
        <v>6.0</v>
      </c>
      <c r="H6684" s="81">
        <v>168605.0</v>
      </c>
      <c r="I6684" s="81">
        <v>250000.0</v>
      </c>
      <c r="J6684" s="81">
        <v>200350.0</v>
      </c>
      <c r="K6684" s="81">
        <v>250000.0</v>
      </c>
      <c r="L6684" s="82">
        <v>0.3900116714785921</v>
      </c>
      <c r="N6684" s="83">
        <f t="shared" si="1"/>
        <v>0.3900116715</v>
      </c>
      <c r="O6684" s="83">
        <f t="shared" si="2"/>
        <v>0.3900116715</v>
      </c>
      <c r="Q6684" s="83">
        <f t="shared" si="3"/>
        <v>0.32558</v>
      </c>
      <c r="R6684" s="83">
        <f t="shared" si="4"/>
        <v>0.3900116715</v>
      </c>
      <c r="S6684" s="83" t="b">
        <f t="shared" si="5"/>
        <v>0</v>
      </c>
      <c r="T6684" s="72"/>
      <c r="U6684" s="72"/>
      <c r="V6684" s="72"/>
      <c r="W6684" s="72"/>
      <c r="X6684" s="72"/>
      <c r="Y6684" s="72"/>
      <c r="Z6684" s="72"/>
      <c r="AA6684" s="72"/>
      <c r="AB6684" s="72"/>
      <c r="AC6684" s="72"/>
      <c r="AD6684" s="72"/>
      <c r="AE6684" s="72"/>
      <c r="AF6684" s="72"/>
      <c r="AG6684" s="72"/>
      <c r="AH6684" s="72"/>
      <c r="AI6684" s="72"/>
      <c r="AJ6684" s="72"/>
      <c r="AK6684" s="72"/>
    </row>
    <row r="6685" ht="14.25" customHeight="1">
      <c r="A6685" s="78">
        <v>6682.0</v>
      </c>
      <c r="C6685" s="78" t="str">
        <f>VLOOKUP(G6685,[1]Macrodata_CCF!$A$3:$D$55,4,FALSE)</f>
        <v>#ERROR!</v>
      </c>
      <c r="E6685" s="79" t="str">
        <f>VLOOKUP(G6685,[1]Macrodata_CCF!$A$3:$B$55,2,FALSE)</f>
        <v>#ERROR!</v>
      </c>
      <c r="F6685" s="78">
        <v>0.0</v>
      </c>
      <c r="G6685" s="80">
        <v>38.0</v>
      </c>
      <c r="H6685" s="81">
        <v>74590.0</v>
      </c>
      <c r="I6685" s="81">
        <v>80000.0</v>
      </c>
      <c r="J6685" s="81">
        <v>75075.0</v>
      </c>
      <c r="K6685" s="81">
        <v>80000.0</v>
      </c>
      <c r="L6685" s="82">
        <v>0.08964879852125693</v>
      </c>
      <c r="N6685" s="83">
        <f t="shared" si="1"/>
        <v>0.08964879852</v>
      </c>
      <c r="O6685" s="83">
        <f t="shared" si="2"/>
        <v>0.08964879852</v>
      </c>
      <c r="Q6685" s="83">
        <f t="shared" si="3"/>
        <v>0.067625</v>
      </c>
      <c r="R6685" s="83">
        <f t="shared" si="4"/>
        <v>0.0060625</v>
      </c>
      <c r="S6685" s="83" t="b">
        <f t="shared" si="5"/>
        <v>0</v>
      </c>
      <c r="T6685" s="72"/>
      <c r="U6685" s="72"/>
      <c r="V6685" s="72"/>
      <c r="W6685" s="72"/>
      <c r="X6685" s="72"/>
      <c r="Y6685" s="72"/>
      <c r="Z6685" s="72"/>
      <c r="AA6685" s="72"/>
      <c r="AB6685" s="72"/>
      <c r="AC6685" s="72"/>
      <c r="AD6685" s="72"/>
      <c r="AE6685" s="72"/>
      <c r="AF6685" s="72"/>
      <c r="AG6685" s="72"/>
      <c r="AH6685" s="72"/>
      <c r="AI6685" s="72"/>
      <c r="AJ6685" s="72"/>
      <c r="AK6685" s="72"/>
    </row>
    <row r="6686" ht="14.25" customHeight="1">
      <c r="A6686" s="78">
        <v>6683.0</v>
      </c>
      <c r="C6686" s="78" t="str">
        <f>VLOOKUP(G6686,[1]Macrodata_CCF!$A$3:$D$55,4,FALSE)</f>
        <v>#ERROR!</v>
      </c>
      <c r="E6686" s="79" t="str">
        <f>VLOOKUP(G6686,[1]Macrodata_CCF!$A$3:$B$55,2,FALSE)</f>
        <v>#ERROR!</v>
      </c>
      <c r="F6686" s="78">
        <v>0.0</v>
      </c>
      <c r="G6686" s="80">
        <v>26.0</v>
      </c>
      <c r="H6686" s="81">
        <v>207470.0</v>
      </c>
      <c r="I6686" s="81">
        <v>460000.0</v>
      </c>
      <c r="J6686" s="81">
        <v>247875.0</v>
      </c>
      <c r="K6686" s="81">
        <v>460000.0</v>
      </c>
      <c r="L6686" s="82">
        <v>0.1600007919851107</v>
      </c>
      <c r="N6686" s="83">
        <f t="shared" si="1"/>
        <v>0.160000792</v>
      </c>
      <c r="O6686" s="83">
        <f t="shared" si="2"/>
        <v>0.160000792</v>
      </c>
      <c r="Q6686" s="83">
        <f t="shared" si="3"/>
        <v>0.5489782609</v>
      </c>
      <c r="R6686" s="83">
        <f t="shared" si="4"/>
        <v>0.160000792</v>
      </c>
      <c r="S6686" s="83" t="b">
        <f t="shared" si="5"/>
        <v>0</v>
      </c>
      <c r="T6686" s="72"/>
      <c r="U6686" s="72"/>
      <c r="V6686" s="72"/>
      <c r="W6686" s="72"/>
      <c r="X6686" s="72"/>
      <c r="Y6686" s="72"/>
      <c r="Z6686" s="72"/>
      <c r="AA6686" s="72"/>
      <c r="AB6686" s="72"/>
      <c r="AC6686" s="72"/>
      <c r="AD6686" s="72"/>
      <c r="AE6686" s="72"/>
      <c r="AF6686" s="72"/>
      <c r="AG6686" s="72"/>
      <c r="AH6686" s="72"/>
      <c r="AI6686" s="72"/>
      <c r="AJ6686" s="72"/>
      <c r="AK6686" s="72"/>
    </row>
    <row r="6687" ht="14.25" customHeight="1">
      <c r="A6687" s="78">
        <v>6684.0</v>
      </c>
      <c r="C6687" s="78" t="str">
        <f>VLOOKUP(G6687,[1]Macrodata_CCF!$A$3:$D$55,4,FALSE)</f>
        <v>#ERROR!</v>
      </c>
      <c r="E6687" s="79" t="str">
        <f>VLOOKUP(G6687,[1]Macrodata_CCF!$A$3:$B$55,2,FALSE)</f>
        <v>#ERROR!</v>
      </c>
      <c r="F6687" s="78">
        <v>0.0</v>
      </c>
      <c r="G6687" s="80">
        <v>19.0</v>
      </c>
      <c r="H6687" s="81">
        <v>1515.0</v>
      </c>
      <c r="I6687" s="81">
        <v>20000.0</v>
      </c>
      <c r="J6687" s="81">
        <v>4840.0</v>
      </c>
      <c r="K6687" s="81">
        <v>20000.0</v>
      </c>
      <c r="L6687" s="82">
        <v>0.1798755747903706</v>
      </c>
      <c r="N6687" s="83">
        <f t="shared" si="1"/>
        <v>0.1798755748</v>
      </c>
      <c r="O6687" s="83">
        <f t="shared" si="2"/>
        <v>0.1798755748</v>
      </c>
      <c r="Q6687" s="83">
        <f t="shared" si="3"/>
        <v>0.92425</v>
      </c>
      <c r="R6687" s="83">
        <f t="shared" si="4"/>
        <v>0.1798755748</v>
      </c>
      <c r="S6687" s="83" t="b">
        <f t="shared" si="5"/>
        <v>0</v>
      </c>
      <c r="T6687" s="72"/>
      <c r="U6687" s="72"/>
      <c r="V6687" s="72"/>
      <c r="W6687" s="72"/>
      <c r="X6687" s="72"/>
      <c r="Y6687" s="72"/>
      <c r="Z6687" s="72"/>
      <c r="AA6687" s="72"/>
      <c r="AB6687" s="72"/>
      <c r="AC6687" s="72"/>
      <c r="AD6687" s="72"/>
      <c r="AE6687" s="72"/>
      <c r="AF6687" s="72"/>
      <c r="AG6687" s="72"/>
      <c r="AH6687" s="72"/>
      <c r="AI6687" s="72"/>
      <c r="AJ6687" s="72"/>
      <c r="AK6687" s="72"/>
    </row>
    <row r="6688" ht="14.25" customHeight="1">
      <c r="A6688" s="78">
        <v>6685.0</v>
      </c>
      <c r="C6688" s="78" t="str">
        <f>VLOOKUP(G6688,[1]Macrodata_CCF!$A$3:$D$55,4,FALSE)</f>
        <v>#ERROR!</v>
      </c>
      <c r="E6688" s="79" t="str">
        <f>VLOOKUP(G6688,[1]Macrodata_CCF!$A$3:$B$55,2,FALSE)</f>
        <v>#ERROR!</v>
      </c>
      <c r="F6688" s="78">
        <v>0.0</v>
      </c>
      <c r="G6688" s="80">
        <v>35.0</v>
      </c>
      <c r="H6688" s="81">
        <v>449605.0</v>
      </c>
      <c r="I6688" s="81">
        <v>540000.0</v>
      </c>
      <c r="J6688" s="81">
        <v>431525.0</v>
      </c>
      <c r="K6688" s="81">
        <v>540000.0</v>
      </c>
      <c r="L6688" s="82">
        <v>-0.2000110625587699</v>
      </c>
      <c r="N6688" s="83">
        <f t="shared" si="1"/>
        <v>-0.2000110626</v>
      </c>
      <c r="O6688" s="83">
        <f t="shared" si="2"/>
        <v>0</v>
      </c>
      <c r="Q6688" s="83">
        <f t="shared" si="3"/>
        <v>0.1673981481</v>
      </c>
      <c r="R6688" s="83">
        <f t="shared" si="4"/>
        <v>-0.2000110626</v>
      </c>
      <c r="S6688" s="83" t="b">
        <f t="shared" si="5"/>
        <v>0</v>
      </c>
      <c r="T6688" s="72"/>
      <c r="U6688" s="72"/>
      <c r="V6688" s="72"/>
      <c r="W6688" s="72"/>
      <c r="X6688" s="72"/>
      <c r="Y6688" s="72"/>
      <c r="Z6688" s="72"/>
      <c r="AA6688" s="72"/>
      <c r="AB6688" s="72"/>
      <c r="AC6688" s="72"/>
      <c r="AD6688" s="72"/>
      <c r="AE6688" s="72"/>
      <c r="AF6688" s="72"/>
      <c r="AG6688" s="72"/>
      <c r="AH6688" s="72"/>
      <c r="AI6688" s="72"/>
      <c r="AJ6688" s="72"/>
      <c r="AK6688" s="72"/>
    </row>
    <row r="6689" ht="14.25" customHeight="1">
      <c r="A6689" s="78">
        <v>6686.0</v>
      </c>
      <c r="C6689" s="78" t="str">
        <f>VLOOKUP(G6689,[1]Macrodata_CCF!$A$3:$D$55,4,FALSE)</f>
        <v>#ERROR!</v>
      </c>
      <c r="E6689" s="79" t="str">
        <f>VLOOKUP(G6689,[1]Macrodata_CCF!$A$3:$B$55,2,FALSE)</f>
        <v>#ERROR!</v>
      </c>
      <c r="F6689" s="78">
        <v>0.0</v>
      </c>
      <c r="G6689" s="80">
        <v>19.0</v>
      </c>
      <c r="H6689" s="81">
        <v>106300.0</v>
      </c>
      <c r="I6689" s="81">
        <v>340000.0</v>
      </c>
      <c r="J6689" s="81">
        <v>141355.0</v>
      </c>
      <c r="K6689" s="81">
        <v>340000.0</v>
      </c>
      <c r="L6689" s="82">
        <v>0.15</v>
      </c>
      <c r="N6689" s="83">
        <f t="shared" si="1"/>
        <v>0.15</v>
      </c>
      <c r="O6689" s="83">
        <f t="shared" si="2"/>
        <v>0.15</v>
      </c>
      <c r="Q6689" s="83">
        <f t="shared" si="3"/>
        <v>0.6873529412</v>
      </c>
      <c r="R6689" s="83">
        <f t="shared" si="4"/>
        <v>0.15</v>
      </c>
      <c r="S6689" s="83" t="b">
        <f t="shared" si="5"/>
        <v>0</v>
      </c>
      <c r="T6689" s="72"/>
      <c r="U6689" s="72"/>
      <c r="V6689" s="72"/>
      <c r="W6689" s="72"/>
      <c r="X6689" s="72"/>
      <c r="Y6689" s="72"/>
      <c r="Z6689" s="72"/>
      <c r="AA6689" s="72"/>
      <c r="AB6689" s="72"/>
      <c r="AC6689" s="72"/>
      <c r="AD6689" s="72"/>
      <c r="AE6689" s="72"/>
      <c r="AF6689" s="72"/>
      <c r="AG6689" s="72"/>
      <c r="AH6689" s="72"/>
      <c r="AI6689" s="72"/>
      <c r="AJ6689" s="72"/>
      <c r="AK6689" s="72"/>
    </row>
    <row r="6690" ht="14.25" customHeight="1">
      <c r="A6690" s="78">
        <v>6687.0</v>
      </c>
      <c r="C6690" s="78" t="str">
        <f>VLOOKUP(G6690,[1]Macrodata_CCF!$A$3:$D$55,4,FALSE)</f>
        <v>#ERROR!</v>
      </c>
      <c r="E6690" s="79" t="str">
        <f>VLOOKUP(G6690,[1]Macrodata_CCF!$A$3:$B$55,2,FALSE)</f>
        <v>#ERROR!</v>
      </c>
      <c r="F6690" s="78">
        <v>0.0</v>
      </c>
      <c r="G6690" s="80">
        <v>23.0</v>
      </c>
      <c r="H6690" s="81">
        <v>169270.0</v>
      </c>
      <c r="I6690" s="81">
        <v>220000.0</v>
      </c>
      <c r="J6690" s="81">
        <v>179415.0</v>
      </c>
      <c r="K6690" s="81">
        <v>220000.0</v>
      </c>
      <c r="L6690" s="82">
        <v>0.1999802877981471</v>
      </c>
      <c r="N6690" s="83">
        <f t="shared" si="1"/>
        <v>0.1999802878</v>
      </c>
      <c r="O6690" s="83">
        <f t="shared" si="2"/>
        <v>0.1999802878</v>
      </c>
      <c r="Q6690" s="83">
        <f t="shared" si="3"/>
        <v>0.2305909091</v>
      </c>
      <c r="R6690" s="83">
        <f t="shared" si="4"/>
        <v>0.1999802878</v>
      </c>
      <c r="S6690" s="83" t="b">
        <f t="shared" si="5"/>
        <v>0</v>
      </c>
      <c r="T6690" s="72"/>
      <c r="U6690" s="72"/>
      <c r="V6690" s="72"/>
      <c r="W6690" s="72"/>
      <c r="X6690" s="72"/>
      <c r="Y6690" s="72"/>
      <c r="Z6690" s="72"/>
      <c r="AA6690" s="72"/>
      <c r="AB6690" s="72"/>
      <c r="AC6690" s="72"/>
      <c r="AD6690" s="72"/>
      <c r="AE6690" s="72"/>
      <c r="AF6690" s="72"/>
      <c r="AG6690" s="72"/>
      <c r="AH6690" s="72"/>
      <c r="AI6690" s="72"/>
      <c r="AJ6690" s="72"/>
      <c r="AK6690" s="72"/>
    </row>
    <row r="6691" ht="14.25" customHeight="1">
      <c r="A6691" s="78">
        <v>6688.0</v>
      </c>
      <c r="C6691" s="78" t="str">
        <f>VLOOKUP(G6691,[1]Macrodata_CCF!$A$3:$D$55,4,FALSE)</f>
        <v>#ERROR!</v>
      </c>
      <c r="E6691" s="79" t="str">
        <f>VLOOKUP(G6691,[1]Macrodata_CCF!$A$3:$B$55,2,FALSE)</f>
        <v>#ERROR!</v>
      </c>
      <c r="F6691" s="78">
        <v>0.0</v>
      </c>
      <c r="G6691" s="80">
        <v>38.0</v>
      </c>
      <c r="H6691" s="81">
        <v>0.0</v>
      </c>
      <c r="I6691" s="81">
        <v>180000.0</v>
      </c>
      <c r="J6691" s="81">
        <v>9000.0</v>
      </c>
      <c r="K6691" s="81">
        <v>180000.0</v>
      </c>
      <c r="L6691" s="82">
        <v>0.05</v>
      </c>
      <c r="N6691" s="83">
        <f t="shared" si="1"/>
        <v>0.05</v>
      </c>
      <c r="O6691" s="83">
        <f t="shared" si="2"/>
        <v>0.05</v>
      </c>
      <c r="Q6691" s="83">
        <f t="shared" si="3"/>
        <v>1</v>
      </c>
      <c r="R6691" s="83">
        <f t="shared" si="4"/>
        <v>0.05</v>
      </c>
      <c r="S6691" s="83" t="b">
        <f t="shared" si="5"/>
        <v>0</v>
      </c>
      <c r="T6691" s="72"/>
      <c r="U6691" s="72"/>
      <c r="V6691" s="72"/>
      <c r="W6691" s="72"/>
      <c r="X6691" s="72"/>
      <c r="Y6691" s="72"/>
      <c r="Z6691" s="72"/>
      <c r="AA6691" s="72"/>
      <c r="AB6691" s="72"/>
      <c r="AC6691" s="72"/>
      <c r="AD6691" s="72"/>
      <c r="AE6691" s="72"/>
      <c r="AF6691" s="72"/>
      <c r="AG6691" s="72"/>
      <c r="AH6691" s="72"/>
      <c r="AI6691" s="72"/>
      <c r="AJ6691" s="72"/>
      <c r="AK6691" s="72"/>
    </row>
    <row r="6692" ht="14.25" customHeight="1">
      <c r="A6692" s="78">
        <v>6689.0</v>
      </c>
      <c r="C6692" s="78" t="str">
        <f>VLOOKUP(G6692,[1]Macrodata_CCF!$A$3:$D$55,4,FALSE)</f>
        <v>#ERROR!</v>
      </c>
      <c r="E6692" s="79" t="str">
        <f>VLOOKUP(G6692,[1]Macrodata_CCF!$A$3:$B$55,2,FALSE)</f>
        <v>#ERROR!</v>
      </c>
      <c r="F6692" s="78">
        <v>0.0</v>
      </c>
      <c r="G6692" s="80">
        <v>49.0</v>
      </c>
      <c r="H6692" s="81">
        <v>77320.0</v>
      </c>
      <c r="I6692" s="81">
        <v>400000.0</v>
      </c>
      <c r="J6692" s="81">
        <v>99910.0</v>
      </c>
      <c r="K6692" s="81">
        <v>640000.0</v>
      </c>
      <c r="L6692" s="82">
        <v>0.07000743770918558</v>
      </c>
      <c r="N6692" s="83">
        <f t="shared" si="1"/>
        <v>0.07000743771</v>
      </c>
      <c r="O6692" s="83">
        <f t="shared" si="2"/>
        <v>0.07000743771</v>
      </c>
      <c r="Q6692" s="83">
        <f t="shared" si="3"/>
        <v>0.8067</v>
      </c>
      <c r="R6692" s="83">
        <f t="shared" si="4"/>
        <v>0.07000743771</v>
      </c>
      <c r="S6692" s="83" t="b">
        <f t="shared" si="5"/>
        <v>0</v>
      </c>
      <c r="T6692" s="72"/>
      <c r="U6692" s="72"/>
      <c r="V6692" s="72"/>
      <c r="W6692" s="72"/>
      <c r="X6692" s="72"/>
      <c r="Y6692" s="72"/>
      <c r="Z6692" s="72"/>
      <c r="AA6692" s="72"/>
      <c r="AB6692" s="72"/>
      <c r="AC6692" s="72"/>
      <c r="AD6692" s="72"/>
      <c r="AE6692" s="72"/>
      <c r="AF6692" s="72"/>
      <c r="AG6692" s="72"/>
      <c r="AH6692" s="72"/>
      <c r="AI6692" s="72"/>
      <c r="AJ6692" s="72"/>
      <c r="AK6692" s="72"/>
    </row>
    <row r="6693" ht="14.25" customHeight="1">
      <c r="A6693" s="78">
        <v>6690.0</v>
      </c>
      <c r="C6693" s="78" t="str">
        <f>VLOOKUP(G6693,[1]Macrodata_CCF!$A$3:$D$55,4,FALSE)</f>
        <v>#ERROR!</v>
      </c>
      <c r="E6693" s="79" t="str">
        <f>VLOOKUP(G6693,[1]Macrodata_CCF!$A$3:$B$55,2,FALSE)</f>
        <v>#ERROR!</v>
      </c>
      <c r="F6693" s="78">
        <v>1.0</v>
      </c>
      <c r="G6693" s="80">
        <v>23.0</v>
      </c>
      <c r="H6693" s="81">
        <v>0.0</v>
      </c>
      <c r="I6693" s="81">
        <v>890000.0</v>
      </c>
      <c r="J6693" s="81">
        <v>356000.0</v>
      </c>
      <c r="K6693" s="81">
        <v>890000.0</v>
      </c>
      <c r="L6693" s="82">
        <v>0.4</v>
      </c>
      <c r="N6693" s="83">
        <f t="shared" si="1"/>
        <v>0.4</v>
      </c>
      <c r="O6693" s="83">
        <f t="shared" si="2"/>
        <v>0.4</v>
      </c>
      <c r="Q6693" s="83">
        <f t="shared" si="3"/>
        <v>1</v>
      </c>
      <c r="R6693" s="83">
        <f t="shared" si="4"/>
        <v>0.4</v>
      </c>
      <c r="S6693" s="83" t="b">
        <f t="shared" si="5"/>
        <v>0</v>
      </c>
      <c r="T6693" s="72"/>
      <c r="U6693" s="72"/>
      <c r="V6693" s="72"/>
      <c r="W6693" s="72"/>
      <c r="X6693" s="72"/>
      <c r="Y6693" s="72"/>
      <c r="Z6693" s="72"/>
      <c r="AA6693" s="72"/>
      <c r="AB6693" s="72"/>
      <c r="AC6693" s="72"/>
      <c r="AD6693" s="72"/>
      <c r="AE6693" s="72"/>
      <c r="AF6693" s="72"/>
      <c r="AG6693" s="72"/>
      <c r="AH6693" s="72"/>
      <c r="AI6693" s="72"/>
      <c r="AJ6693" s="72"/>
      <c r="AK6693" s="72"/>
    </row>
    <row r="6694" ht="14.25" customHeight="1">
      <c r="A6694" s="78">
        <v>6691.0</v>
      </c>
      <c r="C6694" s="78" t="str">
        <f>VLOOKUP(G6694,[1]Macrodata_CCF!$A$3:$D$55,4,FALSE)</f>
        <v>#ERROR!</v>
      </c>
      <c r="E6694" s="79" t="str">
        <f>VLOOKUP(G6694,[1]Macrodata_CCF!$A$3:$B$55,2,FALSE)</f>
        <v>#ERROR!</v>
      </c>
      <c r="F6694" s="78">
        <v>0.0</v>
      </c>
      <c r="G6694" s="80">
        <v>43.0</v>
      </c>
      <c r="H6694" s="81">
        <v>0.0</v>
      </c>
      <c r="I6694" s="81">
        <v>940000.0</v>
      </c>
      <c r="J6694" s="81">
        <v>141000.0</v>
      </c>
      <c r="K6694" s="81">
        <v>940000.0</v>
      </c>
      <c r="L6694" s="82">
        <v>0.15</v>
      </c>
      <c r="N6694" s="83">
        <f t="shared" si="1"/>
        <v>0.15</v>
      </c>
      <c r="O6694" s="83">
        <f t="shared" si="2"/>
        <v>0.15</v>
      </c>
      <c r="Q6694" s="83">
        <f t="shared" si="3"/>
        <v>1</v>
      </c>
      <c r="R6694" s="83">
        <f t="shared" si="4"/>
        <v>0.15</v>
      </c>
      <c r="S6694" s="83" t="b">
        <f t="shared" si="5"/>
        <v>0</v>
      </c>
      <c r="T6694" s="72"/>
      <c r="U6694" s="72"/>
      <c r="V6694" s="72"/>
      <c r="W6694" s="72"/>
      <c r="X6694" s="72"/>
      <c r="Y6694" s="72"/>
      <c r="Z6694" s="72"/>
      <c r="AA6694" s="72"/>
      <c r="AB6694" s="72"/>
      <c r="AC6694" s="72"/>
      <c r="AD6694" s="72"/>
      <c r="AE6694" s="72"/>
      <c r="AF6694" s="72"/>
      <c r="AG6694" s="72"/>
      <c r="AH6694" s="72"/>
      <c r="AI6694" s="72"/>
      <c r="AJ6694" s="72"/>
      <c r="AK6694" s="72"/>
    </row>
    <row r="6695" ht="14.25" customHeight="1">
      <c r="A6695" s="78">
        <v>6692.0</v>
      </c>
      <c r="C6695" s="78" t="str">
        <f>VLOOKUP(G6695,[1]Macrodata_CCF!$A$3:$D$55,4,FALSE)</f>
        <v>#ERROR!</v>
      </c>
      <c r="E6695" s="79" t="str">
        <f>VLOOKUP(G6695,[1]Macrodata_CCF!$A$3:$B$55,2,FALSE)</f>
        <v>#ERROR!</v>
      </c>
      <c r="F6695" s="78">
        <v>0.0</v>
      </c>
      <c r="G6695" s="80">
        <v>2.0</v>
      </c>
      <c r="H6695" s="81">
        <v>490945.0</v>
      </c>
      <c r="I6695" s="81">
        <v>620000.0</v>
      </c>
      <c r="J6695" s="81">
        <v>789060.0</v>
      </c>
      <c r="K6695" s="81">
        <v>930000.0</v>
      </c>
      <c r="L6695" s="82">
        <v>2.309984115299678</v>
      </c>
      <c r="N6695" s="83">
        <f t="shared" si="1"/>
        <v>2.309984115</v>
      </c>
      <c r="O6695" s="83">
        <f t="shared" si="2"/>
        <v>1</v>
      </c>
      <c r="Q6695" s="83">
        <f t="shared" si="3"/>
        <v>0.2081532258</v>
      </c>
      <c r="R6695" s="83">
        <f t="shared" si="4"/>
        <v>2.309984115</v>
      </c>
      <c r="S6695" s="83" t="b">
        <f t="shared" si="5"/>
        <v>0</v>
      </c>
      <c r="T6695" s="72"/>
      <c r="U6695" s="72"/>
      <c r="V6695" s="72"/>
      <c r="W6695" s="72"/>
      <c r="X6695" s="72"/>
      <c r="Y6695" s="72"/>
      <c r="Z6695" s="72"/>
      <c r="AA6695" s="72"/>
      <c r="AB6695" s="72"/>
      <c r="AC6695" s="72"/>
      <c r="AD6695" s="72"/>
      <c r="AE6695" s="72"/>
      <c r="AF6695" s="72"/>
      <c r="AG6695" s="72"/>
      <c r="AH6695" s="72"/>
      <c r="AI6695" s="72"/>
      <c r="AJ6695" s="72"/>
      <c r="AK6695" s="72"/>
    </row>
    <row r="6696" ht="14.25" customHeight="1">
      <c r="A6696" s="78">
        <v>6693.0</v>
      </c>
      <c r="C6696" s="78" t="str">
        <f>VLOOKUP(G6696,[1]Macrodata_CCF!$A$3:$D$55,4,FALSE)</f>
        <v>#ERROR!</v>
      </c>
      <c r="E6696" s="79" t="str">
        <f>VLOOKUP(G6696,[1]Macrodata_CCF!$A$3:$B$55,2,FALSE)</f>
        <v>#ERROR!</v>
      </c>
      <c r="F6696" s="78">
        <v>0.0</v>
      </c>
      <c r="G6696" s="80">
        <v>51.0</v>
      </c>
      <c r="H6696" s="81">
        <v>0.0</v>
      </c>
      <c r="I6696" s="81">
        <v>80000.0</v>
      </c>
      <c r="J6696" s="81">
        <v>9600.0</v>
      </c>
      <c r="K6696" s="81">
        <v>144000.0</v>
      </c>
      <c r="L6696" s="82">
        <v>0.12</v>
      </c>
      <c r="N6696" s="83">
        <f t="shared" si="1"/>
        <v>0.12</v>
      </c>
      <c r="O6696" s="83">
        <f t="shared" si="2"/>
        <v>0.12</v>
      </c>
      <c r="Q6696" s="83">
        <f t="shared" si="3"/>
        <v>1</v>
      </c>
      <c r="R6696" s="83">
        <f t="shared" si="4"/>
        <v>0.12</v>
      </c>
      <c r="S6696" s="83" t="b">
        <f t="shared" si="5"/>
        <v>0</v>
      </c>
      <c r="T6696" s="72"/>
      <c r="U6696" s="72"/>
      <c r="V6696" s="72"/>
      <c r="W6696" s="72"/>
      <c r="X6696" s="72"/>
      <c r="Y6696" s="72"/>
      <c r="Z6696" s="72"/>
      <c r="AA6696" s="72"/>
      <c r="AB6696" s="72"/>
      <c r="AC6696" s="72"/>
      <c r="AD6696" s="72"/>
      <c r="AE6696" s="72"/>
      <c r="AF6696" s="72"/>
      <c r="AG6696" s="72"/>
      <c r="AH6696" s="72"/>
      <c r="AI6696" s="72"/>
      <c r="AJ6696" s="72"/>
      <c r="AK6696" s="72"/>
    </row>
    <row r="6697" ht="14.25" customHeight="1">
      <c r="A6697" s="78">
        <v>6694.0</v>
      </c>
      <c r="C6697" s="78" t="str">
        <f>VLOOKUP(G6697,[1]Macrodata_CCF!$A$3:$D$55,4,FALSE)</f>
        <v>#ERROR!</v>
      </c>
      <c r="E6697" s="79" t="str">
        <f>VLOOKUP(G6697,[1]Macrodata_CCF!$A$3:$B$55,2,FALSE)</f>
        <v>#ERROR!</v>
      </c>
      <c r="F6697" s="78">
        <v>1.0</v>
      </c>
      <c r="G6697" s="80">
        <v>9.0</v>
      </c>
      <c r="H6697" s="81">
        <v>33290.0</v>
      </c>
      <c r="I6697" s="81">
        <v>50000.0</v>
      </c>
      <c r="J6697" s="81">
        <v>41480.0</v>
      </c>
      <c r="K6697" s="81">
        <v>50000.0</v>
      </c>
      <c r="L6697" s="82">
        <v>0.4901256732495511</v>
      </c>
      <c r="N6697" s="83">
        <f t="shared" si="1"/>
        <v>0.4901256732</v>
      </c>
      <c r="O6697" s="83">
        <f t="shared" si="2"/>
        <v>0.4901256732</v>
      </c>
      <c r="Q6697" s="83">
        <f t="shared" si="3"/>
        <v>0.3342</v>
      </c>
      <c r="R6697" s="83">
        <f t="shared" si="4"/>
        <v>0.4901256732</v>
      </c>
      <c r="S6697" s="83" t="b">
        <f t="shared" si="5"/>
        <v>0</v>
      </c>
      <c r="T6697" s="72"/>
      <c r="U6697" s="72"/>
      <c r="V6697" s="72"/>
      <c r="W6697" s="72"/>
      <c r="X6697" s="72"/>
      <c r="Y6697" s="72"/>
      <c r="Z6697" s="72"/>
      <c r="AA6697" s="72"/>
      <c r="AB6697" s="72"/>
      <c r="AC6697" s="72"/>
      <c r="AD6697" s="72"/>
      <c r="AE6697" s="72"/>
      <c r="AF6697" s="72"/>
      <c r="AG6697" s="72"/>
      <c r="AH6697" s="72"/>
      <c r="AI6697" s="72"/>
      <c r="AJ6697" s="72"/>
      <c r="AK6697" s="72"/>
    </row>
    <row r="6698" ht="14.25" customHeight="1">
      <c r="A6698" s="78">
        <v>6695.0</v>
      </c>
      <c r="C6698" s="78" t="str">
        <f>VLOOKUP(G6698,[1]Macrodata_CCF!$A$3:$D$55,4,FALSE)</f>
        <v>#ERROR!</v>
      </c>
      <c r="E6698" s="79" t="str">
        <f>VLOOKUP(G6698,[1]Macrodata_CCF!$A$3:$B$55,2,FALSE)</f>
        <v>#ERROR!</v>
      </c>
      <c r="F6698" s="78">
        <v>0.0</v>
      </c>
      <c r="G6698" s="80">
        <v>8.0</v>
      </c>
      <c r="H6698" s="81">
        <v>617775.0</v>
      </c>
      <c r="I6698" s="81">
        <v>970000.0</v>
      </c>
      <c r="J6698" s="81">
        <v>751620.0</v>
      </c>
      <c r="K6698" s="81">
        <v>970000.0</v>
      </c>
      <c r="L6698" s="82">
        <v>0.3799985804528355</v>
      </c>
      <c r="N6698" s="83">
        <f t="shared" si="1"/>
        <v>0.3799985805</v>
      </c>
      <c r="O6698" s="83">
        <f t="shared" si="2"/>
        <v>0.3799985805</v>
      </c>
      <c r="Q6698" s="83">
        <f t="shared" si="3"/>
        <v>0.3631185567</v>
      </c>
      <c r="R6698" s="83">
        <f t="shared" si="4"/>
        <v>0.3799985805</v>
      </c>
      <c r="S6698" s="83" t="b">
        <f t="shared" si="5"/>
        <v>0</v>
      </c>
      <c r="T6698" s="72"/>
      <c r="U6698" s="72"/>
      <c r="V6698" s="72"/>
      <c r="W6698" s="72"/>
      <c r="X6698" s="72"/>
      <c r="Y6698" s="72"/>
      <c r="Z6698" s="72"/>
      <c r="AA6698" s="72"/>
      <c r="AB6698" s="72"/>
      <c r="AC6698" s="72"/>
      <c r="AD6698" s="72"/>
      <c r="AE6698" s="72"/>
      <c r="AF6698" s="72"/>
      <c r="AG6698" s="72"/>
      <c r="AH6698" s="72"/>
      <c r="AI6698" s="72"/>
      <c r="AJ6698" s="72"/>
      <c r="AK6698" s="72"/>
    </row>
    <row r="6699" ht="14.25" customHeight="1">
      <c r="A6699" s="78">
        <v>6696.0</v>
      </c>
      <c r="C6699" s="78" t="str">
        <f>VLOOKUP(G6699,[1]Macrodata_CCF!$A$3:$D$55,4,FALSE)</f>
        <v>#ERROR!</v>
      </c>
      <c r="E6699" s="79" t="str">
        <f>VLOOKUP(G6699,[1]Macrodata_CCF!$A$3:$B$55,2,FALSE)</f>
        <v>#ERROR!</v>
      </c>
      <c r="F6699" s="78">
        <v>0.0</v>
      </c>
      <c r="G6699" s="80">
        <v>45.0</v>
      </c>
      <c r="H6699" s="81">
        <v>139320.0</v>
      </c>
      <c r="I6699" s="81">
        <v>330000.0</v>
      </c>
      <c r="J6699" s="81">
        <v>166015.0</v>
      </c>
      <c r="K6699" s="81">
        <v>528000.0</v>
      </c>
      <c r="L6699" s="82">
        <v>0.1399989511222992</v>
      </c>
      <c r="N6699" s="83">
        <f t="shared" si="1"/>
        <v>0.1399989511</v>
      </c>
      <c r="O6699" s="83">
        <f t="shared" si="2"/>
        <v>0.1399989511</v>
      </c>
      <c r="Q6699" s="83">
        <f t="shared" si="3"/>
        <v>0.5778181818</v>
      </c>
      <c r="R6699" s="83">
        <f t="shared" si="4"/>
        <v>0.1399989511</v>
      </c>
      <c r="S6699" s="83" t="b">
        <f t="shared" si="5"/>
        <v>0</v>
      </c>
      <c r="T6699" s="72"/>
      <c r="U6699" s="72"/>
      <c r="V6699" s="72"/>
      <c r="W6699" s="72"/>
      <c r="X6699" s="72"/>
      <c r="Y6699" s="72"/>
      <c r="Z6699" s="72"/>
      <c r="AA6699" s="72"/>
      <c r="AB6699" s="72"/>
      <c r="AC6699" s="72"/>
      <c r="AD6699" s="72"/>
      <c r="AE6699" s="72"/>
      <c r="AF6699" s="72"/>
      <c r="AG6699" s="72"/>
      <c r="AH6699" s="72"/>
      <c r="AI6699" s="72"/>
      <c r="AJ6699" s="72"/>
      <c r="AK6699" s="72"/>
    </row>
    <row r="6700" ht="14.25" customHeight="1">
      <c r="A6700" s="78">
        <v>6697.0</v>
      </c>
      <c r="C6700" s="78" t="str">
        <f>VLOOKUP(G6700,[1]Macrodata_CCF!$A$3:$D$55,4,FALSE)</f>
        <v>#ERROR!</v>
      </c>
      <c r="E6700" s="79" t="str">
        <f>VLOOKUP(G6700,[1]Macrodata_CCF!$A$3:$B$55,2,FALSE)</f>
        <v>#ERROR!</v>
      </c>
      <c r="F6700" s="78">
        <v>0.0</v>
      </c>
      <c r="G6700" s="80">
        <v>25.0</v>
      </c>
      <c r="H6700" s="81">
        <v>0.0</v>
      </c>
      <c r="I6700" s="81">
        <v>760000.0</v>
      </c>
      <c r="J6700" s="81">
        <v>121600.0</v>
      </c>
      <c r="K6700" s="81">
        <v>760000.0</v>
      </c>
      <c r="L6700" s="82">
        <v>0.16</v>
      </c>
      <c r="N6700" s="83">
        <f t="shared" si="1"/>
        <v>0.16</v>
      </c>
      <c r="O6700" s="83">
        <f t="shared" si="2"/>
        <v>0.16</v>
      </c>
      <c r="Q6700" s="83">
        <f t="shared" si="3"/>
        <v>1</v>
      </c>
      <c r="R6700" s="83">
        <f t="shared" si="4"/>
        <v>0.16</v>
      </c>
      <c r="S6700" s="83" t="b">
        <f t="shared" si="5"/>
        <v>0</v>
      </c>
      <c r="T6700" s="72"/>
      <c r="U6700" s="72"/>
      <c r="V6700" s="72"/>
      <c r="W6700" s="72"/>
      <c r="X6700" s="72"/>
      <c r="Y6700" s="72"/>
      <c r="Z6700" s="72"/>
      <c r="AA6700" s="72"/>
      <c r="AB6700" s="72"/>
      <c r="AC6700" s="72"/>
      <c r="AD6700" s="72"/>
      <c r="AE6700" s="72"/>
      <c r="AF6700" s="72"/>
      <c r="AG6700" s="72"/>
      <c r="AH6700" s="72"/>
      <c r="AI6700" s="72"/>
      <c r="AJ6700" s="72"/>
      <c r="AK6700" s="72"/>
    </row>
    <row r="6701" ht="14.25" customHeight="1">
      <c r="A6701" s="78">
        <v>6698.0</v>
      </c>
      <c r="C6701" s="78" t="str">
        <f>VLOOKUP(G6701,[1]Macrodata_CCF!$A$3:$D$55,4,FALSE)</f>
        <v>#ERROR!</v>
      </c>
      <c r="E6701" s="79" t="str">
        <f>VLOOKUP(G6701,[1]Macrodata_CCF!$A$3:$B$55,2,FALSE)</f>
        <v>#ERROR!</v>
      </c>
      <c r="F6701" s="78">
        <v>0.0</v>
      </c>
      <c r="G6701" s="80">
        <v>42.0</v>
      </c>
      <c r="H6701" s="81">
        <v>0.0</v>
      </c>
      <c r="I6701" s="81">
        <v>630000.0</v>
      </c>
      <c r="J6701" s="81">
        <v>245700.0</v>
      </c>
      <c r="K6701" s="81">
        <v>630000.0</v>
      </c>
      <c r="L6701" s="82">
        <v>0.39</v>
      </c>
      <c r="N6701" s="83">
        <f t="shared" si="1"/>
        <v>0.39</v>
      </c>
      <c r="O6701" s="83">
        <f t="shared" si="2"/>
        <v>0.39</v>
      </c>
      <c r="Q6701" s="83">
        <f t="shared" si="3"/>
        <v>1</v>
      </c>
      <c r="R6701" s="83">
        <f t="shared" si="4"/>
        <v>0.39</v>
      </c>
      <c r="S6701" s="83" t="b">
        <f t="shared" si="5"/>
        <v>0</v>
      </c>
      <c r="T6701" s="72"/>
      <c r="U6701" s="72"/>
      <c r="V6701" s="72"/>
      <c r="W6701" s="72"/>
      <c r="X6701" s="72"/>
      <c r="Y6701" s="72"/>
      <c r="Z6701" s="72"/>
      <c r="AA6701" s="72"/>
      <c r="AB6701" s="72"/>
      <c r="AC6701" s="72"/>
      <c r="AD6701" s="72"/>
      <c r="AE6701" s="72"/>
      <c r="AF6701" s="72"/>
      <c r="AG6701" s="72"/>
      <c r="AH6701" s="72"/>
      <c r="AI6701" s="72"/>
      <c r="AJ6701" s="72"/>
      <c r="AK6701" s="72"/>
    </row>
    <row r="6702" ht="14.25" customHeight="1">
      <c r="A6702" s="78">
        <v>6699.0</v>
      </c>
      <c r="C6702" s="78" t="str">
        <f>VLOOKUP(G6702,[1]Macrodata_CCF!$A$3:$D$55,4,FALSE)</f>
        <v>#ERROR!</v>
      </c>
      <c r="E6702" s="79" t="str">
        <f>VLOOKUP(G6702,[1]Macrodata_CCF!$A$3:$B$55,2,FALSE)</f>
        <v>#ERROR!</v>
      </c>
      <c r="F6702" s="78">
        <v>0.0</v>
      </c>
      <c r="G6702" s="80">
        <v>1.0</v>
      </c>
      <c r="H6702" s="81">
        <v>183460.0</v>
      </c>
      <c r="I6702" s="81">
        <v>250000.0</v>
      </c>
      <c r="J6702" s="81">
        <v>196770.0</v>
      </c>
      <c r="K6702" s="81">
        <v>250000.0</v>
      </c>
      <c r="L6702" s="82">
        <v>0.2000300571085062</v>
      </c>
      <c r="N6702" s="83">
        <f t="shared" si="1"/>
        <v>0.2000300571</v>
      </c>
      <c r="O6702" s="83">
        <f t="shared" si="2"/>
        <v>0.2000300571</v>
      </c>
      <c r="Q6702" s="83">
        <f t="shared" si="3"/>
        <v>0.26616</v>
      </c>
      <c r="R6702" s="83">
        <f t="shared" si="4"/>
        <v>0.2000300571</v>
      </c>
      <c r="S6702" s="83" t="b">
        <f t="shared" si="5"/>
        <v>0</v>
      </c>
      <c r="T6702" s="72"/>
      <c r="U6702" s="72"/>
      <c r="V6702" s="72"/>
      <c r="W6702" s="72"/>
      <c r="X6702" s="72"/>
      <c r="Y6702" s="72"/>
      <c r="Z6702" s="72"/>
      <c r="AA6702" s="72"/>
      <c r="AB6702" s="72"/>
      <c r="AC6702" s="72"/>
      <c r="AD6702" s="72"/>
      <c r="AE6702" s="72"/>
      <c r="AF6702" s="72"/>
      <c r="AG6702" s="72"/>
      <c r="AH6702" s="72"/>
      <c r="AI6702" s="72"/>
      <c r="AJ6702" s="72"/>
      <c r="AK6702" s="72"/>
    </row>
    <row r="6703" ht="14.25" customHeight="1">
      <c r="A6703" s="78">
        <v>6700.0</v>
      </c>
      <c r="C6703" s="78" t="str">
        <f>VLOOKUP(G6703,[1]Macrodata_CCF!$A$3:$D$55,4,FALSE)</f>
        <v>#ERROR!</v>
      </c>
      <c r="E6703" s="79" t="str">
        <f>VLOOKUP(G6703,[1]Macrodata_CCF!$A$3:$B$55,2,FALSE)</f>
        <v>#ERROR!</v>
      </c>
      <c r="F6703" s="78">
        <v>0.0</v>
      </c>
      <c r="G6703" s="80">
        <v>30.0</v>
      </c>
      <c r="H6703" s="81">
        <v>69375.0</v>
      </c>
      <c r="I6703" s="81">
        <v>90000.0</v>
      </c>
      <c r="J6703" s="81">
        <v>61950.0</v>
      </c>
      <c r="K6703" s="81">
        <v>90000.0</v>
      </c>
      <c r="L6703" s="82">
        <v>-0.36</v>
      </c>
      <c r="N6703" s="83">
        <f t="shared" si="1"/>
        <v>-0.36</v>
      </c>
      <c r="O6703" s="83">
        <f t="shared" si="2"/>
        <v>0</v>
      </c>
      <c r="Q6703" s="83">
        <f t="shared" si="3"/>
        <v>0.2291666667</v>
      </c>
      <c r="R6703" s="83">
        <f t="shared" si="4"/>
        <v>-0.36</v>
      </c>
      <c r="S6703" s="83" t="b">
        <f t="shared" si="5"/>
        <v>0</v>
      </c>
      <c r="T6703" s="72"/>
      <c r="U6703" s="72"/>
      <c r="V6703" s="72"/>
      <c r="W6703" s="72"/>
      <c r="X6703" s="72"/>
      <c r="Y6703" s="72"/>
      <c r="Z6703" s="72"/>
      <c r="AA6703" s="72"/>
      <c r="AB6703" s="72"/>
      <c r="AC6703" s="72"/>
      <c r="AD6703" s="72"/>
      <c r="AE6703" s="72"/>
      <c r="AF6703" s="72"/>
      <c r="AG6703" s="72"/>
      <c r="AH6703" s="72"/>
      <c r="AI6703" s="72"/>
      <c r="AJ6703" s="72"/>
      <c r="AK6703" s="72"/>
    </row>
    <row r="6704" ht="14.25" customHeight="1">
      <c r="A6704" s="78">
        <v>6701.0</v>
      </c>
      <c r="C6704" s="78" t="str">
        <f>VLOOKUP(G6704,[1]Macrodata_CCF!$A$3:$D$55,4,FALSE)</f>
        <v>#ERROR!</v>
      </c>
      <c r="E6704" s="79" t="str">
        <f>VLOOKUP(G6704,[1]Macrodata_CCF!$A$3:$B$55,2,FALSE)</f>
        <v>#ERROR!</v>
      </c>
      <c r="F6704" s="78">
        <v>0.0</v>
      </c>
      <c r="G6704" s="80">
        <v>23.0</v>
      </c>
      <c r="H6704" s="81">
        <v>628370.0</v>
      </c>
      <c r="I6704" s="81">
        <v>660000.0</v>
      </c>
      <c r="J6704" s="81">
        <v>634065.0</v>
      </c>
      <c r="K6704" s="81">
        <v>990000.0</v>
      </c>
      <c r="L6704" s="82">
        <v>0.1800505848877648</v>
      </c>
      <c r="N6704" s="83">
        <f t="shared" si="1"/>
        <v>0.1800505849</v>
      </c>
      <c r="O6704" s="83">
        <f t="shared" si="2"/>
        <v>0.1800505849</v>
      </c>
      <c r="Q6704" s="83">
        <f t="shared" si="3"/>
        <v>0.04792424242</v>
      </c>
      <c r="R6704" s="83">
        <f t="shared" si="4"/>
        <v>0.008628787879</v>
      </c>
      <c r="S6704" s="83" t="b">
        <f t="shared" si="5"/>
        <v>0</v>
      </c>
      <c r="T6704" s="72"/>
      <c r="U6704" s="72"/>
      <c r="V6704" s="72"/>
      <c r="W6704" s="72"/>
      <c r="X6704" s="72"/>
      <c r="Y6704" s="72"/>
      <c r="Z6704" s="72"/>
      <c r="AA6704" s="72"/>
      <c r="AB6704" s="72"/>
      <c r="AC6704" s="72"/>
      <c r="AD6704" s="72"/>
      <c r="AE6704" s="72"/>
      <c r="AF6704" s="72"/>
      <c r="AG6704" s="72"/>
      <c r="AH6704" s="72"/>
      <c r="AI6704" s="72"/>
      <c r="AJ6704" s="72"/>
      <c r="AK6704" s="72"/>
    </row>
    <row r="6705" ht="14.25" customHeight="1">
      <c r="A6705" s="78">
        <v>6702.0</v>
      </c>
      <c r="C6705" s="78" t="str">
        <f>VLOOKUP(G6705,[1]Macrodata_CCF!$A$3:$D$55,4,FALSE)</f>
        <v>#ERROR!</v>
      </c>
      <c r="E6705" s="79" t="str">
        <f>VLOOKUP(G6705,[1]Macrodata_CCF!$A$3:$B$55,2,FALSE)</f>
        <v>#ERROR!</v>
      </c>
      <c r="F6705" s="78">
        <v>0.0</v>
      </c>
      <c r="G6705" s="80">
        <v>53.0</v>
      </c>
      <c r="H6705" s="81">
        <v>130510.0</v>
      </c>
      <c r="I6705" s="81">
        <v>160000.0</v>
      </c>
      <c r="J6705" s="81">
        <v>134345.0</v>
      </c>
      <c r="K6705" s="81">
        <v>160000.0</v>
      </c>
      <c r="L6705" s="82">
        <v>0.1300440827399118</v>
      </c>
      <c r="N6705" s="83">
        <f t="shared" si="1"/>
        <v>0.1300440827</v>
      </c>
      <c r="O6705" s="83">
        <f t="shared" si="2"/>
        <v>0.1300440827</v>
      </c>
      <c r="Q6705" s="83">
        <f t="shared" si="3"/>
        <v>0.1843125</v>
      </c>
      <c r="R6705" s="83">
        <f t="shared" si="4"/>
        <v>0.1300440827</v>
      </c>
      <c r="S6705" s="83" t="b">
        <f t="shared" si="5"/>
        <v>0</v>
      </c>
      <c r="T6705" s="72"/>
      <c r="U6705" s="72"/>
      <c r="V6705" s="72"/>
      <c r="W6705" s="72"/>
      <c r="X6705" s="72"/>
      <c r="Y6705" s="72"/>
      <c r="Z6705" s="72"/>
      <c r="AA6705" s="72"/>
      <c r="AB6705" s="72"/>
      <c r="AC6705" s="72"/>
      <c r="AD6705" s="72"/>
      <c r="AE6705" s="72"/>
      <c r="AF6705" s="72"/>
      <c r="AG6705" s="72"/>
      <c r="AH6705" s="72"/>
      <c r="AI6705" s="72"/>
      <c r="AJ6705" s="72"/>
      <c r="AK6705" s="72"/>
    </row>
    <row r="6706" ht="14.25" customHeight="1">
      <c r="A6706" s="78">
        <v>6703.0</v>
      </c>
      <c r="C6706" s="78" t="str">
        <f>VLOOKUP(G6706,[1]Macrodata_CCF!$A$3:$D$55,4,FALSE)</f>
        <v>#ERROR!</v>
      </c>
      <c r="E6706" s="79" t="str">
        <f>VLOOKUP(G6706,[1]Macrodata_CCF!$A$3:$B$55,2,FALSE)</f>
        <v>#ERROR!</v>
      </c>
      <c r="F6706" s="78">
        <v>0.0</v>
      </c>
      <c r="G6706" s="80">
        <v>6.0</v>
      </c>
      <c r="H6706" s="81">
        <v>143080.0</v>
      </c>
      <c r="I6706" s="81">
        <v>210000.0</v>
      </c>
      <c r="J6706" s="81">
        <v>159810.0</v>
      </c>
      <c r="K6706" s="81">
        <v>399000.0</v>
      </c>
      <c r="L6706" s="82">
        <v>0.25</v>
      </c>
      <c r="N6706" s="83">
        <f t="shared" si="1"/>
        <v>0.25</v>
      </c>
      <c r="O6706" s="83">
        <f t="shared" si="2"/>
        <v>0.25</v>
      </c>
      <c r="Q6706" s="83">
        <f t="shared" si="3"/>
        <v>0.3186666667</v>
      </c>
      <c r="R6706" s="83">
        <f t="shared" si="4"/>
        <v>0.25</v>
      </c>
      <c r="S6706" s="83" t="b">
        <f t="shared" si="5"/>
        <v>0</v>
      </c>
      <c r="T6706" s="72"/>
      <c r="U6706" s="72"/>
      <c r="V6706" s="72"/>
      <c r="W6706" s="72"/>
      <c r="X6706" s="72"/>
      <c r="Y6706" s="72"/>
      <c r="Z6706" s="72"/>
      <c r="AA6706" s="72"/>
      <c r="AB6706" s="72"/>
      <c r="AC6706" s="72"/>
      <c r="AD6706" s="72"/>
      <c r="AE6706" s="72"/>
      <c r="AF6706" s="72"/>
      <c r="AG6706" s="72"/>
      <c r="AH6706" s="72"/>
      <c r="AI6706" s="72"/>
      <c r="AJ6706" s="72"/>
      <c r="AK6706" s="72"/>
    </row>
    <row r="6707" ht="14.25" customHeight="1">
      <c r="A6707" s="78">
        <v>6704.0</v>
      </c>
      <c r="C6707" s="78" t="str">
        <f>VLOOKUP(G6707,[1]Macrodata_CCF!$A$3:$D$55,4,FALSE)</f>
        <v>#ERROR!</v>
      </c>
      <c r="E6707" s="79" t="str">
        <f>VLOOKUP(G6707,[1]Macrodata_CCF!$A$3:$B$55,2,FALSE)</f>
        <v>#ERROR!</v>
      </c>
      <c r="F6707" s="78">
        <v>0.0</v>
      </c>
      <c r="G6707" s="80">
        <v>24.0</v>
      </c>
      <c r="H6707" s="81">
        <v>487145.0</v>
      </c>
      <c r="I6707" s="81">
        <v>560000.0</v>
      </c>
      <c r="J6707" s="81">
        <v>498800.0</v>
      </c>
      <c r="K6707" s="81">
        <v>560000.0</v>
      </c>
      <c r="L6707" s="82">
        <v>0.1599752933909821</v>
      </c>
      <c r="N6707" s="83">
        <f t="shared" si="1"/>
        <v>0.1599752934</v>
      </c>
      <c r="O6707" s="83">
        <f t="shared" si="2"/>
        <v>0.1599752934</v>
      </c>
      <c r="Q6707" s="83">
        <f t="shared" si="3"/>
        <v>0.1300982143</v>
      </c>
      <c r="R6707" s="83">
        <f t="shared" si="4"/>
        <v>0.1599752934</v>
      </c>
      <c r="S6707" s="83" t="b">
        <f t="shared" si="5"/>
        <v>0</v>
      </c>
      <c r="T6707" s="72"/>
      <c r="U6707" s="72"/>
      <c r="V6707" s="72"/>
      <c r="W6707" s="72"/>
      <c r="X6707" s="72"/>
      <c r="Y6707" s="72"/>
      <c r="Z6707" s="72"/>
      <c r="AA6707" s="72"/>
      <c r="AB6707" s="72"/>
      <c r="AC6707" s="72"/>
      <c r="AD6707" s="72"/>
      <c r="AE6707" s="72"/>
      <c r="AF6707" s="72"/>
      <c r="AG6707" s="72"/>
      <c r="AH6707" s="72"/>
      <c r="AI6707" s="72"/>
      <c r="AJ6707" s="72"/>
      <c r="AK6707" s="72"/>
    </row>
    <row r="6708" ht="14.25" customHeight="1">
      <c r="A6708" s="78">
        <v>6705.0</v>
      </c>
      <c r="C6708" s="78" t="str">
        <f>VLOOKUP(G6708,[1]Macrodata_CCF!$A$3:$D$55,4,FALSE)</f>
        <v>#ERROR!</v>
      </c>
      <c r="E6708" s="79" t="str">
        <f>VLOOKUP(G6708,[1]Macrodata_CCF!$A$3:$B$55,2,FALSE)</f>
        <v>#ERROR!</v>
      </c>
      <c r="F6708" s="78">
        <v>0.0</v>
      </c>
      <c r="G6708" s="80">
        <v>21.0</v>
      </c>
      <c r="H6708" s="81">
        <v>0.0</v>
      </c>
      <c r="I6708" s="81">
        <v>870000.0</v>
      </c>
      <c r="J6708" s="81">
        <v>121800.0</v>
      </c>
      <c r="K6708" s="81">
        <v>870000.0</v>
      </c>
      <c r="L6708" s="82">
        <v>0.14</v>
      </c>
      <c r="N6708" s="83">
        <f t="shared" si="1"/>
        <v>0.14</v>
      </c>
      <c r="O6708" s="83">
        <f t="shared" si="2"/>
        <v>0.14</v>
      </c>
      <c r="Q6708" s="83">
        <f t="shared" si="3"/>
        <v>1</v>
      </c>
      <c r="R6708" s="83">
        <f t="shared" si="4"/>
        <v>0.14</v>
      </c>
      <c r="S6708" s="83" t="b">
        <f t="shared" si="5"/>
        <v>0</v>
      </c>
      <c r="T6708" s="72"/>
      <c r="U6708" s="72"/>
      <c r="V6708" s="72"/>
      <c r="W6708" s="72"/>
      <c r="X6708" s="72"/>
      <c r="Y6708" s="72"/>
      <c r="Z6708" s="72"/>
      <c r="AA6708" s="72"/>
      <c r="AB6708" s="72"/>
      <c r="AC6708" s="72"/>
      <c r="AD6708" s="72"/>
      <c r="AE6708" s="72"/>
      <c r="AF6708" s="72"/>
      <c r="AG6708" s="72"/>
      <c r="AH6708" s="72"/>
      <c r="AI6708" s="72"/>
      <c r="AJ6708" s="72"/>
      <c r="AK6708" s="72"/>
    </row>
    <row r="6709" ht="14.25" customHeight="1">
      <c r="A6709" s="78">
        <v>6706.0</v>
      </c>
      <c r="C6709" s="78" t="str">
        <f>VLOOKUP(G6709,[1]Macrodata_CCF!$A$3:$D$55,4,FALSE)</f>
        <v>#ERROR!</v>
      </c>
      <c r="E6709" s="79" t="str">
        <f>VLOOKUP(G6709,[1]Macrodata_CCF!$A$3:$B$55,2,FALSE)</f>
        <v>#ERROR!</v>
      </c>
      <c r="F6709" s="78">
        <v>0.0</v>
      </c>
      <c r="G6709" s="80">
        <v>49.0</v>
      </c>
      <c r="H6709" s="81">
        <v>83825.0</v>
      </c>
      <c r="I6709" s="81">
        <v>190000.0</v>
      </c>
      <c r="J6709" s="81">
        <v>193800.0</v>
      </c>
      <c r="K6709" s="81">
        <v>190000.0</v>
      </c>
      <c r="L6709" s="82">
        <v>1.035789969390158</v>
      </c>
      <c r="N6709" s="83">
        <f t="shared" si="1"/>
        <v>1.035789969</v>
      </c>
      <c r="O6709" s="83">
        <f t="shared" si="2"/>
        <v>1</v>
      </c>
      <c r="Q6709" s="83">
        <f t="shared" si="3"/>
        <v>0.5588157895</v>
      </c>
      <c r="R6709" s="83">
        <f t="shared" si="4"/>
        <v>1.035789969</v>
      </c>
      <c r="S6709" s="83" t="b">
        <f t="shared" si="5"/>
        <v>0</v>
      </c>
      <c r="T6709" s="72"/>
      <c r="U6709" s="72"/>
      <c r="V6709" s="72"/>
      <c r="W6709" s="72"/>
      <c r="X6709" s="72"/>
      <c r="Y6709" s="72"/>
      <c r="Z6709" s="72"/>
      <c r="AA6709" s="72"/>
      <c r="AB6709" s="72"/>
      <c r="AC6709" s="72"/>
      <c r="AD6709" s="72"/>
      <c r="AE6709" s="72"/>
      <c r="AF6709" s="72"/>
      <c r="AG6709" s="72"/>
      <c r="AH6709" s="72"/>
      <c r="AI6709" s="72"/>
      <c r="AJ6709" s="72"/>
      <c r="AK6709" s="72"/>
    </row>
    <row r="6710" ht="14.25" customHeight="1">
      <c r="A6710" s="78">
        <v>6707.0</v>
      </c>
      <c r="C6710" s="78" t="str">
        <f>VLOOKUP(G6710,[1]Macrodata_CCF!$A$3:$D$55,4,FALSE)</f>
        <v>#ERROR!</v>
      </c>
      <c r="E6710" s="79" t="str">
        <f>VLOOKUP(G6710,[1]Macrodata_CCF!$A$3:$B$55,2,FALSE)</f>
        <v>#ERROR!</v>
      </c>
      <c r="F6710" s="78">
        <v>0.0</v>
      </c>
      <c r="G6710" s="80">
        <v>19.0</v>
      </c>
      <c r="H6710" s="81">
        <v>43225.0</v>
      </c>
      <c r="I6710" s="81">
        <v>80000.0</v>
      </c>
      <c r="J6710" s="81">
        <v>50580.0</v>
      </c>
      <c r="K6710" s="81">
        <v>80000.0</v>
      </c>
      <c r="L6710" s="82">
        <v>0.2</v>
      </c>
      <c r="N6710" s="83">
        <f t="shared" si="1"/>
        <v>0.2</v>
      </c>
      <c r="O6710" s="83">
        <f t="shared" si="2"/>
        <v>0.2</v>
      </c>
      <c r="Q6710" s="83">
        <f t="shared" si="3"/>
        <v>0.4596875</v>
      </c>
      <c r="R6710" s="83">
        <f t="shared" si="4"/>
        <v>0.2</v>
      </c>
      <c r="S6710" s="83" t="b">
        <f t="shared" si="5"/>
        <v>0</v>
      </c>
      <c r="T6710" s="72"/>
      <c r="U6710" s="72"/>
      <c r="V6710" s="72"/>
      <c r="W6710" s="72"/>
      <c r="X6710" s="72"/>
      <c r="Y6710" s="72"/>
      <c r="Z6710" s="72"/>
      <c r="AA6710" s="72"/>
      <c r="AB6710" s="72"/>
      <c r="AC6710" s="72"/>
      <c r="AD6710" s="72"/>
      <c r="AE6710" s="72"/>
      <c r="AF6710" s="72"/>
      <c r="AG6710" s="72"/>
      <c r="AH6710" s="72"/>
      <c r="AI6710" s="72"/>
      <c r="AJ6710" s="72"/>
      <c r="AK6710" s="72"/>
    </row>
    <row r="6711" ht="14.25" customHeight="1">
      <c r="A6711" s="78">
        <v>6708.0</v>
      </c>
      <c r="C6711" s="78" t="str">
        <f>VLOOKUP(G6711,[1]Macrodata_CCF!$A$3:$D$55,4,FALSE)</f>
        <v>#ERROR!</v>
      </c>
      <c r="E6711" s="79" t="str">
        <f>VLOOKUP(G6711,[1]Macrodata_CCF!$A$3:$B$55,2,FALSE)</f>
        <v>#ERROR!</v>
      </c>
      <c r="F6711" s="78">
        <v>0.0</v>
      </c>
      <c r="G6711" s="80">
        <v>2.0</v>
      </c>
      <c r="H6711" s="81">
        <v>0.0</v>
      </c>
      <c r="I6711" s="81">
        <v>80000.0</v>
      </c>
      <c r="J6711" s="81">
        <v>21600.0</v>
      </c>
      <c r="K6711" s="81">
        <v>80000.0</v>
      </c>
      <c r="L6711" s="82">
        <v>0.27</v>
      </c>
      <c r="N6711" s="83">
        <f t="shared" si="1"/>
        <v>0.27</v>
      </c>
      <c r="O6711" s="83">
        <f t="shared" si="2"/>
        <v>0.27</v>
      </c>
      <c r="Q6711" s="83">
        <f t="shared" si="3"/>
        <v>1</v>
      </c>
      <c r="R6711" s="83">
        <f t="shared" si="4"/>
        <v>0.27</v>
      </c>
      <c r="S6711" s="83" t="b">
        <f t="shared" si="5"/>
        <v>0</v>
      </c>
      <c r="T6711" s="72"/>
      <c r="U6711" s="72"/>
      <c r="V6711" s="72"/>
      <c r="W6711" s="72"/>
      <c r="X6711" s="72"/>
      <c r="Y6711" s="72"/>
      <c r="Z6711" s="72"/>
      <c r="AA6711" s="72"/>
      <c r="AB6711" s="72"/>
      <c r="AC6711" s="72"/>
      <c r="AD6711" s="72"/>
      <c r="AE6711" s="72"/>
      <c r="AF6711" s="72"/>
      <c r="AG6711" s="72"/>
      <c r="AH6711" s="72"/>
      <c r="AI6711" s="72"/>
      <c r="AJ6711" s="72"/>
      <c r="AK6711" s="72"/>
    </row>
    <row r="6712" ht="14.25" customHeight="1">
      <c r="A6712" s="78">
        <v>6709.0</v>
      </c>
      <c r="C6712" s="78" t="str">
        <f>VLOOKUP(G6712,[1]Macrodata_CCF!$A$3:$D$55,4,FALSE)</f>
        <v>#ERROR!</v>
      </c>
      <c r="E6712" s="79" t="str">
        <f>VLOOKUP(G6712,[1]Macrodata_CCF!$A$3:$B$55,2,FALSE)</f>
        <v>#ERROR!</v>
      </c>
      <c r="F6712" s="78">
        <v>0.0</v>
      </c>
      <c r="G6712" s="80">
        <v>44.0</v>
      </c>
      <c r="H6712" s="81">
        <v>46055.0</v>
      </c>
      <c r="I6712" s="81">
        <v>750000.0</v>
      </c>
      <c r="J6712" s="81">
        <v>165725.0</v>
      </c>
      <c r="K6712" s="81">
        <v>750000.0</v>
      </c>
      <c r="L6712" s="82">
        <v>0.1699990766324073</v>
      </c>
      <c r="N6712" s="83">
        <f t="shared" si="1"/>
        <v>0.1699990766</v>
      </c>
      <c r="O6712" s="83">
        <f t="shared" si="2"/>
        <v>0.1699990766</v>
      </c>
      <c r="Q6712" s="83">
        <f t="shared" si="3"/>
        <v>0.9385933333</v>
      </c>
      <c r="R6712" s="83">
        <f t="shared" si="4"/>
        <v>0.1699990766</v>
      </c>
      <c r="S6712" s="83" t="b">
        <f t="shared" si="5"/>
        <v>0</v>
      </c>
      <c r="T6712" s="72"/>
      <c r="U6712" s="72"/>
      <c r="V6712" s="72"/>
      <c r="W6712" s="72"/>
      <c r="X6712" s="72"/>
      <c r="Y6712" s="72"/>
      <c r="Z6712" s="72"/>
      <c r="AA6712" s="72"/>
      <c r="AB6712" s="72"/>
      <c r="AC6712" s="72"/>
      <c r="AD6712" s="72"/>
      <c r="AE6712" s="72"/>
      <c r="AF6712" s="72"/>
      <c r="AG6712" s="72"/>
      <c r="AH6712" s="72"/>
      <c r="AI6712" s="72"/>
      <c r="AJ6712" s="72"/>
      <c r="AK6712" s="72"/>
    </row>
    <row r="6713" ht="14.25" customHeight="1">
      <c r="A6713" s="78">
        <v>6710.0</v>
      </c>
      <c r="C6713" s="78" t="str">
        <f>VLOOKUP(G6713,[1]Macrodata_CCF!$A$3:$D$55,4,FALSE)</f>
        <v>#ERROR!</v>
      </c>
      <c r="E6713" s="79" t="str">
        <f>VLOOKUP(G6713,[1]Macrodata_CCF!$A$3:$B$55,2,FALSE)</f>
        <v>#ERROR!</v>
      </c>
      <c r="F6713" s="78">
        <v>0.0</v>
      </c>
      <c r="G6713" s="80">
        <v>42.0</v>
      </c>
      <c r="H6713" s="81">
        <v>306050.0</v>
      </c>
      <c r="I6713" s="81">
        <v>560000.0</v>
      </c>
      <c r="J6713" s="81">
        <v>372075.0</v>
      </c>
      <c r="K6713" s="81">
        <v>840000.0</v>
      </c>
      <c r="L6713" s="82">
        <v>0.2599921244339437</v>
      </c>
      <c r="N6713" s="83">
        <f t="shared" si="1"/>
        <v>0.2599921244</v>
      </c>
      <c r="O6713" s="83">
        <f t="shared" si="2"/>
        <v>0.2599921244</v>
      </c>
      <c r="Q6713" s="83">
        <f t="shared" si="3"/>
        <v>0.4534821429</v>
      </c>
      <c r="R6713" s="83">
        <f t="shared" si="4"/>
        <v>0.2599921244</v>
      </c>
      <c r="S6713" s="83" t="b">
        <f t="shared" si="5"/>
        <v>0</v>
      </c>
      <c r="T6713" s="72"/>
      <c r="U6713" s="72"/>
      <c r="V6713" s="72"/>
      <c r="W6713" s="72"/>
      <c r="X6713" s="72"/>
      <c r="Y6713" s="72"/>
      <c r="Z6713" s="72"/>
      <c r="AA6713" s="72"/>
      <c r="AB6713" s="72"/>
      <c r="AC6713" s="72"/>
      <c r="AD6713" s="72"/>
      <c r="AE6713" s="72"/>
      <c r="AF6713" s="72"/>
      <c r="AG6713" s="72"/>
      <c r="AH6713" s="72"/>
      <c r="AI6713" s="72"/>
      <c r="AJ6713" s="72"/>
      <c r="AK6713" s="72"/>
    </row>
    <row r="6714" ht="14.25" customHeight="1">
      <c r="A6714" s="78">
        <v>6711.0</v>
      </c>
      <c r="C6714" s="78" t="str">
        <f>VLOOKUP(G6714,[1]Macrodata_CCF!$A$3:$D$55,4,FALSE)</f>
        <v>#ERROR!</v>
      </c>
      <c r="E6714" s="79" t="str">
        <f>VLOOKUP(G6714,[1]Macrodata_CCF!$A$3:$B$55,2,FALSE)</f>
        <v>#ERROR!</v>
      </c>
      <c r="F6714" s="78">
        <v>0.0</v>
      </c>
      <c r="G6714" s="80">
        <v>27.0</v>
      </c>
      <c r="H6714" s="81">
        <v>291460.0</v>
      </c>
      <c r="I6714" s="81">
        <v>690000.0</v>
      </c>
      <c r="J6714" s="81">
        <v>367185.0</v>
      </c>
      <c r="K6714" s="81">
        <v>690000.0</v>
      </c>
      <c r="L6714" s="82">
        <v>0.1900060219802278</v>
      </c>
      <c r="N6714" s="83">
        <f t="shared" si="1"/>
        <v>0.190006022</v>
      </c>
      <c r="O6714" s="83">
        <f t="shared" si="2"/>
        <v>0.190006022</v>
      </c>
      <c r="Q6714" s="83">
        <f t="shared" si="3"/>
        <v>0.5775942029</v>
      </c>
      <c r="R6714" s="83">
        <f t="shared" si="4"/>
        <v>0.190006022</v>
      </c>
      <c r="S6714" s="83" t="b">
        <f t="shared" si="5"/>
        <v>0</v>
      </c>
      <c r="T6714" s="72"/>
      <c r="U6714" s="72"/>
      <c r="V6714" s="72"/>
      <c r="W6714" s="72"/>
      <c r="X6714" s="72"/>
      <c r="Y6714" s="72"/>
      <c r="Z6714" s="72"/>
      <c r="AA6714" s="72"/>
      <c r="AB6714" s="72"/>
      <c r="AC6714" s="72"/>
      <c r="AD6714" s="72"/>
      <c r="AE6714" s="72"/>
      <c r="AF6714" s="72"/>
      <c r="AG6714" s="72"/>
      <c r="AH6714" s="72"/>
      <c r="AI6714" s="72"/>
      <c r="AJ6714" s="72"/>
      <c r="AK6714" s="72"/>
    </row>
    <row r="6715" ht="14.25" customHeight="1">
      <c r="A6715" s="78">
        <v>6712.0</v>
      </c>
      <c r="C6715" s="78" t="str">
        <f>VLOOKUP(G6715,[1]Macrodata_CCF!$A$3:$D$55,4,FALSE)</f>
        <v>#ERROR!</v>
      </c>
      <c r="E6715" s="79" t="str">
        <f>VLOOKUP(G6715,[1]Macrodata_CCF!$A$3:$B$55,2,FALSE)</f>
        <v>#ERROR!</v>
      </c>
      <c r="F6715" s="78">
        <v>0.0</v>
      </c>
      <c r="G6715" s="80">
        <v>35.0</v>
      </c>
      <c r="H6715" s="81">
        <v>364020.0</v>
      </c>
      <c r="I6715" s="81">
        <v>390000.0</v>
      </c>
      <c r="J6715" s="81">
        <v>365060.0</v>
      </c>
      <c r="K6715" s="81">
        <v>390000.0</v>
      </c>
      <c r="L6715" s="82">
        <v>0.04003079291762895</v>
      </c>
      <c r="N6715" s="83">
        <f t="shared" si="1"/>
        <v>0.04003079292</v>
      </c>
      <c r="O6715" s="83">
        <f t="shared" si="2"/>
        <v>0.04003079292</v>
      </c>
      <c r="Q6715" s="83">
        <f t="shared" si="3"/>
        <v>0.06661538462</v>
      </c>
      <c r="R6715" s="83">
        <f t="shared" si="4"/>
        <v>0.002666666667</v>
      </c>
      <c r="S6715" s="83" t="b">
        <f t="shared" si="5"/>
        <v>0</v>
      </c>
      <c r="T6715" s="72"/>
      <c r="U6715" s="72"/>
      <c r="V6715" s="72"/>
      <c r="W6715" s="72"/>
      <c r="X6715" s="72"/>
      <c r="Y6715" s="72"/>
      <c r="Z6715" s="72"/>
      <c r="AA6715" s="72"/>
      <c r="AB6715" s="72"/>
      <c r="AC6715" s="72"/>
      <c r="AD6715" s="72"/>
      <c r="AE6715" s="72"/>
      <c r="AF6715" s="72"/>
      <c r="AG6715" s="72"/>
      <c r="AH6715" s="72"/>
      <c r="AI6715" s="72"/>
      <c r="AJ6715" s="72"/>
      <c r="AK6715" s="72"/>
    </row>
    <row r="6716" ht="14.25" customHeight="1">
      <c r="A6716" s="78">
        <v>6713.0</v>
      </c>
      <c r="C6716" s="78" t="str">
        <f>VLOOKUP(G6716,[1]Macrodata_CCF!$A$3:$D$55,4,FALSE)</f>
        <v>#ERROR!</v>
      </c>
      <c r="E6716" s="79" t="str">
        <f>VLOOKUP(G6716,[1]Macrodata_CCF!$A$3:$B$55,2,FALSE)</f>
        <v>#ERROR!</v>
      </c>
      <c r="F6716" s="78">
        <v>0.0</v>
      </c>
      <c r="G6716" s="80">
        <v>39.0</v>
      </c>
      <c r="H6716" s="81">
        <v>573385.0</v>
      </c>
      <c r="I6716" s="81">
        <v>600000.0</v>
      </c>
      <c r="J6716" s="81">
        <v>574185.0</v>
      </c>
      <c r="K6716" s="81">
        <v>600000.0</v>
      </c>
      <c r="L6716" s="82">
        <v>0.03005823783580688</v>
      </c>
      <c r="N6716" s="83">
        <f t="shared" si="1"/>
        <v>0.03005823784</v>
      </c>
      <c r="O6716" s="83">
        <f t="shared" si="2"/>
        <v>0.03005823784</v>
      </c>
      <c r="Q6716" s="83">
        <f t="shared" si="3"/>
        <v>0.04435833333</v>
      </c>
      <c r="R6716" s="83">
        <f t="shared" si="4"/>
        <v>0.001333333333</v>
      </c>
      <c r="S6716" s="83" t="b">
        <f t="shared" si="5"/>
        <v>0</v>
      </c>
      <c r="T6716" s="72"/>
      <c r="U6716" s="72"/>
      <c r="V6716" s="72"/>
      <c r="W6716" s="72"/>
      <c r="X6716" s="72"/>
      <c r="Y6716" s="72"/>
      <c r="Z6716" s="72"/>
      <c r="AA6716" s="72"/>
      <c r="AB6716" s="72"/>
      <c r="AC6716" s="72"/>
      <c r="AD6716" s="72"/>
      <c r="AE6716" s="72"/>
      <c r="AF6716" s="72"/>
      <c r="AG6716" s="72"/>
      <c r="AH6716" s="72"/>
      <c r="AI6716" s="72"/>
      <c r="AJ6716" s="72"/>
      <c r="AK6716" s="72"/>
    </row>
    <row r="6717" ht="14.25" customHeight="1">
      <c r="A6717" s="78">
        <v>6714.0</v>
      </c>
      <c r="C6717" s="78" t="str">
        <f>VLOOKUP(G6717,[1]Macrodata_CCF!$A$3:$D$55,4,FALSE)</f>
        <v>#ERROR!</v>
      </c>
      <c r="E6717" s="79" t="str">
        <f>VLOOKUP(G6717,[1]Macrodata_CCF!$A$3:$B$55,2,FALSE)</f>
        <v>#ERROR!</v>
      </c>
      <c r="F6717" s="78">
        <v>0.0</v>
      </c>
      <c r="G6717" s="80">
        <v>41.0</v>
      </c>
      <c r="H6717" s="81">
        <v>627745.0</v>
      </c>
      <c r="I6717" s="81">
        <v>950000.0</v>
      </c>
      <c r="J6717" s="81">
        <v>698640.0</v>
      </c>
      <c r="K6717" s="81">
        <v>950000.0</v>
      </c>
      <c r="L6717" s="82">
        <v>0.2199965865541264</v>
      </c>
      <c r="N6717" s="83">
        <f t="shared" si="1"/>
        <v>0.2199965866</v>
      </c>
      <c r="O6717" s="83">
        <f t="shared" si="2"/>
        <v>0.2199965866</v>
      </c>
      <c r="Q6717" s="83">
        <f t="shared" si="3"/>
        <v>0.3392157895</v>
      </c>
      <c r="R6717" s="83">
        <f t="shared" si="4"/>
        <v>0.2199965866</v>
      </c>
      <c r="S6717" s="83" t="b">
        <f t="shared" si="5"/>
        <v>0</v>
      </c>
      <c r="T6717" s="72"/>
      <c r="U6717" s="72"/>
      <c r="V6717" s="72"/>
      <c r="W6717" s="72"/>
      <c r="X6717" s="72"/>
      <c r="Y6717" s="72"/>
      <c r="Z6717" s="72"/>
      <c r="AA6717" s="72"/>
      <c r="AB6717" s="72"/>
      <c r="AC6717" s="72"/>
      <c r="AD6717" s="72"/>
      <c r="AE6717" s="72"/>
      <c r="AF6717" s="72"/>
      <c r="AG6717" s="72"/>
      <c r="AH6717" s="72"/>
      <c r="AI6717" s="72"/>
      <c r="AJ6717" s="72"/>
      <c r="AK6717" s="72"/>
    </row>
    <row r="6718" ht="14.25" customHeight="1">
      <c r="A6718" s="78">
        <v>6715.0</v>
      </c>
      <c r="C6718" s="78" t="str">
        <f>VLOOKUP(G6718,[1]Macrodata_CCF!$A$3:$D$55,4,FALSE)</f>
        <v>#ERROR!</v>
      </c>
      <c r="E6718" s="79" t="str">
        <f>VLOOKUP(G6718,[1]Macrodata_CCF!$A$3:$B$55,2,FALSE)</f>
        <v>#ERROR!</v>
      </c>
      <c r="F6718" s="78">
        <v>1.0</v>
      </c>
      <c r="G6718" s="80">
        <v>23.0</v>
      </c>
      <c r="H6718" s="81">
        <v>145800.0</v>
      </c>
      <c r="I6718" s="81">
        <v>870000.0</v>
      </c>
      <c r="J6718" s="81">
        <v>471690.0</v>
      </c>
      <c r="K6718" s="81">
        <v>870000.0</v>
      </c>
      <c r="L6718" s="82">
        <v>0.45</v>
      </c>
      <c r="N6718" s="83">
        <f t="shared" si="1"/>
        <v>0.45</v>
      </c>
      <c r="O6718" s="83">
        <f t="shared" si="2"/>
        <v>0.45</v>
      </c>
      <c r="Q6718" s="83">
        <f t="shared" si="3"/>
        <v>0.8324137931</v>
      </c>
      <c r="R6718" s="83">
        <f t="shared" si="4"/>
        <v>0.45</v>
      </c>
      <c r="S6718" s="83" t="b">
        <f t="shared" si="5"/>
        <v>0</v>
      </c>
      <c r="T6718" s="72"/>
      <c r="U6718" s="72"/>
      <c r="V6718" s="72"/>
      <c r="W6718" s="72"/>
      <c r="X6718" s="72"/>
      <c r="Y6718" s="72"/>
      <c r="Z6718" s="72"/>
      <c r="AA6718" s="72"/>
      <c r="AB6718" s="72"/>
      <c r="AC6718" s="72"/>
      <c r="AD6718" s="72"/>
      <c r="AE6718" s="72"/>
      <c r="AF6718" s="72"/>
      <c r="AG6718" s="72"/>
      <c r="AH6718" s="72"/>
      <c r="AI6718" s="72"/>
      <c r="AJ6718" s="72"/>
      <c r="AK6718" s="72"/>
    </row>
    <row r="6719" ht="14.25" customHeight="1">
      <c r="A6719" s="78">
        <v>6716.0</v>
      </c>
      <c r="C6719" s="78" t="str">
        <f>VLOOKUP(G6719,[1]Macrodata_CCF!$A$3:$D$55,4,FALSE)</f>
        <v>#ERROR!</v>
      </c>
      <c r="E6719" s="79" t="str">
        <f>VLOOKUP(G6719,[1]Macrodata_CCF!$A$3:$B$55,2,FALSE)</f>
        <v>#ERROR!</v>
      </c>
      <c r="F6719" s="78">
        <v>1.0</v>
      </c>
      <c r="G6719" s="80">
        <v>41.0</v>
      </c>
      <c r="H6719" s="81">
        <v>229205.0</v>
      </c>
      <c r="I6719" s="81">
        <v>450000.0</v>
      </c>
      <c r="J6719" s="81">
        <v>330770.0</v>
      </c>
      <c r="K6719" s="81">
        <v>450000.0</v>
      </c>
      <c r="L6719" s="82">
        <v>0.4599968296383523</v>
      </c>
      <c r="N6719" s="83">
        <f t="shared" si="1"/>
        <v>0.4599968296</v>
      </c>
      <c r="O6719" s="83">
        <f t="shared" si="2"/>
        <v>0.4599968296</v>
      </c>
      <c r="Q6719" s="83">
        <f t="shared" si="3"/>
        <v>0.4906555556</v>
      </c>
      <c r="R6719" s="83">
        <f t="shared" si="4"/>
        <v>0.4599968296</v>
      </c>
      <c r="S6719" s="83" t="b">
        <f t="shared" si="5"/>
        <v>0</v>
      </c>
      <c r="T6719" s="72"/>
      <c r="U6719" s="72"/>
      <c r="V6719" s="72"/>
      <c r="W6719" s="72"/>
      <c r="X6719" s="72"/>
      <c r="Y6719" s="72"/>
      <c r="Z6719" s="72"/>
      <c r="AA6719" s="72"/>
      <c r="AB6719" s="72"/>
      <c r="AC6719" s="72"/>
      <c r="AD6719" s="72"/>
      <c r="AE6719" s="72"/>
      <c r="AF6719" s="72"/>
      <c r="AG6719" s="72"/>
      <c r="AH6719" s="72"/>
      <c r="AI6719" s="72"/>
      <c r="AJ6719" s="72"/>
      <c r="AK6719" s="72"/>
    </row>
    <row r="6720" ht="14.25" customHeight="1">
      <c r="A6720" s="78">
        <v>6717.0</v>
      </c>
      <c r="C6720" s="78" t="str">
        <f>VLOOKUP(G6720,[1]Macrodata_CCF!$A$3:$D$55,4,FALSE)</f>
        <v>#ERROR!</v>
      </c>
      <c r="E6720" s="79" t="str">
        <f>VLOOKUP(G6720,[1]Macrodata_CCF!$A$3:$B$55,2,FALSE)</f>
        <v>#ERROR!</v>
      </c>
      <c r="F6720" s="78">
        <v>0.0</v>
      </c>
      <c r="G6720" s="80">
        <v>15.0</v>
      </c>
      <c r="H6720" s="81">
        <v>204775.0</v>
      </c>
      <c r="I6720" s="81">
        <v>310000.0</v>
      </c>
      <c r="J6720" s="81">
        <v>224770.0</v>
      </c>
      <c r="K6720" s="81">
        <v>527000.0</v>
      </c>
      <c r="L6720" s="82">
        <v>0.1900213827512473</v>
      </c>
      <c r="N6720" s="83">
        <f t="shared" si="1"/>
        <v>0.1900213828</v>
      </c>
      <c r="O6720" s="83">
        <f t="shared" si="2"/>
        <v>0.1900213828</v>
      </c>
      <c r="Q6720" s="83">
        <f t="shared" si="3"/>
        <v>0.3394354839</v>
      </c>
      <c r="R6720" s="83">
        <f t="shared" si="4"/>
        <v>0.1900213828</v>
      </c>
      <c r="S6720" s="83" t="b">
        <f t="shared" si="5"/>
        <v>0</v>
      </c>
      <c r="T6720" s="72"/>
      <c r="U6720" s="72"/>
      <c r="V6720" s="72"/>
      <c r="W6720" s="72"/>
      <c r="X6720" s="72"/>
      <c r="Y6720" s="72"/>
      <c r="Z6720" s="72"/>
      <c r="AA6720" s="72"/>
      <c r="AB6720" s="72"/>
      <c r="AC6720" s="72"/>
      <c r="AD6720" s="72"/>
      <c r="AE6720" s="72"/>
      <c r="AF6720" s="72"/>
      <c r="AG6720" s="72"/>
      <c r="AH6720" s="72"/>
      <c r="AI6720" s="72"/>
      <c r="AJ6720" s="72"/>
      <c r="AK6720" s="72"/>
    </row>
    <row r="6721" ht="14.25" customHeight="1">
      <c r="A6721" s="78">
        <v>6718.0</v>
      </c>
      <c r="C6721" s="78" t="str">
        <f>VLOOKUP(G6721,[1]Macrodata_CCF!$A$3:$D$55,4,FALSE)</f>
        <v>#ERROR!</v>
      </c>
      <c r="E6721" s="79" t="str">
        <f>VLOOKUP(G6721,[1]Macrodata_CCF!$A$3:$B$55,2,FALSE)</f>
        <v>#ERROR!</v>
      </c>
      <c r="F6721" s="78">
        <v>0.0</v>
      </c>
      <c r="G6721" s="80">
        <v>10.0</v>
      </c>
      <c r="H6721" s="81">
        <v>19590.0</v>
      </c>
      <c r="I6721" s="81">
        <v>100000.0</v>
      </c>
      <c r="J6721" s="81">
        <v>44515.0</v>
      </c>
      <c r="K6721" s="81">
        <v>100000.0</v>
      </c>
      <c r="L6721" s="82">
        <v>0.3099738838452929</v>
      </c>
      <c r="N6721" s="83">
        <f t="shared" si="1"/>
        <v>0.3099738838</v>
      </c>
      <c r="O6721" s="83">
        <f t="shared" si="2"/>
        <v>0.3099738838</v>
      </c>
      <c r="Q6721" s="83">
        <f t="shared" si="3"/>
        <v>0.8041</v>
      </c>
      <c r="R6721" s="83">
        <f t="shared" si="4"/>
        <v>0.3099738838</v>
      </c>
      <c r="S6721" s="83" t="b">
        <f t="shared" si="5"/>
        <v>0</v>
      </c>
      <c r="T6721" s="72"/>
      <c r="U6721" s="72"/>
      <c r="V6721" s="72"/>
      <c r="W6721" s="72"/>
      <c r="X6721" s="72"/>
      <c r="Y6721" s="72"/>
      <c r="Z6721" s="72"/>
      <c r="AA6721" s="72"/>
      <c r="AB6721" s="72"/>
      <c r="AC6721" s="72"/>
      <c r="AD6721" s="72"/>
      <c r="AE6721" s="72"/>
      <c r="AF6721" s="72"/>
      <c r="AG6721" s="72"/>
      <c r="AH6721" s="72"/>
      <c r="AI6721" s="72"/>
      <c r="AJ6721" s="72"/>
      <c r="AK6721" s="72"/>
    </row>
    <row r="6722" ht="14.25" customHeight="1">
      <c r="A6722" s="78">
        <v>6719.0</v>
      </c>
      <c r="C6722" s="78" t="str">
        <f>VLOOKUP(G6722,[1]Macrodata_CCF!$A$3:$D$55,4,FALSE)</f>
        <v>#ERROR!</v>
      </c>
      <c r="E6722" s="79" t="str">
        <f>VLOOKUP(G6722,[1]Macrodata_CCF!$A$3:$B$55,2,FALSE)</f>
        <v>#ERROR!</v>
      </c>
      <c r="F6722" s="78">
        <v>0.0</v>
      </c>
      <c r="G6722" s="80">
        <v>29.0</v>
      </c>
      <c r="H6722" s="81">
        <v>54000.0</v>
      </c>
      <c r="I6722" s="81">
        <v>790000.0</v>
      </c>
      <c r="J6722" s="81">
        <v>171760.0</v>
      </c>
      <c r="K6722" s="81">
        <v>790000.0</v>
      </c>
      <c r="L6722" s="82">
        <v>0.16</v>
      </c>
      <c r="N6722" s="83">
        <f t="shared" si="1"/>
        <v>0.16</v>
      </c>
      <c r="O6722" s="83">
        <f t="shared" si="2"/>
        <v>0.16</v>
      </c>
      <c r="Q6722" s="83">
        <f t="shared" si="3"/>
        <v>0.9316455696</v>
      </c>
      <c r="R6722" s="83">
        <f t="shared" si="4"/>
        <v>0.16</v>
      </c>
      <c r="S6722" s="83" t="b">
        <f t="shared" si="5"/>
        <v>0</v>
      </c>
      <c r="T6722" s="72"/>
      <c r="U6722" s="72"/>
      <c r="V6722" s="72"/>
      <c r="W6722" s="72"/>
      <c r="X6722" s="72"/>
      <c r="Y6722" s="72"/>
      <c r="Z6722" s="72"/>
      <c r="AA6722" s="72"/>
      <c r="AB6722" s="72"/>
      <c r="AC6722" s="72"/>
      <c r="AD6722" s="72"/>
      <c r="AE6722" s="72"/>
      <c r="AF6722" s="72"/>
      <c r="AG6722" s="72"/>
      <c r="AH6722" s="72"/>
      <c r="AI6722" s="72"/>
      <c r="AJ6722" s="72"/>
      <c r="AK6722" s="72"/>
    </row>
    <row r="6723" ht="14.25" customHeight="1">
      <c r="A6723" s="78">
        <v>6720.0</v>
      </c>
      <c r="C6723" s="78" t="str">
        <f>VLOOKUP(G6723,[1]Macrodata_CCF!$A$3:$D$55,4,FALSE)</f>
        <v>#ERROR!</v>
      </c>
      <c r="E6723" s="79" t="str">
        <f>VLOOKUP(G6723,[1]Macrodata_CCF!$A$3:$B$55,2,FALSE)</f>
        <v>#ERROR!</v>
      </c>
      <c r="F6723" s="78">
        <v>0.0</v>
      </c>
      <c r="G6723" s="80">
        <v>5.0</v>
      </c>
      <c r="H6723" s="81">
        <v>0.0</v>
      </c>
      <c r="I6723" s="81">
        <v>620000.0</v>
      </c>
      <c r="J6723" s="81">
        <v>210800.0</v>
      </c>
      <c r="K6723" s="81">
        <v>992000.0</v>
      </c>
      <c r="L6723" s="82">
        <v>0.34</v>
      </c>
      <c r="N6723" s="83">
        <f t="shared" si="1"/>
        <v>0.34</v>
      </c>
      <c r="O6723" s="83">
        <f t="shared" si="2"/>
        <v>0.34</v>
      </c>
      <c r="Q6723" s="83">
        <f t="shared" si="3"/>
        <v>1</v>
      </c>
      <c r="R6723" s="83">
        <f t="shared" si="4"/>
        <v>0.34</v>
      </c>
      <c r="S6723" s="83" t="b">
        <f t="shared" si="5"/>
        <v>0</v>
      </c>
      <c r="T6723" s="72"/>
      <c r="U6723" s="72"/>
      <c r="V6723" s="72"/>
      <c r="W6723" s="72"/>
      <c r="X6723" s="72"/>
      <c r="Y6723" s="72"/>
      <c r="Z6723" s="72"/>
      <c r="AA6723" s="72"/>
      <c r="AB6723" s="72"/>
      <c r="AC6723" s="72"/>
      <c r="AD6723" s="72"/>
      <c r="AE6723" s="72"/>
      <c r="AF6723" s="72"/>
      <c r="AG6723" s="72"/>
      <c r="AH6723" s="72"/>
      <c r="AI6723" s="72"/>
      <c r="AJ6723" s="72"/>
      <c r="AK6723" s="72"/>
    </row>
    <row r="6724" ht="14.25" customHeight="1">
      <c r="A6724" s="78">
        <v>6721.0</v>
      </c>
      <c r="C6724" s="78" t="str">
        <f>VLOOKUP(G6724,[1]Macrodata_CCF!$A$3:$D$55,4,FALSE)</f>
        <v>#ERROR!</v>
      </c>
      <c r="E6724" s="79" t="str">
        <f>VLOOKUP(G6724,[1]Macrodata_CCF!$A$3:$B$55,2,FALSE)</f>
        <v>#ERROR!</v>
      </c>
      <c r="F6724" s="78">
        <v>0.0</v>
      </c>
      <c r="G6724" s="80">
        <v>4.0</v>
      </c>
      <c r="H6724" s="81">
        <v>265040.0</v>
      </c>
      <c r="I6724" s="81">
        <v>360000.0</v>
      </c>
      <c r="J6724" s="81">
        <v>295425.0</v>
      </c>
      <c r="K6724" s="81">
        <v>468000.0</v>
      </c>
      <c r="L6724" s="82">
        <v>0.3199768323504634</v>
      </c>
      <c r="N6724" s="83">
        <f t="shared" si="1"/>
        <v>0.3199768324</v>
      </c>
      <c r="O6724" s="83">
        <f t="shared" si="2"/>
        <v>0.3199768324</v>
      </c>
      <c r="Q6724" s="83">
        <f t="shared" si="3"/>
        <v>0.2637777778</v>
      </c>
      <c r="R6724" s="83">
        <f t="shared" si="4"/>
        <v>0.3199768324</v>
      </c>
      <c r="S6724" s="83" t="b">
        <f t="shared" si="5"/>
        <v>0</v>
      </c>
      <c r="T6724" s="72"/>
      <c r="U6724" s="72"/>
      <c r="V6724" s="72"/>
      <c r="W6724" s="72"/>
      <c r="X6724" s="72"/>
      <c r="Y6724" s="72"/>
      <c r="Z6724" s="72"/>
      <c r="AA6724" s="72"/>
      <c r="AB6724" s="72"/>
      <c r="AC6724" s="72"/>
      <c r="AD6724" s="72"/>
      <c r="AE6724" s="72"/>
      <c r="AF6724" s="72"/>
      <c r="AG6724" s="72"/>
      <c r="AH6724" s="72"/>
      <c r="AI6724" s="72"/>
      <c r="AJ6724" s="72"/>
      <c r="AK6724" s="72"/>
    </row>
    <row r="6725" ht="14.25" customHeight="1">
      <c r="A6725" s="78">
        <v>6722.0</v>
      </c>
      <c r="C6725" s="78" t="str">
        <f>VLOOKUP(G6725,[1]Macrodata_CCF!$A$3:$D$55,4,FALSE)</f>
        <v>#ERROR!</v>
      </c>
      <c r="E6725" s="79" t="str">
        <f>VLOOKUP(G6725,[1]Macrodata_CCF!$A$3:$B$55,2,FALSE)</f>
        <v>#ERROR!</v>
      </c>
      <c r="F6725" s="78">
        <v>0.0</v>
      </c>
      <c r="G6725" s="80">
        <v>47.0</v>
      </c>
      <c r="H6725" s="81">
        <v>0.0</v>
      </c>
      <c r="I6725" s="81">
        <v>920000.0</v>
      </c>
      <c r="J6725" s="81">
        <v>165600.0</v>
      </c>
      <c r="K6725" s="81">
        <v>1288000.0</v>
      </c>
      <c r="L6725" s="82">
        <v>0.18</v>
      </c>
      <c r="N6725" s="83">
        <f t="shared" si="1"/>
        <v>0.18</v>
      </c>
      <c r="O6725" s="83">
        <f t="shared" si="2"/>
        <v>0.18</v>
      </c>
      <c r="Q6725" s="83">
        <f t="shared" si="3"/>
        <v>1</v>
      </c>
      <c r="R6725" s="83">
        <f t="shared" si="4"/>
        <v>0.18</v>
      </c>
      <c r="S6725" s="83" t="b">
        <f t="shared" si="5"/>
        <v>0</v>
      </c>
      <c r="T6725" s="72"/>
      <c r="U6725" s="72"/>
      <c r="V6725" s="72"/>
      <c r="W6725" s="72"/>
      <c r="X6725" s="72"/>
      <c r="Y6725" s="72"/>
      <c r="Z6725" s="72"/>
      <c r="AA6725" s="72"/>
      <c r="AB6725" s="72"/>
      <c r="AC6725" s="72"/>
      <c r="AD6725" s="72"/>
      <c r="AE6725" s="72"/>
      <c r="AF6725" s="72"/>
      <c r="AG6725" s="72"/>
      <c r="AH6725" s="72"/>
      <c r="AI6725" s="72"/>
      <c r="AJ6725" s="72"/>
      <c r="AK6725" s="72"/>
    </row>
    <row r="6726" ht="14.25" customHeight="1">
      <c r="A6726" s="78">
        <v>6723.0</v>
      </c>
      <c r="C6726" s="78" t="str">
        <f>VLOOKUP(G6726,[1]Macrodata_CCF!$A$3:$D$55,4,FALSE)</f>
        <v>#ERROR!</v>
      </c>
      <c r="E6726" s="79" t="str">
        <f>VLOOKUP(G6726,[1]Macrodata_CCF!$A$3:$B$55,2,FALSE)</f>
        <v>#ERROR!</v>
      </c>
      <c r="F6726" s="78">
        <v>1.0</v>
      </c>
      <c r="G6726" s="80">
        <v>3.0</v>
      </c>
      <c r="H6726" s="81">
        <v>269085.0</v>
      </c>
      <c r="I6726" s="81">
        <v>1000000.0</v>
      </c>
      <c r="J6726" s="81">
        <v>671090.0</v>
      </c>
      <c r="K6726" s="81">
        <v>1000000.0</v>
      </c>
      <c r="L6726" s="82">
        <v>0.5500023942592503</v>
      </c>
      <c r="N6726" s="83">
        <f t="shared" si="1"/>
        <v>0.5500023943</v>
      </c>
      <c r="O6726" s="83">
        <f t="shared" si="2"/>
        <v>0.5500023943</v>
      </c>
      <c r="Q6726" s="83">
        <f t="shared" si="3"/>
        <v>0.730915</v>
      </c>
      <c r="R6726" s="83">
        <f t="shared" si="4"/>
        <v>0.5500023943</v>
      </c>
      <c r="S6726" s="83" t="b">
        <f t="shared" si="5"/>
        <v>0</v>
      </c>
      <c r="T6726" s="72"/>
      <c r="U6726" s="72"/>
      <c r="V6726" s="72"/>
      <c r="W6726" s="72"/>
      <c r="X6726" s="72"/>
      <c r="Y6726" s="72"/>
      <c r="Z6726" s="72"/>
      <c r="AA6726" s="72"/>
      <c r="AB6726" s="72"/>
      <c r="AC6726" s="72"/>
      <c r="AD6726" s="72"/>
      <c r="AE6726" s="72"/>
      <c r="AF6726" s="72"/>
      <c r="AG6726" s="72"/>
      <c r="AH6726" s="72"/>
      <c r="AI6726" s="72"/>
      <c r="AJ6726" s="72"/>
      <c r="AK6726" s="72"/>
    </row>
    <row r="6727" ht="14.25" customHeight="1">
      <c r="A6727" s="78">
        <v>6724.0</v>
      </c>
      <c r="C6727" s="78" t="str">
        <f>VLOOKUP(G6727,[1]Macrodata_CCF!$A$3:$D$55,4,FALSE)</f>
        <v>#ERROR!</v>
      </c>
      <c r="E6727" s="79" t="str">
        <f>VLOOKUP(G6727,[1]Macrodata_CCF!$A$3:$B$55,2,FALSE)</f>
        <v>#ERROR!</v>
      </c>
      <c r="F6727" s="78">
        <v>0.0</v>
      </c>
      <c r="G6727" s="80">
        <v>37.0</v>
      </c>
      <c r="H6727" s="81">
        <v>42065.0</v>
      </c>
      <c r="I6727" s="81">
        <v>170000.0</v>
      </c>
      <c r="J6727" s="81">
        <v>58695.0</v>
      </c>
      <c r="K6727" s="81">
        <v>170000.0</v>
      </c>
      <c r="L6727" s="82">
        <v>0.1299878844725837</v>
      </c>
      <c r="N6727" s="83">
        <f t="shared" si="1"/>
        <v>0.1299878845</v>
      </c>
      <c r="O6727" s="83">
        <f t="shared" si="2"/>
        <v>0.1299878845</v>
      </c>
      <c r="Q6727" s="83">
        <f t="shared" si="3"/>
        <v>0.7525588235</v>
      </c>
      <c r="R6727" s="83">
        <f t="shared" si="4"/>
        <v>0.1299878845</v>
      </c>
      <c r="S6727" s="83" t="b">
        <f t="shared" si="5"/>
        <v>0</v>
      </c>
      <c r="T6727" s="72"/>
      <c r="U6727" s="72"/>
      <c r="V6727" s="72"/>
      <c r="W6727" s="72"/>
      <c r="X6727" s="72"/>
      <c r="Y6727" s="72"/>
      <c r="Z6727" s="72"/>
      <c r="AA6727" s="72"/>
      <c r="AB6727" s="72"/>
      <c r="AC6727" s="72"/>
      <c r="AD6727" s="72"/>
      <c r="AE6727" s="72"/>
      <c r="AF6727" s="72"/>
      <c r="AG6727" s="72"/>
      <c r="AH6727" s="72"/>
      <c r="AI6727" s="72"/>
      <c r="AJ6727" s="72"/>
      <c r="AK6727" s="72"/>
    </row>
    <row r="6728" ht="14.25" customHeight="1">
      <c r="A6728" s="78">
        <v>6725.0</v>
      </c>
      <c r="C6728" s="78" t="str">
        <f>VLOOKUP(G6728,[1]Macrodata_CCF!$A$3:$D$55,4,FALSE)</f>
        <v>#ERROR!</v>
      </c>
      <c r="E6728" s="79" t="str">
        <f>VLOOKUP(G6728,[1]Macrodata_CCF!$A$3:$B$55,2,FALSE)</f>
        <v>#ERROR!</v>
      </c>
      <c r="F6728" s="78">
        <v>0.0</v>
      </c>
      <c r="G6728" s="80">
        <v>4.0</v>
      </c>
      <c r="H6728" s="81">
        <v>437845.0</v>
      </c>
      <c r="I6728" s="81">
        <v>640000.0</v>
      </c>
      <c r="J6728" s="81">
        <v>518705.0</v>
      </c>
      <c r="K6728" s="81">
        <v>640000.0</v>
      </c>
      <c r="L6728" s="82">
        <v>0.3999901066013702</v>
      </c>
      <c r="N6728" s="83">
        <f t="shared" si="1"/>
        <v>0.3999901066</v>
      </c>
      <c r="O6728" s="83">
        <f t="shared" si="2"/>
        <v>0.3999901066</v>
      </c>
      <c r="Q6728" s="83">
        <f t="shared" si="3"/>
        <v>0.3158671875</v>
      </c>
      <c r="R6728" s="83">
        <f t="shared" si="4"/>
        <v>0.3999901066</v>
      </c>
      <c r="S6728" s="83" t="b">
        <f t="shared" si="5"/>
        <v>0</v>
      </c>
      <c r="T6728" s="72"/>
      <c r="U6728" s="72"/>
      <c r="V6728" s="72"/>
      <c r="W6728" s="72"/>
      <c r="X6728" s="72"/>
      <c r="Y6728" s="72"/>
      <c r="Z6728" s="72"/>
      <c r="AA6728" s="72"/>
      <c r="AB6728" s="72"/>
      <c r="AC6728" s="72"/>
      <c r="AD6728" s="72"/>
      <c r="AE6728" s="72"/>
      <c r="AF6728" s="72"/>
      <c r="AG6728" s="72"/>
      <c r="AH6728" s="72"/>
      <c r="AI6728" s="72"/>
      <c r="AJ6728" s="72"/>
      <c r="AK6728" s="72"/>
    </row>
    <row r="6729" ht="14.25" customHeight="1">
      <c r="A6729" s="78">
        <v>6726.0</v>
      </c>
      <c r="C6729" s="78" t="str">
        <f>VLOOKUP(G6729,[1]Macrodata_CCF!$A$3:$D$55,4,FALSE)</f>
        <v>#ERROR!</v>
      </c>
      <c r="E6729" s="79" t="str">
        <f>VLOOKUP(G6729,[1]Macrodata_CCF!$A$3:$B$55,2,FALSE)</f>
        <v>#ERROR!</v>
      </c>
      <c r="F6729" s="78">
        <v>0.0</v>
      </c>
      <c r="G6729" s="80">
        <v>4.0</v>
      </c>
      <c r="H6729" s="81">
        <v>0.0</v>
      </c>
      <c r="I6729" s="81">
        <v>580000.0</v>
      </c>
      <c r="J6729" s="81">
        <v>116000.0</v>
      </c>
      <c r="K6729" s="81">
        <v>870000.0</v>
      </c>
      <c r="L6729" s="82">
        <v>0.2</v>
      </c>
      <c r="N6729" s="83">
        <f t="shared" si="1"/>
        <v>0.2</v>
      </c>
      <c r="O6729" s="83">
        <f t="shared" si="2"/>
        <v>0.2</v>
      </c>
      <c r="Q6729" s="83">
        <f t="shared" si="3"/>
        <v>1</v>
      </c>
      <c r="R6729" s="83">
        <f t="shared" si="4"/>
        <v>0.2</v>
      </c>
      <c r="S6729" s="83" t="b">
        <f t="shared" si="5"/>
        <v>0</v>
      </c>
      <c r="T6729" s="72"/>
      <c r="U6729" s="72"/>
      <c r="V6729" s="72"/>
      <c r="W6729" s="72"/>
      <c r="X6729" s="72"/>
      <c r="Y6729" s="72"/>
      <c r="Z6729" s="72"/>
      <c r="AA6729" s="72"/>
      <c r="AB6729" s="72"/>
      <c r="AC6729" s="72"/>
      <c r="AD6729" s="72"/>
      <c r="AE6729" s="72"/>
      <c r="AF6729" s="72"/>
      <c r="AG6729" s="72"/>
      <c r="AH6729" s="72"/>
      <c r="AI6729" s="72"/>
      <c r="AJ6729" s="72"/>
      <c r="AK6729" s="72"/>
    </row>
    <row r="6730" ht="14.25" customHeight="1">
      <c r="A6730" s="78">
        <v>6727.0</v>
      </c>
      <c r="C6730" s="78" t="str">
        <f>VLOOKUP(G6730,[1]Macrodata_CCF!$A$3:$D$55,4,FALSE)</f>
        <v>#ERROR!</v>
      </c>
      <c r="E6730" s="79" t="str">
        <f>VLOOKUP(G6730,[1]Macrodata_CCF!$A$3:$B$55,2,FALSE)</f>
        <v>#ERROR!</v>
      </c>
      <c r="F6730" s="78">
        <v>0.0</v>
      </c>
      <c r="G6730" s="80">
        <v>35.0</v>
      </c>
      <c r="H6730" s="81">
        <v>138830.0</v>
      </c>
      <c r="I6730" s="81">
        <v>260000.0</v>
      </c>
      <c r="J6730" s="81">
        <v>155795.0</v>
      </c>
      <c r="K6730" s="81">
        <v>338000.0</v>
      </c>
      <c r="L6730" s="82">
        <v>0.1400099034414459</v>
      </c>
      <c r="N6730" s="83">
        <f t="shared" si="1"/>
        <v>0.1400099034</v>
      </c>
      <c r="O6730" s="83">
        <f t="shared" si="2"/>
        <v>0.1400099034</v>
      </c>
      <c r="Q6730" s="83">
        <f t="shared" si="3"/>
        <v>0.4660384615</v>
      </c>
      <c r="R6730" s="83">
        <f t="shared" si="4"/>
        <v>0.1400099034</v>
      </c>
      <c r="S6730" s="83" t="b">
        <f t="shared" si="5"/>
        <v>0</v>
      </c>
      <c r="T6730" s="72"/>
      <c r="U6730" s="72"/>
      <c r="V6730" s="72"/>
      <c r="W6730" s="72"/>
      <c r="X6730" s="72"/>
      <c r="Y6730" s="72"/>
      <c r="Z6730" s="72"/>
      <c r="AA6730" s="72"/>
      <c r="AB6730" s="72"/>
      <c r="AC6730" s="72"/>
      <c r="AD6730" s="72"/>
      <c r="AE6730" s="72"/>
      <c r="AF6730" s="72"/>
      <c r="AG6730" s="72"/>
      <c r="AH6730" s="72"/>
      <c r="AI6730" s="72"/>
      <c r="AJ6730" s="72"/>
      <c r="AK6730" s="72"/>
    </row>
    <row r="6731" ht="14.25" customHeight="1">
      <c r="A6731" s="78">
        <v>6728.0</v>
      </c>
      <c r="C6731" s="78" t="str">
        <f>VLOOKUP(G6731,[1]Macrodata_CCF!$A$3:$D$55,4,FALSE)</f>
        <v>#ERROR!</v>
      </c>
      <c r="E6731" s="79" t="str">
        <f>VLOOKUP(G6731,[1]Macrodata_CCF!$A$3:$B$55,2,FALSE)</f>
        <v>#ERROR!</v>
      </c>
      <c r="F6731" s="78">
        <v>0.0</v>
      </c>
      <c r="G6731" s="80">
        <v>9.0</v>
      </c>
      <c r="H6731" s="81">
        <v>0.0</v>
      </c>
      <c r="I6731" s="81">
        <v>610000.0</v>
      </c>
      <c r="J6731" s="81">
        <v>195200.0</v>
      </c>
      <c r="K6731" s="81">
        <v>610000.0</v>
      </c>
      <c r="L6731" s="82">
        <v>0.32</v>
      </c>
      <c r="N6731" s="83">
        <f t="shared" si="1"/>
        <v>0.32</v>
      </c>
      <c r="O6731" s="83">
        <f t="shared" si="2"/>
        <v>0.32</v>
      </c>
      <c r="Q6731" s="83">
        <f t="shared" si="3"/>
        <v>1</v>
      </c>
      <c r="R6731" s="83">
        <f t="shared" si="4"/>
        <v>0.32</v>
      </c>
      <c r="S6731" s="83" t="b">
        <f t="shared" si="5"/>
        <v>0</v>
      </c>
      <c r="T6731" s="72"/>
      <c r="U6731" s="72"/>
      <c r="V6731" s="72"/>
      <c r="W6731" s="72"/>
      <c r="X6731" s="72"/>
      <c r="Y6731" s="72"/>
      <c r="Z6731" s="72"/>
      <c r="AA6731" s="72"/>
      <c r="AB6731" s="72"/>
      <c r="AC6731" s="72"/>
      <c r="AD6731" s="72"/>
      <c r="AE6731" s="72"/>
      <c r="AF6731" s="72"/>
      <c r="AG6731" s="72"/>
      <c r="AH6731" s="72"/>
      <c r="AI6731" s="72"/>
      <c r="AJ6731" s="72"/>
      <c r="AK6731" s="72"/>
    </row>
    <row r="6732" ht="14.25" customHeight="1">
      <c r="A6732" s="78">
        <v>6729.0</v>
      </c>
      <c r="C6732" s="78" t="str">
        <f>VLOOKUP(G6732,[1]Macrodata_CCF!$A$3:$D$55,4,FALSE)</f>
        <v>#ERROR!</v>
      </c>
      <c r="E6732" s="79" t="str">
        <f>VLOOKUP(G6732,[1]Macrodata_CCF!$A$3:$B$55,2,FALSE)</f>
        <v>#ERROR!</v>
      </c>
      <c r="F6732" s="78">
        <v>0.0</v>
      </c>
      <c r="G6732" s="80">
        <v>20.0</v>
      </c>
      <c r="H6732" s="81">
        <v>129060.0</v>
      </c>
      <c r="I6732" s="81">
        <v>290000.0</v>
      </c>
      <c r="J6732" s="81">
        <v>161250.0</v>
      </c>
      <c r="K6732" s="81">
        <v>290000.0</v>
      </c>
      <c r="L6732" s="82">
        <v>0.2000124269914254</v>
      </c>
      <c r="N6732" s="83">
        <f t="shared" si="1"/>
        <v>0.200012427</v>
      </c>
      <c r="O6732" s="83">
        <f t="shared" si="2"/>
        <v>0.200012427</v>
      </c>
      <c r="Q6732" s="83">
        <f t="shared" si="3"/>
        <v>0.5549655172</v>
      </c>
      <c r="R6732" s="83">
        <f t="shared" si="4"/>
        <v>0.200012427</v>
      </c>
      <c r="S6732" s="83" t="b">
        <f t="shared" si="5"/>
        <v>0</v>
      </c>
      <c r="T6732" s="72"/>
      <c r="U6732" s="72"/>
      <c r="V6732" s="72"/>
      <c r="W6732" s="72"/>
      <c r="X6732" s="72"/>
      <c r="Y6732" s="72"/>
      <c r="Z6732" s="72"/>
      <c r="AA6732" s="72"/>
      <c r="AB6732" s="72"/>
      <c r="AC6732" s="72"/>
      <c r="AD6732" s="72"/>
      <c r="AE6732" s="72"/>
      <c r="AF6732" s="72"/>
      <c r="AG6732" s="72"/>
      <c r="AH6732" s="72"/>
      <c r="AI6732" s="72"/>
      <c r="AJ6732" s="72"/>
      <c r="AK6732" s="72"/>
    </row>
    <row r="6733" ht="14.25" customHeight="1">
      <c r="A6733" s="78">
        <v>6730.0</v>
      </c>
      <c r="C6733" s="78" t="str">
        <f>VLOOKUP(G6733,[1]Macrodata_CCF!$A$3:$D$55,4,FALSE)</f>
        <v>#ERROR!</v>
      </c>
      <c r="E6733" s="79" t="str">
        <f>VLOOKUP(G6733,[1]Macrodata_CCF!$A$3:$B$55,2,FALSE)</f>
        <v>#ERROR!</v>
      </c>
      <c r="F6733" s="78">
        <v>0.0</v>
      </c>
      <c r="G6733" s="80">
        <v>7.0</v>
      </c>
      <c r="H6733" s="81">
        <v>528305.0</v>
      </c>
      <c r="I6733" s="81">
        <v>720000.0</v>
      </c>
      <c r="J6733" s="81">
        <v>570480.0</v>
      </c>
      <c r="K6733" s="81">
        <v>720000.0</v>
      </c>
      <c r="L6733" s="82">
        <v>0.2200109549023188</v>
      </c>
      <c r="N6733" s="83">
        <f t="shared" si="1"/>
        <v>0.2200109549</v>
      </c>
      <c r="O6733" s="83">
        <f t="shared" si="2"/>
        <v>0.2200109549</v>
      </c>
      <c r="Q6733" s="83">
        <f t="shared" si="3"/>
        <v>0.2662430556</v>
      </c>
      <c r="R6733" s="83">
        <f t="shared" si="4"/>
        <v>0.2200109549</v>
      </c>
      <c r="S6733" s="83" t="b">
        <f t="shared" si="5"/>
        <v>0</v>
      </c>
      <c r="T6733" s="72"/>
      <c r="U6733" s="72"/>
      <c r="V6733" s="72"/>
      <c r="W6733" s="72"/>
      <c r="X6733" s="72"/>
      <c r="Y6733" s="72"/>
      <c r="Z6733" s="72"/>
      <c r="AA6733" s="72"/>
      <c r="AB6733" s="72"/>
      <c r="AC6733" s="72"/>
      <c r="AD6733" s="72"/>
      <c r="AE6733" s="72"/>
      <c r="AF6733" s="72"/>
      <c r="AG6733" s="72"/>
      <c r="AH6733" s="72"/>
      <c r="AI6733" s="72"/>
      <c r="AJ6733" s="72"/>
      <c r="AK6733" s="72"/>
    </row>
    <row r="6734" ht="14.25" customHeight="1">
      <c r="A6734" s="78">
        <v>6731.0</v>
      </c>
      <c r="C6734" s="78" t="str">
        <f>VLOOKUP(G6734,[1]Macrodata_CCF!$A$3:$D$55,4,FALSE)</f>
        <v>#ERROR!</v>
      </c>
      <c r="E6734" s="79" t="str">
        <f>VLOOKUP(G6734,[1]Macrodata_CCF!$A$3:$B$55,2,FALSE)</f>
        <v>#ERROR!</v>
      </c>
      <c r="F6734" s="78">
        <v>0.0</v>
      </c>
      <c r="G6734" s="80">
        <v>36.0</v>
      </c>
      <c r="H6734" s="81">
        <v>0.0</v>
      </c>
      <c r="I6734" s="81">
        <v>860000.0</v>
      </c>
      <c r="J6734" s="81">
        <v>0.0</v>
      </c>
      <c r="K6734" s="81">
        <v>860000.0</v>
      </c>
      <c r="L6734" s="82">
        <v>0.0</v>
      </c>
      <c r="N6734" s="83">
        <f t="shared" si="1"/>
        <v>0</v>
      </c>
      <c r="O6734" s="83">
        <f t="shared" si="2"/>
        <v>0</v>
      </c>
      <c r="Q6734" s="83">
        <f t="shared" si="3"/>
        <v>1</v>
      </c>
      <c r="R6734" s="83">
        <f t="shared" si="4"/>
        <v>0</v>
      </c>
      <c r="S6734" s="83" t="b">
        <f t="shared" si="5"/>
        <v>0</v>
      </c>
      <c r="T6734" s="72"/>
      <c r="U6734" s="72"/>
      <c r="V6734" s="72"/>
      <c r="W6734" s="72"/>
      <c r="X6734" s="72"/>
      <c r="Y6734" s="72"/>
      <c r="Z6734" s="72"/>
      <c r="AA6734" s="72"/>
      <c r="AB6734" s="72"/>
      <c r="AC6734" s="72"/>
      <c r="AD6734" s="72"/>
      <c r="AE6734" s="72"/>
      <c r="AF6734" s="72"/>
      <c r="AG6734" s="72"/>
      <c r="AH6734" s="72"/>
      <c r="AI6734" s="72"/>
      <c r="AJ6734" s="72"/>
      <c r="AK6734" s="72"/>
    </row>
    <row r="6735" ht="14.25" customHeight="1">
      <c r="A6735" s="78">
        <v>6732.0</v>
      </c>
      <c r="C6735" s="78" t="str">
        <f>VLOOKUP(G6735,[1]Macrodata_CCF!$A$3:$D$55,4,FALSE)</f>
        <v>#ERROR!</v>
      </c>
      <c r="E6735" s="79" t="str">
        <f>VLOOKUP(G6735,[1]Macrodata_CCF!$A$3:$B$55,2,FALSE)</f>
        <v>#ERROR!</v>
      </c>
      <c r="F6735" s="78">
        <v>1.0</v>
      </c>
      <c r="G6735" s="80">
        <v>34.0</v>
      </c>
      <c r="H6735" s="81">
        <v>90070.0</v>
      </c>
      <c r="I6735" s="81">
        <v>190000.0</v>
      </c>
      <c r="J6735" s="81">
        <v>147030.0</v>
      </c>
      <c r="K6735" s="81">
        <v>285000.0</v>
      </c>
      <c r="L6735" s="82">
        <v>0.5699989992995097</v>
      </c>
      <c r="N6735" s="83">
        <f t="shared" si="1"/>
        <v>0.5699989993</v>
      </c>
      <c r="O6735" s="83">
        <f t="shared" si="2"/>
        <v>0.5699989993</v>
      </c>
      <c r="Q6735" s="83">
        <f t="shared" si="3"/>
        <v>0.5259473684</v>
      </c>
      <c r="R6735" s="83">
        <f t="shared" si="4"/>
        <v>0.5699989993</v>
      </c>
      <c r="S6735" s="83" t="b">
        <f t="shared" si="5"/>
        <v>0</v>
      </c>
      <c r="T6735" s="72"/>
      <c r="U6735" s="72"/>
      <c r="V6735" s="72"/>
      <c r="W6735" s="72"/>
      <c r="X6735" s="72"/>
      <c r="Y6735" s="72"/>
      <c r="Z6735" s="72"/>
      <c r="AA6735" s="72"/>
      <c r="AB6735" s="72"/>
      <c r="AC6735" s="72"/>
      <c r="AD6735" s="72"/>
      <c r="AE6735" s="72"/>
      <c r="AF6735" s="72"/>
      <c r="AG6735" s="72"/>
      <c r="AH6735" s="72"/>
      <c r="AI6735" s="72"/>
      <c r="AJ6735" s="72"/>
      <c r="AK6735" s="72"/>
    </row>
    <row r="6736" ht="14.25" customHeight="1">
      <c r="A6736" s="78">
        <v>6733.0</v>
      </c>
      <c r="C6736" s="78" t="str">
        <f>VLOOKUP(G6736,[1]Macrodata_CCF!$A$3:$D$55,4,FALSE)</f>
        <v>#ERROR!</v>
      </c>
      <c r="E6736" s="79" t="str">
        <f>VLOOKUP(G6736,[1]Macrodata_CCF!$A$3:$B$55,2,FALSE)</f>
        <v>#ERROR!</v>
      </c>
      <c r="F6736" s="78">
        <v>0.0</v>
      </c>
      <c r="G6736" s="80">
        <v>29.0</v>
      </c>
      <c r="H6736" s="81">
        <v>157910.0</v>
      </c>
      <c r="I6736" s="81">
        <v>260000.0</v>
      </c>
      <c r="J6736" s="81">
        <v>174245.0</v>
      </c>
      <c r="K6736" s="81">
        <v>260000.0</v>
      </c>
      <c r="L6736" s="82">
        <v>0.1600058771672054</v>
      </c>
      <c r="N6736" s="83">
        <f t="shared" si="1"/>
        <v>0.1600058772</v>
      </c>
      <c r="O6736" s="83">
        <f t="shared" si="2"/>
        <v>0.1600058772</v>
      </c>
      <c r="Q6736" s="83">
        <f t="shared" si="3"/>
        <v>0.3926538462</v>
      </c>
      <c r="R6736" s="83">
        <f t="shared" si="4"/>
        <v>0.1600058772</v>
      </c>
      <c r="S6736" s="83" t="b">
        <f t="shared" si="5"/>
        <v>0</v>
      </c>
      <c r="T6736" s="72"/>
      <c r="U6736" s="72"/>
      <c r="V6736" s="72"/>
      <c r="W6736" s="72"/>
      <c r="X6736" s="72"/>
      <c r="Y6736" s="72"/>
      <c r="Z6736" s="72"/>
      <c r="AA6736" s="72"/>
      <c r="AB6736" s="72"/>
      <c r="AC6736" s="72"/>
      <c r="AD6736" s="72"/>
      <c r="AE6736" s="72"/>
      <c r="AF6736" s="72"/>
      <c r="AG6736" s="72"/>
      <c r="AH6736" s="72"/>
      <c r="AI6736" s="72"/>
      <c r="AJ6736" s="72"/>
      <c r="AK6736" s="72"/>
    </row>
    <row r="6737" ht="14.25" customHeight="1">
      <c r="A6737" s="78">
        <v>6734.0</v>
      </c>
      <c r="C6737" s="78" t="str">
        <f>VLOOKUP(G6737,[1]Macrodata_CCF!$A$3:$D$55,4,FALSE)</f>
        <v>#ERROR!</v>
      </c>
      <c r="E6737" s="79" t="str">
        <f>VLOOKUP(G6737,[1]Macrodata_CCF!$A$3:$B$55,2,FALSE)</f>
        <v>#ERROR!</v>
      </c>
      <c r="F6737" s="78">
        <v>1.0</v>
      </c>
      <c r="G6737" s="80">
        <v>48.0</v>
      </c>
      <c r="H6737" s="81">
        <v>409100.0</v>
      </c>
      <c r="I6737" s="81">
        <v>410000.0</v>
      </c>
      <c r="J6737" s="81">
        <v>408955.0</v>
      </c>
      <c r="K6737" s="81">
        <v>410000.0</v>
      </c>
      <c r="L6737" s="82">
        <v>-0.1611111111111111</v>
      </c>
      <c r="N6737" s="83">
        <f t="shared" si="1"/>
        <v>-0.1611111111</v>
      </c>
      <c r="O6737" s="83">
        <f t="shared" si="2"/>
        <v>0</v>
      </c>
      <c r="Q6737" s="83">
        <f t="shared" si="3"/>
        <v>0.002195121951</v>
      </c>
      <c r="R6737" s="83">
        <f t="shared" si="4"/>
        <v>-0.0003536585366</v>
      </c>
      <c r="S6737" s="83" t="b">
        <f t="shared" si="5"/>
        <v>0</v>
      </c>
      <c r="T6737" s="72"/>
      <c r="U6737" s="72"/>
      <c r="V6737" s="72"/>
      <c r="W6737" s="72"/>
      <c r="X6737" s="72"/>
      <c r="Y6737" s="72"/>
      <c r="Z6737" s="72"/>
      <c r="AA6737" s="72"/>
      <c r="AB6737" s="72"/>
      <c r="AC6737" s="72"/>
      <c r="AD6737" s="72"/>
      <c r="AE6737" s="72"/>
      <c r="AF6737" s="72"/>
      <c r="AG6737" s="72"/>
      <c r="AH6737" s="72"/>
      <c r="AI6737" s="72"/>
      <c r="AJ6737" s="72"/>
      <c r="AK6737" s="72"/>
    </row>
    <row r="6738" ht="14.25" customHeight="1">
      <c r="A6738" s="78">
        <v>6735.0</v>
      </c>
      <c r="C6738" s="78" t="str">
        <f>VLOOKUP(G6738,[1]Macrodata_CCF!$A$3:$D$55,4,FALSE)</f>
        <v>#ERROR!</v>
      </c>
      <c r="E6738" s="79" t="str">
        <f>VLOOKUP(G6738,[1]Macrodata_CCF!$A$3:$B$55,2,FALSE)</f>
        <v>#ERROR!</v>
      </c>
      <c r="F6738" s="78">
        <v>0.0</v>
      </c>
      <c r="G6738" s="80">
        <v>35.0</v>
      </c>
      <c r="H6738" s="81">
        <v>230625.0</v>
      </c>
      <c r="I6738" s="81">
        <v>340000.0</v>
      </c>
      <c r="J6738" s="81">
        <v>241565.0</v>
      </c>
      <c r="K6738" s="81">
        <v>340000.0</v>
      </c>
      <c r="L6738" s="82">
        <v>0.1000228571428571</v>
      </c>
      <c r="N6738" s="83">
        <f t="shared" si="1"/>
        <v>0.1000228571</v>
      </c>
      <c r="O6738" s="83">
        <f t="shared" si="2"/>
        <v>0.1000228571</v>
      </c>
      <c r="Q6738" s="83">
        <f t="shared" si="3"/>
        <v>0.3216911765</v>
      </c>
      <c r="R6738" s="83">
        <f t="shared" si="4"/>
        <v>0.1000228571</v>
      </c>
      <c r="S6738" s="83" t="b">
        <f t="shared" si="5"/>
        <v>0</v>
      </c>
      <c r="T6738" s="72"/>
      <c r="U6738" s="72"/>
      <c r="V6738" s="72"/>
      <c r="W6738" s="72"/>
      <c r="X6738" s="72"/>
      <c r="Y6738" s="72"/>
      <c r="Z6738" s="72"/>
      <c r="AA6738" s="72"/>
      <c r="AB6738" s="72"/>
      <c r="AC6738" s="72"/>
      <c r="AD6738" s="72"/>
      <c r="AE6738" s="72"/>
      <c r="AF6738" s="72"/>
      <c r="AG6738" s="72"/>
      <c r="AH6738" s="72"/>
      <c r="AI6738" s="72"/>
      <c r="AJ6738" s="72"/>
      <c r="AK6738" s="72"/>
    </row>
    <row r="6739" ht="14.25" customHeight="1">
      <c r="A6739" s="78">
        <v>6736.0</v>
      </c>
      <c r="C6739" s="78" t="str">
        <f>VLOOKUP(G6739,[1]Macrodata_CCF!$A$3:$D$55,4,FALSE)</f>
        <v>#ERROR!</v>
      </c>
      <c r="E6739" s="79" t="str">
        <f>VLOOKUP(G6739,[1]Macrodata_CCF!$A$3:$B$55,2,FALSE)</f>
        <v>#ERROR!</v>
      </c>
      <c r="F6739" s="78">
        <v>0.0</v>
      </c>
      <c r="G6739" s="80">
        <v>10.0</v>
      </c>
      <c r="H6739" s="81">
        <v>523965.0</v>
      </c>
      <c r="I6739" s="81">
        <v>940000.0</v>
      </c>
      <c r="J6739" s="81">
        <v>690380.0</v>
      </c>
      <c r="K6739" s="81">
        <v>940000.0</v>
      </c>
      <c r="L6739" s="82">
        <v>0.4000024036439242</v>
      </c>
      <c r="N6739" s="83">
        <f t="shared" si="1"/>
        <v>0.4000024036</v>
      </c>
      <c r="O6739" s="83">
        <f t="shared" si="2"/>
        <v>0.4000024036</v>
      </c>
      <c r="Q6739" s="83">
        <f t="shared" si="3"/>
        <v>0.4425904255</v>
      </c>
      <c r="R6739" s="83">
        <f t="shared" si="4"/>
        <v>0.4000024036</v>
      </c>
      <c r="S6739" s="83" t="b">
        <f t="shared" si="5"/>
        <v>0</v>
      </c>
      <c r="T6739" s="72"/>
      <c r="U6739" s="72"/>
      <c r="V6739" s="72"/>
      <c r="W6739" s="72"/>
      <c r="X6739" s="72"/>
      <c r="Y6739" s="72"/>
      <c r="Z6739" s="72"/>
      <c r="AA6739" s="72"/>
      <c r="AB6739" s="72"/>
      <c r="AC6739" s="72"/>
      <c r="AD6739" s="72"/>
      <c r="AE6739" s="72"/>
      <c r="AF6739" s="72"/>
      <c r="AG6739" s="72"/>
      <c r="AH6739" s="72"/>
      <c r="AI6739" s="72"/>
      <c r="AJ6739" s="72"/>
      <c r="AK6739" s="72"/>
    </row>
    <row r="6740" ht="14.25" customHeight="1">
      <c r="A6740" s="78">
        <v>6737.0</v>
      </c>
      <c r="C6740" s="78" t="str">
        <f>VLOOKUP(G6740,[1]Macrodata_CCF!$A$3:$D$55,4,FALSE)</f>
        <v>#ERROR!</v>
      </c>
      <c r="E6740" s="79" t="str">
        <f>VLOOKUP(G6740,[1]Macrodata_CCF!$A$3:$B$55,2,FALSE)</f>
        <v>#ERROR!</v>
      </c>
      <c r="F6740" s="78">
        <v>0.0</v>
      </c>
      <c r="G6740" s="80">
        <v>16.0</v>
      </c>
      <c r="H6740" s="81">
        <v>109675.0</v>
      </c>
      <c r="I6740" s="81">
        <v>140000.0</v>
      </c>
      <c r="J6740" s="81">
        <v>115135.0</v>
      </c>
      <c r="K6740" s="81">
        <v>140000.0</v>
      </c>
      <c r="L6740" s="82">
        <v>0.1800494641384996</v>
      </c>
      <c r="N6740" s="83">
        <f t="shared" si="1"/>
        <v>0.1800494641</v>
      </c>
      <c r="O6740" s="83">
        <f t="shared" si="2"/>
        <v>0.1800494641</v>
      </c>
      <c r="Q6740" s="83">
        <f t="shared" si="3"/>
        <v>0.2166071429</v>
      </c>
      <c r="R6740" s="83">
        <f t="shared" si="4"/>
        <v>0.1800494641</v>
      </c>
      <c r="S6740" s="83" t="b">
        <f t="shared" si="5"/>
        <v>0</v>
      </c>
      <c r="T6740" s="72"/>
      <c r="U6740" s="72"/>
      <c r="V6740" s="72"/>
      <c r="W6740" s="72"/>
      <c r="X6740" s="72"/>
      <c r="Y6740" s="72"/>
      <c r="Z6740" s="72"/>
      <c r="AA6740" s="72"/>
      <c r="AB6740" s="72"/>
      <c r="AC6740" s="72"/>
      <c r="AD6740" s="72"/>
      <c r="AE6740" s="72"/>
      <c r="AF6740" s="72"/>
      <c r="AG6740" s="72"/>
      <c r="AH6740" s="72"/>
      <c r="AI6740" s="72"/>
      <c r="AJ6740" s="72"/>
      <c r="AK6740" s="72"/>
    </row>
    <row r="6741" ht="14.25" customHeight="1">
      <c r="A6741" s="78">
        <v>6738.0</v>
      </c>
      <c r="C6741" s="78" t="str">
        <f>VLOOKUP(G6741,[1]Macrodata_CCF!$A$3:$D$55,4,FALSE)</f>
        <v>#ERROR!</v>
      </c>
      <c r="E6741" s="79" t="str">
        <f>VLOOKUP(G6741,[1]Macrodata_CCF!$A$3:$B$55,2,FALSE)</f>
        <v>#ERROR!</v>
      </c>
      <c r="F6741" s="78">
        <v>0.0</v>
      </c>
      <c r="G6741" s="80">
        <v>53.0</v>
      </c>
      <c r="H6741" s="81">
        <v>17885.0</v>
      </c>
      <c r="I6741" s="81">
        <v>80000.0</v>
      </c>
      <c r="J6741" s="81">
        <v>25340.0</v>
      </c>
      <c r="K6741" s="81">
        <v>80000.0</v>
      </c>
      <c r="L6741" s="82">
        <v>0.1200193190050712</v>
      </c>
      <c r="N6741" s="83">
        <f t="shared" si="1"/>
        <v>0.120019319</v>
      </c>
      <c r="O6741" s="83">
        <f t="shared" si="2"/>
        <v>0.120019319</v>
      </c>
      <c r="Q6741" s="83">
        <f t="shared" si="3"/>
        <v>0.7764375</v>
      </c>
      <c r="R6741" s="83">
        <f t="shared" si="4"/>
        <v>0.120019319</v>
      </c>
      <c r="S6741" s="83" t="b">
        <f t="shared" si="5"/>
        <v>0</v>
      </c>
      <c r="T6741" s="72"/>
      <c r="U6741" s="72"/>
      <c r="V6741" s="72"/>
      <c r="W6741" s="72"/>
      <c r="X6741" s="72"/>
      <c r="Y6741" s="72"/>
      <c r="Z6741" s="72"/>
      <c r="AA6741" s="72"/>
      <c r="AB6741" s="72"/>
      <c r="AC6741" s="72"/>
      <c r="AD6741" s="72"/>
      <c r="AE6741" s="72"/>
      <c r="AF6741" s="72"/>
      <c r="AG6741" s="72"/>
      <c r="AH6741" s="72"/>
      <c r="AI6741" s="72"/>
      <c r="AJ6741" s="72"/>
      <c r="AK6741" s="72"/>
    </row>
    <row r="6742" ht="14.25" customHeight="1">
      <c r="A6742" s="78">
        <v>6739.0</v>
      </c>
      <c r="C6742" s="78" t="str">
        <f>VLOOKUP(G6742,[1]Macrodata_CCF!$A$3:$D$55,4,FALSE)</f>
        <v>#ERROR!</v>
      </c>
      <c r="E6742" s="79" t="str">
        <f>VLOOKUP(G6742,[1]Macrodata_CCF!$A$3:$B$55,2,FALSE)</f>
        <v>#ERROR!</v>
      </c>
      <c r="F6742" s="78">
        <v>0.0</v>
      </c>
      <c r="G6742" s="80">
        <v>46.0</v>
      </c>
      <c r="H6742" s="81">
        <v>193055.0</v>
      </c>
      <c r="I6742" s="81">
        <v>750000.0</v>
      </c>
      <c r="J6742" s="81">
        <v>131790.0</v>
      </c>
      <c r="K6742" s="81">
        <v>1200000.0</v>
      </c>
      <c r="L6742" s="82">
        <v>-0.1100018852849025</v>
      </c>
      <c r="N6742" s="83">
        <f t="shared" si="1"/>
        <v>-0.1100018853</v>
      </c>
      <c r="O6742" s="83">
        <f t="shared" si="2"/>
        <v>0</v>
      </c>
      <c r="Q6742" s="83">
        <f t="shared" si="3"/>
        <v>0.7425933333</v>
      </c>
      <c r="R6742" s="83">
        <f t="shared" si="4"/>
        <v>-0.1100018853</v>
      </c>
      <c r="S6742" s="83" t="b">
        <f t="shared" si="5"/>
        <v>0</v>
      </c>
      <c r="T6742" s="72"/>
      <c r="U6742" s="72"/>
      <c r="V6742" s="72"/>
      <c r="W6742" s="72"/>
      <c r="X6742" s="72"/>
      <c r="Y6742" s="72"/>
      <c r="Z6742" s="72"/>
      <c r="AA6742" s="72"/>
      <c r="AB6742" s="72"/>
      <c r="AC6742" s="72"/>
      <c r="AD6742" s="72"/>
      <c r="AE6742" s="72"/>
      <c r="AF6742" s="72"/>
      <c r="AG6742" s="72"/>
      <c r="AH6742" s="72"/>
      <c r="AI6742" s="72"/>
      <c r="AJ6742" s="72"/>
      <c r="AK6742" s="72"/>
    </row>
    <row r="6743" ht="14.25" customHeight="1">
      <c r="A6743" s="78">
        <v>6740.0</v>
      </c>
      <c r="C6743" s="78" t="str">
        <f>VLOOKUP(G6743,[1]Macrodata_CCF!$A$3:$D$55,4,FALSE)</f>
        <v>#ERROR!</v>
      </c>
      <c r="E6743" s="79" t="str">
        <f>VLOOKUP(G6743,[1]Macrodata_CCF!$A$3:$B$55,2,FALSE)</f>
        <v>#ERROR!</v>
      </c>
      <c r="F6743" s="78">
        <v>0.0</v>
      </c>
      <c r="G6743" s="80">
        <v>42.0</v>
      </c>
      <c r="H6743" s="81">
        <v>467325.0</v>
      </c>
      <c r="I6743" s="81">
        <v>620000.0</v>
      </c>
      <c r="J6743" s="81">
        <v>525340.0</v>
      </c>
      <c r="K6743" s="81">
        <v>620000.0</v>
      </c>
      <c r="L6743" s="82">
        <v>0.3799901752087768</v>
      </c>
      <c r="N6743" s="83">
        <f t="shared" si="1"/>
        <v>0.3799901752</v>
      </c>
      <c r="O6743" s="83">
        <f t="shared" si="2"/>
        <v>0.3799901752</v>
      </c>
      <c r="Q6743" s="83">
        <f t="shared" si="3"/>
        <v>0.24625</v>
      </c>
      <c r="R6743" s="83">
        <f t="shared" si="4"/>
        <v>0.3799901752</v>
      </c>
      <c r="S6743" s="83" t="b">
        <f t="shared" si="5"/>
        <v>0</v>
      </c>
      <c r="T6743" s="72"/>
      <c r="U6743" s="72"/>
      <c r="V6743" s="72"/>
      <c r="W6743" s="72"/>
      <c r="X6743" s="72"/>
      <c r="Y6743" s="72"/>
      <c r="Z6743" s="72"/>
      <c r="AA6743" s="72"/>
      <c r="AB6743" s="72"/>
      <c r="AC6743" s="72"/>
      <c r="AD6743" s="72"/>
      <c r="AE6743" s="72"/>
      <c r="AF6743" s="72"/>
      <c r="AG6743" s="72"/>
      <c r="AH6743" s="72"/>
      <c r="AI6743" s="72"/>
      <c r="AJ6743" s="72"/>
      <c r="AK6743" s="72"/>
    </row>
    <row r="6744" ht="14.25" customHeight="1">
      <c r="A6744" s="78">
        <v>6741.0</v>
      </c>
      <c r="C6744" s="78" t="str">
        <f>VLOOKUP(G6744,[1]Macrodata_CCF!$A$3:$D$55,4,FALSE)</f>
        <v>#ERROR!</v>
      </c>
      <c r="E6744" s="79" t="str">
        <f>VLOOKUP(G6744,[1]Macrodata_CCF!$A$3:$B$55,2,FALSE)</f>
        <v>#ERROR!</v>
      </c>
      <c r="F6744" s="78">
        <v>0.0</v>
      </c>
      <c r="G6744" s="80">
        <v>19.0</v>
      </c>
      <c r="H6744" s="81">
        <v>39715.0</v>
      </c>
      <c r="I6744" s="81">
        <v>120000.0</v>
      </c>
      <c r="J6744" s="81">
        <v>5995.0</v>
      </c>
      <c r="K6744" s="81">
        <v>216000.0</v>
      </c>
      <c r="L6744" s="82">
        <v>-0.4200037366880488</v>
      </c>
      <c r="N6744" s="83">
        <f t="shared" si="1"/>
        <v>-0.4200037367</v>
      </c>
      <c r="O6744" s="83">
        <f t="shared" si="2"/>
        <v>0</v>
      </c>
      <c r="Q6744" s="83">
        <f t="shared" si="3"/>
        <v>0.6690416667</v>
      </c>
      <c r="R6744" s="83">
        <f t="shared" si="4"/>
        <v>-0.4200037367</v>
      </c>
      <c r="S6744" s="83" t="b">
        <f t="shared" si="5"/>
        <v>0</v>
      </c>
      <c r="T6744" s="72"/>
      <c r="U6744" s="72"/>
      <c r="V6744" s="72"/>
      <c r="W6744" s="72"/>
      <c r="X6744" s="72"/>
      <c r="Y6744" s="72"/>
      <c r="Z6744" s="72"/>
      <c r="AA6744" s="72"/>
      <c r="AB6744" s="72"/>
      <c r="AC6744" s="72"/>
      <c r="AD6744" s="72"/>
      <c r="AE6744" s="72"/>
      <c r="AF6744" s="72"/>
      <c r="AG6744" s="72"/>
      <c r="AH6744" s="72"/>
      <c r="AI6744" s="72"/>
      <c r="AJ6744" s="72"/>
      <c r="AK6744" s="72"/>
    </row>
    <row r="6745" ht="14.25" customHeight="1">
      <c r="A6745" s="78">
        <v>6742.0</v>
      </c>
      <c r="C6745" s="78" t="str">
        <f>VLOOKUP(G6745,[1]Macrodata_CCF!$A$3:$D$55,4,FALSE)</f>
        <v>#ERROR!</v>
      </c>
      <c r="E6745" s="79" t="str">
        <f>VLOOKUP(G6745,[1]Macrodata_CCF!$A$3:$B$55,2,FALSE)</f>
        <v>#ERROR!</v>
      </c>
      <c r="F6745" s="78">
        <v>0.0</v>
      </c>
      <c r="G6745" s="80">
        <v>50.0</v>
      </c>
      <c r="H6745" s="81">
        <v>0.0</v>
      </c>
      <c r="I6745" s="81">
        <v>890000.0</v>
      </c>
      <c r="J6745" s="81">
        <v>53400.0</v>
      </c>
      <c r="K6745" s="81">
        <v>890000.0</v>
      </c>
      <c r="L6745" s="82">
        <v>0.06</v>
      </c>
      <c r="N6745" s="83">
        <f t="shared" si="1"/>
        <v>0.06</v>
      </c>
      <c r="O6745" s="83">
        <f t="shared" si="2"/>
        <v>0.06</v>
      </c>
      <c r="Q6745" s="83">
        <f t="shared" si="3"/>
        <v>1</v>
      </c>
      <c r="R6745" s="83">
        <f t="shared" si="4"/>
        <v>0.06</v>
      </c>
      <c r="S6745" s="83" t="b">
        <f t="shared" si="5"/>
        <v>0</v>
      </c>
      <c r="T6745" s="72"/>
      <c r="U6745" s="72"/>
      <c r="V6745" s="72"/>
      <c r="W6745" s="72"/>
      <c r="X6745" s="72"/>
      <c r="Y6745" s="72"/>
      <c r="Z6745" s="72"/>
      <c r="AA6745" s="72"/>
      <c r="AB6745" s="72"/>
      <c r="AC6745" s="72"/>
      <c r="AD6745" s="72"/>
      <c r="AE6745" s="72"/>
      <c r="AF6745" s="72"/>
      <c r="AG6745" s="72"/>
      <c r="AH6745" s="72"/>
      <c r="AI6745" s="72"/>
      <c r="AJ6745" s="72"/>
      <c r="AK6745" s="72"/>
    </row>
    <row r="6746" ht="14.25" customHeight="1">
      <c r="A6746" s="78">
        <v>6743.0</v>
      </c>
      <c r="C6746" s="78" t="str">
        <f>VLOOKUP(G6746,[1]Macrodata_CCF!$A$3:$D$55,4,FALSE)</f>
        <v>#ERROR!</v>
      </c>
      <c r="E6746" s="79" t="str">
        <f>VLOOKUP(G6746,[1]Macrodata_CCF!$A$3:$B$55,2,FALSE)</f>
        <v>#ERROR!</v>
      </c>
      <c r="F6746" s="78">
        <v>0.0</v>
      </c>
      <c r="G6746" s="80">
        <v>31.0</v>
      </c>
      <c r="H6746" s="81">
        <v>80370.0</v>
      </c>
      <c r="I6746" s="81">
        <v>540000.0</v>
      </c>
      <c r="J6746" s="81">
        <v>163105.0</v>
      </c>
      <c r="K6746" s="81">
        <v>540000.0</v>
      </c>
      <c r="L6746" s="82">
        <v>0.1800034810608533</v>
      </c>
      <c r="N6746" s="83">
        <f t="shared" si="1"/>
        <v>0.1800034811</v>
      </c>
      <c r="O6746" s="83">
        <f t="shared" si="2"/>
        <v>0.1800034811</v>
      </c>
      <c r="Q6746" s="83">
        <f t="shared" si="3"/>
        <v>0.8511666667</v>
      </c>
      <c r="R6746" s="83">
        <f t="shared" si="4"/>
        <v>0.1800034811</v>
      </c>
      <c r="S6746" s="83" t="b">
        <f t="shared" si="5"/>
        <v>0</v>
      </c>
      <c r="T6746" s="72"/>
      <c r="U6746" s="72"/>
      <c r="V6746" s="72"/>
      <c r="W6746" s="72"/>
      <c r="X6746" s="72"/>
      <c r="Y6746" s="72"/>
      <c r="Z6746" s="72"/>
      <c r="AA6746" s="72"/>
      <c r="AB6746" s="72"/>
      <c r="AC6746" s="72"/>
      <c r="AD6746" s="72"/>
      <c r="AE6746" s="72"/>
      <c r="AF6746" s="72"/>
      <c r="AG6746" s="72"/>
      <c r="AH6746" s="72"/>
      <c r="AI6746" s="72"/>
      <c r="AJ6746" s="72"/>
      <c r="AK6746" s="72"/>
    </row>
    <row r="6747" ht="14.25" customHeight="1">
      <c r="A6747" s="78">
        <v>6744.0</v>
      </c>
      <c r="C6747" s="78" t="str">
        <f>VLOOKUP(G6747,[1]Macrodata_CCF!$A$3:$D$55,4,FALSE)</f>
        <v>#ERROR!</v>
      </c>
      <c r="E6747" s="79" t="str">
        <f>VLOOKUP(G6747,[1]Macrodata_CCF!$A$3:$B$55,2,FALSE)</f>
        <v>#ERROR!</v>
      </c>
      <c r="F6747" s="78">
        <v>1.0</v>
      </c>
      <c r="G6747" s="80">
        <v>49.0</v>
      </c>
      <c r="H6747" s="81">
        <v>437835.0</v>
      </c>
      <c r="I6747" s="81">
        <v>750000.0</v>
      </c>
      <c r="J6747" s="81">
        <v>590795.0</v>
      </c>
      <c r="K6747" s="81">
        <v>750000.0</v>
      </c>
      <c r="L6747" s="82">
        <v>0.4899972770810309</v>
      </c>
      <c r="N6747" s="83">
        <f t="shared" si="1"/>
        <v>0.4899972771</v>
      </c>
      <c r="O6747" s="83">
        <f t="shared" si="2"/>
        <v>0.4899972771</v>
      </c>
      <c r="Q6747" s="83">
        <f t="shared" si="3"/>
        <v>0.41622</v>
      </c>
      <c r="R6747" s="83">
        <f t="shared" si="4"/>
        <v>0.4899972771</v>
      </c>
      <c r="S6747" s="83" t="b">
        <f t="shared" si="5"/>
        <v>0</v>
      </c>
      <c r="T6747" s="72"/>
      <c r="U6747" s="72"/>
      <c r="V6747" s="72"/>
      <c r="W6747" s="72"/>
      <c r="X6747" s="72"/>
      <c r="Y6747" s="72"/>
      <c r="Z6747" s="72"/>
      <c r="AA6747" s="72"/>
      <c r="AB6747" s="72"/>
      <c r="AC6747" s="72"/>
      <c r="AD6747" s="72"/>
      <c r="AE6747" s="72"/>
      <c r="AF6747" s="72"/>
      <c r="AG6747" s="72"/>
      <c r="AH6747" s="72"/>
      <c r="AI6747" s="72"/>
      <c r="AJ6747" s="72"/>
      <c r="AK6747" s="72"/>
    </row>
    <row r="6748" ht="14.25" customHeight="1">
      <c r="A6748" s="78">
        <v>6745.0</v>
      </c>
      <c r="C6748" s="78" t="str">
        <f>VLOOKUP(G6748,[1]Macrodata_CCF!$A$3:$D$55,4,FALSE)</f>
        <v>#ERROR!</v>
      </c>
      <c r="E6748" s="79" t="str">
        <f>VLOOKUP(G6748,[1]Macrodata_CCF!$A$3:$B$55,2,FALSE)</f>
        <v>#ERROR!</v>
      </c>
      <c r="F6748" s="78">
        <v>1.0</v>
      </c>
      <c r="G6748" s="80">
        <v>36.0</v>
      </c>
      <c r="H6748" s="81">
        <v>0.0</v>
      </c>
      <c r="I6748" s="81">
        <v>950000.0</v>
      </c>
      <c r="J6748" s="81">
        <v>0.0</v>
      </c>
      <c r="K6748" s="81">
        <v>950000.0</v>
      </c>
      <c r="L6748" s="82">
        <v>0.0</v>
      </c>
      <c r="N6748" s="83">
        <f t="shared" si="1"/>
        <v>0</v>
      </c>
      <c r="O6748" s="83">
        <f t="shared" si="2"/>
        <v>0</v>
      </c>
      <c r="Q6748" s="83">
        <f t="shared" si="3"/>
        <v>1</v>
      </c>
      <c r="R6748" s="83">
        <f t="shared" si="4"/>
        <v>0</v>
      </c>
      <c r="S6748" s="83" t="b">
        <f t="shared" si="5"/>
        <v>0</v>
      </c>
      <c r="T6748" s="72"/>
      <c r="U6748" s="72"/>
      <c r="V6748" s="72"/>
      <c r="W6748" s="72"/>
      <c r="X6748" s="72"/>
      <c r="Y6748" s="72"/>
      <c r="Z6748" s="72"/>
      <c r="AA6748" s="72"/>
      <c r="AB6748" s="72"/>
      <c r="AC6748" s="72"/>
      <c r="AD6748" s="72"/>
      <c r="AE6748" s="72"/>
      <c r="AF6748" s="72"/>
      <c r="AG6748" s="72"/>
      <c r="AH6748" s="72"/>
      <c r="AI6748" s="72"/>
      <c r="AJ6748" s="72"/>
      <c r="AK6748" s="72"/>
    </row>
    <row r="6749" ht="14.25" customHeight="1">
      <c r="A6749" s="78">
        <v>6746.0</v>
      </c>
      <c r="C6749" s="78" t="str">
        <f>VLOOKUP(G6749,[1]Macrodata_CCF!$A$3:$D$55,4,FALSE)</f>
        <v>#ERROR!</v>
      </c>
      <c r="E6749" s="79" t="str">
        <f>VLOOKUP(G6749,[1]Macrodata_CCF!$A$3:$B$55,2,FALSE)</f>
        <v>#ERROR!</v>
      </c>
      <c r="F6749" s="78">
        <v>0.0</v>
      </c>
      <c r="G6749" s="80">
        <v>11.0</v>
      </c>
      <c r="H6749" s="81">
        <v>67755.0</v>
      </c>
      <c r="I6749" s="81">
        <v>90000.0</v>
      </c>
      <c r="J6749" s="81">
        <v>71760.0</v>
      </c>
      <c r="K6749" s="81">
        <v>90000.0</v>
      </c>
      <c r="L6749" s="82">
        <v>0.1800404585300067</v>
      </c>
      <c r="N6749" s="83">
        <f t="shared" si="1"/>
        <v>0.1800404585</v>
      </c>
      <c r="O6749" s="83">
        <f t="shared" si="2"/>
        <v>0.1800404585</v>
      </c>
      <c r="Q6749" s="83">
        <f t="shared" si="3"/>
        <v>0.2471666667</v>
      </c>
      <c r="R6749" s="83">
        <f t="shared" si="4"/>
        <v>0.1800404585</v>
      </c>
      <c r="S6749" s="83" t="b">
        <f t="shared" si="5"/>
        <v>0</v>
      </c>
      <c r="T6749" s="72"/>
      <c r="U6749" s="72"/>
      <c r="V6749" s="72"/>
      <c r="W6749" s="72"/>
      <c r="X6749" s="72"/>
      <c r="Y6749" s="72"/>
      <c r="Z6749" s="72"/>
      <c r="AA6749" s="72"/>
      <c r="AB6749" s="72"/>
      <c r="AC6749" s="72"/>
      <c r="AD6749" s="72"/>
      <c r="AE6749" s="72"/>
      <c r="AF6749" s="72"/>
      <c r="AG6749" s="72"/>
      <c r="AH6749" s="72"/>
      <c r="AI6749" s="72"/>
      <c r="AJ6749" s="72"/>
      <c r="AK6749" s="72"/>
    </row>
    <row r="6750" ht="14.25" customHeight="1">
      <c r="A6750" s="78">
        <v>6747.0</v>
      </c>
      <c r="C6750" s="78" t="str">
        <f>VLOOKUP(G6750,[1]Macrodata_CCF!$A$3:$D$55,4,FALSE)</f>
        <v>#ERROR!</v>
      </c>
      <c r="E6750" s="79" t="str">
        <f>VLOOKUP(G6750,[1]Macrodata_CCF!$A$3:$B$55,2,FALSE)</f>
        <v>#ERROR!</v>
      </c>
      <c r="F6750" s="78">
        <v>0.0</v>
      </c>
      <c r="G6750" s="80">
        <v>34.0</v>
      </c>
      <c r="H6750" s="81">
        <v>313495.0</v>
      </c>
      <c r="I6750" s="81">
        <v>610000.0</v>
      </c>
      <c r="J6750" s="81">
        <v>355005.0</v>
      </c>
      <c r="K6750" s="81">
        <v>610000.0</v>
      </c>
      <c r="L6750" s="82">
        <v>0.1399976391629146</v>
      </c>
      <c r="N6750" s="83">
        <f t="shared" si="1"/>
        <v>0.1399976392</v>
      </c>
      <c r="O6750" s="83">
        <f t="shared" si="2"/>
        <v>0.1399976392</v>
      </c>
      <c r="Q6750" s="83">
        <f t="shared" si="3"/>
        <v>0.4860737705</v>
      </c>
      <c r="R6750" s="83">
        <f t="shared" si="4"/>
        <v>0.1399976392</v>
      </c>
      <c r="S6750" s="83" t="b">
        <f t="shared" si="5"/>
        <v>0</v>
      </c>
      <c r="T6750" s="72"/>
      <c r="U6750" s="72"/>
      <c r="V6750" s="72"/>
      <c r="W6750" s="72"/>
      <c r="X6750" s="72"/>
      <c r="Y6750" s="72"/>
      <c r="Z6750" s="72"/>
      <c r="AA6750" s="72"/>
      <c r="AB6750" s="72"/>
      <c r="AC6750" s="72"/>
      <c r="AD6750" s="72"/>
      <c r="AE6750" s="72"/>
      <c r="AF6750" s="72"/>
      <c r="AG6750" s="72"/>
      <c r="AH6750" s="72"/>
      <c r="AI6750" s="72"/>
      <c r="AJ6750" s="72"/>
      <c r="AK6750" s="72"/>
    </row>
    <row r="6751" ht="14.25" customHeight="1">
      <c r="A6751" s="78">
        <v>6748.0</v>
      </c>
      <c r="C6751" s="78" t="str">
        <f>VLOOKUP(G6751,[1]Macrodata_CCF!$A$3:$D$55,4,FALSE)</f>
        <v>#ERROR!</v>
      </c>
      <c r="E6751" s="79" t="str">
        <f>VLOOKUP(G6751,[1]Macrodata_CCF!$A$3:$B$55,2,FALSE)</f>
        <v>#ERROR!</v>
      </c>
      <c r="F6751" s="78">
        <v>0.0</v>
      </c>
      <c r="G6751" s="80">
        <v>1.0</v>
      </c>
      <c r="H6751" s="81">
        <v>0.0</v>
      </c>
      <c r="I6751" s="81">
        <v>240000.0</v>
      </c>
      <c r="J6751" s="81">
        <v>93600.0</v>
      </c>
      <c r="K6751" s="81">
        <v>240000.0</v>
      </c>
      <c r="L6751" s="82">
        <v>0.39</v>
      </c>
      <c r="N6751" s="83">
        <f t="shared" si="1"/>
        <v>0.39</v>
      </c>
      <c r="O6751" s="83">
        <f t="shared" si="2"/>
        <v>0.39</v>
      </c>
      <c r="Q6751" s="83">
        <f t="shared" si="3"/>
        <v>1</v>
      </c>
      <c r="R6751" s="83">
        <f t="shared" si="4"/>
        <v>0.39</v>
      </c>
      <c r="S6751" s="83" t="b">
        <f t="shared" si="5"/>
        <v>0</v>
      </c>
      <c r="T6751" s="72"/>
      <c r="U6751" s="72"/>
      <c r="V6751" s="72"/>
      <c r="W6751" s="72"/>
      <c r="X6751" s="72"/>
      <c r="Y6751" s="72"/>
      <c r="Z6751" s="72"/>
      <c r="AA6751" s="72"/>
      <c r="AB6751" s="72"/>
      <c r="AC6751" s="72"/>
      <c r="AD6751" s="72"/>
      <c r="AE6751" s="72"/>
      <c r="AF6751" s="72"/>
      <c r="AG6751" s="72"/>
      <c r="AH6751" s="72"/>
      <c r="AI6751" s="72"/>
      <c r="AJ6751" s="72"/>
      <c r="AK6751" s="72"/>
    </row>
    <row r="6752" ht="14.25" customHeight="1">
      <c r="A6752" s="78">
        <v>6749.0</v>
      </c>
      <c r="C6752" s="78" t="str">
        <f>VLOOKUP(G6752,[1]Macrodata_CCF!$A$3:$D$55,4,FALSE)</f>
        <v>#ERROR!</v>
      </c>
      <c r="E6752" s="79" t="str">
        <f>VLOOKUP(G6752,[1]Macrodata_CCF!$A$3:$B$55,2,FALSE)</f>
        <v>#ERROR!</v>
      </c>
      <c r="F6752" s="78">
        <v>0.0</v>
      </c>
      <c r="G6752" s="80">
        <v>5.0</v>
      </c>
      <c r="H6752" s="81">
        <v>114735.0</v>
      </c>
      <c r="I6752" s="81">
        <v>110000.0</v>
      </c>
      <c r="J6752" s="81">
        <v>112200.0</v>
      </c>
      <c r="K6752" s="81">
        <v>110000.0</v>
      </c>
      <c r="L6752" s="82">
        <v>0.5353748680042238</v>
      </c>
      <c r="N6752" s="83">
        <f t="shared" si="1"/>
        <v>0.535374868</v>
      </c>
      <c r="O6752" s="83">
        <f t="shared" si="2"/>
        <v>0.535374868</v>
      </c>
      <c r="Q6752" s="83">
        <f t="shared" si="3"/>
        <v>-0.04304545455</v>
      </c>
      <c r="R6752" s="83">
        <f t="shared" si="4"/>
        <v>-0.02304545455</v>
      </c>
      <c r="S6752" s="83" t="b">
        <f t="shared" si="5"/>
        <v>0</v>
      </c>
      <c r="T6752" s="72"/>
      <c r="U6752" s="72"/>
      <c r="V6752" s="72"/>
      <c r="W6752" s="72"/>
      <c r="X6752" s="72"/>
      <c r="Y6752" s="72"/>
      <c r="Z6752" s="72"/>
      <c r="AA6752" s="72"/>
      <c r="AB6752" s="72"/>
      <c r="AC6752" s="72"/>
      <c r="AD6752" s="72"/>
      <c r="AE6752" s="72"/>
      <c r="AF6752" s="72"/>
      <c r="AG6752" s="72"/>
      <c r="AH6752" s="72"/>
      <c r="AI6752" s="72"/>
      <c r="AJ6752" s="72"/>
      <c r="AK6752" s="72"/>
    </row>
    <row r="6753" ht="14.25" customHeight="1">
      <c r="A6753" s="78">
        <v>6750.0</v>
      </c>
      <c r="C6753" s="78" t="str">
        <f>VLOOKUP(G6753,[1]Macrodata_CCF!$A$3:$D$55,4,FALSE)</f>
        <v>#ERROR!</v>
      </c>
      <c r="E6753" s="79" t="str">
        <f>VLOOKUP(G6753,[1]Macrodata_CCF!$A$3:$B$55,2,FALSE)</f>
        <v>#ERROR!</v>
      </c>
      <c r="F6753" s="78">
        <v>0.0</v>
      </c>
      <c r="G6753" s="80">
        <v>39.0</v>
      </c>
      <c r="H6753" s="81">
        <v>223340.0</v>
      </c>
      <c r="I6753" s="81">
        <v>250000.0</v>
      </c>
      <c r="J6753" s="81">
        <v>225475.0</v>
      </c>
      <c r="K6753" s="81">
        <v>400000.0</v>
      </c>
      <c r="L6753" s="82">
        <v>0.08008252063015754</v>
      </c>
      <c r="N6753" s="83">
        <f t="shared" si="1"/>
        <v>0.08008252063</v>
      </c>
      <c r="O6753" s="83">
        <f t="shared" si="2"/>
        <v>0.08008252063</v>
      </c>
      <c r="Q6753" s="83">
        <f t="shared" si="3"/>
        <v>0.10664</v>
      </c>
      <c r="R6753" s="83">
        <f t="shared" si="4"/>
        <v>0.08008252063</v>
      </c>
      <c r="S6753" s="83" t="b">
        <f t="shared" si="5"/>
        <v>0</v>
      </c>
      <c r="T6753" s="72"/>
      <c r="U6753" s="72"/>
      <c r="V6753" s="72"/>
      <c r="W6753" s="72"/>
      <c r="X6753" s="72"/>
      <c r="Y6753" s="72"/>
      <c r="Z6753" s="72"/>
      <c r="AA6753" s="72"/>
      <c r="AB6753" s="72"/>
      <c r="AC6753" s="72"/>
      <c r="AD6753" s="72"/>
      <c r="AE6753" s="72"/>
      <c r="AF6753" s="72"/>
      <c r="AG6753" s="72"/>
      <c r="AH6753" s="72"/>
      <c r="AI6753" s="72"/>
      <c r="AJ6753" s="72"/>
      <c r="AK6753" s="72"/>
    </row>
    <row r="6754" ht="14.25" customHeight="1">
      <c r="A6754" s="78">
        <v>6751.0</v>
      </c>
      <c r="C6754" s="78" t="str">
        <f>VLOOKUP(G6754,[1]Macrodata_CCF!$A$3:$D$55,4,FALSE)</f>
        <v>#ERROR!</v>
      </c>
      <c r="E6754" s="79" t="str">
        <f>VLOOKUP(G6754,[1]Macrodata_CCF!$A$3:$B$55,2,FALSE)</f>
        <v>#ERROR!</v>
      </c>
      <c r="F6754" s="78">
        <v>1.0</v>
      </c>
      <c r="G6754" s="80">
        <v>13.0</v>
      </c>
      <c r="H6754" s="81">
        <v>0.0</v>
      </c>
      <c r="I6754" s="81">
        <v>590000.0</v>
      </c>
      <c r="J6754" s="81">
        <v>247800.0</v>
      </c>
      <c r="K6754" s="81">
        <v>1003000.0</v>
      </c>
      <c r="L6754" s="82">
        <v>0.42</v>
      </c>
      <c r="N6754" s="83">
        <f t="shared" si="1"/>
        <v>0.42</v>
      </c>
      <c r="O6754" s="83">
        <f t="shared" si="2"/>
        <v>0.42</v>
      </c>
      <c r="Q6754" s="83">
        <f t="shared" si="3"/>
        <v>1</v>
      </c>
      <c r="R6754" s="83">
        <f t="shared" si="4"/>
        <v>0.42</v>
      </c>
      <c r="S6754" s="83" t="b">
        <f t="shared" si="5"/>
        <v>0</v>
      </c>
      <c r="T6754" s="72"/>
      <c r="U6754" s="72"/>
      <c r="V6754" s="72"/>
      <c r="W6754" s="72"/>
      <c r="X6754" s="72"/>
      <c r="Y6754" s="72"/>
      <c r="Z6754" s="72"/>
      <c r="AA6754" s="72"/>
      <c r="AB6754" s="72"/>
      <c r="AC6754" s="72"/>
      <c r="AD6754" s="72"/>
      <c r="AE6754" s="72"/>
      <c r="AF6754" s="72"/>
      <c r="AG6754" s="72"/>
      <c r="AH6754" s="72"/>
      <c r="AI6754" s="72"/>
      <c r="AJ6754" s="72"/>
      <c r="AK6754" s="72"/>
    </row>
    <row r="6755" ht="14.25" customHeight="1">
      <c r="A6755" s="78">
        <v>6752.0</v>
      </c>
      <c r="C6755" s="78" t="str">
        <f>VLOOKUP(G6755,[1]Macrodata_CCF!$A$3:$D$55,4,FALSE)</f>
        <v>#ERROR!</v>
      </c>
      <c r="E6755" s="79" t="str">
        <f>VLOOKUP(G6755,[1]Macrodata_CCF!$A$3:$B$55,2,FALSE)</f>
        <v>#ERROR!</v>
      </c>
      <c r="F6755" s="78">
        <v>0.0</v>
      </c>
      <c r="G6755" s="80">
        <v>10.0</v>
      </c>
      <c r="H6755" s="81">
        <v>0.0</v>
      </c>
      <c r="I6755" s="81">
        <v>530000.0</v>
      </c>
      <c r="J6755" s="81">
        <v>148400.0</v>
      </c>
      <c r="K6755" s="81">
        <v>530000.0</v>
      </c>
      <c r="L6755" s="82">
        <v>0.28</v>
      </c>
      <c r="N6755" s="83">
        <f t="shared" si="1"/>
        <v>0.28</v>
      </c>
      <c r="O6755" s="83">
        <f t="shared" si="2"/>
        <v>0.28</v>
      </c>
      <c r="Q6755" s="83">
        <f t="shared" si="3"/>
        <v>1</v>
      </c>
      <c r="R6755" s="83">
        <f t="shared" si="4"/>
        <v>0.28</v>
      </c>
      <c r="S6755" s="83" t="b">
        <f t="shared" si="5"/>
        <v>0</v>
      </c>
      <c r="T6755" s="72"/>
      <c r="U6755" s="72"/>
      <c r="V6755" s="72"/>
      <c r="W6755" s="72"/>
      <c r="X6755" s="72"/>
      <c r="Y6755" s="72"/>
      <c r="Z6755" s="72"/>
      <c r="AA6755" s="72"/>
      <c r="AB6755" s="72"/>
      <c r="AC6755" s="72"/>
      <c r="AD6755" s="72"/>
      <c r="AE6755" s="72"/>
      <c r="AF6755" s="72"/>
      <c r="AG6755" s="72"/>
      <c r="AH6755" s="72"/>
      <c r="AI6755" s="72"/>
      <c r="AJ6755" s="72"/>
      <c r="AK6755" s="72"/>
    </row>
    <row r="6756" ht="14.25" customHeight="1">
      <c r="A6756" s="78">
        <v>6753.0</v>
      </c>
      <c r="C6756" s="78" t="str">
        <f>VLOOKUP(G6756,[1]Macrodata_CCF!$A$3:$D$55,4,FALSE)</f>
        <v>#ERROR!</v>
      </c>
      <c r="E6756" s="79" t="str">
        <f>VLOOKUP(G6756,[1]Macrodata_CCF!$A$3:$B$55,2,FALSE)</f>
        <v>#ERROR!</v>
      </c>
      <c r="F6756" s="78">
        <v>0.0</v>
      </c>
      <c r="G6756" s="80">
        <v>49.0</v>
      </c>
      <c r="H6756" s="81">
        <v>7865.0</v>
      </c>
      <c r="I6756" s="81">
        <v>10000.0</v>
      </c>
      <c r="J6756" s="81">
        <v>7970.0</v>
      </c>
      <c r="K6756" s="81">
        <v>10000.0</v>
      </c>
      <c r="L6756" s="82">
        <v>0.04918032786885246</v>
      </c>
      <c r="N6756" s="83">
        <f t="shared" si="1"/>
        <v>0.04918032787</v>
      </c>
      <c r="O6756" s="83">
        <f t="shared" si="2"/>
        <v>0.04918032787</v>
      </c>
      <c r="Q6756" s="83">
        <f t="shared" si="3"/>
        <v>0.2135</v>
      </c>
      <c r="R6756" s="83">
        <f t="shared" si="4"/>
        <v>0.04918032787</v>
      </c>
      <c r="S6756" s="83" t="b">
        <f t="shared" si="5"/>
        <v>0</v>
      </c>
      <c r="T6756" s="72"/>
      <c r="U6756" s="72"/>
      <c r="V6756" s="72"/>
      <c r="W6756" s="72"/>
      <c r="X6756" s="72"/>
      <c r="Y6756" s="72"/>
      <c r="Z6756" s="72"/>
      <c r="AA6756" s="72"/>
      <c r="AB6756" s="72"/>
      <c r="AC6756" s="72"/>
      <c r="AD6756" s="72"/>
      <c r="AE6756" s="72"/>
      <c r="AF6756" s="72"/>
      <c r="AG6756" s="72"/>
      <c r="AH6756" s="72"/>
      <c r="AI6756" s="72"/>
      <c r="AJ6756" s="72"/>
      <c r="AK6756" s="72"/>
    </row>
    <row r="6757" ht="14.25" customHeight="1">
      <c r="A6757" s="78">
        <v>6754.0</v>
      </c>
      <c r="C6757" s="78" t="str">
        <f>VLOOKUP(G6757,[1]Macrodata_CCF!$A$3:$D$55,4,FALSE)</f>
        <v>#ERROR!</v>
      </c>
      <c r="E6757" s="79" t="str">
        <f>VLOOKUP(G6757,[1]Macrodata_CCF!$A$3:$B$55,2,FALSE)</f>
        <v>#ERROR!</v>
      </c>
      <c r="F6757" s="78">
        <v>0.0</v>
      </c>
      <c r="G6757" s="80">
        <v>20.0</v>
      </c>
      <c r="H6757" s="81">
        <v>700660.0</v>
      </c>
      <c r="I6757" s="81">
        <v>810000.0</v>
      </c>
      <c r="J6757" s="81">
        <v>720340.0</v>
      </c>
      <c r="K6757" s="81">
        <v>810000.0</v>
      </c>
      <c r="L6757" s="82">
        <v>0.1799890250594476</v>
      </c>
      <c r="N6757" s="83">
        <f t="shared" si="1"/>
        <v>0.1799890251</v>
      </c>
      <c r="O6757" s="83">
        <f t="shared" si="2"/>
        <v>0.1799890251</v>
      </c>
      <c r="Q6757" s="83">
        <f t="shared" si="3"/>
        <v>0.1349876543</v>
      </c>
      <c r="R6757" s="83">
        <f t="shared" si="4"/>
        <v>0.1799890251</v>
      </c>
      <c r="S6757" s="83" t="b">
        <f t="shared" si="5"/>
        <v>0</v>
      </c>
      <c r="T6757" s="72"/>
      <c r="U6757" s="72"/>
      <c r="V6757" s="72"/>
      <c r="W6757" s="72"/>
      <c r="X6757" s="72"/>
      <c r="Y6757" s="72"/>
      <c r="Z6757" s="72"/>
      <c r="AA6757" s="72"/>
      <c r="AB6757" s="72"/>
      <c r="AC6757" s="72"/>
      <c r="AD6757" s="72"/>
      <c r="AE6757" s="72"/>
      <c r="AF6757" s="72"/>
      <c r="AG6757" s="72"/>
      <c r="AH6757" s="72"/>
      <c r="AI6757" s="72"/>
      <c r="AJ6757" s="72"/>
      <c r="AK6757" s="72"/>
    </row>
    <row r="6758" ht="14.25" customHeight="1">
      <c r="A6758" s="78">
        <v>6755.0</v>
      </c>
      <c r="C6758" s="78" t="str">
        <f>VLOOKUP(G6758,[1]Macrodata_CCF!$A$3:$D$55,4,FALSE)</f>
        <v>#ERROR!</v>
      </c>
      <c r="E6758" s="79" t="str">
        <f>VLOOKUP(G6758,[1]Macrodata_CCF!$A$3:$B$55,2,FALSE)</f>
        <v>#ERROR!</v>
      </c>
      <c r="F6758" s="78">
        <v>0.0</v>
      </c>
      <c r="G6758" s="80">
        <v>13.0</v>
      </c>
      <c r="H6758" s="81">
        <v>212220.0</v>
      </c>
      <c r="I6758" s="81">
        <v>330000.0</v>
      </c>
      <c r="J6758" s="81">
        <v>235775.0</v>
      </c>
      <c r="K6758" s="81">
        <v>330000.0</v>
      </c>
      <c r="L6758" s="82">
        <v>0.1999915095941586</v>
      </c>
      <c r="N6758" s="83">
        <f t="shared" si="1"/>
        <v>0.1999915096</v>
      </c>
      <c r="O6758" s="83">
        <f t="shared" si="2"/>
        <v>0.1999915096</v>
      </c>
      <c r="Q6758" s="83">
        <f t="shared" si="3"/>
        <v>0.3569090909</v>
      </c>
      <c r="R6758" s="83">
        <f t="shared" si="4"/>
        <v>0.1999915096</v>
      </c>
      <c r="S6758" s="83" t="b">
        <f t="shared" si="5"/>
        <v>0</v>
      </c>
      <c r="T6758" s="72"/>
      <c r="U6758" s="72"/>
      <c r="V6758" s="72"/>
      <c r="W6758" s="72"/>
      <c r="X6758" s="72"/>
      <c r="Y6758" s="72"/>
      <c r="Z6758" s="72"/>
      <c r="AA6758" s="72"/>
      <c r="AB6758" s="72"/>
      <c r="AC6758" s="72"/>
      <c r="AD6758" s="72"/>
      <c r="AE6758" s="72"/>
      <c r="AF6758" s="72"/>
      <c r="AG6758" s="72"/>
      <c r="AH6758" s="72"/>
      <c r="AI6758" s="72"/>
      <c r="AJ6758" s="72"/>
      <c r="AK6758" s="72"/>
    </row>
    <row r="6759" ht="14.25" customHeight="1">
      <c r="A6759" s="78">
        <v>6756.0</v>
      </c>
      <c r="C6759" s="78" t="str">
        <f>VLOOKUP(G6759,[1]Macrodata_CCF!$A$3:$D$55,4,FALSE)</f>
        <v>#ERROR!</v>
      </c>
      <c r="E6759" s="79" t="str">
        <f>VLOOKUP(G6759,[1]Macrodata_CCF!$A$3:$B$55,2,FALSE)</f>
        <v>#ERROR!</v>
      </c>
      <c r="F6759" s="78">
        <v>0.0</v>
      </c>
      <c r="G6759" s="80">
        <v>46.0</v>
      </c>
      <c r="H6759" s="81">
        <v>200140.0</v>
      </c>
      <c r="I6759" s="81">
        <v>270000.0</v>
      </c>
      <c r="J6759" s="81">
        <v>214110.0</v>
      </c>
      <c r="K6759" s="81">
        <v>270000.0</v>
      </c>
      <c r="L6759" s="82">
        <v>0.1999713713140567</v>
      </c>
      <c r="N6759" s="83">
        <f t="shared" si="1"/>
        <v>0.1999713713</v>
      </c>
      <c r="O6759" s="83">
        <f t="shared" si="2"/>
        <v>0.1999713713</v>
      </c>
      <c r="Q6759" s="83">
        <f t="shared" si="3"/>
        <v>0.2587407407</v>
      </c>
      <c r="R6759" s="83">
        <f t="shared" si="4"/>
        <v>0.1999713713</v>
      </c>
      <c r="S6759" s="83" t="b">
        <f t="shared" si="5"/>
        <v>0</v>
      </c>
      <c r="T6759" s="72"/>
      <c r="U6759" s="72"/>
      <c r="V6759" s="72"/>
      <c r="W6759" s="72"/>
      <c r="X6759" s="72"/>
      <c r="Y6759" s="72"/>
      <c r="Z6759" s="72"/>
      <c r="AA6759" s="72"/>
      <c r="AB6759" s="72"/>
      <c r="AC6759" s="72"/>
      <c r="AD6759" s="72"/>
      <c r="AE6759" s="72"/>
      <c r="AF6759" s="72"/>
      <c r="AG6759" s="72"/>
      <c r="AH6759" s="72"/>
      <c r="AI6759" s="72"/>
      <c r="AJ6759" s="72"/>
      <c r="AK6759" s="72"/>
    </row>
    <row r="6760" ht="14.25" customHeight="1">
      <c r="A6760" s="78">
        <v>6757.0</v>
      </c>
      <c r="C6760" s="78" t="str">
        <f>VLOOKUP(G6760,[1]Macrodata_CCF!$A$3:$D$55,4,FALSE)</f>
        <v>#ERROR!</v>
      </c>
      <c r="E6760" s="79" t="str">
        <f>VLOOKUP(G6760,[1]Macrodata_CCF!$A$3:$B$55,2,FALSE)</f>
        <v>#ERROR!</v>
      </c>
      <c r="F6760" s="78">
        <v>0.0</v>
      </c>
      <c r="G6760" s="80">
        <v>37.0</v>
      </c>
      <c r="H6760" s="81">
        <v>104600.0</v>
      </c>
      <c r="I6760" s="81">
        <v>500000.0</v>
      </c>
      <c r="J6760" s="81">
        <v>128325.0</v>
      </c>
      <c r="K6760" s="81">
        <v>500000.0</v>
      </c>
      <c r="L6760" s="82">
        <v>0.06000252908447142</v>
      </c>
      <c r="N6760" s="83">
        <f t="shared" si="1"/>
        <v>0.06000252908</v>
      </c>
      <c r="O6760" s="83">
        <f t="shared" si="2"/>
        <v>0.06000252908</v>
      </c>
      <c r="Q6760" s="83">
        <f t="shared" si="3"/>
        <v>0.7908</v>
      </c>
      <c r="R6760" s="83">
        <f t="shared" si="4"/>
        <v>0.06000252908</v>
      </c>
      <c r="S6760" s="83" t="b">
        <f t="shared" si="5"/>
        <v>0</v>
      </c>
      <c r="T6760" s="72"/>
      <c r="U6760" s="72"/>
      <c r="V6760" s="72"/>
      <c r="W6760" s="72"/>
      <c r="X6760" s="72"/>
      <c r="Y6760" s="72"/>
      <c r="Z6760" s="72"/>
      <c r="AA6760" s="72"/>
      <c r="AB6760" s="72"/>
      <c r="AC6760" s="72"/>
      <c r="AD6760" s="72"/>
      <c r="AE6760" s="72"/>
      <c r="AF6760" s="72"/>
      <c r="AG6760" s="72"/>
      <c r="AH6760" s="72"/>
      <c r="AI6760" s="72"/>
      <c r="AJ6760" s="72"/>
      <c r="AK6760" s="72"/>
    </row>
    <row r="6761" ht="14.25" customHeight="1">
      <c r="A6761" s="78">
        <v>6758.0</v>
      </c>
      <c r="C6761" s="78" t="str">
        <f>VLOOKUP(G6761,[1]Macrodata_CCF!$A$3:$D$55,4,FALSE)</f>
        <v>#ERROR!</v>
      </c>
      <c r="E6761" s="79" t="str">
        <f>VLOOKUP(G6761,[1]Macrodata_CCF!$A$3:$B$55,2,FALSE)</f>
        <v>#ERROR!</v>
      </c>
      <c r="F6761" s="78">
        <v>0.0</v>
      </c>
      <c r="G6761" s="80">
        <v>44.0</v>
      </c>
      <c r="H6761" s="81">
        <v>296535.0</v>
      </c>
      <c r="I6761" s="81">
        <v>400000.0</v>
      </c>
      <c r="J6761" s="81">
        <v>316195.0</v>
      </c>
      <c r="K6761" s="81">
        <v>400000.0</v>
      </c>
      <c r="L6761" s="82">
        <v>0.1900159474218335</v>
      </c>
      <c r="N6761" s="83">
        <f t="shared" si="1"/>
        <v>0.1900159474</v>
      </c>
      <c r="O6761" s="83">
        <f t="shared" si="2"/>
        <v>0.1900159474</v>
      </c>
      <c r="Q6761" s="83">
        <f t="shared" si="3"/>
        <v>0.2586625</v>
      </c>
      <c r="R6761" s="83">
        <f t="shared" si="4"/>
        <v>0.1900159474</v>
      </c>
      <c r="S6761" s="83" t="b">
        <f t="shared" si="5"/>
        <v>0</v>
      </c>
      <c r="T6761" s="72"/>
      <c r="U6761" s="72"/>
      <c r="V6761" s="72"/>
      <c r="W6761" s="72"/>
      <c r="X6761" s="72"/>
      <c r="Y6761" s="72"/>
      <c r="Z6761" s="72"/>
      <c r="AA6761" s="72"/>
      <c r="AB6761" s="72"/>
      <c r="AC6761" s="72"/>
      <c r="AD6761" s="72"/>
      <c r="AE6761" s="72"/>
      <c r="AF6761" s="72"/>
      <c r="AG6761" s="72"/>
      <c r="AH6761" s="72"/>
      <c r="AI6761" s="72"/>
      <c r="AJ6761" s="72"/>
      <c r="AK6761" s="72"/>
    </row>
    <row r="6762" ht="14.25" customHeight="1">
      <c r="A6762" s="78">
        <v>6759.0</v>
      </c>
      <c r="C6762" s="78" t="str">
        <f>VLOOKUP(G6762,[1]Macrodata_CCF!$A$3:$D$55,4,FALSE)</f>
        <v>#ERROR!</v>
      </c>
      <c r="E6762" s="79" t="str">
        <f>VLOOKUP(G6762,[1]Macrodata_CCF!$A$3:$B$55,2,FALSE)</f>
        <v>#ERROR!</v>
      </c>
      <c r="F6762" s="78">
        <v>0.0</v>
      </c>
      <c r="G6762" s="80">
        <v>38.0</v>
      </c>
      <c r="H6762" s="81">
        <v>8060.0</v>
      </c>
      <c r="I6762" s="81">
        <v>580000.0</v>
      </c>
      <c r="J6762" s="81">
        <v>65255.0</v>
      </c>
      <c r="K6762" s="81">
        <v>580000.0</v>
      </c>
      <c r="L6762" s="82">
        <v>0.1000017484351505</v>
      </c>
      <c r="N6762" s="83">
        <f t="shared" si="1"/>
        <v>0.1000017484</v>
      </c>
      <c r="O6762" s="83">
        <f t="shared" si="2"/>
        <v>0.1000017484</v>
      </c>
      <c r="Q6762" s="83">
        <f t="shared" si="3"/>
        <v>0.9861034483</v>
      </c>
      <c r="R6762" s="83">
        <f t="shared" si="4"/>
        <v>0.1000017484</v>
      </c>
      <c r="S6762" s="83" t="b">
        <f t="shared" si="5"/>
        <v>0</v>
      </c>
      <c r="T6762" s="72"/>
      <c r="U6762" s="72"/>
      <c r="V6762" s="72"/>
      <c r="W6762" s="72"/>
      <c r="X6762" s="72"/>
      <c r="Y6762" s="72"/>
      <c r="Z6762" s="72"/>
      <c r="AA6762" s="72"/>
      <c r="AB6762" s="72"/>
      <c r="AC6762" s="72"/>
      <c r="AD6762" s="72"/>
      <c r="AE6762" s="72"/>
      <c r="AF6762" s="72"/>
      <c r="AG6762" s="72"/>
      <c r="AH6762" s="72"/>
      <c r="AI6762" s="72"/>
      <c r="AJ6762" s="72"/>
      <c r="AK6762" s="72"/>
    </row>
    <row r="6763" ht="14.25" customHeight="1">
      <c r="A6763" s="78">
        <v>6760.0</v>
      </c>
      <c r="C6763" s="78" t="str">
        <f>VLOOKUP(G6763,[1]Macrodata_CCF!$A$3:$D$55,4,FALSE)</f>
        <v>#ERROR!</v>
      </c>
      <c r="E6763" s="79" t="str">
        <f>VLOOKUP(G6763,[1]Macrodata_CCF!$A$3:$B$55,2,FALSE)</f>
        <v>#ERROR!</v>
      </c>
      <c r="F6763" s="78">
        <v>0.0</v>
      </c>
      <c r="G6763" s="80">
        <v>20.0</v>
      </c>
      <c r="H6763" s="81">
        <v>416960.0</v>
      </c>
      <c r="I6763" s="81">
        <v>530000.0</v>
      </c>
      <c r="J6763" s="81">
        <v>432785.0</v>
      </c>
      <c r="K6763" s="81">
        <v>530000.0</v>
      </c>
      <c r="L6763" s="82">
        <v>0.1399946921443737</v>
      </c>
      <c r="N6763" s="83">
        <f t="shared" si="1"/>
        <v>0.1399946921</v>
      </c>
      <c r="O6763" s="83">
        <f t="shared" si="2"/>
        <v>0.1399946921</v>
      </c>
      <c r="Q6763" s="83">
        <f t="shared" si="3"/>
        <v>0.2132830189</v>
      </c>
      <c r="R6763" s="83">
        <f t="shared" si="4"/>
        <v>0.1399946921</v>
      </c>
      <c r="S6763" s="83" t="b">
        <f t="shared" si="5"/>
        <v>0</v>
      </c>
      <c r="T6763" s="72"/>
      <c r="U6763" s="72"/>
      <c r="V6763" s="72"/>
      <c r="W6763" s="72"/>
      <c r="X6763" s="72"/>
      <c r="Y6763" s="72"/>
      <c r="Z6763" s="72"/>
      <c r="AA6763" s="72"/>
      <c r="AB6763" s="72"/>
      <c r="AC6763" s="72"/>
      <c r="AD6763" s="72"/>
      <c r="AE6763" s="72"/>
      <c r="AF6763" s="72"/>
      <c r="AG6763" s="72"/>
      <c r="AH6763" s="72"/>
      <c r="AI6763" s="72"/>
      <c r="AJ6763" s="72"/>
      <c r="AK6763" s="72"/>
    </row>
    <row r="6764" ht="14.25" customHeight="1">
      <c r="A6764" s="78">
        <v>6761.0</v>
      </c>
      <c r="C6764" s="78" t="str">
        <f>VLOOKUP(G6764,[1]Macrodata_CCF!$A$3:$D$55,4,FALSE)</f>
        <v>#ERROR!</v>
      </c>
      <c r="E6764" s="79" t="str">
        <f>VLOOKUP(G6764,[1]Macrodata_CCF!$A$3:$B$55,2,FALSE)</f>
        <v>#ERROR!</v>
      </c>
      <c r="F6764" s="78">
        <v>0.0</v>
      </c>
      <c r="G6764" s="80">
        <v>52.0</v>
      </c>
      <c r="H6764" s="81">
        <v>117610.0</v>
      </c>
      <c r="I6764" s="81">
        <v>210000.0</v>
      </c>
      <c r="J6764" s="81">
        <v>120380.0</v>
      </c>
      <c r="K6764" s="81">
        <v>210000.0</v>
      </c>
      <c r="L6764" s="82">
        <v>0.02998159974023163</v>
      </c>
      <c r="N6764" s="83">
        <f t="shared" si="1"/>
        <v>0.02998159974</v>
      </c>
      <c r="O6764" s="83">
        <f t="shared" si="2"/>
        <v>0.02998159974</v>
      </c>
      <c r="Q6764" s="83">
        <f t="shared" si="3"/>
        <v>0.439952381</v>
      </c>
      <c r="R6764" s="83">
        <f t="shared" si="4"/>
        <v>0.02998159974</v>
      </c>
      <c r="S6764" s="83" t="b">
        <f t="shared" si="5"/>
        <v>0</v>
      </c>
      <c r="T6764" s="72"/>
      <c r="U6764" s="72"/>
      <c r="V6764" s="72"/>
      <c r="W6764" s="72"/>
      <c r="X6764" s="72"/>
      <c r="Y6764" s="72"/>
      <c r="Z6764" s="72"/>
      <c r="AA6764" s="72"/>
      <c r="AB6764" s="72"/>
      <c r="AC6764" s="72"/>
      <c r="AD6764" s="72"/>
      <c r="AE6764" s="72"/>
      <c r="AF6764" s="72"/>
      <c r="AG6764" s="72"/>
      <c r="AH6764" s="72"/>
      <c r="AI6764" s="72"/>
      <c r="AJ6764" s="72"/>
      <c r="AK6764" s="72"/>
    </row>
    <row r="6765" ht="14.25" customHeight="1">
      <c r="A6765" s="78">
        <v>6762.0</v>
      </c>
      <c r="C6765" s="78" t="str">
        <f>VLOOKUP(G6765,[1]Macrodata_CCF!$A$3:$D$55,4,FALSE)</f>
        <v>#ERROR!</v>
      </c>
      <c r="E6765" s="79" t="str">
        <f>VLOOKUP(G6765,[1]Macrodata_CCF!$A$3:$B$55,2,FALSE)</f>
        <v>#ERROR!</v>
      </c>
      <c r="F6765" s="78">
        <v>1.0</v>
      </c>
      <c r="G6765" s="80">
        <v>13.0</v>
      </c>
      <c r="H6765" s="81">
        <v>107600.0</v>
      </c>
      <c r="I6765" s="81">
        <v>580000.0</v>
      </c>
      <c r="J6765" s="81">
        <v>324905.0</v>
      </c>
      <c r="K6765" s="81">
        <v>1044000.0</v>
      </c>
      <c r="L6765" s="82">
        <v>0.460002116850127</v>
      </c>
      <c r="N6765" s="83">
        <f t="shared" si="1"/>
        <v>0.4600021169</v>
      </c>
      <c r="O6765" s="83">
        <f t="shared" si="2"/>
        <v>0.4600021169</v>
      </c>
      <c r="Q6765" s="83">
        <f t="shared" si="3"/>
        <v>0.8144827586</v>
      </c>
      <c r="R6765" s="83">
        <f t="shared" si="4"/>
        <v>0.4600021169</v>
      </c>
      <c r="S6765" s="83" t="b">
        <f t="shared" si="5"/>
        <v>0</v>
      </c>
      <c r="T6765" s="72"/>
      <c r="U6765" s="72"/>
      <c r="V6765" s="72"/>
      <c r="W6765" s="72"/>
      <c r="X6765" s="72"/>
      <c r="Y6765" s="72"/>
      <c r="Z6765" s="72"/>
      <c r="AA6765" s="72"/>
      <c r="AB6765" s="72"/>
      <c r="AC6765" s="72"/>
      <c r="AD6765" s="72"/>
      <c r="AE6765" s="72"/>
      <c r="AF6765" s="72"/>
      <c r="AG6765" s="72"/>
      <c r="AH6765" s="72"/>
      <c r="AI6765" s="72"/>
      <c r="AJ6765" s="72"/>
      <c r="AK6765" s="72"/>
    </row>
    <row r="6766" ht="14.25" customHeight="1">
      <c r="A6766" s="78">
        <v>6763.0</v>
      </c>
      <c r="C6766" s="78" t="str">
        <f>VLOOKUP(G6766,[1]Macrodata_CCF!$A$3:$D$55,4,FALSE)</f>
        <v>#ERROR!</v>
      </c>
      <c r="E6766" s="79" t="str">
        <f>VLOOKUP(G6766,[1]Macrodata_CCF!$A$3:$B$55,2,FALSE)</f>
        <v>#ERROR!</v>
      </c>
      <c r="F6766" s="78">
        <v>1.0</v>
      </c>
      <c r="G6766" s="80">
        <v>8.0</v>
      </c>
      <c r="H6766" s="81">
        <v>119150.0</v>
      </c>
      <c r="I6766" s="81">
        <v>730000.0</v>
      </c>
      <c r="J6766" s="81">
        <v>94715.0</v>
      </c>
      <c r="K6766" s="81">
        <v>1241000.0</v>
      </c>
      <c r="L6766" s="82">
        <v>-0.04000163706310878</v>
      </c>
      <c r="N6766" s="83">
        <f t="shared" si="1"/>
        <v>-0.04000163706</v>
      </c>
      <c r="O6766" s="83">
        <f t="shared" si="2"/>
        <v>0</v>
      </c>
      <c r="Q6766" s="83">
        <f t="shared" si="3"/>
        <v>0.8367808219</v>
      </c>
      <c r="R6766" s="83">
        <f t="shared" si="4"/>
        <v>-0.04000163706</v>
      </c>
      <c r="S6766" s="83" t="b">
        <f t="shared" si="5"/>
        <v>0</v>
      </c>
      <c r="T6766" s="72"/>
      <c r="U6766" s="72"/>
      <c r="V6766" s="72"/>
      <c r="W6766" s="72"/>
      <c r="X6766" s="72"/>
      <c r="Y6766" s="72"/>
      <c r="Z6766" s="72"/>
      <c r="AA6766" s="72"/>
      <c r="AB6766" s="72"/>
      <c r="AC6766" s="72"/>
      <c r="AD6766" s="72"/>
      <c r="AE6766" s="72"/>
      <c r="AF6766" s="72"/>
      <c r="AG6766" s="72"/>
      <c r="AH6766" s="72"/>
      <c r="AI6766" s="72"/>
      <c r="AJ6766" s="72"/>
      <c r="AK6766" s="72"/>
    </row>
    <row r="6767" ht="14.25" customHeight="1">
      <c r="A6767" s="78">
        <v>6764.0</v>
      </c>
      <c r="C6767" s="78" t="str">
        <f>VLOOKUP(G6767,[1]Macrodata_CCF!$A$3:$D$55,4,FALSE)</f>
        <v>#ERROR!</v>
      </c>
      <c r="E6767" s="79" t="str">
        <f>VLOOKUP(G6767,[1]Macrodata_CCF!$A$3:$B$55,2,FALSE)</f>
        <v>#ERROR!</v>
      </c>
      <c r="F6767" s="78">
        <v>0.0</v>
      </c>
      <c r="G6767" s="80">
        <v>26.0</v>
      </c>
      <c r="H6767" s="81">
        <v>0.0</v>
      </c>
      <c r="I6767" s="81">
        <v>520000.0</v>
      </c>
      <c r="J6767" s="81">
        <v>1060800.0</v>
      </c>
      <c r="K6767" s="81">
        <v>1040000.0</v>
      </c>
      <c r="L6767" s="82">
        <v>2.04</v>
      </c>
      <c r="N6767" s="83">
        <f t="shared" si="1"/>
        <v>2.04</v>
      </c>
      <c r="O6767" s="83">
        <f t="shared" si="2"/>
        <v>1</v>
      </c>
      <c r="Q6767" s="83">
        <f t="shared" si="3"/>
        <v>1</v>
      </c>
      <c r="R6767" s="83">
        <f t="shared" si="4"/>
        <v>2.04</v>
      </c>
      <c r="S6767" s="83" t="b">
        <f t="shared" si="5"/>
        <v>0</v>
      </c>
      <c r="T6767" s="72"/>
      <c r="U6767" s="72"/>
      <c r="V6767" s="72"/>
      <c r="W6767" s="72"/>
      <c r="X6767" s="72"/>
      <c r="Y6767" s="72"/>
      <c r="Z6767" s="72"/>
      <c r="AA6767" s="72"/>
      <c r="AB6767" s="72"/>
      <c r="AC6767" s="72"/>
      <c r="AD6767" s="72"/>
      <c r="AE6767" s="72"/>
      <c r="AF6767" s="72"/>
      <c r="AG6767" s="72"/>
      <c r="AH6767" s="72"/>
      <c r="AI6767" s="72"/>
      <c r="AJ6767" s="72"/>
      <c r="AK6767" s="72"/>
    </row>
    <row r="6768" ht="14.25" customHeight="1">
      <c r="A6768" s="78">
        <v>6765.0</v>
      </c>
      <c r="C6768" s="78" t="str">
        <f>VLOOKUP(G6768,[1]Macrodata_CCF!$A$3:$D$55,4,FALSE)</f>
        <v>#ERROR!</v>
      </c>
      <c r="E6768" s="79" t="str">
        <f>VLOOKUP(G6768,[1]Macrodata_CCF!$A$3:$B$55,2,FALSE)</f>
        <v>#ERROR!</v>
      </c>
      <c r="F6768" s="78">
        <v>0.0</v>
      </c>
      <c r="G6768" s="80">
        <v>15.0</v>
      </c>
      <c r="H6768" s="81">
        <v>122625.0</v>
      </c>
      <c r="I6768" s="81">
        <v>310000.0</v>
      </c>
      <c r="J6768" s="81">
        <v>158225.0</v>
      </c>
      <c r="K6768" s="81">
        <v>310000.0</v>
      </c>
      <c r="L6768" s="82">
        <v>0.189993328885924</v>
      </c>
      <c r="N6768" s="83">
        <f t="shared" si="1"/>
        <v>0.1899933289</v>
      </c>
      <c r="O6768" s="83">
        <f t="shared" si="2"/>
        <v>0.1899933289</v>
      </c>
      <c r="Q6768" s="83">
        <f t="shared" si="3"/>
        <v>0.6044354839</v>
      </c>
      <c r="R6768" s="83">
        <f t="shared" si="4"/>
        <v>0.1899933289</v>
      </c>
      <c r="S6768" s="83" t="b">
        <f t="shared" si="5"/>
        <v>0</v>
      </c>
      <c r="T6768" s="72"/>
      <c r="U6768" s="72"/>
      <c r="V6768" s="72"/>
      <c r="W6768" s="72"/>
      <c r="X6768" s="72"/>
      <c r="Y6768" s="72"/>
      <c r="Z6768" s="72"/>
      <c r="AA6768" s="72"/>
      <c r="AB6768" s="72"/>
      <c r="AC6768" s="72"/>
      <c r="AD6768" s="72"/>
      <c r="AE6768" s="72"/>
      <c r="AF6768" s="72"/>
      <c r="AG6768" s="72"/>
      <c r="AH6768" s="72"/>
      <c r="AI6768" s="72"/>
      <c r="AJ6768" s="72"/>
      <c r="AK6768" s="72"/>
    </row>
    <row r="6769" ht="14.25" customHeight="1">
      <c r="A6769" s="78">
        <v>6766.0</v>
      </c>
      <c r="C6769" s="78" t="str">
        <f>VLOOKUP(G6769,[1]Macrodata_CCF!$A$3:$D$55,4,FALSE)</f>
        <v>#ERROR!</v>
      </c>
      <c r="E6769" s="79" t="str">
        <f>VLOOKUP(G6769,[1]Macrodata_CCF!$A$3:$B$55,2,FALSE)</f>
        <v>#ERROR!</v>
      </c>
      <c r="F6769" s="78">
        <v>0.0</v>
      </c>
      <c r="G6769" s="80">
        <v>18.0</v>
      </c>
      <c r="H6769" s="81">
        <v>226340.0</v>
      </c>
      <c r="I6769" s="81">
        <v>750000.0</v>
      </c>
      <c r="J6769" s="81">
        <v>304890.0</v>
      </c>
      <c r="K6769" s="81">
        <v>1275000.0</v>
      </c>
      <c r="L6769" s="82">
        <v>0.1500019096360234</v>
      </c>
      <c r="N6769" s="83">
        <f t="shared" si="1"/>
        <v>0.1500019096</v>
      </c>
      <c r="O6769" s="83">
        <f t="shared" si="2"/>
        <v>0.1500019096</v>
      </c>
      <c r="Q6769" s="83">
        <f t="shared" si="3"/>
        <v>0.6982133333</v>
      </c>
      <c r="R6769" s="83">
        <f t="shared" si="4"/>
        <v>0.1500019096</v>
      </c>
      <c r="S6769" s="83" t="b">
        <f t="shared" si="5"/>
        <v>0</v>
      </c>
      <c r="T6769" s="72"/>
      <c r="U6769" s="72"/>
      <c r="V6769" s="72"/>
      <c r="W6769" s="72"/>
      <c r="X6769" s="72"/>
      <c r="Y6769" s="72"/>
      <c r="Z6769" s="72"/>
      <c r="AA6769" s="72"/>
      <c r="AB6769" s="72"/>
      <c r="AC6769" s="72"/>
      <c r="AD6769" s="72"/>
      <c r="AE6769" s="72"/>
      <c r="AF6769" s="72"/>
      <c r="AG6769" s="72"/>
      <c r="AH6769" s="72"/>
      <c r="AI6769" s="72"/>
      <c r="AJ6769" s="72"/>
      <c r="AK6769" s="72"/>
    </row>
    <row r="6770" ht="14.25" customHeight="1">
      <c r="A6770" s="78">
        <v>6767.0</v>
      </c>
      <c r="C6770" s="78" t="str">
        <f>VLOOKUP(G6770,[1]Macrodata_CCF!$A$3:$D$55,4,FALSE)</f>
        <v>#ERROR!</v>
      </c>
      <c r="E6770" s="79" t="str">
        <f>VLOOKUP(G6770,[1]Macrodata_CCF!$A$3:$B$55,2,FALSE)</f>
        <v>#ERROR!</v>
      </c>
      <c r="F6770" s="78">
        <v>0.0</v>
      </c>
      <c r="G6770" s="80">
        <v>12.0</v>
      </c>
      <c r="H6770" s="81">
        <v>0.0</v>
      </c>
      <c r="I6770" s="81">
        <v>450000.0</v>
      </c>
      <c r="J6770" s="81">
        <v>94500.0</v>
      </c>
      <c r="K6770" s="81">
        <v>450000.0</v>
      </c>
      <c r="L6770" s="82">
        <v>0.21</v>
      </c>
      <c r="N6770" s="83">
        <f t="shared" si="1"/>
        <v>0.21</v>
      </c>
      <c r="O6770" s="83">
        <f t="shared" si="2"/>
        <v>0.21</v>
      </c>
      <c r="Q6770" s="83">
        <f t="shared" si="3"/>
        <v>1</v>
      </c>
      <c r="R6770" s="83">
        <f t="shared" si="4"/>
        <v>0.21</v>
      </c>
      <c r="S6770" s="83" t="b">
        <f t="shared" si="5"/>
        <v>0</v>
      </c>
      <c r="T6770" s="72"/>
      <c r="U6770" s="72"/>
      <c r="V6770" s="72"/>
      <c r="W6770" s="72"/>
      <c r="X6770" s="72"/>
      <c r="Y6770" s="72"/>
      <c r="Z6770" s="72"/>
      <c r="AA6770" s="72"/>
      <c r="AB6770" s="72"/>
      <c r="AC6770" s="72"/>
      <c r="AD6770" s="72"/>
      <c r="AE6770" s="72"/>
      <c r="AF6770" s="72"/>
      <c r="AG6770" s="72"/>
      <c r="AH6770" s="72"/>
      <c r="AI6770" s="72"/>
      <c r="AJ6770" s="72"/>
      <c r="AK6770" s="72"/>
    </row>
    <row r="6771" ht="14.25" customHeight="1">
      <c r="A6771" s="78">
        <v>6768.0</v>
      </c>
      <c r="C6771" s="78" t="str">
        <f>VLOOKUP(G6771,[1]Macrodata_CCF!$A$3:$D$55,4,FALSE)</f>
        <v>#ERROR!</v>
      </c>
      <c r="E6771" s="79" t="str">
        <f>VLOOKUP(G6771,[1]Macrodata_CCF!$A$3:$B$55,2,FALSE)</f>
        <v>#ERROR!</v>
      </c>
      <c r="F6771" s="78">
        <v>0.0</v>
      </c>
      <c r="G6771" s="80">
        <v>8.0</v>
      </c>
      <c r="H6771" s="81">
        <v>572665.0</v>
      </c>
      <c r="I6771" s="81">
        <v>620000.0</v>
      </c>
      <c r="J6771" s="81">
        <v>590180.0</v>
      </c>
      <c r="K6771" s="81">
        <v>620000.0</v>
      </c>
      <c r="L6771" s="82">
        <v>0.370022182317524</v>
      </c>
      <c r="N6771" s="83">
        <f t="shared" si="1"/>
        <v>0.3700221823</v>
      </c>
      <c r="O6771" s="83">
        <f t="shared" si="2"/>
        <v>0.3700221823</v>
      </c>
      <c r="Q6771" s="83">
        <f t="shared" si="3"/>
        <v>0.07634677419</v>
      </c>
      <c r="R6771" s="83">
        <f t="shared" si="4"/>
        <v>0.02825</v>
      </c>
      <c r="S6771" s="83" t="b">
        <f t="shared" si="5"/>
        <v>0</v>
      </c>
      <c r="T6771" s="72"/>
      <c r="U6771" s="72"/>
      <c r="V6771" s="72"/>
      <c r="W6771" s="72"/>
      <c r="X6771" s="72"/>
      <c r="Y6771" s="72"/>
      <c r="Z6771" s="72"/>
      <c r="AA6771" s="72"/>
      <c r="AB6771" s="72"/>
      <c r="AC6771" s="72"/>
      <c r="AD6771" s="72"/>
      <c r="AE6771" s="72"/>
      <c r="AF6771" s="72"/>
      <c r="AG6771" s="72"/>
      <c r="AH6771" s="72"/>
      <c r="AI6771" s="72"/>
      <c r="AJ6771" s="72"/>
      <c r="AK6771" s="72"/>
    </row>
    <row r="6772" ht="14.25" customHeight="1">
      <c r="A6772" s="78">
        <v>6769.0</v>
      </c>
      <c r="C6772" s="78" t="str">
        <f>VLOOKUP(G6772,[1]Macrodata_CCF!$A$3:$D$55,4,FALSE)</f>
        <v>#ERROR!</v>
      </c>
      <c r="E6772" s="79" t="str">
        <f>VLOOKUP(G6772,[1]Macrodata_CCF!$A$3:$B$55,2,FALSE)</f>
        <v>#ERROR!</v>
      </c>
      <c r="F6772" s="78">
        <v>0.0</v>
      </c>
      <c r="G6772" s="80">
        <v>7.0</v>
      </c>
      <c r="H6772" s="81">
        <v>455505.0</v>
      </c>
      <c r="I6772" s="81">
        <v>550000.0</v>
      </c>
      <c r="J6772" s="81">
        <v>476295.0</v>
      </c>
      <c r="K6772" s="81">
        <v>550000.0</v>
      </c>
      <c r="L6772" s="82">
        <v>0.220011640827557</v>
      </c>
      <c r="N6772" s="83">
        <f t="shared" si="1"/>
        <v>0.2200116408</v>
      </c>
      <c r="O6772" s="83">
        <f t="shared" si="2"/>
        <v>0.2200116408</v>
      </c>
      <c r="Q6772" s="83">
        <f t="shared" si="3"/>
        <v>0.1718090909</v>
      </c>
      <c r="R6772" s="83">
        <f t="shared" si="4"/>
        <v>0.2200116408</v>
      </c>
      <c r="S6772" s="83" t="b">
        <f t="shared" si="5"/>
        <v>0</v>
      </c>
      <c r="T6772" s="72"/>
      <c r="U6772" s="72"/>
      <c r="V6772" s="72"/>
      <c r="W6772" s="72"/>
      <c r="X6772" s="72"/>
      <c r="Y6772" s="72"/>
      <c r="Z6772" s="72"/>
      <c r="AA6772" s="72"/>
      <c r="AB6772" s="72"/>
      <c r="AC6772" s="72"/>
      <c r="AD6772" s="72"/>
      <c r="AE6772" s="72"/>
      <c r="AF6772" s="72"/>
      <c r="AG6772" s="72"/>
      <c r="AH6772" s="72"/>
      <c r="AI6772" s="72"/>
      <c r="AJ6772" s="72"/>
      <c r="AK6772" s="72"/>
    </row>
    <row r="6773" ht="14.25" customHeight="1">
      <c r="A6773" s="78">
        <v>6770.0</v>
      </c>
      <c r="C6773" s="78" t="str">
        <f>VLOOKUP(G6773,[1]Macrodata_CCF!$A$3:$D$55,4,FALSE)</f>
        <v>#ERROR!</v>
      </c>
      <c r="E6773" s="79" t="str">
        <f>VLOOKUP(G6773,[1]Macrodata_CCF!$A$3:$B$55,2,FALSE)</f>
        <v>#ERROR!</v>
      </c>
      <c r="F6773" s="78">
        <v>1.0</v>
      </c>
      <c r="G6773" s="80">
        <v>36.0</v>
      </c>
      <c r="H6773" s="81">
        <v>30920.0</v>
      </c>
      <c r="I6773" s="81">
        <v>120000.0</v>
      </c>
      <c r="J6773" s="81">
        <v>75460.0</v>
      </c>
      <c r="K6773" s="81">
        <v>192000.0</v>
      </c>
      <c r="L6773" s="82">
        <v>0.5</v>
      </c>
      <c r="N6773" s="83">
        <f t="shared" si="1"/>
        <v>0.5</v>
      </c>
      <c r="O6773" s="83">
        <f t="shared" si="2"/>
        <v>0.5</v>
      </c>
      <c r="Q6773" s="83">
        <f t="shared" si="3"/>
        <v>0.7423333333</v>
      </c>
      <c r="R6773" s="83">
        <f t="shared" si="4"/>
        <v>0.5</v>
      </c>
      <c r="S6773" s="83" t="b">
        <f t="shared" si="5"/>
        <v>0</v>
      </c>
      <c r="T6773" s="72"/>
      <c r="U6773" s="72"/>
      <c r="V6773" s="72"/>
      <c r="W6773" s="72"/>
      <c r="X6773" s="72"/>
      <c r="Y6773" s="72"/>
      <c r="Z6773" s="72"/>
      <c r="AA6773" s="72"/>
      <c r="AB6773" s="72"/>
      <c r="AC6773" s="72"/>
      <c r="AD6773" s="72"/>
      <c r="AE6773" s="72"/>
      <c r="AF6773" s="72"/>
      <c r="AG6773" s="72"/>
      <c r="AH6773" s="72"/>
      <c r="AI6773" s="72"/>
      <c r="AJ6773" s="72"/>
      <c r="AK6773" s="72"/>
    </row>
    <row r="6774" ht="14.25" customHeight="1">
      <c r="A6774" s="78">
        <v>6771.0</v>
      </c>
      <c r="C6774" s="78" t="str">
        <f>VLOOKUP(G6774,[1]Macrodata_CCF!$A$3:$D$55,4,FALSE)</f>
        <v>#ERROR!</v>
      </c>
      <c r="E6774" s="79" t="str">
        <f>VLOOKUP(G6774,[1]Macrodata_CCF!$A$3:$B$55,2,FALSE)</f>
        <v>#ERROR!</v>
      </c>
      <c r="F6774" s="78">
        <v>0.0</v>
      </c>
      <c r="G6774" s="80">
        <v>4.0</v>
      </c>
      <c r="H6774" s="81">
        <v>1440.0</v>
      </c>
      <c r="I6774" s="81">
        <v>160000.0</v>
      </c>
      <c r="J6774" s="81">
        <v>56935.0</v>
      </c>
      <c r="K6774" s="81">
        <v>160000.0</v>
      </c>
      <c r="L6774" s="82">
        <v>0.3499936932391524</v>
      </c>
      <c r="N6774" s="83">
        <f t="shared" si="1"/>
        <v>0.3499936932</v>
      </c>
      <c r="O6774" s="83">
        <f t="shared" si="2"/>
        <v>0.3499936932</v>
      </c>
      <c r="Q6774" s="83">
        <f t="shared" si="3"/>
        <v>0.991</v>
      </c>
      <c r="R6774" s="83">
        <f t="shared" si="4"/>
        <v>0.3499936932</v>
      </c>
      <c r="S6774" s="83" t="b">
        <f t="shared" si="5"/>
        <v>0</v>
      </c>
      <c r="T6774" s="72"/>
      <c r="U6774" s="72"/>
      <c r="V6774" s="72"/>
      <c r="W6774" s="72"/>
      <c r="X6774" s="72"/>
      <c r="Y6774" s="72"/>
      <c r="Z6774" s="72"/>
      <c r="AA6774" s="72"/>
      <c r="AB6774" s="72"/>
      <c r="AC6774" s="72"/>
      <c r="AD6774" s="72"/>
      <c r="AE6774" s="72"/>
      <c r="AF6774" s="72"/>
      <c r="AG6774" s="72"/>
      <c r="AH6774" s="72"/>
      <c r="AI6774" s="72"/>
      <c r="AJ6774" s="72"/>
      <c r="AK6774" s="72"/>
    </row>
    <row r="6775" ht="14.25" customHeight="1">
      <c r="A6775" s="78">
        <v>6772.0</v>
      </c>
      <c r="C6775" s="78" t="str">
        <f>VLOOKUP(G6775,[1]Macrodata_CCF!$A$3:$D$55,4,FALSE)</f>
        <v>#ERROR!</v>
      </c>
      <c r="E6775" s="79" t="str">
        <f>VLOOKUP(G6775,[1]Macrodata_CCF!$A$3:$B$55,2,FALSE)</f>
        <v>#ERROR!</v>
      </c>
      <c r="F6775" s="78">
        <v>0.0</v>
      </c>
      <c r="G6775" s="80">
        <v>29.0</v>
      </c>
      <c r="H6775" s="81">
        <v>116130.0</v>
      </c>
      <c r="I6775" s="81">
        <v>160000.0</v>
      </c>
      <c r="J6775" s="81">
        <v>97265.0</v>
      </c>
      <c r="K6775" s="81">
        <v>160000.0</v>
      </c>
      <c r="L6775" s="82">
        <v>-0.4300205151584226</v>
      </c>
      <c r="N6775" s="83">
        <f t="shared" si="1"/>
        <v>-0.4300205152</v>
      </c>
      <c r="O6775" s="83">
        <f t="shared" si="2"/>
        <v>0</v>
      </c>
      <c r="Q6775" s="83">
        <f t="shared" si="3"/>
        <v>0.2741875</v>
      </c>
      <c r="R6775" s="83">
        <f t="shared" si="4"/>
        <v>-0.4300205152</v>
      </c>
      <c r="S6775" s="83" t="b">
        <f t="shared" si="5"/>
        <v>0</v>
      </c>
      <c r="T6775" s="72"/>
      <c r="U6775" s="72"/>
      <c r="V6775" s="72"/>
      <c r="W6775" s="72"/>
      <c r="X6775" s="72"/>
      <c r="Y6775" s="72"/>
      <c r="Z6775" s="72"/>
      <c r="AA6775" s="72"/>
      <c r="AB6775" s="72"/>
      <c r="AC6775" s="72"/>
      <c r="AD6775" s="72"/>
      <c r="AE6775" s="72"/>
      <c r="AF6775" s="72"/>
      <c r="AG6775" s="72"/>
      <c r="AH6775" s="72"/>
      <c r="AI6775" s="72"/>
      <c r="AJ6775" s="72"/>
      <c r="AK6775" s="72"/>
    </row>
    <row r="6776" ht="14.25" customHeight="1">
      <c r="A6776" s="78">
        <v>6773.0</v>
      </c>
      <c r="C6776" s="78" t="str">
        <f>VLOOKUP(G6776,[1]Macrodata_CCF!$A$3:$D$55,4,FALSE)</f>
        <v>#ERROR!</v>
      </c>
      <c r="E6776" s="79" t="str">
        <f>VLOOKUP(G6776,[1]Macrodata_CCF!$A$3:$B$55,2,FALSE)</f>
        <v>#ERROR!</v>
      </c>
      <c r="F6776" s="78">
        <v>0.0</v>
      </c>
      <c r="G6776" s="80">
        <v>17.0</v>
      </c>
      <c r="H6776" s="81">
        <v>9535.0</v>
      </c>
      <c r="I6776" s="81">
        <v>10000.0</v>
      </c>
      <c r="J6776" s="81">
        <v>9620.0</v>
      </c>
      <c r="K6776" s="81">
        <v>19000.0</v>
      </c>
      <c r="L6776" s="82">
        <v>0.1827956989247312</v>
      </c>
      <c r="N6776" s="83">
        <f t="shared" si="1"/>
        <v>0.1827956989</v>
      </c>
      <c r="O6776" s="83">
        <f t="shared" si="2"/>
        <v>0.1827956989</v>
      </c>
      <c r="Q6776" s="83">
        <f t="shared" si="3"/>
        <v>0.0465</v>
      </c>
      <c r="R6776" s="83">
        <f t="shared" si="4"/>
        <v>0.0085</v>
      </c>
      <c r="S6776" s="83" t="b">
        <f t="shared" si="5"/>
        <v>0</v>
      </c>
      <c r="T6776" s="72"/>
      <c r="U6776" s="72"/>
      <c r="V6776" s="72"/>
      <c r="W6776" s="72"/>
      <c r="X6776" s="72"/>
      <c r="Y6776" s="72"/>
      <c r="Z6776" s="72"/>
      <c r="AA6776" s="72"/>
      <c r="AB6776" s="72"/>
      <c r="AC6776" s="72"/>
      <c r="AD6776" s="72"/>
      <c r="AE6776" s="72"/>
      <c r="AF6776" s="72"/>
      <c r="AG6776" s="72"/>
      <c r="AH6776" s="72"/>
      <c r="AI6776" s="72"/>
      <c r="AJ6776" s="72"/>
      <c r="AK6776" s="72"/>
    </row>
    <row r="6777" ht="14.25" customHeight="1">
      <c r="A6777" s="78">
        <v>6774.0</v>
      </c>
      <c r="C6777" s="78" t="str">
        <f>VLOOKUP(G6777,[1]Macrodata_CCF!$A$3:$D$55,4,FALSE)</f>
        <v>#ERROR!</v>
      </c>
      <c r="E6777" s="79" t="str">
        <f>VLOOKUP(G6777,[1]Macrodata_CCF!$A$3:$B$55,2,FALSE)</f>
        <v>#ERROR!</v>
      </c>
      <c r="F6777" s="78">
        <v>0.0</v>
      </c>
      <c r="G6777" s="80">
        <v>24.0</v>
      </c>
      <c r="H6777" s="81">
        <v>17555.0</v>
      </c>
      <c r="I6777" s="81">
        <v>330000.0</v>
      </c>
      <c r="J6777" s="81">
        <v>76920.0</v>
      </c>
      <c r="K6777" s="81">
        <v>330000.0</v>
      </c>
      <c r="L6777" s="82">
        <v>0.1900014402534846</v>
      </c>
      <c r="N6777" s="83">
        <f t="shared" si="1"/>
        <v>0.1900014403</v>
      </c>
      <c r="O6777" s="83">
        <f t="shared" si="2"/>
        <v>0.1900014403</v>
      </c>
      <c r="Q6777" s="83">
        <f t="shared" si="3"/>
        <v>0.9468030303</v>
      </c>
      <c r="R6777" s="83">
        <f t="shared" si="4"/>
        <v>0.1900014403</v>
      </c>
      <c r="S6777" s="83" t="b">
        <f t="shared" si="5"/>
        <v>0</v>
      </c>
      <c r="T6777" s="72"/>
      <c r="U6777" s="72"/>
      <c r="V6777" s="72"/>
      <c r="W6777" s="72"/>
      <c r="X6777" s="72"/>
      <c r="Y6777" s="72"/>
      <c r="Z6777" s="72"/>
      <c r="AA6777" s="72"/>
      <c r="AB6777" s="72"/>
      <c r="AC6777" s="72"/>
      <c r="AD6777" s="72"/>
      <c r="AE6777" s="72"/>
      <c r="AF6777" s="72"/>
      <c r="AG6777" s="72"/>
      <c r="AH6777" s="72"/>
      <c r="AI6777" s="72"/>
      <c r="AJ6777" s="72"/>
      <c r="AK6777" s="72"/>
    </row>
    <row r="6778" ht="14.25" customHeight="1">
      <c r="A6778" s="78">
        <v>6775.0</v>
      </c>
      <c r="C6778" s="78" t="str">
        <f>VLOOKUP(G6778,[1]Macrodata_CCF!$A$3:$D$55,4,FALSE)</f>
        <v>#ERROR!</v>
      </c>
      <c r="E6778" s="79" t="str">
        <f>VLOOKUP(G6778,[1]Macrodata_CCF!$A$3:$B$55,2,FALSE)</f>
        <v>#ERROR!</v>
      </c>
      <c r="F6778" s="78">
        <v>0.0</v>
      </c>
      <c r="G6778" s="80">
        <v>53.0</v>
      </c>
      <c r="H6778" s="81">
        <v>660625.0</v>
      </c>
      <c r="I6778" s="81">
        <v>780000.0</v>
      </c>
      <c r="J6778" s="81">
        <v>676145.0</v>
      </c>
      <c r="K6778" s="81">
        <v>1326000.0</v>
      </c>
      <c r="L6778" s="82">
        <v>0.1300104712041885</v>
      </c>
      <c r="N6778" s="83">
        <f t="shared" si="1"/>
        <v>0.1300104712</v>
      </c>
      <c r="O6778" s="83">
        <f t="shared" si="2"/>
        <v>0.1300104712</v>
      </c>
      <c r="Q6778" s="83">
        <f t="shared" si="3"/>
        <v>0.1530448718</v>
      </c>
      <c r="R6778" s="83">
        <f t="shared" si="4"/>
        <v>0.1300104712</v>
      </c>
      <c r="S6778" s="83" t="b">
        <f t="shared" si="5"/>
        <v>0</v>
      </c>
      <c r="T6778" s="72"/>
      <c r="U6778" s="72"/>
      <c r="V6778" s="72"/>
      <c r="W6778" s="72"/>
      <c r="X6778" s="72"/>
      <c r="Y6778" s="72"/>
      <c r="Z6778" s="72"/>
      <c r="AA6778" s="72"/>
      <c r="AB6778" s="72"/>
      <c r="AC6778" s="72"/>
      <c r="AD6778" s="72"/>
      <c r="AE6778" s="72"/>
      <c r="AF6778" s="72"/>
      <c r="AG6778" s="72"/>
      <c r="AH6778" s="72"/>
      <c r="AI6778" s="72"/>
      <c r="AJ6778" s="72"/>
      <c r="AK6778" s="72"/>
    </row>
    <row r="6779" ht="14.25" customHeight="1">
      <c r="A6779" s="78">
        <v>6776.0</v>
      </c>
      <c r="C6779" s="78" t="str">
        <f>VLOOKUP(G6779,[1]Macrodata_CCF!$A$3:$D$55,4,FALSE)</f>
        <v>#ERROR!</v>
      </c>
      <c r="E6779" s="79" t="str">
        <f>VLOOKUP(G6779,[1]Macrodata_CCF!$A$3:$B$55,2,FALSE)</f>
        <v>#ERROR!</v>
      </c>
      <c r="F6779" s="78">
        <v>0.0</v>
      </c>
      <c r="G6779" s="80">
        <v>20.0</v>
      </c>
      <c r="H6779" s="81">
        <v>537870.0</v>
      </c>
      <c r="I6779" s="81">
        <v>670000.0</v>
      </c>
      <c r="J6779" s="81">
        <v>562975.0</v>
      </c>
      <c r="K6779" s="81">
        <v>670000.0</v>
      </c>
      <c r="L6779" s="82">
        <v>0.1900022704911829</v>
      </c>
      <c r="N6779" s="83">
        <f t="shared" si="1"/>
        <v>0.1900022705</v>
      </c>
      <c r="O6779" s="83">
        <f t="shared" si="2"/>
        <v>0.1900022705</v>
      </c>
      <c r="Q6779" s="83">
        <f t="shared" si="3"/>
        <v>0.1972089552</v>
      </c>
      <c r="R6779" s="83">
        <f t="shared" si="4"/>
        <v>0.1900022705</v>
      </c>
      <c r="S6779" s="83" t="b">
        <f t="shared" si="5"/>
        <v>0</v>
      </c>
      <c r="T6779" s="72"/>
      <c r="U6779" s="72"/>
      <c r="V6779" s="72"/>
      <c r="W6779" s="72"/>
      <c r="X6779" s="72"/>
      <c r="Y6779" s="72"/>
      <c r="Z6779" s="72"/>
      <c r="AA6779" s="72"/>
      <c r="AB6779" s="72"/>
      <c r="AC6779" s="72"/>
      <c r="AD6779" s="72"/>
      <c r="AE6779" s="72"/>
      <c r="AF6779" s="72"/>
      <c r="AG6779" s="72"/>
      <c r="AH6779" s="72"/>
      <c r="AI6779" s="72"/>
      <c r="AJ6779" s="72"/>
      <c r="AK6779" s="72"/>
    </row>
    <row r="6780" ht="14.25" customHeight="1">
      <c r="A6780" s="78">
        <v>6777.0</v>
      </c>
      <c r="C6780" s="78" t="str">
        <f>VLOOKUP(G6780,[1]Macrodata_CCF!$A$3:$D$55,4,FALSE)</f>
        <v>#ERROR!</v>
      </c>
      <c r="E6780" s="79" t="str">
        <f>VLOOKUP(G6780,[1]Macrodata_CCF!$A$3:$B$55,2,FALSE)</f>
        <v>#ERROR!</v>
      </c>
      <c r="F6780" s="78">
        <v>0.0</v>
      </c>
      <c r="G6780" s="80">
        <v>16.0</v>
      </c>
      <c r="H6780" s="81">
        <v>128350.0</v>
      </c>
      <c r="I6780" s="81">
        <v>160000.0</v>
      </c>
      <c r="J6780" s="81">
        <v>163200.0</v>
      </c>
      <c r="K6780" s="81">
        <v>160000.0</v>
      </c>
      <c r="L6780" s="82">
        <v>1.101105845181675</v>
      </c>
      <c r="N6780" s="83">
        <f t="shared" si="1"/>
        <v>1.101105845</v>
      </c>
      <c r="O6780" s="83">
        <f t="shared" si="2"/>
        <v>1</v>
      </c>
      <c r="Q6780" s="83">
        <f t="shared" si="3"/>
        <v>0.1978125</v>
      </c>
      <c r="R6780" s="83">
        <f t="shared" si="4"/>
        <v>1.101105845</v>
      </c>
      <c r="S6780" s="83" t="b">
        <f t="shared" si="5"/>
        <v>0</v>
      </c>
      <c r="T6780" s="72"/>
      <c r="U6780" s="72"/>
      <c r="V6780" s="72"/>
      <c r="W6780" s="72"/>
      <c r="X6780" s="72"/>
      <c r="Y6780" s="72"/>
      <c r="Z6780" s="72"/>
      <c r="AA6780" s="72"/>
      <c r="AB6780" s="72"/>
      <c r="AC6780" s="72"/>
      <c r="AD6780" s="72"/>
      <c r="AE6780" s="72"/>
      <c r="AF6780" s="72"/>
      <c r="AG6780" s="72"/>
      <c r="AH6780" s="72"/>
      <c r="AI6780" s="72"/>
      <c r="AJ6780" s="72"/>
      <c r="AK6780" s="72"/>
    </row>
    <row r="6781" ht="14.25" customHeight="1">
      <c r="A6781" s="78">
        <v>6778.0</v>
      </c>
      <c r="C6781" s="78" t="str">
        <f>VLOOKUP(G6781,[1]Macrodata_CCF!$A$3:$D$55,4,FALSE)</f>
        <v>#ERROR!</v>
      </c>
      <c r="E6781" s="79" t="str">
        <f>VLOOKUP(G6781,[1]Macrodata_CCF!$A$3:$B$55,2,FALSE)</f>
        <v>#ERROR!</v>
      </c>
      <c r="F6781" s="78">
        <v>0.0</v>
      </c>
      <c r="G6781" s="80">
        <v>43.0</v>
      </c>
      <c r="H6781" s="81">
        <v>343330.0</v>
      </c>
      <c r="I6781" s="81">
        <v>800000.0</v>
      </c>
      <c r="J6781" s="81">
        <v>156095.0</v>
      </c>
      <c r="K6781" s="81">
        <v>800000.0</v>
      </c>
      <c r="L6781" s="82">
        <v>-0.4100006569295115</v>
      </c>
      <c r="N6781" s="83">
        <f t="shared" si="1"/>
        <v>-0.4100006569</v>
      </c>
      <c r="O6781" s="83">
        <f t="shared" si="2"/>
        <v>0</v>
      </c>
      <c r="Q6781" s="83">
        <f t="shared" si="3"/>
        <v>0.5708375</v>
      </c>
      <c r="R6781" s="83">
        <f t="shared" si="4"/>
        <v>-0.4100006569</v>
      </c>
      <c r="S6781" s="83" t="b">
        <f t="shared" si="5"/>
        <v>0</v>
      </c>
      <c r="T6781" s="72"/>
      <c r="U6781" s="72"/>
      <c r="V6781" s="72"/>
      <c r="W6781" s="72"/>
      <c r="X6781" s="72"/>
      <c r="Y6781" s="72"/>
      <c r="Z6781" s="72"/>
      <c r="AA6781" s="72"/>
      <c r="AB6781" s="72"/>
      <c r="AC6781" s="72"/>
      <c r="AD6781" s="72"/>
      <c r="AE6781" s="72"/>
      <c r="AF6781" s="72"/>
      <c r="AG6781" s="72"/>
      <c r="AH6781" s="72"/>
      <c r="AI6781" s="72"/>
      <c r="AJ6781" s="72"/>
      <c r="AK6781" s="72"/>
    </row>
    <row r="6782" ht="14.25" customHeight="1">
      <c r="A6782" s="78">
        <v>6779.0</v>
      </c>
      <c r="C6782" s="78" t="str">
        <f>VLOOKUP(G6782,[1]Macrodata_CCF!$A$3:$D$55,4,FALSE)</f>
        <v>#ERROR!</v>
      </c>
      <c r="E6782" s="79" t="str">
        <f>VLOOKUP(G6782,[1]Macrodata_CCF!$A$3:$B$55,2,FALSE)</f>
        <v>#ERROR!</v>
      </c>
      <c r="F6782" s="78">
        <v>0.0</v>
      </c>
      <c r="G6782" s="80">
        <v>26.0</v>
      </c>
      <c r="H6782" s="81">
        <v>0.0</v>
      </c>
      <c r="I6782" s="81">
        <v>860000.0</v>
      </c>
      <c r="J6782" s="81">
        <v>1092200.0</v>
      </c>
      <c r="K6782" s="81">
        <v>1376000.0</v>
      </c>
      <c r="L6782" s="82">
        <v>1.27</v>
      </c>
      <c r="N6782" s="83">
        <f t="shared" si="1"/>
        <v>1.27</v>
      </c>
      <c r="O6782" s="83">
        <f t="shared" si="2"/>
        <v>1</v>
      </c>
      <c r="Q6782" s="83">
        <f t="shared" si="3"/>
        <v>1</v>
      </c>
      <c r="R6782" s="83">
        <f t="shared" si="4"/>
        <v>1.27</v>
      </c>
      <c r="S6782" s="83" t="b">
        <f t="shared" si="5"/>
        <v>0</v>
      </c>
      <c r="T6782" s="72"/>
      <c r="U6782" s="72"/>
      <c r="V6782" s="72"/>
      <c r="W6782" s="72"/>
      <c r="X6782" s="72"/>
      <c r="Y6782" s="72"/>
      <c r="Z6782" s="72"/>
      <c r="AA6782" s="72"/>
      <c r="AB6782" s="72"/>
      <c r="AC6782" s="72"/>
      <c r="AD6782" s="72"/>
      <c r="AE6782" s="72"/>
      <c r="AF6782" s="72"/>
      <c r="AG6782" s="72"/>
      <c r="AH6782" s="72"/>
      <c r="AI6782" s="72"/>
      <c r="AJ6782" s="72"/>
      <c r="AK6782" s="72"/>
    </row>
    <row r="6783" ht="14.25" customHeight="1">
      <c r="A6783" s="78">
        <v>6780.0</v>
      </c>
      <c r="C6783" s="78" t="str">
        <f>VLOOKUP(G6783,[1]Macrodata_CCF!$A$3:$D$55,4,FALSE)</f>
        <v>#ERROR!</v>
      </c>
      <c r="E6783" s="79" t="str">
        <f>VLOOKUP(G6783,[1]Macrodata_CCF!$A$3:$B$55,2,FALSE)</f>
        <v>#ERROR!</v>
      </c>
      <c r="F6783" s="78">
        <v>0.0</v>
      </c>
      <c r="G6783" s="80">
        <v>23.0</v>
      </c>
      <c r="H6783" s="81">
        <v>0.0</v>
      </c>
      <c r="I6783" s="81">
        <v>340000.0</v>
      </c>
      <c r="J6783" s="81">
        <v>57800.0</v>
      </c>
      <c r="K6783" s="81">
        <v>340000.0</v>
      </c>
      <c r="L6783" s="82">
        <v>0.17</v>
      </c>
      <c r="N6783" s="83">
        <f t="shared" si="1"/>
        <v>0.17</v>
      </c>
      <c r="O6783" s="83">
        <f t="shared" si="2"/>
        <v>0.17</v>
      </c>
      <c r="Q6783" s="83">
        <f t="shared" si="3"/>
        <v>1</v>
      </c>
      <c r="R6783" s="83">
        <f t="shared" si="4"/>
        <v>0.17</v>
      </c>
      <c r="S6783" s="83" t="b">
        <f t="shared" si="5"/>
        <v>0</v>
      </c>
      <c r="T6783" s="72"/>
      <c r="U6783" s="72"/>
      <c r="V6783" s="72"/>
      <c r="W6783" s="72"/>
      <c r="X6783" s="72"/>
      <c r="Y6783" s="72"/>
      <c r="Z6783" s="72"/>
      <c r="AA6783" s="72"/>
      <c r="AB6783" s="72"/>
      <c r="AC6783" s="72"/>
      <c r="AD6783" s="72"/>
      <c r="AE6783" s="72"/>
      <c r="AF6783" s="72"/>
      <c r="AG6783" s="72"/>
      <c r="AH6783" s="72"/>
      <c r="AI6783" s="72"/>
      <c r="AJ6783" s="72"/>
      <c r="AK6783" s="72"/>
    </row>
    <row r="6784" ht="14.25" customHeight="1">
      <c r="A6784" s="78">
        <v>6781.0</v>
      </c>
      <c r="C6784" s="78" t="str">
        <f>VLOOKUP(G6784,[1]Macrodata_CCF!$A$3:$D$55,4,FALSE)</f>
        <v>#ERROR!</v>
      </c>
      <c r="E6784" s="79" t="str">
        <f>VLOOKUP(G6784,[1]Macrodata_CCF!$A$3:$B$55,2,FALSE)</f>
        <v>#ERROR!</v>
      </c>
      <c r="F6784" s="78">
        <v>0.0</v>
      </c>
      <c r="G6784" s="80">
        <v>53.0</v>
      </c>
      <c r="H6784" s="81">
        <v>446410.0</v>
      </c>
      <c r="I6784" s="81">
        <v>840000.0</v>
      </c>
      <c r="J6784" s="81">
        <v>458220.0</v>
      </c>
      <c r="K6784" s="81">
        <v>840000.0</v>
      </c>
      <c r="L6784" s="82">
        <v>0.03000584364440153</v>
      </c>
      <c r="N6784" s="83">
        <f t="shared" si="1"/>
        <v>0.03000584364</v>
      </c>
      <c r="O6784" s="83">
        <f t="shared" si="2"/>
        <v>0.03000584364</v>
      </c>
      <c r="Q6784" s="83">
        <f t="shared" si="3"/>
        <v>0.4685595238</v>
      </c>
      <c r="R6784" s="83">
        <f t="shared" si="4"/>
        <v>0.03000584364</v>
      </c>
      <c r="S6784" s="83" t="b">
        <f t="shared" si="5"/>
        <v>0</v>
      </c>
      <c r="T6784" s="72"/>
      <c r="U6784" s="72"/>
      <c r="V6784" s="72"/>
      <c r="W6784" s="72"/>
      <c r="X6784" s="72"/>
      <c r="Y6784" s="72"/>
      <c r="Z6784" s="72"/>
      <c r="AA6784" s="72"/>
      <c r="AB6784" s="72"/>
      <c r="AC6784" s="72"/>
      <c r="AD6784" s="72"/>
      <c r="AE6784" s="72"/>
      <c r="AF6784" s="72"/>
      <c r="AG6784" s="72"/>
      <c r="AH6784" s="72"/>
      <c r="AI6784" s="72"/>
      <c r="AJ6784" s="72"/>
      <c r="AK6784" s="72"/>
    </row>
    <row r="6785" ht="14.25" customHeight="1">
      <c r="A6785" s="78">
        <v>6782.0</v>
      </c>
      <c r="C6785" s="78" t="str">
        <f>VLOOKUP(G6785,[1]Macrodata_CCF!$A$3:$D$55,4,FALSE)</f>
        <v>#ERROR!</v>
      </c>
      <c r="E6785" s="79" t="str">
        <f>VLOOKUP(G6785,[1]Macrodata_CCF!$A$3:$B$55,2,FALSE)</f>
        <v>#ERROR!</v>
      </c>
      <c r="F6785" s="78">
        <v>0.0</v>
      </c>
      <c r="G6785" s="80">
        <v>18.0</v>
      </c>
      <c r="H6785" s="81">
        <v>523015.0</v>
      </c>
      <c r="I6785" s="81">
        <v>550000.0</v>
      </c>
      <c r="J6785" s="81">
        <v>527335.0</v>
      </c>
      <c r="K6785" s="81">
        <v>550000.0</v>
      </c>
      <c r="L6785" s="82">
        <v>0.160088938299055</v>
      </c>
      <c r="N6785" s="83">
        <f t="shared" si="1"/>
        <v>0.1600889383</v>
      </c>
      <c r="O6785" s="83">
        <f t="shared" si="2"/>
        <v>0.1600889383</v>
      </c>
      <c r="Q6785" s="83">
        <f t="shared" si="3"/>
        <v>0.04906363636</v>
      </c>
      <c r="R6785" s="83">
        <f t="shared" si="4"/>
        <v>0.007854545455</v>
      </c>
      <c r="S6785" s="83" t="b">
        <f t="shared" si="5"/>
        <v>0</v>
      </c>
      <c r="T6785" s="72"/>
      <c r="U6785" s="72"/>
      <c r="V6785" s="72"/>
      <c r="W6785" s="72"/>
      <c r="X6785" s="72"/>
      <c r="Y6785" s="72"/>
      <c r="Z6785" s="72"/>
      <c r="AA6785" s="72"/>
      <c r="AB6785" s="72"/>
      <c r="AC6785" s="72"/>
      <c r="AD6785" s="72"/>
      <c r="AE6785" s="72"/>
      <c r="AF6785" s="72"/>
      <c r="AG6785" s="72"/>
      <c r="AH6785" s="72"/>
      <c r="AI6785" s="72"/>
      <c r="AJ6785" s="72"/>
      <c r="AK6785" s="72"/>
    </row>
    <row r="6786" ht="14.25" customHeight="1">
      <c r="A6786" s="78">
        <v>6783.0</v>
      </c>
      <c r="C6786" s="78" t="str">
        <f>VLOOKUP(G6786,[1]Macrodata_CCF!$A$3:$D$55,4,FALSE)</f>
        <v>#ERROR!</v>
      </c>
      <c r="E6786" s="79" t="str">
        <f>VLOOKUP(G6786,[1]Macrodata_CCF!$A$3:$B$55,2,FALSE)</f>
        <v>#ERROR!</v>
      </c>
      <c r="F6786" s="78">
        <v>0.0</v>
      </c>
      <c r="G6786" s="80">
        <v>31.0</v>
      </c>
      <c r="H6786" s="81">
        <v>466720.0</v>
      </c>
      <c r="I6786" s="81">
        <v>790000.0</v>
      </c>
      <c r="J6786" s="81">
        <v>521680.0</v>
      </c>
      <c r="K6786" s="81">
        <v>790000.0</v>
      </c>
      <c r="L6786" s="82">
        <v>0.170007423904974</v>
      </c>
      <c r="N6786" s="83">
        <f t="shared" si="1"/>
        <v>0.1700074239</v>
      </c>
      <c r="O6786" s="83">
        <f t="shared" si="2"/>
        <v>0.1700074239</v>
      </c>
      <c r="Q6786" s="83">
        <f t="shared" si="3"/>
        <v>0.4092151899</v>
      </c>
      <c r="R6786" s="83">
        <f t="shared" si="4"/>
        <v>0.1700074239</v>
      </c>
      <c r="S6786" s="83" t="b">
        <f t="shared" si="5"/>
        <v>0</v>
      </c>
      <c r="T6786" s="72"/>
      <c r="U6786" s="72"/>
      <c r="V6786" s="72"/>
      <c r="W6786" s="72"/>
      <c r="X6786" s="72"/>
      <c r="Y6786" s="72"/>
      <c r="Z6786" s="72"/>
      <c r="AA6786" s="72"/>
      <c r="AB6786" s="72"/>
      <c r="AC6786" s="72"/>
      <c r="AD6786" s="72"/>
      <c r="AE6786" s="72"/>
      <c r="AF6786" s="72"/>
      <c r="AG6786" s="72"/>
      <c r="AH6786" s="72"/>
      <c r="AI6786" s="72"/>
      <c r="AJ6786" s="72"/>
      <c r="AK6786" s="72"/>
    </row>
    <row r="6787" ht="14.25" customHeight="1">
      <c r="A6787" s="78">
        <v>6784.0</v>
      </c>
      <c r="C6787" s="78" t="str">
        <f>VLOOKUP(G6787,[1]Macrodata_CCF!$A$3:$D$55,4,FALSE)</f>
        <v>#ERROR!</v>
      </c>
      <c r="E6787" s="79" t="str">
        <f>VLOOKUP(G6787,[1]Macrodata_CCF!$A$3:$B$55,2,FALSE)</f>
        <v>#ERROR!</v>
      </c>
      <c r="F6787" s="78">
        <v>0.0</v>
      </c>
      <c r="G6787" s="80">
        <v>49.0</v>
      </c>
      <c r="H6787" s="81">
        <v>0.0</v>
      </c>
      <c r="I6787" s="81">
        <v>900000.0</v>
      </c>
      <c r="J6787" s="81">
        <v>126000.0</v>
      </c>
      <c r="K6787" s="81">
        <v>900000.0</v>
      </c>
      <c r="L6787" s="82">
        <v>0.14</v>
      </c>
      <c r="N6787" s="83">
        <f t="shared" si="1"/>
        <v>0.14</v>
      </c>
      <c r="O6787" s="83">
        <f t="shared" si="2"/>
        <v>0.14</v>
      </c>
      <c r="Q6787" s="83">
        <f t="shared" si="3"/>
        <v>1</v>
      </c>
      <c r="R6787" s="83">
        <f t="shared" si="4"/>
        <v>0.14</v>
      </c>
      <c r="S6787" s="83" t="b">
        <f t="shared" si="5"/>
        <v>0</v>
      </c>
      <c r="T6787" s="72"/>
      <c r="U6787" s="72"/>
      <c r="V6787" s="72"/>
      <c r="W6787" s="72"/>
      <c r="X6787" s="72"/>
      <c r="Y6787" s="72"/>
      <c r="Z6787" s="72"/>
      <c r="AA6787" s="72"/>
      <c r="AB6787" s="72"/>
      <c r="AC6787" s="72"/>
      <c r="AD6787" s="72"/>
      <c r="AE6787" s="72"/>
      <c r="AF6787" s="72"/>
      <c r="AG6787" s="72"/>
      <c r="AH6787" s="72"/>
      <c r="AI6787" s="72"/>
      <c r="AJ6787" s="72"/>
      <c r="AK6787" s="72"/>
    </row>
    <row r="6788" ht="14.25" customHeight="1">
      <c r="A6788" s="78">
        <v>6785.0</v>
      </c>
      <c r="C6788" s="78" t="str">
        <f>VLOOKUP(G6788,[1]Macrodata_CCF!$A$3:$D$55,4,FALSE)</f>
        <v>#ERROR!</v>
      </c>
      <c r="E6788" s="79" t="str">
        <f>VLOOKUP(G6788,[1]Macrodata_CCF!$A$3:$B$55,2,FALSE)</f>
        <v>#ERROR!</v>
      </c>
      <c r="F6788" s="78">
        <v>0.0</v>
      </c>
      <c r="G6788" s="80">
        <v>27.0</v>
      </c>
      <c r="H6788" s="81">
        <v>142890.0</v>
      </c>
      <c r="I6788" s="81">
        <v>700000.0</v>
      </c>
      <c r="J6788" s="81">
        <v>226455.0</v>
      </c>
      <c r="K6788" s="81">
        <v>1330000.0</v>
      </c>
      <c r="L6788" s="82">
        <v>0.1499973075335212</v>
      </c>
      <c r="N6788" s="83">
        <f t="shared" si="1"/>
        <v>0.1499973075</v>
      </c>
      <c r="O6788" s="83">
        <f t="shared" si="2"/>
        <v>0.1499973075</v>
      </c>
      <c r="Q6788" s="83">
        <f t="shared" si="3"/>
        <v>0.7958714286</v>
      </c>
      <c r="R6788" s="83">
        <f t="shared" si="4"/>
        <v>0.1499973075</v>
      </c>
      <c r="S6788" s="83" t="b">
        <f t="shared" si="5"/>
        <v>0</v>
      </c>
      <c r="T6788" s="72"/>
      <c r="U6788" s="72"/>
      <c r="V6788" s="72"/>
      <c r="W6788" s="72"/>
      <c r="X6788" s="72"/>
      <c r="Y6788" s="72"/>
      <c r="Z6788" s="72"/>
      <c r="AA6788" s="72"/>
      <c r="AB6788" s="72"/>
      <c r="AC6788" s="72"/>
      <c r="AD6788" s="72"/>
      <c r="AE6788" s="72"/>
      <c r="AF6788" s="72"/>
      <c r="AG6788" s="72"/>
      <c r="AH6788" s="72"/>
      <c r="AI6788" s="72"/>
      <c r="AJ6788" s="72"/>
      <c r="AK6788" s="72"/>
    </row>
    <row r="6789" ht="14.25" customHeight="1">
      <c r="A6789" s="78">
        <v>6786.0</v>
      </c>
      <c r="C6789" s="78" t="str">
        <f>VLOOKUP(G6789,[1]Macrodata_CCF!$A$3:$D$55,4,FALSE)</f>
        <v>#ERROR!</v>
      </c>
      <c r="E6789" s="79" t="str">
        <f>VLOOKUP(G6789,[1]Macrodata_CCF!$A$3:$B$55,2,FALSE)</f>
        <v>#ERROR!</v>
      </c>
      <c r="F6789" s="78">
        <v>0.0</v>
      </c>
      <c r="G6789" s="80">
        <v>49.0</v>
      </c>
      <c r="H6789" s="81">
        <v>497515.0</v>
      </c>
      <c r="I6789" s="81">
        <v>700000.0</v>
      </c>
      <c r="J6789" s="81">
        <v>519790.0</v>
      </c>
      <c r="K6789" s="81">
        <v>700000.0</v>
      </c>
      <c r="L6789" s="82">
        <v>0.1100081487517594</v>
      </c>
      <c r="N6789" s="83">
        <f t="shared" si="1"/>
        <v>0.1100081488</v>
      </c>
      <c r="O6789" s="83">
        <f t="shared" si="2"/>
        <v>0.1100081488</v>
      </c>
      <c r="Q6789" s="83">
        <f t="shared" si="3"/>
        <v>0.2892642857</v>
      </c>
      <c r="R6789" s="83">
        <f t="shared" si="4"/>
        <v>0.1100081488</v>
      </c>
      <c r="S6789" s="83" t="b">
        <f t="shared" si="5"/>
        <v>0</v>
      </c>
      <c r="T6789" s="72"/>
      <c r="U6789" s="72"/>
      <c r="V6789" s="72"/>
      <c r="W6789" s="72"/>
      <c r="X6789" s="72"/>
      <c r="Y6789" s="72"/>
      <c r="Z6789" s="72"/>
      <c r="AA6789" s="72"/>
      <c r="AB6789" s="72"/>
      <c r="AC6789" s="72"/>
      <c r="AD6789" s="72"/>
      <c r="AE6789" s="72"/>
      <c r="AF6789" s="72"/>
      <c r="AG6789" s="72"/>
      <c r="AH6789" s="72"/>
      <c r="AI6789" s="72"/>
      <c r="AJ6789" s="72"/>
      <c r="AK6789" s="72"/>
    </row>
    <row r="6790" ht="14.25" customHeight="1">
      <c r="A6790" s="78">
        <v>6787.0</v>
      </c>
      <c r="C6790" s="78" t="str">
        <f>VLOOKUP(G6790,[1]Macrodata_CCF!$A$3:$D$55,4,FALSE)</f>
        <v>#ERROR!</v>
      </c>
      <c r="E6790" s="79" t="str">
        <f>VLOOKUP(G6790,[1]Macrodata_CCF!$A$3:$B$55,2,FALSE)</f>
        <v>#ERROR!</v>
      </c>
      <c r="F6790" s="78">
        <v>0.0</v>
      </c>
      <c r="G6790" s="80">
        <v>15.0</v>
      </c>
      <c r="H6790" s="81">
        <v>282110.0</v>
      </c>
      <c r="I6790" s="81">
        <v>340000.0</v>
      </c>
      <c r="J6790" s="81">
        <v>291950.0</v>
      </c>
      <c r="K6790" s="81">
        <v>578000.0</v>
      </c>
      <c r="L6790" s="82">
        <v>0.169977543617205</v>
      </c>
      <c r="N6790" s="83">
        <f t="shared" si="1"/>
        <v>0.1699775436</v>
      </c>
      <c r="O6790" s="83">
        <f t="shared" si="2"/>
        <v>0.1699775436</v>
      </c>
      <c r="Q6790" s="83">
        <f t="shared" si="3"/>
        <v>0.1702647059</v>
      </c>
      <c r="R6790" s="83">
        <f t="shared" si="4"/>
        <v>0.1699775436</v>
      </c>
      <c r="S6790" s="83" t="b">
        <f t="shared" si="5"/>
        <v>0</v>
      </c>
      <c r="T6790" s="72"/>
      <c r="U6790" s="72"/>
      <c r="V6790" s="72"/>
      <c r="W6790" s="72"/>
      <c r="X6790" s="72"/>
      <c r="Y6790" s="72"/>
      <c r="Z6790" s="72"/>
      <c r="AA6790" s="72"/>
      <c r="AB6790" s="72"/>
      <c r="AC6790" s="72"/>
      <c r="AD6790" s="72"/>
      <c r="AE6790" s="72"/>
      <c r="AF6790" s="72"/>
      <c r="AG6790" s="72"/>
      <c r="AH6790" s="72"/>
      <c r="AI6790" s="72"/>
      <c r="AJ6790" s="72"/>
      <c r="AK6790" s="72"/>
    </row>
    <row r="6791" ht="14.25" customHeight="1">
      <c r="A6791" s="78">
        <v>6788.0</v>
      </c>
      <c r="C6791" s="78" t="str">
        <f>VLOOKUP(G6791,[1]Macrodata_CCF!$A$3:$D$55,4,FALSE)</f>
        <v>#ERROR!</v>
      </c>
      <c r="E6791" s="79" t="str">
        <f>VLOOKUP(G6791,[1]Macrodata_CCF!$A$3:$B$55,2,FALSE)</f>
        <v>#ERROR!</v>
      </c>
      <c r="F6791" s="78">
        <v>0.0</v>
      </c>
      <c r="G6791" s="80">
        <v>19.0</v>
      </c>
      <c r="H6791" s="81">
        <v>0.0</v>
      </c>
      <c r="I6791" s="81">
        <v>40000.0</v>
      </c>
      <c r="J6791" s="81">
        <v>6400.0</v>
      </c>
      <c r="K6791" s="81">
        <v>40000.0</v>
      </c>
      <c r="L6791" s="82">
        <v>0.16</v>
      </c>
      <c r="N6791" s="83">
        <f t="shared" si="1"/>
        <v>0.16</v>
      </c>
      <c r="O6791" s="83">
        <f t="shared" si="2"/>
        <v>0.16</v>
      </c>
      <c r="Q6791" s="83">
        <f t="shared" si="3"/>
        <v>1</v>
      </c>
      <c r="R6791" s="83">
        <f t="shared" si="4"/>
        <v>0.16</v>
      </c>
      <c r="S6791" s="83" t="b">
        <f t="shared" si="5"/>
        <v>0</v>
      </c>
      <c r="T6791" s="72"/>
      <c r="U6791" s="72"/>
      <c r="V6791" s="72"/>
      <c r="W6791" s="72"/>
      <c r="X6791" s="72"/>
      <c r="Y6791" s="72"/>
      <c r="Z6791" s="72"/>
      <c r="AA6791" s="72"/>
      <c r="AB6791" s="72"/>
      <c r="AC6791" s="72"/>
      <c r="AD6791" s="72"/>
      <c r="AE6791" s="72"/>
      <c r="AF6791" s="72"/>
      <c r="AG6791" s="72"/>
      <c r="AH6791" s="72"/>
      <c r="AI6791" s="72"/>
      <c r="AJ6791" s="72"/>
      <c r="AK6791" s="72"/>
    </row>
    <row r="6792" ht="14.25" customHeight="1">
      <c r="A6792" s="78">
        <v>6789.0</v>
      </c>
      <c r="C6792" s="78" t="str">
        <f>VLOOKUP(G6792,[1]Macrodata_CCF!$A$3:$D$55,4,FALSE)</f>
        <v>#ERROR!</v>
      </c>
      <c r="E6792" s="79" t="str">
        <f>VLOOKUP(G6792,[1]Macrodata_CCF!$A$3:$B$55,2,FALSE)</f>
        <v>#ERROR!</v>
      </c>
      <c r="F6792" s="78">
        <v>0.0</v>
      </c>
      <c r="G6792" s="80">
        <v>20.0</v>
      </c>
      <c r="H6792" s="81">
        <v>840530.0</v>
      </c>
      <c r="I6792" s="81">
        <v>880000.0</v>
      </c>
      <c r="J6792" s="81">
        <v>846845.0</v>
      </c>
      <c r="K6792" s="81">
        <v>880000.0</v>
      </c>
      <c r="L6792" s="82">
        <v>0.1599949328604003</v>
      </c>
      <c r="N6792" s="83">
        <f t="shared" si="1"/>
        <v>0.1599949329</v>
      </c>
      <c r="O6792" s="83">
        <f t="shared" si="2"/>
        <v>0.1599949329</v>
      </c>
      <c r="Q6792" s="83">
        <f t="shared" si="3"/>
        <v>0.04485227273</v>
      </c>
      <c r="R6792" s="83">
        <f t="shared" si="4"/>
        <v>0.007176136364</v>
      </c>
      <c r="S6792" s="83" t="b">
        <f t="shared" si="5"/>
        <v>0</v>
      </c>
      <c r="T6792" s="72"/>
      <c r="U6792" s="72"/>
      <c r="V6792" s="72"/>
      <c r="W6792" s="72"/>
      <c r="X6792" s="72"/>
      <c r="Y6792" s="72"/>
      <c r="Z6792" s="72"/>
      <c r="AA6792" s="72"/>
      <c r="AB6792" s="72"/>
      <c r="AC6792" s="72"/>
      <c r="AD6792" s="72"/>
      <c r="AE6792" s="72"/>
      <c r="AF6792" s="72"/>
      <c r="AG6792" s="72"/>
      <c r="AH6792" s="72"/>
      <c r="AI6792" s="72"/>
      <c r="AJ6792" s="72"/>
      <c r="AK6792" s="72"/>
    </row>
    <row r="6793" ht="14.25" customHeight="1">
      <c r="A6793" s="78">
        <v>6790.0</v>
      </c>
      <c r="C6793" s="78" t="str">
        <f>VLOOKUP(G6793,[1]Macrodata_CCF!$A$3:$D$55,4,FALSE)</f>
        <v>#ERROR!</v>
      </c>
      <c r="E6793" s="79" t="str">
        <f>VLOOKUP(G6793,[1]Macrodata_CCF!$A$3:$B$55,2,FALSE)</f>
        <v>#ERROR!</v>
      </c>
      <c r="F6793" s="78">
        <v>0.0</v>
      </c>
      <c r="G6793" s="80">
        <v>53.0</v>
      </c>
      <c r="H6793" s="81">
        <v>28880.0</v>
      </c>
      <c r="I6793" s="81">
        <v>60000.0</v>
      </c>
      <c r="J6793" s="81">
        <v>31680.0</v>
      </c>
      <c r="K6793" s="81">
        <v>84000.0</v>
      </c>
      <c r="L6793" s="82">
        <v>0.08997429305912596</v>
      </c>
      <c r="N6793" s="83">
        <f t="shared" si="1"/>
        <v>0.08997429306</v>
      </c>
      <c r="O6793" s="83">
        <f t="shared" si="2"/>
        <v>0.08997429306</v>
      </c>
      <c r="Q6793" s="83">
        <f t="shared" si="3"/>
        <v>0.5186666667</v>
      </c>
      <c r="R6793" s="83">
        <f t="shared" si="4"/>
        <v>0.08997429306</v>
      </c>
      <c r="S6793" s="83" t="b">
        <f t="shared" si="5"/>
        <v>0</v>
      </c>
      <c r="T6793" s="72"/>
      <c r="U6793" s="72"/>
      <c r="V6793" s="72"/>
      <c r="W6793" s="72"/>
      <c r="X6793" s="72"/>
      <c r="Y6793" s="72"/>
      <c r="Z6793" s="72"/>
      <c r="AA6793" s="72"/>
      <c r="AB6793" s="72"/>
      <c r="AC6793" s="72"/>
      <c r="AD6793" s="72"/>
      <c r="AE6793" s="72"/>
      <c r="AF6793" s="72"/>
      <c r="AG6793" s="72"/>
      <c r="AH6793" s="72"/>
      <c r="AI6793" s="72"/>
      <c r="AJ6793" s="72"/>
      <c r="AK6793" s="72"/>
    </row>
    <row r="6794" ht="14.25" customHeight="1">
      <c r="A6794" s="78">
        <v>6791.0</v>
      </c>
      <c r="C6794" s="78" t="str">
        <f>VLOOKUP(G6794,[1]Macrodata_CCF!$A$3:$D$55,4,FALSE)</f>
        <v>#ERROR!</v>
      </c>
      <c r="E6794" s="79" t="str">
        <f>VLOOKUP(G6794,[1]Macrodata_CCF!$A$3:$B$55,2,FALSE)</f>
        <v>#ERROR!</v>
      </c>
      <c r="F6794" s="78">
        <v>0.0</v>
      </c>
      <c r="G6794" s="80">
        <v>17.0</v>
      </c>
      <c r="H6794" s="81">
        <v>127835.0</v>
      </c>
      <c r="I6794" s="81">
        <v>160000.0</v>
      </c>
      <c r="J6794" s="81">
        <v>167720.0</v>
      </c>
      <c r="K6794" s="81">
        <v>208000.0</v>
      </c>
      <c r="L6794" s="82">
        <v>1.240012435877507</v>
      </c>
      <c r="N6794" s="83">
        <f t="shared" si="1"/>
        <v>1.240012436</v>
      </c>
      <c r="O6794" s="83">
        <f t="shared" si="2"/>
        <v>1</v>
      </c>
      <c r="Q6794" s="83">
        <f t="shared" si="3"/>
        <v>0.20103125</v>
      </c>
      <c r="R6794" s="83">
        <f t="shared" si="4"/>
        <v>1.240012436</v>
      </c>
      <c r="S6794" s="83" t="b">
        <f t="shared" si="5"/>
        <v>0</v>
      </c>
      <c r="T6794" s="72"/>
      <c r="U6794" s="72"/>
      <c r="V6794" s="72"/>
      <c r="W6794" s="72"/>
      <c r="X6794" s="72"/>
      <c r="Y6794" s="72"/>
      <c r="Z6794" s="72"/>
      <c r="AA6794" s="72"/>
      <c r="AB6794" s="72"/>
      <c r="AC6794" s="72"/>
      <c r="AD6794" s="72"/>
      <c r="AE6794" s="72"/>
      <c r="AF6794" s="72"/>
      <c r="AG6794" s="72"/>
      <c r="AH6794" s="72"/>
      <c r="AI6794" s="72"/>
      <c r="AJ6794" s="72"/>
      <c r="AK6794" s="72"/>
    </row>
    <row r="6795" ht="14.25" customHeight="1">
      <c r="A6795" s="78">
        <v>6792.0</v>
      </c>
      <c r="C6795" s="78" t="str">
        <f>VLOOKUP(G6795,[1]Macrodata_CCF!$A$3:$D$55,4,FALSE)</f>
        <v>#ERROR!</v>
      </c>
      <c r="E6795" s="79" t="str">
        <f>VLOOKUP(G6795,[1]Macrodata_CCF!$A$3:$B$55,2,FALSE)</f>
        <v>#ERROR!</v>
      </c>
      <c r="F6795" s="78">
        <v>0.0</v>
      </c>
      <c r="G6795" s="80">
        <v>22.0</v>
      </c>
      <c r="H6795" s="81">
        <v>0.0</v>
      </c>
      <c r="I6795" s="81">
        <v>990000.0</v>
      </c>
      <c r="J6795" s="81">
        <v>1413720.0</v>
      </c>
      <c r="K6795" s="81">
        <v>1386000.0</v>
      </c>
      <c r="L6795" s="82">
        <v>1.428</v>
      </c>
      <c r="N6795" s="83">
        <f t="shared" si="1"/>
        <v>1.428</v>
      </c>
      <c r="O6795" s="83">
        <f t="shared" si="2"/>
        <v>1</v>
      </c>
      <c r="Q6795" s="83">
        <f t="shared" si="3"/>
        <v>1</v>
      </c>
      <c r="R6795" s="83">
        <f t="shared" si="4"/>
        <v>1.428</v>
      </c>
      <c r="S6795" s="83" t="b">
        <f t="shared" si="5"/>
        <v>0</v>
      </c>
      <c r="T6795" s="72"/>
      <c r="U6795" s="72"/>
      <c r="V6795" s="72"/>
      <c r="W6795" s="72"/>
      <c r="X6795" s="72"/>
      <c r="Y6795" s="72"/>
      <c r="Z6795" s="72"/>
      <c r="AA6795" s="72"/>
      <c r="AB6795" s="72"/>
      <c r="AC6795" s="72"/>
      <c r="AD6795" s="72"/>
      <c r="AE6795" s="72"/>
      <c r="AF6795" s="72"/>
      <c r="AG6795" s="72"/>
      <c r="AH6795" s="72"/>
      <c r="AI6795" s="72"/>
      <c r="AJ6795" s="72"/>
      <c r="AK6795" s="72"/>
    </row>
    <row r="6796" ht="14.25" customHeight="1">
      <c r="A6796" s="78">
        <v>6793.0</v>
      </c>
      <c r="C6796" s="78" t="str">
        <f>VLOOKUP(G6796,[1]Macrodata_CCF!$A$3:$D$55,4,FALSE)</f>
        <v>#ERROR!</v>
      </c>
      <c r="E6796" s="79" t="str">
        <f>VLOOKUP(G6796,[1]Macrodata_CCF!$A$3:$B$55,2,FALSE)</f>
        <v>#ERROR!</v>
      </c>
      <c r="F6796" s="78">
        <v>0.0</v>
      </c>
      <c r="G6796" s="80">
        <v>43.0</v>
      </c>
      <c r="H6796" s="81">
        <v>10695.0</v>
      </c>
      <c r="I6796" s="81">
        <v>810000.0</v>
      </c>
      <c r="J6796" s="81">
        <v>130590.0</v>
      </c>
      <c r="K6796" s="81">
        <v>1134000.0</v>
      </c>
      <c r="L6796" s="82">
        <v>0.1499990616848387</v>
      </c>
      <c r="N6796" s="83">
        <f t="shared" si="1"/>
        <v>0.1499990617</v>
      </c>
      <c r="O6796" s="83">
        <f t="shared" si="2"/>
        <v>0.1499990617</v>
      </c>
      <c r="Q6796" s="83">
        <f t="shared" si="3"/>
        <v>0.9867962963</v>
      </c>
      <c r="R6796" s="83">
        <f t="shared" si="4"/>
        <v>0.1499990617</v>
      </c>
      <c r="S6796" s="83" t="b">
        <f t="shared" si="5"/>
        <v>0</v>
      </c>
      <c r="T6796" s="72"/>
      <c r="U6796" s="72"/>
      <c r="V6796" s="72"/>
      <c r="W6796" s="72"/>
      <c r="X6796" s="72"/>
      <c r="Y6796" s="72"/>
      <c r="Z6796" s="72"/>
      <c r="AA6796" s="72"/>
      <c r="AB6796" s="72"/>
      <c r="AC6796" s="72"/>
      <c r="AD6796" s="72"/>
      <c r="AE6796" s="72"/>
      <c r="AF6796" s="72"/>
      <c r="AG6796" s="72"/>
      <c r="AH6796" s="72"/>
      <c r="AI6796" s="72"/>
      <c r="AJ6796" s="72"/>
      <c r="AK6796" s="72"/>
    </row>
    <row r="6797" ht="14.25" customHeight="1">
      <c r="A6797" s="78">
        <v>6794.0</v>
      </c>
      <c r="C6797" s="78" t="str">
        <f>VLOOKUP(G6797,[1]Macrodata_CCF!$A$3:$D$55,4,FALSE)</f>
        <v>#ERROR!</v>
      </c>
      <c r="E6797" s="79" t="str">
        <f>VLOOKUP(G6797,[1]Macrodata_CCF!$A$3:$B$55,2,FALSE)</f>
        <v>#ERROR!</v>
      </c>
      <c r="F6797" s="78">
        <v>0.0</v>
      </c>
      <c r="G6797" s="80">
        <v>2.0</v>
      </c>
      <c r="H6797" s="81">
        <v>0.0</v>
      </c>
      <c r="I6797" s="81">
        <v>380000.0</v>
      </c>
      <c r="J6797" s="81">
        <v>117800.0</v>
      </c>
      <c r="K6797" s="81">
        <v>684000.0</v>
      </c>
      <c r="L6797" s="82">
        <v>0.31</v>
      </c>
      <c r="N6797" s="83">
        <f t="shared" si="1"/>
        <v>0.31</v>
      </c>
      <c r="O6797" s="83">
        <f t="shared" si="2"/>
        <v>0.31</v>
      </c>
      <c r="Q6797" s="83">
        <f t="shared" si="3"/>
        <v>1</v>
      </c>
      <c r="R6797" s="83">
        <f t="shared" si="4"/>
        <v>0.31</v>
      </c>
      <c r="S6797" s="83" t="b">
        <f t="shared" si="5"/>
        <v>0</v>
      </c>
      <c r="T6797" s="72"/>
      <c r="U6797" s="72"/>
      <c r="V6797" s="72"/>
      <c r="W6797" s="72"/>
      <c r="X6797" s="72"/>
      <c r="Y6797" s="72"/>
      <c r="Z6797" s="72"/>
      <c r="AA6797" s="72"/>
      <c r="AB6797" s="72"/>
      <c r="AC6797" s="72"/>
      <c r="AD6797" s="72"/>
      <c r="AE6797" s="72"/>
      <c r="AF6797" s="72"/>
      <c r="AG6797" s="72"/>
      <c r="AH6797" s="72"/>
      <c r="AI6797" s="72"/>
      <c r="AJ6797" s="72"/>
      <c r="AK6797" s="72"/>
    </row>
    <row r="6798" ht="14.25" customHeight="1">
      <c r="A6798" s="78">
        <v>6795.0</v>
      </c>
      <c r="C6798" s="78" t="str">
        <f>VLOOKUP(G6798,[1]Macrodata_CCF!$A$3:$D$55,4,FALSE)</f>
        <v>#ERROR!</v>
      </c>
      <c r="E6798" s="79" t="str">
        <f>VLOOKUP(G6798,[1]Macrodata_CCF!$A$3:$B$55,2,FALSE)</f>
        <v>#ERROR!</v>
      </c>
      <c r="F6798" s="78">
        <v>0.0</v>
      </c>
      <c r="G6798" s="80">
        <v>15.0</v>
      </c>
      <c r="H6798" s="81">
        <v>120355.0</v>
      </c>
      <c r="I6798" s="81">
        <v>470000.0</v>
      </c>
      <c r="J6798" s="81">
        <v>169305.0</v>
      </c>
      <c r="K6798" s="81">
        <v>470000.0</v>
      </c>
      <c r="L6798" s="82">
        <v>0.1399991419868724</v>
      </c>
      <c r="N6798" s="83">
        <f t="shared" si="1"/>
        <v>0.139999142</v>
      </c>
      <c r="O6798" s="83">
        <f t="shared" si="2"/>
        <v>0.139999142</v>
      </c>
      <c r="Q6798" s="83">
        <f t="shared" si="3"/>
        <v>0.7439255319</v>
      </c>
      <c r="R6798" s="83">
        <f t="shared" si="4"/>
        <v>0.139999142</v>
      </c>
      <c r="S6798" s="83" t="b">
        <f t="shared" si="5"/>
        <v>0</v>
      </c>
      <c r="T6798" s="72"/>
      <c r="U6798" s="72"/>
      <c r="V6798" s="72"/>
      <c r="W6798" s="72"/>
      <c r="X6798" s="72"/>
      <c r="Y6798" s="72"/>
      <c r="Z6798" s="72"/>
      <c r="AA6798" s="72"/>
      <c r="AB6798" s="72"/>
      <c r="AC6798" s="72"/>
      <c r="AD6798" s="72"/>
      <c r="AE6798" s="72"/>
      <c r="AF6798" s="72"/>
      <c r="AG6798" s="72"/>
      <c r="AH6798" s="72"/>
      <c r="AI6798" s="72"/>
      <c r="AJ6798" s="72"/>
      <c r="AK6798" s="72"/>
    </row>
    <row r="6799" ht="14.25" customHeight="1">
      <c r="A6799" s="78">
        <v>6796.0</v>
      </c>
      <c r="C6799" s="78" t="str">
        <f>VLOOKUP(G6799,[1]Macrodata_CCF!$A$3:$D$55,4,FALSE)</f>
        <v>#ERROR!</v>
      </c>
      <c r="E6799" s="79" t="str">
        <f>VLOOKUP(G6799,[1]Macrodata_CCF!$A$3:$B$55,2,FALSE)</f>
        <v>#ERROR!</v>
      </c>
      <c r="F6799" s="78">
        <v>0.0</v>
      </c>
      <c r="G6799" s="80">
        <v>40.0</v>
      </c>
      <c r="H6799" s="81">
        <v>126310.0</v>
      </c>
      <c r="I6799" s="81">
        <v>470000.0</v>
      </c>
      <c r="J6799" s="81">
        <v>153805.0</v>
      </c>
      <c r="K6799" s="81">
        <v>470000.0</v>
      </c>
      <c r="L6799" s="82">
        <v>0.07999941808024673</v>
      </c>
      <c r="N6799" s="83">
        <f t="shared" si="1"/>
        <v>0.07999941808</v>
      </c>
      <c r="O6799" s="83">
        <f t="shared" si="2"/>
        <v>0.07999941808</v>
      </c>
      <c r="Q6799" s="83">
        <f t="shared" si="3"/>
        <v>0.7312553191</v>
      </c>
      <c r="R6799" s="83">
        <f t="shared" si="4"/>
        <v>0.07999941808</v>
      </c>
      <c r="S6799" s="83" t="b">
        <f t="shared" si="5"/>
        <v>0</v>
      </c>
      <c r="T6799" s="72"/>
      <c r="U6799" s="72"/>
      <c r="V6799" s="72"/>
      <c r="W6799" s="72"/>
      <c r="X6799" s="72"/>
      <c r="Y6799" s="72"/>
      <c r="Z6799" s="72"/>
      <c r="AA6799" s="72"/>
      <c r="AB6799" s="72"/>
      <c r="AC6799" s="72"/>
      <c r="AD6799" s="72"/>
      <c r="AE6799" s="72"/>
      <c r="AF6799" s="72"/>
      <c r="AG6799" s="72"/>
      <c r="AH6799" s="72"/>
      <c r="AI6799" s="72"/>
      <c r="AJ6799" s="72"/>
      <c r="AK6799" s="72"/>
    </row>
    <row r="6800" ht="14.25" customHeight="1">
      <c r="A6800" s="78">
        <v>6797.0</v>
      </c>
      <c r="C6800" s="78" t="str">
        <f>VLOOKUP(G6800,[1]Macrodata_CCF!$A$3:$D$55,4,FALSE)</f>
        <v>#ERROR!</v>
      </c>
      <c r="E6800" s="79" t="str">
        <f>VLOOKUP(G6800,[1]Macrodata_CCF!$A$3:$B$55,2,FALSE)</f>
        <v>#ERROR!</v>
      </c>
      <c r="F6800" s="78">
        <v>1.0</v>
      </c>
      <c r="G6800" s="80">
        <v>43.0</v>
      </c>
      <c r="H6800" s="81">
        <v>93235.0</v>
      </c>
      <c r="I6800" s="81">
        <v>980000.0</v>
      </c>
      <c r="J6800" s="81">
        <v>527750.0</v>
      </c>
      <c r="K6800" s="81">
        <v>980000.0</v>
      </c>
      <c r="L6800" s="82">
        <v>0.4900001691541728</v>
      </c>
      <c r="N6800" s="83">
        <f t="shared" si="1"/>
        <v>0.4900001692</v>
      </c>
      <c r="O6800" s="83">
        <f t="shared" si="2"/>
        <v>0.4900001692</v>
      </c>
      <c r="Q6800" s="83">
        <f t="shared" si="3"/>
        <v>0.9048622449</v>
      </c>
      <c r="R6800" s="83">
        <f t="shared" si="4"/>
        <v>0.4900001692</v>
      </c>
      <c r="S6800" s="83" t="b">
        <f t="shared" si="5"/>
        <v>0</v>
      </c>
      <c r="T6800" s="72"/>
      <c r="U6800" s="72"/>
      <c r="V6800" s="72"/>
      <c r="W6800" s="72"/>
      <c r="X6800" s="72"/>
      <c r="Y6800" s="72"/>
      <c r="Z6800" s="72"/>
      <c r="AA6800" s="72"/>
      <c r="AB6800" s="72"/>
      <c r="AC6800" s="72"/>
      <c r="AD6800" s="72"/>
      <c r="AE6800" s="72"/>
      <c r="AF6800" s="72"/>
      <c r="AG6800" s="72"/>
      <c r="AH6800" s="72"/>
      <c r="AI6800" s="72"/>
      <c r="AJ6800" s="72"/>
      <c r="AK6800" s="72"/>
    </row>
    <row r="6801" ht="14.25" customHeight="1">
      <c r="A6801" s="78">
        <v>6798.0</v>
      </c>
      <c r="C6801" s="78" t="str">
        <f>VLOOKUP(G6801,[1]Macrodata_CCF!$A$3:$D$55,4,FALSE)</f>
        <v>#ERROR!</v>
      </c>
      <c r="E6801" s="79" t="str">
        <f>VLOOKUP(G6801,[1]Macrodata_CCF!$A$3:$B$55,2,FALSE)</f>
        <v>#ERROR!</v>
      </c>
      <c r="F6801" s="78">
        <v>0.0</v>
      </c>
      <c r="G6801" s="80">
        <v>16.0</v>
      </c>
      <c r="H6801" s="81">
        <v>166775.0</v>
      </c>
      <c r="I6801" s="81">
        <v>510000.0</v>
      </c>
      <c r="J6801" s="81">
        <v>231990.0</v>
      </c>
      <c r="K6801" s="81">
        <v>510000.0</v>
      </c>
      <c r="L6801" s="82">
        <v>0.1900065554665307</v>
      </c>
      <c r="N6801" s="83">
        <f t="shared" si="1"/>
        <v>0.1900065555</v>
      </c>
      <c r="O6801" s="83">
        <f t="shared" si="2"/>
        <v>0.1900065555</v>
      </c>
      <c r="Q6801" s="83">
        <f t="shared" si="3"/>
        <v>0.6729901961</v>
      </c>
      <c r="R6801" s="83">
        <f t="shared" si="4"/>
        <v>0.1900065555</v>
      </c>
      <c r="S6801" s="83" t="b">
        <f t="shared" si="5"/>
        <v>0</v>
      </c>
      <c r="T6801" s="72"/>
      <c r="U6801" s="72"/>
      <c r="V6801" s="72"/>
      <c r="W6801" s="72"/>
      <c r="X6801" s="72"/>
      <c r="Y6801" s="72"/>
      <c r="Z6801" s="72"/>
      <c r="AA6801" s="72"/>
      <c r="AB6801" s="72"/>
      <c r="AC6801" s="72"/>
      <c r="AD6801" s="72"/>
      <c r="AE6801" s="72"/>
      <c r="AF6801" s="72"/>
      <c r="AG6801" s="72"/>
      <c r="AH6801" s="72"/>
      <c r="AI6801" s="72"/>
      <c r="AJ6801" s="72"/>
      <c r="AK6801" s="72"/>
    </row>
    <row r="6802" ht="14.25" customHeight="1">
      <c r="A6802" s="78">
        <v>6799.0</v>
      </c>
      <c r="C6802" s="78" t="str">
        <f>VLOOKUP(G6802,[1]Macrodata_CCF!$A$3:$D$55,4,FALSE)</f>
        <v>#ERROR!</v>
      </c>
      <c r="E6802" s="79" t="str">
        <f>VLOOKUP(G6802,[1]Macrodata_CCF!$A$3:$B$55,2,FALSE)</f>
        <v>#ERROR!</v>
      </c>
      <c r="F6802" s="78">
        <v>0.0</v>
      </c>
      <c r="G6802" s="80">
        <v>2.0</v>
      </c>
      <c r="H6802" s="81">
        <v>726005.0</v>
      </c>
      <c r="I6802" s="81">
        <v>910000.0</v>
      </c>
      <c r="J6802" s="81">
        <v>777525.0</v>
      </c>
      <c r="K6802" s="81">
        <v>910000.0</v>
      </c>
      <c r="L6802" s="82">
        <v>0.2800076089024158</v>
      </c>
      <c r="N6802" s="83">
        <f t="shared" si="1"/>
        <v>0.2800076089</v>
      </c>
      <c r="O6802" s="83">
        <f t="shared" si="2"/>
        <v>0.2800076089</v>
      </c>
      <c r="Q6802" s="83">
        <f t="shared" si="3"/>
        <v>0.2021923077</v>
      </c>
      <c r="R6802" s="83">
        <f t="shared" si="4"/>
        <v>0.2800076089</v>
      </c>
      <c r="S6802" s="83" t="b">
        <f t="shared" si="5"/>
        <v>0</v>
      </c>
      <c r="T6802" s="72"/>
      <c r="U6802" s="72"/>
      <c r="V6802" s="72"/>
      <c r="W6802" s="72"/>
      <c r="X6802" s="72"/>
      <c r="Y6802" s="72"/>
      <c r="Z6802" s="72"/>
      <c r="AA6802" s="72"/>
      <c r="AB6802" s="72"/>
      <c r="AC6802" s="72"/>
      <c r="AD6802" s="72"/>
      <c r="AE6802" s="72"/>
      <c r="AF6802" s="72"/>
      <c r="AG6802" s="72"/>
      <c r="AH6802" s="72"/>
      <c r="AI6802" s="72"/>
      <c r="AJ6802" s="72"/>
      <c r="AK6802" s="72"/>
    </row>
    <row r="6803" ht="14.25" customHeight="1">
      <c r="A6803" s="78">
        <v>6800.0</v>
      </c>
      <c r="C6803" s="78" t="str">
        <f>VLOOKUP(G6803,[1]Macrodata_CCF!$A$3:$D$55,4,FALSE)</f>
        <v>#ERROR!</v>
      </c>
      <c r="E6803" s="79" t="str">
        <f>VLOOKUP(G6803,[1]Macrodata_CCF!$A$3:$B$55,2,FALSE)</f>
        <v>#ERROR!</v>
      </c>
      <c r="F6803" s="78">
        <v>0.0</v>
      </c>
      <c r="G6803" s="80">
        <v>45.0</v>
      </c>
      <c r="H6803" s="81">
        <v>892055.0</v>
      </c>
      <c r="I6803" s="81">
        <v>930000.0</v>
      </c>
      <c r="J6803" s="81">
        <v>899265.0</v>
      </c>
      <c r="K6803" s="81">
        <v>1767000.0</v>
      </c>
      <c r="L6803" s="82">
        <v>0.1900118592699961</v>
      </c>
      <c r="N6803" s="83">
        <f t="shared" si="1"/>
        <v>0.1900118593</v>
      </c>
      <c r="O6803" s="83">
        <f t="shared" si="2"/>
        <v>0.1900118593</v>
      </c>
      <c r="Q6803" s="83">
        <f t="shared" si="3"/>
        <v>0.04080107527</v>
      </c>
      <c r="R6803" s="83">
        <f t="shared" si="4"/>
        <v>0.007752688172</v>
      </c>
      <c r="S6803" s="83" t="b">
        <f t="shared" si="5"/>
        <v>0</v>
      </c>
      <c r="T6803" s="72"/>
      <c r="U6803" s="72"/>
      <c r="V6803" s="72"/>
      <c r="W6803" s="72"/>
      <c r="X6803" s="72"/>
      <c r="Y6803" s="72"/>
      <c r="Z6803" s="72"/>
      <c r="AA6803" s="72"/>
      <c r="AB6803" s="72"/>
      <c r="AC6803" s="72"/>
      <c r="AD6803" s="72"/>
      <c r="AE6803" s="72"/>
      <c r="AF6803" s="72"/>
      <c r="AG6803" s="72"/>
      <c r="AH6803" s="72"/>
      <c r="AI6803" s="72"/>
      <c r="AJ6803" s="72"/>
      <c r="AK6803" s="72"/>
    </row>
    <row r="6804" ht="14.25" customHeight="1">
      <c r="A6804" s="78">
        <v>6801.0</v>
      </c>
      <c r="C6804" s="78" t="str">
        <f>VLOOKUP(G6804,[1]Macrodata_CCF!$A$3:$D$55,4,FALSE)</f>
        <v>#ERROR!</v>
      </c>
      <c r="E6804" s="79" t="str">
        <f>VLOOKUP(G6804,[1]Macrodata_CCF!$A$3:$B$55,2,FALSE)</f>
        <v>#ERROR!</v>
      </c>
      <c r="F6804" s="78">
        <v>0.0</v>
      </c>
      <c r="G6804" s="80">
        <v>28.0</v>
      </c>
      <c r="H6804" s="81">
        <v>113795.0</v>
      </c>
      <c r="I6804" s="81">
        <v>160000.0</v>
      </c>
      <c r="J6804" s="81">
        <v>121650.0</v>
      </c>
      <c r="K6804" s="81">
        <v>160000.0</v>
      </c>
      <c r="L6804" s="82">
        <v>0.1700032464019046</v>
      </c>
      <c r="N6804" s="83">
        <f t="shared" si="1"/>
        <v>0.1700032464</v>
      </c>
      <c r="O6804" s="83">
        <f t="shared" si="2"/>
        <v>0.1700032464</v>
      </c>
      <c r="Q6804" s="83">
        <f t="shared" si="3"/>
        <v>0.28878125</v>
      </c>
      <c r="R6804" s="83">
        <f t="shared" si="4"/>
        <v>0.1700032464</v>
      </c>
      <c r="S6804" s="83" t="b">
        <f t="shared" si="5"/>
        <v>0</v>
      </c>
      <c r="T6804" s="72"/>
      <c r="U6804" s="72"/>
      <c r="V6804" s="72"/>
      <c r="W6804" s="72"/>
      <c r="X6804" s="72"/>
      <c r="Y6804" s="72"/>
      <c r="Z6804" s="72"/>
      <c r="AA6804" s="72"/>
      <c r="AB6804" s="72"/>
      <c r="AC6804" s="72"/>
      <c r="AD6804" s="72"/>
      <c r="AE6804" s="72"/>
      <c r="AF6804" s="72"/>
      <c r="AG6804" s="72"/>
      <c r="AH6804" s="72"/>
      <c r="AI6804" s="72"/>
      <c r="AJ6804" s="72"/>
      <c r="AK6804" s="72"/>
    </row>
    <row r="6805" ht="14.25" customHeight="1">
      <c r="A6805" s="78">
        <v>6802.0</v>
      </c>
      <c r="C6805" s="78" t="str">
        <f>VLOOKUP(G6805,[1]Macrodata_CCF!$A$3:$D$55,4,FALSE)</f>
        <v>#ERROR!</v>
      </c>
      <c r="E6805" s="79" t="str">
        <f>VLOOKUP(G6805,[1]Macrodata_CCF!$A$3:$B$55,2,FALSE)</f>
        <v>#ERROR!</v>
      </c>
      <c r="F6805" s="78">
        <v>0.0</v>
      </c>
      <c r="G6805" s="80">
        <v>14.0</v>
      </c>
      <c r="H6805" s="81">
        <v>22355.0</v>
      </c>
      <c r="I6805" s="81">
        <v>90000.0</v>
      </c>
      <c r="J6805" s="81">
        <v>33180.0</v>
      </c>
      <c r="K6805" s="81">
        <v>90000.0</v>
      </c>
      <c r="L6805" s="82">
        <v>0.1600266095055067</v>
      </c>
      <c r="N6805" s="83">
        <f t="shared" si="1"/>
        <v>0.1600266095</v>
      </c>
      <c r="O6805" s="83">
        <f t="shared" si="2"/>
        <v>0.1600266095</v>
      </c>
      <c r="Q6805" s="83">
        <f t="shared" si="3"/>
        <v>0.7516111111</v>
      </c>
      <c r="R6805" s="83">
        <f t="shared" si="4"/>
        <v>0.1600266095</v>
      </c>
      <c r="S6805" s="83" t="b">
        <f t="shared" si="5"/>
        <v>0</v>
      </c>
      <c r="T6805" s="72"/>
      <c r="U6805" s="72"/>
      <c r="V6805" s="72"/>
      <c r="W6805" s="72"/>
      <c r="X6805" s="72"/>
      <c r="Y6805" s="72"/>
      <c r="Z6805" s="72"/>
      <c r="AA6805" s="72"/>
      <c r="AB6805" s="72"/>
      <c r="AC6805" s="72"/>
      <c r="AD6805" s="72"/>
      <c r="AE6805" s="72"/>
      <c r="AF6805" s="72"/>
      <c r="AG6805" s="72"/>
      <c r="AH6805" s="72"/>
      <c r="AI6805" s="72"/>
      <c r="AJ6805" s="72"/>
      <c r="AK6805" s="72"/>
    </row>
    <row r="6806" ht="14.25" customHeight="1">
      <c r="A6806" s="78">
        <v>6803.0</v>
      </c>
      <c r="C6806" s="78" t="str">
        <f>VLOOKUP(G6806,[1]Macrodata_CCF!$A$3:$D$55,4,FALSE)</f>
        <v>#ERROR!</v>
      </c>
      <c r="E6806" s="79" t="str">
        <f>VLOOKUP(G6806,[1]Macrodata_CCF!$A$3:$B$55,2,FALSE)</f>
        <v>#ERROR!</v>
      </c>
      <c r="F6806" s="78">
        <v>0.0</v>
      </c>
      <c r="G6806" s="80">
        <v>23.0</v>
      </c>
      <c r="H6806" s="81">
        <v>46050.0</v>
      </c>
      <c r="I6806" s="81">
        <v>440000.0</v>
      </c>
      <c r="J6806" s="81">
        <v>807840.0</v>
      </c>
      <c r="K6806" s="81">
        <v>792000.0</v>
      </c>
      <c r="L6806" s="82">
        <v>1.933722553623556</v>
      </c>
      <c r="N6806" s="83">
        <f t="shared" si="1"/>
        <v>1.933722554</v>
      </c>
      <c r="O6806" s="83">
        <f t="shared" si="2"/>
        <v>1</v>
      </c>
      <c r="Q6806" s="83">
        <f t="shared" si="3"/>
        <v>0.8953409091</v>
      </c>
      <c r="R6806" s="83">
        <f t="shared" si="4"/>
        <v>1.933722554</v>
      </c>
      <c r="S6806" s="83" t="b">
        <f t="shared" si="5"/>
        <v>0</v>
      </c>
      <c r="T6806" s="72"/>
      <c r="U6806" s="72"/>
      <c r="V6806" s="72"/>
      <c r="W6806" s="72"/>
      <c r="X6806" s="72"/>
      <c r="Y6806" s="72"/>
      <c r="Z6806" s="72"/>
      <c r="AA6806" s="72"/>
      <c r="AB6806" s="72"/>
      <c r="AC6806" s="72"/>
      <c r="AD6806" s="72"/>
      <c r="AE6806" s="72"/>
      <c r="AF6806" s="72"/>
      <c r="AG6806" s="72"/>
      <c r="AH6806" s="72"/>
      <c r="AI6806" s="72"/>
      <c r="AJ6806" s="72"/>
      <c r="AK6806" s="72"/>
    </row>
    <row r="6807" ht="14.25" customHeight="1">
      <c r="A6807" s="78">
        <v>6804.0</v>
      </c>
      <c r="C6807" s="78" t="str">
        <f>VLOOKUP(G6807,[1]Macrodata_CCF!$A$3:$D$55,4,FALSE)</f>
        <v>#ERROR!</v>
      </c>
      <c r="E6807" s="79" t="str">
        <f>VLOOKUP(G6807,[1]Macrodata_CCF!$A$3:$B$55,2,FALSE)</f>
        <v>#ERROR!</v>
      </c>
      <c r="F6807" s="78">
        <v>0.0</v>
      </c>
      <c r="G6807" s="80">
        <v>39.0</v>
      </c>
      <c r="H6807" s="81">
        <v>0.0</v>
      </c>
      <c r="I6807" s="81">
        <v>300000.0</v>
      </c>
      <c r="J6807" s="81">
        <v>9000.0</v>
      </c>
      <c r="K6807" s="81">
        <v>300000.0</v>
      </c>
      <c r="L6807" s="82">
        <v>0.03</v>
      </c>
      <c r="N6807" s="83">
        <f t="shared" si="1"/>
        <v>0.03</v>
      </c>
      <c r="O6807" s="83">
        <f t="shared" si="2"/>
        <v>0.03</v>
      </c>
      <c r="Q6807" s="83">
        <f t="shared" si="3"/>
        <v>1</v>
      </c>
      <c r="R6807" s="83">
        <f t="shared" si="4"/>
        <v>0.03</v>
      </c>
      <c r="S6807" s="83" t="b">
        <f t="shared" si="5"/>
        <v>0</v>
      </c>
      <c r="T6807" s="72"/>
      <c r="U6807" s="72"/>
      <c r="V6807" s="72"/>
      <c r="W6807" s="72"/>
      <c r="X6807" s="72"/>
      <c r="Y6807" s="72"/>
      <c r="Z6807" s="72"/>
      <c r="AA6807" s="72"/>
      <c r="AB6807" s="72"/>
      <c r="AC6807" s="72"/>
      <c r="AD6807" s="72"/>
      <c r="AE6807" s="72"/>
      <c r="AF6807" s="72"/>
      <c r="AG6807" s="72"/>
      <c r="AH6807" s="72"/>
      <c r="AI6807" s="72"/>
      <c r="AJ6807" s="72"/>
      <c r="AK6807" s="72"/>
    </row>
    <row r="6808" ht="14.25" customHeight="1">
      <c r="A6808" s="78">
        <v>6805.0</v>
      </c>
      <c r="C6808" s="78" t="str">
        <f>VLOOKUP(G6808,[1]Macrodata_CCF!$A$3:$D$55,4,FALSE)</f>
        <v>#ERROR!</v>
      </c>
      <c r="E6808" s="79" t="str">
        <f>VLOOKUP(G6808,[1]Macrodata_CCF!$A$3:$B$55,2,FALSE)</f>
        <v>#ERROR!</v>
      </c>
      <c r="F6808" s="78">
        <v>0.0</v>
      </c>
      <c r="G6808" s="80">
        <v>20.0</v>
      </c>
      <c r="H6808" s="81">
        <v>62710.0</v>
      </c>
      <c r="I6808" s="81">
        <v>300000.0</v>
      </c>
      <c r="J6808" s="81">
        <v>110170.0</v>
      </c>
      <c r="K6808" s="81">
        <v>570000.0</v>
      </c>
      <c r="L6808" s="82">
        <v>0.2000084285052046</v>
      </c>
      <c r="N6808" s="83">
        <f t="shared" si="1"/>
        <v>0.2000084285</v>
      </c>
      <c r="O6808" s="83">
        <f t="shared" si="2"/>
        <v>0.2000084285</v>
      </c>
      <c r="Q6808" s="83">
        <f t="shared" si="3"/>
        <v>0.7909666667</v>
      </c>
      <c r="R6808" s="83">
        <f t="shared" si="4"/>
        <v>0.2000084285</v>
      </c>
      <c r="S6808" s="83" t="b">
        <f t="shared" si="5"/>
        <v>0</v>
      </c>
      <c r="T6808" s="72"/>
      <c r="U6808" s="72"/>
      <c r="V6808" s="72"/>
      <c r="W6808" s="72"/>
      <c r="X6808" s="72"/>
      <c r="Y6808" s="72"/>
      <c r="Z6808" s="72"/>
      <c r="AA6808" s="72"/>
      <c r="AB6808" s="72"/>
      <c r="AC6808" s="72"/>
      <c r="AD6808" s="72"/>
      <c r="AE6808" s="72"/>
      <c r="AF6808" s="72"/>
      <c r="AG6808" s="72"/>
      <c r="AH6808" s="72"/>
      <c r="AI6808" s="72"/>
      <c r="AJ6808" s="72"/>
      <c r="AK6808" s="72"/>
    </row>
    <row r="6809" ht="14.25" customHeight="1">
      <c r="A6809" s="78">
        <v>6806.0</v>
      </c>
      <c r="C6809" s="78" t="str">
        <f>VLOOKUP(G6809,[1]Macrodata_CCF!$A$3:$D$55,4,FALSE)</f>
        <v>#ERROR!</v>
      </c>
      <c r="E6809" s="79" t="str">
        <f>VLOOKUP(G6809,[1]Macrodata_CCF!$A$3:$B$55,2,FALSE)</f>
        <v>#ERROR!</v>
      </c>
      <c r="F6809" s="78">
        <v>0.0</v>
      </c>
      <c r="G6809" s="80">
        <v>19.0</v>
      </c>
      <c r="H6809" s="81">
        <v>198880.0</v>
      </c>
      <c r="I6809" s="81">
        <v>240000.0</v>
      </c>
      <c r="J6809" s="81">
        <v>184490.0</v>
      </c>
      <c r="K6809" s="81">
        <v>240000.0</v>
      </c>
      <c r="L6809" s="82">
        <v>-0.3499513618677043</v>
      </c>
      <c r="N6809" s="83">
        <f t="shared" si="1"/>
        <v>-0.3499513619</v>
      </c>
      <c r="O6809" s="83">
        <f t="shared" si="2"/>
        <v>0</v>
      </c>
      <c r="Q6809" s="83">
        <f t="shared" si="3"/>
        <v>0.1713333333</v>
      </c>
      <c r="R6809" s="83">
        <f t="shared" si="4"/>
        <v>-0.3499513619</v>
      </c>
      <c r="S6809" s="83" t="b">
        <f t="shared" si="5"/>
        <v>0</v>
      </c>
      <c r="T6809" s="72"/>
      <c r="U6809" s="72"/>
      <c r="V6809" s="72"/>
      <c r="W6809" s="72"/>
      <c r="X6809" s="72"/>
      <c r="Y6809" s="72"/>
      <c r="Z6809" s="72"/>
      <c r="AA6809" s="72"/>
      <c r="AB6809" s="72"/>
      <c r="AC6809" s="72"/>
      <c r="AD6809" s="72"/>
      <c r="AE6809" s="72"/>
      <c r="AF6809" s="72"/>
      <c r="AG6809" s="72"/>
      <c r="AH6809" s="72"/>
      <c r="AI6809" s="72"/>
      <c r="AJ6809" s="72"/>
      <c r="AK6809" s="72"/>
    </row>
    <row r="6810" ht="14.25" customHeight="1">
      <c r="A6810" s="78">
        <v>6807.0</v>
      </c>
      <c r="C6810" s="78" t="str">
        <f>VLOOKUP(G6810,[1]Macrodata_CCF!$A$3:$D$55,4,FALSE)</f>
        <v>#ERROR!</v>
      </c>
      <c r="E6810" s="79" t="str">
        <f>VLOOKUP(G6810,[1]Macrodata_CCF!$A$3:$B$55,2,FALSE)</f>
        <v>#ERROR!</v>
      </c>
      <c r="F6810" s="78">
        <v>0.0</v>
      </c>
      <c r="G6810" s="80">
        <v>38.0</v>
      </c>
      <c r="H6810" s="81">
        <v>2880.0</v>
      </c>
      <c r="I6810" s="81">
        <v>70000.0</v>
      </c>
      <c r="J6810" s="81">
        <v>9590.0</v>
      </c>
      <c r="K6810" s="81">
        <v>119000.0</v>
      </c>
      <c r="L6810" s="82">
        <v>0.09997020262216925</v>
      </c>
      <c r="N6810" s="83">
        <f t="shared" si="1"/>
        <v>0.09997020262</v>
      </c>
      <c r="O6810" s="83">
        <f t="shared" si="2"/>
        <v>0.09997020262</v>
      </c>
      <c r="Q6810" s="83">
        <f t="shared" si="3"/>
        <v>0.9588571429</v>
      </c>
      <c r="R6810" s="83">
        <f t="shared" si="4"/>
        <v>0.09997020262</v>
      </c>
      <c r="S6810" s="83" t="b">
        <f t="shared" si="5"/>
        <v>0</v>
      </c>
      <c r="T6810" s="72"/>
      <c r="U6810" s="72"/>
      <c r="V6810" s="72"/>
      <c r="W6810" s="72"/>
      <c r="X6810" s="72"/>
      <c r="Y6810" s="72"/>
      <c r="Z6810" s="72"/>
      <c r="AA6810" s="72"/>
      <c r="AB6810" s="72"/>
      <c r="AC6810" s="72"/>
      <c r="AD6810" s="72"/>
      <c r="AE6810" s="72"/>
      <c r="AF6810" s="72"/>
      <c r="AG6810" s="72"/>
      <c r="AH6810" s="72"/>
      <c r="AI6810" s="72"/>
      <c r="AJ6810" s="72"/>
      <c r="AK6810" s="72"/>
    </row>
    <row r="6811" ht="14.25" customHeight="1">
      <c r="A6811" s="78">
        <v>6808.0</v>
      </c>
      <c r="C6811" s="78" t="str">
        <f>VLOOKUP(G6811,[1]Macrodata_CCF!$A$3:$D$55,4,FALSE)</f>
        <v>#ERROR!</v>
      </c>
      <c r="E6811" s="79" t="str">
        <f>VLOOKUP(G6811,[1]Macrodata_CCF!$A$3:$B$55,2,FALSE)</f>
        <v>#ERROR!</v>
      </c>
      <c r="F6811" s="78">
        <v>0.0</v>
      </c>
      <c r="G6811" s="80">
        <v>35.0</v>
      </c>
      <c r="H6811" s="81">
        <v>82995.0</v>
      </c>
      <c r="I6811" s="81">
        <v>200000.0</v>
      </c>
      <c r="J6811" s="81">
        <v>94695.0</v>
      </c>
      <c r="K6811" s="81">
        <v>200000.0</v>
      </c>
      <c r="L6811" s="82">
        <v>0.09999572667834708</v>
      </c>
      <c r="N6811" s="83">
        <f t="shared" si="1"/>
        <v>0.09999572668</v>
      </c>
      <c r="O6811" s="83">
        <f t="shared" si="2"/>
        <v>0.09999572668</v>
      </c>
      <c r="Q6811" s="83">
        <f t="shared" si="3"/>
        <v>0.585025</v>
      </c>
      <c r="R6811" s="83">
        <f t="shared" si="4"/>
        <v>0.09999572668</v>
      </c>
      <c r="S6811" s="83" t="b">
        <f t="shared" si="5"/>
        <v>0</v>
      </c>
      <c r="T6811" s="72"/>
      <c r="U6811" s="72"/>
      <c r="V6811" s="72"/>
      <c r="W6811" s="72"/>
      <c r="X6811" s="72"/>
      <c r="Y6811" s="72"/>
      <c r="Z6811" s="72"/>
      <c r="AA6811" s="72"/>
      <c r="AB6811" s="72"/>
      <c r="AC6811" s="72"/>
      <c r="AD6811" s="72"/>
      <c r="AE6811" s="72"/>
      <c r="AF6811" s="72"/>
      <c r="AG6811" s="72"/>
      <c r="AH6811" s="72"/>
      <c r="AI6811" s="72"/>
      <c r="AJ6811" s="72"/>
      <c r="AK6811" s="72"/>
    </row>
    <row r="6812" ht="14.25" customHeight="1">
      <c r="A6812" s="78">
        <v>6809.0</v>
      </c>
      <c r="C6812" s="78" t="str">
        <f>VLOOKUP(G6812,[1]Macrodata_CCF!$A$3:$D$55,4,FALSE)</f>
        <v>#ERROR!</v>
      </c>
      <c r="E6812" s="79" t="str">
        <f>VLOOKUP(G6812,[1]Macrodata_CCF!$A$3:$B$55,2,FALSE)</f>
        <v>#ERROR!</v>
      </c>
      <c r="F6812" s="78">
        <v>0.0</v>
      </c>
      <c r="G6812" s="80">
        <v>1.0</v>
      </c>
      <c r="H6812" s="81">
        <v>307430.0</v>
      </c>
      <c r="I6812" s="81">
        <v>920000.0</v>
      </c>
      <c r="J6812" s="81">
        <v>552460.0</v>
      </c>
      <c r="K6812" s="81">
        <v>920000.0</v>
      </c>
      <c r="L6812" s="82">
        <v>0.4000032649329873</v>
      </c>
      <c r="N6812" s="83">
        <f t="shared" si="1"/>
        <v>0.4000032649</v>
      </c>
      <c r="O6812" s="83">
        <f t="shared" si="2"/>
        <v>0.4000032649</v>
      </c>
      <c r="Q6812" s="83">
        <f t="shared" si="3"/>
        <v>0.6658369565</v>
      </c>
      <c r="R6812" s="83">
        <f t="shared" si="4"/>
        <v>0.4000032649</v>
      </c>
      <c r="S6812" s="83" t="b">
        <f t="shared" si="5"/>
        <v>0</v>
      </c>
      <c r="T6812" s="72"/>
      <c r="U6812" s="72"/>
      <c r="V6812" s="72"/>
      <c r="W6812" s="72"/>
      <c r="X6812" s="72"/>
      <c r="Y6812" s="72"/>
      <c r="Z6812" s="72"/>
      <c r="AA6812" s="72"/>
      <c r="AB6812" s="72"/>
      <c r="AC6812" s="72"/>
      <c r="AD6812" s="72"/>
      <c r="AE6812" s="72"/>
      <c r="AF6812" s="72"/>
      <c r="AG6812" s="72"/>
      <c r="AH6812" s="72"/>
      <c r="AI6812" s="72"/>
      <c r="AJ6812" s="72"/>
      <c r="AK6812" s="72"/>
    </row>
    <row r="6813" ht="14.25" customHeight="1">
      <c r="A6813" s="78">
        <v>6810.0</v>
      </c>
      <c r="C6813" s="78" t="str">
        <f>VLOOKUP(G6813,[1]Macrodata_CCF!$A$3:$D$55,4,FALSE)</f>
        <v>#ERROR!</v>
      </c>
      <c r="E6813" s="79" t="str">
        <f>VLOOKUP(G6813,[1]Macrodata_CCF!$A$3:$B$55,2,FALSE)</f>
        <v>#ERROR!</v>
      </c>
      <c r="F6813" s="78">
        <v>0.0</v>
      </c>
      <c r="G6813" s="80">
        <v>11.0</v>
      </c>
      <c r="H6813" s="81">
        <v>0.0</v>
      </c>
      <c r="I6813" s="81">
        <v>530000.0</v>
      </c>
      <c r="J6813" s="81">
        <v>0.0</v>
      </c>
      <c r="K6813" s="81">
        <v>530000.0</v>
      </c>
      <c r="L6813" s="82">
        <v>0.0</v>
      </c>
      <c r="N6813" s="83">
        <f t="shared" si="1"/>
        <v>0</v>
      </c>
      <c r="O6813" s="83">
        <f t="shared" si="2"/>
        <v>0</v>
      </c>
      <c r="Q6813" s="83">
        <f t="shared" si="3"/>
        <v>1</v>
      </c>
      <c r="R6813" s="83">
        <f t="shared" si="4"/>
        <v>0</v>
      </c>
      <c r="S6813" s="83" t="b">
        <f t="shared" si="5"/>
        <v>0</v>
      </c>
      <c r="T6813" s="72"/>
      <c r="U6813" s="72"/>
      <c r="V6813" s="72"/>
      <c r="W6813" s="72"/>
      <c r="X6813" s="72"/>
      <c r="Y6813" s="72"/>
      <c r="Z6813" s="72"/>
      <c r="AA6813" s="72"/>
      <c r="AB6813" s="72"/>
      <c r="AC6813" s="72"/>
      <c r="AD6813" s="72"/>
      <c r="AE6813" s="72"/>
      <c r="AF6813" s="72"/>
      <c r="AG6813" s="72"/>
      <c r="AH6813" s="72"/>
      <c r="AI6813" s="72"/>
      <c r="AJ6813" s="72"/>
      <c r="AK6813" s="72"/>
    </row>
    <row r="6814" ht="14.25" customHeight="1">
      <c r="A6814" s="78">
        <v>6811.0</v>
      </c>
      <c r="C6814" s="78" t="str">
        <f>VLOOKUP(G6814,[1]Macrodata_CCF!$A$3:$D$55,4,FALSE)</f>
        <v>#ERROR!</v>
      </c>
      <c r="E6814" s="79" t="str">
        <f>VLOOKUP(G6814,[1]Macrodata_CCF!$A$3:$B$55,2,FALSE)</f>
        <v>#ERROR!</v>
      </c>
      <c r="F6814" s="78">
        <v>0.0</v>
      </c>
      <c r="G6814" s="80">
        <v>1.0</v>
      </c>
      <c r="H6814" s="81">
        <v>164720.0</v>
      </c>
      <c r="I6814" s="81">
        <v>480000.0</v>
      </c>
      <c r="J6814" s="81">
        <v>256150.0</v>
      </c>
      <c r="K6814" s="81">
        <v>480000.0</v>
      </c>
      <c r="L6814" s="82">
        <v>0.2899961938594265</v>
      </c>
      <c r="N6814" s="83">
        <f t="shared" si="1"/>
        <v>0.2899961939</v>
      </c>
      <c r="O6814" s="83">
        <f t="shared" si="2"/>
        <v>0.2899961939</v>
      </c>
      <c r="Q6814" s="83">
        <f t="shared" si="3"/>
        <v>0.6568333333</v>
      </c>
      <c r="R6814" s="83">
        <f t="shared" si="4"/>
        <v>0.2899961939</v>
      </c>
      <c r="S6814" s="83" t="b">
        <f t="shared" si="5"/>
        <v>0</v>
      </c>
      <c r="T6814" s="72"/>
      <c r="U6814" s="72"/>
      <c r="V6814" s="72"/>
      <c r="W6814" s="72"/>
      <c r="X6814" s="72"/>
      <c r="Y6814" s="72"/>
      <c r="Z6814" s="72"/>
      <c r="AA6814" s="72"/>
      <c r="AB6814" s="72"/>
      <c r="AC6814" s="72"/>
      <c r="AD6814" s="72"/>
      <c r="AE6814" s="72"/>
      <c r="AF6814" s="72"/>
      <c r="AG6814" s="72"/>
      <c r="AH6814" s="72"/>
      <c r="AI6814" s="72"/>
      <c r="AJ6814" s="72"/>
      <c r="AK6814" s="72"/>
    </row>
    <row r="6815" ht="14.25" customHeight="1">
      <c r="A6815" s="78">
        <v>6812.0</v>
      </c>
      <c r="C6815" s="78" t="str">
        <f>VLOOKUP(G6815,[1]Macrodata_CCF!$A$3:$D$55,4,FALSE)</f>
        <v>#ERROR!</v>
      </c>
      <c r="E6815" s="79" t="str">
        <f>VLOOKUP(G6815,[1]Macrodata_CCF!$A$3:$B$55,2,FALSE)</f>
        <v>#ERROR!</v>
      </c>
      <c r="F6815" s="78">
        <v>0.0</v>
      </c>
      <c r="G6815" s="80">
        <v>36.0</v>
      </c>
      <c r="H6815" s="81">
        <v>423375.0</v>
      </c>
      <c r="I6815" s="81">
        <v>450000.0</v>
      </c>
      <c r="J6815" s="81">
        <v>459000.0</v>
      </c>
      <c r="K6815" s="81">
        <v>450000.0</v>
      </c>
      <c r="L6815" s="82">
        <v>1.338028169014085</v>
      </c>
      <c r="N6815" s="83">
        <f t="shared" si="1"/>
        <v>1.338028169</v>
      </c>
      <c r="O6815" s="83">
        <f t="shared" si="2"/>
        <v>1</v>
      </c>
      <c r="Q6815" s="83">
        <f t="shared" si="3"/>
        <v>0.05916666667</v>
      </c>
      <c r="R6815" s="83">
        <f t="shared" si="4"/>
        <v>0.07916666667</v>
      </c>
      <c r="S6815" s="83" t="b">
        <f t="shared" si="5"/>
        <v>1</v>
      </c>
      <c r="T6815" s="72"/>
      <c r="U6815" s="72"/>
      <c r="V6815" s="72"/>
      <c r="W6815" s="72"/>
      <c r="X6815" s="72"/>
      <c r="Y6815" s="72"/>
      <c r="Z6815" s="72"/>
      <c r="AA6815" s="72"/>
      <c r="AB6815" s="72"/>
      <c r="AC6815" s="72"/>
      <c r="AD6815" s="72"/>
      <c r="AE6815" s="72"/>
      <c r="AF6815" s="72"/>
      <c r="AG6815" s="72"/>
      <c r="AH6815" s="72"/>
      <c r="AI6815" s="72"/>
      <c r="AJ6815" s="72"/>
      <c r="AK6815" s="72"/>
    </row>
    <row r="6816" ht="14.25" customHeight="1">
      <c r="A6816" s="78">
        <v>6813.0</v>
      </c>
      <c r="C6816" s="78" t="str">
        <f>VLOOKUP(G6816,[1]Macrodata_CCF!$A$3:$D$55,4,FALSE)</f>
        <v>#ERROR!</v>
      </c>
      <c r="E6816" s="79" t="str">
        <f>VLOOKUP(G6816,[1]Macrodata_CCF!$A$3:$B$55,2,FALSE)</f>
        <v>#ERROR!</v>
      </c>
      <c r="F6816" s="78">
        <v>0.0</v>
      </c>
      <c r="G6816" s="80">
        <v>7.0</v>
      </c>
      <c r="H6816" s="81">
        <v>29290.0</v>
      </c>
      <c r="I6816" s="81">
        <v>210000.0</v>
      </c>
      <c r="J6816" s="81">
        <v>78080.0</v>
      </c>
      <c r="K6816" s="81">
        <v>210000.0</v>
      </c>
      <c r="L6816" s="82">
        <v>0.2699905926622766</v>
      </c>
      <c r="N6816" s="83">
        <f t="shared" si="1"/>
        <v>0.2699905927</v>
      </c>
      <c r="O6816" s="83">
        <f t="shared" si="2"/>
        <v>0.2699905927</v>
      </c>
      <c r="Q6816" s="83">
        <f t="shared" si="3"/>
        <v>0.8605238095</v>
      </c>
      <c r="R6816" s="83">
        <f t="shared" si="4"/>
        <v>0.2699905927</v>
      </c>
      <c r="S6816" s="83" t="b">
        <f t="shared" si="5"/>
        <v>0</v>
      </c>
      <c r="T6816" s="72"/>
      <c r="U6816" s="72"/>
      <c r="V6816" s="72"/>
      <c r="W6816" s="72"/>
      <c r="X6816" s="72"/>
      <c r="Y6816" s="72"/>
      <c r="Z6816" s="72"/>
      <c r="AA6816" s="72"/>
      <c r="AB6816" s="72"/>
      <c r="AC6816" s="72"/>
      <c r="AD6816" s="72"/>
      <c r="AE6816" s="72"/>
      <c r="AF6816" s="72"/>
      <c r="AG6816" s="72"/>
      <c r="AH6816" s="72"/>
      <c r="AI6816" s="72"/>
      <c r="AJ6816" s="72"/>
      <c r="AK6816" s="72"/>
    </row>
    <row r="6817" ht="14.25" customHeight="1">
      <c r="A6817" s="78">
        <v>6814.0</v>
      </c>
      <c r="C6817" s="78" t="str">
        <f>VLOOKUP(G6817,[1]Macrodata_CCF!$A$3:$D$55,4,FALSE)</f>
        <v>#ERROR!</v>
      </c>
      <c r="E6817" s="79" t="str">
        <f>VLOOKUP(G6817,[1]Macrodata_CCF!$A$3:$B$55,2,FALSE)</f>
        <v>#ERROR!</v>
      </c>
      <c r="F6817" s="78">
        <v>0.0</v>
      </c>
      <c r="G6817" s="80">
        <v>49.0</v>
      </c>
      <c r="H6817" s="81">
        <v>901185.0</v>
      </c>
      <c r="I6817" s="81">
        <v>980000.0</v>
      </c>
      <c r="J6817" s="81">
        <v>909855.0</v>
      </c>
      <c r="K6817" s="81">
        <v>1960000.0</v>
      </c>
      <c r="L6817" s="82">
        <v>0.1100044407790395</v>
      </c>
      <c r="N6817" s="83">
        <f t="shared" si="1"/>
        <v>0.1100044408</v>
      </c>
      <c r="O6817" s="83">
        <f t="shared" si="2"/>
        <v>0.1100044408</v>
      </c>
      <c r="Q6817" s="83">
        <f t="shared" si="3"/>
        <v>0.08042346939</v>
      </c>
      <c r="R6817" s="83">
        <f t="shared" si="4"/>
        <v>0.008846938776</v>
      </c>
      <c r="S6817" s="83" t="b">
        <f t="shared" si="5"/>
        <v>0</v>
      </c>
      <c r="T6817" s="72"/>
      <c r="U6817" s="72"/>
      <c r="V6817" s="72"/>
      <c r="W6817" s="72"/>
      <c r="X6817" s="72"/>
      <c r="Y6817" s="72"/>
      <c r="Z6817" s="72"/>
      <c r="AA6817" s="72"/>
      <c r="AB6817" s="72"/>
      <c r="AC6817" s="72"/>
      <c r="AD6817" s="72"/>
      <c r="AE6817" s="72"/>
      <c r="AF6817" s="72"/>
      <c r="AG6817" s="72"/>
      <c r="AH6817" s="72"/>
      <c r="AI6817" s="72"/>
      <c r="AJ6817" s="72"/>
      <c r="AK6817" s="72"/>
    </row>
    <row r="6818" ht="14.25" customHeight="1">
      <c r="A6818" s="78">
        <v>6815.0</v>
      </c>
      <c r="C6818" s="78" t="str">
        <f>VLOOKUP(G6818,[1]Macrodata_CCF!$A$3:$D$55,4,FALSE)</f>
        <v>#ERROR!</v>
      </c>
      <c r="E6818" s="79" t="str">
        <f>VLOOKUP(G6818,[1]Macrodata_CCF!$A$3:$B$55,2,FALSE)</f>
        <v>#ERROR!</v>
      </c>
      <c r="F6818" s="78">
        <v>0.0</v>
      </c>
      <c r="G6818" s="80">
        <v>32.0</v>
      </c>
      <c r="H6818" s="81">
        <v>199605.0</v>
      </c>
      <c r="I6818" s="81">
        <v>210000.0</v>
      </c>
      <c r="J6818" s="81">
        <v>201060.0</v>
      </c>
      <c r="K6818" s="81">
        <v>210000.0</v>
      </c>
      <c r="L6818" s="82">
        <v>0.13997113997114</v>
      </c>
      <c r="N6818" s="83">
        <f t="shared" si="1"/>
        <v>0.13997114</v>
      </c>
      <c r="O6818" s="83">
        <f t="shared" si="2"/>
        <v>0.13997114</v>
      </c>
      <c r="Q6818" s="83">
        <f t="shared" si="3"/>
        <v>0.0495</v>
      </c>
      <c r="R6818" s="83">
        <f t="shared" si="4"/>
        <v>0.006928571429</v>
      </c>
      <c r="S6818" s="83" t="b">
        <f t="shared" si="5"/>
        <v>0</v>
      </c>
      <c r="T6818" s="72"/>
      <c r="U6818" s="72"/>
      <c r="V6818" s="72"/>
      <c r="W6818" s="72"/>
      <c r="X6818" s="72"/>
      <c r="Y6818" s="72"/>
      <c r="Z6818" s="72"/>
      <c r="AA6818" s="72"/>
      <c r="AB6818" s="72"/>
      <c r="AC6818" s="72"/>
      <c r="AD6818" s="72"/>
      <c r="AE6818" s="72"/>
      <c r="AF6818" s="72"/>
      <c r="AG6818" s="72"/>
      <c r="AH6818" s="72"/>
      <c r="AI6818" s="72"/>
      <c r="AJ6818" s="72"/>
      <c r="AK6818" s="72"/>
    </row>
    <row r="6819" ht="14.25" customHeight="1">
      <c r="A6819" s="78">
        <v>6816.0</v>
      </c>
      <c r="C6819" s="78" t="str">
        <f>VLOOKUP(G6819,[1]Macrodata_CCF!$A$3:$D$55,4,FALSE)</f>
        <v>#ERROR!</v>
      </c>
      <c r="E6819" s="79" t="str">
        <f>VLOOKUP(G6819,[1]Macrodata_CCF!$A$3:$B$55,2,FALSE)</f>
        <v>#ERROR!</v>
      </c>
      <c r="F6819" s="78">
        <v>0.0</v>
      </c>
      <c r="G6819" s="80">
        <v>2.0</v>
      </c>
      <c r="H6819" s="81">
        <v>55465.0</v>
      </c>
      <c r="I6819" s="81">
        <v>150000.0</v>
      </c>
      <c r="J6819" s="81">
        <v>83825.0</v>
      </c>
      <c r="K6819" s="81">
        <v>150000.0</v>
      </c>
      <c r="L6819" s="82">
        <v>0.2999947109536151</v>
      </c>
      <c r="N6819" s="83">
        <f t="shared" si="1"/>
        <v>0.299994711</v>
      </c>
      <c r="O6819" s="83">
        <f t="shared" si="2"/>
        <v>0.299994711</v>
      </c>
      <c r="Q6819" s="83">
        <f t="shared" si="3"/>
        <v>0.6302333333</v>
      </c>
      <c r="R6819" s="83">
        <f t="shared" si="4"/>
        <v>0.299994711</v>
      </c>
      <c r="S6819" s="83" t="b">
        <f t="shared" si="5"/>
        <v>0</v>
      </c>
      <c r="T6819" s="72"/>
      <c r="U6819" s="72"/>
      <c r="V6819" s="72"/>
      <c r="W6819" s="72"/>
      <c r="X6819" s="72"/>
      <c r="Y6819" s="72"/>
      <c r="Z6819" s="72"/>
      <c r="AA6819" s="72"/>
      <c r="AB6819" s="72"/>
      <c r="AC6819" s="72"/>
      <c r="AD6819" s="72"/>
      <c r="AE6819" s="72"/>
      <c r="AF6819" s="72"/>
      <c r="AG6819" s="72"/>
      <c r="AH6819" s="72"/>
      <c r="AI6819" s="72"/>
      <c r="AJ6819" s="72"/>
      <c r="AK6819" s="72"/>
    </row>
    <row r="6820" ht="14.25" customHeight="1">
      <c r="A6820" s="78">
        <v>6817.0</v>
      </c>
      <c r="C6820" s="78" t="str">
        <f>VLOOKUP(G6820,[1]Macrodata_CCF!$A$3:$D$55,4,FALSE)</f>
        <v>#ERROR!</v>
      </c>
      <c r="E6820" s="79" t="str">
        <f>VLOOKUP(G6820,[1]Macrodata_CCF!$A$3:$B$55,2,FALSE)</f>
        <v>#ERROR!</v>
      </c>
      <c r="F6820" s="78">
        <v>0.0</v>
      </c>
      <c r="G6820" s="80">
        <v>46.0</v>
      </c>
      <c r="H6820" s="81">
        <v>455690.0</v>
      </c>
      <c r="I6820" s="81">
        <v>570000.0</v>
      </c>
      <c r="J6820" s="81">
        <v>472835.0</v>
      </c>
      <c r="K6820" s="81">
        <v>570000.0</v>
      </c>
      <c r="L6820" s="82">
        <v>0.1499868777884699</v>
      </c>
      <c r="N6820" s="83">
        <f t="shared" si="1"/>
        <v>0.1499868778</v>
      </c>
      <c r="O6820" s="83">
        <f t="shared" si="2"/>
        <v>0.1499868778</v>
      </c>
      <c r="Q6820" s="83">
        <f t="shared" si="3"/>
        <v>0.2005438596</v>
      </c>
      <c r="R6820" s="83">
        <f t="shared" si="4"/>
        <v>0.1499868778</v>
      </c>
      <c r="S6820" s="83" t="b">
        <f t="shared" si="5"/>
        <v>0</v>
      </c>
      <c r="T6820" s="72"/>
      <c r="U6820" s="72"/>
      <c r="V6820" s="72"/>
      <c r="W6820" s="72"/>
      <c r="X6820" s="72"/>
      <c r="Y6820" s="72"/>
      <c r="Z6820" s="72"/>
      <c r="AA6820" s="72"/>
      <c r="AB6820" s="72"/>
      <c r="AC6820" s="72"/>
      <c r="AD6820" s="72"/>
      <c r="AE6820" s="72"/>
      <c r="AF6820" s="72"/>
      <c r="AG6820" s="72"/>
      <c r="AH6820" s="72"/>
      <c r="AI6820" s="72"/>
      <c r="AJ6820" s="72"/>
      <c r="AK6820" s="72"/>
    </row>
    <row r="6821" ht="14.25" customHeight="1">
      <c r="A6821" s="78">
        <v>6818.0</v>
      </c>
      <c r="C6821" s="78" t="str">
        <f>VLOOKUP(G6821,[1]Macrodata_CCF!$A$3:$D$55,4,FALSE)</f>
        <v>#ERROR!</v>
      </c>
      <c r="E6821" s="79" t="str">
        <f>VLOOKUP(G6821,[1]Macrodata_CCF!$A$3:$B$55,2,FALSE)</f>
        <v>#ERROR!</v>
      </c>
      <c r="F6821" s="78">
        <v>0.0</v>
      </c>
      <c r="G6821" s="80">
        <v>7.0</v>
      </c>
      <c r="H6821" s="81">
        <v>243295.0</v>
      </c>
      <c r="I6821" s="81">
        <v>770000.0</v>
      </c>
      <c r="J6821" s="81">
        <v>364435.0</v>
      </c>
      <c r="K6821" s="81">
        <v>770000.0</v>
      </c>
      <c r="L6821" s="82">
        <v>0.2299959180186252</v>
      </c>
      <c r="N6821" s="83">
        <f t="shared" si="1"/>
        <v>0.229995918</v>
      </c>
      <c r="O6821" s="83">
        <f t="shared" si="2"/>
        <v>0.229995918</v>
      </c>
      <c r="Q6821" s="83">
        <f t="shared" si="3"/>
        <v>0.6840324675</v>
      </c>
      <c r="R6821" s="83">
        <f t="shared" si="4"/>
        <v>0.229995918</v>
      </c>
      <c r="S6821" s="83" t="b">
        <f t="shared" si="5"/>
        <v>0</v>
      </c>
      <c r="T6821" s="72"/>
      <c r="U6821" s="72"/>
      <c r="V6821" s="72"/>
      <c r="W6821" s="72"/>
      <c r="X6821" s="72"/>
      <c r="Y6821" s="72"/>
      <c r="Z6821" s="72"/>
      <c r="AA6821" s="72"/>
      <c r="AB6821" s="72"/>
      <c r="AC6821" s="72"/>
      <c r="AD6821" s="72"/>
      <c r="AE6821" s="72"/>
      <c r="AF6821" s="72"/>
      <c r="AG6821" s="72"/>
      <c r="AH6821" s="72"/>
      <c r="AI6821" s="72"/>
      <c r="AJ6821" s="72"/>
      <c r="AK6821" s="72"/>
    </row>
    <row r="6822" ht="14.25" customHeight="1">
      <c r="A6822" s="78">
        <v>6819.0</v>
      </c>
      <c r="C6822" s="78" t="str">
        <f>VLOOKUP(G6822,[1]Macrodata_CCF!$A$3:$D$55,4,FALSE)</f>
        <v>#ERROR!</v>
      </c>
      <c r="E6822" s="79" t="str">
        <f>VLOOKUP(G6822,[1]Macrodata_CCF!$A$3:$B$55,2,FALSE)</f>
        <v>#ERROR!</v>
      </c>
      <c r="F6822" s="78">
        <v>0.0</v>
      </c>
      <c r="G6822" s="80">
        <v>28.0</v>
      </c>
      <c r="H6822" s="81">
        <v>26580.0</v>
      </c>
      <c r="I6822" s="81">
        <v>290000.0</v>
      </c>
      <c r="J6822" s="81">
        <v>79265.0</v>
      </c>
      <c r="K6822" s="81">
        <v>290000.0</v>
      </c>
      <c r="L6822" s="82">
        <v>0.2000037962189659</v>
      </c>
      <c r="N6822" s="83">
        <f t="shared" si="1"/>
        <v>0.2000037962</v>
      </c>
      <c r="O6822" s="83">
        <f t="shared" si="2"/>
        <v>0.2000037962</v>
      </c>
      <c r="Q6822" s="83">
        <f t="shared" si="3"/>
        <v>0.9083448276</v>
      </c>
      <c r="R6822" s="83">
        <f t="shared" si="4"/>
        <v>0.2000037962</v>
      </c>
      <c r="S6822" s="83" t="b">
        <f t="shared" si="5"/>
        <v>0</v>
      </c>
      <c r="T6822" s="72"/>
      <c r="U6822" s="72"/>
      <c r="V6822" s="72"/>
      <c r="W6822" s="72"/>
      <c r="X6822" s="72"/>
      <c r="Y6822" s="72"/>
      <c r="Z6822" s="72"/>
      <c r="AA6822" s="72"/>
      <c r="AB6822" s="72"/>
      <c r="AC6822" s="72"/>
      <c r="AD6822" s="72"/>
      <c r="AE6822" s="72"/>
      <c r="AF6822" s="72"/>
      <c r="AG6822" s="72"/>
      <c r="AH6822" s="72"/>
      <c r="AI6822" s="72"/>
      <c r="AJ6822" s="72"/>
      <c r="AK6822" s="72"/>
    </row>
    <row r="6823" ht="14.25" customHeight="1">
      <c r="A6823" s="78">
        <v>6820.0</v>
      </c>
      <c r="C6823" s="78" t="str">
        <f>VLOOKUP(G6823,[1]Macrodata_CCF!$A$3:$D$55,4,FALSE)</f>
        <v>#ERROR!</v>
      </c>
      <c r="E6823" s="79" t="str">
        <f>VLOOKUP(G6823,[1]Macrodata_CCF!$A$3:$B$55,2,FALSE)</f>
        <v>#ERROR!</v>
      </c>
      <c r="F6823" s="78">
        <v>0.0</v>
      </c>
      <c r="G6823" s="80">
        <v>21.0</v>
      </c>
      <c r="H6823" s="81">
        <v>99755.0</v>
      </c>
      <c r="I6823" s="81">
        <v>150000.0</v>
      </c>
      <c r="J6823" s="81">
        <v>107290.0</v>
      </c>
      <c r="K6823" s="81">
        <v>150000.0</v>
      </c>
      <c r="L6823" s="82">
        <v>0.1499651706637476</v>
      </c>
      <c r="N6823" s="83">
        <f t="shared" si="1"/>
        <v>0.1499651707</v>
      </c>
      <c r="O6823" s="83">
        <f t="shared" si="2"/>
        <v>0.1499651707</v>
      </c>
      <c r="Q6823" s="83">
        <f t="shared" si="3"/>
        <v>0.3349666667</v>
      </c>
      <c r="R6823" s="83">
        <f t="shared" si="4"/>
        <v>0.1499651707</v>
      </c>
      <c r="S6823" s="83" t="b">
        <f t="shared" si="5"/>
        <v>0</v>
      </c>
      <c r="T6823" s="72"/>
      <c r="U6823" s="72"/>
      <c r="V6823" s="72"/>
      <c r="W6823" s="72"/>
      <c r="X6823" s="72"/>
      <c r="Y6823" s="72"/>
      <c r="Z6823" s="72"/>
      <c r="AA6823" s="72"/>
      <c r="AB6823" s="72"/>
      <c r="AC6823" s="72"/>
      <c r="AD6823" s="72"/>
      <c r="AE6823" s="72"/>
      <c r="AF6823" s="72"/>
      <c r="AG6823" s="72"/>
      <c r="AH6823" s="72"/>
      <c r="AI6823" s="72"/>
      <c r="AJ6823" s="72"/>
      <c r="AK6823" s="72"/>
    </row>
    <row r="6824" ht="14.25" customHeight="1">
      <c r="A6824" s="78">
        <v>6821.0</v>
      </c>
      <c r="C6824" s="78" t="str">
        <f>VLOOKUP(G6824,[1]Macrodata_CCF!$A$3:$D$55,4,FALSE)</f>
        <v>#ERROR!</v>
      </c>
      <c r="E6824" s="79" t="str">
        <f>VLOOKUP(G6824,[1]Macrodata_CCF!$A$3:$B$55,2,FALSE)</f>
        <v>#ERROR!</v>
      </c>
      <c r="F6824" s="78">
        <v>1.0</v>
      </c>
      <c r="G6824" s="80">
        <v>6.0</v>
      </c>
      <c r="H6824" s="81">
        <v>613565.0</v>
      </c>
      <c r="I6824" s="81">
        <v>850000.0</v>
      </c>
      <c r="J6824" s="81">
        <v>755425.0</v>
      </c>
      <c r="K6824" s="81">
        <v>850000.0</v>
      </c>
      <c r="L6824" s="82">
        <v>0.5999957705077505</v>
      </c>
      <c r="N6824" s="83">
        <f t="shared" si="1"/>
        <v>0.5999957705</v>
      </c>
      <c r="O6824" s="83">
        <f t="shared" si="2"/>
        <v>0.5999957705</v>
      </c>
      <c r="Q6824" s="83">
        <f t="shared" si="3"/>
        <v>0.2781588235</v>
      </c>
      <c r="R6824" s="83">
        <f t="shared" si="4"/>
        <v>0.5999957705</v>
      </c>
      <c r="S6824" s="83" t="b">
        <f t="shared" si="5"/>
        <v>0</v>
      </c>
      <c r="T6824" s="72"/>
      <c r="U6824" s="72"/>
      <c r="V6824" s="72"/>
      <c r="W6824" s="72"/>
      <c r="X6824" s="72"/>
      <c r="Y6824" s="72"/>
      <c r="Z6824" s="72"/>
      <c r="AA6824" s="72"/>
      <c r="AB6824" s="72"/>
      <c r="AC6824" s="72"/>
      <c r="AD6824" s="72"/>
      <c r="AE6824" s="72"/>
      <c r="AF6824" s="72"/>
      <c r="AG6824" s="72"/>
      <c r="AH6824" s="72"/>
      <c r="AI6824" s="72"/>
      <c r="AJ6824" s="72"/>
      <c r="AK6824" s="72"/>
    </row>
    <row r="6825" ht="14.25" customHeight="1">
      <c r="A6825" s="78">
        <v>6822.0</v>
      </c>
      <c r="C6825" s="78" t="str">
        <f>VLOOKUP(G6825,[1]Macrodata_CCF!$A$3:$D$55,4,FALSE)</f>
        <v>#ERROR!</v>
      </c>
      <c r="E6825" s="79" t="str">
        <f>VLOOKUP(G6825,[1]Macrodata_CCF!$A$3:$B$55,2,FALSE)</f>
        <v>#ERROR!</v>
      </c>
      <c r="F6825" s="78">
        <v>0.0</v>
      </c>
      <c r="G6825" s="80">
        <v>5.0</v>
      </c>
      <c r="H6825" s="81">
        <v>350950.0</v>
      </c>
      <c r="I6825" s="81">
        <v>590000.0</v>
      </c>
      <c r="J6825" s="81">
        <v>441790.0</v>
      </c>
      <c r="K6825" s="81">
        <v>590000.0</v>
      </c>
      <c r="L6825" s="82">
        <v>0.3800041832252667</v>
      </c>
      <c r="N6825" s="83">
        <f t="shared" si="1"/>
        <v>0.3800041832</v>
      </c>
      <c r="O6825" s="83">
        <f t="shared" si="2"/>
        <v>0.3800041832</v>
      </c>
      <c r="Q6825" s="83">
        <f t="shared" si="3"/>
        <v>0.4051694915</v>
      </c>
      <c r="R6825" s="83">
        <f t="shared" si="4"/>
        <v>0.3800041832</v>
      </c>
      <c r="S6825" s="83" t="b">
        <f t="shared" si="5"/>
        <v>0</v>
      </c>
      <c r="T6825" s="72"/>
      <c r="U6825" s="72"/>
      <c r="V6825" s="72"/>
      <c r="W6825" s="72"/>
      <c r="X6825" s="72"/>
      <c r="Y6825" s="72"/>
      <c r="Z6825" s="72"/>
      <c r="AA6825" s="72"/>
      <c r="AB6825" s="72"/>
      <c r="AC6825" s="72"/>
      <c r="AD6825" s="72"/>
      <c r="AE6825" s="72"/>
      <c r="AF6825" s="72"/>
      <c r="AG6825" s="72"/>
      <c r="AH6825" s="72"/>
      <c r="AI6825" s="72"/>
      <c r="AJ6825" s="72"/>
      <c r="AK6825" s="72"/>
    </row>
    <row r="6826" ht="14.25" customHeight="1">
      <c r="A6826" s="78">
        <v>6823.0</v>
      </c>
      <c r="C6826" s="78" t="str">
        <f>VLOOKUP(G6826,[1]Macrodata_CCF!$A$3:$D$55,4,FALSE)</f>
        <v>#ERROR!</v>
      </c>
      <c r="E6826" s="79" t="str">
        <f>VLOOKUP(G6826,[1]Macrodata_CCF!$A$3:$B$55,2,FALSE)</f>
        <v>#ERROR!</v>
      </c>
      <c r="F6826" s="78">
        <v>0.0</v>
      </c>
      <c r="G6826" s="80">
        <v>34.0</v>
      </c>
      <c r="H6826" s="81">
        <v>639360.0</v>
      </c>
      <c r="I6826" s="81">
        <v>640000.0</v>
      </c>
      <c r="J6826" s="81">
        <v>639390.0</v>
      </c>
      <c r="K6826" s="81">
        <v>1216000.0</v>
      </c>
      <c r="L6826" s="82">
        <v>0.046875</v>
      </c>
      <c r="N6826" s="83">
        <f t="shared" si="1"/>
        <v>0.046875</v>
      </c>
      <c r="O6826" s="83">
        <f t="shared" si="2"/>
        <v>0.046875</v>
      </c>
      <c r="Q6826" s="83">
        <f t="shared" si="3"/>
        <v>0.001</v>
      </c>
      <c r="R6826" s="83">
        <f t="shared" si="4"/>
        <v>0.000046875</v>
      </c>
      <c r="S6826" s="83" t="b">
        <f t="shared" si="5"/>
        <v>0</v>
      </c>
      <c r="T6826" s="72"/>
      <c r="U6826" s="72"/>
      <c r="V6826" s="72"/>
      <c r="W6826" s="72"/>
      <c r="X6826" s="72"/>
      <c r="Y6826" s="72"/>
      <c r="Z6826" s="72"/>
      <c r="AA6826" s="72"/>
      <c r="AB6826" s="72"/>
      <c r="AC6826" s="72"/>
      <c r="AD6826" s="72"/>
      <c r="AE6826" s="72"/>
      <c r="AF6826" s="72"/>
      <c r="AG6826" s="72"/>
      <c r="AH6826" s="72"/>
      <c r="AI6826" s="72"/>
      <c r="AJ6826" s="72"/>
      <c r="AK6826" s="72"/>
    </row>
    <row r="6827" ht="14.25" customHeight="1">
      <c r="A6827" s="78">
        <v>6824.0</v>
      </c>
      <c r="C6827" s="78" t="str">
        <f>VLOOKUP(G6827,[1]Macrodata_CCF!$A$3:$D$55,4,FALSE)</f>
        <v>#ERROR!</v>
      </c>
      <c r="E6827" s="79" t="str">
        <f>VLOOKUP(G6827,[1]Macrodata_CCF!$A$3:$B$55,2,FALSE)</f>
        <v>#ERROR!</v>
      </c>
      <c r="F6827" s="78">
        <v>0.0</v>
      </c>
      <c r="G6827" s="80">
        <v>18.0</v>
      </c>
      <c r="H6827" s="81">
        <v>0.0</v>
      </c>
      <c r="I6827" s="81">
        <v>120000.0</v>
      </c>
      <c r="J6827" s="81">
        <v>22800.0</v>
      </c>
      <c r="K6827" s="81">
        <v>180000.0</v>
      </c>
      <c r="L6827" s="82">
        <v>0.19</v>
      </c>
      <c r="N6827" s="83">
        <f t="shared" si="1"/>
        <v>0.19</v>
      </c>
      <c r="O6827" s="83">
        <f t="shared" si="2"/>
        <v>0.19</v>
      </c>
      <c r="Q6827" s="83">
        <f t="shared" si="3"/>
        <v>1</v>
      </c>
      <c r="R6827" s="83">
        <f t="shared" si="4"/>
        <v>0.19</v>
      </c>
      <c r="S6827" s="83" t="b">
        <f t="shared" si="5"/>
        <v>0</v>
      </c>
      <c r="T6827" s="72"/>
      <c r="U6827" s="72"/>
      <c r="V6827" s="72"/>
      <c r="W6827" s="72"/>
      <c r="X6827" s="72"/>
      <c r="Y6827" s="72"/>
      <c r="Z6827" s="72"/>
      <c r="AA6827" s="72"/>
      <c r="AB6827" s="72"/>
      <c r="AC6827" s="72"/>
      <c r="AD6827" s="72"/>
      <c r="AE6827" s="72"/>
      <c r="AF6827" s="72"/>
      <c r="AG6827" s="72"/>
      <c r="AH6827" s="72"/>
      <c r="AI6827" s="72"/>
      <c r="AJ6827" s="72"/>
      <c r="AK6827" s="72"/>
    </row>
    <row r="6828" ht="14.25" customHeight="1">
      <c r="A6828" s="78">
        <v>6825.0</v>
      </c>
      <c r="C6828" s="78" t="str">
        <f>VLOOKUP(G6828,[1]Macrodata_CCF!$A$3:$D$55,4,FALSE)</f>
        <v>#ERROR!</v>
      </c>
      <c r="E6828" s="79" t="str">
        <f>VLOOKUP(G6828,[1]Macrodata_CCF!$A$3:$B$55,2,FALSE)</f>
        <v>#ERROR!</v>
      </c>
      <c r="F6828" s="78">
        <v>0.0</v>
      </c>
      <c r="G6828" s="80">
        <v>46.0</v>
      </c>
      <c r="H6828" s="81">
        <v>285920.0</v>
      </c>
      <c r="I6828" s="81">
        <v>770000.0</v>
      </c>
      <c r="J6828" s="81">
        <v>368215.0</v>
      </c>
      <c r="K6828" s="81">
        <v>770000.0</v>
      </c>
      <c r="L6828" s="82">
        <v>0.1700028920839531</v>
      </c>
      <c r="N6828" s="83">
        <f t="shared" si="1"/>
        <v>0.1700028921</v>
      </c>
      <c r="O6828" s="83">
        <f t="shared" si="2"/>
        <v>0.1700028921</v>
      </c>
      <c r="Q6828" s="83">
        <f t="shared" si="3"/>
        <v>0.6286753247</v>
      </c>
      <c r="R6828" s="83">
        <f t="shared" si="4"/>
        <v>0.1700028921</v>
      </c>
      <c r="S6828" s="83" t="b">
        <f t="shared" si="5"/>
        <v>0</v>
      </c>
      <c r="T6828" s="72"/>
      <c r="U6828" s="72"/>
      <c r="V6828" s="72"/>
      <c r="W6828" s="72"/>
      <c r="X6828" s="72"/>
      <c r="Y6828" s="72"/>
      <c r="Z6828" s="72"/>
      <c r="AA6828" s="72"/>
      <c r="AB6828" s="72"/>
      <c r="AC6828" s="72"/>
      <c r="AD6828" s="72"/>
      <c r="AE6828" s="72"/>
      <c r="AF6828" s="72"/>
      <c r="AG6828" s="72"/>
      <c r="AH6828" s="72"/>
      <c r="AI6828" s="72"/>
      <c r="AJ6828" s="72"/>
      <c r="AK6828" s="72"/>
    </row>
    <row r="6829" ht="14.25" customHeight="1">
      <c r="A6829" s="78">
        <v>6826.0</v>
      </c>
      <c r="C6829" s="78" t="str">
        <f>VLOOKUP(G6829,[1]Macrodata_CCF!$A$3:$D$55,4,FALSE)</f>
        <v>#ERROR!</v>
      </c>
      <c r="E6829" s="79" t="str">
        <f>VLOOKUP(G6829,[1]Macrodata_CCF!$A$3:$B$55,2,FALSE)</f>
        <v>#ERROR!</v>
      </c>
      <c r="F6829" s="78">
        <v>0.0</v>
      </c>
      <c r="G6829" s="80">
        <v>11.0</v>
      </c>
      <c r="H6829" s="81">
        <v>117670.0</v>
      </c>
      <c r="I6829" s="81">
        <v>220000.0</v>
      </c>
      <c r="J6829" s="81">
        <v>137115.0</v>
      </c>
      <c r="K6829" s="81">
        <v>330000.0</v>
      </c>
      <c r="L6829" s="82">
        <v>0.1900224763021597</v>
      </c>
      <c r="N6829" s="83">
        <f t="shared" si="1"/>
        <v>0.1900224763</v>
      </c>
      <c r="O6829" s="83">
        <f t="shared" si="2"/>
        <v>0.1900224763</v>
      </c>
      <c r="Q6829" s="83">
        <f t="shared" si="3"/>
        <v>0.4651363636</v>
      </c>
      <c r="R6829" s="83">
        <f t="shared" si="4"/>
        <v>0.1900224763</v>
      </c>
      <c r="S6829" s="83" t="b">
        <f t="shared" si="5"/>
        <v>0</v>
      </c>
      <c r="T6829" s="72"/>
      <c r="U6829" s="72"/>
      <c r="V6829" s="72"/>
      <c r="W6829" s="72"/>
      <c r="X6829" s="72"/>
      <c r="Y6829" s="72"/>
      <c r="Z6829" s="72"/>
      <c r="AA6829" s="72"/>
      <c r="AB6829" s="72"/>
      <c r="AC6829" s="72"/>
      <c r="AD6829" s="72"/>
      <c r="AE6829" s="72"/>
      <c r="AF6829" s="72"/>
      <c r="AG6829" s="72"/>
      <c r="AH6829" s="72"/>
      <c r="AI6829" s="72"/>
      <c r="AJ6829" s="72"/>
      <c r="AK6829" s="72"/>
    </row>
    <row r="6830" ht="14.25" customHeight="1">
      <c r="A6830" s="78">
        <v>6827.0</v>
      </c>
      <c r="C6830" s="78" t="str">
        <f>VLOOKUP(G6830,[1]Macrodata_CCF!$A$3:$D$55,4,FALSE)</f>
        <v>#ERROR!</v>
      </c>
      <c r="E6830" s="79" t="str">
        <f>VLOOKUP(G6830,[1]Macrodata_CCF!$A$3:$B$55,2,FALSE)</f>
        <v>#ERROR!</v>
      </c>
      <c r="F6830" s="78">
        <v>0.0</v>
      </c>
      <c r="G6830" s="80">
        <v>18.0</v>
      </c>
      <c r="H6830" s="81">
        <v>230675.0</v>
      </c>
      <c r="I6830" s="81">
        <v>390000.0</v>
      </c>
      <c r="J6830" s="81">
        <v>397800.0</v>
      </c>
      <c r="K6830" s="81">
        <v>390000.0</v>
      </c>
      <c r="L6830" s="82">
        <v>1.04895653538365</v>
      </c>
      <c r="N6830" s="83">
        <f t="shared" si="1"/>
        <v>1.048956535</v>
      </c>
      <c r="O6830" s="83">
        <f t="shared" si="2"/>
        <v>1</v>
      </c>
      <c r="Q6830" s="83">
        <f t="shared" si="3"/>
        <v>0.408525641</v>
      </c>
      <c r="R6830" s="83">
        <f t="shared" si="4"/>
        <v>1.048956535</v>
      </c>
      <c r="S6830" s="83" t="b">
        <f t="shared" si="5"/>
        <v>0</v>
      </c>
      <c r="T6830" s="72"/>
      <c r="U6830" s="72"/>
      <c r="V6830" s="72"/>
      <c r="W6830" s="72"/>
      <c r="X6830" s="72"/>
      <c r="Y6830" s="72"/>
      <c r="Z6830" s="72"/>
      <c r="AA6830" s="72"/>
      <c r="AB6830" s="72"/>
      <c r="AC6830" s="72"/>
      <c r="AD6830" s="72"/>
      <c r="AE6830" s="72"/>
      <c r="AF6830" s="72"/>
      <c r="AG6830" s="72"/>
      <c r="AH6830" s="72"/>
      <c r="AI6830" s="72"/>
      <c r="AJ6830" s="72"/>
      <c r="AK6830" s="72"/>
    </row>
    <row r="6831" ht="14.25" customHeight="1">
      <c r="A6831" s="78">
        <v>6828.0</v>
      </c>
      <c r="C6831" s="78" t="str">
        <f>VLOOKUP(G6831,[1]Macrodata_CCF!$A$3:$D$55,4,FALSE)</f>
        <v>#ERROR!</v>
      </c>
      <c r="E6831" s="79" t="str">
        <f>VLOOKUP(G6831,[1]Macrodata_CCF!$A$3:$B$55,2,FALSE)</f>
        <v>#ERROR!</v>
      </c>
      <c r="F6831" s="78">
        <v>0.0</v>
      </c>
      <c r="G6831" s="80">
        <v>37.0</v>
      </c>
      <c r="H6831" s="81">
        <v>45170.0</v>
      </c>
      <c r="I6831" s="81">
        <v>320000.0</v>
      </c>
      <c r="J6831" s="81">
        <v>56165.0</v>
      </c>
      <c r="K6831" s="81">
        <v>320000.0</v>
      </c>
      <c r="L6831" s="82">
        <v>0.04000654950332933</v>
      </c>
      <c r="N6831" s="83">
        <f t="shared" si="1"/>
        <v>0.0400065495</v>
      </c>
      <c r="O6831" s="83">
        <f t="shared" si="2"/>
        <v>0.0400065495</v>
      </c>
      <c r="Q6831" s="83">
        <f t="shared" si="3"/>
        <v>0.85884375</v>
      </c>
      <c r="R6831" s="83">
        <f t="shared" si="4"/>
        <v>0.0400065495</v>
      </c>
      <c r="S6831" s="83" t="b">
        <f t="shared" si="5"/>
        <v>0</v>
      </c>
      <c r="T6831" s="72"/>
      <c r="U6831" s="72"/>
      <c r="V6831" s="72"/>
      <c r="W6831" s="72"/>
      <c r="X6831" s="72"/>
      <c r="Y6831" s="72"/>
      <c r="Z6831" s="72"/>
      <c r="AA6831" s="72"/>
      <c r="AB6831" s="72"/>
      <c r="AC6831" s="72"/>
      <c r="AD6831" s="72"/>
      <c r="AE6831" s="72"/>
      <c r="AF6831" s="72"/>
      <c r="AG6831" s="72"/>
      <c r="AH6831" s="72"/>
      <c r="AI6831" s="72"/>
      <c r="AJ6831" s="72"/>
      <c r="AK6831" s="72"/>
    </row>
    <row r="6832" ht="14.25" customHeight="1">
      <c r="A6832" s="78">
        <v>6829.0</v>
      </c>
      <c r="C6832" s="78" t="str">
        <f>VLOOKUP(G6832,[1]Macrodata_CCF!$A$3:$D$55,4,FALSE)</f>
        <v>#ERROR!</v>
      </c>
      <c r="E6832" s="79" t="str">
        <f>VLOOKUP(G6832,[1]Macrodata_CCF!$A$3:$B$55,2,FALSE)</f>
        <v>#ERROR!</v>
      </c>
      <c r="F6832" s="78">
        <v>0.0</v>
      </c>
      <c r="G6832" s="80">
        <v>40.0</v>
      </c>
      <c r="H6832" s="81">
        <v>337295.0</v>
      </c>
      <c r="I6832" s="81">
        <v>640000.0</v>
      </c>
      <c r="J6832" s="81">
        <v>343350.0</v>
      </c>
      <c r="K6832" s="81">
        <v>640000.0</v>
      </c>
      <c r="L6832" s="82">
        <v>0.02000297319172131</v>
      </c>
      <c r="N6832" s="83">
        <f t="shared" si="1"/>
        <v>0.02000297319</v>
      </c>
      <c r="O6832" s="83">
        <f t="shared" si="2"/>
        <v>0.02000297319</v>
      </c>
      <c r="Q6832" s="83">
        <f t="shared" si="3"/>
        <v>0.4729765625</v>
      </c>
      <c r="R6832" s="83">
        <f t="shared" si="4"/>
        <v>0.02000297319</v>
      </c>
      <c r="S6832" s="83" t="b">
        <f t="shared" si="5"/>
        <v>0</v>
      </c>
      <c r="T6832" s="72"/>
      <c r="U6832" s="72"/>
      <c r="V6832" s="72"/>
      <c r="W6832" s="72"/>
      <c r="X6832" s="72"/>
      <c r="Y6832" s="72"/>
      <c r="Z6832" s="72"/>
      <c r="AA6832" s="72"/>
      <c r="AB6832" s="72"/>
      <c r="AC6832" s="72"/>
      <c r="AD6832" s="72"/>
      <c r="AE6832" s="72"/>
      <c r="AF6832" s="72"/>
      <c r="AG6832" s="72"/>
      <c r="AH6832" s="72"/>
      <c r="AI6832" s="72"/>
      <c r="AJ6832" s="72"/>
      <c r="AK6832" s="72"/>
    </row>
    <row r="6833" ht="14.25" customHeight="1">
      <c r="A6833" s="78">
        <v>6830.0</v>
      </c>
      <c r="C6833" s="78" t="str">
        <f>VLOOKUP(G6833,[1]Macrodata_CCF!$A$3:$D$55,4,FALSE)</f>
        <v>#ERROR!</v>
      </c>
      <c r="E6833" s="79" t="str">
        <f>VLOOKUP(G6833,[1]Macrodata_CCF!$A$3:$B$55,2,FALSE)</f>
        <v>#ERROR!</v>
      </c>
      <c r="F6833" s="78">
        <v>0.0</v>
      </c>
      <c r="G6833" s="80">
        <v>48.0</v>
      </c>
      <c r="H6833" s="81">
        <v>350700.0</v>
      </c>
      <c r="I6833" s="81">
        <v>770000.0</v>
      </c>
      <c r="J6833" s="81">
        <v>413595.0</v>
      </c>
      <c r="K6833" s="81">
        <v>770000.0</v>
      </c>
      <c r="L6833" s="82">
        <v>0.15</v>
      </c>
      <c r="N6833" s="83">
        <f t="shared" si="1"/>
        <v>0.15</v>
      </c>
      <c r="O6833" s="83">
        <f t="shared" si="2"/>
        <v>0.15</v>
      </c>
      <c r="Q6833" s="83">
        <f t="shared" si="3"/>
        <v>0.5445454545</v>
      </c>
      <c r="R6833" s="83">
        <f t="shared" si="4"/>
        <v>0.15</v>
      </c>
      <c r="S6833" s="83" t="b">
        <f t="shared" si="5"/>
        <v>0</v>
      </c>
      <c r="T6833" s="72"/>
      <c r="U6833" s="72"/>
      <c r="V6833" s="72"/>
      <c r="W6833" s="72"/>
      <c r="X6833" s="72"/>
      <c r="Y6833" s="72"/>
      <c r="Z6833" s="72"/>
      <c r="AA6833" s="72"/>
      <c r="AB6833" s="72"/>
      <c r="AC6833" s="72"/>
      <c r="AD6833" s="72"/>
      <c r="AE6833" s="72"/>
      <c r="AF6833" s="72"/>
      <c r="AG6833" s="72"/>
      <c r="AH6833" s="72"/>
      <c r="AI6833" s="72"/>
      <c r="AJ6833" s="72"/>
      <c r="AK6833" s="72"/>
    </row>
    <row r="6834" ht="14.25" customHeight="1">
      <c r="A6834" s="78">
        <v>6831.0</v>
      </c>
      <c r="C6834" s="78" t="str">
        <f>VLOOKUP(G6834,[1]Macrodata_CCF!$A$3:$D$55,4,FALSE)</f>
        <v>#ERROR!</v>
      </c>
      <c r="E6834" s="79" t="str">
        <f>VLOOKUP(G6834,[1]Macrodata_CCF!$A$3:$B$55,2,FALSE)</f>
        <v>#ERROR!</v>
      </c>
      <c r="F6834" s="78">
        <v>0.0</v>
      </c>
      <c r="G6834" s="80">
        <v>30.0</v>
      </c>
      <c r="H6834" s="81">
        <v>241515.0</v>
      </c>
      <c r="I6834" s="81">
        <v>1000000.0</v>
      </c>
      <c r="J6834" s="81">
        <v>393210.0</v>
      </c>
      <c r="K6834" s="81">
        <v>1000000.0</v>
      </c>
      <c r="L6834" s="82">
        <v>0.1999973631647297</v>
      </c>
      <c r="N6834" s="83">
        <f t="shared" si="1"/>
        <v>0.1999973632</v>
      </c>
      <c r="O6834" s="83">
        <f t="shared" si="2"/>
        <v>0.1999973632</v>
      </c>
      <c r="Q6834" s="83">
        <f t="shared" si="3"/>
        <v>0.758485</v>
      </c>
      <c r="R6834" s="83">
        <f t="shared" si="4"/>
        <v>0.1999973632</v>
      </c>
      <c r="S6834" s="83" t="b">
        <f t="shared" si="5"/>
        <v>0</v>
      </c>
      <c r="T6834" s="72"/>
      <c r="U6834" s="72"/>
      <c r="V6834" s="72"/>
      <c r="W6834" s="72"/>
      <c r="X6834" s="72"/>
      <c r="Y6834" s="72"/>
      <c r="Z6834" s="72"/>
      <c r="AA6834" s="72"/>
      <c r="AB6834" s="72"/>
      <c r="AC6834" s="72"/>
      <c r="AD6834" s="72"/>
      <c r="AE6834" s="72"/>
      <c r="AF6834" s="72"/>
      <c r="AG6834" s="72"/>
      <c r="AH6834" s="72"/>
      <c r="AI6834" s="72"/>
      <c r="AJ6834" s="72"/>
      <c r="AK6834" s="72"/>
    </row>
    <row r="6835" ht="14.25" customHeight="1">
      <c r="A6835" s="78">
        <v>6832.0</v>
      </c>
      <c r="C6835" s="78" t="str">
        <f>VLOOKUP(G6835,[1]Macrodata_CCF!$A$3:$D$55,4,FALSE)</f>
        <v>#ERROR!</v>
      </c>
      <c r="E6835" s="79" t="str">
        <f>VLOOKUP(G6835,[1]Macrodata_CCF!$A$3:$B$55,2,FALSE)</f>
        <v>#ERROR!</v>
      </c>
      <c r="F6835" s="78">
        <v>0.0</v>
      </c>
      <c r="G6835" s="80">
        <v>4.0</v>
      </c>
      <c r="H6835" s="81">
        <v>270890.0</v>
      </c>
      <c r="I6835" s="81">
        <v>450000.0</v>
      </c>
      <c r="J6835" s="81">
        <v>317460.0</v>
      </c>
      <c r="K6835" s="81">
        <v>450000.0</v>
      </c>
      <c r="L6835" s="82">
        <v>0.2600078164256602</v>
      </c>
      <c r="N6835" s="83">
        <f t="shared" si="1"/>
        <v>0.2600078164</v>
      </c>
      <c r="O6835" s="83">
        <f t="shared" si="2"/>
        <v>0.2600078164</v>
      </c>
      <c r="Q6835" s="83">
        <f t="shared" si="3"/>
        <v>0.3980222222</v>
      </c>
      <c r="R6835" s="83">
        <f t="shared" si="4"/>
        <v>0.2600078164</v>
      </c>
      <c r="S6835" s="83" t="b">
        <f t="shared" si="5"/>
        <v>0</v>
      </c>
      <c r="T6835" s="72"/>
      <c r="U6835" s="72"/>
      <c r="V6835" s="72"/>
      <c r="W6835" s="72"/>
      <c r="X6835" s="72"/>
      <c r="Y6835" s="72"/>
      <c r="Z6835" s="72"/>
      <c r="AA6835" s="72"/>
      <c r="AB6835" s="72"/>
      <c r="AC6835" s="72"/>
      <c r="AD6835" s="72"/>
      <c r="AE6835" s="72"/>
      <c r="AF6835" s="72"/>
      <c r="AG6835" s="72"/>
      <c r="AH6835" s="72"/>
      <c r="AI6835" s="72"/>
      <c r="AJ6835" s="72"/>
      <c r="AK6835" s="72"/>
    </row>
    <row r="6836" ht="14.25" customHeight="1">
      <c r="A6836" s="78">
        <v>6833.0</v>
      </c>
      <c r="C6836" s="78" t="str">
        <f>VLOOKUP(G6836,[1]Macrodata_CCF!$A$3:$D$55,4,FALSE)</f>
        <v>#ERROR!</v>
      </c>
      <c r="E6836" s="79" t="str">
        <f>VLOOKUP(G6836,[1]Macrodata_CCF!$A$3:$B$55,2,FALSE)</f>
        <v>#ERROR!</v>
      </c>
      <c r="F6836" s="78">
        <v>0.0</v>
      </c>
      <c r="G6836" s="80">
        <v>35.0</v>
      </c>
      <c r="H6836" s="81">
        <v>0.0</v>
      </c>
      <c r="I6836" s="81">
        <v>400000.0</v>
      </c>
      <c r="J6836" s="81">
        <v>8000.0</v>
      </c>
      <c r="K6836" s="81">
        <v>400000.0</v>
      </c>
      <c r="L6836" s="82">
        <v>0.02</v>
      </c>
      <c r="N6836" s="83">
        <f t="shared" si="1"/>
        <v>0.02</v>
      </c>
      <c r="O6836" s="83">
        <f t="shared" si="2"/>
        <v>0.02</v>
      </c>
      <c r="Q6836" s="83">
        <f t="shared" si="3"/>
        <v>1</v>
      </c>
      <c r="R6836" s="83">
        <f t="shared" si="4"/>
        <v>0.02</v>
      </c>
      <c r="S6836" s="83" t="b">
        <f t="shared" si="5"/>
        <v>0</v>
      </c>
      <c r="T6836" s="72"/>
      <c r="U6836" s="72"/>
      <c r="V6836" s="72"/>
      <c r="W6836" s="72"/>
      <c r="X6836" s="72"/>
      <c r="Y6836" s="72"/>
      <c r="Z6836" s="72"/>
      <c r="AA6836" s="72"/>
      <c r="AB6836" s="72"/>
      <c r="AC6836" s="72"/>
      <c r="AD6836" s="72"/>
      <c r="AE6836" s="72"/>
      <c r="AF6836" s="72"/>
      <c r="AG6836" s="72"/>
      <c r="AH6836" s="72"/>
      <c r="AI6836" s="72"/>
      <c r="AJ6836" s="72"/>
      <c r="AK6836" s="72"/>
    </row>
    <row r="6837" ht="14.25" customHeight="1">
      <c r="A6837" s="78">
        <v>6834.0</v>
      </c>
      <c r="C6837" s="78" t="str">
        <f>VLOOKUP(G6837,[1]Macrodata_CCF!$A$3:$D$55,4,FALSE)</f>
        <v>#ERROR!</v>
      </c>
      <c r="E6837" s="79" t="str">
        <f>VLOOKUP(G6837,[1]Macrodata_CCF!$A$3:$B$55,2,FALSE)</f>
        <v>#ERROR!</v>
      </c>
      <c r="F6837" s="78">
        <v>0.0</v>
      </c>
      <c r="G6837" s="80">
        <v>30.0</v>
      </c>
      <c r="H6837" s="81">
        <v>456770.0</v>
      </c>
      <c r="I6837" s="81">
        <v>890000.0</v>
      </c>
      <c r="J6837" s="81">
        <v>539085.0</v>
      </c>
      <c r="K6837" s="81">
        <v>890000.0</v>
      </c>
      <c r="L6837" s="82">
        <v>0.1900030007155553</v>
      </c>
      <c r="N6837" s="83">
        <f t="shared" si="1"/>
        <v>0.1900030007</v>
      </c>
      <c r="O6837" s="83">
        <f t="shared" si="2"/>
        <v>0.1900030007</v>
      </c>
      <c r="Q6837" s="83">
        <f t="shared" si="3"/>
        <v>0.4867752809</v>
      </c>
      <c r="R6837" s="83">
        <f t="shared" si="4"/>
        <v>0.1900030007</v>
      </c>
      <c r="S6837" s="83" t="b">
        <f t="shared" si="5"/>
        <v>0</v>
      </c>
      <c r="T6837" s="72"/>
      <c r="U6837" s="72"/>
      <c r="V6837" s="72"/>
      <c r="W6837" s="72"/>
      <c r="X6837" s="72"/>
      <c r="Y6837" s="72"/>
      <c r="Z6837" s="72"/>
      <c r="AA6837" s="72"/>
      <c r="AB6837" s="72"/>
      <c r="AC6837" s="72"/>
      <c r="AD6837" s="72"/>
      <c r="AE6837" s="72"/>
      <c r="AF6837" s="72"/>
      <c r="AG6837" s="72"/>
      <c r="AH6837" s="72"/>
      <c r="AI6837" s="72"/>
      <c r="AJ6837" s="72"/>
      <c r="AK6837" s="72"/>
    </row>
    <row r="6838" ht="14.25" customHeight="1">
      <c r="A6838" s="78">
        <v>6835.0</v>
      </c>
      <c r="C6838" s="78" t="str">
        <f>VLOOKUP(G6838,[1]Macrodata_CCF!$A$3:$D$55,4,FALSE)</f>
        <v>#ERROR!</v>
      </c>
      <c r="E6838" s="79" t="str">
        <f>VLOOKUP(G6838,[1]Macrodata_CCF!$A$3:$B$55,2,FALSE)</f>
        <v>#ERROR!</v>
      </c>
      <c r="F6838" s="78">
        <v>0.0</v>
      </c>
      <c r="G6838" s="80">
        <v>38.0</v>
      </c>
      <c r="H6838" s="81">
        <v>4630.0</v>
      </c>
      <c r="I6838" s="81">
        <v>40000.0</v>
      </c>
      <c r="J6838" s="81">
        <v>9230.0</v>
      </c>
      <c r="K6838" s="81">
        <v>52000.0</v>
      </c>
      <c r="L6838" s="82">
        <v>0.1300537178399774</v>
      </c>
      <c r="N6838" s="83">
        <f t="shared" si="1"/>
        <v>0.1300537178</v>
      </c>
      <c r="O6838" s="83">
        <f t="shared" si="2"/>
        <v>0.1300537178</v>
      </c>
      <c r="Q6838" s="83">
        <f t="shared" si="3"/>
        <v>0.88425</v>
      </c>
      <c r="R6838" s="83">
        <f t="shared" si="4"/>
        <v>0.1300537178</v>
      </c>
      <c r="S6838" s="83" t="b">
        <f t="shared" si="5"/>
        <v>0</v>
      </c>
      <c r="T6838" s="72"/>
      <c r="U6838" s="72"/>
      <c r="V6838" s="72"/>
      <c r="W6838" s="72"/>
      <c r="X6838" s="72"/>
      <c r="Y6838" s="72"/>
      <c r="Z6838" s="72"/>
      <c r="AA6838" s="72"/>
      <c r="AB6838" s="72"/>
      <c r="AC6838" s="72"/>
      <c r="AD6838" s="72"/>
      <c r="AE6838" s="72"/>
      <c r="AF6838" s="72"/>
      <c r="AG6838" s="72"/>
      <c r="AH6838" s="72"/>
      <c r="AI6838" s="72"/>
      <c r="AJ6838" s="72"/>
      <c r="AK6838" s="72"/>
    </row>
    <row r="6839" ht="14.25" customHeight="1">
      <c r="A6839" s="78">
        <v>6836.0</v>
      </c>
      <c r="C6839" s="78" t="str">
        <f>VLOOKUP(G6839,[1]Macrodata_CCF!$A$3:$D$55,4,FALSE)</f>
        <v>#ERROR!</v>
      </c>
      <c r="E6839" s="79" t="str">
        <f>VLOOKUP(G6839,[1]Macrodata_CCF!$A$3:$B$55,2,FALSE)</f>
        <v>#ERROR!</v>
      </c>
      <c r="F6839" s="78">
        <v>0.0</v>
      </c>
      <c r="G6839" s="80">
        <v>10.0</v>
      </c>
      <c r="H6839" s="81">
        <v>116835.0</v>
      </c>
      <c r="I6839" s="81">
        <v>330000.0</v>
      </c>
      <c r="J6839" s="81">
        <v>191445.0</v>
      </c>
      <c r="K6839" s="81">
        <v>330000.0</v>
      </c>
      <c r="L6839" s="82">
        <v>0.3500105552037154</v>
      </c>
      <c r="N6839" s="83">
        <f t="shared" si="1"/>
        <v>0.3500105552</v>
      </c>
      <c r="O6839" s="83">
        <f t="shared" si="2"/>
        <v>0.3500105552</v>
      </c>
      <c r="Q6839" s="83">
        <f t="shared" si="3"/>
        <v>0.6459545455</v>
      </c>
      <c r="R6839" s="83">
        <f t="shared" si="4"/>
        <v>0.3500105552</v>
      </c>
      <c r="S6839" s="83" t="b">
        <f t="shared" si="5"/>
        <v>0</v>
      </c>
      <c r="T6839" s="72"/>
      <c r="U6839" s="72"/>
      <c r="V6839" s="72"/>
      <c r="W6839" s="72"/>
      <c r="X6839" s="72"/>
      <c r="Y6839" s="72"/>
      <c r="Z6839" s="72"/>
      <c r="AA6839" s="72"/>
      <c r="AB6839" s="72"/>
      <c r="AC6839" s="72"/>
      <c r="AD6839" s="72"/>
      <c r="AE6839" s="72"/>
      <c r="AF6839" s="72"/>
      <c r="AG6839" s="72"/>
      <c r="AH6839" s="72"/>
      <c r="AI6839" s="72"/>
      <c r="AJ6839" s="72"/>
      <c r="AK6839" s="72"/>
    </row>
    <row r="6840" ht="14.25" customHeight="1">
      <c r="A6840" s="78">
        <v>6837.0</v>
      </c>
      <c r="C6840" s="78" t="str">
        <f>VLOOKUP(G6840,[1]Macrodata_CCF!$A$3:$D$55,4,FALSE)</f>
        <v>#ERROR!</v>
      </c>
      <c r="E6840" s="79" t="str">
        <f>VLOOKUP(G6840,[1]Macrodata_CCF!$A$3:$B$55,2,FALSE)</f>
        <v>#ERROR!</v>
      </c>
      <c r="F6840" s="78">
        <v>0.0</v>
      </c>
      <c r="G6840" s="80">
        <v>5.0</v>
      </c>
      <c r="H6840" s="81">
        <v>11855.0</v>
      </c>
      <c r="I6840" s="81">
        <v>770000.0</v>
      </c>
      <c r="J6840" s="81">
        <v>163485.0</v>
      </c>
      <c r="K6840" s="81">
        <v>770000.0</v>
      </c>
      <c r="L6840" s="82">
        <v>0.2000013190088967</v>
      </c>
      <c r="N6840" s="83">
        <f t="shared" si="1"/>
        <v>0.200001319</v>
      </c>
      <c r="O6840" s="83">
        <f t="shared" si="2"/>
        <v>0.200001319</v>
      </c>
      <c r="Q6840" s="83">
        <f t="shared" si="3"/>
        <v>0.9846038961</v>
      </c>
      <c r="R6840" s="83">
        <f t="shared" si="4"/>
        <v>0.200001319</v>
      </c>
      <c r="S6840" s="83" t="b">
        <f t="shared" si="5"/>
        <v>0</v>
      </c>
      <c r="T6840" s="72"/>
      <c r="U6840" s="72"/>
      <c r="V6840" s="72"/>
      <c r="W6840" s="72"/>
      <c r="X6840" s="72"/>
      <c r="Y6840" s="72"/>
      <c r="Z6840" s="72"/>
      <c r="AA6840" s="72"/>
      <c r="AB6840" s="72"/>
      <c r="AC6840" s="72"/>
      <c r="AD6840" s="72"/>
      <c r="AE6840" s="72"/>
      <c r="AF6840" s="72"/>
      <c r="AG6840" s="72"/>
      <c r="AH6840" s="72"/>
      <c r="AI6840" s="72"/>
      <c r="AJ6840" s="72"/>
      <c r="AK6840" s="72"/>
    </row>
    <row r="6841" ht="14.25" customHeight="1">
      <c r="A6841" s="78">
        <v>6838.0</v>
      </c>
      <c r="C6841" s="78" t="str">
        <f>VLOOKUP(G6841,[1]Macrodata_CCF!$A$3:$D$55,4,FALSE)</f>
        <v>#ERROR!</v>
      </c>
      <c r="E6841" s="79" t="str">
        <f>VLOOKUP(G6841,[1]Macrodata_CCF!$A$3:$B$55,2,FALSE)</f>
        <v>#ERROR!</v>
      </c>
      <c r="F6841" s="78">
        <v>1.0</v>
      </c>
      <c r="G6841" s="80">
        <v>6.0</v>
      </c>
      <c r="H6841" s="81">
        <v>0.0</v>
      </c>
      <c r="I6841" s="81">
        <v>460000.0</v>
      </c>
      <c r="J6841" s="81">
        <v>211600.0</v>
      </c>
      <c r="K6841" s="81">
        <v>460000.0</v>
      </c>
      <c r="L6841" s="82">
        <v>0.46</v>
      </c>
      <c r="N6841" s="83">
        <f t="shared" si="1"/>
        <v>0.46</v>
      </c>
      <c r="O6841" s="83">
        <f t="shared" si="2"/>
        <v>0.46</v>
      </c>
      <c r="Q6841" s="83">
        <f t="shared" si="3"/>
        <v>1</v>
      </c>
      <c r="R6841" s="83">
        <f t="shared" si="4"/>
        <v>0.46</v>
      </c>
      <c r="S6841" s="83" t="b">
        <f t="shared" si="5"/>
        <v>0</v>
      </c>
      <c r="T6841" s="72"/>
      <c r="U6841" s="72"/>
      <c r="V6841" s="72"/>
      <c r="W6841" s="72"/>
      <c r="X6841" s="72"/>
      <c r="Y6841" s="72"/>
      <c r="Z6841" s="72"/>
      <c r="AA6841" s="72"/>
      <c r="AB6841" s="72"/>
      <c r="AC6841" s="72"/>
      <c r="AD6841" s="72"/>
      <c r="AE6841" s="72"/>
      <c r="AF6841" s="72"/>
      <c r="AG6841" s="72"/>
      <c r="AH6841" s="72"/>
      <c r="AI6841" s="72"/>
      <c r="AJ6841" s="72"/>
      <c r="AK6841" s="72"/>
    </row>
    <row r="6842" ht="14.25" customHeight="1">
      <c r="A6842" s="78">
        <v>6839.0</v>
      </c>
      <c r="C6842" s="78" t="str">
        <f>VLOOKUP(G6842,[1]Macrodata_CCF!$A$3:$D$55,4,FALSE)</f>
        <v>#ERROR!</v>
      </c>
      <c r="E6842" s="79" t="str">
        <f>VLOOKUP(G6842,[1]Macrodata_CCF!$A$3:$B$55,2,FALSE)</f>
        <v>#ERROR!</v>
      </c>
      <c r="F6842" s="78">
        <v>0.0</v>
      </c>
      <c r="G6842" s="80">
        <v>25.0</v>
      </c>
      <c r="H6842" s="81">
        <v>14550.0</v>
      </c>
      <c r="I6842" s="81">
        <v>50000.0</v>
      </c>
      <c r="J6842" s="81">
        <v>21285.0</v>
      </c>
      <c r="K6842" s="81">
        <v>50000.0</v>
      </c>
      <c r="L6842" s="82">
        <v>0.1899858956276446</v>
      </c>
      <c r="N6842" s="83">
        <f t="shared" si="1"/>
        <v>0.1899858956</v>
      </c>
      <c r="O6842" s="83">
        <f t="shared" si="2"/>
        <v>0.1899858956</v>
      </c>
      <c r="Q6842" s="83">
        <f t="shared" si="3"/>
        <v>0.709</v>
      </c>
      <c r="R6842" s="83">
        <f t="shared" si="4"/>
        <v>0.1899858956</v>
      </c>
      <c r="S6842" s="83" t="b">
        <f t="shared" si="5"/>
        <v>0</v>
      </c>
      <c r="T6842" s="72"/>
      <c r="U6842" s="72"/>
      <c r="V6842" s="72"/>
      <c r="W6842" s="72"/>
      <c r="X6842" s="72"/>
      <c r="Y6842" s="72"/>
      <c r="Z6842" s="72"/>
      <c r="AA6842" s="72"/>
      <c r="AB6842" s="72"/>
      <c r="AC6842" s="72"/>
      <c r="AD6842" s="72"/>
      <c r="AE6842" s="72"/>
      <c r="AF6842" s="72"/>
      <c r="AG6842" s="72"/>
      <c r="AH6842" s="72"/>
      <c r="AI6842" s="72"/>
      <c r="AJ6842" s="72"/>
      <c r="AK6842" s="72"/>
    </row>
    <row r="6843" ht="14.25" customHeight="1">
      <c r="A6843" s="78">
        <v>6840.0</v>
      </c>
      <c r="C6843" s="78" t="str">
        <f>VLOOKUP(G6843,[1]Macrodata_CCF!$A$3:$D$55,4,FALSE)</f>
        <v>#ERROR!</v>
      </c>
      <c r="E6843" s="79" t="str">
        <f>VLOOKUP(G6843,[1]Macrodata_CCF!$A$3:$B$55,2,FALSE)</f>
        <v>#ERROR!</v>
      </c>
      <c r="F6843" s="78">
        <v>0.0</v>
      </c>
      <c r="G6843" s="80">
        <v>50.0</v>
      </c>
      <c r="H6843" s="81">
        <v>5600.0</v>
      </c>
      <c r="I6843" s="81">
        <v>30000.0</v>
      </c>
      <c r="J6843" s="81">
        <v>8770.0</v>
      </c>
      <c r="K6843" s="81">
        <v>54000.0</v>
      </c>
      <c r="L6843" s="82">
        <v>0.1299180327868852</v>
      </c>
      <c r="N6843" s="83">
        <f t="shared" si="1"/>
        <v>0.1299180328</v>
      </c>
      <c r="O6843" s="83">
        <f t="shared" si="2"/>
        <v>0.1299180328</v>
      </c>
      <c r="Q6843" s="83">
        <f t="shared" si="3"/>
        <v>0.8133333333</v>
      </c>
      <c r="R6843" s="83">
        <f t="shared" si="4"/>
        <v>0.1299180328</v>
      </c>
      <c r="S6843" s="83" t="b">
        <f t="shared" si="5"/>
        <v>0</v>
      </c>
      <c r="T6843" s="72"/>
      <c r="U6843" s="72"/>
      <c r="V6843" s="72"/>
      <c r="W6843" s="72"/>
      <c r="X6843" s="72"/>
      <c r="Y6843" s="72"/>
      <c r="Z6843" s="72"/>
      <c r="AA6843" s="72"/>
      <c r="AB6843" s="72"/>
      <c r="AC6843" s="72"/>
      <c r="AD6843" s="72"/>
      <c r="AE6843" s="72"/>
      <c r="AF6843" s="72"/>
      <c r="AG6843" s="72"/>
      <c r="AH6843" s="72"/>
      <c r="AI6843" s="72"/>
      <c r="AJ6843" s="72"/>
      <c r="AK6843" s="72"/>
    </row>
    <row r="6844" ht="14.25" customHeight="1">
      <c r="A6844" s="78">
        <v>6841.0</v>
      </c>
      <c r="C6844" s="78" t="str">
        <f>VLOOKUP(G6844,[1]Macrodata_CCF!$A$3:$D$55,4,FALSE)</f>
        <v>#ERROR!</v>
      </c>
      <c r="E6844" s="79" t="str">
        <f>VLOOKUP(G6844,[1]Macrodata_CCF!$A$3:$B$55,2,FALSE)</f>
        <v>#ERROR!</v>
      </c>
      <c r="F6844" s="78">
        <v>0.0</v>
      </c>
      <c r="G6844" s="80">
        <v>17.0</v>
      </c>
      <c r="H6844" s="81">
        <v>138975.0</v>
      </c>
      <c r="I6844" s="81">
        <v>970000.0</v>
      </c>
      <c r="J6844" s="81">
        <v>288560.0</v>
      </c>
      <c r="K6844" s="81">
        <v>970000.0</v>
      </c>
      <c r="L6844" s="82">
        <v>0.1800006016666165</v>
      </c>
      <c r="N6844" s="83">
        <f t="shared" si="1"/>
        <v>0.1800006017</v>
      </c>
      <c r="O6844" s="83">
        <f t="shared" si="2"/>
        <v>0.1800006017</v>
      </c>
      <c r="Q6844" s="83">
        <f t="shared" si="3"/>
        <v>0.8567268041</v>
      </c>
      <c r="R6844" s="83">
        <f t="shared" si="4"/>
        <v>0.1800006017</v>
      </c>
      <c r="S6844" s="83" t="b">
        <f t="shared" si="5"/>
        <v>0</v>
      </c>
      <c r="T6844" s="72"/>
      <c r="U6844" s="72"/>
      <c r="V6844" s="72"/>
      <c r="W6844" s="72"/>
      <c r="X6844" s="72"/>
      <c r="Y6844" s="72"/>
      <c r="Z6844" s="72"/>
      <c r="AA6844" s="72"/>
      <c r="AB6844" s="72"/>
      <c r="AC6844" s="72"/>
      <c r="AD6844" s="72"/>
      <c r="AE6844" s="72"/>
      <c r="AF6844" s="72"/>
      <c r="AG6844" s="72"/>
      <c r="AH6844" s="72"/>
      <c r="AI6844" s="72"/>
      <c r="AJ6844" s="72"/>
      <c r="AK6844" s="72"/>
    </row>
    <row r="6845" ht="14.25" customHeight="1">
      <c r="A6845" s="78">
        <v>6842.0</v>
      </c>
      <c r="C6845" s="78" t="str">
        <f>VLOOKUP(G6845,[1]Macrodata_CCF!$A$3:$D$55,4,FALSE)</f>
        <v>#ERROR!</v>
      </c>
      <c r="E6845" s="79" t="str">
        <f>VLOOKUP(G6845,[1]Macrodata_CCF!$A$3:$B$55,2,FALSE)</f>
        <v>#ERROR!</v>
      </c>
      <c r="F6845" s="78">
        <v>0.0</v>
      </c>
      <c r="G6845" s="80">
        <v>41.0</v>
      </c>
      <c r="H6845" s="81">
        <v>189055.0</v>
      </c>
      <c r="I6845" s="81">
        <v>240000.0</v>
      </c>
      <c r="J6845" s="81">
        <v>204340.0</v>
      </c>
      <c r="K6845" s="81">
        <v>360000.0</v>
      </c>
      <c r="L6845" s="82">
        <v>0.3000294435175189</v>
      </c>
      <c r="N6845" s="83">
        <f t="shared" si="1"/>
        <v>0.3000294435</v>
      </c>
      <c r="O6845" s="83">
        <f t="shared" si="2"/>
        <v>0.3000294435</v>
      </c>
      <c r="Q6845" s="83">
        <f t="shared" si="3"/>
        <v>0.2122708333</v>
      </c>
      <c r="R6845" s="83">
        <f t="shared" si="4"/>
        <v>0.3000294435</v>
      </c>
      <c r="S6845" s="83" t="b">
        <f t="shared" si="5"/>
        <v>0</v>
      </c>
      <c r="T6845" s="72"/>
      <c r="U6845" s="72"/>
      <c r="V6845" s="72"/>
      <c r="W6845" s="72"/>
      <c r="X6845" s="72"/>
      <c r="Y6845" s="72"/>
      <c r="Z6845" s="72"/>
      <c r="AA6845" s="72"/>
      <c r="AB6845" s="72"/>
      <c r="AC6845" s="72"/>
      <c r="AD6845" s="72"/>
      <c r="AE6845" s="72"/>
      <c r="AF6845" s="72"/>
      <c r="AG6845" s="72"/>
      <c r="AH6845" s="72"/>
      <c r="AI6845" s="72"/>
      <c r="AJ6845" s="72"/>
      <c r="AK6845" s="72"/>
    </row>
    <row r="6846" ht="14.25" customHeight="1">
      <c r="A6846" s="78">
        <v>6843.0</v>
      </c>
      <c r="C6846" s="78" t="str">
        <f>VLOOKUP(G6846,[1]Macrodata_CCF!$A$3:$D$55,4,FALSE)</f>
        <v>#ERROR!</v>
      </c>
      <c r="E6846" s="79" t="str">
        <f>VLOOKUP(G6846,[1]Macrodata_CCF!$A$3:$B$55,2,FALSE)</f>
        <v>#ERROR!</v>
      </c>
      <c r="F6846" s="78">
        <v>0.0</v>
      </c>
      <c r="G6846" s="80">
        <v>18.0</v>
      </c>
      <c r="H6846" s="81">
        <v>691645.0</v>
      </c>
      <c r="I6846" s="81">
        <v>830000.0</v>
      </c>
      <c r="J6846" s="81">
        <v>717930.0</v>
      </c>
      <c r="K6846" s="81">
        <v>830000.0</v>
      </c>
      <c r="L6846" s="82">
        <v>0.1899822919301796</v>
      </c>
      <c r="N6846" s="83">
        <f t="shared" si="1"/>
        <v>0.1899822919</v>
      </c>
      <c r="O6846" s="83">
        <f t="shared" si="2"/>
        <v>0.1899822919</v>
      </c>
      <c r="Q6846" s="83">
        <f t="shared" si="3"/>
        <v>0.1666927711</v>
      </c>
      <c r="R6846" s="83">
        <f t="shared" si="4"/>
        <v>0.1899822919</v>
      </c>
      <c r="S6846" s="83" t="b">
        <f t="shared" si="5"/>
        <v>0</v>
      </c>
      <c r="T6846" s="72"/>
      <c r="U6846" s="72"/>
      <c r="V6846" s="72"/>
      <c r="W6846" s="72"/>
      <c r="X6846" s="72"/>
      <c r="Y6846" s="72"/>
      <c r="Z6846" s="72"/>
      <c r="AA6846" s="72"/>
      <c r="AB6846" s="72"/>
      <c r="AC6846" s="72"/>
      <c r="AD6846" s="72"/>
      <c r="AE6846" s="72"/>
      <c r="AF6846" s="72"/>
      <c r="AG6846" s="72"/>
      <c r="AH6846" s="72"/>
      <c r="AI6846" s="72"/>
      <c r="AJ6846" s="72"/>
      <c r="AK6846" s="72"/>
    </row>
    <row r="6847" ht="14.25" customHeight="1">
      <c r="A6847" s="78">
        <v>6844.0</v>
      </c>
      <c r="C6847" s="78" t="str">
        <f>VLOOKUP(G6847,[1]Macrodata_CCF!$A$3:$D$55,4,FALSE)</f>
        <v>#ERROR!</v>
      </c>
      <c r="E6847" s="79" t="str">
        <f>VLOOKUP(G6847,[1]Macrodata_CCF!$A$3:$B$55,2,FALSE)</f>
        <v>#ERROR!</v>
      </c>
      <c r="F6847" s="78">
        <v>0.0</v>
      </c>
      <c r="G6847" s="80">
        <v>1.0</v>
      </c>
      <c r="H6847" s="81">
        <v>0.0</v>
      </c>
      <c r="I6847" s="81">
        <v>440000.0</v>
      </c>
      <c r="J6847" s="81">
        <v>136400.0</v>
      </c>
      <c r="K6847" s="81">
        <v>880000.0</v>
      </c>
      <c r="L6847" s="82">
        <v>0.31</v>
      </c>
      <c r="N6847" s="83">
        <f t="shared" si="1"/>
        <v>0.31</v>
      </c>
      <c r="O6847" s="83">
        <f t="shared" si="2"/>
        <v>0.31</v>
      </c>
      <c r="Q6847" s="83">
        <f t="shared" si="3"/>
        <v>1</v>
      </c>
      <c r="R6847" s="83">
        <f t="shared" si="4"/>
        <v>0.31</v>
      </c>
      <c r="S6847" s="83" t="b">
        <f t="shared" si="5"/>
        <v>0</v>
      </c>
      <c r="T6847" s="72"/>
      <c r="U6847" s="72"/>
      <c r="V6847" s="72"/>
      <c r="W6847" s="72"/>
      <c r="X6847" s="72"/>
      <c r="Y6847" s="72"/>
      <c r="Z6847" s="72"/>
      <c r="AA6847" s="72"/>
      <c r="AB6847" s="72"/>
      <c r="AC6847" s="72"/>
      <c r="AD6847" s="72"/>
      <c r="AE6847" s="72"/>
      <c r="AF6847" s="72"/>
      <c r="AG6847" s="72"/>
      <c r="AH6847" s="72"/>
      <c r="AI6847" s="72"/>
      <c r="AJ6847" s="72"/>
      <c r="AK6847" s="72"/>
    </row>
    <row r="6848" ht="14.25" customHeight="1">
      <c r="A6848" s="78">
        <v>6845.0</v>
      </c>
      <c r="C6848" s="78" t="str">
        <f>VLOOKUP(G6848,[1]Macrodata_CCF!$A$3:$D$55,4,FALSE)</f>
        <v>#ERROR!</v>
      </c>
      <c r="E6848" s="79" t="str">
        <f>VLOOKUP(G6848,[1]Macrodata_CCF!$A$3:$B$55,2,FALSE)</f>
        <v>#ERROR!</v>
      </c>
      <c r="F6848" s="78">
        <v>0.0</v>
      </c>
      <c r="G6848" s="80">
        <v>48.0</v>
      </c>
      <c r="H6848" s="81">
        <v>85490.0</v>
      </c>
      <c r="I6848" s="81">
        <v>970000.0</v>
      </c>
      <c r="J6848" s="81">
        <v>262390.0</v>
      </c>
      <c r="K6848" s="81">
        <v>970000.0</v>
      </c>
      <c r="L6848" s="82">
        <v>0.1999977388610643</v>
      </c>
      <c r="N6848" s="83">
        <f t="shared" si="1"/>
        <v>0.1999977389</v>
      </c>
      <c r="O6848" s="83">
        <f t="shared" si="2"/>
        <v>0.1999977389</v>
      </c>
      <c r="Q6848" s="83">
        <f t="shared" si="3"/>
        <v>0.9118659794</v>
      </c>
      <c r="R6848" s="83">
        <f t="shared" si="4"/>
        <v>0.1999977389</v>
      </c>
      <c r="S6848" s="83" t="b">
        <f t="shared" si="5"/>
        <v>0</v>
      </c>
      <c r="T6848" s="72"/>
      <c r="U6848" s="72"/>
      <c r="V6848" s="72"/>
      <c r="W6848" s="72"/>
      <c r="X6848" s="72"/>
      <c r="Y6848" s="72"/>
      <c r="Z6848" s="72"/>
      <c r="AA6848" s="72"/>
      <c r="AB6848" s="72"/>
      <c r="AC6848" s="72"/>
      <c r="AD6848" s="72"/>
      <c r="AE6848" s="72"/>
      <c r="AF6848" s="72"/>
      <c r="AG6848" s="72"/>
      <c r="AH6848" s="72"/>
      <c r="AI6848" s="72"/>
      <c r="AJ6848" s="72"/>
      <c r="AK6848" s="72"/>
    </row>
    <row r="6849" ht="14.25" customHeight="1">
      <c r="A6849" s="78">
        <v>6846.0</v>
      </c>
      <c r="C6849" s="78" t="str">
        <f>VLOOKUP(G6849,[1]Macrodata_CCF!$A$3:$D$55,4,FALSE)</f>
        <v>#ERROR!</v>
      </c>
      <c r="E6849" s="79" t="str">
        <f>VLOOKUP(G6849,[1]Macrodata_CCF!$A$3:$B$55,2,FALSE)</f>
        <v>#ERROR!</v>
      </c>
      <c r="F6849" s="78">
        <v>0.0</v>
      </c>
      <c r="G6849" s="80">
        <v>18.0</v>
      </c>
      <c r="H6849" s="81">
        <v>7065.0</v>
      </c>
      <c r="I6849" s="81">
        <v>300000.0</v>
      </c>
      <c r="J6849" s="81">
        <v>65650.0</v>
      </c>
      <c r="K6849" s="81">
        <v>300000.0</v>
      </c>
      <c r="L6849" s="82">
        <v>0.1999931725468107</v>
      </c>
      <c r="N6849" s="83">
        <f t="shared" si="1"/>
        <v>0.1999931725</v>
      </c>
      <c r="O6849" s="83">
        <f t="shared" si="2"/>
        <v>0.1999931725</v>
      </c>
      <c r="Q6849" s="83">
        <f t="shared" si="3"/>
        <v>0.97645</v>
      </c>
      <c r="R6849" s="83">
        <f t="shared" si="4"/>
        <v>0.1999931725</v>
      </c>
      <c r="S6849" s="83" t="b">
        <f t="shared" si="5"/>
        <v>0</v>
      </c>
      <c r="T6849" s="72"/>
      <c r="U6849" s="72"/>
      <c r="V6849" s="72"/>
      <c r="W6849" s="72"/>
      <c r="X6849" s="72"/>
      <c r="Y6849" s="72"/>
      <c r="Z6849" s="72"/>
      <c r="AA6849" s="72"/>
      <c r="AB6849" s="72"/>
      <c r="AC6849" s="72"/>
      <c r="AD6849" s="72"/>
      <c r="AE6849" s="72"/>
      <c r="AF6849" s="72"/>
      <c r="AG6849" s="72"/>
      <c r="AH6849" s="72"/>
      <c r="AI6849" s="72"/>
      <c r="AJ6849" s="72"/>
      <c r="AK6849" s="72"/>
    </row>
    <row r="6850" ht="14.25" customHeight="1">
      <c r="A6850" s="78">
        <v>6847.0</v>
      </c>
      <c r="C6850" s="78" t="str">
        <f>VLOOKUP(G6850,[1]Macrodata_CCF!$A$3:$D$55,4,FALSE)</f>
        <v>#ERROR!</v>
      </c>
      <c r="E6850" s="79" t="str">
        <f>VLOOKUP(G6850,[1]Macrodata_CCF!$A$3:$B$55,2,FALSE)</f>
        <v>#ERROR!</v>
      </c>
      <c r="F6850" s="78">
        <v>0.0</v>
      </c>
      <c r="G6850" s="80">
        <v>52.0</v>
      </c>
      <c r="H6850" s="81">
        <v>37935.0</v>
      </c>
      <c r="I6850" s="81">
        <v>60000.0</v>
      </c>
      <c r="J6850" s="81">
        <v>38820.0</v>
      </c>
      <c r="K6850" s="81">
        <v>60000.0</v>
      </c>
      <c r="L6850" s="82">
        <v>0.04010876954452753</v>
      </c>
      <c r="N6850" s="83">
        <f t="shared" si="1"/>
        <v>0.04010876954</v>
      </c>
      <c r="O6850" s="83">
        <f t="shared" si="2"/>
        <v>0.04010876954</v>
      </c>
      <c r="Q6850" s="83">
        <f t="shared" si="3"/>
        <v>0.36775</v>
      </c>
      <c r="R6850" s="83">
        <f t="shared" si="4"/>
        <v>0.04010876954</v>
      </c>
      <c r="S6850" s="83" t="b">
        <f t="shared" si="5"/>
        <v>0</v>
      </c>
      <c r="T6850" s="72"/>
      <c r="U6850" s="72"/>
      <c r="V6850" s="72"/>
      <c r="W6850" s="72"/>
      <c r="X6850" s="72"/>
      <c r="Y6850" s="72"/>
      <c r="Z6850" s="72"/>
      <c r="AA6850" s="72"/>
      <c r="AB6850" s="72"/>
      <c r="AC6850" s="72"/>
      <c r="AD6850" s="72"/>
      <c r="AE6850" s="72"/>
      <c r="AF6850" s="72"/>
      <c r="AG6850" s="72"/>
      <c r="AH6850" s="72"/>
      <c r="AI6850" s="72"/>
      <c r="AJ6850" s="72"/>
      <c r="AK6850" s="72"/>
    </row>
    <row r="6851" ht="14.25" customHeight="1">
      <c r="A6851" s="78">
        <v>6848.0</v>
      </c>
      <c r="C6851" s="78" t="str">
        <f>VLOOKUP(G6851,[1]Macrodata_CCF!$A$3:$D$55,4,FALSE)</f>
        <v>#ERROR!</v>
      </c>
      <c r="E6851" s="79" t="str">
        <f>VLOOKUP(G6851,[1]Macrodata_CCF!$A$3:$B$55,2,FALSE)</f>
        <v>#ERROR!</v>
      </c>
      <c r="F6851" s="78">
        <v>1.0</v>
      </c>
      <c r="G6851" s="80">
        <v>27.0</v>
      </c>
      <c r="H6851" s="81">
        <v>500805.0</v>
      </c>
      <c r="I6851" s="81">
        <v>560000.0</v>
      </c>
      <c r="J6851" s="81">
        <v>531585.0</v>
      </c>
      <c r="K6851" s="81">
        <v>560000.0</v>
      </c>
      <c r="L6851" s="82">
        <v>0.5199763493538305</v>
      </c>
      <c r="N6851" s="83">
        <f t="shared" si="1"/>
        <v>0.5199763494</v>
      </c>
      <c r="O6851" s="83">
        <f t="shared" si="2"/>
        <v>0.5199763494</v>
      </c>
      <c r="Q6851" s="83">
        <f t="shared" si="3"/>
        <v>0.1057053571</v>
      </c>
      <c r="R6851" s="83">
        <f t="shared" si="4"/>
        <v>0.5199763494</v>
      </c>
      <c r="S6851" s="83" t="b">
        <f t="shared" si="5"/>
        <v>0</v>
      </c>
      <c r="T6851" s="72"/>
      <c r="U6851" s="72"/>
      <c r="V6851" s="72"/>
      <c r="W6851" s="72"/>
      <c r="X6851" s="72"/>
      <c r="Y6851" s="72"/>
      <c r="Z6851" s="72"/>
      <c r="AA6851" s="72"/>
      <c r="AB6851" s="72"/>
      <c r="AC6851" s="72"/>
      <c r="AD6851" s="72"/>
      <c r="AE6851" s="72"/>
      <c r="AF6851" s="72"/>
      <c r="AG6851" s="72"/>
      <c r="AH6851" s="72"/>
      <c r="AI6851" s="72"/>
      <c r="AJ6851" s="72"/>
      <c r="AK6851" s="72"/>
    </row>
    <row r="6852" ht="14.25" customHeight="1">
      <c r="A6852" s="78">
        <v>6849.0</v>
      </c>
      <c r="C6852" s="78" t="str">
        <f>VLOOKUP(G6852,[1]Macrodata_CCF!$A$3:$D$55,4,FALSE)</f>
        <v>#ERROR!</v>
      </c>
      <c r="E6852" s="79" t="str">
        <f>VLOOKUP(G6852,[1]Macrodata_CCF!$A$3:$B$55,2,FALSE)</f>
        <v>#ERROR!</v>
      </c>
      <c r="F6852" s="78">
        <v>0.0</v>
      </c>
      <c r="G6852" s="80">
        <v>9.0</v>
      </c>
      <c r="H6852" s="81">
        <v>92795.0</v>
      </c>
      <c r="I6852" s="81">
        <v>560000.0</v>
      </c>
      <c r="J6852" s="81">
        <v>200250.0</v>
      </c>
      <c r="K6852" s="81">
        <v>560000.0</v>
      </c>
      <c r="L6852" s="82">
        <v>0.2299953981656874</v>
      </c>
      <c r="N6852" s="83">
        <f t="shared" si="1"/>
        <v>0.2299953982</v>
      </c>
      <c r="O6852" s="83">
        <f t="shared" si="2"/>
        <v>0.2299953982</v>
      </c>
      <c r="Q6852" s="83">
        <f t="shared" si="3"/>
        <v>0.8342946429</v>
      </c>
      <c r="R6852" s="83">
        <f t="shared" si="4"/>
        <v>0.2299953982</v>
      </c>
      <c r="S6852" s="83" t="b">
        <f t="shared" si="5"/>
        <v>0</v>
      </c>
      <c r="T6852" s="72"/>
      <c r="U6852" s="72"/>
      <c r="V6852" s="72"/>
      <c r="W6852" s="72"/>
      <c r="X6852" s="72"/>
      <c r="Y6852" s="72"/>
      <c r="Z6852" s="72"/>
      <c r="AA6852" s="72"/>
      <c r="AB6852" s="72"/>
      <c r="AC6852" s="72"/>
      <c r="AD6852" s="72"/>
      <c r="AE6852" s="72"/>
      <c r="AF6852" s="72"/>
      <c r="AG6852" s="72"/>
      <c r="AH6852" s="72"/>
      <c r="AI6852" s="72"/>
      <c r="AJ6852" s="72"/>
      <c r="AK6852" s="72"/>
    </row>
    <row r="6853" ht="14.25" customHeight="1">
      <c r="A6853" s="78">
        <v>6850.0</v>
      </c>
      <c r="C6853" s="78" t="str">
        <f>VLOOKUP(G6853,[1]Macrodata_CCF!$A$3:$D$55,4,FALSE)</f>
        <v>#ERROR!</v>
      </c>
      <c r="E6853" s="79" t="str">
        <f>VLOOKUP(G6853,[1]Macrodata_CCF!$A$3:$B$55,2,FALSE)</f>
        <v>#ERROR!</v>
      </c>
      <c r="F6853" s="78">
        <v>0.0</v>
      </c>
      <c r="G6853" s="80">
        <v>27.0</v>
      </c>
      <c r="H6853" s="81">
        <v>637105.0</v>
      </c>
      <c r="I6853" s="81">
        <v>660000.0</v>
      </c>
      <c r="J6853" s="81">
        <v>640540.0</v>
      </c>
      <c r="K6853" s="81">
        <v>660000.0</v>
      </c>
      <c r="L6853" s="82">
        <v>0.1500327582441581</v>
      </c>
      <c r="N6853" s="83">
        <f t="shared" si="1"/>
        <v>0.1500327582</v>
      </c>
      <c r="O6853" s="83">
        <f t="shared" si="2"/>
        <v>0.1500327582</v>
      </c>
      <c r="Q6853" s="83">
        <f t="shared" si="3"/>
        <v>0.03468939394</v>
      </c>
      <c r="R6853" s="83">
        <f t="shared" si="4"/>
        <v>0.005204545455</v>
      </c>
      <c r="S6853" s="83" t="b">
        <f t="shared" si="5"/>
        <v>0</v>
      </c>
      <c r="T6853" s="72"/>
      <c r="U6853" s="72"/>
      <c r="V6853" s="72"/>
      <c r="W6853" s="72"/>
      <c r="X6853" s="72"/>
      <c r="Y6853" s="72"/>
      <c r="Z6853" s="72"/>
      <c r="AA6853" s="72"/>
      <c r="AB6853" s="72"/>
      <c r="AC6853" s="72"/>
      <c r="AD6853" s="72"/>
      <c r="AE6853" s="72"/>
      <c r="AF6853" s="72"/>
      <c r="AG6853" s="72"/>
      <c r="AH6853" s="72"/>
      <c r="AI6853" s="72"/>
      <c r="AJ6853" s="72"/>
      <c r="AK6853" s="72"/>
    </row>
    <row r="6854" ht="14.25" customHeight="1">
      <c r="A6854" s="78">
        <v>6851.0</v>
      </c>
      <c r="C6854" s="78" t="str">
        <f>VLOOKUP(G6854,[1]Macrodata_CCF!$A$3:$D$55,4,FALSE)</f>
        <v>#ERROR!</v>
      </c>
      <c r="E6854" s="79" t="str">
        <f>VLOOKUP(G6854,[1]Macrodata_CCF!$A$3:$B$55,2,FALSE)</f>
        <v>#ERROR!</v>
      </c>
      <c r="F6854" s="78">
        <v>0.0</v>
      </c>
      <c r="G6854" s="80">
        <v>13.0</v>
      </c>
      <c r="H6854" s="81">
        <v>177405.0</v>
      </c>
      <c r="I6854" s="81">
        <v>620000.0</v>
      </c>
      <c r="J6854" s="81">
        <v>265925.0</v>
      </c>
      <c r="K6854" s="81">
        <v>620000.0</v>
      </c>
      <c r="L6854" s="82">
        <v>0.2000022594019363</v>
      </c>
      <c r="N6854" s="83">
        <f t="shared" si="1"/>
        <v>0.2000022594</v>
      </c>
      <c r="O6854" s="83">
        <f t="shared" si="2"/>
        <v>0.2000022594</v>
      </c>
      <c r="Q6854" s="83">
        <f t="shared" si="3"/>
        <v>0.7138629032</v>
      </c>
      <c r="R6854" s="83">
        <f t="shared" si="4"/>
        <v>0.2000022594</v>
      </c>
      <c r="S6854" s="83" t="b">
        <f t="shared" si="5"/>
        <v>0</v>
      </c>
      <c r="T6854" s="72"/>
      <c r="U6854" s="72"/>
      <c r="V6854" s="72"/>
      <c r="W6854" s="72"/>
      <c r="X6854" s="72"/>
      <c r="Y6854" s="72"/>
      <c r="Z6854" s="72"/>
      <c r="AA6854" s="72"/>
      <c r="AB6854" s="72"/>
      <c r="AC6854" s="72"/>
      <c r="AD6854" s="72"/>
      <c r="AE6854" s="72"/>
      <c r="AF6854" s="72"/>
      <c r="AG6854" s="72"/>
      <c r="AH6854" s="72"/>
      <c r="AI6854" s="72"/>
      <c r="AJ6854" s="72"/>
      <c r="AK6854" s="72"/>
    </row>
    <row r="6855" ht="14.25" customHeight="1">
      <c r="A6855" s="78">
        <v>6852.0</v>
      </c>
      <c r="C6855" s="78" t="str">
        <f>VLOOKUP(G6855,[1]Macrodata_CCF!$A$3:$D$55,4,FALSE)</f>
        <v>#ERROR!</v>
      </c>
      <c r="E6855" s="79" t="str">
        <f>VLOOKUP(G6855,[1]Macrodata_CCF!$A$3:$B$55,2,FALSE)</f>
        <v>#ERROR!</v>
      </c>
      <c r="F6855" s="78">
        <v>0.0</v>
      </c>
      <c r="G6855" s="80">
        <v>31.0</v>
      </c>
      <c r="H6855" s="81">
        <v>259575.0</v>
      </c>
      <c r="I6855" s="81">
        <v>370000.0</v>
      </c>
      <c r="J6855" s="81">
        <v>280555.0</v>
      </c>
      <c r="K6855" s="81">
        <v>370000.0</v>
      </c>
      <c r="L6855" s="82">
        <v>0.1899932080597691</v>
      </c>
      <c r="N6855" s="83">
        <f t="shared" si="1"/>
        <v>0.1899932081</v>
      </c>
      <c r="O6855" s="83">
        <f t="shared" si="2"/>
        <v>0.1899932081</v>
      </c>
      <c r="Q6855" s="83">
        <f t="shared" si="3"/>
        <v>0.2984459459</v>
      </c>
      <c r="R6855" s="83">
        <f t="shared" si="4"/>
        <v>0.1899932081</v>
      </c>
      <c r="S6855" s="83" t="b">
        <f t="shared" si="5"/>
        <v>0</v>
      </c>
      <c r="T6855" s="72"/>
      <c r="U6855" s="72"/>
      <c r="V6855" s="72"/>
      <c r="W6855" s="72"/>
      <c r="X6855" s="72"/>
      <c r="Y6855" s="72"/>
      <c r="Z6855" s="72"/>
      <c r="AA6855" s="72"/>
      <c r="AB6855" s="72"/>
      <c r="AC6855" s="72"/>
      <c r="AD6855" s="72"/>
      <c r="AE6855" s="72"/>
      <c r="AF6855" s="72"/>
      <c r="AG6855" s="72"/>
      <c r="AH6855" s="72"/>
      <c r="AI6855" s="72"/>
      <c r="AJ6855" s="72"/>
      <c r="AK6855" s="72"/>
    </row>
    <row r="6856" ht="14.25" customHeight="1">
      <c r="A6856" s="78">
        <v>6853.0</v>
      </c>
      <c r="C6856" s="78" t="str">
        <f>VLOOKUP(G6856,[1]Macrodata_CCF!$A$3:$D$55,4,FALSE)</f>
        <v>#ERROR!</v>
      </c>
      <c r="E6856" s="79" t="str">
        <f>VLOOKUP(G6856,[1]Macrodata_CCF!$A$3:$B$55,2,FALSE)</f>
        <v>#ERROR!</v>
      </c>
      <c r="F6856" s="78">
        <v>0.0</v>
      </c>
      <c r="G6856" s="80">
        <v>38.0</v>
      </c>
      <c r="H6856" s="81">
        <v>7635.0</v>
      </c>
      <c r="I6856" s="81">
        <v>10000.0</v>
      </c>
      <c r="J6856" s="81">
        <v>7800.0</v>
      </c>
      <c r="K6856" s="81">
        <v>10000.0</v>
      </c>
      <c r="L6856" s="82">
        <v>0.06976744186046512</v>
      </c>
      <c r="N6856" s="83">
        <f t="shared" si="1"/>
        <v>0.06976744186</v>
      </c>
      <c r="O6856" s="83">
        <f t="shared" si="2"/>
        <v>0.06976744186</v>
      </c>
      <c r="Q6856" s="83">
        <f t="shared" si="3"/>
        <v>0.2365</v>
      </c>
      <c r="R6856" s="83">
        <f t="shared" si="4"/>
        <v>0.06976744186</v>
      </c>
      <c r="S6856" s="83" t="b">
        <f t="shared" si="5"/>
        <v>0</v>
      </c>
      <c r="T6856" s="72"/>
      <c r="U6856" s="72"/>
      <c r="V6856" s="72"/>
      <c r="W6856" s="72"/>
      <c r="X6856" s="72"/>
      <c r="Y6856" s="72"/>
      <c r="Z6856" s="72"/>
      <c r="AA6856" s="72"/>
      <c r="AB6856" s="72"/>
      <c r="AC6856" s="72"/>
      <c r="AD6856" s="72"/>
      <c r="AE6856" s="72"/>
      <c r="AF6856" s="72"/>
      <c r="AG6856" s="72"/>
      <c r="AH6856" s="72"/>
      <c r="AI6856" s="72"/>
      <c r="AJ6856" s="72"/>
      <c r="AK6856" s="72"/>
    </row>
    <row r="6857" ht="14.25" customHeight="1">
      <c r="A6857" s="78">
        <v>6854.0</v>
      </c>
      <c r="C6857" s="78" t="str">
        <f>VLOOKUP(G6857,[1]Macrodata_CCF!$A$3:$D$55,4,FALSE)</f>
        <v>#ERROR!</v>
      </c>
      <c r="E6857" s="79" t="str">
        <f>VLOOKUP(G6857,[1]Macrodata_CCF!$A$3:$B$55,2,FALSE)</f>
        <v>#ERROR!</v>
      </c>
      <c r="F6857" s="78">
        <v>0.0</v>
      </c>
      <c r="G6857" s="80">
        <v>53.0</v>
      </c>
      <c r="H6857" s="81">
        <v>518895.0</v>
      </c>
      <c r="I6857" s="81">
        <v>750000.0</v>
      </c>
      <c r="J6857" s="81">
        <v>532760.0</v>
      </c>
      <c r="K6857" s="81">
        <v>750000.0</v>
      </c>
      <c r="L6857" s="82">
        <v>0.05999437485125809</v>
      </c>
      <c r="N6857" s="83">
        <f t="shared" si="1"/>
        <v>0.05999437485</v>
      </c>
      <c r="O6857" s="83">
        <f t="shared" si="2"/>
        <v>0.05999437485</v>
      </c>
      <c r="Q6857" s="83">
        <f t="shared" si="3"/>
        <v>0.30814</v>
      </c>
      <c r="R6857" s="83">
        <f t="shared" si="4"/>
        <v>0.05999437485</v>
      </c>
      <c r="S6857" s="83" t="b">
        <f t="shared" si="5"/>
        <v>0</v>
      </c>
      <c r="T6857" s="72"/>
      <c r="U6857" s="72"/>
      <c r="V6857" s="72"/>
      <c r="W6857" s="72"/>
      <c r="X6857" s="72"/>
      <c r="Y6857" s="72"/>
      <c r="Z6857" s="72"/>
      <c r="AA6857" s="72"/>
      <c r="AB6857" s="72"/>
      <c r="AC6857" s="72"/>
      <c r="AD6857" s="72"/>
      <c r="AE6857" s="72"/>
      <c r="AF6857" s="72"/>
      <c r="AG6857" s="72"/>
      <c r="AH6857" s="72"/>
      <c r="AI6857" s="72"/>
      <c r="AJ6857" s="72"/>
      <c r="AK6857" s="72"/>
    </row>
    <row r="6858" ht="14.25" customHeight="1">
      <c r="A6858" s="78">
        <v>6855.0</v>
      </c>
      <c r="C6858" s="78" t="str">
        <f>VLOOKUP(G6858,[1]Macrodata_CCF!$A$3:$D$55,4,FALSE)</f>
        <v>#ERROR!</v>
      </c>
      <c r="E6858" s="79" t="str">
        <f>VLOOKUP(G6858,[1]Macrodata_CCF!$A$3:$B$55,2,FALSE)</f>
        <v>#ERROR!</v>
      </c>
      <c r="F6858" s="78">
        <v>0.0</v>
      </c>
      <c r="G6858" s="80">
        <v>49.0</v>
      </c>
      <c r="H6858" s="81">
        <v>568810.0</v>
      </c>
      <c r="I6858" s="81">
        <v>770000.0</v>
      </c>
      <c r="J6858" s="81">
        <v>572835.0</v>
      </c>
      <c r="K6858" s="81">
        <v>770000.0</v>
      </c>
      <c r="L6858" s="82">
        <v>0.02000596451115861</v>
      </c>
      <c r="N6858" s="83">
        <f t="shared" si="1"/>
        <v>0.02000596451</v>
      </c>
      <c r="O6858" s="83">
        <f t="shared" si="2"/>
        <v>0.02000596451</v>
      </c>
      <c r="Q6858" s="83">
        <f t="shared" si="3"/>
        <v>0.2612857143</v>
      </c>
      <c r="R6858" s="83">
        <f t="shared" si="4"/>
        <v>0.02000596451</v>
      </c>
      <c r="S6858" s="83" t="b">
        <f t="shared" si="5"/>
        <v>0</v>
      </c>
      <c r="T6858" s="72"/>
      <c r="U6858" s="72"/>
      <c r="V6858" s="72"/>
      <c r="W6858" s="72"/>
      <c r="X6858" s="72"/>
      <c r="Y6858" s="72"/>
      <c r="Z6858" s="72"/>
      <c r="AA6858" s="72"/>
      <c r="AB6858" s="72"/>
      <c r="AC6858" s="72"/>
      <c r="AD6858" s="72"/>
      <c r="AE6858" s="72"/>
      <c r="AF6858" s="72"/>
      <c r="AG6858" s="72"/>
      <c r="AH6858" s="72"/>
      <c r="AI6858" s="72"/>
      <c r="AJ6858" s="72"/>
      <c r="AK6858" s="72"/>
    </row>
    <row r="6859" ht="14.25" customHeight="1">
      <c r="A6859" s="78">
        <v>6856.0</v>
      </c>
      <c r="C6859" s="78" t="str">
        <f>VLOOKUP(G6859,[1]Macrodata_CCF!$A$3:$D$55,4,FALSE)</f>
        <v>#ERROR!</v>
      </c>
      <c r="E6859" s="79" t="str">
        <f>VLOOKUP(G6859,[1]Macrodata_CCF!$A$3:$B$55,2,FALSE)</f>
        <v>#ERROR!</v>
      </c>
      <c r="F6859" s="78">
        <v>0.0</v>
      </c>
      <c r="G6859" s="80">
        <v>35.0</v>
      </c>
      <c r="H6859" s="81">
        <v>42020.0</v>
      </c>
      <c r="I6859" s="81">
        <v>480000.0</v>
      </c>
      <c r="J6859" s="81">
        <v>98955.0</v>
      </c>
      <c r="K6859" s="81">
        <v>480000.0</v>
      </c>
      <c r="L6859" s="82">
        <v>0.1299945202977305</v>
      </c>
      <c r="N6859" s="83">
        <f t="shared" si="1"/>
        <v>0.1299945203</v>
      </c>
      <c r="O6859" s="83">
        <f t="shared" si="2"/>
        <v>0.1299945203</v>
      </c>
      <c r="Q6859" s="83">
        <f t="shared" si="3"/>
        <v>0.9124583333</v>
      </c>
      <c r="R6859" s="83">
        <f t="shared" si="4"/>
        <v>0.1299945203</v>
      </c>
      <c r="S6859" s="83" t="b">
        <f t="shared" si="5"/>
        <v>0</v>
      </c>
      <c r="T6859" s="72"/>
      <c r="U6859" s="72"/>
      <c r="V6859" s="72"/>
      <c r="W6859" s="72"/>
      <c r="X6859" s="72"/>
      <c r="Y6859" s="72"/>
      <c r="Z6859" s="72"/>
      <c r="AA6859" s="72"/>
      <c r="AB6859" s="72"/>
      <c r="AC6859" s="72"/>
      <c r="AD6859" s="72"/>
      <c r="AE6859" s="72"/>
      <c r="AF6859" s="72"/>
      <c r="AG6859" s="72"/>
      <c r="AH6859" s="72"/>
      <c r="AI6859" s="72"/>
      <c r="AJ6859" s="72"/>
      <c r="AK6859" s="72"/>
    </row>
    <row r="6860" ht="14.25" customHeight="1">
      <c r="A6860" s="78">
        <v>6857.0</v>
      </c>
      <c r="C6860" s="78" t="str">
        <f>VLOOKUP(G6860,[1]Macrodata_CCF!$A$3:$D$55,4,FALSE)</f>
        <v>#ERROR!</v>
      </c>
      <c r="E6860" s="79" t="str">
        <f>VLOOKUP(G6860,[1]Macrodata_CCF!$A$3:$B$55,2,FALSE)</f>
        <v>#ERROR!</v>
      </c>
      <c r="F6860" s="78">
        <v>0.0</v>
      </c>
      <c r="G6860" s="80">
        <v>17.0</v>
      </c>
      <c r="H6860" s="81">
        <v>429345.0</v>
      </c>
      <c r="I6860" s="81">
        <v>440000.0</v>
      </c>
      <c r="J6860" s="81">
        <v>431050.0</v>
      </c>
      <c r="K6860" s="81">
        <v>440000.0</v>
      </c>
      <c r="L6860" s="82">
        <v>0.1600187705302675</v>
      </c>
      <c r="N6860" s="83">
        <f t="shared" si="1"/>
        <v>0.1600187705</v>
      </c>
      <c r="O6860" s="83">
        <f t="shared" si="2"/>
        <v>0.1600187705</v>
      </c>
      <c r="Q6860" s="83">
        <f t="shared" si="3"/>
        <v>0.02421590909</v>
      </c>
      <c r="R6860" s="83">
        <f t="shared" si="4"/>
        <v>0.003875</v>
      </c>
      <c r="S6860" s="83" t="b">
        <f t="shared" si="5"/>
        <v>0</v>
      </c>
      <c r="T6860" s="72"/>
      <c r="U6860" s="72"/>
      <c r="V6860" s="72"/>
      <c r="W6860" s="72"/>
      <c r="X6860" s="72"/>
      <c r="Y6860" s="72"/>
      <c r="Z6860" s="72"/>
      <c r="AA6860" s="72"/>
      <c r="AB6860" s="72"/>
      <c r="AC6860" s="72"/>
      <c r="AD6860" s="72"/>
      <c r="AE6860" s="72"/>
      <c r="AF6860" s="72"/>
      <c r="AG6860" s="72"/>
      <c r="AH6860" s="72"/>
      <c r="AI6860" s="72"/>
      <c r="AJ6860" s="72"/>
      <c r="AK6860" s="72"/>
    </row>
    <row r="6861" ht="14.25" customHeight="1">
      <c r="A6861" s="78">
        <v>6858.0</v>
      </c>
      <c r="C6861" s="78" t="str">
        <f>VLOOKUP(G6861,[1]Macrodata_CCF!$A$3:$D$55,4,FALSE)</f>
        <v>#ERROR!</v>
      </c>
      <c r="E6861" s="79" t="str">
        <f>VLOOKUP(G6861,[1]Macrodata_CCF!$A$3:$B$55,2,FALSE)</f>
        <v>#ERROR!</v>
      </c>
      <c r="F6861" s="78">
        <v>0.0</v>
      </c>
      <c r="G6861" s="80">
        <v>25.0</v>
      </c>
      <c r="H6861" s="81">
        <v>55695.0</v>
      </c>
      <c r="I6861" s="81">
        <v>560000.0</v>
      </c>
      <c r="J6861" s="81">
        <v>151515.0</v>
      </c>
      <c r="K6861" s="81">
        <v>560000.0</v>
      </c>
      <c r="L6861" s="82">
        <v>0.190004065000347</v>
      </c>
      <c r="N6861" s="83">
        <f t="shared" si="1"/>
        <v>0.190004065</v>
      </c>
      <c r="O6861" s="83">
        <f t="shared" si="2"/>
        <v>0.190004065</v>
      </c>
      <c r="Q6861" s="83">
        <f t="shared" si="3"/>
        <v>0.9005446429</v>
      </c>
      <c r="R6861" s="83">
        <f t="shared" si="4"/>
        <v>0.190004065</v>
      </c>
      <c r="S6861" s="83" t="b">
        <f t="shared" si="5"/>
        <v>0</v>
      </c>
      <c r="T6861" s="72"/>
      <c r="U6861" s="72"/>
      <c r="V6861" s="72"/>
      <c r="W6861" s="72"/>
      <c r="X6861" s="72"/>
      <c r="Y6861" s="72"/>
      <c r="Z6861" s="72"/>
      <c r="AA6861" s="72"/>
      <c r="AB6861" s="72"/>
      <c r="AC6861" s="72"/>
      <c r="AD6861" s="72"/>
      <c r="AE6861" s="72"/>
      <c r="AF6861" s="72"/>
      <c r="AG6861" s="72"/>
      <c r="AH6861" s="72"/>
      <c r="AI6861" s="72"/>
      <c r="AJ6861" s="72"/>
      <c r="AK6861" s="72"/>
    </row>
    <row r="6862" ht="14.25" customHeight="1">
      <c r="A6862" s="78">
        <v>6859.0</v>
      </c>
      <c r="C6862" s="78" t="str">
        <f>VLOOKUP(G6862,[1]Macrodata_CCF!$A$3:$D$55,4,FALSE)</f>
        <v>#ERROR!</v>
      </c>
      <c r="E6862" s="79" t="str">
        <f>VLOOKUP(G6862,[1]Macrodata_CCF!$A$3:$B$55,2,FALSE)</f>
        <v>#ERROR!</v>
      </c>
      <c r="F6862" s="78">
        <v>0.0</v>
      </c>
      <c r="G6862" s="80">
        <v>31.0</v>
      </c>
      <c r="H6862" s="81">
        <v>570825.0</v>
      </c>
      <c r="I6862" s="81">
        <v>620000.0</v>
      </c>
      <c r="J6862" s="81">
        <v>580170.0</v>
      </c>
      <c r="K6862" s="81">
        <v>620000.0</v>
      </c>
      <c r="L6862" s="82">
        <v>0.1900355871886121</v>
      </c>
      <c r="N6862" s="83">
        <f t="shared" si="1"/>
        <v>0.1900355872</v>
      </c>
      <c r="O6862" s="83">
        <f t="shared" si="2"/>
        <v>0.1900355872</v>
      </c>
      <c r="Q6862" s="83">
        <f t="shared" si="3"/>
        <v>0.07931451613</v>
      </c>
      <c r="R6862" s="83">
        <f t="shared" si="4"/>
        <v>0.01507258065</v>
      </c>
      <c r="S6862" s="83" t="b">
        <f t="shared" si="5"/>
        <v>0</v>
      </c>
      <c r="T6862" s="72"/>
      <c r="U6862" s="72"/>
      <c r="V6862" s="72"/>
      <c r="W6862" s="72"/>
      <c r="X6862" s="72"/>
      <c r="Y6862" s="72"/>
      <c r="Z6862" s="72"/>
      <c r="AA6862" s="72"/>
      <c r="AB6862" s="72"/>
      <c r="AC6862" s="72"/>
      <c r="AD6862" s="72"/>
      <c r="AE6862" s="72"/>
      <c r="AF6862" s="72"/>
      <c r="AG6862" s="72"/>
      <c r="AH6862" s="72"/>
      <c r="AI6862" s="72"/>
      <c r="AJ6862" s="72"/>
      <c r="AK6862" s="72"/>
    </row>
    <row r="6863" ht="14.25" customHeight="1">
      <c r="A6863" s="78">
        <v>6860.0</v>
      </c>
      <c r="C6863" s="78" t="str">
        <f>VLOOKUP(G6863,[1]Macrodata_CCF!$A$3:$D$55,4,FALSE)</f>
        <v>#ERROR!</v>
      </c>
      <c r="E6863" s="79" t="str">
        <f>VLOOKUP(G6863,[1]Macrodata_CCF!$A$3:$B$55,2,FALSE)</f>
        <v>#ERROR!</v>
      </c>
      <c r="F6863" s="78">
        <v>0.0</v>
      </c>
      <c r="G6863" s="80">
        <v>6.0</v>
      </c>
      <c r="H6863" s="81">
        <v>66335.0</v>
      </c>
      <c r="I6863" s="81">
        <v>540000.0</v>
      </c>
      <c r="J6863" s="81">
        <v>255800.0</v>
      </c>
      <c r="K6863" s="81">
        <v>540000.0</v>
      </c>
      <c r="L6863" s="82">
        <v>0.3999978888032681</v>
      </c>
      <c r="N6863" s="83">
        <f t="shared" si="1"/>
        <v>0.3999978888</v>
      </c>
      <c r="O6863" s="83">
        <f t="shared" si="2"/>
        <v>0.3999978888</v>
      </c>
      <c r="Q6863" s="83">
        <f t="shared" si="3"/>
        <v>0.8771574074</v>
      </c>
      <c r="R6863" s="83">
        <f t="shared" si="4"/>
        <v>0.3999978888</v>
      </c>
      <c r="S6863" s="83" t="b">
        <f t="shared" si="5"/>
        <v>0</v>
      </c>
      <c r="T6863" s="72"/>
      <c r="U6863" s="72"/>
      <c r="V6863" s="72"/>
      <c r="W6863" s="72"/>
      <c r="X6863" s="72"/>
      <c r="Y6863" s="72"/>
      <c r="Z6863" s="72"/>
      <c r="AA6863" s="72"/>
      <c r="AB6863" s="72"/>
      <c r="AC6863" s="72"/>
      <c r="AD6863" s="72"/>
      <c r="AE6863" s="72"/>
      <c r="AF6863" s="72"/>
      <c r="AG6863" s="72"/>
      <c r="AH6863" s="72"/>
      <c r="AI6863" s="72"/>
      <c r="AJ6863" s="72"/>
      <c r="AK6863" s="72"/>
    </row>
    <row r="6864" ht="14.25" customHeight="1">
      <c r="A6864" s="78">
        <v>6861.0</v>
      </c>
      <c r="C6864" s="78" t="str">
        <f>VLOOKUP(G6864,[1]Macrodata_CCF!$A$3:$D$55,4,FALSE)</f>
        <v>#ERROR!</v>
      </c>
      <c r="E6864" s="79" t="str">
        <f>VLOOKUP(G6864,[1]Macrodata_CCF!$A$3:$B$55,2,FALSE)</f>
        <v>#ERROR!</v>
      </c>
      <c r="F6864" s="78">
        <v>0.0</v>
      </c>
      <c r="G6864" s="80">
        <v>27.0</v>
      </c>
      <c r="H6864" s="81">
        <v>512550.0</v>
      </c>
      <c r="I6864" s="81">
        <v>740000.0</v>
      </c>
      <c r="J6864" s="81">
        <v>544395.0</v>
      </c>
      <c r="K6864" s="81">
        <v>740000.0</v>
      </c>
      <c r="L6864" s="82">
        <v>0.1400087931413498</v>
      </c>
      <c r="N6864" s="83">
        <f t="shared" si="1"/>
        <v>0.1400087931</v>
      </c>
      <c r="O6864" s="83">
        <f t="shared" si="2"/>
        <v>0.1400087931</v>
      </c>
      <c r="Q6864" s="83">
        <f t="shared" si="3"/>
        <v>0.3073648649</v>
      </c>
      <c r="R6864" s="83">
        <f t="shared" si="4"/>
        <v>0.1400087931</v>
      </c>
      <c r="S6864" s="83" t="b">
        <f t="shared" si="5"/>
        <v>0</v>
      </c>
      <c r="T6864" s="72"/>
      <c r="U6864" s="72"/>
      <c r="V6864" s="72"/>
      <c r="W6864" s="72"/>
      <c r="X6864" s="72"/>
      <c r="Y6864" s="72"/>
      <c r="Z6864" s="72"/>
      <c r="AA6864" s="72"/>
      <c r="AB6864" s="72"/>
      <c r="AC6864" s="72"/>
      <c r="AD6864" s="72"/>
      <c r="AE6864" s="72"/>
      <c r="AF6864" s="72"/>
      <c r="AG6864" s="72"/>
      <c r="AH6864" s="72"/>
      <c r="AI6864" s="72"/>
      <c r="AJ6864" s="72"/>
      <c r="AK6864" s="72"/>
    </row>
    <row r="6865" ht="14.25" customHeight="1">
      <c r="A6865" s="78">
        <v>6862.0</v>
      </c>
      <c r="C6865" s="78" t="str">
        <f>VLOOKUP(G6865,[1]Macrodata_CCF!$A$3:$D$55,4,FALSE)</f>
        <v>#ERROR!</v>
      </c>
      <c r="E6865" s="79" t="str">
        <f>VLOOKUP(G6865,[1]Macrodata_CCF!$A$3:$B$55,2,FALSE)</f>
        <v>#ERROR!</v>
      </c>
      <c r="F6865" s="78">
        <v>0.0</v>
      </c>
      <c r="G6865" s="80">
        <v>39.0</v>
      </c>
      <c r="H6865" s="81">
        <v>736280.0</v>
      </c>
      <c r="I6865" s="81">
        <v>980000.0</v>
      </c>
      <c r="J6865" s="81">
        <v>748465.0</v>
      </c>
      <c r="K6865" s="81">
        <v>980000.0</v>
      </c>
      <c r="L6865" s="82">
        <v>0.04999589693090432</v>
      </c>
      <c r="N6865" s="83">
        <f t="shared" si="1"/>
        <v>0.04999589693</v>
      </c>
      <c r="O6865" s="83">
        <f t="shared" si="2"/>
        <v>0.04999589693</v>
      </c>
      <c r="Q6865" s="83">
        <f t="shared" si="3"/>
        <v>0.2486938776</v>
      </c>
      <c r="R6865" s="83">
        <f t="shared" si="4"/>
        <v>0.04999589693</v>
      </c>
      <c r="S6865" s="83" t="b">
        <f t="shared" si="5"/>
        <v>0</v>
      </c>
      <c r="T6865" s="72"/>
      <c r="U6865" s="72"/>
      <c r="V6865" s="72"/>
      <c r="W6865" s="72"/>
      <c r="X6865" s="72"/>
      <c r="Y6865" s="72"/>
      <c r="Z6865" s="72"/>
      <c r="AA6865" s="72"/>
      <c r="AB6865" s="72"/>
      <c r="AC6865" s="72"/>
      <c r="AD6865" s="72"/>
      <c r="AE6865" s="72"/>
      <c r="AF6865" s="72"/>
      <c r="AG6865" s="72"/>
      <c r="AH6865" s="72"/>
      <c r="AI6865" s="72"/>
      <c r="AJ6865" s="72"/>
      <c r="AK6865" s="72"/>
    </row>
    <row r="6866" ht="14.25" customHeight="1">
      <c r="A6866" s="78">
        <v>6863.0</v>
      </c>
      <c r="C6866" s="78" t="str">
        <f>VLOOKUP(G6866,[1]Macrodata_CCF!$A$3:$D$55,4,FALSE)</f>
        <v>#ERROR!</v>
      </c>
      <c r="E6866" s="79" t="str">
        <f>VLOOKUP(G6866,[1]Macrodata_CCF!$A$3:$B$55,2,FALSE)</f>
        <v>#ERROR!</v>
      </c>
      <c r="F6866" s="78">
        <v>0.0</v>
      </c>
      <c r="G6866" s="80">
        <v>12.0</v>
      </c>
      <c r="H6866" s="81">
        <v>403575.0</v>
      </c>
      <c r="I6866" s="81">
        <v>780000.0</v>
      </c>
      <c r="J6866" s="81">
        <v>542850.0</v>
      </c>
      <c r="K6866" s="81">
        <v>780000.0</v>
      </c>
      <c r="L6866" s="82">
        <v>0.369994022713688</v>
      </c>
      <c r="N6866" s="83">
        <f t="shared" si="1"/>
        <v>0.3699940227</v>
      </c>
      <c r="O6866" s="83">
        <f t="shared" si="2"/>
        <v>0.3699940227</v>
      </c>
      <c r="Q6866" s="83">
        <f t="shared" si="3"/>
        <v>0.4825961538</v>
      </c>
      <c r="R6866" s="83">
        <f t="shared" si="4"/>
        <v>0.3699940227</v>
      </c>
      <c r="S6866" s="83" t="b">
        <f t="shared" si="5"/>
        <v>0</v>
      </c>
      <c r="T6866" s="72"/>
      <c r="U6866" s="72"/>
      <c r="V6866" s="72"/>
      <c r="W6866" s="72"/>
      <c r="X6866" s="72"/>
      <c r="Y6866" s="72"/>
      <c r="Z6866" s="72"/>
      <c r="AA6866" s="72"/>
      <c r="AB6866" s="72"/>
      <c r="AC6866" s="72"/>
      <c r="AD6866" s="72"/>
      <c r="AE6866" s="72"/>
      <c r="AF6866" s="72"/>
      <c r="AG6866" s="72"/>
      <c r="AH6866" s="72"/>
      <c r="AI6866" s="72"/>
      <c r="AJ6866" s="72"/>
      <c r="AK6866" s="72"/>
    </row>
    <row r="6867" ht="14.25" customHeight="1">
      <c r="A6867" s="78">
        <v>6864.0</v>
      </c>
      <c r="C6867" s="78" t="str">
        <f>VLOOKUP(G6867,[1]Macrodata_CCF!$A$3:$D$55,4,FALSE)</f>
        <v>#ERROR!</v>
      </c>
      <c r="E6867" s="79" t="str">
        <f>VLOOKUP(G6867,[1]Macrodata_CCF!$A$3:$B$55,2,FALSE)</f>
        <v>#ERROR!</v>
      </c>
      <c r="F6867" s="78">
        <v>0.0</v>
      </c>
      <c r="G6867" s="80">
        <v>36.0</v>
      </c>
      <c r="H6867" s="81">
        <v>0.0</v>
      </c>
      <c r="I6867" s="81">
        <v>40000.0</v>
      </c>
      <c r="J6867" s="81">
        <v>7200.0</v>
      </c>
      <c r="K6867" s="81">
        <v>40000.0</v>
      </c>
      <c r="L6867" s="82">
        <v>0.18</v>
      </c>
      <c r="N6867" s="83">
        <f t="shared" si="1"/>
        <v>0.18</v>
      </c>
      <c r="O6867" s="83">
        <f t="shared" si="2"/>
        <v>0.18</v>
      </c>
      <c r="Q6867" s="83">
        <f t="shared" si="3"/>
        <v>1</v>
      </c>
      <c r="R6867" s="83">
        <f t="shared" si="4"/>
        <v>0.18</v>
      </c>
      <c r="S6867" s="83" t="b">
        <f t="shared" si="5"/>
        <v>0</v>
      </c>
      <c r="T6867" s="72"/>
      <c r="U6867" s="72"/>
      <c r="V6867" s="72"/>
      <c r="W6867" s="72"/>
      <c r="X6867" s="72"/>
      <c r="Y6867" s="72"/>
      <c r="Z6867" s="72"/>
      <c r="AA6867" s="72"/>
      <c r="AB6867" s="72"/>
      <c r="AC6867" s="72"/>
      <c r="AD6867" s="72"/>
      <c r="AE6867" s="72"/>
      <c r="AF6867" s="72"/>
      <c r="AG6867" s="72"/>
      <c r="AH6867" s="72"/>
      <c r="AI6867" s="72"/>
      <c r="AJ6867" s="72"/>
      <c r="AK6867" s="72"/>
    </row>
    <row r="6868" ht="14.25" customHeight="1">
      <c r="A6868" s="78">
        <v>6865.0</v>
      </c>
      <c r="C6868" s="78" t="str">
        <f>VLOOKUP(G6868,[1]Macrodata_CCF!$A$3:$D$55,4,FALSE)</f>
        <v>#ERROR!</v>
      </c>
      <c r="E6868" s="79" t="str">
        <f>VLOOKUP(G6868,[1]Macrodata_CCF!$A$3:$B$55,2,FALSE)</f>
        <v>#ERROR!</v>
      </c>
      <c r="F6868" s="78">
        <v>0.0</v>
      </c>
      <c r="G6868" s="80">
        <v>35.0</v>
      </c>
      <c r="H6868" s="81">
        <v>76750.0</v>
      </c>
      <c r="I6868" s="81">
        <v>180000.0</v>
      </c>
      <c r="J6868" s="81">
        <v>88110.0</v>
      </c>
      <c r="K6868" s="81">
        <v>180000.0</v>
      </c>
      <c r="L6868" s="82">
        <v>0.1100242130750605</v>
      </c>
      <c r="N6868" s="83">
        <f t="shared" si="1"/>
        <v>0.1100242131</v>
      </c>
      <c r="O6868" s="83">
        <f t="shared" si="2"/>
        <v>0.1100242131</v>
      </c>
      <c r="Q6868" s="83">
        <f t="shared" si="3"/>
        <v>0.5736111111</v>
      </c>
      <c r="R6868" s="83">
        <f t="shared" si="4"/>
        <v>0.1100242131</v>
      </c>
      <c r="S6868" s="83" t="b">
        <f t="shared" si="5"/>
        <v>0</v>
      </c>
      <c r="T6868" s="72"/>
      <c r="U6868" s="72"/>
      <c r="V6868" s="72"/>
      <c r="W6868" s="72"/>
      <c r="X6868" s="72"/>
      <c r="Y6868" s="72"/>
      <c r="Z6868" s="72"/>
      <c r="AA6868" s="72"/>
      <c r="AB6868" s="72"/>
      <c r="AC6868" s="72"/>
      <c r="AD6868" s="72"/>
      <c r="AE6868" s="72"/>
      <c r="AF6868" s="72"/>
      <c r="AG6868" s="72"/>
      <c r="AH6868" s="72"/>
      <c r="AI6868" s="72"/>
      <c r="AJ6868" s="72"/>
      <c r="AK6868" s="72"/>
    </row>
    <row r="6869" ht="14.25" customHeight="1">
      <c r="A6869" s="78">
        <v>6866.0</v>
      </c>
      <c r="C6869" s="78" t="str">
        <f>VLOOKUP(G6869,[1]Macrodata_CCF!$A$3:$D$55,4,FALSE)</f>
        <v>#ERROR!</v>
      </c>
      <c r="E6869" s="79" t="str">
        <f>VLOOKUP(G6869,[1]Macrodata_CCF!$A$3:$B$55,2,FALSE)</f>
        <v>#ERROR!</v>
      </c>
      <c r="F6869" s="78">
        <v>1.0</v>
      </c>
      <c r="G6869" s="80">
        <v>42.0</v>
      </c>
      <c r="H6869" s="81">
        <v>81450.0</v>
      </c>
      <c r="I6869" s="81">
        <v>100000.0</v>
      </c>
      <c r="J6869" s="81">
        <v>90725.0</v>
      </c>
      <c r="K6869" s="81">
        <v>100000.0</v>
      </c>
      <c r="L6869" s="82">
        <v>0.5</v>
      </c>
      <c r="N6869" s="83">
        <f t="shared" si="1"/>
        <v>0.5</v>
      </c>
      <c r="O6869" s="83">
        <f t="shared" si="2"/>
        <v>0.5</v>
      </c>
      <c r="Q6869" s="83">
        <f t="shared" si="3"/>
        <v>0.1855</v>
      </c>
      <c r="R6869" s="83">
        <f t="shared" si="4"/>
        <v>0.5</v>
      </c>
      <c r="S6869" s="83" t="b">
        <f t="shared" si="5"/>
        <v>0</v>
      </c>
      <c r="T6869" s="72"/>
      <c r="U6869" s="72"/>
      <c r="V6869" s="72"/>
      <c r="W6869" s="72"/>
      <c r="X6869" s="72"/>
      <c r="Y6869" s="72"/>
      <c r="Z6869" s="72"/>
      <c r="AA6869" s="72"/>
      <c r="AB6869" s="72"/>
      <c r="AC6869" s="72"/>
      <c r="AD6869" s="72"/>
      <c r="AE6869" s="72"/>
      <c r="AF6869" s="72"/>
      <c r="AG6869" s="72"/>
      <c r="AH6869" s="72"/>
      <c r="AI6869" s="72"/>
      <c r="AJ6869" s="72"/>
      <c r="AK6869" s="72"/>
    </row>
    <row r="6870" ht="14.25" customHeight="1">
      <c r="A6870" s="78">
        <v>6867.0</v>
      </c>
      <c r="C6870" s="78" t="str">
        <f>VLOOKUP(G6870,[1]Macrodata_CCF!$A$3:$D$55,4,FALSE)</f>
        <v>#ERROR!</v>
      </c>
      <c r="E6870" s="79" t="str">
        <f>VLOOKUP(G6870,[1]Macrodata_CCF!$A$3:$B$55,2,FALSE)</f>
        <v>#ERROR!</v>
      </c>
      <c r="F6870" s="78">
        <v>0.0</v>
      </c>
      <c r="G6870" s="80">
        <v>19.0</v>
      </c>
      <c r="H6870" s="81">
        <v>18625.0</v>
      </c>
      <c r="I6870" s="81">
        <v>70000.0</v>
      </c>
      <c r="J6870" s="81">
        <v>26330.0</v>
      </c>
      <c r="K6870" s="81">
        <v>70000.0</v>
      </c>
      <c r="L6870" s="82">
        <v>0.1499756690997567</v>
      </c>
      <c r="N6870" s="83">
        <f t="shared" si="1"/>
        <v>0.1499756691</v>
      </c>
      <c r="O6870" s="83">
        <f t="shared" si="2"/>
        <v>0.1499756691</v>
      </c>
      <c r="Q6870" s="83">
        <f t="shared" si="3"/>
        <v>0.7339285714</v>
      </c>
      <c r="R6870" s="83">
        <f t="shared" si="4"/>
        <v>0.1499756691</v>
      </c>
      <c r="S6870" s="83" t="b">
        <f t="shared" si="5"/>
        <v>0</v>
      </c>
      <c r="T6870" s="72"/>
      <c r="U6870" s="72"/>
      <c r="V6870" s="72"/>
      <c r="W6870" s="72"/>
      <c r="X6870" s="72"/>
      <c r="Y6870" s="72"/>
      <c r="Z6870" s="72"/>
      <c r="AA6870" s="72"/>
      <c r="AB6870" s="72"/>
      <c r="AC6870" s="72"/>
      <c r="AD6870" s="72"/>
      <c r="AE6870" s="72"/>
      <c r="AF6870" s="72"/>
      <c r="AG6870" s="72"/>
      <c r="AH6870" s="72"/>
      <c r="AI6870" s="72"/>
      <c r="AJ6870" s="72"/>
      <c r="AK6870" s="72"/>
    </row>
    <row r="6871" ht="14.25" customHeight="1">
      <c r="A6871" s="78">
        <v>6868.0</v>
      </c>
      <c r="C6871" s="78" t="str">
        <f>VLOOKUP(G6871,[1]Macrodata_CCF!$A$3:$D$55,4,FALSE)</f>
        <v>#ERROR!</v>
      </c>
      <c r="E6871" s="79" t="str">
        <f>VLOOKUP(G6871,[1]Macrodata_CCF!$A$3:$B$55,2,FALSE)</f>
        <v>#ERROR!</v>
      </c>
      <c r="F6871" s="78">
        <v>0.0</v>
      </c>
      <c r="G6871" s="80">
        <v>12.0</v>
      </c>
      <c r="H6871" s="81">
        <v>35640.0</v>
      </c>
      <c r="I6871" s="81">
        <v>40000.0</v>
      </c>
      <c r="J6871" s="81">
        <v>40800.0</v>
      </c>
      <c r="K6871" s="81">
        <v>40000.0</v>
      </c>
      <c r="L6871" s="82">
        <v>1.18348623853211</v>
      </c>
      <c r="N6871" s="83">
        <f t="shared" si="1"/>
        <v>1.183486239</v>
      </c>
      <c r="O6871" s="83">
        <f t="shared" si="2"/>
        <v>1</v>
      </c>
      <c r="Q6871" s="83">
        <f t="shared" si="3"/>
        <v>0.109</v>
      </c>
      <c r="R6871" s="83">
        <f t="shared" si="4"/>
        <v>1.183486239</v>
      </c>
      <c r="S6871" s="83" t="b">
        <f t="shared" si="5"/>
        <v>0</v>
      </c>
      <c r="T6871" s="72"/>
      <c r="U6871" s="72"/>
      <c r="V6871" s="72"/>
      <c r="W6871" s="72"/>
      <c r="X6871" s="72"/>
      <c r="Y6871" s="72"/>
      <c r="Z6871" s="72"/>
      <c r="AA6871" s="72"/>
      <c r="AB6871" s="72"/>
      <c r="AC6871" s="72"/>
      <c r="AD6871" s="72"/>
      <c r="AE6871" s="72"/>
      <c r="AF6871" s="72"/>
      <c r="AG6871" s="72"/>
      <c r="AH6871" s="72"/>
      <c r="AI6871" s="72"/>
      <c r="AJ6871" s="72"/>
      <c r="AK6871" s="72"/>
    </row>
    <row r="6872" ht="14.25" customHeight="1">
      <c r="A6872" s="78">
        <v>6869.0</v>
      </c>
      <c r="C6872" s="78" t="str">
        <f>VLOOKUP(G6872,[1]Macrodata_CCF!$A$3:$D$55,4,FALSE)</f>
        <v>#ERROR!</v>
      </c>
      <c r="E6872" s="79" t="str">
        <f>VLOOKUP(G6872,[1]Macrodata_CCF!$A$3:$B$55,2,FALSE)</f>
        <v>#ERROR!</v>
      </c>
      <c r="F6872" s="78">
        <v>0.0</v>
      </c>
      <c r="G6872" s="80">
        <v>30.0</v>
      </c>
      <c r="H6872" s="81">
        <v>197055.0</v>
      </c>
      <c r="I6872" s="81">
        <v>560000.0</v>
      </c>
      <c r="J6872" s="81">
        <v>80915.0</v>
      </c>
      <c r="K6872" s="81">
        <v>952000.0</v>
      </c>
      <c r="L6872" s="82">
        <v>-0.3199933874278472</v>
      </c>
      <c r="N6872" s="83">
        <f t="shared" si="1"/>
        <v>-0.3199933874</v>
      </c>
      <c r="O6872" s="83">
        <f t="shared" si="2"/>
        <v>0</v>
      </c>
      <c r="Q6872" s="83">
        <f t="shared" si="3"/>
        <v>0.6481160714</v>
      </c>
      <c r="R6872" s="83">
        <f t="shared" si="4"/>
        <v>-0.3199933874</v>
      </c>
      <c r="S6872" s="83" t="b">
        <f t="shared" si="5"/>
        <v>0</v>
      </c>
      <c r="T6872" s="72"/>
      <c r="U6872" s="72"/>
      <c r="V6872" s="72"/>
      <c r="W6872" s="72"/>
      <c r="X6872" s="72"/>
      <c r="Y6872" s="72"/>
      <c r="Z6872" s="72"/>
      <c r="AA6872" s="72"/>
      <c r="AB6872" s="72"/>
      <c r="AC6872" s="72"/>
      <c r="AD6872" s="72"/>
      <c r="AE6872" s="72"/>
      <c r="AF6872" s="72"/>
      <c r="AG6872" s="72"/>
      <c r="AH6872" s="72"/>
      <c r="AI6872" s="72"/>
      <c r="AJ6872" s="72"/>
      <c r="AK6872" s="72"/>
    </row>
    <row r="6873" ht="14.25" customHeight="1">
      <c r="A6873" s="78">
        <v>6870.0</v>
      </c>
      <c r="C6873" s="78" t="str">
        <f>VLOOKUP(G6873,[1]Macrodata_CCF!$A$3:$D$55,4,FALSE)</f>
        <v>#ERROR!</v>
      </c>
      <c r="E6873" s="79" t="str">
        <f>VLOOKUP(G6873,[1]Macrodata_CCF!$A$3:$B$55,2,FALSE)</f>
        <v>#ERROR!</v>
      </c>
      <c r="F6873" s="78">
        <v>0.0</v>
      </c>
      <c r="G6873" s="80">
        <v>53.0</v>
      </c>
      <c r="H6873" s="81">
        <v>420920.0</v>
      </c>
      <c r="I6873" s="81">
        <v>880000.0</v>
      </c>
      <c r="J6873" s="81">
        <v>434690.0</v>
      </c>
      <c r="K6873" s="81">
        <v>880000.0</v>
      </c>
      <c r="L6873" s="82">
        <v>0.02999477215300166</v>
      </c>
      <c r="N6873" s="83">
        <f t="shared" si="1"/>
        <v>0.02999477215</v>
      </c>
      <c r="O6873" s="83">
        <f t="shared" si="2"/>
        <v>0.02999477215</v>
      </c>
      <c r="Q6873" s="83">
        <f t="shared" si="3"/>
        <v>0.5216818182</v>
      </c>
      <c r="R6873" s="83">
        <f t="shared" si="4"/>
        <v>0.02999477215</v>
      </c>
      <c r="S6873" s="83" t="b">
        <f t="shared" si="5"/>
        <v>0</v>
      </c>
      <c r="T6873" s="72"/>
      <c r="U6873" s="72"/>
      <c r="V6873" s="72"/>
      <c r="W6873" s="72"/>
      <c r="X6873" s="72"/>
      <c r="Y6873" s="72"/>
      <c r="Z6873" s="72"/>
      <c r="AA6873" s="72"/>
      <c r="AB6873" s="72"/>
      <c r="AC6873" s="72"/>
      <c r="AD6873" s="72"/>
      <c r="AE6873" s="72"/>
      <c r="AF6873" s="72"/>
      <c r="AG6873" s="72"/>
      <c r="AH6873" s="72"/>
      <c r="AI6873" s="72"/>
      <c r="AJ6873" s="72"/>
      <c r="AK6873" s="72"/>
    </row>
    <row r="6874" ht="14.25" customHeight="1">
      <c r="A6874" s="78">
        <v>6871.0</v>
      </c>
      <c r="C6874" s="78" t="str">
        <f>VLOOKUP(G6874,[1]Macrodata_CCF!$A$3:$D$55,4,FALSE)</f>
        <v>#ERROR!</v>
      </c>
      <c r="E6874" s="79" t="str">
        <f>VLOOKUP(G6874,[1]Macrodata_CCF!$A$3:$B$55,2,FALSE)</f>
        <v>#ERROR!</v>
      </c>
      <c r="F6874" s="78">
        <v>0.0</v>
      </c>
      <c r="G6874" s="80">
        <v>26.0</v>
      </c>
      <c r="H6874" s="81">
        <v>216720.0</v>
      </c>
      <c r="I6874" s="81">
        <v>960000.0</v>
      </c>
      <c r="J6874" s="81">
        <v>97795.0</v>
      </c>
      <c r="K6874" s="81">
        <v>960000.0</v>
      </c>
      <c r="L6874" s="82">
        <v>-0.160000269077602</v>
      </c>
      <c r="N6874" s="83">
        <f t="shared" si="1"/>
        <v>-0.1600002691</v>
      </c>
      <c r="O6874" s="83">
        <f t="shared" si="2"/>
        <v>0</v>
      </c>
      <c r="Q6874" s="83">
        <f t="shared" si="3"/>
        <v>0.77425</v>
      </c>
      <c r="R6874" s="83">
        <f t="shared" si="4"/>
        <v>-0.1600002691</v>
      </c>
      <c r="S6874" s="83" t="b">
        <f t="shared" si="5"/>
        <v>0</v>
      </c>
      <c r="T6874" s="72"/>
      <c r="U6874" s="72"/>
      <c r="V6874" s="72"/>
      <c r="W6874" s="72"/>
      <c r="X6874" s="72"/>
      <c r="Y6874" s="72"/>
      <c r="Z6874" s="72"/>
      <c r="AA6874" s="72"/>
      <c r="AB6874" s="72"/>
      <c r="AC6874" s="72"/>
      <c r="AD6874" s="72"/>
      <c r="AE6874" s="72"/>
      <c r="AF6874" s="72"/>
      <c r="AG6874" s="72"/>
      <c r="AH6874" s="72"/>
      <c r="AI6874" s="72"/>
      <c r="AJ6874" s="72"/>
      <c r="AK6874" s="72"/>
    </row>
    <row r="6875" ht="14.25" customHeight="1">
      <c r="A6875" s="78">
        <v>6872.0</v>
      </c>
      <c r="C6875" s="78" t="str">
        <f>VLOOKUP(G6875,[1]Macrodata_CCF!$A$3:$D$55,4,FALSE)</f>
        <v>#ERROR!</v>
      </c>
      <c r="E6875" s="79" t="str">
        <f>VLOOKUP(G6875,[1]Macrodata_CCF!$A$3:$B$55,2,FALSE)</f>
        <v>#ERROR!</v>
      </c>
      <c r="F6875" s="78">
        <v>0.0</v>
      </c>
      <c r="G6875" s="80">
        <v>51.0</v>
      </c>
      <c r="H6875" s="81">
        <v>776650.0</v>
      </c>
      <c r="I6875" s="81">
        <v>780000.0</v>
      </c>
      <c r="J6875" s="81">
        <v>787305.0</v>
      </c>
      <c r="K6875" s="81">
        <v>780000.0</v>
      </c>
      <c r="L6875" s="82">
        <v>3.180597014925373</v>
      </c>
      <c r="N6875" s="83">
        <f t="shared" si="1"/>
        <v>3.180597015</v>
      </c>
      <c r="O6875" s="83">
        <f t="shared" si="2"/>
        <v>1</v>
      </c>
      <c r="Q6875" s="83">
        <f t="shared" si="3"/>
        <v>0.004294871795</v>
      </c>
      <c r="R6875" s="83">
        <f t="shared" si="4"/>
        <v>0.01366025641</v>
      </c>
      <c r="S6875" s="83" t="b">
        <f t="shared" si="5"/>
        <v>1</v>
      </c>
      <c r="T6875" s="72"/>
      <c r="U6875" s="72"/>
      <c r="V6875" s="72"/>
      <c r="W6875" s="72"/>
      <c r="X6875" s="72"/>
      <c r="Y6875" s="72"/>
      <c r="Z6875" s="72"/>
      <c r="AA6875" s="72"/>
      <c r="AB6875" s="72"/>
      <c r="AC6875" s="72"/>
      <c r="AD6875" s="72"/>
      <c r="AE6875" s="72"/>
      <c r="AF6875" s="72"/>
      <c r="AG6875" s="72"/>
      <c r="AH6875" s="72"/>
      <c r="AI6875" s="72"/>
      <c r="AJ6875" s="72"/>
      <c r="AK6875" s="72"/>
    </row>
    <row r="6876" ht="14.25" customHeight="1">
      <c r="A6876" s="78">
        <v>6873.0</v>
      </c>
      <c r="C6876" s="78" t="str">
        <f>VLOOKUP(G6876,[1]Macrodata_CCF!$A$3:$D$55,4,FALSE)</f>
        <v>#ERROR!</v>
      </c>
      <c r="E6876" s="79" t="str">
        <f>VLOOKUP(G6876,[1]Macrodata_CCF!$A$3:$B$55,2,FALSE)</f>
        <v>#ERROR!</v>
      </c>
      <c r="F6876" s="78">
        <v>1.0</v>
      </c>
      <c r="G6876" s="80">
        <v>40.0</v>
      </c>
      <c r="H6876" s="81">
        <v>0.0</v>
      </c>
      <c r="I6876" s="81">
        <v>820000.0</v>
      </c>
      <c r="J6876" s="81">
        <v>0.0</v>
      </c>
      <c r="K6876" s="81">
        <v>820000.0</v>
      </c>
      <c r="L6876" s="82">
        <v>0.0</v>
      </c>
      <c r="N6876" s="83">
        <f t="shared" si="1"/>
        <v>0</v>
      </c>
      <c r="O6876" s="83">
        <f t="shared" si="2"/>
        <v>0</v>
      </c>
      <c r="Q6876" s="83">
        <f t="shared" si="3"/>
        <v>1</v>
      </c>
      <c r="R6876" s="83">
        <f t="shared" si="4"/>
        <v>0</v>
      </c>
      <c r="S6876" s="83" t="b">
        <f t="shared" si="5"/>
        <v>0</v>
      </c>
      <c r="T6876" s="72"/>
      <c r="U6876" s="72"/>
      <c r="V6876" s="72"/>
      <c r="W6876" s="72"/>
      <c r="X6876" s="72"/>
      <c r="Y6876" s="72"/>
      <c r="Z6876" s="72"/>
      <c r="AA6876" s="72"/>
      <c r="AB6876" s="72"/>
      <c r="AC6876" s="72"/>
      <c r="AD6876" s="72"/>
      <c r="AE6876" s="72"/>
      <c r="AF6876" s="72"/>
      <c r="AG6876" s="72"/>
      <c r="AH6876" s="72"/>
      <c r="AI6876" s="72"/>
      <c r="AJ6876" s="72"/>
      <c r="AK6876" s="72"/>
    </row>
    <row r="6877" ht="14.25" customHeight="1">
      <c r="A6877" s="78">
        <v>6874.0</v>
      </c>
      <c r="C6877" s="78" t="str">
        <f>VLOOKUP(G6877,[1]Macrodata_CCF!$A$3:$D$55,4,FALSE)</f>
        <v>#ERROR!</v>
      </c>
      <c r="E6877" s="79" t="str">
        <f>VLOOKUP(G6877,[1]Macrodata_CCF!$A$3:$B$55,2,FALSE)</f>
        <v>#ERROR!</v>
      </c>
      <c r="F6877" s="78">
        <v>0.0</v>
      </c>
      <c r="G6877" s="80">
        <v>14.0</v>
      </c>
      <c r="H6877" s="81">
        <v>613970.0</v>
      </c>
      <c r="I6877" s="81">
        <v>920000.0</v>
      </c>
      <c r="J6877" s="81">
        <v>656815.0</v>
      </c>
      <c r="K6877" s="81">
        <v>1840000.0</v>
      </c>
      <c r="L6877" s="82">
        <v>0.1400026141227984</v>
      </c>
      <c r="N6877" s="83">
        <f t="shared" si="1"/>
        <v>0.1400026141</v>
      </c>
      <c r="O6877" s="83">
        <f t="shared" si="2"/>
        <v>0.1400026141</v>
      </c>
      <c r="Q6877" s="83">
        <f t="shared" si="3"/>
        <v>0.3326413043</v>
      </c>
      <c r="R6877" s="83">
        <f t="shared" si="4"/>
        <v>0.1400026141</v>
      </c>
      <c r="S6877" s="83" t="b">
        <f t="shared" si="5"/>
        <v>0</v>
      </c>
      <c r="T6877" s="72"/>
      <c r="U6877" s="72"/>
      <c r="V6877" s="72"/>
      <c r="W6877" s="72"/>
      <c r="X6877" s="72"/>
      <c r="Y6877" s="72"/>
      <c r="Z6877" s="72"/>
      <c r="AA6877" s="72"/>
      <c r="AB6877" s="72"/>
      <c r="AC6877" s="72"/>
      <c r="AD6877" s="72"/>
      <c r="AE6877" s="72"/>
      <c r="AF6877" s="72"/>
      <c r="AG6877" s="72"/>
      <c r="AH6877" s="72"/>
      <c r="AI6877" s="72"/>
      <c r="AJ6877" s="72"/>
      <c r="AK6877" s="72"/>
    </row>
    <row r="6878" ht="14.25" customHeight="1">
      <c r="A6878" s="78">
        <v>6875.0</v>
      </c>
      <c r="C6878" s="78" t="str">
        <f>VLOOKUP(G6878,[1]Macrodata_CCF!$A$3:$D$55,4,FALSE)</f>
        <v>#ERROR!</v>
      </c>
      <c r="E6878" s="79" t="str">
        <f>VLOOKUP(G6878,[1]Macrodata_CCF!$A$3:$B$55,2,FALSE)</f>
        <v>#ERROR!</v>
      </c>
      <c r="F6878" s="78">
        <v>0.0</v>
      </c>
      <c r="G6878" s="80">
        <v>53.0</v>
      </c>
      <c r="H6878" s="81">
        <v>0.0</v>
      </c>
      <c r="I6878" s="81">
        <v>270000.0</v>
      </c>
      <c r="J6878" s="81">
        <v>10800.0</v>
      </c>
      <c r="K6878" s="81">
        <v>270000.0</v>
      </c>
      <c r="L6878" s="82">
        <v>0.04</v>
      </c>
      <c r="N6878" s="83">
        <f t="shared" si="1"/>
        <v>0.04</v>
      </c>
      <c r="O6878" s="83">
        <f t="shared" si="2"/>
        <v>0.04</v>
      </c>
      <c r="Q6878" s="83">
        <f t="shared" si="3"/>
        <v>1</v>
      </c>
      <c r="R6878" s="83">
        <f t="shared" si="4"/>
        <v>0.04</v>
      </c>
      <c r="S6878" s="83" t="b">
        <f t="shared" si="5"/>
        <v>0</v>
      </c>
      <c r="T6878" s="72"/>
      <c r="U6878" s="72"/>
      <c r="V6878" s="72"/>
      <c r="W6878" s="72"/>
      <c r="X6878" s="72"/>
      <c r="Y6878" s="72"/>
      <c r="Z6878" s="72"/>
      <c r="AA6878" s="72"/>
      <c r="AB6878" s="72"/>
      <c r="AC6878" s="72"/>
      <c r="AD6878" s="72"/>
      <c r="AE6878" s="72"/>
      <c r="AF6878" s="72"/>
      <c r="AG6878" s="72"/>
      <c r="AH6878" s="72"/>
      <c r="AI6878" s="72"/>
      <c r="AJ6878" s="72"/>
      <c r="AK6878" s="72"/>
    </row>
    <row r="6879" ht="14.25" customHeight="1">
      <c r="A6879" s="78">
        <v>6876.0</v>
      </c>
      <c r="C6879" s="78" t="str">
        <f>VLOOKUP(G6879,[1]Macrodata_CCF!$A$3:$D$55,4,FALSE)</f>
        <v>#ERROR!</v>
      </c>
      <c r="E6879" s="79" t="str">
        <f>VLOOKUP(G6879,[1]Macrodata_CCF!$A$3:$B$55,2,FALSE)</f>
        <v>#ERROR!</v>
      </c>
      <c r="F6879" s="78">
        <v>0.0</v>
      </c>
      <c r="G6879" s="80">
        <v>53.0</v>
      </c>
      <c r="H6879" s="81">
        <v>50650.0</v>
      </c>
      <c r="I6879" s="81">
        <v>310000.0</v>
      </c>
      <c r="J6879" s="81">
        <v>58430.0</v>
      </c>
      <c r="K6879" s="81">
        <v>310000.0</v>
      </c>
      <c r="L6879" s="82">
        <v>0.02999807210333526</v>
      </c>
      <c r="N6879" s="83">
        <f t="shared" si="1"/>
        <v>0.0299980721</v>
      </c>
      <c r="O6879" s="83">
        <f t="shared" si="2"/>
        <v>0.0299980721</v>
      </c>
      <c r="Q6879" s="83">
        <f t="shared" si="3"/>
        <v>0.8366129032</v>
      </c>
      <c r="R6879" s="83">
        <f t="shared" si="4"/>
        <v>0.0299980721</v>
      </c>
      <c r="S6879" s="83" t="b">
        <f t="shared" si="5"/>
        <v>0</v>
      </c>
      <c r="T6879" s="72"/>
      <c r="U6879" s="72"/>
      <c r="V6879" s="72"/>
      <c r="W6879" s="72"/>
      <c r="X6879" s="72"/>
      <c r="Y6879" s="72"/>
      <c r="Z6879" s="72"/>
      <c r="AA6879" s="72"/>
      <c r="AB6879" s="72"/>
      <c r="AC6879" s="72"/>
      <c r="AD6879" s="72"/>
      <c r="AE6879" s="72"/>
      <c r="AF6879" s="72"/>
      <c r="AG6879" s="72"/>
      <c r="AH6879" s="72"/>
      <c r="AI6879" s="72"/>
      <c r="AJ6879" s="72"/>
      <c r="AK6879" s="72"/>
    </row>
    <row r="6880" ht="14.25" customHeight="1">
      <c r="A6880" s="78">
        <v>6877.0</v>
      </c>
      <c r="C6880" s="78" t="str">
        <f>VLOOKUP(G6880,[1]Macrodata_CCF!$A$3:$D$55,4,FALSE)</f>
        <v>#ERROR!</v>
      </c>
      <c r="E6880" s="79" t="str">
        <f>VLOOKUP(G6880,[1]Macrodata_CCF!$A$3:$B$55,2,FALSE)</f>
        <v>#ERROR!</v>
      </c>
      <c r="F6880" s="78">
        <v>0.0</v>
      </c>
      <c r="G6880" s="80">
        <v>43.0</v>
      </c>
      <c r="H6880" s="81">
        <v>498615.0</v>
      </c>
      <c r="I6880" s="81">
        <v>610000.0</v>
      </c>
      <c r="J6880" s="81">
        <v>871080.0</v>
      </c>
      <c r="K6880" s="81">
        <v>854000.0</v>
      </c>
      <c r="L6880" s="82">
        <v>3.343942182520088</v>
      </c>
      <c r="N6880" s="83">
        <f t="shared" si="1"/>
        <v>3.343942183</v>
      </c>
      <c r="O6880" s="83">
        <f t="shared" si="2"/>
        <v>1</v>
      </c>
      <c r="Q6880" s="83">
        <f t="shared" si="3"/>
        <v>0.1825983607</v>
      </c>
      <c r="R6880" s="83">
        <f t="shared" si="4"/>
        <v>3.343942183</v>
      </c>
      <c r="S6880" s="83" t="b">
        <f t="shared" si="5"/>
        <v>0</v>
      </c>
      <c r="T6880" s="72"/>
      <c r="U6880" s="72"/>
      <c r="V6880" s="72"/>
      <c r="W6880" s="72"/>
      <c r="X6880" s="72"/>
      <c r="Y6880" s="72"/>
      <c r="Z6880" s="72"/>
      <c r="AA6880" s="72"/>
      <c r="AB6880" s="72"/>
      <c r="AC6880" s="72"/>
      <c r="AD6880" s="72"/>
      <c r="AE6880" s="72"/>
      <c r="AF6880" s="72"/>
      <c r="AG6880" s="72"/>
      <c r="AH6880" s="72"/>
      <c r="AI6880" s="72"/>
      <c r="AJ6880" s="72"/>
      <c r="AK6880" s="72"/>
    </row>
    <row r="6881" ht="14.25" customHeight="1">
      <c r="A6881" s="78">
        <v>6878.0</v>
      </c>
      <c r="C6881" s="78" t="str">
        <f>VLOOKUP(G6881,[1]Macrodata_CCF!$A$3:$D$55,4,FALSE)</f>
        <v>#ERROR!</v>
      </c>
      <c r="E6881" s="79" t="str">
        <f>VLOOKUP(G6881,[1]Macrodata_CCF!$A$3:$B$55,2,FALSE)</f>
        <v>#ERROR!</v>
      </c>
      <c r="F6881" s="78">
        <v>1.0</v>
      </c>
      <c r="G6881" s="80">
        <v>13.0</v>
      </c>
      <c r="H6881" s="81">
        <v>0.0</v>
      </c>
      <c r="I6881" s="81">
        <v>510000.0</v>
      </c>
      <c r="J6881" s="81">
        <v>285600.0</v>
      </c>
      <c r="K6881" s="81">
        <v>510000.0</v>
      </c>
      <c r="L6881" s="82">
        <v>0.56</v>
      </c>
      <c r="N6881" s="83">
        <f t="shared" si="1"/>
        <v>0.56</v>
      </c>
      <c r="O6881" s="83">
        <f t="shared" si="2"/>
        <v>0.56</v>
      </c>
      <c r="Q6881" s="83">
        <f t="shared" si="3"/>
        <v>1</v>
      </c>
      <c r="R6881" s="83">
        <f t="shared" si="4"/>
        <v>0.56</v>
      </c>
      <c r="S6881" s="83" t="b">
        <f t="shared" si="5"/>
        <v>0</v>
      </c>
      <c r="T6881" s="72"/>
      <c r="U6881" s="72"/>
      <c r="V6881" s="72"/>
      <c r="W6881" s="72"/>
      <c r="X6881" s="72"/>
      <c r="Y6881" s="72"/>
      <c r="Z6881" s="72"/>
      <c r="AA6881" s="72"/>
      <c r="AB6881" s="72"/>
      <c r="AC6881" s="72"/>
      <c r="AD6881" s="72"/>
      <c r="AE6881" s="72"/>
      <c r="AF6881" s="72"/>
      <c r="AG6881" s="72"/>
      <c r="AH6881" s="72"/>
      <c r="AI6881" s="72"/>
      <c r="AJ6881" s="72"/>
      <c r="AK6881" s="72"/>
    </row>
    <row r="6882" ht="14.25" customHeight="1">
      <c r="A6882" s="78">
        <v>6879.0</v>
      </c>
      <c r="C6882" s="78" t="str">
        <f>VLOOKUP(G6882,[1]Macrodata_CCF!$A$3:$D$55,4,FALSE)</f>
        <v>#ERROR!</v>
      </c>
      <c r="E6882" s="79" t="str">
        <f>VLOOKUP(G6882,[1]Macrodata_CCF!$A$3:$B$55,2,FALSE)</f>
        <v>#ERROR!</v>
      </c>
      <c r="F6882" s="78">
        <v>0.0</v>
      </c>
      <c r="G6882" s="80">
        <v>53.0</v>
      </c>
      <c r="H6882" s="81">
        <v>67275.0</v>
      </c>
      <c r="I6882" s="81">
        <v>130000.0</v>
      </c>
      <c r="J6882" s="81">
        <v>73550.0</v>
      </c>
      <c r="K6882" s="81">
        <v>130000.0</v>
      </c>
      <c r="L6882" s="82">
        <v>0.1000398565165405</v>
      </c>
      <c r="N6882" s="83">
        <f t="shared" si="1"/>
        <v>0.1000398565</v>
      </c>
      <c r="O6882" s="83">
        <f t="shared" si="2"/>
        <v>0.1000398565</v>
      </c>
      <c r="Q6882" s="83">
        <f t="shared" si="3"/>
        <v>0.4825</v>
      </c>
      <c r="R6882" s="83">
        <f t="shared" si="4"/>
        <v>0.1000398565</v>
      </c>
      <c r="S6882" s="83" t="b">
        <f t="shared" si="5"/>
        <v>0</v>
      </c>
      <c r="T6882" s="72"/>
      <c r="U6882" s="72"/>
      <c r="V6882" s="72"/>
      <c r="W6882" s="72"/>
      <c r="X6882" s="72"/>
      <c r="Y6882" s="72"/>
      <c r="Z6882" s="72"/>
      <c r="AA6882" s="72"/>
      <c r="AB6882" s="72"/>
      <c r="AC6882" s="72"/>
      <c r="AD6882" s="72"/>
      <c r="AE6882" s="72"/>
      <c r="AF6882" s="72"/>
      <c r="AG6882" s="72"/>
      <c r="AH6882" s="72"/>
      <c r="AI6882" s="72"/>
      <c r="AJ6882" s="72"/>
      <c r="AK6882" s="72"/>
    </row>
    <row r="6883" ht="14.25" customHeight="1">
      <c r="A6883" s="78">
        <v>6880.0</v>
      </c>
      <c r="C6883" s="78" t="str">
        <f>VLOOKUP(G6883,[1]Macrodata_CCF!$A$3:$D$55,4,FALSE)</f>
        <v>#ERROR!</v>
      </c>
      <c r="E6883" s="79" t="str">
        <f>VLOOKUP(G6883,[1]Macrodata_CCF!$A$3:$B$55,2,FALSE)</f>
        <v>#ERROR!</v>
      </c>
      <c r="F6883" s="78">
        <v>0.0</v>
      </c>
      <c r="G6883" s="80">
        <v>23.0</v>
      </c>
      <c r="H6883" s="81">
        <v>10105.0</v>
      </c>
      <c r="I6883" s="81">
        <v>110000.0</v>
      </c>
      <c r="J6883" s="81">
        <v>26090.0</v>
      </c>
      <c r="K6883" s="81">
        <v>110000.0</v>
      </c>
      <c r="L6883" s="82">
        <v>0.1600180189198659</v>
      </c>
      <c r="N6883" s="83">
        <f t="shared" si="1"/>
        <v>0.1600180189</v>
      </c>
      <c r="O6883" s="83">
        <f t="shared" si="2"/>
        <v>0.1600180189</v>
      </c>
      <c r="Q6883" s="83">
        <f t="shared" si="3"/>
        <v>0.9081363636</v>
      </c>
      <c r="R6883" s="83">
        <f t="shared" si="4"/>
        <v>0.1600180189</v>
      </c>
      <c r="S6883" s="83" t="b">
        <f t="shared" si="5"/>
        <v>0</v>
      </c>
      <c r="T6883" s="72"/>
      <c r="U6883" s="72"/>
      <c r="V6883" s="72"/>
      <c r="W6883" s="72"/>
      <c r="X6883" s="72"/>
      <c r="Y6883" s="72"/>
      <c r="Z6883" s="72"/>
      <c r="AA6883" s="72"/>
      <c r="AB6883" s="72"/>
      <c r="AC6883" s="72"/>
      <c r="AD6883" s="72"/>
      <c r="AE6883" s="72"/>
      <c r="AF6883" s="72"/>
      <c r="AG6883" s="72"/>
      <c r="AH6883" s="72"/>
      <c r="AI6883" s="72"/>
      <c r="AJ6883" s="72"/>
      <c r="AK6883" s="72"/>
    </row>
    <row r="6884" ht="14.25" customHeight="1">
      <c r="A6884" s="78">
        <v>6881.0</v>
      </c>
      <c r="C6884" s="78" t="str">
        <f>VLOOKUP(G6884,[1]Macrodata_CCF!$A$3:$D$55,4,FALSE)</f>
        <v>#ERROR!</v>
      </c>
      <c r="E6884" s="79" t="str">
        <f>VLOOKUP(G6884,[1]Macrodata_CCF!$A$3:$B$55,2,FALSE)</f>
        <v>#ERROR!</v>
      </c>
      <c r="F6884" s="78">
        <v>0.0</v>
      </c>
      <c r="G6884" s="80">
        <v>19.0</v>
      </c>
      <c r="H6884" s="81">
        <v>20435.0</v>
      </c>
      <c r="I6884" s="81">
        <v>130000.0</v>
      </c>
      <c r="J6884" s="81">
        <v>40155.0</v>
      </c>
      <c r="K6884" s="81">
        <v>247000.0</v>
      </c>
      <c r="L6884" s="82">
        <v>0.1799844840961986</v>
      </c>
      <c r="N6884" s="83">
        <f t="shared" si="1"/>
        <v>0.1799844841</v>
      </c>
      <c r="O6884" s="83">
        <f t="shared" si="2"/>
        <v>0.1799844841</v>
      </c>
      <c r="Q6884" s="83">
        <f t="shared" si="3"/>
        <v>0.8428076923</v>
      </c>
      <c r="R6884" s="83">
        <f t="shared" si="4"/>
        <v>0.1799844841</v>
      </c>
      <c r="S6884" s="83" t="b">
        <f t="shared" si="5"/>
        <v>0</v>
      </c>
      <c r="T6884" s="72"/>
      <c r="U6884" s="72"/>
      <c r="V6884" s="72"/>
      <c r="W6884" s="72"/>
      <c r="X6884" s="72"/>
      <c r="Y6884" s="72"/>
      <c r="Z6884" s="72"/>
      <c r="AA6884" s="72"/>
      <c r="AB6884" s="72"/>
      <c r="AC6884" s="72"/>
      <c r="AD6884" s="72"/>
      <c r="AE6884" s="72"/>
      <c r="AF6884" s="72"/>
      <c r="AG6884" s="72"/>
      <c r="AH6884" s="72"/>
      <c r="AI6884" s="72"/>
      <c r="AJ6884" s="72"/>
      <c r="AK6884" s="72"/>
    </row>
    <row r="6885" ht="14.25" customHeight="1">
      <c r="A6885" s="78">
        <v>6882.0</v>
      </c>
      <c r="C6885" s="78" t="str">
        <f>VLOOKUP(G6885,[1]Macrodata_CCF!$A$3:$D$55,4,FALSE)</f>
        <v>#ERROR!</v>
      </c>
      <c r="E6885" s="79" t="str">
        <f>VLOOKUP(G6885,[1]Macrodata_CCF!$A$3:$B$55,2,FALSE)</f>
        <v>#ERROR!</v>
      </c>
      <c r="F6885" s="78">
        <v>0.0</v>
      </c>
      <c r="G6885" s="80">
        <v>33.0</v>
      </c>
      <c r="H6885" s="81">
        <v>350080.0</v>
      </c>
      <c r="I6885" s="81">
        <v>930000.0</v>
      </c>
      <c r="J6885" s="81">
        <v>454465.0</v>
      </c>
      <c r="K6885" s="81">
        <v>930000.0</v>
      </c>
      <c r="L6885" s="82">
        <v>0.1799989653745344</v>
      </c>
      <c r="N6885" s="83">
        <f t="shared" si="1"/>
        <v>0.1799989654</v>
      </c>
      <c r="O6885" s="83">
        <f t="shared" si="2"/>
        <v>0.1799989654</v>
      </c>
      <c r="Q6885" s="83">
        <f t="shared" si="3"/>
        <v>0.6235698925</v>
      </c>
      <c r="R6885" s="83">
        <f t="shared" si="4"/>
        <v>0.1799989654</v>
      </c>
      <c r="S6885" s="83" t="b">
        <f t="shared" si="5"/>
        <v>0</v>
      </c>
      <c r="T6885" s="72"/>
      <c r="U6885" s="72"/>
      <c r="V6885" s="72"/>
      <c r="W6885" s="72"/>
      <c r="X6885" s="72"/>
      <c r="Y6885" s="72"/>
      <c r="Z6885" s="72"/>
      <c r="AA6885" s="72"/>
      <c r="AB6885" s="72"/>
      <c r="AC6885" s="72"/>
      <c r="AD6885" s="72"/>
      <c r="AE6885" s="72"/>
      <c r="AF6885" s="72"/>
      <c r="AG6885" s="72"/>
      <c r="AH6885" s="72"/>
      <c r="AI6885" s="72"/>
      <c r="AJ6885" s="72"/>
      <c r="AK6885" s="72"/>
    </row>
    <row r="6886" ht="14.25" customHeight="1">
      <c r="A6886" s="78">
        <v>6883.0</v>
      </c>
      <c r="C6886" s="78" t="str">
        <f>VLOOKUP(G6886,[1]Macrodata_CCF!$A$3:$D$55,4,FALSE)</f>
        <v>#ERROR!</v>
      </c>
      <c r="E6886" s="79" t="str">
        <f>VLOOKUP(G6886,[1]Macrodata_CCF!$A$3:$B$55,2,FALSE)</f>
        <v>#ERROR!</v>
      </c>
      <c r="F6886" s="78">
        <v>0.0</v>
      </c>
      <c r="G6886" s="80">
        <v>38.0</v>
      </c>
      <c r="H6886" s="81">
        <v>58580.0</v>
      </c>
      <c r="I6886" s="81">
        <v>130000.0</v>
      </c>
      <c r="J6886" s="81">
        <v>60725.0</v>
      </c>
      <c r="K6886" s="81">
        <v>234000.0</v>
      </c>
      <c r="L6886" s="82">
        <v>0.0300336040324839</v>
      </c>
      <c r="N6886" s="83">
        <f t="shared" si="1"/>
        <v>0.03003360403</v>
      </c>
      <c r="O6886" s="83">
        <f t="shared" si="2"/>
        <v>0.03003360403</v>
      </c>
      <c r="Q6886" s="83">
        <f t="shared" si="3"/>
        <v>0.5493846154</v>
      </c>
      <c r="R6886" s="83">
        <f t="shared" si="4"/>
        <v>0.03003360403</v>
      </c>
      <c r="S6886" s="83" t="b">
        <f t="shared" si="5"/>
        <v>0</v>
      </c>
      <c r="T6886" s="72"/>
      <c r="U6886" s="72"/>
      <c r="V6886" s="72"/>
      <c r="W6886" s="72"/>
      <c r="X6886" s="72"/>
      <c r="Y6886" s="72"/>
      <c r="Z6886" s="72"/>
      <c r="AA6886" s="72"/>
      <c r="AB6886" s="72"/>
      <c r="AC6886" s="72"/>
      <c r="AD6886" s="72"/>
      <c r="AE6886" s="72"/>
      <c r="AF6886" s="72"/>
      <c r="AG6886" s="72"/>
      <c r="AH6886" s="72"/>
      <c r="AI6886" s="72"/>
      <c r="AJ6886" s="72"/>
      <c r="AK6886" s="72"/>
    </row>
    <row r="6887" ht="14.25" customHeight="1">
      <c r="A6887" s="78">
        <v>6884.0</v>
      </c>
      <c r="C6887" s="78" t="str">
        <f>VLOOKUP(G6887,[1]Macrodata_CCF!$A$3:$D$55,4,FALSE)</f>
        <v>#ERROR!</v>
      </c>
      <c r="E6887" s="79" t="str">
        <f>VLOOKUP(G6887,[1]Macrodata_CCF!$A$3:$B$55,2,FALSE)</f>
        <v>#ERROR!</v>
      </c>
      <c r="F6887" s="78">
        <v>0.0</v>
      </c>
      <c r="G6887" s="80">
        <v>42.0</v>
      </c>
      <c r="H6887" s="81">
        <v>43145.0</v>
      </c>
      <c r="I6887" s="81">
        <v>270000.0</v>
      </c>
      <c r="J6887" s="81">
        <v>45.0</v>
      </c>
      <c r="K6887" s="81">
        <v>270000.0</v>
      </c>
      <c r="L6887" s="82">
        <v>-0.1899892001498755</v>
      </c>
      <c r="N6887" s="83">
        <f t="shared" si="1"/>
        <v>-0.1899892001</v>
      </c>
      <c r="O6887" s="83">
        <f t="shared" si="2"/>
        <v>0</v>
      </c>
      <c r="Q6887" s="83">
        <f t="shared" si="3"/>
        <v>0.8402037037</v>
      </c>
      <c r="R6887" s="83">
        <f t="shared" si="4"/>
        <v>-0.1899892001</v>
      </c>
      <c r="S6887" s="83" t="b">
        <f t="shared" si="5"/>
        <v>0</v>
      </c>
      <c r="T6887" s="72"/>
      <c r="U6887" s="72"/>
      <c r="V6887" s="72"/>
      <c r="W6887" s="72"/>
      <c r="X6887" s="72"/>
      <c r="Y6887" s="72"/>
      <c r="Z6887" s="72"/>
      <c r="AA6887" s="72"/>
      <c r="AB6887" s="72"/>
      <c r="AC6887" s="72"/>
      <c r="AD6887" s="72"/>
      <c r="AE6887" s="72"/>
      <c r="AF6887" s="72"/>
      <c r="AG6887" s="72"/>
      <c r="AH6887" s="72"/>
      <c r="AI6887" s="72"/>
      <c r="AJ6887" s="72"/>
      <c r="AK6887" s="72"/>
    </row>
    <row r="6888" ht="14.25" customHeight="1">
      <c r="A6888" s="78">
        <v>6885.0</v>
      </c>
      <c r="C6888" s="78" t="str">
        <f>VLOOKUP(G6888,[1]Macrodata_CCF!$A$3:$D$55,4,FALSE)</f>
        <v>#ERROR!</v>
      </c>
      <c r="E6888" s="79" t="str">
        <f>VLOOKUP(G6888,[1]Macrodata_CCF!$A$3:$B$55,2,FALSE)</f>
        <v>#ERROR!</v>
      </c>
      <c r="F6888" s="78">
        <v>0.0</v>
      </c>
      <c r="G6888" s="80">
        <v>17.0</v>
      </c>
      <c r="H6888" s="81">
        <v>469470.0</v>
      </c>
      <c r="I6888" s="81">
        <v>530000.0</v>
      </c>
      <c r="J6888" s="81">
        <v>540600.0</v>
      </c>
      <c r="K6888" s="81">
        <v>530000.0</v>
      </c>
      <c r="L6888" s="82">
        <v>1.175119775318024</v>
      </c>
      <c r="N6888" s="83">
        <f t="shared" si="1"/>
        <v>1.175119775</v>
      </c>
      <c r="O6888" s="83">
        <f t="shared" si="2"/>
        <v>1</v>
      </c>
      <c r="Q6888" s="83">
        <f t="shared" si="3"/>
        <v>0.1142075472</v>
      </c>
      <c r="R6888" s="83">
        <f t="shared" si="4"/>
        <v>1.175119775</v>
      </c>
      <c r="S6888" s="83" t="b">
        <f t="shared" si="5"/>
        <v>0</v>
      </c>
      <c r="T6888" s="72"/>
      <c r="U6888" s="72"/>
      <c r="V6888" s="72"/>
      <c r="W6888" s="72"/>
      <c r="X6888" s="72"/>
      <c r="Y6888" s="72"/>
      <c r="Z6888" s="72"/>
      <c r="AA6888" s="72"/>
      <c r="AB6888" s="72"/>
      <c r="AC6888" s="72"/>
      <c r="AD6888" s="72"/>
      <c r="AE6888" s="72"/>
      <c r="AF6888" s="72"/>
      <c r="AG6888" s="72"/>
      <c r="AH6888" s="72"/>
      <c r="AI6888" s="72"/>
      <c r="AJ6888" s="72"/>
      <c r="AK6888" s="72"/>
    </row>
    <row r="6889" ht="14.25" customHeight="1">
      <c r="A6889" s="78">
        <v>6886.0</v>
      </c>
      <c r="C6889" s="78" t="str">
        <f>VLOOKUP(G6889,[1]Macrodata_CCF!$A$3:$D$55,4,FALSE)</f>
        <v>#ERROR!</v>
      </c>
      <c r="E6889" s="79" t="str">
        <f>VLOOKUP(G6889,[1]Macrodata_CCF!$A$3:$B$55,2,FALSE)</f>
        <v>#ERROR!</v>
      </c>
      <c r="F6889" s="78">
        <v>0.0</v>
      </c>
      <c r="G6889" s="80">
        <v>45.0</v>
      </c>
      <c r="H6889" s="81">
        <v>336780.0</v>
      </c>
      <c r="I6889" s="81">
        <v>560000.0</v>
      </c>
      <c r="J6889" s="81">
        <v>303295.0</v>
      </c>
      <c r="K6889" s="81">
        <v>560000.0</v>
      </c>
      <c r="L6889" s="82">
        <v>-0.1500089597706299</v>
      </c>
      <c r="N6889" s="83">
        <f t="shared" si="1"/>
        <v>-0.1500089598</v>
      </c>
      <c r="O6889" s="83">
        <f t="shared" si="2"/>
        <v>0</v>
      </c>
      <c r="Q6889" s="83">
        <f t="shared" si="3"/>
        <v>0.3986071429</v>
      </c>
      <c r="R6889" s="83">
        <f t="shared" si="4"/>
        <v>-0.1500089598</v>
      </c>
      <c r="S6889" s="83" t="b">
        <f t="shared" si="5"/>
        <v>0</v>
      </c>
      <c r="T6889" s="72"/>
      <c r="U6889" s="72"/>
      <c r="V6889" s="72"/>
      <c r="W6889" s="72"/>
      <c r="X6889" s="72"/>
      <c r="Y6889" s="72"/>
      <c r="Z6889" s="72"/>
      <c r="AA6889" s="72"/>
      <c r="AB6889" s="72"/>
      <c r="AC6889" s="72"/>
      <c r="AD6889" s="72"/>
      <c r="AE6889" s="72"/>
      <c r="AF6889" s="72"/>
      <c r="AG6889" s="72"/>
      <c r="AH6889" s="72"/>
      <c r="AI6889" s="72"/>
      <c r="AJ6889" s="72"/>
      <c r="AK6889" s="72"/>
    </row>
    <row r="6890" ht="14.25" customHeight="1">
      <c r="A6890" s="78">
        <v>6887.0</v>
      </c>
      <c r="C6890" s="78" t="str">
        <f>VLOOKUP(G6890,[1]Macrodata_CCF!$A$3:$D$55,4,FALSE)</f>
        <v>#ERROR!</v>
      </c>
      <c r="E6890" s="79" t="str">
        <f>VLOOKUP(G6890,[1]Macrodata_CCF!$A$3:$B$55,2,FALSE)</f>
        <v>#ERROR!</v>
      </c>
      <c r="F6890" s="78">
        <v>0.0</v>
      </c>
      <c r="G6890" s="80">
        <v>8.0</v>
      </c>
      <c r="H6890" s="81">
        <v>0.0</v>
      </c>
      <c r="I6890" s="81">
        <v>950000.0</v>
      </c>
      <c r="J6890" s="81">
        <v>1938000.0</v>
      </c>
      <c r="K6890" s="81">
        <v>1900000.0</v>
      </c>
      <c r="L6890" s="82">
        <v>2.04</v>
      </c>
      <c r="N6890" s="83">
        <f t="shared" si="1"/>
        <v>2.04</v>
      </c>
      <c r="O6890" s="83">
        <f t="shared" si="2"/>
        <v>1</v>
      </c>
      <c r="Q6890" s="83">
        <f t="shared" si="3"/>
        <v>1</v>
      </c>
      <c r="R6890" s="83">
        <f t="shared" si="4"/>
        <v>2.04</v>
      </c>
      <c r="S6890" s="83" t="b">
        <f t="shared" si="5"/>
        <v>0</v>
      </c>
      <c r="T6890" s="72"/>
      <c r="U6890" s="72"/>
      <c r="V6890" s="72"/>
      <c r="W6890" s="72"/>
      <c r="X6890" s="72"/>
      <c r="Y6890" s="72"/>
      <c r="Z6890" s="72"/>
      <c r="AA6890" s="72"/>
      <c r="AB6890" s="72"/>
      <c r="AC6890" s="72"/>
      <c r="AD6890" s="72"/>
      <c r="AE6890" s="72"/>
      <c r="AF6890" s="72"/>
      <c r="AG6890" s="72"/>
      <c r="AH6890" s="72"/>
      <c r="AI6890" s="72"/>
      <c r="AJ6890" s="72"/>
      <c r="AK6890" s="72"/>
    </row>
    <row r="6891" ht="14.25" customHeight="1">
      <c r="A6891" s="78">
        <v>6888.0</v>
      </c>
      <c r="C6891" s="78" t="str">
        <f>VLOOKUP(G6891,[1]Macrodata_CCF!$A$3:$D$55,4,FALSE)</f>
        <v>#ERROR!</v>
      </c>
      <c r="E6891" s="79" t="str">
        <f>VLOOKUP(G6891,[1]Macrodata_CCF!$A$3:$B$55,2,FALSE)</f>
        <v>#ERROR!</v>
      </c>
      <c r="F6891" s="78">
        <v>0.0</v>
      </c>
      <c r="G6891" s="80">
        <v>22.0</v>
      </c>
      <c r="H6891" s="81">
        <v>563150.0</v>
      </c>
      <c r="I6891" s="81">
        <v>900000.0</v>
      </c>
      <c r="J6891" s="81">
        <v>465465.0</v>
      </c>
      <c r="K6891" s="81">
        <v>900000.0</v>
      </c>
      <c r="L6891" s="82">
        <v>-0.2899955469793677</v>
      </c>
      <c r="N6891" s="83">
        <f t="shared" si="1"/>
        <v>-0.289995547</v>
      </c>
      <c r="O6891" s="83">
        <f t="shared" si="2"/>
        <v>0</v>
      </c>
      <c r="Q6891" s="83">
        <f t="shared" si="3"/>
        <v>0.3742777778</v>
      </c>
      <c r="R6891" s="83">
        <f t="shared" si="4"/>
        <v>-0.289995547</v>
      </c>
      <c r="S6891" s="83" t="b">
        <f t="shared" si="5"/>
        <v>0</v>
      </c>
      <c r="T6891" s="72"/>
      <c r="U6891" s="72"/>
      <c r="V6891" s="72"/>
      <c r="W6891" s="72"/>
      <c r="X6891" s="72"/>
      <c r="Y6891" s="72"/>
      <c r="Z6891" s="72"/>
      <c r="AA6891" s="72"/>
      <c r="AB6891" s="72"/>
      <c r="AC6891" s="72"/>
      <c r="AD6891" s="72"/>
      <c r="AE6891" s="72"/>
      <c r="AF6891" s="72"/>
      <c r="AG6891" s="72"/>
      <c r="AH6891" s="72"/>
      <c r="AI6891" s="72"/>
      <c r="AJ6891" s="72"/>
      <c r="AK6891" s="72"/>
    </row>
    <row r="6892" ht="14.25" customHeight="1">
      <c r="A6892" s="78">
        <v>6889.0</v>
      </c>
      <c r="C6892" s="78" t="str">
        <f>VLOOKUP(G6892,[1]Macrodata_CCF!$A$3:$D$55,4,FALSE)</f>
        <v>#ERROR!</v>
      </c>
      <c r="E6892" s="79" t="str">
        <f>VLOOKUP(G6892,[1]Macrodata_CCF!$A$3:$B$55,2,FALSE)</f>
        <v>#ERROR!</v>
      </c>
      <c r="F6892" s="78">
        <v>0.0</v>
      </c>
      <c r="G6892" s="80">
        <v>45.0</v>
      </c>
      <c r="H6892" s="81">
        <v>331220.0</v>
      </c>
      <c r="I6892" s="81">
        <v>380000.0</v>
      </c>
      <c r="J6892" s="81">
        <v>338050.0</v>
      </c>
      <c r="K6892" s="81">
        <v>570000.0</v>
      </c>
      <c r="L6892" s="82">
        <v>0.1400164001640016</v>
      </c>
      <c r="N6892" s="83">
        <f t="shared" si="1"/>
        <v>0.1400164002</v>
      </c>
      <c r="O6892" s="83">
        <f t="shared" si="2"/>
        <v>0.1400164002</v>
      </c>
      <c r="Q6892" s="83">
        <f t="shared" si="3"/>
        <v>0.1283684211</v>
      </c>
      <c r="R6892" s="83">
        <f t="shared" si="4"/>
        <v>0.1400164002</v>
      </c>
      <c r="S6892" s="83" t="b">
        <f t="shared" si="5"/>
        <v>0</v>
      </c>
      <c r="T6892" s="72"/>
      <c r="U6892" s="72"/>
      <c r="V6892" s="72"/>
      <c r="W6892" s="72"/>
      <c r="X6892" s="72"/>
      <c r="Y6892" s="72"/>
      <c r="Z6892" s="72"/>
      <c r="AA6892" s="72"/>
      <c r="AB6892" s="72"/>
      <c r="AC6892" s="72"/>
      <c r="AD6892" s="72"/>
      <c r="AE6892" s="72"/>
      <c r="AF6892" s="72"/>
      <c r="AG6892" s="72"/>
      <c r="AH6892" s="72"/>
      <c r="AI6892" s="72"/>
      <c r="AJ6892" s="72"/>
      <c r="AK6892" s="72"/>
    </row>
    <row r="6893" ht="14.25" customHeight="1">
      <c r="A6893" s="78">
        <v>6890.0</v>
      </c>
      <c r="C6893" s="78" t="str">
        <f>VLOOKUP(G6893,[1]Macrodata_CCF!$A$3:$D$55,4,FALSE)</f>
        <v>#ERROR!</v>
      </c>
      <c r="E6893" s="79" t="str">
        <f>VLOOKUP(G6893,[1]Macrodata_CCF!$A$3:$B$55,2,FALSE)</f>
        <v>#ERROR!</v>
      </c>
      <c r="F6893" s="78">
        <v>0.0</v>
      </c>
      <c r="G6893" s="80">
        <v>36.0</v>
      </c>
      <c r="H6893" s="81">
        <v>259410.0</v>
      </c>
      <c r="I6893" s="81">
        <v>970000.0</v>
      </c>
      <c r="J6893" s="81">
        <v>188350.0</v>
      </c>
      <c r="K6893" s="81">
        <v>970000.0</v>
      </c>
      <c r="L6893" s="82">
        <v>-0.1000014072812733</v>
      </c>
      <c r="N6893" s="83">
        <f t="shared" si="1"/>
        <v>-0.1000014073</v>
      </c>
      <c r="O6893" s="83">
        <f t="shared" si="2"/>
        <v>0</v>
      </c>
      <c r="Q6893" s="83">
        <f t="shared" si="3"/>
        <v>0.7325670103</v>
      </c>
      <c r="R6893" s="83">
        <f t="shared" si="4"/>
        <v>-0.1000014073</v>
      </c>
      <c r="S6893" s="83" t="b">
        <f t="shared" si="5"/>
        <v>0</v>
      </c>
      <c r="T6893" s="72"/>
      <c r="U6893" s="72"/>
      <c r="V6893" s="72"/>
      <c r="W6893" s="72"/>
      <c r="X6893" s="72"/>
      <c r="Y6893" s="72"/>
      <c r="Z6893" s="72"/>
      <c r="AA6893" s="72"/>
      <c r="AB6893" s="72"/>
      <c r="AC6893" s="72"/>
      <c r="AD6893" s="72"/>
      <c r="AE6893" s="72"/>
      <c r="AF6893" s="72"/>
      <c r="AG6893" s="72"/>
      <c r="AH6893" s="72"/>
      <c r="AI6893" s="72"/>
      <c r="AJ6893" s="72"/>
      <c r="AK6893" s="72"/>
    </row>
    <row r="6894" ht="14.25" customHeight="1">
      <c r="A6894" s="78">
        <v>6891.0</v>
      </c>
      <c r="C6894" s="78" t="str">
        <f>VLOOKUP(G6894,[1]Macrodata_CCF!$A$3:$D$55,4,FALSE)</f>
        <v>#ERROR!</v>
      </c>
      <c r="E6894" s="79" t="str">
        <f>VLOOKUP(G6894,[1]Macrodata_CCF!$A$3:$B$55,2,FALSE)</f>
        <v>#ERROR!</v>
      </c>
      <c r="F6894" s="78">
        <v>1.0</v>
      </c>
      <c r="G6894" s="80">
        <v>35.0</v>
      </c>
      <c r="H6894" s="81">
        <v>713365.0</v>
      </c>
      <c r="I6894" s="81">
        <v>790000.0</v>
      </c>
      <c r="J6894" s="81">
        <v>747850.0</v>
      </c>
      <c r="K6894" s="81">
        <v>790000.0</v>
      </c>
      <c r="L6894" s="82">
        <v>0.449990213348992</v>
      </c>
      <c r="N6894" s="83">
        <f t="shared" si="1"/>
        <v>0.4499902133</v>
      </c>
      <c r="O6894" s="83">
        <f t="shared" si="2"/>
        <v>0.4499902133</v>
      </c>
      <c r="Q6894" s="83">
        <f t="shared" si="3"/>
        <v>0.09700632911</v>
      </c>
      <c r="R6894" s="83">
        <f t="shared" si="4"/>
        <v>0.04365189873</v>
      </c>
      <c r="S6894" s="83" t="b">
        <f t="shared" si="5"/>
        <v>0</v>
      </c>
      <c r="T6894" s="72"/>
      <c r="U6894" s="72"/>
      <c r="V6894" s="72"/>
      <c r="W6894" s="72"/>
      <c r="X6894" s="72"/>
      <c r="Y6894" s="72"/>
      <c r="Z6894" s="72"/>
      <c r="AA6894" s="72"/>
      <c r="AB6894" s="72"/>
      <c r="AC6894" s="72"/>
      <c r="AD6894" s="72"/>
      <c r="AE6894" s="72"/>
      <c r="AF6894" s="72"/>
      <c r="AG6894" s="72"/>
      <c r="AH6894" s="72"/>
      <c r="AI6894" s="72"/>
      <c r="AJ6894" s="72"/>
      <c r="AK6894" s="72"/>
    </row>
    <row r="6895" ht="14.25" customHeight="1">
      <c r="A6895" s="78">
        <v>6892.0</v>
      </c>
      <c r="C6895" s="78" t="str">
        <f>VLOOKUP(G6895,[1]Macrodata_CCF!$A$3:$D$55,4,FALSE)</f>
        <v>#ERROR!</v>
      </c>
      <c r="E6895" s="79" t="str">
        <f>VLOOKUP(G6895,[1]Macrodata_CCF!$A$3:$B$55,2,FALSE)</f>
        <v>#ERROR!</v>
      </c>
      <c r="F6895" s="78">
        <v>0.0</v>
      </c>
      <c r="G6895" s="80">
        <v>31.0</v>
      </c>
      <c r="H6895" s="81">
        <v>142055.0</v>
      </c>
      <c r="I6895" s="81">
        <v>900000.0</v>
      </c>
      <c r="J6895" s="81">
        <v>248165.0</v>
      </c>
      <c r="K6895" s="81">
        <v>900000.0</v>
      </c>
      <c r="L6895" s="82">
        <v>0.1399969654790255</v>
      </c>
      <c r="N6895" s="83">
        <f t="shared" si="1"/>
        <v>0.1399969655</v>
      </c>
      <c r="O6895" s="83">
        <f t="shared" si="2"/>
        <v>0.1399969655</v>
      </c>
      <c r="Q6895" s="83">
        <f t="shared" si="3"/>
        <v>0.8421611111</v>
      </c>
      <c r="R6895" s="83">
        <f t="shared" si="4"/>
        <v>0.1399969655</v>
      </c>
      <c r="S6895" s="83" t="b">
        <f t="shared" si="5"/>
        <v>0</v>
      </c>
      <c r="T6895" s="72"/>
      <c r="U6895" s="72"/>
      <c r="V6895" s="72"/>
      <c r="W6895" s="72"/>
      <c r="X6895" s="72"/>
      <c r="Y6895" s="72"/>
      <c r="Z6895" s="72"/>
      <c r="AA6895" s="72"/>
      <c r="AB6895" s="72"/>
      <c r="AC6895" s="72"/>
      <c r="AD6895" s="72"/>
      <c r="AE6895" s="72"/>
      <c r="AF6895" s="72"/>
      <c r="AG6895" s="72"/>
      <c r="AH6895" s="72"/>
      <c r="AI6895" s="72"/>
      <c r="AJ6895" s="72"/>
      <c r="AK6895" s="72"/>
    </row>
    <row r="6896" ht="14.25" customHeight="1">
      <c r="A6896" s="78">
        <v>6893.0</v>
      </c>
      <c r="C6896" s="78" t="str">
        <f>VLOOKUP(G6896,[1]Macrodata_CCF!$A$3:$D$55,4,FALSE)</f>
        <v>#ERROR!</v>
      </c>
      <c r="E6896" s="79" t="str">
        <f>VLOOKUP(G6896,[1]Macrodata_CCF!$A$3:$B$55,2,FALSE)</f>
        <v>#ERROR!</v>
      </c>
      <c r="F6896" s="78">
        <v>0.0</v>
      </c>
      <c r="G6896" s="80">
        <v>43.0</v>
      </c>
      <c r="H6896" s="81">
        <v>0.0</v>
      </c>
      <c r="I6896" s="81">
        <v>40000.0</v>
      </c>
      <c r="J6896" s="81">
        <v>6000.0</v>
      </c>
      <c r="K6896" s="81">
        <v>40000.0</v>
      </c>
      <c r="L6896" s="82">
        <v>0.15</v>
      </c>
      <c r="N6896" s="83">
        <f t="shared" si="1"/>
        <v>0.15</v>
      </c>
      <c r="O6896" s="83">
        <f t="shared" si="2"/>
        <v>0.15</v>
      </c>
      <c r="Q6896" s="83">
        <f t="shared" si="3"/>
        <v>1</v>
      </c>
      <c r="R6896" s="83">
        <f t="shared" si="4"/>
        <v>0.15</v>
      </c>
      <c r="S6896" s="83" t="b">
        <f t="shared" si="5"/>
        <v>0</v>
      </c>
      <c r="T6896" s="72"/>
      <c r="U6896" s="72"/>
      <c r="V6896" s="72"/>
      <c r="W6896" s="72"/>
      <c r="X6896" s="72"/>
      <c r="Y6896" s="72"/>
      <c r="Z6896" s="72"/>
      <c r="AA6896" s="72"/>
      <c r="AB6896" s="72"/>
      <c r="AC6896" s="72"/>
      <c r="AD6896" s="72"/>
      <c r="AE6896" s="72"/>
      <c r="AF6896" s="72"/>
      <c r="AG6896" s="72"/>
      <c r="AH6896" s="72"/>
      <c r="AI6896" s="72"/>
      <c r="AJ6896" s="72"/>
      <c r="AK6896" s="72"/>
    </row>
    <row r="6897" ht="14.25" customHeight="1">
      <c r="A6897" s="78">
        <v>6894.0</v>
      </c>
      <c r="C6897" s="78" t="str">
        <f>VLOOKUP(G6897,[1]Macrodata_CCF!$A$3:$D$55,4,FALSE)</f>
        <v>#ERROR!</v>
      </c>
      <c r="E6897" s="79" t="str">
        <f>VLOOKUP(G6897,[1]Macrodata_CCF!$A$3:$B$55,2,FALSE)</f>
        <v>#ERROR!</v>
      </c>
      <c r="F6897" s="78">
        <v>0.0</v>
      </c>
      <c r="G6897" s="80">
        <v>47.0</v>
      </c>
      <c r="H6897" s="81">
        <v>371035.0</v>
      </c>
      <c r="I6897" s="81">
        <v>610000.0</v>
      </c>
      <c r="J6897" s="81">
        <v>404490.0</v>
      </c>
      <c r="K6897" s="81">
        <v>610000.0</v>
      </c>
      <c r="L6897" s="82">
        <v>0.1399995815286758</v>
      </c>
      <c r="N6897" s="83">
        <f t="shared" si="1"/>
        <v>0.1399995815</v>
      </c>
      <c r="O6897" s="83">
        <f t="shared" si="2"/>
        <v>0.1399995815</v>
      </c>
      <c r="Q6897" s="83">
        <f t="shared" si="3"/>
        <v>0.3917459016</v>
      </c>
      <c r="R6897" s="83">
        <f t="shared" si="4"/>
        <v>0.1399995815</v>
      </c>
      <c r="S6897" s="83" t="b">
        <f t="shared" si="5"/>
        <v>0</v>
      </c>
      <c r="T6897" s="72"/>
      <c r="U6897" s="72"/>
      <c r="V6897" s="72"/>
      <c r="W6897" s="72"/>
      <c r="X6897" s="72"/>
      <c r="Y6897" s="72"/>
      <c r="Z6897" s="72"/>
      <c r="AA6897" s="72"/>
      <c r="AB6897" s="72"/>
      <c r="AC6897" s="72"/>
      <c r="AD6897" s="72"/>
      <c r="AE6897" s="72"/>
      <c r="AF6897" s="72"/>
      <c r="AG6897" s="72"/>
      <c r="AH6897" s="72"/>
      <c r="AI6897" s="72"/>
      <c r="AJ6897" s="72"/>
      <c r="AK6897" s="72"/>
    </row>
    <row r="6898" ht="14.25" customHeight="1">
      <c r="A6898" s="78">
        <v>6895.0</v>
      </c>
      <c r="C6898" s="78" t="str">
        <f>VLOOKUP(G6898,[1]Macrodata_CCF!$A$3:$D$55,4,FALSE)</f>
        <v>#ERROR!</v>
      </c>
      <c r="E6898" s="79" t="str">
        <f>VLOOKUP(G6898,[1]Macrodata_CCF!$A$3:$B$55,2,FALSE)</f>
        <v>#ERROR!</v>
      </c>
      <c r="F6898" s="78">
        <v>0.0</v>
      </c>
      <c r="G6898" s="80">
        <v>15.0</v>
      </c>
      <c r="H6898" s="81">
        <v>132205.0</v>
      </c>
      <c r="I6898" s="81">
        <v>690000.0</v>
      </c>
      <c r="J6898" s="81">
        <v>227030.0</v>
      </c>
      <c r="K6898" s="81">
        <v>690000.0</v>
      </c>
      <c r="L6898" s="82">
        <v>0.1699997310840004</v>
      </c>
      <c r="N6898" s="83">
        <f t="shared" si="1"/>
        <v>0.1699997311</v>
      </c>
      <c r="O6898" s="83">
        <f t="shared" si="2"/>
        <v>0.1699997311</v>
      </c>
      <c r="Q6898" s="83">
        <f t="shared" si="3"/>
        <v>0.8083985507</v>
      </c>
      <c r="R6898" s="83">
        <f t="shared" si="4"/>
        <v>0.1699997311</v>
      </c>
      <c r="S6898" s="83" t="b">
        <f t="shared" si="5"/>
        <v>0</v>
      </c>
      <c r="T6898" s="72"/>
      <c r="U6898" s="72"/>
      <c r="V6898" s="72"/>
      <c r="W6898" s="72"/>
      <c r="X6898" s="72"/>
      <c r="Y6898" s="72"/>
      <c r="Z6898" s="72"/>
      <c r="AA6898" s="72"/>
      <c r="AB6898" s="72"/>
      <c r="AC6898" s="72"/>
      <c r="AD6898" s="72"/>
      <c r="AE6898" s="72"/>
      <c r="AF6898" s="72"/>
      <c r="AG6898" s="72"/>
      <c r="AH6898" s="72"/>
      <c r="AI6898" s="72"/>
      <c r="AJ6898" s="72"/>
      <c r="AK6898" s="72"/>
    </row>
    <row r="6899" ht="14.25" customHeight="1">
      <c r="A6899" s="78">
        <v>6896.0</v>
      </c>
      <c r="C6899" s="78" t="str">
        <f>VLOOKUP(G6899,[1]Macrodata_CCF!$A$3:$D$55,4,FALSE)</f>
        <v>#ERROR!</v>
      </c>
      <c r="E6899" s="79" t="str">
        <f>VLOOKUP(G6899,[1]Macrodata_CCF!$A$3:$B$55,2,FALSE)</f>
        <v>#ERROR!</v>
      </c>
      <c r="F6899" s="78">
        <v>0.0</v>
      </c>
      <c r="G6899" s="80">
        <v>22.0</v>
      </c>
      <c r="H6899" s="81">
        <v>9690.0</v>
      </c>
      <c r="I6899" s="81">
        <v>20000.0</v>
      </c>
      <c r="J6899" s="81">
        <v>6805.0</v>
      </c>
      <c r="K6899" s="81">
        <v>20000.0</v>
      </c>
      <c r="L6899" s="82">
        <v>-0.2798254122211445</v>
      </c>
      <c r="N6899" s="83">
        <f t="shared" si="1"/>
        <v>-0.2798254122</v>
      </c>
      <c r="O6899" s="83">
        <f t="shared" si="2"/>
        <v>0</v>
      </c>
      <c r="Q6899" s="83">
        <f t="shared" si="3"/>
        <v>0.5155</v>
      </c>
      <c r="R6899" s="83">
        <f t="shared" si="4"/>
        <v>-0.2798254122</v>
      </c>
      <c r="S6899" s="83" t="b">
        <f t="shared" si="5"/>
        <v>0</v>
      </c>
      <c r="T6899" s="72"/>
      <c r="U6899" s="72"/>
      <c r="V6899" s="72"/>
      <c r="W6899" s="72"/>
      <c r="X6899" s="72"/>
      <c r="Y6899" s="72"/>
      <c r="Z6899" s="72"/>
      <c r="AA6899" s="72"/>
      <c r="AB6899" s="72"/>
      <c r="AC6899" s="72"/>
      <c r="AD6899" s="72"/>
      <c r="AE6899" s="72"/>
      <c r="AF6899" s="72"/>
      <c r="AG6899" s="72"/>
      <c r="AH6899" s="72"/>
      <c r="AI6899" s="72"/>
      <c r="AJ6899" s="72"/>
      <c r="AK6899" s="72"/>
    </row>
    <row r="6900" ht="14.25" customHeight="1">
      <c r="A6900" s="78">
        <v>6897.0</v>
      </c>
      <c r="C6900" s="78" t="str">
        <f>VLOOKUP(G6900,[1]Macrodata_CCF!$A$3:$D$55,4,FALSE)</f>
        <v>#ERROR!</v>
      </c>
      <c r="E6900" s="79" t="str">
        <f>VLOOKUP(G6900,[1]Macrodata_CCF!$A$3:$B$55,2,FALSE)</f>
        <v>#ERROR!</v>
      </c>
      <c r="F6900" s="78">
        <v>0.0</v>
      </c>
      <c r="G6900" s="80">
        <v>51.0</v>
      </c>
      <c r="H6900" s="81">
        <v>529035.0</v>
      </c>
      <c r="I6900" s="81">
        <v>850000.0</v>
      </c>
      <c r="J6900" s="81">
        <v>561130.0</v>
      </c>
      <c r="K6900" s="81">
        <v>850000.0</v>
      </c>
      <c r="L6900" s="82">
        <v>0.09999532659324226</v>
      </c>
      <c r="N6900" s="83">
        <f t="shared" si="1"/>
        <v>0.09999532659</v>
      </c>
      <c r="O6900" s="83">
        <f t="shared" si="2"/>
        <v>0.09999532659</v>
      </c>
      <c r="Q6900" s="83">
        <f t="shared" si="3"/>
        <v>0.3776058824</v>
      </c>
      <c r="R6900" s="83">
        <f t="shared" si="4"/>
        <v>0.09999532659</v>
      </c>
      <c r="S6900" s="83" t="b">
        <f t="shared" si="5"/>
        <v>0</v>
      </c>
      <c r="T6900" s="72"/>
      <c r="U6900" s="72"/>
      <c r="V6900" s="72"/>
      <c r="W6900" s="72"/>
      <c r="X6900" s="72"/>
      <c r="Y6900" s="72"/>
      <c r="Z6900" s="72"/>
      <c r="AA6900" s="72"/>
      <c r="AB6900" s="72"/>
      <c r="AC6900" s="72"/>
      <c r="AD6900" s="72"/>
      <c r="AE6900" s="72"/>
      <c r="AF6900" s="72"/>
      <c r="AG6900" s="72"/>
      <c r="AH6900" s="72"/>
      <c r="AI6900" s="72"/>
      <c r="AJ6900" s="72"/>
      <c r="AK6900" s="72"/>
    </row>
    <row r="6901" ht="14.25" customHeight="1">
      <c r="A6901" s="78">
        <v>6898.0</v>
      </c>
      <c r="C6901" s="78" t="str">
        <f>VLOOKUP(G6901,[1]Macrodata_CCF!$A$3:$D$55,4,FALSE)</f>
        <v>#ERROR!</v>
      </c>
      <c r="E6901" s="79" t="str">
        <f>VLOOKUP(G6901,[1]Macrodata_CCF!$A$3:$B$55,2,FALSE)</f>
        <v>#ERROR!</v>
      </c>
      <c r="F6901" s="78">
        <v>0.0</v>
      </c>
      <c r="G6901" s="80">
        <v>20.0</v>
      </c>
      <c r="H6901" s="81">
        <v>18965.0</v>
      </c>
      <c r="I6901" s="81">
        <v>220000.0</v>
      </c>
      <c r="J6901" s="81">
        <v>53140.0</v>
      </c>
      <c r="K6901" s="81">
        <v>220000.0</v>
      </c>
      <c r="L6901" s="82">
        <v>0.1699952744546969</v>
      </c>
      <c r="N6901" s="83">
        <f t="shared" si="1"/>
        <v>0.1699952745</v>
      </c>
      <c r="O6901" s="83">
        <f t="shared" si="2"/>
        <v>0.1699952745</v>
      </c>
      <c r="Q6901" s="83">
        <f t="shared" si="3"/>
        <v>0.9137954545</v>
      </c>
      <c r="R6901" s="83">
        <f t="shared" si="4"/>
        <v>0.1699952745</v>
      </c>
      <c r="S6901" s="83" t="b">
        <f t="shared" si="5"/>
        <v>0</v>
      </c>
      <c r="T6901" s="72"/>
      <c r="U6901" s="72"/>
      <c r="V6901" s="72"/>
      <c r="W6901" s="72"/>
      <c r="X6901" s="72"/>
      <c r="Y6901" s="72"/>
      <c r="Z6901" s="72"/>
      <c r="AA6901" s="72"/>
      <c r="AB6901" s="72"/>
      <c r="AC6901" s="72"/>
      <c r="AD6901" s="72"/>
      <c r="AE6901" s="72"/>
      <c r="AF6901" s="72"/>
      <c r="AG6901" s="72"/>
      <c r="AH6901" s="72"/>
      <c r="AI6901" s="72"/>
      <c r="AJ6901" s="72"/>
      <c r="AK6901" s="72"/>
    </row>
    <row r="6902" ht="14.25" customHeight="1">
      <c r="A6902" s="78">
        <v>6899.0</v>
      </c>
      <c r="C6902" s="78" t="str">
        <f>VLOOKUP(G6902,[1]Macrodata_CCF!$A$3:$D$55,4,FALSE)</f>
        <v>#ERROR!</v>
      </c>
      <c r="E6902" s="79" t="str">
        <f>VLOOKUP(G6902,[1]Macrodata_CCF!$A$3:$B$55,2,FALSE)</f>
        <v>#ERROR!</v>
      </c>
      <c r="F6902" s="78">
        <v>1.0</v>
      </c>
      <c r="G6902" s="80">
        <v>18.0</v>
      </c>
      <c r="H6902" s="81">
        <v>255720.0</v>
      </c>
      <c r="I6902" s="81">
        <v>260000.0</v>
      </c>
      <c r="J6902" s="81">
        <v>257730.0</v>
      </c>
      <c r="K6902" s="81">
        <v>260000.0</v>
      </c>
      <c r="L6902" s="82">
        <v>0.4696261682242991</v>
      </c>
      <c r="N6902" s="83">
        <f t="shared" si="1"/>
        <v>0.4696261682</v>
      </c>
      <c r="O6902" s="83">
        <f t="shared" si="2"/>
        <v>0.4696261682</v>
      </c>
      <c r="Q6902" s="83">
        <f t="shared" si="3"/>
        <v>0.01646153846</v>
      </c>
      <c r="R6902" s="83">
        <f t="shared" si="4"/>
        <v>0.007730769231</v>
      </c>
      <c r="S6902" s="83" t="b">
        <f t="shared" si="5"/>
        <v>0</v>
      </c>
      <c r="T6902" s="72"/>
      <c r="U6902" s="72"/>
      <c r="V6902" s="72"/>
      <c r="W6902" s="72"/>
      <c r="X6902" s="72"/>
      <c r="Y6902" s="72"/>
      <c r="Z6902" s="72"/>
      <c r="AA6902" s="72"/>
      <c r="AB6902" s="72"/>
      <c r="AC6902" s="72"/>
      <c r="AD6902" s="72"/>
      <c r="AE6902" s="72"/>
      <c r="AF6902" s="72"/>
      <c r="AG6902" s="72"/>
      <c r="AH6902" s="72"/>
      <c r="AI6902" s="72"/>
      <c r="AJ6902" s="72"/>
      <c r="AK6902" s="72"/>
    </row>
    <row r="6903" ht="14.25" customHeight="1">
      <c r="A6903" s="78">
        <v>6900.0</v>
      </c>
      <c r="C6903" s="78" t="str">
        <f>VLOOKUP(G6903,[1]Macrodata_CCF!$A$3:$D$55,4,FALSE)</f>
        <v>#ERROR!</v>
      </c>
      <c r="E6903" s="79" t="str">
        <f>VLOOKUP(G6903,[1]Macrodata_CCF!$A$3:$B$55,2,FALSE)</f>
        <v>#ERROR!</v>
      </c>
      <c r="F6903" s="78">
        <v>0.0</v>
      </c>
      <c r="G6903" s="80">
        <v>14.0</v>
      </c>
      <c r="H6903" s="81">
        <v>251745.0</v>
      </c>
      <c r="I6903" s="81">
        <v>710000.0</v>
      </c>
      <c r="J6903" s="81">
        <v>320485.0</v>
      </c>
      <c r="K6903" s="81">
        <v>710000.0</v>
      </c>
      <c r="L6903" s="82">
        <v>0.1500038188344917</v>
      </c>
      <c r="N6903" s="83">
        <f t="shared" si="1"/>
        <v>0.1500038188</v>
      </c>
      <c r="O6903" s="83">
        <f t="shared" si="2"/>
        <v>0.1500038188</v>
      </c>
      <c r="Q6903" s="83">
        <f t="shared" si="3"/>
        <v>0.6454295775</v>
      </c>
      <c r="R6903" s="83">
        <f t="shared" si="4"/>
        <v>0.1500038188</v>
      </c>
      <c r="S6903" s="83" t="b">
        <f t="shared" si="5"/>
        <v>0</v>
      </c>
      <c r="T6903" s="72"/>
      <c r="U6903" s="72"/>
      <c r="V6903" s="72"/>
      <c r="W6903" s="72"/>
      <c r="X6903" s="72"/>
      <c r="Y6903" s="72"/>
      <c r="Z6903" s="72"/>
      <c r="AA6903" s="72"/>
      <c r="AB6903" s="72"/>
      <c r="AC6903" s="72"/>
      <c r="AD6903" s="72"/>
      <c r="AE6903" s="72"/>
      <c r="AF6903" s="72"/>
      <c r="AG6903" s="72"/>
      <c r="AH6903" s="72"/>
      <c r="AI6903" s="72"/>
      <c r="AJ6903" s="72"/>
      <c r="AK6903" s="72"/>
    </row>
    <row r="6904" ht="14.25" customHeight="1">
      <c r="A6904" s="78">
        <v>6901.0</v>
      </c>
      <c r="C6904" s="78" t="str">
        <f>VLOOKUP(G6904,[1]Macrodata_CCF!$A$3:$D$55,4,FALSE)</f>
        <v>#ERROR!</v>
      </c>
      <c r="E6904" s="79" t="str">
        <f>VLOOKUP(G6904,[1]Macrodata_CCF!$A$3:$B$55,2,FALSE)</f>
        <v>#ERROR!</v>
      </c>
      <c r="F6904" s="78">
        <v>1.0</v>
      </c>
      <c r="G6904" s="80">
        <v>20.0</v>
      </c>
      <c r="H6904" s="81">
        <v>8930.0</v>
      </c>
      <c r="I6904" s="81">
        <v>660000.0</v>
      </c>
      <c r="J6904" s="81">
        <v>393060.0</v>
      </c>
      <c r="K6904" s="81">
        <v>660000.0</v>
      </c>
      <c r="L6904" s="82">
        <v>0.589998003286897</v>
      </c>
      <c r="N6904" s="83">
        <f t="shared" si="1"/>
        <v>0.5899980033</v>
      </c>
      <c r="O6904" s="83">
        <f t="shared" si="2"/>
        <v>0.5899980033</v>
      </c>
      <c r="Q6904" s="83">
        <f t="shared" si="3"/>
        <v>0.986469697</v>
      </c>
      <c r="R6904" s="83">
        <f t="shared" si="4"/>
        <v>0.5899980033</v>
      </c>
      <c r="S6904" s="83" t="b">
        <f t="shared" si="5"/>
        <v>0</v>
      </c>
      <c r="T6904" s="72"/>
      <c r="U6904" s="72"/>
      <c r="V6904" s="72"/>
      <c r="W6904" s="72"/>
      <c r="X6904" s="72"/>
      <c r="Y6904" s="72"/>
      <c r="Z6904" s="72"/>
      <c r="AA6904" s="72"/>
      <c r="AB6904" s="72"/>
      <c r="AC6904" s="72"/>
      <c r="AD6904" s="72"/>
      <c r="AE6904" s="72"/>
      <c r="AF6904" s="72"/>
      <c r="AG6904" s="72"/>
      <c r="AH6904" s="72"/>
      <c r="AI6904" s="72"/>
      <c r="AJ6904" s="72"/>
      <c r="AK6904" s="72"/>
    </row>
    <row r="6905" ht="14.25" customHeight="1">
      <c r="A6905" s="78">
        <v>6902.0</v>
      </c>
      <c r="C6905" s="78" t="str">
        <f>VLOOKUP(G6905,[1]Macrodata_CCF!$A$3:$D$55,4,FALSE)</f>
        <v>#ERROR!</v>
      </c>
      <c r="E6905" s="79" t="str">
        <f>VLOOKUP(G6905,[1]Macrodata_CCF!$A$3:$B$55,2,FALSE)</f>
        <v>#ERROR!</v>
      </c>
      <c r="F6905" s="78">
        <v>0.0</v>
      </c>
      <c r="G6905" s="80">
        <v>34.0</v>
      </c>
      <c r="H6905" s="81">
        <v>0.0</v>
      </c>
      <c r="I6905" s="81">
        <v>750000.0</v>
      </c>
      <c r="J6905" s="81">
        <v>45000.0</v>
      </c>
      <c r="K6905" s="81">
        <v>1275000.0</v>
      </c>
      <c r="L6905" s="82">
        <v>0.06</v>
      </c>
      <c r="N6905" s="83">
        <f t="shared" si="1"/>
        <v>0.06</v>
      </c>
      <c r="O6905" s="83">
        <f t="shared" si="2"/>
        <v>0.06</v>
      </c>
      <c r="Q6905" s="83">
        <f t="shared" si="3"/>
        <v>1</v>
      </c>
      <c r="R6905" s="83">
        <f t="shared" si="4"/>
        <v>0.06</v>
      </c>
      <c r="S6905" s="83" t="b">
        <f t="shared" si="5"/>
        <v>0</v>
      </c>
      <c r="T6905" s="72"/>
      <c r="U6905" s="72"/>
      <c r="V6905" s="72"/>
      <c r="W6905" s="72"/>
      <c r="X6905" s="72"/>
      <c r="Y6905" s="72"/>
      <c r="Z6905" s="72"/>
      <c r="AA6905" s="72"/>
      <c r="AB6905" s="72"/>
      <c r="AC6905" s="72"/>
      <c r="AD6905" s="72"/>
      <c r="AE6905" s="72"/>
      <c r="AF6905" s="72"/>
      <c r="AG6905" s="72"/>
      <c r="AH6905" s="72"/>
      <c r="AI6905" s="72"/>
      <c r="AJ6905" s="72"/>
      <c r="AK6905" s="72"/>
    </row>
    <row r="6906" ht="14.25" customHeight="1">
      <c r="A6906" s="78">
        <v>6903.0</v>
      </c>
      <c r="C6906" s="78" t="str">
        <f>VLOOKUP(G6906,[1]Macrodata_CCF!$A$3:$D$55,4,FALSE)</f>
        <v>#ERROR!</v>
      </c>
      <c r="E6906" s="79" t="str">
        <f>VLOOKUP(G6906,[1]Macrodata_CCF!$A$3:$B$55,2,FALSE)</f>
        <v>#ERROR!</v>
      </c>
      <c r="F6906" s="78">
        <v>0.0</v>
      </c>
      <c r="G6906" s="80">
        <v>32.0</v>
      </c>
      <c r="H6906" s="81">
        <v>22410.0</v>
      </c>
      <c r="I6906" s="81">
        <v>190000.0</v>
      </c>
      <c r="J6906" s="81">
        <v>49225.0</v>
      </c>
      <c r="K6906" s="81">
        <v>266000.0</v>
      </c>
      <c r="L6906" s="82">
        <v>0.160003580165881</v>
      </c>
      <c r="N6906" s="83">
        <f t="shared" si="1"/>
        <v>0.1600035802</v>
      </c>
      <c r="O6906" s="83">
        <f t="shared" si="2"/>
        <v>0.1600035802</v>
      </c>
      <c r="Q6906" s="83">
        <f t="shared" si="3"/>
        <v>0.8820526316</v>
      </c>
      <c r="R6906" s="83">
        <f t="shared" si="4"/>
        <v>0.1600035802</v>
      </c>
      <c r="S6906" s="83" t="b">
        <f t="shared" si="5"/>
        <v>0</v>
      </c>
      <c r="T6906" s="72"/>
      <c r="U6906" s="72"/>
      <c r="V6906" s="72"/>
      <c r="W6906" s="72"/>
      <c r="X6906" s="72"/>
      <c r="Y6906" s="72"/>
      <c r="Z6906" s="72"/>
      <c r="AA6906" s="72"/>
      <c r="AB6906" s="72"/>
      <c r="AC6906" s="72"/>
      <c r="AD6906" s="72"/>
      <c r="AE6906" s="72"/>
      <c r="AF6906" s="72"/>
      <c r="AG6906" s="72"/>
      <c r="AH6906" s="72"/>
      <c r="AI6906" s="72"/>
      <c r="AJ6906" s="72"/>
      <c r="AK6906" s="72"/>
    </row>
    <row r="6907" ht="14.25" customHeight="1">
      <c r="A6907" s="78">
        <v>6904.0</v>
      </c>
      <c r="C6907" s="78" t="str">
        <f>VLOOKUP(G6907,[1]Macrodata_CCF!$A$3:$D$55,4,FALSE)</f>
        <v>#ERROR!</v>
      </c>
      <c r="E6907" s="79" t="str">
        <f>VLOOKUP(G6907,[1]Macrodata_CCF!$A$3:$B$55,2,FALSE)</f>
        <v>#ERROR!</v>
      </c>
      <c r="F6907" s="78">
        <v>0.0</v>
      </c>
      <c r="G6907" s="80">
        <v>27.0</v>
      </c>
      <c r="H6907" s="81">
        <v>145690.0</v>
      </c>
      <c r="I6907" s="81">
        <v>150000.0</v>
      </c>
      <c r="J6907" s="81">
        <v>146510.0</v>
      </c>
      <c r="K6907" s="81">
        <v>150000.0</v>
      </c>
      <c r="L6907" s="82">
        <v>0.1902552204176334</v>
      </c>
      <c r="N6907" s="83">
        <f t="shared" si="1"/>
        <v>0.1902552204</v>
      </c>
      <c r="O6907" s="83">
        <f t="shared" si="2"/>
        <v>0.1902552204</v>
      </c>
      <c r="Q6907" s="83">
        <f t="shared" si="3"/>
        <v>0.02873333333</v>
      </c>
      <c r="R6907" s="83">
        <f t="shared" si="4"/>
        <v>0.005466666667</v>
      </c>
      <c r="S6907" s="83" t="b">
        <f t="shared" si="5"/>
        <v>0</v>
      </c>
      <c r="T6907" s="72"/>
      <c r="U6907" s="72"/>
      <c r="V6907" s="72"/>
      <c r="W6907" s="72"/>
      <c r="X6907" s="72"/>
      <c r="Y6907" s="72"/>
      <c r="Z6907" s="72"/>
      <c r="AA6907" s="72"/>
      <c r="AB6907" s="72"/>
      <c r="AC6907" s="72"/>
      <c r="AD6907" s="72"/>
      <c r="AE6907" s="72"/>
      <c r="AF6907" s="72"/>
      <c r="AG6907" s="72"/>
      <c r="AH6907" s="72"/>
      <c r="AI6907" s="72"/>
      <c r="AJ6907" s="72"/>
      <c r="AK6907" s="72"/>
    </row>
    <row r="6908" ht="14.25" customHeight="1">
      <c r="A6908" s="78">
        <v>6905.0</v>
      </c>
      <c r="C6908" s="78" t="str">
        <f>VLOOKUP(G6908,[1]Macrodata_CCF!$A$3:$D$55,4,FALSE)</f>
        <v>#ERROR!</v>
      </c>
      <c r="E6908" s="79" t="str">
        <f>VLOOKUP(G6908,[1]Macrodata_CCF!$A$3:$B$55,2,FALSE)</f>
        <v>#ERROR!</v>
      </c>
      <c r="F6908" s="78">
        <v>0.0</v>
      </c>
      <c r="G6908" s="80">
        <v>26.0</v>
      </c>
      <c r="H6908" s="81">
        <v>0.0</v>
      </c>
      <c r="I6908" s="81">
        <v>730000.0</v>
      </c>
      <c r="J6908" s="81">
        <v>744600.0</v>
      </c>
      <c r="K6908" s="81">
        <v>730000.0</v>
      </c>
      <c r="L6908" s="82">
        <v>1.02</v>
      </c>
      <c r="N6908" s="83">
        <f t="shared" si="1"/>
        <v>1.02</v>
      </c>
      <c r="O6908" s="83">
        <f t="shared" si="2"/>
        <v>1</v>
      </c>
      <c r="Q6908" s="83">
        <f t="shared" si="3"/>
        <v>1</v>
      </c>
      <c r="R6908" s="83">
        <f t="shared" si="4"/>
        <v>1.02</v>
      </c>
      <c r="S6908" s="83" t="b">
        <f t="shared" si="5"/>
        <v>0</v>
      </c>
      <c r="T6908" s="72"/>
      <c r="U6908" s="72"/>
      <c r="V6908" s="72"/>
      <c r="W6908" s="72"/>
      <c r="X6908" s="72"/>
      <c r="Y6908" s="72"/>
      <c r="Z6908" s="72"/>
      <c r="AA6908" s="72"/>
      <c r="AB6908" s="72"/>
      <c r="AC6908" s="72"/>
      <c r="AD6908" s="72"/>
      <c r="AE6908" s="72"/>
      <c r="AF6908" s="72"/>
      <c r="AG6908" s="72"/>
      <c r="AH6908" s="72"/>
      <c r="AI6908" s="72"/>
      <c r="AJ6908" s="72"/>
      <c r="AK6908" s="72"/>
    </row>
    <row r="6909" ht="14.25" customHeight="1">
      <c r="A6909" s="78">
        <v>6906.0</v>
      </c>
      <c r="C6909" s="78" t="str">
        <f>VLOOKUP(G6909,[1]Macrodata_CCF!$A$3:$D$55,4,FALSE)</f>
        <v>#ERROR!</v>
      </c>
      <c r="E6909" s="79" t="str">
        <f>VLOOKUP(G6909,[1]Macrodata_CCF!$A$3:$B$55,2,FALSE)</f>
        <v>#ERROR!</v>
      </c>
      <c r="F6909" s="78">
        <v>0.0</v>
      </c>
      <c r="G6909" s="80">
        <v>44.0</v>
      </c>
      <c r="H6909" s="81">
        <v>162100.0</v>
      </c>
      <c r="I6909" s="81">
        <v>840000.0</v>
      </c>
      <c r="J6909" s="81">
        <v>263785.0</v>
      </c>
      <c r="K6909" s="81">
        <v>840000.0</v>
      </c>
      <c r="L6909" s="82">
        <v>0.15</v>
      </c>
      <c r="N6909" s="83">
        <f t="shared" si="1"/>
        <v>0.15</v>
      </c>
      <c r="O6909" s="83">
        <f t="shared" si="2"/>
        <v>0.15</v>
      </c>
      <c r="Q6909" s="83">
        <f t="shared" si="3"/>
        <v>0.8070238095</v>
      </c>
      <c r="R6909" s="83">
        <f t="shared" si="4"/>
        <v>0.15</v>
      </c>
      <c r="S6909" s="83" t="b">
        <f t="shared" si="5"/>
        <v>0</v>
      </c>
      <c r="T6909" s="72"/>
      <c r="U6909" s="72"/>
      <c r="V6909" s="72"/>
      <c r="W6909" s="72"/>
      <c r="X6909" s="72"/>
      <c r="Y6909" s="72"/>
      <c r="Z6909" s="72"/>
      <c r="AA6909" s="72"/>
      <c r="AB6909" s="72"/>
      <c r="AC6909" s="72"/>
      <c r="AD6909" s="72"/>
      <c r="AE6909" s="72"/>
      <c r="AF6909" s="72"/>
      <c r="AG6909" s="72"/>
      <c r="AH6909" s="72"/>
      <c r="AI6909" s="72"/>
      <c r="AJ6909" s="72"/>
      <c r="AK6909" s="72"/>
    </row>
    <row r="6910" ht="14.25" customHeight="1">
      <c r="A6910" s="78">
        <v>6907.0</v>
      </c>
      <c r="C6910" s="78" t="str">
        <f>VLOOKUP(G6910,[1]Macrodata_CCF!$A$3:$D$55,4,FALSE)</f>
        <v>#ERROR!</v>
      </c>
      <c r="E6910" s="79" t="str">
        <f>VLOOKUP(G6910,[1]Macrodata_CCF!$A$3:$B$55,2,FALSE)</f>
        <v>#ERROR!</v>
      </c>
      <c r="F6910" s="78">
        <v>0.0</v>
      </c>
      <c r="G6910" s="80">
        <v>10.0</v>
      </c>
      <c r="H6910" s="81">
        <v>57990.0</v>
      </c>
      <c r="I6910" s="81">
        <v>60000.0</v>
      </c>
      <c r="J6910" s="81">
        <v>58795.0</v>
      </c>
      <c r="K6910" s="81">
        <v>60000.0</v>
      </c>
      <c r="L6910" s="82">
        <v>0.400497512437811</v>
      </c>
      <c r="N6910" s="83">
        <f t="shared" si="1"/>
        <v>0.4004975124</v>
      </c>
      <c r="O6910" s="83">
        <f t="shared" si="2"/>
        <v>0.4004975124</v>
      </c>
      <c r="Q6910" s="83">
        <f t="shared" si="3"/>
        <v>0.0335</v>
      </c>
      <c r="R6910" s="83">
        <f t="shared" si="4"/>
        <v>0.01341666667</v>
      </c>
      <c r="S6910" s="83" t="b">
        <f t="shared" si="5"/>
        <v>0</v>
      </c>
      <c r="T6910" s="72"/>
      <c r="U6910" s="72"/>
      <c r="V6910" s="72"/>
      <c r="W6910" s="72"/>
      <c r="X6910" s="72"/>
      <c r="Y6910" s="72"/>
      <c r="Z6910" s="72"/>
      <c r="AA6910" s="72"/>
      <c r="AB6910" s="72"/>
      <c r="AC6910" s="72"/>
      <c r="AD6910" s="72"/>
      <c r="AE6910" s="72"/>
      <c r="AF6910" s="72"/>
      <c r="AG6910" s="72"/>
      <c r="AH6910" s="72"/>
      <c r="AI6910" s="72"/>
      <c r="AJ6910" s="72"/>
      <c r="AK6910" s="72"/>
    </row>
    <row r="6911" ht="14.25" customHeight="1">
      <c r="A6911" s="78">
        <v>6908.0</v>
      </c>
      <c r="C6911" s="78" t="str">
        <f>VLOOKUP(G6911,[1]Macrodata_CCF!$A$3:$D$55,4,FALSE)</f>
        <v>#ERROR!</v>
      </c>
      <c r="E6911" s="79" t="str">
        <f>VLOOKUP(G6911,[1]Macrodata_CCF!$A$3:$B$55,2,FALSE)</f>
        <v>#ERROR!</v>
      </c>
      <c r="F6911" s="78">
        <v>1.0</v>
      </c>
      <c r="G6911" s="80">
        <v>1.0</v>
      </c>
      <c r="H6911" s="81">
        <v>256660.0</v>
      </c>
      <c r="I6911" s="81">
        <v>860000.0</v>
      </c>
      <c r="J6911" s="81">
        <v>129960.0</v>
      </c>
      <c r="K6911" s="81">
        <v>860000.0</v>
      </c>
      <c r="L6911" s="82">
        <v>-0.209997679583651</v>
      </c>
      <c r="N6911" s="83">
        <f t="shared" si="1"/>
        <v>-0.2099976796</v>
      </c>
      <c r="O6911" s="83">
        <f t="shared" si="2"/>
        <v>0</v>
      </c>
      <c r="Q6911" s="83">
        <f t="shared" si="3"/>
        <v>0.7015581395</v>
      </c>
      <c r="R6911" s="83">
        <f t="shared" si="4"/>
        <v>-0.2099976796</v>
      </c>
      <c r="S6911" s="83" t="b">
        <f t="shared" si="5"/>
        <v>0</v>
      </c>
      <c r="T6911" s="72"/>
      <c r="U6911" s="72"/>
      <c r="V6911" s="72"/>
      <c r="W6911" s="72"/>
      <c r="X6911" s="72"/>
      <c r="Y6911" s="72"/>
      <c r="Z6911" s="72"/>
      <c r="AA6911" s="72"/>
      <c r="AB6911" s="72"/>
      <c r="AC6911" s="72"/>
      <c r="AD6911" s="72"/>
      <c r="AE6911" s="72"/>
      <c r="AF6911" s="72"/>
      <c r="AG6911" s="72"/>
      <c r="AH6911" s="72"/>
      <c r="AI6911" s="72"/>
      <c r="AJ6911" s="72"/>
      <c r="AK6911" s="72"/>
    </row>
    <row r="6912" ht="14.25" customHeight="1">
      <c r="A6912" s="78">
        <v>6909.0</v>
      </c>
      <c r="C6912" s="78" t="str">
        <f>VLOOKUP(G6912,[1]Macrodata_CCF!$A$3:$D$55,4,FALSE)</f>
        <v>#ERROR!</v>
      </c>
      <c r="E6912" s="79" t="str">
        <f>VLOOKUP(G6912,[1]Macrodata_CCF!$A$3:$B$55,2,FALSE)</f>
        <v>#ERROR!</v>
      </c>
      <c r="F6912" s="78">
        <v>0.0</v>
      </c>
      <c r="G6912" s="80">
        <v>39.0</v>
      </c>
      <c r="H6912" s="81">
        <v>727005.0</v>
      </c>
      <c r="I6912" s="81">
        <v>1000000.0</v>
      </c>
      <c r="J6912" s="81">
        <v>746115.0</v>
      </c>
      <c r="K6912" s="81">
        <v>1000000.0</v>
      </c>
      <c r="L6912" s="82">
        <v>0.07000128207476328</v>
      </c>
      <c r="N6912" s="83">
        <f t="shared" si="1"/>
        <v>0.07000128207</v>
      </c>
      <c r="O6912" s="83">
        <f t="shared" si="2"/>
        <v>0.07000128207</v>
      </c>
      <c r="Q6912" s="83">
        <f t="shared" si="3"/>
        <v>0.272995</v>
      </c>
      <c r="R6912" s="83">
        <f t="shared" si="4"/>
        <v>0.07000128207</v>
      </c>
      <c r="S6912" s="83" t="b">
        <f t="shared" si="5"/>
        <v>0</v>
      </c>
      <c r="T6912" s="72"/>
      <c r="U6912" s="72"/>
      <c r="V6912" s="72"/>
      <c r="W6912" s="72"/>
      <c r="X6912" s="72"/>
      <c r="Y6912" s="72"/>
      <c r="Z6912" s="72"/>
      <c r="AA6912" s="72"/>
      <c r="AB6912" s="72"/>
      <c r="AC6912" s="72"/>
      <c r="AD6912" s="72"/>
      <c r="AE6912" s="72"/>
      <c r="AF6912" s="72"/>
      <c r="AG6912" s="72"/>
      <c r="AH6912" s="72"/>
      <c r="AI6912" s="72"/>
      <c r="AJ6912" s="72"/>
      <c r="AK6912" s="72"/>
    </row>
    <row r="6913" ht="14.25" customHeight="1">
      <c r="A6913" s="78">
        <v>6910.0</v>
      </c>
      <c r="C6913" s="78" t="str">
        <f>VLOOKUP(G6913,[1]Macrodata_CCF!$A$3:$D$55,4,FALSE)</f>
        <v>#ERROR!</v>
      </c>
      <c r="E6913" s="79" t="str">
        <f>VLOOKUP(G6913,[1]Macrodata_CCF!$A$3:$B$55,2,FALSE)</f>
        <v>#ERROR!</v>
      </c>
      <c r="F6913" s="78">
        <v>0.0</v>
      </c>
      <c r="G6913" s="80">
        <v>9.0</v>
      </c>
      <c r="H6913" s="81">
        <v>0.0</v>
      </c>
      <c r="I6913" s="81">
        <v>750000.0</v>
      </c>
      <c r="J6913" s="81">
        <v>255000.0</v>
      </c>
      <c r="K6913" s="81">
        <v>1425000.0</v>
      </c>
      <c r="L6913" s="82">
        <v>0.34</v>
      </c>
      <c r="N6913" s="83">
        <f t="shared" si="1"/>
        <v>0.34</v>
      </c>
      <c r="O6913" s="83">
        <f t="shared" si="2"/>
        <v>0.34</v>
      </c>
      <c r="Q6913" s="83">
        <f t="shared" si="3"/>
        <v>1</v>
      </c>
      <c r="R6913" s="83">
        <f t="shared" si="4"/>
        <v>0.34</v>
      </c>
      <c r="S6913" s="83" t="b">
        <f t="shared" si="5"/>
        <v>0</v>
      </c>
      <c r="T6913" s="72"/>
      <c r="U6913" s="72"/>
      <c r="V6913" s="72"/>
      <c r="W6913" s="72"/>
      <c r="X6913" s="72"/>
      <c r="Y6913" s="72"/>
      <c r="Z6913" s="72"/>
      <c r="AA6913" s="72"/>
      <c r="AB6913" s="72"/>
      <c r="AC6913" s="72"/>
      <c r="AD6913" s="72"/>
      <c r="AE6913" s="72"/>
      <c r="AF6913" s="72"/>
      <c r="AG6913" s="72"/>
      <c r="AH6913" s="72"/>
      <c r="AI6913" s="72"/>
      <c r="AJ6913" s="72"/>
      <c r="AK6913" s="72"/>
    </row>
    <row r="6914" ht="14.25" customHeight="1">
      <c r="A6914" s="78">
        <v>6911.0</v>
      </c>
      <c r="C6914" s="78" t="str">
        <f>VLOOKUP(G6914,[1]Macrodata_CCF!$A$3:$D$55,4,FALSE)</f>
        <v>#ERROR!</v>
      </c>
      <c r="E6914" s="79" t="str">
        <f>VLOOKUP(G6914,[1]Macrodata_CCF!$A$3:$B$55,2,FALSE)</f>
        <v>#ERROR!</v>
      </c>
      <c r="F6914" s="78">
        <v>0.0</v>
      </c>
      <c r="G6914" s="80">
        <v>53.0</v>
      </c>
      <c r="H6914" s="81">
        <v>50015.0</v>
      </c>
      <c r="I6914" s="81">
        <v>470000.0</v>
      </c>
      <c r="J6914" s="81">
        <v>87815.0</v>
      </c>
      <c r="K6914" s="81">
        <v>470000.0</v>
      </c>
      <c r="L6914" s="82">
        <v>0.0900032144005143</v>
      </c>
      <c r="N6914" s="83">
        <f t="shared" si="1"/>
        <v>0.0900032144</v>
      </c>
      <c r="O6914" s="83">
        <f t="shared" si="2"/>
        <v>0.0900032144</v>
      </c>
      <c r="Q6914" s="83">
        <f t="shared" si="3"/>
        <v>0.8935851064</v>
      </c>
      <c r="R6914" s="83">
        <f t="shared" si="4"/>
        <v>0.0900032144</v>
      </c>
      <c r="S6914" s="83" t="b">
        <f t="shared" si="5"/>
        <v>0</v>
      </c>
      <c r="T6914" s="72"/>
      <c r="U6914" s="72"/>
      <c r="V6914" s="72"/>
      <c r="W6914" s="72"/>
      <c r="X6914" s="72"/>
      <c r="Y6914" s="72"/>
      <c r="Z6914" s="72"/>
      <c r="AA6914" s="72"/>
      <c r="AB6914" s="72"/>
      <c r="AC6914" s="72"/>
      <c r="AD6914" s="72"/>
      <c r="AE6914" s="72"/>
      <c r="AF6914" s="72"/>
      <c r="AG6914" s="72"/>
      <c r="AH6914" s="72"/>
      <c r="AI6914" s="72"/>
      <c r="AJ6914" s="72"/>
      <c r="AK6914" s="72"/>
    </row>
    <row r="6915" ht="14.25" customHeight="1">
      <c r="A6915" s="78">
        <v>6912.0</v>
      </c>
      <c r="C6915" s="78" t="str">
        <f>VLOOKUP(G6915,[1]Macrodata_CCF!$A$3:$D$55,4,FALSE)</f>
        <v>#ERROR!</v>
      </c>
      <c r="E6915" s="79" t="str">
        <f>VLOOKUP(G6915,[1]Macrodata_CCF!$A$3:$B$55,2,FALSE)</f>
        <v>#ERROR!</v>
      </c>
      <c r="F6915" s="78">
        <v>0.0</v>
      </c>
      <c r="G6915" s="80">
        <v>28.0</v>
      </c>
      <c r="H6915" s="81">
        <v>8875.0</v>
      </c>
      <c r="I6915" s="81">
        <v>20000.0</v>
      </c>
      <c r="J6915" s="81">
        <v>10655.0</v>
      </c>
      <c r="K6915" s="81">
        <v>20000.0</v>
      </c>
      <c r="L6915" s="82">
        <v>0.16</v>
      </c>
      <c r="N6915" s="83">
        <f t="shared" si="1"/>
        <v>0.16</v>
      </c>
      <c r="O6915" s="83">
        <f t="shared" si="2"/>
        <v>0.16</v>
      </c>
      <c r="Q6915" s="83">
        <f t="shared" si="3"/>
        <v>0.55625</v>
      </c>
      <c r="R6915" s="83">
        <f t="shared" si="4"/>
        <v>0.16</v>
      </c>
      <c r="S6915" s="83" t="b">
        <f t="shared" si="5"/>
        <v>0</v>
      </c>
      <c r="T6915" s="72"/>
      <c r="U6915" s="72"/>
      <c r="V6915" s="72"/>
      <c r="W6915" s="72"/>
      <c r="X6915" s="72"/>
      <c r="Y6915" s="72"/>
      <c r="Z6915" s="72"/>
      <c r="AA6915" s="72"/>
      <c r="AB6915" s="72"/>
      <c r="AC6915" s="72"/>
      <c r="AD6915" s="72"/>
      <c r="AE6915" s="72"/>
      <c r="AF6915" s="72"/>
      <c r="AG6915" s="72"/>
      <c r="AH6915" s="72"/>
      <c r="AI6915" s="72"/>
      <c r="AJ6915" s="72"/>
      <c r="AK6915" s="72"/>
    </row>
    <row r="6916" ht="14.25" customHeight="1">
      <c r="A6916" s="78">
        <v>6913.0</v>
      </c>
      <c r="C6916" s="78" t="str">
        <f>VLOOKUP(G6916,[1]Macrodata_CCF!$A$3:$D$55,4,FALSE)</f>
        <v>#ERROR!</v>
      </c>
      <c r="E6916" s="79" t="str">
        <f>VLOOKUP(G6916,[1]Macrodata_CCF!$A$3:$B$55,2,FALSE)</f>
        <v>#ERROR!</v>
      </c>
      <c r="F6916" s="78">
        <v>1.0</v>
      </c>
      <c r="G6916" s="80">
        <v>24.0</v>
      </c>
      <c r="H6916" s="81">
        <v>181455.0</v>
      </c>
      <c r="I6916" s="81">
        <v>700000.0</v>
      </c>
      <c r="J6916" s="81">
        <v>471840.0</v>
      </c>
      <c r="K6916" s="81">
        <v>1120000.0</v>
      </c>
      <c r="L6916" s="82">
        <v>0.5599996143054122</v>
      </c>
      <c r="N6916" s="83">
        <f t="shared" si="1"/>
        <v>0.5599996143</v>
      </c>
      <c r="O6916" s="83">
        <f t="shared" si="2"/>
        <v>0.5599996143</v>
      </c>
      <c r="Q6916" s="83">
        <f t="shared" si="3"/>
        <v>0.7407785714</v>
      </c>
      <c r="R6916" s="83">
        <f t="shared" si="4"/>
        <v>0.5599996143</v>
      </c>
      <c r="S6916" s="83" t="b">
        <f t="shared" si="5"/>
        <v>0</v>
      </c>
      <c r="T6916" s="72"/>
      <c r="U6916" s="72"/>
      <c r="V6916" s="72"/>
      <c r="W6916" s="72"/>
      <c r="X6916" s="72"/>
      <c r="Y6916" s="72"/>
      <c r="Z6916" s="72"/>
      <c r="AA6916" s="72"/>
      <c r="AB6916" s="72"/>
      <c r="AC6916" s="72"/>
      <c r="AD6916" s="72"/>
      <c r="AE6916" s="72"/>
      <c r="AF6916" s="72"/>
      <c r="AG6916" s="72"/>
      <c r="AH6916" s="72"/>
      <c r="AI6916" s="72"/>
      <c r="AJ6916" s="72"/>
      <c r="AK6916" s="72"/>
    </row>
    <row r="6917" ht="14.25" customHeight="1">
      <c r="A6917" s="78">
        <v>6914.0</v>
      </c>
      <c r="C6917" s="78" t="str">
        <f>VLOOKUP(G6917,[1]Macrodata_CCF!$A$3:$D$55,4,FALSE)</f>
        <v>#ERROR!</v>
      </c>
      <c r="E6917" s="79" t="str">
        <f>VLOOKUP(G6917,[1]Macrodata_CCF!$A$3:$B$55,2,FALSE)</f>
        <v>#ERROR!</v>
      </c>
      <c r="F6917" s="78">
        <v>0.0</v>
      </c>
      <c r="G6917" s="80">
        <v>34.0</v>
      </c>
      <c r="H6917" s="81">
        <v>0.0</v>
      </c>
      <c r="I6917" s="81">
        <v>670000.0</v>
      </c>
      <c r="J6917" s="81">
        <v>0.0</v>
      </c>
      <c r="K6917" s="81">
        <v>670000.0</v>
      </c>
      <c r="L6917" s="82">
        <v>0.0</v>
      </c>
      <c r="N6917" s="83">
        <f t="shared" si="1"/>
        <v>0</v>
      </c>
      <c r="O6917" s="83">
        <f t="shared" si="2"/>
        <v>0</v>
      </c>
      <c r="Q6917" s="83">
        <f t="shared" si="3"/>
        <v>1</v>
      </c>
      <c r="R6917" s="83">
        <f t="shared" si="4"/>
        <v>0</v>
      </c>
      <c r="S6917" s="83" t="b">
        <f t="shared" si="5"/>
        <v>0</v>
      </c>
      <c r="T6917" s="72"/>
      <c r="U6917" s="72"/>
      <c r="V6917" s="72"/>
      <c r="W6917" s="72"/>
      <c r="X6917" s="72"/>
      <c r="Y6917" s="72"/>
      <c r="Z6917" s="72"/>
      <c r="AA6917" s="72"/>
      <c r="AB6917" s="72"/>
      <c r="AC6917" s="72"/>
      <c r="AD6917" s="72"/>
      <c r="AE6917" s="72"/>
      <c r="AF6917" s="72"/>
      <c r="AG6917" s="72"/>
      <c r="AH6917" s="72"/>
      <c r="AI6917" s="72"/>
      <c r="AJ6917" s="72"/>
      <c r="AK6917" s="72"/>
    </row>
    <row r="6918" ht="14.25" customHeight="1">
      <c r="A6918" s="78">
        <v>6915.0</v>
      </c>
      <c r="C6918" s="78" t="str">
        <f>VLOOKUP(G6918,[1]Macrodata_CCF!$A$3:$D$55,4,FALSE)</f>
        <v>#ERROR!</v>
      </c>
      <c r="E6918" s="79" t="str">
        <f>VLOOKUP(G6918,[1]Macrodata_CCF!$A$3:$B$55,2,FALSE)</f>
        <v>#ERROR!</v>
      </c>
      <c r="F6918" s="78">
        <v>0.0</v>
      </c>
      <c r="G6918" s="80">
        <v>1.0</v>
      </c>
      <c r="H6918" s="81">
        <v>774235.0</v>
      </c>
      <c r="I6918" s="81">
        <v>960000.0</v>
      </c>
      <c r="J6918" s="81">
        <v>979200.0</v>
      </c>
      <c r="K6918" s="81">
        <v>960000.0</v>
      </c>
      <c r="L6918" s="82">
        <v>1.103356391139343</v>
      </c>
      <c r="N6918" s="83">
        <f t="shared" si="1"/>
        <v>1.103356391</v>
      </c>
      <c r="O6918" s="83">
        <f t="shared" si="2"/>
        <v>1</v>
      </c>
      <c r="Q6918" s="83">
        <f t="shared" si="3"/>
        <v>0.1935052083</v>
      </c>
      <c r="R6918" s="83">
        <f t="shared" si="4"/>
        <v>1.103356391</v>
      </c>
      <c r="S6918" s="83" t="b">
        <f t="shared" si="5"/>
        <v>0</v>
      </c>
      <c r="T6918" s="72"/>
      <c r="U6918" s="72"/>
      <c r="V6918" s="72"/>
      <c r="W6918" s="72"/>
      <c r="X6918" s="72"/>
      <c r="Y6918" s="72"/>
      <c r="Z6918" s="72"/>
      <c r="AA6918" s="72"/>
      <c r="AB6918" s="72"/>
      <c r="AC6918" s="72"/>
      <c r="AD6918" s="72"/>
      <c r="AE6918" s="72"/>
      <c r="AF6918" s="72"/>
      <c r="AG6918" s="72"/>
      <c r="AH6918" s="72"/>
      <c r="AI6918" s="72"/>
      <c r="AJ6918" s="72"/>
      <c r="AK6918" s="72"/>
    </row>
    <row r="6919" ht="14.25" customHeight="1">
      <c r="A6919" s="78">
        <v>6916.0</v>
      </c>
      <c r="C6919" s="78" t="str">
        <f>VLOOKUP(G6919,[1]Macrodata_CCF!$A$3:$D$55,4,FALSE)</f>
        <v>#ERROR!</v>
      </c>
      <c r="E6919" s="79" t="str">
        <f>VLOOKUP(G6919,[1]Macrodata_CCF!$A$3:$B$55,2,FALSE)</f>
        <v>#ERROR!</v>
      </c>
      <c r="F6919" s="78">
        <v>0.0</v>
      </c>
      <c r="G6919" s="80">
        <v>10.0</v>
      </c>
      <c r="H6919" s="81">
        <v>0.0</v>
      </c>
      <c r="I6919" s="81">
        <v>660000.0</v>
      </c>
      <c r="J6919" s="81">
        <v>264000.0</v>
      </c>
      <c r="K6919" s="81">
        <v>660000.0</v>
      </c>
      <c r="L6919" s="82">
        <v>0.4</v>
      </c>
      <c r="N6919" s="83">
        <f t="shared" si="1"/>
        <v>0.4</v>
      </c>
      <c r="O6919" s="83">
        <f t="shared" si="2"/>
        <v>0.4</v>
      </c>
      <c r="Q6919" s="83">
        <f t="shared" si="3"/>
        <v>1</v>
      </c>
      <c r="R6919" s="83">
        <f t="shared" si="4"/>
        <v>0.4</v>
      </c>
      <c r="S6919" s="83" t="b">
        <f t="shared" si="5"/>
        <v>0</v>
      </c>
      <c r="T6919" s="72"/>
      <c r="U6919" s="72"/>
      <c r="V6919" s="72"/>
      <c r="W6919" s="72"/>
      <c r="X6919" s="72"/>
      <c r="Y6919" s="72"/>
      <c r="Z6919" s="72"/>
      <c r="AA6919" s="72"/>
      <c r="AB6919" s="72"/>
      <c r="AC6919" s="72"/>
      <c r="AD6919" s="72"/>
      <c r="AE6919" s="72"/>
      <c r="AF6919" s="72"/>
      <c r="AG6919" s="72"/>
      <c r="AH6919" s="72"/>
      <c r="AI6919" s="72"/>
      <c r="AJ6919" s="72"/>
      <c r="AK6919" s="72"/>
    </row>
    <row r="6920" ht="14.25" customHeight="1">
      <c r="A6920" s="78">
        <v>6917.0</v>
      </c>
      <c r="C6920" s="78" t="str">
        <f>VLOOKUP(G6920,[1]Macrodata_CCF!$A$3:$D$55,4,FALSE)</f>
        <v>#ERROR!</v>
      </c>
      <c r="E6920" s="79" t="str">
        <f>VLOOKUP(G6920,[1]Macrodata_CCF!$A$3:$B$55,2,FALSE)</f>
        <v>#ERROR!</v>
      </c>
      <c r="F6920" s="78">
        <v>0.0</v>
      </c>
      <c r="G6920" s="80">
        <v>32.0</v>
      </c>
      <c r="H6920" s="81">
        <v>446170.0</v>
      </c>
      <c r="I6920" s="81">
        <v>480000.0</v>
      </c>
      <c r="J6920" s="81">
        <v>452600.0</v>
      </c>
      <c r="K6920" s="81">
        <v>480000.0</v>
      </c>
      <c r="L6920" s="82">
        <v>0.1900679869937925</v>
      </c>
      <c r="N6920" s="83">
        <f t="shared" si="1"/>
        <v>0.190067987</v>
      </c>
      <c r="O6920" s="83">
        <f t="shared" si="2"/>
        <v>0.190067987</v>
      </c>
      <c r="Q6920" s="83">
        <f t="shared" si="3"/>
        <v>0.07047916667</v>
      </c>
      <c r="R6920" s="83">
        <f t="shared" si="4"/>
        <v>0.01339583333</v>
      </c>
      <c r="S6920" s="83" t="b">
        <f t="shared" si="5"/>
        <v>0</v>
      </c>
      <c r="T6920" s="72"/>
      <c r="U6920" s="72"/>
      <c r="V6920" s="72"/>
      <c r="W6920" s="72"/>
      <c r="X6920" s="72"/>
      <c r="Y6920" s="72"/>
      <c r="Z6920" s="72"/>
      <c r="AA6920" s="72"/>
      <c r="AB6920" s="72"/>
      <c r="AC6920" s="72"/>
      <c r="AD6920" s="72"/>
      <c r="AE6920" s="72"/>
      <c r="AF6920" s="72"/>
      <c r="AG6920" s="72"/>
      <c r="AH6920" s="72"/>
      <c r="AI6920" s="72"/>
      <c r="AJ6920" s="72"/>
      <c r="AK6920" s="72"/>
    </row>
    <row r="6921" ht="14.25" customHeight="1">
      <c r="A6921" s="78">
        <v>6918.0</v>
      </c>
      <c r="C6921" s="78" t="str">
        <f>VLOOKUP(G6921,[1]Macrodata_CCF!$A$3:$D$55,4,FALSE)</f>
        <v>#ERROR!</v>
      </c>
      <c r="E6921" s="79" t="str">
        <f>VLOOKUP(G6921,[1]Macrodata_CCF!$A$3:$B$55,2,FALSE)</f>
        <v>#ERROR!</v>
      </c>
      <c r="F6921" s="78">
        <v>0.0</v>
      </c>
      <c r="G6921" s="80">
        <v>13.0</v>
      </c>
      <c r="H6921" s="81">
        <v>48475.0</v>
      </c>
      <c r="I6921" s="81">
        <v>680000.0</v>
      </c>
      <c r="J6921" s="81">
        <v>0.0</v>
      </c>
      <c r="K6921" s="81">
        <v>680000.0</v>
      </c>
      <c r="L6921" s="82">
        <v>-0.07675863980048296</v>
      </c>
      <c r="N6921" s="83">
        <f t="shared" si="1"/>
        <v>-0.0767586398</v>
      </c>
      <c r="O6921" s="83">
        <f t="shared" si="2"/>
        <v>0</v>
      </c>
      <c r="Q6921" s="83">
        <f t="shared" si="3"/>
        <v>0.9287132353</v>
      </c>
      <c r="R6921" s="83">
        <f t="shared" si="4"/>
        <v>-0.0767586398</v>
      </c>
      <c r="S6921" s="83" t="b">
        <f t="shared" si="5"/>
        <v>0</v>
      </c>
      <c r="T6921" s="72"/>
      <c r="U6921" s="72"/>
      <c r="V6921" s="72"/>
      <c r="W6921" s="72"/>
      <c r="X6921" s="72"/>
      <c r="Y6921" s="72"/>
      <c r="Z6921" s="72"/>
      <c r="AA6921" s="72"/>
      <c r="AB6921" s="72"/>
      <c r="AC6921" s="72"/>
      <c r="AD6921" s="72"/>
      <c r="AE6921" s="72"/>
      <c r="AF6921" s="72"/>
      <c r="AG6921" s="72"/>
      <c r="AH6921" s="72"/>
      <c r="AI6921" s="72"/>
      <c r="AJ6921" s="72"/>
      <c r="AK6921" s="72"/>
    </row>
    <row r="6922" ht="14.25" customHeight="1">
      <c r="A6922" s="78">
        <v>6919.0</v>
      </c>
      <c r="C6922" s="78" t="str">
        <f>VLOOKUP(G6922,[1]Macrodata_CCF!$A$3:$D$55,4,FALSE)</f>
        <v>#ERROR!</v>
      </c>
      <c r="E6922" s="79" t="str">
        <f>VLOOKUP(G6922,[1]Macrodata_CCF!$A$3:$B$55,2,FALSE)</f>
        <v>#ERROR!</v>
      </c>
      <c r="F6922" s="78">
        <v>0.0</v>
      </c>
      <c r="G6922" s="80">
        <v>44.0</v>
      </c>
      <c r="H6922" s="81">
        <v>37970.0</v>
      </c>
      <c r="I6922" s="81">
        <v>170000.0</v>
      </c>
      <c r="J6922" s="81">
        <v>35330.0</v>
      </c>
      <c r="K6922" s="81">
        <v>255000.0</v>
      </c>
      <c r="L6922" s="82">
        <v>-0.01999545557827766</v>
      </c>
      <c r="N6922" s="83">
        <f t="shared" si="1"/>
        <v>-0.01999545558</v>
      </c>
      <c r="O6922" s="83">
        <f t="shared" si="2"/>
        <v>0</v>
      </c>
      <c r="Q6922" s="83">
        <f t="shared" si="3"/>
        <v>0.7766470588</v>
      </c>
      <c r="R6922" s="83">
        <f t="shared" si="4"/>
        <v>-0.01999545558</v>
      </c>
      <c r="S6922" s="83" t="b">
        <f t="shared" si="5"/>
        <v>0</v>
      </c>
      <c r="T6922" s="72"/>
      <c r="U6922" s="72"/>
      <c r="V6922" s="72"/>
      <c r="W6922" s="72"/>
      <c r="X6922" s="72"/>
      <c r="Y6922" s="72"/>
      <c r="Z6922" s="72"/>
      <c r="AA6922" s="72"/>
      <c r="AB6922" s="72"/>
      <c r="AC6922" s="72"/>
      <c r="AD6922" s="72"/>
      <c r="AE6922" s="72"/>
      <c r="AF6922" s="72"/>
      <c r="AG6922" s="72"/>
      <c r="AH6922" s="72"/>
      <c r="AI6922" s="72"/>
      <c r="AJ6922" s="72"/>
      <c r="AK6922" s="72"/>
    </row>
    <row r="6923" ht="14.25" customHeight="1">
      <c r="A6923" s="78">
        <v>6920.0</v>
      </c>
      <c r="C6923" s="78" t="str">
        <f>VLOOKUP(G6923,[1]Macrodata_CCF!$A$3:$D$55,4,FALSE)</f>
        <v>#ERROR!</v>
      </c>
      <c r="E6923" s="79" t="str">
        <f>VLOOKUP(G6923,[1]Macrodata_CCF!$A$3:$B$55,2,FALSE)</f>
        <v>#ERROR!</v>
      </c>
      <c r="F6923" s="78">
        <v>0.0</v>
      </c>
      <c r="G6923" s="80">
        <v>48.0</v>
      </c>
      <c r="H6923" s="81">
        <v>277540.0</v>
      </c>
      <c r="I6923" s="81">
        <v>820000.0</v>
      </c>
      <c r="J6923" s="81">
        <v>358910.0</v>
      </c>
      <c r="K6923" s="81">
        <v>820000.0</v>
      </c>
      <c r="L6923" s="82">
        <v>0.1500018434538952</v>
      </c>
      <c r="N6923" s="83">
        <f t="shared" si="1"/>
        <v>0.1500018435</v>
      </c>
      <c r="O6923" s="83">
        <f t="shared" si="2"/>
        <v>0.1500018435</v>
      </c>
      <c r="Q6923" s="83">
        <f t="shared" si="3"/>
        <v>0.6615365854</v>
      </c>
      <c r="R6923" s="83">
        <f t="shared" si="4"/>
        <v>0.1500018435</v>
      </c>
      <c r="S6923" s="83" t="b">
        <f t="shared" si="5"/>
        <v>0</v>
      </c>
      <c r="T6923" s="72"/>
      <c r="U6923" s="72"/>
      <c r="V6923" s="72"/>
      <c r="W6923" s="72"/>
      <c r="X6923" s="72"/>
      <c r="Y6923" s="72"/>
      <c r="Z6923" s="72"/>
      <c r="AA6923" s="72"/>
      <c r="AB6923" s="72"/>
      <c r="AC6923" s="72"/>
      <c r="AD6923" s="72"/>
      <c r="AE6923" s="72"/>
      <c r="AF6923" s="72"/>
      <c r="AG6923" s="72"/>
      <c r="AH6923" s="72"/>
      <c r="AI6923" s="72"/>
      <c r="AJ6923" s="72"/>
      <c r="AK6923" s="72"/>
    </row>
    <row r="6924" ht="14.25" customHeight="1">
      <c r="A6924" s="78">
        <v>6921.0</v>
      </c>
      <c r="C6924" s="78" t="str">
        <f>VLOOKUP(G6924,[1]Macrodata_CCF!$A$3:$D$55,4,FALSE)</f>
        <v>#ERROR!</v>
      </c>
      <c r="E6924" s="79" t="str">
        <f>VLOOKUP(G6924,[1]Macrodata_CCF!$A$3:$B$55,2,FALSE)</f>
        <v>#ERROR!</v>
      </c>
      <c r="F6924" s="78">
        <v>0.0</v>
      </c>
      <c r="G6924" s="80">
        <v>31.0</v>
      </c>
      <c r="H6924" s="81">
        <v>0.0</v>
      </c>
      <c r="I6924" s="81">
        <v>870000.0</v>
      </c>
      <c r="J6924" s="81">
        <v>130500.0</v>
      </c>
      <c r="K6924" s="81">
        <v>870000.0</v>
      </c>
      <c r="L6924" s="82">
        <v>0.15</v>
      </c>
      <c r="N6924" s="83">
        <f t="shared" si="1"/>
        <v>0.15</v>
      </c>
      <c r="O6924" s="83">
        <f t="shared" si="2"/>
        <v>0.15</v>
      </c>
      <c r="Q6924" s="83">
        <f t="shared" si="3"/>
        <v>1</v>
      </c>
      <c r="R6924" s="83">
        <f t="shared" si="4"/>
        <v>0.15</v>
      </c>
      <c r="S6924" s="83" t="b">
        <f t="shared" si="5"/>
        <v>0</v>
      </c>
      <c r="T6924" s="72"/>
      <c r="U6924" s="72"/>
      <c r="V6924" s="72"/>
      <c r="W6924" s="72"/>
      <c r="X6924" s="72"/>
      <c r="Y6924" s="72"/>
      <c r="Z6924" s="72"/>
      <c r="AA6924" s="72"/>
      <c r="AB6924" s="72"/>
      <c r="AC6924" s="72"/>
      <c r="AD6924" s="72"/>
      <c r="AE6924" s="72"/>
      <c r="AF6924" s="72"/>
      <c r="AG6924" s="72"/>
      <c r="AH6924" s="72"/>
      <c r="AI6924" s="72"/>
      <c r="AJ6924" s="72"/>
      <c r="AK6924" s="72"/>
    </row>
    <row r="6925" ht="14.25" customHeight="1">
      <c r="A6925" s="78">
        <v>6922.0</v>
      </c>
      <c r="C6925" s="78" t="str">
        <f>VLOOKUP(G6925,[1]Macrodata_CCF!$A$3:$D$55,4,FALSE)</f>
        <v>#ERROR!</v>
      </c>
      <c r="E6925" s="79" t="str">
        <f>VLOOKUP(G6925,[1]Macrodata_CCF!$A$3:$B$55,2,FALSE)</f>
        <v>#ERROR!</v>
      </c>
      <c r="F6925" s="78">
        <v>0.0</v>
      </c>
      <c r="G6925" s="80">
        <v>26.0</v>
      </c>
      <c r="H6925" s="81">
        <v>492630.0</v>
      </c>
      <c r="I6925" s="81">
        <v>600000.0</v>
      </c>
      <c r="J6925" s="81">
        <v>511955.0</v>
      </c>
      <c r="K6925" s="81">
        <v>600000.0</v>
      </c>
      <c r="L6925" s="82">
        <v>0.179985098258359</v>
      </c>
      <c r="N6925" s="83">
        <f t="shared" si="1"/>
        <v>0.1799850983</v>
      </c>
      <c r="O6925" s="83">
        <f t="shared" si="2"/>
        <v>0.1799850983</v>
      </c>
      <c r="Q6925" s="83">
        <f t="shared" si="3"/>
        <v>0.17895</v>
      </c>
      <c r="R6925" s="83">
        <f t="shared" si="4"/>
        <v>0.1799850983</v>
      </c>
      <c r="S6925" s="83" t="b">
        <f t="shared" si="5"/>
        <v>0</v>
      </c>
      <c r="T6925" s="72"/>
      <c r="U6925" s="72"/>
      <c r="V6925" s="72"/>
      <c r="W6925" s="72"/>
      <c r="X6925" s="72"/>
      <c r="Y6925" s="72"/>
      <c r="Z6925" s="72"/>
      <c r="AA6925" s="72"/>
      <c r="AB6925" s="72"/>
      <c r="AC6925" s="72"/>
      <c r="AD6925" s="72"/>
      <c r="AE6925" s="72"/>
      <c r="AF6925" s="72"/>
      <c r="AG6925" s="72"/>
      <c r="AH6925" s="72"/>
      <c r="AI6925" s="72"/>
      <c r="AJ6925" s="72"/>
      <c r="AK6925" s="72"/>
    </row>
    <row r="6926" ht="14.25" customHeight="1">
      <c r="A6926" s="78">
        <v>6923.0</v>
      </c>
      <c r="C6926" s="78" t="str">
        <f>VLOOKUP(G6926,[1]Macrodata_CCF!$A$3:$D$55,4,FALSE)</f>
        <v>#ERROR!</v>
      </c>
      <c r="E6926" s="79" t="str">
        <f>VLOOKUP(G6926,[1]Macrodata_CCF!$A$3:$B$55,2,FALSE)</f>
        <v>#ERROR!</v>
      </c>
      <c r="F6926" s="78">
        <v>0.0</v>
      </c>
      <c r="G6926" s="80">
        <v>8.0</v>
      </c>
      <c r="H6926" s="81">
        <v>158385.0</v>
      </c>
      <c r="I6926" s="81">
        <v>910000.0</v>
      </c>
      <c r="J6926" s="81">
        <v>383870.0</v>
      </c>
      <c r="K6926" s="81">
        <v>910000.0</v>
      </c>
      <c r="L6926" s="82">
        <v>0.3000006652341957</v>
      </c>
      <c r="N6926" s="83">
        <f t="shared" si="1"/>
        <v>0.3000006652</v>
      </c>
      <c r="O6926" s="83">
        <f t="shared" si="2"/>
        <v>0.3000006652</v>
      </c>
      <c r="Q6926" s="83">
        <f t="shared" si="3"/>
        <v>0.8259505495</v>
      </c>
      <c r="R6926" s="83">
        <f t="shared" si="4"/>
        <v>0.3000006652</v>
      </c>
      <c r="S6926" s="83" t="b">
        <f t="shared" si="5"/>
        <v>0</v>
      </c>
      <c r="T6926" s="72"/>
      <c r="U6926" s="72"/>
      <c r="V6926" s="72"/>
      <c r="W6926" s="72"/>
      <c r="X6926" s="72"/>
      <c r="Y6926" s="72"/>
      <c r="Z6926" s="72"/>
      <c r="AA6926" s="72"/>
      <c r="AB6926" s="72"/>
      <c r="AC6926" s="72"/>
      <c r="AD6926" s="72"/>
      <c r="AE6926" s="72"/>
      <c r="AF6926" s="72"/>
      <c r="AG6926" s="72"/>
      <c r="AH6926" s="72"/>
      <c r="AI6926" s="72"/>
      <c r="AJ6926" s="72"/>
      <c r="AK6926" s="72"/>
    </row>
    <row r="6927" ht="14.25" customHeight="1">
      <c r="A6927" s="78">
        <v>6924.0</v>
      </c>
      <c r="C6927" s="78" t="str">
        <f>VLOOKUP(G6927,[1]Macrodata_CCF!$A$3:$D$55,4,FALSE)</f>
        <v>#ERROR!</v>
      </c>
      <c r="E6927" s="79" t="str">
        <f>VLOOKUP(G6927,[1]Macrodata_CCF!$A$3:$B$55,2,FALSE)</f>
        <v>#ERROR!</v>
      </c>
      <c r="F6927" s="78">
        <v>0.0</v>
      </c>
      <c r="G6927" s="80">
        <v>22.0</v>
      </c>
      <c r="H6927" s="81">
        <v>202740.0</v>
      </c>
      <c r="I6927" s="81">
        <v>630000.0</v>
      </c>
      <c r="J6927" s="81">
        <v>275375.0</v>
      </c>
      <c r="K6927" s="81">
        <v>1197000.0</v>
      </c>
      <c r="L6927" s="82">
        <v>0.170001872396199</v>
      </c>
      <c r="N6927" s="83">
        <f t="shared" si="1"/>
        <v>0.1700018724</v>
      </c>
      <c r="O6927" s="83">
        <f t="shared" si="2"/>
        <v>0.1700018724</v>
      </c>
      <c r="Q6927" s="83">
        <f t="shared" si="3"/>
        <v>0.6781904762</v>
      </c>
      <c r="R6927" s="83">
        <f t="shared" si="4"/>
        <v>0.1700018724</v>
      </c>
      <c r="S6927" s="83" t="b">
        <f t="shared" si="5"/>
        <v>0</v>
      </c>
      <c r="T6927" s="72"/>
      <c r="U6927" s="72"/>
      <c r="V6927" s="72"/>
      <c r="W6927" s="72"/>
      <c r="X6927" s="72"/>
      <c r="Y6927" s="72"/>
      <c r="Z6927" s="72"/>
      <c r="AA6927" s="72"/>
      <c r="AB6927" s="72"/>
      <c r="AC6927" s="72"/>
      <c r="AD6927" s="72"/>
      <c r="AE6927" s="72"/>
      <c r="AF6927" s="72"/>
      <c r="AG6927" s="72"/>
      <c r="AH6927" s="72"/>
      <c r="AI6927" s="72"/>
      <c r="AJ6927" s="72"/>
      <c r="AK6927" s="72"/>
    </row>
    <row r="6928" ht="14.25" customHeight="1">
      <c r="A6928" s="78">
        <v>6925.0</v>
      </c>
      <c r="C6928" s="78" t="str">
        <f>VLOOKUP(G6928,[1]Macrodata_CCF!$A$3:$D$55,4,FALSE)</f>
        <v>#ERROR!</v>
      </c>
      <c r="E6928" s="79" t="str">
        <f>VLOOKUP(G6928,[1]Macrodata_CCF!$A$3:$B$55,2,FALSE)</f>
        <v>#ERROR!</v>
      </c>
      <c r="F6928" s="78">
        <v>0.0</v>
      </c>
      <c r="G6928" s="80">
        <v>3.0</v>
      </c>
      <c r="H6928" s="81">
        <v>273075.0</v>
      </c>
      <c r="I6928" s="81">
        <v>310000.0</v>
      </c>
      <c r="J6928" s="81">
        <v>281935.0</v>
      </c>
      <c r="K6928" s="81">
        <v>403000.0</v>
      </c>
      <c r="L6928" s="82">
        <v>0.239945836154367</v>
      </c>
      <c r="N6928" s="83">
        <f t="shared" si="1"/>
        <v>0.2399458362</v>
      </c>
      <c r="O6928" s="83">
        <f t="shared" si="2"/>
        <v>0.2399458362</v>
      </c>
      <c r="Q6928" s="83">
        <f t="shared" si="3"/>
        <v>0.1191129032</v>
      </c>
      <c r="R6928" s="83">
        <f t="shared" si="4"/>
        <v>0.2399458362</v>
      </c>
      <c r="S6928" s="83" t="b">
        <f t="shared" si="5"/>
        <v>0</v>
      </c>
      <c r="T6928" s="72"/>
      <c r="U6928" s="72"/>
      <c r="V6928" s="72"/>
      <c r="W6928" s="72"/>
      <c r="X6928" s="72"/>
      <c r="Y6928" s="72"/>
      <c r="Z6928" s="72"/>
      <c r="AA6928" s="72"/>
      <c r="AB6928" s="72"/>
      <c r="AC6928" s="72"/>
      <c r="AD6928" s="72"/>
      <c r="AE6928" s="72"/>
      <c r="AF6928" s="72"/>
      <c r="AG6928" s="72"/>
      <c r="AH6928" s="72"/>
      <c r="AI6928" s="72"/>
      <c r="AJ6928" s="72"/>
      <c r="AK6928" s="72"/>
    </row>
    <row r="6929" ht="14.25" customHeight="1">
      <c r="A6929" s="78">
        <v>6926.0</v>
      </c>
      <c r="C6929" s="78" t="str">
        <f>VLOOKUP(G6929,[1]Macrodata_CCF!$A$3:$D$55,4,FALSE)</f>
        <v>#ERROR!</v>
      </c>
      <c r="E6929" s="79" t="str">
        <f>VLOOKUP(G6929,[1]Macrodata_CCF!$A$3:$B$55,2,FALSE)</f>
        <v>#ERROR!</v>
      </c>
      <c r="F6929" s="78">
        <v>0.0</v>
      </c>
      <c r="G6929" s="80">
        <v>15.0</v>
      </c>
      <c r="H6929" s="81">
        <v>104180.0</v>
      </c>
      <c r="I6929" s="81">
        <v>310000.0</v>
      </c>
      <c r="J6929" s="81">
        <v>143285.0</v>
      </c>
      <c r="K6929" s="81">
        <v>589000.0</v>
      </c>
      <c r="L6929" s="82">
        <v>0.1899961131085414</v>
      </c>
      <c r="N6929" s="83">
        <f t="shared" si="1"/>
        <v>0.1899961131</v>
      </c>
      <c r="O6929" s="83">
        <f t="shared" si="2"/>
        <v>0.1899961131</v>
      </c>
      <c r="Q6929" s="83">
        <f t="shared" si="3"/>
        <v>0.6639354839</v>
      </c>
      <c r="R6929" s="83">
        <f t="shared" si="4"/>
        <v>0.1899961131</v>
      </c>
      <c r="S6929" s="83" t="b">
        <f t="shared" si="5"/>
        <v>0</v>
      </c>
      <c r="T6929" s="72"/>
      <c r="U6929" s="72"/>
      <c r="V6929" s="72"/>
      <c r="W6929" s="72"/>
      <c r="X6929" s="72"/>
      <c r="Y6929" s="72"/>
      <c r="Z6929" s="72"/>
      <c r="AA6929" s="72"/>
      <c r="AB6929" s="72"/>
      <c r="AC6929" s="72"/>
      <c r="AD6929" s="72"/>
      <c r="AE6929" s="72"/>
      <c r="AF6929" s="72"/>
      <c r="AG6929" s="72"/>
      <c r="AH6929" s="72"/>
      <c r="AI6929" s="72"/>
      <c r="AJ6929" s="72"/>
      <c r="AK6929" s="72"/>
    </row>
    <row r="6930" ht="14.25" customHeight="1">
      <c r="A6930" s="78">
        <v>6927.0</v>
      </c>
      <c r="C6930" s="78" t="str">
        <f>VLOOKUP(G6930,[1]Macrodata_CCF!$A$3:$D$55,4,FALSE)</f>
        <v>#ERROR!</v>
      </c>
      <c r="E6930" s="79" t="str">
        <f>VLOOKUP(G6930,[1]Macrodata_CCF!$A$3:$B$55,2,FALSE)</f>
        <v>#ERROR!</v>
      </c>
      <c r="F6930" s="78">
        <v>0.0</v>
      </c>
      <c r="G6930" s="80">
        <v>29.0</v>
      </c>
      <c r="H6930" s="81">
        <v>595475.0</v>
      </c>
      <c r="I6930" s="81">
        <v>1000000.0</v>
      </c>
      <c r="J6930" s="81">
        <v>676380.0</v>
      </c>
      <c r="K6930" s="81">
        <v>1000000.0</v>
      </c>
      <c r="L6930" s="82">
        <v>0.2</v>
      </c>
      <c r="N6930" s="83">
        <f t="shared" si="1"/>
        <v>0.2</v>
      </c>
      <c r="O6930" s="83">
        <f t="shared" si="2"/>
        <v>0.2</v>
      </c>
      <c r="Q6930" s="83">
        <f t="shared" si="3"/>
        <v>0.404525</v>
      </c>
      <c r="R6930" s="83">
        <f t="shared" si="4"/>
        <v>0.2</v>
      </c>
      <c r="S6930" s="83" t="b">
        <f t="shared" si="5"/>
        <v>0</v>
      </c>
      <c r="T6930" s="72"/>
      <c r="U6930" s="72"/>
      <c r="V6930" s="72"/>
      <c r="W6930" s="72"/>
      <c r="X6930" s="72"/>
      <c r="Y6930" s="72"/>
      <c r="Z6930" s="72"/>
      <c r="AA6930" s="72"/>
      <c r="AB6930" s="72"/>
      <c r="AC6930" s="72"/>
      <c r="AD6930" s="72"/>
      <c r="AE6930" s="72"/>
      <c r="AF6930" s="72"/>
      <c r="AG6930" s="72"/>
      <c r="AH6930" s="72"/>
      <c r="AI6930" s="72"/>
      <c r="AJ6930" s="72"/>
      <c r="AK6930" s="72"/>
    </row>
    <row r="6931" ht="14.25" customHeight="1">
      <c r="A6931" s="78">
        <v>6928.0</v>
      </c>
      <c r="C6931" s="78" t="str">
        <f>VLOOKUP(G6931,[1]Macrodata_CCF!$A$3:$D$55,4,FALSE)</f>
        <v>#ERROR!</v>
      </c>
      <c r="E6931" s="79" t="str">
        <f>VLOOKUP(G6931,[1]Macrodata_CCF!$A$3:$B$55,2,FALSE)</f>
        <v>#ERROR!</v>
      </c>
      <c r="F6931" s="78">
        <v>0.0</v>
      </c>
      <c r="G6931" s="80">
        <v>2.0</v>
      </c>
      <c r="H6931" s="81">
        <v>466255.0</v>
      </c>
      <c r="I6931" s="81">
        <v>1000000.0</v>
      </c>
      <c r="J6931" s="81">
        <v>631715.0</v>
      </c>
      <c r="K6931" s="81">
        <v>1700000.0</v>
      </c>
      <c r="L6931" s="82">
        <v>0.3099982201238419</v>
      </c>
      <c r="N6931" s="83">
        <f t="shared" si="1"/>
        <v>0.3099982201</v>
      </c>
      <c r="O6931" s="83">
        <f t="shared" si="2"/>
        <v>0.3099982201</v>
      </c>
      <c r="Q6931" s="83">
        <f t="shared" si="3"/>
        <v>0.533745</v>
      </c>
      <c r="R6931" s="83">
        <f t="shared" si="4"/>
        <v>0.3099982201</v>
      </c>
      <c r="S6931" s="83" t="b">
        <f t="shared" si="5"/>
        <v>0</v>
      </c>
      <c r="T6931" s="72"/>
      <c r="U6931" s="72"/>
      <c r="V6931" s="72"/>
      <c r="W6931" s="72"/>
      <c r="X6931" s="72"/>
      <c r="Y6931" s="72"/>
      <c r="Z6931" s="72"/>
      <c r="AA6931" s="72"/>
      <c r="AB6931" s="72"/>
      <c r="AC6931" s="72"/>
      <c r="AD6931" s="72"/>
      <c r="AE6931" s="72"/>
      <c r="AF6931" s="72"/>
      <c r="AG6931" s="72"/>
      <c r="AH6931" s="72"/>
      <c r="AI6931" s="72"/>
      <c r="AJ6931" s="72"/>
      <c r="AK6931" s="72"/>
    </row>
    <row r="6932" ht="14.25" customHeight="1">
      <c r="A6932" s="78">
        <v>6929.0</v>
      </c>
      <c r="C6932" s="78" t="str">
        <f>VLOOKUP(G6932,[1]Macrodata_CCF!$A$3:$D$55,4,FALSE)</f>
        <v>#ERROR!</v>
      </c>
      <c r="E6932" s="79" t="str">
        <f>VLOOKUP(G6932,[1]Macrodata_CCF!$A$3:$B$55,2,FALSE)</f>
        <v>#ERROR!</v>
      </c>
      <c r="F6932" s="78">
        <v>0.0</v>
      </c>
      <c r="G6932" s="80">
        <v>30.0</v>
      </c>
      <c r="H6932" s="81">
        <v>42810.0</v>
      </c>
      <c r="I6932" s="81">
        <v>60000.0</v>
      </c>
      <c r="J6932" s="81">
        <v>46075.0</v>
      </c>
      <c r="K6932" s="81">
        <v>96000.0</v>
      </c>
      <c r="L6932" s="82">
        <v>0.189936009307737</v>
      </c>
      <c r="N6932" s="83">
        <f t="shared" si="1"/>
        <v>0.1899360093</v>
      </c>
      <c r="O6932" s="83">
        <f t="shared" si="2"/>
        <v>0.1899360093</v>
      </c>
      <c r="Q6932" s="83">
        <f t="shared" si="3"/>
        <v>0.2865</v>
      </c>
      <c r="R6932" s="83">
        <f t="shared" si="4"/>
        <v>0.1899360093</v>
      </c>
      <c r="S6932" s="83" t="b">
        <f t="shared" si="5"/>
        <v>0</v>
      </c>
      <c r="T6932" s="72"/>
      <c r="U6932" s="72"/>
      <c r="V6932" s="72"/>
      <c r="W6932" s="72"/>
      <c r="X6932" s="72"/>
      <c r="Y6932" s="72"/>
      <c r="Z6932" s="72"/>
      <c r="AA6932" s="72"/>
      <c r="AB6932" s="72"/>
      <c r="AC6932" s="72"/>
      <c r="AD6932" s="72"/>
      <c r="AE6932" s="72"/>
      <c r="AF6932" s="72"/>
      <c r="AG6932" s="72"/>
      <c r="AH6932" s="72"/>
      <c r="AI6932" s="72"/>
      <c r="AJ6932" s="72"/>
      <c r="AK6932" s="72"/>
    </row>
    <row r="6933" ht="14.25" customHeight="1">
      <c r="A6933" s="78">
        <v>6930.0</v>
      </c>
      <c r="C6933" s="78" t="str">
        <f>VLOOKUP(G6933,[1]Macrodata_CCF!$A$3:$D$55,4,FALSE)</f>
        <v>#ERROR!</v>
      </c>
      <c r="E6933" s="79" t="str">
        <f>VLOOKUP(G6933,[1]Macrodata_CCF!$A$3:$B$55,2,FALSE)</f>
        <v>#ERROR!</v>
      </c>
      <c r="F6933" s="78">
        <v>0.0</v>
      </c>
      <c r="G6933" s="80">
        <v>18.0</v>
      </c>
      <c r="H6933" s="81">
        <v>317015.0</v>
      </c>
      <c r="I6933" s="81">
        <v>380000.0</v>
      </c>
      <c r="J6933" s="81">
        <v>327720.0</v>
      </c>
      <c r="K6933" s="81">
        <v>380000.0</v>
      </c>
      <c r="L6933" s="82">
        <v>0.1699611018496467</v>
      </c>
      <c r="N6933" s="83">
        <f t="shared" si="1"/>
        <v>0.1699611018</v>
      </c>
      <c r="O6933" s="83">
        <f t="shared" si="2"/>
        <v>0.1699611018</v>
      </c>
      <c r="Q6933" s="83">
        <f t="shared" si="3"/>
        <v>0.16575</v>
      </c>
      <c r="R6933" s="83">
        <f t="shared" si="4"/>
        <v>0.1699611018</v>
      </c>
      <c r="S6933" s="83" t="b">
        <f t="shared" si="5"/>
        <v>0</v>
      </c>
      <c r="T6933" s="72"/>
      <c r="U6933" s="72"/>
      <c r="V6933" s="72"/>
      <c r="W6933" s="72"/>
      <c r="X6933" s="72"/>
      <c r="Y6933" s="72"/>
      <c r="Z6933" s="72"/>
      <c r="AA6933" s="72"/>
      <c r="AB6933" s="72"/>
      <c r="AC6933" s="72"/>
      <c r="AD6933" s="72"/>
      <c r="AE6933" s="72"/>
      <c r="AF6933" s="72"/>
      <c r="AG6933" s="72"/>
      <c r="AH6933" s="72"/>
      <c r="AI6933" s="72"/>
      <c r="AJ6933" s="72"/>
      <c r="AK6933" s="72"/>
    </row>
    <row r="6934" ht="14.25" customHeight="1">
      <c r="A6934" s="78">
        <v>6931.0</v>
      </c>
      <c r="C6934" s="78" t="str">
        <f>VLOOKUP(G6934,[1]Macrodata_CCF!$A$3:$D$55,4,FALSE)</f>
        <v>#ERROR!</v>
      </c>
      <c r="E6934" s="79" t="str">
        <f>VLOOKUP(G6934,[1]Macrodata_CCF!$A$3:$B$55,2,FALSE)</f>
        <v>#ERROR!</v>
      </c>
      <c r="F6934" s="78">
        <v>1.0</v>
      </c>
      <c r="G6934" s="80">
        <v>18.0</v>
      </c>
      <c r="H6934" s="81">
        <v>0.0</v>
      </c>
      <c r="I6934" s="81">
        <v>60000.0</v>
      </c>
      <c r="J6934" s="81">
        <v>61200.0</v>
      </c>
      <c r="K6934" s="81">
        <v>60000.0</v>
      </c>
      <c r="L6934" s="82">
        <v>1.02</v>
      </c>
      <c r="N6934" s="83">
        <f t="shared" si="1"/>
        <v>1.02</v>
      </c>
      <c r="O6934" s="83">
        <f t="shared" si="2"/>
        <v>1</v>
      </c>
      <c r="Q6934" s="83">
        <f t="shared" si="3"/>
        <v>1</v>
      </c>
      <c r="R6934" s="83">
        <f t="shared" si="4"/>
        <v>1.02</v>
      </c>
      <c r="S6934" s="83" t="b">
        <f t="shared" si="5"/>
        <v>0</v>
      </c>
      <c r="T6934" s="72"/>
      <c r="U6934" s="72"/>
      <c r="V6934" s="72"/>
      <c r="W6934" s="72"/>
      <c r="X6934" s="72"/>
      <c r="Y6934" s="72"/>
      <c r="Z6934" s="72"/>
      <c r="AA6934" s="72"/>
      <c r="AB6934" s="72"/>
      <c r="AC6934" s="72"/>
      <c r="AD6934" s="72"/>
      <c r="AE6934" s="72"/>
      <c r="AF6934" s="72"/>
      <c r="AG6934" s="72"/>
      <c r="AH6934" s="72"/>
      <c r="AI6934" s="72"/>
      <c r="AJ6934" s="72"/>
      <c r="AK6934" s="72"/>
    </row>
    <row r="6935" ht="14.25" customHeight="1">
      <c r="A6935" s="78">
        <v>6932.0</v>
      </c>
      <c r="C6935" s="78" t="str">
        <f>VLOOKUP(G6935,[1]Macrodata_CCF!$A$3:$D$55,4,FALSE)</f>
        <v>#ERROR!</v>
      </c>
      <c r="E6935" s="79" t="str">
        <f>VLOOKUP(G6935,[1]Macrodata_CCF!$A$3:$B$55,2,FALSE)</f>
        <v>#ERROR!</v>
      </c>
      <c r="F6935" s="78">
        <v>0.0</v>
      </c>
      <c r="G6935" s="80">
        <v>24.0</v>
      </c>
      <c r="H6935" s="81">
        <v>167280.0</v>
      </c>
      <c r="I6935" s="81">
        <v>640000.0</v>
      </c>
      <c r="J6935" s="81">
        <v>238190.0</v>
      </c>
      <c r="K6935" s="81">
        <v>640000.0</v>
      </c>
      <c r="L6935" s="82">
        <v>0.1500042308343205</v>
      </c>
      <c r="N6935" s="83">
        <f t="shared" si="1"/>
        <v>0.1500042308</v>
      </c>
      <c r="O6935" s="83">
        <f t="shared" si="2"/>
        <v>0.1500042308</v>
      </c>
      <c r="Q6935" s="83">
        <f t="shared" si="3"/>
        <v>0.738625</v>
      </c>
      <c r="R6935" s="83">
        <f t="shared" si="4"/>
        <v>0.1500042308</v>
      </c>
      <c r="S6935" s="83" t="b">
        <f t="shared" si="5"/>
        <v>0</v>
      </c>
      <c r="T6935" s="72"/>
      <c r="U6935" s="72"/>
      <c r="V6935" s="72"/>
      <c r="W6935" s="72"/>
      <c r="X6935" s="72"/>
      <c r="Y6935" s="72"/>
      <c r="Z6935" s="72"/>
      <c r="AA6935" s="72"/>
      <c r="AB6935" s="72"/>
      <c r="AC6935" s="72"/>
      <c r="AD6935" s="72"/>
      <c r="AE6935" s="72"/>
      <c r="AF6935" s="72"/>
      <c r="AG6935" s="72"/>
      <c r="AH6935" s="72"/>
      <c r="AI6935" s="72"/>
      <c r="AJ6935" s="72"/>
      <c r="AK6935" s="72"/>
    </row>
    <row r="6936" ht="14.25" customHeight="1">
      <c r="A6936" s="78">
        <v>6933.0</v>
      </c>
      <c r="C6936" s="78" t="str">
        <f>VLOOKUP(G6936,[1]Macrodata_CCF!$A$3:$D$55,4,FALSE)</f>
        <v>#ERROR!</v>
      </c>
      <c r="E6936" s="79" t="str">
        <f>VLOOKUP(G6936,[1]Macrodata_CCF!$A$3:$B$55,2,FALSE)</f>
        <v>#ERROR!</v>
      </c>
      <c r="F6936" s="78">
        <v>0.0</v>
      </c>
      <c r="G6936" s="80">
        <v>24.0</v>
      </c>
      <c r="H6936" s="81">
        <v>296125.0</v>
      </c>
      <c r="I6936" s="81">
        <v>320000.0</v>
      </c>
      <c r="J6936" s="81">
        <v>300660.0</v>
      </c>
      <c r="K6936" s="81">
        <v>320000.0</v>
      </c>
      <c r="L6936" s="82">
        <v>0.1899476439790576</v>
      </c>
      <c r="N6936" s="83">
        <f t="shared" si="1"/>
        <v>0.189947644</v>
      </c>
      <c r="O6936" s="83">
        <f t="shared" si="2"/>
        <v>0.189947644</v>
      </c>
      <c r="Q6936" s="83">
        <f t="shared" si="3"/>
        <v>0.074609375</v>
      </c>
      <c r="R6936" s="83">
        <f t="shared" si="4"/>
        <v>0.014171875</v>
      </c>
      <c r="S6936" s="83" t="b">
        <f t="shared" si="5"/>
        <v>0</v>
      </c>
      <c r="T6936" s="72"/>
      <c r="U6936" s="72"/>
      <c r="V6936" s="72"/>
      <c r="W6936" s="72"/>
      <c r="X6936" s="72"/>
      <c r="Y6936" s="72"/>
      <c r="Z6936" s="72"/>
      <c r="AA6936" s="72"/>
      <c r="AB6936" s="72"/>
      <c r="AC6936" s="72"/>
      <c r="AD6936" s="72"/>
      <c r="AE6936" s="72"/>
      <c r="AF6936" s="72"/>
      <c r="AG6936" s="72"/>
      <c r="AH6936" s="72"/>
      <c r="AI6936" s="72"/>
      <c r="AJ6936" s="72"/>
      <c r="AK6936" s="72"/>
    </row>
    <row r="6937" ht="14.25" customHeight="1">
      <c r="A6937" s="78">
        <v>6934.0</v>
      </c>
      <c r="C6937" s="78" t="str">
        <f>VLOOKUP(G6937,[1]Macrodata_CCF!$A$3:$D$55,4,FALSE)</f>
        <v>#ERROR!</v>
      </c>
      <c r="E6937" s="79" t="str">
        <f>VLOOKUP(G6937,[1]Macrodata_CCF!$A$3:$B$55,2,FALSE)</f>
        <v>#ERROR!</v>
      </c>
      <c r="F6937" s="78">
        <v>0.0</v>
      </c>
      <c r="G6937" s="80">
        <v>27.0</v>
      </c>
      <c r="H6937" s="81">
        <v>41740.0</v>
      </c>
      <c r="I6937" s="81">
        <v>150000.0</v>
      </c>
      <c r="J6937" s="81">
        <v>153000.0</v>
      </c>
      <c r="K6937" s="81">
        <v>150000.0</v>
      </c>
      <c r="L6937" s="82">
        <v>1.027711065952337</v>
      </c>
      <c r="N6937" s="83">
        <f t="shared" si="1"/>
        <v>1.027711066</v>
      </c>
      <c r="O6937" s="83">
        <f t="shared" si="2"/>
        <v>1</v>
      </c>
      <c r="Q6937" s="83">
        <f t="shared" si="3"/>
        <v>0.7217333333</v>
      </c>
      <c r="R6937" s="83">
        <f t="shared" si="4"/>
        <v>1.027711066</v>
      </c>
      <c r="S6937" s="83" t="b">
        <f t="shared" si="5"/>
        <v>0</v>
      </c>
      <c r="T6937" s="72"/>
      <c r="U6937" s="72"/>
      <c r="V6937" s="72"/>
      <c r="W6937" s="72"/>
      <c r="X6937" s="72"/>
      <c r="Y6937" s="72"/>
      <c r="Z6937" s="72"/>
      <c r="AA6937" s="72"/>
      <c r="AB6937" s="72"/>
      <c r="AC6937" s="72"/>
      <c r="AD6937" s="72"/>
      <c r="AE6937" s="72"/>
      <c r="AF6937" s="72"/>
      <c r="AG6937" s="72"/>
      <c r="AH6937" s="72"/>
      <c r="AI6937" s="72"/>
      <c r="AJ6937" s="72"/>
      <c r="AK6937" s="72"/>
    </row>
    <row r="6938" ht="14.25" customHeight="1">
      <c r="A6938" s="78">
        <v>6935.0</v>
      </c>
      <c r="C6938" s="78" t="str">
        <f>VLOOKUP(G6938,[1]Macrodata_CCF!$A$3:$D$55,4,FALSE)</f>
        <v>#ERROR!</v>
      </c>
      <c r="E6938" s="79" t="str">
        <f>VLOOKUP(G6938,[1]Macrodata_CCF!$A$3:$B$55,2,FALSE)</f>
        <v>#ERROR!</v>
      </c>
      <c r="F6938" s="78">
        <v>0.0</v>
      </c>
      <c r="G6938" s="80">
        <v>5.0</v>
      </c>
      <c r="H6938" s="81">
        <v>611230.0</v>
      </c>
      <c r="I6938" s="81">
        <v>710000.0</v>
      </c>
      <c r="J6938" s="81">
        <v>641850.0</v>
      </c>
      <c r="K6938" s="81">
        <v>1207000.0</v>
      </c>
      <c r="L6938" s="82">
        <v>0.3100131618912625</v>
      </c>
      <c r="N6938" s="83">
        <f t="shared" si="1"/>
        <v>0.3100131619</v>
      </c>
      <c r="O6938" s="83">
        <f t="shared" si="2"/>
        <v>0.3100131619</v>
      </c>
      <c r="Q6938" s="83">
        <f t="shared" si="3"/>
        <v>0.1391126761</v>
      </c>
      <c r="R6938" s="83">
        <f t="shared" si="4"/>
        <v>0.3100131619</v>
      </c>
      <c r="S6938" s="83" t="b">
        <f t="shared" si="5"/>
        <v>0</v>
      </c>
      <c r="T6938" s="72"/>
      <c r="U6938" s="72"/>
      <c r="V6938" s="72"/>
      <c r="W6938" s="72"/>
      <c r="X6938" s="72"/>
      <c r="Y6938" s="72"/>
      <c r="Z6938" s="72"/>
      <c r="AA6938" s="72"/>
      <c r="AB6938" s="72"/>
      <c r="AC6938" s="72"/>
      <c r="AD6938" s="72"/>
      <c r="AE6938" s="72"/>
      <c r="AF6938" s="72"/>
      <c r="AG6938" s="72"/>
      <c r="AH6938" s="72"/>
      <c r="AI6938" s="72"/>
      <c r="AJ6938" s="72"/>
      <c r="AK6938" s="72"/>
    </row>
    <row r="6939" ht="14.25" customHeight="1">
      <c r="A6939" s="78">
        <v>6936.0</v>
      </c>
      <c r="C6939" s="78" t="str">
        <f>VLOOKUP(G6939,[1]Macrodata_CCF!$A$3:$D$55,4,FALSE)</f>
        <v>#ERROR!</v>
      </c>
      <c r="E6939" s="79" t="str">
        <f>VLOOKUP(G6939,[1]Macrodata_CCF!$A$3:$B$55,2,FALSE)</f>
        <v>#ERROR!</v>
      </c>
      <c r="F6939" s="78">
        <v>0.0</v>
      </c>
      <c r="G6939" s="80">
        <v>34.0</v>
      </c>
      <c r="H6939" s="81">
        <v>39945.0</v>
      </c>
      <c r="I6939" s="81">
        <v>300000.0</v>
      </c>
      <c r="J6939" s="81">
        <v>52950.0</v>
      </c>
      <c r="K6939" s="81">
        <v>300000.0</v>
      </c>
      <c r="L6939" s="82">
        <v>0.05000865201591971</v>
      </c>
      <c r="N6939" s="83">
        <f t="shared" si="1"/>
        <v>0.05000865202</v>
      </c>
      <c r="O6939" s="83">
        <f t="shared" si="2"/>
        <v>0.05000865202</v>
      </c>
      <c r="Q6939" s="83">
        <f t="shared" si="3"/>
        <v>0.86685</v>
      </c>
      <c r="R6939" s="83">
        <f t="shared" si="4"/>
        <v>0.05000865202</v>
      </c>
      <c r="S6939" s="83" t="b">
        <f t="shared" si="5"/>
        <v>0</v>
      </c>
      <c r="T6939" s="72"/>
      <c r="U6939" s="72"/>
      <c r="V6939" s="72"/>
      <c r="W6939" s="72"/>
      <c r="X6939" s="72"/>
      <c r="Y6939" s="72"/>
      <c r="Z6939" s="72"/>
      <c r="AA6939" s="72"/>
      <c r="AB6939" s="72"/>
      <c r="AC6939" s="72"/>
      <c r="AD6939" s="72"/>
      <c r="AE6939" s="72"/>
      <c r="AF6939" s="72"/>
      <c r="AG6939" s="72"/>
      <c r="AH6939" s="72"/>
      <c r="AI6939" s="72"/>
      <c r="AJ6939" s="72"/>
      <c r="AK6939" s="72"/>
    </row>
    <row r="6940" ht="14.25" customHeight="1">
      <c r="A6940" s="78">
        <v>6937.0</v>
      </c>
      <c r="C6940" s="78" t="str">
        <f>VLOOKUP(G6940,[1]Macrodata_CCF!$A$3:$D$55,4,FALSE)</f>
        <v>#ERROR!</v>
      </c>
      <c r="E6940" s="79" t="str">
        <f>VLOOKUP(G6940,[1]Macrodata_CCF!$A$3:$B$55,2,FALSE)</f>
        <v>#ERROR!</v>
      </c>
      <c r="F6940" s="78">
        <v>0.0</v>
      </c>
      <c r="G6940" s="80">
        <v>2.0</v>
      </c>
      <c r="H6940" s="81">
        <v>511770.0</v>
      </c>
      <c r="I6940" s="81">
        <v>810000.0</v>
      </c>
      <c r="J6940" s="81">
        <v>592290.0</v>
      </c>
      <c r="K6940" s="81">
        <v>810000.0</v>
      </c>
      <c r="L6940" s="82">
        <v>0.2699929584548838</v>
      </c>
      <c r="N6940" s="83">
        <f t="shared" si="1"/>
        <v>0.2699929585</v>
      </c>
      <c r="O6940" s="83">
        <f t="shared" si="2"/>
        <v>0.2699929585</v>
      </c>
      <c r="Q6940" s="83">
        <f t="shared" si="3"/>
        <v>0.3681851852</v>
      </c>
      <c r="R6940" s="83">
        <f t="shared" si="4"/>
        <v>0.2699929585</v>
      </c>
      <c r="S6940" s="83" t="b">
        <f t="shared" si="5"/>
        <v>0</v>
      </c>
      <c r="T6940" s="72"/>
      <c r="U6940" s="72"/>
      <c r="V6940" s="72"/>
      <c r="W6940" s="72"/>
      <c r="X6940" s="72"/>
      <c r="Y6940" s="72"/>
      <c r="Z6940" s="72"/>
      <c r="AA6940" s="72"/>
      <c r="AB6940" s="72"/>
      <c r="AC6940" s="72"/>
      <c r="AD6940" s="72"/>
      <c r="AE6940" s="72"/>
      <c r="AF6940" s="72"/>
      <c r="AG6940" s="72"/>
      <c r="AH6940" s="72"/>
      <c r="AI6940" s="72"/>
      <c r="AJ6940" s="72"/>
      <c r="AK6940" s="72"/>
    </row>
    <row r="6941" ht="14.25" customHeight="1">
      <c r="A6941" s="78">
        <v>6938.0</v>
      </c>
      <c r="C6941" s="78" t="str">
        <f>VLOOKUP(G6941,[1]Macrodata_CCF!$A$3:$D$55,4,FALSE)</f>
        <v>#ERROR!</v>
      </c>
      <c r="E6941" s="79" t="str">
        <f>VLOOKUP(G6941,[1]Macrodata_CCF!$A$3:$B$55,2,FALSE)</f>
        <v>#ERROR!</v>
      </c>
      <c r="F6941" s="78">
        <v>0.0</v>
      </c>
      <c r="G6941" s="80">
        <v>39.0</v>
      </c>
      <c r="H6941" s="81">
        <v>0.0</v>
      </c>
      <c r="I6941" s="81">
        <v>970000.0</v>
      </c>
      <c r="J6941" s="81">
        <v>126100.0</v>
      </c>
      <c r="K6941" s="81">
        <v>970000.0</v>
      </c>
      <c r="L6941" s="82">
        <v>0.13</v>
      </c>
      <c r="N6941" s="83">
        <f t="shared" si="1"/>
        <v>0.13</v>
      </c>
      <c r="O6941" s="83">
        <f t="shared" si="2"/>
        <v>0.13</v>
      </c>
      <c r="Q6941" s="83">
        <f t="shared" si="3"/>
        <v>1</v>
      </c>
      <c r="R6941" s="83">
        <f t="shared" si="4"/>
        <v>0.13</v>
      </c>
      <c r="S6941" s="83" t="b">
        <f t="shared" si="5"/>
        <v>0</v>
      </c>
      <c r="T6941" s="72"/>
      <c r="U6941" s="72"/>
      <c r="V6941" s="72"/>
      <c r="W6941" s="72"/>
      <c r="X6941" s="72"/>
      <c r="Y6941" s="72"/>
      <c r="Z6941" s="72"/>
      <c r="AA6941" s="72"/>
      <c r="AB6941" s="72"/>
      <c r="AC6941" s="72"/>
      <c r="AD6941" s="72"/>
      <c r="AE6941" s="72"/>
      <c r="AF6941" s="72"/>
      <c r="AG6941" s="72"/>
      <c r="AH6941" s="72"/>
      <c r="AI6941" s="72"/>
      <c r="AJ6941" s="72"/>
      <c r="AK6941" s="72"/>
    </row>
    <row r="6942" ht="14.25" customHeight="1">
      <c r="A6942" s="78">
        <v>6939.0</v>
      </c>
      <c r="C6942" s="78" t="str">
        <f>VLOOKUP(G6942,[1]Macrodata_CCF!$A$3:$D$55,4,FALSE)</f>
        <v>#ERROR!</v>
      </c>
      <c r="E6942" s="79" t="str">
        <f>VLOOKUP(G6942,[1]Macrodata_CCF!$A$3:$B$55,2,FALSE)</f>
        <v>#ERROR!</v>
      </c>
      <c r="F6942" s="78">
        <v>0.0</v>
      </c>
      <c r="G6942" s="80">
        <v>5.0</v>
      </c>
      <c r="H6942" s="81">
        <v>117075.0</v>
      </c>
      <c r="I6942" s="81">
        <v>870000.0</v>
      </c>
      <c r="J6942" s="81">
        <v>305305.0</v>
      </c>
      <c r="K6942" s="81">
        <v>870000.0</v>
      </c>
      <c r="L6942" s="82">
        <v>0.2499983398080818</v>
      </c>
      <c r="N6942" s="83">
        <f t="shared" si="1"/>
        <v>0.2499983398</v>
      </c>
      <c r="O6942" s="83">
        <f t="shared" si="2"/>
        <v>0.2499983398</v>
      </c>
      <c r="Q6942" s="83">
        <f t="shared" si="3"/>
        <v>0.8654310345</v>
      </c>
      <c r="R6942" s="83">
        <f t="shared" si="4"/>
        <v>0.2499983398</v>
      </c>
      <c r="S6942" s="83" t="b">
        <f t="shared" si="5"/>
        <v>0</v>
      </c>
      <c r="T6942" s="72"/>
      <c r="U6942" s="72"/>
      <c r="V6942" s="72"/>
      <c r="W6942" s="72"/>
      <c r="X6942" s="72"/>
      <c r="Y6942" s="72"/>
      <c r="Z6942" s="72"/>
      <c r="AA6942" s="72"/>
      <c r="AB6942" s="72"/>
      <c r="AC6942" s="72"/>
      <c r="AD6942" s="72"/>
      <c r="AE6942" s="72"/>
      <c r="AF6942" s="72"/>
      <c r="AG6942" s="72"/>
      <c r="AH6942" s="72"/>
      <c r="AI6942" s="72"/>
      <c r="AJ6942" s="72"/>
      <c r="AK6942" s="72"/>
    </row>
    <row r="6943" ht="14.25" customHeight="1">
      <c r="A6943" s="78">
        <v>6940.0</v>
      </c>
      <c r="C6943" s="78" t="str">
        <f>VLOOKUP(G6943,[1]Macrodata_CCF!$A$3:$D$55,4,FALSE)</f>
        <v>#ERROR!</v>
      </c>
      <c r="E6943" s="79" t="str">
        <f>VLOOKUP(G6943,[1]Macrodata_CCF!$A$3:$B$55,2,FALSE)</f>
        <v>#ERROR!</v>
      </c>
      <c r="F6943" s="78">
        <v>0.0</v>
      </c>
      <c r="G6943" s="80">
        <v>47.0</v>
      </c>
      <c r="H6943" s="81">
        <v>82275.0</v>
      </c>
      <c r="I6943" s="81">
        <v>80000.0</v>
      </c>
      <c r="J6943" s="81">
        <v>81845.0</v>
      </c>
      <c r="K6943" s="81">
        <v>144000.0</v>
      </c>
      <c r="L6943" s="82">
        <v>0.189010989010989</v>
      </c>
      <c r="N6943" s="83">
        <f t="shared" si="1"/>
        <v>0.189010989</v>
      </c>
      <c r="O6943" s="83">
        <f t="shared" si="2"/>
        <v>0.189010989</v>
      </c>
      <c r="Q6943" s="83">
        <f t="shared" si="3"/>
        <v>-0.0284375</v>
      </c>
      <c r="R6943" s="83">
        <f t="shared" si="4"/>
        <v>-0.005375</v>
      </c>
      <c r="S6943" s="83" t="b">
        <f t="shared" si="5"/>
        <v>0</v>
      </c>
      <c r="T6943" s="72"/>
      <c r="U6943" s="72"/>
      <c r="V6943" s="72"/>
      <c r="W6943" s="72"/>
      <c r="X6943" s="72"/>
      <c r="Y6943" s="72"/>
      <c r="Z6943" s="72"/>
      <c r="AA6943" s="72"/>
      <c r="AB6943" s="72"/>
      <c r="AC6943" s="72"/>
      <c r="AD6943" s="72"/>
      <c r="AE6943" s="72"/>
      <c r="AF6943" s="72"/>
      <c r="AG6943" s="72"/>
      <c r="AH6943" s="72"/>
      <c r="AI6943" s="72"/>
      <c r="AJ6943" s="72"/>
      <c r="AK6943" s="72"/>
    </row>
    <row r="6944" ht="14.25" customHeight="1">
      <c r="A6944" s="78">
        <v>6941.0</v>
      </c>
      <c r="C6944" s="78" t="str">
        <f>VLOOKUP(G6944,[1]Macrodata_CCF!$A$3:$D$55,4,FALSE)</f>
        <v>#ERROR!</v>
      </c>
      <c r="E6944" s="79" t="str">
        <f>VLOOKUP(G6944,[1]Macrodata_CCF!$A$3:$B$55,2,FALSE)</f>
        <v>#ERROR!</v>
      </c>
      <c r="F6944" s="78">
        <v>0.0</v>
      </c>
      <c r="G6944" s="80">
        <v>1.0</v>
      </c>
      <c r="H6944" s="81">
        <v>163435.0</v>
      </c>
      <c r="I6944" s="81">
        <v>450000.0</v>
      </c>
      <c r="J6944" s="81">
        <v>252270.0</v>
      </c>
      <c r="K6944" s="81">
        <v>720000.0</v>
      </c>
      <c r="L6944" s="82">
        <v>0.3099994765585469</v>
      </c>
      <c r="N6944" s="83">
        <f t="shared" si="1"/>
        <v>0.3099994766</v>
      </c>
      <c r="O6944" s="83">
        <f t="shared" si="2"/>
        <v>0.3099994766</v>
      </c>
      <c r="Q6944" s="83">
        <f t="shared" si="3"/>
        <v>0.6368111111</v>
      </c>
      <c r="R6944" s="83">
        <f t="shared" si="4"/>
        <v>0.3099994766</v>
      </c>
      <c r="S6944" s="83" t="b">
        <f t="shared" si="5"/>
        <v>0</v>
      </c>
      <c r="T6944" s="72"/>
      <c r="U6944" s="72"/>
      <c r="V6944" s="72"/>
      <c r="W6944" s="72"/>
      <c r="X6944" s="72"/>
      <c r="Y6944" s="72"/>
      <c r="Z6944" s="72"/>
      <c r="AA6944" s="72"/>
      <c r="AB6944" s="72"/>
      <c r="AC6944" s="72"/>
      <c r="AD6944" s="72"/>
      <c r="AE6944" s="72"/>
      <c r="AF6944" s="72"/>
      <c r="AG6944" s="72"/>
      <c r="AH6944" s="72"/>
      <c r="AI6944" s="72"/>
      <c r="AJ6944" s="72"/>
      <c r="AK6944" s="72"/>
    </row>
    <row r="6945" ht="14.25" customHeight="1">
      <c r="A6945" s="78">
        <v>6942.0</v>
      </c>
      <c r="C6945" s="78" t="str">
        <f>VLOOKUP(G6945,[1]Macrodata_CCF!$A$3:$D$55,4,FALSE)</f>
        <v>#ERROR!</v>
      </c>
      <c r="E6945" s="79" t="str">
        <f>VLOOKUP(G6945,[1]Macrodata_CCF!$A$3:$B$55,2,FALSE)</f>
        <v>#ERROR!</v>
      </c>
      <c r="F6945" s="78">
        <v>0.0</v>
      </c>
      <c r="G6945" s="80">
        <v>22.0</v>
      </c>
      <c r="H6945" s="81">
        <v>470360.0</v>
      </c>
      <c r="I6945" s="81">
        <v>580000.0</v>
      </c>
      <c r="J6945" s="81">
        <v>492290.0</v>
      </c>
      <c r="K6945" s="81">
        <v>580000.0</v>
      </c>
      <c r="L6945" s="82">
        <v>0.2000182415176943</v>
      </c>
      <c r="N6945" s="83">
        <f t="shared" si="1"/>
        <v>0.2000182415</v>
      </c>
      <c r="O6945" s="83">
        <f t="shared" si="2"/>
        <v>0.2000182415</v>
      </c>
      <c r="Q6945" s="83">
        <f t="shared" si="3"/>
        <v>0.1890344828</v>
      </c>
      <c r="R6945" s="83">
        <f t="shared" si="4"/>
        <v>0.2000182415</v>
      </c>
      <c r="S6945" s="83" t="b">
        <f t="shared" si="5"/>
        <v>0</v>
      </c>
      <c r="T6945" s="72"/>
      <c r="U6945" s="72"/>
      <c r="V6945" s="72"/>
      <c r="W6945" s="72"/>
      <c r="X6945" s="72"/>
      <c r="Y6945" s="72"/>
      <c r="Z6945" s="72"/>
      <c r="AA6945" s="72"/>
      <c r="AB6945" s="72"/>
      <c r="AC6945" s="72"/>
      <c r="AD6945" s="72"/>
      <c r="AE6945" s="72"/>
      <c r="AF6945" s="72"/>
      <c r="AG6945" s="72"/>
      <c r="AH6945" s="72"/>
      <c r="AI6945" s="72"/>
      <c r="AJ6945" s="72"/>
      <c r="AK6945" s="72"/>
    </row>
    <row r="6946" ht="14.25" customHeight="1">
      <c r="A6946" s="78">
        <v>6943.0</v>
      </c>
      <c r="C6946" s="78" t="str">
        <f>VLOOKUP(G6946,[1]Macrodata_CCF!$A$3:$D$55,4,FALSE)</f>
        <v>#ERROR!</v>
      </c>
      <c r="E6946" s="79" t="str">
        <f>VLOOKUP(G6946,[1]Macrodata_CCF!$A$3:$B$55,2,FALSE)</f>
        <v>#ERROR!</v>
      </c>
      <c r="F6946" s="78">
        <v>0.0</v>
      </c>
      <c r="G6946" s="80">
        <v>37.0</v>
      </c>
      <c r="H6946" s="81">
        <v>102850.0</v>
      </c>
      <c r="I6946" s="81">
        <v>850000.0</v>
      </c>
      <c r="J6946" s="81">
        <v>125265.0</v>
      </c>
      <c r="K6946" s="81">
        <v>850000.0</v>
      </c>
      <c r="L6946" s="82">
        <v>0.03000066920966339</v>
      </c>
      <c r="N6946" s="83">
        <f t="shared" si="1"/>
        <v>0.03000066921</v>
      </c>
      <c r="O6946" s="83">
        <f t="shared" si="2"/>
        <v>0.03000066921</v>
      </c>
      <c r="Q6946" s="83">
        <f t="shared" si="3"/>
        <v>0.879</v>
      </c>
      <c r="R6946" s="83">
        <f t="shared" si="4"/>
        <v>0.03000066921</v>
      </c>
      <c r="S6946" s="83" t="b">
        <f t="shared" si="5"/>
        <v>0</v>
      </c>
      <c r="T6946" s="72"/>
      <c r="U6946" s="72"/>
      <c r="V6946" s="72"/>
      <c r="W6946" s="72"/>
      <c r="X6946" s="72"/>
      <c r="Y6946" s="72"/>
      <c r="Z6946" s="72"/>
      <c r="AA6946" s="72"/>
      <c r="AB6946" s="72"/>
      <c r="AC6946" s="72"/>
      <c r="AD6946" s="72"/>
      <c r="AE6946" s="72"/>
      <c r="AF6946" s="72"/>
      <c r="AG6946" s="72"/>
      <c r="AH6946" s="72"/>
      <c r="AI6946" s="72"/>
      <c r="AJ6946" s="72"/>
      <c r="AK6946" s="72"/>
    </row>
    <row r="6947" ht="14.25" customHeight="1">
      <c r="A6947" s="78">
        <v>6944.0</v>
      </c>
      <c r="C6947" s="78" t="str">
        <f>VLOOKUP(G6947,[1]Macrodata_CCF!$A$3:$D$55,4,FALSE)</f>
        <v>#ERROR!</v>
      </c>
      <c r="E6947" s="79" t="str">
        <f>VLOOKUP(G6947,[1]Macrodata_CCF!$A$3:$B$55,2,FALSE)</f>
        <v>#ERROR!</v>
      </c>
      <c r="F6947" s="78">
        <v>0.0</v>
      </c>
      <c r="G6947" s="80">
        <v>18.0</v>
      </c>
      <c r="H6947" s="81">
        <v>413565.0</v>
      </c>
      <c r="I6947" s="81">
        <v>810000.0</v>
      </c>
      <c r="J6947" s="81">
        <v>488890.0</v>
      </c>
      <c r="K6947" s="81">
        <v>810000.0</v>
      </c>
      <c r="L6947" s="82">
        <v>0.1900059278318009</v>
      </c>
      <c r="N6947" s="83">
        <f t="shared" si="1"/>
        <v>0.1900059278</v>
      </c>
      <c r="O6947" s="83">
        <f t="shared" si="2"/>
        <v>0.1900059278</v>
      </c>
      <c r="Q6947" s="83">
        <f t="shared" si="3"/>
        <v>0.4894259259</v>
      </c>
      <c r="R6947" s="83">
        <f t="shared" si="4"/>
        <v>0.1900059278</v>
      </c>
      <c r="S6947" s="83" t="b">
        <f t="shared" si="5"/>
        <v>0</v>
      </c>
      <c r="T6947" s="72"/>
      <c r="U6947" s="72"/>
      <c r="V6947" s="72"/>
      <c r="W6947" s="72"/>
      <c r="X6947" s="72"/>
      <c r="Y6947" s="72"/>
      <c r="Z6947" s="72"/>
      <c r="AA6947" s="72"/>
      <c r="AB6947" s="72"/>
      <c r="AC6947" s="72"/>
      <c r="AD6947" s="72"/>
      <c r="AE6947" s="72"/>
      <c r="AF6947" s="72"/>
      <c r="AG6947" s="72"/>
      <c r="AH6947" s="72"/>
      <c r="AI6947" s="72"/>
      <c r="AJ6947" s="72"/>
      <c r="AK6947" s="72"/>
    </row>
    <row r="6948" ht="14.25" customHeight="1">
      <c r="A6948" s="78">
        <v>6945.0</v>
      </c>
      <c r="C6948" s="78" t="str">
        <f>VLOOKUP(G6948,[1]Macrodata_CCF!$A$3:$D$55,4,FALSE)</f>
        <v>#ERROR!</v>
      </c>
      <c r="E6948" s="79" t="str">
        <f>VLOOKUP(G6948,[1]Macrodata_CCF!$A$3:$B$55,2,FALSE)</f>
        <v>#ERROR!</v>
      </c>
      <c r="F6948" s="78">
        <v>1.0</v>
      </c>
      <c r="G6948" s="80">
        <v>22.0</v>
      </c>
      <c r="H6948" s="81">
        <v>6415.0</v>
      </c>
      <c r="I6948" s="81">
        <v>30000.0</v>
      </c>
      <c r="J6948" s="81">
        <v>19385.0</v>
      </c>
      <c r="K6948" s="81">
        <v>30000.0</v>
      </c>
      <c r="L6948" s="82">
        <v>0.5499258002967988</v>
      </c>
      <c r="N6948" s="83">
        <f t="shared" si="1"/>
        <v>0.5499258003</v>
      </c>
      <c r="O6948" s="83">
        <f t="shared" si="2"/>
        <v>0.5499258003</v>
      </c>
      <c r="Q6948" s="83">
        <f t="shared" si="3"/>
        <v>0.7861666667</v>
      </c>
      <c r="R6948" s="83">
        <f t="shared" si="4"/>
        <v>0.5499258003</v>
      </c>
      <c r="S6948" s="83" t="b">
        <f t="shared" si="5"/>
        <v>0</v>
      </c>
      <c r="T6948" s="72"/>
      <c r="U6948" s="72"/>
      <c r="V6948" s="72"/>
      <c r="W6948" s="72"/>
      <c r="X6948" s="72"/>
      <c r="Y6948" s="72"/>
      <c r="Z6948" s="72"/>
      <c r="AA6948" s="72"/>
      <c r="AB6948" s="72"/>
      <c r="AC6948" s="72"/>
      <c r="AD6948" s="72"/>
      <c r="AE6948" s="72"/>
      <c r="AF6948" s="72"/>
      <c r="AG6948" s="72"/>
      <c r="AH6948" s="72"/>
      <c r="AI6948" s="72"/>
      <c r="AJ6948" s="72"/>
      <c r="AK6948" s="72"/>
    </row>
    <row r="6949" ht="14.25" customHeight="1">
      <c r="A6949" s="78">
        <v>6946.0</v>
      </c>
      <c r="C6949" s="78" t="str">
        <f>VLOOKUP(G6949,[1]Macrodata_CCF!$A$3:$D$55,4,FALSE)</f>
        <v>#ERROR!</v>
      </c>
      <c r="E6949" s="79" t="str">
        <f>VLOOKUP(G6949,[1]Macrodata_CCF!$A$3:$B$55,2,FALSE)</f>
        <v>#ERROR!</v>
      </c>
      <c r="F6949" s="78">
        <v>0.0</v>
      </c>
      <c r="G6949" s="80">
        <v>35.0</v>
      </c>
      <c r="H6949" s="81">
        <v>119305.0</v>
      </c>
      <c r="I6949" s="81">
        <v>820000.0</v>
      </c>
      <c r="J6949" s="81">
        <v>0.0</v>
      </c>
      <c r="K6949" s="81">
        <v>820000.0</v>
      </c>
      <c r="L6949" s="82">
        <v>-0.1702666638123577</v>
      </c>
      <c r="N6949" s="83">
        <f t="shared" si="1"/>
        <v>-0.1702666638</v>
      </c>
      <c r="O6949" s="83">
        <f t="shared" si="2"/>
        <v>0</v>
      </c>
      <c r="Q6949" s="83">
        <f t="shared" si="3"/>
        <v>0.8545060976</v>
      </c>
      <c r="R6949" s="83">
        <f t="shared" si="4"/>
        <v>-0.1702666638</v>
      </c>
      <c r="S6949" s="83" t="b">
        <f t="shared" si="5"/>
        <v>0</v>
      </c>
      <c r="T6949" s="72"/>
      <c r="U6949" s="72"/>
      <c r="V6949" s="72"/>
      <c r="W6949" s="72"/>
      <c r="X6949" s="72"/>
      <c r="Y6949" s="72"/>
      <c r="Z6949" s="72"/>
      <c r="AA6949" s="72"/>
      <c r="AB6949" s="72"/>
      <c r="AC6949" s="72"/>
      <c r="AD6949" s="72"/>
      <c r="AE6949" s="72"/>
      <c r="AF6949" s="72"/>
      <c r="AG6949" s="72"/>
      <c r="AH6949" s="72"/>
      <c r="AI6949" s="72"/>
      <c r="AJ6949" s="72"/>
      <c r="AK6949" s="72"/>
    </row>
    <row r="6950" ht="14.25" customHeight="1">
      <c r="A6950" s="78">
        <v>6947.0</v>
      </c>
      <c r="C6950" s="78" t="str">
        <f>VLOOKUP(G6950,[1]Macrodata_CCF!$A$3:$D$55,4,FALSE)</f>
        <v>#ERROR!</v>
      </c>
      <c r="E6950" s="79" t="str">
        <f>VLOOKUP(G6950,[1]Macrodata_CCF!$A$3:$B$55,2,FALSE)</f>
        <v>#ERROR!</v>
      </c>
      <c r="F6950" s="78">
        <v>1.0</v>
      </c>
      <c r="G6950" s="80">
        <v>42.0</v>
      </c>
      <c r="H6950" s="81">
        <v>11645.0</v>
      </c>
      <c r="I6950" s="81">
        <v>20000.0</v>
      </c>
      <c r="J6950" s="81">
        <v>15825.0</v>
      </c>
      <c r="K6950" s="81">
        <v>32000.0</v>
      </c>
      <c r="L6950" s="82">
        <v>0.5002992220227409</v>
      </c>
      <c r="N6950" s="83">
        <f t="shared" si="1"/>
        <v>0.500299222</v>
      </c>
      <c r="O6950" s="83">
        <f t="shared" si="2"/>
        <v>0.500299222</v>
      </c>
      <c r="Q6950" s="83">
        <f t="shared" si="3"/>
        <v>0.41775</v>
      </c>
      <c r="R6950" s="83">
        <f t="shared" si="4"/>
        <v>0.500299222</v>
      </c>
      <c r="S6950" s="83" t="b">
        <f t="shared" si="5"/>
        <v>0</v>
      </c>
      <c r="T6950" s="72"/>
      <c r="U6950" s="72"/>
      <c r="V6950" s="72"/>
      <c r="W6950" s="72"/>
      <c r="X6950" s="72"/>
      <c r="Y6950" s="72"/>
      <c r="Z6950" s="72"/>
      <c r="AA6950" s="72"/>
      <c r="AB6950" s="72"/>
      <c r="AC6950" s="72"/>
      <c r="AD6950" s="72"/>
      <c r="AE6950" s="72"/>
      <c r="AF6950" s="72"/>
      <c r="AG6950" s="72"/>
      <c r="AH6950" s="72"/>
      <c r="AI6950" s="72"/>
      <c r="AJ6950" s="72"/>
      <c r="AK6950" s="72"/>
    </row>
    <row r="6951" ht="14.25" customHeight="1">
      <c r="A6951" s="78">
        <v>6948.0</v>
      </c>
      <c r="C6951" s="78" t="str">
        <f>VLOOKUP(G6951,[1]Macrodata_CCF!$A$3:$D$55,4,FALSE)</f>
        <v>#ERROR!</v>
      </c>
      <c r="E6951" s="79" t="str">
        <f>VLOOKUP(G6951,[1]Macrodata_CCF!$A$3:$B$55,2,FALSE)</f>
        <v>#ERROR!</v>
      </c>
      <c r="F6951" s="78">
        <v>0.0</v>
      </c>
      <c r="G6951" s="80">
        <v>49.0</v>
      </c>
      <c r="H6951" s="81">
        <v>170595.0</v>
      </c>
      <c r="I6951" s="81">
        <v>330000.0</v>
      </c>
      <c r="J6951" s="81">
        <v>181755.0</v>
      </c>
      <c r="K6951" s="81">
        <v>528000.0</v>
      </c>
      <c r="L6951" s="82">
        <v>0.07001035099275431</v>
      </c>
      <c r="N6951" s="83">
        <f t="shared" si="1"/>
        <v>0.07001035099</v>
      </c>
      <c r="O6951" s="83">
        <f t="shared" si="2"/>
        <v>0.07001035099</v>
      </c>
      <c r="Q6951" s="83">
        <f t="shared" si="3"/>
        <v>0.4830454545</v>
      </c>
      <c r="R6951" s="83">
        <f t="shared" si="4"/>
        <v>0.07001035099</v>
      </c>
      <c r="S6951" s="83" t="b">
        <f t="shared" si="5"/>
        <v>0</v>
      </c>
      <c r="T6951" s="72"/>
      <c r="U6951" s="72"/>
      <c r="V6951" s="72"/>
      <c r="W6951" s="72"/>
      <c r="X6951" s="72"/>
      <c r="Y6951" s="72"/>
      <c r="Z6951" s="72"/>
      <c r="AA6951" s="72"/>
      <c r="AB6951" s="72"/>
      <c r="AC6951" s="72"/>
      <c r="AD6951" s="72"/>
      <c r="AE6951" s="72"/>
      <c r="AF6951" s="72"/>
      <c r="AG6951" s="72"/>
      <c r="AH6951" s="72"/>
      <c r="AI6951" s="72"/>
      <c r="AJ6951" s="72"/>
      <c r="AK6951" s="72"/>
    </row>
    <row r="6952" ht="14.25" customHeight="1">
      <c r="A6952" s="78">
        <v>6949.0</v>
      </c>
      <c r="C6952" s="78" t="str">
        <f>VLOOKUP(G6952,[1]Macrodata_CCF!$A$3:$D$55,4,FALSE)</f>
        <v>#ERROR!</v>
      </c>
      <c r="E6952" s="79" t="str">
        <f>VLOOKUP(G6952,[1]Macrodata_CCF!$A$3:$B$55,2,FALSE)</f>
        <v>#ERROR!</v>
      </c>
      <c r="F6952" s="78">
        <v>0.0</v>
      </c>
      <c r="G6952" s="80">
        <v>27.0</v>
      </c>
      <c r="H6952" s="81">
        <v>47245.0</v>
      </c>
      <c r="I6952" s="81">
        <v>350000.0</v>
      </c>
      <c r="J6952" s="81">
        <v>101740.0</v>
      </c>
      <c r="K6952" s="81">
        <v>350000.0</v>
      </c>
      <c r="L6952" s="82">
        <v>0.1799970272993014</v>
      </c>
      <c r="N6952" s="83">
        <f t="shared" si="1"/>
        <v>0.1799970273</v>
      </c>
      <c r="O6952" s="83">
        <f t="shared" si="2"/>
        <v>0.1799970273</v>
      </c>
      <c r="Q6952" s="83">
        <f t="shared" si="3"/>
        <v>0.8650142857</v>
      </c>
      <c r="R6952" s="83">
        <f t="shared" si="4"/>
        <v>0.1799970273</v>
      </c>
      <c r="S6952" s="83" t="b">
        <f t="shared" si="5"/>
        <v>0</v>
      </c>
      <c r="T6952" s="72"/>
      <c r="U6952" s="72"/>
      <c r="V6952" s="72"/>
      <c r="W6952" s="72"/>
      <c r="X6952" s="72"/>
      <c r="Y6952" s="72"/>
      <c r="Z6952" s="72"/>
      <c r="AA6952" s="72"/>
      <c r="AB6952" s="72"/>
      <c r="AC6952" s="72"/>
      <c r="AD6952" s="72"/>
      <c r="AE6952" s="72"/>
      <c r="AF6952" s="72"/>
      <c r="AG6952" s="72"/>
      <c r="AH6952" s="72"/>
      <c r="AI6952" s="72"/>
      <c r="AJ6952" s="72"/>
      <c r="AK6952" s="72"/>
    </row>
    <row r="6953" ht="14.25" customHeight="1">
      <c r="A6953" s="78">
        <v>6950.0</v>
      </c>
      <c r="C6953" s="78" t="str">
        <f>VLOOKUP(G6953,[1]Macrodata_CCF!$A$3:$D$55,4,FALSE)</f>
        <v>#ERROR!</v>
      </c>
      <c r="E6953" s="79" t="str">
        <f>VLOOKUP(G6953,[1]Macrodata_CCF!$A$3:$B$55,2,FALSE)</f>
        <v>#ERROR!</v>
      </c>
      <c r="F6953" s="78">
        <v>0.0</v>
      </c>
      <c r="G6953" s="80">
        <v>1.0</v>
      </c>
      <c r="H6953" s="81">
        <v>473100.0</v>
      </c>
      <c r="I6953" s="81">
        <v>950000.0</v>
      </c>
      <c r="J6953" s="81">
        <v>434950.0</v>
      </c>
      <c r="K6953" s="81">
        <v>950000.0</v>
      </c>
      <c r="L6953" s="82">
        <v>-0.07999580624868945</v>
      </c>
      <c r="N6953" s="83">
        <f t="shared" si="1"/>
        <v>-0.07999580625</v>
      </c>
      <c r="O6953" s="83">
        <f t="shared" si="2"/>
        <v>0</v>
      </c>
      <c r="Q6953" s="83">
        <f t="shared" si="3"/>
        <v>0.502</v>
      </c>
      <c r="R6953" s="83">
        <f t="shared" si="4"/>
        <v>-0.07999580625</v>
      </c>
      <c r="S6953" s="83" t="b">
        <f t="shared" si="5"/>
        <v>0</v>
      </c>
      <c r="T6953" s="72"/>
      <c r="U6953" s="72"/>
      <c r="V6953" s="72"/>
      <c r="W6953" s="72"/>
      <c r="X6953" s="72"/>
      <c r="Y6953" s="72"/>
      <c r="Z6953" s="72"/>
      <c r="AA6953" s="72"/>
      <c r="AB6953" s="72"/>
      <c r="AC6953" s="72"/>
      <c r="AD6953" s="72"/>
      <c r="AE6953" s="72"/>
      <c r="AF6953" s="72"/>
      <c r="AG6953" s="72"/>
      <c r="AH6953" s="72"/>
      <c r="AI6953" s="72"/>
      <c r="AJ6953" s="72"/>
      <c r="AK6953" s="72"/>
    </row>
    <row r="6954" ht="14.25" customHeight="1">
      <c r="A6954" s="78">
        <v>6951.0</v>
      </c>
      <c r="C6954" s="78" t="str">
        <f>VLOOKUP(G6954,[1]Macrodata_CCF!$A$3:$D$55,4,FALSE)</f>
        <v>#ERROR!</v>
      </c>
      <c r="E6954" s="79" t="str">
        <f>VLOOKUP(G6954,[1]Macrodata_CCF!$A$3:$B$55,2,FALSE)</f>
        <v>#ERROR!</v>
      </c>
      <c r="F6954" s="78">
        <v>1.0</v>
      </c>
      <c r="G6954" s="80">
        <v>43.0</v>
      </c>
      <c r="H6954" s="81">
        <v>96870.0</v>
      </c>
      <c r="I6954" s="81">
        <v>210000.0</v>
      </c>
      <c r="J6954" s="81">
        <v>157960.0</v>
      </c>
      <c r="K6954" s="81">
        <v>210000.0</v>
      </c>
      <c r="L6954" s="82">
        <v>0.5399982321223371</v>
      </c>
      <c r="N6954" s="83">
        <f t="shared" si="1"/>
        <v>0.5399982321</v>
      </c>
      <c r="O6954" s="83">
        <f t="shared" si="2"/>
        <v>0.5399982321</v>
      </c>
      <c r="Q6954" s="83">
        <f t="shared" si="3"/>
        <v>0.5387142857</v>
      </c>
      <c r="R6954" s="83">
        <f t="shared" si="4"/>
        <v>0.5399982321</v>
      </c>
      <c r="S6954" s="83" t="b">
        <f t="shared" si="5"/>
        <v>0</v>
      </c>
      <c r="T6954" s="72"/>
      <c r="U6954" s="72"/>
      <c r="V6954" s="72"/>
      <c r="W6954" s="72"/>
      <c r="X6954" s="72"/>
      <c r="Y6954" s="72"/>
      <c r="Z6954" s="72"/>
      <c r="AA6954" s="72"/>
      <c r="AB6954" s="72"/>
      <c r="AC6954" s="72"/>
      <c r="AD6954" s="72"/>
      <c r="AE6954" s="72"/>
      <c r="AF6954" s="72"/>
      <c r="AG6954" s="72"/>
      <c r="AH6954" s="72"/>
      <c r="AI6954" s="72"/>
      <c r="AJ6954" s="72"/>
      <c r="AK6954" s="72"/>
    </row>
    <row r="6955" ht="14.25" customHeight="1">
      <c r="A6955" s="78">
        <v>6952.0</v>
      </c>
      <c r="C6955" s="78" t="str">
        <f>VLOOKUP(G6955,[1]Macrodata_CCF!$A$3:$D$55,4,FALSE)</f>
        <v>#ERROR!</v>
      </c>
      <c r="E6955" s="79" t="str">
        <f>VLOOKUP(G6955,[1]Macrodata_CCF!$A$3:$B$55,2,FALSE)</f>
        <v>#ERROR!</v>
      </c>
      <c r="F6955" s="78">
        <v>0.0</v>
      </c>
      <c r="G6955" s="80">
        <v>50.0</v>
      </c>
      <c r="H6955" s="81">
        <v>50835.0</v>
      </c>
      <c r="I6955" s="81">
        <v>930000.0</v>
      </c>
      <c r="J6955" s="81">
        <v>138750.0</v>
      </c>
      <c r="K6955" s="81">
        <v>930000.0</v>
      </c>
      <c r="L6955" s="82">
        <v>0.09999829383562812</v>
      </c>
      <c r="N6955" s="83">
        <f t="shared" si="1"/>
        <v>0.09999829384</v>
      </c>
      <c r="O6955" s="83">
        <f t="shared" si="2"/>
        <v>0.09999829384</v>
      </c>
      <c r="Q6955" s="83">
        <f t="shared" si="3"/>
        <v>0.9453387097</v>
      </c>
      <c r="R6955" s="83">
        <f t="shared" si="4"/>
        <v>0.09999829384</v>
      </c>
      <c r="S6955" s="83" t="b">
        <f t="shared" si="5"/>
        <v>0</v>
      </c>
      <c r="T6955" s="72"/>
      <c r="U6955" s="72"/>
      <c r="V6955" s="72"/>
      <c r="W6955" s="72"/>
      <c r="X6955" s="72"/>
      <c r="Y6955" s="72"/>
      <c r="Z6955" s="72"/>
      <c r="AA6955" s="72"/>
      <c r="AB6955" s="72"/>
      <c r="AC6955" s="72"/>
      <c r="AD6955" s="72"/>
      <c r="AE6955" s="72"/>
      <c r="AF6955" s="72"/>
      <c r="AG6955" s="72"/>
      <c r="AH6955" s="72"/>
      <c r="AI6955" s="72"/>
      <c r="AJ6955" s="72"/>
      <c r="AK6955" s="72"/>
    </row>
    <row r="6956" ht="14.25" customHeight="1">
      <c r="A6956" s="78">
        <v>6953.0</v>
      </c>
      <c r="C6956" s="78" t="str">
        <f>VLOOKUP(G6956,[1]Macrodata_CCF!$A$3:$D$55,4,FALSE)</f>
        <v>#ERROR!</v>
      </c>
      <c r="E6956" s="79" t="str">
        <f>VLOOKUP(G6956,[1]Macrodata_CCF!$A$3:$B$55,2,FALSE)</f>
        <v>#ERROR!</v>
      </c>
      <c r="F6956" s="78">
        <v>0.0</v>
      </c>
      <c r="G6956" s="80">
        <v>40.0</v>
      </c>
      <c r="H6956" s="81">
        <v>712120.0</v>
      </c>
      <c r="I6956" s="81">
        <v>930000.0</v>
      </c>
      <c r="J6956" s="81">
        <v>740445.0</v>
      </c>
      <c r="K6956" s="81">
        <v>1302000.0</v>
      </c>
      <c r="L6956" s="82">
        <v>0.1300027538094364</v>
      </c>
      <c r="N6956" s="83">
        <f t="shared" si="1"/>
        <v>0.1300027538</v>
      </c>
      <c r="O6956" s="83">
        <f t="shared" si="2"/>
        <v>0.1300027538</v>
      </c>
      <c r="Q6956" s="83">
        <f t="shared" si="3"/>
        <v>0.2342795699</v>
      </c>
      <c r="R6956" s="83">
        <f t="shared" si="4"/>
        <v>0.1300027538</v>
      </c>
      <c r="S6956" s="83" t="b">
        <f t="shared" si="5"/>
        <v>0</v>
      </c>
      <c r="T6956" s="72"/>
      <c r="U6956" s="72"/>
      <c r="V6956" s="72"/>
      <c r="W6956" s="72"/>
      <c r="X6956" s="72"/>
      <c r="Y6956" s="72"/>
      <c r="Z6956" s="72"/>
      <c r="AA6956" s="72"/>
      <c r="AB6956" s="72"/>
      <c r="AC6956" s="72"/>
      <c r="AD6956" s="72"/>
      <c r="AE6956" s="72"/>
      <c r="AF6956" s="72"/>
      <c r="AG6956" s="72"/>
      <c r="AH6956" s="72"/>
      <c r="AI6956" s="72"/>
      <c r="AJ6956" s="72"/>
      <c r="AK6956" s="72"/>
    </row>
    <row r="6957" ht="14.25" customHeight="1">
      <c r="A6957" s="78">
        <v>6954.0</v>
      </c>
      <c r="C6957" s="78" t="str">
        <f>VLOOKUP(G6957,[1]Macrodata_CCF!$A$3:$D$55,4,FALSE)</f>
        <v>#ERROR!</v>
      </c>
      <c r="E6957" s="79" t="str">
        <f>VLOOKUP(G6957,[1]Macrodata_CCF!$A$3:$B$55,2,FALSE)</f>
        <v>#ERROR!</v>
      </c>
      <c r="F6957" s="78">
        <v>0.0</v>
      </c>
      <c r="G6957" s="80">
        <v>9.0</v>
      </c>
      <c r="H6957" s="81">
        <v>25915.0</v>
      </c>
      <c r="I6957" s="81">
        <v>120000.0</v>
      </c>
      <c r="J6957" s="81">
        <v>122400.0</v>
      </c>
      <c r="K6957" s="81">
        <v>120000.0</v>
      </c>
      <c r="L6957" s="82">
        <v>1.025508848381782</v>
      </c>
      <c r="N6957" s="83">
        <f t="shared" si="1"/>
        <v>1.025508848</v>
      </c>
      <c r="O6957" s="83">
        <f t="shared" si="2"/>
        <v>1</v>
      </c>
      <c r="Q6957" s="83">
        <f t="shared" si="3"/>
        <v>0.7840416667</v>
      </c>
      <c r="R6957" s="83">
        <f t="shared" si="4"/>
        <v>1.025508848</v>
      </c>
      <c r="S6957" s="83" t="b">
        <f t="shared" si="5"/>
        <v>0</v>
      </c>
      <c r="T6957" s="72"/>
      <c r="U6957" s="72"/>
      <c r="V6957" s="72"/>
      <c r="W6957" s="72"/>
      <c r="X6957" s="72"/>
      <c r="Y6957" s="72"/>
      <c r="Z6957" s="72"/>
      <c r="AA6957" s="72"/>
      <c r="AB6957" s="72"/>
      <c r="AC6957" s="72"/>
      <c r="AD6957" s="72"/>
      <c r="AE6957" s="72"/>
      <c r="AF6957" s="72"/>
      <c r="AG6957" s="72"/>
      <c r="AH6957" s="72"/>
      <c r="AI6957" s="72"/>
      <c r="AJ6957" s="72"/>
      <c r="AK6957" s="72"/>
    </row>
    <row r="6958" ht="14.25" customHeight="1">
      <c r="A6958" s="78">
        <v>6955.0</v>
      </c>
      <c r="C6958" s="78" t="str">
        <f>VLOOKUP(G6958,[1]Macrodata_CCF!$A$3:$D$55,4,FALSE)</f>
        <v>#ERROR!</v>
      </c>
      <c r="E6958" s="79" t="str">
        <f>VLOOKUP(G6958,[1]Macrodata_CCF!$A$3:$B$55,2,FALSE)</f>
        <v>#ERROR!</v>
      </c>
      <c r="F6958" s="78">
        <v>0.0</v>
      </c>
      <c r="G6958" s="80">
        <v>51.0</v>
      </c>
      <c r="H6958" s="81">
        <v>374880.0</v>
      </c>
      <c r="I6958" s="81">
        <v>620000.0</v>
      </c>
      <c r="J6958" s="81">
        <v>394490.0</v>
      </c>
      <c r="K6958" s="81">
        <v>620000.0</v>
      </c>
      <c r="L6958" s="82">
        <v>0.0800016318537859</v>
      </c>
      <c r="N6958" s="83">
        <f t="shared" si="1"/>
        <v>0.08000163185</v>
      </c>
      <c r="O6958" s="83">
        <f t="shared" si="2"/>
        <v>0.08000163185</v>
      </c>
      <c r="Q6958" s="83">
        <f t="shared" si="3"/>
        <v>0.3953548387</v>
      </c>
      <c r="R6958" s="83">
        <f t="shared" si="4"/>
        <v>0.08000163185</v>
      </c>
      <c r="S6958" s="83" t="b">
        <f t="shared" si="5"/>
        <v>0</v>
      </c>
      <c r="T6958" s="72"/>
      <c r="U6958" s="72"/>
      <c r="V6958" s="72"/>
      <c r="W6958" s="72"/>
      <c r="X6958" s="72"/>
      <c r="Y6958" s="72"/>
      <c r="Z6958" s="72"/>
      <c r="AA6958" s="72"/>
      <c r="AB6958" s="72"/>
      <c r="AC6958" s="72"/>
      <c r="AD6958" s="72"/>
      <c r="AE6958" s="72"/>
      <c r="AF6958" s="72"/>
      <c r="AG6958" s="72"/>
      <c r="AH6958" s="72"/>
      <c r="AI6958" s="72"/>
      <c r="AJ6958" s="72"/>
      <c r="AK6958" s="72"/>
    </row>
    <row r="6959" ht="14.25" customHeight="1">
      <c r="A6959" s="78">
        <v>6956.0</v>
      </c>
      <c r="C6959" s="78" t="str">
        <f>VLOOKUP(G6959,[1]Macrodata_CCF!$A$3:$D$55,4,FALSE)</f>
        <v>#ERROR!</v>
      </c>
      <c r="E6959" s="79" t="str">
        <f>VLOOKUP(G6959,[1]Macrodata_CCF!$A$3:$B$55,2,FALSE)</f>
        <v>#ERROR!</v>
      </c>
      <c r="F6959" s="78">
        <v>0.0</v>
      </c>
      <c r="G6959" s="80">
        <v>10.0</v>
      </c>
      <c r="H6959" s="81">
        <v>303180.0</v>
      </c>
      <c r="I6959" s="81">
        <v>400000.0</v>
      </c>
      <c r="J6959" s="81">
        <v>336100.0</v>
      </c>
      <c r="K6959" s="81">
        <v>400000.0</v>
      </c>
      <c r="L6959" s="82">
        <v>0.3400123941334435</v>
      </c>
      <c r="N6959" s="83">
        <f t="shared" si="1"/>
        <v>0.3400123941</v>
      </c>
      <c r="O6959" s="83">
        <f t="shared" si="2"/>
        <v>0.3400123941</v>
      </c>
      <c r="Q6959" s="83">
        <f t="shared" si="3"/>
        <v>0.24205</v>
      </c>
      <c r="R6959" s="83">
        <f t="shared" si="4"/>
        <v>0.3400123941</v>
      </c>
      <c r="S6959" s="83" t="b">
        <f t="shared" si="5"/>
        <v>0</v>
      </c>
      <c r="T6959" s="72"/>
      <c r="U6959" s="72"/>
      <c r="V6959" s="72"/>
      <c r="W6959" s="72"/>
      <c r="X6959" s="72"/>
      <c r="Y6959" s="72"/>
      <c r="Z6959" s="72"/>
      <c r="AA6959" s="72"/>
      <c r="AB6959" s="72"/>
      <c r="AC6959" s="72"/>
      <c r="AD6959" s="72"/>
      <c r="AE6959" s="72"/>
      <c r="AF6959" s="72"/>
      <c r="AG6959" s="72"/>
      <c r="AH6959" s="72"/>
      <c r="AI6959" s="72"/>
      <c r="AJ6959" s="72"/>
      <c r="AK6959" s="72"/>
    </row>
    <row r="6960" ht="14.25" customHeight="1">
      <c r="A6960" s="78">
        <v>6957.0</v>
      </c>
      <c r="C6960" s="78" t="str">
        <f>VLOOKUP(G6960,[1]Macrodata_CCF!$A$3:$D$55,4,FALSE)</f>
        <v>#ERROR!</v>
      </c>
      <c r="E6960" s="79" t="str">
        <f>VLOOKUP(G6960,[1]Macrodata_CCF!$A$3:$B$55,2,FALSE)</f>
        <v>#ERROR!</v>
      </c>
      <c r="F6960" s="78">
        <v>0.0</v>
      </c>
      <c r="G6960" s="80">
        <v>42.0</v>
      </c>
      <c r="H6960" s="81">
        <v>328305.0</v>
      </c>
      <c r="I6960" s="81">
        <v>470000.0</v>
      </c>
      <c r="J6960" s="81">
        <v>363730.0</v>
      </c>
      <c r="K6960" s="81">
        <v>470000.0</v>
      </c>
      <c r="L6960" s="82">
        <v>0.2500088217650587</v>
      </c>
      <c r="N6960" s="83">
        <f t="shared" si="1"/>
        <v>0.2500088218</v>
      </c>
      <c r="O6960" s="83">
        <f t="shared" si="2"/>
        <v>0.2500088218</v>
      </c>
      <c r="Q6960" s="83">
        <f t="shared" si="3"/>
        <v>0.3014787234</v>
      </c>
      <c r="R6960" s="83">
        <f t="shared" si="4"/>
        <v>0.2500088218</v>
      </c>
      <c r="S6960" s="83" t="b">
        <f t="shared" si="5"/>
        <v>0</v>
      </c>
      <c r="T6960" s="72"/>
      <c r="U6960" s="72"/>
      <c r="V6960" s="72"/>
      <c r="W6960" s="72"/>
      <c r="X6960" s="72"/>
      <c r="Y6960" s="72"/>
      <c r="Z6960" s="72"/>
      <c r="AA6960" s="72"/>
      <c r="AB6960" s="72"/>
      <c r="AC6960" s="72"/>
      <c r="AD6960" s="72"/>
      <c r="AE6960" s="72"/>
      <c r="AF6960" s="72"/>
      <c r="AG6960" s="72"/>
      <c r="AH6960" s="72"/>
      <c r="AI6960" s="72"/>
      <c r="AJ6960" s="72"/>
      <c r="AK6960" s="72"/>
    </row>
    <row r="6961" ht="14.25" customHeight="1">
      <c r="A6961" s="78">
        <v>6958.0</v>
      </c>
      <c r="C6961" s="78" t="str">
        <f>VLOOKUP(G6961,[1]Macrodata_CCF!$A$3:$D$55,4,FALSE)</f>
        <v>#ERROR!</v>
      </c>
      <c r="E6961" s="79" t="str">
        <f>VLOOKUP(G6961,[1]Macrodata_CCF!$A$3:$B$55,2,FALSE)</f>
        <v>#ERROR!</v>
      </c>
      <c r="F6961" s="78">
        <v>0.0</v>
      </c>
      <c r="G6961" s="80">
        <v>40.0</v>
      </c>
      <c r="H6961" s="81">
        <v>281245.0</v>
      </c>
      <c r="I6961" s="81">
        <v>430000.0</v>
      </c>
      <c r="J6961" s="81">
        <v>296120.0</v>
      </c>
      <c r="K6961" s="81">
        <v>430000.0</v>
      </c>
      <c r="L6961" s="82">
        <v>0.09999663876844476</v>
      </c>
      <c r="N6961" s="83">
        <f t="shared" si="1"/>
        <v>0.09999663877</v>
      </c>
      <c r="O6961" s="83">
        <f t="shared" si="2"/>
        <v>0.09999663877</v>
      </c>
      <c r="Q6961" s="83">
        <f t="shared" si="3"/>
        <v>0.3459418605</v>
      </c>
      <c r="R6961" s="83">
        <f t="shared" si="4"/>
        <v>0.09999663877</v>
      </c>
      <c r="S6961" s="83" t="b">
        <f t="shared" si="5"/>
        <v>0</v>
      </c>
      <c r="T6961" s="72"/>
      <c r="U6961" s="72"/>
      <c r="V6961" s="72"/>
      <c r="W6961" s="72"/>
      <c r="X6961" s="72"/>
      <c r="Y6961" s="72"/>
      <c r="Z6961" s="72"/>
      <c r="AA6961" s="72"/>
      <c r="AB6961" s="72"/>
      <c r="AC6961" s="72"/>
      <c r="AD6961" s="72"/>
      <c r="AE6961" s="72"/>
      <c r="AF6961" s="72"/>
      <c r="AG6961" s="72"/>
      <c r="AH6961" s="72"/>
      <c r="AI6961" s="72"/>
      <c r="AJ6961" s="72"/>
      <c r="AK6961" s="72"/>
    </row>
    <row r="6962" ht="14.25" customHeight="1">
      <c r="A6962" s="78">
        <v>6959.0</v>
      </c>
      <c r="C6962" s="78" t="str">
        <f>VLOOKUP(G6962,[1]Macrodata_CCF!$A$3:$D$55,4,FALSE)</f>
        <v>#ERROR!</v>
      </c>
      <c r="E6962" s="79" t="str">
        <f>VLOOKUP(G6962,[1]Macrodata_CCF!$A$3:$B$55,2,FALSE)</f>
        <v>#ERROR!</v>
      </c>
      <c r="F6962" s="78">
        <v>0.0</v>
      </c>
      <c r="G6962" s="80">
        <v>24.0</v>
      </c>
      <c r="H6962" s="81">
        <v>184190.0</v>
      </c>
      <c r="I6962" s="81">
        <v>260000.0</v>
      </c>
      <c r="J6962" s="81">
        <v>197835.0</v>
      </c>
      <c r="K6962" s="81">
        <v>260000.0</v>
      </c>
      <c r="L6962" s="82">
        <v>0.1799894473024667</v>
      </c>
      <c r="N6962" s="83">
        <f t="shared" si="1"/>
        <v>0.1799894473</v>
      </c>
      <c r="O6962" s="83">
        <f t="shared" si="2"/>
        <v>0.1799894473</v>
      </c>
      <c r="Q6962" s="83">
        <f t="shared" si="3"/>
        <v>0.2915769231</v>
      </c>
      <c r="R6962" s="83">
        <f t="shared" si="4"/>
        <v>0.1799894473</v>
      </c>
      <c r="S6962" s="83" t="b">
        <f t="shared" si="5"/>
        <v>0</v>
      </c>
      <c r="T6962" s="72"/>
      <c r="U6962" s="72"/>
      <c r="V6962" s="72"/>
      <c r="W6962" s="72"/>
      <c r="X6962" s="72"/>
      <c r="Y6962" s="72"/>
      <c r="Z6962" s="72"/>
      <c r="AA6962" s="72"/>
      <c r="AB6962" s="72"/>
      <c r="AC6962" s="72"/>
      <c r="AD6962" s="72"/>
      <c r="AE6962" s="72"/>
      <c r="AF6962" s="72"/>
      <c r="AG6962" s="72"/>
      <c r="AH6962" s="72"/>
      <c r="AI6962" s="72"/>
      <c r="AJ6962" s="72"/>
      <c r="AK6962" s="72"/>
    </row>
    <row r="6963" ht="14.25" customHeight="1">
      <c r="A6963" s="78">
        <v>6960.0</v>
      </c>
      <c r="C6963" s="78" t="str">
        <f>VLOOKUP(G6963,[1]Macrodata_CCF!$A$3:$D$55,4,FALSE)</f>
        <v>#ERROR!</v>
      </c>
      <c r="E6963" s="79" t="str">
        <f>VLOOKUP(G6963,[1]Macrodata_CCF!$A$3:$B$55,2,FALSE)</f>
        <v>#ERROR!</v>
      </c>
      <c r="F6963" s="78">
        <v>0.0</v>
      </c>
      <c r="G6963" s="80">
        <v>44.0</v>
      </c>
      <c r="H6963" s="81">
        <v>275335.0</v>
      </c>
      <c r="I6963" s="81">
        <v>320000.0</v>
      </c>
      <c r="J6963" s="81">
        <v>253005.0</v>
      </c>
      <c r="K6963" s="81">
        <v>448000.0</v>
      </c>
      <c r="L6963" s="82">
        <v>-0.49994402776223</v>
      </c>
      <c r="N6963" s="83">
        <f t="shared" si="1"/>
        <v>-0.4999440278</v>
      </c>
      <c r="O6963" s="83">
        <f t="shared" si="2"/>
        <v>0</v>
      </c>
      <c r="Q6963" s="83">
        <f t="shared" si="3"/>
        <v>0.139578125</v>
      </c>
      <c r="R6963" s="83">
        <f t="shared" si="4"/>
        <v>-0.4999440278</v>
      </c>
      <c r="S6963" s="83" t="b">
        <f t="shared" si="5"/>
        <v>0</v>
      </c>
      <c r="T6963" s="72"/>
      <c r="U6963" s="72"/>
      <c r="V6963" s="72"/>
      <c r="W6963" s="72"/>
      <c r="X6963" s="72"/>
      <c r="Y6963" s="72"/>
      <c r="Z6963" s="72"/>
      <c r="AA6963" s="72"/>
      <c r="AB6963" s="72"/>
      <c r="AC6963" s="72"/>
      <c r="AD6963" s="72"/>
      <c r="AE6963" s="72"/>
      <c r="AF6963" s="72"/>
      <c r="AG6963" s="72"/>
      <c r="AH6963" s="72"/>
      <c r="AI6963" s="72"/>
      <c r="AJ6963" s="72"/>
      <c r="AK6963" s="72"/>
    </row>
    <row r="6964" ht="14.25" customHeight="1">
      <c r="A6964" s="78">
        <v>6961.0</v>
      </c>
      <c r="C6964" s="78" t="str">
        <f>VLOOKUP(G6964,[1]Macrodata_CCF!$A$3:$D$55,4,FALSE)</f>
        <v>#ERROR!</v>
      </c>
      <c r="E6964" s="79" t="str">
        <f>VLOOKUP(G6964,[1]Macrodata_CCF!$A$3:$B$55,2,FALSE)</f>
        <v>#ERROR!</v>
      </c>
      <c r="F6964" s="78">
        <v>0.0</v>
      </c>
      <c r="G6964" s="80">
        <v>49.0</v>
      </c>
      <c r="H6964" s="81">
        <v>111175.0</v>
      </c>
      <c r="I6964" s="81">
        <v>760000.0</v>
      </c>
      <c r="J6964" s="81">
        <v>150105.0</v>
      </c>
      <c r="K6964" s="81">
        <v>760000.0</v>
      </c>
      <c r="L6964" s="82">
        <v>0.06000077062381998</v>
      </c>
      <c r="N6964" s="83">
        <f t="shared" si="1"/>
        <v>0.06000077062</v>
      </c>
      <c r="O6964" s="83">
        <f t="shared" si="2"/>
        <v>0.06000077062</v>
      </c>
      <c r="Q6964" s="83">
        <f t="shared" si="3"/>
        <v>0.8537171053</v>
      </c>
      <c r="R6964" s="83">
        <f t="shared" si="4"/>
        <v>0.06000077062</v>
      </c>
      <c r="S6964" s="83" t="b">
        <f t="shared" si="5"/>
        <v>0</v>
      </c>
      <c r="T6964" s="72"/>
      <c r="U6964" s="72"/>
      <c r="V6964" s="72"/>
      <c r="W6964" s="72"/>
      <c r="X6964" s="72"/>
      <c r="Y6964" s="72"/>
      <c r="Z6964" s="72"/>
      <c r="AA6964" s="72"/>
      <c r="AB6964" s="72"/>
      <c r="AC6964" s="72"/>
      <c r="AD6964" s="72"/>
      <c r="AE6964" s="72"/>
      <c r="AF6964" s="72"/>
      <c r="AG6964" s="72"/>
      <c r="AH6964" s="72"/>
      <c r="AI6964" s="72"/>
      <c r="AJ6964" s="72"/>
      <c r="AK6964" s="72"/>
    </row>
    <row r="6965" ht="14.25" customHeight="1">
      <c r="A6965" s="78">
        <v>6962.0</v>
      </c>
      <c r="C6965" s="78" t="str">
        <f>VLOOKUP(G6965,[1]Macrodata_CCF!$A$3:$D$55,4,FALSE)</f>
        <v>#ERROR!</v>
      </c>
      <c r="E6965" s="79" t="str">
        <f>VLOOKUP(G6965,[1]Macrodata_CCF!$A$3:$B$55,2,FALSE)</f>
        <v>#ERROR!</v>
      </c>
      <c r="F6965" s="78">
        <v>0.0</v>
      </c>
      <c r="G6965" s="80">
        <v>48.0</v>
      </c>
      <c r="H6965" s="81">
        <v>0.0</v>
      </c>
      <c r="I6965" s="81">
        <v>610000.0</v>
      </c>
      <c r="J6965" s="81">
        <v>103700.0</v>
      </c>
      <c r="K6965" s="81">
        <v>610000.0</v>
      </c>
      <c r="L6965" s="82">
        <v>0.17</v>
      </c>
      <c r="N6965" s="83">
        <f t="shared" si="1"/>
        <v>0.17</v>
      </c>
      <c r="O6965" s="83">
        <f t="shared" si="2"/>
        <v>0.17</v>
      </c>
      <c r="Q6965" s="83">
        <f t="shared" si="3"/>
        <v>1</v>
      </c>
      <c r="R6965" s="83">
        <f t="shared" si="4"/>
        <v>0.17</v>
      </c>
      <c r="S6965" s="83" t="b">
        <f t="shared" si="5"/>
        <v>0</v>
      </c>
      <c r="T6965" s="72"/>
      <c r="U6965" s="72"/>
      <c r="V6965" s="72"/>
      <c r="W6965" s="72"/>
      <c r="X6965" s="72"/>
      <c r="Y6965" s="72"/>
      <c r="Z6965" s="72"/>
      <c r="AA6965" s="72"/>
      <c r="AB6965" s="72"/>
      <c r="AC6965" s="72"/>
      <c r="AD6965" s="72"/>
      <c r="AE6965" s="72"/>
      <c r="AF6965" s="72"/>
      <c r="AG6965" s="72"/>
      <c r="AH6965" s="72"/>
      <c r="AI6965" s="72"/>
      <c r="AJ6965" s="72"/>
      <c r="AK6965" s="72"/>
    </row>
    <row r="6966" ht="14.25" customHeight="1">
      <c r="A6966" s="78">
        <v>6963.0</v>
      </c>
      <c r="C6966" s="78" t="str">
        <f>VLOOKUP(G6966,[1]Macrodata_CCF!$A$3:$D$55,4,FALSE)</f>
        <v>#ERROR!</v>
      </c>
      <c r="E6966" s="79" t="str">
        <f>VLOOKUP(G6966,[1]Macrodata_CCF!$A$3:$B$55,2,FALSE)</f>
        <v>#ERROR!</v>
      </c>
      <c r="F6966" s="78">
        <v>0.0</v>
      </c>
      <c r="G6966" s="80">
        <v>18.0</v>
      </c>
      <c r="H6966" s="81">
        <v>281485.0</v>
      </c>
      <c r="I6966" s="81">
        <v>520000.0</v>
      </c>
      <c r="J6966" s="81">
        <v>326805.0</v>
      </c>
      <c r="K6966" s="81">
        <v>936000.0</v>
      </c>
      <c r="L6966" s="82">
        <v>0.1900090141081274</v>
      </c>
      <c r="N6966" s="83">
        <f t="shared" si="1"/>
        <v>0.1900090141</v>
      </c>
      <c r="O6966" s="83">
        <f t="shared" si="2"/>
        <v>0.1900090141</v>
      </c>
      <c r="Q6966" s="83">
        <f t="shared" si="3"/>
        <v>0.4586826923</v>
      </c>
      <c r="R6966" s="83">
        <f t="shared" si="4"/>
        <v>0.1900090141</v>
      </c>
      <c r="S6966" s="83" t="b">
        <f t="shared" si="5"/>
        <v>0</v>
      </c>
      <c r="T6966" s="72"/>
      <c r="U6966" s="72"/>
      <c r="V6966" s="72"/>
      <c r="W6966" s="72"/>
      <c r="X6966" s="72"/>
      <c r="Y6966" s="72"/>
      <c r="Z6966" s="72"/>
      <c r="AA6966" s="72"/>
      <c r="AB6966" s="72"/>
      <c r="AC6966" s="72"/>
      <c r="AD6966" s="72"/>
      <c r="AE6966" s="72"/>
      <c r="AF6966" s="72"/>
      <c r="AG6966" s="72"/>
      <c r="AH6966" s="72"/>
      <c r="AI6966" s="72"/>
      <c r="AJ6966" s="72"/>
      <c r="AK6966" s="72"/>
    </row>
    <row r="6967" ht="14.25" customHeight="1">
      <c r="A6967" s="78">
        <v>6964.0</v>
      </c>
      <c r="C6967" s="78" t="str">
        <f>VLOOKUP(G6967,[1]Macrodata_CCF!$A$3:$D$55,4,FALSE)</f>
        <v>#ERROR!</v>
      </c>
      <c r="E6967" s="79" t="str">
        <f>VLOOKUP(G6967,[1]Macrodata_CCF!$A$3:$B$55,2,FALSE)</f>
        <v>#ERROR!</v>
      </c>
      <c r="F6967" s="78">
        <v>0.0</v>
      </c>
      <c r="G6967" s="80">
        <v>5.0</v>
      </c>
      <c r="H6967" s="81">
        <v>53610.0</v>
      </c>
      <c r="I6967" s="81">
        <v>830000.0</v>
      </c>
      <c r="J6967" s="81">
        <v>294290.0</v>
      </c>
      <c r="K6967" s="81">
        <v>830000.0</v>
      </c>
      <c r="L6967" s="82">
        <v>0.3099988407887788</v>
      </c>
      <c r="N6967" s="83">
        <f t="shared" si="1"/>
        <v>0.3099988408</v>
      </c>
      <c r="O6967" s="83">
        <f t="shared" si="2"/>
        <v>0.3099988408</v>
      </c>
      <c r="Q6967" s="83">
        <f t="shared" si="3"/>
        <v>0.9354096386</v>
      </c>
      <c r="R6967" s="83">
        <f t="shared" si="4"/>
        <v>0.3099988408</v>
      </c>
      <c r="S6967" s="83" t="b">
        <f t="shared" si="5"/>
        <v>0</v>
      </c>
      <c r="T6967" s="72"/>
      <c r="U6967" s="72"/>
      <c r="V6967" s="72"/>
      <c r="W6967" s="72"/>
      <c r="X6967" s="72"/>
      <c r="Y6967" s="72"/>
      <c r="Z6967" s="72"/>
      <c r="AA6967" s="72"/>
      <c r="AB6967" s="72"/>
      <c r="AC6967" s="72"/>
      <c r="AD6967" s="72"/>
      <c r="AE6967" s="72"/>
      <c r="AF6967" s="72"/>
      <c r="AG6967" s="72"/>
      <c r="AH6967" s="72"/>
      <c r="AI6967" s="72"/>
      <c r="AJ6967" s="72"/>
      <c r="AK6967" s="72"/>
    </row>
    <row r="6968" ht="14.25" customHeight="1">
      <c r="A6968" s="78">
        <v>6965.0</v>
      </c>
      <c r="C6968" s="78" t="str">
        <f>VLOOKUP(G6968,[1]Macrodata_CCF!$A$3:$D$55,4,FALSE)</f>
        <v>#ERROR!</v>
      </c>
      <c r="E6968" s="79" t="str">
        <f>VLOOKUP(G6968,[1]Macrodata_CCF!$A$3:$B$55,2,FALSE)</f>
        <v>#ERROR!</v>
      </c>
      <c r="F6968" s="78">
        <v>0.0</v>
      </c>
      <c r="G6968" s="80">
        <v>33.0</v>
      </c>
      <c r="H6968" s="81">
        <v>0.0</v>
      </c>
      <c r="I6968" s="81">
        <v>650000.0</v>
      </c>
      <c r="J6968" s="81">
        <v>0.0</v>
      </c>
      <c r="K6968" s="81">
        <v>650000.0</v>
      </c>
      <c r="L6968" s="82">
        <v>0.0</v>
      </c>
      <c r="N6968" s="83">
        <f t="shared" si="1"/>
        <v>0</v>
      </c>
      <c r="O6968" s="83">
        <f t="shared" si="2"/>
        <v>0</v>
      </c>
      <c r="Q6968" s="83">
        <f t="shared" si="3"/>
        <v>1</v>
      </c>
      <c r="R6968" s="83">
        <f t="shared" si="4"/>
        <v>0</v>
      </c>
      <c r="S6968" s="83" t="b">
        <f t="shared" si="5"/>
        <v>0</v>
      </c>
      <c r="T6968" s="72"/>
      <c r="U6968" s="72"/>
      <c r="V6968" s="72"/>
      <c r="W6968" s="72"/>
      <c r="X6968" s="72"/>
      <c r="Y6968" s="72"/>
      <c r="Z6968" s="72"/>
      <c r="AA6968" s="72"/>
      <c r="AB6968" s="72"/>
      <c r="AC6968" s="72"/>
      <c r="AD6968" s="72"/>
      <c r="AE6968" s="72"/>
      <c r="AF6968" s="72"/>
      <c r="AG6968" s="72"/>
      <c r="AH6968" s="72"/>
      <c r="AI6968" s="72"/>
      <c r="AJ6968" s="72"/>
      <c r="AK6968" s="72"/>
    </row>
    <row r="6969" ht="14.25" customHeight="1">
      <c r="A6969" s="78">
        <v>6966.0</v>
      </c>
      <c r="C6969" s="78" t="str">
        <f>VLOOKUP(G6969,[1]Macrodata_CCF!$A$3:$D$55,4,FALSE)</f>
        <v>#ERROR!</v>
      </c>
      <c r="E6969" s="79" t="str">
        <f>VLOOKUP(G6969,[1]Macrodata_CCF!$A$3:$B$55,2,FALSE)</f>
        <v>#ERROR!</v>
      </c>
      <c r="F6969" s="78">
        <v>0.0</v>
      </c>
      <c r="G6969" s="80">
        <v>9.0</v>
      </c>
      <c r="H6969" s="81">
        <v>150940.0</v>
      </c>
      <c r="I6969" s="81">
        <v>170000.0</v>
      </c>
      <c r="J6969" s="81">
        <v>155705.0</v>
      </c>
      <c r="K6969" s="81">
        <v>170000.0</v>
      </c>
      <c r="L6969" s="82">
        <v>0.25</v>
      </c>
      <c r="N6969" s="83">
        <f t="shared" si="1"/>
        <v>0.25</v>
      </c>
      <c r="O6969" s="83">
        <f t="shared" si="2"/>
        <v>0.25</v>
      </c>
      <c r="Q6969" s="83">
        <f t="shared" si="3"/>
        <v>0.1121176471</v>
      </c>
      <c r="R6969" s="83">
        <f t="shared" si="4"/>
        <v>0.25</v>
      </c>
      <c r="S6969" s="83" t="b">
        <f t="shared" si="5"/>
        <v>0</v>
      </c>
      <c r="T6969" s="72"/>
      <c r="U6969" s="72"/>
      <c r="V6969" s="72"/>
      <c r="W6969" s="72"/>
      <c r="X6969" s="72"/>
      <c r="Y6969" s="72"/>
      <c r="Z6969" s="72"/>
      <c r="AA6969" s="72"/>
      <c r="AB6969" s="72"/>
      <c r="AC6969" s="72"/>
      <c r="AD6969" s="72"/>
      <c r="AE6969" s="72"/>
      <c r="AF6969" s="72"/>
      <c r="AG6969" s="72"/>
      <c r="AH6969" s="72"/>
      <c r="AI6969" s="72"/>
      <c r="AJ6969" s="72"/>
      <c r="AK6969" s="72"/>
    </row>
    <row r="6970" ht="14.25" customHeight="1">
      <c r="A6970" s="78">
        <v>6967.0</v>
      </c>
      <c r="C6970" s="78" t="str">
        <f>VLOOKUP(G6970,[1]Macrodata_CCF!$A$3:$D$55,4,FALSE)</f>
        <v>#ERROR!</v>
      </c>
      <c r="E6970" s="79" t="str">
        <f>VLOOKUP(G6970,[1]Macrodata_CCF!$A$3:$B$55,2,FALSE)</f>
        <v>#ERROR!</v>
      </c>
      <c r="F6970" s="78">
        <v>0.0</v>
      </c>
      <c r="G6970" s="80">
        <v>29.0</v>
      </c>
      <c r="H6970" s="81">
        <v>24090.0</v>
      </c>
      <c r="I6970" s="81">
        <v>130000.0</v>
      </c>
      <c r="J6970" s="81">
        <v>42095.0</v>
      </c>
      <c r="K6970" s="81">
        <v>130000.0</v>
      </c>
      <c r="L6970" s="82">
        <v>0.1700028325937117</v>
      </c>
      <c r="N6970" s="83">
        <f t="shared" si="1"/>
        <v>0.1700028326</v>
      </c>
      <c r="O6970" s="83">
        <f t="shared" si="2"/>
        <v>0.1700028326</v>
      </c>
      <c r="Q6970" s="83">
        <f t="shared" si="3"/>
        <v>0.8146923077</v>
      </c>
      <c r="R6970" s="83">
        <f t="shared" si="4"/>
        <v>0.1700028326</v>
      </c>
      <c r="S6970" s="83" t="b">
        <f t="shared" si="5"/>
        <v>0</v>
      </c>
      <c r="T6970" s="72"/>
      <c r="U6970" s="72"/>
      <c r="V6970" s="72"/>
      <c r="W6970" s="72"/>
      <c r="X6970" s="72"/>
      <c r="Y6970" s="72"/>
      <c r="Z6970" s="72"/>
      <c r="AA6970" s="72"/>
      <c r="AB6970" s="72"/>
      <c r="AC6970" s="72"/>
      <c r="AD6970" s="72"/>
      <c r="AE6970" s="72"/>
      <c r="AF6970" s="72"/>
      <c r="AG6970" s="72"/>
      <c r="AH6970" s="72"/>
      <c r="AI6970" s="72"/>
      <c r="AJ6970" s="72"/>
      <c r="AK6970" s="72"/>
    </row>
    <row r="6971" ht="14.25" customHeight="1">
      <c r="A6971" s="78">
        <v>6968.0</v>
      </c>
      <c r="C6971" s="78" t="str">
        <f>VLOOKUP(G6971,[1]Macrodata_CCF!$A$3:$D$55,4,FALSE)</f>
        <v>#ERROR!</v>
      </c>
      <c r="E6971" s="79" t="str">
        <f>VLOOKUP(G6971,[1]Macrodata_CCF!$A$3:$B$55,2,FALSE)</f>
        <v>#ERROR!</v>
      </c>
      <c r="F6971" s="78">
        <v>0.0</v>
      </c>
      <c r="G6971" s="80">
        <v>23.0</v>
      </c>
      <c r="H6971" s="81">
        <v>347690.0</v>
      </c>
      <c r="I6971" s="81">
        <v>610000.0</v>
      </c>
      <c r="J6971" s="81">
        <v>384415.0</v>
      </c>
      <c r="K6971" s="81">
        <v>915000.0</v>
      </c>
      <c r="L6971" s="82">
        <v>0.1400060996530822</v>
      </c>
      <c r="N6971" s="83">
        <f t="shared" si="1"/>
        <v>0.1400060997</v>
      </c>
      <c r="O6971" s="83">
        <f t="shared" si="2"/>
        <v>0.1400060997</v>
      </c>
      <c r="Q6971" s="83">
        <f t="shared" si="3"/>
        <v>0.4300163934</v>
      </c>
      <c r="R6971" s="83">
        <f t="shared" si="4"/>
        <v>0.1400060997</v>
      </c>
      <c r="S6971" s="83" t="b">
        <f t="shared" si="5"/>
        <v>0</v>
      </c>
      <c r="T6971" s="72"/>
      <c r="U6971" s="72"/>
      <c r="V6971" s="72"/>
      <c r="W6971" s="72"/>
      <c r="X6971" s="72"/>
      <c r="Y6971" s="72"/>
      <c r="Z6971" s="72"/>
      <c r="AA6971" s="72"/>
      <c r="AB6971" s="72"/>
      <c r="AC6971" s="72"/>
      <c r="AD6971" s="72"/>
      <c r="AE6971" s="72"/>
      <c r="AF6971" s="72"/>
      <c r="AG6971" s="72"/>
      <c r="AH6971" s="72"/>
      <c r="AI6971" s="72"/>
      <c r="AJ6971" s="72"/>
      <c r="AK6971" s="72"/>
    </row>
    <row r="6972" ht="14.25" customHeight="1">
      <c r="A6972" s="78">
        <v>6969.0</v>
      </c>
      <c r="C6972" s="78" t="str">
        <f>VLOOKUP(G6972,[1]Macrodata_CCF!$A$3:$D$55,4,FALSE)</f>
        <v>#ERROR!</v>
      </c>
      <c r="E6972" s="79" t="str">
        <f>VLOOKUP(G6972,[1]Macrodata_CCF!$A$3:$B$55,2,FALSE)</f>
        <v>#ERROR!</v>
      </c>
      <c r="F6972" s="78">
        <v>0.0</v>
      </c>
      <c r="G6972" s="80">
        <v>2.0</v>
      </c>
      <c r="H6972" s="81">
        <v>0.0</v>
      </c>
      <c r="I6972" s="81">
        <v>940000.0</v>
      </c>
      <c r="J6972" s="81">
        <v>338400.0</v>
      </c>
      <c r="K6972" s="81">
        <v>1504000.0</v>
      </c>
      <c r="L6972" s="82">
        <v>0.36</v>
      </c>
      <c r="N6972" s="83">
        <f t="shared" si="1"/>
        <v>0.36</v>
      </c>
      <c r="O6972" s="83">
        <f t="shared" si="2"/>
        <v>0.36</v>
      </c>
      <c r="Q6972" s="83">
        <f t="shared" si="3"/>
        <v>1</v>
      </c>
      <c r="R6972" s="83">
        <f t="shared" si="4"/>
        <v>0.36</v>
      </c>
      <c r="S6972" s="83" t="b">
        <f t="shared" si="5"/>
        <v>0</v>
      </c>
      <c r="T6972" s="72"/>
      <c r="U6972" s="72"/>
      <c r="V6972" s="72"/>
      <c r="W6972" s="72"/>
      <c r="X6972" s="72"/>
      <c r="Y6972" s="72"/>
      <c r="Z6972" s="72"/>
      <c r="AA6972" s="72"/>
      <c r="AB6972" s="72"/>
      <c r="AC6972" s="72"/>
      <c r="AD6972" s="72"/>
      <c r="AE6972" s="72"/>
      <c r="AF6972" s="72"/>
      <c r="AG6972" s="72"/>
      <c r="AH6972" s="72"/>
      <c r="AI6972" s="72"/>
      <c r="AJ6972" s="72"/>
      <c r="AK6972" s="72"/>
    </row>
    <row r="6973" ht="14.25" customHeight="1">
      <c r="A6973" s="78">
        <v>6970.0</v>
      </c>
      <c r="C6973" s="78" t="str">
        <f>VLOOKUP(G6973,[1]Macrodata_CCF!$A$3:$D$55,4,FALSE)</f>
        <v>#ERROR!</v>
      </c>
      <c r="E6973" s="79" t="str">
        <f>VLOOKUP(G6973,[1]Macrodata_CCF!$A$3:$B$55,2,FALSE)</f>
        <v>#ERROR!</v>
      </c>
      <c r="F6973" s="78">
        <v>0.0</v>
      </c>
      <c r="G6973" s="80">
        <v>7.0</v>
      </c>
      <c r="H6973" s="81">
        <v>0.0</v>
      </c>
      <c r="I6973" s="81">
        <v>730000.0</v>
      </c>
      <c r="J6973" s="81">
        <v>153300.0</v>
      </c>
      <c r="K6973" s="81">
        <v>730000.0</v>
      </c>
      <c r="L6973" s="82">
        <v>0.21</v>
      </c>
      <c r="N6973" s="83">
        <f t="shared" si="1"/>
        <v>0.21</v>
      </c>
      <c r="O6973" s="83">
        <f t="shared" si="2"/>
        <v>0.21</v>
      </c>
      <c r="Q6973" s="83">
        <f t="shared" si="3"/>
        <v>1</v>
      </c>
      <c r="R6973" s="83">
        <f t="shared" si="4"/>
        <v>0.21</v>
      </c>
      <c r="S6973" s="83" t="b">
        <f t="shared" si="5"/>
        <v>0</v>
      </c>
      <c r="T6973" s="72"/>
      <c r="U6973" s="72"/>
      <c r="V6973" s="72"/>
      <c r="W6973" s="72"/>
      <c r="X6973" s="72"/>
      <c r="Y6973" s="72"/>
      <c r="Z6973" s="72"/>
      <c r="AA6973" s="72"/>
      <c r="AB6973" s="72"/>
      <c r="AC6973" s="72"/>
      <c r="AD6973" s="72"/>
      <c r="AE6973" s="72"/>
      <c r="AF6973" s="72"/>
      <c r="AG6973" s="72"/>
      <c r="AH6973" s="72"/>
      <c r="AI6973" s="72"/>
      <c r="AJ6973" s="72"/>
      <c r="AK6973" s="72"/>
    </row>
    <row r="6974" ht="14.25" customHeight="1">
      <c r="A6974" s="78">
        <v>6971.0</v>
      </c>
      <c r="C6974" s="78" t="str">
        <f>VLOOKUP(G6974,[1]Macrodata_CCF!$A$3:$D$55,4,FALSE)</f>
        <v>#ERROR!</v>
      </c>
      <c r="E6974" s="79" t="str">
        <f>VLOOKUP(G6974,[1]Macrodata_CCF!$A$3:$B$55,2,FALSE)</f>
        <v>#ERROR!</v>
      </c>
      <c r="F6974" s="78">
        <v>0.0</v>
      </c>
      <c r="G6974" s="80">
        <v>11.0</v>
      </c>
      <c r="H6974" s="81">
        <v>417330.0</v>
      </c>
      <c r="I6974" s="81">
        <v>900000.0</v>
      </c>
      <c r="J6974" s="81">
        <v>489730.0</v>
      </c>
      <c r="K6974" s="81">
        <v>1530000.0</v>
      </c>
      <c r="L6974" s="82">
        <v>0.1499989640955518</v>
      </c>
      <c r="N6974" s="83">
        <f t="shared" si="1"/>
        <v>0.1499989641</v>
      </c>
      <c r="O6974" s="83">
        <f t="shared" si="2"/>
        <v>0.1499989641</v>
      </c>
      <c r="Q6974" s="83">
        <f t="shared" si="3"/>
        <v>0.5363</v>
      </c>
      <c r="R6974" s="83">
        <f t="shared" si="4"/>
        <v>0.1499989641</v>
      </c>
      <c r="S6974" s="83" t="b">
        <f t="shared" si="5"/>
        <v>0</v>
      </c>
      <c r="T6974" s="72"/>
      <c r="U6974" s="72"/>
      <c r="V6974" s="72"/>
      <c r="W6974" s="72"/>
      <c r="X6974" s="72"/>
      <c r="Y6974" s="72"/>
      <c r="Z6974" s="72"/>
      <c r="AA6974" s="72"/>
      <c r="AB6974" s="72"/>
      <c r="AC6974" s="72"/>
      <c r="AD6974" s="72"/>
      <c r="AE6974" s="72"/>
      <c r="AF6974" s="72"/>
      <c r="AG6974" s="72"/>
      <c r="AH6974" s="72"/>
      <c r="AI6974" s="72"/>
      <c r="AJ6974" s="72"/>
      <c r="AK6974" s="72"/>
    </row>
    <row r="6975" ht="14.25" customHeight="1">
      <c r="A6975" s="78">
        <v>6972.0</v>
      </c>
      <c r="C6975" s="78" t="str">
        <f>VLOOKUP(G6975,[1]Macrodata_CCF!$A$3:$D$55,4,FALSE)</f>
        <v>#ERROR!</v>
      </c>
      <c r="E6975" s="79" t="str">
        <f>VLOOKUP(G6975,[1]Macrodata_CCF!$A$3:$B$55,2,FALSE)</f>
        <v>#ERROR!</v>
      </c>
      <c r="F6975" s="78">
        <v>0.0</v>
      </c>
      <c r="G6975" s="80">
        <v>27.0</v>
      </c>
      <c r="H6975" s="81">
        <v>0.0</v>
      </c>
      <c r="I6975" s="81">
        <v>290000.0</v>
      </c>
      <c r="J6975" s="81">
        <v>46400.0</v>
      </c>
      <c r="K6975" s="81">
        <v>290000.0</v>
      </c>
      <c r="L6975" s="82">
        <v>0.16</v>
      </c>
      <c r="N6975" s="83">
        <f t="shared" si="1"/>
        <v>0.16</v>
      </c>
      <c r="O6975" s="83">
        <f t="shared" si="2"/>
        <v>0.16</v>
      </c>
      <c r="Q6975" s="83">
        <f t="shared" si="3"/>
        <v>1</v>
      </c>
      <c r="R6975" s="83">
        <f t="shared" si="4"/>
        <v>0.16</v>
      </c>
      <c r="S6975" s="83" t="b">
        <f t="shared" si="5"/>
        <v>0</v>
      </c>
      <c r="T6975" s="72"/>
      <c r="U6975" s="72"/>
      <c r="V6975" s="72"/>
      <c r="W6975" s="72"/>
      <c r="X6975" s="72"/>
      <c r="Y6975" s="72"/>
      <c r="Z6975" s="72"/>
      <c r="AA6975" s="72"/>
      <c r="AB6975" s="72"/>
      <c r="AC6975" s="72"/>
      <c r="AD6975" s="72"/>
      <c r="AE6975" s="72"/>
      <c r="AF6975" s="72"/>
      <c r="AG6975" s="72"/>
      <c r="AH6975" s="72"/>
      <c r="AI6975" s="72"/>
      <c r="AJ6975" s="72"/>
      <c r="AK6975" s="72"/>
    </row>
    <row r="6976" ht="14.25" customHeight="1">
      <c r="A6976" s="78">
        <v>6973.0</v>
      </c>
      <c r="C6976" s="78" t="str">
        <f>VLOOKUP(G6976,[1]Macrodata_CCF!$A$3:$D$55,4,FALSE)</f>
        <v>#ERROR!</v>
      </c>
      <c r="E6976" s="79" t="str">
        <f>VLOOKUP(G6976,[1]Macrodata_CCF!$A$3:$B$55,2,FALSE)</f>
        <v>#ERROR!</v>
      </c>
      <c r="F6976" s="78">
        <v>0.0</v>
      </c>
      <c r="G6976" s="80">
        <v>4.0</v>
      </c>
      <c r="H6976" s="81">
        <v>51745.0</v>
      </c>
      <c r="I6976" s="81">
        <v>350000.0</v>
      </c>
      <c r="J6976" s="81">
        <v>159115.0</v>
      </c>
      <c r="K6976" s="81">
        <v>350000.0</v>
      </c>
      <c r="L6976" s="82">
        <v>0.3599939648958106</v>
      </c>
      <c r="N6976" s="83">
        <f t="shared" si="1"/>
        <v>0.3599939649</v>
      </c>
      <c r="O6976" s="83">
        <f t="shared" si="2"/>
        <v>0.3599939649</v>
      </c>
      <c r="Q6976" s="83">
        <f t="shared" si="3"/>
        <v>0.8521571429</v>
      </c>
      <c r="R6976" s="83">
        <f t="shared" si="4"/>
        <v>0.3599939649</v>
      </c>
      <c r="S6976" s="83" t="b">
        <f t="shared" si="5"/>
        <v>0</v>
      </c>
      <c r="T6976" s="72"/>
      <c r="U6976" s="72"/>
      <c r="V6976" s="72"/>
      <c r="W6976" s="72"/>
      <c r="X6976" s="72"/>
      <c r="Y6976" s="72"/>
      <c r="Z6976" s="72"/>
      <c r="AA6976" s="72"/>
      <c r="AB6976" s="72"/>
      <c r="AC6976" s="72"/>
      <c r="AD6976" s="72"/>
      <c r="AE6976" s="72"/>
      <c r="AF6976" s="72"/>
      <c r="AG6976" s="72"/>
      <c r="AH6976" s="72"/>
      <c r="AI6976" s="72"/>
      <c r="AJ6976" s="72"/>
      <c r="AK6976" s="72"/>
    </row>
    <row r="6977" ht="14.25" customHeight="1">
      <c r="A6977" s="78">
        <v>6974.0</v>
      </c>
      <c r="C6977" s="78" t="str">
        <f>VLOOKUP(G6977,[1]Macrodata_CCF!$A$3:$D$55,4,FALSE)</f>
        <v>#ERROR!</v>
      </c>
      <c r="E6977" s="79" t="str">
        <f>VLOOKUP(G6977,[1]Macrodata_CCF!$A$3:$B$55,2,FALSE)</f>
        <v>#ERROR!</v>
      </c>
      <c r="F6977" s="78">
        <v>0.0</v>
      </c>
      <c r="G6977" s="80">
        <v>24.0</v>
      </c>
      <c r="H6977" s="81">
        <v>135140.0</v>
      </c>
      <c r="I6977" s="81">
        <v>630000.0</v>
      </c>
      <c r="J6977" s="81">
        <v>209370.0</v>
      </c>
      <c r="K6977" s="81">
        <v>630000.0</v>
      </c>
      <c r="L6977" s="82">
        <v>0.1500020207735521</v>
      </c>
      <c r="N6977" s="83">
        <f t="shared" si="1"/>
        <v>0.1500020208</v>
      </c>
      <c r="O6977" s="83">
        <f t="shared" si="2"/>
        <v>0.1500020208</v>
      </c>
      <c r="Q6977" s="83">
        <f t="shared" si="3"/>
        <v>0.7854920635</v>
      </c>
      <c r="R6977" s="83">
        <f t="shared" si="4"/>
        <v>0.1500020208</v>
      </c>
      <c r="S6977" s="83" t="b">
        <f t="shared" si="5"/>
        <v>0</v>
      </c>
      <c r="T6977" s="72"/>
      <c r="U6977" s="72"/>
      <c r="V6977" s="72"/>
      <c r="W6977" s="72"/>
      <c r="X6977" s="72"/>
      <c r="Y6977" s="72"/>
      <c r="Z6977" s="72"/>
      <c r="AA6977" s="72"/>
      <c r="AB6977" s="72"/>
      <c r="AC6977" s="72"/>
      <c r="AD6977" s="72"/>
      <c r="AE6977" s="72"/>
      <c r="AF6977" s="72"/>
      <c r="AG6977" s="72"/>
      <c r="AH6977" s="72"/>
      <c r="AI6977" s="72"/>
      <c r="AJ6977" s="72"/>
      <c r="AK6977" s="72"/>
    </row>
    <row r="6978" ht="14.25" customHeight="1">
      <c r="A6978" s="78">
        <v>6975.0</v>
      </c>
      <c r="C6978" s="78" t="str">
        <f>VLOOKUP(G6978,[1]Macrodata_CCF!$A$3:$D$55,4,FALSE)</f>
        <v>#ERROR!</v>
      </c>
      <c r="E6978" s="79" t="str">
        <f>VLOOKUP(G6978,[1]Macrodata_CCF!$A$3:$B$55,2,FALSE)</f>
        <v>#ERROR!</v>
      </c>
      <c r="F6978" s="78">
        <v>1.0</v>
      </c>
      <c r="G6978" s="80">
        <v>11.0</v>
      </c>
      <c r="H6978" s="81">
        <v>657795.0</v>
      </c>
      <c r="I6978" s="81">
        <v>760000.0</v>
      </c>
      <c r="J6978" s="81">
        <v>716050.0</v>
      </c>
      <c r="K6978" s="81">
        <v>760000.0</v>
      </c>
      <c r="L6978" s="82">
        <v>0.569981899124309</v>
      </c>
      <c r="N6978" s="83">
        <f t="shared" si="1"/>
        <v>0.5699818991</v>
      </c>
      <c r="O6978" s="83">
        <f t="shared" si="2"/>
        <v>0.5699818991</v>
      </c>
      <c r="Q6978" s="83">
        <f t="shared" si="3"/>
        <v>0.1344802632</v>
      </c>
      <c r="R6978" s="83">
        <f t="shared" si="4"/>
        <v>0.5699818991</v>
      </c>
      <c r="S6978" s="83" t="b">
        <f t="shared" si="5"/>
        <v>0</v>
      </c>
      <c r="T6978" s="72"/>
      <c r="U6978" s="72"/>
      <c r="V6978" s="72"/>
      <c r="W6978" s="72"/>
      <c r="X6978" s="72"/>
      <c r="Y6978" s="72"/>
      <c r="Z6978" s="72"/>
      <c r="AA6978" s="72"/>
      <c r="AB6978" s="72"/>
      <c r="AC6978" s="72"/>
      <c r="AD6978" s="72"/>
      <c r="AE6978" s="72"/>
      <c r="AF6978" s="72"/>
      <c r="AG6978" s="72"/>
      <c r="AH6978" s="72"/>
      <c r="AI6978" s="72"/>
      <c r="AJ6978" s="72"/>
      <c r="AK6978" s="72"/>
    </row>
    <row r="6979" ht="14.25" customHeight="1">
      <c r="A6979" s="78">
        <v>6976.0</v>
      </c>
      <c r="C6979" s="78" t="str">
        <f>VLOOKUP(G6979,[1]Macrodata_CCF!$A$3:$D$55,4,FALSE)</f>
        <v>#ERROR!</v>
      </c>
      <c r="E6979" s="79" t="str">
        <f>VLOOKUP(G6979,[1]Macrodata_CCF!$A$3:$B$55,2,FALSE)</f>
        <v>#ERROR!</v>
      </c>
      <c r="F6979" s="78">
        <v>0.0</v>
      </c>
      <c r="G6979" s="80">
        <v>42.0</v>
      </c>
      <c r="H6979" s="81">
        <v>115090.0</v>
      </c>
      <c r="I6979" s="81">
        <v>890000.0</v>
      </c>
      <c r="J6979" s="81">
        <v>401805.0</v>
      </c>
      <c r="K6979" s="81">
        <v>890000.0</v>
      </c>
      <c r="L6979" s="82">
        <v>0.3699978061968487</v>
      </c>
      <c r="N6979" s="83">
        <f t="shared" si="1"/>
        <v>0.3699978062</v>
      </c>
      <c r="O6979" s="83">
        <f t="shared" si="2"/>
        <v>0.3699978062</v>
      </c>
      <c r="Q6979" s="83">
        <f t="shared" si="3"/>
        <v>0.8706853933</v>
      </c>
      <c r="R6979" s="83">
        <f t="shared" si="4"/>
        <v>0.3699978062</v>
      </c>
      <c r="S6979" s="83" t="b">
        <f t="shared" si="5"/>
        <v>0</v>
      </c>
      <c r="T6979" s="72"/>
      <c r="U6979" s="72"/>
      <c r="V6979" s="72"/>
      <c r="W6979" s="72"/>
      <c r="X6979" s="72"/>
      <c r="Y6979" s="72"/>
      <c r="Z6979" s="72"/>
      <c r="AA6979" s="72"/>
      <c r="AB6979" s="72"/>
      <c r="AC6979" s="72"/>
      <c r="AD6979" s="72"/>
      <c r="AE6979" s="72"/>
      <c r="AF6979" s="72"/>
      <c r="AG6979" s="72"/>
      <c r="AH6979" s="72"/>
      <c r="AI6979" s="72"/>
      <c r="AJ6979" s="72"/>
      <c r="AK6979" s="72"/>
    </row>
    <row r="6980" ht="14.25" customHeight="1">
      <c r="A6980" s="78">
        <v>6977.0</v>
      </c>
      <c r="C6980" s="78" t="str">
        <f>VLOOKUP(G6980,[1]Macrodata_CCF!$A$3:$D$55,4,FALSE)</f>
        <v>#ERROR!</v>
      </c>
      <c r="E6980" s="79" t="str">
        <f>VLOOKUP(G6980,[1]Macrodata_CCF!$A$3:$B$55,2,FALSE)</f>
        <v>#ERROR!</v>
      </c>
      <c r="F6980" s="78">
        <v>0.0</v>
      </c>
      <c r="G6980" s="80">
        <v>24.0</v>
      </c>
      <c r="H6980" s="81">
        <v>266730.0</v>
      </c>
      <c r="I6980" s="81">
        <v>600000.0</v>
      </c>
      <c r="J6980" s="81">
        <v>320055.0</v>
      </c>
      <c r="K6980" s="81">
        <v>600000.0</v>
      </c>
      <c r="L6980" s="82">
        <v>0.160005401026195</v>
      </c>
      <c r="N6980" s="83">
        <f t="shared" si="1"/>
        <v>0.160005401</v>
      </c>
      <c r="O6980" s="83">
        <f t="shared" si="2"/>
        <v>0.160005401</v>
      </c>
      <c r="Q6980" s="83">
        <f t="shared" si="3"/>
        <v>0.55545</v>
      </c>
      <c r="R6980" s="83">
        <f t="shared" si="4"/>
        <v>0.160005401</v>
      </c>
      <c r="S6980" s="83" t="b">
        <f t="shared" si="5"/>
        <v>0</v>
      </c>
      <c r="T6980" s="72"/>
      <c r="U6980" s="72"/>
      <c r="V6980" s="72"/>
      <c r="W6980" s="72"/>
      <c r="X6980" s="72"/>
      <c r="Y6980" s="72"/>
      <c r="Z6980" s="72"/>
      <c r="AA6980" s="72"/>
      <c r="AB6980" s="72"/>
      <c r="AC6980" s="72"/>
      <c r="AD6980" s="72"/>
      <c r="AE6980" s="72"/>
      <c r="AF6980" s="72"/>
      <c r="AG6980" s="72"/>
      <c r="AH6980" s="72"/>
      <c r="AI6980" s="72"/>
      <c r="AJ6980" s="72"/>
      <c r="AK6980" s="72"/>
    </row>
    <row r="6981" ht="14.25" customHeight="1">
      <c r="A6981" s="78">
        <v>6978.0</v>
      </c>
      <c r="C6981" s="78" t="str">
        <f>VLOOKUP(G6981,[1]Macrodata_CCF!$A$3:$D$55,4,FALSE)</f>
        <v>#ERROR!</v>
      </c>
      <c r="E6981" s="79" t="str">
        <f>VLOOKUP(G6981,[1]Macrodata_CCF!$A$3:$B$55,2,FALSE)</f>
        <v>#ERROR!</v>
      </c>
      <c r="F6981" s="78">
        <v>0.0</v>
      </c>
      <c r="G6981" s="80">
        <v>20.0</v>
      </c>
      <c r="H6981" s="81">
        <v>173005.0</v>
      </c>
      <c r="I6981" s="81">
        <v>370000.0</v>
      </c>
      <c r="J6981" s="81">
        <v>206495.0</v>
      </c>
      <c r="K6981" s="81">
        <v>370000.0</v>
      </c>
      <c r="L6981" s="82">
        <v>0.1700043148303256</v>
      </c>
      <c r="N6981" s="83">
        <f t="shared" si="1"/>
        <v>0.1700043148</v>
      </c>
      <c r="O6981" s="83">
        <f t="shared" si="2"/>
        <v>0.1700043148</v>
      </c>
      <c r="Q6981" s="83">
        <f t="shared" si="3"/>
        <v>0.5324189189</v>
      </c>
      <c r="R6981" s="83">
        <f t="shared" si="4"/>
        <v>0.1700043148</v>
      </c>
      <c r="S6981" s="83" t="b">
        <f t="shared" si="5"/>
        <v>0</v>
      </c>
      <c r="T6981" s="72"/>
      <c r="U6981" s="72"/>
      <c r="V6981" s="72"/>
      <c r="W6981" s="72"/>
      <c r="X6981" s="72"/>
      <c r="Y6981" s="72"/>
      <c r="Z6981" s="72"/>
      <c r="AA6981" s="72"/>
      <c r="AB6981" s="72"/>
      <c r="AC6981" s="72"/>
      <c r="AD6981" s="72"/>
      <c r="AE6981" s="72"/>
      <c r="AF6981" s="72"/>
      <c r="AG6981" s="72"/>
      <c r="AH6981" s="72"/>
      <c r="AI6981" s="72"/>
      <c r="AJ6981" s="72"/>
      <c r="AK6981" s="72"/>
    </row>
    <row r="6982" ht="14.25" customHeight="1">
      <c r="A6982" s="78">
        <v>6979.0</v>
      </c>
      <c r="C6982" s="78" t="str">
        <f>VLOOKUP(G6982,[1]Macrodata_CCF!$A$3:$D$55,4,FALSE)</f>
        <v>#ERROR!</v>
      </c>
      <c r="E6982" s="79" t="str">
        <f>VLOOKUP(G6982,[1]Macrodata_CCF!$A$3:$B$55,2,FALSE)</f>
        <v>#ERROR!</v>
      </c>
      <c r="F6982" s="78">
        <v>0.0</v>
      </c>
      <c r="G6982" s="80">
        <v>35.0</v>
      </c>
      <c r="H6982" s="81">
        <v>518595.0</v>
      </c>
      <c r="I6982" s="81">
        <v>770000.0</v>
      </c>
      <c r="J6982" s="81">
        <v>523625.0</v>
      </c>
      <c r="K6982" s="81">
        <v>770000.0</v>
      </c>
      <c r="L6982" s="82">
        <v>0.02000755752669995</v>
      </c>
      <c r="N6982" s="83">
        <f t="shared" si="1"/>
        <v>0.02000755753</v>
      </c>
      <c r="O6982" s="83">
        <f t="shared" si="2"/>
        <v>0.02000755753</v>
      </c>
      <c r="Q6982" s="83">
        <f t="shared" si="3"/>
        <v>0.3265</v>
      </c>
      <c r="R6982" s="83">
        <f t="shared" si="4"/>
        <v>0.02000755753</v>
      </c>
      <c r="S6982" s="83" t="b">
        <f t="shared" si="5"/>
        <v>0</v>
      </c>
      <c r="T6982" s="72"/>
      <c r="U6982" s="72"/>
      <c r="V6982" s="72"/>
      <c r="W6982" s="72"/>
      <c r="X6982" s="72"/>
      <c r="Y6982" s="72"/>
      <c r="Z6982" s="72"/>
      <c r="AA6982" s="72"/>
      <c r="AB6982" s="72"/>
      <c r="AC6982" s="72"/>
      <c r="AD6982" s="72"/>
      <c r="AE6982" s="72"/>
      <c r="AF6982" s="72"/>
      <c r="AG6982" s="72"/>
      <c r="AH6982" s="72"/>
      <c r="AI6982" s="72"/>
      <c r="AJ6982" s="72"/>
      <c r="AK6982" s="72"/>
    </row>
    <row r="6983" ht="14.25" customHeight="1">
      <c r="A6983" s="78">
        <v>6980.0</v>
      </c>
      <c r="C6983" s="78" t="str">
        <f>VLOOKUP(G6983,[1]Macrodata_CCF!$A$3:$D$55,4,FALSE)</f>
        <v>#ERROR!</v>
      </c>
      <c r="E6983" s="79" t="str">
        <f>VLOOKUP(G6983,[1]Macrodata_CCF!$A$3:$B$55,2,FALSE)</f>
        <v>#ERROR!</v>
      </c>
      <c r="F6983" s="78">
        <v>0.0</v>
      </c>
      <c r="G6983" s="80">
        <v>8.0</v>
      </c>
      <c r="H6983" s="81">
        <v>29085.0</v>
      </c>
      <c r="I6983" s="81">
        <v>270000.0</v>
      </c>
      <c r="J6983" s="81">
        <v>118225.0</v>
      </c>
      <c r="K6983" s="81">
        <v>270000.0</v>
      </c>
      <c r="L6983" s="82">
        <v>0.3700060187202955</v>
      </c>
      <c r="N6983" s="83">
        <f t="shared" si="1"/>
        <v>0.3700060187</v>
      </c>
      <c r="O6983" s="83">
        <f t="shared" si="2"/>
        <v>0.3700060187</v>
      </c>
      <c r="Q6983" s="83">
        <f t="shared" si="3"/>
        <v>0.8922777778</v>
      </c>
      <c r="R6983" s="83">
        <f t="shared" si="4"/>
        <v>0.3700060187</v>
      </c>
      <c r="S6983" s="83" t="b">
        <f t="shared" si="5"/>
        <v>0</v>
      </c>
      <c r="T6983" s="72"/>
      <c r="U6983" s="72"/>
      <c r="V6983" s="72"/>
      <c r="W6983" s="72"/>
      <c r="X6983" s="72"/>
      <c r="Y6983" s="72"/>
      <c r="Z6983" s="72"/>
      <c r="AA6983" s="72"/>
      <c r="AB6983" s="72"/>
      <c r="AC6983" s="72"/>
      <c r="AD6983" s="72"/>
      <c r="AE6983" s="72"/>
      <c r="AF6983" s="72"/>
      <c r="AG6983" s="72"/>
      <c r="AH6983" s="72"/>
      <c r="AI6983" s="72"/>
      <c r="AJ6983" s="72"/>
      <c r="AK6983" s="72"/>
    </row>
    <row r="6984" ht="14.25" customHeight="1">
      <c r="A6984" s="78">
        <v>6981.0</v>
      </c>
      <c r="C6984" s="78" t="str">
        <f>VLOOKUP(G6984,[1]Macrodata_CCF!$A$3:$D$55,4,FALSE)</f>
        <v>#ERROR!</v>
      </c>
      <c r="E6984" s="79" t="str">
        <f>VLOOKUP(G6984,[1]Macrodata_CCF!$A$3:$B$55,2,FALSE)</f>
        <v>#ERROR!</v>
      </c>
      <c r="F6984" s="78">
        <v>0.0</v>
      </c>
      <c r="G6984" s="80">
        <v>49.0</v>
      </c>
      <c r="H6984" s="81">
        <v>381435.0</v>
      </c>
      <c r="I6984" s="81">
        <v>920000.0</v>
      </c>
      <c r="J6984" s="81">
        <v>284495.0</v>
      </c>
      <c r="K6984" s="81">
        <v>920000.0</v>
      </c>
      <c r="L6984" s="82">
        <v>-0.1799968434636488</v>
      </c>
      <c r="N6984" s="83">
        <f t="shared" si="1"/>
        <v>-0.1799968435</v>
      </c>
      <c r="O6984" s="83">
        <f t="shared" si="2"/>
        <v>0</v>
      </c>
      <c r="Q6984" s="83">
        <f t="shared" si="3"/>
        <v>0.5853967391</v>
      </c>
      <c r="R6984" s="83">
        <f t="shared" si="4"/>
        <v>-0.1799968435</v>
      </c>
      <c r="S6984" s="83" t="b">
        <f t="shared" si="5"/>
        <v>0</v>
      </c>
      <c r="T6984" s="72"/>
      <c r="U6984" s="72"/>
      <c r="V6984" s="72"/>
      <c r="W6984" s="72"/>
      <c r="X6984" s="72"/>
      <c r="Y6984" s="72"/>
      <c r="Z6984" s="72"/>
      <c r="AA6984" s="72"/>
      <c r="AB6984" s="72"/>
      <c r="AC6984" s="72"/>
      <c r="AD6984" s="72"/>
      <c r="AE6984" s="72"/>
      <c r="AF6984" s="72"/>
      <c r="AG6984" s="72"/>
      <c r="AH6984" s="72"/>
      <c r="AI6984" s="72"/>
      <c r="AJ6984" s="72"/>
      <c r="AK6984" s="72"/>
    </row>
    <row r="6985" ht="14.25" customHeight="1">
      <c r="A6985" s="78">
        <v>6982.0</v>
      </c>
      <c r="C6985" s="78" t="str">
        <f>VLOOKUP(G6985,[1]Macrodata_CCF!$A$3:$D$55,4,FALSE)</f>
        <v>#ERROR!</v>
      </c>
      <c r="E6985" s="79" t="str">
        <f>VLOOKUP(G6985,[1]Macrodata_CCF!$A$3:$B$55,2,FALSE)</f>
        <v>#ERROR!</v>
      </c>
      <c r="F6985" s="78">
        <v>1.0</v>
      </c>
      <c r="G6985" s="80">
        <v>38.0</v>
      </c>
      <c r="H6985" s="81">
        <v>441895.0</v>
      </c>
      <c r="I6985" s="81">
        <v>910000.0</v>
      </c>
      <c r="J6985" s="81">
        <v>928200.0</v>
      </c>
      <c r="K6985" s="81">
        <v>910000.0</v>
      </c>
      <c r="L6985" s="82">
        <v>1.038880165774773</v>
      </c>
      <c r="N6985" s="83">
        <f t="shared" si="1"/>
        <v>1.038880166</v>
      </c>
      <c r="O6985" s="83">
        <f t="shared" si="2"/>
        <v>1</v>
      </c>
      <c r="Q6985" s="83">
        <f t="shared" si="3"/>
        <v>0.5144010989</v>
      </c>
      <c r="R6985" s="83">
        <f t="shared" si="4"/>
        <v>1.038880166</v>
      </c>
      <c r="S6985" s="83" t="b">
        <f t="shared" si="5"/>
        <v>0</v>
      </c>
      <c r="T6985" s="72"/>
      <c r="U6985" s="72"/>
      <c r="V6985" s="72"/>
      <c r="W6985" s="72"/>
      <c r="X6985" s="72"/>
      <c r="Y6985" s="72"/>
      <c r="Z6985" s="72"/>
      <c r="AA6985" s="72"/>
      <c r="AB6985" s="72"/>
      <c r="AC6985" s="72"/>
      <c r="AD6985" s="72"/>
      <c r="AE6985" s="72"/>
      <c r="AF6985" s="72"/>
      <c r="AG6985" s="72"/>
      <c r="AH6985" s="72"/>
      <c r="AI6985" s="72"/>
      <c r="AJ6985" s="72"/>
      <c r="AK6985" s="72"/>
    </row>
    <row r="6986" ht="14.25" customHeight="1">
      <c r="A6986" s="78">
        <v>6983.0</v>
      </c>
      <c r="C6986" s="78" t="str">
        <f>VLOOKUP(G6986,[1]Macrodata_CCF!$A$3:$D$55,4,FALSE)</f>
        <v>#ERROR!</v>
      </c>
      <c r="E6986" s="79" t="str">
        <f>VLOOKUP(G6986,[1]Macrodata_CCF!$A$3:$B$55,2,FALSE)</f>
        <v>#ERROR!</v>
      </c>
      <c r="F6986" s="78">
        <v>0.0</v>
      </c>
      <c r="G6986" s="80">
        <v>34.0</v>
      </c>
      <c r="H6986" s="81">
        <v>273790.0</v>
      </c>
      <c r="I6986" s="81">
        <v>700000.0</v>
      </c>
      <c r="J6986" s="81">
        <v>171500.0</v>
      </c>
      <c r="K6986" s="81">
        <v>700000.0</v>
      </c>
      <c r="L6986" s="82">
        <v>-0.2399990614955069</v>
      </c>
      <c r="N6986" s="83">
        <f t="shared" si="1"/>
        <v>-0.2399990615</v>
      </c>
      <c r="O6986" s="83">
        <f t="shared" si="2"/>
        <v>0</v>
      </c>
      <c r="Q6986" s="83">
        <f t="shared" si="3"/>
        <v>0.6088714286</v>
      </c>
      <c r="R6986" s="83">
        <f t="shared" si="4"/>
        <v>-0.2399990615</v>
      </c>
      <c r="S6986" s="83" t="b">
        <f t="shared" si="5"/>
        <v>0</v>
      </c>
      <c r="T6986" s="72"/>
      <c r="U6986" s="72"/>
      <c r="V6986" s="72"/>
      <c r="W6986" s="72"/>
      <c r="X6986" s="72"/>
      <c r="Y6986" s="72"/>
      <c r="Z6986" s="72"/>
      <c r="AA6986" s="72"/>
      <c r="AB6986" s="72"/>
      <c r="AC6986" s="72"/>
      <c r="AD6986" s="72"/>
      <c r="AE6986" s="72"/>
      <c r="AF6986" s="72"/>
      <c r="AG6986" s="72"/>
      <c r="AH6986" s="72"/>
      <c r="AI6986" s="72"/>
      <c r="AJ6986" s="72"/>
      <c r="AK6986" s="72"/>
    </row>
    <row r="6987" ht="14.25" customHeight="1">
      <c r="A6987" s="78">
        <v>6984.0</v>
      </c>
      <c r="C6987" s="78" t="str">
        <f>VLOOKUP(G6987,[1]Macrodata_CCF!$A$3:$D$55,4,FALSE)</f>
        <v>#ERROR!</v>
      </c>
      <c r="E6987" s="79" t="str">
        <f>VLOOKUP(G6987,[1]Macrodata_CCF!$A$3:$B$55,2,FALSE)</f>
        <v>#ERROR!</v>
      </c>
      <c r="F6987" s="78">
        <v>1.0</v>
      </c>
      <c r="G6987" s="80">
        <v>46.0</v>
      </c>
      <c r="H6987" s="81">
        <v>134915.0</v>
      </c>
      <c r="I6987" s="81">
        <v>430000.0</v>
      </c>
      <c r="J6987" s="81">
        <v>111310.0</v>
      </c>
      <c r="K6987" s="81">
        <v>430000.0</v>
      </c>
      <c r="L6987" s="82">
        <v>-0.0799939000626938</v>
      </c>
      <c r="N6987" s="83">
        <f t="shared" si="1"/>
        <v>-0.07999390006</v>
      </c>
      <c r="O6987" s="83">
        <f t="shared" si="2"/>
        <v>0</v>
      </c>
      <c r="Q6987" s="83">
        <f t="shared" si="3"/>
        <v>0.686244186</v>
      </c>
      <c r="R6987" s="83">
        <f t="shared" si="4"/>
        <v>-0.07999390006</v>
      </c>
      <c r="S6987" s="83" t="b">
        <f t="shared" si="5"/>
        <v>0</v>
      </c>
      <c r="T6987" s="72"/>
      <c r="U6987" s="72"/>
      <c r="V6987" s="72"/>
      <c r="W6987" s="72"/>
      <c r="X6987" s="72"/>
      <c r="Y6987" s="72"/>
      <c r="Z6987" s="72"/>
      <c r="AA6987" s="72"/>
      <c r="AB6987" s="72"/>
      <c r="AC6987" s="72"/>
      <c r="AD6987" s="72"/>
      <c r="AE6987" s="72"/>
      <c r="AF6987" s="72"/>
      <c r="AG6987" s="72"/>
      <c r="AH6987" s="72"/>
      <c r="AI6987" s="72"/>
      <c r="AJ6987" s="72"/>
      <c r="AK6987" s="72"/>
    </row>
    <row r="6988" ht="14.25" customHeight="1">
      <c r="A6988" s="78">
        <v>6985.0</v>
      </c>
      <c r="C6988" s="78" t="str">
        <f>VLOOKUP(G6988,[1]Macrodata_CCF!$A$3:$D$55,4,FALSE)</f>
        <v>#ERROR!</v>
      </c>
      <c r="E6988" s="79" t="str">
        <f>VLOOKUP(G6988,[1]Macrodata_CCF!$A$3:$B$55,2,FALSE)</f>
        <v>#ERROR!</v>
      </c>
      <c r="F6988" s="78">
        <v>0.0</v>
      </c>
      <c r="G6988" s="80">
        <v>10.0</v>
      </c>
      <c r="H6988" s="81">
        <v>3395.0</v>
      </c>
      <c r="I6988" s="81">
        <v>70000.0</v>
      </c>
      <c r="J6988" s="81">
        <v>22045.0</v>
      </c>
      <c r="K6988" s="81">
        <v>70000.0</v>
      </c>
      <c r="L6988" s="82">
        <v>0.2800090083327078</v>
      </c>
      <c r="N6988" s="83">
        <f t="shared" si="1"/>
        <v>0.2800090083</v>
      </c>
      <c r="O6988" s="83">
        <f t="shared" si="2"/>
        <v>0.2800090083</v>
      </c>
      <c r="Q6988" s="83">
        <f t="shared" si="3"/>
        <v>0.9515</v>
      </c>
      <c r="R6988" s="83">
        <f t="shared" si="4"/>
        <v>0.2800090083</v>
      </c>
      <c r="S6988" s="83" t="b">
        <f t="shared" si="5"/>
        <v>0</v>
      </c>
      <c r="T6988" s="72"/>
      <c r="U6988" s="72"/>
      <c r="V6988" s="72"/>
      <c r="W6988" s="72"/>
      <c r="X6988" s="72"/>
      <c r="Y6988" s="72"/>
      <c r="Z6988" s="72"/>
      <c r="AA6988" s="72"/>
      <c r="AB6988" s="72"/>
      <c r="AC6988" s="72"/>
      <c r="AD6988" s="72"/>
      <c r="AE6988" s="72"/>
      <c r="AF6988" s="72"/>
      <c r="AG6988" s="72"/>
      <c r="AH6988" s="72"/>
      <c r="AI6988" s="72"/>
      <c r="AJ6988" s="72"/>
      <c r="AK6988" s="72"/>
    </row>
    <row r="6989" ht="14.25" customHeight="1">
      <c r="A6989" s="78">
        <v>6986.0</v>
      </c>
      <c r="C6989" s="78" t="str">
        <f>VLOOKUP(G6989,[1]Macrodata_CCF!$A$3:$D$55,4,FALSE)</f>
        <v>#ERROR!</v>
      </c>
      <c r="E6989" s="79" t="str">
        <f>VLOOKUP(G6989,[1]Macrodata_CCF!$A$3:$B$55,2,FALSE)</f>
        <v>#ERROR!</v>
      </c>
      <c r="F6989" s="78">
        <v>0.0</v>
      </c>
      <c r="G6989" s="80">
        <v>3.0</v>
      </c>
      <c r="H6989" s="81">
        <v>698340.0</v>
      </c>
      <c r="I6989" s="81">
        <v>790000.0</v>
      </c>
      <c r="J6989" s="81">
        <v>734085.0</v>
      </c>
      <c r="K6989" s="81">
        <v>790000.0</v>
      </c>
      <c r="L6989" s="82">
        <v>0.3899738162775475</v>
      </c>
      <c r="N6989" s="83">
        <f t="shared" si="1"/>
        <v>0.3899738163</v>
      </c>
      <c r="O6989" s="83">
        <f t="shared" si="2"/>
        <v>0.3899738163</v>
      </c>
      <c r="Q6989" s="83">
        <f t="shared" si="3"/>
        <v>0.1160253165</v>
      </c>
      <c r="R6989" s="83">
        <f t="shared" si="4"/>
        <v>0.3899738163</v>
      </c>
      <c r="S6989" s="83" t="b">
        <f t="shared" si="5"/>
        <v>0</v>
      </c>
      <c r="T6989" s="72"/>
      <c r="U6989" s="72"/>
      <c r="V6989" s="72"/>
      <c r="W6989" s="72"/>
      <c r="X6989" s="72"/>
      <c r="Y6989" s="72"/>
      <c r="Z6989" s="72"/>
      <c r="AA6989" s="72"/>
      <c r="AB6989" s="72"/>
      <c r="AC6989" s="72"/>
      <c r="AD6989" s="72"/>
      <c r="AE6989" s="72"/>
      <c r="AF6989" s="72"/>
      <c r="AG6989" s="72"/>
      <c r="AH6989" s="72"/>
      <c r="AI6989" s="72"/>
      <c r="AJ6989" s="72"/>
      <c r="AK6989" s="72"/>
    </row>
    <row r="6990" ht="14.25" customHeight="1">
      <c r="A6990" s="78">
        <v>6987.0</v>
      </c>
      <c r="C6990" s="78" t="str">
        <f>VLOOKUP(G6990,[1]Macrodata_CCF!$A$3:$D$55,4,FALSE)</f>
        <v>#ERROR!</v>
      </c>
      <c r="E6990" s="79" t="str">
        <f>VLOOKUP(G6990,[1]Macrodata_CCF!$A$3:$B$55,2,FALSE)</f>
        <v>#ERROR!</v>
      </c>
      <c r="F6990" s="78">
        <v>0.0</v>
      </c>
      <c r="G6990" s="80">
        <v>30.0</v>
      </c>
      <c r="H6990" s="81">
        <v>0.0</v>
      </c>
      <c r="I6990" s="81">
        <v>740000.0</v>
      </c>
      <c r="J6990" s="81">
        <v>148000.0</v>
      </c>
      <c r="K6990" s="81">
        <v>740000.0</v>
      </c>
      <c r="L6990" s="82">
        <v>0.2</v>
      </c>
      <c r="N6990" s="83">
        <f t="shared" si="1"/>
        <v>0.2</v>
      </c>
      <c r="O6990" s="83">
        <f t="shared" si="2"/>
        <v>0.2</v>
      </c>
      <c r="Q6990" s="83">
        <f t="shared" si="3"/>
        <v>1</v>
      </c>
      <c r="R6990" s="83">
        <f t="shared" si="4"/>
        <v>0.2</v>
      </c>
      <c r="S6990" s="83" t="b">
        <f t="shared" si="5"/>
        <v>0</v>
      </c>
      <c r="T6990" s="72"/>
      <c r="U6990" s="72"/>
      <c r="V6990" s="72"/>
      <c r="W6990" s="72"/>
      <c r="X6990" s="72"/>
      <c r="Y6990" s="72"/>
      <c r="Z6990" s="72"/>
      <c r="AA6990" s="72"/>
      <c r="AB6990" s="72"/>
      <c r="AC6990" s="72"/>
      <c r="AD6990" s="72"/>
      <c r="AE6990" s="72"/>
      <c r="AF6990" s="72"/>
      <c r="AG6990" s="72"/>
      <c r="AH6990" s="72"/>
      <c r="AI6990" s="72"/>
      <c r="AJ6990" s="72"/>
      <c r="AK6990" s="72"/>
    </row>
    <row r="6991" ht="14.25" customHeight="1">
      <c r="A6991" s="78">
        <v>6988.0</v>
      </c>
      <c r="C6991" s="78" t="str">
        <f>VLOOKUP(G6991,[1]Macrodata_CCF!$A$3:$D$55,4,FALSE)</f>
        <v>#ERROR!</v>
      </c>
      <c r="E6991" s="79" t="str">
        <f>VLOOKUP(G6991,[1]Macrodata_CCF!$A$3:$B$55,2,FALSE)</f>
        <v>#ERROR!</v>
      </c>
      <c r="F6991" s="78">
        <v>0.0</v>
      </c>
      <c r="G6991" s="80">
        <v>38.0</v>
      </c>
      <c r="H6991" s="81">
        <v>55620.0</v>
      </c>
      <c r="I6991" s="81">
        <v>180000.0</v>
      </c>
      <c r="J6991" s="81">
        <v>68060.0</v>
      </c>
      <c r="K6991" s="81">
        <v>288000.0</v>
      </c>
      <c r="L6991" s="82">
        <v>0.1000160797555877</v>
      </c>
      <c r="N6991" s="83">
        <f t="shared" si="1"/>
        <v>0.1000160798</v>
      </c>
      <c r="O6991" s="83">
        <f t="shared" si="2"/>
        <v>0.1000160798</v>
      </c>
      <c r="Q6991" s="83">
        <f t="shared" si="3"/>
        <v>0.691</v>
      </c>
      <c r="R6991" s="83">
        <f t="shared" si="4"/>
        <v>0.1000160798</v>
      </c>
      <c r="S6991" s="83" t="b">
        <f t="shared" si="5"/>
        <v>0</v>
      </c>
      <c r="T6991" s="72"/>
      <c r="U6991" s="72"/>
      <c r="V6991" s="72"/>
      <c r="W6991" s="72"/>
      <c r="X6991" s="72"/>
      <c r="Y6991" s="72"/>
      <c r="Z6991" s="72"/>
      <c r="AA6991" s="72"/>
      <c r="AB6991" s="72"/>
      <c r="AC6991" s="72"/>
      <c r="AD6991" s="72"/>
      <c r="AE6991" s="72"/>
      <c r="AF6991" s="72"/>
      <c r="AG6991" s="72"/>
      <c r="AH6991" s="72"/>
      <c r="AI6991" s="72"/>
      <c r="AJ6991" s="72"/>
      <c r="AK6991" s="72"/>
    </row>
    <row r="6992" ht="14.25" customHeight="1">
      <c r="A6992" s="78">
        <v>6989.0</v>
      </c>
      <c r="C6992" s="78" t="str">
        <f>VLOOKUP(G6992,[1]Macrodata_CCF!$A$3:$D$55,4,FALSE)</f>
        <v>#ERROR!</v>
      </c>
      <c r="E6992" s="79" t="str">
        <f>VLOOKUP(G6992,[1]Macrodata_CCF!$A$3:$B$55,2,FALSE)</f>
        <v>#ERROR!</v>
      </c>
      <c r="F6992" s="78">
        <v>0.0</v>
      </c>
      <c r="G6992" s="80">
        <v>37.0</v>
      </c>
      <c r="H6992" s="81">
        <v>184960.0</v>
      </c>
      <c r="I6992" s="81">
        <v>190000.0</v>
      </c>
      <c r="J6992" s="81">
        <v>185315.0</v>
      </c>
      <c r="K6992" s="81">
        <v>190000.0</v>
      </c>
      <c r="L6992" s="82">
        <v>0.07043650793650794</v>
      </c>
      <c r="N6992" s="83">
        <f t="shared" si="1"/>
        <v>0.07043650794</v>
      </c>
      <c r="O6992" s="83">
        <f t="shared" si="2"/>
        <v>0.07043650794</v>
      </c>
      <c r="Q6992" s="83">
        <f t="shared" si="3"/>
        <v>0.02652631579</v>
      </c>
      <c r="R6992" s="83">
        <f t="shared" si="4"/>
        <v>0.001868421053</v>
      </c>
      <c r="S6992" s="83" t="b">
        <f t="shared" si="5"/>
        <v>0</v>
      </c>
      <c r="T6992" s="72"/>
      <c r="U6992" s="72"/>
      <c r="V6992" s="72"/>
      <c r="W6992" s="72"/>
      <c r="X6992" s="72"/>
      <c r="Y6992" s="72"/>
      <c r="Z6992" s="72"/>
      <c r="AA6992" s="72"/>
      <c r="AB6992" s="72"/>
      <c r="AC6992" s="72"/>
      <c r="AD6992" s="72"/>
      <c r="AE6992" s="72"/>
      <c r="AF6992" s="72"/>
      <c r="AG6992" s="72"/>
      <c r="AH6992" s="72"/>
      <c r="AI6992" s="72"/>
      <c r="AJ6992" s="72"/>
      <c r="AK6992" s="72"/>
    </row>
    <row r="6993" ht="14.25" customHeight="1">
      <c r="A6993" s="78">
        <v>6990.0</v>
      </c>
      <c r="C6993" s="78" t="str">
        <f>VLOOKUP(G6993,[1]Macrodata_CCF!$A$3:$D$55,4,FALSE)</f>
        <v>#ERROR!</v>
      </c>
      <c r="E6993" s="79" t="str">
        <f>VLOOKUP(G6993,[1]Macrodata_CCF!$A$3:$B$55,2,FALSE)</f>
        <v>#ERROR!</v>
      </c>
      <c r="F6993" s="78">
        <v>0.0</v>
      </c>
      <c r="G6993" s="80">
        <v>51.0</v>
      </c>
      <c r="H6993" s="81">
        <v>36900.0</v>
      </c>
      <c r="I6993" s="81">
        <v>40000.0</v>
      </c>
      <c r="J6993" s="81">
        <v>36960.0</v>
      </c>
      <c r="K6993" s="81">
        <v>40000.0</v>
      </c>
      <c r="L6993" s="82">
        <v>0.01935483870967742</v>
      </c>
      <c r="N6993" s="83">
        <f t="shared" si="1"/>
        <v>0.01935483871</v>
      </c>
      <c r="O6993" s="83">
        <f t="shared" si="2"/>
        <v>0.01935483871</v>
      </c>
      <c r="Q6993" s="83">
        <f t="shared" si="3"/>
        <v>0.0775</v>
      </c>
      <c r="R6993" s="83">
        <f t="shared" si="4"/>
        <v>0.0015</v>
      </c>
      <c r="S6993" s="83" t="b">
        <f t="shared" si="5"/>
        <v>0</v>
      </c>
      <c r="T6993" s="72"/>
      <c r="U6993" s="72"/>
      <c r="V6993" s="72"/>
      <c r="W6993" s="72"/>
      <c r="X6993" s="72"/>
      <c r="Y6993" s="72"/>
      <c r="Z6993" s="72"/>
      <c r="AA6993" s="72"/>
      <c r="AB6993" s="72"/>
      <c r="AC6993" s="72"/>
      <c r="AD6993" s="72"/>
      <c r="AE6993" s="72"/>
      <c r="AF6993" s="72"/>
      <c r="AG6993" s="72"/>
      <c r="AH6993" s="72"/>
      <c r="AI6993" s="72"/>
      <c r="AJ6993" s="72"/>
      <c r="AK6993" s="72"/>
    </row>
    <row r="6994" ht="14.25" customHeight="1">
      <c r="A6994" s="78">
        <v>6991.0</v>
      </c>
      <c r="C6994" s="78" t="str">
        <f>VLOOKUP(G6994,[1]Macrodata_CCF!$A$3:$D$55,4,FALSE)</f>
        <v>#ERROR!</v>
      </c>
      <c r="E6994" s="79" t="str">
        <f>VLOOKUP(G6994,[1]Macrodata_CCF!$A$3:$B$55,2,FALSE)</f>
        <v>#ERROR!</v>
      </c>
      <c r="F6994" s="78">
        <v>0.0</v>
      </c>
      <c r="G6994" s="80">
        <v>29.0</v>
      </c>
      <c r="H6994" s="81">
        <v>153425.0</v>
      </c>
      <c r="I6994" s="81">
        <v>240000.0</v>
      </c>
      <c r="J6994" s="81">
        <v>165545.0</v>
      </c>
      <c r="K6994" s="81">
        <v>384000.0</v>
      </c>
      <c r="L6994" s="82">
        <v>0.1399942246606988</v>
      </c>
      <c r="N6994" s="83">
        <f t="shared" si="1"/>
        <v>0.1399942247</v>
      </c>
      <c r="O6994" s="83">
        <f t="shared" si="2"/>
        <v>0.1399942247</v>
      </c>
      <c r="Q6994" s="83">
        <f t="shared" si="3"/>
        <v>0.3607291667</v>
      </c>
      <c r="R6994" s="83">
        <f t="shared" si="4"/>
        <v>0.1399942247</v>
      </c>
      <c r="S6994" s="83" t="b">
        <f t="shared" si="5"/>
        <v>0</v>
      </c>
      <c r="T6994" s="72"/>
      <c r="U6994" s="72"/>
      <c r="V6994" s="72"/>
      <c r="W6994" s="72"/>
      <c r="X6994" s="72"/>
      <c r="Y6994" s="72"/>
      <c r="Z6994" s="72"/>
      <c r="AA6994" s="72"/>
      <c r="AB6994" s="72"/>
      <c r="AC6994" s="72"/>
      <c r="AD6994" s="72"/>
      <c r="AE6994" s="72"/>
      <c r="AF6994" s="72"/>
      <c r="AG6994" s="72"/>
      <c r="AH6994" s="72"/>
      <c r="AI6994" s="72"/>
      <c r="AJ6994" s="72"/>
      <c r="AK6994" s="72"/>
    </row>
    <row r="6995" ht="14.25" customHeight="1">
      <c r="A6995" s="78">
        <v>6992.0</v>
      </c>
      <c r="C6995" s="78" t="str">
        <f>VLOOKUP(G6995,[1]Macrodata_CCF!$A$3:$D$55,4,FALSE)</f>
        <v>#ERROR!</v>
      </c>
      <c r="E6995" s="79" t="str">
        <f>VLOOKUP(G6995,[1]Macrodata_CCF!$A$3:$B$55,2,FALSE)</f>
        <v>#ERROR!</v>
      </c>
      <c r="F6995" s="78">
        <v>0.0</v>
      </c>
      <c r="G6995" s="80">
        <v>14.0</v>
      </c>
      <c r="H6995" s="81">
        <v>96000.0</v>
      </c>
      <c r="I6995" s="81">
        <v>150000.0</v>
      </c>
      <c r="J6995" s="81">
        <v>104100.0</v>
      </c>
      <c r="K6995" s="81">
        <v>150000.0</v>
      </c>
      <c r="L6995" s="82">
        <v>0.15</v>
      </c>
      <c r="N6995" s="83">
        <f t="shared" si="1"/>
        <v>0.15</v>
      </c>
      <c r="O6995" s="83">
        <f t="shared" si="2"/>
        <v>0.15</v>
      </c>
      <c r="Q6995" s="83">
        <f t="shared" si="3"/>
        <v>0.36</v>
      </c>
      <c r="R6995" s="83">
        <f t="shared" si="4"/>
        <v>0.15</v>
      </c>
      <c r="S6995" s="83" t="b">
        <f t="shared" si="5"/>
        <v>0</v>
      </c>
      <c r="T6995" s="72"/>
      <c r="U6995" s="72"/>
      <c r="V6995" s="72"/>
      <c r="W6995" s="72"/>
      <c r="X6995" s="72"/>
      <c r="Y6995" s="72"/>
      <c r="Z6995" s="72"/>
      <c r="AA6995" s="72"/>
      <c r="AB6995" s="72"/>
      <c r="AC6995" s="72"/>
      <c r="AD6995" s="72"/>
      <c r="AE6995" s="72"/>
      <c r="AF6995" s="72"/>
      <c r="AG6995" s="72"/>
      <c r="AH6995" s="72"/>
      <c r="AI6995" s="72"/>
      <c r="AJ6995" s="72"/>
      <c r="AK6995" s="72"/>
    </row>
    <row r="6996" ht="14.25" customHeight="1">
      <c r="A6996" s="78">
        <v>6993.0</v>
      </c>
      <c r="C6996" s="78" t="str">
        <f>VLOOKUP(G6996,[1]Macrodata_CCF!$A$3:$D$55,4,FALSE)</f>
        <v>#ERROR!</v>
      </c>
      <c r="E6996" s="79" t="str">
        <f>VLOOKUP(G6996,[1]Macrodata_CCF!$A$3:$B$55,2,FALSE)</f>
        <v>#ERROR!</v>
      </c>
      <c r="F6996" s="78">
        <v>0.0</v>
      </c>
      <c r="G6996" s="80">
        <v>47.0</v>
      </c>
      <c r="H6996" s="81">
        <v>191165.0</v>
      </c>
      <c r="I6996" s="81">
        <v>360000.0</v>
      </c>
      <c r="J6996" s="81">
        <v>219865.0</v>
      </c>
      <c r="K6996" s="81">
        <v>612000.0</v>
      </c>
      <c r="L6996" s="82">
        <v>0.1699884502620902</v>
      </c>
      <c r="N6996" s="83">
        <f t="shared" si="1"/>
        <v>0.1699884503</v>
      </c>
      <c r="O6996" s="83">
        <f t="shared" si="2"/>
        <v>0.1699884503</v>
      </c>
      <c r="Q6996" s="83">
        <f t="shared" si="3"/>
        <v>0.4689861111</v>
      </c>
      <c r="R6996" s="83">
        <f t="shared" si="4"/>
        <v>0.1699884503</v>
      </c>
      <c r="S6996" s="83" t="b">
        <f t="shared" si="5"/>
        <v>0</v>
      </c>
      <c r="T6996" s="72"/>
      <c r="U6996" s="72"/>
      <c r="V6996" s="72"/>
      <c r="W6996" s="72"/>
      <c r="X6996" s="72"/>
      <c r="Y6996" s="72"/>
      <c r="Z6996" s="72"/>
      <c r="AA6996" s="72"/>
      <c r="AB6996" s="72"/>
      <c r="AC6996" s="72"/>
      <c r="AD6996" s="72"/>
      <c r="AE6996" s="72"/>
      <c r="AF6996" s="72"/>
      <c r="AG6996" s="72"/>
      <c r="AH6996" s="72"/>
      <c r="AI6996" s="72"/>
      <c r="AJ6996" s="72"/>
      <c r="AK6996" s="72"/>
    </row>
    <row r="6997" ht="14.25" customHeight="1">
      <c r="A6997" s="78">
        <v>6994.0</v>
      </c>
      <c r="C6997" s="78" t="str">
        <f>VLOOKUP(G6997,[1]Macrodata_CCF!$A$3:$D$55,4,FALSE)</f>
        <v>#ERROR!</v>
      </c>
      <c r="E6997" s="79" t="str">
        <f>VLOOKUP(G6997,[1]Macrodata_CCF!$A$3:$B$55,2,FALSE)</f>
        <v>#ERROR!</v>
      </c>
      <c r="F6997" s="78">
        <v>0.0</v>
      </c>
      <c r="G6997" s="80">
        <v>12.0</v>
      </c>
      <c r="H6997" s="81">
        <v>130425.0</v>
      </c>
      <c r="I6997" s="81">
        <v>230000.0</v>
      </c>
      <c r="J6997" s="81">
        <v>160300.0</v>
      </c>
      <c r="K6997" s="81">
        <v>230000.0</v>
      </c>
      <c r="L6997" s="82">
        <v>0.3000251067034898</v>
      </c>
      <c r="N6997" s="83">
        <f t="shared" si="1"/>
        <v>0.3000251067</v>
      </c>
      <c r="O6997" s="83">
        <f t="shared" si="2"/>
        <v>0.3000251067</v>
      </c>
      <c r="Q6997" s="83">
        <f t="shared" si="3"/>
        <v>0.4329347826</v>
      </c>
      <c r="R6997" s="83">
        <f t="shared" si="4"/>
        <v>0.3000251067</v>
      </c>
      <c r="S6997" s="83" t="b">
        <f t="shared" si="5"/>
        <v>0</v>
      </c>
      <c r="T6997" s="72"/>
      <c r="U6997" s="72"/>
      <c r="V6997" s="72"/>
      <c r="W6997" s="72"/>
      <c r="X6997" s="72"/>
      <c r="Y6997" s="72"/>
      <c r="Z6997" s="72"/>
      <c r="AA6997" s="72"/>
      <c r="AB6997" s="72"/>
      <c r="AC6997" s="72"/>
      <c r="AD6997" s="72"/>
      <c r="AE6997" s="72"/>
      <c r="AF6997" s="72"/>
      <c r="AG6997" s="72"/>
      <c r="AH6997" s="72"/>
      <c r="AI6997" s="72"/>
      <c r="AJ6997" s="72"/>
      <c r="AK6997" s="72"/>
    </row>
    <row r="6998" ht="14.25" customHeight="1">
      <c r="A6998" s="78">
        <v>6995.0</v>
      </c>
      <c r="C6998" s="78" t="str">
        <f>VLOOKUP(G6998,[1]Macrodata_CCF!$A$3:$D$55,4,FALSE)</f>
        <v>#ERROR!</v>
      </c>
      <c r="E6998" s="79" t="str">
        <f>VLOOKUP(G6998,[1]Macrodata_CCF!$A$3:$B$55,2,FALSE)</f>
        <v>#ERROR!</v>
      </c>
      <c r="F6998" s="78">
        <v>0.0</v>
      </c>
      <c r="G6998" s="80">
        <v>3.0</v>
      </c>
      <c r="H6998" s="81">
        <v>199480.0</v>
      </c>
      <c r="I6998" s="81">
        <v>970000.0</v>
      </c>
      <c r="J6998" s="81">
        <v>384405.0</v>
      </c>
      <c r="K6998" s="81">
        <v>970000.0</v>
      </c>
      <c r="L6998" s="82">
        <v>0.2400002595649691</v>
      </c>
      <c r="N6998" s="83">
        <f t="shared" si="1"/>
        <v>0.2400002596</v>
      </c>
      <c r="O6998" s="83">
        <f t="shared" si="2"/>
        <v>0.2400002596</v>
      </c>
      <c r="Q6998" s="83">
        <f t="shared" si="3"/>
        <v>0.7943505155</v>
      </c>
      <c r="R6998" s="83">
        <f t="shared" si="4"/>
        <v>0.2400002596</v>
      </c>
      <c r="S6998" s="83" t="b">
        <f t="shared" si="5"/>
        <v>0</v>
      </c>
      <c r="T6998" s="72"/>
      <c r="U6998" s="72"/>
      <c r="V6998" s="72"/>
      <c r="W6998" s="72"/>
      <c r="X6998" s="72"/>
      <c r="Y6998" s="72"/>
      <c r="Z6998" s="72"/>
      <c r="AA6998" s="72"/>
      <c r="AB6998" s="72"/>
      <c r="AC6998" s="72"/>
      <c r="AD6998" s="72"/>
      <c r="AE6998" s="72"/>
      <c r="AF6998" s="72"/>
      <c r="AG6998" s="72"/>
      <c r="AH6998" s="72"/>
      <c r="AI6998" s="72"/>
      <c r="AJ6998" s="72"/>
      <c r="AK6998" s="72"/>
    </row>
    <row r="6999" ht="14.25" customHeight="1">
      <c r="A6999" s="78">
        <v>6996.0</v>
      </c>
      <c r="C6999" s="78" t="str">
        <f>VLOOKUP(G6999,[1]Macrodata_CCF!$A$3:$D$55,4,FALSE)</f>
        <v>#ERROR!</v>
      </c>
      <c r="E6999" s="79" t="str">
        <f>VLOOKUP(G6999,[1]Macrodata_CCF!$A$3:$B$55,2,FALSE)</f>
        <v>#ERROR!</v>
      </c>
      <c r="F6999" s="78">
        <v>0.0</v>
      </c>
      <c r="G6999" s="80">
        <v>53.0</v>
      </c>
      <c r="H6999" s="81">
        <v>610645.0</v>
      </c>
      <c r="I6999" s="81">
        <v>850000.0</v>
      </c>
      <c r="J6999" s="81">
        <v>502935.0</v>
      </c>
      <c r="K6999" s="81">
        <v>1360000.0</v>
      </c>
      <c r="L6999" s="82">
        <v>-0.4500010444736897</v>
      </c>
      <c r="N6999" s="83">
        <f t="shared" si="1"/>
        <v>-0.4500010445</v>
      </c>
      <c r="O6999" s="83">
        <f t="shared" si="2"/>
        <v>0</v>
      </c>
      <c r="Q6999" s="83">
        <f t="shared" si="3"/>
        <v>0.2815941176</v>
      </c>
      <c r="R6999" s="83">
        <f t="shared" si="4"/>
        <v>-0.4500010445</v>
      </c>
      <c r="S6999" s="83" t="b">
        <f t="shared" si="5"/>
        <v>0</v>
      </c>
      <c r="T6999" s="72"/>
      <c r="U6999" s="72"/>
      <c r="V6999" s="72"/>
      <c r="W6999" s="72"/>
      <c r="X6999" s="72"/>
      <c r="Y6999" s="72"/>
      <c r="Z6999" s="72"/>
      <c r="AA6999" s="72"/>
      <c r="AB6999" s="72"/>
      <c r="AC6999" s="72"/>
      <c r="AD6999" s="72"/>
      <c r="AE6999" s="72"/>
      <c r="AF6999" s="72"/>
      <c r="AG6999" s="72"/>
      <c r="AH6999" s="72"/>
      <c r="AI6999" s="72"/>
      <c r="AJ6999" s="72"/>
      <c r="AK6999" s="72"/>
    </row>
    <row r="7000" ht="14.25" customHeight="1">
      <c r="A7000" s="78">
        <v>6997.0</v>
      </c>
      <c r="C7000" s="78" t="str">
        <f>VLOOKUP(G7000,[1]Macrodata_CCF!$A$3:$D$55,4,FALSE)</f>
        <v>#ERROR!</v>
      </c>
      <c r="E7000" s="79" t="str">
        <f>VLOOKUP(G7000,[1]Macrodata_CCF!$A$3:$B$55,2,FALSE)</f>
        <v>#ERROR!</v>
      </c>
      <c r="F7000" s="78">
        <v>0.0</v>
      </c>
      <c r="G7000" s="80">
        <v>42.0</v>
      </c>
      <c r="H7000" s="81">
        <v>251340.0</v>
      </c>
      <c r="I7000" s="81">
        <v>610000.0</v>
      </c>
      <c r="J7000" s="81">
        <v>107875.0</v>
      </c>
      <c r="K7000" s="81">
        <v>610000.0</v>
      </c>
      <c r="L7000" s="82">
        <v>-0.4000027881559137</v>
      </c>
      <c r="N7000" s="83">
        <f t="shared" si="1"/>
        <v>-0.4000027882</v>
      </c>
      <c r="O7000" s="83">
        <f t="shared" si="2"/>
        <v>0</v>
      </c>
      <c r="Q7000" s="83">
        <f t="shared" si="3"/>
        <v>0.5879672131</v>
      </c>
      <c r="R7000" s="83">
        <f t="shared" si="4"/>
        <v>-0.4000027882</v>
      </c>
      <c r="S7000" s="83" t="b">
        <f t="shared" si="5"/>
        <v>0</v>
      </c>
      <c r="T7000" s="72"/>
      <c r="U7000" s="72"/>
      <c r="V7000" s="72"/>
      <c r="W7000" s="72"/>
      <c r="X7000" s="72"/>
      <c r="Y7000" s="72"/>
      <c r="Z7000" s="72"/>
      <c r="AA7000" s="72"/>
      <c r="AB7000" s="72"/>
      <c r="AC7000" s="72"/>
      <c r="AD7000" s="72"/>
      <c r="AE7000" s="72"/>
      <c r="AF7000" s="72"/>
      <c r="AG7000" s="72"/>
      <c r="AH7000" s="72"/>
      <c r="AI7000" s="72"/>
      <c r="AJ7000" s="72"/>
      <c r="AK7000" s="72"/>
    </row>
    <row r="7001" ht="14.25" customHeight="1">
      <c r="A7001" s="78">
        <v>6998.0</v>
      </c>
      <c r="C7001" s="78" t="str">
        <f>VLOOKUP(G7001,[1]Macrodata_CCF!$A$3:$D$55,4,FALSE)</f>
        <v>#ERROR!</v>
      </c>
      <c r="E7001" s="79" t="str">
        <f>VLOOKUP(G7001,[1]Macrodata_CCF!$A$3:$B$55,2,FALSE)</f>
        <v>#ERROR!</v>
      </c>
      <c r="F7001" s="78">
        <v>0.0</v>
      </c>
      <c r="G7001" s="80">
        <v>7.0</v>
      </c>
      <c r="H7001" s="81">
        <v>73730.0</v>
      </c>
      <c r="I7001" s="81">
        <v>440000.0</v>
      </c>
      <c r="J7001" s="81">
        <v>220240.0</v>
      </c>
      <c r="K7001" s="81">
        <v>748000.0</v>
      </c>
      <c r="L7001" s="82">
        <v>0.4000054604526715</v>
      </c>
      <c r="N7001" s="83">
        <f t="shared" si="1"/>
        <v>0.4000054605</v>
      </c>
      <c r="O7001" s="83">
        <f t="shared" si="2"/>
        <v>0.4000054605</v>
      </c>
      <c r="Q7001" s="83">
        <f t="shared" si="3"/>
        <v>0.8324318182</v>
      </c>
      <c r="R7001" s="83">
        <f t="shared" si="4"/>
        <v>0.4000054605</v>
      </c>
      <c r="S7001" s="83" t="b">
        <f t="shared" si="5"/>
        <v>0</v>
      </c>
      <c r="T7001" s="72"/>
      <c r="U7001" s="72"/>
      <c r="V7001" s="72"/>
      <c r="W7001" s="72"/>
      <c r="X7001" s="72"/>
      <c r="Y7001" s="72"/>
      <c r="Z7001" s="72"/>
      <c r="AA7001" s="72"/>
      <c r="AB7001" s="72"/>
      <c r="AC7001" s="72"/>
      <c r="AD7001" s="72"/>
      <c r="AE7001" s="72"/>
      <c r="AF7001" s="72"/>
      <c r="AG7001" s="72"/>
      <c r="AH7001" s="72"/>
      <c r="AI7001" s="72"/>
      <c r="AJ7001" s="72"/>
      <c r="AK7001" s="72"/>
    </row>
    <row r="7002" ht="14.25" customHeight="1">
      <c r="A7002" s="78">
        <v>6999.0</v>
      </c>
      <c r="C7002" s="78" t="str">
        <f>VLOOKUP(G7002,[1]Macrodata_CCF!$A$3:$D$55,4,FALSE)</f>
        <v>#ERROR!</v>
      </c>
      <c r="E7002" s="79" t="str">
        <f>VLOOKUP(G7002,[1]Macrodata_CCF!$A$3:$B$55,2,FALSE)</f>
        <v>#ERROR!</v>
      </c>
      <c r="F7002" s="78">
        <v>0.0</v>
      </c>
      <c r="G7002" s="80">
        <v>38.0</v>
      </c>
      <c r="H7002" s="81">
        <v>144230.0</v>
      </c>
      <c r="I7002" s="81">
        <v>960000.0</v>
      </c>
      <c r="J7002" s="81">
        <v>185020.0</v>
      </c>
      <c r="K7002" s="81">
        <v>960000.0</v>
      </c>
      <c r="L7002" s="82">
        <v>0.05000183875357025</v>
      </c>
      <c r="N7002" s="83">
        <f t="shared" si="1"/>
        <v>0.05000183875</v>
      </c>
      <c r="O7002" s="83">
        <f t="shared" si="2"/>
        <v>0.05000183875</v>
      </c>
      <c r="Q7002" s="83">
        <f t="shared" si="3"/>
        <v>0.8497604167</v>
      </c>
      <c r="R7002" s="83">
        <f t="shared" si="4"/>
        <v>0.05000183875</v>
      </c>
      <c r="S7002" s="83" t="b">
        <f t="shared" si="5"/>
        <v>0</v>
      </c>
      <c r="T7002" s="72"/>
      <c r="U7002" s="72"/>
      <c r="V7002" s="72"/>
      <c r="W7002" s="72"/>
      <c r="X7002" s="72"/>
      <c r="Y7002" s="72"/>
      <c r="Z7002" s="72"/>
      <c r="AA7002" s="72"/>
      <c r="AB7002" s="72"/>
      <c r="AC7002" s="72"/>
      <c r="AD7002" s="72"/>
      <c r="AE7002" s="72"/>
      <c r="AF7002" s="72"/>
      <c r="AG7002" s="72"/>
      <c r="AH7002" s="72"/>
      <c r="AI7002" s="72"/>
      <c r="AJ7002" s="72"/>
      <c r="AK7002" s="72"/>
    </row>
    <row r="7003" ht="14.25" customHeight="1">
      <c r="A7003" s="78">
        <v>7000.0</v>
      </c>
      <c r="C7003" s="78" t="str">
        <f>VLOOKUP(G7003,[1]Macrodata_CCF!$A$3:$D$55,4,FALSE)</f>
        <v>#ERROR!</v>
      </c>
      <c r="E7003" s="79" t="str">
        <f>VLOOKUP(G7003,[1]Macrodata_CCF!$A$3:$B$55,2,FALSE)</f>
        <v>#ERROR!</v>
      </c>
      <c r="F7003" s="78">
        <v>0.0</v>
      </c>
      <c r="G7003" s="80">
        <v>52.0</v>
      </c>
      <c r="H7003" s="81">
        <v>2770.0</v>
      </c>
      <c r="I7003" s="81">
        <v>20000.0</v>
      </c>
      <c r="J7003" s="81">
        <v>20400.0</v>
      </c>
      <c r="K7003" s="81">
        <v>20000.0</v>
      </c>
      <c r="L7003" s="82">
        <v>1.023215322112594</v>
      </c>
      <c r="N7003" s="83">
        <f t="shared" si="1"/>
        <v>1.023215322</v>
      </c>
      <c r="O7003" s="83">
        <f t="shared" si="2"/>
        <v>1</v>
      </c>
      <c r="Q7003" s="83">
        <f t="shared" si="3"/>
        <v>0.8615</v>
      </c>
      <c r="R7003" s="83">
        <f t="shared" si="4"/>
        <v>1.023215322</v>
      </c>
      <c r="S7003" s="83" t="b">
        <f t="shared" si="5"/>
        <v>0</v>
      </c>
      <c r="T7003" s="72"/>
      <c r="U7003" s="72"/>
      <c r="V7003" s="72"/>
      <c r="W7003" s="72"/>
      <c r="X7003" s="72"/>
      <c r="Y7003" s="72"/>
      <c r="Z7003" s="72"/>
      <c r="AA7003" s="72"/>
      <c r="AB7003" s="72"/>
      <c r="AC7003" s="72"/>
      <c r="AD7003" s="72"/>
      <c r="AE7003" s="72"/>
      <c r="AF7003" s="72"/>
      <c r="AG7003" s="72"/>
      <c r="AH7003" s="72"/>
      <c r="AI7003" s="72"/>
      <c r="AJ7003" s="72"/>
      <c r="AK7003" s="72"/>
    </row>
    <row r="7004" ht="14.25" customHeight="1">
      <c r="A7004" s="78">
        <v>7001.0</v>
      </c>
      <c r="C7004" s="78" t="str">
        <f>VLOOKUP(G7004,[1]Macrodata_CCF!$A$3:$D$55,4,FALSE)</f>
        <v>#ERROR!</v>
      </c>
      <c r="E7004" s="79" t="str">
        <f>VLOOKUP(G7004,[1]Macrodata_CCF!$A$3:$B$55,2,FALSE)</f>
        <v>#ERROR!</v>
      </c>
      <c r="F7004" s="78">
        <v>0.0</v>
      </c>
      <c r="G7004" s="80">
        <v>12.0</v>
      </c>
      <c r="H7004" s="81">
        <v>236040.0</v>
      </c>
      <c r="I7004" s="81">
        <v>250000.0</v>
      </c>
      <c r="J7004" s="81">
        <v>238830.0</v>
      </c>
      <c r="K7004" s="81">
        <v>350000.0</v>
      </c>
      <c r="L7004" s="82">
        <v>0.1998567335243553</v>
      </c>
      <c r="N7004" s="83">
        <f t="shared" si="1"/>
        <v>0.1998567335</v>
      </c>
      <c r="O7004" s="83">
        <f t="shared" si="2"/>
        <v>0.1998567335</v>
      </c>
      <c r="Q7004" s="83">
        <f t="shared" si="3"/>
        <v>0.05584</v>
      </c>
      <c r="R7004" s="83">
        <f t="shared" si="4"/>
        <v>0.01116</v>
      </c>
      <c r="S7004" s="83" t="b">
        <f t="shared" si="5"/>
        <v>0</v>
      </c>
      <c r="T7004" s="72"/>
      <c r="U7004" s="72"/>
      <c r="V7004" s="72"/>
      <c r="W7004" s="72"/>
      <c r="X7004" s="72"/>
      <c r="Y7004" s="72"/>
      <c r="Z7004" s="72"/>
      <c r="AA7004" s="72"/>
      <c r="AB7004" s="72"/>
      <c r="AC7004" s="72"/>
      <c r="AD7004" s="72"/>
      <c r="AE7004" s="72"/>
      <c r="AF7004" s="72"/>
      <c r="AG7004" s="72"/>
      <c r="AH7004" s="72"/>
      <c r="AI7004" s="72"/>
      <c r="AJ7004" s="72"/>
      <c r="AK7004" s="72"/>
    </row>
    <row r="7005" ht="14.25" customHeight="1">
      <c r="A7005" s="78">
        <v>7002.0</v>
      </c>
      <c r="C7005" s="78" t="str">
        <f>VLOOKUP(G7005,[1]Macrodata_CCF!$A$3:$D$55,4,FALSE)</f>
        <v>#ERROR!</v>
      </c>
      <c r="E7005" s="79" t="str">
        <f>VLOOKUP(G7005,[1]Macrodata_CCF!$A$3:$B$55,2,FALSE)</f>
        <v>#ERROR!</v>
      </c>
      <c r="F7005" s="78">
        <v>0.0</v>
      </c>
      <c r="G7005" s="80">
        <v>46.0</v>
      </c>
      <c r="H7005" s="81">
        <v>212565.0</v>
      </c>
      <c r="I7005" s="81">
        <v>470000.0</v>
      </c>
      <c r="J7005" s="81">
        <v>479400.0</v>
      </c>
      <c r="K7005" s="81">
        <v>470000.0</v>
      </c>
      <c r="L7005" s="82">
        <v>1.036514071513198</v>
      </c>
      <c r="N7005" s="83">
        <f t="shared" si="1"/>
        <v>1.036514072</v>
      </c>
      <c r="O7005" s="83">
        <f t="shared" si="2"/>
        <v>1</v>
      </c>
      <c r="Q7005" s="83">
        <f t="shared" si="3"/>
        <v>0.5477340426</v>
      </c>
      <c r="R7005" s="83">
        <f t="shared" si="4"/>
        <v>1.036514072</v>
      </c>
      <c r="S7005" s="83" t="b">
        <f t="shared" si="5"/>
        <v>0</v>
      </c>
      <c r="T7005" s="72"/>
      <c r="U7005" s="72"/>
      <c r="V7005" s="72"/>
      <c r="W7005" s="72"/>
      <c r="X7005" s="72"/>
      <c r="Y7005" s="72"/>
      <c r="Z7005" s="72"/>
      <c r="AA7005" s="72"/>
      <c r="AB7005" s="72"/>
      <c r="AC7005" s="72"/>
      <c r="AD7005" s="72"/>
      <c r="AE7005" s="72"/>
      <c r="AF7005" s="72"/>
      <c r="AG7005" s="72"/>
      <c r="AH7005" s="72"/>
      <c r="AI7005" s="72"/>
      <c r="AJ7005" s="72"/>
      <c r="AK7005" s="72"/>
    </row>
    <row r="7006" ht="14.25" customHeight="1">
      <c r="A7006" s="78">
        <v>7003.0</v>
      </c>
      <c r="C7006" s="78" t="str">
        <f>VLOOKUP(G7006,[1]Macrodata_CCF!$A$3:$D$55,4,FALSE)</f>
        <v>#ERROR!</v>
      </c>
      <c r="E7006" s="79" t="str">
        <f>VLOOKUP(G7006,[1]Macrodata_CCF!$A$3:$B$55,2,FALSE)</f>
        <v>#ERROR!</v>
      </c>
      <c r="F7006" s="78">
        <v>1.0</v>
      </c>
      <c r="G7006" s="80">
        <v>52.0</v>
      </c>
      <c r="H7006" s="81">
        <v>452765.0</v>
      </c>
      <c r="I7006" s="81">
        <v>610000.0</v>
      </c>
      <c r="J7006" s="81">
        <v>383580.0</v>
      </c>
      <c r="K7006" s="81">
        <v>610000.0</v>
      </c>
      <c r="L7006" s="82">
        <v>-0.4400101758514326</v>
      </c>
      <c r="N7006" s="83">
        <f t="shared" si="1"/>
        <v>-0.4400101759</v>
      </c>
      <c r="O7006" s="83">
        <f t="shared" si="2"/>
        <v>0</v>
      </c>
      <c r="Q7006" s="83">
        <f t="shared" si="3"/>
        <v>0.2577622951</v>
      </c>
      <c r="R7006" s="83">
        <f t="shared" si="4"/>
        <v>-0.4400101759</v>
      </c>
      <c r="S7006" s="83" t="b">
        <f t="shared" si="5"/>
        <v>0</v>
      </c>
      <c r="T7006" s="72"/>
      <c r="U7006" s="72"/>
      <c r="V7006" s="72"/>
      <c r="W7006" s="72"/>
      <c r="X7006" s="72"/>
      <c r="Y7006" s="72"/>
      <c r="Z7006" s="72"/>
      <c r="AA7006" s="72"/>
      <c r="AB7006" s="72"/>
      <c r="AC7006" s="72"/>
      <c r="AD7006" s="72"/>
      <c r="AE7006" s="72"/>
      <c r="AF7006" s="72"/>
      <c r="AG7006" s="72"/>
      <c r="AH7006" s="72"/>
      <c r="AI7006" s="72"/>
      <c r="AJ7006" s="72"/>
      <c r="AK7006" s="72"/>
    </row>
    <row r="7007" ht="14.25" customHeight="1">
      <c r="A7007" s="78">
        <v>7004.0</v>
      </c>
      <c r="C7007" s="78" t="str">
        <f>VLOOKUP(G7007,[1]Macrodata_CCF!$A$3:$D$55,4,FALSE)</f>
        <v>#ERROR!</v>
      </c>
      <c r="E7007" s="79" t="str">
        <f>VLOOKUP(G7007,[1]Macrodata_CCF!$A$3:$B$55,2,FALSE)</f>
        <v>#ERROR!</v>
      </c>
      <c r="F7007" s="78">
        <v>0.0</v>
      </c>
      <c r="G7007" s="80">
        <v>16.0</v>
      </c>
      <c r="H7007" s="81">
        <v>663830.0</v>
      </c>
      <c r="I7007" s="81">
        <v>790000.0</v>
      </c>
      <c r="J7007" s="81">
        <v>805800.0</v>
      </c>
      <c r="K7007" s="81">
        <v>790000.0</v>
      </c>
      <c r="L7007" s="82">
        <v>1.125227867163351</v>
      </c>
      <c r="N7007" s="83">
        <f t="shared" si="1"/>
        <v>1.125227867</v>
      </c>
      <c r="O7007" s="83">
        <f t="shared" si="2"/>
        <v>1</v>
      </c>
      <c r="Q7007" s="83">
        <f t="shared" si="3"/>
        <v>0.1597088608</v>
      </c>
      <c r="R7007" s="83">
        <f t="shared" si="4"/>
        <v>1.125227867</v>
      </c>
      <c r="S7007" s="83" t="b">
        <f t="shared" si="5"/>
        <v>0</v>
      </c>
      <c r="T7007" s="72"/>
      <c r="U7007" s="72"/>
      <c r="V7007" s="72"/>
      <c r="W7007" s="72"/>
      <c r="X7007" s="72"/>
      <c r="Y7007" s="72"/>
      <c r="Z7007" s="72"/>
      <c r="AA7007" s="72"/>
      <c r="AB7007" s="72"/>
      <c r="AC7007" s="72"/>
      <c r="AD7007" s="72"/>
      <c r="AE7007" s="72"/>
      <c r="AF7007" s="72"/>
      <c r="AG7007" s="72"/>
      <c r="AH7007" s="72"/>
      <c r="AI7007" s="72"/>
      <c r="AJ7007" s="72"/>
      <c r="AK7007" s="72"/>
    </row>
    <row r="7008" ht="14.25" customHeight="1">
      <c r="A7008" s="78">
        <v>7005.0</v>
      </c>
      <c r="C7008" s="78" t="str">
        <f>VLOOKUP(G7008,[1]Macrodata_CCF!$A$3:$D$55,4,FALSE)</f>
        <v>#ERROR!</v>
      </c>
      <c r="E7008" s="79" t="str">
        <f>VLOOKUP(G7008,[1]Macrodata_CCF!$A$3:$B$55,2,FALSE)</f>
        <v>#ERROR!</v>
      </c>
      <c r="F7008" s="78">
        <v>0.0</v>
      </c>
      <c r="G7008" s="80">
        <v>27.0</v>
      </c>
      <c r="H7008" s="81">
        <v>326370.0</v>
      </c>
      <c r="I7008" s="81">
        <v>670000.0</v>
      </c>
      <c r="J7008" s="81">
        <v>182045.0</v>
      </c>
      <c r="K7008" s="81">
        <v>670000.0</v>
      </c>
      <c r="L7008" s="82">
        <v>-0.4200011640427204</v>
      </c>
      <c r="N7008" s="83">
        <f t="shared" si="1"/>
        <v>-0.420001164</v>
      </c>
      <c r="O7008" s="83">
        <f t="shared" si="2"/>
        <v>0</v>
      </c>
      <c r="Q7008" s="83">
        <f t="shared" si="3"/>
        <v>0.512880597</v>
      </c>
      <c r="R7008" s="83">
        <f t="shared" si="4"/>
        <v>-0.420001164</v>
      </c>
      <c r="S7008" s="83" t="b">
        <f t="shared" si="5"/>
        <v>0</v>
      </c>
      <c r="T7008" s="72"/>
      <c r="U7008" s="72"/>
      <c r="V7008" s="72"/>
      <c r="W7008" s="72"/>
      <c r="X7008" s="72"/>
      <c r="Y7008" s="72"/>
      <c r="Z7008" s="72"/>
      <c r="AA7008" s="72"/>
      <c r="AB7008" s="72"/>
      <c r="AC7008" s="72"/>
      <c r="AD7008" s="72"/>
      <c r="AE7008" s="72"/>
      <c r="AF7008" s="72"/>
      <c r="AG7008" s="72"/>
      <c r="AH7008" s="72"/>
      <c r="AI7008" s="72"/>
      <c r="AJ7008" s="72"/>
      <c r="AK7008" s="72"/>
    </row>
    <row r="7009" ht="14.25" customHeight="1">
      <c r="A7009" s="78">
        <v>7006.0</v>
      </c>
      <c r="C7009" s="78" t="str">
        <f>VLOOKUP(G7009,[1]Macrodata_CCF!$A$3:$D$55,4,FALSE)</f>
        <v>#ERROR!</v>
      </c>
      <c r="E7009" s="79" t="str">
        <f>VLOOKUP(G7009,[1]Macrodata_CCF!$A$3:$B$55,2,FALSE)</f>
        <v>#ERROR!</v>
      </c>
      <c r="F7009" s="78">
        <v>0.0</v>
      </c>
      <c r="G7009" s="80">
        <v>37.0</v>
      </c>
      <c r="H7009" s="81">
        <v>0.0</v>
      </c>
      <c r="I7009" s="81">
        <v>100000.0</v>
      </c>
      <c r="J7009" s="81">
        <v>14000.0</v>
      </c>
      <c r="K7009" s="81">
        <v>200000.0</v>
      </c>
      <c r="L7009" s="82">
        <v>0.14</v>
      </c>
      <c r="N7009" s="83">
        <f t="shared" si="1"/>
        <v>0.14</v>
      </c>
      <c r="O7009" s="83">
        <f t="shared" si="2"/>
        <v>0.14</v>
      </c>
      <c r="Q7009" s="83">
        <f t="shared" si="3"/>
        <v>1</v>
      </c>
      <c r="R7009" s="83">
        <f t="shared" si="4"/>
        <v>0.14</v>
      </c>
      <c r="S7009" s="83" t="b">
        <f t="shared" si="5"/>
        <v>0</v>
      </c>
      <c r="T7009" s="72"/>
      <c r="U7009" s="72"/>
      <c r="V7009" s="72"/>
      <c r="W7009" s="72"/>
      <c r="X7009" s="72"/>
      <c r="Y7009" s="72"/>
      <c r="Z7009" s="72"/>
      <c r="AA7009" s="72"/>
      <c r="AB7009" s="72"/>
      <c r="AC7009" s="72"/>
      <c r="AD7009" s="72"/>
      <c r="AE7009" s="72"/>
      <c r="AF7009" s="72"/>
      <c r="AG7009" s="72"/>
      <c r="AH7009" s="72"/>
      <c r="AI7009" s="72"/>
      <c r="AJ7009" s="72"/>
      <c r="AK7009" s="72"/>
    </row>
    <row r="7010" ht="14.25" customHeight="1">
      <c r="A7010" s="78">
        <v>7007.0</v>
      </c>
      <c r="C7010" s="78" t="str">
        <f>VLOOKUP(G7010,[1]Macrodata_CCF!$A$3:$D$55,4,FALSE)</f>
        <v>#ERROR!</v>
      </c>
      <c r="E7010" s="79" t="str">
        <f>VLOOKUP(G7010,[1]Macrodata_CCF!$A$3:$B$55,2,FALSE)</f>
        <v>#ERROR!</v>
      </c>
      <c r="F7010" s="78">
        <v>0.0</v>
      </c>
      <c r="G7010" s="80">
        <v>21.0</v>
      </c>
      <c r="H7010" s="81">
        <v>0.0</v>
      </c>
      <c r="I7010" s="81">
        <v>910000.0</v>
      </c>
      <c r="J7010" s="81">
        <v>136500.0</v>
      </c>
      <c r="K7010" s="81">
        <v>910000.0</v>
      </c>
      <c r="L7010" s="82">
        <v>0.15</v>
      </c>
      <c r="N7010" s="83">
        <f t="shared" si="1"/>
        <v>0.15</v>
      </c>
      <c r="O7010" s="83">
        <f t="shared" si="2"/>
        <v>0.15</v>
      </c>
      <c r="Q7010" s="83">
        <f t="shared" si="3"/>
        <v>1</v>
      </c>
      <c r="R7010" s="83">
        <f t="shared" si="4"/>
        <v>0.15</v>
      </c>
      <c r="S7010" s="83" t="b">
        <f t="shared" si="5"/>
        <v>0</v>
      </c>
      <c r="T7010" s="72"/>
      <c r="U7010" s="72"/>
      <c r="V7010" s="72"/>
      <c r="W7010" s="72"/>
      <c r="X7010" s="72"/>
      <c r="Y7010" s="72"/>
      <c r="Z7010" s="72"/>
      <c r="AA7010" s="72"/>
      <c r="AB7010" s="72"/>
      <c r="AC7010" s="72"/>
      <c r="AD7010" s="72"/>
      <c r="AE7010" s="72"/>
      <c r="AF7010" s="72"/>
      <c r="AG7010" s="72"/>
      <c r="AH7010" s="72"/>
      <c r="AI7010" s="72"/>
      <c r="AJ7010" s="72"/>
      <c r="AK7010" s="72"/>
    </row>
    <row r="7011" ht="14.25" customHeight="1">
      <c r="A7011" s="78">
        <v>7008.0</v>
      </c>
      <c r="C7011" s="78" t="str">
        <f>VLOOKUP(G7011,[1]Macrodata_CCF!$A$3:$D$55,4,FALSE)</f>
        <v>#ERROR!</v>
      </c>
      <c r="E7011" s="79" t="str">
        <f>VLOOKUP(G7011,[1]Macrodata_CCF!$A$3:$B$55,2,FALSE)</f>
        <v>#ERROR!</v>
      </c>
      <c r="F7011" s="78">
        <v>1.0</v>
      </c>
      <c r="G7011" s="80">
        <v>38.0</v>
      </c>
      <c r="H7011" s="81">
        <v>100495.0</v>
      </c>
      <c r="I7011" s="81">
        <v>520000.0</v>
      </c>
      <c r="J7011" s="81">
        <v>314445.0</v>
      </c>
      <c r="K7011" s="81">
        <v>520000.0</v>
      </c>
      <c r="L7011" s="82">
        <v>0.5100058402164456</v>
      </c>
      <c r="N7011" s="83">
        <f t="shared" si="1"/>
        <v>0.5100058402</v>
      </c>
      <c r="O7011" s="83">
        <f t="shared" si="2"/>
        <v>0.5100058402</v>
      </c>
      <c r="Q7011" s="83">
        <f t="shared" si="3"/>
        <v>0.8067403846</v>
      </c>
      <c r="R7011" s="83">
        <f t="shared" si="4"/>
        <v>0.5100058402</v>
      </c>
      <c r="S7011" s="83" t="b">
        <f t="shared" si="5"/>
        <v>0</v>
      </c>
      <c r="T7011" s="72"/>
      <c r="U7011" s="72"/>
      <c r="V7011" s="72"/>
      <c r="W7011" s="72"/>
      <c r="X7011" s="72"/>
      <c r="Y7011" s="72"/>
      <c r="Z7011" s="72"/>
      <c r="AA7011" s="72"/>
      <c r="AB7011" s="72"/>
      <c r="AC7011" s="72"/>
      <c r="AD7011" s="72"/>
      <c r="AE7011" s="72"/>
      <c r="AF7011" s="72"/>
      <c r="AG7011" s="72"/>
      <c r="AH7011" s="72"/>
      <c r="AI7011" s="72"/>
      <c r="AJ7011" s="72"/>
      <c r="AK7011" s="72"/>
    </row>
    <row r="7012" ht="14.25" customHeight="1">
      <c r="A7012" s="78">
        <v>7009.0</v>
      </c>
      <c r="C7012" s="78" t="str">
        <f>VLOOKUP(G7012,[1]Macrodata_CCF!$A$3:$D$55,4,FALSE)</f>
        <v>#ERROR!</v>
      </c>
      <c r="E7012" s="79" t="str">
        <f>VLOOKUP(G7012,[1]Macrodata_CCF!$A$3:$B$55,2,FALSE)</f>
        <v>#ERROR!</v>
      </c>
      <c r="F7012" s="78">
        <v>0.0</v>
      </c>
      <c r="G7012" s="80">
        <v>50.0</v>
      </c>
      <c r="H7012" s="81">
        <v>155500.0</v>
      </c>
      <c r="I7012" s="81">
        <v>430000.0</v>
      </c>
      <c r="J7012" s="81">
        <v>193930.0</v>
      </c>
      <c r="K7012" s="81">
        <v>430000.0</v>
      </c>
      <c r="L7012" s="82">
        <v>0.14</v>
      </c>
      <c r="N7012" s="83">
        <f t="shared" si="1"/>
        <v>0.14</v>
      </c>
      <c r="O7012" s="83">
        <f t="shared" si="2"/>
        <v>0.14</v>
      </c>
      <c r="Q7012" s="83">
        <f t="shared" si="3"/>
        <v>0.638372093</v>
      </c>
      <c r="R7012" s="83">
        <f t="shared" si="4"/>
        <v>0.14</v>
      </c>
      <c r="S7012" s="83" t="b">
        <f t="shared" si="5"/>
        <v>0</v>
      </c>
      <c r="T7012" s="72"/>
      <c r="U7012" s="72"/>
      <c r="V7012" s="72"/>
      <c r="W7012" s="72"/>
      <c r="X7012" s="72"/>
      <c r="Y7012" s="72"/>
      <c r="Z7012" s="72"/>
      <c r="AA7012" s="72"/>
      <c r="AB7012" s="72"/>
      <c r="AC7012" s="72"/>
      <c r="AD7012" s="72"/>
      <c r="AE7012" s="72"/>
      <c r="AF7012" s="72"/>
      <c r="AG7012" s="72"/>
      <c r="AH7012" s="72"/>
      <c r="AI7012" s="72"/>
      <c r="AJ7012" s="72"/>
      <c r="AK7012" s="72"/>
    </row>
    <row r="7013" ht="14.25" customHeight="1">
      <c r="A7013" s="78">
        <v>7010.0</v>
      </c>
      <c r="C7013" s="78" t="str">
        <f>VLOOKUP(G7013,[1]Macrodata_CCF!$A$3:$D$55,4,FALSE)</f>
        <v>#ERROR!</v>
      </c>
      <c r="E7013" s="79" t="str">
        <f>VLOOKUP(G7013,[1]Macrodata_CCF!$A$3:$B$55,2,FALSE)</f>
        <v>#ERROR!</v>
      </c>
      <c r="F7013" s="78">
        <v>0.0</v>
      </c>
      <c r="G7013" s="80">
        <v>23.0</v>
      </c>
      <c r="H7013" s="81">
        <v>0.0</v>
      </c>
      <c r="I7013" s="81">
        <v>170000.0</v>
      </c>
      <c r="J7013" s="81">
        <v>32300.0</v>
      </c>
      <c r="K7013" s="81">
        <v>238000.0</v>
      </c>
      <c r="L7013" s="82">
        <v>0.19</v>
      </c>
      <c r="N7013" s="83">
        <f t="shared" si="1"/>
        <v>0.19</v>
      </c>
      <c r="O7013" s="83">
        <f t="shared" si="2"/>
        <v>0.19</v>
      </c>
      <c r="Q7013" s="83">
        <f t="shared" si="3"/>
        <v>1</v>
      </c>
      <c r="R7013" s="83">
        <f t="shared" si="4"/>
        <v>0.19</v>
      </c>
      <c r="S7013" s="83" t="b">
        <f t="shared" si="5"/>
        <v>0</v>
      </c>
      <c r="T7013" s="72"/>
      <c r="U7013" s="72"/>
      <c r="V7013" s="72"/>
      <c r="W7013" s="72"/>
      <c r="X7013" s="72"/>
      <c r="Y7013" s="72"/>
      <c r="Z7013" s="72"/>
      <c r="AA7013" s="72"/>
      <c r="AB7013" s="72"/>
      <c r="AC7013" s="72"/>
      <c r="AD7013" s="72"/>
      <c r="AE7013" s="72"/>
      <c r="AF7013" s="72"/>
      <c r="AG7013" s="72"/>
      <c r="AH7013" s="72"/>
      <c r="AI7013" s="72"/>
      <c r="AJ7013" s="72"/>
      <c r="AK7013" s="72"/>
    </row>
    <row r="7014" ht="14.25" customHeight="1">
      <c r="A7014" s="78">
        <v>7011.0</v>
      </c>
      <c r="C7014" s="78" t="str">
        <f>VLOOKUP(G7014,[1]Macrodata_CCF!$A$3:$D$55,4,FALSE)</f>
        <v>#ERROR!</v>
      </c>
      <c r="E7014" s="79" t="str">
        <f>VLOOKUP(G7014,[1]Macrodata_CCF!$A$3:$B$55,2,FALSE)</f>
        <v>#ERROR!</v>
      </c>
      <c r="F7014" s="78">
        <v>0.0</v>
      </c>
      <c r="G7014" s="80">
        <v>47.0</v>
      </c>
      <c r="H7014" s="81">
        <v>319345.0</v>
      </c>
      <c r="I7014" s="81">
        <v>520000.0</v>
      </c>
      <c r="J7014" s="81">
        <v>355465.0</v>
      </c>
      <c r="K7014" s="81">
        <v>520000.0</v>
      </c>
      <c r="L7014" s="82">
        <v>0.1800104657247514</v>
      </c>
      <c r="N7014" s="83">
        <f t="shared" si="1"/>
        <v>0.1800104657</v>
      </c>
      <c r="O7014" s="83">
        <f t="shared" si="2"/>
        <v>0.1800104657</v>
      </c>
      <c r="Q7014" s="83">
        <f t="shared" si="3"/>
        <v>0.385875</v>
      </c>
      <c r="R7014" s="83">
        <f t="shared" si="4"/>
        <v>0.1800104657</v>
      </c>
      <c r="S7014" s="83" t="b">
        <f t="shared" si="5"/>
        <v>0</v>
      </c>
      <c r="T7014" s="72"/>
      <c r="U7014" s="72"/>
      <c r="V7014" s="72"/>
      <c r="W7014" s="72"/>
      <c r="X7014" s="72"/>
      <c r="Y7014" s="72"/>
      <c r="Z7014" s="72"/>
      <c r="AA7014" s="72"/>
      <c r="AB7014" s="72"/>
      <c r="AC7014" s="72"/>
      <c r="AD7014" s="72"/>
      <c r="AE7014" s="72"/>
      <c r="AF7014" s="72"/>
      <c r="AG7014" s="72"/>
      <c r="AH7014" s="72"/>
      <c r="AI7014" s="72"/>
      <c r="AJ7014" s="72"/>
      <c r="AK7014" s="72"/>
    </row>
    <row r="7015" ht="14.25" customHeight="1">
      <c r="A7015" s="78">
        <v>7012.0</v>
      </c>
      <c r="C7015" s="78" t="str">
        <f>VLOOKUP(G7015,[1]Macrodata_CCF!$A$3:$D$55,4,FALSE)</f>
        <v>#ERROR!</v>
      </c>
      <c r="E7015" s="79" t="str">
        <f>VLOOKUP(G7015,[1]Macrodata_CCF!$A$3:$B$55,2,FALSE)</f>
        <v>#ERROR!</v>
      </c>
      <c r="F7015" s="78">
        <v>0.0</v>
      </c>
      <c r="G7015" s="80">
        <v>26.0</v>
      </c>
      <c r="H7015" s="81">
        <v>318280.0</v>
      </c>
      <c r="I7015" s="81">
        <v>890000.0</v>
      </c>
      <c r="J7015" s="81">
        <v>255390.0</v>
      </c>
      <c r="K7015" s="81">
        <v>890000.0</v>
      </c>
      <c r="L7015" s="82">
        <v>-0.110001399286364</v>
      </c>
      <c r="N7015" s="83">
        <f t="shared" si="1"/>
        <v>-0.1100013993</v>
      </c>
      <c r="O7015" s="83">
        <f t="shared" si="2"/>
        <v>0</v>
      </c>
      <c r="Q7015" s="83">
        <f t="shared" si="3"/>
        <v>0.6423820225</v>
      </c>
      <c r="R7015" s="83">
        <f t="shared" si="4"/>
        <v>-0.1100013993</v>
      </c>
      <c r="S7015" s="83" t="b">
        <f t="shared" si="5"/>
        <v>0</v>
      </c>
      <c r="T7015" s="72"/>
      <c r="U7015" s="72"/>
      <c r="V7015" s="72"/>
      <c r="W7015" s="72"/>
      <c r="X7015" s="72"/>
      <c r="Y7015" s="72"/>
      <c r="Z7015" s="72"/>
      <c r="AA7015" s="72"/>
      <c r="AB7015" s="72"/>
      <c r="AC7015" s="72"/>
      <c r="AD7015" s="72"/>
      <c r="AE7015" s="72"/>
      <c r="AF7015" s="72"/>
      <c r="AG7015" s="72"/>
      <c r="AH7015" s="72"/>
      <c r="AI7015" s="72"/>
      <c r="AJ7015" s="72"/>
      <c r="AK7015" s="72"/>
    </row>
    <row r="7016" ht="14.25" customHeight="1">
      <c r="A7016" s="78">
        <v>7013.0</v>
      </c>
      <c r="C7016" s="78" t="str">
        <f>VLOOKUP(G7016,[1]Macrodata_CCF!$A$3:$D$55,4,FALSE)</f>
        <v>#ERROR!</v>
      </c>
      <c r="E7016" s="79" t="str">
        <f>VLOOKUP(G7016,[1]Macrodata_CCF!$A$3:$B$55,2,FALSE)</f>
        <v>#ERROR!</v>
      </c>
      <c r="F7016" s="78">
        <v>0.0</v>
      </c>
      <c r="G7016" s="80">
        <v>29.0</v>
      </c>
      <c r="H7016" s="81">
        <v>302305.0</v>
      </c>
      <c r="I7016" s="81">
        <v>310000.0</v>
      </c>
      <c r="J7016" s="81">
        <v>327775.0</v>
      </c>
      <c r="K7016" s="81">
        <v>589000.0</v>
      </c>
      <c r="L7016" s="82">
        <v>3.309941520467836</v>
      </c>
      <c r="N7016" s="83">
        <f t="shared" si="1"/>
        <v>3.30994152</v>
      </c>
      <c r="O7016" s="83">
        <f t="shared" si="2"/>
        <v>1</v>
      </c>
      <c r="Q7016" s="83">
        <f t="shared" si="3"/>
        <v>0.02482258065</v>
      </c>
      <c r="R7016" s="83">
        <f t="shared" si="4"/>
        <v>0.08216129032</v>
      </c>
      <c r="S7016" s="83" t="b">
        <f t="shared" si="5"/>
        <v>0</v>
      </c>
      <c r="T7016" s="72"/>
      <c r="U7016" s="72"/>
      <c r="V7016" s="72"/>
      <c r="W7016" s="72"/>
      <c r="X7016" s="72"/>
      <c r="Y7016" s="72"/>
      <c r="Z7016" s="72"/>
      <c r="AA7016" s="72"/>
      <c r="AB7016" s="72"/>
      <c r="AC7016" s="72"/>
      <c r="AD7016" s="72"/>
      <c r="AE7016" s="72"/>
      <c r="AF7016" s="72"/>
      <c r="AG7016" s="72"/>
      <c r="AH7016" s="72"/>
      <c r="AI7016" s="72"/>
      <c r="AJ7016" s="72"/>
      <c r="AK7016" s="72"/>
    </row>
    <row r="7017" ht="14.25" customHeight="1">
      <c r="A7017" s="78">
        <v>7014.0</v>
      </c>
      <c r="C7017" s="78" t="str">
        <f>VLOOKUP(G7017,[1]Macrodata_CCF!$A$3:$D$55,4,FALSE)</f>
        <v>#ERROR!</v>
      </c>
      <c r="E7017" s="79" t="str">
        <f>VLOOKUP(G7017,[1]Macrodata_CCF!$A$3:$B$55,2,FALSE)</f>
        <v>#ERROR!</v>
      </c>
      <c r="F7017" s="78">
        <v>0.0</v>
      </c>
      <c r="G7017" s="80">
        <v>46.0</v>
      </c>
      <c r="H7017" s="81">
        <v>70355.0</v>
      </c>
      <c r="I7017" s="81">
        <v>440000.0</v>
      </c>
      <c r="J7017" s="81">
        <v>129500.0</v>
      </c>
      <c r="K7017" s="81">
        <v>440000.0</v>
      </c>
      <c r="L7017" s="82">
        <v>0.1600048695369882</v>
      </c>
      <c r="N7017" s="83">
        <f t="shared" si="1"/>
        <v>0.1600048695</v>
      </c>
      <c r="O7017" s="83">
        <f t="shared" si="2"/>
        <v>0.1600048695</v>
      </c>
      <c r="Q7017" s="83">
        <f t="shared" si="3"/>
        <v>0.8401022727</v>
      </c>
      <c r="R7017" s="83">
        <f t="shared" si="4"/>
        <v>0.1600048695</v>
      </c>
      <c r="S7017" s="83" t="b">
        <f t="shared" si="5"/>
        <v>0</v>
      </c>
      <c r="T7017" s="72"/>
      <c r="U7017" s="72"/>
      <c r="V7017" s="72"/>
      <c r="W7017" s="72"/>
      <c r="X7017" s="72"/>
      <c r="Y7017" s="72"/>
      <c r="Z7017" s="72"/>
      <c r="AA7017" s="72"/>
      <c r="AB7017" s="72"/>
      <c r="AC7017" s="72"/>
      <c r="AD7017" s="72"/>
      <c r="AE7017" s="72"/>
      <c r="AF7017" s="72"/>
      <c r="AG7017" s="72"/>
      <c r="AH7017" s="72"/>
      <c r="AI7017" s="72"/>
      <c r="AJ7017" s="72"/>
      <c r="AK7017" s="72"/>
    </row>
    <row r="7018" ht="14.25" customHeight="1">
      <c r="A7018" s="78">
        <v>7015.0</v>
      </c>
      <c r="C7018" s="78" t="str">
        <f>VLOOKUP(G7018,[1]Macrodata_CCF!$A$3:$D$55,4,FALSE)</f>
        <v>#ERROR!</v>
      </c>
      <c r="E7018" s="79" t="str">
        <f>VLOOKUP(G7018,[1]Macrodata_CCF!$A$3:$B$55,2,FALSE)</f>
        <v>#ERROR!</v>
      </c>
      <c r="F7018" s="78">
        <v>0.0</v>
      </c>
      <c r="G7018" s="80">
        <v>25.0</v>
      </c>
      <c r="H7018" s="81">
        <v>76590.0</v>
      </c>
      <c r="I7018" s="81">
        <v>80000.0</v>
      </c>
      <c r="J7018" s="81">
        <v>77270.0</v>
      </c>
      <c r="K7018" s="81">
        <v>120000.0</v>
      </c>
      <c r="L7018" s="82">
        <v>0.1994134897360704</v>
      </c>
      <c r="N7018" s="83">
        <f t="shared" si="1"/>
        <v>0.1994134897</v>
      </c>
      <c r="O7018" s="83">
        <f t="shared" si="2"/>
        <v>0.1994134897</v>
      </c>
      <c r="Q7018" s="83">
        <f t="shared" si="3"/>
        <v>0.042625</v>
      </c>
      <c r="R7018" s="83">
        <f t="shared" si="4"/>
        <v>0.0085</v>
      </c>
      <c r="S7018" s="83" t="b">
        <f t="shared" si="5"/>
        <v>0</v>
      </c>
      <c r="T7018" s="72"/>
      <c r="U7018" s="72"/>
      <c r="V7018" s="72"/>
      <c r="W7018" s="72"/>
      <c r="X7018" s="72"/>
      <c r="Y7018" s="72"/>
      <c r="Z7018" s="72"/>
      <c r="AA7018" s="72"/>
      <c r="AB7018" s="72"/>
      <c r="AC7018" s="72"/>
      <c r="AD7018" s="72"/>
      <c r="AE7018" s="72"/>
      <c r="AF7018" s="72"/>
      <c r="AG7018" s="72"/>
      <c r="AH7018" s="72"/>
      <c r="AI7018" s="72"/>
      <c r="AJ7018" s="72"/>
      <c r="AK7018" s="72"/>
    </row>
    <row r="7019" ht="14.25" customHeight="1">
      <c r="A7019" s="78">
        <v>7016.0</v>
      </c>
      <c r="C7019" s="78" t="str">
        <f>VLOOKUP(G7019,[1]Macrodata_CCF!$A$3:$D$55,4,FALSE)</f>
        <v>#ERROR!</v>
      </c>
      <c r="E7019" s="79" t="str">
        <f>VLOOKUP(G7019,[1]Macrodata_CCF!$A$3:$B$55,2,FALSE)</f>
        <v>#ERROR!</v>
      </c>
      <c r="F7019" s="78">
        <v>0.0</v>
      </c>
      <c r="G7019" s="80">
        <v>20.0</v>
      </c>
      <c r="H7019" s="81">
        <v>58455.0</v>
      </c>
      <c r="I7019" s="81">
        <v>140000.0</v>
      </c>
      <c r="J7019" s="81">
        <v>52745.0</v>
      </c>
      <c r="K7019" s="81">
        <v>140000.0</v>
      </c>
      <c r="L7019" s="82">
        <v>-0.07002268686001595</v>
      </c>
      <c r="N7019" s="83">
        <f t="shared" si="1"/>
        <v>-0.07002268686</v>
      </c>
      <c r="O7019" s="83">
        <f t="shared" si="2"/>
        <v>0</v>
      </c>
      <c r="Q7019" s="83">
        <f t="shared" si="3"/>
        <v>0.5824642857</v>
      </c>
      <c r="R7019" s="83">
        <f t="shared" si="4"/>
        <v>-0.07002268686</v>
      </c>
      <c r="S7019" s="83" t="b">
        <f t="shared" si="5"/>
        <v>0</v>
      </c>
      <c r="T7019" s="72"/>
      <c r="U7019" s="72"/>
      <c r="V7019" s="72"/>
      <c r="W7019" s="72"/>
      <c r="X7019" s="72"/>
      <c r="Y7019" s="72"/>
      <c r="Z7019" s="72"/>
      <c r="AA7019" s="72"/>
      <c r="AB7019" s="72"/>
      <c r="AC7019" s="72"/>
      <c r="AD7019" s="72"/>
      <c r="AE7019" s="72"/>
      <c r="AF7019" s="72"/>
      <c r="AG7019" s="72"/>
      <c r="AH7019" s="72"/>
      <c r="AI7019" s="72"/>
      <c r="AJ7019" s="72"/>
      <c r="AK7019" s="72"/>
    </row>
    <row r="7020" ht="14.25" customHeight="1">
      <c r="A7020" s="78">
        <v>7017.0</v>
      </c>
      <c r="C7020" s="78" t="str">
        <f>VLOOKUP(G7020,[1]Macrodata_CCF!$A$3:$D$55,4,FALSE)</f>
        <v>#ERROR!</v>
      </c>
      <c r="E7020" s="79" t="str">
        <f>VLOOKUP(G7020,[1]Macrodata_CCF!$A$3:$B$55,2,FALSE)</f>
        <v>#ERROR!</v>
      </c>
      <c r="F7020" s="78">
        <v>0.0</v>
      </c>
      <c r="G7020" s="80">
        <v>10.0</v>
      </c>
      <c r="H7020" s="81">
        <v>0.0</v>
      </c>
      <c r="I7020" s="81">
        <v>230000.0</v>
      </c>
      <c r="J7020" s="81">
        <v>351900.0</v>
      </c>
      <c r="K7020" s="81">
        <v>345000.0</v>
      </c>
      <c r="L7020" s="82">
        <v>1.53</v>
      </c>
      <c r="N7020" s="83">
        <f t="shared" si="1"/>
        <v>1.53</v>
      </c>
      <c r="O7020" s="83">
        <f t="shared" si="2"/>
        <v>1</v>
      </c>
      <c r="Q7020" s="83">
        <f t="shared" si="3"/>
        <v>1</v>
      </c>
      <c r="R7020" s="83">
        <f t="shared" si="4"/>
        <v>1.53</v>
      </c>
      <c r="S7020" s="83" t="b">
        <f t="shared" si="5"/>
        <v>0</v>
      </c>
      <c r="T7020" s="72"/>
      <c r="U7020" s="72"/>
      <c r="V7020" s="72"/>
      <c r="W7020" s="72"/>
      <c r="X7020" s="72"/>
      <c r="Y7020" s="72"/>
      <c r="Z7020" s="72"/>
      <c r="AA7020" s="72"/>
      <c r="AB7020" s="72"/>
      <c r="AC7020" s="72"/>
      <c r="AD7020" s="72"/>
      <c r="AE7020" s="72"/>
      <c r="AF7020" s="72"/>
      <c r="AG7020" s="72"/>
      <c r="AH7020" s="72"/>
      <c r="AI7020" s="72"/>
      <c r="AJ7020" s="72"/>
      <c r="AK7020" s="72"/>
    </row>
    <row r="7021" ht="14.25" customHeight="1">
      <c r="A7021" s="78">
        <v>7018.0</v>
      </c>
      <c r="C7021" s="78" t="str">
        <f>VLOOKUP(G7021,[1]Macrodata_CCF!$A$3:$D$55,4,FALSE)</f>
        <v>#ERROR!</v>
      </c>
      <c r="E7021" s="79" t="str">
        <f>VLOOKUP(G7021,[1]Macrodata_CCF!$A$3:$B$55,2,FALSE)</f>
        <v>#ERROR!</v>
      </c>
      <c r="F7021" s="78">
        <v>0.0</v>
      </c>
      <c r="G7021" s="80">
        <v>50.0</v>
      </c>
      <c r="H7021" s="81">
        <v>383760.0</v>
      </c>
      <c r="I7021" s="81">
        <v>430000.0</v>
      </c>
      <c r="J7021" s="81">
        <v>367575.0</v>
      </c>
      <c r="K7021" s="81">
        <v>430000.0</v>
      </c>
      <c r="L7021" s="82">
        <v>-0.3500216262975779</v>
      </c>
      <c r="N7021" s="83">
        <f t="shared" si="1"/>
        <v>-0.3500216263</v>
      </c>
      <c r="O7021" s="83">
        <f t="shared" si="2"/>
        <v>0</v>
      </c>
      <c r="Q7021" s="83">
        <f t="shared" si="3"/>
        <v>0.1075348837</v>
      </c>
      <c r="R7021" s="83">
        <f t="shared" si="4"/>
        <v>-0.3500216263</v>
      </c>
      <c r="S7021" s="83" t="b">
        <f t="shared" si="5"/>
        <v>0</v>
      </c>
      <c r="T7021" s="72"/>
      <c r="U7021" s="72"/>
      <c r="V7021" s="72"/>
      <c r="W7021" s="72"/>
      <c r="X7021" s="72"/>
      <c r="Y7021" s="72"/>
      <c r="Z7021" s="72"/>
      <c r="AA7021" s="72"/>
      <c r="AB7021" s="72"/>
      <c r="AC7021" s="72"/>
      <c r="AD7021" s="72"/>
      <c r="AE7021" s="72"/>
      <c r="AF7021" s="72"/>
      <c r="AG7021" s="72"/>
      <c r="AH7021" s="72"/>
      <c r="AI7021" s="72"/>
      <c r="AJ7021" s="72"/>
      <c r="AK7021" s="72"/>
    </row>
    <row r="7022" ht="14.25" customHeight="1">
      <c r="A7022" s="78">
        <v>7019.0</v>
      </c>
      <c r="C7022" s="78" t="str">
        <f>VLOOKUP(G7022,[1]Macrodata_CCF!$A$3:$D$55,4,FALSE)</f>
        <v>#ERROR!</v>
      </c>
      <c r="E7022" s="79" t="str">
        <f>VLOOKUP(G7022,[1]Macrodata_CCF!$A$3:$B$55,2,FALSE)</f>
        <v>#ERROR!</v>
      </c>
      <c r="F7022" s="78">
        <v>0.0</v>
      </c>
      <c r="G7022" s="80">
        <v>8.0</v>
      </c>
      <c r="H7022" s="81">
        <v>130415.0</v>
      </c>
      <c r="I7022" s="81">
        <v>820000.0</v>
      </c>
      <c r="J7022" s="81">
        <v>316605.0</v>
      </c>
      <c r="K7022" s="81">
        <v>820000.0</v>
      </c>
      <c r="L7022" s="82">
        <v>0.2700029728024826</v>
      </c>
      <c r="N7022" s="83">
        <f t="shared" si="1"/>
        <v>0.2700029728</v>
      </c>
      <c r="O7022" s="83">
        <f t="shared" si="2"/>
        <v>0.2700029728</v>
      </c>
      <c r="Q7022" s="83">
        <f t="shared" si="3"/>
        <v>0.8409573171</v>
      </c>
      <c r="R7022" s="83">
        <f t="shared" si="4"/>
        <v>0.2700029728</v>
      </c>
      <c r="S7022" s="83" t="b">
        <f t="shared" si="5"/>
        <v>0</v>
      </c>
      <c r="T7022" s="72"/>
      <c r="U7022" s="72"/>
      <c r="V7022" s="72"/>
      <c r="W7022" s="72"/>
      <c r="X7022" s="72"/>
      <c r="Y7022" s="72"/>
      <c r="Z7022" s="72"/>
      <c r="AA7022" s="72"/>
      <c r="AB7022" s="72"/>
      <c r="AC7022" s="72"/>
      <c r="AD7022" s="72"/>
      <c r="AE7022" s="72"/>
      <c r="AF7022" s="72"/>
      <c r="AG7022" s="72"/>
      <c r="AH7022" s="72"/>
      <c r="AI7022" s="72"/>
      <c r="AJ7022" s="72"/>
      <c r="AK7022" s="72"/>
    </row>
    <row r="7023" ht="14.25" customHeight="1">
      <c r="A7023" s="78">
        <v>7020.0</v>
      </c>
      <c r="C7023" s="78" t="str">
        <f>VLOOKUP(G7023,[1]Macrodata_CCF!$A$3:$D$55,4,FALSE)</f>
        <v>#ERROR!</v>
      </c>
      <c r="E7023" s="79" t="str">
        <f>VLOOKUP(G7023,[1]Macrodata_CCF!$A$3:$B$55,2,FALSE)</f>
        <v>#ERROR!</v>
      </c>
      <c r="F7023" s="78">
        <v>0.0</v>
      </c>
      <c r="G7023" s="80">
        <v>32.0</v>
      </c>
      <c r="H7023" s="81">
        <v>492575.0</v>
      </c>
      <c r="I7023" s="81">
        <v>520000.0</v>
      </c>
      <c r="J7023" s="81">
        <v>496415.0</v>
      </c>
      <c r="K7023" s="81">
        <v>520000.0</v>
      </c>
      <c r="L7023" s="82">
        <v>0.1400182315405652</v>
      </c>
      <c r="N7023" s="83">
        <f t="shared" si="1"/>
        <v>0.1400182315</v>
      </c>
      <c r="O7023" s="83">
        <f t="shared" si="2"/>
        <v>0.1400182315</v>
      </c>
      <c r="Q7023" s="83">
        <f t="shared" si="3"/>
        <v>0.05274038462</v>
      </c>
      <c r="R7023" s="83">
        <f t="shared" si="4"/>
        <v>0.007384615385</v>
      </c>
      <c r="S7023" s="83" t="b">
        <f t="shared" si="5"/>
        <v>0</v>
      </c>
      <c r="T7023" s="72"/>
      <c r="U7023" s="72"/>
      <c r="V7023" s="72"/>
      <c r="W7023" s="72"/>
      <c r="X7023" s="72"/>
      <c r="Y7023" s="72"/>
      <c r="Z7023" s="72"/>
      <c r="AA7023" s="72"/>
      <c r="AB7023" s="72"/>
      <c r="AC7023" s="72"/>
      <c r="AD7023" s="72"/>
      <c r="AE7023" s="72"/>
      <c r="AF7023" s="72"/>
      <c r="AG7023" s="72"/>
      <c r="AH7023" s="72"/>
      <c r="AI7023" s="72"/>
      <c r="AJ7023" s="72"/>
      <c r="AK7023" s="72"/>
    </row>
    <row r="7024" ht="14.25" customHeight="1">
      <c r="A7024" s="78">
        <v>7021.0</v>
      </c>
      <c r="C7024" s="78" t="str">
        <f>VLOOKUP(G7024,[1]Macrodata_CCF!$A$3:$D$55,4,FALSE)</f>
        <v>#ERROR!</v>
      </c>
      <c r="E7024" s="79" t="str">
        <f>VLOOKUP(G7024,[1]Macrodata_CCF!$A$3:$B$55,2,FALSE)</f>
        <v>#ERROR!</v>
      </c>
      <c r="F7024" s="78">
        <v>0.0</v>
      </c>
      <c r="G7024" s="80">
        <v>43.0</v>
      </c>
      <c r="H7024" s="81">
        <v>85200.0</v>
      </c>
      <c r="I7024" s="81">
        <v>170000.0</v>
      </c>
      <c r="J7024" s="81">
        <v>80110.0</v>
      </c>
      <c r="K7024" s="81">
        <v>340000.0</v>
      </c>
      <c r="L7024" s="82">
        <v>-0.06002358490566038</v>
      </c>
      <c r="N7024" s="83">
        <f t="shared" si="1"/>
        <v>-0.06002358491</v>
      </c>
      <c r="O7024" s="83">
        <f t="shared" si="2"/>
        <v>0</v>
      </c>
      <c r="Q7024" s="83">
        <f t="shared" si="3"/>
        <v>0.4988235294</v>
      </c>
      <c r="R7024" s="83">
        <f t="shared" si="4"/>
        <v>-0.06002358491</v>
      </c>
      <c r="S7024" s="83" t="b">
        <f t="shared" si="5"/>
        <v>0</v>
      </c>
      <c r="T7024" s="72"/>
      <c r="U7024" s="72"/>
      <c r="V7024" s="72"/>
      <c r="W7024" s="72"/>
      <c r="X7024" s="72"/>
      <c r="Y7024" s="72"/>
      <c r="Z7024" s="72"/>
      <c r="AA7024" s="72"/>
      <c r="AB7024" s="72"/>
      <c r="AC7024" s="72"/>
      <c r="AD7024" s="72"/>
      <c r="AE7024" s="72"/>
      <c r="AF7024" s="72"/>
      <c r="AG7024" s="72"/>
      <c r="AH7024" s="72"/>
      <c r="AI7024" s="72"/>
      <c r="AJ7024" s="72"/>
      <c r="AK7024" s="72"/>
    </row>
    <row r="7025" ht="14.25" customHeight="1">
      <c r="A7025" s="78">
        <v>7022.0</v>
      </c>
      <c r="C7025" s="78" t="str">
        <f>VLOOKUP(G7025,[1]Macrodata_CCF!$A$3:$D$55,4,FALSE)</f>
        <v>#ERROR!</v>
      </c>
      <c r="E7025" s="79" t="str">
        <f>VLOOKUP(G7025,[1]Macrodata_CCF!$A$3:$B$55,2,FALSE)</f>
        <v>#ERROR!</v>
      </c>
      <c r="F7025" s="78">
        <v>0.0</v>
      </c>
      <c r="G7025" s="80">
        <v>34.0</v>
      </c>
      <c r="H7025" s="81">
        <v>461150.0</v>
      </c>
      <c r="I7025" s="81">
        <v>960000.0</v>
      </c>
      <c r="J7025" s="81">
        <v>486095.0</v>
      </c>
      <c r="K7025" s="81">
        <v>1824000.0</v>
      </c>
      <c r="L7025" s="82">
        <v>0.05000501152651098</v>
      </c>
      <c r="N7025" s="83">
        <f t="shared" si="1"/>
        <v>0.05000501153</v>
      </c>
      <c r="O7025" s="83">
        <f t="shared" si="2"/>
        <v>0.05000501153</v>
      </c>
      <c r="Q7025" s="83">
        <f t="shared" si="3"/>
        <v>0.5196354167</v>
      </c>
      <c r="R7025" s="83">
        <f t="shared" si="4"/>
        <v>0.05000501153</v>
      </c>
      <c r="S7025" s="83" t="b">
        <f t="shared" si="5"/>
        <v>0</v>
      </c>
      <c r="T7025" s="72"/>
      <c r="U7025" s="72"/>
      <c r="V7025" s="72"/>
      <c r="W7025" s="72"/>
      <c r="X7025" s="72"/>
      <c r="Y7025" s="72"/>
      <c r="Z7025" s="72"/>
      <c r="AA7025" s="72"/>
      <c r="AB7025" s="72"/>
      <c r="AC7025" s="72"/>
      <c r="AD7025" s="72"/>
      <c r="AE7025" s="72"/>
      <c r="AF7025" s="72"/>
      <c r="AG7025" s="72"/>
      <c r="AH7025" s="72"/>
      <c r="AI7025" s="72"/>
      <c r="AJ7025" s="72"/>
      <c r="AK7025" s="72"/>
    </row>
    <row r="7026" ht="14.25" customHeight="1">
      <c r="A7026" s="78">
        <v>7023.0</v>
      </c>
      <c r="C7026" s="78" t="str">
        <f>VLOOKUP(G7026,[1]Macrodata_CCF!$A$3:$D$55,4,FALSE)</f>
        <v>#ERROR!</v>
      </c>
      <c r="E7026" s="79" t="str">
        <f>VLOOKUP(G7026,[1]Macrodata_CCF!$A$3:$B$55,2,FALSE)</f>
        <v>#ERROR!</v>
      </c>
      <c r="F7026" s="78">
        <v>0.0</v>
      </c>
      <c r="G7026" s="80">
        <v>43.0</v>
      </c>
      <c r="H7026" s="81">
        <v>53410.0</v>
      </c>
      <c r="I7026" s="81">
        <v>180000.0</v>
      </c>
      <c r="J7026" s="81">
        <v>78730.0</v>
      </c>
      <c r="K7026" s="81">
        <v>180000.0</v>
      </c>
      <c r="L7026" s="82">
        <v>0.2000157990362588</v>
      </c>
      <c r="N7026" s="83">
        <f t="shared" si="1"/>
        <v>0.200015799</v>
      </c>
      <c r="O7026" s="83">
        <f t="shared" si="2"/>
        <v>0.200015799</v>
      </c>
      <c r="Q7026" s="83">
        <f t="shared" si="3"/>
        <v>0.7032777778</v>
      </c>
      <c r="R7026" s="83">
        <f t="shared" si="4"/>
        <v>0.200015799</v>
      </c>
      <c r="S7026" s="83" t="b">
        <f t="shared" si="5"/>
        <v>0</v>
      </c>
      <c r="T7026" s="72"/>
      <c r="U7026" s="72"/>
      <c r="V7026" s="72"/>
      <c r="W7026" s="72"/>
      <c r="X7026" s="72"/>
      <c r="Y7026" s="72"/>
      <c r="Z7026" s="72"/>
      <c r="AA7026" s="72"/>
      <c r="AB7026" s="72"/>
      <c r="AC7026" s="72"/>
      <c r="AD7026" s="72"/>
      <c r="AE7026" s="72"/>
      <c r="AF7026" s="72"/>
      <c r="AG7026" s="72"/>
      <c r="AH7026" s="72"/>
      <c r="AI7026" s="72"/>
      <c r="AJ7026" s="72"/>
      <c r="AK7026" s="72"/>
    </row>
    <row r="7027" ht="14.25" customHeight="1">
      <c r="A7027" s="78">
        <v>7024.0</v>
      </c>
      <c r="C7027" s="78" t="str">
        <f>VLOOKUP(G7027,[1]Macrodata_CCF!$A$3:$D$55,4,FALSE)</f>
        <v>#ERROR!</v>
      </c>
      <c r="E7027" s="79" t="str">
        <f>VLOOKUP(G7027,[1]Macrodata_CCF!$A$3:$B$55,2,FALSE)</f>
        <v>#ERROR!</v>
      </c>
      <c r="F7027" s="78">
        <v>0.0</v>
      </c>
      <c r="G7027" s="80">
        <v>16.0</v>
      </c>
      <c r="H7027" s="81">
        <v>62495.0</v>
      </c>
      <c r="I7027" s="81">
        <v>210000.0</v>
      </c>
      <c r="J7027" s="81">
        <v>91995.0</v>
      </c>
      <c r="K7027" s="81">
        <v>210000.0</v>
      </c>
      <c r="L7027" s="82">
        <v>0.1999932205687943</v>
      </c>
      <c r="N7027" s="83">
        <f t="shared" si="1"/>
        <v>0.1999932206</v>
      </c>
      <c r="O7027" s="83">
        <f t="shared" si="2"/>
        <v>0.1999932206</v>
      </c>
      <c r="Q7027" s="83">
        <f t="shared" si="3"/>
        <v>0.7024047619</v>
      </c>
      <c r="R7027" s="83">
        <f t="shared" si="4"/>
        <v>0.1999932206</v>
      </c>
      <c r="S7027" s="83" t="b">
        <f t="shared" si="5"/>
        <v>0</v>
      </c>
      <c r="T7027" s="72"/>
      <c r="U7027" s="72"/>
      <c r="V7027" s="72"/>
      <c r="W7027" s="72"/>
      <c r="X7027" s="72"/>
      <c r="Y7027" s="72"/>
      <c r="Z7027" s="72"/>
      <c r="AA7027" s="72"/>
      <c r="AB7027" s="72"/>
      <c r="AC7027" s="72"/>
      <c r="AD7027" s="72"/>
      <c r="AE7027" s="72"/>
      <c r="AF7027" s="72"/>
      <c r="AG7027" s="72"/>
      <c r="AH7027" s="72"/>
      <c r="AI7027" s="72"/>
      <c r="AJ7027" s="72"/>
      <c r="AK7027" s="72"/>
    </row>
    <row r="7028" ht="14.25" customHeight="1">
      <c r="A7028" s="78">
        <v>7025.0</v>
      </c>
      <c r="C7028" s="78" t="str">
        <f>VLOOKUP(G7028,[1]Macrodata_CCF!$A$3:$D$55,4,FALSE)</f>
        <v>#ERROR!</v>
      </c>
      <c r="E7028" s="79" t="str">
        <f>VLOOKUP(G7028,[1]Macrodata_CCF!$A$3:$B$55,2,FALSE)</f>
        <v>#ERROR!</v>
      </c>
      <c r="F7028" s="78">
        <v>0.0</v>
      </c>
      <c r="G7028" s="80">
        <v>37.0</v>
      </c>
      <c r="H7028" s="81">
        <v>163085.0</v>
      </c>
      <c r="I7028" s="81">
        <v>790000.0</v>
      </c>
      <c r="J7028" s="81">
        <v>219505.0</v>
      </c>
      <c r="K7028" s="81">
        <v>790000.0</v>
      </c>
      <c r="L7028" s="82">
        <v>0.08999625148544858</v>
      </c>
      <c r="N7028" s="83">
        <f t="shared" si="1"/>
        <v>0.08999625149</v>
      </c>
      <c r="O7028" s="83">
        <f t="shared" si="2"/>
        <v>0.08999625149</v>
      </c>
      <c r="Q7028" s="83">
        <f t="shared" si="3"/>
        <v>0.7935632911</v>
      </c>
      <c r="R7028" s="83">
        <f t="shared" si="4"/>
        <v>0.08999625149</v>
      </c>
      <c r="S7028" s="83" t="b">
        <f t="shared" si="5"/>
        <v>0</v>
      </c>
      <c r="T7028" s="72"/>
      <c r="U7028" s="72"/>
      <c r="V7028" s="72"/>
      <c r="W7028" s="72"/>
      <c r="X7028" s="72"/>
      <c r="Y7028" s="72"/>
      <c r="Z7028" s="72"/>
      <c r="AA7028" s="72"/>
      <c r="AB7028" s="72"/>
      <c r="AC7028" s="72"/>
      <c r="AD7028" s="72"/>
      <c r="AE7028" s="72"/>
      <c r="AF7028" s="72"/>
      <c r="AG7028" s="72"/>
      <c r="AH7028" s="72"/>
      <c r="AI7028" s="72"/>
      <c r="AJ7028" s="72"/>
      <c r="AK7028" s="72"/>
    </row>
    <row r="7029" ht="14.25" customHeight="1">
      <c r="A7029" s="78">
        <v>7026.0</v>
      </c>
      <c r="C7029" s="78" t="str">
        <f>VLOOKUP(G7029,[1]Macrodata_CCF!$A$3:$D$55,4,FALSE)</f>
        <v>#ERROR!</v>
      </c>
      <c r="E7029" s="79" t="str">
        <f>VLOOKUP(G7029,[1]Macrodata_CCF!$A$3:$B$55,2,FALSE)</f>
        <v>#ERROR!</v>
      </c>
      <c r="F7029" s="78">
        <v>1.0</v>
      </c>
      <c r="G7029" s="80">
        <v>9.0</v>
      </c>
      <c r="H7029" s="81">
        <v>191730.0</v>
      </c>
      <c r="I7029" s="81">
        <v>560000.0</v>
      </c>
      <c r="J7029" s="81">
        <v>386915.0</v>
      </c>
      <c r="K7029" s="81">
        <v>560000.0</v>
      </c>
      <c r="L7029" s="82">
        <v>0.530005159258153</v>
      </c>
      <c r="N7029" s="83">
        <f t="shared" si="1"/>
        <v>0.5300051593</v>
      </c>
      <c r="O7029" s="83">
        <f t="shared" si="2"/>
        <v>0.5300051593</v>
      </c>
      <c r="Q7029" s="83">
        <f t="shared" si="3"/>
        <v>0.657625</v>
      </c>
      <c r="R7029" s="83">
        <f t="shared" si="4"/>
        <v>0.5300051593</v>
      </c>
      <c r="S7029" s="83" t="b">
        <f t="shared" si="5"/>
        <v>0</v>
      </c>
      <c r="T7029" s="72"/>
      <c r="U7029" s="72"/>
      <c r="V7029" s="72"/>
      <c r="W7029" s="72"/>
      <c r="X7029" s="72"/>
      <c r="Y7029" s="72"/>
      <c r="Z7029" s="72"/>
      <c r="AA7029" s="72"/>
      <c r="AB7029" s="72"/>
      <c r="AC7029" s="72"/>
      <c r="AD7029" s="72"/>
      <c r="AE7029" s="72"/>
      <c r="AF7029" s="72"/>
      <c r="AG7029" s="72"/>
      <c r="AH7029" s="72"/>
      <c r="AI7029" s="72"/>
      <c r="AJ7029" s="72"/>
      <c r="AK7029" s="72"/>
    </row>
    <row r="7030" ht="14.25" customHeight="1">
      <c r="A7030" s="78">
        <v>7027.0</v>
      </c>
      <c r="C7030" s="78" t="str">
        <f>VLOOKUP(G7030,[1]Macrodata_CCF!$A$3:$D$55,4,FALSE)</f>
        <v>#ERROR!</v>
      </c>
      <c r="E7030" s="79" t="str">
        <f>VLOOKUP(G7030,[1]Macrodata_CCF!$A$3:$B$55,2,FALSE)</f>
        <v>#ERROR!</v>
      </c>
      <c r="F7030" s="78">
        <v>1.0</v>
      </c>
      <c r="G7030" s="80">
        <v>13.0</v>
      </c>
      <c r="H7030" s="81">
        <v>139960.0</v>
      </c>
      <c r="I7030" s="81">
        <v>580000.0</v>
      </c>
      <c r="J7030" s="81">
        <v>591600.0</v>
      </c>
      <c r="K7030" s="81">
        <v>580000.0</v>
      </c>
      <c r="L7030" s="82">
        <v>1.026361239887283</v>
      </c>
      <c r="N7030" s="83">
        <f t="shared" si="1"/>
        <v>1.02636124</v>
      </c>
      <c r="O7030" s="83">
        <f t="shared" si="2"/>
        <v>1</v>
      </c>
      <c r="Q7030" s="83">
        <f t="shared" si="3"/>
        <v>0.7586896552</v>
      </c>
      <c r="R7030" s="83">
        <f t="shared" si="4"/>
        <v>1.02636124</v>
      </c>
      <c r="S7030" s="83" t="b">
        <f t="shared" si="5"/>
        <v>0</v>
      </c>
      <c r="T7030" s="72"/>
      <c r="U7030" s="72"/>
      <c r="V7030" s="72"/>
      <c r="W7030" s="72"/>
      <c r="X7030" s="72"/>
      <c r="Y7030" s="72"/>
      <c r="Z7030" s="72"/>
      <c r="AA7030" s="72"/>
      <c r="AB7030" s="72"/>
      <c r="AC7030" s="72"/>
      <c r="AD7030" s="72"/>
      <c r="AE7030" s="72"/>
      <c r="AF7030" s="72"/>
      <c r="AG7030" s="72"/>
      <c r="AH7030" s="72"/>
      <c r="AI7030" s="72"/>
      <c r="AJ7030" s="72"/>
      <c r="AK7030" s="72"/>
    </row>
    <row r="7031" ht="14.25" customHeight="1">
      <c r="A7031" s="78">
        <v>7028.0</v>
      </c>
      <c r="C7031" s="78" t="str">
        <f>VLOOKUP(G7031,[1]Macrodata_CCF!$A$3:$D$55,4,FALSE)</f>
        <v>#ERROR!</v>
      </c>
      <c r="E7031" s="79" t="str">
        <f>VLOOKUP(G7031,[1]Macrodata_CCF!$A$3:$B$55,2,FALSE)</f>
        <v>#ERROR!</v>
      </c>
      <c r="F7031" s="78">
        <v>0.0</v>
      </c>
      <c r="G7031" s="80">
        <v>40.0</v>
      </c>
      <c r="H7031" s="81">
        <v>255065.0</v>
      </c>
      <c r="I7031" s="81">
        <v>470000.0</v>
      </c>
      <c r="J7031" s="81">
        <v>479400.0</v>
      </c>
      <c r="K7031" s="81">
        <v>470000.0</v>
      </c>
      <c r="L7031" s="82">
        <v>1.043734152185545</v>
      </c>
      <c r="N7031" s="83">
        <f t="shared" si="1"/>
        <v>1.043734152</v>
      </c>
      <c r="O7031" s="83">
        <f t="shared" si="2"/>
        <v>1</v>
      </c>
      <c r="Q7031" s="83">
        <f t="shared" si="3"/>
        <v>0.4573085106</v>
      </c>
      <c r="R7031" s="83">
        <f t="shared" si="4"/>
        <v>1.043734152</v>
      </c>
      <c r="S7031" s="83" t="b">
        <f t="shared" si="5"/>
        <v>0</v>
      </c>
      <c r="T7031" s="72"/>
      <c r="U7031" s="72"/>
      <c r="V7031" s="72"/>
      <c r="W7031" s="72"/>
      <c r="X7031" s="72"/>
      <c r="Y7031" s="72"/>
      <c r="Z7031" s="72"/>
      <c r="AA7031" s="72"/>
      <c r="AB7031" s="72"/>
      <c r="AC7031" s="72"/>
      <c r="AD7031" s="72"/>
      <c r="AE7031" s="72"/>
      <c r="AF7031" s="72"/>
      <c r="AG7031" s="72"/>
      <c r="AH7031" s="72"/>
      <c r="AI7031" s="72"/>
      <c r="AJ7031" s="72"/>
      <c r="AK7031" s="72"/>
    </row>
    <row r="7032" ht="14.25" customHeight="1">
      <c r="A7032" s="78">
        <v>7029.0</v>
      </c>
      <c r="C7032" s="78" t="str">
        <f>VLOOKUP(G7032,[1]Macrodata_CCF!$A$3:$D$55,4,FALSE)</f>
        <v>#ERROR!</v>
      </c>
      <c r="E7032" s="79" t="str">
        <f>VLOOKUP(G7032,[1]Macrodata_CCF!$A$3:$B$55,2,FALSE)</f>
        <v>#ERROR!</v>
      </c>
      <c r="F7032" s="78">
        <v>0.0</v>
      </c>
      <c r="G7032" s="80">
        <v>18.0</v>
      </c>
      <c r="H7032" s="81">
        <v>81455.0</v>
      </c>
      <c r="I7032" s="81">
        <v>120000.0</v>
      </c>
      <c r="J7032" s="81">
        <v>89165.0</v>
      </c>
      <c r="K7032" s="81">
        <v>120000.0</v>
      </c>
      <c r="L7032" s="82">
        <v>0.2000259437021663</v>
      </c>
      <c r="N7032" s="83">
        <f t="shared" si="1"/>
        <v>0.2000259437</v>
      </c>
      <c r="O7032" s="83">
        <f t="shared" si="2"/>
        <v>0.2000259437</v>
      </c>
      <c r="Q7032" s="83">
        <f t="shared" si="3"/>
        <v>0.3212083333</v>
      </c>
      <c r="R7032" s="83">
        <f t="shared" si="4"/>
        <v>0.2000259437</v>
      </c>
      <c r="S7032" s="83" t="b">
        <f t="shared" si="5"/>
        <v>0</v>
      </c>
      <c r="T7032" s="72"/>
      <c r="U7032" s="72"/>
      <c r="V7032" s="72"/>
      <c r="W7032" s="72"/>
      <c r="X7032" s="72"/>
      <c r="Y7032" s="72"/>
      <c r="Z7032" s="72"/>
      <c r="AA7032" s="72"/>
      <c r="AB7032" s="72"/>
      <c r="AC7032" s="72"/>
      <c r="AD7032" s="72"/>
      <c r="AE7032" s="72"/>
      <c r="AF7032" s="72"/>
      <c r="AG7032" s="72"/>
      <c r="AH7032" s="72"/>
      <c r="AI7032" s="72"/>
      <c r="AJ7032" s="72"/>
      <c r="AK7032" s="72"/>
    </row>
    <row r="7033" ht="14.25" customHeight="1">
      <c r="A7033" s="78">
        <v>7030.0</v>
      </c>
      <c r="C7033" s="78" t="str">
        <f>VLOOKUP(G7033,[1]Macrodata_CCF!$A$3:$D$55,4,FALSE)</f>
        <v>#ERROR!</v>
      </c>
      <c r="E7033" s="79" t="str">
        <f>VLOOKUP(G7033,[1]Macrodata_CCF!$A$3:$B$55,2,FALSE)</f>
        <v>#ERROR!</v>
      </c>
      <c r="F7033" s="78">
        <v>0.0</v>
      </c>
      <c r="G7033" s="80">
        <v>27.0</v>
      </c>
      <c r="H7033" s="81">
        <v>0.0</v>
      </c>
      <c r="I7033" s="81">
        <v>650000.0</v>
      </c>
      <c r="J7033" s="81">
        <v>91000.0</v>
      </c>
      <c r="K7033" s="81">
        <v>650000.0</v>
      </c>
      <c r="L7033" s="82">
        <v>0.14</v>
      </c>
      <c r="N7033" s="83">
        <f t="shared" si="1"/>
        <v>0.14</v>
      </c>
      <c r="O7033" s="83">
        <f t="shared" si="2"/>
        <v>0.14</v>
      </c>
      <c r="Q7033" s="83">
        <f t="shared" si="3"/>
        <v>1</v>
      </c>
      <c r="R7033" s="83">
        <f t="shared" si="4"/>
        <v>0.14</v>
      </c>
      <c r="S7033" s="83" t="b">
        <f t="shared" si="5"/>
        <v>0</v>
      </c>
      <c r="T7033" s="72"/>
      <c r="U7033" s="72"/>
      <c r="V7033" s="72"/>
      <c r="W7033" s="72"/>
      <c r="X7033" s="72"/>
      <c r="Y7033" s="72"/>
      <c r="Z7033" s="72"/>
      <c r="AA7033" s="72"/>
      <c r="AB7033" s="72"/>
      <c r="AC7033" s="72"/>
      <c r="AD7033" s="72"/>
      <c r="AE7033" s="72"/>
      <c r="AF7033" s="72"/>
      <c r="AG7033" s="72"/>
      <c r="AH7033" s="72"/>
      <c r="AI7033" s="72"/>
      <c r="AJ7033" s="72"/>
      <c r="AK7033" s="72"/>
    </row>
    <row r="7034" ht="14.25" customHeight="1">
      <c r="A7034" s="78">
        <v>7031.0</v>
      </c>
      <c r="C7034" s="78" t="str">
        <f>VLOOKUP(G7034,[1]Macrodata_CCF!$A$3:$D$55,4,FALSE)</f>
        <v>#ERROR!</v>
      </c>
      <c r="E7034" s="79" t="str">
        <f>VLOOKUP(G7034,[1]Macrodata_CCF!$A$3:$B$55,2,FALSE)</f>
        <v>#ERROR!</v>
      </c>
      <c r="F7034" s="78">
        <v>0.0</v>
      </c>
      <c r="G7034" s="80">
        <v>33.0</v>
      </c>
      <c r="H7034" s="81">
        <v>94340.0</v>
      </c>
      <c r="I7034" s="81">
        <v>680000.0</v>
      </c>
      <c r="J7034" s="81">
        <v>193900.0</v>
      </c>
      <c r="K7034" s="81">
        <v>680000.0</v>
      </c>
      <c r="L7034" s="82">
        <v>0.1699962435542806</v>
      </c>
      <c r="N7034" s="83">
        <f t="shared" si="1"/>
        <v>0.1699962436</v>
      </c>
      <c r="O7034" s="83">
        <f t="shared" si="2"/>
        <v>0.1699962436</v>
      </c>
      <c r="Q7034" s="83">
        <f t="shared" si="3"/>
        <v>0.8612647059</v>
      </c>
      <c r="R7034" s="83">
        <f t="shared" si="4"/>
        <v>0.1699962436</v>
      </c>
      <c r="S7034" s="83" t="b">
        <f t="shared" si="5"/>
        <v>0</v>
      </c>
      <c r="T7034" s="72"/>
      <c r="U7034" s="72"/>
      <c r="V7034" s="72"/>
      <c r="W7034" s="72"/>
      <c r="X7034" s="72"/>
      <c r="Y7034" s="72"/>
      <c r="Z7034" s="72"/>
      <c r="AA7034" s="72"/>
      <c r="AB7034" s="72"/>
      <c r="AC7034" s="72"/>
      <c r="AD7034" s="72"/>
      <c r="AE7034" s="72"/>
      <c r="AF7034" s="72"/>
      <c r="AG7034" s="72"/>
      <c r="AH7034" s="72"/>
      <c r="AI7034" s="72"/>
      <c r="AJ7034" s="72"/>
      <c r="AK7034" s="72"/>
    </row>
    <row r="7035" ht="14.25" customHeight="1">
      <c r="A7035" s="78">
        <v>7032.0</v>
      </c>
      <c r="C7035" s="78" t="str">
        <f>VLOOKUP(G7035,[1]Macrodata_CCF!$A$3:$D$55,4,FALSE)</f>
        <v>#ERROR!</v>
      </c>
      <c r="E7035" s="79" t="str">
        <f>VLOOKUP(G7035,[1]Macrodata_CCF!$A$3:$B$55,2,FALSE)</f>
        <v>#ERROR!</v>
      </c>
      <c r="F7035" s="78">
        <v>0.0</v>
      </c>
      <c r="G7035" s="80">
        <v>39.0</v>
      </c>
      <c r="H7035" s="81">
        <v>417870.0</v>
      </c>
      <c r="I7035" s="81">
        <v>970000.0</v>
      </c>
      <c r="J7035" s="81">
        <v>445475.0</v>
      </c>
      <c r="K7035" s="81">
        <v>970000.0</v>
      </c>
      <c r="L7035" s="82">
        <v>0.04999728324851031</v>
      </c>
      <c r="N7035" s="83">
        <f t="shared" si="1"/>
        <v>0.04999728325</v>
      </c>
      <c r="O7035" s="83">
        <f t="shared" si="2"/>
        <v>0.04999728325</v>
      </c>
      <c r="Q7035" s="83">
        <f t="shared" si="3"/>
        <v>0.5692061856</v>
      </c>
      <c r="R7035" s="83">
        <f t="shared" si="4"/>
        <v>0.04999728325</v>
      </c>
      <c r="S7035" s="83" t="b">
        <f t="shared" si="5"/>
        <v>0</v>
      </c>
      <c r="T7035" s="72"/>
      <c r="U7035" s="72"/>
      <c r="V7035" s="72"/>
      <c r="W7035" s="72"/>
      <c r="X7035" s="72"/>
      <c r="Y7035" s="72"/>
      <c r="Z7035" s="72"/>
      <c r="AA7035" s="72"/>
      <c r="AB7035" s="72"/>
      <c r="AC7035" s="72"/>
      <c r="AD7035" s="72"/>
      <c r="AE7035" s="72"/>
      <c r="AF7035" s="72"/>
      <c r="AG7035" s="72"/>
      <c r="AH7035" s="72"/>
      <c r="AI7035" s="72"/>
      <c r="AJ7035" s="72"/>
      <c r="AK7035" s="72"/>
    </row>
    <row r="7036" ht="14.25" customHeight="1">
      <c r="A7036" s="78">
        <v>7033.0</v>
      </c>
      <c r="C7036" s="78" t="str">
        <f>VLOOKUP(G7036,[1]Macrodata_CCF!$A$3:$D$55,4,FALSE)</f>
        <v>#ERROR!</v>
      </c>
      <c r="E7036" s="79" t="str">
        <f>VLOOKUP(G7036,[1]Macrodata_CCF!$A$3:$B$55,2,FALSE)</f>
        <v>#ERROR!</v>
      </c>
      <c r="F7036" s="78">
        <v>0.0</v>
      </c>
      <c r="G7036" s="80">
        <v>40.0</v>
      </c>
      <c r="H7036" s="81">
        <v>226980.0</v>
      </c>
      <c r="I7036" s="81">
        <v>810000.0</v>
      </c>
      <c r="J7036" s="81">
        <v>296940.0</v>
      </c>
      <c r="K7036" s="81">
        <v>1215000.0</v>
      </c>
      <c r="L7036" s="82">
        <v>0.1199958835031388</v>
      </c>
      <c r="N7036" s="83">
        <f t="shared" si="1"/>
        <v>0.1199958835</v>
      </c>
      <c r="O7036" s="83">
        <f t="shared" si="2"/>
        <v>0.1199958835</v>
      </c>
      <c r="Q7036" s="83">
        <f t="shared" si="3"/>
        <v>0.7197777778</v>
      </c>
      <c r="R7036" s="83">
        <f t="shared" si="4"/>
        <v>0.1199958835</v>
      </c>
      <c r="S7036" s="83" t="b">
        <f t="shared" si="5"/>
        <v>0</v>
      </c>
      <c r="T7036" s="72"/>
      <c r="U7036" s="72"/>
      <c r="V7036" s="72"/>
      <c r="W7036" s="72"/>
      <c r="X7036" s="72"/>
      <c r="Y7036" s="72"/>
      <c r="Z7036" s="72"/>
      <c r="AA7036" s="72"/>
      <c r="AB7036" s="72"/>
      <c r="AC7036" s="72"/>
      <c r="AD7036" s="72"/>
      <c r="AE7036" s="72"/>
      <c r="AF7036" s="72"/>
      <c r="AG7036" s="72"/>
      <c r="AH7036" s="72"/>
      <c r="AI7036" s="72"/>
      <c r="AJ7036" s="72"/>
      <c r="AK7036" s="72"/>
    </row>
    <row r="7037" ht="14.25" customHeight="1">
      <c r="A7037" s="78">
        <v>7034.0</v>
      </c>
      <c r="C7037" s="78" t="str">
        <f>VLOOKUP(G7037,[1]Macrodata_CCF!$A$3:$D$55,4,FALSE)</f>
        <v>#ERROR!</v>
      </c>
      <c r="E7037" s="79" t="str">
        <f>VLOOKUP(G7037,[1]Macrodata_CCF!$A$3:$B$55,2,FALSE)</f>
        <v>#ERROR!</v>
      </c>
      <c r="F7037" s="78">
        <v>0.0</v>
      </c>
      <c r="G7037" s="80">
        <v>7.0</v>
      </c>
      <c r="H7037" s="81">
        <v>0.0</v>
      </c>
      <c r="I7037" s="81">
        <v>750000.0</v>
      </c>
      <c r="J7037" s="81">
        <v>0.0</v>
      </c>
      <c r="K7037" s="81">
        <v>750000.0</v>
      </c>
      <c r="L7037" s="82">
        <v>0.0</v>
      </c>
      <c r="N7037" s="83">
        <f t="shared" si="1"/>
        <v>0</v>
      </c>
      <c r="O7037" s="83">
        <f t="shared" si="2"/>
        <v>0</v>
      </c>
      <c r="Q7037" s="83">
        <f t="shared" si="3"/>
        <v>1</v>
      </c>
      <c r="R7037" s="83">
        <f t="shared" si="4"/>
        <v>0</v>
      </c>
      <c r="S7037" s="83" t="b">
        <f t="shared" si="5"/>
        <v>0</v>
      </c>
      <c r="T7037" s="72"/>
      <c r="U7037" s="72"/>
      <c r="V7037" s="72"/>
      <c r="W7037" s="72"/>
      <c r="X7037" s="72"/>
      <c r="Y7037" s="72"/>
      <c r="Z7037" s="72"/>
      <c r="AA7037" s="72"/>
      <c r="AB7037" s="72"/>
      <c r="AC7037" s="72"/>
      <c r="AD7037" s="72"/>
      <c r="AE7037" s="72"/>
      <c r="AF7037" s="72"/>
      <c r="AG7037" s="72"/>
      <c r="AH7037" s="72"/>
      <c r="AI7037" s="72"/>
      <c r="AJ7037" s="72"/>
      <c r="AK7037" s="72"/>
    </row>
    <row r="7038" ht="14.25" customHeight="1">
      <c r="A7038" s="78">
        <v>7035.0</v>
      </c>
      <c r="C7038" s="78" t="str">
        <f>VLOOKUP(G7038,[1]Macrodata_CCF!$A$3:$D$55,4,FALSE)</f>
        <v>#ERROR!</v>
      </c>
      <c r="E7038" s="79" t="str">
        <f>VLOOKUP(G7038,[1]Macrodata_CCF!$A$3:$B$55,2,FALSE)</f>
        <v>#ERROR!</v>
      </c>
      <c r="F7038" s="78">
        <v>0.0</v>
      </c>
      <c r="G7038" s="80">
        <v>16.0</v>
      </c>
      <c r="H7038" s="81">
        <v>0.0</v>
      </c>
      <c r="I7038" s="81">
        <v>910000.0</v>
      </c>
      <c r="J7038" s="81">
        <v>145600.0</v>
      </c>
      <c r="K7038" s="81">
        <v>910000.0</v>
      </c>
      <c r="L7038" s="82">
        <v>0.16</v>
      </c>
      <c r="N7038" s="83">
        <f t="shared" si="1"/>
        <v>0.16</v>
      </c>
      <c r="O7038" s="83">
        <f t="shared" si="2"/>
        <v>0.16</v>
      </c>
      <c r="Q7038" s="83">
        <f t="shared" si="3"/>
        <v>1</v>
      </c>
      <c r="R7038" s="83">
        <f t="shared" si="4"/>
        <v>0.16</v>
      </c>
      <c r="S7038" s="83" t="b">
        <f t="shared" si="5"/>
        <v>0</v>
      </c>
      <c r="T7038" s="72"/>
      <c r="U7038" s="72"/>
      <c r="V7038" s="72"/>
      <c r="W7038" s="72"/>
      <c r="X7038" s="72"/>
      <c r="Y7038" s="72"/>
      <c r="Z7038" s="72"/>
      <c r="AA7038" s="72"/>
      <c r="AB7038" s="72"/>
      <c r="AC7038" s="72"/>
      <c r="AD7038" s="72"/>
      <c r="AE7038" s="72"/>
      <c r="AF7038" s="72"/>
      <c r="AG7038" s="72"/>
      <c r="AH7038" s="72"/>
      <c r="AI7038" s="72"/>
      <c r="AJ7038" s="72"/>
      <c r="AK7038" s="72"/>
    </row>
    <row r="7039" ht="14.25" customHeight="1">
      <c r="A7039" s="78">
        <v>7036.0</v>
      </c>
      <c r="C7039" s="78" t="str">
        <f>VLOOKUP(G7039,[1]Macrodata_CCF!$A$3:$D$55,4,FALSE)</f>
        <v>#ERROR!</v>
      </c>
      <c r="E7039" s="79" t="str">
        <f>VLOOKUP(G7039,[1]Macrodata_CCF!$A$3:$B$55,2,FALSE)</f>
        <v>#ERROR!</v>
      </c>
      <c r="F7039" s="78">
        <v>1.0</v>
      </c>
      <c r="G7039" s="80">
        <v>36.0</v>
      </c>
      <c r="H7039" s="81">
        <v>0.0</v>
      </c>
      <c r="I7039" s="81">
        <v>260000.0</v>
      </c>
      <c r="J7039" s="81">
        <v>114400.0</v>
      </c>
      <c r="K7039" s="81">
        <v>260000.0</v>
      </c>
      <c r="L7039" s="82">
        <v>0.44</v>
      </c>
      <c r="N7039" s="83">
        <f t="shared" si="1"/>
        <v>0.44</v>
      </c>
      <c r="O7039" s="83">
        <f t="shared" si="2"/>
        <v>0.44</v>
      </c>
      <c r="Q7039" s="83">
        <f t="shared" si="3"/>
        <v>1</v>
      </c>
      <c r="R7039" s="83">
        <f t="shared" si="4"/>
        <v>0.44</v>
      </c>
      <c r="S7039" s="83" t="b">
        <f t="shared" si="5"/>
        <v>0</v>
      </c>
      <c r="T7039" s="72"/>
      <c r="U7039" s="72"/>
      <c r="V7039" s="72"/>
      <c r="W7039" s="72"/>
      <c r="X7039" s="72"/>
      <c r="Y7039" s="72"/>
      <c r="Z7039" s="72"/>
      <c r="AA7039" s="72"/>
      <c r="AB7039" s="72"/>
      <c r="AC7039" s="72"/>
      <c r="AD7039" s="72"/>
      <c r="AE7039" s="72"/>
      <c r="AF7039" s="72"/>
      <c r="AG7039" s="72"/>
      <c r="AH7039" s="72"/>
      <c r="AI7039" s="72"/>
      <c r="AJ7039" s="72"/>
      <c r="AK7039" s="72"/>
    </row>
    <row r="7040" ht="14.25" customHeight="1">
      <c r="A7040" s="78">
        <v>7037.0</v>
      </c>
      <c r="C7040" s="78" t="str">
        <f>VLOOKUP(G7040,[1]Macrodata_CCF!$A$3:$D$55,4,FALSE)</f>
        <v>#ERROR!</v>
      </c>
      <c r="E7040" s="79" t="str">
        <f>VLOOKUP(G7040,[1]Macrodata_CCF!$A$3:$B$55,2,FALSE)</f>
        <v>#ERROR!</v>
      </c>
      <c r="F7040" s="78">
        <v>0.0</v>
      </c>
      <c r="G7040" s="80">
        <v>44.0</v>
      </c>
      <c r="H7040" s="81">
        <v>69115.0</v>
      </c>
      <c r="I7040" s="81">
        <v>140000.0</v>
      </c>
      <c r="J7040" s="81">
        <v>82585.0</v>
      </c>
      <c r="K7040" s="81">
        <v>252000.0</v>
      </c>
      <c r="L7040" s="82">
        <v>0.1900260986104253</v>
      </c>
      <c r="N7040" s="83">
        <f t="shared" si="1"/>
        <v>0.1900260986</v>
      </c>
      <c r="O7040" s="83">
        <f t="shared" si="2"/>
        <v>0.1900260986</v>
      </c>
      <c r="Q7040" s="83">
        <f t="shared" si="3"/>
        <v>0.5063214286</v>
      </c>
      <c r="R7040" s="83">
        <f t="shared" si="4"/>
        <v>0.1900260986</v>
      </c>
      <c r="S7040" s="83" t="b">
        <f t="shared" si="5"/>
        <v>0</v>
      </c>
      <c r="T7040" s="72"/>
      <c r="U7040" s="72"/>
      <c r="V7040" s="72"/>
      <c r="W7040" s="72"/>
      <c r="X7040" s="72"/>
      <c r="Y7040" s="72"/>
      <c r="Z7040" s="72"/>
      <c r="AA7040" s="72"/>
      <c r="AB7040" s="72"/>
      <c r="AC7040" s="72"/>
      <c r="AD7040" s="72"/>
      <c r="AE7040" s="72"/>
      <c r="AF7040" s="72"/>
      <c r="AG7040" s="72"/>
      <c r="AH7040" s="72"/>
      <c r="AI7040" s="72"/>
      <c r="AJ7040" s="72"/>
      <c r="AK7040" s="72"/>
    </row>
    <row r="7041" ht="14.25" customHeight="1">
      <c r="A7041" s="78">
        <v>7038.0</v>
      </c>
      <c r="C7041" s="78" t="str">
        <f>VLOOKUP(G7041,[1]Macrodata_CCF!$A$3:$D$55,4,FALSE)</f>
        <v>#ERROR!</v>
      </c>
      <c r="E7041" s="79" t="str">
        <f>VLOOKUP(G7041,[1]Macrodata_CCF!$A$3:$B$55,2,FALSE)</f>
        <v>#ERROR!</v>
      </c>
      <c r="F7041" s="78">
        <v>0.0</v>
      </c>
      <c r="G7041" s="80">
        <v>2.0</v>
      </c>
      <c r="H7041" s="81">
        <v>115330.0</v>
      </c>
      <c r="I7041" s="81">
        <v>270000.0</v>
      </c>
      <c r="J7041" s="81">
        <v>177200.0</v>
      </c>
      <c r="K7041" s="81">
        <v>270000.0</v>
      </c>
      <c r="L7041" s="82">
        <v>0.4000129307558027</v>
      </c>
      <c r="N7041" s="83">
        <f t="shared" si="1"/>
        <v>0.4000129308</v>
      </c>
      <c r="O7041" s="83">
        <f t="shared" si="2"/>
        <v>0.4000129308</v>
      </c>
      <c r="Q7041" s="83">
        <f t="shared" si="3"/>
        <v>0.5728518519</v>
      </c>
      <c r="R7041" s="83">
        <f t="shared" si="4"/>
        <v>0.4000129308</v>
      </c>
      <c r="S7041" s="83" t="b">
        <f t="shared" si="5"/>
        <v>0</v>
      </c>
      <c r="T7041" s="72"/>
      <c r="U7041" s="72"/>
      <c r="V7041" s="72"/>
      <c r="W7041" s="72"/>
      <c r="X7041" s="72"/>
      <c r="Y7041" s="72"/>
      <c r="Z7041" s="72"/>
      <c r="AA7041" s="72"/>
      <c r="AB7041" s="72"/>
      <c r="AC7041" s="72"/>
      <c r="AD7041" s="72"/>
      <c r="AE7041" s="72"/>
      <c r="AF7041" s="72"/>
      <c r="AG7041" s="72"/>
      <c r="AH7041" s="72"/>
      <c r="AI7041" s="72"/>
      <c r="AJ7041" s="72"/>
      <c r="AK7041" s="72"/>
    </row>
    <row r="7042" ht="14.25" customHeight="1">
      <c r="A7042" s="78">
        <v>7039.0</v>
      </c>
      <c r="C7042" s="78" t="str">
        <f>VLOOKUP(G7042,[1]Macrodata_CCF!$A$3:$D$55,4,FALSE)</f>
        <v>#ERROR!</v>
      </c>
      <c r="E7042" s="79" t="str">
        <f>VLOOKUP(G7042,[1]Macrodata_CCF!$A$3:$B$55,2,FALSE)</f>
        <v>#ERROR!</v>
      </c>
      <c r="F7042" s="78">
        <v>0.0</v>
      </c>
      <c r="G7042" s="80">
        <v>25.0</v>
      </c>
      <c r="H7042" s="81">
        <v>339850.0</v>
      </c>
      <c r="I7042" s="81">
        <v>850000.0</v>
      </c>
      <c r="J7042" s="81">
        <v>441880.0</v>
      </c>
      <c r="K7042" s="81">
        <v>850000.0</v>
      </c>
      <c r="L7042" s="82">
        <v>0.2</v>
      </c>
      <c r="N7042" s="83">
        <f t="shared" si="1"/>
        <v>0.2</v>
      </c>
      <c r="O7042" s="83">
        <f t="shared" si="2"/>
        <v>0.2</v>
      </c>
      <c r="Q7042" s="83">
        <f t="shared" si="3"/>
        <v>0.6001764706</v>
      </c>
      <c r="R7042" s="83">
        <f t="shared" si="4"/>
        <v>0.2</v>
      </c>
      <c r="S7042" s="83" t="b">
        <f t="shared" si="5"/>
        <v>0</v>
      </c>
      <c r="T7042" s="72"/>
      <c r="U7042" s="72"/>
      <c r="V7042" s="72"/>
      <c r="W7042" s="72"/>
      <c r="X7042" s="72"/>
      <c r="Y7042" s="72"/>
      <c r="Z7042" s="72"/>
      <c r="AA7042" s="72"/>
      <c r="AB7042" s="72"/>
      <c r="AC7042" s="72"/>
      <c r="AD7042" s="72"/>
      <c r="AE7042" s="72"/>
      <c r="AF7042" s="72"/>
      <c r="AG7042" s="72"/>
      <c r="AH7042" s="72"/>
      <c r="AI7042" s="72"/>
      <c r="AJ7042" s="72"/>
      <c r="AK7042" s="72"/>
    </row>
    <row r="7043" ht="14.25" customHeight="1">
      <c r="A7043" s="78">
        <v>7040.0</v>
      </c>
      <c r="C7043" s="78" t="str">
        <f>VLOOKUP(G7043,[1]Macrodata_CCF!$A$3:$D$55,4,FALSE)</f>
        <v>#ERROR!</v>
      </c>
      <c r="E7043" s="79" t="str">
        <f>VLOOKUP(G7043,[1]Macrodata_CCF!$A$3:$B$55,2,FALSE)</f>
        <v>#ERROR!</v>
      </c>
      <c r="F7043" s="78">
        <v>0.0</v>
      </c>
      <c r="G7043" s="80">
        <v>23.0</v>
      </c>
      <c r="H7043" s="81">
        <v>223460.0</v>
      </c>
      <c r="I7043" s="81">
        <v>240000.0</v>
      </c>
      <c r="J7043" s="81">
        <v>226105.0</v>
      </c>
      <c r="K7043" s="81">
        <v>360000.0</v>
      </c>
      <c r="L7043" s="82">
        <v>0.1599153567110036</v>
      </c>
      <c r="N7043" s="83">
        <f t="shared" si="1"/>
        <v>0.1599153567</v>
      </c>
      <c r="O7043" s="83">
        <f t="shared" si="2"/>
        <v>0.1599153567</v>
      </c>
      <c r="Q7043" s="83">
        <f t="shared" si="3"/>
        <v>0.06891666667</v>
      </c>
      <c r="R7043" s="83">
        <f t="shared" si="4"/>
        <v>0.01102083333</v>
      </c>
      <c r="S7043" s="83" t="b">
        <f t="shared" si="5"/>
        <v>0</v>
      </c>
      <c r="T7043" s="72"/>
      <c r="U7043" s="72"/>
      <c r="V7043" s="72"/>
      <c r="W7043" s="72"/>
      <c r="X7043" s="72"/>
      <c r="Y7043" s="72"/>
      <c r="Z7043" s="72"/>
      <c r="AA7043" s="72"/>
      <c r="AB7043" s="72"/>
      <c r="AC7043" s="72"/>
      <c r="AD7043" s="72"/>
      <c r="AE7043" s="72"/>
      <c r="AF7043" s="72"/>
      <c r="AG7043" s="72"/>
      <c r="AH7043" s="72"/>
      <c r="AI7043" s="72"/>
      <c r="AJ7043" s="72"/>
      <c r="AK7043" s="72"/>
    </row>
    <row r="7044" ht="14.25" customHeight="1">
      <c r="A7044" s="78">
        <v>7041.0</v>
      </c>
      <c r="C7044" s="78" t="str">
        <f>VLOOKUP(G7044,[1]Macrodata_CCF!$A$3:$D$55,4,FALSE)</f>
        <v>#ERROR!</v>
      </c>
      <c r="E7044" s="79" t="str">
        <f>VLOOKUP(G7044,[1]Macrodata_CCF!$A$3:$B$55,2,FALSE)</f>
        <v>#ERROR!</v>
      </c>
      <c r="F7044" s="78">
        <v>0.0</v>
      </c>
      <c r="G7044" s="80">
        <v>27.0</v>
      </c>
      <c r="H7044" s="81">
        <v>0.0</v>
      </c>
      <c r="I7044" s="81">
        <v>500000.0</v>
      </c>
      <c r="J7044" s="81">
        <v>70000.0</v>
      </c>
      <c r="K7044" s="81">
        <v>500000.0</v>
      </c>
      <c r="L7044" s="82">
        <v>0.14</v>
      </c>
      <c r="N7044" s="83">
        <f t="shared" si="1"/>
        <v>0.14</v>
      </c>
      <c r="O7044" s="83">
        <f t="shared" si="2"/>
        <v>0.14</v>
      </c>
      <c r="Q7044" s="83">
        <f t="shared" si="3"/>
        <v>1</v>
      </c>
      <c r="R7044" s="83">
        <f t="shared" si="4"/>
        <v>0.14</v>
      </c>
      <c r="S7044" s="83" t="b">
        <f t="shared" si="5"/>
        <v>0</v>
      </c>
      <c r="T7044" s="72"/>
      <c r="U7044" s="72"/>
      <c r="V7044" s="72"/>
      <c r="W7044" s="72"/>
      <c r="X7044" s="72"/>
      <c r="Y7044" s="72"/>
      <c r="Z7044" s="72"/>
      <c r="AA7044" s="72"/>
      <c r="AB7044" s="72"/>
      <c r="AC7044" s="72"/>
      <c r="AD7044" s="72"/>
      <c r="AE7044" s="72"/>
      <c r="AF7044" s="72"/>
      <c r="AG7044" s="72"/>
      <c r="AH7044" s="72"/>
      <c r="AI7044" s="72"/>
      <c r="AJ7044" s="72"/>
      <c r="AK7044" s="72"/>
    </row>
    <row r="7045" ht="14.25" customHeight="1">
      <c r="A7045" s="78">
        <v>7042.0</v>
      </c>
      <c r="C7045" s="78" t="str">
        <f>VLOOKUP(G7045,[1]Macrodata_CCF!$A$3:$D$55,4,FALSE)</f>
        <v>#ERROR!</v>
      </c>
      <c r="E7045" s="79" t="str">
        <f>VLOOKUP(G7045,[1]Macrodata_CCF!$A$3:$B$55,2,FALSE)</f>
        <v>#ERROR!</v>
      </c>
      <c r="F7045" s="78">
        <v>0.0</v>
      </c>
      <c r="G7045" s="80">
        <v>12.0</v>
      </c>
      <c r="H7045" s="81">
        <v>0.0</v>
      </c>
      <c r="I7045" s="81">
        <v>30000.0</v>
      </c>
      <c r="J7045" s="81">
        <v>10800.0</v>
      </c>
      <c r="K7045" s="81">
        <v>30000.0</v>
      </c>
      <c r="L7045" s="82">
        <v>0.36</v>
      </c>
      <c r="N7045" s="83">
        <f t="shared" si="1"/>
        <v>0.36</v>
      </c>
      <c r="O7045" s="83">
        <f t="shared" si="2"/>
        <v>0.36</v>
      </c>
      <c r="Q7045" s="83">
        <f t="shared" si="3"/>
        <v>1</v>
      </c>
      <c r="R7045" s="83">
        <f t="shared" si="4"/>
        <v>0.36</v>
      </c>
      <c r="S7045" s="83" t="b">
        <f t="shared" si="5"/>
        <v>0</v>
      </c>
      <c r="T7045" s="72"/>
      <c r="U7045" s="72"/>
      <c r="V7045" s="72"/>
      <c r="W7045" s="72"/>
      <c r="X7045" s="72"/>
      <c r="Y7045" s="72"/>
      <c r="Z7045" s="72"/>
      <c r="AA7045" s="72"/>
      <c r="AB7045" s="72"/>
      <c r="AC7045" s="72"/>
      <c r="AD7045" s="72"/>
      <c r="AE7045" s="72"/>
      <c r="AF7045" s="72"/>
      <c r="AG7045" s="72"/>
      <c r="AH7045" s="72"/>
      <c r="AI7045" s="72"/>
      <c r="AJ7045" s="72"/>
      <c r="AK7045" s="72"/>
    </row>
    <row r="7046" ht="14.25" customHeight="1">
      <c r="A7046" s="78">
        <v>7043.0</v>
      </c>
      <c r="C7046" s="78" t="str">
        <f>VLOOKUP(G7046,[1]Macrodata_CCF!$A$3:$D$55,4,FALSE)</f>
        <v>#ERROR!</v>
      </c>
      <c r="E7046" s="79" t="str">
        <f>VLOOKUP(G7046,[1]Macrodata_CCF!$A$3:$B$55,2,FALSE)</f>
        <v>#ERROR!</v>
      </c>
      <c r="F7046" s="78">
        <v>0.0</v>
      </c>
      <c r="G7046" s="80">
        <v>1.0</v>
      </c>
      <c r="H7046" s="81">
        <v>182710.0</v>
      </c>
      <c r="I7046" s="81">
        <v>650000.0</v>
      </c>
      <c r="J7046" s="81">
        <v>332245.0</v>
      </c>
      <c r="K7046" s="81">
        <v>650000.0</v>
      </c>
      <c r="L7046" s="82">
        <v>0.3200047079971752</v>
      </c>
      <c r="N7046" s="83">
        <f t="shared" si="1"/>
        <v>0.320004708</v>
      </c>
      <c r="O7046" s="83">
        <f t="shared" si="2"/>
        <v>0.320004708</v>
      </c>
      <c r="Q7046" s="83">
        <f t="shared" si="3"/>
        <v>0.7189076923</v>
      </c>
      <c r="R7046" s="83">
        <f t="shared" si="4"/>
        <v>0.320004708</v>
      </c>
      <c r="S7046" s="83" t="b">
        <f t="shared" si="5"/>
        <v>0</v>
      </c>
      <c r="T7046" s="72"/>
      <c r="U7046" s="72"/>
      <c r="V7046" s="72"/>
      <c r="W7046" s="72"/>
      <c r="X7046" s="72"/>
      <c r="Y7046" s="72"/>
      <c r="Z7046" s="72"/>
      <c r="AA7046" s="72"/>
      <c r="AB7046" s="72"/>
      <c r="AC7046" s="72"/>
      <c r="AD7046" s="72"/>
      <c r="AE7046" s="72"/>
      <c r="AF7046" s="72"/>
      <c r="AG7046" s="72"/>
      <c r="AH7046" s="72"/>
      <c r="AI7046" s="72"/>
      <c r="AJ7046" s="72"/>
      <c r="AK7046" s="72"/>
    </row>
    <row r="7047" ht="14.25" customHeight="1">
      <c r="A7047" s="78">
        <v>7044.0</v>
      </c>
      <c r="C7047" s="78" t="str">
        <f>VLOOKUP(G7047,[1]Macrodata_CCF!$A$3:$D$55,4,FALSE)</f>
        <v>#ERROR!</v>
      </c>
      <c r="E7047" s="79" t="str">
        <f>VLOOKUP(G7047,[1]Macrodata_CCF!$A$3:$B$55,2,FALSE)</f>
        <v>#ERROR!</v>
      </c>
      <c r="F7047" s="78">
        <v>0.0</v>
      </c>
      <c r="G7047" s="80">
        <v>19.0</v>
      </c>
      <c r="H7047" s="81">
        <v>0.0</v>
      </c>
      <c r="I7047" s="81">
        <v>90000.0</v>
      </c>
      <c r="J7047" s="81">
        <v>16200.0</v>
      </c>
      <c r="K7047" s="81">
        <v>90000.0</v>
      </c>
      <c r="L7047" s="82">
        <v>0.18</v>
      </c>
      <c r="N7047" s="83">
        <f t="shared" si="1"/>
        <v>0.18</v>
      </c>
      <c r="O7047" s="83">
        <f t="shared" si="2"/>
        <v>0.18</v>
      </c>
      <c r="Q7047" s="83">
        <f t="shared" si="3"/>
        <v>1</v>
      </c>
      <c r="R7047" s="83">
        <f t="shared" si="4"/>
        <v>0.18</v>
      </c>
      <c r="S7047" s="83" t="b">
        <f t="shared" si="5"/>
        <v>0</v>
      </c>
      <c r="T7047" s="72"/>
      <c r="U7047" s="72"/>
      <c r="V7047" s="72"/>
      <c r="W7047" s="72"/>
      <c r="X7047" s="72"/>
      <c r="Y7047" s="72"/>
      <c r="Z7047" s="72"/>
      <c r="AA7047" s="72"/>
      <c r="AB7047" s="72"/>
      <c r="AC7047" s="72"/>
      <c r="AD7047" s="72"/>
      <c r="AE7047" s="72"/>
      <c r="AF7047" s="72"/>
      <c r="AG7047" s="72"/>
      <c r="AH7047" s="72"/>
      <c r="AI7047" s="72"/>
      <c r="AJ7047" s="72"/>
      <c r="AK7047" s="72"/>
    </row>
    <row r="7048" ht="14.25" customHeight="1">
      <c r="A7048" s="78">
        <v>7045.0</v>
      </c>
      <c r="C7048" s="78" t="str">
        <f>VLOOKUP(G7048,[1]Macrodata_CCF!$A$3:$D$55,4,FALSE)</f>
        <v>#ERROR!</v>
      </c>
      <c r="E7048" s="79" t="str">
        <f>VLOOKUP(G7048,[1]Macrodata_CCF!$A$3:$B$55,2,FALSE)</f>
        <v>#ERROR!</v>
      </c>
      <c r="F7048" s="78">
        <v>0.0</v>
      </c>
      <c r="G7048" s="80">
        <v>22.0</v>
      </c>
      <c r="H7048" s="81">
        <v>129855.0</v>
      </c>
      <c r="I7048" s="81">
        <v>420000.0</v>
      </c>
      <c r="J7048" s="81">
        <v>184985.0</v>
      </c>
      <c r="K7048" s="81">
        <v>420000.0</v>
      </c>
      <c r="L7048" s="82">
        <v>0.1900084440538352</v>
      </c>
      <c r="N7048" s="83">
        <f t="shared" si="1"/>
        <v>0.1900084441</v>
      </c>
      <c r="O7048" s="83">
        <f t="shared" si="2"/>
        <v>0.1900084441</v>
      </c>
      <c r="Q7048" s="83">
        <f t="shared" si="3"/>
        <v>0.6908214286</v>
      </c>
      <c r="R7048" s="83">
        <f t="shared" si="4"/>
        <v>0.1900084441</v>
      </c>
      <c r="S7048" s="83" t="b">
        <f t="shared" si="5"/>
        <v>0</v>
      </c>
      <c r="T7048" s="72"/>
      <c r="U7048" s="72"/>
      <c r="V7048" s="72"/>
      <c r="W7048" s="72"/>
      <c r="X7048" s="72"/>
      <c r="Y7048" s="72"/>
      <c r="Z7048" s="72"/>
      <c r="AA7048" s="72"/>
      <c r="AB7048" s="72"/>
      <c r="AC7048" s="72"/>
      <c r="AD7048" s="72"/>
      <c r="AE7048" s="72"/>
      <c r="AF7048" s="72"/>
      <c r="AG7048" s="72"/>
      <c r="AH7048" s="72"/>
      <c r="AI7048" s="72"/>
      <c r="AJ7048" s="72"/>
      <c r="AK7048" s="72"/>
    </row>
    <row r="7049" ht="14.25" customHeight="1">
      <c r="A7049" s="78">
        <v>7046.0</v>
      </c>
      <c r="C7049" s="78" t="str">
        <f>VLOOKUP(G7049,[1]Macrodata_CCF!$A$3:$D$55,4,FALSE)</f>
        <v>#ERROR!</v>
      </c>
      <c r="E7049" s="79" t="str">
        <f>VLOOKUP(G7049,[1]Macrodata_CCF!$A$3:$B$55,2,FALSE)</f>
        <v>#ERROR!</v>
      </c>
      <c r="F7049" s="78">
        <v>0.0</v>
      </c>
      <c r="G7049" s="80">
        <v>31.0</v>
      </c>
      <c r="H7049" s="81">
        <v>23110.0</v>
      </c>
      <c r="I7049" s="81">
        <v>90000.0</v>
      </c>
      <c r="J7049" s="81">
        <v>91800.0</v>
      </c>
      <c r="K7049" s="81">
        <v>90000.0</v>
      </c>
      <c r="L7049" s="82">
        <v>1.026909851995814</v>
      </c>
      <c r="N7049" s="83">
        <f t="shared" si="1"/>
        <v>1.026909852</v>
      </c>
      <c r="O7049" s="83">
        <f t="shared" si="2"/>
        <v>1</v>
      </c>
      <c r="Q7049" s="83">
        <f t="shared" si="3"/>
        <v>0.7432222222</v>
      </c>
      <c r="R7049" s="83">
        <f t="shared" si="4"/>
        <v>1.026909852</v>
      </c>
      <c r="S7049" s="83" t="b">
        <f t="shared" si="5"/>
        <v>0</v>
      </c>
      <c r="T7049" s="72"/>
      <c r="U7049" s="72"/>
      <c r="V7049" s="72"/>
      <c r="W7049" s="72"/>
      <c r="X7049" s="72"/>
      <c r="Y7049" s="72"/>
      <c r="Z7049" s="72"/>
      <c r="AA7049" s="72"/>
      <c r="AB7049" s="72"/>
      <c r="AC7049" s="72"/>
      <c r="AD7049" s="72"/>
      <c r="AE7049" s="72"/>
      <c r="AF7049" s="72"/>
      <c r="AG7049" s="72"/>
      <c r="AH7049" s="72"/>
      <c r="AI7049" s="72"/>
      <c r="AJ7049" s="72"/>
      <c r="AK7049" s="72"/>
    </row>
    <row r="7050" ht="14.25" customHeight="1">
      <c r="A7050" s="78">
        <v>7047.0</v>
      </c>
      <c r="C7050" s="78" t="str">
        <f>VLOOKUP(G7050,[1]Macrodata_CCF!$A$3:$D$55,4,FALSE)</f>
        <v>#ERROR!</v>
      </c>
      <c r="E7050" s="79" t="str">
        <f>VLOOKUP(G7050,[1]Macrodata_CCF!$A$3:$B$55,2,FALSE)</f>
        <v>#ERROR!</v>
      </c>
      <c r="F7050" s="78">
        <v>0.0</v>
      </c>
      <c r="G7050" s="80">
        <v>52.0</v>
      </c>
      <c r="H7050" s="81">
        <v>244695.0</v>
      </c>
      <c r="I7050" s="81">
        <v>750000.0</v>
      </c>
      <c r="J7050" s="81">
        <v>275015.0</v>
      </c>
      <c r="K7050" s="81">
        <v>750000.0</v>
      </c>
      <c r="L7050" s="82">
        <v>0.06000336430472685</v>
      </c>
      <c r="N7050" s="83">
        <f t="shared" si="1"/>
        <v>0.0600033643</v>
      </c>
      <c r="O7050" s="83">
        <f t="shared" si="2"/>
        <v>0.0600033643</v>
      </c>
      <c r="Q7050" s="83">
        <f t="shared" si="3"/>
        <v>0.67374</v>
      </c>
      <c r="R7050" s="83">
        <f t="shared" si="4"/>
        <v>0.0600033643</v>
      </c>
      <c r="S7050" s="83" t="b">
        <f t="shared" si="5"/>
        <v>0</v>
      </c>
      <c r="T7050" s="72"/>
      <c r="U7050" s="72"/>
      <c r="V7050" s="72"/>
      <c r="W7050" s="72"/>
      <c r="X7050" s="72"/>
      <c r="Y7050" s="72"/>
      <c r="Z7050" s="72"/>
      <c r="AA7050" s="72"/>
      <c r="AB7050" s="72"/>
      <c r="AC7050" s="72"/>
      <c r="AD7050" s="72"/>
      <c r="AE7050" s="72"/>
      <c r="AF7050" s="72"/>
      <c r="AG7050" s="72"/>
      <c r="AH7050" s="72"/>
      <c r="AI7050" s="72"/>
      <c r="AJ7050" s="72"/>
      <c r="AK7050" s="72"/>
    </row>
    <row r="7051" ht="14.25" customHeight="1">
      <c r="A7051" s="78">
        <v>7048.0</v>
      </c>
      <c r="C7051" s="78" t="str">
        <f>VLOOKUP(G7051,[1]Macrodata_CCF!$A$3:$D$55,4,FALSE)</f>
        <v>#ERROR!</v>
      </c>
      <c r="E7051" s="79" t="str">
        <f>VLOOKUP(G7051,[1]Macrodata_CCF!$A$3:$B$55,2,FALSE)</f>
        <v>#ERROR!</v>
      </c>
      <c r="F7051" s="78">
        <v>0.0</v>
      </c>
      <c r="G7051" s="80">
        <v>2.0</v>
      </c>
      <c r="H7051" s="81">
        <v>0.0</v>
      </c>
      <c r="I7051" s="81">
        <v>980000.0</v>
      </c>
      <c r="J7051" s="81">
        <v>294000.0</v>
      </c>
      <c r="K7051" s="81">
        <v>980000.0</v>
      </c>
      <c r="L7051" s="82">
        <v>0.3</v>
      </c>
      <c r="N7051" s="83">
        <f t="shared" si="1"/>
        <v>0.3</v>
      </c>
      <c r="O7051" s="83">
        <f t="shared" si="2"/>
        <v>0.3</v>
      </c>
      <c r="Q7051" s="83">
        <f t="shared" si="3"/>
        <v>1</v>
      </c>
      <c r="R7051" s="83">
        <f t="shared" si="4"/>
        <v>0.3</v>
      </c>
      <c r="S7051" s="83" t="b">
        <f t="shared" si="5"/>
        <v>0</v>
      </c>
      <c r="T7051" s="72"/>
      <c r="U7051" s="72"/>
      <c r="V7051" s="72"/>
      <c r="W7051" s="72"/>
      <c r="X7051" s="72"/>
      <c r="Y7051" s="72"/>
      <c r="Z7051" s="72"/>
      <c r="AA7051" s="72"/>
      <c r="AB7051" s="72"/>
      <c r="AC7051" s="72"/>
      <c r="AD7051" s="72"/>
      <c r="AE7051" s="72"/>
      <c r="AF7051" s="72"/>
      <c r="AG7051" s="72"/>
      <c r="AH7051" s="72"/>
      <c r="AI7051" s="72"/>
      <c r="AJ7051" s="72"/>
      <c r="AK7051" s="72"/>
    </row>
    <row r="7052" ht="14.25" customHeight="1">
      <c r="A7052" s="78">
        <v>7049.0</v>
      </c>
      <c r="C7052" s="78" t="str">
        <f>VLOOKUP(G7052,[1]Macrodata_CCF!$A$3:$D$55,4,FALSE)</f>
        <v>#ERROR!</v>
      </c>
      <c r="E7052" s="79" t="str">
        <f>VLOOKUP(G7052,[1]Macrodata_CCF!$A$3:$B$55,2,FALSE)</f>
        <v>#ERROR!</v>
      </c>
      <c r="F7052" s="78">
        <v>1.0</v>
      </c>
      <c r="G7052" s="80">
        <v>34.0</v>
      </c>
      <c r="H7052" s="81">
        <v>291240.0</v>
      </c>
      <c r="I7052" s="81">
        <v>920000.0</v>
      </c>
      <c r="J7052" s="81">
        <v>593045.0</v>
      </c>
      <c r="K7052" s="81">
        <v>920000.0</v>
      </c>
      <c r="L7052" s="82">
        <v>0.4800003180863923</v>
      </c>
      <c r="N7052" s="83">
        <f t="shared" si="1"/>
        <v>0.4800003181</v>
      </c>
      <c r="O7052" s="83">
        <f t="shared" si="2"/>
        <v>0.4800003181</v>
      </c>
      <c r="Q7052" s="83">
        <f t="shared" si="3"/>
        <v>0.6834347826</v>
      </c>
      <c r="R7052" s="83">
        <f t="shared" si="4"/>
        <v>0.4800003181</v>
      </c>
      <c r="S7052" s="83" t="b">
        <f t="shared" si="5"/>
        <v>0</v>
      </c>
      <c r="T7052" s="72"/>
      <c r="U7052" s="72"/>
      <c r="V7052" s="72"/>
      <c r="W7052" s="72"/>
      <c r="X7052" s="72"/>
      <c r="Y7052" s="72"/>
      <c r="Z7052" s="72"/>
      <c r="AA7052" s="72"/>
      <c r="AB7052" s="72"/>
      <c r="AC7052" s="72"/>
      <c r="AD7052" s="72"/>
      <c r="AE7052" s="72"/>
      <c r="AF7052" s="72"/>
      <c r="AG7052" s="72"/>
      <c r="AH7052" s="72"/>
      <c r="AI7052" s="72"/>
      <c r="AJ7052" s="72"/>
      <c r="AK7052" s="72"/>
    </row>
    <row r="7053" ht="14.25" customHeight="1">
      <c r="A7053" s="78">
        <v>7050.0</v>
      </c>
      <c r="C7053" s="78" t="str">
        <f>VLOOKUP(G7053,[1]Macrodata_CCF!$A$3:$D$55,4,FALSE)</f>
        <v>#ERROR!</v>
      </c>
      <c r="E7053" s="79" t="str">
        <f>VLOOKUP(G7053,[1]Macrodata_CCF!$A$3:$B$55,2,FALSE)</f>
        <v>#ERROR!</v>
      </c>
      <c r="F7053" s="78">
        <v>0.0</v>
      </c>
      <c r="G7053" s="80">
        <v>47.0</v>
      </c>
      <c r="H7053" s="81">
        <v>0.0</v>
      </c>
      <c r="I7053" s="81">
        <v>870000.0</v>
      </c>
      <c r="J7053" s="81">
        <v>887400.0</v>
      </c>
      <c r="K7053" s="81">
        <v>870000.0</v>
      </c>
      <c r="L7053" s="82">
        <v>1.02</v>
      </c>
      <c r="N7053" s="83">
        <f t="shared" si="1"/>
        <v>1.02</v>
      </c>
      <c r="O7053" s="83">
        <f t="shared" si="2"/>
        <v>1</v>
      </c>
      <c r="Q7053" s="83">
        <f t="shared" si="3"/>
        <v>1</v>
      </c>
      <c r="R7053" s="83">
        <f t="shared" si="4"/>
        <v>1.02</v>
      </c>
      <c r="S7053" s="83" t="b">
        <f t="shared" si="5"/>
        <v>0</v>
      </c>
      <c r="T7053" s="72"/>
      <c r="U7053" s="72"/>
      <c r="V7053" s="72"/>
      <c r="W7053" s="72"/>
      <c r="X7053" s="72"/>
      <c r="Y7053" s="72"/>
      <c r="Z7053" s="72"/>
      <c r="AA7053" s="72"/>
      <c r="AB7053" s="72"/>
      <c r="AC7053" s="72"/>
      <c r="AD7053" s="72"/>
      <c r="AE7053" s="72"/>
      <c r="AF7053" s="72"/>
      <c r="AG7053" s="72"/>
      <c r="AH7053" s="72"/>
      <c r="AI7053" s="72"/>
      <c r="AJ7053" s="72"/>
      <c r="AK7053" s="72"/>
    </row>
    <row r="7054" ht="14.25" customHeight="1">
      <c r="A7054" s="78">
        <v>7051.0</v>
      </c>
      <c r="C7054" s="78" t="str">
        <f>VLOOKUP(G7054,[1]Macrodata_CCF!$A$3:$D$55,4,FALSE)</f>
        <v>#ERROR!</v>
      </c>
      <c r="E7054" s="79" t="str">
        <f>VLOOKUP(G7054,[1]Macrodata_CCF!$A$3:$B$55,2,FALSE)</f>
        <v>#ERROR!</v>
      </c>
      <c r="F7054" s="78">
        <v>0.0</v>
      </c>
      <c r="G7054" s="80">
        <v>46.0</v>
      </c>
      <c r="H7054" s="81">
        <v>243340.0</v>
      </c>
      <c r="I7054" s="81">
        <v>480000.0</v>
      </c>
      <c r="J7054" s="81">
        <v>288305.0</v>
      </c>
      <c r="K7054" s="81">
        <v>480000.0</v>
      </c>
      <c r="L7054" s="82">
        <v>0.189998309811544</v>
      </c>
      <c r="N7054" s="83">
        <f t="shared" si="1"/>
        <v>0.1899983098</v>
      </c>
      <c r="O7054" s="83">
        <f t="shared" si="2"/>
        <v>0.1899983098</v>
      </c>
      <c r="Q7054" s="83">
        <f t="shared" si="3"/>
        <v>0.4930416667</v>
      </c>
      <c r="R7054" s="83">
        <f t="shared" si="4"/>
        <v>0.1899983098</v>
      </c>
      <c r="S7054" s="83" t="b">
        <f t="shared" si="5"/>
        <v>0</v>
      </c>
      <c r="T7054" s="72"/>
      <c r="U7054" s="72"/>
      <c r="V7054" s="72"/>
      <c r="W7054" s="72"/>
      <c r="X7054" s="72"/>
      <c r="Y7054" s="72"/>
      <c r="Z7054" s="72"/>
      <c r="AA7054" s="72"/>
      <c r="AB7054" s="72"/>
      <c r="AC7054" s="72"/>
      <c r="AD7054" s="72"/>
      <c r="AE7054" s="72"/>
      <c r="AF7054" s="72"/>
      <c r="AG7054" s="72"/>
      <c r="AH7054" s="72"/>
      <c r="AI7054" s="72"/>
      <c r="AJ7054" s="72"/>
      <c r="AK7054" s="72"/>
    </row>
    <row r="7055" ht="14.25" customHeight="1">
      <c r="A7055" s="78">
        <v>7052.0</v>
      </c>
      <c r="C7055" s="78" t="str">
        <f>VLOOKUP(G7055,[1]Macrodata_CCF!$A$3:$D$55,4,FALSE)</f>
        <v>#ERROR!</v>
      </c>
      <c r="E7055" s="79" t="str">
        <f>VLOOKUP(G7055,[1]Macrodata_CCF!$A$3:$B$55,2,FALSE)</f>
        <v>#ERROR!</v>
      </c>
      <c r="F7055" s="78">
        <v>0.0</v>
      </c>
      <c r="G7055" s="80">
        <v>17.0</v>
      </c>
      <c r="H7055" s="81">
        <v>248700.0</v>
      </c>
      <c r="I7055" s="81">
        <v>360000.0</v>
      </c>
      <c r="J7055" s="81">
        <v>269845.0</v>
      </c>
      <c r="K7055" s="81">
        <v>360000.0</v>
      </c>
      <c r="L7055" s="82">
        <v>0.1899820305480683</v>
      </c>
      <c r="N7055" s="83">
        <f t="shared" si="1"/>
        <v>0.1899820305</v>
      </c>
      <c r="O7055" s="83">
        <f t="shared" si="2"/>
        <v>0.1899820305</v>
      </c>
      <c r="Q7055" s="83">
        <f t="shared" si="3"/>
        <v>0.3091666667</v>
      </c>
      <c r="R7055" s="83">
        <f t="shared" si="4"/>
        <v>0.1899820305</v>
      </c>
      <c r="S7055" s="83" t="b">
        <f t="shared" si="5"/>
        <v>0</v>
      </c>
      <c r="T7055" s="72"/>
      <c r="U7055" s="72"/>
      <c r="V7055" s="72"/>
      <c r="W7055" s="72"/>
      <c r="X7055" s="72"/>
      <c r="Y7055" s="72"/>
      <c r="Z7055" s="72"/>
      <c r="AA7055" s="72"/>
      <c r="AB7055" s="72"/>
      <c r="AC7055" s="72"/>
      <c r="AD7055" s="72"/>
      <c r="AE7055" s="72"/>
      <c r="AF7055" s="72"/>
      <c r="AG7055" s="72"/>
      <c r="AH7055" s="72"/>
      <c r="AI7055" s="72"/>
      <c r="AJ7055" s="72"/>
      <c r="AK7055" s="72"/>
    </row>
    <row r="7056" ht="14.25" customHeight="1">
      <c r="A7056" s="78">
        <v>7053.0</v>
      </c>
      <c r="C7056" s="78" t="str">
        <f>VLOOKUP(G7056,[1]Macrodata_CCF!$A$3:$D$55,4,FALSE)</f>
        <v>#ERROR!</v>
      </c>
      <c r="E7056" s="79" t="str">
        <f>VLOOKUP(G7056,[1]Macrodata_CCF!$A$3:$B$55,2,FALSE)</f>
        <v>#ERROR!</v>
      </c>
      <c r="F7056" s="78">
        <v>0.0</v>
      </c>
      <c r="G7056" s="80">
        <v>27.0</v>
      </c>
      <c r="H7056" s="81">
        <v>206000.0</v>
      </c>
      <c r="I7056" s="81">
        <v>220000.0</v>
      </c>
      <c r="J7056" s="81">
        <v>208660.0</v>
      </c>
      <c r="K7056" s="81">
        <v>220000.0</v>
      </c>
      <c r="L7056" s="82">
        <v>0.19</v>
      </c>
      <c r="N7056" s="83">
        <f t="shared" si="1"/>
        <v>0.19</v>
      </c>
      <c r="O7056" s="83">
        <f t="shared" si="2"/>
        <v>0.19</v>
      </c>
      <c r="Q7056" s="83">
        <f t="shared" si="3"/>
        <v>0.06363636364</v>
      </c>
      <c r="R7056" s="83">
        <f t="shared" si="4"/>
        <v>0.01209090909</v>
      </c>
      <c r="S7056" s="83" t="b">
        <f t="shared" si="5"/>
        <v>0</v>
      </c>
      <c r="T7056" s="72"/>
      <c r="U7056" s="72"/>
      <c r="V7056" s="72"/>
      <c r="W7056" s="72"/>
      <c r="X7056" s="72"/>
      <c r="Y7056" s="72"/>
      <c r="Z7056" s="72"/>
      <c r="AA7056" s="72"/>
      <c r="AB7056" s="72"/>
      <c r="AC7056" s="72"/>
      <c r="AD7056" s="72"/>
      <c r="AE7056" s="72"/>
      <c r="AF7056" s="72"/>
      <c r="AG7056" s="72"/>
      <c r="AH7056" s="72"/>
      <c r="AI7056" s="72"/>
      <c r="AJ7056" s="72"/>
      <c r="AK7056" s="72"/>
    </row>
    <row r="7057" ht="14.25" customHeight="1">
      <c r="A7057" s="78">
        <v>7054.0</v>
      </c>
      <c r="C7057" s="78" t="str">
        <f>VLOOKUP(G7057,[1]Macrodata_CCF!$A$3:$D$55,4,FALSE)</f>
        <v>#ERROR!</v>
      </c>
      <c r="E7057" s="79" t="str">
        <f>VLOOKUP(G7057,[1]Macrodata_CCF!$A$3:$B$55,2,FALSE)</f>
        <v>#ERROR!</v>
      </c>
      <c r="F7057" s="78">
        <v>0.0</v>
      </c>
      <c r="G7057" s="80">
        <v>44.0</v>
      </c>
      <c r="H7057" s="81">
        <v>436060.0</v>
      </c>
      <c r="I7057" s="81">
        <v>450000.0</v>
      </c>
      <c r="J7057" s="81">
        <v>438850.0</v>
      </c>
      <c r="K7057" s="81">
        <v>450000.0</v>
      </c>
      <c r="L7057" s="82">
        <v>0.2001434720229555</v>
      </c>
      <c r="N7057" s="83">
        <f t="shared" si="1"/>
        <v>0.200143472</v>
      </c>
      <c r="O7057" s="83">
        <f t="shared" si="2"/>
        <v>0.200143472</v>
      </c>
      <c r="Q7057" s="83">
        <f t="shared" si="3"/>
        <v>0.03097777778</v>
      </c>
      <c r="R7057" s="83">
        <f t="shared" si="4"/>
        <v>0.0062</v>
      </c>
      <c r="S7057" s="83" t="b">
        <f t="shared" si="5"/>
        <v>0</v>
      </c>
      <c r="T7057" s="72"/>
      <c r="U7057" s="72"/>
      <c r="V7057" s="72"/>
      <c r="W7057" s="72"/>
      <c r="X7057" s="72"/>
      <c r="Y7057" s="72"/>
      <c r="Z7057" s="72"/>
      <c r="AA7057" s="72"/>
      <c r="AB7057" s="72"/>
      <c r="AC7057" s="72"/>
      <c r="AD7057" s="72"/>
      <c r="AE7057" s="72"/>
      <c r="AF7057" s="72"/>
      <c r="AG7057" s="72"/>
      <c r="AH7057" s="72"/>
      <c r="AI7057" s="72"/>
      <c r="AJ7057" s="72"/>
      <c r="AK7057" s="72"/>
    </row>
    <row r="7058" ht="14.25" customHeight="1">
      <c r="A7058" s="78">
        <v>7055.0</v>
      </c>
      <c r="C7058" s="78" t="str">
        <f>VLOOKUP(G7058,[1]Macrodata_CCF!$A$3:$D$55,4,FALSE)</f>
        <v>#ERROR!</v>
      </c>
      <c r="E7058" s="79" t="str">
        <f>VLOOKUP(G7058,[1]Macrodata_CCF!$A$3:$B$55,2,FALSE)</f>
        <v>#ERROR!</v>
      </c>
      <c r="F7058" s="78">
        <v>0.0</v>
      </c>
      <c r="G7058" s="80">
        <v>1.0</v>
      </c>
      <c r="H7058" s="81">
        <v>102995.0</v>
      </c>
      <c r="I7058" s="81">
        <v>220000.0</v>
      </c>
      <c r="J7058" s="81">
        <v>142775.0</v>
      </c>
      <c r="K7058" s="81">
        <v>220000.0</v>
      </c>
      <c r="L7058" s="82">
        <v>0.3399854707063801</v>
      </c>
      <c r="N7058" s="83">
        <f t="shared" si="1"/>
        <v>0.3399854707</v>
      </c>
      <c r="O7058" s="83">
        <f t="shared" si="2"/>
        <v>0.3399854707</v>
      </c>
      <c r="Q7058" s="83">
        <f t="shared" si="3"/>
        <v>0.5318409091</v>
      </c>
      <c r="R7058" s="83">
        <f t="shared" si="4"/>
        <v>0.3399854707</v>
      </c>
      <c r="S7058" s="83" t="b">
        <f t="shared" si="5"/>
        <v>0</v>
      </c>
      <c r="T7058" s="72"/>
      <c r="U7058" s="72"/>
      <c r="V7058" s="72"/>
      <c r="W7058" s="72"/>
      <c r="X7058" s="72"/>
      <c r="Y7058" s="72"/>
      <c r="Z7058" s="72"/>
      <c r="AA7058" s="72"/>
      <c r="AB7058" s="72"/>
      <c r="AC7058" s="72"/>
      <c r="AD7058" s="72"/>
      <c r="AE7058" s="72"/>
      <c r="AF7058" s="72"/>
      <c r="AG7058" s="72"/>
      <c r="AH7058" s="72"/>
      <c r="AI7058" s="72"/>
      <c r="AJ7058" s="72"/>
      <c r="AK7058" s="72"/>
    </row>
    <row r="7059" ht="14.25" customHeight="1">
      <c r="A7059" s="78">
        <v>7056.0</v>
      </c>
      <c r="C7059" s="78" t="str">
        <f>VLOOKUP(G7059,[1]Macrodata_CCF!$A$3:$D$55,4,FALSE)</f>
        <v>#ERROR!</v>
      </c>
      <c r="E7059" s="79" t="str">
        <f>VLOOKUP(G7059,[1]Macrodata_CCF!$A$3:$B$55,2,FALSE)</f>
        <v>#ERROR!</v>
      </c>
      <c r="F7059" s="78">
        <v>0.0</v>
      </c>
      <c r="G7059" s="80">
        <v>5.0</v>
      </c>
      <c r="H7059" s="81">
        <v>178015.0</v>
      </c>
      <c r="I7059" s="81">
        <v>310000.0</v>
      </c>
      <c r="J7059" s="81">
        <v>207050.0</v>
      </c>
      <c r="K7059" s="81">
        <v>496000.0</v>
      </c>
      <c r="L7059" s="82">
        <v>0.2199871197484563</v>
      </c>
      <c r="N7059" s="83">
        <f t="shared" si="1"/>
        <v>0.2199871197</v>
      </c>
      <c r="O7059" s="83">
        <f t="shared" si="2"/>
        <v>0.2199871197</v>
      </c>
      <c r="Q7059" s="83">
        <f t="shared" si="3"/>
        <v>0.4257580645</v>
      </c>
      <c r="R7059" s="83">
        <f t="shared" si="4"/>
        <v>0.2199871197</v>
      </c>
      <c r="S7059" s="83" t="b">
        <f t="shared" si="5"/>
        <v>0</v>
      </c>
      <c r="T7059" s="72"/>
      <c r="U7059" s="72"/>
      <c r="V7059" s="72"/>
      <c r="W7059" s="72"/>
      <c r="X7059" s="72"/>
      <c r="Y7059" s="72"/>
      <c r="Z7059" s="72"/>
      <c r="AA7059" s="72"/>
      <c r="AB7059" s="72"/>
      <c r="AC7059" s="72"/>
      <c r="AD7059" s="72"/>
      <c r="AE7059" s="72"/>
      <c r="AF7059" s="72"/>
      <c r="AG7059" s="72"/>
      <c r="AH7059" s="72"/>
      <c r="AI7059" s="72"/>
      <c r="AJ7059" s="72"/>
      <c r="AK7059" s="72"/>
    </row>
    <row r="7060" ht="14.25" customHeight="1">
      <c r="A7060" s="78">
        <v>7057.0</v>
      </c>
      <c r="C7060" s="78" t="str">
        <f>VLOOKUP(G7060,[1]Macrodata_CCF!$A$3:$D$55,4,FALSE)</f>
        <v>#ERROR!</v>
      </c>
      <c r="E7060" s="79" t="str">
        <f>VLOOKUP(G7060,[1]Macrodata_CCF!$A$3:$B$55,2,FALSE)</f>
        <v>#ERROR!</v>
      </c>
      <c r="F7060" s="78">
        <v>0.0</v>
      </c>
      <c r="G7060" s="80">
        <v>30.0</v>
      </c>
      <c r="H7060" s="81">
        <v>0.0</v>
      </c>
      <c r="I7060" s="81">
        <v>860000.0</v>
      </c>
      <c r="J7060" s="81">
        <v>129000.0</v>
      </c>
      <c r="K7060" s="81">
        <v>1548000.0</v>
      </c>
      <c r="L7060" s="82">
        <v>0.15</v>
      </c>
      <c r="N7060" s="83">
        <f t="shared" si="1"/>
        <v>0.15</v>
      </c>
      <c r="O7060" s="83">
        <f t="shared" si="2"/>
        <v>0.15</v>
      </c>
      <c r="Q7060" s="83">
        <f t="shared" si="3"/>
        <v>1</v>
      </c>
      <c r="R7060" s="83">
        <f t="shared" si="4"/>
        <v>0.15</v>
      </c>
      <c r="S7060" s="83" t="b">
        <f t="shared" si="5"/>
        <v>0</v>
      </c>
      <c r="T7060" s="72"/>
      <c r="U7060" s="72"/>
      <c r="V7060" s="72"/>
      <c r="W7060" s="72"/>
      <c r="X7060" s="72"/>
      <c r="Y7060" s="72"/>
      <c r="Z7060" s="72"/>
      <c r="AA7060" s="72"/>
      <c r="AB7060" s="72"/>
      <c r="AC7060" s="72"/>
      <c r="AD7060" s="72"/>
      <c r="AE7060" s="72"/>
      <c r="AF7060" s="72"/>
      <c r="AG7060" s="72"/>
      <c r="AH7060" s="72"/>
      <c r="AI7060" s="72"/>
      <c r="AJ7060" s="72"/>
      <c r="AK7060" s="72"/>
    </row>
    <row r="7061" ht="14.25" customHeight="1">
      <c r="A7061" s="78">
        <v>7058.0</v>
      </c>
      <c r="C7061" s="78" t="str">
        <f>VLOOKUP(G7061,[1]Macrodata_CCF!$A$3:$D$55,4,FALSE)</f>
        <v>#ERROR!</v>
      </c>
      <c r="E7061" s="79" t="str">
        <f>VLOOKUP(G7061,[1]Macrodata_CCF!$A$3:$B$55,2,FALSE)</f>
        <v>#ERROR!</v>
      </c>
      <c r="F7061" s="78">
        <v>0.0</v>
      </c>
      <c r="G7061" s="80">
        <v>52.0</v>
      </c>
      <c r="H7061" s="81">
        <v>35185.0</v>
      </c>
      <c r="I7061" s="81">
        <v>120000.0</v>
      </c>
      <c r="J7061" s="81">
        <v>36880.0</v>
      </c>
      <c r="K7061" s="81">
        <v>120000.0</v>
      </c>
      <c r="L7061" s="82">
        <v>0.01998467252254908</v>
      </c>
      <c r="N7061" s="83">
        <f t="shared" si="1"/>
        <v>0.01998467252</v>
      </c>
      <c r="O7061" s="83">
        <f t="shared" si="2"/>
        <v>0.01998467252</v>
      </c>
      <c r="Q7061" s="83">
        <f t="shared" si="3"/>
        <v>0.7067916667</v>
      </c>
      <c r="R7061" s="83">
        <f t="shared" si="4"/>
        <v>0.01998467252</v>
      </c>
      <c r="S7061" s="83" t="b">
        <f t="shared" si="5"/>
        <v>0</v>
      </c>
      <c r="T7061" s="72"/>
      <c r="U7061" s="72"/>
      <c r="V7061" s="72"/>
      <c r="W7061" s="72"/>
      <c r="X7061" s="72"/>
      <c r="Y7061" s="72"/>
      <c r="Z7061" s="72"/>
      <c r="AA7061" s="72"/>
      <c r="AB7061" s="72"/>
      <c r="AC7061" s="72"/>
      <c r="AD7061" s="72"/>
      <c r="AE7061" s="72"/>
      <c r="AF7061" s="72"/>
      <c r="AG7061" s="72"/>
      <c r="AH7061" s="72"/>
      <c r="AI7061" s="72"/>
      <c r="AJ7061" s="72"/>
      <c r="AK7061" s="72"/>
    </row>
    <row r="7062" ht="14.25" customHeight="1">
      <c r="A7062" s="78">
        <v>7059.0</v>
      </c>
      <c r="C7062" s="78" t="str">
        <f>VLOOKUP(G7062,[1]Macrodata_CCF!$A$3:$D$55,4,FALSE)</f>
        <v>#ERROR!</v>
      </c>
      <c r="E7062" s="79" t="str">
        <f>VLOOKUP(G7062,[1]Macrodata_CCF!$A$3:$B$55,2,FALSE)</f>
        <v>#ERROR!</v>
      </c>
      <c r="F7062" s="78">
        <v>1.0</v>
      </c>
      <c r="G7062" s="80">
        <v>28.0</v>
      </c>
      <c r="H7062" s="81">
        <v>293065.0</v>
      </c>
      <c r="I7062" s="81">
        <v>310000.0</v>
      </c>
      <c r="J7062" s="81">
        <v>316200.0</v>
      </c>
      <c r="K7062" s="81">
        <v>310000.0</v>
      </c>
      <c r="L7062" s="82">
        <v>1.366105698258046</v>
      </c>
      <c r="N7062" s="83">
        <f t="shared" si="1"/>
        <v>1.366105698</v>
      </c>
      <c r="O7062" s="83">
        <f t="shared" si="2"/>
        <v>1</v>
      </c>
      <c r="Q7062" s="83">
        <f t="shared" si="3"/>
        <v>0.05462903226</v>
      </c>
      <c r="R7062" s="83">
        <f t="shared" si="4"/>
        <v>0.07462903226</v>
      </c>
      <c r="S7062" s="83" t="b">
        <f t="shared" si="5"/>
        <v>1</v>
      </c>
      <c r="T7062" s="72"/>
      <c r="U7062" s="72"/>
      <c r="V7062" s="72"/>
      <c r="W7062" s="72"/>
      <c r="X7062" s="72"/>
      <c r="Y7062" s="72"/>
      <c r="Z7062" s="72"/>
      <c r="AA7062" s="72"/>
      <c r="AB7062" s="72"/>
      <c r="AC7062" s="72"/>
      <c r="AD7062" s="72"/>
      <c r="AE7062" s="72"/>
      <c r="AF7062" s="72"/>
      <c r="AG7062" s="72"/>
      <c r="AH7062" s="72"/>
      <c r="AI7062" s="72"/>
      <c r="AJ7062" s="72"/>
      <c r="AK7062" s="72"/>
    </row>
    <row r="7063" ht="14.25" customHeight="1">
      <c r="A7063" s="78">
        <v>7060.0</v>
      </c>
      <c r="C7063" s="78" t="str">
        <f>VLOOKUP(G7063,[1]Macrodata_CCF!$A$3:$D$55,4,FALSE)</f>
        <v>#ERROR!</v>
      </c>
      <c r="E7063" s="79" t="str">
        <f>VLOOKUP(G7063,[1]Macrodata_CCF!$A$3:$B$55,2,FALSE)</f>
        <v>#ERROR!</v>
      </c>
      <c r="F7063" s="78">
        <v>0.0</v>
      </c>
      <c r="G7063" s="80">
        <v>18.0</v>
      </c>
      <c r="H7063" s="81">
        <v>116335.0</v>
      </c>
      <c r="I7063" s="81">
        <v>330000.0</v>
      </c>
      <c r="J7063" s="81">
        <v>154795.0</v>
      </c>
      <c r="K7063" s="81">
        <v>330000.0</v>
      </c>
      <c r="L7063" s="82">
        <v>0.1800014040671144</v>
      </c>
      <c r="N7063" s="83">
        <f t="shared" si="1"/>
        <v>0.1800014041</v>
      </c>
      <c r="O7063" s="83">
        <f t="shared" si="2"/>
        <v>0.1800014041</v>
      </c>
      <c r="Q7063" s="83">
        <f t="shared" si="3"/>
        <v>0.647469697</v>
      </c>
      <c r="R7063" s="83">
        <f t="shared" si="4"/>
        <v>0.1800014041</v>
      </c>
      <c r="S7063" s="83" t="b">
        <f t="shared" si="5"/>
        <v>0</v>
      </c>
      <c r="T7063" s="72"/>
      <c r="U7063" s="72"/>
      <c r="V7063" s="72"/>
      <c r="W7063" s="72"/>
      <c r="X7063" s="72"/>
      <c r="Y7063" s="72"/>
      <c r="Z7063" s="72"/>
      <c r="AA7063" s="72"/>
      <c r="AB7063" s="72"/>
      <c r="AC7063" s="72"/>
      <c r="AD7063" s="72"/>
      <c r="AE7063" s="72"/>
      <c r="AF7063" s="72"/>
      <c r="AG7063" s="72"/>
      <c r="AH7063" s="72"/>
      <c r="AI7063" s="72"/>
      <c r="AJ7063" s="72"/>
      <c r="AK7063" s="72"/>
    </row>
    <row r="7064" ht="14.25" customHeight="1">
      <c r="A7064" s="78">
        <v>7061.0</v>
      </c>
      <c r="C7064" s="78" t="str">
        <f>VLOOKUP(G7064,[1]Macrodata_CCF!$A$3:$D$55,4,FALSE)</f>
        <v>#ERROR!</v>
      </c>
      <c r="E7064" s="79" t="str">
        <f>VLOOKUP(G7064,[1]Macrodata_CCF!$A$3:$B$55,2,FALSE)</f>
        <v>#ERROR!</v>
      </c>
      <c r="F7064" s="78">
        <v>0.0</v>
      </c>
      <c r="G7064" s="80">
        <v>45.0</v>
      </c>
      <c r="H7064" s="81">
        <v>84590.0</v>
      </c>
      <c r="I7064" s="81">
        <v>210000.0</v>
      </c>
      <c r="J7064" s="81">
        <v>104655.0</v>
      </c>
      <c r="K7064" s="81">
        <v>210000.0</v>
      </c>
      <c r="L7064" s="82">
        <v>0.1599952156925285</v>
      </c>
      <c r="N7064" s="83">
        <f t="shared" si="1"/>
        <v>0.1599952157</v>
      </c>
      <c r="O7064" s="83">
        <f t="shared" si="2"/>
        <v>0.1599952157</v>
      </c>
      <c r="Q7064" s="83">
        <f t="shared" si="3"/>
        <v>0.5971904762</v>
      </c>
      <c r="R7064" s="83">
        <f t="shared" si="4"/>
        <v>0.1599952157</v>
      </c>
      <c r="S7064" s="83" t="b">
        <f t="shared" si="5"/>
        <v>0</v>
      </c>
      <c r="T7064" s="72"/>
      <c r="U7064" s="72"/>
      <c r="V7064" s="72"/>
      <c r="W7064" s="72"/>
      <c r="X7064" s="72"/>
      <c r="Y7064" s="72"/>
      <c r="Z7064" s="72"/>
      <c r="AA7064" s="72"/>
      <c r="AB7064" s="72"/>
      <c r="AC7064" s="72"/>
      <c r="AD7064" s="72"/>
      <c r="AE7064" s="72"/>
      <c r="AF7064" s="72"/>
      <c r="AG7064" s="72"/>
      <c r="AH7064" s="72"/>
      <c r="AI7064" s="72"/>
      <c r="AJ7064" s="72"/>
      <c r="AK7064" s="72"/>
    </row>
    <row r="7065" ht="14.25" customHeight="1">
      <c r="A7065" s="78">
        <v>7062.0</v>
      </c>
      <c r="C7065" s="78" t="str">
        <f>VLOOKUP(G7065,[1]Macrodata_CCF!$A$3:$D$55,4,FALSE)</f>
        <v>#ERROR!</v>
      </c>
      <c r="E7065" s="79" t="str">
        <f>VLOOKUP(G7065,[1]Macrodata_CCF!$A$3:$B$55,2,FALSE)</f>
        <v>#ERROR!</v>
      </c>
      <c r="F7065" s="78">
        <v>0.0</v>
      </c>
      <c r="G7065" s="80">
        <v>43.0</v>
      </c>
      <c r="H7065" s="81">
        <v>48955.0</v>
      </c>
      <c r="I7065" s="81">
        <v>50000.0</v>
      </c>
      <c r="J7065" s="81">
        <v>49155.0</v>
      </c>
      <c r="K7065" s="81">
        <v>50000.0</v>
      </c>
      <c r="L7065" s="82">
        <v>0.1913875598086124</v>
      </c>
      <c r="N7065" s="83">
        <f t="shared" si="1"/>
        <v>0.1913875598</v>
      </c>
      <c r="O7065" s="83">
        <f t="shared" si="2"/>
        <v>0.1913875598</v>
      </c>
      <c r="Q7065" s="83">
        <f t="shared" si="3"/>
        <v>0.0209</v>
      </c>
      <c r="R7065" s="83">
        <f t="shared" si="4"/>
        <v>0.004</v>
      </c>
      <c r="S7065" s="83" t="b">
        <f t="shared" si="5"/>
        <v>0</v>
      </c>
      <c r="T7065" s="72"/>
      <c r="U7065" s="72"/>
      <c r="V7065" s="72"/>
      <c r="W7065" s="72"/>
      <c r="X7065" s="72"/>
      <c r="Y7065" s="72"/>
      <c r="Z7065" s="72"/>
      <c r="AA7065" s="72"/>
      <c r="AB7065" s="72"/>
      <c r="AC7065" s="72"/>
      <c r="AD7065" s="72"/>
      <c r="AE7065" s="72"/>
      <c r="AF7065" s="72"/>
      <c r="AG7065" s="72"/>
      <c r="AH7065" s="72"/>
      <c r="AI7065" s="72"/>
      <c r="AJ7065" s="72"/>
      <c r="AK7065" s="72"/>
    </row>
    <row r="7066" ht="14.25" customHeight="1">
      <c r="A7066" s="78">
        <v>7063.0</v>
      </c>
      <c r="C7066" s="78" t="str">
        <f>VLOOKUP(G7066,[1]Macrodata_CCF!$A$3:$D$55,4,FALSE)</f>
        <v>#ERROR!</v>
      </c>
      <c r="E7066" s="79" t="str">
        <f>VLOOKUP(G7066,[1]Macrodata_CCF!$A$3:$B$55,2,FALSE)</f>
        <v>#ERROR!</v>
      </c>
      <c r="F7066" s="78">
        <v>0.0</v>
      </c>
      <c r="G7066" s="80">
        <v>26.0</v>
      </c>
      <c r="H7066" s="81">
        <v>586595.0</v>
      </c>
      <c r="I7066" s="81">
        <v>590000.0</v>
      </c>
      <c r="J7066" s="81">
        <v>587210.0</v>
      </c>
      <c r="K7066" s="81">
        <v>590000.0</v>
      </c>
      <c r="L7066" s="82">
        <v>0.1806167400881057</v>
      </c>
      <c r="N7066" s="83">
        <f t="shared" si="1"/>
        <v>0.1806167401</v>
      </c>
      <c r="O7066" s="83">
        <f t="shared" si="2"/>
        <v>0.1806167401</v>
      </c>
      <c r="Q7066" s="83">
        <f t="shared" si="3"/>
        <v>0.005771186441</v>
      </c>
      <c r="R7066" s="83">
        <f t="shared" si="4"/>
        <v>0.001042372881</v>
      </c>
      <c r="S7066" s="83" t="b">
        <f t="shared" si="5"/>
        <v>0</v>
      </c>
      <c r="T7066" s="72"/>
      <c r="U7066" s="72"/>
      <c r="V7066" s="72"/>
      <c r="W7066" s="72"/>
      <c r="X7066" s="72"/>
      <c r="Y7066" s="72"/>
      <c r="Z7066" s="72"/>
      <c r="AA7066" s="72"/>
      <c r="AB7066" s="72"/>
      <c r="AC7066" s="72"/>
      <c r="AD7066" s="72"/>
      <c r="AE7066" s="72"/>
      <c r="AF7066" s="72"/>
      <c r="AG7066" s="72"/>
      <c r="AH7066" s="72"/>
      <c r="AI7066" s="72"/>
      <c r="AJ7066" s="72"/>
      <c r="AK7066" s="72"/>
    </row>
    <row r="7067" ht="14.25" customHeight="1">
      <c r="A7067" s="78">
        <v>7064.0</v>
      </c>
      <c r="C7067" s="78" t="str">
        <f>VLOOKUP(G7067,[1]Macrodata_CCF!$A$3:$D$55,4,FALSE)</f>
        <v>#ERROR!</v>
      </c>
      <c r="E7067" s="79" t="str">
        <f>VLOOKUP(G7067,[1]Macrodata_CCF!$A$3:$B$55,2,FALSE)</f>
        <v>#ERROR!</v>
      </c>
      <c r="F7067" s="78">
        <v>0.0</v>
      </c>
      <c r="G7067" s="80">
        <v>9.0</v>
      </c>
      <c r="H7067" s="81">
        <v>331445.0</v>
      </c>
      <c r="I7067" s="81">
        <v>400000.0</v>
      </c>
      <c r="J7067" s="81">
        <v>408000.0</v>
      </c>
      <c r="K7067" s="81">
        <v>400000.0</v>
      </c>
      <c r="L7067" s="82">
        <v>1.116694624753847</v>
      </c>
      <c r="N7067" s="83">
        <f t="shared" si="1"/>
        <v>1.116694625</v>
      </c>
      <c r="O7067" s="83">
        <f t="shared" si="2"/>
        <v>1</v>
      </c>
      <c r="Q7067" s="83">
        <f t="shared" si="3"/>
        <v>0.1713875</v>
      </c>
      <c r="R7067" s="83">
        <f t="shared" si="4"/>
        <v>1.116694625</v>
      </c>
      <c r="S7067" s="83" t="b">
        <f t="shared" si="5"/>
        <v>0</v>
      </c>
      <c r="T7067" s="72"/>
      <c r="U7067" s="72"/>
      <c r="V7067" s="72"/>
      <c r="W7067" s="72"/>
      <c r="X7067" s="72"/>
      <c r="Y7067" s="72"/>
      <c r="Z7067" s="72"/>
      <c r="AA7067" s="72"/>
      <c r="AB7067" s="72"/>
      <c r="AC7067" s="72"/>
      <c r="AD7067" s="72"/>
      <c r="AE7067" s="72"/>
      <c r="AF7067" s="72"/>
      <c r="AG7067" s="72"/>
      <c r="AH7067" s="72"/>
      <c r="AI7067" s="72"/>
      <c r="AJ7067" s="72"/>
      <c r="AK7067" s="72"/>
    </row>
    <row r="7068" ht="14.25" customHeight="1">
      <c r="A7068" s="78">
        <v>7065.0</v>
      </c>
      <c r="C7068" s="78" t="str">
        <f>VLOOKUP(G7068,[1]Macrodata_CCF!$A$3:$D$55,4,FALSE)</f>
        <v>#ERROR!</v>
      </c>
      <c r="E7068" s="79" t="str">
        <f>VLOOKUP(G7068,[1]Macrodata_CCF!$A$3:$B$55,2,FALSE)</f>
        <v>#ERROR!</v>
      </c>
      <c r="F7068" s="78">
        <v>0.0</v>
      </c>
      <c r="G7068" s="80">
        <v>40.0</v>
      </c>
      <c r="H7068" s="81">
        <v>405705.0</v>
      </c>
      <c r="I7068" s="81">
        <v>710000.0</v>
      </c>
      <c r="J7068" s="81">
        <v>439175.0</v>
      </c>
      <c r="K7068" s="81">
        <v>710000.0</v>
      </c>
      <c r="L7068" s="82">
        <v>0.1099919486025074</v>
      </c>
      <c r="N7068" s="83">
        <f t="shared" si="1"/>
        <v>0.1099919486</v>
      </c>
      <c r="O7068" s="83">
        <f t="shared" si="2"/>
        <v>0.1099919486</v>
      </c>
      <c r="Q7068" s="83">
        <f t="shared" si="3"/>
        <v>0.428584507</v>
      </c>
      <c r="R7068" s="83">
        <f t="shared" si="4"/>
        <v>0.1099919486</v>
      </c>
      <c r="S7068" s="83" t="b">
        <f t="shared" si="5"/>
        <v>0</v>
      </c>
      <c r="T7068" s="72"/>
      <c r="U7068" s="72"/>
      <c r="V7068" s="72"/>
      <c r="W7068" s="72"/>
      <c r="X7068" s="72"/>
      <c r="Y7068" s="72"/>
      <c r="Z7068" s="72"/>
      <c r="AA7068" s="72"/>
      <c r="AB7068" s="72"/>
      <c r="AC7068" s="72"/>
      <c r="AD7068" s="72"/>
      <c r="AE7068" s="72"/>
      <c r="AF7068" s="72"/>
      <c r="AG7068" s="72"/>
      <c r="AH7068" s="72"/>
      <c r="AI7068" s="72"/>
      <c r="AJ7068" s="72"/>
      <c r="AK7068" s="72"/>
    </row>
    <row r="7069" ht="14.25" customHeight="1">
      <c r="A7069" s="78">
        <v>7066.0</v>
      </c>
      <c r="C7069" s="78" t="str">
        <f>VLOOKUP(G7069,[1]Macrodata_CCF!$A$3:$D$55,4,FALSE)</f>
        <v>#ERROR!</v>
      </c>
      <c r="E7069" s="79" t="str">
        <f>VLOOKUP(G7069,[1]Macrodata_CCF!$A$3:$B$55,2,FALSE)</f>
        <v>#ERROR!</v>
      </c>
      <c r="F7069" s="78">
        <v>0.0</v>
      </c>
      <c r="G7069" s="80">
        <v>22.0</v>
      </c>
      <c r="H7069" s="81">
        <v>3915.0</v>
      </c>
      <c r="I7069" s="81">
        <v>60000.0</v>
      </c>
      <c r="J7069" s="81">
        <v>11765.0</v>
      </c>
      <c r="K7069" s="81">
        <v>60000.0</v>
      </c>
      <c r="L7069" s="82">
        <v>0.1399661228492467</v>
      </c>
      <c r="N7069" s="83">
        <f t="shared" si="1"/>
        <v>0.1399661228</v>
      </c>
      <c r="O7069" s="83">
        <f t="shared" si="2"/>
        <v>0.1399661228</v>
      </c>
      <c r="Q7069" s="83">
        <f t="shared" si="3"/>
        <v>0.93475</v>
      </c>
      <c r="R7069" s="83">
        <f t="shared" si="4"/>
        <v>0.1399661228</v>
      </c>
      <c r="S7069" s="83" t="b">
        <f t="shared" si="5"/>
        <v>0</v>
      </c>
      <c r="T7069" s="72"/>
      <c r="U7069" s="72"/>
      <c r="V7069" s="72"/>
      <c r="W7069" s="72"/>
      <c r="X7069" s="72"/>
      <c r="Y7069" s="72"/>
      <c r="Z7069" s="72"/>
      <c r="AA7069" s="72"/>
      <c r="AB7069" s="72"/>
      <c r="AC7069" s="72"/>
      <c r="AD7069" s="72"/>
      <c r="AE7069" s="72"/>
      <c r="AF7069" s="72"/>
      <c r="AG7069" s="72"/>
      <c r="AH7069" s="72"/>
      <c r="AI7069" s="72"/>
      <c r="AJ7069" s="72"/>
      <c r="AK7069" s="72"/>
    </row>
    <row r="7070" ht="14.25" customHeight="1">
      <c r="A7070" s="78">
        <v>7067.0</v>
      </c>
      <c r="C7070" s="78" t="str">
        <f>VLOOKUP(G7070,[1]Macrodata_CCF!$A$3:$D$55,4,FALSE)</f>
        <v>#ERROR!</v>
      </c>
      <c r="E7070" s="79" t="str">
        <f>VLOOKUP(G7070,[1]Macrodata_CCF!$A$3:$B$55,2,FALSE)</f>
        <v>#ERROR!</v>
      </c>
      <c r="F7070" s="78">
        <v>0.0</v>
      </c>
      <c r="G7070" s="80">
        <v>44.0</v>
      </c>
      <c r="H7070" s="81">
        <v>84955.0</v>
      </c>
      <c r="I7070" s="81">
        <v>270000.0</v>
      </c>
      <c r="J7070" s="81">
        <v>112710.0</v>
      </c>
      <c r="K7070" s="81">
        <v>270000.0</v>
      </c>
      <c r="L7070" s="82">
        <v>0.1499905428409306</v>
      </c>
      <c r="N7070" s="83">
        <f t="shared" si="1"/>
        <v>0.1499905428</v>
      </c>
      <c r="O7070" s="83">
        <f t="shared" si="2"/>
        <v>0.1499905428</v>
      </c>
      <c r="Q7070" s="83">
        <f t="shared" si="3"/>
        <v>0.6853518519</v>
      </c>
      <c r="R7070" s="83">
        <f t="shared" si="4"/>
        <v>0.1499905428</v>
      </c>
      <c r="S7070" s="83" t="b">
        <f t="shared" si="5"/>
        <v>0</v>
      </c>
      <c r="T7070" s="72"/>
      <c r="U7070" s="72"/>
      <c r="V7070" s="72"/>
      <c r="W7070" s="72"/>
      <c r="X7070" s="72"/>
      <c r="Y7070" s="72"/>
      <c r="Z7070" s="72"/>
      <c r="AA7070" s="72"/>
      <c r="AB7070" s="72"/>
      <c r="AC7070" s="72"/>
      <c r="AD7070" s="72"/>
      <c r="AE7070" s="72"/>
      <c r="AF7070" s="72"/>
      <c r="AG7070" s="72"/>
      <c r="AH7070" s="72"/>
      <c r="AI7070" s="72"/>
      <c r="AJ7070" s="72"/>
      <c r="AK7070" s="72"/>
    </row>
    <row r="7071" ht="14.25" customHeight="1">
      <c r="A7071" s="78">
        <v>7068.0</v>
      </c>
      <c r="C7071" s="78" t="str">
        <f>VLOOKUP(G7071,[1]Macrodata_CCF!$A$3:$D$55,4,FALSE)</f>
        <v>#ERROR!</v>
      </c>
      <c r="E7071" s="79" t="str">
        <f>VLOOKUP(G7071,[1]Macrodata_CCF!$A$3:$B$55,2,FALSE)</f>
        <v>#ERROR!</v>
      </c>
      <c r="F7071" s="78">
        <v>0.0</v>
      </c>
      <c r="G7071" s="80">
        <v>14.0</v>
      </c>
      <c r="H7071" s="81">
        <v>29405.0</v>
      </c>
      <c r="I7071" s="81">
        <v>40000.0</v>
      </c>
      <c r="J7071" s="81">
        <v>30995.0</v>
      </c>
      <c r="K7071" s="81">
        <v>40000.0</v>
      </c>
      <c r="L7071" s="82">
        <v>0.1500707881075979</v>
      </c>
      <c r="N7071" s="83">
        <f t="shared" si="1"/>
        <v>0.1500707881</v>
      </c>
      <c r="O7071" s="83">
        <f t="shared" si="2"/>
        <v>0.1500707881</v>
      </c>
      <c r="Q7071" s="83">
        <f t="shared" si="3"/>
        <v>0.264875</v>
      </c>
      <c r="R7071" s="83">
        <f t="shared" si="4"/>
        <v>0.1500707881</v>
      </c>
      <c r="S7071" s="83" t="b">
        <f t="shared" si="5"/>
        <v>0</v>
      </c>
      <c r="T7071" s="72"/>
      <c r="U7071" s="72"/>
      <c r="V7071" s="72"/>
      <c r="W7071" s="72"/>
      <c r="X7071" s="72"/>
      <c r="Y7071" s="72"/>
      <c r="Z7071" s="72"/>
      <c r="AA7071" s="72"/>
      <c r="AB7071" s="72"/>
      <c r="AC7071" s="72"/>
      <c r="AD7071" s="72"/>
      <c r="AE7071" s="72"/>
      <c r="AF7071" s="72"/>
      <c r="AG7071" s="72"/>
      <c r="AH7071" s="72"/>
      <c r="AI7071" s="72"/>
      <c r="AJ7071" s="72"/>
      <c r="AK7071" s="72"/>
    </row>
    <row r="7072" ht="14.25" customHeight="1">
      <c r="A7072" s="78">
        <v>7069.0</v>
      </c>
      <c r="C7072" s="78" t="str">
        <f>VLOOKUP(G7072,[1]Macrodata_CCF!$A$3:$D$55,4,FALSE)</f>
        <v>#ERROR!</v>
      </c>
      <c r="E7072" s="79" t="str">
        <f>VLOOKUP(G7072,[1]Macrodata_CCF!$A$3:$B$55,2,FALSE)</f>
        <v>#ERROR!</v>
      </c>
      <c r="F7072" s="78">
        <v>0.0</v>
      </c>
      <c r="G7072" s="80">
        <v>18.0</v>
      </c>
      <c r="H7072" s="81">
        <v>178635.0</v>
      </c>
      <c r="I7072" s="81">
        <v>780000.0</v>
      </c>
      <c r="J7072" s="81">
        <v>40320.0</v>
      </c>
      <c r="K7072" s="81">
        <v>780000.0</v>
      </c>
      <c r="L7072" s="82">
        <v>-0.2300017460277868</v>
      </c>
      <c r="N7072" s="83">
        <f t="shared" si="1"/>
        <v>-0.230001746</v>
      </c>
      <c r="O7072" s="83">
        <f t="shared" si="2"/>
        <v>0</v>
      </c>
      <c r="Q7072" s="83">
        <f t="shared" si="3"/>
        <v>0.7709807692</v>
      </c>
      <c r="R7072" s="83">
        <f t="shared" si="4"/>
        <v>-0.230001746</v>
      </c>
      <c r="S7072" s="83" t="b">
        <f t="shared" si="5"/>
        <v>0</v>
      </c>
      <c r="T7072" s="72"/>
      <c r="U7072" s="72"/>
      <c r="V7072" s="72"/>
      <c r="W7072" s="72"/>
      <c r="X7072" s="72"/>
      <c r="Y7072" s="72"/>
      <c r="Z7072" s="72"/>
      <c r="AA7072" s="72"/>
      <c r="AB7072" s="72"/>
      <c r="AC7072" s="72"/>
      <c r="AD7072" s="72"/>
      <c r="AE7072" s="72"/>
      <c r="AF7072" s="72"/>
      <c r="AG7072" s="72"/>
      <c r="AH7072" s="72"/>
      <c r="AI7072" s="72"/>
      <c r="AJ7072" s="72"/>
      <c r="AK7072" s="72"/>
    </row>
    <row r="7073" ht="14.25" customHeight="1">
      <c r="A7073" s="78">
        <v>7070.0</v>
      </c>
      <c r="C7073" s="78" t="str">
        <f>VLOOKUP(G7073,[1]Macrodata_CCF!$A$3:$D$55,4,FALSE)</f>
        <v>#ERROR!</v>
      </c>
      <c r="E7073" s="79" t="str">
        <f>VLOOKUP(G7073,[1]Macrodata_CCF!$A$3:$B$55,2,FALSE)</f>
        <v>#ERROR!</v>
      </c>
      <c r="F7073" s="78">
        <v>0.0</v>
      </c>
      <c r="G7073" s="80">
        <v>42.0</v>
      </c>
      <c r="H7073" s="81">
        <v>23780.0</v>
      </c>
      <c r="I7073" s="81">
        <v>100000.0</v>
      </c>
      <c r="J7073" s="81">
        <v>48935.0</v>
      </c>
      <c r="K7073" s="81">
        <v>100000.0</v>
      </c>
      <c r="L7073" s="82">
        <v>0.3300314877984781</v>
      </c>
      <c r="N7073" s="83">
        <f t="shared" si="1"/>
        <v>0.3300314878</v>
      </c>
      <c r="O7073" s="83">
        <f t="shared" si="2"/>
        <v>0.3300314878</v>
      </c>
      <c r="Q7073" s="83">
        <f t="shared" si="3"/>
        <v>0.7622</v>
      </c>
      <c r="R7073" s="83">
        <f t="shared" si="4"/>
        <v>0.3300314878</v>
      </c>
      <c r="S7073" s="83" t="b">
        <f t="shared" si="5"/>
        <v>0</v>
      </c>
      <c r="T7073" s="72"/>
      <c r="U7073" s="72"/>
      <c r="V7073" s="72"/>
      <c r="W7073" s="72"/>
      <c r="X7073" s="72"/>
      <c r="Y7073" s="72"/>
      <c r="Z7073" s="72"/>
      <c r="AA7073" s="72"/>
      <c r="AB7073" s="72"/>
      <c r="AC7073" s="72"/>
      <c r="AD7073" s="72"/>
      <c r="AE7073" s="72"/>
      <c r="AF7073" s="72"/>
      <c r="AG7073" s="72"/>
      <c r="AH7073" s="72"/>
      <c r="AI7073" s="72"/>
      <c r="AJ7073" s="72"/>
      <c r="AK7073" s="72"/>
    </row>
    <row r="7074" ht="14.25" customHeight="1">
      <c r="A7074" s="78">
        <v>7071.0</v>
      </c>
      <c r="C7074" s="78" t="str">
        <f>VLOOKUP(G7074,[1]Macrodata_CCF!$A$3:$D$55,4,FALSE)</f>
        <v>#ERROR!</v>
      </c>
      <c r="E7074" s="79" t="str">
        <f>VLOOKUP(G7074,[1]Macrodata_CCF!$A$3:$B$55,2,FALSE)</f>
        <v>#ERROR!</v>
      </c>
      <c r="F7074" s="78">
        <v>1.0</v>
      </c>
      <c r="G7074" s="80">
        <v>18.0</v>
      </c>
      <c r="H7074" s="81">
        <v>142570.0</v>
      </c>
      <c r="I7074" s="81">
        <v>390000.0</v>
      </c>
      <c r="J7074" s="81">
        <v>266285.0</v>
      </c>
      <c r="K7074" s="81">
        <v>390000.0</v>
      </c>
      <c r="L7074" s="82">
        <v>0.5</v>
      </c>
      <c r="N7074" s="83">
        <f t="shared" si="1"/>
        <v>0.5</v>
      </c>
      <c r="O7074" s="83">
        <f t="shared" si="2"/>
        <v>0.5</v>
      </c>
      <c r="Q7074" s="83">
        <f t="shared" si="3"/>
        <v>0.6344358974</v>
      </c>
      <c r="R7074" s="83">
        <f t="shared" si="4"/>
        <v>0.5</v>
      </c>
      <c r="S7074" s="83" t="b">
        <f t="shared" si="5"/>
        <v>0</v>
      </c>
      <c r="T7074" s="72"/>
      <c r="U7074" s="72"/>
      <c r="V7074" s="72"/>
      <c r="W7074" s="72"/>
      <c r="X7074" s="72"/>
      <c r="Y7074" s="72"/>
      <c r="Z7074" s="72"/>
      <c r="AA7074" s="72"/>
      <c r="AB7074" s="72"/>
      <c r="AC7074" s="72"/>
      <c r="AD7074" s="72"/>
      <c r="AE7074" s="72"/>
      <c r="AF7074" s="72"/>
      <c r="AG7074" s="72"/>
      <c r="AH7074" s="72"/>
      <c r="AI7074" s="72"/>
      <c r="AJ7074" s="72"/>
      <c r="AK7074" s="72"/>
    </row>
    <row r="7075" ht="14.25" customHeight="1">
      <c r="A7075" s="78">
        <v>7072.0</v>
      </c>
      <c r="C7075" s="78" t="str">
        <f>VLOOKUP(G7075,[1]Macrodata_CCF!$A$3:$D$55,4,FALSE)</f>
        <v>#ERROR!</v>
      </c>
      <c r="E7075" s="79" t="str">
        <f>VLOOKUP(G7075,[1]Macrodata_CCF!$A$3:$B$55,2,FALSE)</f>
        <v>#ERROR!</v>
      </c>
      <c r="F7075" s="78">
        <v>1.0</v>
      </c>
      <c r="G7075" s="80">
        <v>35.0</v>
      </c>
      <c r="H7075" s="81">
        <v>66655.0</v>
      </c>
      <c r="I7075" s="81">
        <v>100000.0</v>
      </c>
      <c r="J7075" s="81">
        <v>83995.0</v>
      </c>
      <c r="K7075" s="81">
        <v>100000.0</v>
      </c>
      <c r="L7075" s="82">
        <v>0.5200179937022043</v>
      </c>
      <c r="N7075" s="83">
        <f t="shared" si="1"/>
        <v>0.5200179937</v>
      </c>
      <c r="O7075" s="83">
        <f t="shared" si="2"/>
        <v>0.5200179937</v>
      </c>
      <c r="Q7075" s="83">
        <f t="shared" si="3"/>
        <v>0.33345</v>
      </c>
      <c r="R7075" s="83">
        <f t="shared" si="4"/>
        <v>0.5200179937</v>
      </c>
      <c r="S7075" s="83" t="b">
        <f t="shared" si="5"/>
        <v>0</v>
      </c>
      <c r="T7075" s="72"/>
      <c r="U7075" s="72"/>
      <c r="V7075" s="72"/>
      <c r="W7075" s="72"/>
      <c r="X7075" s="72"/>
      <c r="Y7075" s="72"/>
      <c r="Z7075" s="72"/>
      <c r="AA7075" s="72"/>
      <c r="AB7075" s="72"/>
      <c r="AC7075" s="72"/>
      <c r="AD7075" s="72"/>
      <c r="AE7075" s="72"/>
      <c r="AF7075" s="72"/>
      <c r="AG7075" s="72"/>
      <c r="AH7075" s="72"/>
      <c r="AI7075" s="72"/>
      <c r="AJ7075" s="72"/>
      <c r="AK7075" s="72"/>
    </row>
    <row r="7076" ht="14.25" customHeight="1">
      <c r="A7076" s="78">
        <v>7073.0</v>
      </c>
      <c r="C7076" s="78" t="str">
        <f>VLOOKUP(G7076,[1]Macrodata_CCF!$A$3:$D$55,4,FALSE)</f>
        <v>#ERROR!</v>
      </c>
      <c r="E7076" s="79" t="str">
        <f>VLOOKUP(G7076,[1]Macrodata_CCF!$A$3:$B$55,2,FALSE)</f>
        <v>#ERROR!</v>
      </c>
      <c r="F7076" s="78">
        <v>0.0</v>
      </c>
      <c r="G7076" s="80">
        <v>44.0</v>
      </c>
      <c r="H7076" s="81">
        <v>0.0</v>
      </c>
      <c r="I7076" s="81">
        <v>490000.0</v>
      </c>
      <c r="J7076" s="81">
        <v>78400.0</v>
      </c>
      <c r="K7076" s="81">
        <v>490000.0</v>
      </c>
      <c r="L7076" s="82">
        <v>0.16</v>
      </c>
      <c r="N7076" s="83">
        <f t="shared" si="1"/>
        <v>0.16</v>
      </c>
      <c r="O7076" s="83">
        <f t="shared" si="2"/>
        <v>0.16</v>
      </c>
      <c r="Q7076" s="83">
        <f t="shared" si="3"/>
        <v>1</v>
      </c>
      <c r="R7076" s="83">
        <f t="shared" si="4"/>
        <v>0.16</v>
      </c>
      <c r="S7076" s="83" t="b">
        <f t="shared" si="5"/>
        <v>0</v>
      </c>
      <c r="T7076" s="72"/>
      <c r="U7076" s="72"/>
      <c r="V7076" s="72"/>
      <c r="W7076" s="72"/>
      <c r="X7076" s="72"/>
      <c r="Y7076" s="72"/>
      <c r="Z7076" s="72"/>
      <c r="AA7076" s="72"/>
      <c r="AB7076" s="72"/>
      <c r="AC7076" s="72"/>
      <c r="AD7076" s="72"/>
      <c r="AE7076" s="72"/>
      <c r="AF7076" s="72"/>
      <c r="AG7076" s="72"/>
      <c r="AH7076" s="72"/>
      <c r="AI7076" s="72"/>
      <c r="AJ7076" s="72"/>
      <c r="AK7076" s="72"/>
    </row>
    <row r="7077" ht="14.25" customHeight="1">
      <c r="A7077" s="78">
        <v>7074.0</v>
      </c>
      <c r="C7077" s="78" t="str">
        <f>VLOOKUP(G7077,[1]Macrodata_CCF!$A$3:$D$55,4,FALSE)</f>
        <v>#ERROR!</v>
      </c>
      <c r="E7077" s="79" t="str">
        <f>VLOOKUP(G7077,[1]Macrodata_CCF!$A$3:$B$55,2,FALSE)</f>
        <v>#ERROR!</v>
      </c>
      <c r="F7077" s="78">
        <v>0.0</v>
      </c>
      <c r="G7077" s="80">
        <v>40.0</v>
      </c>
      <c r="H7077" s="81">
        <v>714735.0</v>
      </c>
      <c r="I7077" s="81">
        <v>820000.0</v>
      </c>
      <c r="J7077" s="81">
        <v>723155.0</v>
      </c>
      <c r="K7077" s="81">
        <v>820000.0</v>
      </c>
      <c r="L7077" s="82">
        <v>0.07998860019949651</v>
      </c>
      <c r="N7077" s="83">
        <f t="shared" si="1"/>
        <v>0.0799886002</v>
      </c>
      <c r="O7077" s="83">
        <f t="shared" si="2"/>
        <v>0.0799886002</v>
      </c>
      <c r="Q7077" s="83">
        <f t="shared" si="3"/>
        <v>0.1283719512</v>
      </c>
      <c r="R7077" s="83">
        <f t="shared" si="4"/>
        <v>0.0799886002</v>
      </c>
      <c r="S7077" s="83" t="b">
        <f t="shared" si="5"/>
        <v>0</v>
      </c>
      <c r="T7077" s="72"/>
      <c r="U7077" s="72"/>
      <c r="V7077" s="72"/>
      <c r="W7077" s="72"/>
      <c r="X7077" s="72"/>
      <c r="Y7077" s="72"/>
      <c r="Z7077" s="72"/>
      <c r="AA7077" s="72"/>
      <c r="AB7077" s="72"/>
      <c r="AC7077" s="72"/>
      <c r="AD7077" s="72"/>
      <c r="AE7077" s="72"/>
      <c r="AF7077" s="72"/>
      <c r="AG7077" s="72"/>
      <c r="AH7077" s="72"/>
      <c r="AI7077" s="72"/>
      <c r="AJ7077" s="72"/>
      <c r="AK7077" s="72"/>
    </row>
    <row r="7078" ht="14.25" customHeight="1">
      <c r="A7078" s="78">
        <v>7075.0</v>
      </c>
      <c r="C7078" s="78" t="str">
        <f>VLOOKUP(G7078,[1]Macrodata_CCF!$A$3:$D$55,4,FALSE)</f>
        <v>#ERROR!</v>
      </c>
      <c r="E7078" s="79" t="str">
        <f>VLOOKUP(G7078,[1]Macrodata_CCF!$A$3:$B$55,2,FALSE)</f>
        <v>#ERROR!</v>
      </c>
      <c r="F7078" s="78">
        <v>0.0</v>
      </c>
      <c r="G7078" s="80">
        <v>5.0</v>
      </c>
      <c r="H7078" s="81">
        <v>16330.0</v>
      </c>
      <c r="I7078" s="81">
        <v>70000.0</v>
      </c>
      <c r="J7078" s="81">
        <v>12035.0</v>
      </c>
      <c r="K7078" s="81">
        <v>105000.0</v>
      </c>
      <c r="L7078" s="82">
        <v>-0.08002608533631451</v>
      </c>
      <c r="N7078" s="83">
        <f t="shared" si="1"/>
        <v>-0.08002608534</v>
      </c>
      <c r="O7078" s="83">
        <f t="shared" si="2"/>
        <v>0</v>
      </c>
      <c r="Q7078" s="83">
        <f t="shared" si="3"/>
        <v>0.7667142857</v>
      </c>
      <c r="R7078" s="83">
        <f t="shared" si="4"/>
        <v>-0.08002608534</v>
      </c>
      <c r="S7078" s="83" t="b">
        <f t="shared" si="5"/>
        <v>0</v>
      </c>
      <c r="T7078" s="72"/>
      <c r="U7078" s="72"/>
      <c r="V7078" s="72"/>
      <c r="W7078" s="72"/>
      <c r="X7078" s="72"/>
      <c r="Y7078" s="72"/>
      <c r="Z7078" s="72"/>
      <c r="AA7078" s="72"/>
      <c r="AB7078" s="72"/>
      <c r="AC7078" s="72"/>
      <c r="AD7078" s="72"/>
      <c r="AE7078" s="72"/>
      <c r="AF7078" s="72"/>
      <c r="AG7078" s="72"/>
      <c r="AH7078" s="72"/>
      <c r="AI7078" s="72"/>
      <c r="AJ7078" s="72"/>
      <c r="AK7078" s="72"/>
    </row>
    <row r="7079" ht="14.25" customHeight="1">
      <c r="A7079" s="78">
        <v>7076.0</v>
      </c>
      <c r="C7079" s="78" t="str">
        <f>VLOOKUP(G7079,[1]Macrodata_CCF!$A$3:$D$55,4,FALSE)</f>
        <v>#ERROR!</v>
      </c>
      <c r="E7079" s="79" t="str">
        <f>VLOOKUP(G7079,[1]Macrodata_CCF!$A$3:$B$55,2,FALSE)</f>
        <v>#ERROR!</v>
      </c>
      <c r="F7079" s="78">
        <v>1.0</v>
      </c>
      <c r="G7079" s="80">
        <v>3.0</v>
      </c>
      <c r="H7079" s="81">
        <v>61665.0</v>
      </c>
      <c r="I7079" s="81">
        <v>420000.0</v>
      </c>
      <c r="J7079" s="81">
        <v>428400.0</v>
      </c>
      <c r="K7079" s="81">
        <v>420000.0</v>
      </c>
      <c r="L7079" s="82">
        <v>1.023441751433714</v>
      </c>
      <c r="N7079" s="83">
        <f t="shared" si="1"/>
        <v>1.023441751</v>
      </c>
      <c r="O7079" s="83">
        <f t="shared" si="2"/>
        <v>1</v>
      </c>
      <c r="Q7079" s="83">
        <f t="shared" si="3"/>
        <v>0.8531785714</v>
      </c>
      <c r="R7079" s="83">
        <f t="shared" si="4"/>
        <v>1.023441751</v>
      </c>
      <c r="S7079" s="83" t="b">
        <f t="shared" si="5"/>
        <v>0</v>
      </c>
      <c r="T7079" s="72"/>
      <c r="U7079" s="72"/>
      <c r="V7079" s="72"/>
      <c r="W7079" s="72"/>
      <c r="X7079" s="72"/>
      <c r="Y7079" s="72"/>
      <c r="Z7079" s="72"/>
      <c r="AA7079" s="72"/>
      <c r="AB7079" s="72"/>
      <c r="AC7079" s="72"/>
      <c r="AD7079" s="72"/>
      <c r="AE7079" s="72"/>
      <c r="AF7079" s="72"/>
      <c r="AG7079" s="72"/>
      <c r="AH7079" s="72"/>
      <c r="AI7079" s="72"/>
      <c r="AJ7079" s="72"/>
      <c r="AK7079" s="72"/>
    </row>
    <row r="7080" ht="14.25" customHeight="1">
      <c r="A7080" s="78">
        <v>7077.0</v>
      </c>
      <c r="C7080" s="78" t="str">
        <f>VLOOKUP(G7080,[1]Macrodata_CCF!$A$3:$D$55,4,FALSE)</f>
        <v>#ERROR!</v>
      </c>
      <c r="E7080" s="79" t="str">
        <f>VLOOKUP(G7080,[1]Macrodata_CCF!$A$3:$B$55,2,FALSE)</f>
        <v>#ERROR!</v>
      </c>
      <c r="F7080" s="78">
        <v>0.0</v>
      </c>
      <c r="G7080" s="80">
        <v>13.0</v>
      </c>
      <c r="H7080" s="81">
        <v>97540.0</v>
      </c>
      <c r="I7080" s="81">
        <v>440000.0</v>
      </c>
      <c r="J7080" s="81">
        <v>448800.0</v>
      </c>
      <c r="K7080" s="81">
        <v>440000.0</v>
      </c>
      <c r="L7080" s="82">
        <v>1.025696431700053</v>
      </c>
      <c r="N7080" s="83">
        <f t="shared" si="1"/>
        <v>1.025696432</v>
      </c>
      <c r="O7080" s="83">
        <f t="shared" si="2"/>
        <v>1</v>
      </c>
      <c r="Q7080" s="83">
        <f t="shared" si="3"/>
        <v>0.7783181818</v>
      </c>
      <c r="R7080" s="83">
        <f t="shared" si="4"/>
        <v>1.025696432</v>
      </c>
      <c r="S7080" s="83" t="b">
        <f t="shared" si="5"/>
        <v>0</v>
      </c>
      <c r="T7080" s="72"/>
      <c r="U7080" s="72"/>
      <c r="V7080" s="72"/>
      <c r="W7080" s="72"/>
      <c r="X7080" s="72"/>
      <c r="Y7080" s="72"/>
      <c r="Z7080" s="72"/>
      <c r="AA7080" s="72"/>
      <c r="AB7080" s="72"/>
      <c r="AC7080" s="72"/>
      <c r="AD7080" s="72"/>
      <c r="AE7080" s="72"/>
      <c r="AF7080" s="72"/>
      <c r="AG7080" s="72"/>
      <c r="AH7080" s="72"/>
      <c r="AI7080" s="72"/>
      <c r="AJ7080" s="72"/>
      <c r="AK7080" s="72"/>
    </row>
    <row r="7081" ht="14.25" customHeight="1">
      <c r="A7081" s="78">
        <v>7078.0</v>
      </c>
      <c r="C7081" s="78" t="str">
        <f>VLOOKUP(G7081,[1]Macrodata_CCF!$A$3:$D$55,4,FALSE)</f>
        <v>#ERROR!</v>
      </c>
      <c r="E7081" s="79" t="str">
        <f>VLOOKUP(G7081,[1]Macrodata_CCF!$A$3:$B$55,2,FALSE)</f>
        <v>#ERROR!</v>
      </c>
      <c r="F7081" s="78">
        <v>0.0</v>
      </c>
      <c r="G7081" s="80">
        <v>35.0</v>
      </c>
      <c r="H7081" s="81">
        <v>14550.0</v>
      </c>
      <c r="I7081" s="81">
        <v>750000.0</v>
      </c>
      <c r="J7081" s="81">
        <v>66030.0</v>
      </c>
      <c r="K7081" s="81">
        <v>750000.0</v>
      </c>
      <c r="L7081" s="82">
        <v>0.06999796043238833</v>
      </c>
      <c r="N7081" s="83">
        <f t="shared" si="1"/>
        <v>0.06999796043</v>
      </c>
      <c r="O7081" s="83">
        <f t="shared" si="2"/>
        <v>0.06999796043</v>
      </c>
      <c r="Q7081" s="83">
        <f t="shared" si="3"/>
        <v>0.9806</v>
      </c>
      <c r="R7081" s="83">
        <f t="shared" si="4"/>
        <v>0.06999796043</v>
      </c>
      <c r="S7081" s="83" t="b">
        <f t="shared" si="5"/>
        <v>0</v>
      </c>
      <c r="T7081" s="72"/>
      <c r="U7081" s="72"/>
      <c r="V7081" s="72"/>
      <c r="W7081" s="72"/>
      <c r="X7081" s="72"/>
      <c r="Y7081" s="72"/>
      <c r="Z7081" s="72"/>
      <c r="AA7081" s="72"/>
      <c r="AB7081" s="72"/>
      <c r="AC7081" s="72"/>
      <c r="AD7081" s="72"/>
      <c r="AE7081" s="72"/>
      <c r="AF7081" s="72"/>
      <c r="AG7081" s="72"/>
      <c r="AH7081" s="72"/>
      <c r="AI7081" s="72"/>
      <c r="AJ7081" s="72"/>
      <c r="AK7081" s="72"/>
    </row>
    <row r="7082" ht="14.25" customHeight="1">
      <c r="A7082" s="78">
        <v>7079.0</v>
      </c>
      <c r="C7082" s="78" t="str">
        <f>VLOOKUP(G7082,[1]Macrodata_CCF!$A$3:$D$55,4,FALSE)</f>
        <v>#ERROR!</v>
      </c>
      <c r="E7082" s="79" t="str">
        <f>VLOOKUP(G7082,[1]Macrodata_CCF!$A$3:$B$55,2,FALSE)</f>
        <v>#ERROR!</v>
      </c>
      <c r="F7082" s="78">
        <v>0.0</v>
      </c>
      <c r="G7082" s="80">
        <v>16.0</v>
      </c>
      <c r="H7082" s="81">
        <v>0.0</v>
      </c>
      <c r="I7082" s="81">
        <v>490000.0</v>
      </c>
      <c r="J7082" s="81">
        <v>98000.0</v>
      </c>
      <c r="K7082" s="81">
        <v>490000.0</v>
      </c>
      <c r="L7082" s="82">
        <v>0.2</v>
      </c>
      <c r="N7082" s="83">
        <f t="shared" si="1"/>
        <v>0.2</v>
      </c>
      <c r="O7082" s="83">
        <f t="shared" si="2"/>
        <v>0.2</v>
      </c>
      <c r="Q7082" s="83">
        <f t="shared" si="3"/>
        <v>1</v>
      </c>
      <c r="R7082" s="83">
        <f t="shared" si="4"/>
        <v>0.2</v>
      </c>
      <c r="S7082" s="83" t="b">
        <f t="shared" si="5"/>
        <v>0</v>
      </c>
      <c r="T7082" s="72"/>
      <c r="U7082" s="72"/>
      <c r="V7082" s="72"/>
      <c r="W7082" s="72"/>
      <c r="X7082" s="72"/>
      <c r="Y7082" s="72"/>
      <c r="Z7082" s="72"/>
      <c r="AA7082" s="72"/>
      <c r="AB7082" s="72"/>
      <c r="AC7082" s="72"/>
      <c r="AD7082" s="72"/>
      <c r="AE7082" s="72"/>
      <c r="AF7082" s="72"/>
      <c r="AG7082" s="72"/>
      <c r="AH7082" s="72"/>
      <c r="AI7082" s="72"/>
      <c r="AJ7082" s="72"/>
      <c r="AK7082" s="72"/>
    </row>
    <row r="7083" ht="14.25" customHeight="1">
      <c r="A7083" s="78">
        <v>7080.0</v>
      </c>
      <c r="C7083" s="78" t="str">
        <f>VLOOKUP(G7083,[1]Macrodata_CCF!$A$3:$D$55,4,FALSE)</f>
        <v>#ERROR!</v>
      </c>
      <c r="E7083" s="79" t="str">
        <f>VLOOKUP(G7083,[1]Macrodata_CCF!$A$3:$B$55,2,FALSE)</f>
        <v>#ERROR!</v>
      </c>
      <c r="F7083" s="78">
        <v>0.0</v>
      </c>
      <c r="G7083" s="80">
        <v>42.0</v>
      </c>
      <c r="H7083" s="81">
        <v>459570.0</v>
      </c>
      <c r="I7083" s="81">
        <v>730000.0</v>
      </c>
      <c r="J7083" s="81">
        <v>567740.0</v>
      </c>
      <c r="K7083" s="81">
        <v>730000.0</v>
      </c>
      <c r="L7083" s="82">
        <v>0.3999926043708169</v>
      </c>
      <c r="N7083" s="83">
        <f t="shared" si="1"/>
        <v>0.3999926044</v>
      </c>
      <c r="O7083" s="83">
        <f t="shared" si="2"/>
        <v>0.3999926044</v>
      </c>
      <c r="Q7083" s="83">
        <f t="shared" si="3"/>
        <v>0.3704520548</v>
      </c>
      <c r="R7083" s="83">
        <f t="shared" si="4"/>
        <v>0.3999926044</v>
      </c>
      <c r="S7083" s="83" t="b">
        <f t="shared" si="5"/>
        <v>0</v>
      </c>
      <c r="T7083" s="72"/>
      <c r="U7083" s="72"/>
      <c r="V7083" s="72"/>
      <c r="W7083" s="72"/>
      <c r="X7083" s="72"/>
      <c r="Y7083" s="72"/>
      <c r="Z7083" s="72"/>
      <c r="AA7083" s="72"/>
      <c r="AB7083" s="72"/>
      <c r="AC7083" s="72"/>
      <c r="AD7083" s="72"/>
      <c r="AE7083" s="72"/>
      <c r="AF7083" s="72"/>
      <c r="AG7083" s="72"/>
      <c r="AH7083" s="72"/>
      <c r="AI7083" s="72"/>
      <c r="AJ7083" s="72"/>
      <c r="AK7083" s="72"/>
    </row>
    <row r="7084" ht="14.25" customHeight="1">
      <c r="A7084" s="78">
        <v>7081.0</v>
      </c>
      <c r="C7084" s="78" t="str">
        <f>VLOOKUP(G7084,[1]Macrodata_CCF!$A$3:$D$55,4,FALSE)</f>
        <v>#ERROR!</v>
      </c>
      <c r="E7084" s="79" t="str">
        <f>VLOOKUP(G7084,[1]Macrodata_CCF!$A$3:$B$55,2,FALSE)</f>
        <v>#ERROR!</v>
      </c>
      <c r="F7084" s="78">
        <v>0.0</v>
      </c>
      <c r="G7084" s="80">
        <v>8.0</v>
      </c>
      <c r="H7084" s="81">
        <v>0.0</v>
      </c>
      <c r="I7084" s="81">
        <v>50000.0</v>
      </c>
      <c r="J7084" s="81">
        <v>13000.0</v>
      </c>
      <c r="K7084" s="81">
        <v>50000.0</v>
      </c>
      <c r="L7084" s="82">
        <v>0.26</v>
      </c>
      <c r="N7084" s="83">
        <f t="shared" si="1"/>
        <v>0.26</v>
      </c>
      <c r="O7084" s="83">
        <f t="shared" si="2"/>
        <v>0.26</v>
      </c>
      <c r="Q7084" s="83">
        <f t="shared" si="3"/>
        <v>1</v>
      </c>
      <c r="R7084" s="83">
        <f t="shared" si="4"/>
        <v>0.26</v>
      </c>
      <c r="S7084" s="83" t="b">
        <f t="shared" si="5"/>
        <v>0</v>
      </c>
      <c r="T7084" s="72"/>
      <c r="U7084" s="72"/>
      <c r="V7084" s="72"/>
      <c r="W7084" s="72"/>
      <c r="X7084" s="72"/>
      <c r="Y7084" s="72"/>
      <c r="Z7084" s="72"/>
      <c r="AA7084" s="72"/>
      <c r="AB7084" s="72"/>
      <c r="AC7084" s="72"/>
      <c r="AD7084" s="72"/>
      <c r="AE7084" s="72"/>
      <c r="AF7084" s="72"/>
      <c r="AG7084" s="72"/>
      <c r="AH7084" s="72"/>
      <c r="AI7084" s="72"/>
      <c r="AJ7084" s="72"/>
      <c r="AK7084" s="72"/>
    </row>
    <row r="7085" ht="14.25" customHeight="1">
      <c r="A7085" s="78">
        <v>7082.0</v>
      </c>
      <c r="C7085" s="78" t="str">
        <f>VLOOKUP(G7085,[1]Macrodata_CCF!$A$3:$D$55,4,FALSE)</f>
        <v>#ERROR!</v>
      </c>
      <c r="E7085" s="79" t="str">
        <f>VLOOKUP(G7085,[1]Macrodata_CCF!$A$3:$B$55,2,FALSE)</f>
        <v>#ERROR!</v>
      </c>
      <c r="F7085" s="78">
        <v>0.0</v>
      </c>
      <c r="G7085" s="80">
        <v>18.0</v>
      </c>
      <c r="H7085" s="81">
        <v>776360.0</v>
      </c>
      <c r="I7085" s="81">
        <v>860000.0</v>
      </c>
      <c r="J7085" s="81">
        <v>789740.0</v>
      </c>
      <c r="K7085" s="81">
        <v>860000.0</v>
      </c>
      <c r="L7085" s="82">
        <v>0.1599713055954089</v>
      </c>
      <c r="N7085" s="83">
        <f t="shared" si="1"/>
        <v>0.1599713056</v>
      </c>
      <c r="O7085" s="83">
        <f t="shared" si="2"/>
        <v>0.1599713056</v>
      </c>
      <c r="Q7085" s="83">
        <f t="shared" si="3"/>
        <v>0.09725581395</v>
      </c>
      <c r="R7085" s="83">
        <f t="shared" si="4"/>
        <v>0.01555813953</v>
      </c>
      <c r="S7085" s="83" t="b">
        <f t="shared" si="5"/>
        <v>0</v>
      </c>
      <c r="T7085" s="72"/>
      <c r="U7085" s="72"/>
      <c r="V7085" s="72"/>
      <c r="W7085" s="72"/>
      <c r="X7085" s="72"/>
      <c r="Y7085" s="72"/>
      <c r="Z7085" s="72"/>
      <c r="AA7085" s="72"/>
      <c r="AB7085" s="72"/>
      <c r="AC7085" s="72"/>
      <c r="AD7085" s="72"/>
      <c r="AE7085" s="72"/>
      <c r="AF7085" s="72"/>
      <c r="AG7085" s="72"/>
      <c r="AH7085" s="72"/>
      <c r="AI7085" s="72"/>
      <c r="AJ7085" s="72"/>
      <c r="AK7085" s="72"/>
    </row>
    <row r="7086" ht="14.25" customHeight="1">
      <c r="A7086" s="78">
        <v>7083.0</v>
      </c>
      <c r="C7086" s="78" t="str">
        <f>VLOOKUP(G7086,[1]Macrodata_CCF!$A$3:$D$55,4,FALSE)</f>
        <v>#ERROR!</v>
      </c>
      <c r="E7086" s="79" t="str">
        <f>VLOOKUP(G7086,[1]Macrodata_CCF!$A$3:$B$55,2,FALSE)</f>
        <v>#ERROR!</v>
      </c>
      <c r="F7086" s="78">
        <v>0.0</v>
      </c>
      <c r="G7086" s="80">
        <v>12.0</v>
      </c>
      <c r="H7086" s="81">
        <v>0.0</v>
      </c>
      <c r="I7086" s="81">
        <v>590000.0</v>
      </c>
      <c r="J7086" s="81">
        <v>601800.0</v>
      </c>
      <c r="K7086" s="81">
        <v>590000.0</v>
      </c>
      <c r="L7086" s="82">
        <v>1.02</v>
      </c>
      <c r="N7086" s="83">
        <f t="shared" si="1"/>
        <v>1.02</v>
      </c>
      <c r="O7086" s="83">
        <f t="shared" si="2"/>
        <v>1</v>
      </c>
      <c r="Q7086" s="83">
        <f t="shared" si="3"/>
        <v>1</v>
      </c>
      <c r="R7086" s="83">
        <f t="shared" si="4"/>
        <v>1.02</v>
      </c>
      <c r="S7086" s="83" t="b">
        <f t="shared" si="5"/>
        <v>0</v>
      </c>
      <c r="T7086" s="72"/>
      <c r="U7086" s="72"/>
      <c r="V7086" s="72"/>
      <c r="W7086" s="72"/>
      <c r="X7086" s="72"/>
      <c r="Y7086" s="72"/>
      <c r="Z7086" s="72"/>
      <c r="AA7086" s="72"/>
      <c r="AB7086" s="72"/>
      <c r="AC7086" s="72"/>
      <c r="AD7086" s="72"/>
      <c r="AE7086" s="72"/>
      <c r="AF7086" s="72"/>
      <c r="AG7086" s="72"/>
      <c r="AH7086" s="72"/>
      <c r="AI7086" s="72"/>
      <c r="AJ7086" s="72"/>
      <c r="AK7086" s="72"/>
    </row>
    <row r="7087" ht="14.25" customHeight="1">
      <c r="A7087" s="78">
        <v>7084.0</v>
      </c>
      <c r="C7087" s="78" t="str">
        <f>VLOOKUP(G7087,[1]Macrodata_CCF!$A$3:$D$55,4,FALSE)</f>
        <v>#ERROR!</v>
      </c>
      <c r="E7087" s="79" t="str">
        <f>VLOOKUP(G7087,[1]Macrodata_CCF!$A$3:$B$55,2,FALSE)</f>
        <v>#ERROR!</v>
      </c>
      <c r="F7087" s="78">
        <v>0.0</v>
      </c>
      <c r="G7087" s="80">
        <v>36.0</v>
      </c>
      <c r="H7087" s="81">
        <v>732625.0</v>
      </c>
      <c r="I7087" s="81">
        <v>900000.0</v>
      </c>
      <c r="J7087" s="81">
        <v>757730.0</v>
      </c>
      <c r="K7087" s="81">
        <v>900000.0</v>
      </c>
      <c r="L7087" s="82">
        <v>0.1499925317401045</v>
      </c>
      <c r="N7087" s="83">
        <f t="shared" si="1"/>
        <v>0.1499925317</v>
      </c>
      <c r="O7087" s="83">
        <f t="shared" si="2"/>
        <v>0.1499925317</v>
      </c>
      <c r="Q7087" s="83">
        <f t="shared" si="3"/>
        <v>0.1859722222</v>
      </c>
      <c r="R7087" s="83">
        <f t="shared" si="4"/>
        <v>0.1499925317</v>
      </c>
      <c r="S7087" s="83" t="b">
        <f t="shared" si="5"/>
        <v>0</v>
      </c>
      <c r="T7087" s="72"/>
      <c r="U7087" s="72"/>
      <c r="V7087" s="72"/>
      <c r="W7087" s="72"/>
      <c r="X7087" s="72"/>
      <c r="Y7087" s="72"/>
      <c r="Z7087" s="72"/>
      <c r="AA7087" s="72"/>
      <c r="AB7087" s="72"/>
      <c r="AC7087" s="72"/>
      <c r="AD7087" s="72"/>
      <c r="AE7087" s="72"/>
      <c r="AF7087" s="72"/>
      <c r="AG7087" s="72"/>
      <c r="AH7087" s="72"/>
      <c r="AI7087" s="72"/>
      <c r="AJ7087" s="72"/>
      <c r="AK7087" s="72"/>
    </row>
    <row r="7088" ht="14.25" customHeight="1">
      <c r="A7088" s="78">
        <v>7085.0</v>
      </c>
      <c r="C7088" s="78" t="str">
        <f>VLOOKUP(G7088,[1]Macrodata_CCF!$A$3:$D$55,4,FALSE)</f>
        <v>#ERROR!</v>
      </c>
      <c r="E7088" s="79" t="str">
        <f>VLOOKUP(G7088,[1]Macrodata_CCF!$A$3:$B$55,2,FALSE)</f>
        <v>#ERROR!</v>
      </c>
      <c r="F7088" s="78">
        <v>0.0</v>
      </c>
      <c r="G7088" s="80">
        <v>50.0</v>
      </c>
      <c r="H7088" s="81">
        <v>276620.0</v>
      </c>
      <c r="I7088" s="81">
        <v>970000.0</v>
      </c>
      <c r="J7088" s="81">
        <v>352890.0</v>
      </c>
      <c r="K7088" s="81">
        <v>970000.0</v>
      </c>
      <c r="L7088" s="82">
        <v>0.1099974040208832</v>
      </c>
      <c r="N7088" s="83">
        <f t="shared" si="1"/>
        <v>0.109997404</v>
      </c>
      <c r="O7088" s="83">
        <f t="shared" si="2"/>
        <v>0.109997404</v>
      </c>
      <c r="Q7088" s="83">
        <f t="shared" si="3"/>
        <v>0.7148247423</v>
      </c>
      <c r="R7088" s="83">
        <f t="shared" si="4"/>
        <v>0.109997404</v>
      </c>
      <c r="S7088" s="83" t="b">
        <f t="shared" si="5"/>
        <v>0</v>
      </c>
      <c r="T7088" s="72"/>
      <c r="U7088" s="72"/>
      <c r="V7088" s="72"/>
      <c r="W7088" s="72"/>
      <c r="X7088" s="72"/>
      <c r="Y7088" s="72"/>
      <c r="Z7088" s="72"/>
      <c r="AA7088" s="72"/>
      <c r="AB7088" s="72"/>
      <c r="AC7088" s="72"/>
      <c r="AD7088" s="72"/>
      <c r="AE7088" s="72"/>
      <c r="AF7088" s="72"/>
      <c r="AG7088" s="72"/>
      <c r="AH7088" s="72"/>
      <c r="AI7088" s="72"/>
      <c r="AJ7088" s="72"/>
      <c r="AK7088" s="72"/>
    </row>
    <row r="7089" ht="14.25" customHeight="1">
      <c r="A7089" s="78">
        <v>7086.0</v>
      </c>
      <c r="C7089" s="78" t="str">
        <f>VLOOKUP(G7089,[1]Macrodata_CCF!$A$3:$D$55,4,FALSE)</f>
        <v>#ERROR!</v>
      </c>
      <c r="E7089" s="79" t="str">
        <f>VLOOKUP(G7089,[1]Macrodata_CCF!$A$3:$B$55,2,FALSE)</f>
        <v>#ERROR!</v>
      </c>
      <c r="F7089" s="78">
        <v>0.0</v>
      </c>
      <c r="G7089" s="80">
        <v>17.0</v>
      </c>
      <c r="H7089" s="81">
        <v>165740.0</v>
      </c>
      <c r="I7089" s="81">
        <v>930000.0</v>
      </c>
      <c r="J7089" s="81">
        <v>272735.0</v>
      </c>
      <c r="K7089" s="81">
        <v>930000.0</v>
      </c>
      <c r="L7089" s="82">
        <v>0.1399981681626672</v>
      </c>
      <c r="N7089" s="83">
        <f t="shared" si="1"/>
        <v>0.1399981682</v>
      </c>
      <c r="O7089" s="83">
        <f t="shared" si="2"/>
        <v>0.1399981682</v>
      </c>
      <c r="Q7089" s="83">
        <f t="shared" si="3"/>
        <v>0.8217849462</v>
      </c>
      <c r="R7089" s="83">
        <f t="shared" si="4"/>
        <v>0.1399981682</v>
      </c>
      <c r="S7089" s="83" t="b">
        <f t="shared" si="5"/>
        <v>0</v>
      </c>
      <c r="T7089" s="72"/>
      <c r="U7089" s="72"/>
      <c r="V7089" s="72"/>
      <c r="W7089" s="72"/>
      <c r="X7089" s="72"/>
      <c r="Y7089" s="72"/>
      <c r="Z7089" s="72"/>
      <c r="AA7089" s="72"/>
      <c r="AB7089" s="72"/>
      <c r="AC7089" s="72"/>
      <c r="AD7089" s="72"/>
      <c r="AE7089" s="72"/>
      <c r="AF7089" s="72"/>
      <c r="AG7089" s="72"/>
      <c r="AH7089" s="72"/>
      <c r="AI7089" s="72"/>
      <c r="AJ7089" s="72"/>
      <c r="AK7089" s="72"/>
    </row>
    <row r="7090" ht="14.25" customHeight="1">
      <c r="A7090" s="78">
        <v>7087.0</v>
      </c>
      <c r="C7090" s="78" t="str">
        <f>VLOOKUP(G7090,[1]Macrodata_CCF!$A$3:$D$55,4,FALSE)</f>
        <v>#ERROR!</v>
      </c>
      <c r="E7090" s="79" t="str">
        <f>VLOOKUP(G7090,[1]Macrodata_CCF!$A$3:$B$55,2,FALSE)</f>
        <v>#ERROR!</v>
      </c>
      <c r="F7090" s="78">
        <v>0.0</v>
      </c>
      <c r="G7090" s="80">
        <v>28.0</v>
      </c>
      <c r="H7090" s="81">
        <v>0.0</v>
      </c>
      <c r="I7090" s="81">
        <v>330000.0</v>
      </c>
      <c r="J7090" s="81">
        <v>56100.0</v>
      </c>
      <c r="K7090" s="81">
        <v>330000.0</v>
      </c>
      <c r="L7090" s="82">
        <v>0.17</v>
      </c>
      <c r="N7090" s="83">
        <f t="shared" si="1"/>
        <v>0.17</v>
      </c>
      <c r="O7090" s="83">
        <f t="shared" si="2"/>
        <v>0.17</v>
      </c>
      <c r="Q7090" s="83">
        <f t="shared" si="3"/>
        <v>1</v>
      </c>
      <c r="R7090" s="83">
        <f t="shared" si="4"/>
        <v>0.17</v>
      </c>
      <c r="S7090" s="83" t="b">
        <f t="shared" si="5"/>
        <v>0</v>
      </c>
      <c r="T7090" s="72"/>
      <c r="U7090" s="72"/>
      <c r="V7090" s="72"/>
      <c r="W7090" s="72"/>
      <c r="X7090" s="72"/>
      <c r="Y7090" s="72"/>
      <c r="Z7090" s="72"/>
      <c r="AA7090" s="72"/>
      <c r="AB7090" s="72"/>
      <c r="AC7090" s="72"/>
      <c r="AD7090" s="72"/>
      <c r="AE7090" s="72"/>
      <c r="AF7090" s="72"/>
      <c r="AG7090" s="72"/>
      <c r="AH7090" s="72"/>
      <c r="AI7090" s="72"/>
      <c r="AJ7090" s="72"/>
      <c r="AK7090" s="72"/>
    </row>
    <row r="7091" ht="14.25" customHeight="1">
      <c r="A7091" s="78">
        <v>7088.0</v>
      </c>
      <c r="C7091" s="78" t="str">
        <f>VLOOKUP(G7091,[1]Macrodata_CCF!$A$3:$D$55,4,FALSE)</f>
        <v>#ERROR!</v>
      </c>
      <c r="E7091" s="79" t="str">
        <f>VLOOKUP(G7091,[1]Macrodata_CCF!$A$3:$B$55,2,FALSE)</f>
        <v>#ERROR!</v>
      </c>
      <c r="F7091" s="78">
        <v>0.0</v>
      </c>
      <c r="G7091" s="80">
        <v>41.0</v>
      </c>
      <c r="H7091" s="81">
        <v>55090.0</v>
      </c>
      <c r="I7091" s="81">
        <v>460000.0</v>
      </c>
      <c r="J7091" s="81">
        <v>213005.0</v>
      </c>
      <c r="K7091" s="81">
        <v>874000.0</v>
      </c>
      <c r="L7091" s="82">
        <v>0.3900002469684621</v>
      </c>
      <c r="N7091" s="83">
        <f t="shared" si="1"/>
        <v>0.390000247</v>
      </c>
      <c r="O7091" s="83">
        <f t="shared" si="2"/>
        <v>0.390000247</v>
      </c>
      <c r="Q7091" s="83">
        <f t="shared" si="3"/>
        <v>0.8802391304</v>
      </c>
      <c r="R7091" s="83">
        <f t="shared" si="4"/>
        <v>0.390000247</v>
      </c>
      <c r="S7091" s="83" t="b">
        <f t="shared" si="5"/>
        <v>0</v>
      </c>
      <c r="T7091" s="72"/>
      <c r="U7091" s="72"/>
      <c r="V7091" s="72"/>
      <c r="W7091" s="72"/>
      <c r="X7091" s="72"/>
      <c r="Y7091" s="72"/>
      <c r="Z7091" s="72"/>
      <c r="AA7091" s="72"/>
      <c r="AB7091" s="72"/>
      <c r="AC7091" s="72"/>
      <c r="AD7091" s="72"/>
      <c r="AE7091" s="72"/>
      <c r="AF7091" s="72"/>
      <c r="AG7091" s="72"/>
      <c r="AH7091" s="72"/>
      <c r="AI7091" s="72"/>
      <c r="AJ7091" s="72"/>
      <c r="AK7091" s="72"/>
    </row>
    <row r="7092" ht="14.25" customHeight="1">
      <c r="A7092" s="78">
        <v>7089.0</v>
      </c>
      <c r="C7092" s="78" t="str">
        <f>VLOOKUP(G7092,[1]Macrodata_CCF!$A$3:$D$55,4,FALSE)</f>
        <v>#ERROR!</v>
      </c>
      <c r="E7092" s="79" t="str">
        <f>VLOOKUP(G7092,[1]Macrodata_CCF!$A$3:$B$55,2,FALSE)</f>
        <v>#ERROR!</v>
      </c>
      <c r="F7092" s="78">
        <v>0.0</v>
      </c>
      <c r="G7092" s="80">
        <v>10.0</v>
      </c>
      <c r="H7092" s="81">
        <v>284485.0</v>
      </c>
      <c r="I7092" s="81">
        <v>630000.0</v>
      </c>
      <c r="J7092" s="81">
        <v>395050.0</v>
      </c>
      <c r="K7092" s="81">
        <v>630000.0</v>
      </c>
      <c r="L7092" s="82">
        <v>0.3200005788460704</v>
      </c>
      <c r="N7092" s="83">
        <f t="shared" si="1"/>
        <v>0.3200005788</v>
      </c>
      <c r="O7092" s="83">
        <f t="shared" si="2"/>
        <v>0.3200005788</v>
      </c>
      <c r="Q7092" s="83">
        <f t="shared" si="3"/>
        <v>0.5484365079</v>
      </c>
      <c r="R7092" s="83">
        <f t="shared" si="4"/>
        <v>0.3200005788</v>
      </c>
      <c r="S7092" s="83" t="b">
        <f t="shared" si="5"/>
        <v>0</v>
      </c>
      <c r="T7092" s="72"/>
      <c r="U7092" s="72"/>
      <c r="V7092" s="72"/>
      <c r="W7092" s="72"/>
      <c r="X7092" s="72"/>
      <c r="Y7092" s="72"/>
      <c r="Z7092" s="72"/>
      <c r="AA7092" s="72"/>
      <c r="AB7092" s="72"/>
      <c r="AC7092" s="72"/>
      <c r="AD7092" s="72"/>
      <c r="AE7092" s="72"/>
      <c r="AF7092" s="72"/>
      <c r="AG7092" s="72"/>
      <c r="AH7092" s="72"/>
      <c r="AI7092" s="72"/>
      <c r="AJ7092" s="72"/>
      <c r="AK7092" s="72"/>
    </row>
    <row r="7093" ht="14.25" customHeight="1">
      <c r="A7093" s="78">
        <v>7090.0</v>
      </c>
      <c r="C7093" s="78" t="str">
        <f>VLOOKUP(G7093,[1]Macrodata_CCF!$A$3:$D$55,4,FALSE)</f>
        <v>#ERROR!</v>
      </c>
      <c r="E7093" s="79" t="str">
        <f>VLOOKUP(G7093,[1]Macrodata_CCF!$A$3:$B$55,2,FALSE)</f>
        <v>#ERROR!</v>
      </c>
      <c r="F7093" s="78">
        <v>0.0</v>
      </c>
      <c r="G7093" s="80">
        <v>31.0</v>
      </c>
      <c r="H7093" s="81">
        <v>333350.0</v>
      </c>
      <c r="I7093" s="81">
        <v>340000.0</v>
      </c>
      <c r="J7093" s="81">
        <v>334545.0</v>
      </c>
      <c r="K7093" s="81">
        <v>340000.0</v>
      </c>
      <c r="L7093" s="82">
        <v>0.1796992481203007</v>
      </c>
      <c r="N7093" s="83">
        <f t="shared" si="1"/>
        <v>0.1796992481</v>
      </c>
      <c r="O7093" s="83">
        <f t="shared" si="2"/>
        <v>0.1796992481</v>
      </c>
      <c r="Q7093" s="83">
        <f t="shared" si="3"/>
        <v>0.01955882353</v>
      </c>
      <c r="R7093" s="83">
        <f t="shared" si="4"/>
        <v>0.003514705882</v>
      </c>
      <c r="S7093" s="83" t="b">
        <f t="shared" si="5"/>
        <v>0</v>
      </c>
      <c r="T7093" s="72"/>
      <c r="U7093" s="72"/>
      <c r="V7093" s="72"/>
      <c r="W7093" s="72"/>
      <c r="X7093" s="72"/>
      <c r="Y7093" s="72"/>
      <c r="Z7093" s="72"/>
      <c r="AA7093" s="72"/>
      <c r="AB7093" s="72"/>
      <c r="AC7093" s="72"/>
      <c r="AD7093" s="72"/>
      <c r="AE7093" s="72"/>
      <c r="AF7093" s="72"/>
      <c r="AG7093" s="72"/>
      <c r="AH7093" s="72"/>
      <c r="AI7093" s="72"/>
      <c r="AJ7093" s="72"/>
      <c r="AK7093" s="72"/>
    </row>
    <row r="7094" ht="14.25" customHeight="1">
      <c r="A7094" s="78">
        <v>7091.0</v>
      </c>
      <c r="C7094" s="78" t="str">
        <f>VLOOKUP(G7094,[1]Macrodata_CCF!$A$3:$D$55,4,FALSE)</f>
        <v>#ERROR!</v>
      </c>
      <c r="E7094" s="79" t="str">
        <f>VLOOKUP(G7094,[1]Macrodata_CCF!$A$3:$B$55,2,FALSE)</f>
        <v>#ERROR!</v>
      </c>
      <c r="F7094" s="78">
        <v>0.0</v>
      </c>
      <c r="G7094" s="80">
        <v>22.0</v>
      </c>
      <c r="H7094" s="81">
        <v>53335.0</v>
      </c>
      <c r="I7094" s="81">
        <v>640000.0</v>
      </c>
      <c r="J7094" s="81">
        <v>164800.0</v>
      </c>
      <c r="K7094" s="81">
        <v>640000.0</v>
      </c>
      <c r="L7094" s="82">
        <v>0.189997698857099</v>
      </c>
      <c r="N7094" s="83">
        <f t="shared" si="1"/>
        <v>0.1899976989</v>
      </c>
      <c r="O7094" s="83">
        <f t="shared" si="2"/>
        <v>0.1899976989</v>
      </c>
      <c r="Q7094" s="83">
        <f t="shared" si="3"/>
        <v>0.9166640625</v>
      </c>
      <c r="R7094" s="83">
        <f t="shared" si="4"/>
        <v>0.1899976989</v>
      </c>
      <c r="S7094" s="83" t="b">
        <f t="shared" si="5"/>
        <v>0</v>
      </c>
      <c r="T7094" s="72"/>
      <c r="U7094" s="72"/>
      <c r="V7094" s="72"/>
      <c r="W7094" s="72"/>
      <c r="X7094" s="72"/>
      <c r="Y7094" s="72"/>
      <c r="Z7094" s="72"/>
      <c r="AA7094" s="72"/>
      <c r="AB7094" s="72"/>
      <c r="AC7094" s="72"/>
      <c r="AD7094" s="72"/>
      <c r="AE7094" s="72"/>
      <c r="AF7094" s="72"/>
      <c r="AG7094" s="72"/>
      <c r="AH7094" s="72"/>
      <c r="AI7094" s="72"/>
      <c r="AJ7094" s="72"/>
      <c r="AK7094" s="72"/>
    </row>
    <row r="7095" ht="14.25" customHeight="1">
      <c r="A7095" s="78">
        <v>7092.0</v>
      </c>
      <c r="C7095" s="78" t="str">
        <f>VLOOKUP(G7095,[1]Macrodata_CCF!$A$3:$D$55,4,FALSE)</f>
        <v>#ERROR!</v>
      </c>
      <c r="E7095" s="79" t="str">
        <f>VLOOKUP(G7095,[1]Macrodata_CCF!$A$3:$B$55,2,FALSE)</f>
        <v>#ERROR!</v>
      </c>
      <c r="F7095" s="78">
        <v>0.0</v>
      </c>
      <c r="G7095" s="80">
        <v>40.0</v>
      </c>
      <c r="H7095" s="81">
        <v>117665.0</v>
      </c>
      <c r="I7095" s="81">
        <v>960000.0</v>
      </c>
      <c r="J7095" s="81">
        <v>210320.0</v>
      </c>
      <c r="K7095" s="81">
        <v>960000.0</v>
      </c>
      <c r="L7095" s="82">
        <v>0.1099978037241715</v>
      </c>
      <c r="N7095" s="83">
        <f t="shared" si="1"/>
        <v>0.1099978037</v>
      </c>
      <c r="O7095" s="83">
        <f t="shared" si="2"/>
        <v>0.1099978037</v>
      </c>
      <c r="Q7095" s="83">
        <f t="shared" si="3"/>
        <v>0.8774322917</v>
      </c>
      <c r="R7095" s="83">
        <f t="shared" si="4"/>
        <v>0.1099978037</v>
      </c>
      <c r="S7095" s="83" t="b">
        <f t="shared" si="5"/>
        <v>0</v>
      </c>
      <c r="T7095" s="72"/>
      <c r="U7095" s="72"/>
      <c r="V7095" s="72"/>
      <c r="W7095" s="72"/>
      <c r="X7095" s="72"/>
      <c r="Y7095" s="72"/>
      <c r="Z7095" s="72"/>
      <c r="AA7095" s="72"/>
      <c r="AB7095" s="72"/>
      <c r="AC7095" s="72"/>
      <c r="AD7095" s="72"/>
      <c r="AE7095" s="72"/>
      <c r="AF7095" s="72"/>
      <c r="AG7095" s="72"/>
      <c r="AH7095" s="72"/>
      <c r="AI7095" s="72"/>
      <c r="AJ7095" s="72"/>
      <c r="AK7095" s="72"/>
    </row>
    <row r="7096" ht="14.25" customHeight="1">
      <c r="A7096" s="78">
        <v>7093.0</v>
      </c>
      <c r="C7096" s="78" t="str">
        <f>VLOOKUP(G7096,[1]Macrodata_CCF!$A$3:$D$55,4,FALSE)</f>
        <v>#ERROR!</v>
      </c>
      <c r="E7096" s="79" t="str">
        <f>VLOOKUP(G7096,[1]Macrodata_CCF!$A$3:$B$55,2,FALSE)</f>
        <v>#ERROR!</v>
      </c>
      <c r="F7096" s="78">
        <v>0.0</v>
      </c>
      <c r="G7096" s="80">
        <v>20.0</v>
      </c>
      <c r="H7096" s="81">
        <v>154730.0</v>
      </c>
      <c r="I7096" s="81">
        <v>650000.0</v>
      </c>
      <c r="J7096" s="81">
        <v>248830.0</v>
      </c>
      <c r="K7096" s="81">
        <v>650000.0</v>
      </c>
      <c r="L7096" s="82">
        <v>0.1899973751690997</v>
      </c>
      <c r="N7096" s="83">
        <f t="shared" si="1"/>
        <v>0.1899973752</v>
      </c>
      <c r="O7096" s="83">
        <f t="shared" si="2"/>
        <v>0.1899973752</v>
      </c>
      <c r="Q7096" s="83">
        <f t="shared" si="3"/>
        <v>0.7619538462</v>
      </c>
      <c r="R7096" s="83">
        <f t="shared" si="4"/>
        <v>0.1899973752</v>
      </c>
      <c r="S7096" s="83" t="b">
        <f t="shared" si="5"/>
        <v>0</v>
      </c>
      <c r="T7096" s="72"/>
      <c r="U7096" s="72"/>
      <c r="V7096" s="72"/>
      <c r="W7096" s="72"/>
      <c r="X7096" s="72"/>
      <c r="Y7096" s="72"/>
      <c r="Z7096" s="72"/>
      <c r="AA7096" s="72"/>
      <c r="AB7096" s="72"/>
      <c r="AC7096" s="72"/>
      <c r="AD7096" s="72"/>
      <c r="AE7096" s="72"/>
      <c r="AF7096" s="72"/>
      <c r="AG7096" s="72"/>
      <c r="AH7096" s="72"/>
      <c r="AI7096" s="72"/>
      <c r="AJ7096" s="72"/>
      <c r="AK7096" s="72"/>
    </row>
    <row r="7097" ht="14.25" customHeight="1">
      <c r="A7097" s="78">
        <v>7094.0</v>
      </c>
      <c r="C7097" s="78" t="str">
        <f>VLOOKUP(G7097,[1]Macrodata_CCF!$A$3:$D$55,4,FALSE)</f>
        <v>#ERROR!</v>
      </c>
      <c r="E7097" s="79" t="str">
        <f>VLOOKUP(G7097,[1]Macrodata_CCF!$A$3:$B$55,2,FALSE)</f>
        <v>#ERROR!</v>
      </c>
      <c r="F7097" s="78">
        <v>0.0</v>
      </c>
      <c r="G7097" s="80">
        <v>43.0</v>
      </c>
      <c r="H7097" s="81">
        <v>75175.0</v>
      </c>
      <c r="I7097" s="81">
        <v>100000.0</v>
      </c>
      <c r="J7097" s="81">
        <v>79145.0</v>
      </c>
      <c r="K7097" s="81">
        <v>170000.0</v>
      </c>
      <c r="L7097" s="82">
        <v>0.1599194360523666</v>
      </c>
      <c r="N7097" s="83">
        <f t="shared" si="1"/>
        <v>0.1599194361</v>
      </c>
      <c r="O7097" s="83">
        <f t="shared" si="2"/>
        <v>0.1599194361</v>
      </c>
      <c r="Q7097" s="83">
        <f t="shared" si="3"/>
        <v>0.24825</v>
      </c>
      <c r="R7097" s="83">
        <f t="shared" si="4"/>
        <v>0.1599194361</v>
      </c>
      <c r="S7097" s="83" t="b">
        <f t="shared" si="5"/>
        <v>0</v>
      </c>
      <c r="T7097" s="72"/>
      <c r="U7097" s="72"/>
      <c r="V7097" s="72"/>
      <c r="W7097" s="72"/>
      <c r="X7097" s="72"/>
      <c r="Y7097" s="72"/>
      <c r="Z7097" s="72"/>
      <c r="AA7097" s="72"/>
      <c r="AB7097" s="72"/>
      <c r="AC7097" s="72"/>
      <c r="AD7097" s="72"/>
      <c r="AE7097" s="72"/>
      <c r="AF7097" s="72"/>
      <c r="AG7097" s="72"/>
      <c r="AH7097" s="72"/>
      <c r="AI7097" s="72"/>
      <c r="AJ7097" s="72"/>
      <c r="AK7097" s="72"/>
    </row>
    <row r="7098" ht="14.25" customHeight="1">
      <c r="A7098" s="78">
        <v>7095.0</v>
      </c>
      <c r="C7098" s="78" t="str">
        <f>VLOOKUP(G7098,[1]Macrodata_CCF!$A$3:$D$55,4,FALSE)</f>
        <v>#ERROR!</v>
      </c>
      <c r="E7098" s="79" t="str">
        <f>VLOOKUP(G7098,[1]Macrodata_CCF!$A$3:$B$55,2,FALSE)</f>
        <v>#ERROR!</v>
      </c>
      <c r="F7098" s="78">
        <v>0.0</v>
      </c>
      <c r="G7098" s="80">
        <v>6.0</v>
      </c>
      <c r="H7098" s="81">
        <v>88685.0</v>
      </c>
      <c r="I7098" s="81">
        <v>230000.0</v>
      </c>
      <c r="J7098" s="81">
        <v>116950.0</v>
      </c>
      <c r="K7098" s="81">
        <v>230000.0</v>
      </c>
      <c r="L7098" s="82">
        <v>0.200014152779252</v>
      </c>
      <c r="N7098" s="83">
        <f t="shared" si="1"/>
        <v>0.2000141528</v>
      </c>
      <c r="O7098" s="83">
        <f t="shared" si="2"/>
        <v>0.2000141528</v>
      </c>
      <c r="Q7098" s="83">
        <f t="shared" si="3"/>
        <v>0.6144130435</v>
      </c>
      <c r="R7098" s="83">
        <f t="shared" si="4"/>
        <v>0.2000141528</v>
      </c>
      <c r="S7098" s="83" t="b">
        <f t="shared" si="5"/>
        <v>0</v>
      </c>
      <c r="T7098" s="72"/>
      <c r="U7098" s="72"/>
      <c r="V7098" s="72"/>
      <c r="W7098" s="72"/>
      <c r="X7098" s="72"/>
      <c r="Y7098" s="72"/>
      <c r="Z7098" s="72"/>
      <c r="AA7098" s="72"/>
      <c r="AB7098" s="72"/>
      <c r="AC7098" s="72"/>
      <c r="AD7098" s="72"/>
      <c r="AE7098" s="72"/>
      <c r="AF7098" s="72"/>
      <c r="AG7098" s="72"/>
      <c r="AH7098" s="72"/>
      <c r="AI7098" s="72"/>
      <c r="AJ7098" s="72"/>
      <c r="AK7098" s="72"/>
    </row>
    <row r="7099" ht="14.25" customHeight="1">
      <c r="A7099" s="78">
        <v>7096.0</v>
      </c>
      <c r="C7099" s="78" t="str">
        <f>VLOOKUP(G7099,[1]Macrodata_CCF!$A$3:$D$55,4,FALSE)</f>
        <v>#ERROR!</v>
      </c>
      <c r="E7099" s="79" t="str">
        <f>VLOOKUP(G7099,[1]Macrodata_CCF!$A$3:$B$55,2,FALSE)</f>
        <v>#ERROR!</v>
      </c>
      <c r="F7099" s="78">
        <v>0.0</v>
      </c>
      <c r="G7099" s="80">
        <v>15.0</v>
      </c>
      <c r="H7099" s="81">
        <v>77465.0</v>
      </c>
      <c r="I7099" s="81">
        <v>170000.0</v>
      </c>
      <c r="J7099" s="81">
        <v>90420.0</v>
      </c>
      <c r="K7099" s="81">
        <v>170000.0</v>
      </c>
      <c r="L7099" s="82">
        <v>0.1400010806721781</v>
      </c>
      <c r="N7099" s="83">
        <f t="shared" si="1"/>
        <v>0.1400010807</v>
      </c>
      <c r="O7099" s="83">
        <f t="shared" si="2"/>
        <v>0.1400010807</v>
      </c>
      <c r="Q7099" s="83">
        <f t="shared" si="3"/>
        <v>0.5443235294</v>
      </c>
      <c r="R7099" s="83">
        <f t="shared" si="4"/>
        <v>0.1400010807</v>
      </c>
      <c r="S7099" s="83" t="b">
        <f t="shared" si="5"/>
        <v>0</v>
      </c>
      <c r="T7099" s="72"/>
      <c r="U7099" s="72"/>
      <c r="V7099" s="72"/>
      <c r="W7099" s="72"/>
      <c r="X7099" s="72"/>
      <c r="Y7099" s="72"/>
      <c r="Z7099" s="72"/>
      <c r="AA7099" s="72"/>
      <c r="AB7099" s="72"/>
      <c r="AC7099" s="72"/>
      <c r="AD7099" s="72"/>
      <c r="AE7099" s="72"/>
      <c r="AF7099" s="72"/>
      <c r="AG7099" s="72"/>
      <c r="AH7099" s="72"/>
      <c r="AI7099" s="72"/>
      <c r="AJ7099" s="72"/>
      <c r="AK7099" s="72"/>
    </row>
    <row r="7100" ht="14.25" customHeight="1">
      <c r="A7100" s="78">
        <v>7097.0</v>
      </c>
      <c r="C7100" s="78" t="str">
        <f>VLOOKUP(G7100,[1]Macrodata_CCF!$A$3:$D$55,4,FALSE)</f>
        <v>#ERROR!</v>
      </c>
      <c r="E7100" s="79" t="str">
        <f>VLOOKUP(G7100,[1]Macrodata_CCF!$A$3:$B$55,2,FALSE)</f>
        <v>#ERROR!</v>
      </c>
      <c r="F7100" s="78">
        <v>1.0</v>
      </c>
      <c r="G7100" s="80">
        <v>52.0</v>
      </c>
      <c r="H7100" s="81">
        <v>395740.0</v>
      </c>
      <c r="I7100" s="81">
        <v>420000.0</v>
      </c>
      <c r="J7100" s="81">
        <v>406415.0</v>
      </c>
      <c r="K7100" s="81">
        <v>420000.0</v>
      </c>
      <c r="L7100" s="82">
        <v>0.4400247320692498</v>
      </c>
      <c r="N7100" s="83">
        <f t="shared" si="1"/>
        <v>0.4400247321</v>
      </c>
      <c r="O7100" s="83">
        <f t="shared" si="2"/>
        <v>0.4400247321</v>
      </c>
      <c r="Q7100" s="83">
        <f t="shared" si="3"/>
        <v>0.05776190476</v>
      </c>
      <c r="R7100" s="83">
        <f t="shared" si="4"/>
        <v>0.02541666667</v>
      </c>
      <c r="S7100" s="83" t="b">
        <f t="shared" si="5"/>
        <v>0</v>
      </c>
      <c r="T7100" s="72"/>
      <c r="U7100" s="72"/>
      <c r="V7100" s="72"/>
      <c r="W7100" s="72"/>
      <c r="X7100" s="72"/>
      <c r="Y7100" s="72"/>
      <c r="Z7100" s="72"/>
      <c r="AA7100" s="72"/>
      <c r="AB7100" s="72"/>
      <c r="AC7100" s="72"/>
      <c r="AD7100" s="72"/>
      <c r="AE7100" s="72"/>
      <c r="AF7100" s="72"/>
      <c r="AG7100" s="72"/>
      <c r="AH7100" s="72"/>
      <c r="AI7100" s="72"/>
      <c r="AJ7100" s="72"/>
      <c r="AK7100" s="72"/>
    </row>
    <row r="7101" ht="14.25" customHeight="1">
      <c r="A7101" s="78">
        <v>7098.0</v>
      </c>
      <c r="C7101" s="78" t="str">
        <f>VLOOKUP(G7101,[1]Macrodata_CCF!$A$3:$D$55,4,FALSE)</f>
        <v>#ERROR!</v>
      </c>
      <c r="E7101" s="79" t="str">
        <f>VLOOKUP(G7101,[1]Macrodata_CCF!$A$3:$B$55,2,FALSE)</f>
        <v>#ERROR!</v>
      </c>
      <c r="F7101" s="78">
        <v>0.0</v>
      </c>
      <c r="G7101" s="80">
        <v>37.0</v>
      </c>
      <c r="H7101" s="81">
        <v>15.0</v>
      </c>
      <c r="I7101" s="81">
        <v>50000.0</v>
      </c>
      <c r="J7101" s="81">
        <v>6515.0</v>
      </c>
      <c r="K7101" s="81">
        <v>50000.0</v>
      </c>
      <c r="L7101" s="82">
        <v>0.1300390117035111</v>
      </c>
      <c r="N7101" s="83">
        <f t="shared" si="1"/>
        <v>0.1300390117</v>
      </c>
      <c r="O7101" s="83">
        <f t="shared" si="2"/>
        <v>0.1300390117</v>
      </c>
      <c r="Q7101" s="83">
        <f t="shared" si="3"/>
        <v>0.9997</v>
      </c>
      <c r="R7101" s="83">
        <f t="shared" si="4"/>
        <v>0.1300390117</v>
      </c>
      <c r="S7101" s="83" t="b">
        <f t="shared" si="5"/>
        <v>0</v>
      </c>
      <c r="T7101" s="72"/>
      <c r="U7101" s="72"/>
      <c r="V7101" s="72"/>
      <c r="W7101" s="72"/>
      <c r="X7101" s="72"/>
      <c r="Y7101" s="72"/>
      <c r="Z7101" s="72"/>
      <c r="AA7101" s="72"/>
      <c r="AB7101" s="72"/>
      <c r="AC7101" s="72"/>
      <c r="AD7101" s="72"/>
      <c r="AE7101" s="72"/>
      <c r="AF7101" s="72"/>
      <c r="AG7101" s="72"/>
      <c r="AH7101" s="72"/>
      <c r="AI7101" s="72"/>
      <c r="AJ7101" s="72"/>
      <c r="AK7101" s="72"/>
    </row>
    <row r="7102" ht="14.25" customHeight="1">
      <c r="A7102" s="78">
        <v>7099.0</v>
      </c>
      <c r="C7102" s="78" t="str">
        <f>VLOOKUP(G7102,[1]Macrodata_CCF!$A$3:$D$55,4,FALSE)</f>
        <v>#ERROR!</v>
      </c>
      <c r="E7102" s="79" t="str">
        <f>VLOOKUP(G7102,[1]Macrodata_CCF!$A$3:$B$55,2,FALSE)</f>
        <v>#ERROR!</v>
      </c>
      <c r="F7102" s="78">
        <v>0.0</v>
      </c>
      <c r="G7102" s="80">
        <v>2.0</v>
      </c>
      <c r="H7102" s="81">
        <v>33245.0</v>
      </c>
      <c r="I7102" s="81">
        <v>400000.0</v>
      </c>
      <c r="J7102" s="81">
        <v>168945.0</v>
      </c>
      <c r="K7102" s="81">
        <v>600000.0</v>
      </c>
      <c r="L7102" s="82">
        <v>0.3700017723003095</v>
      </c>
      <c r="N7102" s="83">
        <f t="shared" si="1"/>
        <v>0.3700017723</v>
      </c>
      <c r="O7102" s="83">
        <f t="shared" si="2"/>
        <v>0.3700017723</v>
      </c>
      <c r="Q7102" s="83">
        <f t="shared" si="3"/>
        <v>0.9168875</v>
      </c>
      <c r="R7102" s="83">
        <f t="shared" si="4"/>
        <v>0.3700017723</v>
      </c>
      <c r="S7102" s="83" t="b">
        <f t="shared" si="5"/>
        <v>0</v>
      </c>
      <c r="T7102" s="72"/>
      <c r="U7102" s="72"/>
      <c r="V7102" s="72"/>
      <c r="W7102" s="72"/>
      <c r="X7102" s="72"/>
      <c r="Y7102" s="72"/>
      <c r="Z7102" s="72"/>
      <c r="AA7102" s="72"/>
      <c r="AB7102" s="72"/>
      <c r="AC7102" s="72"/>
      <c r="AD7102" s="72"/>
      <c r="AE7102" s="72"/>
      <c r="AF7102" s="72"/>
      <c r="AG7102" s="72"/>
      <c r="AH7102" s="72"/>
      <c r="AI7102" s="72"/>
      <c r="AJ7102" s="72"/>
      <c r="AK7102" s="72"/>
    </row>
    <row r="7103" ht="14.25" customHeight="1">
      <c r="A7103" s="78">
        <v>7100.0</v>
      </c>
      <c r="C7103" s="78" t="str">
        <f>VLOOKUP(G7103,[1]Macrodata_CCF!$A$3:$D$55,4,FALSE)</f>
        <v>#ERROR!</v>
      </c>
      <c r="E7103" s="79" t="str">
        <f>VLOOKUP(G7103,[1]Macrodata_CCF!$A$3:$B$55,2,FALSE)</f>
        <v>#ERROR!</v>
      </c>
      <c r="F7103" s="78">
        <v>0.0</v>
      </c>
      <c r="G7103" s="80">
        <v>39.0</v>
      </c>
      <c r="H7103" s="81">
        <v>6595.0</v>
      </c>
      <c r="I7103" s="81">
        <v>400000.0</v>
      </c>
      <c r="J7103" s="81">
        <v>38065.0</v>
      </c>
      <c r="K7103" s="81">
        <v>400000.0</v>
      </c>
      <c r="L7103" s="82">
        <v>0.07999389941663171</v>
      </c>
      <c r="N7103" s="83">
        <f t="shared" si="1"/>
        <v>0.07999389942</v>
      </c>
      <c r="O7103" s="83">
        <f t="shared" si="2"/>
        <v>0.07999389942</v>
      </c>
      <c r="Q7103" s="83">
        <f t="shared" si="3"/>
        <v>0.9835125</v>
      </c>
      <c r="R7103" s="83">
        <f t="shared" si="4"/>
        <v>0.07999389942</v>
      </c>
      <c r="S7103" s="83" t="b">
        <f t="shared" si="5"/>
        <v>0</v>
      </c>
      <c r="T7103" s="72"/>
      <c r="U7103" s="72"/>
      <c r="V7103" s="72"/>
      <c r="W7103" s="72"/>
      <c r="X7103" s="72"/>
      <c r="Y7103" s="72"/>
      <c r="Z7103" s="72"/>
      <c r="AA7103" s="72"/>
      <c r="AB7103" s="72"/>
      <c r="AC7103" s="72"/>
      <c r="AD7103" s="72"/>
      <c r="AE7103" s="72"/>
      <c r="AF7103" s="72"/>
      <c r="AG7103" s="72"/>
      <c r="AH7103" s="72"/>
      <c r="AI7103" s="72"/>
      <c r="AJ7103" s="72"/>
      <c r="AK7103" s="72"/>
    </row>
    <row r="7104" ht="14.25" customHeight="1">
      <c r="A7104" s="78">
        <v>7101.0</v>
      </c>
      <c r="C7104" s="78" t="str">
        <f>VLOOKUP(G7104,[1]Macrodata_CCF!$A$3:$D$55,4,FALSE)</f>
        <v>#ERROR!</v>
      </c>
      <c r="E7104" s="79" t="str">
        <f>VLOOKUP(G7104,[1]Macrodata_CCF!$A$3:$B$55,2,FALSE)</f>
        <v>#ERROR!</v>
      </c>
      <c r="F7104" s="78">
        <v>0.0</v>
      </c>
      <c r="G7104" s="80">
        <v>38.0</v>
      </c>
      <c r="H7104" s="81">
        <v>632105.0</v>
      </c>
      <c r="I7104" s="81">
        <v>740000.0</v>
      </c>
      <c r="J7104" s="81">
        <v>637500.0</v>
      </c>
      <c r="K7104" s="81">
        <v>740000.0</v>
      </c>
      <c r="L7104" s="82">
        <v>0.05000231706751935</v>
      </c>
      <c r="N7104" s="83">
        <f t="shared" si="1"/>
        <v>0.05000231707</v>
      </c>
      <c r="O7104" s="83">
        <f t="shared" si="2"/>
        <v>0.05000231707</v>
      </c>
      <c r="Q7104" s="83">
        <f t="shared" si="3"/>
        <v>0.1458040541</v>
      </c>
      <c r="R7104" s="83">
        <f t="shared" si="4"/>
        <v>0.05000231707</v>
      </c>
      <c r="S7104" s="83" t="b">
        <f t="shared" si="5"/>
        <v>0</v>
      </c>
      <c r="T7104" s="72"/>
      <c r="U7104" s="72"/>
      <c r="V7104" s="72"/>
      <c r="W7104" s="72"/>
      <c r="X7104" s="72"/>
      <c r="Y7104" s="72"/>
      <c r="Z7104" s="72"/>
      <c r="AA7104" s="72"/>
      <c r="AB7104" s="72"/>
      <c r="AC7104" s="72"/>
      <c r="AD7104" s="72"/>
      <c r="AE7104" s="72"/>
      <c r="AF7104" s="72"/>
      <c r="AG7104" s="72"/>
      <c r="AH7104" s="72"/>
      <c r="AI7104" s="72"/>
      <c r="AJ7104" s="72"/>
      <c r="AK7104" s="72"/>
    </row>
    <row r="7105" ht="14.25" customHeight="1">
      <c r="A7105" s="78">
        <v>7102.0</v>
      </c>
      <c r="C7105" s="78" t="str">
        <f>VLOOKUP(G7105,[1]Macrodata_CCF!$A$3:$D$55,4,FALSE)</f>
        <v>#ERROR!</v>
      </c>
      <c r="E7105" s="79" t="str">
        <f>VLOOKUP(G7105,[1]Macrodata_CCF!$A$3:$B$55,2,FALSE)</f>
        <v>#ERROR!</v>
      </c>
      <c r="F7105" s="78">
        <v>0.0</v>
      </c>
      <c r="G7105" s="80">
        <v>46.0</v>
      </c>
      <c r="H7105" s="81">
        <v>76055.0</v>
      </c>
      <c r="I7105" s="81">
        <v>250000.0</v>
      </c>
      <c r="J7105" s="81">
        <v>102145.0</v>
      </c>
      <c r="K7105" s="81">
        <v>250000.0</v>
      </c>
      <c r="L7105" s="82">
        <v>0.1499899393486447</v>
      </c>
      <c r="N7105" s="83">
        <f t="shared" si="1"/>
        <v>0.1499899393</v>
      </c>
      <c r="O7105" s="83">
        <f t="shared" si="2"/>
        <v>0.1499899393</v>
      </c>
      <c r="Q7105" s="83">
        <f t="shared" si="3"/>
        <v>0.69578</v>
      </c>
      <c r="R7105" s="83">
        <f t="shared" si="4"/>
        <v>0.1499899393</v>
      </c>
      <c r="S7105" s="83" t="b">
        <f t="shared" si="5"/>
        <v>0</v>
      </c>
      <c r="T7105" s="72"/>
      <c r="U7105" s="72"/>
      <c r="V7105" s="72"/>
      <c r="W7105" s="72"/>
      <c r="X7105" s="72"/>
      <c r="Y7105" s="72"/>
      <c r="Z7105" s="72"/>
      <c r="AA7105" s="72"/>
      <c r="AB7105" s="72"/>
      <c r="AC7105" s="72"/>
      <c r="AD7105" s="72"/>
      <c r="AE7105" s="72"/>
      <c r="AF7105" s="72"/>
      <c r="AG7105" s="72"/>
      <c r="AH7105" s="72"/>
      <c r="AI7105" s="72"/>
      <c r="AJ7105" s="72"/>
      <c r="AK7105" s="72"/>
    </row>
    <row r="7106" ht="14.25" customHeight="1">
      <c r="A7106" s="78">
        <v>7103.0</v>
      </c>
      <c r="C7106" s="78" t="str">
        <f>VLOOKUP(G7106,[1]Macrodata_CCF!$A$3:$D$55,4,FALSE)</f>
        <v>#ERROR!</v>
      </c>
      <c r="E7106" s="79" t="str">
        <f>VLOOKUP(G7106,[1]Macrodata_CCF!$A$3:$B$55,2,FALSE)</f>
        <v>#ERROR!</v>
      </c>
      <c r="F7106" s="78">
        <v>0.0</v>
      </c>
      <c r="G7106" s="80">
        <v>47.0</v>
      </c>
      <c r="H7106" s="81">
        <v>14690.0</v>
      </c>
      <c r="I7106" s="81">
        <v>360000.0</v>
      </c>
      <c r="J7106" s="81">
        <v>83750.0</v>
      </c>
      <c r="K7106" s="81">
        <v>360000.0</v>
      </c>
      <c r="L7106" s="82">
        <v>0.1999942081028641</v>
      </c>
      <c r="N7106" s="83">
        <f t="shared" si="1"/>
        <v>0.1999942081</v>
      </c>
      <c r="O7106" s="83">
        <f t="shared" si="2"/>
        <v>0.1999942081</v>
      </c>
      <c r="Q7106" s="83">
        <f t="shared" si="3"/>
        <v>0.9591944444</v>
      </c>
      <c r="R7106" s="83">
        <f t="shared" si="4"/>
        <v>0.1999942081</v>
      </c>
      <c r="S7106" s="83" t="b">
        <f t="shared" si="5"/>
        <v>0</v>
      </c>
      <c r="T7106" s="72"/>
      <c r="U7106" s="72"/>
      <c r="V7106" s="72"/>
      <c r="W7106" s="72"/>
      <c r="X7106" s="72"/>
      <c r="Y7106" s="72"/>
      <c r="Z7106" s="72"/>
      <c r="AA7106" s="72"/>
      <c r="AB7106" s="72"/>
      <c r="AC7106" s="72"/>
      <c r="AD7106" s="72"/>
      <c r="AE7106" s="72"/>
      <c r="AF7106" s="72"/>
      <c r="AG7106" s="72"/>
      <c r="AH7106" s="72"/>
      <c r="AI7106" s="72"/>
      <c r="AJ7106" s="72"/>
      <c r="AK7106" s="72"/>
    </row>
    <row r="7107" ht="14.25" customHeight="1">
      <c r="A7107" s="78">
        <v>7104.0</v>
      </c>
      <c r="C7107" s="78" t="str">
        <f>VLOOKUP(G7107,[1]Macrodata_CCF!$A$3:$D$55,4,FALSE)</f>
        <v>#ERROR!</v>
      </c>
      <c r="E7107" s="79" t="str">
        <f>VLOOKUP(G7107,[1]Macrodata_CCF!$A$3:$B$55,2,FALSE)</f>
        <v>#ERROR!</v>
      </c>
      <c r="F7107" s="78">
        <v>0.0</v>
      </c>
      <c r="G7107" s="80">
        <v>10.0</v>
      </c>
      <c r="H7107" s="81">
        <v>127970.0</v>
      </c>
      <c r="I7107" s="81">
        <v>860000.0</v>
      </c>
      <c r="J7107" s="81">
        <v>877200.0</v>
      </c>
      <c r="K7107" s="81">
        <v>860000.0</v>
      </c>
      <c r="L7107" s="82">
        <v>1.023496304796252</v>
      </c>
      <c r="N7107" s="83">
        <f t="shared" si="1"/>
        <v>1.023496305</v>
      </c>
      <c r="O7107" s="83">
        <f t="shared" si="2"/>
        <v>1</v>
      </c>
      <c r="Q7107" s="83">
        <f t="shared" si="3"/>
        <v>0.8511976744</v>
      </c>
      <c r="R7107" s="83">
        <f t="shared" si="4"/>
        <v>1.023496305</v>
      </c>
      <c r="S7107" s="83" t="b">
        <f t="shared" si="5"/>
        <v>0</v>
      </c>
      <c r="T7107" s="72"/>
      <c r="U7107" s="72"/>
      <c r="V7107" s="72"/>
      <c r="W7107" s="72"/>
      <c r="X7107" s="72"/>
      <c r="Y7107" s="72"/>
      <c r="Z7107" s="72"/>
      <c r="AA7107" s="72"/>
      <c r="AB7107" s="72"/>
      <c r="AC7107" s="72"/>
      <c r="AD7107" s="72"/>
      <c r="AE7107" s="72"/>
      <c r="AF7107" s="72"/>
      <c r="AG7107" s="72"/>
      <c r="AH7107" s="72"/>
      <c r="AI7107" s="72"/>
      <c r="AJ7107" s="72"/>
      <c r="AK7107" s="72"/>
    </row>
    <row r="7108" ht="14.25" customHeight="1">
      <c r="A7108" s="78">
        <v>7105.0</v>
      </c>
      <c r="C7108" s="78" t="str">
        <f>VLOOKUP(G7108,[1]Macrodata_CCF!$A$3:$D$55,4,FALSE)</f>
        <v>#ERROR!</v>
      </c>
      <c r="E7108" s="79" t="str">
        <f>VLOOKUP(G7108,[1]Macrodata_CCF!$A$3:$B$55,2,FALSE)</f>
        <v>#ERROR!</v>
      </c>
      <c r="F7108" s="78">
        <v>1.0</v>
      </c>
      <c r="G7108" s="80">
        <v>37.0</v>
      </c>
      <c r="H7108" s="81">
        <v>828870.0</v>
      </c>
      <c r="I7108" s="81">
        <v>860000.0</v>
      </c>
      <c r="J7108" s="81">
        <v>843500.0</v>
      </c>
      <c r="K7108" s="81">
        <v>1376000.0</v>
      </c>
      <c r="L7108" s="82">
        <v>0.4699646643109541</v>
      </c>
      <c r="N7108" s="83">
        <f t="shared" si="1"/>
        <v>0.4699646643</v>
      </c>
      <c r="O7108" s="83">
        <f t="shared" si="2"/>
        <v>0.4699646643</v>
      </c>
      <c r="Q7108" s="83">
        <f t="shared" si="3"/>
        <v>0.03619767442</v>
      </c>
      <c r="R7108" s="83">
        <f t="shared" si="4"/>
        <v>0.01701162791</v>
      </c>
      <c r="S7108" s="83" t="b">
        <f t="shared" si="5"/>
        <v>0</v>
      </c>
      <c r="T7108" s="72"/>
      <c r="U7108" s="72"/>
      <c r="V7108" s="72"/>
      <c r="W7108" s="72"/>
      <c r="X7108" s="72"/>
      <c r="Y7108" s="72"/>
      <c r="Z7108" s="72"/>
      <c r="AA7108" s="72"/>
      <c r="AB7108" s="72"/>
      <c r="AC7108" s="72"/>
      <c r="AD7108" s="72"/>
      <c r="AE7108" s="72"/>
      <c r="AF7108" s="72"/>
      <c r="AG7108" s="72"/>
      <c r="AH7108" s="72"/>
      <c r="AI7108" s="72"/>
      <c r="AJ7108" s="72"/>
      <c r="AK7108" s="72"/>
    </row>
    <row r="7109" ht="14.25" customHeight="1">
      <c r="A7109" s="78">
        <v>7106.0</v>
      </c>
      <c r="C7109" s="78" t="str">
        <f>VLOOKUP(G7109,[1]Macrodata_CCF!$A$3:$D$55,4,FALSE)</f>
        <v>#ERROR!</v>
      </c>
      <c r="E7109" s="79" t="str">
        <f>VLOOKUP(G7109,[1]Macrodata_CCF!$A$3:$B$55,2,FALSE)</f>
        <v>#ERROR!</v>
      </c>
      <c r="F7109" s="78">
        <v>0.0</v>
      </c>
      <c r="G7109" s="80">
        <v>37.0</v>
      </c>
      <c r="H7109" s="81">
        <v>261515.0</v>
      </c>
      <c r="I7109" s="81">
        <v>390000.0</v>
      </c>
      <c r="J7109" s="81">
        <v>279505.0</v>
      </c>
      <c r="K7109" s="81">
        <v>390000.0</v>
      </c>
      <c r="L7109" s="82">
        <v>0.1400163443203487</v>
      </c>
      <c r="N7109" s="83">
        <f t="shared" si="1"/>
        <v>0.1400163443</v>
      </c>
      <c r="O7109" s="83">
        <f t="shared" si="2"/>
        <v>0.1400163443</v>
      </c>
      <c r="Q7109" s="83">
        <f t="shared" si="3"/>
        <v>0.3294487179</v>
      </c>
      <c r="R7109" s="83">
        <f t="shared" si="4"/>
        <v>0.1400163443</v>
      </c>
      <c r="S7109" s="83" t="b">
        <f t="shared" si="5"/>
        <v>0</v>
      </c>
      <c r="T7109" s="72"/>
      <c r="U7109" s="72"/>
      <c r="V7109" s="72"/>
      <c r="W7109" s="72"/>
      <c r="X7109" s="72"/>
      <c r="Y7109" s="72"/>
      <c r="Z7109" s="72"/>
      <c r="AA7109" s="72"/>
      <c r="AB7109" s="72"/>
      <c r="AC7109" s="72"/>
      <c r="AD7109" s="72"/>
      <c r="AE7109" s="72"/>
      <c r="AF7109" s="72"/>
      <c r="AG7109" s="72"/>
      <c r="AH7109" s="72"/>
      <c r="AI7109" s="72"/>
      <c r="AJ7109" s="72"/>
      <c r="AK7109" s="72"/>
    </row>
    <row r="7110" ht="14.25" customHeight="1">
      <c r="A7110" s="78">
        <v>7107.0</v>
      </c>
      <c r="C7110" s="78" t="str">
        <f>VLOOKUP(G7110,[1]Macrodata_CCF!$A$3:$D$55,4,FALSE)</f>
        <v>#ERROR!</v>
      </c>
      <c r="E7110" s="79" t="str">
        <f>VLOOKUP(G7110,[1]Macrodata_CCF!$A$3:$B$55,2,FALSE)</f>
        <v>#ERROR!</v>
      </c>
      <c r="F7110" s="78">
        <v>0.0</v>
      </c>
      <c r="G7110" s="80">
        <v>6.0</v>
      </c>
      <c r="H7110" s="81">
        <v>159655.0</v>
      </c>
      <c r="I7110" s="81">
        <v>300000.0</v>
      </c>
      <c r="J7110" s="81">
        <v>200355.0</v>
      </c>
      <c r="K7110" s="81">
        <v>300000.0</v>
      </c>
      <c r="L7110" s="82">
        <v>0.2899996437350814</v>
      </c>
      <c r="N7110" s="83">
        <f t="shared" si="1"/>
        <v>0.2899996437</v>
      </c>
      <c r="O7110" s="83">
        <f t="shared" si="2"/>
        <v>0.2899996437</v>
      </c>
      <c r="Q7110" s="83">
        <f t="shared" si="3"/>
        <v>0.4678166667</v>
      </c>
      <c r="R7110" s="83">
        <f t="shared" si="4"/>
        <v>0.2899996437</v>
      </c>
      <c r="S7110" s="83" t="b">
        <f t="shared" si="5"/>
        <v>0</v>
      </c>
      <c r="T7110" s="72"/>
      <c r="U7110" s="72"/>
      <c r="V7110" s="72"/>
      <c r="W7110" s="72"/>
      <c r="X7110" s="72"/>
      <c r="Y7110" s="72"/>
      <c r="Z7110" s="72"/>
      <c r="AA7110" s="72"/>
      <c r="AB7110" s="72"/>
      <c r="AC7110" s="72"/>
      <c r="AD7110" s="72"/>
      <c r="AE7110" s="72"/>
      <c r="AF7110" s="72"/>
      <c r="AG7110" s="72"/>
      <c r="AH7110" s="72"/>
      <c r="AI7110" s="72"/>
      <c r="AJ7110" s="72"/>
      <c r="AK7110" s="72"/>
    </row>
    <row r="7111" ht="14.25" customHeight="1">
      <c r="A7111" s="78">
        <v>7108.0</v>
      </c>
      <c r="C7111" s="78" t="str">
        <f>VLOOKUP(G7111,[1]Macrodata_CCF!$A$3:$D$55,4,FALSE)</f>
        <v>#ERROR!</v>
      </c>
      <c r="E7111" s="79" t="str">
        <f>VLOOKUP(G7111,[1]Macrodata_CCF!$A$3:$B$55,2,FALSE)</f>
        <v>#ERROR!</v>
      </c>
      <c r="F7111" s="78">
        <v>0.0</v>
      </c>
      <c r="G7111" s="80">
        <v>50.0</v>
      </c>
      <c r="H7111" s="81">
        <v>0.0</v>
      </c>
      <c r="I7111" s="81">
        <v>730000.0</v>
      </c>
      <c r="J7111" s="81">
        <v>0.0</v>
      </c>
      <c r="K7111" s="81">
        <v>730000.0</v>
      </c>
      <c r="L7111" s="82">
        <v>0.0</v>
      </c>
      <c r="N7111" s="83">
        <f t="shared" si="1"/>
        <v>0</v>
      </c>
      <c r="O7111" s="83">
        <f t="shared" si="2"/>
        <v>0</v>
      </c>
      <c r="Q7111" s="83">
        <f t="shared" si="3"/>
        <v>1</v>
      </c>
      <c r="R7111" s="83">
        <f t="shared" si="4"/>
        <v>0</v>
      </c>
      <c r="S7111" s="83" t="b">
        <f t="shared" si="5"/>
        <v>0</v>
      </c>
      <c r="T7111" s="72"/>
      <c r="U7111" s="72"/>
      <c r="V7111" s="72"/>
      <c r="W7111" s="72"/>
      <c r="X7111" s="72"/>
      <c r="Y7111" s="72"/>
      <c r="Z7111" s="72"/>
      <c r="AA7111" s="72"/>
      <c r="AB7111" s="72"/>
      <c r="AC7111" s="72"/>
      <c r="AD7111" s="72"/>
      <c r="AE7111" s="72"/>
      <c r="AF7111" s="72"/>
      <c r="AG7111" s="72"/>
      <c r="AH7111" s="72"/>
      <c r="AI7111" s="72"/>
      <c r="AJ7111" s="72"/>
      <c r="AK7111" s="72"/>
    </row>
    <row r="7112" ht="14.25" customHeight="1">
      <c r="A7112" s="78">
        <v>7109.0</v>
      </c>
      <c r="C7112" s="78" t="str">
        <f>VLOOKUP(G7112,[1]Macrodata_CCF!$A$3:$D$55,4,FALSE)</f>
        <v>#ERROR!</v>
      </c>
      <c r="E7112" s="79" t="str">
        <f>VLOOKUP(G7112,[1]Macrodata_CCF!$A$3:$B$55,2,FALSE)</f>
        <v>#ERROR!</v>
      </c>
      <c r="F7112" s="78">
        <v>0.0</v>
      </c>
      <c r="G7112" s="80">
        <v>6.0</v>
      </c>
      <c r="H7112" s="81">
        <v>269895.0</v>
      </c>
      <c r="I7112" s="81">
        <v>720000.0</v>
      </c>
      <c r="J7112" s="81">
        <v>436435.0</v>
      </c>
      <c r="K7112" s="81">
        <v>936000.0</v>
      </c>
      <c r="L7112" s="82">
        <v>0.3700025549593984</v>
      </c>
      <c r="N7112" s="83">
        <f t="shared" si="1"/>
        <v>0.370002555</v>
      </c>
      <c r="O7112" s="83">
        <f t="shared" si="2"/>
        <v>0.370002555</v>
      </c>
      <c r="Q7112" s="83">
        <f t="shared" si="3"/>
        <v>0.6251458333</v>
      </c>
      <c r="R7112" s="83">
        <f t="shared" si="4"/>
        <v>0.370002555</v>
      </c>
      <c r="S7112" s="83" t="b">
        <f t="shared" si="5"/>
        <v>0</v>
      </c>
      <c r="T7112" s="72"/>
      <c r="U7112" s="72"/>
      <c r="V7112" s="72"/>
      <c r="W7112" s="72"/>
      <c r="X7112" s="72"/>
      <c r="Y7112" s="72"/>
      <c r="Z7112" s="72"/>
      <c r="AA7112" s="72"/>
      <c r="AB7112" s="72"/>
      <c r="AC7112" s="72"/>
      <c r="AD7112" s="72"/>
      <c r="AE7112" s="72"/>
      <c r="AF7112" s="72"/>
      <c r="AG7112" s="72"/>
      <c r="AH7112" s="72"/>
      <c r="AI7112" s="72"/>
      <c r="AJ7112" s="72"/>
      <c r="AK7112" s="72"/>
    </row>
    <row r="7113" ht="14.25" customHeight="1">
      <c r="A7113" s="78">
        <v>7110.0</v>
      </c>
      <c r="C7113" s="78" t="str">
        <f>VLOOKUP(G7113,[1]Macrodata_CCF!$A$3:$D$55,4,FALSE)</f>
        <v>#ERROR!</v>
      </c>
      <c r="E7113" s="79" t="str">
        <f>VLOOKUP(G7113,[1]Macrodata_CCF!$A$3:$B$55,2,FALSE)</f>
        <v>#ERROR!</v>
      </c>
      <c r="F7113" s="78">
        <v>0.0</v>
      </c>
      <c r="G7113" s="80">
        <v>48.0</v>
      </c>
      <c r="H7113" s="81">
        <v>143880.0</v>
      </c>
      <c r="I7113" s="81">
        <v>870000.0</v>
      </c>
      <c r="J7113" s="81">
        <v>281845.0</v>
      </c>
      <c r="K7113" s="81">
        <v>870000.0</v>
      </c>
      <c r="L7113" s="82">
        <v>0.1900030298022365</v>
      </c>
      <c r="N7113" s="83">
        <f t="shared" si="1"/>
        <v>0.1900030298</v>
      </c>
      <c r="O7113" s="83">
        <f t="shared" si="2"/>
        <v>0.1900030298</v>
      </c>
      <c r="Q7113" s="83">
        <f t="shared" si="3"/>
        <v>0.8346206897</v>
      </c>
      <c r="R7113" s="83">
        <f t="shared" si="4"/>
        <v>0.1900030298</v>
      </c>
      <c r="S7113" s="83" t="b">
        <f t="shared" si="5"/>
        <v>0</v>
      </c>
      <c r="T7113" s="72"/>
      <c r="U7113" s="72"/>
      <c r="V7113" s="72"/>
      <c r="W7113" s="72"/>
      <c r="X7113" s="72"/>
      <c r="Y7113" s="72"/>
      <c r="Z7113" s="72"/>
      <c r="AA7113" s="72"/>
      <c r="AB7113" s="72"/>
      <c r="AC7113" s="72"/>
      <c r="AD7113" s="72"/>
      <c r="AE7113" s="72"/>
      <c r="AF7113" s="72"/>
      <c r="AG7113" s="72"/>
      <c r="AH7113" s="72"/>
      <c r="AI7113" s="72"/>
      <c r="AJ7113" s="72"/>
      <c r="AK7113" s="72"/>
    </row>
    <row r="7114" ht="14.25" customHeight="1">
      <c r="A7114" s="78">
        <v>7111.0</v>
      </c>
      <c r="C7114" s="78" t="str">
        <f>VLOOKUP(G7114,[1]Macrodata_CCF!$A$3:$D$55,4,FALSE)</f>
        <v>#ERROR!</v>
      </c>
      <c r="E7114" s="79" t="str">
        <f>VLOOKUP(G7114,[1]Macrodata_CCF!$A$3:$B$55,2,FALSE)</f>
        <v>#ERROR!</v>
      </c>
      <c r="F7114" s="78">
        <v>0.0</v>
      </c>
      <c r="G7114" s="80">
        <v>7.0</v>
      </c>
      <c r="H7114" s="81">
        <v>215735.0</v>
      </c>
      <c r="I7114" s="81">
        <v>460000.0</v>
      </c>
      <c r="J7114" s="81">
        <v>293900.0</v>
      </c>
      <c r="K7114" s="81">
        <v>460000.0</v>
      </c>
      <c r="L7114" s="82">
        <v>0.3200008187828792</v>
      </c>
      <c r="N7114" s="83">
        <f t="shared" si="1"/>
        <v>0.3200008188</v>
      </c>
      <c r="O7114" s="83">
        <f t="shared" si="2"/>
        <v>0.3200008188</v>
      </c>
      <c r="Q7114" s="83">
        <f t="shared" si="3"/>
        <v>0.5310108696</v>
      </c>
      <c r="R7114" s="83">
        <f t="shared" si="4"/>
        <v>0.3200008188</v>
      </c>
      <c r="S7114" s="83" t="b">
        <f t="shared" si="5"/>
        <v>0</v>
      </c>
      <c r="T7114" s="72"/>
      <c r="U7114" s="72"/>
      <c r="V7114" s="72"/>
      <c r="W7114" s="72"/>
      <c r="X7114" s="72"/>
      <c r="Y7114" s="72"/>
      <c r="Z7114" s="72"/>
      <c r="AA7114" s="72"/>
      <c r="AB7114" s="72"/>
      <c r="AC7114" s="72"/>
      <c r="AD7114" s="72"/>
      <c r="AE7114" s="72"/>
      <c r="AF7114" s="72"/>
      <c r="AG7114" s="72"/>
      <c r="AH7114" s="72"/>
      <c r="AI7114" s="72"/>
      <c r="AJ7114" s="72"/>
      <c r="AK7114" s="72"/>
    </row>
    <row r="7115" ht="14.25" customHeight="1">
      <c r="A7115" s="78">
        <v>7112.0</v>
      </c>
      <c r="C7115" s="78" t="str">
        <f>VLOOKUP(G7115,[1]Macrodata_CCF!$A$3:$D$55,4,FALSE)</f>
        <v>#ERROR!</v>
      </c>
      <c r="E7115" s="79" t="str">
        <f>VLOOKUP(G7115,[1]Macrodata_CCF!$A$3:$B$55,2,FALSE)</f>
        <v>#ERROR!</v>
      </c>
      <c r="F7115" s="78">
        <v>0.0</v>
      </c>
      <c r="G7115" s="80">
        <v>28.0</v>
      </c>
      <c r="H7115" s="81">
        <v>0.0</v>
      </c>
      <c r="I7115" s="81">
        <v>40000.0</v>
      </c>
      <c r="J7115" s="81">
        <v>7200.0</v>
      </c>
      <c r="K7115" s="81">
        <v>40000.0</v>
      </c>
      <c r="L7115" s="82">
        <v>0.18</v>
      </c>
      <c r="N7115" s="83">
        <f t="shared" si="1"/>
        <v>0.18</v>
      </c>
      <c r="O7115" s="83">
        <f t="shared" si="2"/>
        <v>0.18</v>
      </c>
      <c r="Q7115" s="83">
        <f t="shared" si="3"/>
        <v>1</v>
      </c>
      <c r="R7115" s="83">
        <f t="shared" si="4"/>
        <v>0.18</v>
      </c>
      <c r="S7115" s="83" t="b">
        <f t="shared" si="5"/>
        <v>0</v>
      </c>
      <c r="T7115" s="72"/>
      <c r="U7115" s="72"/>
      <c r="V7115" s="72"/>
      <c r="W7115" s="72"/>
      <c r="X7115" s="72"/>
      <c r="Y7115" s="72"/>
      <c r="Z7115" s="72"/>
      <c r="AA7115" s="72"/>
      <c r="AB7115" s="72"/>
      <c r="AC7115" s="72"/>
      <c r="AD7115" s="72"/>
      <c r="AE7115" s="72"/>
      <c r="AF7115" s="72"/>
      <c r="AG7115" s="72"/>
      <c r="AH7115" s="72"/>
      <c r="AI7115" s="72"/>
      <c r="AJ7115" s="72"/>
      <c r="AK7115" s="72"/>
    </row>
    <row r="7116" ht="14.25" customHeight="1">
      <c r="A7116" s="78">
        <v>7113.0</v>
      </c>
      <c r="C7116" s="78" t="str">
        <f>VLOOKUP(G7116,[1]Macrodata_CCF!$A$3:$D$55,4,FALSE)</f>
        <v>#ERROR!</v>
      </c>
      <c r="E7116" s="79" t="str">
        <f>VLOOKUP(G7116,[1]Macrodata_CCF!$A$3:$B$55,2,FALSE)</f>
        <v>#ERROR!</v>
      </c>
      <c r="F7116" s="78">
        <v>0.0</v>
      </c>
      <c r="G7116" s="80">
        <v>51.0</v>
      </c>
      <c r="H7116" s="81">
        <v>553960.0</v>
      </c>
      <c r="I7116" s="81">
        <v>920000.0</v>
      </c>
      <c r="J7116" s="81">
        <v>561280.0</v>
      </c>
      <c r="K7116" s="81">
        <v>920000.0</v>
      </c>
      <c r="L7116" s="82">
        <v>0.01999781444650858</v>
      </c>
      <c r="N7116" s="83">
        <f t="shared" si="1"/>
        <v>0.01999781445</v>
      </c>
      <c r="O7116" s="83">
        <f t="shared" si="2"/>
        <v>0.01999781445</v>
      </c>
      <c r="Q7116" s="83">
        <f t="shared" si="3"/>
        <v>0.3978695652</v>
      </c>
      <c r="R7116" s="83">
        <f t="shared" si="4"/>
        <v>0.01999781445</v>
      </c>
      <c r="S7116" s="83" t="b">
        <f t="shared" si="5"/>
        <v>0</v>
      </c>
      <c r="T7116" s="72"/>
      <c r="U7116" s="72"/>
      <c r="V7116" s="72"/>
      <c r="W7116" s="72"/>
      <c r="X7116" s="72"/>
      <c r="Y7116" s="72"/>
      <c r="Z7116" s="72"/>
      <c r="AA7116" s="72"/>
      <c r="AB7116" s="72"/>
      <c r="AC7116" s="72"/>
      <c r="AD7116" s="72"/>
      <c r="AE7116" s="72"/>
      <c r="AF7116" s="72"/>
      <c r="AG7116" s="72"/>
      <c r="AH7116" s="72"/>
      <c r="AI7116" s="72"/>
      <c r="AJ7116" s="72"/>
      <c r="AK7116" s="72"/>
    </row>
    <row r="7117" ht="14.25" customHeight="1">
      <c r="A7117" s="78">
        <v>7114.0</v>
      </c>
      <c r="C7117" s="78" t="str">
        <f>VLOOKUP(G7117,[1]Macrodata_CCF!$A$3:$D$55,4,FALSE)</f>
        <v>#ERROR!</v>
      </c>
      <c r="E7117" s="79" t="str">
        <f>VLOOKUP(G7117,[1]Macrodata_CCF!$A$3:$B$55,2,FALSE)</f>
        <v>#ERROR!</v>
      </c>
      <c r="F7117" s="78">
        <v>0.0</v>
      </c>
      <c r="G7117" s="80">
        <v>10.0</v>
      </c>
      <c r="H7117" s="81">
        <v>285290.0</v>
      </c>
      <c r="I7117" s="81">
        <v>740000.0</v>
      </c>
      <c r="J7117" s="81">
        <v>417155.0</v>
      </c>
      <c r="K7117" s="81">
        <v>740000.0</v>
      </c>
      <c r="L7117" s="82">
        <v>0.2899980207165006</v>
      </c>
      <c r="N7117" s="83">
        <f t="shared" si="1"/>
        <v>0.2899980207</v>
      </c>
      <c r="O7117" s="83">
        <f t="shared" si="2"/>
        <v>0.2899980207</v>
      </c>
      <c r="Q7117" s="83">
        <f t="shared" si="3"/>
        <v>0.614472973</v>
      </c>
      <c r="R7117" s="83">
        <f t="shared" si="4"/>
        <v>0.2899980207</v>
      </c>
      <c r="S7117" s="83" t="b">
        <f t="shared" si="5"/>
        <v>0</v>
      </c>
      <c r="T7117" s="72"/>
      <c r="U7117" s="72"/>
      <c r="V7117" s="72"/>
      <c r="W7117" s="72"/>
      <c r="X7117" s="72"/>
      <c r="Y7117" s="72"/>
      <c r="Z7117" s="72"/>
      <c r="AA7117" s="72"/>
      <c r="AB7117" s="72"/>
      <c r="AC7117" s="72"/>
      <c r="AD7117" s="72"/>
      <c r="AE7117" s="72"/>
      <c r="AF7117" s="72"/>
      <c r="AG7117" s="72"/>
      <c r="AH7117" s="72"/>
      <c r="AI7117" s="72"/>
      <c r="AJ7117" s="72"/>
      <c r="AK7117" s="72"/>
    </row>
    <row r="7118" ht="14.25" customHeight="1">
      <c r="A7118" s="78">
        <v>7115.0</v>
      </c>
      <c r="C7118" s="78" t="str">
        <f>VLOOKUP(G7118,[1]Macrodata_CCF!$A$3:$D$55,4,FALSE)</f>
        <v>#ERROR!</v>
      </c>
      <c r="E7118" s="79" t="str">
        <f>VLOOKUP(G7118,[1]Macrodata_CCF!$A$3:$B$55,2,FALSE)</f>
        <v>#ERROR!</v>
      </c>
      <c r="F7118" s="78">
        <v>0.0</v>
      </c>
      <c r="G7118" s="80">
        <v>11.0</v>
      </c>
      <c r="H7118" s="81">
        <v>276500.0</v>
      </c>
      <c r="I7118" s="81">
        <v>470000.0</v>
      </c>
      <c r="J7118" s="81">
        <v>303590.0</v>
      </c>
      <c r="K7118" s="81">
        <v>470000.0</v>
      </c>
      <c r="L7118" s="82">
        <v>0.14</v>
      </c>
      <c r="N7118" s="83">
        <f t="shared" si="1"/>
        <v>0.14</v>
      </c>
      <c r="O7118" s="83">
        <f t="shared" si="2"/>
        <v>0.14</v>
      </c>
      <c r="Q7118" s="83">
        <f t="shared" si="3"/>
        <v>0.4117021277</v>
      </c>
      <c r="R7118" s="83">
        <f t="shared" si="4"/>
        <v>0.14</v>
      </c>
      <c r="S7118" s="83" t="b">
        <f t="shared" si="5"/>
        <v>0</v>
      </c>
      <c r="T7118" s="72"/>
      <c r="U7118" s="72"/>
      <c r="V7118" s="72"/>
      <c r="W7118" s="72"/>
      <c r="X7118" s="72"/>
      <c r="Y7118" s="72"/>
      <c r="Z7118" s="72"/>
      <c r="AA7118" s="72"/>
      <c r="AB7118" s="72"/>
      <c r="AC7118" s="72"/>
      <c r="AD7118" s="72"/>
      <c r="AE7118" s="72"/>
      <c r="AF7118" s="72"/>
      <c r="AG7118" s="72"/>
      <c r="AH7118" s="72"/>
      <c r="AI7118" s="72"/>
      <c r="AJ7118" s="72"/>
      <c r="AK7118" s="72"/>
    </row>
    <row r="7119" ht="14.25" customHeight="1">
      <c r="A7119" s="78">
        <v>7116.0</v>
      </c>
      <c r="C7119" s="78" t="str">
        <f>VLOOKUP(G7119,[1]Macrodata_CCF!$A$3:$D$55,4,FALSE)</f>
        <v>#ERROR!</v>
      </c>
      <c r="E7119" s="79" t="str">
        <f>VLOOKUP(G7119,[1]Macrodata_CCF!$A$3:$B$55,2,FALSE)</f>
        <v>#ERROR!</v>
      </c>
      <c r="F7119" s="78">
        <v>0.0</v>
      </c>
      <c r="G7119" s="80">
        <v>50.0</v>
      </c>
      <c r="H7119" s="81">
        <v>472475.0</v>
      </c>
      <c r="I7119" s="81">
        <v>780000.0</v>
      </c>
      <c r="J7119" s="81">
        <v>481700.0</v>
      </c>
      <c r="K7119" s="81">
        <v>1482000.0</v>
      </c>
      <c r="L7119" s="82">
        <v>0.0299975611738883</v>
      </c>
      <c r="N7119" s="83">
        <f t="shared" si="1"/>
        <v>0.02999756117</v>
      </c>
      <c r="O7119" s="83">
        <f t="shared" si="2"/>
        <v>0.02999756117</v>
      </c>
      <c r="Q7119" s="83">
        <f t="shared" si="3"/>
        <v>0.3942628205</v>
      </c>
      <c r="R7119" s="83">
        <f t="shared" si="4"/>
        <v>0.02999756117</v>
      </c>
      <c r="S7119" s="83" t="b">
        <f t="shared" si="5"/>
        <v>0</v>
      </c>
      <c r="T7119" s="72"/>
      <c r="U7119" s="72"/>
      <c r="V7119" s="72"/>
      <c r="W7119" s="72"/>
      <c r="X7119" s="72"/>
      <c r="Y7119" s="72"/>
      <c r="Z7119" s="72"/>
      <c r="AA7119" s="72"/>
      <c r="AB7119" s="72"/>
      <c r="AC7119" s="72"/>
      <c r="AD7119" s="72"/>
      <c r="AE7119" s="72"/>
      <c r="AF7119" s="72"/>
      <c r="AG7119" s="72"/>
      <c r="AH7119" s="72"/>
      <c r="AI7119" s="72"/>
      <c r="AJ7119" s="72"/>
      <c r="AK7119" s="72"/>
    </row>
    <row r="7120" ht="14.25" customHeight="1">
      <c r="A7120" s="78">
        <v>7117.0</v>
      </c>
      <c r="C7120" s="78" t="str">
        <f>VLOOKUP(G7120,[1]Macrodata_CCF!$A$3:$D$55,4,FALSE)</f>
        <v>#ERROR!</v>
      </c>
      <c r="E7120" s="79" t="str">
        <f>VLOOKUP(G7120,[1]Macrodata_CCF!$A$3:$B$55,2,FALSE)</f>
        <v>#ERROR!</v>
      </c>
      <c r="F7120" s="78">
        <v>0.0</v>
      </c>
      <c r="G7120" s="80">
        <v>32.0</v>
      </c>
      <c r="H7120" s="81">
        <v>279230.0</v>
      </c>
      <c r="I7120" s="81">
        <v>770000.0</v>
      </c>
      <c r="J7120" s="81">
        <v>377385.0</v>
      </c>
      <c r="K7120" s="81">
        <v>770000.0</v>
      </c>
      <c r="L7120" s="82">
        <v>0.2000020376143611</v>
      </c>
      <c r="N7120" s="83">
        <f t="shared" si="1"/>
        <v>0.2000020376</v>
      </c>
      <c r="O7120" s="83">
        <f t="shared" si="2"/>
        <v>0.2000020376</v>
      </c>
      <c r="Q7120" s="83">
        <f t="shared" si="3"/>
        <v>0.6373636364</v>
      </c>
      <c r="R7120" s="83">
        <f t="shared" si="4"/>
        <v>0.2000020376</v>
      </c>
      <c r="S7120" s="83" t="b">
        <f t="shared" si="5"/>
        <v>0</v>
      </c>
      <c r="T7120" s="72"/>
      <c r="U7120" s="72"/>
      <c r="V7120" s="72"/>
      <c r="W7120" s="72"/>
      <c r="X7120" s="72"/>
      <c r="Y7120" s="72"/>
      <c r="Z7120" s="72"/>
      <c r="AA7120" s="72"/>
      <c r="AB7120" s="72"/>
      <c r="AC7120" s="72"/>
      <c r="AD7120" s="72"/>
      <c r="AE7120" s="72"/>
      <c r="AF7120" s="72"/>
      <c r="AG7120" s="72"/>
      <c r="AH7120" s="72"/>
      <c r="AI7120" s="72"/>
      <c r="AJ7120" s="72"/>
      <c r="AK7120" s="72"/>
    </row>
    <row r="7121" ht="14.25" customHeight="1">
      <c r="A7121" s="78">
        <v>7118.0</v>
      </c>
      <c r="C7121" s="78" t="str">
        <f>VLOOKUP(G7121,[1]Macrodata_CCF!$A$3:$D$55,4,FALSE)</f>
        <v>#ERROR!</v>
      </c>
      <c r="E7121" s="79" t="str">
        <f>VLOOKUP(G7121,[1]Macrodata_CCF!$A$3:$B$55,2,FALSE)</f>
        <v>#ERROR!</v>
      </c>
      <c r="F7121" s="78">
        <v>0.0</v>
      </c>
      <c r="G7121" s="80">
        <v>36.0</v>
      </c>
      <c r="H7121" s="81">
        <v>524495.0</v>
      </c>
      <c r="I7121" s="81">
        <v>940000.0</v>
      </c>
      <c r="J7121" s="81">
        <v>607595.0</v>
      </c>
      <c r="K7121" s="81">
        <v>940000.0</v>
      </c>
      <c r="L7121" s="82">
        <v>0.1999975932900928</v>
      </c>
      <c r="N7121" s="83">
        <f t="shared" si="1"/>
        <v>0.1999975933</v>
      </c>
      <c r="O7121" s="83">
        <f t="shared" si="2"/>
        <v>0.1999975933</v>
      </c>
      <c r="Q7121" s="83">
        <f t="shared" si="3"/>
        <v>0.4420265957</v>
      </c>
      <c r="R7121" s="83">
        <f t="shared" si="4"/>
        <v>0.1999975933</v>
      </c>
      <c r="S7121" s="83" t="b">
        <f t="shared" si="5"/>
        <v>0</v>
      </c>
      <c r="T7121" s="72"/>
      <c r="U7121" s="72"/>
      <c r="V7121" s="72"/>
      <c r="W7121" s="72"/>
      <c r="X7121" s="72"/>
      <c r="Y7121" s="72"/>
      <c r="Z7121" s="72"/>
      <c r="AA7121" s="72"/>
      <c r="AB7121" s="72"/>
      <c r="AC7121" s="72"/>
      <c r="AD7121" s="72"/>
      <c r="AE7121" s="72"/>
      <c r="AF7121" s="72"/>
      <c r="AG7121" s="72"/>
      <c r="AH7121" s="72"/>
      <c r="AI7121" s="72"/>
      <c r="AJ7121" s="72"/>
      <c r="AK7121" s="72"/>
    </row>
    <row r="7122" ht="14.25" customHeight="1">
      <c r="A7122" s="78">
        <v>7119.0</v>
      </c>
      <c r="C7122" s="78" t="str">
        <f>VLOOKUP(G7122,[1]Macrodata_CCF!$A$3:$D$55,4,FALSE)</f>
        <v>#ERROR!</v>
      </c>
      <c r="E7122" s="79" t="str">
        <f>VLOOKUP(G7122,[1]Macrodata_CCF!$A$3:$B$55,2,FALSE)</f>
        <v>#ERROR!</v>
      </c>
      <c r="F7122" s="78">
        <v>0.0</v>
      </c>
      <c r="G7122" s="80">
        <v>28.0</v>
      </c>
      <c r="H7122" s="81">
        <v>599995.0</v>
      </c>
      <c r="I7122" s="81">
        <v>930000.0</v>
      </c>
      <c r="J7122" s="81">
        <v>665995.0</v>
      </c>
      <c r="K7122" s="81">
        <v>930000.0</v>
      </c>
      <c r="L7122" s="82">
        <v>0.1999969697428827</v>
      </c>
      <c r="N7122" s="83">
        <f t="shared" si="1"/>
        <v>0.1999969697</v>
      </c>
      <c r="O7122" s="83">
        <f t="shared" si="2"/>
        <v>0.1999969697</v>
      </c>
      <c r="Q7122" s="83">
        <f t="shared" si="3"/>
        <v>0.354844086</v>
      </c>
      <c r="R7122" s="83">
        <f t="shared" si="4"/>
        <v>0.1999969697</v>
      </c>
      <c r="S7122" s="83" t="b">
        <f t="shared" si="5"/>
        <v>0</v>
      </c>
      <c r="T7122" s="72"/>
      <c r="U7122" s="72"/>
      <c r="V7122" s="72"/>
      <c r="W7122" s="72"/>
      <c r="X7122" s="72"/>
      <c r="Y7122" s="72"/>
      <c r="Z7122" s="72"/>
      <c r="AA7122" s="72"/>
      <c r="AB7122" s="72"/>
      <c r="AC7122" s="72"/>
      <c r="AD7122" s="72"/>
      <c r="AE7122" s="72"/>
      <c r="AF7122" s="72"/>
      <c r="AG7122" s="72"/>
      <c r="AH7122" s="72"/>
      <c r="AI7122" s="72"/>
      <c r="AJ7122" s="72"/>
      <c r="AK7122" s="72"/>
    </row>
    <row r="7123" ht="14.25" customHeight="1">
      <c r="A7123" s="78">
        <v>7120.0</v>
      </c>
      <c r="C7123" s="78" t="str">
        <f>VLOOKUP(G7123,[1]Macrodata_CCF!$A$3:$D$55,4,FALSE)</f>
        <v>#ERROR!</v>
      </c>
      <c r="E7123" s="79" t="str">
        <f>VLOOKUP(G7123,[1]Macrodata_CCF!$A$3:$B$55,2,FALSE)</f>
        <v>#ERROR!</v>
      </c>
      <c r="F7123" s="78">
        <v>0.0</v>
      </c>
      <c r="G7123" s="80">
        <v>1.0</v>
      </c>
      <c r="H7123" s="81">
        <v>0.0</v>
      </c>
      <c r="I7123" s="81">
        <v>660000.0</v>
      </c>
      <c r="J7123" s="81">
        <v>0.0</v>
      </c>
      <c r="K7123" s="81">
        <v>660000.0</v>
      </c>
      <c r="L7123" s="82">
        <v>0.0</v>
      </c>
      <c r="N7123" s="83">
        <f t="shared" si="1"/>
        <v>0</v>
      </c>
      <c r="O7123" s="83">
        <f t="shared" si="2"/>
        <v>0</v>
      </c>
      <c r="Q7123" s="83">
        <f t="shared" si="3"/>
        <v>1</v>
      </c>
      <c r="R7123" s="83">
        <f t="shared" si="4"/>
        <v>0</v>
      </c>
      <c r="S7123" s="83" t="b">
        <f t="shared" si="5"/>
        <v>0</v>
      </c>
      <c r="T7123" s="72"/>
      <c r="U7123" s="72"/>
      <c r="V7123" s="72"/>
      <c r="W7123" s="72"/>
      <c r="X7123" s="72"/>
      <c r="Y7123" s="72"/>
      <c r="Z7123" s="72"/>
      <c r="AA7123" s="72"/>
      <c r="AB7123" s="72"/>
      <c r="AC7123" s="72"/>
      <c r="AD7123" s="72"/>
      <c r="AE7123" s="72"/>
      <c r="AF7123" s="72"/>
      <c r="AG7123" s="72"/>
      <c r="AH7123" s="72"/>
      <c r="AI7123" s="72"/>
      <c r="AJ7123" s="72"/>
      <c r="AK7123" s="72"/>
    </row>
    <row r="7124" ht="14.25" customHeight="1">
      <c r="A7124" s="78">
        <v>7121.0</v>
      </c>
      <c r="C7124" s="78" t="str">
        <f>VLOOKUP(G7124,[1]Macrodata_CCF!$A$3:$D$55,4,FALSE)</f>
        <v>#ERROR!</v>
      </c>
      <c r="E7124" s="79" t="str">
        <f>VLOOKUP(G7124,[1]Macrodata_CCF!$A$3:$B$55,2,FALSE)</f>
        <v>#ERROR!</v>
      </c>
      <c r="F7124" s="78">
        <v>0.0</v>
      </c>
      <c r="G7124" s="80">
        <v>34.0</v>
      </c>
      <c r="H7124" s="81">
        <v>81575.0</v>
      </c>
      <c r="I7124" s="81">
        <v>400000.0</v>
      </c>
      <c r="J7124" s="81">
        <v>116600.0</v>
      </c>
      <c r="K7124" s="81">
        <v>400000.0</v>
      </c>
      <c r="L7124" s="82">
        <v>0.1099945042003612</v>
      </c>
      <c r="N7124" s="83">
        <f t="shared" si="1"/>
        <v>0.1099945042</v>
      </c>
      <c r="O7124" s="83">
        <f t="shared" si="2"/>
        <v>0.1099945042</v>
      </c>
      <c r="Q7124" s="83">
        <f t="shared" si="3"/>
        <v>0.7960625</v>
      </c>
      <c r="R7124" s="83">
        <f t="shared" si="4"/>
        <v>0.1099945042</v>
      </c>
      <c r="S7124" s="83" t="b">
        <f t="shared" si="5"/>
        <v>0</v>
      </c>
      <c r="T7124" s="72"/>
      <c r="U7124" s="72"/>
      <c r="V7124" s="72"/>
      <c r="W7124" s="72"/>
      <c r="X7124" s="72"/>
      <c r="Y7124" s="72"/>
      <c r="Z7124" s="72"/>
      <c r="AA7124" s="72"/>
      <c r="AB7124" s="72"/>
      <c r="AC7124" s="72"/>
      <c r="AD7124" s="72"/>
      <c r="AE7124" s="72"/>
      <c r="AF7124" s="72"/>
      <c r="AG7124" s="72"/>
      <c r="AH7124" s="72"/>
      <c r="AI7124" s="72"/>
      <c r="AJ7124" s="72"/>
      <c r="AK7124" s="72"/>
    </row>
    <row r="7125" ht="14.25" customHeight="1">
      <c r="A7125" s="78">
        <v>7122.0</v>
      </c>
      <c r="C7125" s="78" t="str">
        <f>VLOOKUP(G7125,[1]Macrodata_CCF!$A$3:$D$55,4,FALSE)</f>
        <v>#ERROR!</v>
      </c>
      <c r="E7125" s="79" t="str">
        <f>VLOOKUP(G7125,[1]Macrodata_CCF!$A$3:$B$55,2,FALSE)</f>
        <v>#ERROR!</v>
      </c>
      <c r="F7125" s="78">
        <v>0.0</v>
      </c>
      <c r="G7125" s="80">
        <v>39.0</v>
      </c>
      <c r="H7125" s="81">
        <v>287710.0</v>
      </c>
      <c r="I7125" s="81">
        <v>460000.0</v>
      </c>
      <c r="J7125" s="81">
        <v>296325.0</v>
      </c>
      <c r="K7125" s="81">
        <v>460000.0</v>
      </c>
      <c r="L7125" s="82">
        <v>0.05000290208369609</v>
      </c>
      <c r="N7125" s="83">
        <f t="shared" si="1"/>
        <v>0.05000290208</v>
      </c>
      <c r="O7125" s="83">
        <f t="shared" si="2"/>
        <v>0.05000290208</v>
      </c>
      <c r="Q7125" s="83">
        <f t="shared" si="3"/>
        <v>0.3745434783</v>
      </c>
      <c r="R7125" s="83">
        <f t="shared" si="4"/>
        <v>0.05000290208</v>
      </c>
      <c r="S7125" s="83" t="b">
        <f t="shared" si="5"/>
        <v>0</v>
      </c>
      <c r="T7125" s="72"/>
      <c r="U7125" s="72"/>
      <c r="V7125" s="72"/>
      <c r="W7125" s="72"/>
      <c r="X7125" s="72"/>
      <c r="Y7125" s="72"/>
      <c r="Z7125" s="72"/>
      <c r="AA7125" s="72"/>
      <c r="AB7125" s="72"/>
      <c r="AC7125" s="72"/>
      <c r="AD7125" s="72"/>
      <c r="AE7125" s="72"/>
      <c r="AF7125" s="72"/>
      <c r="AG7125" s="72"/>
      <c r="AH7125" s="72"/>
      <c r="AI7125" s="72"/>
      <c r="AJ7125" s="72"/>
      <c r="AK7125" s="72"/>
    </row>
    <row r="7126" ht="14.25" customHeight="1">
      <c r="A7126" s="78">
        <v>7123.0</v>
      </c>
      <c r="C7126" s="78" t="str">
        <f>VLOOKUP(G7126,[1]Macrodata_CCF!$A$3:$D$55,4,FALSE)</f>
        <v>#ERROR!</v>
      </c>
      <c r="E7126" s="79" t="str">
        <f>VLOOKUP(G7126,[1]Macrodata_CCF!$A$3:$B$55,2,FALSE)</f>
        <v>#ERROR!</v>
      </c>
      <c r="F7126" s="78">
        <v>0.0</v>
      </c>
      <c r="G7126" s="80">
        <v>17.0</v>
      </c>
      <c r="H7126" s="81">
        <v>404650.0</v>
      </c>
      <c r="I7126" s="81">
        <v>680000.0</v>
      </c>
      <c r="J7126" s="81">
        <v>459720.0</v>
      </c>
      <c r="K7126" s="81">
        <v>680000.0</v>
      </c>
      <c r="L7126" s="82">
        <v>0.2</v>
      </c>
      <c r="N7126" s="83">
        <f t="shared" si="1"/>
        <v>0.2</v>
      </c>
      <c r="O7126" s="83">
        <f t="shared" si="2"/>
        <v>0.2</v>
      </c>
      <c r="Q7126" s="83">
        <f t="shared" si="3"/>
        <v>0.4049264706</v>
      </c>
      <c r="R7126" s="83">
        <f t="shared" si="4"/>
        <v>0.2</v>
      </c>
      <c r="S7126" s="83" t="b">
        <f t="shared" si="5"/>
        <v>0</v>
      </c>
      <c r="T7126" s="72"/>
      <c r="U7126" s="72"/>
      <c r="V7126" s="72"/>
      <c r="W7126" s="72"/>
      <c r="X7126" s="72"/>
      <c r="Y7126" s="72"/>
      <c r="Z7126" s="72"/>
      <c r="AA7126" s="72"/>
      <c r="AB7126" s="72"/>
      <c r="AC7126" s="72"/>
      <c r="AD7126" s="72"/>
      <c r="AE7126" s="72"/>
      <c r="AF7126" s="72"/>
      <c r="AG7126" s="72"/>
      <c r="AH7126" s="72"/>
      <c r="AI7126" s="72"/>
      <c r="AJ7126" s="72"/>
      <c r="AK7126" s="72"/>
    </row>
    <row r="7127" ht="14.25" customHeight="1">
      <c r="A7127" s="78">
        <v>7124.0</v>
      </c>
      <c r="C7127" s="78" t="str">
        <f>VLOOKUP(G7127,[1]Macrodata_CCF!$A$3:$D$55,4,FALSE)</f>
        <v>#ERROR!</v>
      </c>
      <c r="E7127" s="79" t="str">
        <f>VLOOKUP(G7127,[1]Macrodata_CCF!$A$3:$B$55,2,FALSE)</f>
        <v>#ERROR!</v>
      </c>
      <c r="F7127" s="78">
        <v>0.0</v>
      </c>
      <c r="G7127" s="80">
        <v>43.0</v>
      </c>
      <c r="H7127" s="81">
        <v>84450.0</v>
      </c>
      <c r="I7127" s="81">
        <v>200000.0</v>
      </c>
      <c r="J7127" s="81">
        <v>101785.0</v>
      </c>
      <c r="K7127" s="81">
        <v>360000.0</v>
      </c>
      <c r="L7127" s="82">
        <v>0.1500216356555604</v>
      </c>
      <c r="N7127" s="83">
        <f t="shared" si="1"/>
        <v>0.1500216357</v>
      </c>
      <c r="O7127" s="83">
        <f t="shared" si="2"/>
        <v>0.1500216357</v>
      </c>
      <c r="Q7127" s="83">
        <f t="shared" si="3"/>
        <v>0.57775</v>
      </c>
      <c r="R7127" s="83">
        <f t="shared" si="4"/>
        <v>0.1500216357</v>
      </c>
      <c r="S7127" s="83" t="b">
        <f t="shared" si="5"/>
        <v>0</v>
      </c>
      <c r="T7127" s="72"/>
      <c r="U7127" s="72"/>
      <c r="V7127" s="72"/>
      <c r="W7127" s="72"/>
      <c r="X7127" s="72"/>
      <c r="Y7127" s="72"/>
      <c r="Z7127" s="72"/>
      <c r="AA7127" s="72"/>
      <c r="AB7127" s="72"/>
      <c r="AC7127" s="72"/>
      <c r="AD7127" s="72"/>
      <c r="AE7127" s="72"/>
      <c r="AF7127" s="72"/>
      <c r="AG7127" s="72"/>
      <c r="AH7127" s="72"/>
      <c r="AI7127" s="72"/>
      <c r="AJ7127" s="72"/>
      <c r="AK7127" s="72"/>
    </row>
    <row r="7128" ht="14.25" customHeight="1">
      <c r="A7128" s="78">
        <v>7125.0</v>
      </c>
      <c r="C7128" s="78" t="str">
        <f>VLOOKUP(G7128,[1]Macrodata_CCF!$A$3:$D$55,4,FALSE)</f>
        <v>#ERROR!</v>
      </c>
      <c r="E7128" s="79" t="str">
        <f>VLOOKUP(G7128,[1]Macrodata_CCF!$A$3:$B$55,2,FALSE)</f>
        <v>#ERROR!</v>
      </c>
      <c r="F7128" s="78">
        <v>0.0</v>
      </c>
      <c r="G7128" s="80">
        <v>6.0</v>
      </c>
      <c r="H7128" s="81">
        <v>635345.0</v>
      </c>
      <c r="I7128" s="81">
        <v>800000.0</v>
      </c>
      <c r="J7128" s="81">
        <v>816000.0</v>
      </c>
      <c r="K7128" s="81">
        <v>800000.0</v>
      </c>
      <c r="L7128" s="82">
        <v>1.097172876620813</v>
      </c>
      <c r="N7128" s="83">
        <f t="shared" si="1"/>
        <v>1.097172877</v>
      </c>
      <c r="O7128" s="83">
        <f t="shared" si="2"/>
        <v>1</v>
      </c>
      <c r="Q7128" s="83">
        <f t="shared" si="3"/>
        <v>0.20581875</v>
      </c>
      <c r="R7128" s="83">
        <f t="shared" si="4"/>
        <v>1.097172877</v>
      </c>
      <c r="S7128" s="83" t="b">
        <f t="shared" si="5"/>
        <v>0</v>
      </c>
      <c r="T7128" s="72"/>
      <c r="U7128" s="72"/>
      <c r="V7128" s="72"/>
      <c r="W7128" s="72"/>
      <c r="X7128" s="72"/>
      <c r="Y7128" s="72"/>
      <c r="Z7128" s="72"/>
      <c r="AA7128" s="72"/>
      <c r="AB7128" s="72"/>
      <c r="AC7128" s="72"/>
      <c r="AD7128" s="72"/>
      <c r="AE7128" s="72"/>
      <c r="AF7128" s="72"/>
      <c r="AG7128" s="72"/>
      <c r="AH7128" s="72"/>
      <c r="AI7128" s="72"/>
      <c r="AJ7128" s="72"/>
      <c r="AK7128" s="72"/>
    </row>
    <row r="7129" ht="14.25" customHeight="1">
      <c r="A7129" s="78">
        <v>7126.0</v>
      </c>
      <c r="C7129" s="78" t="str">
        <f>VLOOKUP(G7129,[1]Macrodata_CCF!$A$3:$D$55,4,FALSE)</f>
        <v>#ERROR!</v>
      </c>
      <c r="E7129" s="79" t="str">
        <f>VLOOKUP(G7129,[1]Macrodata_CCF!$A$3:$B$55,2,FALSE)</f>
        <v>#ERROR!</v>
      </c>
      <c r="F7129" s="78">
        <v>0.0</v>
      </c>
      <c r="G7129" s="80">
        <v>49.0</v>
      </c>
      <c r="H7129" s="81">
        <v>0.0</v>
      </c>
      <c r="I7129" s="81">
        <v>690000.0</v>
      </c>
      <c r="J7129" s="81">
        <v>34500.0</v>
      </c>
      <c r="K7129" s="81">
        <v>690000.0</v>
      </c>
      <c r="L7129" s="82">
        <v>0.05</v>
      </c>
      <c r="N7129" s="83">
        <f t="shared" si="1"/>
        <v>0.05</v>
      </c>
      <c r="O7129" s="83">
        <f t="shared" si="2"/>
        <v>0.05</v>
      </c>
      <c r="Q7129" s="83">
        <f t="shared" si="3"/>
        <v>1</v>
      </c>
      <c r="R7129" s="83">
        <f t="shared" si="4"/>
        <v>0.05</v>
      </c>
      <c r="S7129" s="83" t="b">
        <f t="shared" si="5"/>
        <v>0</v>
      </c>
      <c r="T7129" s="72"/>
      <c r="U7129" s="72"/>
      <c r="V7129" s="72"/>
      <c r="W7129" s="72"/>
      <c r="X7129" s="72"/>
      <c r="Y7129" s="72"/>
      <c r="Z7129" s="72"/>
      <c r="AA7129" s="72"/>
      <c r="AB7129" s="72"/>
      <c r="AC7129" s="72"/>
      <c r="AD7129" s="72"/>
      <c r="AE7129" s="72"/>
      <c r="AF7129" s="72"/>
      <c r="AG7129" s="72"/>
      <c r="AH7129" s="72"/>
      <c r="AI7129" s="72"/>
      <c r="AJ7129" s="72"/>
      <c r="AK7129" s="72"/>
    </row>
    <row r="7130" ht="14.25" customHeight="1">
      <c r="A7130" s="78">
        <v>7127.0</v>
      </c>
      <c r="C7130" s="78" t="str">
        <f>VLOOKUP(G7130,[1]Macrodata_CCF!$A$3:$D$55,4,FALSE)</f>
        <v>#ERROR!</v>
      </c>
      <c r="E7130" s="79" t="str">
        <f>VLOOKUP(G7130,[1]Macrodata_CCF!$A$3:$B$55,2,FALSE)</f>
        <v>#ERROR!</v>
      </c>
      <c r="F7130" s="78">
        <v>0.0</v>
      </c>
      <c r="G7130" s="80">
        <v>22.0</v>
      </c>
      <c r="H7130" s="81">
        <v>84910.0</v>
      </c>
      <c r="I7130" s="81">
        <v>690000.0</v>
      </c>
      <c r="J7130" s="81">
        <v>187775.0</v>
      </c>
      <c r="K7130" s="81">
        <v>690000.0</v>
      </c>
      <c r="L7130" s="82">
        <v>0.1699995042059859</v>
      </c>
      <c r="N7130" s="83">
        <f t="shared" si="1"/>
        <v>0.1699995042</v>
      </c>
      <c r="O7130" s="83">
        <f t="shared" si="2"/>
        <v>0.1699995042</v>
      </c>
      <c r="Q7130" s="83">
        <f t="shared" si="3"/>
        <v>0.876942029</v>
      </c>
      <c r="R7130" s="83">
        <f t="shared" si="4"/>
        <v>0.1699995042</v>
      </c>
      <c r="S7130" s="83" t="b">
        <f t="shared" si="5"/>
        <v>0</v>
      </c>
      <c r="T7130" s="72"/>
      <c r="U7130" s="72"/>
      <c r="V7130" s="72"/>
      <c r="W7130" s="72"/>
      <c r="X7130" s="72"/>
      <c r="Y7130" s="72"/>
      <c r="Z7130" s="72"/>
      <c r="AA7130" s="72"/>
      <c r="AB7130" s="72"/>
      <c r="AC7130" s="72"/>
      <c r="AD7130" s="72"/>
      <c r="AE7130" s="72"/>
      <c r="AF7130" s="72"/>
      <c r="AG7130" s="72"/>
      <c r="AH7130" s="72"/>
      <c r="AI7130" s="72"/>
      <c r="AJ7130" s="72"/>
      <c r="AK7130" s="72"/>
    </row>
    <row r="7131" ht="14.25" customHeight="1">
      <c r="A7131" s="78">
        <v>7128.0</v>
      </c>
      <c r="C7131" s="78" t="str">
        <f>VLOOKUP(G7131,[1]Macrodata_CCF!$A$3:$D$55,4,FALSE)</f>
        <v>#ERROR!</v>
      </c>
      <c r="E7131" s="79" t="str">
        <f>VLOOKUP(G7131,[1]Macrodata_CCF!$A$3:$B$55,2,FALSE)</f>
        <v>#ERROR!</v>
      </c>
      <c r="F7131" s="78">
        <v>1.0</v>
      </c>
      <c r="G7131" s="80">
        <v>31.0</v>
      </c>
      <c r="H7131" s="81">
        <v>769880.0</v>
      </c>
      <c r="I7131" s="81">
        <v>810000.0</v>
      </c>
      <c r="J7131" s="81">
        <v>789140.0</v>
      </c>
      <c r="K7131" s="81">
        <v>810000.0</v>
      </c>
      <c r="L7131" s="82">
        <v>0.4800598205383849</v>
      </c>
      <c r="N7131" s="83">
        <f t="shared" si="1"/>
        <v>0.4800598205</v>
      </c>
      <c r="O7131" s="83">
        <f t="shared" si="2"/>
        <v>0.4800598205</v>
      </c>
      <c r="Q7131" s="83">
        <f t="shared" si="3"/>
        <v>0.0495308642</v>
      </c>
      <c r="R7131" s="83">
        <f t="shared" si="4"/>
        <v>0.02377777778</v>
      </c>
      <c r="S7131" s="83" t="b">
        <f t="shared" si="5"/>
        <v>0</v>
      </c>
      <c r="T7131" s="72"/>
      <c r="U7131" s="72"/>
      <c r="V7131" s="72"/>
      <c r="W7131" s="72"/>
      <c r="X7131" s="72"/>
      <c r="Y7131" s="72"/>
      <c r="Z7131" s="72"/>
      <c r="AA7131" s="72"/>
      <c r="AB7131" s="72"/>
      <c r="AC7131" s="72"/>
      <c r="AD7131" s="72"/>
      <c r="AE7131" s="72"/>
      <c r="AF7131" s="72"/>
      <c r="AG7131" s="72"/>
      <c r="AH7131" s="72"/>
      <c r="AI7131" s="72"/>
      <c r="AJ7131" s="72"/>
      <c r="AK7131" s="72"/>
    </row>
    <row r="7132" ht="14.25" customHeight="1">
      <c r="A7132" s="78">
        <v>7129.0</v>
      </c>
      <c r="C7132" s="78" t="str">
        <f>VLOOKUP(G7132,[1]Macrodata_CCF!$A$3:$D$55,4,FALSE)</f>
        <v>#ERROR!</v>
      </c>
      <c r="E7132" s="79" t="str">
        <f>VLOOKUP(G7132,[1]Macrodata_CCF!$A$3:$B$55,2,FALSE)</f>
        <v>#ERROR!</v>
      </c>
      <c r="F7132" s="78">
        <v>0.0</v>
      </c>
      <c r="G7132" s="80">
        <v>22.0</v>
      </c>
      <c r="H7132" s="81">
        <v>685930.0</v>
      </c>
      <c r="I7132" s="81">
        <v>690000.0</v>
      </c>
      <c r="J7132" s="81">
        <v>701235.0</v>
      </c>
      <c r="K7132" s="81">
        <v>690000.0</v>
      </c>
      <c r="L7132" s="82">
        <v>3.76044226044226</v>
      </c>
      <c r="N7132" s="83">
        <f t="shared" si="1"/>
        <v>3.76044226</v>
      </c>
      <c r="O7132" s="83">
        <f t="shared" si="2"/>
        <v>1</v>
      </c>
      <c r="Q7132" s="83">
        <f t="shared" si="3"/>
        <v>0.005898550725</v>
      </c>
      <c r="R7132" s="83">
        <f t="shared" si="4"/>
        <v>0.02218115942</v>
      </c>
      <c r="S7132" s="83" t="b">
        <f t="shared" si="5"/>
        <v>1</v>
      </c>
      <c r="T7132" s="72"/>
      <c r="U7132" s="72"/>
      <c r="V7132" s="72"/>
      <c r="W7132" s="72"/>
      <c r="X7132" s="72"/>
      <c r="Y7132" s="72"/>
      <c r="Z7132" s="72"/>
      <c r="AA7132" s="72"/>
      <c r="AB7132" s="72"/>
      <c r="AC7132" s="72"/>
      <c r="AD7132" s="72"/>
      <c r="AE7132" s="72"/>
      <c r="AF7132" s="72"/>
      <c r="AG7132" s="72"/>
      <c r="AH7132" s="72"/>
      <c r="AI7132" s="72"/>
      <c r="AJ7132" s="72"/>
      <c r="AK7132" s="72"/>
    </row>
    <row r="7133" ht="14.25" customHeight="1">
      <c r="A7133" s="78">
        <v>7130.0</v>
      </c>
      <c r="C7133" s="78" t="str">
        <f>VLOOKUP(G7133,[1]Macrodata_CCF!$A$3:$D$55,4,FALSE)</f>
        <v>#ERROR!</v>
      </c>
      <c r="E7133" s="79" t="str">
        <f>VLOOKUP(G7133,[1]Macrodata_CCF!$A$3:$B$55,2,FALSE)</f>
        <v>#ERROR!</v>
      </c>
      <c r="F7133" s="78">
        <v>0.0</v>
      </c>
      <c r="G7133" s="80">
        <v>8.0</v>
      </c>
      <c r="H7133" s="81">
        <v>26475.0</v>
      </c>
      <c r="I7133" s="81">
        <v>160000.0</v>
      </c>
      <c r="J7133" s="81">
        <v>66535.0</v>
      </c>
      <c r="K7133" s="81">
        <v>256000.0</v>
      </c>
      <c r="L7133" s="82">
        <v>0.3000187230855645</v>
      </c>
      <c r="N7133" s="83">
        <f t="shared" si="1"/>
        <v>0.3000187231</v>
      </c>
      <c r="O7133" s="83">
        <f t="shared" si="2"/>
        <v>0.3000187231</v>
      </c>
      <c r="Q7133" s="83">
        <f t="shared" si="3"/>
        <v>0.83453125</v>
      </c>
      <c r="R7133" s="83">
        <f t="shared" si="4"/>
        <v>0.3000187231</v>
      </c>
      <c r="S7133" s="83" t="b">
        <f t="shared" si="5"/>
        <v>0</v>
      </c>
      <c r="T7133" s="72"/>
      <c r="U7133" s="72"/>
      <c r="V7133" s="72"/>
      <c r="W7133" s="72"/>
      <c r="X7133" s="72"/>
      <c r="Y7133" s="72"/>
      <c r="Z7133" s="72"/>
      <c r="AA7133" s="72"/>
      <c r="AB7133" s="72"/>
      <c r="AC7133" s="72"/>
      <c r="AD7133" s="72"/>
      <c r="AE7133" s="72"/>
      <c r="AF7133" s="72"/>
      <c r="AG7133" s="72"/>
      <c r="AH7133" s="72"/>
      <c r="AI7133" s="72"/>
      <c r="AJ7133" s="72"/>
      <c r="AK7133" s="72"/>
    </row>
    <row r="7134" ht="14.25" customHeight="1">
      <c r="A7134" s="78">
        <v>7131.0</v>
      </c>
      <c r="C7134" s="78" t="str">
        <f>VLOOKUP(G7134,[1]Macrodata_CCF!$A$3:$D$55,4,FALSE)</f>
        <v>#ERROR!</v>
      </c>
      <c r="E7134" s="79" t="str">
        <f>VLOOKUP(G7134,[1]Macrodata_CCF!$A$3:$B$55,2,FALSE)</f>
        <v>#ERROR!</v>
      </c>
      <c r="F7134" s="78">
        <v>0.0</v>
      </c>
      <c r="G7134" s="80">
        <v>30.0</v>
      </c>
      <c r="H7134" s="81">
        <v>23160.0</v>
      </c>
      <c r="I7134" s="81">
        <v>80000.0</v>
      </c>
      <c r="J7134" s="81">
        <v>0.0</v>
      </c>
      <c r="K7134" s="81">
        <v>80000.0</v>
      </c>
      <c r="L7134" s="82">
        <v>-0.4074595355383533</v>
      </c>
      <c r="N7134" s="83">
        <f t="shared" si="1"/>
        <v>-0.4074595355</v>
      </c>
      <c r="O7134" s="83">
        <f t="shared" si="2"/>
        <v>0</v>
      </c>
      <c r="Q7134" s="83">
        <f t="shared" si="3"/>
        <v>0.7105</v>
      </c>
      <c r="R7134" s="83">
        <f t="shared" si="4"/>
        <v>-0.4074595355</v>
      </c>
      <c r="S7134" s="83" t="b">
        <f t="shared" si="5"/>
        <v>0</v>
      </c>
      <c r="T7134" s="72"/>
      <c r="U7134" s="72"/>
      <c r="V7134" s="72"/>
      <c r="W7134" s="72"/>
      <c r="X7134" s="72"/>
      <c r="Y7134" s="72"/>
      <c r="Z7134" s="72"/>
      <c r="AA7134" s="72"/>
      <c r="AB7134" s="72"/>
      <c r="AC7134" s="72"/>
      <c r="AD7134" s="72"/>
      <c r="AE7134" s="72"/>
      <c r="AF7134" s="72"/>
      <c r="AG7134" s="72"/>
      <c r="AH7134" s="72"/>
      <c r="AI7134" s="72"/>
      <c r="AJ7134" s="72"/>
      <c r="AK7134" s="72"/>
    </row>
    <row r="7135" ht="14.25" customHeight="1">
      <c r="A7135" s="78">
        <v>7132.0</v>
      </c>
      <c r="C7135" s="78" t="str">
        <f>VLOOKUP(G7135,[1]Macrodata_CCF!$A$3:$D$55,4,FALSE)</f>
        <v>#ERROR!</v>
      </c>
      <c r="E7135" s="79" t="str">
        <f>VLOOKUP(G7135,[1]Macrodata_CCF!$A$3:$B$55,2,FALSE)</f>
        <v>#ERROR!</v>
      </c>
      <c r="F7135" s="78">
        <v>0.0</v>
      </c>
      <c r="G7135" s="80">
        <v>34.0</v>
      </c>
      <c r="H7135" s="81">
        <v>183740.0</v>
      </c>
      <c r="I7135" s="81">
        <v>480000.0</v>
      </c>
      <c r="J7135" s="81">
        <v>189665.0</v>
      </c>
      <c r="K7135" s="81">
        <v>480000.0</v>
      </c>
      <c r="L7135" s="82">
        <v>0.01999932491730237</v>
      </c>
      <c r="N7135" s="83">
        <f t="shared" si="1"/>
        <v>0.01999932492</v>
      </c>
      <c r="O7135" s="83">
        <f t="shared" si="2"/>
        <v>0.01999932492</v>
      </c>
      <c r="Q7135" s="83">
        <f t="shared" si="3"/>
        <v>0.6172083333</v>
      </c>
      <c r="R7135" s="83">
        <f t="shared" si="4"/>
        <v>0.01999932492</v>
      </c>
      <c r="S7135" s="83" t="b">
        <f t="shared" si="5"/>
        <v>0</v>
      </c>
      <c r="T7135" s="72"/>
      <c r="U7135" s="72"/>
      <c r="V7135" s="72"/>
      <c r="W7135" s="72"/>
      <c r="X7135" s="72"/>
      <c r="Y7135" s="72"/>
      <c r="Z7135" s="72"/>
      <c r="AA7135" s="72"/>
      <c r="AB7135" s="72"/>
      <c r="AC7135" s="72"/>
      <c r="AD7135" s="72"/>
      <c r="AE7135" s="72"/>
      <c r="AF7135" s="72"/>
      <c r="AG7135" s="72"/>
      <c r="AH7135" s="72"/>
      <c r="AI7135" s="72"/>
      <c r="AJ7135" s="72"/>
      <c r="AK7135" s="72"/>
    </row>
    <row r="7136" ht="14.25" customHeight="1">
      <c r="A7136" s="78">
        <v>7133.0</v>
      </c>
      <c r="C7136" s="78" t="str">
        <f>VLOOKUP(G7136,[1]Macrodata_CCF!$A$3:$D$55,4,FALSE)</f>
        <v>#ERROR!</v>
      </c>
      <c r="E7136" s="79" t="str">
        <f>VLOOKUP(G7136,[1]Macrodata_CCF!$A$3:$B$55,2,FALSE)</f>
        <v>#ERROR!</v>
      </c>
      <c r="F7136" s="78">
        <v>0.0</v>
      </c>
      <c r="G7136" s="80">
        <v>45.0</v>
      </c>
      <c r="H7136" s="81">
        <v>71435.0</v>
      </c>
      <c r="I7136" s="81">
        <v>140000.0</v>
      </c>
      <c r="J7136" s="81">
        <v>83775.0</v>
      </c>
      <c r="K7136" s="81">
        <v>140000.0</v>
      </c>
      <c r="L7136" s="82">
        <v>0.1799752060088967</v>
      </c>
      <c r="N7136" s="83">
        <f t="shared" si="1"/>
        <v>0.179975206</v>
      </c>
      <c r="O7136" s="83">
        <f t="shared" si="2"/>
        <v>0.179975206</v>
      </c>
      <c r="Q7136" s="83">
        <f t="shared" si="3"/>
        <v>0.48975</v>
      </c>
      <c r="R7136" s="83">
        <f t="shared" si="4"/>
        <v>0.179975206</v>
      </c>
      <c r="S7136" s="83" t="b">
        <f t="shared" si="5"/>
        <v>0</v>
      </c>
      <c r="T7136" s="72"/>
      <c r="U7136" s="72"/>
      <c r="V7136" s="72"/>
      <c r="W7136" s="72"/>
      <c r="X7136" s="72"/>
      <c r="Y7136" s="72"/>
      <c r="Z7136" s="72"/>
      <c r="AA7136" s="72"/>
      <c r="AB7136" s="72"/>
      <c r="AC7136" s="72"/>
      <c r="AD7136" s="72"/>
      <c r="AE7136" s="72"/>
      <c r="AF7136" s="72"/>
      <c r="AG7136" s="72"/>
      <c r="AH7136" s="72"/>
      <c r="AI7136" s="72"/>
      <c r="AJ7136" s="72"/>
      <c r="AK7136" s="72"/>
    </row>
    <row r="7137" ht="14.25" customHeight="1">
      <c r="A7137" s="78">
        <v>7134.0</v>
      </c>
      <c r="C7137" s="78" t="str">
        <f>VLOOKUP(G7137,[1]Macrodata_CCF!$A$3:$D$55,4,FALSE)</f>
        <v>#ERROR!</v>
      </c>
      <c r="E7137" s="79" t="str">
        <f>VLOOKUP(G7137,[1]Macrodata_CCF!$A$3:$B$55,2,FALSE)</f>
        <v>#ERROR!</v>
      </c>
      <c r="F7137" s="78">
        <v>1.0</v>
      </c>
      <c r="G7137" s="80">
        <v>10.0</v>
      </c>
      <c r="H7137" s="81">
        <v>0.0</v>
      </c>
      <c r="I7137" s="81">
        <v>730000.0</v>
      </c>
      <c r="J7137" s="81">
        <v>430700.0</v>
      </c>
      <c r="K7137" s="81">
        <v>730000.0</v>
      </c>
      <c r="L7137" s="82">
        <v>0.59</v>
      </c>
      <c r="N7137" s="83">
        <f t="shared" si="1"/>
        <v>0.59</v>
      </c>
      <c r="O7137" s="83">
        <f t="shared" si="2"/>
        <v>0.59</v>
      </c>
      <c r="Q7137" s="83">
        <f t="shared" si="3"/>
        <v>1</v>
      </c>
      <c r="R7137" s="83">
        <f t="shared" si="4"/>
        <v>0.59</v>
      </c>
      <c r="S7137" s="83" t="b">
        <f t="shared" si="5"/>
        <v>0</v>
      </c>
      <c r="T7137" s="72"/>
      <c r="U7137" s="72"/>
      <c r="V7137" s="72"/>
      <c r="W7137" s="72"/>
      <c r="X7137" s="72"/>
      <c r="Y7137" s="72"/>
      <c r="Z7137" s="72"/>
      <c r="AA7137" s="72"/>
      <c r="AB7137" s="72"/>
      <c r="AC7137" s="72"/>
      <c r="AD7137" s="72"/>
      <c r="AE7137" s="72"/>
      <c r="AF7137" s="72"/>
      <c r="AG7137" s="72"/>
      <c r="AH7137" s="72"/>
      <c r="AI7137" s="72"/>
      <c r="AJ7137" s="72"/>
      <c r="AK7137" s="72"/>
    </row>
    <row r="7138" ht="14.25" customHeight="1">
      <c r="A7138" s="78">
        <v>7135.0</v>
      </c>
      <c r="C7138" s="78" t="str">
        <f>VLOOKUP(G7138,[1]Macrodata_CCF!$A$3:$D$55,4,FALSE)</f>
        <v>#ERROR!</v>
      </c>
      <c r="E7138" s="79" t="str">
        <f>VLOOKUP(G7138,[1]Macrodata_CCF!$A$3:$B$55,2,FALSE)</f>
        <v>#ERROR!</v>
      </c>
      <c r="F7138" s="78">
        <v>0.0</v>
      </c>
      <c r="G7138" s="80">
        <v>16.0</v>
      </c>
      <c r="H7138" s="81">
        <v>204260.0</v>
      </c>
      <c r="I7138" s="81">
        <v>520000.0</v>
      </c>
      <c r="J7138" s="81">
        <v>257935.0</v>
      </c>
      <c r="K7138" s="81">
        <v>780000.0</v>
      </c>
      <c r="L7138" s="82">
        <v>0.1699974662697156</v>
      </c>
      <c r="N7138" s="83">
        <f t="shared" si="1"/>
        <v>0.1699974663</v>
      </c>
      <c r="O7138" s="83">
        <f t="shared" si="2"/>
        <v>0.1699974663</v>
      </c>
      <c r="Q7138" s="83">
        <f t="shared" si="3"/>
        <v>0.6071923077</v>
      </c>
      <c r="R7138" s="83">
        <f t="shared" si="4"/>
        <v>0.1699974663</v>
      </c>
      <c r="S7138" s="83" t="b">
        <f t="shared" si="5"/>
        <v>0</v>
      </c>
      <c r="T7138" s="72"/>
      <c r="U7138" s="72"/>
      <c r="V7138" s="72"/>
      <c r="W7138" s="72"/>
      <c r="X7138" s="72"/>
      <c r="Y7138" s="72"/>
      <c r="Z7138" s="72"/>
      <c r="AA7138" s="72"/>
      <c r="AB7138" s="72"/>
      <c r="AC7138" s="72"/>
      <c r="AD7138" s="72"/>
      <c r="AE7138" s="72"/>
      <c r="AF7138" s="72"/>
      <c r="AG7138" s="72"/>
      <c r="AH7138" s="72"/>
      <c r="AI7138" s="72"/>
      <c r="AJ7138" s="72"/>
      <c r="AK7138" s="72"/>
    </row>
    <row r="7139" ht="14.25" customHeight="1">
      <c r="A7139" s="78">
        <v>7136.0</v>
      </c>
      <c r="C7139" s="78" t="str">
        <f>VLOOKUP(G7139,[1]Macrodata_CCF!$A$3:$D$55,4,FALSE)</f>
        <v>#ERROR!</v>
      </c>
      <c r="E7139" s="79" t="str">
        <f>VLOOKUP(G7139,[1]Macrodata_CCF!$A$3:$B$55,2,FALSE)</f>
        <v>#ERROR!</v>
      </c>
      <c r="F7139" s="78">
        <v>0.0</v>
      </c>
      <c r="G7139" s="80">
        <v>3.0</v>
      </c>
      <c r="H7139" s="81">
        <v>219590.0</v>
      </c>
      <c r="I7139" s="81">
        <v>260000.0</v>
      </c>
      <c r="J7139" s="81">
        <v>230905.0</v>
      </c>
      <c r="K7139" s="81">
        <v>260000.0</v>
      </c>
      <c r="L7139" s="82">
        <v>0.2800049492699827</v>
      </c>
      <c r="N7139" s="83">
        <f t="shared" si="1"/>
        <v>0.2800049493</v>
      </c>
      <c r="O7139" s="83">
        <f t="shared" si="2"/>
        <v>0.2800049493</v>
      </c>
      <c r="Q7139" s="83">
        <f t="shared" si="3"/>
        <v>0.1554230769</v>
      </c>
      <c r="R7139" s="83">
        <f t="shared" si="4"/>
        <v>0.2800049493</v>
      </c>
      <c r="S7139" s="83" t="b">
        <f t="shared" si="5"/>
        <v>0</v>
      </c>
      <c r="T7139" s="72"/>
      <c r="U7139" s="72"/>
      <c r="V7139" s="72"/>
      <c r="W7139" s="72"/>
      <c r="X7139" s="72"/>
      <c r="Y7139" s="72"/>
      <c r="Z7139" s="72"/>
      <c r="AA7139" s="72"/>
      <c r="AB7139" s="72"/>
      <c r="AC7139" s="72"/>
      <c r="AD7139" s="72"/>
      <c r="AE7139" s="72"/>
      <c r="AF7139" s="72"/>
      <c r="AG7139" s="72"/>
      <c r="AH7139" s="72"/>
      <c r="AI7139" s="72"/>
      <c r="AJ7139" s="72"/>
      <c r="AK7139" s="72"/>
    </row>
    <row r="7140" ht="14.25" customHeight="1">
      <c r="A7140" s="78">
        <v>7137.0</v>
      </c>
      <c r="C7140" s="78" t="str">
        <f>VLOOKUP(G7140,[1]Macrodata_CCF!$A$3:$D$55,4,FALSE)</f>
        <v>#ERROR!</v>
      </c>
      <c r="E7140" s="79" t="str">
        <f>VLOOKUP(G7140,[1]Macrodata_CCF!$A$3:$B$55,2,FALSE)</f>
        <v>#ERROR!</v>
      </c>
      <c r="F7140" s="78">
        <v>0.0</v>
      </c>
      <c r="G7140" s="80">
        <v>18.0</v>
      </c>
      <c r="H7140" s="81">
        <v>231715.0</v>
      </c>
      <c r="I7140" s="81">
        <v>490000.0</v>
      </c>
      <c r="J7140" s="81">
        <v>192970.0</v>
      </c>
      <c r="K7140" s="81">
        <v>490000.0</v>
      </c>
      <c r="L7140" s="82">
        <v>-0.1500087113072768</v>
      </c>
      <c r="N7140" s="83">
        <f t="shared" si="1"/>
        <v>-0.1500087113</v>
      </c>
      <c r="O7140" s="83">
        <f t="shared" si="2"/>
        <v>0</v>
      </c>
      <c r="Q7140" s="83">
        <f t="shared" si="3"/>
        <v>0.5271122449</v>
      </c>
      <c r="R7140" s="83">
        <f t="shared" si="4"/>
        <v>-0.1500087113</v>
      </c>
      <c r="S7140" s="83" t="b">
        <f t="shared" si="5"/>
        <v>0</v>
      </c>
      <c r="T7140" s="72"/>
      <c r="U7140" s="72"/>
      <c r="V7140" s="72"/>
      <c r="W7140" s="72"/>
      <c r="X7140" s="72"/>
      <c r="Y7140" s="72"/>
      <c r="Z7140" s="72"/>
      <c r="AA7140" s="72"/>
      <c r="AB7140" s="72"/>
      <c r="AC7140" s="72"/>
      <c r="AD7140" s="72"/>
      <c r="AE7140" s="72"/>
      <c r="AF7140" s="72"/>
      <c r="AG7140" s="72"/>
      <c r="AH7140" s="72"/>
      <c r="AI7140" s="72"/>
      <c r="AJ7140" s="72"/>
      <c r="AK7140" s="72"/>
    </row>
    <row r="7141" ht="14.25" customHeight="1">
      <c r="A7141" s="78">
        <v>7138.0</v>
      </c>
      <c r="C7141" s="78" t="str">
        <f>VLOOKUP(G7141,[1]Macrodata_CCF!$A$3:$D$55,4,FALSE)</f>
        <v>#ERROR!</v>
      </c>
      <c r="E7141" s="79" t="str">
        <f>VLOOKUP(G7141,[1]Macrodata_CCF!$A$3:$B$55,2,FALSE)</f>
        <v>#ERROR!</v>
      </c>
      <c r="F7141" s="78">
        <v>0.0</v>
      </c>
      <c r="G7141" s="80">
        <v>30.0</v>
      </c>
      <c r="H7141" s="81">
        <v>149110.0</v>
      </c>
      <c r="I7141" s="81">
        <v>800000.0</v>
      </c>
      <c r="J7141" s="81">
        <v>266270.0</v>
      </c>
      <c r="K7141" s="81">
        <v>800000.0</v>
      </c>
      <c r="L7141" s="82">
        <v>0.179999692728418</v>
      </c>
      <c r="N7141" s="83">
        <f t="shared" si="1"/>
        <v>0.1799996927</v>
      </c>
      <c r="O7141" s="83">
        <f t="shared" si="2"/>
        <v>0.1799996927</v>
      </c>
      <c r="Q7141" s="83">
        <f t="shared" si="3"/>
        <v>0.8136125</v>
      </c>
      <c r="R7141" s="83">
        <f t="shared" si="4"/>
        <v>0.1799996927</v>
      </c>
      <c r="S7141" s="83" t="b">
        <f t="shared" si="5"/>
        <v>0</v>
      </c>
      <c r="T7141" s="72"/>
      <c r="U7141" s="72"/>
      <c r="V7141" s="72"/>
      <c r="W7141" s="72"/>
      <c r="X7141" s="72"/>
      <c r="Y7141" s="72"/>
      <c r="Z7141" s="72"/>
      <c r="AA7141" s="72"/>
      <c r="AB7141" s="72"/>
      <c r="AC7141" s="72"/>
      <c r="AD7141" s="72"/>
      <c r="AE7141" s="72"/>
      <c r="AF7141" s="72"/>
      <c r="AG7141" s="72"/>
      <c r="AH7141" s="72"/>
      <c r="AI7141" s="72"/>
      <c r="AJ7141" s="72"/>
      <c r="AK7141" s="72"/>
    </row>
    <row r="7142" ht="14.25" customHeight="1">
      <c r="A7142" s="78">
        <v>7139.0</v>
      </c>
      <c r="C7142" s="78" t="str">
        <f>VLOOKUP(G7142,[1]Macrodata_CCF!$A$3:$D$55,4,FALSE)</f>
        <v>#ERROR!</v>
      </c>
      <c r="E7142" s="79" t="str">
        <f>VLOOKUP(G7142,[1]Macrodata_CCF!$A$3:$B$55,2,FALSE)</f>
        <v>#ERROR!</v>
      </c>
      <c r="F7142" s="78">
        <v>0.0</v>
      </c>
      <c r="G7142" s="80">
        <v>4.0</v>
      </c>
      <c r="H7142" s="81">
        <v>0.0</v>
      </c>
      <c r="I7142" s="81">
        <v>790000.0</v>
      </c>
      <c r="J7142" s="81">
        <v>0.0</v>
      </c>
      <c r="K7142" s="81">
        <v>790000.0</v>
      </c>
      <c r="L7142" s="82">
        <v>0.0</v>
      </c>
      <c r="N7142" s="83">
        <f t="shared" si="1"/>
        <v>0</v>
      </c>
      <c r="O7142" s="83">
        <f t="shared" si="2"/>
        <v>0</v>
      </c>
      <c r="Q7142" s="83">
        <f t="shared" si="3"/>
        <v>1</v>
      </c>
      <c r="R7142" s="83">
        <f t="shared" si="4"/>
        <v>0</v>
      </c>
      <c r="S7142" s="83" t="b">
        <f t="shared" si="5"/>
        <v>0</v>
      </c>
      <c r="T7142" s="72"/>
      <c r="U7142" s="72"/>
      <c r="V7142" s="72"/>
      <c r="W7142" s="72"/>
      <c r="X7142" s="72"/>
      <c r="Y7142" s="72"/>
      <c r="Z7142" s="72"/>
      <c r="AA7142" s="72"/>
      <c r="AB7142" s="72"/>
      <c r="AC7142" s="72"/>
      <c r="AD7142" s="72"/>
      <c r="AE7142" s="72"/>
      <c r="AF7142" s="72"/>
      <c r="AG7142" s="72"/>
      <c r="AH7142" s="72"/>
      <c r="AI7142" s="72"/>
      <c r="AJ7142" s="72"/>
      <c r="AK7142" s="72"/>
    </row>
    <row r="7143" ht="14.25" customHeight="1">
      <c r="A7143" s="78">
        <v>7140.0</v>
      </c>
      <c r="C7143" s="78" t="str">
        <f>VLOOKUP(G7143,[1]Macrodata_CCF!$A$3:$D$55,4,FALSE)</f>
        <v>#ERROR!</v>
      </c>
      <c r="E7143" s="79" t="str">
        <f>VLOOKUP(G7143,[1]Macrodata_CCF!$A$3:$B$55,2,FALSE)</f>
        <v>#ERROR!</v>
      </c>
      <c r="F7143" s="78">
        <v>0.0</v>
      </c>
      <c r="G7143" s="80">
        <v>11.0</v>
      </c>
      <c r="H7143" s="81">
        <v>53180.0</v>
      </c>
      <c r="I7143" s="81">
        <v>210000.0</v>
      </c>
      <c r="J7143" s="81">
        <v>81410.0</v>
      </c>
      <c r="K7143" s="81">
        <v>210000.0</v>
      </c>
      <c r="L7143" s="82">
        <v>0.1800153041703864</v>
      </c>
      <c r="N7143" s="83">
        <f t="shared" si="1"/>
        <v>0.1800153042</v>
      </c>
      <c r="O7143" s="83">
        <f t="shared" si="2"/>
        <v>0.1800153042</v>
      </c>
      <c r="Q7143" s="83">
        <f t="shared" si="3"/>
        <v>0.7467619048</v>
      </c>
      <c r="R7143" s="83">
        <f t="shared" si="4"/>
        <v>0.1800153042</v>
      </c>
      <c r="S7143" s="83" t="b">
        <f t="shared" si="5"/>
        <v>0</v>
      </c>
      <c r="T7143" s="72"/>
      <c r="U7143" s="72"/>
      <c r="V7143" s="72"/>
      <c r="W7143" s="72"/>
      <c r="X7143" s="72"/>
      <c r="Y7143" s="72"/>
      <c r="Z7143" s="72"/>
      <c r="AA7143" s="72"/>
      <c r="AB7143" s="72"/>
      <c r="AC7143" s="72"/>
      <c r="AD7143" s="72"/>
      <c r="AE7143" s="72"/>
      <c r="AF7143" s="72"/>
      <c r="AG7143" s="72"/>
      <c r="AH7143" s="72"/>
      <c r="AI7143" s="72"/>
      <c r="AJ7143" s="72"/>
      <c r="AK7143" s="72"/>
    </row>
    <row r="7144" ht="14.25" customHeight="1">
      <c r="A7144" s="78">
        <v>7141.0</v>
      </c>
      <c r="C7144" s="78" t="str">
        <f>VLOOKUP(G7144,[1]Macrodata_CCF!$A$3:$D$55,4,FALSE)</f>
        <v>#ERROR!</v>
      </c>
      <c r="E7144" s="79" t="str">
        <f>VLOOKUP(G7144,[1]Macrodata_CCF!$A$3:$B$55,2,FALSE)</f>
        <v>#ERROR!</v>
      </c>
      <c r="F7144" s="78">
        <v>0.0</v>
      </c>
      <c r="G7144" s="80">
        <v>25.0</v>
      </c>
      <c r="H7144" s="81">
        <v>115720.0</v>
      </c>
      <c r="I7144" s="81">
        <v>300000.0</v>
      </c>
      <c r="J7144" s="81">
        <v>148890.0</v>
      </c>
      <c r="K7144" s="81">
        <v>300000.0</v>
      </c>
      <c r="L7144" s="82">
        <v>0.1799978293900586</v>
      </c>
      <c r="N7144" s="83">
        <f t="shared" si="1"/>
        <v>0.1799978294</v>
      </c>
      <c r="O7144" s="83">
        <f t="shared" si="2"/>
        <v>0.1799978294</v>
      </c>
      <c r="Q7144" s="83">
        <f t="shared" si="3"/>
        <v>0.6142666667</v>
      </c>
      <c r="R7144" s="83">
        <f t="shared" si="4"/>
        <v>0.1799978294</v>
      </c>
      <c r="S7144" s="83" t="b">
        <f t="shared" si="5"/>
        <v>0</v>
      </c>
      <c r="T7144" s="72"/>
      <c r="U7144" s="72"/>
      <c r="V7144" s="72"/>
      <c r="W7144" s="72"/>
      <c r="X7144" s="72"/>
      <c r="Y7144" s="72"/>
      <c r="Z7144" s="72"/>
      <c r="AA7144" s="72"/>
      <c r="AB7144" s="72"/>
      <c r="AC7144" s="72"/>
      <c r="AD7144" s="72"/>
      <c r="AE7144" s="72"/>
      <c r="AF7144" s="72"/>
      <c r="AG7144" s="72"/>
      <c r="AH7144" s="72"/>
      <c r="AI7144" s="72"/>
      <c r="AJ7144" s="72"/>
      <c r="AK7144" s="72"/>
    </row>
    <row r="7145" ht="14.25" customHeight="1">
      <c r="A7145" s="78">
        <v>7142.0</v>
      </c>
      <c r="C7145" s="78" t="str">
        <f>VLOOKUP(G7145,[1]Macrodata_CCF!$A$3:$D$55,4,FALSE)</f>
        <v>#ERROR!</v>
      </c>
      <c r="E7145" s="79" t="str">
        <f>VLOOKUP(G7145,[1]Macrodata_CCF!$A$3:$B$55,2,FALSE)</f>
        <v>#ERROR!</v>
      </c>
      <c r="F7145" s="78">
        <v>0.0</v>
      </c>
      <c r="G7145" s="80">
        <v>17.0</v>
      </c>
      <c r="H7145" s="81">
        <v>68385.0</v>
      </c>
      <c r="I7145" s="81">
        <v>190000.0</v>
      </c>
      <c r="J7145" s="81">
        <v>92710.0</v>
      </c>
      <c r="K7145" s="81">
        <v>361000.0</v>
      </c>
      <c r="L7145" s="82">
        <v>0.2000164453398018</v>
      </c>
      <c r="N7145" s="83">
        <f t="shared" si="1"/>
        <v>0.2000164453</v>
      </c>
      <c r="O7145" s="83">
        <f t="shared" si="2"/>
        <v>0.2000164453</v>
      </c>
      <c r="Q7145" s="83">
        <f t="shared" si="3"/>
        <v>0.6400789474</v>
      </c>
      <c r="R7145" s="83">
        <f t="shared" si="4"/>
        <v>0.2000164453</v>
      </c>
      <c r="S7145" s="83" t="b">
        <f t="shared" si="5"/>
        <v>0</v>
      </c>
      <c r="T7145" s="72"/>
      <c r="U7145" s="72"/>
      <c r="V7145" s="72"/>
      <c r="W7145" s="72"/>
      <c r="X7145" s="72"/>
      <c r="Y7145" s="72"/>
      <c r="Z7145" s="72"/>
      <c r="AA7145" s="72"/>
      <c r="AB7145" s="72"/>
      <c r="AC7145" s="72"/>
      <c r="AD7145" s="72"/>
      <c r="AE7145" s="72"/>
      <c r="AF7145" s="72"/>
      <c r="AG7145" s="72"/>
      <c r="AH7145" s="72"/>
      <c r="AI7145" s="72"/>
      <c r="AJ7145" s="72"/>
      <c r="AK7145" s="72"/>
    </row>
    <row r="7146" ht="14.25" customHeight="1">
      <c r="A7146" s="78">
        <v>7143.0</v>
      </c>
      <c r="C7146" s="78" t="str">
        <f>VLOOKUP(G7146,[1]Macrodata_CCF!$A$3:$D$55,4,FALSE)</f>
        <v>#ERROR!</v>
      </c>
      <c r="E7146" s="79" t="str">
        <f>VLOOKUP(G7146,[1]Macrodata_CCF!$A$3:$B$55,2,FALSE)</f>
        <v>#ERROR!</v>
      </c>
      <c r="F7146" s="78">
        <v>1.0</v>
      </c>
      <c r="G7146" s="80">
        <v>47.0</v>
      </c>
      <c r="H7146" s="81">
        <v>47785.0</v>
      </c>
      <c r="I7146" s="81">
        <v>280000.0</v>
      </c>
      <c r="J7146" s="81">
        <v>166215.0</v>
      </c>
      <c r="K7146" s="81">
        <v>280000.0</v>
      </c>
      <c r="L7146" s="82">
        <v>0.5100015072239089</v>
      </c>
      <c r="N7146" s="83">
        <f t="shared" si="1"/>
        <v>0.5100015072</v>
      </c>
      <c r="O7146" s="83">
        <f t="shared" si="2"/>
        <v>0.5100015072</v>
      </c>
      <c r="Q7146" s="83">
        <f t="shared" si="3"/>
        <v>0.8293392857</v>
      </c>
      <c r="R7146" s="83">
        <f t="shared" si="4"/>
        <v>0.5100015072</v>
      </c>
      <c r="S7146" s="83" t="b">
        <f t="shared" si="5"/>
        <v>0</v>
      </c>
      <c r="T7146" s="72"/>
      <c r="U7146" s="72"/>
      <c r="V7146" s="72"/>
      <c r="W7146" s="72"/>
      <c r="X7146" s="72"/>
      <c r="Y7146" s="72"/>
      <c r="Z7146" s="72"/>
      <c r="AA7146" s="72"/>
      <c r="AB7146" s="72"/>
      <c r="AC7146" s="72"/>
      <c r="AD7146" s="72"/>
      <c r="AE7146" s="72"/>
      <c r="AF7146" s="72"/>
      <c r="AG7146" s="72"/>
      <c r="AH7146" s="72"/>
      <c r="AI7146" s="72"/>
      <c r="AJ7146" s="72"/>
      <c r="AK7146" s="72"/>
    </row>
    <row r="7147" ht="14.25" customHeight="1">
      <c r="A7147" s="78">
        <v>7144.0</v>
      </c>
      <c r="C7147" s="78" t="str">
        <f>VLOOKUP(G7147,[1]Macrodata_CCF!$A$3:$D$55,4,FALSE)</f>
        <v>#ERROR!</v>
      </c>
      <c r="E7147" s="79" t="str">
        <f>VLOOKUP(G7147,[1]Macrodata_CCF!$A$3:$B$55,2,FALSE)</f>
        <v>#ERROR!</v>
      </c>
      <c r="F7147" s="78">
        <v>0.0</v>
      </c>
      <c r="G7147" s="80">
        <v>43.0</v>
      </c>
      <c r="H7147" s="81">
        <v>128320.0</v>
      </c>
      <c r="I7147" s="81">
        <v>240000.0</v>
      </c>
      <c r="J7147" s="81">
        <v>150655.0</v>
      </c>
      <c r="K7147" s="81">
        <v>408000.0</v>
      </c>
      <c r="L7147" s="82">
        <v>0.1999910458452722</v>
      </c>
      <c r="N7147" s="83">
        <f t="shared" si="1"/>
        <v>0.1999910458</v>
      </c>
      <c r="O7147" s="83">
        <f t="shared" si="2"/>
        <v>0.1999910458</v>
      </c>
      <c r="Q7147" s="83">
        <f t="shared" si="3"/>
        <v>0.4653333333</v>
      </c>
      <c r="R7147" s="83">
        <f t="shared" si="4"/>
        <v>0.1999910458</v>
      </c>
      <c r="S7147" s="83" t="b">
        <f t="shared" si="5"/>
        <v>0</v>
      </c>
      <c r="T7147" s="72"/>
      <c r="U7147" s="72"/>
      <c r="V7147" s="72"/>
      <c r="W7147" s="72"/>
      <c r="X7147" s="72"/>
      <c r="Y7147" s="72"/>
      <c r="Z7147" s="72"/>
      <c r="AA7147" s="72"/>
      <c r="AB7147" s="72"/>
      <c r="AC7147" s="72"/>
      <c r="AD7147" s="72"/>
      <c r="AE7147" s="72"/>
      <c r="AF7147" s="72"/>
      <c r="AG7147" s="72"/>
      <c r="AH7147" s="72"/>
      <c r="AI7147" s="72"/>
      <c r="AJ7147" s="72"/>
      <c r="AK7147" s="72"/>
    </row>
    <row r="7148" ht="14.25" customHeight="1">
      <c r="A7148" s="78">
        <v>7145.0</v>
      </c>
      <c r="C7148" s="78" t="str">
        <f>VLOOKUP(G7148,[1]Macrodata_CCF!$A$3:$D$55,4,FALSE)</f>
        <v>#ERROR!</v>
      </c>
      <c r="E7148" s="79" t="str">
        <f>VLOOKUP(G7148,[1]Macrodata_CCF!$A$3:$B$55,2,FALSE)</f>
        <v>#ERROR!</v>
      </c>
      <c r="F7148" s="78">
        <v>0.0</v>
      </c>
      <c r="G7148" s="80">
        <v>7.0</v>
      </c>
      <c r="H7148" s="81">
        <v>327935.0</v>
      </c>
      <c r="I7148" s="81">
        <v>390000.0</v>
      </c>
      <c r="J7148" s="81">
        <v>342210.0</v>
      </c>
      <c r="K7148" s="81">
        <v>663000.0</v>
      </c>
      <c r="L7148" s="82">
        <v>0.2300008056070249</v>
      </c>
      <c r="N7148" s="83">
        <f t="shared" si="1"/>
        <v>0.2300008056</v>
      </c>
      <c r="O7148" s="83">
        <f t="shared" si="2"/>
        <v>0.2300008056</v>
      </c>
      <c r="Q7148" s="83">
        <f t="shared" si="3"/>
        <v>0.1591410256</v>
      </c>
      <c r="R7148" s="83">
        <f t="shared" si="4"/>
        <v>0.2300008056</v>
      </c>
      <c r="S7148" s="83" t="b">
        <f t="shared" si="5"/>
        <v>0</v>
      </c>
      <c r="T7148" s="72"/>
      <c r="U7148" s="72"/>
      <c r="V7148" s="72"/>
      <c r="W7148" s="72"/>
      <c r="X7148" s="72"/>
      <c r="Y7148" s="72"/>
      <c r="Z7148" s="72"/>
      <c r="AA7148" s="72"/>
      <c r="AB7148" s="72"/>
      <c r="AC7148" s="72"/>
      <c r="AD7148" s="72"/>
      <c r="AE7148" s="72"/>
      <c r="AF7148" s="72"/>
      <c r="AG7148" s="72"/>
      <c r="AH7148" s="72"/>
      <c r="AI7148" s="72"/>
      <c r="AJ7148" s="72"/>
      <c r="AK7148" s="72"/>
    </row>
    <row r="7149" ht="14.25" customHeight="1">
      <c r="A7149" s="78">
        <v>7146.0</v>
      </c>
      <c r="C7149" s="78" t="str">
        <f>VLOOKUP(G7149,[1]Macrodata_CCF!$A$3:$D$55,4,FALSE)</f>
        <v>#ERROR!</v>
      </c>
      <c r="E7149" s="79" t="str">
        <f>VLOOKUP(G7149,[1]Macrodata_CCF!$A$3:$B$55,2,FALSE)</f>
        <v>#ERROR!</v>
      </c>
      <c r="F7149" s="78">
        <v>0.0</v>
      </c>
      <c r="G7149" s="80">
        <v>40.0</v>
      </c>
      <c r="H7149" s="81">
        <v>639540.0</v>
      </c>
      <c r="I7149" s="81">
        <v>680000.0</v>
      </c>
      <c r="J7149" s="81">
        <v>619715.0</v>
      </c>
      <c r="K7149" s="81">
        <v>680000.0</v>
      </c>
      <c r="L7149" s="82">
        <v>-0.4899901136925358</v>
      </c>
      <c r="N7149" s="83">
        <f t="shared" si="1"/>
        <v>-0.4899901137</v>
      </c>
      <c r="O7149" s="83">
        <f t="shared" si="2"/>
        <v>0</v>
      </c>
      <c r="Q7149" s="83">
        <f t="shared" si="3"/>
        <v>0.0595</v>
      </c>
      <c r="R7149" s="83">
        <f t="shared" si="4"/>
        <v>-0.02915441176</v>
      </c>
      <c r="S7149" s="83" t="b">
        <f t="shared" si="5"/>
        <v>0</v>
      </c>
      <c r="T7149" s="72"/>
      <c r="U7149" s="72"/>
      <c r="V7149" s="72"/>
      <c r="W7149" s="72"/>
      <c r="X7149" s="72"/>
      <c r="Y7149" s="72"/>
      <c r="Z7149" s="72"/>
      <c r="AA7149" s="72"/>
      <c r="AB7149" s="72"/>
      <c r="AC7149" s="72"/>
      <c r="AD7149" s="72"/>
      <c r="AE7149" s="72"/>
      <c r="AF7149" s="72"/>
      <c r="AG7149" s="72"/>
      <c r="AH7149" s="72"/>
      <c r="AI7149" s="72"/>
      <c r="AJ7149" s="72"/>
      <c r="AK7149" s="72"/>
    </row>
    <row r="7150" ht="14.25" customHeight="1">
      <c r="A7150" s="78">
        <v>7147.0</v>
      </c>
      <c r="C7150" s="78" t="str">
        <f>VLOOKUP(G7150,[1]Macrodata_CCF!$A$3:$D$55,4,FALSE)</f>
        <v>#ERROR!</v>
      </c>
      <c r="E7150" s="79" t="str">
        <f>VLOOKUP(G7150,[1]Macrodata_CCF!$A$3:$B$55,2,FALSE)</f>
        <v>#ERROR!</v>
      </c>
      <c r="F7150" s="78">
        <v>0.0</v>
      </c>
      <c r="G7150" s="80">
        <v>5.0</v>
      </c>
      <c r="H7150" s="81">
        <v>0.0</v>
      </c>
      <c r="I7150" s="81">
        <v>570000.0</v>
      </c>
      <c r="J7150" s="81">
        <v>153900.0</v>
      </c>
      <c r="K7150" s="81">
        <v>570000.0</v>
      </c>
      <c r="L7150" s="82">
        <v>0.27</v>
      </c>
      <c r="N7150" s="83">
        <f t="shared" si="1"/>
        <v>0.27</v>
      </c>
      <c r="O7150" s="83">
        <f t="shared" si="2"/>
        <v>0.27</v>
      </c>
      <c r="Q7150" s="83">
        <f t="shared" si="3"/>
        <v>1</v>
      </c>
      <c r="R7150" s="83">
        <f t="shared" si="4"/>
        <v>0.27</v>
      </c>
      <c r="S7150" s="83" t="b">
        <f t="shared" si="5"/>
        <v>0</v>
      </c>
      <c r="T7150" s="72"/>
      <c r="U7150" s="72"/>
      <c r="V7150" s="72"/>
      <c r="W7150" s="72"/>
      <c r="X7150" s="72"/>
      <c r="Y7150" s="72"/>
      <c r="Z7150" s="72"/>
      <c r="AA7150" s="72"/>
      <c r="AB7150" s="72"/>
      <c r="AC7150" s="72"/>
      <c r="AD7150" s="72"/>
      <c r="AE7150" s="72"/>
      <c r="AF7150" s="72"/>
      <c r="AG7150" s="72"/>
      <c r="AH7150" s="72"/>
      <c r="AI7150" s="72"/>
      <c r="AJ7150" s="72"/>
      <c r="AK7150" s="72"/>
    </row>
    <row r="7151" ht="14.25" customHeight="1">
      <c r="A7151" s="78">
        <v>7148.0</v>
      </c>
      <c r="C7151" s="78" t="str">
        <f>VLOOKUP(G7151,[1]Macrodata_CCF!$A$3:$D$55,4,FALSE)</f>
        <v>#ERROR!</v>
      </c>
      <c r="E7151" s="79" t="str">
        <f>VLOOKUP(G7151,[1]Macrodata_CCF!$A$3:$B$55,2,FALSE)</f>
        <v>#ERROR!</v>
      </c>
      <c r="F7151" s="78">
        <v>0.0</v>
      </c>
      <c r="G7151" s="80">
        <v>24.0</v>
      </c>
      <c r="H7151" s="81">
        <v>305590.0</v>
      </c>
      <c r="I7151" s="81">
        <v>490000.0</v>
      </c>
      <c r="J7151" s="81">
        <v>331405.0</v>
      </c>
      <c r="K7151" s="81">
        <v>490000.0</v>
      </c>
      <c r="L7151" s="82">
        <v>0.1399869855213925</v>
      </c>
      <c r="N7151" s="83">
        <f t="shared" si="1"/>
        <v>0.1399869855</v>
      </c>
      <c r="O7151" s="83">
        <f t="shared" si="2"/>
        <v>0.1399869855</v>
      </c>
      <c r="Q7151" s="83">
        <f t="shared" si="3"/>
        <v>0.3763469388</v>
      </c>
      <c r="R7151" s="83">
        <f t="shared" si="4"/>
        <v>0.1399869855</v>
      </c>
      <c r="S7151" s="83" t="b">
        <f t="shared" si="5"/>
        <v>0</v>
      </c>
      <c r="T7151" s="72"/>
      <c r="U7151" s="72"/>
      <c r="V7151" s="72"/>
      <c r="W7151" s="72"/>
      <c r="X7151" s="72"/>
      <c r="Y7151" s="72"/>
      <c r="Z7151" s="72"/>
      <c r="AA7151" s="72"/>
      <c r="AB7151" s="72"/>
      <c r="AC7151" s="72"/>
      <c r="AD7151" s="72"/>
      <c r="AE7151" s="72"/>
      <c r="AF7151" s="72"/>
      <c r="AG7151" s="72"/>
      <c r="AH7151" s="72"/>
      <c r="AI7151" s="72"/>
      <c r="AJ7151" s="72"/>
      <c r="AK7151" s="72"/>
    </row>
    <row r="7152" ht="14.25" customHeight="1">
      <c r="A7152" s="78">
        <v>7149.0</v>
      </c>
      <c r="C7152" s="78" t="str">
        <f>VLOOKUP(G7152,[1]Macrodata_CCF!$A$3:$D$55,4,FALSE)</f>
        <v>#ERROR!</v>
      </c>
      <c r="E7152" s="79" t="str">
        <f>VLOOKUP(G7152,[1]Macrodata_CCF!$A$3:$B$55,2,FALSE)</f>
        <v>#ERROR!</v>
      </c>
      <c r="F7152" s="78">
        <v>0.0</v>
      </c>
      <c r="G7152" s="80">
        <v>33.0</v>
      </c>
      <c r="H7152" s="81">
        <v>24630.0</v>
      </c>
      <c r="I7152" s="81">
        <v>720000.0</v>
      </c>
      <c r="J7152" s="81">
        <v>135890.0</v>
      </c>
      <c r="K7152" s="81">
        <v>720000.0</v>
      </c>
      <c r="L7152" s="82">
        <v>0.160001150466658</v>
      </c>
      <c r="N7152" s="83">
        <f t="shared" si="1"/>
        <v>0.1600011505</v>
      </c>
      <c r="O7152" s="83">
        <f t="shared" si="2"/>
        <v>0.1600011505</v>
      </c>
      <c r="Q7152" s="83">
        <f t="shared" si="3"/>
        <v>0.9657916667</v>
      </c>
      <c r="R7152" s="83">
        <f t="shared" si="4"/>
        <v>0.1600011505</v>
      </c>
      <c r="S7152" s="83" t="b">
        <f t="shared" si="5"/>
        <v>0</v>
      </c>
      <c r="T7152" s="72"/>
      <c r="U7152" s="72"/>
      <c r="V7152" s="72"/>
      <c r="W7152" s="72"/>
      <c r="X7152" s="72"/>
      <c r="Y7152" s="72"/>
      <c r="Z7152" s="72"/>
      <c r="AA7152" s="72"/>
      <c r="AB7152" s="72"/>
      <c r="AC7152" s="72"/>
      <c r="AD7152" s="72"/>
      <c r="AE7152" s="72"/>
      <c r="AF7152" s="72"/>
      <c r="AG7152" s="72"/>
      <c r="AH7152" s="72"/>
      <c r="AI7152" s="72"/>
      <c r="AJ7152" s="72"/>
      <c r="AK7152" s="72"/>
    </row>
    <row r="7153" ht="14.25" customHeight="1">
      <c r="A7153" s="78">
        <v>7150.0</v>
      </c>
      <c r="C7153" s="78" t="str">
        <f>VLOOKUP(G7153,[1]Macrodata_CCF!$A$3:$D$55,4,FALSE)</f>
        <v>#ERROR!</v>
      </c>
      <c r="E7153" s="79" t="str">
        <f>VLOOKUP(G7153,[1]Macrodata_CCF!$A$3:$B$55,2,FALSE)</f>
        <v>#ERROR!</v>
      </c>
      <c r="F7153" s="78">
        <v>0.0</v>
      </c>
      <c r="G7153" s="80">
        <v>21.0</v>
      </c>
      <c r="H7153" s="81">
        <v>180320.0</v>
      </c>
      <c r="I7153" s="81">
        <v>230000.0</v>
      </c>
      <c r="J7153" s="81">
        <v>187275.0</v>
      </c>
      <c r="K7153" s="81">
        <v>230000.0</v>
      </c>
      <c r="L7153" s="82">
        <v>0.1399959742351047</v>
      </c>
      <c r="N7153" s="83">
        <f t="shared" si="1"/>
        <v>0.1399959742</v>
      </c>
      <c r="O7153" s="83">
        <f t="shared" si="2"/>
        <v>0.1399959742</v>
      </c>
      <c r="Q7153" s="83">
        <f t="shared" si="3"/>
        <v>0.216</v>
      </c>
      <c r="R7153" s="83">
        <f t="shared" si="4"/>
        <v>0.1399959742</v>
      </c>
      <c r="S7153" s="83" t="b">
        <f t="shared" si="5"/>
        <v>0</v>
      </c>
      <c r="T7153" s="72"/>
      <c r="U7153" s="72"/>
      <c r="V7153" s="72"/>
      <c r="W7153" s="72"/>
      <c r="X7153" s="72"/>
      <c r="Y7153" s="72"/>
      <c r="Z7153" s="72"/>
      <c r="AA7153" s="72"/>
      <c r="AB7153" s="72"/>
      <c r="AC7153" s="72"/>
      <c r="AD7153" s="72"/>
      <c r="AE7153" s="72"/>
      <c r="AF7153" s="72"/>
      <c r="AG7153" s="72"/>
      <c r="AH7153" s="72"/>
      <c r="AI7153" s="72"/>
      <c r="AJ7153" s="72"/>
      <c r="AK7153" s="72"/>
    </row>
    <row r="7154" ht="14.25" customHeight="1">
      <c r="A7154" s="78">
        <v>7151.0</v>
      </c>
      <c r="C7154" s="78" t="str">
        <f>VLOOKUP(G7154,[1]Macrodata_CCF!$A$3:$D$55,4,FALSE)</f>
        <v>#ERROR!</v>
      </c>
      <c r="E7154" s="79" t="str">
        <f>VLOOKUP(G7154,[1]Macrodata_CCF!$A$3:$B$55,2,FALSE)</f>
        <v>#ERROR!</v>
      </c>
      <c r="F7154" s="78">
        <v>0.0</v>
      </c>
      <c r="G7154" s="80">
        <v>23.0</v>
      </c>
      <c r="H7154" s="81">
        <v>496490.0</v>
      </c>
      <c r="I7154" s="81">
        <v>810000.0</v>
      </c>
      <c r="J7154" s="81">
        <v>540380.0</v>
      </c>
      <c r="K7154" s="81">
        <v>810000.0</v>
      </c>
      <c r="L7154" s="82">
        <v>0.1399955344327135</v>
      </c>
      <c r="N7154" s="83">
        <f t="shared" si="1"/>
        <v>0.1399955344</v>
      </c>
      <c r="O7154" s="83">
        <f t="shared" si="2"/>
        <v>0.1399955344</v>
      </c>
      <c r="Q7154" s="83">
        <f t="shared" si="3"/>
        <v>0.3870493827</v>
      </c>
      <c r="R7154" s="83">
        <f t="shared" si="4"/>
        <v>0.1399955344</v>
      </c>
      <c r="S7154" s="83" t="b">
        <f t="shared" si="5"/>
        <v>0</v>
      </c>
      <c r="T7154" s="72"/>
      <c r="U7154" s="72"/>
      <c r="V7154" s="72"/>
      <c r="W7154" s="72"/>
      <c r="X7154" s="72"/>
      <c r="Y7154" s="72"/>
      <c r="Z7154" s="72"/>
      <c r="AA7154" s="72"/>
      <c r="AB7154" s="72"/>
      <c r="AC7154" s="72"/>
      <c r="AD7154" s="72"/>
      <c r="AE7154" s="72"/>
      <c r="AF7154" s="72"/>
      <c r="AG7154" s="72"/>
      <c r="AH7154" s="72"/>
      <c r="AI7154" s="72"/>
      <c r="AJ7154" s="72"/>
      <c r="AK7154" s="72"/>
    </row>
    <row r="7155" ht="14.25" customHeight="1">
      <c r="A7155" s="78">
        <v>7152.0</v>
      </c>
      <c r="C7155" s="78" t="str">
        <f>VLOOKUP(G7155,[1]Macrodata_CCF!$A$3:$D$55,4,FALSE)</f>
        <v>#ERROR!</v>
      </c>
      <c r="E7155" s="79" t="str">
        <f>VLOOKUP(G7155,[1]Macrodata_CCF!$A$3:$B$55,2,FALSE)</f>
        <v>#ERROR!</v>
      </c>
      <c r="F7155" s="78">
        <v>0.0</v>
      </c>
      <c r="G7155" s="80">
        <v>45.0</v>
      </c>
      <c r="H7155" s="81">
        <v>86340.0</v>
      </c>
      <c r="I7155" s="81">
        <v>190000.0</v>
      </c>
      <c r="J7155" s="81">
        <v>107070.0</v>
      </c>
      <c r="K7155" s="81">
        <v>190000.0</v>
      </c>
      <c r="L7155" s="82">
        <v>0.1999807061547366</v>
      </c>
      <c r="N7155" s="83">
        <f t="shared" si="1"/>
        <v>0.1999807062</v>
      </c>
      <c r="O7155" s="83">
        <f t="shared" si="2"/>
        <v>0.1999807062</v>
      </c>
      <c r="Q7155" s="83">
        <f t="shared" si="3"/>
        <v>0.5455789474</v>
      </c>
      <c r="R7155" s="83">
        <f t="shared" si="4"/>
        <v>0.1999807062</v>
      </c>
      <c r="S7155" s="83" t="b">
        <f t="shared" si="5"/>
        <v>0</v>
      </c>
      <c r="T7155" s="72"/>
      <c r="U7155" s="72"/>
      <c r="V7155" s="72"/>
      <c r="W7155" s="72"/>
      <c r="X7155" s="72"/>
      <c r="Y7155" s="72"/>
      <c r="Z7155" s="72"/>
      <c r="AA7155" s="72"/>
      <c r="AB7155" s="72"/>
      <c r="AC7155" s="72"/>
      <c r="AD7155" s="72"/>
      <c r="AE7155" s="72"/>
      <c r="AF7155" s="72"/>
      <c r="AG7155" s="72"/>
      <c r="AH7155" s="72"/>
      <c r="AI7155" s="72"/>
      <c r="AJ7155" s="72"/>
      <c r="AK7155" s="72"/>
    </row>
    <row r="7156" ht="14.25" customHeight="1">
      <c r="A7156" s="78">
        <v>7153.0</v>
      </c>
      <c r="C7156" s="78" t="str">
        <f>VLOOKUP(G7156,[1]Macrodata_CCF!$A$3:$D$55,4,FALSE)</f>
        <v>#ERROR!</v>
      </c>
      <c r="E7156" s="79" t="str">
        <f>VLOOKUP(G7156,[1]Macrodata_CCF!$A$3:$B$55,2,FALSE)</f>
        <v>#ERROR!</v>
      </c>
      <c r="F7156" s="78">
        <v>0.0</v>
      </c>
      <c r="G7156" s="80">
        <v>10.0</v>
      </c>
      <c r="H7156" s="81">
        <v>155250.0</v>
      </c>
      <c r="I7156" s="81">
        <v>540000.0</v>
      </c>
      <c r="J7156" s="81">
        <v>309150.0</v>
      </c>
      <c r="K7156" s="81">
        <v>702000.0</v>
      </c>
      <c r="L7156" s="82">
        <v>0.4</v>
      </c>
      <c r="N7156" s="83">
        <f t="shared" si="1"/>
        <v>0.4</v>
      </c>
      <c r="O7156" s="83">
        <f t="shared" si="2"/>
        <v>0.4</v>
      </c>
      <c r="Q7156" s="83">
        <f t="shared" si="3"/>
        <v>0.7125</v>
      </c>
      <c r="R7156" s="83">
        <f t="shared" si="4"/>
        <v>0.4</v>
      </c>
      <c r="S7156" s="83" t="b">
        <f t="shared" si="5"/>
        <v>0</v>
      </c>
      <c r="T7156" s="72"/>
      <c r="U7156" s="72"/>
      <c r="V7156" s="72"/>
      <c r="W7156" s="72"/>
      <c r="X7156" s="72"/>
      <c r="Y7156" s="72"/>
      <c r="Z7156" s="72"/>
      <c r="AA7156" s="72"/>
      <c r="AB7156" s="72"/>
      <c r="AC7156" s="72"/>
      <c r="AD7156" s="72"/>
      <c r="AE7156" s="72"/>
      <c r="AF7156" s="72"/>
      <c r="AG7156" s="72"/>
      <c r="AH7156" s="72"/>
      <c r="AI7156" s="72"/>
      <c r="AJ7156" s="72"/>
      <c r="AK7156" s="72"/>
    </row>
    <row r="7157" ht="14.25" customHeight="1">
      <c r="A7157" s="78">
        <v>7154.0</v>
      </c>
      <c r="C7157" s="78" t="str">
        <f>VLOOKUP(G7157,[1]Macrodata_CCF!$A$3:$D$55,4,FALSE)</f>
        <v>#ERROR!</v>
      </c>
      <c r="E7157" s="79" t="str">
        <f>VLOOKUP(G7157,[1]Macrodata_CCF!$A$3:$B$55,2,FALSE)</f>
        <v>#ERROR!</v>
      </c>
      <c r="F7157" s="78">
        <v>1.0</v>
      </c>
      <c r="G7157" s="80">
        <v>31.0</v>
      </c>
      <c r="H7157" s="81">
        <v>0.0</v>
      </c>
      <c r="I7157" s="81">
        <v>210000.0</v>
      </c>
      <c r="J7157" s="81">
        <v>214200.0</v>
      </c>
      <c r="K7157" s="81">
        <v>210000.0</v>
      </c>
      <c r="L7157" s="82">
        <v>1.02</v>
      </c>
      <c r="N7157" s="83">
        <f t="shared" si="1"/>
        <v>1.02</v>
      </c>
      <c r="O7157" s="83">
        <f t="shared" si="2"/>
        <v>1</v>
      </c>
      <c r="Q7157" s="83">
        <f t="shared" si="3"/>
        <v>1</v>
      </c>
      <c r="R7157" s="83">
        <f t="shared" si="4"/>
        <v>1.02</v>
      </c>
      <c r="S7157" s="83" t="b">
        <f t="shared" si="5"/>
        <v>0</v>
      </c>
      <c r="T7157" s="72"/>
      <c r="U7157" s="72"/>
      <c r="V7157" s="72"/>
      <c r="W7157" s="72"/>
      <c r="X7157" s="72"/>
      <c r="Y7157" s="72"/>
      <c r="Z7157" s="72"/>
      <c r="AA7157" s="72"/>
      <c r="AB7157" s="72"/>
      <c r="AC7157" s="72"/>
      <c r="AD7157" s="72"/>
      <c r="AE7157" s="72"/>
      <c r="AF7157" s="72"/>
      <c r="AG7157" s="72"/>
      <c r="AH7157" s="72"/>
      <c r="AI7157" s="72"/>
      <c r="AJ7157" s="72"/>
      <c r="AK7157" s="72"/>
    </row>
    <row r="7158" ht="14.25" customHeight="1">
      <c r="A7158" s="78">
        <v>7155.0</v>
      </c>
      <c r="C7158" s="78" t="str">
        <f>VLOOKUP(G7158,[1]Macrodata_CCF!$A$3:$D$55,4,FALSE)</f>
        <v>#ERROR!</v>
      </c>
      <c r="E7158" s="79" t="str">
        <f>VLOOKUP(G7158,[1]Macrodata_CCF!$A$3:$B$55,2,FALSE)</f>
        <v>#ERROR!</v>
      </c>
      <c r="F7158" s="78">
        <v>0.0</v>
      </c>
      <c r="G7158" s="80">
        <v>8.0</v>
      </c>
      <c r="H7158" s="81">
        <v>36055.0</v>
      </c>
      <c r="I7158" s="81">
        <v>600000.0</v>
      </c>
      <c r="J7158" s="81">
        <v>154485.0</v>
      </c>
      <c r="K7158" s="81">
        <v>600000.0</v>
      </c>
      <c r="L7158" s="82">
        <v>0.2100027484949774</v>
      </c>
      <c r="N7158" s="83">
        <f t="shared" si="1"/>
        <v>0.2100027485</v>
      </c>
      <c r="O7158" s="83">
        <f t="shared" si="2"/>
        <v>0.2100027485</v>
      </c>
      <c r="Q7158" s="83">
        <f t="shared" si="3"/>
        <v>0.9399083333</v>
      </c>
      <c r="R7158" s="83">
        <f t="shared" si="4"/>
        <v>0.2100027485</v>
      </c>
      <c r="S7158" s="83" t="b">
        <f t="shared" si="5"/>
        <v>0</v>
      </c>
      <c r="T7158" s="72"/>
      <c r="U7158" s="72"/>
      <c r="V7158" s="72"/>
      <c r="W7158" s="72"/>
      <c r="X7158" s="72"/>
      <c r="Y7158" s="72"/>
      <c r="Z7158" s="72"/>
      <c r="AA7158" s="72"/>
      <c r="AB7158" s="72"/>
      <c r="AC7158" s="72"/>
      <c r="AD7158" s="72"/>
      <c r="AE7158" s="72"/>
      <c r="AF7158" s="72"/>
      <c r="AG7158" s="72"/>
      <c r="AH7158" s="72"/>
      <c r="AI7158" s="72"/>
      <c r="AJ7158" s="72"/>
      <c r="AK7158" s="72"/>
    </row>
    <row r="7159" ht="14.25" customHeight="1">
      <c r="A7159" s="78">
        <v>7156.0</v>
      </c>
      <c r="C7159" s="78" t="str">
        <f>VLOOKUP(G7159,[1]Macrodata_CCF!$A$3:$D$55,4,FALSE)</f>
        <v>#ERROR!</v>
      </c>
      <c r="E7159" s="79" t="str">
        <f>VLOOKUP(G7159,[1]Macrodata_CCF!$A$3:$B$55,2,FALSE)</f>
        <v>#ERROR!</v>
      </c>
      <c r="F7159" s="78">
        <v>0.0</v>
      </c>
      <c r="G7159" s="80">
        <v>46.0</v>
      </c>
      <c r="H7159" s="81">
        <v>67645.0</v>
      </c>
      <c r="I7159" s="81">
        <v>840000.0</v>
      </c>
      <c r="J7159" s="81">
        <v>856800.0</v>
      </c>
      <c r="K7159" s="81">
        <v>840000.0</v>
      </c>
      <c r="L7159" s="82">
        <v>1.021751655650575</v>
      </c>
      <c r="N7159" s="83">
        <f t="shared" si="1"/>
        <v>1.021751656</v>
      </c>
      <c r="O7159" s="83">
        <f t="shared" si="2"/>
        <v>1</v>
      </c>
      <c r="Q7159" s="83">
        <f t="shared" si="3"/>
        <v>0.9194702381</v>
      </c>
      <c r="R7159" s="83">
        <f t="shared" si="4"/>
        <v>1.021751656</v>
      </c>
      <c r="S7159" s="83" t="b">
        <f t="shared" si="5"/>
        <v>0</v>
      </c>
      <c r="T7159" s="72"/>
      <c r="U7159" s="72"/>
      <c r="V7159" s="72"/>
      <c r="W7159" s="72"/>
      <c r="X7159" s="72"/>
      <c r="Y7159" s="72"/>
      <c r="Z7159" s="72"/>
      <c r="AA7159" s="72"/>
      <c r="AB7159" s="72"/>
      <c r="AC7159" s="72"/>
      <c r="AD7159" s="72"/>
      <c r="AE7159" s="72"/>
      <c r="AF7159" s="72"/>
      <c r="AG7159" s="72"/>
      <c r="AH7159" s="72"/>
      <c r="AI7159" s="72"/>
      <c r="AJ7159" s="72"/>
      <c r="AK7159" s="72"/>
    </row>
    <row r="7160" ht="14.25" customHeight="1">
      <c r="A7160" s="78">
        <v>7157.0</v>
      </c>
      <c r="C7160" s="78" t="str">
        <f>VLOOKUP(G7160,[1]Macrodata_CCF!$A$3:$D$55,4,FALSE)</f>
        <v>#ERROR!</v>
      </c>
      <c r="E7160" s="79" t="str">
        <f>VLOOKUP(G7160,[1]Macrodata_CCF!$A$3:$B$55,2,FALSE)</f>
        <v>#ERROR!</v>
      </c>
      <c r="F7160" s="78">
        <v>0.0</v>
      </c>
      <c r="G7160" s="80">
        <v>17.0</v>
      </c>
      <c r="H7160" s="81">
        <v>226740.0</v>
      </c>
      <c r="I7160" s="81">
        <v>340000.0</v>
      </c>
      <c r="J7160" s="81">
        <v>346800.0</v>
      </c>
      <c r="K7160" s="81">
        <v>340000.0</v>
      </c>
      <c r="L7160" s="82">
        <v>1.060038848666784</v>
      </c>
      <c r="N7160" s="83">
        <f t="shared" si="1"/>
        <v>1.060038849</v>
      </c>
      <c r="O7160" s="83">
        <f t="shared" si="2"/>
        <v>1</v>
      </c>
      <c r="Q7160" s="83">
        <f t="shared" si="3"/>
        <v>0.3331176471</v>
      </c>
      <c r="R7160" s="83">
        <f t="shared" si="4"/>
        <v>1.060038849</v>
      </c>
      <c r="S7160" s="83" t="b">
        <f t="shared" si="5"/>
        <v>0</v>
      </c>
      <c r="T7160" s="72"/>
      <c r="U7160" s="72"/>
      <c r="V7160" s="72"/>
      <c r="W7160" s="72"/>
      <c r="X7160" s="72"/>
      <c r="Y7160" s="72"/>
      <c r="Z7160" s="72"/>
      <c r="AA7160" s="72"/>
      <c r="AB7160" s="72"/>
      <c r="AC7160" s="72"/>
      <c r="AD7160" s="72"/>
      <c r="AE7160" s="72"/>
      <c r="AF7160" s="72"/>
      <c r="AG7160" s="72"/>
      <c r="AH7160" s="72"/>
      <c r="AI7160" s="72"/>
      <c r="AJ7160" s="72"/>
      <c r="AK7160" s="72"/>
    </row>
    <row r="7161" ht="14.25" customHeight="1">
      <c r="A7161" s="78">
        <v>7158.0</v>
      </c>
      <c r="C7161" s="78" t="str">
        <f>VLOOKUP(G7161,[1]Macrodata_CCF!$A$3:$D$55,4,FALSE)</f>
        <v>#ERROR!</v>
      </c>
      <c r="E7161" s="79" t="str">
        <f>VLOOKUP(G7161,[1]Macrodata_CCF!$A$3:$B$55,2,FALSE)</f>
        <v>#ERROR!</v>
      </c>
      <c r="F7161" s="78">
        <v>0.0</v>
      </c>
      <c r="G7161" s="80">
        <v>42.0</v>
      </c>
      <c r="H7161" s="81">
        <v>0.0</v>
      </c>
      <c r="I7161" s="81">
        <v>800000.0</v>
      </c>
      <c r="J7161" s="81">
        <v>240000.0</v>
      </c>
      <c r="K7161" s="81">
        <v>800000.0</v>
      </c>
      <c r="L7161" s="82">
        <v>0.3</v>
      </c>
      <c r="N7161" s="83">
        <f t="shared" si="1"/>
        <v>0.3</v>
      </c>
      <c r="O7161" s="83">
        <f t="shared" si="2"/>
        <v>0.3</v>
      </c>
      <c r="Q7161" s="83">
        <f t="shared" si="3"/>
        <v>1</v>
      </c>
      <c r="R7161" s="83">
        <f t="shared" si="4"/>
        <v>0.3</v>
      </c>
      <c r="S7161" s="83" t="b">
        <f t="shared" si="5"/>
        <v>0</v>
      </c>
      <c r="T7161" s="72"/>
      <c r="U7161" s="72"/>
      <c r="V7161" s="72"/>
      <c r="W7161" s="72"/>
      <c r="X7161" s="72"/>
      <c r="Y7161" s="72"/>
      <c r="Z7161" s="72"/>
      <c r="AA7161" s="72"/>
      <c r="AB7161" s="72"/>
      <c r="AC7161" s="72"/>
      <c r="AD7161" s="72"/>
      <c r="AE7161" s="72"/>
      <c r="AF7161" s="72"/>
      <c r="AG7161" s="72"/>
      <c r="AH7161" s="72"/>
      <c r="AI7161" s="72"/>
      <c r="AJ7161" s="72"/>
      <c r="AK7161" s="72"/>
    </row>
    <row r="7162" ht="14.25" customHeight="1">
      <c r="A7162" s="78">
        <v>7159.0</v>
      </c>
      <c r="C7162" s="78" t="str">
        <f>VLOOKUP(G7162,[1]Macrodata_CCF!$A$3:$D$55,4,FALSE)</f>
        <v>#ERROR!</v>
      </c>
      <c r="E7162" s="79" t="str">
        <f>VLOOKUP(G7162,[1]Macrodata_CCF!$A$3:$B$55,2,FALSE)</f>
        <v>#ERROR!</v>
      </c>
      <c r="F7162" s="78">
        <v>0.0</v>
      </c>
      <c r="G7162" s="80">
        <v>34.0</v>
      </c>
      <c r="H7162" s="81">
        <v>173450.0</v>
      </c>
      <c r="I7162" s="81">
        <v>420000.0</v>
      </c>
      <c r="J7162" s="81">
        <v>207965.0</v>
      </c>
      <c r="K7162" s="81">
        <v>420000.0</v>
      </c>
      <c r="L7162" s="82">
        <v>0.1399918880551612</v>
      </c>
      <c r="N7162" s="83">
        <f t="shared" si="1"/>
        <v>0.1399918881</v>
      </c>
      <c r="O7162" s="83">
        <f t="shared" si="2"/>
        <v>0.1399918881</v>
      </c>
      <c r="Q7162" s="83">
        <f t="shared" si="3"/>
        <v>0.5870238095</v>
      </c>
      <c r="R7162" s="83">
        <f t="shared" si="4"/>
        <v>0.1399918881</v>
      </c>
      <c r="S7162" s="83" t="b">
        <f t="shared" si="5"/>
        <v>0</v>
      </c>
      <c r="T7162" s="72"/>
      <c r="U7162" s="72"/>
      <c r="V7162" s="72"/>
      <c r="W7162" s="72"/>
      <c r="X7162" s="72"/>
      <c r="Y7162" s="72"/>
      <c r="Z7162" s="72"/>
      <c r="AA7162" s="72"/>
      <c r="AB7162" s="72"/>
      <c r="AC7162" s="72"/>
      <c r="AD7162" s="72"/>
      <c r="AE7162" s="72"/>
      <c r="AF7162" s="72"/>
      <c r="AG7162" s="72"/>
      <c r="AH7162" s="72"/>
      <c r="AI7162" s="72"/>
      <c r="AJ7162" s="72"/>
      <c r="AK7162" s="72"/>
    </row>
    <row r="7163" ht="14.25" customHeight="1">
      <c r="A7163" s="78">
        <v>7160.0</v>
      </c>
      <c r="C7163" s="78" t="str">
        <f>VLOOKUP(G7163,[1]Macrodata_CCF!$A$3:$D$55,4,FALSE)</f>
        <v>#ERROR!</v>
      </c>
      <c r="E7163" s="79" t="str">
        <f>VLOOKUP(G7163,[1]Macrodata_CCF!$A$3:$B$55,2,FALSE)</f>
        <v>#ERROR!</v>
      </c>
      <c r="F7163" s="78">
        <v>0.0</v>
      </c>
      <c r="G7163" s="80">
        <v>27.0</v>
      </c>
      <c r="H7163" s="81">
        <v>28845.0</v>
      </c>
      <c r="I7163" s="81">
        <v>160000.0</v>
      </c>
      <c r="J7163" s="81">
        <v>49830.0</v>
      </c>
      <c r="K7163" s="81">
        <v>160000.0</v>
      </c>
      <c r="L7163" s="82">
        <v>0.1600015249132705</v>
      </c>
      <c r="N7163" s="83">
        <f t="shared" si="1"/>
        <v>0.1600015249</v>
      </c>
      <c r="O7163" s="83">
        <f t="shared" si="2"/>
        <v>0.1600015249</v>
      </c>
      <c r="Q7163" s="83">
        <f t="shared" si="3"/>
        <v>0.81971875</v>
      </c>
      <c r="R7163" s="83">
        <f t="shared" si="4"/>
        <v>0.1600015249</v>
      </c>
      <c r="S7163" s="83" t="b">
        <f t="shared" si="5"/>
        <v>0</v>
      </c>
      <c r="T7163" s="72"/>
      <c r="U7163" s="72"/>
      <c r="V7163" s="72"/>
      <c r="W7163" s="72"/>
      <c r="X7163" s="72"/>
      <c r="Y7163" s="72"/>
      <c r="Z7163" s="72"/>
      <c r="AA7163" s="72"/>
      <c r="AB7163" s="72"/>
      <c r="AC7163" s="72"/>
      <c r="AD7163" s="72"/>
      <c r="AE7163" s="72"/>
      <c r="AF7163" s="72"/>
      <c r="AG7163" s="72"/>
      <c r="AH7163" s="72"/>
      <c r="AI7163" s="72"/>
      <c r="AJ7163" s="72"/>
      <c r="AK7163" s="72"/>
    </row>
    <row r="7164" ht="14.25" customHeight="1">
      <c r="A7164" s="78">
        <v>7161.0</v>
      </c>
      <c r="C7164" s="78" t="str">
        <f>VLOOKUP(G7164,[1]Macrodata_CCF!$A$3:$D$55,4,FALSE)</f>
        <v>#ERROR!</v>
      </c>
      <c r="E7164" s="79" t="str">
        <f>VLOOKUP(G7164,[1]Macrodata_CCF!$A$3:$B$55,2,FALSE)</f>
        <v>#ERROR!</v>
      </c>
      <c r="F7164" s="78">
        <v>0.0</v>
      </c>
      <c r="G7164" s="80">
        <v>47.0</v>
      </c>
      <c r="H7164" s="81">
        <v>161390.0</v>
      </c>
      <c r="I7164" s="81">
        <v>530000.0</v>
      </c>
      <c r="J7164" s="81">
        <v>227740.0</v>
      </c>
      <c r="K7164" s="81">
        <v>530000.0</v>
      </c>
      <c r="L7164" s="82">
        <v>0.1800005425788774</v>
      </c>
      <c r="N7164" s="83">
        <f t="shared" si="1"/>
        <v>0.1800005426</v>
      </c>
      <c r="O7164" s="83">
        <f t="shared" si="2"/>
        <v>0.1800005426</v>
      </c>
      <c r="Q7164" s="83">
        <f t="shared" si="3"/>
        <v>0.695490566</v>
      </c>
      <c r="R7164" s="83">
        <f t="shared" si="4"/>
        <v>0.1800005426</v>
      </c>
      <c r="S7164" s="83" t="b">
        <f t="shared" si="5"/>
        <v>0</v>
      </c>
      <c r="T7164" s="72"/>
      <c r="U7164" s="72"/>
      <c r="V7164" s="72"/>
      <c r="W7164" s="72"/>
      <c r="X7164" s="72"/>
      <c r="Y7164" s="72"/>
      <c r="Z7164" s="72"/>
      <c r="AA7164" s="72"/>
      <c r="AB7164" s="72"/>
      <c r="AC7164" s="72"/>
      <c r="AD7164" s="72"/>
      <c r="AE7164" s="72"/>
      <c r="AF7164" s="72"/>
      <c r="AG7164" s="72"/>
      <c r="AH7164" s="72"/>
      <c r="AI7164" s="72"/>
      <c r="AJ7164" s="72"/>
      <c r="AK7164" s="72"/>
    </row>
    <row r="7165" ht="14.25" customHeight="1">
      <c r="A7165" s="78">
        <v>7162.0</v>
      </c>
      <c r="C7165" s="78" t="str">
        <f>VLOOKUP(G7165,[1]Macrodata_CCF!$A$3:$D$55,4,FALSE)</f>
        <v>#ERROR!</v>
      </c>
      <c r="E7165" s="79" t="str">
        <f>VLOOKUP(G7165,[1]Macrodata_CCF!$A$3:$B$55,2,FALSE)</f>
        <v>#ERROR!</v>
      </c>
      <c r="F7165" s="78">
        <v>0.0</v>
      </c>
      <c r="G7165" s="80">
        <v>47.0</v>
      </c>
      <c r="H7165" s="81">
        <v>27305.0</v>
      </c>
      <c r="I7165" s="81">
        <v>40000.0</v>
      </c>
      <c r="J7165" s="81">
        <v>29335.0</v>
      </c>
      <c r="K7165" s="81">
        <v>40000.0</v>
      </c>
      <c r="L7165" s="82">
        <v>0.1599054745962978</v>
      </c>
      <c r="N7165" s="83">
        <f t="shared" si="1"/>
        <v>0.1599054746</v>
      </c>
      <c r="O7165" s="83">
        <f t="shared" si="2"/>
        <v>0.1599054746</v>
      </c>
      <c r="Q7165" s="83">
        <f t="shared" si="3"/>
        <v>0.317375</v>
      </c>
      <c r="R7165" s="83">
        <f t="shared" si="4"/>
        <v>0.1599054746</v>
      </c>
      <c r="S7165" s="83" t="b">
        <f t="shared" si="5"/>
        <v>0</v>
      </c>
      <c r="T7165" s="72"/>
      <c r="U7165" s="72"/>
      <c r="V7165" s="72"/>
      <c r="W7165" s="72"/>
      <c r="X7165" s="72"/>
      <c r="Y7165" s="72"/>
      <c r="Z7165" s="72"/>
      <c r="AA7165" s="72"/>
      <c r="AB7165" s="72"/>
      <c r="AC7165" s="72"/>
      <c r="AD7165" s="72"/>
      <c r="AE7165" s="72"/>
      <c r="AF7165" s="72"/>
      <c r="AG7165" s="72"/>
      <c r="AH7165" s="72"/>
      <c r="AI7165" s="72"/>
      <c r="AJ7165" s="72"/>
      <c r="AK7165" s="72"/>
    </row>
    <row r="7166" ht="14.25" customHeight="1">
      <c r="A7166" s="78">
        <v>7163.0</v>
      </c>
      <c r="C7166" s="78" t="str">
        <f>VLOOKUP(G7166,[1]Macrodata_CCF!$A$3:$D$55,4,FALSE)</f>
        <v>#ERROR!</v>
      </c>
      <c r="E7166" s="79" t="str">
        <f>VLOOKUP(G7166,[1]Macrodata_CCF!$A$3:$B$55,2,FALSE)</f>
        <v>#ERROR!</v>
      </c>
      <c r="F7166" s="78">
        <v>0.0</v>
      </c>
      <c r="G7166" s="80">
        <v>40.0</v>
      </c>
      <c r="H7166" s="81">
        <v>178915.0</v>
      </c>
      <c r="I7166" s="81">
        <v>940000.0</v>
      </c>
      <c r="J7166" s="81">
        <v>247415.0</v>
      </c>
      <c r="K7166" s="81">
        <v>940000.0</v>
      </c>
      <c r="L7166" s="82">
        <v>0.09000308769716918</v>
      </c>
      <c r="N7166" s="83">
        <f t="shared" si="1"/>
        <v>0.0900030877</v>
      </c>
      <c r="O7166" s="83">
        <f t="shared" si="2"/>
        <v>0.0900030877</v>
      </c>
      <c r="Q7166" s="83">
        <f t="shared" si="3"/>
        <v>0.8096648936</v>
      </c>
      <c r="R7166" s="83">
        <f t="shared" si="4"/>
        <v>0.0900030877</v>
      </c>
      <c r="S7166" s="83" t="b">
        <f t="shared" si="5"/>
        <v>0</v>
      </c>
      <c r="T7166" s="72"/>
      <c r="U7166" s="72"/>
      <c r="V7166" s="72"/>
      <c r="W7166" s="72"/>
      <c r="X7166" s="72"/>
      <c r="Y7166" s="72"/>
      <c r="Z7166" s="72"/>
      <c r="AA7166" s="72"/>
      <c r="AB7166" s="72"/>
      <c r="AC7166" s="72"/>
      <c r="AD7166" s="72"/>
      <c r="AE7166" s="72"/>
      <c r="AF7166" s="72"/>
      <c r="AG7166" s="72"/>
      <c r="AH7166" s="72"/>
      <c r="AI7166" s="72"/>
      <c r="AJ7166" s="72"/>
      <c r="AK7166" s="72"/>
    </row>
    <row r="7167" ht="14.25" customHeight="1">
      <c r="A7167" s="78">
        <v>7164.0</v>
      </c>
      <c r="C7167" s="78" t="str">
        <f>VLOOKUP(G7167,[1]Macrodata_CCF!$A$3:$D$55,4,FALSE)</f>
        <v>#ERROR!</v>
      </c>
      <c r="E7167" s="79" t="str">
        <f>VLOOKUP(G7167,[1]Macrodata_CCF!$A$3:$B$55,2,FALSE)</f>
        <v>#ERROR!</v>
      </c>
      <c r="F7167" s="78">
        <v>0.0</v>
      </c>
      <c r="G7167" s="80">
        <v>31.0</v>
      </c>
      <c r="H7167" s="81">
        <v>0.0</v>
      </c>
      <c r="I7167" s="81">
        <v>280000.0</v>
      </c>
      <c r="J7167" s="81">
        <v>44800.0</v>
      </c>
      <c r="K7167" s="81">
        <v>280000.0</v>
      </c>
      <c r="L7167" s="82">
        <v>0.16</v>
      </c>
      <c r="N7167" s="83">
        <f t="shared" si="1"/>
        <v>0.16</v>
      </c>
      <c r="O7167" s="83">
        <f t="shared" si="2"/>
        <v>0.16</v>
      </c>
      <c r="Q7167" s="83">
        <f t="shared" si="3"/>
        <v>1</v>
      </c>
      <c r="R7167" s="83">
        <f t="shared" si="4"/>
        <v>0.16</v>
      </c>
      <c r="S7167" s="83" t="b">
        <f t="shared" si="5"/>
        <v>0</v>
      </c>
      <c r="T7167" s="72"/>
      <c r="U7167" s="72"/>
      <c r="V7167" s="72"/>
      <c r="W7167" s="72"/>
      <c r="X7167" s="72"/>
      <c r="Y7167" s="72"/>
      <c r="Z7167" s="72"/>
      <c r="AA7167" s="72"/>
      <c r="AB7167" s="72"/>
      <c r="AC7167" s="72"/>
      <c r="AD7167" s="72"/>
      <c r="AE7167" s="72"/>
      <c r="AF7167" s="72"/>
      <c r="AG7167" s="72"/>
      <c r="AH7167" s="72"/>
      <c r="AI7167" s="72"/>
      <c r="AJ7167" s="72"/>
      <c r="AK7167" s="72"/>
    </row>
    <row r="7168" ht="14.25" customHeight="1">
      <c r="A7168" s="78">
        <v>7165.0</v>
      </c>
      <c r="C7168" s="78" t="str">
        <f>VLOOKUP(G7168,[1]Macrodata_CCF!$A$3:$D$55,4,FALSE)</f>
        <v>#ERROR!</v>
      </c>
      <c r="E7168" s="79" t="str">
        <f>VLOOKUP(G7168,[1]Macrodata_CCF!$A$3:$B$55,2,FALSE)</f>
        <v>#ERROR!</v>
      </c>
      <c r="F7168" s="78">
        <v>0.0</v>
      </c>
      <c r="G7168" s="80">
        <v>16.0</v>
      </c>
      <c r="H7168" s="81">
        <v>249315.0</v>
      </c>
      <c r="I7168" s="81">
        <v>540000.0</v>
      </c>
      <c r="J7168" s="81">
        <v>304545.0</v>
      </c>
      <c r="K7168" s="81">
        <v>540000.0</v>
      </c>
      <c r="L7168" s="82">
        <v>0.1899994839775014</v>
      </c>
      <c r="N7168" s="83">
        <f t="shared" si="1"/>
        <v>0.189999484</v>
      </c>
      <c r="O7168" s="83">
        <f t="shared" si="2"/>
        <v>0.189999484</v>
      </c>
      <c r="Q7168" s="83">
        <f t="shared" si="3"/>
        <v>0.5383055556</v>
      </c>
      <c r="R7168" s="83">
        <f t="shared" si="4"/>
        <v>0.189999484</v>
      </c>
      <c r="S7168" s="83" t="b">
        <f t="shared" si="5"/>
        <v>0</v>
      </c>
      <c r="T7168" s="72"/>
      <c r="U7168" s="72"/>
      <c r="V7168" s="72"/>
      <c r="W7168" s="72"/>
      <c r="X7168" s="72"/>
      <c r="Y7168" s="72"/>
      <c r="Z7168" s="72"/>
      <c r="AA7168" s="72"/>
      <c r="AB7168" s="72"/>
      <c r="AC7168" s="72"/>
      <c r="AD7168" s="72"/>
      <c r="AE7168" s="72"/>
      <c r="AF7168" s="72"/>
      <c r="AG7168" s="72"/>
      <c r="AH7168" s="72"/>
      <c r="AI7168" s="72"/>
      <c r="AJ7168" s="72"/>
      <c r="AK7168" s="72"/>
    </row>
    <row r="7169" ht="14.25" customHeight="1">
      <c r="A7169" s="78">
        <v>7166.0</v>
      </c>
      <c r="C7169" s="78" t="str">
        <f>VLOOKUP(G7169,[1]Macrodata_CCF!$A$3:$D$55,4,FALSE)</f>
        <v>#ERROR!</v>
      </c>
      <c r="E7169" s="79" t="str">
        <f>VLOOKUP(G7169,[1]Macrodata_CCF!$A$3:$B$55,2,FALSE)</f>
        <v>#ERROR!</v>
      </c>
      <c r="F7169" s="78">
        <v>0.0</v>
      </c>
      <c r="G7169" s="80">
        <v>10.0</v>
      </c>
      <c r="H7169" s="81">
        <v>731295.0</v>
      </c>
      <c r="I7169" s="81">
        <v>960000.0</v>
      </c>
      <c r="J7169" s="81">
        <v>811340.0</v>
      </c>
      <c r="K7169" s="81">
        <v>960000.0</v>
      </c>
      <c r="L7169" s="82">
        <v>0.349992348221508</v>
      </c>
      <c r="N7169" s="83">
        <f t="shared" si="1"/>
        <v>0.3499923482</v>
      </c>
      <c r="O7169" s="83">
        <f t="shared" si="2"/>
        <v>0.3499923482</v>
      </c>
      <c r="Q7169" s="83">
        <f t="shared" si="3"/>
        <v>0.238234375</v>
      </c>
      <c r="R7169" s="83">
        <f t="shared" si="4"/>
        <v>0.3499923482</v>
      </c>
      <c r="S7169" s="83" t="b">
        <f t="shared" si="5"/>
        <v>0</v>
      </c>
      <c r="T7169" s="72"/>
      <c r="U7169" s="72"/>
      <c r="V7169" s="72"/>
      <c r="W7169" s="72"/>
      <c r="X7169" s="72"/>
      <c r="Y7169" s="72"/>
      <c r="Z7169" s="72"/>
      <c r="AA7169" s="72"/>
      <c r="AB7169" s="72"/>
      <c r="AC7169" s="72"/>
      <c r="AD7169" s="72"/>
      <c r="AE7169" s="72"/>
      <c r="AF7169" s="72"/>
      <c r="AG7169" s="72"/>
      <c r="AH7169" s="72"/>
      <c r="AI7169" s="72"/>
      <c r="AJ7169" s="72"/>
      <c r="AK7169" s="72"/>
    </row>
    <row r="7170" ht="14.25" customHeight="1">
      <c r="A7170" s="78">
        <v>7167.0</v>
      </c>
      <c r="C7170" s="78" t="str">
        <f>VLOOKUP(G7170,[1]Macrodata_CCF!$A$3:$D$55,4,FALSE)</f>
        <v>#ERROR!</v>
      </c>
      <c r="E7170" s="79" t="str">
        <f>VLOOKUP(G7170,[1]Macrodata_CCF!$A$3:$B$55,2,FALSE)</f>
        <v>#ERROR!</v>
      </c>
      <c r="F7170" s="78">
        <v>0.0</v>
      </c>
      <c r="G7170" s="80">
        <v>46.0</v>
      </c>
      <c r="H7170" s="81">
        <v>9305.0</v>
      </c>
      <c r="I7170" s="81">
        <v>10000.0</v>
      </c>
      <c r="J7170" s="81">
        <v>9410.0</v>
      </c>
      <c r="K7170" s="81">
        <v>17000.0</v>
      </c>
      <c r="L7170" s="82">
        <v>0.1510791366906475</v>
      </c>
      <c r="N7170" s="83">
        <f t="shared" si="1"/>
        <v>0.1510791367</v>
      </c>
      <c r="O7170" s="83">
        <f t="shared" si="2"/>
        <v>0.1510791367</v>
      </c>
      <c r="Q7170" s="83">
        <f t="shared" si="3"/>
        <v>0.0695</v>
      </c>
      <c r="R7170" s="83">
        <f t="shared" si="4"/>
        <v>0.0105</v>
      </c>
      <c r="S7170" s="83" t="b">
        <f t="shared" si="5"/>
        <v>0</v>
      </c>
      <c r="T7170" s="72"/>
      <c r="U7170" s="72"/>
      <c r="V7170" s="72"/>
      <c r="W7170" s="72"/>
      <c r="X7170" s="72"/>
      <c r="Y7170" s="72"/>
      <c r="Z7170" s="72"/>
      <c r="AA7170" s="72"/>
      <c r="AB7170" s="72"/>
      <c r="AC7170" s="72"/>
      <c r="AD7170" s="72"/>
      <c r="AE7170" s="72"/>
      <c r="AF7170" s="72"/>
      <c r="AG7170" s="72"/>
      <c r="AH7170" s="72"/>
      <c r="AI7170" s="72"/>
      <c r="AJ7170" s="72"/>
      <c r="AK7170" s="72"/>
    </row>
    <row r="7171" ht="14.25" customHeight="1">
      <c r="A7171" s="78">
        <v>7168.0</v>
      </c>
      <c r="C7171" s="78" t="str">
        <f>VLOOKUP(G7171,[1]Macrodata_CCF!$A$3:$D$55,4,FALSE)</f>
        <v>#ERROR!</v>
      </c>
      <c r="E7171" s="79" t="str">
        <f>VLOOKUP(G7171,[1]Macrodata_CCF!$A$3:$B$55,2,FALSE)</f>
        <v>#ERROR!</v>
      </c>
      <c r="F7171" s="78">
        <v>0.0</v>
      </c>
      <c r="G7171" s="80">
        <v>28.0</v>
      </c>
      <c r="H7171" s="81">
        <v>363605.0</v>
      </c>
      <c r="I7171" s="81">
        <v>720000.0</v>
      </c>
      <c r="J7171" s="81">
        <v>431320.0</v>
      </c>
      <c r="K7171" s="81">
        <v>720000.0</v>
      </c>
      <c r="L7171" s="82">
        <v>0.1899998597062248</v>
      </c>
      <c r="N7171" s="83">
        <f t="shared" si="1"/>
        <v>0.1899998597</v>
      </c>
      <c r="O7171" s="83">
        <f t="shared" si="2"/>
        <v>0.1899998597</v>
      </c>
      <c r="Q7171" s="83">
        <f t="shared" si="3"/>
        <v>0.4949930556</v>
      </c>
      <c r="R7171" s="83">
        <f t="shared" si="4"/>
        <v>0.1899998597</v>
      </c>
      <c r="S7171" s="83" t="b">
        <f t="shared" si="5"/>
        <v>0</v>
      </c>
      <c r="T7171" s="72"/>
      <c r="U7171" s="72"/>
      <c r="V7171" s="72"/>
      <c r="W7171" s="72"/>
      <c r="X7171" s="72"/>
      <c r="Y7171" s="72"/>
      <c r="Z7171" s="72"/>
      <c r="AA7171" s="72"/>
      <c r="AB7171" s="72"/>
      <c r="AC7171" s="72"/>
      <c r="AD7171" s="72"/>
      <c r="AE7171" s="72"/>
      <c r="AF7171" s="72"/>
      <c r="AG7171" s="72"/>
      <c r="AH7171" s="72"/>
      <c r="AI7171" s="72"/>
      <c r="AJ7171" s="72"/>
      <c r="AK7171" s="72"/>
    </row>
    <row r="7172" ht="14.25" customHeight="1">
      <c r="A7172" s="78">
        <v>7169.0</v>
      </c>
      <c r="C7172" s="78" t="str">
        <f>VLOOKUP(G7172,[1]Macrodata_CCF!$A$3:$D$55,4,FALSE)</f>
        <v>#ERROR!</v>
      </c>
      <c r="E7172" s="79" t="str">
        <f>VLOOKUP(G7172,[1]Macrodata_CCF!$A$3:$B$55,2,FALSE)</f>
        <v>#ERROR!</v>
      </c>
      <c r="F7172" s="78">
        <v>0.0</v>
      </c>
      <c r="G7172" s="80">
        <v>31.0</v>
      </c>
      <c r="H7172" s="81">
        <v>32100.0</v>
      </c>
      <c r="I7172" s="81">
        <v>320000.0</v>
      </c>
      <c r="J7172" s="81">
        <v>81045.0</v>
      </c>
      <c r="K7172" s="81">
        <v>320000.0</v>
      </c>
      <c r="L7172" s="82">
        <v>0.1700069468565474</v>
      </c>
      <c r="N7172" s="83">
        <f t="shared" si="1"/>
        <v>0.1700069469</v>
      </c>
      <c r="O7172" s="83">
        <f t="shared" si="2"/>
        <v>0.1700069469</v>
      </c>
      <c r="Q7172" s="83">
        <f t="shared" si="3"/>
        <v>0.8996875</v>
      </c>
      <c r="R7172" s="83">
        <f t="shared" si="4"/>
        <v>0.1700069469</v>
      </c>
      <c r="S7172" s="83" t="b">
        <f t="shared" si="5"/>
        <v>0</v>
      </c>
      <c r="T7172" s="72"/>
      <c r="U7172" s="72"/>
      <c r="V7172" s="72"/>
      <c r="W7172" s="72"/>
      <c r="X7172" s="72"/>
      <c r="Y7172" s="72"/>
      <c r="Z7172" s="72"/>
      <c r="AA7172" s="72"/>
      <c r="AB7172" s="72"/>
      <c r="AC7172" s="72"/>
      <c r="AD7172" s="72"/>
      <c r="AE7172" s="72"/>
      <c r="AF7172" s="72"/>
      <c r="AG7172" s="72"/>
      <c r="AH7172" s="72"/>
      <c r="AI7172" s="72"/>
      <c r="AJ7172" s="72"/>
      <c r="AK7172" s="72"/>
    </row>
    <row r="7173" ht="14.25" customHeight="1">
      <c r="A7173" s="78">
        <v>7170.0</v>
      </c>
      <c r="C7173" s="78" t="str">
        <f>VLOOKUP(G7173,[1]Macrodata_CCF!$A$3:$D$55,4,FALSE)</f>
        <v>#ERROR!</v>
      </c>
      <c r="E7173" s="79" t="str">
        <f>VLOOKUP(G7173,[1]Macrodata_CCF!$A$3:$B$55,2,FALSE)</f>
        <v>#ERROR!</v>
      </c>
      <c r="F7173" s="78">
        <v>1.0</v>
      </c>
      <c r="G7173" s="80">
        <v>16.0</v>
      </c>
      <c r="H7173" s="81">
        <v>106735.0</v>
      </c>
      <c r="I7173" s="81">
        <v>920000.0</v>
      </c>
      <c r="J7173" s="81">
        <v>106735.0</v>
      </c>
      <c r="K7173" s="81">
        <v>920000.0</v>
      </c>
      <c r="L7173" s="82">
        <v>0.0</v>
      </c>
      <c r="N7173" s="83">
        <f t="shared" si="1"/>
        <v>0</v>
      </c>
      <c r="O7173" s="83">
        <f t="shared" si="2"/>
        <v>0</v>
      </c>
      <c r="Q7173" s="83">
        <f t="shared" si="3"/>
        <v>0.8839836957</v>
      </c>
      <c r="R7173" s="83">
        <f t="shared" si="4"/>
        <v>0</v>
      </c>
      <c r="S7173" s="83" t="b">
        <f t="shared" si="5"/>
        <v>0</v>
      </c>
      <c r="T7173" s="72"/>
      <c r="U7173" s="72"/>
      <c r="V7173" s="72"/>
      <c r="W7173" s="72"/>
      <c r="X7173" s="72"/>
      <c r="Y7173" s="72"/>
      <c r="Z7173" s="72"/>
      <c r="AA7173" s="72"/>
      <c r="AB7173" s="72"/>
      <c r="AC7173" s="72"/>
      <c r="AD7173" s="72"/>
      <c r="AE7173" s="72"/>
      <c r="AF7173" s="72"/>
      <c r="AG7173" s="72"/>
      <c r="AH7173" s="72"/>
      <c r="AI7173" s="72"/>
      <c r="AJ7173" s="72"/>
      <c r="AK7173" s="72"/>
    </row>
    <row r="7174" ht="14.25" customHeight="1">
      <c r="A7174" s="78">
        <v>7171.0</v>
      </c>
      <c r="C7174" s="78" t="str">
        <f>VLOOKUP(G7174,[1]Macrodata_CCF!$A$3:$D$55,4,FALSE)</f>
        <v>#ERROR!</v>
      </c>
      <c r="E7174" s="79" t="str">
        <f>VLOOKUP(G7174,[1]Macrodata_CCF!$A$3:$B$55,2,FALSE)</f>
        <v>#ERROR!</v>
      </c>
      <c r="F7174" s="78">
        <v>0.0</v>
      </c>
      <c r="G7174" s="80">
        <v>50.0</v>
      </c>
      <c r="H7174" s="81">
        <v>0.0</v>
      </c>
      <c r="I7174" s="81">
        <v>610000.0</v>
      </c>
      <c r="J7174" s="81">
        <v>30500.0</v>
      </c>
      <c r="K7174" s="81">
        <v>610000.0</v>
      </c>
      <c r="L7174" s="82">
        <v>0.05</v>
      </c>
      <c r="N7174" s="83">
        <f t="shared" si="1"/>
        <v>0.05</v>
      </c>
      <c r="O7174" s="83">
        <f t="shared" si="2"/>
        <v>0.05</v>
      </c>
      <c r="Q7174" s="83">
        <f t="shared" si="3"/>
        <v>1</v>
      </c>
      <c r="R7174" s="83">
        <f t="shared" si="4"/>
        <v>0.05</v>
      </c>
      <c r="S7174" s="83" t="b">
        <f t="shared" si="5"/>
        <v>0</v>
      </c>
      <c r="T7174" s="72"/>
      <c r="U7174" s="72"/>
      <c r="V7174" s="72"/>
      <c r="W7174" s="72"/>
      <c r="X7174" s="72"/>
      <c r="Y7174" s="72"/>
      <c r="Z7174" s="72"/>
      <c r="AA7174" s="72"/>
      <c r="AB7174" s="72"/>
      <c r="AC7174" s="72"/>
      <c r="AD7174" s="72"/>
      <c r="AE7174" s="72"/>
      <c r="AF7174" s="72"/>
      <c r="AG7174" s="72"/>
      <c r="AH7174" s="72"/>
      <c r="AI7174" s="72"/>
      <c r="AJ7174" s="72"/>
      <c r="AK7174" s="72"/>
    </row>
    <row r="7175" ht="14.25" customHeight="1">
      <c r="A7175" s="78">
        <v>7172.0</v>
      </c>
      <c r="C7175" s="78" t="str">
        <f>VLOOKUP(G7175,[1]Macrodata_CCF!$A$3:$D$55,4,FALSE)</f>
        <v>#ERROR!</v>
      </c>
      <c r="E7175" s="79" t="str">
        <f>VLOOKUP(G7175,[1]Macrodata_CCF!$A$3:$B$55,2,FALSE)</f>
        <v>#ERROR!</v>
      </c>
      <c r="F7175" s="78">
        <v>0.0</v>
      </c>
      <c r="G7175" s="80">
        <v>35.0</v>
      </c>
      <c r="H7175" s="81">
        <v>765885.0</v>
      </c>
      <c r="I7175" s="81">
        <v>900000.0</v>
      </c>
      <c r="J7175" s="81">
        <v>771250.0</v>
      </c>
      <c r="K7175" s="81">
        <v>900000.0</v>
      </c>
      <c r="L7175" s="82">
        <v>0.04000298251500578</v>
      </c>
      <c r="N7175" s="83">
        <f t="shared" si="1"/>
        <v>0.04000298252</v>
      </c>
      <c r="O7175" s="83">
        <f t="shared" si="2"/>
        <v>0.04000298252</v>
      </c>
      <c r="Q7175" s="83">
        <f t="shared" si="3"/>
        <v>0.1490166667</v>
      </c>
      <c r="R7175" s="83">
        <f t="shared" si="4"/>
        <v>0.04000298252</v>
      </c>
      <c r="S7175" s="83" t="b">
        <f t="shared" si="5"/>
        <v>0</v>
      </c>
      <c r="T7175" s="72"/>
      <c r="U7175" s="72"/>
      <c r="V7175" s="72"/>
      <c r="W7175" s="72"/>
      <c r="X7175" s="72"/>
      <c r="Y7175" s="72"/>
      <c r="Z7175" s="72"/>
      <c r="AA7175" s="72"/>
      <c r="AB7175" s="72"/>
      <c r="AC7175" s="72"/>
      <c r="AD7175" s="72"/>
      <c r="AE7175" s="72"/>
      <c r="AF7175" s="72"/>
      <c r="AG7175" s="72"/>
      <c r="AH7175" s="72"/>
      <c r="AI7175" s="72"/>
      <c r="AJ7175" s="72"/>
      <c r="AK7175" s="72"/>
    </row>
    <row r="7176" ht="14.25" customHeight="1">
      <c r="A7176" s="78">
        <v>7173.0</v>
      </c>
      <c r="C7176" s="78" t="str">
        <f>VLOOKUP(G7176,[1]Macrodata_CCF!$A$3:$D$55,4,FALSE)</f>
        <v>#ERROR!</v>
      </c>
      <c r="E7176" s="79" t="str">
        <f>VLOOKUP(G7176,[1]Macrodata_CCF!$A$3:$B$55,2,FALSE)</f>
        <v>#ERROR!</v>
      </c>
      <c r="F7176" s="78">
        <v>0.0</v>
      </c>
      <c r="G7176" s="80">
        <v>30.0</v>
      </c>
      <c r="H7176" s="81">
        <v>111060.0</v>
      </c>
      <c r="I7176" s="81">
        <v>500000.0</v>
      </c>
      <c r="J7176" s="81">
        <v>184960.0</v>
      </c>
      <c r="K7176" s="81">
        <v>500000.0</v>
      </c>
      <c r="L7176" s="82">
        <v>0.1900035995269193</v>
      </c>
      <c r="N7176" s="83">
        <f t="shared" si="1"/>
        <v>0.1900035995</v>
      </c>
      <c r="O7176" s="83">
        <f t="shared" si="2"/>
        <v>0.1900035995</v>
      </c>
      <c r="Q7176" s="83">
        <f t="shared" si="3"/>
        <v>0.77788</v>
      </c>
      <c r="R7176" s="83">
        <f t="shared" si="4"/>
        <v>0.1900035995</v>
      </c>
      <c r="S7176" s="83" t="b">
        <f t="shared" si="5"/>
        <v>0</v>
      </c>
      <c r="T7176" s="72"/>
      <c r="U7176" s="72"/>
      <c r="V7176" s="72"/>
      <c r="W7176" s="72"/>
      <c r="X7176" s="72"/>
      <c r="Y7176" s="72"/>
      <c r="Z7176" s="72"/>
      <c r="AA7176" s="72"/>
      <c r="AB7176" s="72"/>
      <c r="AC7176" s="72"/>
      <c r="AD7176" s="72"/>
      <c r="AE7176" s="72"/>
      <c r="AF7176" s="72"/>
      <c r="AG7176" s="72"/>
      <c r="AH7176" s="72"/>
      <c r="AI7176" s="72"/>
      <c r="AJ7176" s="72"/>
      <c r="AK7176" s="72"/>
    </row>
    <row r="7177" ht="14.25" customHeight="1">
      <c r="A7177" s="78">
        <v>7174.0</v>
      </c>
      <c r="C7177" s="78" t="str">
        <f>VLOOKUP(G7177,[1]Macrodata_CCF!$A$3:$D$55,4,FALSE)</f>
        <v>#ERROR!</v>
      </c>
      <c r="E7177" s="79" t="str">
        <f>VLOOKUP(G7177,[1]Macrodata_CCF!$A$3:$B$55,2,FALSE)</f>
        <v>#ERROR!</v>
      </c>
      <c r="F7177" s="78">
        <v>0.0</v>
      </c>
      <c r="G7177" s="80">
        <v>14.0</v>
      </c>
      <c r="H7177" s="81">
        <v>0.0</v>
      </c>
      <c r="I7177" s="81">
        <v>50000.0</v>
      </c>
      <c r="J7177" s="81">
        <v>10000.0</v>
      </c>
      <c r="K7177" s="81">
        <v>90000.0</v>
      </c>
      <c r="L7177" s="82">
        <v>0.2</v>
      </c>
      <c r="N7177" s="83">
        <f t="shared" si="1"/>
        <v>0.2</v>
      </c>
      <c r="O7177" s="83">
        <f t="shared" si="2"/>
        <v>0.2</v>
      </c>
      <c r="Q7177" s="83">
        <f t="shared" si="3"/>
        <v>1</v>
      </c>
      <c r="R7177" s="83">
        <f t="shared" si="4"/>
        <v>0.2</v>
      </c>
      <c r="S7177" s="83" t="b">
        <f t="shared" si="5"/>
        <v>0</v>
      </c>
      <c r="T7177" s="72"/>
      <c r="U7177" s="72"/>
      <c r="V7177" s="72"/>
      <c r="W7177" s="72"/>
      <c r="X7177" s="72"/>
      <c r="Y7177" s="72"/>
      <c r="Z7177" s="72"/>
      <c r="AA7177" s="72"/>
      <c r="AB7177" s="72"/>
      <c r="AC7177" s="72"/>
      <c r="AD7177" s="72"/>
      <c r="AE7177" s="72"/>
      <c r="AF7177" s="72"/>
      <c r="AG7177" s="72"/>
      <c r="AH7177" s="72"/>
      <c r="AI7177" s="72"/>
      <c r="AJ7177" s="72"/>
      <c r="AK7177" s="72"/>
    </row>
    <row r="7178" ht="14.25" customHeight="1">
      <c r="A7178" s="78">
        <v>7175.0</v>
      </c>
      <c r="C7178" s="78" t="str">
        <f>VLOOKUP(G7178,[1]Macrodata_CCF!$A$3:$D$55,4,FALSE)</f>
        <v>#ERROR!</v>
      </c>
      <c r="E7178" s="79" t="str">
        <f>VLOOKUP(G7178,[1]Macrodata_CCF!$A$3:$B$55,2,FALSE)</f>
        <v>#ERROR!</v>
      </c>
      <c r="F7178" s="78">
        <v>0.0</v>
      </c>
      <c r="G7178" s="80">
        <v>10.0</v>
      </c>
      <c r="H7178" s="81">
        <v>784370.0</v>
      </c>
      <c r="I7178" s="81">
        <v>860000.0</v>
      </c>
      <c r="J7178" s="81">
        <v>877200.0</v>
      </c>
      <c r="K7178" s="81">
        <v>860000.0</v>
      </c>
      <c r="L7178" s="82">
        <v>1.227422980298823</v>
      </c>
      <c r="N7178" s="83">
        <f t="shared" si="1"/>
        <v>1.22742298</v>
      </c>
      <c r="O7178" s="83">
        <f t="shared" si="2"/>
        <v>1</v>
      </c>
      <c r="Q7178" s="83">
        <f t="shared" si="3"/>
        <v>0.08794186047</v>
      </c>
      <c r="R7178" s="83">
        <f t="shared" si="4"/>
        <v>0.1079418605</v>
      </c>
      <c r="S7178" s="83" t="b">
        <f t="shared" si="5"/>
        <v>1</v>
      </c>
      <c r="T7178" s="72"/>
      <c r="U7178" s="72"/>
      <c r="V7178" s="72"/>
      <c r="W7178" s="72"/>
      <c r="X7178" s="72"/>
      <c r="Y7178" s="72"/>
      <c r="Z7178" s="72"/>
      <c r="AA7178" s="72"/>
      <c r="AB7178" s="72"/>
      <c r="AC7178" s="72"/>
      <c r="AD7178" s="72"/>
      <c r="AE7178" s="72"/>
      <c r="AF7178" s="72"/>
      <c r="AG7178" s="72"/>
      <c r="AH7178" s="72"/>
      <c r="AI7178" s="72"/>
      <c r="AJ7178" s="72"/>
      <c r="AK7178" s="72"/>
    </row>
    <row r="7179" ht="14.25" customHeight="1">
      <c r="A7179" s="78">
        <v>7176.0</v>
      </c>
      <c r="C7179" s="78" t="str">
        <f>VLOOKUP(G7179,[1]Macrodata_CCF!$A$3:$D$55,4,FALSE)</f>
        <v>#ERROR!</v>
      </c>
      <c r="E7179" s="79" t="str">
        <f>VLOOKUP(G7179,[1]Macrodata_CCF!$A$3:$B$55,2,FALSE)</f>
        <v>#ERROR!</v>
      </c>
      <c r="F7179" s="78">
        <v>1.0</v>
      </c>
      <c r="G7179" s="80">
        <v>15.0</v>
      </c>
      <c r="H7179" s="81">
        <v>1895.0</v>
      </c>
      <c r="I7179" s="81">
        <v>40000.0</v>
      </c>
      <c r="J7179" s="81">
        <v>40800.0</v>
      </c>
      <c r="K7179" s="81">
        <v>40000.0</v>
      </c>
      <c r="L7179" s="82">
        <v>1.020994620128592</v>
      </c>
      <c r="N7179" s="83">
        <f t="shared" si="1"/>
        <v>1.02099462</v>
      </c>
      <c r="O7179" s="83">
        <f t="shared" si="2"/>
        <v>1</v>
      </c>
      <c r="Q7179" s="83">
        <f t="shared" si="3"/>
        <v>0.952625</v>
      </c>
      <c r="R7179" s="83">
        <f t="shared" si="4"/>
        <v>1.02099462</v>
      </c>
      <c r="S7179" s="83" t="b">
        <f t="shared" si="5"/>
        <v>0</v>
      </c>
      <c r="T7179" s="72"/>
      <c r="U7179" s="72"/>
      <c r="V7179" s="72"/>
      <c r="W7179" s="72"/>
      <c r="X7179" s="72"/>
      <c r="Y7179" s="72"/>
      <c r="Z7179" s="72"/>
      <c r="AA7179" s="72"/>
      <c r="AB7179" s="72"/>
      <c r="AC7179" s="72"/>
      <c r="AD7179" s="72"/>
      <c r="AE7179" s="72"/>
      <c r="AF7179" s="72"/>
      <c r="AG7179" s="72"/>
      <c r="AH7179" s="72"/>
      <c r="AI7179" s="72"/>
      <c r="AJ7179" s="72"/>
      <c r="AK7179" s="72"/>
    </row>
    <row r="7180" ht="14.25" customHeight="1">
      <c r="A7180" s="78">
        <v>7177.0</v>
      </c>
      <c r="C7180" s="78" t="str">
        <f>VLOOKUP(G7180,[1]Macrodata_CCF!$A$3:$D$55,4,FALSE)</f>
        <v>#ERROR!</v>
      </c>
      <c r="E7180" s="79" t="str">
        <f>VLOOKUP(G7180,[1]Macrodata_CCF!$A$3:$B$55,2,FALSE)</f>
        <v>#ERROR!</v>
      </c>
      <c r="F7180" s="78">
        <v>0.0</v>
      </c>
      <c r="G7180" s="80">
        <v>9.0</v>
      </c>
      <c r="H7180" s="81">
        <v>347120.0</v>
      </c>
      <c r="I7180" s="81">
        <v>360000.0</v>
      </c>
      <c r="J7180" s="81">
        <v>351240.0</v>
      </c>
      <c r="K7180" s="81">
        <v>468000.0</v>
      </c>
      <c r="L7180" s="82">
        <v>0.3198757763975155</v>
      </c>
      <c r="N7180" s="83">
        <f t="shared" si="1"/>
        <v>0.3198757764</v>
      </c>
      <c r="O7180" s="83">
        <f t="shared" si="2"/>
        <v>0.3198757764</v>
      </c>
      <c r="Q7180" s="83">
        <f t="shared" si="3"/>
        <v>0.03577777778</v>
      </c>
      <c r="R7180" s="83">
        <f t="shared" si="4"/>
        <v>0.01144444444</v>
      </c>
      <c r="S7180" s="83" t="b">
        <f t="shared" si="5"/>
        <v>0</v>
      </c>
      <c r="T7180" s="72"/>
      <c r="U7180" s="72"/>
      <c r="V7180" s="72"/>
      <c r="W7180" s="72"/>
      <c r="X7180" s="72"/>
      <c r="Y7180" s="72"/>
      <c r="Z7180" s="72"/>
      <c r="AA7180" s="72"/>
      <c r="AB7180" s="72"/>
      <c r="AC7180" s="72"/>
      <c r="AD7180" s="72"/>
      <c r="AE7180" s="72"/>
      <c r="AF7180" s="72"/>
      <c r="AG7180" s="72"/>
      <c r="AH7180" s="72"/>
      <c r="AI7180" s="72"/>
      <c r="AJ7180" s="72"/>
      <c r="AK7180" s="72"/>
    </row>
    <row r="7181" ht="14.25" customHeight="1">
      <c r="A7181" s="78">
        <v>7178.0</v>
      </c>
      <c r="C7181" s="78" t="str">
        <f>VLOOKUP(G7181,[1]Macrodata_CCF!$A$3:$D$55,4,FALSE)</f>
        <v>#ERROR!</v>
      </c>
      <c r="E7181" s="79" t="str">
        <f>VLOOKUP(G7181,[1]Macrodata_CCF!$A$3:$B$55,2,FALSE)</f>
        <v>#ERROR!</v>
      </c>
      <c r="F7181" s="78">
        <v>1.0</v>
      </c>
      <c r="G7181" s="80">
        <v>35.0</v>
      </c>
      <c r="H7181" s="81">
        <v>242330.0</v>
      </c>
      <c r="I7181" s="81">
        <v>530000.0</v>
      </c>
      <c r="J7181" s="81">
        <v>403425.0</v>
      </c>
      <c r="K7181" s="81">
        <v>530000.0</v>
      </c>
      <c r="L7181" s="82">
        <v>0.5599993047589251</v>
      </c>
      <c r="N7181" s="83">
        <f t="shared" si="1"/>
        <v>0.5599993048</v>
      </c>
      <c r="O7181" s="83">
        <f t="shared" si="2"/>
        <v>0.5599993048</v>
      </c>
      <c r="Q7181" s="83">
        <f t="shared" si="3"/>
        <v>0.5427735849</v>
      </c>
      <c r="R7181" s="83">
        <f t="shared" si="4"/>
        <v>0.5599993048</v>
      </c>
      <c r="S7181" s="83" t="b">
        <f t="shared" si="5"/>
        <v>0</v>
      </c>
      <c r="T7181" s="72"/>
      <c r="U7181" s="72"/>
      <c r="V7181" s="72"/>
      <c r="W7181" s="72"/>
      <c r="X7181" s="72"/>
      <c r="Y7181" s="72"/>
      <c r="Z7181" s="72"/>
      <c r="AA7181" s="72"/>
      <c r="AB7181" s="72"/>
      <c r="AC7181" s="72"/>
      <c r="AD7181" s="72"/>
      <c r="AE7181" s="72"/>
      <c r="AF7181" s="72"/>
      <c r="AG7181" s="72"/>
      <c r="AH7181" s="72"/>
      <c r="AI7181" s="72"/>
      <c r="AJ7181" s="72"/>
      <c r="AK7181" s="72"/>
    </row>
    <row r="7182" ht="14.25" customHeight="1">
      <c r="A7182" s="78">
        <v>7179.0</v>
      </c>
      <c r="C7182" s="78" t="str">
        <f>VLOOKUP(G7182,[1]Macrodata_CCF!$A$3:$D$55,4,FALSE)</f>
        <v>#ERROR!</v>
      </c>
      <c r="E7182" s="79" t="str">
        <f>VLOOKUP(G7182,[1]Macrodata_CCF!$A$3:$B$55,2,FALSE)</f>
        <v>#ERROR!</v>
      </c>
      <c r="F7182" s="78">
        <v>0.0</v>
      </c>
      <c r="G7182" s="80">
        <v>16.0</v>
      </c>
      <c r="H7182" s="81">
        <v>562635.0</v>
      </c>
      <c r="I7182" s="81">
        <v>800000.0</v>
      </c>
      <c r="J7182" s="81">
        <v>816000.0</v>
      </c>
      <c r="K7182" s="81">
        <v>800000.0</v>
      </c>
      <c r="L7182" s="82">
        <v>1.067406736460725</v>
      </c>
      <c r="N7182" s="83">
        <f t="shared" si="1"/>
        <v>1.067406736</v>
      </c>
      <c r="O7182" s="83">
        <f t="shared" si="2"/>
        <v>1</v>
      </c>
      <c r="Q7182" s="83">
        <f t="shared" si="3"/>
        <v>0.29670625</v>
      </c>
      <c r="R7182" s="83">
        <f t="shared" si="4"/>
        <v>1.067406736</v>
      </c>
      <c r="S7182" s="83" t="b">
        <f t="shared" si="5"/>
        <v>0</v>
      </c>
      <c r="T7182" s="72"/>
      <c r="U7182" s="72"/>
      <c r="V7182" s="72"/>
      <c r="W7182" s="72"/>
      <c r="X7182" s="72"/>
      <c r="Y7182" s="72"/>
      <c r="Z7182" s="72"/>
      <c r="AA7182" s="72"/>
      <c r="AB7182" s="72"/>
      <c r="AC7182" s="72"/>
      <c r="AD7182" s="72"/>
      <c r="AE7182" s="72"/>
      <c r="AF7182" s="72"/>
      <c r="AG7182" s="72"/>
      <c r="AH7182" s="72"/>
      <c r="AI7182" s="72"/>
      <c r="AJ7182" s="72"/>
      <c r="AK7182" s="72"/>
    </row>
    <row r="7183" ht="14.25" customHeight="1">
      <c r="A7183" s="78">
        <v>7180.0</v>
      </c>
      <c r="C7183" s="78" t="str">
        <f>VLOOKUP(G7183,[1]Macrodata_CCF!$A$3:$D$55,4,FALSE)</f>
        <v>#ERROR!</v>
      </c>
      <c r="E7183" s="79" t="str">
        <f>VLOOKUP(G7183,[1]Macrodata_CCF!$A$3:$B$55,2,FALSE)</f>
        <v>#ERROR!</v>
      </c>
      <c r="F7183" s="78">
        <v>0.0</v>
      </c>
      <c r="G7183" s="80">
        <v>33.0</v>
      </c>
      <c r="H7183" s="81">
        <v>104395.0</v>
      </c>
      <c r="I7183" s="81">
        <v>420000.0</v>
      </c>
      <c r="J7183" s="81">
        <v>167515.0</v>
      </c>
      <c r="K7183" s="81">
        <v>420000.0</v>
      </c>
      <c r="L7183" s="82">
        <v>0.199996831482391</v>
      </c>
      <c r="N7183" s="83">
        <f t="shared" si="1"/>
        <v>0.1999968315</v>
      </c>
      <c r="O7183" s="83">
        <f t="shared" si="2"/>
        <v>0.1999968315</v>
      </c>
      <c r="Q7183" s="83">
        <f t="shared" si="3"/>
        <v>0.7514404762</v>
      </c>
      <c r="R7183" s="83">
        <f t="shared" si="4"/>
        <v>0.1999968315</v>
      </c>
      <c r="S7183" s="83" t="b">
        <f t="shared" si="5"/>
        <v>0</v>
      </c>
      <c r="T7183" s="72"/>
      <c r="U7183" s="72"/>
      <c r="V7183" s="72"/>
      <c r="W7183" s="72"/>
      <c r="X7183" s="72"/>
      <c r="Y7183" s="72"/>
      <c r="Z7183" s="72"/>
      <c r="AA7183" s="72"/>
      <c r="AB7183" s="72"/>
      <c r="AC7183" s="72"/>
      <c r="AD7183" s="72"/>
      <c r="AE7183" s="72"/>
      <c r="AF7183" s="72"/>
      <c r="AG7183" s="72"/>
      <c r="AH7183" s="72"/>
      <c r="AI7183" s="72"/>
      <c r="AJ7183" s="72"/>
      <c r="AK7183" s="72"/>
    </row>
    <row r="7184" ht="14.25" customHeight="1">
      <c r="A7184" s="78">
        <v>7181.0</v>
      </c>
      <c r="C7184" s="78" t="str">
        <f>VLOOKUP(G7184,[1]Macrodata_CCF!$A$3:$D$55,4,FALSE)</f>
        <v>#ERROR!</v>
      </c>
      <c r="E7184" s="79" t="str">
        <f>VLOOKUP(G7184,[1]Macrodata_CCF!$A$3:$B$55,2,FALSE)</f>
        <v>#ERROR!</v>
      </c>
      <c r="F7184" s="78">
        <v>0.0</v>
      </c>
      <c r="G7184" s="80">
        <v>19.0</v>
      </c>
      <c r="H7184" s="81">
        <v>404445.0</v>
      </c>
      <c r="I7184" s="81">
        <v>490000.0</v>
      </c>
      <c r="J7184" s="81">
        <v>418990.0</v>
      </c>
      <c r="K7184" s="81">
        <v>490000.0</v>
      </c>
      <c r="L7184" s="82">
        <v>0.1700075974519315</v>
      </c>
      <c r="N7184" s="83">
        <f t="shared" si="1"/>
        <v>0.1700075975</v>
      </c>
      <c r="O7184" s="83">
        <f t="shared" si="2"/>
        <v>0.1700075975</v>
      </c>
      <c r="Q7184" s="83">
        <f t="shared" si="3"/>
        <v>0.1746020408</v>
      </c>
      <c r="R7184" s="83">
        <f t="shared" si="4"/>
        <v>0.1700075975</v>
      </c>
      <c r="S7184" s="83" t="b">
        <f t="shared" si="5"/>
        <v>0</v>
      </c>
      <c r="T7184" s="72"/>
      <c r="U7184" s="72"/>
      <c r="V7184" s="72"/>
      <c r="W7184" s="72"/>
      <c r="X7184" s="72"/>
      <c r="Y7184" s="72"/>
      <c r="Z7184" s="72"/>
      <c r="AA7184" s="72"/>
      <c r="AB7184" s="72"/>
      <c r="AC7184" s="72"/>
      <c r="AD7184" s="72"/>
      <c r="AE7184" s="72"/>
      <c r="AF7184" s="72"/>
      <c r="AG7184" s="72"/>
      <c r="AH7184" s="72"/>
      <c r="AI7184" s="72"/>
      <c r="AJ7184" s="72"/>
      <c r="AK7184" s="72"/>
    </row>
    <row r="7185" ht="14.25" customHeight="1">
      <c r="A7185" s="78">
        <v>7182.0</v>
      </c>
      <c r="C7185" s="78" t="str">
        <f>VLOOKUP(G7185,[1]Macrodata_CCF!$A$3:$D$55,4,FALSE)</f>
        <v>#ERROR!</v>
      </c>
      <c r="E7185" s="79" t="str">
        <f>VLOOKUP(G7185,[1]Macrodata_CCF!$A$3:$B$55,2,FALSE)</f>
        <v>#ERROR!</v>
      </c>
      <c r="F7185" s="78">
        <v>0.0</v>
      </c>
      <c r="G7185" s="80">
        <v>49.0</v>
      </c>
      <c r="H7185" s="81">
        <v>259745.0</v>
      </c>
      <c r="I7185" s="81">
        <v>520000.0</v>
      </c>
      <c r="J7185" s="81">
        <v>280565.0</v>
      </c>
      <c r="K7185" s="81">
        <v>520000.0</v>
      </c>
      <c r="L7185" s="82">
        <v>0.07999846304585886</v>
      </c>
      <c r="N7185" s="83">
        <f t="shared" si="1"/>
        <v>0.07999846305</v>
      </c>
      <c r="O7185" s="83">
        <f t="shared" si="2"/>
        <v>0.07999846305</v>
      </c>
      <c r="Q7185" s="83">
        <f t="shared" si="3"/>
        <v>0.5004903846</v>
      </c>
      <c r="R7185" s="83">
        <f t="shared" si="4"/>
        <v>0.07999846305</v>
      </c>
      <c r="S7185" s="83" t="b">
        <f t="shared" si="5"/>
        <v>0</v>
      </c>
      <c r="T7185" s="72"/>
      <c r="U7185" s="72"/>
      <c r="V7185" s="72"/>
      <c r="W7185" s="72"/>
      <c r="X7185" s="72"/>
      <c r="Y7185" s="72"/>
      <c r="Z7185" s="72"/>
      <c r="AA7185" s="72"/>
      <c r="AB7185" s="72"/>
      <c r="AC7185" s="72"/>
      <c r="AD7185" s="72"/>
      <c r="AE7185" s="72"/>
      <c r="AF7185" s="72"/>
      <c r="AG7185" s="72"/>
      <c r="AH7185" s="72"/>
      <c r="AI7185" s="72"/>
      <c r="AJ7185" s="72"/>
      <c r="AK7185" s="72"/>
    </row>
    <row r="7186" ht="14.25" customHeight="1">
      <c r="A7186" s="78">
        <v>7183.0</v>
      </c>
      <c r="C7186" s="78" t="str">
        <f>VLOOKUP(G7186,[1]Macrodata_CCF!$A$3:$D$55,4,FALSE)</f>
        <v>#ERROR!</v>
      </c>
      <c r="E7186" s="79" t="str">
        <f>VLOOKUP(G7186,[1]Macrodata_CCF!$A$3:$B$55,2,FALSE)</f>
        <v>#ERROR!</v>
      </c>
      <c r="F7186" s="78">
        <v>1.0</v>
      </c>
      <c r="G7186" s="80">
        <v>30.0</v>
      </c>
      <c r="H7186" s="81">
        <v>26310.0</v>
      </c>
      <c r="I7186" s="81">
        <v>100000.0</v>
      </c>
      <c r="J7186" s="81">
        <v>61680.0</v>
      </c>
      <c r="K7186" s="81">
        <v>100000.0</v>
      </c>
      <c r="L7186" s="82">
        <v>0.4799837155652056</v>
      </c>
      <c r="N7186" s="83">
        <f t="shared" si="1"/>
        <v>0.4799837156</v>
      </c>
      <c r="O7186" s="83">
        <f t="shared" si="2"/>
        <v>0.4799837156</v>
      </c>
      <c r="Q7186" s="83">
        <f t="shared" si="3"/>
        <v>0.7369</v>
      </c>
      <c r="R7186" s="83">
        <f t="shared" si="4"/>
        <v>0.4799837156</v>
      </c>
      <c r="S7186" s="83" t="b">
        <f t="shared" si="5"/>
        <v>0</v>
      </c>
      <c r="T7186" s="72"/>
      <c r="U7186" s="72"/>
      <c r="V7186" s="72"/>
      <c r="W7186" s="72"/>
      <c r="X7186" s="72"/>
      <c r="Y7186" s="72"/>
      <c r="Z7186" s="72"/>
      <c r="AA7186" s="72"/>
      <c r="AB7186" s="72"/>
      <c r="AC7186" s="72"/>
      <c r="AD7186" s="72"/>
      <c r="AE7186" s="72"/>
      <c r="AF7186" s="72"/>
      <c r="AG7186" s="72"/>
      <c r="AH7186" s="72"/>
      <c r="AI7186" s="72"/>
      <c r="AJ7186" s="72"/>
      <c r="AK7186" s="72"/>
    </row>
    <row r="7187" ht="14.25" customHeight="1">
      <c r="A7187" s="78">
        <v>7184.0</v>
      </c>
      <c r="C7187" s="78" t="str">
        <f>VLOOKUP(G7187,[1]Macrodata_CCF!$A$3:$D$55,4,FALSE)</f>
        <v>#ERROR!</v>
      </c>
      <c r="E7187" s="79" t="str">
        <f>VLOOKUP(G7187,[1]Macrodata_CCF!$A$3:$B$55,2,FALSE)</f>
        <v>#ERROR!</v>
      </c>
      <c r="F7187" s="78">
        <v>0.0</v>
      </c>
      <c r="G7187" s="80">
        <v>50.0</v>
      </c>
      <c r="H7187" s="81">
        <v>394715.0</v>
      </c>
      <c r="I7187" s="81">
        <v>590000.0</v>
      </c>
      <c r="J7187" s="81">
        <v>422055.0</v>
      </c>
      <c r="K7187" s="81">
        <v>885000.0</v>
      </c>
      <c r="L7187" s="82">
        <v>0.1400005120720998</v>
      </c>
      <c r="N7187" s="83">
        <f t="shared" si="1"/>
        <v>0.1400005121</v>
      </c>
      <c r="O7187" s="83">
        <f t="shared" si="2"/>
        <v>0.1400005121</v>
      </c>
      <c r="Q7187" s="83">
        <f t="shared" si="3"/>
        <v>0.3309915254</v>
      </c>
      <c r="R7187" s="83">
        <f t="shared" si="4"/>
        <v>0.1400005121</v>
      </c>
      <c r="S7187" s="83" t="b">
        <f t="shared" si="5"/>
        <v>0</v>
      </c>
      <c r="T7187" s="72"/>
      <c r="U7187" s="72"/>
      <c r="V7187" s="72"/>
      <c r="W7187" s="72"/>
      <c r="X7187" s="72"/>
      <c r="Y7187" s="72"/>
      <c r="Z7187" s="72"/>
      <c r="AA7187" s="72"/>
      <c r="AB7187" s="72"/>
      <c r="AC7187" s="72"/>
      <c r="AD7187" s="72"/>
      <c r="AE7187" s="72"/>
      <c r="AF7187" s="72"/>
      <c r="AG7187" s="72"/>
      <c r="AH7187" s="72"/>
      <c r="AI7187" s="72"/>
      <c r="AJ7187" s="72"/>
      <c r="AK7187" s="72"/>
    </row>
    <row r="7188" ht="14.25" customHeight="1">
      <c r="A7188" s="78">
        <v>7185.0</v>
      </c>
      <c r="C7188" s="78" t="str">
        <f>VLOOKUP(G7188,[1]Macrodata_CCF!$A$3:$D$55,4,FALSE)</f>
        <v>#ERROR!</v>
      </c>
      <c r="E7188" s="79" t="str">
        <f>VLOOKUP(G7188,[1]Macrodata_CCF!$A$3:$B$55,2,FALSE)</f>
        <v>#ERROR!</v>
      </c>
      <c r="F7188" s="78">
        <v>0.0</v>
      </c>
      <c r="G7188" s="80">
        <v>15.0</v>
      </c>
      <c r="H7188" s="81">
        <v>0.0</v>
      </c>
      <c r="I7188" s="81">
        <v>390000.0</v>
      </c>
      <c r="J7188" s="81">
        <v>397800.0</v>
      </c>
      <c r="K7188" s="81">
        <v>390000.0</v>
      </c>
      <c r="L7188" s="82">
        <v>1.02</v>
      </c>
      <c r="N7188" s="83">
        <f t="shared" si="1"/>
        <v>1.02</v>
      </c>
      <c r="O7188" s="83">
        <f t="shared" si="2"/>
        <v>1</v>
      </c>
      <c r="Q7188" s="83">
        <f t="shared" si="3"/>
        <v>1</v>
      </c>
      <c r="R7188" s="83">
        <f t="shared" si="4"/>
        <v>1.02</v>
      </c>
      <c r="S7188" s="83" t="b">
        <f t="shared" si="5"/>
        <v>0</v>
      </c>
      <c r="T7188" s="72"/>
      <c r="U7188" s="72"/>
      <c r="V7188" s="72"/>
      <c r="W7188" s="72"/>
      <c r="X7188" s="72"/>
      <c r="Y7188" s="72"/>
      <c r="Z7188" s="72"/>
      <c r="AA7188" s="72"/>
      <c r="AB7188" s="72"/>
      <c r="AC7188" s="72"/>
      <c r="AD7188" s="72"/>
      <c r="AE7188" s="72"/>
      <c r="AF7188" s="72"/>
      <c r="AG7188" s="72"/>
      <c r="AH7188" s="72"/>
      <c r="AI7188" s="72"/>
      <c r="AJ7188" s="72"/>
      <c r="AK7188" s="72"/>
    </row>
    <row r="7189" ht="14.25" customHeight="1">
      <c r="A7189" s="78">
        <v>7186.0</v>
      </c>
      <c r="C7189" s="78" t="str">
        <f>VLOOKUP(G7189,[1]Macrodata_CCF!$A$3:$D$55,4,FALSE)</f>
        <v>#ERROR!</v>
      </c>
      <c r="E7189" s="79" t="str">
        <f>VLOOKUP(G7189,[1]Macrodata_CCF!$A$3:$B$55,2,FALSE)</f>
        <v>#ERROR!</v>
      </c>
      <c r="F7189" s="78">
        <v>0.0</v>
      </c>
      <c r="G7189" s="80">
        <v>3.0</v>
      </c>
      <c r="H7189" s="81">
        <v>115295.0</v>
      </c>
      <c r="I7189" s="81">
        <v>270000.0</v>
      </c>
      <c r="J7189" s="81">
        <v>170990.0</v>
      </c>
      <c r="K7189" s="81">
        <v>378000.0</v>
      </c>
      <c r="L7189" s="82">
        <v>0.3600077566982321</v>
      </c>
      <c r="N7189" s="83">
        <f t="shared" si="1"/>
        <v>0.3600077567</v>
      </c>
      <c r="O7189" s="83">
        <f t="shared" si="2"/>
        <v>0.3600077567</v>
      </c>
      <c r="Q7189" s="83">
        <f t="shared" si="3"/>
        <v>0.5729814815</v>
      </c>
      <c r="R7189" s="83">
        <f t="shared" si="4"/>
        <v>0.3600077567</v>
      </c>
      <c r="S7189" s="83" t="b">
        <f t="shared" si="5"/>
        <v>0</v>
      </c>
      <c r="T7189" s="72"/>
      <c r="U7189" s="72"/>
      <c r="V7189" s="72"/>
      <c r="W7189" s="72"/>
      <c r="X7189" s="72"/>
      <c r="Y7189" s="72"/>
      <c r="Z7189" s="72"/>
      <c r="AA7189" s="72"/>
      <c r="AB7189" s="72"/>
      <c r="AC7189" s="72"/>
      <c r="AD7189" s="72"/>
      <c r="AE7189" s="72"/>
      <c r="AF7189" s="72"/>
      <c r="AG7189" s="72"/>
      <c r="AH7189" s="72"/>
      <c r="AI7189" s="72"/>
      <c r="AJ7189" s="72"/>
      <c r="AK7189" s="72"/>
    </row>
    <row r="7190" ht="14.25" customHeight="1">
      <c r="A7190" s="78">
        <v>7187.0</v>
      </c>
      <c r="C7190" s="78" t="str">
        <f>VLOOKUP(G7190,[1]Macrodata_CCF!$A$3:$D$55,4,FALSE)</f>
        <v>#ERROR!</v>
      </c>
      <c r="E7190" s="79" t="str">
        <f>VLOOKUP(G7190,[1]Macrodata_CCF!$A$3:$B$55,2,FALSE)</f>
        <v>#ERROR!</v>
      </c>
      <c r="F7190" s="78">
        <v>0.0</v>
      </c>
      <c r="G7190" s="80">
        <v>17.0</v>
      </c>
      <c r="H7190" s="81">
        <v>180925.0</v>
      </c>
      <c r="I7190" s="81">
        <v>270000.0</v>
      </c>
      <c r="J7190" s="81">
        <v>198740.0</v>
      </c>
      <c r="K7190" s="81">
        <v>270000.0</v>
      </c>
      <c r="L7190" s="82">
        <v>0.2</v>
      </c>
      <c r="N7190" s="83">
        <f t="shared" si="1"/>
        <v>0.2</v>
      </c>
      <c r="O7190" s="83">
        <f t="shared" si="2"/>
        <v>0.2</v>
      </c>
      <c r="Q7190" s="83">
        <f t="shared" si="3"/>
        <v>0.3299074074</v>
      </c>
      <c r="R7190" s="83">
        <f t="shared" si="4"/>
        <v>0.2</v>
      </c>
      <c r="S7190" s="83" t="b">
        <f t="shared" si="5"/>
        <v>0</v>
      </c>
      <c r="T7190" s="72"/>
      <c r="U7190" s="72"/>
      <c r="V7190" s="72"/>
      <c r="W7190" s="72"/>
      <c r="X7190" s="72"/>
      <c r="Y7190" s="72"/>
      <c r="Z7190" s="72"/>
      <c r="AA7190" s="72"/>
      <c r="AB7190" s="72"/>
      <c r="AC7190" s="72"/>
      <c r="AD7190" s="72"/>
      <c r="AE7190" s="72"/>
      <c r="AF7190" s="72"/>
      <c r="AG7190" s="72"/>
      <c r="AH7190" s="72"/>
      <c r="AI7190" s="72"/>
      <c r="AJ7190" s="72"/>
      <c r="AK7190" s="72"/>
    </row>
    <row r="7191" ht="14.25" customHeight="1">
      <c r="A7191" s="78">
        <v>7188.0</v>
      </c>
      <c r="C7191" s="78" t="str">
        <f>VLOOKUP(G7191,[1]Macrodata_CCF!$A$3:$D$55,4,FALSE)</f>
        <v>#ERROR!</v>
      </c>
      <c r="E7191" s="79" t="str">
        <f>VLOOKUP(G7191,[1]Macrodata_CCF!$A$3:$B$55,2,FALSE)</f>
        <v>#ERROR!</v>
      </c>
      <c r="F7191" s="78">
        <v>0.0</v>
      </c>
      <c r="G7191" s="80">
        <v>45.0</v>
      </c>
      <c r="H7191" s="81">
        <v>0.0</v>
      </c>
      <c r="I7191" s="81">
        <v>880000.0</v>
      </c>
      <c r="J7191" s="81">
        <v>123200.0</v>
      </c>
      <c r="K7191" s="81">
        <v>880000.0</v>
      </c>
      <c r="L7191" s="82">
        <v>0.14</v>
      </c>
      <c r="N7191" s="83">
        <f t="shared" si="1"/>
        <v>0.14</v>
      </c>
      <c r="O7191" s="83">
        <f t="shared" si="2"/>
        <v>0.14</v>
      </c>
      <c r="Q7191" s="83">
        <f t="shared" si="3"/>
        <v>1</v>
      </c>
      <c r="R7191" s="83">
        <f t="shared" si="4"/>
        <v>0.14</v>
      </c>
      <c r="S7191" s="83" t="b">
        <f t="shared" si="5"/>
        <v>0</v>
      </c>
      <c r="T7191" s="72"/>
      <c r="U7191" s="72"/>
      <c r="V7191" s="72"/>
      <c r="W7191" s="72"/>
      <c r="X7191" s="72"/>
      <c r="Y7191" s="72"/>
      <c r="Z7191" s="72"/>
      <c r="AA7191" s="72"/>
      <c r="AB7191" s="72"/>
      <c r="AC7191" s="72"/>
      <c r="AD7191" s="72"/>
      <c r="AE7191" s="72"/>
      <c r="AF7191" s="72"/>
      <c r="AG7191" s="72"/>
      <c r="AH7191" s="72"/>
      <c r="AI7191" s="72"/>
      <c r="AJ7191" s="72"/>
      <c r="AK7191" s="72"/>
    </row>
    <row r="7192" ht="14.25" customHeight="1">
      <c r="A7192" s="78">
        <v>7189.0</v>
      </c>
      <c r="C7192" s="78" t="str">
        <f>VLOOKUP(G7192,[1]Macrodata_CCF!$A$3:$D$55,4,FALSE)</f>
        <v>#ERROR!</v>
      </c>
      <c r="E7192" s="79" t="str">
        <f>VLOOKUP(G7192,[1]Macrodata_CCF!$A$3:$B$55,2,FALSE)</f>
        <v>#ERROR!</v>
      </c>
      <c r="F7192" s="78">
        <v>0.0</v>
      </c>
      <c r="G7192" s="80">
        <v>40.0</v>
      </c>
      <c r="H7192" s="81">
        <v>0.0</v>
      </c>
      <c r="I7192" s="81">
        <v>930000.0</v>
      </c>
      <c r="J7192" s="81">
        <v>37200.0</v>
      </c>
      <c r="K7192" s="81">
        <v>930000.0</v>
      </c>
      <c r="L7192" s="82">
        <v>0.04</v>
      </c>
      <c r="N7192" s="83">
        <f t="shared" si="1"/>
        <v>0.04</v>
      </c>
      <c r="O7192" s="83">
        <f t="shared" si="2"/>
        <v>0.04</v>
      </c>
      <c r="Q7192" s="83">
        <f t="shared" si="3"/>
        <v>1</v>
      </c>
      <c r="R7192" s="83">
        <f t="shared" si="4"/>
        <v>0.04</v>
      </c>
      <c r="S7192" s="83" t="b">
        <f t="shared" si="5"/>
        <v>0</v>
      </c>
      <c r="T7192" s="72"/>
      <c r="U7192" s="72"/>
      <c r="V7192" s="72"/>
      <c r="W7192" s="72"/>
      <c r="X7192" s="72"/>
      <c r="Y7192" s="72"/>
      <c r="Z7192" s="72"/>
      <c r="AA7192" s="72"/>
      <c r="AB7192" s="72"/>
      <c r="AC7192" s="72"/>
      <c r="AD7192" s="72"/>
      <c r="AE7192" s="72"/>
      <c r="AF7192" s="72"/>
      <c r="AG7192" s="72"/>
      <c r="AH7192" s="72"/>
      <c r="AI7192" s="72"/>
      <c r="AJ7192" s="72"/>
      <c r="AK7192" s="72"/>
    </row>
    <row r="7193" ht="14.25" customHeight="1">
      <c r="A7193" s="78">
        <v>7190.0</v>
      </c>
      <c r="C7193" s="78" t="str">
        <f>VLOOKUP(G7193,[1]Macrodata_CCF!$A$3:$D$55,4,FALSE)</f>
        <v>#ERROR!</v>
      </c>
      <c r="E7193" s="79" t="str">
        <f>VLOOKUP(G7193,[1]Macrodata_CCF!$A$3:$B$55,2,FALSE)</f>
        <v>#ERROR!</v>
      </c>
      <c r="F7193" s="78">
        <v>0.0</v>
      </c>
      <c r="G7193" s="80">
        <v>4.0</v>
      </c>
      <c r="H7193" s="81">
        <v>54475.0</v>
      </c>
      <c r="I7193" s="81">
        <v>770000.0</v>
      </c>
      <c r="J7193" s="81">
        <v>240510.0</v>
      </c>
      <c r="K7193" s="81">
        <v>770000.0</v>
      </c>
      <c r="L7193" s="82">
        <v>0.2599979036371895</v>
      </c>
      <c r="N7193" s="83">
        <f t="shared" si="1"/>
        <v>0.2599979036</v>
      </c>
      <c r="O7193" s="83">
        <f t="shared" si="2"/>
        <v>0.2599979036</v>
      </c>
      <c r="Q7193" s="83">
        <f t="shared" si="3"/>
        <v>0.9292532468</v>
      </c>
      <c r="R7193" s="83">
        <f t="shared" si="4"/>
        <v>0.2599979036</v>
      </c>
      <c r="S7193" s="83" t="b">
        <f t="shared" si="5"/>
        <v>0</v>
      </c>
      <c r="T7193" s="72"/>
      <c r="U7193" s="72"/>
      <c r="V7193" s="72"/>
      <c r="W7193" s="72"/>
      <c r="X7193" s="72"/>
      <c r="Y7193" s="72"/>
      <c r="Z7193" s="72"/>
      <c r="AA7193" s="72"/>
      <c r="AB7193" s="72"/>
      <c r="AC7193" s="72"/>
      <c r="AD7193" s="72"/>
      <c r="AE7193" s="72"/>
      <c r="AF7193" s="72"/>
      <c r="AG7193" s="72"/>
      <c r="AH7193" s="72"/>
      <c r="AI7193" s="72"/>
      <c r="AJ7193" s="72"/>
      <c r="AK7193" s="72"/>
    </row>
    <row r="7194" ht="14.25" customHeight="1">
      <c r="A7194" s="78">
        <v>7191.0</v>
      </c>
      <c r="C7194" s="78" t="str">
        <f>VLOOKUP(G7194,[1]Macrodata_CCF!$A$3:$D$55,4,FALSE)</f>
        <v>#ERROR!</v>
      </c>
      <c r="E7194" s="79" t="str">
        <f>VLOOKUP(G7194,[1]Macrodata_CCF!$A$3:$B$55,2,FALSE)</f>
        <v>#ERROR!</v>
      </c>
      <c r="F7194" s="78">
        <v>0.0</v>
      </c>
      <c r="G7194" s="80">
        <v>43.0</v>
      </c>
      <c r="H7194" s="81">
        <v>40190.0</v>
      </c>
      <c r="I7194" s="81">
        <v>70000.0</v>
      </c>
      <c r="J7194" s="81">
        <v>45855.0</v>
      </c>
      <c r="K7194" s="81">
        <v>70000.0</v>
      </c>
      <c r="L7194" s="82">
        <v>0.1900369003690037</v>
      </c>
      <c r="N7194" s="83">
        <f t="shared" si="1"/>
        <v>0.1900369004</v>
      </c>
      <c r="O7194" s="83">
        <f t="shared" si="2"/>
        <v>0.1900369004</v>
      </c>
      <c r="Q7194" s="83">
        <f t="shared" si="3"/>
        <v>0.4258571429</v>
      </c>
      <c r="R7194" s="83">
        <f t="shared" si="4"/>
        <v>0.1900369004</v>
      </c>
      <c r="S7194" s="83" t="b">
        <f t="shared" si="5"/>
        <v>0</v>
      </c>
      <c r="T7194" s="72"/>
      <c r="U7194" s="72"/>
      <c r="V7194" s="72"/>
      <c r="W7194" s="72"/>
      <c r="X7194" s="72"/>
      <c r="Y7194" s="72"/>
      <c r="Z7194" s="72"/>
      <c r="AA7194" s="72"/>
      <c r="AB7194" s="72"/>
      <c r="AC7194" s="72"/>
      <c r="AD7194" s="72"/>
      <c r="AE7194" s="72"/>
      <c r="AF7194" s="72"/>
      <c r="AG7194" s="72"/>
      <c r="AH7194" s="72"/>
      <c r="AI7194" s="72"/>
      <c r="AJ7194" s="72"/>
      <c r="AK7194" s="72"/>
    </row>
    <row r="7195" ht="14.25" customHeight="1">
      <c r="A7195" s="78">
        <v>7192.0</v>
      </c>
      <c r="C7195" s="78" t="str">
        <f>VLOOKUP(G7195,[1]Macrodata_CCF!$A$3:$D$55,4,FALSE)</f>
        <v>#ERROR!</v>
      </c>
      <c r="E7195" s="79" t="str">
        <f>VLOOKUP(G7195,[1]Macrodata_CCF!$A$3:$B$55,2,FALSE)</f>
        <v>#ERROR!</v>
      </c>
      <c r="F7195" s="78">
        <v>0.0</v>
      </c>
      <c r="G7195" s="80">
        <v>6.0</v>
      </c>
      <c r="H7195" s="81">
        <v>277130.0</v>
      </c>
      <c r="I7195" s="81">
        <v>610000.0</v>
      </c>
      <c r="J7195" s="81">
        <v>227200.0</v>
      </c>
      <c r="K7195" s="81">
        <v>610000.0</v>
      </c>
      <c r="L7195" s="82">
        <v>-0.1499984979120978</v>
      </c>
      <c r="N7195" s="83">
        <f t="shared" si="1"/>
        <v>-0.1499984979</v>
      </c>
      <c r="O7195" s="83">
        <f t="shared" si="2"/>
        <v>0</v>
      </c>
      <c r="Q7195" s="83">
        <f t="shared" si="3"/>
        <v>0.5456885246</v>
      </c>
      <c r="R7195" s="83">
        <f t="shared" si="4"/>
        <v>-0.1499984979</v>
      </c>
      <c r="S7195" s="83" t="b">
        <f t="shared" si="5"/>
        <v>0</v>
      </c>
      <c r="T7195" s="72"/>
      <c r="U7195" s="72"/>
      <c r="V7195" s="72"/>
      <c r="W7195" s="72"/>
      <c r="X7195" s="72"/>
      <c r="Y7195" s="72"/>
      <c r="Z7195" s="72"/>
      <c r="AA7195" s="72"/>
      <c r="AB7195" s="72"/>
      <c r="AC7195" s="72"/>
      <c r="AD7195" s="72"/>
      <c r="AE7195" s="72"/>
      <c r="AF7195" s="72"/>
      <c r="AG7195" s="72"/>
      <c r="AH7195" s="72"/>
      <c r="AI7195" s="72"/>
      <c r="AJ7195" s="72"/>
      <c r="AK7195" s="72"/>
    </row>
    <row r="7196" ht="14.25" customHeight="1">
      <c r="A7196" s="78">
        <v>7193.0</v>
      </c>
      <c r="C7196" s="78" t="str">
        <f>VLOOKUP(G7196,[1]Macrodata_CCF!$A$3:$D$55,4,FALSE)</f>
        <v>#ERROR!</v>
      </c>
      <c r="E7196" s="79" t="str">
        <f>VLOOKUP(G7196,[1]Macrodata_CCF!$A$3:$B$55,2,FALSE)</f>
        <v>#ERROR!</v>
      </c>
      <c r="F7196" s="78">
        <v>0.0</v>
      </c>
      <c r="G7196" s="80">
        <v>36.0</v>
      </c>
      <c r="H7196" s="81">
        <v>381580.0</v>
      </c>
      <c r="I7196" s="81">
        <v>440000.0</v>
      </c>
      <c r="J7196" s="81">
        <v>362300.0</v>
      </c>
      <c r="K7196" s="81">
        <v>440000.0</v>
      </c>
      <c r="L7196" s="82">
        <v>-0.3300239643957549</v>
      </c>
      <c r="N7196" s="83">
        <f t="shared" si="1"/>
        <v>-0.3300239644</v>
      </c>
      <c r="O7196" s="83">
        <f t="shared" si="2"/>
        <v>0</v>
      </c>
      <c r="Q7196" s="83">
        <f t="shared" si="3"/>
        <v>0.1327727273</v>
      </c>
      <c r="R7196" s="83">
        <f t="shared" si="4"/>
        <v>-0.3300239644</v>
      </c>
      <c r="S7196" s="83" t="b">
        <f t="shared" si="5"/>
        <v>0</v>
      </c>
      <c r="T7196" s="72"/>
      <c r="U7196" s="72"/>
      <c r="V7196" s="72"/>
      <c r="W7196" s="72"/>
      <c r="X7196" s="72"/>
      <c r="Y7196" s="72"/>
      <c r="Z7196" s="72"/>
      <c r="AA7196" s="72"/>
      <c r="AB7196" s="72"/>
      <c r="AC7196" s="72"/>
      <c r="AD7196" s="72"/>
      <c r="AE7196" s="72"/>
      <c r="AF7196" s="72"/>
      <c r="AG7196" s="72"/>
      <c r="AH7196" s="72"/>
      <c r="AI7196" s="72"/>
      <c r="AJ7196" s="72"/>
      <c r="AK7196" s="72"/>
    </row>
    <row r="7197" ht="14.25" customHeight="1">
      <c r="A7197" s="78">
        <v>7194.0</v>
      </c>
      <c r="C7197" s="78" t="str">
        <f>VLOOKUP(G7197,[1]Macrodata_CCF!$A$3:$D$55,4,FALSE)</f>
        <v>#ERROR!</v>
      </c>
      <c r="E7197" s="79" t="str">
        <f>VLOOKUP(G7197,[1]Macrodata_CCF!$A$3:$B$55,2,FALSE)</f>
        <v>#ERROR!</v>
      </c>
      <c r="F7197" s="78">
        <v>1.0</v>
      </c>
      <c r="G7197" s="80">
        <v>46.0</v>
      </c>
      <c r="H7197" s="81">
        <v>81965.0</v>
      </c>
      <c r="I7197" s="81">
        <v>90000.0</v>
      </c>
      <c r="J7197" s="81">
        <v>85660.0</v>
      </c>
      <c r="K7197" s="81">
        <v>90000.0</v>
      </c>
      <c r="L7197" s="82">
        <v>0.4598630989421282</v>
      </c>
      <c r="N7197" s="83">
        <f t="shared" si="1"/>
        <v>0.4598630989</v>
      </c>
      <c r="O7197" s="83">
        <f t="shared" si="2"/>
        <v>0.4598630989</v>
      </c>
      <c r="Q7197" s="83">
        <f t="shared" si="3"/>
        <v>0.08927777778</v>
      </c>
      <c r="R7197" s="83">
        <f t="shared" si="4"/>
        <v>0.04105555556</v>
      </c>
      <c r="S7197" s="83" t="b">
        <f t="shared" si="5"/>
        <v>0</v>
      </c>
      <c r="T7197" s="72"/>
      <c r="U7197" s="72"/>
      <c r="V7197" s="72"/>
      <c r="W7197" s="72"/>
      <c r="X7197" s="72"/>
      <c r="Y7197" s="72"/>
      <c r="Z7197" s="72"/>
      <c r="AA7197" s="72"/>
      <c r="AB7197" s="72"/>
      <c r="AC7197" s="72"/>
      <c r="AD7197" s="72"/>
      <c r="AE7197" s="72"/>
      <c r="AF7197" s="72"/>
      <c r="AG7197" s="72"/>
      <c r="AH7197" s="72"/>
      <c r="AI7197" s="72"/>
      <c r="AJ7197" s="72"/>
      <c r="AK7197" s="72"/>
    </row>
    <row r="7198" ht="14.25" customHeight="1">
      <c r="A7198" s="78">
        <v>7195.0</v>
      </c>
      <c r="C7198" s="78" t="str">
        <f>VLOOKUP(G7198,[1]Macrodata_CCF!$A$3:$D$55,4,FALSE)</f>
        <v>#ERROR!</v>
      </c>
      <c r="E7198" s="79" t="str">
        <f>VLOOKUP(G7198,[1]Macrodata_CCF!$A$3:$B$55,2,FALSE)</f>
        <v>#ERROR!</v>
      </c>
      <c r="F7198" s="78">
        <v>1.0</v>
      </c>
      <c r="G7198" s="80">
        <v>14.0</v>
      </c>
      <c r="H7198" s="81">
        <v>456675.0</v>
      </c>
      <c r="I7198" s="81">
        <v>760000.0</v>
      </c>
      <c r="J7198" s="81">
        <v>602270.0</v>
      </c>
      <c r="K7198" s="81">
        <v>760000.0</v>
      </c>
      <c r="L7198" s="82">
        <v>0.479996703206132</v>
      </c>
      <c r="N7198" s="83">
        <f t="shared" si="1"/>
        <v>0.4799967032</v>
      </c>
      <c r="O7198" s="83">
        <f t="shared" si="2"/>
        <v>0.4799967032</v>
      </c>
      <c r="Q7198" s="83">
        <f t="shared" si="3"/>
        <v>0.3991118421</v>
      </c>
      <c r="R7198" s="83">
        <f t="shared" si="4"/>
        <v>0.4799967032</v>
      </c>
      <c r="S7198" s="83" t="b">
        <f t="shared" si="5"/>
        <v>0</v>
      </c>
      <c r="T7198" s="72"/>
      <c r="U7198" s="72"/>
      <c r="V7198" s="72"/>
      <c r="W7198" s="72"/>
      <c r="X7198" s="72"/>
      <c r="Y7198" s="72"/>
      <c r="Z7198" s="72"/>
      <c r="AA7198" s="72"/>
      <c r="AB7198" s="72"/>
      <c r="AC7198" s="72"/>
      <c r="AD7198" s="72"/>
      <c r="AE7198" s="72"/>
      <c r="AF7198" s="72"/>
      <c r="AG7198" s="72"/>
      <c r="AH7198" s="72"/>
      <c r="AI7198" s="72"/>
      <c r="AJ7198" s="72"/>
      <c r="AK7198" s="72"/>
    </row>
    <row r="7199" ht="14.25" customHeight="1">
      <c r="A7199" s="78">
        <v>7196.0</v>
      </c>
      <c r="C7199" s="78" t="str">
        <f>VLOOKUP(G7199,[1]Macrodata_CCF!$A$3:$D$55,4,FALSE)</f>
        <v>#ERROR!</v>
      </c>
      <c r="E7199" s="79" t="str">
        <f>VLOOKUP(G7199,[1]Macrodata_CCF!$A$3:$B$55,2,FALSE)</f>
        <v>#ERROR!</v>
      </c>
      <c r="F7199" s="78">
        <v>0.0</v>
      </c>
      <c r="G7199" s="80">
        <v>24.0</v>
      </c>
      <c r="H7199" s="81">
        <v>505020.0</v>
      </c>
      <c r="I7199" s="81">
        <v>620000.0</v>
      </c>
      <c r="J7199" s="81">
        <v>528015.0</v>
      </c>
      <c r="K7199" s="81">
        <v>620000.0</v>
      </c>
      <c r="L7199" s="82">
        <v>0.1999913028352757</v>
      </c>
      <c r="N7199" s="83">
        <f t="shared" si="1"/>
        <v>0.1999913028</v>
      </c>
      <c r="O7199" s="83">
        <f t="shared" si="2"/>
        <v>0.1999913028</v>
      </c>
      <c r="Q7199" s="83">
        <f t="shared" si="3"/>
        <v>0.1854516129</v>
      </c>
      <c r="R7199" s="83">
        <f t="shared" si="4"/>
        <v>0.1999913028</v>
      </c>
      <c r="S7199" s="83" t="b">
        <f t="shared" si="5"/>
        <v>0</v>
      </c>
      <c r="T7199" s="72"/>
      <c r="U7199" s="72"/>
      <c r="V7199" s="72"/>
      <c r="W7199" s="72"/>
      <c r="X7199" s="72"/>
      <c r="Y7199" s="72"/>
      <c r="Z7199" s="72"/>
      <c r="AA7199" s="72"/>
      <c r="AB7199" s="72"/>
      <c r="AC7199" s="72"/>
      <c r="AD7199" s="72"/>
      <c r="AE7199" s="72"/>
      <c r="AF7199" s="72"/>
      <c r="AG7199" s="72"/>
      <c r="AH7199" s="72"/>
      <c r="AI7199" s="72"/>
      <c r="AJ7199" s="72"/>
      <c r="AK7199" s="72"/>
    </row>
    <row r="7200" ht="14.25" customHeight="1">
      <c r="A7200" s="78">
        <v>7197.0</v>
      </c>
      <c r="C7200" s="78" t="str">
        <f>VLOOKUP(G7200,[1]Macrodata_CCF!$A$3:$D$55,4,FALSE)</f>
        <v>#ERROR!</v>
      </c>
      <c r="E7200" s="79" t="str">
        <f>VLOOKUP(G7200,[1]Macrodata_CCF!$A$3:$B$55,2,FALSE)</f>
        <v>#ERROR!</v>
      </c>
      <c r="F7200" s="78">
        <v>0.0</v>
      </c>
      <c r="G7200" s="80">
        <v>30.0</v>
      </c>
      <c r="H7200" s="81">
        <v>0.0</v>
      </c>
      <c r="I7200" s="81">
        <v>420000.0</v>
      </c>
      <c r="J7200" s="81">
        <v>58800.0</v>
      </c>
      <c r="K7200" s="81">
        <v>420000.0</v>
      </c>
      <c r="L7200" s="82">
        <v>0.14</v>
      </c>
      <c r="N7200" s="83">
        <f t="shared" si="1"/>
        <v>0.14</v>
      </c>
      <c r="O7200" s="83">
        <f t="shared" si="2"/>
        <v>0.14</v>
      </c>
      <c r="Q7200" s="83">
        <f t="shared" si="3"/>
        <v>1</v>
      </c>
      <c r="R7200" s="83">
        <f t="shared" si="4"/>
        <v>0.14</v>
      </c>
      <c r="S7200" s="83" t="b">
        <f t="shared" si="5"/>
        <v>0</v>
      </c>
      <c r="T7200" s="72"/>
      <c r="U7200" s="72"/>
      <c r="V7200" s="72"/>
      <c r="W7200" s="72"/>
      <c r="X7200" s="72"/>
      <c r="Y7200" s="72"/>
      <c r="Z7200" s="72"/>
      <c r="AA7200" s="72"/>
      <c r="AB7200" s="72"/>
      <c r="AC7200" s="72"/>
      <c r="AD7200" s="72"/>
      <c r="AE7200" s="72"/>
      <c r="AF7200" s="72"/>
      <c r="AG7200" s="72"/>
      <c r="AH7200" s="72"/>
      <c r="AI7200" s="72"/>
      <c r="AJ7200" s="72"/>
      <c r="AK7200" s="72"/>
    </row>
    <row r="7201" ht="14.25" customHeight="1">
      <c r="A7201" s="78">
        <v>7198.0</v>
      </c>
      <c r="C7201" s="78" t="str">
        <f>VLOOKUP(G7201,[1]Macrodata_CCF!$A$3:$D$55,4,FALSE)</f>
        <v>#ERROR!</v>
      </c>
      <c r="E7201" s="79" t="str">
        <f>VLOOKUP(G7201,[1]Macrodata_CCF!$A$3:$B$55,2,FALSE)</f>
        <v>#ERROR!</v>
      </c>
      <c r="F7201" s="78">
        <v>0.0</v>
      </c>
      <c r="G7201" s="80">
        <v>11.0</v>
      </c>
      <c r="H7201" s="81">
        <v>485720.0</v>
      </c>
      <c r="I7201" s="81">
        <v>900000.0</v>
      </c>
      <c r="J7201" s="81">
        <v>564435.0</v>
      </c>
      <c r="K7201" s="81">
        <v>900000.0</v>
      </c>
      <c r="L7201" s="82">
        <v>0.1900043448875157</v>
      </c>
      <c r="N7201" s="83">
        <f t="shared" si="1"/>
        <v>0.1900043449</v>
      </c>
      <c r="O7201" s="83">
        <f t="shared" si="2"/>
        <v>0.1900043449</v>
      </c>
      <c r="Q7201" s="83">
        <f t="shared" si="3"/>
        <v>0.4603111111</v>
      </c>
      <c r="R7201" s="83">
        <f t="shared" si="4"/>
        <v>0.1900043449</v>
      </c>
      <c r="S7201" s="83" t="b">
        <f t="shared" si="5"/>
        <v>0</v>
      </c>
      <c r="T7201" s="72"/>
      <c r="U7201" s="72"/>
      <c r="V7201" s="72"/>
      <c r="W7201" s="72"/>
      <c r="X7201" s="72"/>
      <c r="Y7201" s="72"/>
      <c r="Z7201" s="72"/>
      <c r="AA7201" s="72"/>
      <c r="AB7201" s="72"/>
      <c r="AC7201" s="72"/>
      <c r="AD7201" s="72"/>
      <c r="AE7201" s="72"/>
      <c r="AF7201" s="72"/>
      <c r="AG7201" s="72"/>
      <c r="AH7201" s="72"/>
      <c r="AI7201" s="72"/>
      <c r="AJ7201" s="72"/>
      <c r="AK7201" s="72"/>
    </row>
    <row r="7202" ht="14.25" customHeight="1">
      <c r="A7202" s="78">
        <v>7199.0</v>
      </c>
      <c r="C7202" s="78" t="str">
        <f>VLOOKUP(G7202,[1]Macrodata_CCF!$A$3:$D$55,4,FALSE)</f>
        <v>#ERROR!</v>
      </c>
      <c r="E7202" s="79" t="str">
        <f>VLOOKUP(G7202,[1]Macrodata_CCF!$A$3:$B$55,2,FALSE)</f>
        <v>#ERROR!</v>
      </c>
      <c r="F7202" s="78">
        <v>0.0</v>
      </c>
      <c r="G7202" s="80">
        <v>37.0</v>
      </c>
      <c r="H7202" s="81">
        <v>323120.0</v>
      </c>
      <c r="I7202" s="81">
        <v>460000.0</v>
      </c>
      <c r="J7202" s="81">
        <v>325860.0</v>
      </c>
      <c r="K7202" s="81">
        <v>460000.0</v>
      </c>
      <c r="L7202" s="82">
        <v>0.02001753360607832</v>
      </c>
      <c r="N7202" s="83">
        <f t="shared" si="1"/>
        <v>0.02001753361</v>
      </c>
      <c r="O7202" s="83">
        <f t="shared" si="2"/>
        <v>0.02001753361</v>
      </c>
      <c r="Q7202" s="83">
        <f t="shared" si="3"/>
        <v>0.2975652174</v>
      </c>
      <c r="R7202" s="83">
        <f t="shared" si="4"/>
        <v>0.02001753361</v>
      </c>
      <c r="S7202" s="83" t="b">
        <f t="shared" si="5"/>
        <v>0</v>
      </c>
      <c r="T7202" s="72"/>
      <c r="U7202" s="72"/>
      <c r="V7202" s="72"/>
      <c r="W7202" s="72"/>
      <c r="X7202" s="72"/>
      <c r="Y7202" s="72"/>
      <c r="Z7202" s="72"/>
      <c r="AA7202" s="72"/>
      <c r="AB7202" s="72"/>
      <c r="AC7202" s="72"/>
      <c r="AD7202" s="72"/>
      <c r="AE7202" s="72"/>
      <c r="AF7202" s="72"/>
      <c r="AG7202" s="72"/>
      <c r="AH7202" s="72"/>
      <c r="AI7202" s="72"/>
      <c r="AJ7202" s="72"/>
      <c r="AK7202" s="72"/>
    </row>
    <row r="7203" ht="14.25" customHeight="1">
      <c r="A7203" s="78">
        <v>7200.0</v>
      </c>
      <c r="C7203" s="78" t="str">
        <f>VLOOKUP(G7203,[1]Macrodata_CCF!$A$3:$D$55,4,FALSE)</f>
        <v>#ERROR!</v>
      </c>
      <c r="E7203" s="79" t="str">
        <f>VLOOKUP(G7203,[1]Macrodata_CCF!$A$3:$B$55,2,FALSE)</f>
        <v>#ERROR!</v>
      </c>
      <c r="F7203" s="78">
        <v>0.0</v>
      </c>
      <c r="G7203" s="80">
        <v>8.0</v>
      </c>
      <c r="H7203" s="81">
        <v>202510.0</v>
      </c>
      <c r="I7203" s="81">
        <v>400000.0</v>
      </c>
      <c r="J7203" s="81">
        <v>261755.0</v>
      </c>
      <c r="K7203" s="81">
        <v>680000.0</v>
      </c>
      <c r="L7203" s="82">
        <v>0.2999898729049572</v>
      </c>
      <c r="N7203" s="83">
        <f t="shared" si="1"/>
        <v>0.2999898729</v>
      </c>
      <c r="O7203" s="83">
        <f t="shared" si="2"/>
        <v>0.2999898729</v>
      </c>
      <c r="Q7203" s="83">
        <f t="shared" si="3"/>
        <v>0.493725</v>
      </c>
      <c r="R7203" s="83">
        <f t="shared" si="4"/>
        <v>0.2999898729</v>
      </c>
      <c r="S7203" s="83" t="b">
        <f t="shared" si="5"/>
        <v>0</v>
      </c>
      <c r="T7203" s="72"/>
      <c r="U7203" s="72"/>
      <c r="V7203" s="72"/>
      <c r="W7203" s="72"/>
      <c r="X7203" s="72"/>
      <c r="Y7203" s="72"/>
      <c r="Z7203" s="72"/>
      <c r="AA7203" s="72"/>
      <c r="AB7203" s="72"/>
      <c r="AC7203" s="72"/>
      <c r="AD7203" s="72"/>
      <c r="AE7203" s="72"/>
      <c r="AF7203" s="72"/>
      <c r="AG7203" s="72"/>
      <c r="AH7203" s="72"/>
      <c r="AI7203" s="72"/>
      <c r="AJ7203" s="72"/>
      <c r="AK7203" s="72"/>
    </row>
    <row r="7204" ht="14.25" customHeight="1">
      <c r="A7204" s="78">
        <v>7201.0</v>
      </c>
      <c r="C7204" s="78" t="str">
        <f>VLOOKUP(G7204,[1]Macrodata_CCF!$A$3:$D$55,4,FALSE)</f>
        <v>#ERROR!</v>
      </c>
      <c r="E7204" s="79" t="str">
        <f>VLOOKUP(G7204,[1]Macrodata_CCF!$A$3:$B$55,2,FALSE)</f>
        <v>#ERROR!</v>
      </c>
      <c r="F7204" s="78">
        <v>0.0</v>
      </c>
      <c r="G7204" s="80">
        <v>33.0</v>
      </c>
      <c r="H7204" s="81">
        <v>11365.0</v>
      </c>
      <c r="I7204" s="81">
        <v>50000.0</v>
      </c>
      <c r="J7204" s="81">
        <v>18320.0</v>
      </c>
      <c r="K7204" s="81">
        <v>50000.0</v>
      </c>
      <c r="L7204" s="82">
        <v>0.1800181182865278</v>
      </c>
      <c r="N7204" s="83">
        <f t="shared" si="1"/>
        <v>0.1800181183</v>
      </c>
      <c r="O7204" s="83">
        <f t="shared" si="2"/>
        <v>0.1800181183</v>
      </c>
      <c r="Q7204" s="83">
        <f t="shared" si="3"/>
        <v>0.7727</v>
      </c>
      <c r="R7204" s="83">
        <f t="shared" si="4"/>
        <v>0.1800181183</v>
      </c>
      <c r="S7204" s="83" t="b">
        <f t="shared" si="5"/>
        <v>0</v>
      </c>
      <c r="T7204" s="72"/>
      <c r="U7204" s="72"/>
      <c r="V7204" s="72"/>
      <c r="W7204" s="72"/>
      <c r="X7204" s="72"/>
      <c r="Y7204" s="72"/>
      <c r="Z7204" s="72"/>
      <c r="AA7204" s="72"/>
      <c r="AB7204" s="72"/>
      <c r="AC7204" s="72"/>
      <c r="AD7204" s="72"/>
      <c r="AE7204" s="72"/>
      <c r="AF7204" s="72"/>
      <c r="AG7204" s="72"/>
      <c r="AH7204" s="72"/>
      <c r="AI7204" s="72"/>
      <c r="AJ7204" s="72"/>
      <c r="AK7204" s="72"/>
    </row>
    <row r="7205" ht="14.25" customHeight="1">
      <c r="A7205" s="78">
        <v>7202.0</v>
      </c>
      <c r="C7205" s="78" t="str">
        <f>VLOOKUP(G7205,[1]Macrodata_CCF!$A$3:$D$55,4,FALSE)</f>
        <v>#ERROR!</v>
      </c>
      <c r="E7205" s="79" t="str">
        <f>VLOOKUP(G7205,[1]Macrodata_CCF!$A$3:$B$55,2,FALSE)</f>
        <v>#ERROR!</v>
      </c>
      <c r="F7205" s="78">
        <v>0.0</v>
      </c>
      <c r="G7205" s="80">
        <v>16.0</v>
      </c>
      <c r="H7205" s="81">
        <v>634565.0</v>
      </c>
      <c r="I7205" s="81">
        <v>780000.0</v>
      </c>
      <c r="J7205" s="81">
        <v>656380.0</v>
      </c>
      <c r="K7205" s="81">
        <v>780000.0</v>
      </c>
      <c r="L7205" s="82">
        <v>0.1499982810190119</v>
      </c>
      <c r="N7205" s="83">
        <f t="shared" si="1"/>
        <v>0.149998281</v>
      </c>
      <c r="O7205" s="83">
        <f t="shared" si="2"/>
        <v>0.149998281</v>
      </c>
      <c r="Q7205" s="83">
        <f t="shared" si="3"/>
        <v>0.1864551282</v>
      </c>
      <c r="R7205" s="83">
        <f t="shared" si="4"/>
        <v>0.149998281</v>
      </c>
      <c r="S7205" s="83" t="b">
        <f t="shared" si="5"/>
        <v>0</v>
      </c>
      <c r="T7205" s="72"/>
      <c r="U7205" s="72"/>
      <c r="V7205" s="72"/>
      <c r="W7205" s="72"/>
      <c r="X7205" s="72"/>
      <c r="Y7205" s="72"/>
      <c r="Z7205" s="72"/>
      <c r="AA7205" s="72"/>
      <c r="AB7205" s="72"/>
      <c r="AC7205" s="72"/>
      <c r="AD7205" s="72"/>
      <c r="AE7205" s="72"/>
      <c r="AF7205" s="72"/>
      <c r="AG7205" s="72"/>
      <c r="AH7205" s="72"/>
      <c r="AI7205" s="72"/>
      <c r="AJ7205" s="72"/>
      <c r="AK7205" s="72"/>
    </row>
    <row r="7206" ht="14.25" customHeight="1">
      <c r="A7206" s="78">
        <v>7203.0</v>
      </c>
      <c r="C7206" s="78" t="str">
        <f>VLOOKUP(G7206,[1]Macrodata_CCF!$A$3:$D$55,4,FALSE)</f>
        <v>#ERROR!</v>
      </c>
      <c r="E7206" s="79" t="str">
        <f>VLOOKUP(G7206,[1]Macrodata_CCF!$A$3:$B$55,2,FALSE)</f>
        <v>#ERROR!</v>
      </c>
      <c r="F7206" s="78">
        <v>0.0</v>
      </c>
      <c r="G7206" s="80">
        <v>10.0</v>
      </c>
      <c r="H7206" s="81">
        <v>178900.0</v>
      </c>
      <c r="I7206" s="81">
        <v>180000.0</v>
      </c>
      <c r="J7206" s="81">
        <v>183600.0</v>
      </c>
      <c r="K7206" s="81">
        <v>180000.0</v>
      </c>
      <c r="L7206" s="82">
        <v>4.272727272727272</v>
      </c>
      <c r="N7206" s="83">
        <f t="shared" si="1"/>
        <v>4.272727273</v>
      </c>
      <c r="O7206" s="83">
        <f t="shared" si="2"/>
        <v>1</v>
      </c>
      <c r="Q7206" s="83">
        <f t="shared" si="3"/>
        <v>0.006111111111</v>
      </c>
      <c r="R7206" s="83">
        <f t="shared" si="4"/>
        <v>0.02611111111</v>
      </c>
      <c r="S7206" s="83" t="b">
        <f t="shared" si="5"/>
        <v>1</v>
      </c>
      <c r="T7206" s="72"/>
      <c r="U7206" s="72"/>
      <c r="V7206" s="72"/>
      <c r="W7206" s="72"/>
      <c r="X7206" s="72"/>
      <c r="Y7206" s="72"/>
      <c r="Z7206" s="72"/>
      <c r="AA7206" s="72"/>
      <c r="AB7206" s="72"/>
      <c r="AC7206" s="72"/>
      <c r="AD7206" s="72"/>
      <c r="AE7206" s="72"/>
      <c r="AF7206" s="72"/>
      <c r="AG7206" s="72"/>
      <c r="AH7206" s="72"/>
      <c r="AI7206" s="72"/>
      <c r="AJ7206" s="72"/>
      <c r="AK7206" s="72"/>
    </row>
    <row r="7207" ht="14.25" customHeight="1">
      <c r="A7207" s="78">
        <v>7204.0</v>
      </c>
      <c r="C7207" s="78" t="str">
        <f>VLOOKUP(G7207,[1]Macrodata_CCF!$A$3:$D$55,4,FALSE)</f>
        <v>#ERROR!</v>
      </c>
      <c r="E7207" s="79" t="str">
        <f>VLOOKUP(G7207,[1]Macrodata_CCF!$A$3:$B$55,2,FALSE)</f>
        <v>#ERROR!</v>
      </c>
      <c r="F7207" s="78">
        <v>0.0</v>
      </c>
      <c r="G7207" s="80">
        <v>29.0</v>
      </c>
      <c r="H7207" s="81">
        <v>93450.0</v>
      </c>
      <c r="I7207" s="81">
        <v>700000.0</v>
      </c>
      <c r="J7207" s="81">
        <v>0.0</v>
      </c>
      <c r="K7207" s="81">
        <v>700000.0</v>
      </c>
      <c r="L7207" s="82">
        <v>-0.154068090017311</v>
      </c>
      <c r="N7207" s="83">
        <f t="shared" si="1"/>
        <v>-0.15406809</v>
      </c>
      <c r="O7207" s="83">
        <f t="shared" si="2"/>
        <v>0</v>
      </c>
      <c r="Q7207" s="83">
        <f t="shared" si="3"/>
        <v>0.8665</v>
      </c>
      <c r="R7207" s="83">
        <f t="shared" si="4"/>
        <v>-0.15406809</v>
      </c>
      <c r="S7207" s="83" t="b">
        <f t="shared" si="5"/>
        <v>0</v>
      </c>
      <c r="T7207" s="72"/>
      <c r="U7207" s="72"/>
      <c r="V7207" s="72"/>
      <c r="W7207" s="72"/>
      <c r="X7207" s="72"/>
      <c r="Y7207" s="72"/>
      <c r="Z7207" s="72"/>
      <c r="AA7207" s="72"/>
      <c r="AB7207" s="72"/>
      <c r="AC7207" s="72"/>
      <c r="AD7207" s="72"/>
      <c r="AE7207" s="72"/>
      <c r="AF7207" s="72"/>
      <c r="AG7207" s="72"/>
      <c r="AH7207" s="72"/>
      <c r="AI7207" s="72"/>
      <c r="AJ7207" s="72"/>
      <c r="AK7207" s="72"/>
    </row>
    <row r="7208" ht="14.25" customHeight="1">
      <c r="A7208" s="78">
        <v>7205.0</v>
      </c>
      <c r="C7208" s="78" t="str">
        <f>VLOOKUP(G7208,[1]Macrodata_CCF!$A$3:$D$55,4,FALSE)</f>
        <v>#ERROR!</v>
      </c>
      <c r="E7208" s="79" t="str">
        <f>VLOOKUP(G7208,[1]Macrodata_CCF!$A$3:$B$55,2,FALSE)</f>
        <v>#ERROR!</v>
      </c>
      <c r="F7208" s="78">
        <v>0.0</v>
      </c>
      <c r="G7208" s="80">
        <v>33.0</v>
      </c>
      <c r="H7208" s="81">
        <v>508400.0</v>
      </c>
      <c r="I7208" s="81">
        <v>650000.0</v>
      </c>
      <c r="J7208" s="81">
        <v>535305.0</v>
      </c>
      <c r="K7208" s="81">
        <v>650000.0</v>
      </c>
      <c r="L7208" s="82">
        <v>0.1900070621468927</v>
      </c>
      <c r="N7208" s="83">
        <f t="shared" si="1"/>
        <v>0.1900070621</v>
      </c>
      <c r="O7208" s="83">
        <f t="shared" si="2"/>
        <v>0.1900070621</v>
      </c>
      <c r="Q7208" s="83">
        <f t="shared" si="3"/>
        <v>0.2178461538</v>
      </c>
      <c r="R7208" s="83">
        <f t="shared" si="4"/>
        <v>0.1900070621</v>
      </c>
      <c r="S7208" s="83" t="b">
        <f t="shared" si="5"/>
        <v>0</v>
      </c>
      <c r="T7208" s="72"/>
      <c r="U7208" s="72"/>
      <c r="V7208" s="72"/>
      <c r="W7208" s="72"/>
      <c r="X7208" s="72"/>
      <c r="Y7208" s="72"/>
      <c r="Z7208" s="72"/>
      <c r="AA7208" s="72"/>
      <c r="AB7208" s="72"/>
      <c r="AC7208" s="72"/>
      <c r="AD7208" s="72"/>
      <c r="AE7208" s="72"/>
      <c r="AF7208" s="72"/>
      <c r="AG7208" s="72"/>
      <c r="AH7208" s="72"/>
      <c r="AI7208" s="72"/>
      <c r="AJ7208" s="72"/>
      <c r="AK7208" s="72"/>
    </row>
    <row r="7209" ht="14.25" customHeight="1">
      <c r="A7209" s="78">
        <v>7206.0</v>
      </c>
      <c r="C7209" s="78" t="str">
        <f>VLOOKUP(G7209,[1]Macrodata_CCF!$A$3:$D$55,4,FALSE)</f>
        <v>#ERROR!</v>
      </c>
      <c r="E7209" s="79" t="str">
        <f>VLOOKUP(G7209,[1]Macrodata_CCF!$A$3:$B$55,2,FALSE)</f>
        <v>#ERROR!</v>
      </c>
      <c r="F7209" s="78">
        <v>1.0</v>
      </c>
      <c r="G7209" s="80">
        <v>40.0</v>
      </c>
      <c r="H7209" s="81">
        <v>174815.0</v>
      </c>
      <c r="I7209" s="81">
        <v>430000.0</v>
      </c>
      <c r="J7209" s="81">
        <v>281995.0</v>
      </c>
      <c r="K7209" s="81">
        <v>430000.0</v>
      </c>
      <c r="L7209" s="82">
        <v>0.42000901306895</v>
      </c>
      <c r="N7209" s="83">
        <f t="shared" si="1"/>
        <v>0.4200090131</v>
      </c>
      <c r="O7209" s="83">
        <f t="shared" si="2"/>
        <v>0.4200090131</v>
      </c>
      <c r="Q7209" s="83">
        <f t="shared" si="3"/>
        <v>0.5934534884</v>
      </c>
      <c r="R7209" s="83">
        <f t="shared" si="4"/>
        <v>0.4200090131</v>
      </c>
      <c r="S7209" s="83" t="b">
        <f t="shared" si="5"/>
        <v>0</v>
      </c>
      <c r="T7209" s="72"/>
      <c r="U7209" s="72"/>
      <c r="V7209" s="72"/>
      <c r="W7209" s="72"/>
      <c r="X7209" s="72"/>
      <c r="Y7209" s="72"/>
      <c r="Z7209" s="72"/>
      <c r="AA7209" s="72"/>
      <c r="AB7209" s="72"/>
      <c r="AC7209" s="72"/>
      <c r="AD7209" s="72"/>
      <c r="AE7209" s="72"/>
      <c r="AF7209" s="72"/>
      <c r="AG7209" s="72"/>
      <c r="AH7209" s="72"/>
      <c r="AI7209" s="72"/>
      <c r="AJ7209" s="72"/>
      <c r="AK7209" s="72"/>
    </row>
    <row r="7210" ht="14.25" customHeight="1">
      <c r="A7210" s="78">
        <v>7207.0</v>
      </c>
      <c r="C7210" s="78" t="str">
        <f>VLOOKUP(G7210,[1]Macrodata_CCF!$A$3:$D$55,4,FALSE)</f>
        <v>#ERROR!</v>
      </c>
      <c r="E7210" s="79" t="str">
        <f>VLOOKUP(G7210,[1]Macrodata_CCF!$A$3:$B$55,2,FALSE)</f>
        <v>#ERROR!</v>
      </c>
      <c r="F7210" s="78">
        <v>0.0</v>
      </c>
      <c r="G7210" s="80">
        <v>26.0</v>
      </c>
      <c r="H7210" s="81">
        <v>3420.0</v>
      </c>
      <c r="I7210" s="81">
        <v>440000.0</v>
      </c>
      <c r="J7210" s="81">
        <v>68905.0</v>
      </c>
      <c r="K7210" s="81">
        <v>440000.0</v>
      </c>
      <c r="L7210" s="82">
        <v>0.1499954189381099</v>
      </c>
      <c r="N7210" s="83">
        <f t="shared" si="1"/>
        <v>0.1499954189</v>
      </c>
      <c r="O7210" s="83">
        <f t="shared" si="2"/>
        <v>0.1499954189</v>
      </c>
      <c r="Q7210" s="83">
        <f t="shared" si="3"/>
        <v>0.9922272727</v>
      </c>
      <c r="R7210" s="83">
        <f t="shared" si="4"/>
        <v>0.1499954189</v>
      </c>
      <c r="S7210" s="83" t="b">
        <f t="shared" si="5"/>
        <v>0</v>
      </c>
      <c r="T7210" s="72"/>
      <c r="U7210" s="72"/>
      <c r="V7210" s="72"/>
      <c r="W7210" s="72"/>
      <c r="X7210" s="72"/>
      <c r="Y7210" s="72"/>
      <c r="Z7210" s="72"/>
      <c r="AA7210" s="72"/>
      <c r="AB7210" s="72"/>
      <c r="AC7210" s="72"/>
      <c r="AD7210" s="72"/>
      <c r="AE7210" s="72"/>
      <c r="AF7210" s="72"/>
      <c r="AG7210" s="72"/>
      <c r="AH7210" s="72"/>
      <c r="AI7210" s="72"/>
      <c r="AJ7210" s="72"/>
      <c r="AK7210" s="72"/>
    </row>
    <row r="7211" ht="14.25" customHeight="1">
      <c r="A7211" s="78">
        <v>7208.0</v>
      </c>
      <c r="C7211" s="78" t="str">
        <f>VLOOKUP(G7211,[1]Macrodata_CCF!$A$3:$D$55,4,FALSE)</f>
        <v>#ERROR!</v>
      </c>
      <c r="E7211" s="79" t="str">
        <f>VLOOKUP(G7211,[1]Macrodata_CCF!$A$3:$B$55,2,FALSE)</f>
        <v>#ERROR!</v>
      </c>
      <c r="F7211" s="78">
        <v>0.0</v>
      </c>
      <c r="G7211" s="80">
        <v>31.0</v>
      </c>
      <c r="H7211" s="81">
        <v>599735.0</v>
      </c>
      <c r="I7211" s="81">
        <v>710000.0</v>
      </c>
      <c r="J7211" s="81">
        <v>617375.0</v>
      </c>
      <c r="K7211" s="81">
        <v>1207000.0</v>
      </c>
      <c r="L7211" s="82">
        <v>0.159978234253843</v>
      </c>
      <c r="N7211" s="83">
        <f t="shared" si="1"/>
        <v>0.1599782343</v>
      </c>
      <c r="O7211" s="83">
        <f t="shared" si="2"/>
        <v>0.1599782343</v>
      </c>
      <c r="Q7211" s="83">
        <f t="shared" si="3"/>
        <v>0.1553028169</v>
      </c>
      <c r="R7211" s="83">
        <f t="shared" si="4"/>
        <v>0.1599782343</v>
      </c>
      <c r="S7211" s="83" t="b">
        <f t="shared" si="5"/>
        <v>0</v>
      </c>
      <c r="T7211" s="72"/>
      <c r="U7211" s="72"/>
      <c r="V7211" s="72"/>
      <c r="W7211" s="72"/>
      <c r="X7211" s="72"/>
      <c r="Y7211" s="72"/>
      <c r="Z7211" s="72"/>
      <c r="AA7211" s="72"/>
      <c r="AB7211" s="72"/>
      <c r="AC7211" s="72"/>
      <c r="AD7211" s="72"/>
      <c r="AE7211" s="72"/>
      <c r="AF7211" s="72"/>
      <c r="AG7211" s="72"/>
      <c r="AH7211" s="72"/>
      <c r="AI7211" s="72"/>
      <c r="AJ7211" s="72"/>
      <c r="AK7211" s="72"/>
    </row>
    <row r="7212" ht="14.25" customHeight="1">
      <c r="A7212" s="78">
        <v>7209.0</v>
      </c>
      <c r="C7212" s="78" t="str">
        <f>VLOOKUP(G7212,[1]Macrodata_CCF!$A$3:$D$55,4,FALSE)</f>
        <v>#ERROR!</v>
      </c>
      <c r="E7212" s="79" t="str">
        <f>VLOOKUP(G7212,[1]Macrodata_CCF!$A$3:$B$55,2,FALSE)</f>
        <v>#ERROR!</v>
      </c>
      <c r="F7212" s="78">
        <v>0.0</v>
      </c>
      <c r="G7212" s="80">
        <v>31.0</v>
      </c>
      <c r="H7212" s="81">
        <v>231780.0</v>
      </c>
      <c r="I7212" s="81">
        <v>410000.0</v>
      </c>
      <c r="J7212" s="81">
        <v>256730.0</v>
      </c>
      <c r="K7212" s="81">
        <v>410000.0</v>
      </c>
      <c r="L7212" s="82">
        <v>0.1399955111659746</v>
      </c>
      <c r="N7212" s="83">
        <f t="shared" si="1"/>
        <v>0.1399955112</v>
      </c>
      <c r="O7212" s="83">
        <f t="shared" si="2"/>
        <v>0.1399955112</v>
      </c>
      <c r="Q7212" s="83">
        <f t="shared" si="3"/>
        <v>0.4346829268</v>
      </c>
      <c r="R7212" s="83">
        <f t="shared" si="4"/>
        <v>0.1399955112</v>
      </c>
      <c r="S7212" s="83" t="b">
        <f t="shared" si="5"/>
        <v>0</v>
      </c>
      <c r="T7212" s="72"/>
      <c r="U7212" s="72"/>
      <c r="V7212" s="72"/>
      <c r="W7212" s="72"/>
      <c r="X7212" s="72"/>
      <c r="Y7212" s="72"/>
      <c r="Z7212" s="72"/>
      <c r="AA7212" s="72"/>
      <c r="AB7212" s="72"/>
      <c r="AC7212" s="72"/>
      <c r="AD7212" s="72"/>
      <c r="AE7212" s="72"/>
      <c r="AF7212" s="72"/>
      <c r="AG7212" s="72"/>
      <c r="AH7212" s="72"/>
      <c r="AI7212" s="72"/>
      <c r="AJ7212" s="72"/>
      <c r="AK7212" s="72"/>
    </row>
    <row r="7213" ht="14.25" customHeight="1">
      <c r="A7213" s="78">
        <v>7210.0</v>
      </c>
      <c r="C7213" s="78" t="str">
        <f>VLOOKUP(G7213,[1]Macrodata_CCF!$A$3:$D$55,4,FALSE)</f>
        <v>#ERROR!</v>
      </c>
      <c r="E7213" s="79" t="str">
        <f>VLOOKUP(G7213,[1]Macrodata_CCF!$A$3:$B$55,2,FALSE)</f>
        <v>#ERROR!</v>
      </c>
      <c r="F7213" s="78">
        <v>0.0</v>
      </c>
      <c r="G7213" s="80">
        <v>37.0</v>
      </c>
      <c r="H7213" s="81">
        <v>0.0</v>
      </c>
      <c r="I7213" s="81">
        <v>910000.0</v>
      </c>
      <c r="J7213" s="81">
        <v>45500.0</v>
      </c>
      <c r="K7213" s="81">
        <v>1547000.0</v>
      </c>
      <c r="L7213" s="82">
        <v>0.05</v>
      </c>
      <c r="N7213" s="83">
        <f t="shared" si="1"/>
        <v>0.05</v>
      </c>
      <c r="O7213" s="83">
        <f t="shared" si="2"/>
        <v>0.05</v>
      </c>
      <c r="Q7213" s="83">
        <f t="shared" si="3"/>
        <v>1</v>
      </c>
      <c r="R7213" s="83">
        <f t="shared" si="4"/>
        <v>0.05</v>
      </c>
      <c r="S7213" s="83" t="b">
        <f t="shared" si="5"/>
        <v>0</v>
      </c>
      <c r="T7213" s="72"/>
      <c r="U7213" s="72"/>
      <c r="V7213" s="72"/>
      <c r="W7213" s="72"/>
      <c r="X7213" s="72"/>
      <c r="Y7213" s="72"/>
      <c r="Z7213" s="72"/>
      <c r="AA7213" s="72"/>
      <c r="AB7213" s="72"/>
      <c r="AC7213" s="72"/>
      <c r="AD7213" s="72"/>
      <c r="AE7213" s="72"/>
      <c r="AF7213" s="72"/>
      <c r="AG7213" s="72"/>
      <c r="AH7213" s="72"/>
      <c r="AI7213" s="72"/>
      <c r="AJ7213" s="72"/>
      <c r="AK7213" s="72"/>
    </row>
    <row r="7214" ht="14.25" customHeight="1">
      <c r="A7214" s="78">
        <v>7211.0</v>
      </c>
      <c r="C7214" s="78" t="str">
        <f>VLOOKUP(G7214,[1]Macrodata_CCF!$A$3:$D$55,4,FALSE)</f>
        <v>#ERROR!</v>
      </c>
      <c r="E7214" s="79" t="str">
        <f>VLOOKUP(G7214,[1]Macrodata_CCF!$A$3:$B$55,2,FALSE)</f>
        <v>#ERROR!</v>
      </c>
      <c r="F7214" s="78">
        <v>0.0</v>
      </c>
      <c r="G7214" s="80">
        <v>28.0</v>
      </c>
      <c r="H7214" s="81">
        <v>152145.0</v>
      </c>
      <c r="I7214" s="81">
        <v>350000.0</v>
      </c>
      <c r="J7214" s="81">
        <v>187760.0</v>
      </c>
      <c r="K7214" s="81">
        <v>350000.0</v>
      </c>
      <c r="L7214" s="82">
        <v>0.1800055596269996</v>
      </c>
      <c r="N7214" s="83">
        <f t="shared" si="1"/>
        <v>0.1800055596</v>
      </c>
      <c r="O7214" s="83">
        <f t="shared" si="2"/>
        <v>0.1800055596</v>
      </c>
      <c r="Q7214" s="83">
        <f t="shared" si="3"/>
        <v>0.5653</v>
      </c>
      <c r="R7214" s="83">
        <f t="shared" si="4"/>
        <v>0.1800055596</v>
      </c>
      <c r="S7214" s="83" t="b">
        <f t="shared" si="5"/>
        <v>0</v>
      </c>
      <c r="T7214" s="72"/>
      <c r="U7214" s="72"/>
      <c r="V7214" s="72"/>
      <c r="W7214" s="72"/>
      <c r="X7214" s="72"/>
      <c r="Y7214" s="72"/>
      <c r="Z7214" s="72"/>
      <c r="AA7214" s="72"/>
      <c r="AB7214" s="72"/>
      <c r="AC7214" s="72"/>
      <c r="AD7214" s="72"/>
      <c r="AE7214" s="72"/>
      <c r="AF7214" s="72"/>
      <c r="AG7214" s="72"/>
      <c r="AH7214" s="72"/>
      <c r="AI7214" s="72"/>
      <c r="AJ7214" s="72"/>
      <c r="AK7214" s="72"/>
    </row>
    <row r="7215" ht="14.25" customHeight="1">
      <c r="A7215" s="78">
        <v>7212.0</v>
      </c>
      <c r="C7215" s="78" t="str">
        <f>VLOOKUP(G7215,[1]Macrodata_CCF!$A$3:$D$55,4,FALSE)</f>
        <v>#ERROR!</v>
      </c>
      <c r="E7215" s="79" t="str">
        <f>VLOOKUP(G7215,[1]Macrodata_CCF!$A$3:$B$55,2,FALSE)</f>
        <v>#ERROR!</v>
      </c>
      <c r="F7215" s="78">
        <v>0.0</v>
      </c>
      <c r="G7215" s="80">
        <v>35.0</v>
      </c>
      <c r="H7215" s="81">
        <v>438380.0</v>
      </c>
      <c r="I7215" s="81">
        <v>700000.0</v>
      </c>
      <c r="J7215" s="81">
        <v>446230.0</v>
      </c>
      <c r="K7215" s="81">
        <v>700000.0</v>
      </c>
      <c r="L7215" s="82">
        <v>0.03000535127283847</v>
      </c>
      <c r="N7215" s="83">
        <f t="shared" si="1"/>
        <v>0.03000535127</v>
      </c>
      <c r="O7215" s="83">
        <f t="shared" si="2"/>
        <v>0.03000535127</v>
      </c>
      <c r="Q7215" s="83">
        <f t="shared" si="3"/>
        <v>0.3737428571</v>
      </c>
      <c r="R7215" s="83">
        <f t="shared" si="4"/>
        <v>0.03000535127</v>
      </c>
      <c r="S7215" s="83" t="b">
        <f t="shared" si="5"/>
        <v>0</v>
      </c>
      <c r="T7215" s="72"/>
      <c r="U7215" s="72"/>
      <c r="V7215" s="72"/>
      <c r="W7215" s="72"/>
      <c r="X7215" s="72"/>
      <c r="Y7215" s="72"/>
      <c r="Z7215" s="72"/>
      <c r="AA7215" s="72"/>
      <c r="AB7215" s="72"/>
      <c r="AC7215" s="72"/>
      <c r="AD7215" s="72"/>
      <c r="AE7215" s="72"/>
      <c r="AF7215" s="72"/>
      <c r="AG7215" s="72"/>
      <c r="AH7215" s="72"/>
      <c r="AI7215" s="72"/>
      <c r="AJ7215" s="72"/>
      <c r="AK7215" s="72"/>
    </row>
    <row r="7216" ht="14.25" customHeight="1">
      <c r="A7216" s="78">
        <v>7213.0</v>
      </c>
      <c r="C7216" s="78" t="str">
        <f>VLOOKUP(G7216,[1]Macrodata_CCF!$A$3:$D$55,4,FALSE)</f>
        <v>#ERROR!</v>
      </c>
      <c r="E7216" s="79" t="str">
        <f>VLOOKUP(G7216,[1]Macrodata_CCF!$A$3:$B$55,2,FALSE)</f>
        <v>#ERROR!</v>
      </c>
      <c r="F7216" s="78">
        <v>0.0</v>
      </c>
      <c r="G7216" s="80">
        <v>15.0</v>
      </c>
      <c r="H7216" s="81">
        <v>296715.0</v>
      </c>
      <c r="I7216" s="81">
        <v>880000.0</v>
      </c>
      <c r="J7216" s="81">
        <v>395875.0</v>
      </c>
      <c r="K7216" s="81">
        <v>1496000.0</v>
      </c>
      <c r="L7216" s="82">
        <v>0.1700026573630387</v>
      </c>
      <c r="N7216" s="83">
        <f t="shared" si="1"/>
        <v>0.1700026574</v>
      </c>
      <c r="O7216" s="83">
        <f t="shared" si="2"/>
        <v>0.1700026574</v>
      </c>
      <c r="Q7216" s="83">
        <f t="shared" si="3"/>
        <v>0.6628238636</v>
      </c>
      <c r="R7216" s="83">
        <f t="shared" si="4"/>
        <v>0.1700026574</v>
      </c>
      <c r="S7216" s="83" t="b">
        <f t="shared" si="5"/>
        <v>0</v>
      </c>
      <c r="T7216" s="72"/>
      <c r="U7216" s="72"/>
      <c r="V7216" s="72"/>
      <c r="W7216" s="72"/>
      <c r="X7216" s="72"/>
      <c r="Y7216" s="72"/>
      <c r="Z7216" s="72"/>
      <c r="AA7216" s="72"/>
      <c r="AB7216" s="72"/>
      <c r="AC7216" s="72"/>
      <c r="AD7216" s="72"/>
      <c r="AE7216" s="72"/>
      <c r="AF7216" s="72"/>
      <c r="AG7216" s="72"/>
      <c r="AH7216" s="72"/>
      <c r="AI7216" s="72"/>
      <c r="AJ7216" s="72"/>
      <c r="AK7216" s="72"/>
    </row>
    <row r="7217" ht="14.25" customHeight="1">
      <c r="A7217" s="78">
        <v>7214.0</v>
      </c>
      <c r="C7217" s="78" t="str">
        <f>VLOOKUP(G7217,[1]Macrodata_CCF!$A$3:$D$55,4,FALSE)</f>
        <v>#ERROR!</v>
      </c>
      <c r="E7217" s="79" t="str">
        <f>VLOOKUP(G7217,[1]Macrodata_CCF!$A$3:$B$55,2,FALSE)</f>
        <v>#ERROR!</v>
      </c>
      <c r="F7217" s="78">
        <v>0.0</v>
      </c>
      <c r="G7217" s="80">
        <v>7.0</v>
      </c>
      <c r="H7217" s="81">
        <v>0.0</v>
      </c>
      <c r="I7217" s="81">
        <v>780000.0</v>
      </c>
      <c r="J7217" s="81">
        <v>0.0</v>
      </c>
      <c r="K7217" s="81">
        <v>1326000.0</v>
      </c>
      <c r="L7217" s="82">
        <v>0.0</v>
      </c>
      <c r="N7217" s="83">
        <f t="shared" si="1"/>
        <v>0</v>
      </c>
      <c r="O7217" s="83">
        <f t="shared" si="2"/>
        <v>0</v>
      </c>
      <c r="Q7217" s="83">
        <f t="shared" si="3"/>
        <v>1</v>
      </c>
      <c r="R7217" s="83">
        <f t="shared" si="4"/>
        <v>0</v>
      </c>
      <c r="S7217" s="83" t="b">
        <f t="shared" si="5"/>
        <v>0</v>
      </c>
      <c r="T7217" s="72"/>
      <c r="U7217" s="72"/>
      <c r="V7217" s="72"/>
      <c r="W7217" s="72"/>
      <c r="X7217" s="72"/>
      <c r="Y7217" s="72"/>
      <c r="Z7217" s="72"/>
      <c r="AA7217" s="72"/>
      <c r="AB7217" s="72"/>
      <c r="AC7217" s="72"/>
      <c r="AD7217" s="72"/>
      <c r="AE7217" s="72"/>
      <c r="AF7217" s="72"/>
      <c r="AG7217" s="72"/>
      <c r="AH7217" s="72"/>
      <c r="AI7217" s="72"/>
      <c r="AJ7217" s="72"/>
      <c r="AK7217" s="72"/>
    </row>
    <row r="7218" ht="14.25" customHeight="1">
      <c r="A7218" s="78">
        <v>7215.0</v>
      </c>
      <c r="C7218" s="78" t="str">
        <f>VLOOKUP(G7218,[1]Macrodata_CCF!$A$3:$D$55,4,FALSE)</f>
        <v>#ERROR!</v>
      </c>
      <c r="E7218" s="79" t="str">
        <f>VLOOKUP(G7218,[1]Macrodata_CCF!$A$3:$B$55,2,FALSE)</f>
        <v>#ERROR!</v>
      </c>
      <c r="F7218" s="78">
        <v>0.0</v>
      </c>
      <c r="G7218" s="80">
        <v>11.0</v>
      </c>
      <c r="H7218" s="81">
        <v>73020.0</v>
      </c>
      <c r="I7218" s="81">
        <v>120000.0</v>
      </c>
      <c r="J7218" s="81">
        <v>81475.0</v>
      </c>
      <c r="K7218" s="81">
        <v>120000.0</v>
      </c>
      <c r="L7218" s="82">
        <v>0.1799702000851426</v>
      </c>
      <c r="N7218" s="83">
        <f t="shared" si="1"/>
        <v>0.1799702001</v>
      </c>
      <c r="O7218" s="83">
        <f t="shared" si="2"/>
        <v>0.1799702001</v>
      </c>
      <c r="Q7218" s="83">
        <f t="shared" si="3"/>
        <v>0.3915</v>
      </c>
      <c r="R7218" s="83">
        <f t="shared" si="4"/>
        <v>0.1799702001</v>
      </c>
      <c r="S7218" s="83" t="b">
        <f t="shared" si="5"/>
        <v>0</v>
      </c>
      <c r="T7218" s="72"/>
      <c r="U7218" s="72"/>
      <c r="V7218" s="72"/>
      <c r="W7218" s="72"/>
      <c r="X7218" s="72"/>
      <c r="Y7218" s="72"/>
      <c r="Z7218" s="72"/>
      <c r="AA7218" s="72"/>
      <c r="AB7218" s="72"/>
      <c r="AC7218" s="72"/>
      <c r="AD7218" s="72"/>
      <c r="AE7218" s="72"/>
      <c r="AF7218" s="72"/>
      <c r="AG7218" s="72"/>
      <c r="AH7218" s="72"/>
      <c r="AI7218" s="72"/>
      <c r="AJ7218" s="72"/>
      <c r="AK7218" s="72"/>
    </row>
    <row r="7219" ht="14.25" customHeight="1">
      <c r="A7219" s="78">
        <v>7216.0</v>
      </c>
      <c r="C7219" s="78" t="str">
        <f>VLOOKUP(G7219,[1]Macrodata_CCF!$A$3:$D$55,4,FALSE)</f>
        <v>#ERROR!</v>
      </c>
      <c r="E7219" s="79" t="str">
        <f>VLOOKUP(G7219,[1]Macrodata_CCF!$A$3:$B$55,2,FALSE)</f>
        <v>#ERROR!</v>
      </c>
      <c r="F7219" s="78">
        <v>0.0</v>
      </c>
      <c r="G7219" s="80">
        <v>20.0</v>
      </c>
      <c r="H7219" s="81">
        <v>433060.0</v>
      </c>
      <c r="I7219" s="81">
        <v>600000.0</v>
      </c>
      <c r="J7219" s="81">
        <v>456430.0</v>
      </c>
      <c r="K7219" s="81">
        <v>600000.0</v>
      </c>
      <c r="L7219" s="82">
        <v>0.1399904157182221</v>
      </c>
      <c r="N7219" s="83">
        <f t="shared" si="1"/>
        <v>0.1399904157</v>
      </c>
      <c r="O7219" s="83">
        <f t="shared" si="2"/>
        <v>0.1399904157</v>
      </c>
      <c r="Q7219" s="83">
        <f t="shared" si="3"/>
        <v>0.2782333333</v>
      </c>
      <c r="R7219" s="83">
        <f t="shared" si="4"/>
        <v>0.1399904157</v>
      </c>
      <c r="S7219" s="83" t="b">
        <f t="shared" si="5"/>
        <v>0</v>
      </c>
      <c r="T7219" s="72"/>
      <c r="U7219" s="72"/>
      <c r="V7219" s="72"/>
      <c r="W7219" s="72"/>
      <c r="X7219" s="72"/>
      <c r="Y7219" s="72"/>
      <c r="Z7219" s="72"/>
      <c r="AA7219" s="72"/>
      <c r="AB7219" s="72"/>
      <c r="AC7219" s="72"/>
      <c r="AD7219" s="72"/>
      <c r="AE7219" s="72"/>
      <c r="AF7219" s="72"/>
      <c r="AG7219" s="72"/>
      <c r="AH7219" s="72"/>
      <c r="AI7219" s="72"/>
      <c r="AJ7219" s="72"/>
      <c r="AK7219" s="72"/>
    </row>
    <row r="7220" ht="14.25" customHeight="1">
      <c r="A7220" s="78">
        <v>7217.0</v>
      </c>
      <c r="C7220" s="78" t="str">
        <f>VLOOKUP(G7220,[1]Macrodata_CCF!$A$3:$D$55,4,FALSE)</f>
        <v>#ERROR!</v>
      </c>
      <c r="E7220" s="79" t="str">
        <f>VLOOKUP(G7220,[1]Macrodata_CCF!$A$3:$B$55,2,FALSE)</f>
        <v>#ERROR!</v>
      </c>
      <c r="F7220" s="78">
        <v>0.0</v>
      </c>
      <c r="G7220" s="80">
        <v>47.0</v>
      </c>
      <c r="H7220" s="81">
        <v>7495.0</v>
      </c>
      <c r="I7220" s="81">
        <v>40000.0</v>
      </c>
      <c r="J7220" s="81">
        <v>1645.0</v>
      </c>
      <c r="K7220" s="81">
        <v>52000.0</v>
      </c>
      <c r="L7220" s="82">
        <v>-0.1799723119520074</v>
      </c>
      <c r="N7220" s="83">
        <f t="shared" si="1"/>
        <v>-0.179972312</v>
      </c>
      <c r="O7220" s="83">
        <f t="shared" si="2"/>
        <v>0</v>
      </c>
      <c r="Q7220" s="83">
        <f t="shared" si="3"/>
        <v>0.812625</v>
      </c>
      <c r="R7220" s="83">
        <f t="shared" si="4"/>
        <v>-0.179972312</v>
      </c>
      <c r="S7220" s="83" t="b">
        <f t="shared" si="5"/>
        <v>0</v>
      </c>
      <c r="T7220" s="72"/>
      <c r="U7220" s="72"/>
      <c r="V7220" s="72"/>
      <c r="W7220" s="72"/>
      <c r="X7220" s="72"/>
      <c r="Y7220" s="72"/>
      <c r="Z7220" s="72"/>
      <c r="AA7220" s="72"/>
      <c r="AB7220" s="72"/>
      <c r="AC7220" s="72"/>
      <c r="AD7220" s="72"/>
      <c r="AE7220" s="72"/>
      <c r="AF7220" s="72"/>
      <c r="AG7220" s="72"/>
      <c r="AH7220" s="72"/>
      <c r="AI7220" s="72"/>
      <c r="AJ7220" s="72"/>
      <c r="AK7220" s="72"/>
    </row>
    <row r="7221" ht="14.25" customHeight="1">
      <c r="A7221" s="78">
        <v>7218.0</v>
      </c>
      <c r="C7221" s="78" t="str">
        <f>VLOOKUP(G7221,[1]Macrodata_CCF!$A$3:$D$55,4,FALSE)</f>
        <v>#ERROR!</v>
      </c>
      <c r="E7221" s="79" t="str">
        <f>VLOOKUP(G7221,[1]Macrodata_CCF!$A$3:$B$55,2,FALSE)</f>
        <v>#ERROR!</v>
      </c>
      <c r="F7221" s="78">
        <v>0.0</v>
      </c>
      <c r="G7221" s="80">
        <v>1.0</v>
      </c>
      <c r="H7221" s="81">
        <v>111850.0</v>
      </c>
      <c r="I7221" s="81">
        <v>310000.0</v>
      </c>
      <c r="J7221" s="81">
        <v>157425.0</v>
      </c>
      <c r="K7221" s="81">
        <v>527000.0</v>
      </c>
      <c r="L7221" s="82">
        <v>0.2300025233409033</v>
      </c>
      <c r="N7221" s="83">
        <f t="shared" si="1"/>
        <v>0.2300025233</v>
      </c>
      <c r="O7221" s="83">
        <f t="shared" si="2"/>
        <v>0.2300025233</v>
      </c>
      <c r="Q7221" s="83">
        <f t="shared" si="3"/>
        <v>0.6391935484</v>
      </c>
      <c r="R7221" s="83">
        <f t="shared" si="4"/>
        <v>0.2300025233</v>
      </c>
      <c r="S7221" s="83" t="b">
        <f t="shared" si="5"/>
        <v>0</v>
      </c>
      <c r="T7221" s="72"/>
      <c r="U7221" s="72"/>
      <c r="V7221" s="72"/>
      <c r="W7221" s="72"/>
      <c r="X7221" s="72"/>
      <c r="Y7221" s="72"/>
      <c r="Z7221" s="72"/>
      <c r="AA7221" s="72"/>
      <c r="AB7221" s="72"/>
      <c r="AC7221" s="72"/>
      <c r="AD7221" s="72"/>
      <c r="AE7221" s="72"/>
      <c r="AF7221" s="72"/>
      <c r="AG7221" s="72"/>
      <c r="AH7221" s="72"/>
      <c r="AI7221" s="72"/>
      <c r="AJ7221" s="72"/>
      <c r="AK7221" s="72"/>
    </row>
    <row r="7222" ht="14.25" customHeight="1">
      <c r="A7222" s="78">
        <v>7219.0</v>
      </c>
      <c r="C7222" s="78" t="str">
        <f>VLOOKUP(G7222,[1]Macrodata_CCF!$A$3:$D$55,4,FALSE)</f>
        <v>#ERROR!</v>
      </c>
      <c r="E7222" s="79" t="str">
        <f>VLOOKUP(G7222,[1]Macrodata_CCF!$A$3:$B$55,2,FALSE)</f>
        <v>#ERROR!</v>
      </c>
      <c r="F7222" s="78">
        <v>1.0</v>
      </c>
      <c r="G7222" s="80">
        <v>25.0</v>
      </c>
      <c r="H7222" s="81">
        <v>375310.0</v>
      </c>
      <c r="I7222" s="81">
        <v>410000.0</v>
      </c>
      <c r="J7222" s="81">
        <v>393695.0</v>
      </c>
      <c r="K7222" s="81">
        <v>410000.0</v>
      </c>
      <c r="L7222" s="82">
        <v>0.5299798212741424</v>
      </c>
      <c r="N7222" s="83">
        <f t="shared" si="1"/>
        <v>0.5299798213</v>
      </c>
      <c r="O7222" s="83">
        <f t="shared" si="2"/>
        <v>0.5299798213</v>
      </c>
      <c r="Q7222" s="83">
        <f t="shared" si="3"/>
        <v>0.0846097561</v>
      </c>
      <c r="R7222" s="83">
        <f t="shared" si="4"/>
        <v>0.04484146341</v>
      </c>
      <c r="S7222" s="83" t="b">
        <f t="shared" si="5"/>
        <v>0</v>
      </c>
      <c r="T7222" s="72"/>
      <c r="U7222" s="72"/>
      <c r="V7222" s="72"/>
      <c r="W7222" s="72"/>
      <c r="X7222" s="72"/>
      <c r="Y7222" s="72"/>
      <c r="Z7222" s="72"/>
      <c r="AA7222" s="72"/>
      <c r="AB7222" s="72"/>
      <c r="AC7222" s="72"/>
      <c r="AD7222" s="72"/>
      <c r="AE7222" s="72"/>
      <c r="AF7222" s="72"/>
      <c r="AG7222" s="72"/>
      <c r="AH7222" s="72"/>
      <c r="AI7222" s="72"/>
      <c r="AJ7222" s="72"/>
      <c r="AK7222" s="72"/>
    </row>
    <row r="7223" ht="14.25" customHeight="1">
      <c r="A7223" s="78">
        <v>7220.0</v>
      </c>
      <c r="C7223" s="78" t="str">
        <f>VLOOKUP(G7223,[1]Macrodata_CCF!$A$3:$D$55,4,FALSE)</f>
        <v>#ERROR!</v>
      </c>
      <c r="E7223" s="79" t="str">
        <f>VLOOKUP(G7223,[1]Macrodata_CCF!$A$3:$B$55,2,FALSE)</f>
        <v>#ERROR!</v>
      </c>
      <c r="F7223" s="78">
        <v>0.0</v>
      </c>
      <c r="G7223" s="80">
        <v>37.0</v>
      </c>
      <c r="H7223" s="81">
        <v>0.0</v>
      </c>
      <c r="I7223" s="81">
        <v>450000.0</v>
      </c>
      <c r="J7223" s="81">
        <v>63000.0</v>
      </c>
      <c r="K7223" s="81">
        <v>450000.0</v>
      </c>
      <c r="L7223" s="82">
        <v>0.14</v>
      </c>
      <c r="N7223" s="83">
        <f t="shared" si="1"/>
        <v>0.14</v>
      </c>
      <c r="O7223" s="83">
        <f t="shared" si="2"/>
        <v>0.14</v>
      </c>
      <c r="Q7223" s="83">
        <f t="shared" si="3"/>
        <v>1</v>
      </c>
      <c r="R7223" s="83">
        <f t="shared" si="4"/>
        <v>0.14</v>
      </c>
      <c r="S7223" s="83" t="b">
        <f t="shared" si="5"/>
        <v>0</v>
      </c>
      <c r="T7223" s="72"/>
      <c r="U7223" s="72"/>
      <c r="V7223" s="72"/>
      <c r="W7223" s="72"/>
      <c r="X7223" s="72"/>
      <c r="Y7223" s="72"/>
      <c r="Z7223" s="72"/>
      <c r="AA7223" s="72"/>
      <c r="AB7223" s="72"/>
      <c r="AC7223" s="72"/>
      <c r="AD7223" s="72"/>
      <c r="AE7223" s="72"/>
      <c r="AF7223" s="72"/>
      <c r="AG7223" s="72"/>
      <c r="AH7223" s="72"/>
      <c r="AI7223" s="72"/>
      <c r="AJ7223" s="72"/>
      <c r="AK7223" s="72"/>
    </row>
    <row r="7224" ht="14.25" customHeight="1">
      <c r="A7224" s="78">
        <v>7221.0</v>
      </c>
      <c r="C7224" s="78" t="str">
        <f>VLOOKUP(G7224,[1]Macrodata_CCF!$A$3:$D$55,4,FALSE)</f>
        <v>#ERROR!</v>
      </c>
      <c r="E7224" s="79" t="str">
        <f>VLOOKUP(G7224,[1]Macrodata_CCF!$A$3:$B$55,2,FALSE)</f>
        <v>#ERROR!</v>
      </c>
      <c r="F7224" s="78">
        <v>0.0</v>
      </c>
      <c r="G7224" s="80">
        <v>20.0</v>
      </c>
      <c r="H7224" s="81">
        <v>9220.0</v>
      </c>
      <c r="I7224" s="81">
        <v>30000.0</v>
      </c>
      <c r="J7224" s="81">
        <v>61200.0</v>
      </c>
      <c r="K7224" s="81">
        <v>60000.0</v>
      </c>
      <c r="L7224" s="82">
        <v>2.501443695861405</v>
      </c>
      <c r="N7224" s="83">
        <f t="shared" si="1"/>
        <v>2.501443696</v>
      </c>
      <c r="O7224" s="83">
        <f t="shared" si="2"/>
        <v>1</v>
      </c>
      <c r="Q7224" s="83">
        <f t="shared" si="3"/>
        <v>0.6926666667</v>
      </c>
      <c r="R7224" s="83">
        <f t="shared" si="4"/>
        <v>2.501443696</v>
      </c>
      <c r="S7224" s="83" t="b">
        <f t="shared" si="5"/>
        <v>0</v>
      </c>
      <c r="T7224" s="72"/>
      <c r="U7224" s="72"/>
      <c r="V7224" s="72"/>
      <c r="W7224" s="72"/>
      <c r="X7224" s="72"/>
      <c r="Y7224" s="72"/>
      <c r="Z7224" s="72"/>
      <c r="AA7224" s="72"/>
      <c r="AB7224" s="72"/>
      <c r="AC7224" s="72"/>
      <c r="AD7224" s="72"/>
      <c r="AE7224" s="72"/>
      <c r="AF7224" s="72"/>
      <c r="AG7224" s="72"/>
      <c r="AH7224" s="72"/>
      <c r="AI7224" s="72"/>
      <c r="AJ7224" s="72"/>
      <c r="AK7224" s="72"/>
    </row>
    <row r="7225" ht="14.25" customHeight="1">
      <c r="A7225" s="78">
        <v>7222.0</v>
      </c>
      <c r="C7225" s="78" t="str">
        <f>VLOOKUP(G7225,[1]Macrodata_CCF!$A$3:$D$55,4,FALSE)</f>
        <v>#ERROR!</v>
      </c>
      <c r="E7225" s="79" t="str">
        <f>VLOOKUP(G7225,[1]Macrodata_CCF!$A$3:$B$55,2,FALSE)</f>
        <v>#ERROR!</v>
      </c>
      <c r="F7225" s="78">
        <v>0.0</v>
      </c>
      <c r="G7225" s="80">
        <v>30.0</v>
      </c>
      <c r="H7225" s="81">
        <v>259705.0</v>
      </c>
      <c r="I7225" s="81">
        <v>390000.0</v>
      </c>
      <c r="J7225" s="81">
        <v>280550.0</v>
      </c>
      <c r="K7225" s="81">
        <v>390000.0</v>
      </c>
      <c r="L7225" s="82">
        <v>0.1599831152384973</v>
      </c>
      <c r="N7225" s="83">
        <f t="shared" si="1"/>
        <v>0.1599831152</v>
      </c>
      <c r="O7225" s="83">
        <f t="shared" si="2"/>
        <v>0.1599831152</v>
      </c>
      <c r="Q7225" s="83">
        <f t="shared" si="3"/>
        <v>0.3340897436</v>
      </c>
      <c r="R7225" s="83">
        <f t="shared" si="4"/>
        <v>0.1599831152</v>
      </c>
      <c r="S7225" s="83" t="b">
        <f t="shared" si="5"/>
        <v>0</v>
      </c>
      <c r="T7225" s="72"/>
      <c r="U7225" s="72"/>
      <c r="V7225" s="72"/>
      <c r="W7225" s="72"/>
      <c r="X7225" s="72"/>
      <c r="Y7225" s="72"/>
      <c r="Z7225" s="72"/>
      <c r="AA7225" s="72"/>
      <c r="AB7225" s="72"/>
      <c r="AC7225" s="72"/>
      <c r="AD7225" s="72"/>
      <c r="AE7225" s="72"/>
      <c r="AF7225" s="72"/>
      <c r="AG7225" s="72"/>
      <c r="AH7225" s="72"/>
      <c r="AI7225" s="72"/>
      <c r="AJ7225" s="72"/>
      <c r="AK7225" s="72"/>
    </row>
    <row r="7226" ht="14.25" customHeight="1">
      <c r="A7226" s="78">
        <v>7223.0</v>
      </c>
      <c r="C7226" s="78" t="str">
        <f>VLOOKUP(G7226,[1]Macrodata_CCF!$A$3:$D$55,4,FALSE)</f>
        <v>#ERROR!</v>
      </c>
      <c r="E7226" s="79" t="str">
        <f>VLOOKUP(G7226,[1]Macrodata_CCF!$A$3:$B$55,2,FALSE)</f>
        <v>#ERROR!</v>
      </c>
      <c r="F7226" s="78">
        <v>0.0</v>
      </c>
      <c r="G7226" s="80">
        <v>44.0</v>
      </c>
      <c r="H7226" s="81">
        <v>516365.0</v>
      </c>
      <c r="I7226" s="81">
        <v>980000.0</v>
      </c>
      <c r="J7226" s="81">
        <v>609090.0</v>
      </c>
      <c r="K7226" s="81">
        <v>980000.0</v>
      </c>
      <c r="L7226" s="82">
        <v>0.1999956862618223</v>
      </c>
      <c r="N7226" s="83">
        <f t="shared" si="1"/>
        <v>0.1999956863</v>
      </c>
      <c r="O7226" s="83">
        <f t="shared" si="2"/>
        <v>0.1999956863</v>
      </c>
      <c r="Q7226" s="83">
        <f t="shared" si="3"/>
        <v>0.4730969388</v>
      </c>
      <c r="R7226" s="83">
        <f t="shared" si="4"/>
        <v>0.1999956863</v>
      </c>
      <c r="S7226" s="83" t="b">
        <f t="shared" si="5"/>
        <v>0</v>
      </c>
      <c r="T7226" s="72"/>
      <c r="U7226" s="72"/>
      <c r="V7226" s="72"/>
      <c r="W7226" s="72"/>
      <c r="X7226" s="72"/>
      <c r="Y7226" s="72"/>
      <c r="Z7226" s="72"/>
      <c r="AA7226" s="72"/>
      <c r="AB7226" s="72"/>
      <c r="AC7226" s="72"/>
      <c r="AD7226" s="72"/>
      <c r="AE7226" s="72"/>
      <c r="AF7226" s="72"/>
      <c r="AG7226" s="72"/>
      <c r="AH7226" s="72"/>
      <c r="AI7226" s="72"/>
      <c r="AJ7226" s="72"/>
      <c r="AK7226" s="72"/>
    </row>
    <row r="7227" ht="14.25" customHeight="1">
      <c r="A7227" s="78">
        <v>7224.0</v>
      </c>
      <c r="C7227" s="78" t="str">
        <f>VLOOKUP(G7227,[1]Macrodata_CCF!$A$3:$D$55,4,FALSE)</f>
        <v>#ERROR!</v>
      </c>
      <c r="E7227" s="79" t="str">
        <f>VLOOKUP(G7227,[1]Macrodata_CCF!$A$3:$B$55,2,FALSE)</f>
        <v>#ERROR!</v>
      </c>
      <c r="F7227" s="78">
        <v>0.0</v>
      </c>
      <c r="G7227" s="80">
        <v>29.0</v>
      </c>
      <c r="H7227" s="81">
        <v>21795.0</v>
      </c>
      <c r="I7227" s="81">
        <v>120000.0</v>
      </c>
      <c r="J7227" s="81">
        <v>41435.0</v>
      </c>
      <c r="K7227" s="81">
        <v>120000.0</v>
      </c>
      <c r="L7227" s="82">
        <v>0.1999898172190825</v>
      </c>
      <c r="N7227" s="83">
        <f t="shared" si="1"/>
        <v>0.1999898172</v>
      </c>
      <c r="O7227" s="83">
        <f t="shared" si="2"/>
        <v>0.1999898172</v>
      </c>
      <c r="Q7227" s="83">
        <f t="shared" si="3"/>
        <v>0.818375</v>
      </c>
      <c r="R7227" s="83">
        <f t="shared" si="4"/>
        <v>0.1999898172</v>
      </c>
      <c r="S7227" s="83" t="b">
        <f t="shared" si="5"/>
        <v>0</v>
      </c>
      <c r="T7227" s="72"/>
      <c r="U7227" s="72"/>
      <c r="V7227" s="72"/>
      <c r="W7227" s="72"/>
      <c r="X7227" s="72"/>
      <c r="Y7227" s="72"/>
      <c r="Z7227" s="72"/>
      <c r="AA7227" s="72"/>
      <c r="AB7227" s="72"/>
      <c r="AC7227" s="72"/>
      <c r="AD7227" s="72"/>
      <c r="AE7227" s="72"/>
      <c r="AF7227" s="72"/>
      <c r="AG7227" s="72"/>
      <c r="AH7227" s="72"/>
      <c r="AI7227" s="72"/>
      <c r="AJ7227" s="72"/>
      <c r="AK7227" s="72"/>
    </row>
    <row r="7228" ht="14.25" customHeight="1">
      <c r="A7228" s="78">
        <v>7225.0</v>
      </c>
      <c r="C7228" s="78" t="str">
        <f>VLOOKUP(G7228,[1]Macrodata_CCF!$A$3:$D$55,4,FALSE)</f>
        <v>#ERROR!</v>
      </c>
      <c r="E7228" s="79" t="str">
        <f>VLOOKUP(G7228,[1]Macrodata_CCF!$A$3:$B$55,2,FALSE)</f>
        <v>#ERROR!</v>
      </c>
      <c r="F7228" s="78">
        <v>0.0</v>
      </c>
      <c r="G7228" s="80">
        <v>47.0</v>
      </c>
      <c r="H7228" s="81">
        <v>0.0</v>
      </c>
      <c r="I7228" s="81">
        <v>90000.0</v>
      </c>
      <c r="J7228" s="81">
        <v>12600.0</v>
      </c>
      <c r="K7228" s="81">
        <v>90000.0</v>
      </c>
      <c r="L7228" s="82">
        <v>0.14</v>
      </c>
      <c r="N7228" s="83">
        <f t="shared" si="1"/>
        <v>0.14</v>
      </c>
      <c r="O7228" s="83">
        <f t="shared" si="2"/>
        <v>0.14</v>
      </c>
      <c r="Q7228" s="83">
        <f t="shared" si="3"/>
        <v>1</v>
      </c>
      <c r="R7228" s="83">
        <f t="shared" si="4"/>
        <v>0.14</v>
      </c>
      <c r="S7228" s="83" t="b">
        <f t="shared" si="5"/>
        <v>0</v>
      </c>
      <c r="T7228" s="72"/>
      <c r="U7228" s="72"/>
      <c r="V7228" s="72"/>
      <c r="W7228" s="72"/>
      <c r="X7228" s="72"/>
      <c r="Y7228" s="72"/>
      <c r="Z7228" s="72"/>
      <c r="AA7228" s="72"/>
      <c r="AB7228" s="72"/>
      <c r="AC7228" s="72"/>
      <c r="AD7228" s="72"/>
      <c r="AE7228" s="72"/>
      <c r="AF7228" s="72"/>
      <c r="AG7228" s="72"/>
      <c r="AH7228" s="72"/>
      <c r="AI7228" s="72"/>
      <c r="AJ7228" s="72"/>
      <c r="AK7228" s="72"/>
    </row>
    <row r="7229" ht="14.25" customHeight="1">
      <c r="A7229" s="78">
        <v>7226.0</v>
      </c>
      <c r="C7229" s="78" t="str">
        <f>VLOOKUP(G7229,[1]Macrodata_CCF!$A$3:$D$55,4,FALSE)</f>
        <v>#ERROR!</v>
      </c>
      <c r="E7229" s="79" t="str">
        <f>VLOOKUP(G7229,[1]Macrodata_CCF!$A$3:$B$55,2,FALSE)</f>
        <v>#ERROR!</v>
      </c>
      <c r="F7229" s="78">
        <v>0.0</v>
      </c>
      <c r="G7229" s="80">
        <v>38.0</v>
      </c>
      <c r="H7229" s="81">
        <v>176660.0</v>
      </c>
      <c r="I7229" s="81">
        <v>750000.0</v>
      </c>
      <c r="J7229" s="81">
        <v>222525.0</v>
      </c>
      <c r="K7229" s="81">
        <v>750000.0</v>
      </c>
      <c r="L7229" s="82">
        <v>0.07999616283531587</v>
      </c>
      <c r="N7229" s="83">
        <f t="shared" si="1"/>
        <v>0.07999616284</v>
      </c>
      <c r="O7229" s="83">
        <f t="shared" si="2"/>
        <v>0.07999616284</v>
      </c>
      <c r="Q7229" s="83">
        <f t="shared" si="3"/>
        <v>0.7644533333</v>
      </c>
      <c r="R7229" s="83">
        <f t="shared" si="4"/>
        <v>0.07999616284</v>
      </c>
      <c r="S7229" s="83" t="b">
        <f t="shared" si="5"/>
        <v>0</v>
      </c>
      <c r="T7229" s="72"/>
      <c r="U7229" s="72"/>
      <c r="V7229" s="72"/>
      <c r="W7229" s="72"/>
      <c r="X7229" s="72"/>
      <c r="Y7229" s="72"/>
      <c r="Z7229" s="72"/>
      <c r="AA7229" s="72"/>
      <c r="AB7229" s="72"/>
      <c r="AC7229" s="72"/>
      <c r="AD7229" s="72"/>
      <c r="AE7229" s="72"/>
      <c r="AF7229" s="72"/>
      <c r="AG7229" s="72"/>
      <c r="AH7229" s="72"/>
      <c r="AI7229" s="72"/>
      <c r="AJ7229" s="72"/>
      <c r="AK7229" s="72"/>
    </row>
    <row r="7230" ht="14.25" customHeight="1">
      <c r="A7230" s="78">
        <v>7227.0</v>
      </c>
      <c r="C7230" s="78" t="str">
        <f>VLOOKUP(G7230,[1]Macrodata_CCF!$A$3:$D$55,4,FALSE)</f>
        <v>#ERROR!</v>
      </c>
      <c r="E7230" s="79" t="str">
        <f>VLOOKUP(G7230,[1]Macrodata_CCF!$A$3:$B$55,2,FALSE)</f>
        <v>#ERROR!</v>
      </c>
      <c r="F7230" s="78">
        <v>0.0</v>
      </c>
      <c r="G7230" s="80">
        <v>9.0</v>
      </c>
      <c r="H7230" s="81">
        <v>454950.0</v>
      </c>
      <c r="I7230" s="81">
        <v>860000.0</v>
      </c>
      <c r="J7230" s="81">
        <v>568365.0</v>
      </c>
      <c r="K7230" s="81">
        <v>1720000.0</v>
      </c>
      <c r="L7230" s="82">
        <v>0.2800024688310085</v>
      </c>
      <c r="N7230" s="83">
        <f t="shared" si="1"/>
        <v>0.2800024688</v>
      </c>
      <c r="O7230" s="83">
        <f t="shared" si="2"/>
        <v>0.2800024688</v>
      </c>
      <c r="Q7230" s="83">
        <f t="shared" si="3"/>
        <v>0.4709883721</v>
      </c>
      <c r="R7230" s="83">
        <f t="shared" si="4"/>
        <v>0.2800024688</v>
      </c>
      <c r="S7230" s="83" t="b">
        <f t="shared" si="5"/>
        <v>0</v>
      </c>
      <c r="T7230" s="72"/>
      <c r="U7230" s="72"/>
      <c r="V7230" s="72"/>
      <c r="W7230" s="72"/>
      <c r="X7230" s="72"/>
      <c r="Y7230" s="72"/>
      <c r="Z7230" s="72"/>
      <c r="AA7230" s="72"/>
      <c r="AB7230" s="72"/>
      <c r="AC7230" s="72"/>
      <c r="AD7230" s="72"/>
      <c r="AE7230" s="72"/>
      <c r="AF7230" s="72"/>
      <c r="AG7230" s="72"/>
      <c r="AH7230" s="72"/>
      <c r="AI7230" s="72"/>
      <c r="AJ7230" s="72"/>
      <c r="AK7230" s="72"/>
    </row>
    <row r="7231" ht="14.25" customHeight="1">
      <c r="A7231" s="78">
        <v>7228.0</v>
      </c>
      <c r="C7231" s="78" t="str">
        <f>VLOOKUP(G7231,[1]Macrodata_CCF!$A$3:$D$55,4,FALSE)</f>
        <v>#ERROR!</v>
      </c>
      <c r="E7231" s="79" t="str">
        <f>VLOOKUP(G7231,[1]Macrodata_CCF!$A$3:$B$55,2,FALSE)</f>
        <v>#ERROR!</v>
      </c>
      <c r="F7231" s="78">
        <v>0.0</v>
      </c>
      <c r="G7231" s="80">
        <v>19.0</v>
      </c>
      <c r="H7231" s="81">
        <v>183155.0</v>
      </c>
      <c r="I7231" s="81">
        <v>460000.0</v>
      </c>
      <c r="J7231" s="81">
        <v>230220.0</v>
      </c>
      <c r="K7231" s="81">
        <v>460000.0</v>
      </c>
      <c r="L7231" s="82">
        <v>0.1700048763748668</v>
      </c>
      <c r="N7231" s="83">
        <f t="shared" si="1"/>
        <v>0.1700048764</v>
      </c>
      <c r="O7231" s="83">
        <f t="shared" si="2"/>
        <v>0.1700048764</v>
      </c>
      <c r="Q7231" s="83">
        <f t="shared" si="3"/>
        <v>0.6018369565</v>
      </c>
      <c r="R7231" s="83">
        <f t="shared" si="4"/>
        <v>0.1700048764</v>
      </c>
      <c r="S7231" s="83" t="b">
        <f t="shared" si="5"/>
        <v>0</v>
      </c>
      <c r="T7231" s="72"/>
      <c r="U7231" s="72"/>
      <c r="V7231" s="72"/>
      <c r="W7231" s="72"/>
      <c r="X7231" s="72"/>
      <c r="Y7231" s="72"/>
      <c r="Z7231" s="72"/>
      <c r="AA7231" s="72"/>
      <c r="AB7231" s="72"/>
      <c r="AC7231" s="72"/>
      <c r="AD7231" s="72"/>
      <c r="AE7231" s="72"/>
      <c r="AF7231" s="72"/>
      <c r="AG7231" s="72"/>
      <c r="AH7231" s="72"/>
      <c r="AI7231" s="72"/>
      <c r="AJ7231" s="72"/>
      <c r="AK7231" s="72"/>
    </row>
    <row r="7232" ht="14.25" customHeight="1">
      <c r="A7232" s="78">
        <v>7229.0</v>
      </c>
      <c r="C7232" s="78" t="str">
        <f>VLOOKUP(G7232,[1]Macrodata_CCF!$A$3:$D$55,4,FALSE)</f>
        <v>#ERROR!</v>
      </c>
      <c r="E7232" s="79" t="str">
        <f>VLOOKUP(G7232,[1]Macrodata_CCF!$A$3:$B$55,2,FALSE)</f>
        <v>#ERROR!</v>
      </c>
      <c r="F7232" s="78">
        <v>0.0</v>
      </c>
      <c r="G7232" s="80">
        <v>24.0</v>
      </c>
      <c r="H7232" s="81">
        <v>172580.0</v>
      </c>
      <c r="I7232" s="81">
        <v>240000.0</v>
      </c>
      <c r="J7232" s="81">
        <v>183365.0</v>
      </c>
      <c r="K7232" s="81">
        <v>240000.0</v>
      </c>
      <c r="L7232" s="82">
        <v>0.1599673687333135</v>
      </c>
      <c r="N7232" s="83">
        <f t="shared" si="1"/>
        <v>0.1599673687</v>
      </c>
      <c r="O7232" s="83">
        <f t="shared" si="2"/>
        <v>0.1599673687</v>
      </c>
      <c r="Q7232" s="83">
        <f t="shared" si="3"/>
        <v>0.2809166667</v>
      </c>
      <c r="R7232" s="83">
        <f t="shared" si="4"/>
        <v>0.1599673687</v>
      </c>
      <c r="S7232" s="83" t="b">
        <f t="shared" si="5"/>
        <v>0</v>
      </c>
      <c r="T7232" s="72"/>
      <c r="U7232" s="72"/>
      <c r="V7232" s="72"/>
      <c r="W7232" s="72"/>
      <c r="X7232" s="72"/>
      <c r="Y7232" s="72"/>
      <c r="Z7232" s="72"/>
      <c r="AA7232" s="72"/>
      <c r="AB7232" s="72"/>
      <c r="AC7232" s="72"/>
      <c r="AD7232" s="72"/>
      <c r="AE7232" s="72"/>
      <c r="AF7232" s="72"/>
      <c r="AG7232" s="72"/>
      <c r="AH7232" s="72"/>
      <c r="AI7232" s="72"/>
      <c r="AJ7232" s="72"/>
      <c r="AK7232" s="72"/>
    </row>
    <row r="7233" ht="14.25" customHeight="1">
      <c r="A7233" s="78">
        <v>7230.0</v>
      </c>
      <c r="C7233" s="78" t="str">
        <f>VLOOKUP(G7233,[1]Macrodata_CCF!$A$3:$D$55,4,FALSE)</f>
        <v>#ERROR!</v>
      </c>
      <c r="E7233" s="79" t="str">
        <f>VLOOKUP(G7233,[1]Macrodata_CCF!$A$3:$B$55,2,FALSE)</f>
        <v>#ERROR!</v>
      </c>
      <c r="F7233" s="78">
        <v>0.0</v>
      </c>
      <c r="G7233" s="80">
        <v>53.0</v>
      </c>
      <c r="H7233" s="81">
        <v>0.0</v>
      </c>
      <c r="I7233" s="81">
        <v>20000.0</v>
      </c>
      <c r="J7233" s="81">
        <v>2600.0</v>
      </c>
      <c r="K7233" s="81">
        <v>34000.0</v>
      </c>
      <c r="L7233" s="82">
        <v>0.13</v>
      </c>
      <c r="N7233" s="83">
        <f t="shared" si="1"/>
        <v>0.13</v>
      </c>
      <c r="O7233" s="83">
        <f t="shared" si="2"/>
        <v>0.13</v>
      </c>
      <c r="Q7233" s="83">
        <f t="shared" si="3"/>
        <v>1</v>
      </c>
      <c r="R7233" s="83">
        <f t="shared" si="4"/>
        <v>0.13</v>
      </c>
      <c r="S7233" s="83" t="b">
        <f t="shared" si="5"/>
        <v>0</v>
      </c>
      <c r="T7233" s="72"/>
      <c r="U7233" s="72"/>
      <c r="V7233" s="72"/>
      <c r="W7233" s="72"/>
      <c r="X7233" s="72"/>
      <c r="Y7233" s="72"/>
      <c r="Z7233" s="72"/>
      <c r="AA7233" s="72"/>
      <c r="AB7233" s="72"/>
      <c r="AC7233" s="72"/>
      <c r="AD7233" s="72"/>
      <c r="AE7233" s="72"/>
      <c r="AF7233" s="72"/>
      <c r="AG7233" s="72"/>
      <c r="AH7233" s="72"/>
      <c r="AI7233" s="72"/>
      <c r="AJ7233" s="72"/>
      <c r="AK7233" s="72"/>
    </row>
    <row r="7234" ht="14.25" customHeight="1">
      <c r="A7234" s="78">
        <v>7231.0</v>
      </c>
      <c r="C7234" s="78" t="str">
        <f>VLOOKUP(G7234,[1]Macrodata_CCF!$A$3:$D$55,4,FALSE)</f>
        <v>#ERROR!</v>
      </c>
      <c r="E7234" s="79" t="str">
        <f>VLOOKUP(G7234,[1]Macrodata_CCF!$A$3:$B$55,2,FALSE)</f>
        <v>#ERROR!</v>
      </c>
      <c r="F7234" s="78">
        <v>0.0</v>
      </c>
      <c r="G7234" s="80">
        <v>7.0</v>
      </c>
      <c r="H7234" s="81">
        <v>397540.0</v>
      </c>
      <c r="I7234" s="81">
        <v>390000.0</v>
      </c>
      <c r="J7234" s="81">
        <v>401160.0</v>
      </c>
      <c r="K7234" s="81">
        <v>702000.0</v>
      </c>
      <c r="L7234" s="82">
        <v>-0.4801061007957559</v>
      </c>
      <c r="N7234" s="83">
        <f t="shared" si="1"/>
        <v>-0.4801061008</v>
      </c>
      <c r="O7234" s="83">
        <f t="shared" si="2"/>
        <v>0</v>
      </c>
      <c r="Q7234" s="83">
        <f t="shared" si="3"/>
        <v>-0.01933333333</v>
      </c>
      <c r="R7234" s="83">
        <f t="shared" si="4"/>
        <v>0.009282051282</v>
      </c>
      <c r="S7234" s="83" t="b">
        <f t="shared" si="5"/>
        <v>0</v>
      </c>
      <c r="T7234" s="72"/>
      <c r="U7234" s="72"/>
      <c r="V7234" s="72"/>
      <c r="W7234" s="72"/>
      <c r="X7234" s="72"/>
      <c r="Y7234" s="72"/>
      <c r="Z7234" s="72"/>
      <c r="AA7234" s="72"/>
      <c r="AB7234" s="72"/>
      <c r="AC7234" s="72"/>
      <c r="AD7234" s="72"/>
      <c r="AE7234" s="72"/>
      <c r="AF7234" s="72"/>
      <c r="AG7234" s="72"/>
      <c r="AH7234" s="72"/>
      <c r="AI7234" s="72"/>
      <c r="AJ7234" s="72"/>
      <c r="AK7234" s="72"/>
    </row>
    <row r="7235" ht="14.25" customHeight="1">
      <c r="A7235" s="78">
        <v>7232.0</v>
      </c>
      <c r="C7235" s="78" t="str">
        <f>VLOOKUP(G7235,[1]Macrodata_CCF!$A$3:$D$55,4,FALSE)</f>
        <v>#ERROR!</v>
      </c>
      <c r="E7235" s="79" t="str">
        <f>VLOOKUP(G7235,[1]Macrodata_CCF!$A$3:$B$55,2,FALSE)</f>
        <v>#ERROR!</v>
      </c>
      <c r="F7235" s="78">
        <v>0.0</v>
      </c>
      <c r="G7235" s="80">
        <v>37.0</v>
      </c>
      <c r="H7235" s="81">
        <v>2645.0</v>
      </c>
      <c r="I7235" s="81">
        <v>230000.0</v>
      </c>
      <c r="J7235" s="81">
        <v>34475.0</v>
      </c>
      <c r="K7235" s="81">
        <v>230000.0</v>
      </c>
      <c r="L7235" s="82">
        <v>0.1400013195223329</v>
      </c>
      <c r="N7235" s="83">
        <f t="shared" si="1"/>
        <v>0.1400013195</v>
      </c>
      <c r="O7235" s="83">
        <f t="shared" si="2"/>
        <v>0.1400013195</v>
      </c>
      <c r="Q7235" s="83">
        <f t="shared" si="3"/>
        <v>0.9885</v>
      </c>
      <c r="R7235" s="83">
        <f t="shared" si="4"/>
        <v>0.1400013195</v>
      </c>
      <c r="S7235" s="83" t="b">
        <f t="shared" si="5"/>
        <v>0</v>
      </c>
      <c r="T7235" s="72"/>
      <c r="U7235" s="72"/>
      <c r="V7235" s="72"/>
      <c r="W7235" s="72"/>
      <c r="X7235" s="72"/>
      <c r="Y7235" s="72"/>
      <c r="Z7235" s="72"/>
      <c r="AA7235" s="72"/>
      <c r="AB7235" s="72"/>
      <c r="AC7235" s="72"/>
      <c r="AD7235" s="72"/>
      <c r="AE7235" s="72"/>
      <c r="AF7235" s="72"/>
      <c r="AG7235" s="72"/>
      <c r="AH7235" s="72"/>
      <c r="AI7235" s="72"/>
      <c r="AJ7235" s="72"/>
      <c r="AK7235" s="72"/>
    </row>
    <row r="7236" ht="14.25" customHeight="1">
      <c r="A7236" s="78">
        <v>7233.0</v>
      </c>
      <c r="C7236" s="78" t="str">
        <f>VLOOKUP(G7236,[1]Macrodata_CCF!$A$3:$D$55,4,FALSE)</f>
        <v>#ERROR!</v>
      </c>
      <c r="E7236" s="79" t="str">
        <f>VLOOKUP(G7236,[1]Macrodata_CCF!$A$3:$B$55,2,FALSE)</f>
        <v>#ERROR!</v>
      </c>
      <c r="F7236" s="78">
        <v>0.0</v>
      </c>
      <c r="G7236" s="80">
        <v>21.0</v>
      </c>
      <c r="H7236" s="81">
        <v>259735.0</v>
      </c>
      <c r="I7236" s="81">
        <v>740000.0</v>
      </c>
      <c r="J7236" s="81">
        <v>350985.0</v>
      </c>
      <c r="K7236" s="81">
        <v>740000.0</v>
      </c>
      <c r="L7236" s="82">
        <v>0.189999271235672</v>
      </c>
      <c r="N7236" s="83">
        <f t="shared" si="1"/>
        <v>0.1899992712</v>
      </c>
      <c r="O7236" s="83">
        <f t="shared" si="2"/>
        <v>0.1899992712</v>
      </c>
      <c r="Q7236" s="83">
        <f t="shared" si="3"/>
        <v>0.6490067568</v>
      </c>
      <c r="R7236" s="83">
        <f t="shared" si="4"/>
        <v>0.1899992712</v>
      </c>
      <c r="S7236" s="83" t="b">
        <f t="shared" si="5"/>
        <v>0</v>
      </c>
      <c r="T7236" s="72"/>
      <c r="U7236" s="72"/>
      <c r="V7236" s="72"/>
      <c r="W7236" s="72"/>
      <c r="X7236" s="72"/>
      <c r="Y7236" s="72"/>
      <c r="Z7236" s="72"/>
      <c r="AA7236" s="72"/>
      <c r="AB7236" s="72"/>
      <c r="AC7236" s="72"/>
      <c r="AD7236" s="72"/>
      <c r="AE7236" s="72"/>
      <c r="AF7236" s="72"/>
      <c r="AG7236" s="72"/>
      <c r="AH7236" s="72"/>
      <c r="AI7236" s="72"/>
      <c r="AJ7236" s="72"/>
      <c r="AK7236" s="72"/>
    </row>
    <row r="7237" ht="14.25" customHeight="1">
      <c r="A7237" s="78">
        <v>7234.0</v>
      </c>
      <c r="C7237" s="78" t="str">
        <f>VLOOKUP(G7237,[1]Macrodata_CCF!$A$3:$D$55,4,FALSE)</f>
        <v>#ERROR!</v>
      </c>
      <c r="E7237" s="79" t="str">
        <f>VLOOKUP(G7237,[1]Macrodata_CCF!$A$3:$B$55,2,FALSE)</f>
        <v>#ERROR!</v>
      </c>
      <c r="F7237" s="78">
        <v>0.0</v>
      </c>
      <c r="G7237" s="80">
        <v>21.0</v>
      </c>
      <c r="H7237" s="81">
        <v>20215.0</v>
      </c>
      <c r="I7237" s="81">
        <v>40000.0</v>
      </c>
      <c r="J7237" s="81">
        <v>23380.0</v>
      </c>
      <c r="K7237" s="81">
        <v>40000.0</v>
      </c>
      <c r="L7237" s="82">
        <v>0.1599696739954511</v>
      </c>
      <c r="N7237" s="83">
        <f t="shared" si="1"/>
        <v>0.159969674</v>
      </c>
      <c r="O7237" s="83">
        <f t="shared" si="2"/>
        <v>0.159969674</v>
      </c>
      <c r="Q7237" s="83">
        <f t="shared" si="3"/>
        <v>0.494625</v>
      </c>
      <c r="R7237" s="83">
        <f t="shared" si="4"/>
        <v>0.159969674</v>
      </c>
      <c r="S7237" s="83" t="b">
        <f t="shared" si="5"/>
        <v>0</v>
      </c>
      <c r="T7237" s="72"/>
      <c r="U7237" s="72"/>
      <c r="V7237" s="72"/>
      <c r="W7237" s="72"/>
      <c r="X7237" s="72"/>
      <c r="Y7237" s="72"/>
      <c r="Z7237" s="72"/>
      <c r="AA7237" s="72"/>
      <c r="AB7237" s="72"/>
      <c r="AC7237" s="72"/>
      <c r="AD7237" s="72"/>
      <c r="AE7237" s="72"/>
      <c r="AF7237" s="72"/>
      <c r="AG7237" s="72"/>
      <c r="AH7237" s="72"/>
      <c r="AI7237" s="72"/>
      <c r="AJ7237" s="72"/>
      <c r="AK7237" s="72"/>
    </row>
    <row r="7238" ht="14.25" customHeight="1">
      <c r="A7238" s="78">
        <v>7235.0</v>
      </c>
      <c r="C7238" s="78" t="str">
        <f>VLOOKUP(G7238,[1]Macrodata_CCF!$A$3:$D$55,4,FALSE)</f>
        <v>#ERROR!</v>
      </c>
      <c r="E7238" s="79" t="str">
        <f>VLOOKUP(G7238,[1]Macrodata_CCF!$A$3:$B$55,2,FALSE)</f>
        <v>#ERROR!</v>
      </c>
      <c r="F7238" s="78">
        <v>0.0</v>
      </c>
      <c r="G7238" s="80">
        <v>52.0</v>
      </c>
      <c r="H7238" s="81">
        <v>428500.0</v>
      </c>
      <c r="I7238" s="81">
        <v>610000.0</v>
      </c>
      <c r="J7238" s="81">
        <v>439390.0</v>
      </c>
      <c r="K7238" s="81">
        <v>610000.0</v>
      </c>
      <c r="L7238" s="82">
        <v>0.06</v>
      </c>
      <c r="N7238" s="83">
        <f t="shared" si="1"/>
        <v>0.06</v>
      </c>
      <c r="O7238" s="83">
        <f t="shared" si="2"/>
        <v>0.06</v>
      </c>
      <c r="Q7238" s="83">
        <f t="shared" si="3"/>
        <v>0.2975409836</v>
      </c>
      <c r="R7238" s="83">
        <f t="shared" si="4"/>
        <v>0.06</v>
      </c>
      <c r="S7238" s="83" t="b">
        <f t="shared" si="5"/>
        <v>0</v>
      </c>
      <c r="T7238" s="72"/>
      <c r="U7238" s="72"/>
      <c r="V7238" s="72"/>
      <c r="W7238" s="72"/>
      <c r="X7238" s="72"/>
      <c r="Y7238" s="72"/>
      <c r="Z7238" s="72"/>
      <c r="AA7238" s="72"/>
      <c r="AB7238" s="72"/>
      <c r="AC7238" s="72"/>
      <c r="AD7238" s="72"/>
      <c r="AE7238" s="72"/>
      <c r="AF7238" s="72"/>
      <c r="AG7238" s="72"/>
      <c r="AH7238" s="72"/>
      <c r="AI7238" s="72"/>
      <c r="AJ7238" s="72"/>
      <c r="AK7238" s="72"/>
    </row>
    <row r="7239" ht="14.25" customHeight="1">
      <c r="A7239" s="78">
        <v>7236.0</v>
      </c>
      <c r="C7239" s="78" t="str">
        <f>VLOOKUP(G7239,[1]Macrodata_CCF!$A$3:$D$55,4,FALSE)</f>
        <v>#ERROR!</v>
      </c>
      <c r="E7239" s="79" t="str">
        <f>VLOOKUP(G7239,[1]Macrodata_CCF!$A$3:$B$55,2,FALSE)</f>
        <v>#ERROR!</v>
      </c>
      <c r="F7239" s="78">
        <v>0.0</v>
      </c>
      <c r="G7239" s="80">
        <v>20.0</v>
      </c>
      <c r="H7239" s="81">
        <v>761550.0</v>
      </c>
      <c r="I7239" s="81">
        <v>860000.0</v>
      </c>
      <c r="J7239" s="81">
        <v>776320.0</v>
      </c>
      <c r="K7239" s="81">
        <v>860000.0</v>
      </c>
      <c r="L7239" s="82">
        <v>0.1500253936008126</v>
      </c>
      <c r="N7239" s="83">
        <f t="shared" si="1"/>
        <v>0.1500253936</v>
      </c>
      <c r="O7239" s="83">
        <f t="shared" si="2"/>
        <v>0.1500253936</v>
      </c>
      <c r="Q7239" s="83">
        <f t="shared" si="3"/>
        <v>0.1144767442</v>
      </c>
      <c r="R7239" s="83">
        <f t="shared" si="4"/>
        <v>0.1500253936</v>
      </c>
      <c r="S7239" s="83" t="b">
        <f t="shared" si="5"/>
        <v>0</v>
      </c>
      <c r="T7239" s="72"/>
      <c r="U7239" s="72"/>
      <c r="V7239" s="72"/>
      <c r="W7239" s="72"/>
      <c r="X7239" s="72"/>
      <c r="Y7239" s="72"/>
      <c r="Z7239" s="72"/>
      <c r="AA7239" s="72"/>
      <c r="AB7239" s="72"/>
      <c r="AC7239" s="72"/>
      <c r="AD7239" s="72"/>
      <c r="AE7239" s="72"/>
      <c r="AF7239" s="72"/>
      <c r="AG7239" s="72"/>
      <c r="AH7239" s="72"/>
      <c r="AI7239" s="72"/>
      <c r="AJ7239" s="72"/>
      <c r="AK7239" s="72"/>
    </row>
    <row r="7240" ht="14.25" customHeight="1">
      <c r="A7240" s="78">
        <v>7237.0</v>
      </c>
      <c r="C7240" s="78" t="str">
        <f>VLOOKUP(G7240,[1]Macrodata_CCF!$A$3:$D$55,4,FALSE)</f>
        <v>#ERROR!</v>
      </c>
      <c r="E7240" s="79" t="str">
        <f>VLOOKUP(G7240,[1]Macrodata_CCF!$A$3:$B$55,2,FALSE)</f>
        <v>#ERROR!</v>
      </c>
      <c r="F7240" s="78">
        <v>0.0</v>
      </c>
      <c r="G7240" s="80">
        <v>32.0</v>
      </c>
      <c r="H7240" s="81">
        <v>258370.0</v>
      </c>
      <c r="I7240" s="81">
        <v>330000.0</v>
      </c>
      <c r="J7240" s="81">
        <v>269115.0</v>
      </c>
      <c r="K7240" s="81">
        <v>330000.0</v>
      </c>
      <c r="L7240" s="82">
        <v>0.1500069803155103</v>
      </c>
      <c r="N7240" s="83">
        <f t="shared" si="1"/>
        <v>0.1500069803</v>
      </c>
      <c r="O7240" s="83">
        <f t="shared" si="2"/>
        <v>0.1500069803</v>
      </c>
      <c r="Q7240" s="83">
        <f t="shared" si="3"/>
        <v>0.2170606061</v>
      </c>
      <c r="R7240" s="83">
        <f t="shared" si="4"/>
        <v>0.1500069803</v>
      </c>
      <c r="S7240" s="83" t="b">
        <f t="shared" si="5"/>
        <v>0</v>
      </c>
      <c r="T7240" s="72"/>
      <c r="U7240" s="72"/>
      <c r="V7240" s="72"/>
      <c r="W7240" s="72"/>
      <c r="X7240" s="72"/>
      <c r="Y7240" s="72"/>
      <c r="Z7240" s="72"/>
      <c r="AA7240" s="72"/>
      <c r="AB7240" s="72"/>
      <c r="AC7240" s="72"/>
      <c r="AD7240" s="72"/>
      <c r="AE7240" s="72"/>
      <c r="AF7240" s="72"/>
      <c r="AG7240" s="72"/>
      <c r="AH7240" s="72"/>
      <c r="AI7240" s="72"/>
      <c r="AJ7240" s="72"/>
      <c r="AK7240" s="72"/>
    </row>
    <row r="7241" ht="14.25" customHeight="1">
      <c r="A7241" s="78">
        <v>7238.0</v>
      </c>
      <c r="C7241" s="78" t="str">
        <f>VLOOKUP(G7241,[1]Macrodata_CCF!$A$3:$D$55,4,FALSE)</f>
        <v>#ERROR!</v>
      </c>
      <c r="E7241" s="79" t="str">
        <f>VLOOKUP(G7241,[1]Macrodata_CCF!$A$3:$B$55,2,FALSE)</f>
        <v>#ERROR!</v>
      </c>
      <c r="F7241" s="78">
        <v>0.0</v>
      </c>
      <c r="G7241" s="80">
        <v>28.0</v>
      </c>
      <c r="H7241" s="81">
        <v>49570.0</v>
      </c>
      <c r="I7241" s="81">
        <v>480000.0</v>
      </c>
      <c r="J7241" s="81">
        <v>118440.0</v>
      </c>
      <c r="K7241" s="81">
        <v>480000.0</v>
      </c>
      <c r="L7241" s="82">
        <v>0.1600027879097647</v>
      </c>
      <c r="N7241" s="83">
        <f t="shared" si="1"/>
        <v>0.1600027879</v>
      </c>
      <c r="O7241" s="83">
        <f t="shared" si="2"/>
        <v>0.1600027879</v>
      </c>
      <c r="Q7241" s="83">
        <f t="shared" si="3"/>
        <v>0.8967291667</v>
      </c>
      <c r="R7241" s="83">
        <f t="shared" si="4"/>
        <v>0.1600027879</v>
      </c>
      <c r="S7241" s="83" t="b">
        <f t="shared" si="5"/>
        <v>0</v>
      </c>
      <c r="T7241" s="72"/>
      <c r="U7241" s="72"/>
      <c r="V7241" s="72"/>
      <c r="W7241" s="72"/>
      <c r="X7241" s="72"/>
      <c r="Y7241" s="72"/>
      <c r="Z7241" s="72"/>
      <c r="AA7241" s="72"/>
      <c r="AB7241" s="72"/>
      <c r="AC7241" s="72"/>
      <c r="AD7241" s="72"/>
      <c r="AE7241" s="72"/>
      <c r="AF7241" s="72"/>
      <c r="AG7241" s="72"/>
      <c r="AH7241" s="72"/>
      <c r="AI7241" s="72"/>
      <c r="AJ7241" s="72"/>
      <c r="AK7241" s="72"/>
    </row>
    <row r="7242" ht="14.25" customHeight="1">
      <c r="A7242" s="78">
        <v>7239.0</v>
      </c>
      <c r="C7242" s="78" t="str">
        <f>VLOOKUP(G7242,[1]Macrodata_CCF!$A$3:$D$55,4,FALSE)</f>
        <v>#ERROR!</v>
      </c>
      <c r="E7242" s="79" t="str">
        <f>VLOOKUP(G7242,[1]Macrodata_CCF!$A$3:$B$55,2,FALSE)</f>
        <v>#ERROR!</v>
      </c>
      <c r="F7242" s="78">
        <v>0.0</v>
      </c>
      <c r="G7242" s="80">
        <v>51.0</v>
      </c>
      <c r="H7242" s="81">
        <v>116255.0</v>
      </c>
      <c r="I7242" s="81">
        <v>150000.0</v>
      </c>
      <c r="J7242" s="81">
        <v>114570.0</v>
      </c>
      <c r="K7242" s="81">
        <v>150000.0</v>
      </c>
      <c r="L7242" s="82">
        <v>-0.04993332345532672</v>
      </c>
      <c r="N7242" s="83">
        <f t="shared" si="1"/>
        <v>-0.04993332346</v>
      </c>
      <c r="O7242" s="83">
        <f t="shared" si="2"/>
        <v>0</v>
      </c>
      <c r="Q7242" s="83">
        <f t="shared" si="3"/>
        <v>0.2249666667</v>
      </c>
      <c r="R7242" s="83">
        <f t="shared" si="4"/>
        <v>-0.04993332346</v>
      </c>
      <c r="S7242" s="83" t="b">
        <f t="shared" si="5"/>
        <v>0</v>
      </c>
      <c r="T7242" s="72"/>
      <c r="U7242" s="72"/>
      <c r="V7242" s="72"/>
      <c r="W7242" s="72"/>
      <c r="X7242" s="72"/>
      <c r="Y7242" s="72"/>
      <c r="Z7242" s="72"/>
      <c r="AA7242" s="72"/>
      <c r="AB7242" s="72"/>
      <c r="AC7242" s="72"/>
      <c r="AD7242" s="72"/>
      <c r="AE7242" s="72"/>
      <c r="AF7242" s="72"/>
      <c r="AG7242" s="72"/>
      <c r="AH7242" s="72"/>
      <c r="AI7242" s="72"/>
      <c r="AJ7242" s="72"/>
      <c r="AK7242" s="72"/>
    </row>
    <row r="7243" ht="14.25" customHeight="1">
      <c r="A7243" s="78">
        <v>7240.0</v>
      </c>
      <c r="C7243" s="78" t="str">
        <f>VLOOKUP(G7243,[1]Macrodata_CCF!$A$3:$D$55,4,FALSE)</f>
        <v>#ERROR!</v>
      </c>
      <c r="E7243" s="79" t="str">
        <f>VLOOKUP(G7243,[1]Macrodata_CCF!$A$3:$B$55,2,FALSE)</f>
        <v>#ERROR!</v>
      </c>
      <c r="F7243" s="78">
        <v>0.0</v>
      </c>
      <c r="G7243" s="80">
        <v>42.0</v>
      </c>
      <c r="H7243" s="81">
        <v>230885.0</v>
      </c>
      <c r="I7243" s="81">
        <v>360000.0</v>
      </c>
      <c r="J7243" s="81">
        <v>367200.0</v>
      </c>
      <c r="K7243" s="81">
        <v>360000.0</v>
      </c>
      <c r="L7243" s="82">
        <v>1.055764241180343</v>
      </c>
      <c r="N7243" s="83">
        <f t="shared" si="1"/>
        <v>1.055764241</v>
      </c>
      <c r="O7243" s="83">
        <f t="shared" si="2"/>
        <v>1</v>
      </c>
      <c r="Q7243" s="83">
        <f t="shared" si="3"/>
        <v>0.3586527778</v>
      </c>
      <c r="R7243" s="83">
        <f t="shared" si="4"/>
        <v>1.055764241</v>
      </c>
      <c r="S7243" s="83" t="b">
        <f t="shared" si="5"/>
        <v>0</v>
      </c>
      <c r="T7243" s="72"/>
      <c r="U7243" s="72"/>
      <c r="V7243" s="72"/>
      <c r="W7243" s="72"/>
      <c r="X7243" s="72"/>
      <c r="Y7243" s="72"/>
      <c r="Z7243" s="72"/>
      <c r="AA7243" s="72"/>
      <c r="AB7243" s="72"/>
      <c r="AC7243" s="72"/>
      <c r="AD7243" s="72"/>
      <c r="AE7243" s="72"/>
      <c r="AF7243" s="72"/>
      <c r="AG7243" s="72"/>
      <c r="AH7243" s="72"/>
      <c r="AI7243" s="72"/>
      <c r="AJ7243" s="72"/>
      <c r="AK7243" s="72"/>
    </row>
    <row r="7244" ht="14.25" customHeight="1">
      <c r="A7244" s="78">
        <v>7241.0</v>
      </c>
      <c r="C7244" s="78" t="str">
        <f>VLOOKUP(G7244,[1]Macrodata_CCF!$A$3:$D$55,4,FALSE)</f>
        <v>#ERROR!</v>
      </c>
      <c r="E7244" s="79" t="str">
        <f>VLOOKUP(G7244,[1]Macrodata_CCF!$A$3:$B$55,2,FALSE)</f>
        <v>#ERROR!</v>
      </c>
      <c r="F7244" s="78">
        <v>0.0</v>
      </c>
      <c r="G7244" s="80">
        <v>21.0</v>
      </c>
      <c r="H7244" s="81">
        <v>59145.0</v>
      </c>
      <c r="I7244" s="81">
        <v>160000.0</v>
      </c>
      <c r="J7244" s="81">
        <v>74275.0</v>
      </c>
      <c r="K7244" s="81">
        <v>160000.0</v>
      </c>
      <c r="L7244" s="82">
        <v>0.1500173516434485</v>
      </c>
      <c r="N7244" s="83">
        <f t="shared" si="1"/>
        <v>0.1500173516</v>
      </c>
      <c r="O7244" s="83">
        <f t="shared" si="2"/>
        <v>0.1500173516</v>
      </c>
      <c r="Q7244" s="83">
        <f t="shared" si="3"/>
        <v>0.63034375</v>
      </c>
      <c r="R7244" s="83">
        <f t="shared" si="4"/>
        <v>0.1500173516</v>
      </c>
      <c r="S7244" s="83" t="b">
        <f t="shared" si="5"/>
        <v>0</v>
      </c>
      <c r="T7244" s="72"/>
      <c r="U7244" s="72"/>
      <c r="V7244" s="72"/>
      <c r="W7244" s="72"/>
      <c r="X7244" s="72"/>
      <c r="Y7244" s="72"/>
      <c r="Z7244" s="72"/>
      <c r="AA7244" s="72"/>
      <c r="AB7244" s="72"/>
      <c r="AC7244" s="72"/>
      <c r="AD7244" s="72"/>
      <c r="AE7244" s="72"/>
      <c r="AF7244" s="72"/>
      <c r="AG7244" s="72"/>
      <c r="AH7244" s="72"/>
      <c r="AI7244" s="72"/>
      <c r="AJ7244" s="72"/>
      <c r="AK7244" s="72"/>
    </row>
    <row r="7245" ht="14.25" customHeight="1">
      <c r="A7245" s="78">
        <v>7242.0</v>
      </c>
      <c r="C7245" s="78" t="str">
        <f>VLOOKUP(G7245,[1]Macrodata_CCF!$A$3:$D$55,4,FALSE)</f>
        <v>#ERROR!</v>
      </c>
      <c r="E7245" s="79" t="str">
        <f>VLOOKUP(G7245,[1]Macrodata_CCF!$A$3:$B$55,2,FALSE)</f>
        <v>#ERROR!</v>
      </c>
      <c r="F7245" s="78">
        <v>0.0</v>
      </c>
      <c r="G7245" s="80">
        <v>18.0</v>
      </c>
      <c r="H7245" s="81">
        <v>561255.0</v>
      </c>
      <c r="I7245" s="81">
        <v>570000.0</v>
      </c>
      <c r="J7245" s="81">
        <v>562565.0</v>
      </c>
      <c r="K7245" s="81">
        <v>969000.0</v>
      </c>
      <c r="L7245" s="82">
        <v>0.1497998856489423</v>
      </c>
      <c r="N7245" s="83">
        <f t="shared" si="1"/>
        <v>0.1497998856</v>
      </c>
      <c r="O7245" s="83">
        <f t="shared" si="2"/>
        <v>0.1497998856</v>
      </c>
      <c r="Q7245" s="83">
        <f t="shared" si="3"/>
        <v>0.01534210526</v>
      </c>
      <c r="R7245" s="83">
        <f t="shared" si="4"/>
        <v>0.002298245614</v>
      </c>
      <c r="S7245" s="83" t="b">
        <f t="shared" si="5"/>
        <v>0</v>
      </c>
      <c r="T7245" s="72"/>
      <c r="U7245" s="72"/>
      <c r="V7245" s="72"/>
      <c r="W7245" s="72"/>
      <c r="X7245" s="72"/>
      <c r="Y7245" s="72"/>
      <c r="Z7245" s="72"/>
      <c r="AA7245" s="72"/>
      <c r="AB7245" s="72"/>
      <c r="AC7245" s="72"/>
      <c r="AD7245" s="72"/>
      <c r="AE7245" s="72"/>
      <c r="AF7245" s="72"/>
      <c r="AG7245" s="72"/>
      <c r="AH7245" s="72"/>
      <c r="AI7245" s="72"/>
      <c r="AJ7245" s="72"/>
      <c r="AK7245" s="72"/>
    </row>
    <row r="7246" ht="14.25" customHeight="1">
      <c r="A7246" s="78">
        <v>7243.0</v>
      </c>
      <c r="C7246" s="78" t="str">
        <f>VLOOKUP(G7246,[1]Macrodata_CCF!$A$3:$D$55,4,FALSE)</f>
        <v>#ERROR!</v>
      </c>
      <c r="E7246" s="79" t="str">
        <f>VLOOKUP(G7246,[1]Macrodata_CCF!$A$3:$B$55,2,FALSE)</f>
        <v>#ERROR!</v>
      </c>
      <c r="F7246" s="78">
        <v>0.0</v>
      </c>
      <c r="G7246" s="80">
        <v>31.0</v>
      </c>
      <c r="H7246" s="81">
        <v>71965.0</v>
      </c>
      <c r="I7246" s="81">
        <v>150000.0</v>
      </c>
      <c r="J7246" s="81">
        <v>82890.0</v>
      </c>
      <c r="K7246" s="81">
        <v>150000.0</v>
      </c>
      <c r="L7246" s="82">
        <v>0.1400012814762606</v>
      </c>
      <c r="N7246" s="83">
        <f t="shared" si="1"/>
        <v>0.1400012815</v>
      </c>
      <c r="O7246" s="83">
        <f t="shared" si="2"/>
        <v>0.1400012815</v>
      </c>
      <c r="Q7246" s="83">
        <f t="shared" si="3"/>
        <v>0.5202333333</v>
      </c>
      <c r="R7246" s="83">
        <f t="shared" si="4"/>
        <v>0.1400012815</v>
      </c>
      <c r="S7246" s="83" t="b">
        <f t="shared" si="5"/>
        <v>0</v>
      </c>
      <c r="T7246" s="72"/>
      <c r="U7246" s="72"/>
      <c r="V7246" s="72"/>
      <c r="W7246" s="72"/>
      <c r="X7246" s="72"/>
      <c r="Y7246" s="72"/>
      <c r="Z7246" s="72"/>
      <c r="AA7246" s="72"/>
      <c r="AB7246" s="72"/>
      <c r="AC7246" s="72"/>
      <c r="AD7246" s="72"/>
      <c r="AE7246" s="72"/>
      <c r="AF7246" s="72"/>
      <c r="AG7246" s="72"/>
      <c r="AH7246" s="72"/>
      <c r="AI7246" s="72"/>
      <c r="AJ7246" s="72"/>
      <c r="AK7246" s="72"/>
    </row>
    <row r="7247" ht="14.25" customHeight="1">
      <c r="A7247" s="78">
        <v>7244.0</v>
      </c>
      <c r="C7247" s="78" t="str">
        <f>VLOOKUP(G7247,[1]Macrodata_CCF!$A$3:$D$55,4,FALSE)</f>
        <v>#ERROR!</v>
      </c>
      <c r="E7247" s="79" t="str">
        <f>VLOOKUP(G7247,[1]Macrodata_CCF!$A$3:$B$55,2,FALSE)</f>
        <v>#ERROR!</v>
      </c>
      <c r="F7247" s="78">
        <v>0.0</v>
      </c>
      <c r="G7247" s="80">
        <v>4.0</v>
      </c>
      <c r="H7247" s="81">
        <v>618865.0</v>
      </c>
      <c r="I7247" s="81">
        <v>890000.0</v>
      </c>
      <c r="J7247" s="81">
        <v>721895.0</v>
      </c>
      <c r="K7247" s="81">
        <v>890000.0</v>
      </c>
      <c r="L7247" s="82">
        <v>0.379995205340513</v>
      </c>
      <c r="N7247" s="83">
        <f t="shared" si="1"/>
        <v>0.3799952053</v>
      </c>
      <c r="O7247" s="83">
        <f t="shared" si="2"/>
        <v>0.3799952053</v>
      </c>
      <c r="Q7247" s="83">
        <f t="shared" si="3"/>
        <v>0.3046460674</v>
      </c>
      <c r="R7247" s="83">
        <f t="shared" si="4"/>
        <v>0.3799952053</v>
      </c>
      <c r="S7247" s="83" t="b">
        <f t="shared" si="5"/>
        <v>0</v>
      </c>
      <c r="T7247" s="72"/>
      <c r="U7247" s="72"/>
      <c r="V7247" s="72"/>
      <c r="W7247" s="72"/>
      <c r="X7247" s="72"/>
      <c r="Y7247" s="72"/>
      <c r="Z7247" s="72"/>
      <c r="AA7247" s="72"/>
      <c r="AB7247" s="72"/>
      <c r="AC7247" s="72"/>
      <c r="AD7247" s="72"/>
      <c r="AE7247" s="72"/>
      <c r="AF7247" s="72"/>
      <c r="AG7247" s="72"/>
      <c r="AH7247" s="72"/>
      <c r="AI7247" s="72"/>
      <c r="AJ7247" s="72"/>
      <c r="AK7247" s="72"/>
    </row>
    <row r="7248" ht="14.25" customHeight="1">
      <c r="A7248" s="78">
        <v>7245.0</v>
      </c>
      <c r="C7248" s="78" t="str">
        <f>VLOOKUP(G7248,[1]Macrodata_CCF!$A$3:$D$55,4,FALSE)</f>
        <v>#ERROR!</v>
      </c>
      <c r="E7248" s="79" t="str">
        <f>VLOOKUP(G7248,[1]Macrodata_CCF!$A$3:$B$55,2,FALSE)</f>
        <v>#ERROR!</v>
      </c>
      <c r="F7248" s="78">
        <v>0.0</v>
      </c>
      <c r="G7248" s="80">
        <v>49.0</v>
      </c>
      <c r="H7248" s="81">
        <v>203700.0</v>
      </c>
      <c r="I7248" s="81">
        <v>570000.0</v>
      </c>
      <c r="J7248" s="81">
        <v>229340.0</v>
      </c>
      <c r="K7248" s="81">
        <v>570000.0</v>
      </c>
      <c r="L7248" s="82">
        <v>0.06999726999727</v>
      </c>
      <c r="N7248" s="83">
        <f t="shared" si="1"/>
        <v>0.06999727</v>
      </c>
      <c r="O7248" s="83">
        <f t="shared" si="2"/>
        <v>0.06999727</v>
      </c>
      <c r="Q7248" s="83">
        <f t="shared" si="3"/>
        <v>0.6426315789</v>
      </c>
      <c r="R7248" s="83">
        <f t="shared" si="4"/>
        <v>0.06999727</v>
      </c>
      <c r="S7248" s="83" t="b">
        <f t="shared" si="5"/>
        <v>0</v>
      </c>
      <c r="T7248" s="72"/>
      <c r="U7248" s="72"/>
      <c r="V7248" s="72"/>
      <c r="W7248" s="72"/>
      <c r="X7248" s="72"/>
      <c r="Y7248" s="72"/>
      <c r="Z7248" s="72"/>
      <c r="AA7248" s="72"/>
      <c r="AB7248" s="72"/>
      <c r="AC7248" s="72"/>
      <c r="AD7248" s="72"/>
      <c r="AE7248" s="72"/>
      <c r="AF7248" s="72"/>
      <c r="AG7248" s="72"/>
      <c r="AH7248" s="72"/>
      <c r="AI7248" s="72"/>
      <c r="AJ7248" s="72"/>
      <c r="AK7248" s="72"/>
    </row>
    <row r="7249" ht="14.25" customHeight="1">
      <c r="A7249" s="78">
        <v>7246.0</v>
      </c>
      <c r="C7249" s="78" t="str">
        <f>VLOOKUP(G7249,[1]Macrodata_CCF!$A$3:$D$55,4,FALSE)</f>
        <v>#ERROR!</v>
      </c>
      <c r="E7249" s="79" t="str">
        <f>VLOOKUP(G7249,[1]Macrodata_CCF!$A$3:$B$55,2,FALSE)</f>
        <v>#ERROR!</v>
      </c>
      <c r="F7249" s="78">
        <v>0.0</v>
      </c>
      <c r="G7249" s="80">
        <v>9.0</v>
      </c>
      <c r="H7249" s="81">
        <v>304340.0</v>
      </c>
      <c r="I7249" s="81">
        <v>350000.0</v>
      </c>
      <c r="J7249" s="81">
        <v>321690.0</v>
      </c>
      <c r="K7249" s="81">
        <v>350000.0</v>
      </c>
      <c r="L7249" s="82">
        <v>0.3799824791940429</v>
      </c>
      <c r="N7249" s="83">
        <f t="shared" si="1"/>
        <v>0.3799824792</v>
      </c>
      <c r="O7249" s="83">
        <f t="shared" si="2"/>
        <v>0.3799824792</v>
      </c>
      <c r="Q7249" s="83">
        <f t="shared" si="3"/>
        <v>0.1304571429</v>
      </c>
      <c r="R7249" s="83">
        <f t="shared" si="4"/>
        <v>0.3799824792</v>
      </c>
      <c r="S7249" s="83" t="b">
        <f t="shared" si="5"/>
        <v>0</v>
      </c>
      <c r="T7249" s="72"/>
      <c r="U7249" s="72"/>
      <c r="V7249" s="72"/>
      <c r="W7249" s="72"/>
      <c r="X7249" s="72"/>
      <c r="Y7249" s="72"/>
      <c r="Z7249" s="72"/>
      <c r="AA7249" s="72"/>
      <c r="AB7249" s="72"/>
      <c r="AC7249" s="72"/>
      <c r="AD7249" s="72"/>
      <c r="AE7249" s="72"/>
      <c r="AF7249" s="72"/>
      <c r="AG7249" s="72"/>
      <c r="AH7249" s="72"/>
      <c r="AI7249" s="72"/>
      <c r="AJ7249" s="72"/>
      <c r="AK7249" s="72"/>
    </row>
    <row r="7250" ht="14.25" customHeight="1">
      <c r="A7250" s="78">
        <v>7247.0</v>
      </c>
      <c r="C7250" s="78" t="str">
        <f>VLOOKUP(G7250,[1]Macrodata_CCF!$A$3:$D$55,4,FALSE)</f>
        <v>#ERROR!</v>
      </c>
      <c r="E7250" s="79" t="str">
        <f>VLOOKUP(G7250,[1]Macrodata_CCF!$A$3:$B$55,2,FALSE)</f>
        <v>#ERROR!</v>
      </c>
      <c r="F7250" s="78">
        <v>0.0</v>
      </c>
      <c r="G7250" s="80">
        <v>35.0</v>
      </c>
      <c r="H7250" s="81">
        <v>0.0</v>
      </c>
      <c r="I7250" s="81">
        <v>280000.0</v>
      </c>
      <c r="J7250" s="81">
        <v>28000.0</v>
      </c>
      <c r="K7250" s="81">
        <v>280000.0</v>
      </c>
      <c r="L7250" s="82">
        <v>0.1</v>
      </c>
      <c r="N7250" s="83">
        <f t="shared" si="1"/>
        <v>0.1</v>
      </c>
      <c r="O7250" s="83">
        <f t="shared" si="2"/>
        <v>0.1</v>
      </c>
      <c r="Q7250" s="83">
        <f t="shared" si="3"/>
        <v>1</v>
      </c>
      <c r="R7250" s="83">
        <f t="shared" si="4"/>
        <v>0.1</v>
      </c>
      <c r="S7250" s="83" t="b">
        <f t="shared" si="5"/>
        <v>0</v>
      </c>
      <c r="T7250" s="72"/>
      <c r="U7250" s="72"/>
      <c r="V7250" s="72"/>
      <c r="W7250" s="72"/>
      <c r="X7250" s="72"/>
      <c r="Y7250" s="72"/>
      <c r="Z7250" s="72"/>
      <c r="AA7250" s="72"/>
      <c r="AB7250" s="72"/>
      <c r="AC7250" s="72"/>
      <c r="AD7250" s="72"/>
      <c r="AE7250" s="72"/>
      <c r="AF7250" s="72"/>
      <c r="AG7250" s="72"/>
      <c r="AH7250" s="72"/>
      <c r="AI7250" s="72"/>
      <c r="AJ7250" s="72"/>
      <c r="AK7250" s="72"/>
    </row>
    <row r="7251" ht="14.25" customHeight="1">
      <c r="A7251" s="78">
        <v>7248.0</v>
      </c>
      <c r="C7251" s="78" t="str">
        <f>VLOOKUP(G7251,[1]Macrodata_CCF!$A$3:$D$55,4,FALSE)</f>
        <v>#ERROR!</v>
      </c>
      <c r="E7251" s="79" t="str">
        <f>VLOOKUP(G7251,[1]Macrodata_CCF!$A$3:$B$55,2,FALSE)</f>
        <v>#ERROR!</v>
      </c>
      <c r="F7251" s="78">
        <v>0.0</v>
      </c>
      <c r="G7251" s="80">
        <v>38.0</v>
      </c>
      <c r="H7251" s="81">
        <v>763090.0</v>
      </c>
      <c r="I7251" s="81">
        <v>890000.0</v>
      </c>
      <c r="J7251" s="81">
        <v>773245.0</v>
      </c>
      <c r="K7251" s="81">
        <v>1691000.0</v>
      </c>
      <c r="L7251" s="82">
        <v>0.08001733511937593</v>
      </c>
      <c r="N7251" s="83">
        <f t="shared" si="1"/>
        <v>0.08001733512</v>
      </c>
      <c r="O7251" s="83">
        <f t="shared" si="2"/>
        <v>0.08001733512</v>
      </c>
      <c r="Q7251" s="83">
        <f t="shared" si="3"/>
        <v>0.1425955056</v>
      </c>
      <c r="R7251" s="83">
        <f t="shared" si="4"/>
        <v>0.08001733512</v>
      </c>
      <c r="S7251" s="83" t="b">
        <f t="shared" si="5"/>
        <v>0</v>
      </c>
      <c r="T7251" s="72"/>
      <c r="U7251" s="72"/>
      <c r="V7251" s="72"/>
      <c r="W7251" s="72"/>
      <c r="X7251" s="72"/>
      <c r="Y7251" s="72"/>
      <c r="Z7251" s="72"/>
      <c r="AA7251" s="72"/>
      <c r="AB7251" s="72"/>
      <c r="AC7251" s="72"/>
      <c r="AD7251" s="72"/>
      <c r="AE7251" s="72"/>
      <c r="AF7251" s="72"/>
      <c r="AG7251" s="72"/>
      <c r="AH7251" s="72"/>
      <c r="AI7251" s="72"/>
      <c r="AJ7251" s="72"/>
      <c r="AK7251" s="72"/>
    </row>
    <row r="7252" ht="14.25" customHeight="1">
      <c r="A7252" s="78">
        <v>7249.0</v>
      </c>
      <c r="C7252" s="78" t="str">
        <f>VLOOKUP(G7252,[1]Macrodata_CCF!$A$3:$D$55,4,FALSE)</f>
        <v>#ERROR!</v>
      </c>
      <c r="E7252" s="79" t="str">
        <f>VLOOKUP(G7252,[1]Macrodata_CCF!$A$3:$B$55,2,FALSE)</f>
        <v>#ERROR!</v>
      </c>
      <c r="F7252" s="78">
        <v>0.0</v>
      </c>
      <c r="G7252" s="80">
        <v>18.0</v>
      </c>
      <c r="H7252" s="81">
        <v>640855.0</v>
      </c>
      <c r="I7252" s="81">
        <v>660000.0</v>
      </c>
      <c r="J7252" s="81">
        <v>644495.0</v>
      </c>
      <c r="K7252" s="81">
        <v>990000.0</v>
      </c>
      <c r="L7252" s="82">
        <v>0.190127970749543</v>
      </c>
      <c r="N7252" s="83">
        <f t="shared" si="1"/>
        <v>0.1901279707</v>
      </c>
      <c r="O7252" s="83">
        <f t="shared" si="2"/>
        <v>0.1901279707</v>
      </c>
      <c r="Q7252" s="83">
        <f t="shared" si="3"/>
        <v>0.02900757576</v>
      </c>
      <c r="R7252" s="83">
        <f t="shared" si="4"/>
        <v>0.005515151515</v>
      </c>
      <c r="S7252" s="83" t="b">
        <f t="shared" si="5"/>
        <v>0</v>
      </c>
      <c r="T7252" s="72"/>
      <c r="U7252" s="72"/>
      <c r="V7252" s="72"/>
      <c r="W7252" s="72"/>
      <c r="X7252" s="72"/>
      <c r="Y7252" s="72"/>
      <c r="Z7252" s="72"/>
      <c r="AA7252" s="72"/>
      <c r="AB7252" s="72"/>
      <c r="AC7252" s="72"/>
      <c r="AD7252" s="72"/>
      <c r="AE7252" s="72"/>
      <c r="AF7252" s="72"/>
      <c r="AG7252" s="72"/>
      <c r="AH7252" s="72"/>
      <c r="AI7252" s="72"/>
      <c r="AJ7252" s="72"/>
      <c r="AK7252" s="72"/>
    </row>
    <row r="7253" ht="14.25" customHeight="1">
      <c r="A7253" s="78">
        <v>7250.0</v>
      </c>
      <c r="C7253" s="78" t="str">
        <f>VLOOKUP(G7253,[1]Macrodata_CCF!$A$3:$D$55,4,FALSE)</f>
        <v>#ERROR!</v>
      </c>
      <c r="E7253" s="79" t="str">
        <f>VLOOKUP(G7253,[1]Macrodata_CCF!$A$3:$B$55,2,FALSE)</f>
        <v>#ERROR!</v>
      </c>
      <c r="F7253" s="78">
        <v>1.0</v>
      </c>
      <c r="G7253" s="80">
        <v>36.0</v>
      </c>
      <c r="H7253" s="81">
        <v>121220.0</v>
      </c>
      <c r="I7253" s="81">
        <v>310000.0</v>
      </c>
      <c r="J7253" s="81">
        <v>206170.0</v>
      </c>
      <c r="K7253" s="81">
        <v>310000.0</v>
      </c>
      <c r="L7253" s="82">
        <v>0.4499947028286895</v>
      </c>
      <c r="N7253" s="83">
        <f t="shared" si="1"/>
        <v>0.4499947028</v>
      </c>
      <c r="O7253" s="83">
        <f t="shared" si="2"/>
        <v>0.4499947028</v>
      </c>
      <c r="Q7253" s="83">
        <f t="shared" si="3"/>
        <v>0.6089677419</v>
      </c>
      <c r="R7253" s="83">
        <f t="shared" si="4"/>
        <v>0.4499947028</v>
      </c>
      <c r="S7253" s="83" t="b">
        <f t="shared" si="5"/>
        <v>0</v>
      </c>
      <c r="T7253" s="72"/>
      <c r="U7253" s="72"/>
      <c r="V7253" s="72"/>
      <c r="W7253" s="72"/>
      <c r="X7253" s="72"/>
      <c r="Y7253" s="72"/>
      <c r="Z7253" s="72"/>
      <c r="AA7253" s="72"/>
      <c r="AB7253" s="72"/>
      <c r="AC7253" s="72"/>
      <c r="AD7253" s="72"/>
      <c r="AE7253" s="72"/>
      <c r="AF7253" s="72"/>
      <c r="AG7253" s="72"/>
      <c r="AH7253" s="72"/>
      <c r="AI7253" s="72"/>
      <c r="AJ7253" s="72"/>
      <c r="AK7253" s="72"/>
    </row>
    <row r="7254" ht="14.25" customHeight="1">
      <c r="A7254" s="78">
        <v>7251.0</v>
      </c>
      <c r="C7254" s="78" t="str">
        <f>VLOOKUP(G7254,[1]Macrodata_CCF!$A$3:$D$55,4,FALSE)</f>
        <v>#ERROR!</v>
      </c>
      <c r="E7254" s="79" t="str">
        <f>VLOOKUP(G7254,[1]Macrodata_CCF!$A$3:$B$55,2,FALSE)</f>
        <v>#ERROR!</v>
      </c>
      <c r="F7254" s="78">
        <v>0.0</v>
      </c>
      <c r="G7254" s="80">
        <v>8.0</v>
      </c>
      <c r="H7254" s="81">
        <v>222200.0</v>
      </c>
      <c r="I7254" s="81">
        <v>810000.0</v>
      </c>
      <c r="J7254" s="81">
        <v>375030.0</v>
      </c>
      <c r="K7254" s="81">
        <v>1539000.0</v>
      </c>
      <c r="L7254" s="82">
        <v>0.2600034025178632</v>
      </c>
      <c r="N7254" s="83">
        <f t="shared" si="1"/>
        <v>0.2600034025</v>
      </c>
      <c r="O7254" s="83">
        <f t="shared" si="2"/>
        <v>0.2600034025</v>
      </c>
      <c r="Q7254" s="83">
        <f t="shared" si="3"/>
        <v>0.7256790123</v>
      </c>
      <c r="R7254" s="83">
        <f t="shared" si="4"/>
        <v>0.2600034025</v>
      </c>
      <c r="S7254" s="83" t="b">
        <f t="shared" si="5"/>
        <v>0</v>
      </c>
      <c r="T7254" s="72"/>
      <c r="U7254" s="72"/>
      <c r="V7254" s="72"/>
      <c r="W7254" s="72"/>
      <c r="X7254" s="72"/>
      <c r="Y7254" s="72"/>
      <c r="Z7254" s="72"/>
      <c r="AA7254" s="72"/>
      <c r="AB7254" s="72"/>
      <c r="AC7254" s="72"/>
      <c r="AD7254" s="72"/>
      <c r="AE7254" s="72"/>
      <c r="AF7254" s="72"/>
      <c r="AG7254" s="72"/>
      <c r="AH7254" s="72"/>
      <c r="AI7254" s="72"/>
      <c r="AJ7254" s="72"/>
      <c r="AK7254" s="72"/>
    </row>
    <row r="7255" ht="14.25" customHeight="1">
      <c r="A7255" s="78">
        <v>7252.0</v>
      </c>
      <c r="C7255" s="78" t="str">
        <f>VLOOKUP(G7255,[1]Macrodata_CCF!$A$3:$D$55,4,FALSE)</f>
        <v>#ERROR!</v>
      </c>
      <c r="E7255" s="79" t="str">
        <f>VLOOKUP(G7255,[1]Macrodata_CCF!$A$3:$B$55,2,FALSE)</f>
        <v>#ERROR!</v>
      </c>
      <c r="F7255" s="78">
        <v>0.0</v>
      </c>
      <c r="G7255" s="80">
        <v>20.0</v>
      </c>
      <c r="H7255" s="81">
        <v>0.0</v>
      </c>
      <c r="I7255" s="81">
        <v>370000.0</v>
      </c>
      <c r="J7255" s="81">
        <v>0.0</v>
      </c>
      <c r="K7255" s="81">
        <v>370000.0</v>
      </c>
      <c r="L7255" s="82">
        <v>0.0</v>
      </c>
      <c r="N7255" s="83">
        <f t="shared" si="1"/>
        <v>0</v>
      </c>
      <c r="O7255" s="83">
        <f t="shared" si="2"/>
        <v>0</v>
      </c>
      <c r="Q7255" s="83">
        <f t="shared" si="3"/>
        <v>1</v>
      </c>
      <c r="R7255" s="83">
        <f t="shared" si="4"/>
        <v>0</v>
      </c>
      <c r="S7255" s="83" t="b">
        <f t="shared" si="5"/>
        <v>0</v>
      </c>
      <c r="T7255" s="72"/>
      <c r="U7255" s="72"/>
      <c r="V7255" s="72"/>
      <c r="W7255" s="72"/>
      <c r="X7255" s="72"/>
      <c r="Y7255" s="72"/>
      <c r="Z7255" s="72"/>
      <c r="AA7255" s="72"/>
      <c r="AB7255" s="72"/>
      <c r="AC7255" s="72"/>
      <c r="AD7255" s="72"/>
      <c r="AE7255" s="72"/>
      <c r="AF7255" s="72"/>
      <c r="AG7255" s="72"/>
      <c r="AH7255" s="72"/>
      <c r="AI7255" s="72"/>
      <c r="AJ7255" s="72"/>
      <c r="AK7255" s="72"/>
    </row>
    <row r="7256" ht="14.25" customHeight="1">
      <c r="A7256" s="78">
        <v>7253.0</v>
      </c>
      <c r="C7256" s="78" t="str">
        <f>VLOOKUP(G7256,[1]Macrodata_CCF!$A$3:$D$55,4,FALSE)</f>
        <v>#ERROR!</v>
      </c>
      <c r="E7256" s="79" t="str">
        <f>VLOOKUP(G7256,[1]Macrodata_CCF!$A$3:$B$55,2,FALSE)</f>
        <v>#ERROR!</v>
      </c>
      <c r="F7256" s="78">
        <v>0.0</v>
      </c>
      <c r="G7256" s="80">
        <v>20.0</v>
      </c>
      <c r="H7256" s="81">
        <v>44585.0</v>
      </c>
      <c r="I7256" s="81">
        <v>530000.0</v>
      </c>
      <c r="J7256" s="81">
        <v>141670.0</v>
      </c>
      <c r="K7256" s="81">
        <v>530000.0</v>
      </c>
      <c r="L7256" s="82">
        <v>0.2000041201858204</v>
      </c>
      <c r="N7256" s="83">
        <f t="shared" si="1"/>
        <v>0.2000041202</v>
      </c>
      <c r="O7256" s="83">
        <f t="shared" si="2"/>
        <v>0.2000041202</v>
      </c>
      <c r="Q7256" s="83">
        <f t="shared" si="3"/>
        <v>0.9158773585</v>
      </c>
      <c r="R7256" s="83">
        <f t="shared" si="4"/>
        <v>0.2000041202</v>
      </c>
      <c r="S7256" s="83" t="b">
        <f t="shared" si="5"/>
        <v>0</v>
      </c>
      <c r="T7256" s="72"/>
      <c r="U7256" s="72"/>
      <c r="V7256" s="72"/>
      <c r="W7256" s="72"/>
      <c r="X7256" s="72"/>
      <c r="Y7256" s="72"/>
      <c r="Z7256" s="72"/>
      <c r="AA7256" s="72"/>
      <c r="AB7256" s="72"/>
      <c r="AC7256" s="72"/>
      <c r="AD7256" s="72"/>
      <c r="AE7256" s="72"/>
      <c r="AF7256" s="72"/>
      <c r="AG7256" s="72"/>
      <c r="AH7256" s="72"/>
      <c r="AI7256" s="72"/>
      <c r="AJ7256" s="72"/>
      <c r="AK7256" s="72"/>
    </row>
    <row r="7257" ht="14.25" customHeight="1">
      <c r="A7257" s="78">
        <v>7254.0</v>
      </c>
      <c r="C7257" s="78" t="str">
        <f>VLOOKUP(G7257,[1]Macrodata_CCF!$A$3:$D$55,4,FALSE)</f>
        <v>#ERROR!</v>
      </c>
      <c r="E7257" s="79" t="str">
        <f>VLOOKUP(G7257,[1]Macrodata_CCF!$A$3:$B$55,2,FALSE)</f>
        <v>#ERROR!</v>
      </c>
      <c r="F7257" s="78">
        <v>0.0</v>
      </c>
      <c r="G7257" s="80">
        <v>2.0</v>
      </c>
      <c r="H7257" s="81">
        <v>0.0</v>
      </c>
      <c r="I7257" s="81">
        <v>170000.0</v>
      </c>
      <c r="J7257" s="81">
        <v>346800.0</v>
      </c>
      <c r="K7257" s="81">
        <v>340000.0</v>
      </c>
      <c r="L7257" s="82">
        <v>2.04</v>
      </c>
      <c r="N7257" s="83">
        <f t="shared" si="1"/>
        <v>2.04</v>
      </c>
      <c r="O7257" s="83">
        <f t="shared" si="2"/>
        <v>1</v>
      </c>
      <c r="Q7257" s="83">
        <f t="shared" si="3"/>
        <v>1</v>
      </c>
      <c r="R7257" s="83">
        <f t="shared" si="4"/>
        <v>2.04</v>
      </c>
      <c r="S7257" s="83" t="b">
        <f t="shared" si="5"/>
        <v>0</v>
      </c>
      <c r="T7257" s="72"/>
      <c r="U7257" s="72"/>
      <c r="V7257" s="72"/>
      <c r="W7257" s="72"/>
      <c r="X7257" s="72"/>
      <c r="Y7257" s="72"/>
      <c r="Z7257" s="72"/>
      <c r="AA7257" s="72"/>
      <c r="AB7257" s="72"/>
      <c r="AC7257" s="72"/>
      <c r="AD7257" s="72"/>
      <c r="AE7257" s="72"/>
      <c r="AF7257" s="72"/>
      <c r="AG7257" s="72"/>
      <c r="AH7257" s="72"/>
      <c r="AI7257" s="72"/>
      <c r="AJ7257" s="72"/>
      <c r="AK7257" s="72"/>
    </row>
    <row r="7258" ht="14.25" customHeight="1">
      <c r="A7258" s="78">
        <v>7255.0</v>
      </c>
      <c r="C7258" s="78" t="str">
        <f>VLOOKUP(G7258,[1]Macrodata_CCF!$A$3:$D$55,4,FALSE)</f>
        <v>#ERROR!</v>
      </c>
      <c r="E7258" s="79" t="str">
        <f>VLOOKUP(G7258,[1]Macrodata_CCF!$A$3:$B$55,2,FALSE)</f>
        <v>#ERROR!</v>
      </c>
      <c r="F7258" s="78">
        <v>0.0</v>
      </c>
      <c r="G7258" s="80">
        <v>43.0</v>
      </c>
      <c r="H7258" s="81">
        <v>329790.0</v>
      </c>
      <c r="I7258" s="81">
        <v>400000.0</v>
      </c>
      <c r="J7258" s="81">
        <v>339620.0</v>
      </c>
      <c r="K7258" s="81">
        <v>720000.0</v>
      </c>
      <c r="L7258" s="82">
        <v>0.1400085457911978</v>
      </c>
      <c r="N7258" s="83">
        <f t="shared" si="1"/>
        <v>0.1400085458</v>
      </c>
      <c r="O7258" s="83">
        <f t="shared" si="2"/>
        <v>0.1400085458</v>
      </c>
      <c r="Q7258" s="83">
        <f t="shared" si="3"/>
        <v>0.175525</v>
      </c>
      <c r="R7258" s="83">
        <f t="shared" si="4"/>
        <v>0.1400085458</v>
      </c>
      <c r="S7258" s="83" t="b">
        <f t="shared" si="5"/>
        <v>0</v>
      </c>
      <c r="T7258" s="72"/>
      <c r="U7258" s="72"/>
      <c r="V7258" s="72"/>
      <c r="W7258" s="72"/>
      <c r="X7258" s="72"/>
      <c r="Y7258" s="72"/>
      <c r="Z7258" s="72"/>
      <c r="AA7258" s="72"/>
      <c r="AB7258" s="72"/>
      <c r="AC7258" s="72"/>
      <c r="AD7258" s="72"/>
      <c r="AE7258" s="72"/>
      <c r="AF7258" s="72"/>
      <c r="AG7258" s="72"/>
      <c r="AH7258" s="72"/>
      <c r="AI7258" s="72"/>
      <c r="AJ7258" s="72"/>
      <c r="AK7258" s="72"/>
    </row>
    <row r="7259" ht="14.25" customHeight="1">
      <c r="A7259" s="78">
        <v>7256.0</v>
      </c>
      <c r="C7259" s="78" t="str">
        <f>VLOOKUP(G7259,[1]Macrodata_CCF!$A$3:$D$55,4,FALSE)</f>
        <v>#ERROR!</v>
      </c>
      <c r="E7259" s="79" t="str">
        <f>VLOOKUP(G7259,[1]Macrodata_CCF!$A$3:$B$55,2,FALSE)</f>
        <v>#ERROR!</v>
      </c>
      <c r="F7259" s="78">
        <v>0.0</v>
      </c>
      <c r="G7259" s="80">
        <v>12.0</v>
      </c>
      <c r="H7259" s="81">
        <v>0.0</v>
      </c>
      <c r="I7259" s="81">
        <v>980000.0</v>
      </c>
      <c r="J7259" s="81">
        <v>215600.0</v>
      </c>
      <c r="K7259" s="81">
        <v>980000.0</v>
      </c>
      <c r="L7259" s="82">
        <v>0.22</v>
      </c>
      <c r="N7259" s="83">
        <f t="shared" si="1"/>
        <v>0.22</v>
      </c>
      <c r="O7259" s="83">
        <f t="shared" si="2"/>
        <v>0.22</v>
      </c>
      <c r="Q7259" s="83">
        <f t="shared" si="3"/>
        <v>1</v>
      </c>
      <c r="R7259" s="83">
        <f t="shared" si="4"/>
        <v>0.22</v>
      </c>
      <c r="S7259" s="83" t="b">
        <f t="shared" si="5"/>
        <v>0</v>
      </c>
      <c r="T7259" s="72"/>
      <c r="U7259" s="72"/>
      <c r="V7259" s="72"/>
      <c r="W7259" s="72"/>
      <c r="X7259" s="72"/>
      <c r="Y7259" s="72"/>
      <c r="Z7259" s="72"/>
      <c r="AA7259" s="72"/>
      <c r="AB7259" s="72"/>
      <c r="AC7259" s="72"/>
      <c r="AD7259" s="72"/>
      <c r="AE7259" s="72"/>
      <c r="AF7259" s="72"/>
      <c r="AG7259" s="72"/>
      <c r="AH7259" s="72"/>
      <c r="AI7259" s="72"/>
      <c r="AJ7259" s="72"/>
      <c r="AK7259" s="72"/>
    </row>
    <row r="7260" ht="14.25" customHeight="1">
      <c r="A7260" s="78">
        <v>7257.0</v>
      </c>
      <c r="C7260" s="78" t="str">
        <f>VLOOKUP(G7260,[1]Macrodata_CCF!$A$3:$D$55,4,FALSE)</f>
        <v>#ERROR!</v>
      </c>
      <c r="E7260" s="79" t="str">
        <f>VLOOKUP(G7260,[1]Macrodata_CCF!$A$3:$B$55,2,FALSE)</f>
        <v>#ERROR!</v>
      </c>
      <c r="F7260" s="78">
        <v>0.0</v>
      </c>
      <c r="G7260" s="80">
        <v>10.0</v>
      </c>
      <c r="H7260" s="81">
        <v>0.0</v>
      </c>
      <c r="I7260" s="81">
        <v>260000.0</v>
      </c>
      <c r="J7260" s="81">
        <v>75400.0</v>
      </c>
      <c r="K7260" s="81">
        <v>260000.0</v>
      </c>
      <c r="L7260" s="82">
        <v>0.29</v>
      </c>
      <c r="N7260" s="83">
        <f t="shared" si="1"/>
        <v>0.29</v>
      </c>
      <c r="O7260" s="83">
        <f t="shared" si="2"/>
        <v>0.29</v>
      </c>
      <c r="Q7260" s="83">
        <f t="shared" si="3"/>
        <v>1</v>
      </c>
      <c r="R7260" s="83">
        <f t="shared" si="4"/>
        <v>0.29</v>
      </c>
      <c r="S7260" s="83" t="b">
        <f t="shared" si="5"/>
        <v>0</v>
      </c>
      <c r="T7260" s="72"/>
      <c r="U7260" s="72"/>
      <c r="V7260" s="72"/>
      <c r="W7260" s="72"/>
      <c r="X7260" s="72"/>
      <c r="Y7260" s="72"/>
      <c r="Z7260" s="72"/>
      <c r="AA7260" s="72"/>
      <c r="AB7260" s="72"/>
      <c r="AC7260" s="72"/>
      <c r="AD7260" s="72"/>
      <c r="AE7260" s="72"/>
      <c r="AF7260" s="72"/>
      <c r="AG7260" s="72"/>
      <c r="AH7260" s="72"/>
      <c r="AI7260" s="72"/>
      <c r="AJ7260" s="72"/>
      <c r="AK7260" s="72"/>
    </row>
    <row r="7261" ht="14.25" customHeight="1">
      <c r="A7261" s="78">
        <v>7258.0</v>
      </c>
      <c r="C7261" s="78" t="str">
        <f>VLOOKUP(G7261,[1]Macrodata_CCF!$A$3:$D$55,4,FALSE)</f>
        <v>#ERROR!</v>
      </c>
      <c r="E7261" s="79" t="str">
        <f>VLOOKUP(G7261,[1]Macrodata_CCF!$A$3:$B$55,2,FALSE)</f>
        <v>#ERROR!</v>
      </c>
      <c r="F7261" s="78">
        <v>0.0</v>
      </c>
      <c r="G7261" s="80">
        <v>32.0</v>
      </c>
      <c r="H7261" s="81">
        <v>84840.0</v>
      </c>
      <c r="I7261" s="81">
        <v>150000.0</v>
      </c>
      <c r="J7261" s="81">
        <v>69855.0</v>
      </c>
      <c r="K7261" s="81">
        <v>150000.0</v>
      </c>
      <c r="L7261" s="82">
        <v>-0.2299723756906077</v>
      </c>
      <c r="N7261" s="83">
        <f t="shared" si="1"/>
        <v>-0.2299723757</v>
      </c>
      <c r="O7261" s="83">
        <f t="shared" si="2"/>
        <v>0</v>
      </c>
      <c r="Q7261" s="83">
        <f t="shared" si="3"/>
        <v>0.4344</v>
      </c>
      <c r="R7261" s="83">
        <f t="shared" si="4"/>
        <v>-0.2299723757</v>
      </c>
      <c r="S7261" s="83" t="b">
        <f t="shared" si="5"/>
        <v>0</v>
      </c>
      <c r="T7261" s="72"/>
      <c r="U7261" s="72"/>
      <c r="V7261" s="72"/>
      <c r="W7261" s="72"/>
      <c r="X7261" s="72"/>
      <c r="Y7261" s="72"/>
      <c r="Z7261" s="72"/>
      <c r="AA7261" s="72"/>
      <c r="AB7261" s="72"/>
      <c r="AC7261" s="72"/>
      <c r="AD7261" s="72"/>
      <c r="AE7261" s="72"/>
      <c r="AF7261" s="72"/>
      <c r="AG7261" s="72"/>
      <c r="AH7261" s="72"/>
      <c r="AI7261" s="72"/>
      <c r="AJ7261" s="72"/>
      <c r="AK7261" s="72"/>
    </row>
    <row r="7262" ht="14.25" customHeight="1">
      <c r="A7262" s="78">
        <v>7259.0</v>
      </c>
      <c r="C7262" s="78" t="str">
        <f>VLOOKUP(G7262,[1]Macrodata_CCF!$A$3:$D$55,4,FALSE)</f>
        <v>#ERROR!</v>
      </c>
      <c r="E7262" s="79" t="str">
        <f>VLOOKUP(G7262,[1]Macrodata_CCF!$A$3:$B$55,2,FALSE)</f>
        <v>#ERROR!</v>
      </c>
      <c r="F7262" s="78">
        <v>0.0</v>
      </c>
      <c r="G7262" s="80">
        <v>41.0</v>
      </c>
      <c r="H7262" s="81">
        <v>37350.0</v>
      </c>
      <c r="I7262" s="81">
        <v>390000.0</v>
      </c>
      <c r="J7262" s="81">
        <v>178410.0</v>
      </c>
      <c r="K7262" s="81">
        <v>546000.0</v>
      </c>
      <c r="L7262" s="82">
        <v>0.4</v>
      </c>
      <c r="N7262" s="83">
        <f t="shared" si="1"/>
        <v>0.4</v>
      </c>
      <c r="O7262" s="83">
        <f t="shared" si="2"/>
        <v>0.4</v>
      </c>
      <c r="Q7262" s="83">
        <f t="shared" si="3"/>
        <v>0.9042307692</v>
      </c>
      <c r="R7262" s="83">
        <f t="shared" si="4"/>
        <v>0.4</v>
      </c>
      <c r="S7262" s="83" t="b">
        <f t="shared" si="5"/>
        <v>0</v>
      </c>
      <c r="T7262" s="72"/>
      <c r="U7262" s="72"/>
      <c r="V7262" s="72"/>
      <c r="W7262" s="72"/>
      <c r="X7262" s="72"/>
      <c r="Y7262" s="72"/>
      <c r="Z7262" s="72"/>
      <c r="AA7262" s="72"/>
      <c r="AB7262" s="72"/>
      <c r="AC7262" s="72"/>
      <c r="AD7262" s="72"/>
      <c r="AE7262" s="72"/>
      <c r="AF7262" s="72"/>
      <c r="AG7262" s="72"/>
      <c r="AH7262" s="72"/>
      <c r="AI7262" s="72"/>
      <c r="AJ7262" s="72"/>
      <c r="AK7262" s="72"/>
    </row>
    <row r="7263" ht="14.25" customHeight="1">
      <c r="A7263" s="78">
        <v>7260.0</v>
      </c>
      <c r="C7263" s="78" t="str">
        <f>VLOOKUP(G7263,[1]Macrodata_CCF!$A$3:$D$55,4,FALSE)</f>
        <v>#ERROR!</v>
      </c>
      <c r="E7263" s="79" t="str">
        <f>VLOOKUP(G7263,[1]Macrodata_CCF!$A$3:$B$55,2,FALSE)</f>
        <v>#ERROR!</v>
      </c>
      <c r="F7263" s="78">
        <v>0.0</v>
      </c>
      <c r="G7263" s="80">
        <v>52.0</v>
      </c>
      <c r="H7263" s="81">
        <v>56055.0</v>
      </c>
      <c r="I7263" s="81">
        <v>290000.0</v>
      </c>
      <c r="J7263" s="81">
        <v>88805.0</v>
      </c>
      <c r="K7263" s="81">
        <v>290000.0</v>
      </c>
      <c r="L7263" s="82">
        <v>0.1399901686293787</v>
      </c>
      <c r="N7263" s="83">
        <f t="shared" si="1"/>
        <v>0.1399901686</v>
      </c>
      <c r="O7263" s="83">
        <f t="shared" si="2"/>
        <v>0.1399901686</v>
      </c>
      <c r="Q7263" s="83">
        <f t="shared" si="3"/>
        <v>0.8067068966</v>
      </c>
      <c r="R7263" s="83">
        <f t="shared" si="4"/>
        <v>0.1399901686</v>
      </c>
      <c r="S7263" s="83" t="b">
        <f t="shared" si="5"/>
        <v>0</v>
      </c>
      <c r="T7263" s="72"/>
      <c r="U7263" s="72"/>
      <c r="V7263" s="72"/>
      <c r="W7263" s="72"/>
      <c r="X7263" s="72"/>
      <c r="Y7263" s="72"/>
      <c r="Z7263" s="72"/>
      <c r="AA7263" s="72"/>
      <c r="AB7263" s="72"/>
      <c r="AC7263" s="72"/>
      <c r="AD7263" s="72"/>
      <c r="AE7263" s="72"/>
      <c r="AF7263" s="72"/>
      <c r="AG7263" s="72"/>
      <c r="AH7263" s="72"/>
      <c r="AI7263" s="72"/>
      <c r="AJ7263" s="72"/>
      <c r="AK7263" s="72"/>
    </row>
    <row r="7264" ht="14.25" customHeight="1">
      <c r="A7264" s="78">
        <v>7261.0</v>
      </c>
      <c r="C7264" s="78" t="str">
        <f>VLOOKUP(G7264,[1]Macrodata_CCF!$A$3:$D$55,4,FALSE)</f>
        <v>#ERROR!</v>
      </c>
      <c r="E7264" s="79" t="str">
        <f>VLOOKUP(G7264,[1]Macrodata_CCF!$A$3:$B$55,2,FALSE)</f>
        <v>#ERROR!</v>
      </c>
      <c r="F7264" s="78">
        <v>0.0</v>
      </c>
      <c r="G7264" s="80">
        <v>16.0</v>
      </c>
      <c r="H7264" s="81">
        <v>266755.0</v>
      </c>
      <c r="I7264" s="81">
        <v>290000.0</v>
      </c>
      <c r="J7264" s="81">
        <v>270240.0</v>
      </c>
      <c r="K7264" s="81">
        <v>290000.0</v>
      </c>
      <c r="L7264" s="82">
        <v>0.1499247149924715</v>
      </c>
      <c r="N7264" s="83">
        <f t="shared" si="1"/>
        <v>0.149924715</v>
      </c>
      <c r="O7264" s="83">
        <f t="shared" si="2"/>
        <v>0.149924715</v>
      </c>
      <c r="Q7264" s="83">
        <f t="shared" si="3"/>
        <v>0.08015517241</v>
      </c>
      <c r="R7264" s="83">
        <f t="shared" si="4"/>
        <v>0.01201724138</v>
      </c>
      <c r="S7264" s="83" t="b">
        <f t="shared" si="5"/>
        <v>0</v>
      </c>
      <c r="T7264" s="72"/>
      <c r="U7264" s="72"/>
      <c r="V7264" s="72"/>
      <c r="W7264" s="72"/>
      <c r="X7264" s="72"/>
      <c r="Y7264" s="72"/>
      <c r="Z7264" s="72"/>
      <c r="AA7264" s="72"/>
      <c r="AB7264" s="72"/>
      <c r="AC7264" s="72"/>
      <c r="AD7264" s="72"/>
      <c r="AE7264" s="72"/>
      <c r="AF7264" s="72"/>
      <c r="AG7264" s="72"/>
      <c r="AH7264" s="72"/>
      <c r="AI7264" s="72"/>
      <c r="AJ7264" s="72"/>
      <c r="AK7264" s="72"/>
    </row>
    <row r="7265" ht="14.25" customHeight="1">
      <c r="A7265" s="78">
        <v>7262.0</v>
      </c>
      <c r="C7265" s="78" t="str">
        <f>VLOOKUP(G7265,[1]Macrodata_CCF!$A$3:$D$55,4,FALSE)</f>
        <v>#ERROR!</v>
      </c>
      <c r="E7265" s="79" t="str">
        <f>VLOOKUP(G7265,[1]Macrodata_CCF!$A$3:$B$55,2,FALSE)</f>
        <v>#ERROR!</v>
      </c>
      <c r="F7265" s="78">
        <v>0.0</v>
      </c>
      <c r="G7265" s="80">
        <v>16.0</v>
      </c>
      <c r="H7265" s="81">
        <v>836745.0</v>
      </c>
      <c r="I7265" s="81">
        <v>850000.0</v>
      </c>
      <c r="J7265" s="81">
        <v>839130.0</v>
      </c>
      <c r="K7265" s="81">
        <v>850000.0</v>
      </c>
      <c r="L7265" s="82">
        <v>0.1799321010939268</v>
      </c>
      <c r="N7265" s="83">
        <f t="shared" si="1"/>
        <v>0.1799321011</v>
      </c>
      <c r="O7265" s="83">
        <f t="shared" si="2"/>
        <v>0.1799321011</v>
      </c>
      <c r="Q7265" s="83">
        <f t="shared" si="3"/>
        <v>0.01559411765</v>
      </c>
      <c r="R7265" s="83">
        <f t="shared" si="4"/>
        <v>0.002805882353</v>
      </c>
      <c r="S7265" s="83" t="b">
        <f t="shared" si="5"/>
        <v>0</v>
      </c>
      <c r="T7265" s="72"/>
      <c r="U7265" s="72"/>
      <c r="V7265" s="72"/>
      <c r="W7265" s="72"/>
      <c r="X7265" s="72"/>
      <c r="Y7265" s="72"/>
      <c r="Z7265" s="72"/>
      <c r="AA7265" s="72"/>
      <c r="AB7265" s="72"/>
      <c r="AC7265" s="72"/>
      <c r="AD7265" s="72"/>
      <c r="AE7265" s="72"/>
      <c r="AF7265" s="72"/>
      <c r="AG7265" s="72"/>
      <c r="AH7265" s="72"/>
      <c r="AI7265" s="72"/>
      <c r="AJ7265" s="72"/>
      <c r="AK7265" s="72"/>
    </row>
    <row r="7266" ht="14.25" customHeight="1">
      <c r="A7266" s="78">
        <v>7263.0</v>
      </c>
      <c r="C7266" s="78" t="str">
        <f>VLOOKUP(G7266,[1]Macrodata_CCF!$A$3:$D$55,4,FALSE)</f>
        <v>#ERROR!</v>
      </c>
      <c r="E7266" s="79" t="str">
        <f>VLOOKUP(G7266,[1]Macrodata_CCF!$A$3:$B$55,2,FALSE)</f>
        <v>#ERROR!</v>
      </c>
      <c r="F7266" s="78">
        <v>0.0</v>
      </c>
      <c r="G7266" s="80">
        <v>11.0</v>
      </c>
      <c r="H7266" s="81">
        <v>111720.0</v>
      </c>
      <c r="I7266" s="81">
        <v>510000.0</v>
      </c>
      <c r="J7266" s="81">
        <v>111720.0</v>
      </c>
      <c r="K7266" s="81">
        <v>714000.0</v>
      </c>
      <c r="L7266" s="82">
        <v>0.0</v>
      </c>
      <c r="N7266" s="83">
        <f t="shared" si="1"/>
        <v>0</v>
      </c>
      <c r="O7266" s="83">
        <f t="shared" si="2"/>
        <v>0</v>
      </c>
      <c r="Q7266" s="83">
        <f t="shared" si="3"/>
        <v>0.7809411765</v>
      </c>
      <c r="R7266" s="83">
        <f t="shared" si="4"/>
        <v>0</v>
      </c>
      <c r="S7266" s="83" t="b">
        <f t="shared" si="5"/>
        <v>0</v>
      </c>
      <c r="T7266" s="72"/>
      <c r="U7266" s="72"/>
      <c r="V7266" s="72"/>
      <c r="W7266" s="72"/>
      <c r="X7266" s="72"/>
      <c r="Y7266" s="72"/>
      <c r="Z7266" s="72"/>
      <c r="AA7266" s="72"/>
      <c r="AB7266" s="72"/>
      <c r="AC7266" s="72"/>
      <c r="AD7266" s="72"/>
      <c r="AE7266" s="72"/>
      <c r="AF7266" s="72"/>
      <c r="AG7266" s="72"/>
      <c r="AH7266" s="72"/>
      <c r="AI7266" s="72"/>
      <c r="AJ7266" s="72"/>
      <c r="AK7266" s="72"/>
    </row>
    <row r="7267" ht="14.25" customHeight="1">
      <c r="A7267" s="78">
        <v>7264.0</v>
      </c>
      <c r="C7267" s="78" t="str">
        <f>VLOOKUP(G7267,[1]Macrodata_CCF!$A$3:$D$55,4,FALSE)</f>
        <v>#ERROR!</v>
      </c>
      <c r="E7267" s="79" t="str">
        <f>VLOOKUP(G7267,[1]Macrodata_CCF!$A$3:$B$55,2,FALSE)</f>
        <v>#ERROR!</v>
      </c>
      <c r="F7267" s="78">
        <v>0.0</v>
      </c>
      <c r="G7267" s="80">
        <v>33.0</v>
      </c>
      <c r="H7267" s="81">
        <v>163320.0</v>
      </c>
      <c r="I7267" s="81">
        <v>490000.0</v>
      </c>
      <c r="J7267" s="81">
        <v>218855.0</v>
      </c>
      <c r="K7267" s="81">
        <v>490000.0</v>
      </c>
      <c r="L7267" s="82">
        <v>0.1699981633402718</v>
      </c>
      <c r="N7267" s="83">
        <f t="shared" si="1"/>
        <v>0.1699981633</v>
      </c>
      <c r="O7267" s="83">
        <f t="shared" si="2"/>
        <v>0.1699981633</v>
      </c>
      <c r="Q7267" s="83">
        <f t="shared" si="3"/>
        <v>0.6666938776</v>
      </c>
      <c r="R7267" s="83">
        <f t="shared" si="4"/>
        <v>0.1699981633</v>
      </c>
      <c r="S7267" s="83" t="b">
        <f t="shared" si="5"/>
        <v>0</v>
      </c>
      <c r="T7267" s="72"/>
      <c r="U7267" s="72"/>
      <c r="V7267" s="72"/>
      <c r="W7267" s="72"/>
      <c r="X7267" s="72"/>
      <c r="Y7267" s="72"/>
      <c r="Z7267" s="72"/>
      <c r="AA7267" s="72"/>
      <c r="AB7267" s="72"/>
      <c r="AC7267" s="72"/>
      <c r="AD7267" s="72"/>
      <c r="AE7267" s="72"/>
      <c r="AF7267" s="72"/>
      <c r="AG7267" s="72"/>
      <c r="AH7267" s="72"/>
      <c r="AI7267" s="72"/>
      <c r="AJ7267" s="72"/>
      <c r="AK7267" s="72"/>
    </row>
    <row r="7268" ht="14.25" customHeight="1">
      <c r="A7268" s="78">
        <v>7265.0</v>
      </c>
      <c r="C7268" s="78" t="str">
        <f>VLOOKUP(G7268,[1]Macrodata_CCF!$A$3:$D$55,4,FALSE)</f>
        <v>#ERROR!</v>
      </c>
      <c r="E7268" s="79" t="str">
        <f>VLOOKUP(G7268,[1]Macrodata_CCF!$A$3:$B$55,2,FALSE)</f>
        <v>#ERROR!</v>
      </c>
      <c r="F7268" s="78">
        <v>0.0</v>
      </c>
      <c r="G7268" s="80">
        <v>11.0</v>
      </c>
      <c r="H7268" s="81">
        <v>482490.0</v>
      </c>
      <c r="I7268" s="81">
        <v>590000.0</v>
      </c>
      <c r="J7268" s="81">
        <v>500765.0</v>
      </c>
      <c r="K7268" s="81">
        <v>1062000.0</v>
      </c>
      <c r="L7268" s="82">
        <v>0.1699841875174402</v>
      </c>
      <c r="N7268" s="83">
        <f t="shared" si="1"/>
        <v>0.1699841875</v>
      </c>
      <c r="O7268" s="83">
        <f t="shared" si="2"/>
        <v>0.1699841875</v>
      </c>
      <c r="Q7268" s="83">
        <f t="shared" si="3"/>
        <v>0.182220339</v>
      </c>
      <c r="R7268" s="83">
        <f t="shared" si="4"/>
        <v>0.1699841875</v>
      </c>
      <c r="S7268" s="83" t="b">
        <f t="shared" si="5"/>
        <v>0</v>
      </c>
      <c r="T7268" s="72"/>
      <c r="U7268" s="72"/>
      <c r="V7268" s="72"/>
      <c r="W7268" s="72"/>
      <c r="X7268" s="72"/>
      <c r="Y7268" s="72"/>
      <c r="Z7268" s="72"/>
      <c r="AA7268" s="72"/>
      <c r="AB7268" s="72"/>
      <c r="AC7268" s="72"/>
      <c r="AD7268" s="72"/>
      <c r="AE7268" s="72"/>
      <c r="AF7268" s="72"/>
      <c r="AG7268" s="72"/>
      <c r="AH7268" s="72"/>
      <c r="AI7268" s="72"/>
      <c r="AJ7268" s="72"/>
      <c r="AK7268" s="72"/>
    </row>
    <row r="7269" ht="14.25" customHeight="1">
      <c r="A7269" s="78">
        <v>7266.0</v>
      </c>
      <c r="C7269" s="78" t="str">
        <f>VLOOKUP(G7269,[1]Macrodata_CCF!$A$3:$D$55,4,FALSE)</f>
        <v>#ERROR!</v>
      </c>
      <c r="E7269" s="79" t="str">
        <f>VLOOKUP(G7269,[1]Macrodata_CCF!$A$3:$B$55,2,FALSE)</f>
        <v>#ERROR!</v>
      </c>
      <c r="F7269" s="78">
        <v>0.0</v>
      </c>
      <c r="G7269" s="80">
        <v>42.0</v>
      </c>
      <c r="H7269" s="81">
        <v>62220.0</v>
      </c>
      <c r="I7269" s="81">
        <v>460000.0</v>
      </c>
      <c r="J7269" s="81">
        <v>746400.0</v>
      </c>
      <c r="K7269" s="81">
        <v>736000.0</v>
      </c>
      <c r="L7269" s="82">
        <v>1.719995977676102</v>
      </c>
      <c r="N7269" s="83">
        <f t="shared" si="1"/>
        <v>1.719995978</v>
      </c>
      <c r="O7269" s="83">
        <f t="shared" si="2"/>
        <v>1</v>
      </c>
      <c r="Q7269" s="83">
        <f t="shared" si="3"/>
        <v>0.8647391304</v>
      </c>
      <c r="R7269" s="83">
        <f t="shared" si="4"/>
        <v>1.719995978</v>
      </c>
      <c r="S7269" s="83" t="b">
        <f t="shared" si="5"/>
        <v>0</v>
      </c>
      <c r="T7269" s="72"/>
      <c r="U7269" s="72"/>
      <c r="V7269" s="72"/>
      <c r="W7269" s="72"/>
      <c r="X7269" s="72"/>
      <c r="Y7269" s="72"/>
      <c r="Z7269" s="72"/>
      <c r="AA7269" s="72"/>
      <c r="AB7269" s="72"/>
      <c r="AC7269" s="72"/>
      <c r="AD7269" s="72"/>
      <c r="AE7269" s="72"/>
      <c r="AF7269" s="72"/>
      <c r="AG7269" s="72"/>
      <c r="AH7269" s="72"/>
      <c r="AI7269" s="72"/>
      <c r="AJ7269" s="72"/>
      <c r="AK7269" s="72"/>
    </row>
    <row r="7270" ht="14.25" customHeight="1">
      <c r="A7270" s="78">
        <v>7267.0</v>
      </c>
      <c r="C7270" s="78" t="str">
        <f>VLOOKUP(G7270,[1]Macrodata_CCF!$A$3:$D$55,4,FALSE)</f>
        <v>#ERROR!</v>
      </c>
      <c r="E7270" s="79" t="str">
        <f>VLOOKUP(G7270,[1]Macrodata_CCF!$A$3:$B$55,2,FALSE)</f>
        <v>#ERROR!</v>
      </c>
      <c r="F7270" s="78">
        <v>0.0</v>
      </c>
      <c r="G7270" s="80">
        <v>7.0</v>
      </c>
      <c r="H7270" s="81">
        <v>0.0</v>
      </c>
      <c r="I7270" s="81">
        <v>100000.0</v>
      </c>
      <c r="J7270" s="81">
        <v>40000.0</v>
      </c>
      <c r="K7270" s="81">
        <v>100000.0</v>
      </c>
      <c r="L7270" s="82">
        <v>0.4</v>
      </c>
      <c r="N7270" s="83">
        <f t="shared" si="1"/>
        <v>0.4</v>
      </c>
      <c r="O7270" s="83">
        <f t="shared" si="2"/>
        <v>0.4</v>
      </c>
      <c r="Q7270" s="83">
        <f t="shared" si="3"/>
        <v>1</v>
      </c>
      <c r="R7270" s="83">
        <f t="shared" si="4"/>
        <v>0.4</v>
      </c>
      <c r="S7270" s="83" t="b">
        <f t="shared" si="5"/>
        <v>0</v>
      </c>
      <c r="T7270" s="72"/>
      <c r="U7270" s="72"/>
      <c r="V7270" s="72"/>
      <c r="W7270" s="72"/>
      <c r="X7270" s="72"/>
      <c r="Y7270" s="72"/>
      <c r="Z7270" s="72"/>
      <c r="AA7270" s="72"/>
      <c r="AB7270" s="72"/>
      <c r="AC7270" s="72"/>
      <c r="AD7270" s="72"/>
      <c r="AE7270" s="72"/>
      <c r="AF7270" s="72"/>
      <c r="AG7270" s="72"/>
      <c r="AH7270" s="72"/>
      <c r="AI7270" s="72"/>
      <c r="AJ7270" s="72"/>
      <c r="AK7270" s="72"/>
    </row>
    <row r="7271" ht="14.25" customHeight="1">
      <c r="A7271" s="78">
        <v>7268.0</v>
      </c>
      <c r="C7271" s="78" t="str">
        <f>VLOOKUP(G7271,[1]Macrodata_CCF!$A$3:$D$55,4,FALSE)</f>
        <v>#ERROR!</v>
      </c>
      <c r="E7271" s="79" t="str">
        <f>VLOOKUP(G7271,[1]Macrodata_CCF!$A$3:$B$55,2,FALSE)</f>
        <v>#ERROR!</v>
      </c>
      <c r="F7271" s="78">
        <v>0.0</v>
      </c>
      <c r="G7271" s="80">
        <v>46.0</v>
      </c>
      <c r="H7271" s="81">
        <v>340600.0</v>
      </c>
      <c r="I7271" s="81">
        <v>490000.0</v>
      </c>
      <c r="J7271" s="81">
        <v>368985.0</v>
      </c>
      <c r="K7271" s="81">
        <v>490000.0</v>
      </c>
      <c r="L7271" s="82">
        <v>0.1899933065595716</v>
      </c>
      <c r="N7271" s="83">
        <f t="shared" si="1"/>
        <v>0.1899933066</v>
      </c>
      <c r="O7271" s="83">
        <f t="shared" si="2"/>
        <v>0.1899933066</v>
      </c>
      <c r="Q7271" s="83">
        <f t="shared" si="3"/>
        <v>0.3048979592</v>
      </c>
      <c r="R7271" s="83">
        <f t="shared" si="4"/>
        <v>0.1899933066</v>
      </c>
      <c r="S7271" s="83" t="b">
        <f t="shared" si="5"/>
        <v>0</v>
      </c>
      <c r="T7271" s="72"/>
      <c r="U7271" s="72"/>
      <c r="V7271" s="72"/>
      <c r="W7271" s="72"/>
      <c r="X7271" s="72"/>
      <c r="Y7271" s="72"/>
      <c r="Z7271" s="72"/>
      <c r="AA7271" s="72"/>
      <c r="AB7271" s="72"/>
      <c r="AC7271" s="72"/>
      <c r="AD7271" s="72"/>
      <c r="AE7271" s="72"/>
      <c r="AF7271" s="72"/>
      <c r="AG7271" s="72"/>
      <c r="AH7271" s="72"/>
      <c r="AI7271" s="72"/>
      <c r="AJ7271" s="72"/>
      <c r="AK7271" s="72"/>
    </row>
    <row r="7272" ht="14.25" customHeight="1">
      <c r="A7272" s="78">
        <v>7269.0</v>
      </c>
      <c r="C7272" s="78" t="str">
        <f>VLOOKUP(G7272,[1]Macrodata_CCF!$A$3:$D$55,4,FALSE)</f>
        <v>#ERROR!</v>
      </c>
      <c r="E7272" s="79" t="str">
        <f>VLOOKUP(G7272,[1]Macrodata_CCF!$A$3:$B$55,2,FALSE)</f>
        <v>#ERROR!</v>
      </c>
      <c r="F7272" s="78">
        <v>0.0</v>
      </c>
      <c r="G7272" s="80">
        <v>4.0</v>
      </c>
      <c r="H7272" s="81">
        <v>726715.0</v>
      </c>
      <c r="I7272" s="81">
        <v>990000.0</v>
      </c>
      <c r="J7272" s="81">
        <v>792535.0</v>
      </c>
      <c r="K7272" s="81">
        <v>990000.0</v>
      </c>
      <c r="L7272" s="82">
        <v>0.2499952522931424</v>
      </c>
      <c r="N7272" s="83">
        <f t="shared" si="1"/>
        <v>0.2499952523</v>
      </c>
      <c r="O7272" s="83">
        <f t="shared" si="2"/>
        <v>0.2499952523</v>
      </c>
      <c r="Q7272" s="83">
        <f t="shared" si="3"/>
        <v>0.2659444444</v>
      </c>
      <c r="R7272" s="83">
        <f t="shared" si="4"/>
        <v>0.2499952523</v>
      </c>
      <c r="S7272" s="83" t="b">
        <f t="shared" si="5"/>
        <v>0</v>
      </c>
      <c r="T7272" s="72"/>
      <c r="U7272" s="72"/>
      <c r="V7272" s="72"/>
      <c r="W7272" s="72"/>
      <c r="X7272" s="72"/>
      <c r="Y7272" s="72"/>
      <c r="Z7272" s="72"/>
      <c r="AA7272" s="72"/>
      <c r="AB7272" s="72"/>
      <c r="AC7272" s="72"/>
      <c r="AD7272" s="72"/>
      <c r="AE7272" s="72"/>
      <c r="AF7272" s="72"/>
      <c r="AG7272" s="72"/>
      <c r="AH7272" s="72"/>
      <c r="AI7272" s="72"/>
      <c r="AJ7272" s="72"/>
      <c r="AK7272" s="72"/>
    </row>
    <row r="7273" ht="14.25" customHeight="1">
      <c r="A7273" s="78">
        <v>7270.0</v>
      </c>
      <c r="C7273" s="78" t="str">
        <f>VLOOKUP(G7273,[1]Macrodata_CCF!$A$3:$D$55,4,FALSE)</f>
        <v>#ERROR!</v>
      </c>
      <c r="E7273" s="79" t="str">
        <f>VLOOKUP(G7273,[1]Macrodata_CCF!$A$3:$B$55,2,FALSE)</f>
        <v>#ERROR!</v>
      </c>
      <c r="F7273" s="78">
        <v>0.0</v>
      </c>
      <c r="G7273" s="80">
        <v>10.0</v>
      </c>
      <c r="H7273" s="81">
        <v>275265.0</v>
      </c>
      <c r="I7273" s="81">
        <v>700000.0</v>
      </c>
      <c r="J7273" s="81">
        <v>440910.0</v>
      </c>
      <c r="K7273" s="81">
        <v>700000.0</v>
      </c>
      <c r="L7273" s="82">
        <v>0.3899961152247872</v>
      </c>
      <c r="N7273" s="83">
        <f t="shared" si="1"/>
        <v>0.3899961152</v>
      </c>
      <c r="O7273" s="83">
        <f t="shared" si="2"/>
        <v>0.3899961152</v>
      </c>
      <c r="Q7273" s="83">
        <f t="shared" si="3"/>
        <v>0.6067642857</v>
      </c>
      <c r="R7273" s="83">
        <f t="shared" si="4"/>
        <v>0.3899961152</v>
      </c>
      <c r="S7273" s="83" t="b">
        <f t="shared" si="5"/>
        <v>0</v>
      </c>
      <c r="T7273" s="72"/>
      <c r="U7273" s="72"/>
      <c r="V7273" s="72"/>
      <c r="W7273" s="72"/>
      <c r="X7273" s="72"/>
      <c r="Y7273" s="72"/>
      <c r="Z7273" s="72"/>
      <c r="AA7273" s="72"/>
      <c r="AB7273" s="72"/>
      <c r="AC7273" s="72"/>
      <c r="AD7273" s="72"/>
      <c r="AE7273" s="72"/>
      <c r="AF7273" s="72"/>
      <c r="AG7273" s="72"/>
      <c r="AH7273" s="72"/>
      <c r="AI7273" s="72"/>
      <c r="AJ7273" s="72"/>
      <c r="AK7273" s="72"/>
    </row>
    <row r="7274" ht="14.25" customHeight="1">
      <c r="A7274" s="78">
        <v>7271.0</v>
      </c>
      <c r="C7274" s="78" t="str">
        <f>VLOOKUP(G7274,[1]Macrodata_CCF!$A$3:$D$55,4,FALSE)</f>
        <v>#ERROR!</v>
      </c>
      <c r="E7274" s="79" t="str">
        <f>VLOOKUP(G7274,[1]Macrodata_CCF!$A$3:$B$55,2,FALSE)</f>
        <v>#ERROR!</v>
      </c>
      <c r="F7274" s="78">
        <v>0.0</v>
      </c>
      <c r="G7274" s="80">
        <v>38.0</v>
      </c>
      <c r="H7274" s="81">
        <v>108520.0</v>
      </c>
      <c r="I7274" s="81">
        <v>300000.0</v>
      </c>
      <c r="J7274" s="81">
        <v>120010.0</v>
      </c>
      <c r="K7274" s="81">
        <v>510000.0</v>
      </c>
      <c r="L7274" s="82">
        <v>0.06000626697305202</v>
      </c>
      <c r="N7274" s="83">
        <f t="shared" si="1"/>
        <v>0.06000626697</v>
      </c>
      <c r="O7274" s="83">
        <f t="shared" si="2"/>
        <v>0.06000626697</v>
      </c>
      <c r="Q7274" s="83">
        <f t="shared" si="3"/>
        <v>0.6382666667</v>
      </c>
      <c r="R7274" s="83">
        <f t="shared" si="4"/>
        <v>0.06000626697</v>
      </c>
      <c r="S7274" s="83" t="b">
        <f t="shared" si="5"/>
        <v>0</v>
      </c>
      <c r="T7274" s="72"/>
      <c r="U7274" s="72"/>
      <c r="V7274" s="72"/>
      <c r="W7274" s="72"/>
      <c r="X7274" s="72"/>
      <c r="Y7274" s="72"/>
      <c r="Z7274" s="72"/>
      <c r="AA7274" s="72"/>
      <c r="AB7274" s="72"/>
      <c r="AC7274" s="72"/>
      <c r="AD7274" s="72"/>
      <c r="AE7274" s="72"/>
      <c r="AF7274" s="72"/>
      <c r="AG7274" s="72"/>
      <c r="AH7274" s="72"/>
      <c r="AI7274" s="72"/>
      <c r="AJ7274" s="72"/>
      <c r="AK7274" s="72"/>
    </row>
    <row r="7275" ht="14.25" customHeight="1">
      <c r="A7275" s="78">
        <v>7272.0</v>
      </c>
      <c r="C7275" s="78" t="str">
        <f>VLOOKUP(G7275,[1]Macrodata_CCF!$A$3:$D$55,4,FALSE)</f>
        <v>#ERROR!</v>
      </c>
      <c r="E7275" s="79" t="str">
        <f>VLOOKUP(G7275,[1]Macrodata_CCF!$A$3:$B$55,2,FALSE)</f>
        <v>#ERROR!</v>
      </c>
      <c r="F7275" s="78">
        <v>0.0</v>
      </c>
      <c r="G7275" s="80">
        <v>10.0</v>
      </c>
      <c r="H7275" s="81">
        <v>174815.0</v>
      </c>
      <c r="I7275" s="81">
        <v>180000.0</v>
      </c>
      <c r="J7275" s="81">
        <v>175850.0</v>
      </c>
      <c r="K7275" s="81">
        <v>180000.0</v>
      </c>
      <c r="L7275" s="82">
        <v>0.1996142719382835</v>
      </c>
      <c r="N7275" s="83">
        <f t="shared" si="1"/>
        <v>0.1996142719</v>
      </c>
      <c r="O7275" s="83">
        <f t="shared" si="2"/>
        <v>0.1996142719</v>
      </c>
      <c r="Q7275" s="83">
        <f t="shared" si="3"/>
        <v>0.02880555556</v>
      </c>
      <c r="R7275" s="83">
        <f t="shared" si="4"/>
        <v>0.00575</v>
      </c>
      <c r="S7275" s="83" t="b">
        <f t="shared" si="5"/>
        <v>0</v>
      </c>
      <c r="T7275" s="72"/>
      <c r="U7275" s="72"/>
      <c r="V7275" s="72"/>
      <c r="W7275" s="72"/>
      <c r="X7275" s="72"/>
      <c r="Y7275" s="72"/>
      <c r="Z7275" s="72"/>
      <c r="AA7275" s="72"/>
      <c r="AB7275" s="72"/>
      <c r="AC7275" s="72"/>
      <c r="AD7275" s="72"/>
      <c r="AE7275" s="72"/>
      <c r="AF7275" s="72"/>
      <c r="AG7275" s="72"/>
      <c r="AH7275" s="72"/>
      <c r="AI7275" s="72"/>
      <c r="AJ7275" s="72"/>
      <c r="AK7275" s="72"/>
    </row>
    <row r="7276" ht="14.25" customHeight="1">
      <c r="A7276" s="78">
        <v>7273.0</v>
      </c>
      <c r="C7276" s="78" t="str">
        <f>VLOOKUP(G7276,[1]Macrodata_CCF!$A$3:$D$55,4,FALSE)</f>
        <v>#ERROR!</v>
      </c>
      <c r="E7276" s="79" t="str">
        <f>VLOOKUP(G7276,[1]Macrodata_CCF!$A$3:$B$55,2,FALSE)</f>
        <v>#ERROR!</v>
      </c>
      <c r="F7276" s="78">
        <v>0.0</v>
      </c>
      <c r="G7276" s="80">
        <v>20.0</v>
      </c>
      <c r="H7276" s="81">
        <v>467115.0</v>
      </c>
      <c r="I7276" s="81">
        <v>520000.0</v>
      </c>
      <c r="J7276" s="81">
        <v>477165.0</v>
      </c>
      <c r="K7276" s="81">
        <v>520000.0</v>
      </c>
      <c r="L7276" s="82">
        <v>0.1900349815637704</v>
      </c>
      <c r="N7276" s="83">
        <f t="shared" si="1"/>
        <v>0.1900349816</v>
      </c>
      <c r="O7276" s="83">
        <f t="shared" si="2"/>
        <v>0.1900349816</v>
      </c>
      <c r="Q7276" s="83">
        <f t="shared" si="3"/>
        <v>0.1017019231</v>
      </c>
      <c r="R7276" s="83">
        <f t="shared" si="4"/>
        <v>0.1900349816</v>
      </c>
      <c r="S7276" s="83" t="b">
        <f t="shared" si="5"/>
        <v>0</v>
      </c>
      <c r="T7276" s="72"/>
      <c r="U7276" s="72"/>
      <c r="V7276" s="72"/>
      <c r="W7276" s="72"/>
      <c r="X7276" s="72"/>
      <c r="Y7276" s="72"/>
      <c r="Z7276" s="72"/>
      <c r="AA7276" s="72"/>
      <c r="AB7276" s="72"/>
      <c r="AC7276" s="72"/>
      <c r="AD7276" s="72"/>
      <c r="AE7276" s="72"/>
      <c r="AF7276" s="72"/>
      <c r="AG7276" s="72"/>
      <c r="AH7276" s="72"/>
      <c r="AI7276" s="72"/>
      <c r="AJ7276" s="72"/>
      <c r="AK7276" s="72"/>
    </row>
    <row r="7277" ht="14.25" customHeight="1">
      <c r="A7277" s="78">
        <v>7274.0</v>
      </c>
      <c r="C7277" s="78" t="str">
        <f>VLOOKUP(G7277,[1]Macrodata_CCF!$A$3:$D$55,4,FALSE)</f>
        <v>#ERROR!</v>
      </c>
      <c r="E7277" s="79" t="str">
        <f>VLOOKUP(G7277,[1]Macrodata_CCF!$A$3:$B$55,2,FALSE)</f>
        <v>#ERROR!</v>
      </c>
      <c r="F7277" s="78">
        <v>0.0</v>
      </c>
      <c r="G7277" s="80">
        <v>9.0</v>
      </c>
      <c r="H7277" s="81">
        <v>21550.0</v>
      </c>
      <c r="I7277" s="81">
        <v>40000.0</v>
      </c>
      <c r="J7277" s="81">
        <v>26900.0</v>
      </c>
      <c r="K7277" s="81">
        <v>56000.0</v>
      </c>
      <c r="L7277" s="82">
        <v>0.2899728997289973</v>
      </c>
      <c r="N7277" s="83">
        <f t="shared" si="1"/>
        <v>0.2899728997</v>
      </c>
      <c r="O7277" s="83">
        <f t="shared" si="2"/>
        <v>0.2899728997</v>
      </c>
      <c r="Q7277" s="83">
        <f t="shared" si="3"/>
        <v>0.46125</v>
      </c>
      <c r="R7277" s="83">
        <f t="shared" si="4"/>
        <v>0.2899728997</v>
      </c>
      <c r="S7277" s="83" t="b">
        <f t="shared" si="5"/>
        <v>0</v>
      </c>
      <c r="T7277" s="72"/>
      <c r="U7277" s="72"/>
      <c r="V7277" s="72"/>
      <c r="W7277" s="72"/>
      <c r="X7277" s="72"/>
      <c r="Y7277" s="72"/>
      <c r="Z7277" s="72"/>
      <c r="AA7277" s="72"/>
      <c r="AB7277" s="72"/>
      <c r="AC7277" s="72"/>
      <c r="AD7277" s="72"/>
      <c r="AE7277" s="72"/>
      <c r="AF7277" s="72"/>
      <c r="AG7277" s="72"/>
      <c r="AH7277" s="72"/>
      <c r="AI7277" s="72"/>
      <c r="AJ7277" s="72"/>
      <c r="AK7277" s="72"/>
    </row>
    <row r="7278" ht="14.25" customHeight="1">
      <c r="A7278" s="78">
        <v>7275.0</v>
      </c>
      <c r="C7278" s="78" t="str">
        <f>VLOOKUP(G7278,[1]Macrodata_CCF!$A$3:$D$55,4,FALSE)</f>
        <v>#ERROR!</v>
      </c>
      <c r="E7278" s="79" t="str">
        <f>VLOOKUP(G7278,[1]Macrodata_CCF!$A$3:$B$55,2,FALSE)</f>
        <v>#ERROR!</v>
      </c>
      <c r="F7278" s="78">
        <v>0.0</v>
      </c>
      <c r="G7278" s="80">
        <v>11.0</v>
      </c>
      <c r="H7278" s="81">
        <v>192385.0</v>
      </c>
      <c r="I7278" s="81">
        <v>530000.0</v>
      </c>
      <c r="J7278" s="81">
        <v>97855.0</v>
      </c>
      <c r="K7278" s="81">
        <v>530000.0</v>
      </c>
      <c r="L7278" s="82">
        <v>-0.2799934837018497</v>
      </c>
      <c r="N7278" s="83">
        <f t="shared" si="1"/>
        <v>-0.2799934837</v>
      </c>
      <c r="O7278" s="83">
        <f t="shared" si="2"/>
        <v>0</v>
      </c>
      <c r="Q7278" s="83">
        <f t="shared" si="3"/>
        <v>0.637009434</v>
      </c>
      <c r="R7278" s="83">
        <f t="shared" si="4"/>
        <v>-0.2799934837</v>
      </c>
      <c r="S7278" s="83" t="b">
        <f t="shared" si="5"/>
        <v>0</v>
      </c>
      <c r="T7278" s="72"/>
      <c r="U7278" s="72"/>
      <c r="V7278" s="72"/>
      <c r="W7278" s="72"/>
      <c r="X7278" s="72"/>
      <c r="Y7278" s="72"/>
      <c r="Z7278" s="72"/>
      <c r="AA7278" s="72"/>
      <c r="AB7278" s="72"/>
      <c r="AC7278" s="72"/>
      <c r="AD7278" s="72"/>
      <c r="AE7278" s="72"/>
      <c r="AF7278" s="72"/>
      <c r="AG7278" s="72"/>
      <c r="AH7278" s="72"/>
      <c r="AI7278" s="72"/>
      <c r="AJ7278" s="72"/>
      <c r="AK7278" s="72"/>
    </row>
    <row r="7279" ht="14.25" customHeight="1">
      <c r="A7279" s="78">
        <v>7276.0</v>
      </c>
      <c r="C7279" s="78" t="str">
        <f>VLOOKUP(G7279,[1]Macrodata_CCF!$A$3:$D$55,4,FALSE)</f>
        <v>#ERROR!</v>
      </c>
      <c r="E7279" s="79" t="str">
        <f>VLOOKUP(G7279,[1]Macrodata_CCF!$A$3:$B$55,2,FALSE)</f>
        <v>#ERROR!</v>
      </c>
      <c r="F7279" s="78">
        <v>0.0</v>
      </c>
      <c r="G7279" s="80">
        <v>7.0</v>
      </c>
      <c r="H7279" s="81">
        <v>0.0</v>
      </c>
      <c r="I7279" s="81">
        <v>320000.0</v>
      </c>
      <c r="J7279" s="81">
        <v>0.0</v>
      </c>
      <c r="K7279" s="81">
        <v>320000.0</v>
      </c>
      <c r="L7279" s="82">
        <v>0.0</v>
      </c>
      <c r="N7279" s="83">
        <f t="shared" si="1"/>
        <v>0</v>
      </c>
      <c r="O7279" s="83">
        <f t="shared" si="2"/>
        <v>0</v>
      </c>
      <c r="Q7279" s="83">
        <f t="shared" si="3"/>
        <v>1</v>
      </c>
      <c r="R7279" s="83">
        <f t="shared" si="4"/>
        <v>0</v>
      </c>
      <c r="S7279" s="83" t="b">
        <f t="shared" si="5"/>
        <v>0</v>
      </c>
      <c r="T7279" s="72"/>
      <c r="U7279" s="72"/>
      <c r="V7279" s="72"/>
      <c r="W7279" s="72"/>
      <c r="X7279" s="72"/>
      <c r="Y7279" s="72"/>
      <c r="Z7279" s="72"/>
      <c r="AA7279" s="72"/>
      <c r="AB7279" s="72"/>
      <c r="AC7279" s="72"/>
      <c r="AD7279" s="72"/>
      <c r="AE7279" s="72"/>
      <c r="AF7279" s="72"/>
      <c r="AG7279" s="72"/>
      <c r="AH7279" s="72"/>
      <c r="AI7279" s="72"/>
      <c r="AJ7279" s="72"/>
      <c r="AK7279" s="72"/>
    </row>
    <row r="7280" ht="14.25" customHeight="1">
      <c r="A7280" s="78">
        <v>7277.0</v>
      </c>
      <c r="C7280" s="78" t="str">
        <f>VLOOKUP(G7280,[1]Macrodata_CCF!$A$3:$D$55,4,FALSE)</f>
        <v>#ERROR!</v>
      </c>
      <c r="E7280" s="79" t="str">
        <f>VLOOKUP(G7280,[1]Macrodata_CCF!$A$3:$B$55,2,FALSE)</f>
        <v>#ERROR!</v>
      </c>
      <c r="F7280" s="78">
        <v>1.0</v>
      </c>
      <c r="G7280" s="80">
        <v>13.0</v>
      </c>
      <c r="H7280" s="81">
        <v>117335.0</v>
      </c>
      <c r="I7280" s="81">
        <v>400000.0</v>
      </c>
      <c r="J7280" s="81">
        <v>253015.0</v>
      </c>
      <c r="K7280" s="81">
        <v>400000.0</v>
      </c>
      <c r="L7280" s="82">
        <v>0.4800028302053668</v>
      </c>
      <c r="N7280" s="83">
        <f t="shared" si="1"/>
        <v>0.4800028302</v>
      </c>
      <c r="O7280" s="83">
        <f t="shared" si="2"/>
        <v>0.4800028302</v>
      </c>
      <c r="Q7280" s="83">
        <f t="shared" si="3"/>
        <v>0.7066625</v>
      </c>
      <c r="R7280" s="83">
        <f t="shared" si="4"/>
        <v>0.4800028302</v>
      </c>
      <c r="S7280" s="83" t="b">
        <f t="shared" si="5"/>
        <v>0</v>
      </c>
      <c r="T7280" s="72"/>
      <c r="U7280" s="72"/>
      <c r="V7280" s="72"/>
      <c r="W7280" s="72"/>
      <c r="X7280" s="72"/>
      <c r="Y7280" s="72"/>
      <c r="Z7280" s="72"/>
      <c r="AA7280" s="72"/>
      <c r="AB7280" s="72"/>
      <c r="AC7280" s="72"/>
      <c r="AD7280" s="72"/>
      <c r="AE7280" s="72"/>
      <c r="AF7280" s="72"/>
      <c r="AG7280" s="72"/>
      <c r="AH7280" s="72"/>
      <c r="AI7280" s="72"/>
      <c r="AJ7280" s="72"/>
      <c r="AK7280" s="72"/>
    </row>
    <row r="7281" ht="14.25" customHeight="1">
      <c r="A7281" s="78">
        <v>7278.0</v>
      </c>
      <c r="C7281" s="78" t="str">
        <f>VLOOKUP(G7281,[1]Macrodata_CCF!$A$3:$D$55,4,FALSE)</f>
        <v>#ERROR!</v>
      </c>
      <c r="E7281" s="79" t="str">
        <f>VLOOKUP(G7281,[1]Macrodata_CCF!$A$3:$B$55,2,FALSE)</f>
        <v>#ERROR!</v>
      </c>
      <c r="F7281" s="78">
        <v>0.0</v>
      </c>
      <c r="G7281" s="80">
        <v>45.0</v>
      </c>
      <c r="H7281" s="81">
        <v>590410.0</v>
      </c>
      <c r="I7281" s="81">
        <v>770000.0</v>
      </c>
      <c r="J7281" s="81">
        <v>626330.0</v>
      </c>
      <c r="K7281" s="81">
        <v>770000.0</v>
      </c>
      <c r="L7281" s="82">
        <v>0.2000111364775322</v>
      </c>
      <c r="N7281" s="83">
        <f t="shared" si="1"/>
        <v>0.2000111365</v>
      </c>
      <c r="O7281" s="83">
        <f t="shared" si="2"/>
        <v>0.2000111365</v>
      </c>
      <c r="Q7281" s="83">
        <f t="shared" si="3"/>
        <v>0.2332337662</v>
      </c>
      <c r="R7281" s="83">
        <f t="shared" si="4"/>
        <v>0.2000111365</v>
      </c>
      <c r="S7281" s="83" t="b">
        <f t="shared" si="5"/>
        <v>0</v>
      </c>
      <c r="T7281" s="72"/>
      <c r="U7281" s="72"/>
      <c r="V7281" s="72"/>
      <c r="W7281" s="72"/>
      <c r="X7281" s="72"/>
      <c r="Y7281" s="72"/>
      <c r="Z7281" s="72"/>
      <c r="AA7281" s="72"/>
      <c r="AB7281" s="72"/>
      <c r="AC7281" s="72"/>
      <c r="AD7281" s="72"/>
      <c r="AE7281" s="72"/>
      <c r="AF7281" s="72"/>
      <c r="AG7281" s="72"/>
      <c r="AH7281" s="72"/>
      <c r="AI7281" s="72"/>
      <c r="AJ7281" s="72"/>
      <c r="AK7281" s="72"/>
    </row>
    <row r="7282" ht="14.25" customHeight="1">
      <c r="A7282" s="78">
        <v>7279.0</v>
      </c>
      <c r="C7282" s="78" t="str">
        <f>VLOOKUP(G7282,[1]Macrodata_CCF!$A$3:$D$55,4,FALSE)</f>
        <v>#ERROR!</v>
      </c>
      <c r="E7282" s="79" t="str">
        <f>VLOOKUP(G7282,[1]Macrodata_CCF!$A$3:$B$55,2,FALSE)</f>
        <v>#ERROR!</v>
      </c>
      <c r="F7282" s="78">
        <v>0.0</v>
      </c>
      <c r="G7282" s="80">
        <v>9.0</v>
      </c>
      <c r="H7282" s="81">
        <v>313940.0</v>
      </c>
      <c r="I7282" s="81">
        <v>890000.0</v>
      </c>
      <c r="J7282" s="81">
        <v>175685.0</v>
      </c>
      <c r="K7282" s="81">
        <v>890000.0</v>
      </c>
      <c r="L7282" s="82">
        <v>-0.240001041558171</v>
      </c>
      <c r="N7282" s="83">
        <f t="shared" si="1"/>
        <v>-0.2400010416</v>
      </c>
      <c r="O7282" s="83">
        <f t="shared" si="2"/>
        <v>0</v>
      </c>
      <c r="Q7282" s="83">
        <f t="shared" si="3"/>
        <v>0.647258427</v>
      </c>
      <c r="R7282" s="83">
        <f t="shared" si="4"/>
        <v>-0.2400010416</v>
      </c>
      <c r="S7282" s="83" t="b">
        <f t="shared" si="5"/>
        <v>0</v>
      </c>
      <c r="T7282" s="72"/>
      <c r="U7282" s="72"/>
      <c r="V7282" s="72"/>
      <c r="W7282" s="72"/>
      <c r="X7282" s="72"/>
      <c r="Y7282" s="72"/>
      <c r="Z7282" s="72"/>
      <c r="AA7282" s="72"/>
      <c r="AB7282" s="72"/>
      <c r="AC7282" s="72"/>
      <c r="AD7282" s="72"/>
      <c r="AE7282" s="72"/>
      <c r="AF7282" s="72"/>
      <c r="AG7282" s="72"/>
      <c r="AH7282" s="72"/>
      <c r="AI7282" s="72"/>
      <c r="AJ7282" s="72"/>
      <c r="AK7282" s="72"/>
    </row>
    <row r="7283" ht="14.25" customHeight="1">
      <c r="A7283" s="78">
        <v>7280.0</v>
      </c>
      <c r="C7283" s="78" t="str">
        <f>VLOOKUP(G7283,[1]Macrodata_CCF!$A$3:$D$55,4,FALSE)</f>
        <v>#ERROR!</v>
      </c>
      <c r="E7283" s="79" t="str">
        <f>VLOOKUP(G7283,[1]Macrodata_CCF!$A$3:$B$55,2,FALSE)</f>
        <v>#ERROR!</v>
      </c>
      <c r="F7283" s="78">
        <v>1.0</v>
      </c>
      <c r="G7283" s="80">
        <v>31.0</v>
      </c>
      <c r="H7283" s="81">
        <v>11030.0</v>
      </c>
      <c r="I7283" s="81">
        <v>40000.0</v>
      </c>
      <c r="J7283" s="81">
        <v>25515.0</v>
      </c>
      <c r="K7283" s="81">
        <v>40000.0</v>
      </c>
      <c r="L7283" s="82">
        <v>0.5</v>
      </c>
      <c r="N7283" s="83">
        <f t="shared" si="1"/>
        <v>0.5</v>
      </c>
      <c r="O7283" s="83">
        <f t="shared" si="2"/>
        <v>0.5</v>
      </c>
      <c r="Q7283" s="83">
        <f t="shared" si="3"/>
        <v>0.72425</v>
      </c>
      <c r="R7283" s="83">
        <f t="shared" si="4"/>
        <v>0.5</v>
      </c>
      <c r="S7283" s="83" t="b">
        <f t="shared" si="5"/>
        <v>0</v>
      </c>
      <c r="T7283" s="72"/>
      <c r="U7283" s="72"/>
      <c r="V7283" s="72"/>
      <c r="W7283" s="72"/>
      <c r="X7283" s="72"/>
      <c r="Y7283" s="72"/>
      <c r="Z7283" s="72"/>
      <c r="AA7283" s="72"/>
      <c r="AB7283" s="72"/>
      <c r="AC7283" s="72"/>
      <c r="AD7283" s="72"/>
      <c r="AE7283" s="72"/>
      <c r="AF7283" s="72"/>
      <c r="AG7283" s="72"/>
      <c r="AH7283" s="72"/>
      <c r="AI7283" s="72"/>
      <c r="AJ7283" s="72"/>
      <c r="AK7283" s="72"/>
    </row>
    <row r="7284" ht="14.25" customHeight="1">
      <c r="A7284" s="78">
        <v>7281.0</v>
      </c>
      <c r="C7284" s="78" t="str">
        <f>VLOOKUP(G7284,[1]Macrodata_CCF!$A$3:$D$55,4,FALSE)</f>
        <v>#ERROR!</v>
      </c>
      <c r="E7284" s="79" t="str">
        <f>VLOOKUP(G7284,[1]Macrodata_CCF!$A$3:$B$55,2,FALSE)</f>
        <v>#ERROR!</v>
      </c>
      <c r="F7284" s="78">
        <v>0.0</v>
      </c>
      <c r="G7284" s="80">
        <v>40.0</v>
      </c>
      <c r="H7284" s="81">
        <v>616630.0</v>
      </c>
      <c r="I7284" s="81">
        <v>850000.0</v>
      </c>
      <c r="J7284" s="81">
        <v>639965.0</v>
      </c>
      <c r="K7284" s="81">
        <v>850000.0</v>
      </c>
      <c r="L7284" s="82">
        <v>0.09999142991815572</v>
      </c>
      <c r="N7284" s="83">
        <f t="shared" si="1"/>
        <v>0.09999142992</v>
      </c>
      <c r="O7284" s="83">
        <f t="shared" si="2"/>
        <v>0.09999142992</v>
      </c>
      <c r="Q7284" s="83">
        <f t="shared" si="3"/>
        <v>0.2745529412</v>
      </c>
      <c r="R7284" s="83">
        <f t="shared" si="4"/>
        <v>0.09999142992</v>
      </c>
      <c r="S7284" s="83" t="b">
        <f t="shared" si="5"/>
        <v>0</v>
      </c>
      <c r="T7284" s="72"/>
      <c r="U7284" s="72"/>
      <c r="V7284" s="72"/>
      <c r="W7284" s="72"/>
      <c r="X7284" s="72"/>
      <c r="Y7284" s="72"/>
      <c r="Z7284" s="72"/>
      <c r="AA7284" s="72"/>
      <c r="AB7284" s="72"/>
      <c r="AC7284" s="72"/>
      <c r="AD7284" s="72"/>
      <c r="AE7284" s="72"/>
      <c r="AF7284" s="72"/>
      <c r="AG7284" s="72"/>
      <c r="AH7284" s="72"/>
      <c r="AI7284" s="72"/>
      <c r="AJ7284" s="72"/>
      <c r="AK7284" s="72"/>
    </row>
    <row r="7285" ht="14.25" customHeight="1">
      <c r="A7285" s="78">
        <v>7282.0</v>
      </c>
      <c r="C7285" s="78" t="str">
        <f>VLOOKUP(G7285,[1]Macrodata_CCF!$A$3:$D$55,4,FALSE)</f>
        <v>#ERROR!</v>
      </c>
      <c r="E7285" s="79" t="str">
        <f>VLOOKUP(G7285,[1]Macrodata_CCF!$A$3:$B$55,2,FALSE)</f>
        <v>#ERROR!</v>
      </c>
      <c r="F7285" s="78">
        <v>0.0</v>
      </c>
      <c r="G7285" s="80">
        <v>25.0</v>
      </c>
      <c r="H7285" s="81">
        <v>652800.0</v>
      </c>
      <c r="I7285" s="81">
        <v>700000.0</v>
      </c>
      <c r="J7285" s="81">
        <v>660825.0</v>
      </c>
      <c r="K7285" s="81">
        <v>700000.0</v>
      </c>
      <c r="L7285" s="82">
        <v>0.170021186440678</v>
      </c>
      <c r="N7285" s="83">
        <f t="shared" si="1"/>
        <v>0.1700211864</v>
      </c>
      <c r="O7285" s="83">
        <f t="shared" si="2"/>
        <v>0.1700211864</v>
      </c>
      <c r="Q7285" s="83">
        <f t="shared" si="3"/>
        <v>0.06742857143</v>
      </c>
      <c r="R7285" s="83">
        <f t="shared" si="4"/>
        <v>0.01146428571</v>
      </c>
      <c r="S7285" s="83" t="b">
        <f t="shared" si="5"/>
        <v>0</v>
      </c>
      <c r="T7285" s="72"/>
      <c r="U7285" s="72"/>
      <c r="V7285" s="72"/>
      <c r="W7285" s="72"/>
      <c r="X7285" s="72"/>
      <c r="Y7285" s="72"/>
      <c r="Z7285" s="72"/>
      <c r="AA7285" s="72"/>
      <c r="AB7285" s="72"/>
      <c r="AC7285" s="72"/>
      <c r="AD7285" s="72"/>
      <c r="AE7285" s="72"/>
      <c r="AF7285" s="72"/>
      <c r="AG7285" s="72"/>
      <c r="AH7285" s="72"/>
      <c r="AI7285" s="72"/>
      <c r="AJ7285" s="72"/>
      <c r="AK7285" s="72"/>
    </row>
    <row r="7286" ht="14.25" customHeight="1">
      <c r="A7286" s="78">
        <v>7283.0</v>
      </c>
      <c r="C7286" s="78" t="str">
        <f>VLOOKUP(G7286,[1]Macrodata_CCF!$A$3:$D$55,4,FALSE)</f>
        <v>#ERROR!</v>
      </c>
      <c r="E7286" s="79" t="str">
        <f>VLOOKUP(G7286,[1]Macrodata_CCF!$A$3:$B$55,2,FALSE)</f>
        <v>#ERROR!</v>
      </c>
      <c r="F7286" s="78">
        <v>0.0</v>
      </c>
      <c r="G7286" s="80">
        <v>43.0</v>
      </c>
      <c r="H7286" s="81">
        <v>717490.0</v>
      </c>
      <c r="I7286" s="81">
        <v>810000.0</v>
      </c>
      <c r="J7286" s="81">
        <v>733215.0</v>
      </c>
      <c r="K7286" s="81">
        <v>810000.0</v>
      </c>
      <c r="L7286" s="82">
        <v>0.1699816236082586</v>
      </c>
      <c r="N7286" s="83">
        <f t="shared" si="1"/>
        <v>0.1699816236</v>
      </c>
      <c r="O7286" s="83">
        <f t="shared" si="2"/>
        <v>0.1699816236</v>
      </c>
      <c r="Q7286" s="83">
        <f t="shared" si="3"/>
        <v>0.1142098765</v>
      </c>
      <c r="R7286" s="83">
        <f t="shared" si="4"/>
        <v>0.1699816236</v>
      </c>
      <c r="S7286" s="83" t="b">
        <f t="shared" si="5"/>
        <v>0</v>
      </c>
      <c r="T7286" s="72"/>
      <c r="U7286" s="72"/>
      <c r="V7286" s="72"/>
      <c r="W7286" s="72"/>
      <c r="X7286" s="72"/>
      <c r="Y7286" s="72"/>
      <c r="Z7286" s="72"/>
      <c r="AA7286" s="72"/>
      <c r="AB7286" s="72"/>
      <c r="AC7286" s="72"/>
      <c r="AD7286" s="72"/>
      <c r="AE7286" s="72"/>
      <c r="AF7286" s="72"/>
      <c r="AG7286" s="72"/>
      <c r="AH7286" s="72"/>
      <c r="AI7286" s="72"/>
      <c r="AJ7286" s="72"/>
      <c r="AK7286" s="72"/>
    </row>
    <row r="7287" ht="14.25" customHeight="1">
      <c r="A7287" s="78">
        <v>7284.0</v>
      </c>
      <c r="C7287" s="78" t="str">
        <f>VLOOKUP(G7287,[1]Macrodata_CCF!$A$3:$D$55,4,FALSE)</f>
        <v>#ERROR!</v>
      </c>
      <c r="E7287" s="79" t="str">
        <f>VLOOKUP(G7287,[1]Macrodata_CCF!$A$3:$B$55,2,FALSE)</f>
        <v>#ERROR!</v>
      </c>
      <c r="F7287" s="78">
        <v>0.0</v>
      </c>
      <c r="G7287" s="80">
        <v>31.0</v>
      </c>
      <c r="H7287" s="81">
        <v>120380.0</v>
      </c>
      <c r="I7287" s="81">
        <v>310000.0</v>
      </c>
      <c r="J7287" s="81">
        <v>152615.0</v>
      </c>
      <c r="K7287" s="81">
        <v>620000.0</v>
      </c>
      <c r="L7287" s="82">
        <v>0.1699978905178779</v>
      </c>
      <c r="N7287" s="83">
        <f t="shared" si="1"/>
        <v>0.1699978905</v>
      </c>
      <c r="O7287" s="83">
        <f t="shared" si="2"/>
        <v>0.1699978905</v>
      </c>
      <c r="Q7287" s="83">
        <f t="shared" si="3"/>
        <v>0.6116774194</v>
      </c>
      <c r="R7287" s="83">
        <f t="shared" si="4"/>
        <v>0.1699978905</v>
      </c>
      <c r="S7287" s="83" t="b">
        <f t="shared" si="5"/>
        <v>0</v>
      </c>
      <c r="T7287" s="72"/>
      <c r="U7287" s="72"/>
      <c r="V7287" s="72"/>
      <c r="W7287" s="72"/>
      <c r="X7287" s="72"/>
      <c r="Y7287" s="72"/>
      <c r="Z7287" s="72"/>
      <c r="AA7287" s="72"/>
      <c r="AB7287" s="72"/>
      <c r="AC7287" s="72"/>
      <c r="AD7287" s="72"/>
      <c r="AE7287" s="72"/>
      <c r="AF7287" s="72"/>
      <c r="AG7287" s="72"/>
      <c r="AH7287" s="72"/>
      <c r="AI7287" s="72"/>
      <c r="AJ7287" s="72"/>
      <c r="AK7287" s="72"/>
    </row>
    <row r="7288" ht="14.25" customHeight="1">
      <c r="A7288" s="78">
        <v>7285.0</v>
      </c>
      <c r="C7288" s="78" t="str">
        <f>VLOOKUP(G7288,[1]Macrodata_CCF!$A$3:$D$55,4,FALSE)</f>
        <v>#ERROR!</v>
      </c>
      <c r="E7288" s="79" t="str">
        <f>VLOOKUP(G7288,[1]Macrodata_CCF!$A$3:$B$55,2,FALSE)</f>
        <v>#ERROR!</v>
      </c>
      <c r="F7288" s="78">
        <v>0.0</v>
      </c>
      <c r="G7288" s="80">
        <v>24.0</v>
      </c>
      <c r="H7288" s="81">
        <v>113670.0</v>
      </c>
      <c r="I7288" s="81">
        <v>830000.0</v>
      </c>
      <c r="J7288" s="81">
        <v>228285.0</v>
      </c>
      <c r="K7288" s="81">
        <v>830000.0</v>
      </c>
      <c r="L7288" s="82">
        <v>0.1600030712101964</v>
      </c>
      <c r="N7288" s="83">
        <f t="shared" si="1"/>
        <v>0.1600030712</v>
      </c>
      <c r="O7288" s="83">
        <f t="shared" si="2"/>
        <v>0.1600030712</v>
      </c>
      <c r="Q7288" s="83">
        <f t="shared" si="3"/>
        <v>0.8630481928</v>
      </c>
      <c r="R7288" s="83">
        <f t="shared" si="4"/>
        <v>0.1600030712</v>
      </c>
      <c r="S7288" s="83" t="b">
        <f t="shared" si="5"/>
        <v>0</v>
      </c>
      <c r="T7288" s="72"/>
      <c r="U7288" s="72"/>
      <c r="V7288" s="72"/>
      <c r="W7288" s="72"/>
      <c r="X7288" s="72"/>
      <c r="Y7288" s="72"/>
      <c r="Z7288" s="72"/>
      <c r="AA7288" s="72"/>
      <c r="AB7288" s="72"/>
      <c r="AC7288" s="72"/>
      <c r="AD7288" s="72"/>
      <c r="AE7288" s="72"/>
      <c r="AF7288" s="72"/>
      <c r="AG7288" s="72"/>
      <c r="AH7288" s="72"/>
      <c r="AI7288" s="72"/>
      <c r="AJ7288" s="72"/>
      <c r="AK7288" s="72"/>
    </row>
    <row r="7289" ht="14.25" customHeight="1">
      <c r="A7289" s="78">
        <v>7286.0</v>
      </c>
      <c r="C7289" s="78" t="str">
        <f>VLOOKUP(G7289,[1]Macrodata_CCF!$A$3:$D$55,4,FALSE)</f>
        <v>#ERROR!</v>
      </c>
      <c r="E7289" s="79" t="str">
        <f>VLOOKUP(G7289,[1]Macrodata_CCF!$A$3:$B$55,2,FALSE)</f>
        <v>#ERROR!</v>
      </c>
      <c r="F7289" s="78">
        <v>0.0</v>
      </c>
      <c r="G7289" s="80">
        <v>5.0</v>
      </c>
      <c r="H7289" s="81">
        <v>20950.0</v>
      </c>
      <c r="I7289" s="81">
        <v>60000.0</v>
      </c>
      <c r="J7289" s="81">
        <v>30715.0</v>
      </c>
      <c r="K7289" s="81">
        <v>90000.0</v>
      </c>
      <c r="L7289" s="82">
        <v>0.2500640204865557</v>
      </c>
      <c r="N7289" s="83">
        <f t="shared" si="1"/>
        <v>0.2500640205</v>
      </c>
      <c r="O7289" s="83">
        <f t="shared" si="2"/>
        <v>0.2500640205</v>
      </c>
      <c r="Q7289" s="83">
        <f t="shared" si="3"/>
        <v>0.6508333333</v>
      </c>
      <c r="R7289" s="83">
        <f t="shared" si="4"/>
        <v>0.2500640205</v>
      </c>
      <c r="S7289" s="83" t="b">
        <f t="shared" si="5"/>
        <v>0</v>
      </c>
      <c r="T7289" s="72"/>
      <c r="U7289" s="72"/>
      <c r="V7289" s="72"/>
      <c r="W7289" s="72"/>
      <c r="X7289" s="72"/>
      <c r="Y7289" s="72"/>
      <c r="Z7289" s="72"/>
      <c r="AA7289" s="72"/>
      <c r="AB7289" s="72"/>
      <c r="AC7289" s="72"/>
      <c r="AD7289" s="72"/>
      <c r="AE7289" s="72"/>
      <c r="AF7289" s="72"/>
      <c r="AG7289" s="72"/>
      <c r="AH7289" s="72"/>
      <c r="AI7289" s="72"/>
      <c r="AJ7289" s="72"/>
      <c r="AK7289" s="72"/>
    </row>
    <row r="7290" ht="14.25" customHeight="1">
      <c r="A7290" s="78">
        <v>7287.0</v>
      </c>
      <c r="C7290" s="78" t="str">
        <f>VLOOKUP(G7290,[1]Macrodata_CCF!$A$3:$D$55,4,FALSE)</f>
        <v>#ERROR!</v>
      </c>
      <c r="E7290" s="79" t="str">
        <f>VLOOKUP(G7290,[1]Macrodata_CCF!$A$3:$B$55,2,FALSE)</f>
        <v>#ERROR!</v>
      </c>
      <c r="F7290" s="78">
        <v>0.0</v>
      </c>
      <c r="G7290" s="80">
        <v>33.0</v>
      </c>
      <c r="H7290" s="81">
        <v>79030.0</v>
      </c>
      <c r="I7290" s="81">
        <v>230000.0</v>
      </c>
      <c r="J7290" s="81">
        <v>103185.0</v>
      </c>
      <c r="K7290" s="81">
        <v>460000.0</v>
      </c>
      <c r="L7290" s="82">
        <v>0.1599986752334901</v>
      </c>
      <c r="N7290" s="83">
        <f t="shared" si="1"/>
        <v>0.1599986752</v>
      </c>
      <c r="O7290" s="83">
        <f t="shared" si="2"/>
        <v>0.1599986752</v>
      </c>
      <c r="Q7290" s="83">
        <f t="shared" si="3"/>
        <v>0.6563913043</v>
      </c>
      <c r="R7290" s="83">
        <f t="shared" si="4"/>
        <v>0.1599986752</v>
      </c>
      <c r="S7290" s="83" t="b">
        <f t="shared" si="5"/>
        <v>0</v>
      </c>
      <c r="T7290" s="72"/>
      <c r="U7290" s="72"/>
      <c r="V7290" s="72"/>
      <c r="W7290" s="72"/>
      <c r="X7290" s="72"/>
      <c r="Y7290" s="72"/>
      <c r="Z7290" s="72"/>
      <c r="AA7290" s="72"/>
      <c r="AB7290" s="72"/>
      <c r="AC7290" s="72"/>
      <c r="AD7290" s="72"/>
      <c r="AE7290" s="72"/>
      <c r="AF7290" s="72"/>
      <c r="AG7290" s="72"/>
      <c r="AH7290" s="72"/>
      <c r="AI7290" s="72"/>
      <c r="AJ7290" s="72"/>
      <c r="AK7290" s="72"/>
    </row>
    <row r="7291" ht="14.25" customHeight="1">
      <c r="A7291" s="78">
        <v>7288.0</v>
      </c>
      <c r="C7291" s="78" t="str">
        <f>VLOOKUP(G7291,[1]Macrodata_CCF!$A$3:$D$55,4,FALSE)</f>
        <v>#ERROR!</v>
      </c>
      <c r="E7291" s="79" t="str">
        <f>VLOOKUP(G7291,[1]Macrodata_CCF!$A$3:$B$55,2,FALSE)</f>
        <v>#ERROR!</v>
      </c>
      <c r="F7291" s="78">
        <v>0.0</v>
      </c>
      <c r="G7291" s="80">
        <v>34.0</v>
      </c>
      <c r="H7291" s="81">
        <v>377060.0</v>
      </c>
      <c r="I7291" s="81">
        <v>930000.0</v>
      </c>
      <c r="J7291" s="81">
        <v>437885.0</v>
      </c>
      <c r="K7291" s="81">
        <v>930000.0</v>
      </c>
      <c r="L7291" s="82">
        <v>0.1100028936231779</v>
      </c>
      <c r="N7291" s="83">
        <f t="shared" si="1"/>
        <v>0.1100028936</v>
      </c>
      <c r="O7291" s="83">
        <f t="shared" si="2"/>
        <v>0.1100028936</v>
      </c>
      <c r="Q7291" s="83">
        <f t="shared" si="3"/>
        <v>0.5945591398</v>
      </c>
      <c r="R7291" s="83">
        <f t="shared" si="4"/>
        <v>0.1100028936</v>
      </c>
      <c r="S7291" s="83" t="b">
        <f t="shared" si="5"/>
        <v>0</v>
      </c>
      <c r="T7291" s="72"/>
      <c r="U7291" s="72"/>
      <c r="V7291" s="72"/>
      <c r="W7291" s="72"/>
      <c r="X7291" s="72"/>
      <c r="Y7291" s="72"/>
      <c r="Z7291" s="72"/>
      <c r="AA7291" s="72"/>
      <c r="AB7291" s="72"/>
      <c r="AC7291" s="72"/>
      <c r="AD7291" s="72"/>
      <c r="AE7291" s="72"/>
      <c r="AF7291" s="72"/>
      <c r="AG7291" s="72"/>
      <c r="AH7291" s="72"/>
      <c r="AI7291" s="72"/>
      <c r="AJ7291" s="72"/>
      <c r="AK7291" s="72"/>
    </row>
    <row r="7292" ht="14.25" customHeight="1">
      <c r="A7292" s="78">
        <v>7289.0</v>
      </c>
      <c r="C7292" s="78" t="str">
        <f>VLOOKUP(G7292,[1]Macrodata_CCF!$A$3:$D$55,4,FALSE)</f>
        <v>#ERROR!</v>
      </c>
      <c r="E7292" s="79" t="str">
        <f>VLOOKUP(G7292,[1]Macrodata_CCF!$A$3:$B$55,2,FALSE)</f>
        <v>#ERROR!</v>
      </c>
      <c r="F7292" s="78">
        <v>0.0</v>
      </c>
      <c r="G7292" s="80">
        <v>2.0</v>
      </c>
      <c r="H7292" s="81">
        <v>38400.0</v>
      </c>
      <c r="I7292" s="81">
        <v>520000.0</v>
      </c>
      <c r="J7292" s="81">
        <v>226225.0</v>
      </c>
      <c r="K7292" s="81">
        <v>520000.0</v>
      </c>
      <c r="L7292" s="82">
        <v>0.3900020764119601</v>
      </c>
      <c r="N7292" s="83">
        <f t="shared" si="1"/>
        <v>0.3900020764</v>
      </c>
      <c r="O7292" s="83">
        <f t="shared" si="2"/>
        <v>0.3900020764</v>
      </c>
      <c r="Q7292" s="83">
        <f t="shared" si="3"/>
        <v>0.9261538462</v>
      </c>
      <c r="R7292" s="83">
        <f t="shared" si="4"/>
        <v>0.3900020764</v>
      </c>
      <c r="S7292" s="83" t="b">
        <f t="shared" si="5"/>
        <v>0</v>
      </c>
      <c r="T7292" s="72"/>
      <c r="U7292" s="72"/>
      <c r="V7292" s="72"/>
      <c r="W7292" s="72"/>
      <c r="X7292" s="72"/>
      <c r="Y7292" s="72"/>
      <c r="Z7292" s="72"/>
      <c r="AA7292" s="72"/>
      <c r="AB7292" s="72"/>
      <c r="AC7292" s="72"/>
      <c r="AD7292" s="72"/>
      <c r="AE7292" s="72"/>
      <c r="AF7292" s="72"/>
      <c r="AG7292" s="72"/>
      <c r="AH7292" s="72"/>
      <c r="AI7292" s="72"/>
      <c r="AJ7292" s="72"/>
      <c r="AK7292" s="72"/>
    </row>
    <row r="7293" ht="14.25" customHeight="1">
      <c r="A7293" s="78">
        <v>7290.0</v>
      </c>
      <c r="C7293" s="78" t="str">
        <f>VLOOKUP(G7293,[1]Macrodata_CCF!$A$3:$D$55,4,FALSE)</f>
        <v>#ERROR!</v>
      </c>
      <c r="E7293" s="79" t="str">
        <f>VLOOKUP(G7293,[1]Macrodata_CCF!$A$3:$B$55,2,FALSE)</f>
        <v>#ERROR!</v>
      </c>
      <c r="F7293" s="78">
        <v>0.0</v>
      </c>
      <c r="G7293" s="80">
        <v>7.0</v>
      </c>
      <c r="H7293" s="81">
        <v>238360.0</v>
      </c>
      <c r="I7293" s="81">
        <v>600000.0</v>
      </c>
      <c r="J7293" s="81">
        <v>383015.0</v>
      </c>
      <c r="K7293" s="81">
        <v>600000.0</v>
      </c>
      <c r="L7293" s="82">
        <v>0.3999972348191572</v>
      </c>
      <c r="N7293" s="83">
        <f t="shared" si="1"/>
        <v>0.3999972348</v>
      </c>
      <c r="O7293" s="83">
        <f t="shared" si="2"/>
        <v>0.3999972348</v>
      </c>
      <c r="Q7293" s="83">
        <f t="shared" si="3"/>
        <v>0.6027333333</v>
      </c>
      <c r="R7293" s="83">
        <f t="shared" si="4"/>
        <v>0.3999972348</v>
      </c>
      <c r="S7293" s="83" t="b">
        <f t="shared" si="5"/>
        <v>0</v>
      </c>
      <c r="T7293" s="72"/>
      <c r="U7293" s="72"/>
      <c r="V7293" s="72"/>
      <c r="W7293" s="72"/>
      <c r="X7293" s="72"/>
      <c r="Y7293" s="72"/>
      <c r="Z7293" s="72"/>
      <c r="AA7293" s="72"/>
      <c r="AB7293" s="72"/>
      <c r="AC7293" s="72"/>
      <c r="AD7293" s="72"/>
      <c r="AE7293" s="72"/>
      <c r="AF7293" s="72"/>
      <c r="AG7293" s="72"/>
      <c r="AH7293" s="72"/>
      <c r="AI7293" s="72"/>
      <c r="AJ7293" s="72"/>
      <c r="AK7293" s="72"/>
    </row>
    <row r="7294" ht="14.25" customHeight="1">
      <c r="A7294" s="78">
        <v>7291.0</v>
      </c>
      <c r="C7294" s="78" t="str">
        <f>VLOOKUP(G7294,[1]Macrodata_CCF!$A$3:$D$55,4,FALSE)</f>
        <v>#ERROR!</v>
      </c>
      <c r="E7294" s="79" t="str">
        <f>VLOOKUP(G7294,[1]Macrodata_CCF!$A$3:$B$55,2,FALSE)</f>
        <v>#ERROR!</v>
      </c>
      <c r="F7294" s="78">
        <v>0.0</v>
      </c>
      <c r="G7294" s="80">
        <v>17.0</v>
      </c>
      <c r="H7294" s="81">
        <v>0.0</v>
      </c>
      <c r="I7294" s="81">
        <v>80000.0</v>
      </c>
      <c r="J7294" s="81">
        <v>13600.0</v>
      </c>
      <c r="K7294" s="81">
        <v>80000.0</v>
      </c>
      <c r="L7294" s="82">
        <v>0.17</v>
      </c>
      <c r="N7294" s="83">
        <f t="shared" si="1"/>
        <v>0.17</v>
      </c>
      <c r="O7294" s="83">
        <f t="shared" si="2"/>
        <v>0.17</v>
      </c>
      <c r="Q7294" s="83">
        <f t="shared" si="3"/>
        <v>1</v>
      </c>
      <c r="R7294" s="83">
        <f t="shared" si="4"/>
        <v>0.17</v>
      </c>
      <c r="S7294" s="83" t="b">
        <f t="shared" si="5"/>
        <v>0</v>
      </c>
      <c r="T7294" s="72"/>
      <c r="U7294" s="72"/>
      <c r="V7294" s="72"/>
      <c r="W7294" s="72"/>
      <c r="X7294" s="72"/>
      <c r="Y7294" s="72"/>
      <c r="Z7294" s="72"/>
      <c r="AA7294" s="72"/>
      <c r="AB7294" s="72"/>
      <c r="AC7294" s="72"/>
      <c r="AD7294" s="72"/>
      <c r="AE7294" s="72"/>
      <c r="AF7294" s="72"/>
      <c r="AG7294" s="72"/>
      <c r="AH7294" s="72"/>
      <c r="AI7294" s="72"/>
      <c r="AJ7294" s="72"/>
      <c r="AK7294" s="72"/>
    </row>
    <row r="7295" ht="14.25" customHeight="1">
      <c r="A7295" s="78">
        <v>7292.0</v>
      </c>
      <c r="C7295" s="78" t="str">
        <f>VLOOKUP(G7295,[1]Macrodata_CCF!$A$3:$D$55,4,FALSE)</f>
        <v>#ERROR!</v>
      </c>
      <c r="E7295" s="79" t="str">
        <f>VLOOKUP(G7295,[1]Macrodata_CCF!$A$3:$B$55,2,FALSE)</f>
        <v>#ERROR!</v>
      </c>
      <c r="F7295" s="78">
        <v>0.0</v>
      </c>
      <c r="G7295" s="80">
        <v>15.0</v>
      </c>
      <c r="H7295" s="81">
        <v>0.0</v>
      </c>
      <c r="I7295" s="81">
        <v>820000.0</v>
      </c>
      <c r="J7295" s="81">
        <v>123000.0</v>
      </c>
      <c r="K7295" s="81">
        <v>820000.0</v>
      </c>
      <c r="L7295" s="82">
        <v>0.15</v>
      </c>
      <c r="N7295" s="83">
        <f t="shared" si="1"/>
        <v>0.15</v>
      </c>
      <c r="O7295" s="83">
        <f t="shared" si="2"/>
        <v>0.15</v>
      </c>
      <c r="Q7295" s="83">
        <f t="shared" si="3"/>
        <v>1</v>
      </c>
      <c r="R7295" s="83">
        <f t="shared" si="4"/>
        <v>0.15</v>
      </c>
      <c r="S7295" s="83" t="b">
        <f t="shared" si="5"/>
        <v>0</v>
      </c>
      <c r="T7295" s="72"/>
      <c r="U7295" s="72"/>
      <c r="V7295" s="72"/>
      <c r="W7295" s="72"/>
      <c r="X7295" s="72"/>
      <c r="Y7295" s="72"/>
      <c r="Z7295" s="72"/>
      <c r="AA7295" s="72"/>
      <c r="AB7295" s="72"/>
      <c r="AC7295" s="72"/>
      <c r="AD7295" s="72"/>
      <c r="AE7295" s="72"/>
      <c r="AF7295" s="72"/>
      <c r="AG7295" s="72"/>
      <c r="AH7295" s="72"/>
      <c r="AI7295" s="72"/>
      <c r="AJ7295" s="72"/>
      <c r="AK7295" s="72"/>
    </row>
    <row r="7296" ht="14.25" customHeight="1">
      <c r="A7296" s="78">
        <v>7293.0</v>
      </c>
      <c r="C7296" s="78" t="str">
        <f>VLOOKUP(G7296,[1]Macrodata_CCF!$A$3:$D$55,4,FALSE)</f>
        <v>#ERROR!</v>
      </c>
      <c r="E7296" s="79" t="str">
        <f>VLOOKUP(G7296,[1]Macrodata_CCF!$A$3:$B$55,2,FALSE)</f>
        <v>#ERROR!</v>
      </c>
      <c r="F7296" s="78">
        <v>0.0</v>
      </c>
      <c r="G7296" s="80">
        <v>43.0</v>
      </c>
      <c r="H7296" s="81">
        <v>658700.0</v>
      </c>
      <c r="I7296" s="81">
        <v>820000.0</v>
      </c>
      <c r="J7296" s="81">
        <v>687735.0</v>
      </c>
      <c r="K7296" s="81">
        <v>820000.0</v>
      </c>
      <c r="L7296" s="82">
        <v>0.1800061996280223</v>
      </c>
      <c r="N7296" s="83">
        <f t="shared" si="1"/>
        <v>0.1800061996</v>
      </c>
      <c r="O7296" s="83">
        <f t="shared" si="2"/>
        <v>0.1800061996</v>
      </c>
      <c r="Q7296" s="83">
        <f t="shared" si="3"/>
        <v>0.1967073171</v>
      </c>
      <c r="R7296" s="83">
        <f t="shared" si="4"/>
        <v>0.1800061996</v>
      </c>
      <c r="S7296" s="83" t="b">
        <f t="shared" si="5"/>
        <v>0</v>
      </c>
      <c r="T7296" s="72"/>
      <c r="U7296" s="72"/>
      <c r="V7296" s="72"/>
      <c r="W7296" s="72"/>
      <c r="X7296" s="72"/>
      <c r="Y7296" s="72"/>
      <c r="Z7296" s="72"/>
      <c r="AA7296" s="72"/>
      <c r="AB7296" s="72"/>
      <c r="AC7296" s="72"/>
      <c r="AD7296" s="72"/>
      <c r="AE7296" s="72"/>
      <c r="AF7296" s="72"/>
      <c r="AG7296" s="72"/>
      <c r="AH7296" s="72"/>
      <c r="AI7296" s="72"/>
      <c r="AJ7296" s="72"/>
      <c r="AK7296" s="72"/>
    </row>
    <row r="7297" ht="14.25" customHeight="1">
      <c r="A7297" s="78">
        <v>7294.0</v>
      </c>
      <c r="C7297" s="78" t="str">
        <f>VLOOKUP(G7297,[1]Macrodata_CCF!$A$3:$D$55,4,FALSE)</f>
        <v>#ERROR!</v>
      </c>
      <c r="E7297" s="79" t="str">
        <f>VLOOKUP(G7297,[1]Macrodata_CCF!$A$3:$B$55,2,FALSE)</f>
        <v>#ERROR!</v>
      </c>
      <c r="F7297" s="78">
        <v>0.0</v>
      </c>
      <c r="G7297" s="80">
        <v>35.0</v>
      </c>
      <c r="H7297" s="81">
        <v>436585.0</v>
      </c>
      <c r="I7297" s="81">
        <v>480000.0</v>
      </c>
      <c r="J7297" s="81">
        <v>437455.0</v>
      </c>
      <c r="K7297" s="81">
        <v>480000.0</v>
      </c>
      <c r="L7297" s="82">
        <v>0.02003915697339629</v>
      </c>
      <c r="N7297" s="83">
        <f t="shared" si="1"/>
        <v>0.02003915697</v>
      </c>
      <c r="O7297" s="83">
        <f t="shared" si="2"/>
        <v>0.02003915697</v>
      </c>
      <c r="Q7297" s="83">
        <f t="shared" si="3"/>
        <v>0.09044791667</v>
      </c>
      <c r="R7297" s="83">
        <f t="shared" si="4"/>
        <v>0.0018125</v>
      </c>
      <c r="S7297" s="83" t="b">
        <f t="shared" si="5"/>
        <v>0</v>
      </c>
      <c r="T7297" s="72"/>
      <c r="U7297" s="72"/>
      <c r="V7297" s="72"/>
      <c r="W7297" s="72"/>
      <c r="X7297" s="72"/>
      <c r="Y7297" s="72"/>
      <c r="Z7297" s="72"/>
      <c r="AA7297" s="72"/>
      <c r="AB7297" s="72"/>
      <c r="AC7297" s="72"/>
      <c r="AD7297" s="72"/>
      <c r="AE7297" s="72"/>
      <c r="AF7297" s="72"/>
      <c r="AG7297" s="72"/>
      <c r="AH7297" s="72"/>
      <c r="AI7297" s="72"/>
      <c r="AJ7297" s="72"/>
      <c r="AK7297" s="72"/>
    </row>
    <row r="7298" ht="14.25" customHeight="1">
      <c r="A7298" s="78">
        <v>7295.0</v>
      </c>
      <c r="C7298" s="78" t="str">
        <f>VLOOKUP(G7298,[1]Macrodata_CCF!$A$3:$D$55,4,FALSE)</f>
        <v>#ERROR!</v>
      </c>
      <c r="E7298" s="79" t="str">
        <f>VLOOKUP(G7298,[1]Macrodata_CCF!$A$3:$B$55,2,FALSE)</f>
        <v>#ERROR!</v>
      </c>
      <c r="F7298" s="78">
        <v>0.0</v>
      </c>
      <c r="G7298" s="80">
        <v>49.0</v>
      </c>
      <c r="H7298" s="81">
        <v>556545.0</v>
      </c>
      <c r="I7298" s="81">
        <v>560000.0</v>
      </c>
      <c r="J7298" s="81">
        <v>555300.0</v>
      </c>
      <c r="K7298" s="81">
        <v>560000.0</v>
      </c>
      <c r="L7298" s="82">
        <v>-0.3603473227206946</v>
      </c>
      <c r="N7298" s="83">
        <f t="shared" si="1"/>
        <v>-0.3603473227</v>
      </c>
      <c r="O7298" s="83">
        <f t="shared" si="2"/>
        <v>0</v>
      </c>
      <c r="Q7298" s="83">
        <f t="shared" si="3"/>
        <v>0.006169642857</v>
      </c>
      <c r="R7298" s="83">
        <f t="shared" si="4"/>
        <v>-0.002223214286</v>
      </c>
      <c r="S7298" s="83" t="b">
        <f t="shared" si="5"/>
        <v>0</v>
      </c>
      <c r="T7298" s="72"/>
      <c r="U7298" s="72"/>
      <c r="V7298" s="72"/>
      <c r="W7298" s="72"/>
      <c r="X7298" s="72"/>
      <c r="Y7298" s="72"/>
      <c r="Z7298" s="72"/>
      <c r="AA7298" s="72"/>
      <c r="AB7298" s="72"/>
      <c r="AC7298" s="72"/>
      <c r="AD7298" s="72"/>
      <c r="AE7298" s="72"/>
      <c r="AF7298" s="72"/>
      <c r="AG7298" s="72"/>
      <c r="AH7298" s="72"/>
      <c r="AI7298" s="72"/>
      <c r="AJ7298" s="72"/>
      <c r="AK7298" s="72"/>
    </row>
    <row r="7299" ht="14.25" customHeight="1">
      <c r="A7299" s="78">
        <v>7296.0</v>
      </c>
      <c r="C7299" s="78" t="str">
        <f>VLOOKUP(G7299,[1]Macrodata_CCF!$A$3:$D$55,4,FALSE)</f>
        <v>#ERROR!</v>
      </c>
      <c r="E7299" s="79" t="str">
        <f>VLOOKUP(G7299,[1]Macrodata_CCF!$A$3:$B$55,2,FALSE)</f>
        <v>#ERROR!</v>
      </c>
      <c r="F7299" s="78">
        <v>0.0</v>
      </c>
      <c r="G7299" s="80">
        <v>8.0</v>
      </c>
      <c r="H7299" s="81">
        <v>171785.0</v>
      </c>
      <c r="I7299" s="81">
        <v>180000.0</v>
      </c>
      <c r="J7299" s="81">
        <v>173675.0</v>
      </c>
      <c r="K7299" s="81">
        <v>306000.0</v>
      </c>
      <c r="L7299" s="82">
        <v>0.2300669506999391</v>
      </c>
      <c r="N7299" s="83">
        <f t="shared" si="1"/>
        <v>0.2300669507</v>
      </c>
      <c r="O7299" s="83">
        <f t="shared" si="2"/>
        <v>0.2300669507</v>
      </c>
      <c r="Q7299" s="83">
        <f t="shared" si="3"/>
        <v>0.04563888889</v>
      </c>
      <c r="R7299" s="83">
        <f t="shared" si="4"/>
        <v>0.0105</v>
      </c>
      <c r="S7299" s="83" t="b">
        <f t="shared" si="5"/>
        <v>0</v>
      </c>
      <c r="T7299" s="72"/>
      <c r="U7299" s="72"/>
      <c r="V7299" s="72"/>
      <c r="W7299" s="72"/>
      <c r="X7299" s="72"/>
      <c r="Y7299" s="72"/>
      <c r="Z7299" s="72"/>
      <c r="AA7299" s="72"/>
      <c r="AB7299" s="72"/>
      <c r="AC7299" s="72"/>
      <c r="AD7299" s="72"/>
      <c r="AE7299" s="72"/>
      <c r="AF7299" s="72"/>
      <c r="AG7299" s="72"/>
      <c r="AH7299" s="72"/>
      <c r="AI7299" s="72"/>
      <c r="AJ7299" s="72"/>
      <c r="AK7299" s="72"/>
    </row>
    <row r="7300" ht="14.25" customHeight="1">
      <c r="A7300" s="78">
        <v>7297.0</v>
      </c>
      <c r="C7300" s="78" t="str">
        <f>VLOOKUP(G7300,[1]Macrodata_CCF!$A$3:$D$55,4,FALSE)</f>
        <v>#ERROR!</v>
      </c>
      <c r="E7300" s="79" t="str">
        <f>VLOOKUP(G7300,[1]Macrodata_CCF!$A$3:$B$55,2,FALSE)</f>
        <v>#ERROR!</v>
      </c>
      <c r="F7300" s="78">
        <v>0.0</v>
      </c>
      <c r="G7300" s="80">
        <v>9.0</v>
      </c>
      <c r="H7300" s="81">
        <v>196185.0</v>
      </c>
      <c r="I7300" s="81">
        <v>250000.0</v>
      </c>
      <c r="J7300" s="81">
        <v>208560.0</v>
      </c>
      <c r="K7300" s="81">
        <v>250000.0</v>
      </c>
      <c r="L7300" s="82">
        <v>0.2299544736597603</v>
      </c>
      <c r="N7300" s="83">
        <f t="shared" si="1"/>
        <v>0.2299544737</v>
      </c>
      <c r="O7300" s="83">
        <f t="shared" si="2"/>
        <v>0.2299544737</v>
      </c>
      <c r="Q7300" s="83">
        <f t="shared" si="3"/>
        <v>0.21526</v>
      </c>
      <c r="R7300" s="83">
        <f t="shared" si="4"/>
        <v>0.2299544737</v>
      </c>
      <c r="S7300" s="83" t="b">
        <f t="shared" si="5"/>
        <v>0</v>
      </c>
      <c r="T7300" s="72"/>
      <c r="U7300" s="72"/>
      <c r="V7300" s="72"/>
      <c r="W7300" s="72"/>
      <c r="X7300" s="72"/>
      <c r="Y7300" s="72"/>
      <c r="Z7300" s="72"/>
      <c r="AA7300" s="72"/>
      <c r="AB7300" s="72"/>
      <c r="AC7300" s="72"/>
      <c r="AD7300" s="72"/>
      <c r="AE7300" s="72"/>
      <c r="AF7300" s="72"/>
      <c r="AG7300" s="72"/>
      <c r="AH7300" s="72"/>
      <c r="AI7300" s="72"/>
      <c r="AJ7300" s="72"/>
      <c r="AK7300" s="72"/>
    </row>
    <row r="7301" ht="14.25" customHeight="1">
      <c r="A7301" s="78">
        <v>7298.0</v>
      </c>
      <c r="C7301" s="78" t="str">
        <f>VLOOKUP(G7301,[1]Macrodata_CCF!$A$3:$D$55,4,FALSE)</f>
        <v>#ERROR!</v>
      </c>
      <c r="E7301" s="79" t="str">
        <f>VLOOKUP(G7301,[1]Macrodata_CCF!$A$3:$B$55,2,FALSE)</f>
        <v>#ERROR!</v>
      </c>
      <c r="F7301" s="78">
        <v>0.0</v>
      </c>
      <c r="G7301" s="80">
        <v>29.0</v>
      </c>
      <c r="H7301" s="81">
        <v>204485.0</v>
      </c>
      <c r="I7301" s="81">
        <v>220000.0</v>
      </c>
      <c r="J7301" s="81">
        <v>206965.0</v>
      </c>
      <c r="K7301" s="81">
        <v>220000.0</v>
      </c>
      <c r="L7301" s="82">
        <v>0.1598453109893651</v>
      </c>
      <c r="N7301" s="83">
        <f t="shared" si="1"/>
        <v>0.159845311</v>
      </c>
      <c r="O7301" s="83">
        <f t="shared" si="2"/>
        <v>0.159845311</v>
      </c>
      <c r="Q7301" s="83">
        <f t="shared" si="3"/>
        <v>0.07052272727</v>
      </c>
      <c r="R7301" s="83">
        <f t="shared" si="4"/>
        <v>0.01127272727</v>
      </c>
      <c r="S7301" s="83" t="b">
        <f t="shared" si="5"/>
        <v>0</v>
      </c>
      <c r="T7301" s="72"/>
      <c r="U7301" s="72"/>
      <c r="V7301" s="72"/>
      <c r="W7301" s="72"/>
      <c r="X7301" s="72"/>
      <c r="Y7301" s="72"/>
      <c r="Z7301" s="72"/>
      <c r="AA7301" s="72"/>
      <c r="AB7301" s="72"/>
      <c r="AC7301" s="72"/>
      <c r="AD7301" s="72"/>
      <c r="AE7301" s="72"/>
      <c r="AF7301" s="72"/>
      <c r="AG7301" s="72"/>
      <c r="AH7301" s="72"/>
      <c r="AI7301" s="72"/>
      <c r="AJ7301" s="72"/>
      <c r="AK7301" s="72"/>
    </row>
    <row r="7302" ht="14.25" customHeight="1">
      <c r="A7302" s="78">
        <v>7299.0</v>
      </c>
      <c r="C7302" s="78" t="str">
        <f>VLOOKUP(G7302,[1]Macrodata_CCF!$A$3:$D$55,4,FALSE)</f>
        <v>#ERROR!</v>
      </c>
      <c r="E7302" s="79" t="str">
        <f>VLOOKUP(G7302,[1]Macrodata_CCF!$A$3:$B$55,2,FALSE)</f>
        <v>#ERROR!</v>
      </c>
      <c r="F7302" s="78">
        <v>0.0</v>
      </c>
      <c r="G7302" s="80">
        <v>49.0</v>
      </c>
      <c r="H7302" s="81">
        <v>106565.0</v>
      </c>
      <c r="I7302" s="81">
        <v>570000.0</v>
      </c>
      <c r="J7302" s="81">
        <v>0.0</v>
      </c>
      <c r="K7302" s="81">
        <v>570000.0</v>
      </c>
      <c r="L7302" s="82">
        <v>-0.2299459471123243</v>
      </c>
      <c r="N7302" s="83">
        <f t="shared" si="1"/>
        <v>-0.2299459471</v>
      </c>
      <c r="O7302" s="83">
        <f t="shared" si="2"/>
        <v>0</v>
      </c>
      <c r="Q7302" s="83">
        <f t="shared" si="3"/>
        <v>0.8130438596</v>
      </c>
      <c r="R7302" s="83">
        <f t="shared" si="4"/>
        <v>-0.2299459471</v>
      </c>
      <c r="S7302" s="83" t="b">
        <f t="shared" si="5"/>
        <v>0</v>
      </c>
      <c r="T7302" s="72"/>
      <c r="U7302" s="72"/>
      <c r="V7302" s="72"/>
      <c r="W7302" s="72"/>
      <c r="X7302" s="72"/>
      <c r="Y7302" s="72"/>
      <c r="Z7302" s="72"/>
      <c r="AA7302" s="72"/>
      <c r="AB7302" s="72"/>
      <c r="AC7302" s="72"/>
      <c r="AD7302" s="72"/>
      <c r="AE7302" s="72"/>
      <c r="AF7302" s="72"/>
      <c r="AG7302" s="72"/>
      <c r="AH7302" s="72"/>
      <c r="AI7302" s="72"/>
      <c r="AJ7302" s="72"/>
      <c r="AK7302" s="72"/>
    </row>
    <row r="7303" ht="14.25" customHeight="1">
      <c r="A7303" s="78">
        <v>7300.0</v>
      </c>
      <c r="C7303" s="78" t="str">
        <f>VLOOKUP(G7303,[1]Macrodata_CCF!$A$3:$D$55,4,FALSE)</f>
        <v>#ERROR!</v>
      </c>
      <c r="E7303" s="79" t="str">
        <f>VLOOKUP(G7303,[1]Macrodata_CCF!$A$3:$B$55,2,FALSE)</f>
        <v>#ERROR!</v>
      </c>
      <c r="F7303" s="78">
        <v>0.0</v>
      </c>
      <c r="G7303" s="80">
        <v>30.0</v>
      </c>
      <c r="H7303" s="81">
        <v>258970.0</v>
      </c>
      <c r="I7303" s="81">
        <v>490000.0</v>
      </c>
      <c r="J7303" s="81">
        <v>293625.0</v>
      </c>
      <c r="K7303" s="81">
        <v>490000.0</v>
      </c>
      <c r="L7303" s="82">
        <v>0.1500021642210968</v>
      </c>
      <c r="N7303" s="83">
        <f t="shared" si="1"/>
        <v>0.1500021642</v>
      </c>
      <c r="O7303" s="83">
        <f t="shared" si="2"/>
        <v>0.1500021642</v>
      </c>
      <c r="Q7303" s="83">
        <f t="shared" si="3"/>
        <v>0.4714897959</v>
      </c>
      <c r="R7303" s="83">
        <f t="shared" si="4"/>
        <v>0.1500021642</v>
      </c>
      <c r="S7303" s="83" t="b">
        <f t="shared" si="5"/>
        <v>0</v>
      </c>
      <c r="T7303" s="72"/>
      <c r="U7303" s="72"/>
      <c r="V7303" s="72"/>
      <c r="W7303" s="72"/>
      <c r="X7303" s="72"/>
      <c r="Y7303" s="72"/>
      <c r="Z7303" s="72"/>
      <c r="AA7303" s="72"/>
      <c r="AB7303" s="72"/>
      <c r="AC7303" s="72"/>
      <c r="AD7303" s="72"/>
      <c r="AE7303" s="72"/>
      <c r="AF7303" s="72"/>
      <c r="AG7303" s="72"/>
      <c r="AH7303" s="72"/>
      <c r="AI7303" s="72"/>
      <c r="AJ7303" s="72"/>
      <c r="AK7303" s="72"/>
    </row>
    <row r="7304" ht="14.25" customHeight="1">
      <c r="A7304" s="78">
        <v>7301.0</v>
      </c>
      <c r="C7304" s="78" t="str">
        <f>VLOOKUP(G7304,[1]Macrodata_CCF!$A$3:$D$55,4,FALSE)</f>
        <v>#ERROR!</v>
      </c>
      <c r="E7304" s="79" t="str">
        <f>VLOOKUP(G7304,[1]Macrodata_CCF!$A$3:$B$55,2,FALSE)</f>
        <v>#ERROR!</v>
      </c>
      <c r="F7304" s="78">
        <v>0.0</v>
      </c>
      <c r="G7304" s="80">
        <v>2.0</v>
      </c>
      <c r="H7304" s="81">
        <v>548130.0</v>
      </c>
      <c r="I7304" s="81">
        <v>940000.0</v>
      </c>
      <c r="J7304" s="81">
        <v>661770.0</v>
      </c>
      <c r="K7304" s="81">
        <v>940000.0</v>
      </c>
      <c r="L7304" s="82">
        <v>0.2899941307066119</v>
      </c>
      <c r="N7304" s="83">
        <f t="shared" si="1"/>
        <v>0.2899941307</v>
      </c>
      <c r="O7304" s="83">
        <f t="shared" si="2"/>
        <v>0.2899941307</v>
      </c>
      <c r="Q7304" s="83">
        <f t="shared" si="3"/>
        <v>0.4168829787</v>
      </c>
      <c r="R7304" s="83">
        <f t="shared" si="4"/>
        <v>0.2899941307</v>
      </c>
      <c r="S7304" s="83" t="b">
        <f t="shared" si="5"/>
        <v>0</v>
      </c>
      <c r="T7304" s="72"/>
      <c r="U7304" s="72"/>
      <c r="V7304" s="72"/>
      <c r="W7304" s="72"/>
      <c r="X7304" s="72"/>
      <c r="Y7304" s="72"/>
      <c r="Z7304" s="72"/>
      <c r="AA7304" s="72"/>
      <c r="AB7304" s="72"/>
      <c r="AC7304" s="72"/>
      <c r="AD7304" s="72"/>
      <c r="AE7304" s="72"/>
      <c r="AF7304" s="72"/>
      <c r="AG7304" s="72"/>
      <c r="AH7304" s="72"/>
      <c r="AI7304" s="72"/>
      <c r="AJ7304" s="72"/>
      <c r="AK7304" s="72"/>
    </row>
    <row r="7305" ht="14.25" customHeight="1">
      <c r="A7305" s="78">
        <v>7302.0</v>
      </c>
      <c r="C7305" s="78" t="str">
        <f>VLOOKUP(G7305,[1]Macrodata_CCF!$A$3:$D$55,4,FALSE)</f>
        <v>#ERROR!</v>
      </c>
      <c r="E7305" s="79" t="str">
        <f>VLOOKUP(G7305,[1]Macrodata_CCF!$A$3:$B$55,2,FALSE)</f>
        <v>#ERROR!</v>
      </c>
      <c r="F7305" s="78">
        <v>0.0</v>
      </c>
      <c r="G7305" s="80">
        <v>37.0</v>
      </c>
      <c r="H7305" s="81">
        <v>0.0</v>
      </c>
      <c r="I7305" s="81">
        <v>270000.0</v>
      </c>
      <c r="J7305" s="81">
        <v>21600.0</v>
      </c>
      <c r="K7305" s="81">
        <v>432000.0</v>
      </c>
      <c r="L7305" s="82">
        <v>0.08</v>
      </c>
      <c r="N7305" s="83">
        <f t="shared" si="1"/>
        <v>0.08</v>
      </c>
      <c r="O7305" s="83">
        <f t="shared" si="2"/>
        <v>0.08</v>
      </c>
      <c r="Q7305" s="83">
        <f t="shared" si="3"/>
        <v>1</v>
      </c>
      <c r="R7305" s="83">
        <f t="shared" si="4"/>
        <v>0.08</v>
      </c>
      <c r="S7305" s="83" t="b">
        <f t="shared" si="5"/>
        <v>0</v>
      </c>
      <c r="T7305" s="72"/>
      <c r="U7305" s="72"/>
      <c r="V7305" s="72"/>
      <c r="W7305" s="72"/>
      <c r="X7305" s="72"/>
      <c r="Y7305" s="72"/>
      <c r="Z7305" s="72"/>
      <c r="AA7305" s="72"/>
      <c r="AB7305" s="72"/>
      <c r="AC7305" s="72"/>
      <c r="AD7305" s="72"/>
      <c r="AE7305" s="72"/>
      <c r="AF7305" s="72"/>
      <c r="AG7305" s="72"/>
      <c r="AH7305" s="72"/>
      <c r="AI7305" s="72"/>
      <c r="AJ7305" s="72"/>
      <c r="AK7305" s="72"/>
    </row>
    <row r="7306" ht="14.25" customHeight="1">
      <c r="A7306" s="78">
        <v>7303.0</v>
      </c>
      <c r="C7306" s="78" t="str">
        <f>VLOOKUP(G7306,[1]Macrodata_CCF!$A$3:$D$55,4,FALSE)</f>
        <v>#ERROR!</v>
      </c>
      <c r="E7306" s="79" t="str">
        <f>VLOOKUP(G7306,[1]Macrodata_CCF!$A$3:$B$55,2,FALSE)</f>
        <v>#ERROR!</v>
      </c>
      <c r="F7306" s="78">
        <v>0.0</v>
      </c>
      <c r="G7306" s="80">
        <v>10.0</v>
      </c>
      <c r="H7306" s="81">
        <v>63640.0</v>
      </c>
      <c r="I7306" s="81">
        <v>210000.0</v>
      </c>
      <c r="J7306" s="81">
        <v>24125.0</v>
      </c>
      <c r="K7306" s="81">
        <v>210000.0</v>
      </c>
      <c r="L7306" s="82">
        <v>-0.2699849685706477</v>
      </c>
      <c r="N7306" s="83">
        <f t="shared" si="1"/>
        <v>-0.2699849686</v>
      </c>
      <c r="O7306" s="83">
        <f t="shared" si="2"/>
        <v>0</v>
      </c>
      <c r="Q7306" s="83">
        <f t="shared" si="3"/>
        <v>0.696952381</v>
      </c>
      <c r="R7306" s="83">
        <f t="shared" si="4"/>
        <v>-0.2699849686</v>
      </c>
      <c r="S7306" s="83" t="b">
        <f t="shared" si="5"/>
        <v>0</v>
      </c>
      <c r="T7306" s="72"/>
      <c r="U7306" s="72"/>
      <c r="V7306" s="72"/>
      <c r="W7306" s="72"/>
      <c r="X7306" s="72"/>
      <c r="Y7306" s="72"/>
      <c r="Z7306" s="72"/>
      <c r="AA7306" s="72"/>
      <c r="AB7306" s="72"/>
      <c r="AC7306" s="72"/>
      <c r="AD7306" s="72"/>
      <c r="AE7306" s="72"/>
      <c r="AF7306" s="72"/>
      <c r="AG7306" s="72"/>
      <c r="AH7306" s="72"/>
      <c r="AI7306" s="72"/>
      <c r="AJ7306" s="72"/>
      <c r="AK7306" s="72"/>
    </row>
    <row r="7307" ht="14.25" customHeight="1">
      <c r="A7307" s="78">
        <v>7304.0</v>
      </c>
      <c r="C7307" s="78" t="str">
        <f>VLOOKUP(G7307,[1]Macrodata_CCF!$A$3:$D$55,4,FALSE)</f>
        <v>#ERROR!</v>
      </c>
      <c r="E7307" s="79" t="str">
        <f>VLOOKUP(G7307,[1]Macrodata_CCF!$A$3:$B$55,2,FALSE)</f>
        <v>#ERROR!</v>
      </c>
      <c r="F7307" s="78">
        <v>0.0</v>
      </c>
      <c r="G7307" s="80">
        <v>28.0</v>
      </c>
      <c r="H7307" s="81">
        <v>26965.0</v>
      </c>
      <c r="I7307" s="81">
        <v>190000.0</v>
      </c>
      <c r="J7307" s="81">
        <v>53050.0</v>
      </c>
      <c r="K7307" s="81">
        <v>190000.0</v>
      </c>
      <c r="L7307" s="82">
        <v>0.15999631980863</v>
      </c>
      <c r="N7307" s="83">
        <f t="shared" si="1"/>
        <v>0.1599963198</v>
      </c>
      <c r="O7307" s="83">
        <f t="shared" si="2"/>
        <v>0.1599963198</v>
      </c>
      <c r="Q7307" s="83">
        <f t="shared" si="3"/>
        <v>0.8580789474</v>
      </c>
      <c r="R7307" s="83">
        <f t="shared" si="4"/>
        <v>0.1599963198</v>
      </c>
      <c r="S7307" s="83" t="b">
        <f t="shared" si="5"/>
        <v>0</v>
      </c>
      <c r="T7307" s="72"/>
      <c r="U7307" s="72"/>
      <c r="V7307" s="72"/>
      <c r="W7307" s="72"/>
      <c r="X7307" s="72"/>
      <c r="Y7307" s="72"/>
      <c r="Z7307" s="72"/>
      <c r="AA7307" s="72"/>
      <c r="AB7307" s="72"/>
      <c r="AC7307" s="72"/>
      <c r="AD7307" s="72"/>
      <c r="AE7307" s="72"/>
      <c r="AF7307" s="72"/>
      <c r="AG7307" s="72"/>
      <c r="AH7307" s="72"/>
      <c r="AI7307" s="72"/>
      <c r="AJ7307" s="72"/>
      <c r="AK7307" s="72"/>
    </row>
    <row r="7308" ht="14.25" customHeight="1">
      <c r="A7308" s="78">
        <v>7305.0</v>
      </c>
      <c r="C7308" s="78" t="str">
        <f>VLOOKUP(G7308,[1]Macrodata_CCF!$A$3:$D$55,4,FALSE)</f>
        <v>#ERROR!</v>
      </c>
      <c r="E7308" s="79" t="str">
        <f>VLOOKUP(G7308,[1]Macrodata_CCF!$A$3:$B$55,2,FALSE)</f>
        <v>#ERROR!</v>
      </c>
      <c r="F7308" s="78">
        <v>0.0</v>
      </c>
      <c r="G7308" s="80">
        <v>7.0</v>
      </c>
      <c r="H7308" s="81">
        <v>118780.0</v>
      </c>
      <c r="I7308" s="81">
        <v>240000.0</v>
      </c>
      <c r="J7308" s="81">
        <v>143025.0</v>
      </c>
      <c r="K7308" s="81">
        <v>240000.0</v>
      </c>
      <c r="L7308" s="82">
        <v>0.2000082494637848</v>
      </c>
      <c r="N7308" s="83">
        <f t="shared" si="1"/>
        <v>0.2000082495</v>
      </c>
      <c r="O7308" s="83">
        <f t="shared" si="2"/>
        <v>0.2000082495</v>
      </c>
      <c r="Q7308" s="83">
        <f t="shared" si="3"/>
        <v>0.5050833333</v>
      </c>
      <c r="R7308" s="83">
        <f t="shared" si="4"/>
        <v>0.2000082495</v>
      </c>
      <c r="S7308" s="83" t="b">
        <f t="shared" si="5"/>
        <v>0</v>
      </c>
      <c r="T7308" s="72"/>
      <c r="U7308" s="72"/>
      <c r="V7308" s="72"/>
      <c r="W7308" s="72"/>
      <c r="X7308" s="72"/>
      <c r="Y7308" s="72"/>
      <c r="Z7308" s="72"/>
      <c r="AA7308" s="72"/>
      <c r="AB7308" s="72"/>
      <c r="AC7308" s="72"/>
      <c r="AD7308" s="72"/>
      <c r="AE7308" s="72"/>
      <c r="AF7308" s="72"/>
      <c r="AG7308" s="72"/>
      <c r="AH7308" s="72"/>
      <c r="AI7308" s="72"/>
      <c r="AJ7308" s="72"/>
      <c r="AK7308" s="72"/>
    </row>
    <row r="7309" ht="14.25" customHeight="1">
      <c r="A7309" s="78">
        <v>7306.0</v>
      </c>
      <c r="C7309" s="78" t="str">
        <f>VLOOKUP(G7309,[1]Macrodata_CCF!$A$3:$D$55,4,FALSE)</f>
        <v>#ERROR!</v>
      </c>
      <c r="E7309" s="79" t="str">
        <f>VLOOKUP(G7309,[1]Macrodata_CCF!$A$3:$B$55,2,FALSE)</f>
        <v>#ERROR!</v>
      </c>
      <c r="F7309" s="78">
        <v>0.0</v>
      </c>
      <c r="G7309" s="80">
        <v>27.0</v>
      </c>
      <c r="H7309" s="81">
        <v>458955.0</v>
      </c>
      <c r="I7309" s="81">
        <v>820000.0</v>
      </c>
      <c r="J7309" s="81">
        <v>509500.0</v>
      </c>
      <c r="K7309" s="81">
        <v>820000.0</v>
      </c>
      <c r="L7309" s="82">
        <v>0.1399963993408024</v>
      </c>
      <c r="N7309" s="83">
        <f t="shared" si="1"/>
        <v>0.1399963993</v>
      </c>
      <c r="O7309" s="83">
        <f t="shared" si="2"/>
        <v>0.1399963993</v>
      </c>
      <c r="Q7309" s="83">
        <f t="shared" si="3"/>
        <v>0.4402987805</v>
      </c>
      <c r="R7309" s="83">
        <f t="shared" si="4"/>
        <v>0.1399963993</v>
      </c>
      <c r="S7309" s="83" t="b">
        <f t="shared" si="5"/>
        <v>0</v>
      </c>
      <c r="T7309" s="72"/>
      <c r="U7309" s="72"/>
      <c r="V7309" s="72"/>
      <c r="W7309" s="72"/>
      <c r="X7309" s="72"/>
      <c r="Y7309" s="72"/>
      <c r="Z7309" s="72"/>
      <c r="AA7309" s="72"/>
      <c r="AB7309" s="72"/>
      <c r="AC7309" s="72"/>
      <c r="AD7309" s="72"/>
      <c r="AE7309" s="72"/>
      <c r="AF7309" s="72"/>
      <c r="AG7309" s="72"/>
      <c r="AH7309" s="72"/>
      <c r="AI7309" s="72"/>
      <c r="AJ7309" s="72"/>
      <c r="AK7309" s="72"/>
    </row>
    <row r="7310" ht="14.25" customHeight="1">
      <c r="A7310" s="78">
        <v>7307.0</v>
      </c>
      <c r="C7310" s="78" t="str">
        <f>VLOOKUP(G7310,[1]Macrodata_CCF!$A$3:$D$55,4,FALSE)</f>
        <v>#ERROR!</v>
      </c>
      <c r="E7310" s="79" t="str">
        <f>VLOOKUP(G7310,[1]Macrodata_CCF!$A$3:$B$55,2,FALSE)</f>
        <v>#ERROR!</v>
      </c>
      <c r="F7310" s="78">
        <v>0.0</v>
      </c>
      <c r="G7310" s="80">
        <v>1.0</v>
      </c>
      <c r="H7310" s="81">
        <v>288760.0</v>
      </c>
      <c r="I7310" s="81">
        <v>500000.0</v>
      </c>
      <c r="J7310" s="81">
        <v>369030.0</v>
      </c>
      <c r="K7310" s="81">
        <v>500000.0</v>
      </c>
      <c r="L7310" s="82">
        <v>0.3799943192577163</v>
      </c>
      <c r="N7310" s="83">
        <f t="shared" si="1"/>
        <v>0.3799943193</v>
      </c>
      <c r="O7310" s="83">
        <f t="shared" si="2"/>
        <v>0.3799943193</v>
      </c>
      <c r="Q7310" s="83">
        <f t="shared" si="3"/>
        <v>0.42248</v>
      </c>
      <c r="R7310" s="83">
        <f t="shared" si="4"/>
        <v>0.3799943193</v>
      </c>
      <c r="S7310" s="83" t="b">
        <f t="shared" si="5"/>
        <v>0</v>
      </c>
      <c r="T7310" s="72"/>
      <c r="U7310" s="72"/>
      <c r="V7310" s="72"/>
      <c r="W7310" s="72"/>
      <c r="X7310" s="72"/>
      <c r="Y7310" s="72"/>
      <c r="Z7310" s="72"/>
      <c r="AA7310" s="72"/>
      <c r="AB7310" s="72"/>
      <c r="AC7310" s="72"/>
      <c r="AD7310" s="72"/>
      <c r="AE7310" s="72"/>
      <c r="AF7310" s="72"/>
      <c r="AG7310" s="72"/>
      <c r="AH7310" s="72"/>
      <c r="AI7310" s="72"/>
      <c r="AJ7310" s="72"/>
      <c r="AK7310" s="72"/>
    </row>
    <row r="7311" ht="14.25" customHeight="1">
      <c r="A7311" s="78">
        <v>7308.0</v>
      </c>
      <c r="C7311" s="78" t="str">
        <f>VLOOKUP(G7311,[1]Macrodata_CCF!$A$3:$D$55,4,FALSE)</f>
        <v>#ERROR!</v>
      </c>
      <c r="E7311" s="79" t="str">
        <f>VLOOKUP(G7311,[1]Macrodata_CCF!$A$3:$B$55,2,FALSE)</f>
        <v>#ERROR!</v>
      </c>
      <c r="F7311" s="78">
        <v>0.0</v>
      </c>
      <c r="G7311" s="80">
        <v>4.0</v>
      </c>
      <c r="H7311" s="81">
        <v>109380.0</v>
      </c>
      <c r="I7311" s="81">
        <v>650000.0</v>
      </c>
      <c r="J7311" s="81">
        <v>304005.0</v>
      </c>
      <c r="K7311" s="81">
        <v>650000.0</v>
      </c>
      <c r="L7311" s="82">
        <v>0.360003329510562</v>
      </c>
      <c r="N7311" s="83">
        <f t="shared" si="1"/>
        <v>0.3600033295</v>
      </c>
      <c r="O7311" s="83">
        <f t="shared" si="2"/>
        <v>0.3600033295</v>
      </c>
      <c r="Q7311" s="83">
        <f t="shared" si="3"/>
        <v>0.8317230769</v>
      </c>
      <c r="R7311" s="83">
        <f t="shared" si="4"/>
        <v>0.3600033295</v>
      </c>
      <c r="S7311" s="83" t="b">
        <f t="shared" si="5"/>
        <v>0</v>
      </c>
      <c r="T7311" s="72"/>
      <c r="U7311" s="72"/>
      <c r="V7311" s="72"/>
      <c r="W7311" s="72"/>
      <c r="X7311" s="72"/>
      <c r="Y7311" s="72"/>
      <c r="Z7311" s="72"/>
      <c r="AA7311" s="72"/>
      <c r="AB7311" s="72"/>
      <c r="AC7311" s="72"/>
      <c r="AD7311" s="72"/>
      <c r="AE7311" s="72"/>
      <c r="AF7311" s="72"/>
      <c r="AG7311" s="72"/>
      <c r="AH7311" s="72"/>
      <c r="AI7311" s="72"/>
      <c r="AJ7311" s="72"/>
      <c r="AK7311" s="72"/>
    </row>
    <row r="7312" ht="14.25" customHeight="1">
      <c r="A7312" s="78">
        <v>7309.0</v>
      </c>
      <c r="C7312" s="78" t="str">
        <f>VLOOKUP(G7312,[1]Macrodata_CCF!$A$3:$D$55,4,FALSE)</f>
        <v>#ERROR!</v>
      </c>
      <c r="E7312" s="79" t="str">
        <f>VLOOKUP(G7312,[1]Macrodata_CCF!$A$3:$B$55,2,FALSE)</f>
        <v>#ERROR!</v>
      </c>
      <c r="F7312" s="78">
        <v>0.0</v>
      </c>
      <c r="G7312" s="80">
        <v>47.0</v>
      </c>
      <c r="H7312" s="81">
        <v>92230.0</v>
      </c>
      <c r="I7312" s="81">
        <v>980000.0</v>
      </c>
      <c r="J7312" s="81">
        <v>0.0</v>
      </c>
      <c r="K7312" s="81">
        <v>980000.0</v>
      </c>
      <c r="L7312" s="82">
        <v>-0.1038895209344763</v>
      </c>
      <c r="N7312" s="83">
        <f t="shared" si="1"/>
        <v>-0.1038895209</v>
      </c>
      <c r="O7312" s="83">
        <f t="shared" si="2"/>
        <v>0</v>
      </c>
      <c r="Q7312" s="83">
        <f t="shared" si="3"/>
        <v>0.9058877551</v>
      </c>
      <c r="R7312" s="83">
        <f t="shared" si="4"/>
        <v>-0.1038895209</v>
      </c>
      <c r="S7312" s="83" t="b">
        <f t="shared" si="5"/>
        <v>0</v>
      </c>
      <c r="T7312" s="72"/>
      <c r="U7312" s="72"/>
      <c r="V7312" s="72"/>
      <c r="W7312" s="72"/>
      <c r="X7312" s="72"/>
      <c r="Y7312" s="72"/>
      <c r="Z7312" s="72"/>
      <c r="AA7312" s="72"/>
      <c r="AB7312" s="72"/>
      <c r="AC7312" s="72"/>
      <c r="AD7312" s="72"/>
      <c r="AE7312" s="72"/>
      <c r="AF7312" s="72"/>
      <c r="AG7312" s="72"/>
      <c r="AH7312" s="72"/>
      <c r="AI7312" s="72"/>
      <c r="AJ7312" s="72"/>
      <c r="AK7312" s="72"/>
    </row>
    <row r="7313" ht="14.25" customHeight="1">
      <c r="A7313" s="78">
        <v>7310.0</v>
      </c>
      <c r="C7313" s="78" t="str">
        <f>VLOOKUP(G7313,[1]Macrodata_CCF!$A$3:$D$55,4,FALSE)</f>
        <v>#ERROR!</v>
      </c>
      <c r="E7313" s="79" t="str">
        <f>VLOOKUP(G7313,[1]Macrodata_CCF!$A$3:$B$55,2,FALSE)</f>
        <v>#ERROR!</v>
      </c>
      <c r="F7313" s="78">
        <v>1.0</v>
      </c>
      <c r="G7313" s="80">
        <v>1.0</v>
      </c>
      <c r="H7313" s="81">
        <v>409350.0</v>
      </c>
      <c r="I7313" s="81">
        <v>660000.0</v>
      </c>
      <c r="J7313" s="81">
        <v>519635.0</v>
      </c>
      <c r="K7313" s="81">
        <v>660000.0</v>
      </c>
      <c r="L7313" s="82">
        <v>0.4399960103730301</v>
      </c>
      <c r="N7313" s="83">
        <f t="shared" si="1"/>
        <v>0.4399960104</v>
      </c>
      <c r="O7313" s="83">
        <f t="shared" si="2"/>
        <v>0.4399960104</v>
      </c>
      <c r="Q7313" s="83">
        <f t="shared" si="3"/>
        <v>0.3797727273</v>
      </c>
      <c r="R7313" s="83">
        <f t="shared" si="4"/>
        <v>0.4399960104</v>
      </c>
      <c r="S7313" s="83" t="b">
        <f t="shared" si="5"/>
        <v>0</v>
      </c>
      <c r="T7313" s="72"/>
      <c r="U7313" s="72"/>
      <c r="V7313" s="72"/>
      <c r="W7313" s="72"/>
      <c r="X7313" s="72"/>
      <c r="Y7313" s="72"/>
      <c r="Z7313" s="72"/>
      <c r="AA7313" s="72"/>
      <c r="AB7313" s="72"/>
      <c r="AC7313" s="72"/>
      <c r="AD7313" s="72"/>
      <c r="AE7313" s="72"/>
      <c r="AF7313" s="72"/>
      <c r="AG7313" s="72"/>
      <c r="AH7313" s="72"/>
      <c r="AI7313" s="72"/>
      <c r="AJ7313" s="72"/>
      <c r="AK7313" s="72"/>
    </row>
    <row r="7314" ht="14.25" customHeight="1">
      <c r="A7314" s="78">
        <v>7311.0</v>
      </c>
      <c r="C7314" s="78" t="str">
        <f>VLOOKUP(G7314,[1]Macrodata_CCF!$A$3:$D$55,4,FALSE)</f>
        <v>#ERROR!</v>
      </c>
      <c r="E7314" s="79" t="str">
        <f>VLOOKUP(G7314,[1]Macrodata_CCF!$A$3:$B$55,2,FALSE)</f>
        <v>#ERROR!</v>
      </c>
      <c r="F7314" s="78">
        <v>0.0</v>
      </c>
      <c r="G7314" s="80">
        <v>6.0</v>
      </c>
      <c r="H7314" s="81">
        <v>256435.0</v>
      </c>
      <c r="I7314" s="81">
        <v>370000.0</v>
      </c>
      <c r="J7314" s="81">
        <v>301860.0</v>
      </c>
      <c r="K7314" s="81">
        <v>703000.0</v>
      </c>
      <c r="L7314" s="82">
        <v>0.3999911944701273</v>
      </c>
      <c r="N7314" s="83">
        <f t="shared" si="1"/>
        <v>0.3999911945</v>
      </c>
      <c r="O7314" s="83">
        <f t="shared" si="2"/>
        <v>0.3999911945</v>
      </c>
      <c r="Q7314" s="83">
        <f t="shared" si="3"/>
        <v>0.3069324324</v>
      </c>
      <c r="R7314" s="83">
        <f t="shared" si="4"/>
        <v>0.3999911945</v>
      </c>
      <c r="S7314" s="83" t="b">
        <f t="shared" si="5"/>
        <v>0</v>
      </c>
      <c r="T7314" s="72"/>
      <c r="U7314" s="72"/>
      <c r="V7314" s="72"/>
      <c r="W7314" s="72"/>
      <c r="X7314" s="72"/>
      <c r="Y7314" s="72"/>
      <c r="Z7314" s="72"/>
      <c r="AA7314" s="72"/>
      <c r="AB7314" s="72"/>
      <c r="AC7314" s="72"/>
      <c r="AD7314" s="72"/>
      <c r="AE7314" s="72"/>
      <c r="AF7314" s="72"/>
      <c r="AG7314" s="72"/>
      <c r="AH7314" s="72"/>
      <c r="AI7314" s="72"/>
      <c r="AJ7314" s="72"/>
      <c r="AK7314" s="72"/>
    </row>
    <row r="7315" ht="14.25" customHeight="1">
      <c r="A7315" s="78">
        <v>7312.0</v>
      </c>
      <c r="C7315" s="78" t="str">
        <f>VLOOKUP(G7315,[1]Macrodata_CCF!$A$3:$D$55,4,FALSE)</f>
        <v>#ERROR!</v>
      </c>
      <c r="E7315" s="79" t="str">
        <f>VLOOKUP(G7315,[1]Macrodata_CCF!$A$3:$B$55,2,FALSE)</f>
        <v>#ERROR!</v>
      </c>
      <c r="F7315" s="78">
        <v>0.0</v>
      </c>
      <c r="G7315" s="80">
        <v>20.0</v>
      </c>
      <c r="H7315" s="81">
        <v>6635.0</v>
      </c>
      <c r="I7315" s="81">
        <v>10000.0</v>
      </c>
      <c r="J7315" s="81">
        <v>6265.0</v>
      </c>
      <c r="K7315" s="81">
        <v>10000.0</v>
      </c>
      <c r="L7315" s="82">
        <v>-0.1099554234769688</v>
      </c>
      <c r="N7315" s="83">
        <f t="shared" si="1"/>
        <v>-0.1099554235</v>
      </c>
      <c r="O7315" s="83">
        <f t="shared" si="2"/>
        <v>0</v>
      </c>
      <c r="Q7315" s="83">
        <f t="shared" si="3"/>
        <v>0.3365</v>
      </c>
      <c r="R7315" s="83">
        <f t="shared" si="4"/>
        <v>-0.1099554235</v>
      </c>
      <c r="S7315" s="83" t="b">
        <f t="shared" si="5"/>
        <v>0</v>
      </c>
      <c r="T7315" s="72"/>
      <c r="U7315" s="72"/>
      <c r="V7315" s="72"/>
      <c r="W7315" s="72"/>
      <c r="X7315" s="72"/>
      <c r="Y7315" s="72"/>
      <c r="Z7315" s="72"/>
      <c r="AA7315" s="72"/>
      <c r="AB7315" s="72"/>
      <c r="AC7315" s="72"/>
      <c r="AD7315" s="72"/>
      <c r="AE7315" s="72"/>
      <c r="AF7315" s="72"/>
      <c r="AG7315" s="72"/>
      <c r="AH7315" s="72"/>
      <c r="AI7315" s="72"/>
      <c r="AJ7315" s="72"/>
      <c r="AK7315" s="72"/>
    </row>
    <row r="7316" ht="14.25" customHeight="1">
      <c r="A7316" s="78">
        <v>7313.0</v>
      </c>
      <c r="C7316" s="78" t="str">
        <f>VLOOKUP(G7316,[1]Macrodata_CCF!$A$3:$D$55,4,FALSE)</f>
        <v>#ERROR!</v>
      </c>
      <c r="E7316" s="79" t="str">
        <f>VLOOKUP(G7316,[1]Macrodata_CCF!$A$3:$B$55,2,FALSE)</f>
        <v>#ERROR!</v>
      </c>
      <c r="F7316" s="78">
        <v>0.0</v>
      </c>
      <c r="G7316" s="80">
        <v>15.0</v>
      </c>
      <c r="H7316" s="81">
        <v>511830.0</v>
      </c>
      <c r="I7316" s="81">
        <v>730000.0</v>
      </c>
      <c r="J7316" s="81">
        <v>744600.0</v>
      </c>
      <c r="K7316" s="81">
        <v>730000.0</v>
      </c>
      <c r="L7316" s="82">
        <v>1.06692029151579</v>
      </c>
      <c r="N7316" s="83">
        <f t="shared" si="1"/>
        <v>1.066920292</v>
      </c>
      <c r="O7316" s="83">
        <f t="shared" si="2"/>
        <v>1</v>
      </c>
      <c r="Q7316" s="83">
        <f t="shared" si="3"/>
        <v>0.2988630137</v>
      </c>
      <c r="R7316" s="83">
        <f t="shared" si="4"/>
        <v>1.066920292</v>
      </c>
      <c r="S7316" s="83" t="b">
        <f t="shared" si="5"/>
        <v>0</v>
      </c>
      <c r="T7316" s="72"/>
      <c r="U7316" s="72"/>
      <c r="V7316" s="72"/>
      <c r="W7316" s="72"/>
      <c r="X7316" s="72"/>
      <c r="Y7316" s="72"/>
      <c r="Z7316" s="72"/>
      <c r="AA7316" s="72"/>
      <c r="AB7316" s="72"/>
      <c r="AC7316" s="72"/>
      <c r="AD7316" s="72"/>
      <c r="AE7316" s="72"/>
      <c r="AF7316" s="72"/>
      <c r="AG7316" s="72"/>
      <c r="AH7316" s="72"/>
      <c r="AI7316" s="72"/>
      <c r="AJ7316" s="72"/>
      <c r="AK7316" s="72"/>
    </row>
    <row r="7317" ht="14.25" customHeight="1">
      <c r="A7317" s="78">
        <v>7314.0</v>
      </c>
      <c r="C7317" s="78" t="str">
        <f>VLOOKUP(G7317,[1]Macrodata_CCF!$A$3:$D$55,4,FALSE)</f>
        <v>#ERROR!</v>
      </c>
      <c r="E7317" s="79" t="str">
        <f>VLOOKUP(G7317,[1]Macrodata_CCF!$A$3:$B$55,2,FALSE)</f>
        <v>#ERROR!</v>
      </c>
      <c r="F7317" s="78">
        <v>0.0</v>
      </c>
      <c r="G7317" s="80">
        <v>32.0</v>
      </c>
      <c r="H7317" s="81">
        <v>263070.0</v>
      </c>
      <c r="I7317" s="81">
        <v>330000.0</v>
      </c>
      <c r="J7317" s="81">
        <v>273110.0</v>
      </c>
      <c r="K7317" s="81">
        <v>330000.0</v>
      </c>
      <c r="L7317" s="82">
        <v>0.1500074704915584</v>
      </c>
      <c r="N7317" s="83">
        <f t="shared" si="1"/>
        <v>0.1500074705</v>
      </c>
      <c r="O7317" s="83">
        <f t="shared" si="2"/>
        <v>0.1500074705</v>
      </c>
      <c r="Q7317" s="83">
        <f t="shared" si="3"/>
        <v>0.2028181818</v>
      </c>
      <c r="R7317" s="83">
        <f t="shared" si="4"/>
        <v>0.1500074705</v>
      </c>
      <c r="S7317" s="83" t="b">
        <f t="shared" si="5"/>
        <v>0</v>
      </c>
      <c r="T7317" s="72"/>
      <c r="U7317" s="72"/>
      <c r="V7317" s="72"/>
      <c r="W7317" s="72"/>
      <c r="X7317" s="72"/>
      <c r="Y7317" s="72"/>
      <c r="Z7317" s="72"/>
      <c r="AA7317" s="72"/>
      <c r="AB7317" s="72"/>
      <c r="AC7317" s="72"/>
      <c r="AD7317" s="72"/>
      <c r="AE7317" s="72"/>
      <c r="AF7317" s="72"/>
      <c r="AG7317" s="72"/>
      <c r="AH7317" s="72"/>
      <c r="AI7317" s="72"/>
      <c r="AJ7317" s="72"/>
      <c r="AK7317" s="72"/>
    </row>
    <row r="7318" ht="14.25" customHeight="1">
      <c r="A7318" s="78">
        <v>7315.0</v>
      </c>
      <c r="C7318" s="78" t="str">
        <f>VLOOKUP(G7318,[1]Macrodata_CCF!$A$3:$D$55,4,FALSE)</f>
        <v>#ERROR!</v>
      </c>
      <c r="E7318" s="79" t="str">
        <f>VLOOKUP(G7318,[1]Macrodata_CCF!$A$3:$B$55,2,FALSE)</f>
        <v>#ERROR!</v>
      </c>
      <c r="F7318" s="78">
        <v>0.0</v>
      </c>
      <c r="G7318" s="80">
        <v>22.0</v>
      </c>
      <c r="H7318" s="81">
        <v>41905.0</v>
      </c>
      <c r="I7318" s="81">
        <v>620000.0</v>
      </c>
      <c r="J7318" s="81">
        <v>0.0</v>
      </c>
      <c r="K7318" s="81">
        <v>620000.0</v>
      </c>
      <c r="L7318" s="82">
        <v>-0.07248808586823965</v>
      </c>
      <c r="N7318" s="83">
        <f t="shared" si="1"/>
        <v>-0.07248808587</v>
      </c>
      <c r="O7318" s="83">
        <f t="shared" si="2"/>
        <v>0</v>
      </c>
      <c r="Q7318" s="83">
        <f t="shared" si="3"/>
        <v>0.9324112903</v>
      </c>
      <c r="R7318" s="83">
        <f t="shared" si="4"/>
        <v>-0.07248808587</v>
      </c>
      <c r="S7318" s="83" t="b">
        <f t="shared" si="5"/>
        <v>0</v>
      </c>
      <c r="T7318" s="72"/>
      <c r="U7318" s="72"/>
      <c r="V7318" s="72"/>
      <c r="W7318" s="72"/>
      <c r="X7318" s="72"/>
      <c r="Y7318" s="72"/>
      <c r="Z7318" s="72"/>
      <c r="AA7318" s="72"/>
      <c r="AB7318" s="72"/>
      <c r="AC7318" s="72"/>
      <c r="AD7318" s="72"/>
      <c r="AE7318" s="72"/>
      <c r="AF7318" s="72"/>
      <c r="AG7318" s="72"/>
      <c r="AH7318" s="72"/>
      <c r="AI7318" s="72"/>
      <c r="AJ7318" s="72"/>
      <c r="AK7318" s="72"/>
    </row>
    <row r="7319" ht="14.25" customHeight="1">
      <c r="A7319" s="78">
        <v>7316.0</v>
      </c>
      <c r="C7319" s="78" t="str">
        <f>VLOOKUP(G7319,[1]Macrodata_CCF!$A$3:$D$55,4,FALSE)</f>
        <v>#ERROR!</v>
      </c>
      <c r="E7319" s="79" t="str">
        <f>VLOOKUP(G7319,[1]Macrodata_CCF!$A$3:$B$55,2,FALSE)</f>
        <v>#ERROR!</v>
      </c>
      <c r="F7319" s="78">
        <v>0.0</v>
      </c>
      <c r="G7319" s="80">
        <v>36.0</v>
      </c>
      <c r="H7319" s="81">
        <v>154555.0</v>
      </c>
      <c r="I7319" s="81">
        <v>590000.0</v>
      </c>
      <c r="J7319" s="81">
        <v>219870.0</v>
      </c>
      <c r="K7319" s="81">
        <v>590000.0</v>
      </c>
      <c r="L7319" s="82">
        <v>0.1499959811227595</v>
      </c>
      <c r="N7319" s="83">
        <f t="shared" si="1"/>
        <v>0.1499959811</v>
      </c>
      <c r="O7319" s="83">
        <f t="shared" si="2"/>
        <v>0.1499959811</v>
      </c>
      <c r="Q7319" s="83">
        <f t="shared" si="3"/>
        <v>0.7380423729</v>
      </c>
      <c r="R7319" s="83">
        <f t="shared" si="4"/>
        <v>0.1499959811</v>
      </c>
      <c r="S7319" s="83" t="b">
        <f t="shared" si="5"/>
        <v>0</v>
      </c>
      <c r="T7319" s="72"/>
      <c r="U7319" s="72"/>
      <c r="V7319" s="72"/>
      <c r="W7319" s="72"/>
      <c r="X7319" s="72"/>
      <c r="Y7319" s="72"/>
      <c r="Z7319" s="72"/>
      <c r="AA7319" s="72"/>
      <c r="AB7319" s="72"/>
      <c r="AC7319" s="72"/>
      <c r="AD7319" s="72"/>
      <c r="AE7319" s="72"/>
      <c r="AF7319" s="72"/>
      <c r="AG7319" s="72"/>
      <c r="AH7319" s="72"/>
      <c r="AI7319" s="72"/>
      <c r="AJ7319" s="72"/>
      <c r="AK7319" s="72"/>
    </row>
    <row r="7320" ht="14.25" customHeight="1">
      <c r="A7320" s="78">
        <v>7317.0</v>
      </c>
      <c r="C7320" s="78" t="str">
        <f>VLOOKUP(G7320,[1]Macrodata_CCF!$A$3:$D$55,4,FALSE)</f>
        <v>#ERROR!</v>
      </c>
      <c r="E7320" s="79" t="str">
        <f>VLOOKUP(G7320,[1]Macrodata_CCF!$A$3:$B$55,2,FALSE)</f>
        <v>#ERROR!</v>
      </c>
      <c r="F7320" s="78">
        <v>0.0</v>
      </c>
      <c r="G7320" s="80">
        <v>17.0</v>
      </c>
      <c r="H7320" s="81">
        <v>628895.0</v>
      </c>
      <c r="I7320" s="81">
        <v>670000.0</v>
      </c>
      <c r="J7320" s="81">
        <v>636295.0</v>
      </c>
      <c r="K7320" s="81">
        <v>670000.0</v>
      </c>
      <c r="L7320" s="82">
        <v>0.1800267607347038</v>
      </c>
      <c r="N7320" s="83">
        <f t="shared" si="1"/>
        <v>0.1800267607</v>
      </c>
      <c r="O7320" s="83">
        <f t="shared" si="2"/>
        <v>0.1800267607</v>
      </c>
      <c r="Q7320" s="83">
        <f t="shared" si="3"/>
        <v>0.06135074627</v>
      </c>
      <c r="R7320" s="83">
        <f t="shared" si="4"/>
        <v>0.01104477612</v>
      </c>
      <c r="S7320" s="83" t="b">
        <f t="shared" si="5"/>
        <v>0</v>
      </c>
      <c r="T7320" s="72"/>
      <c r="U7320" s="72"/>
      <c r="V7320" s="72"/>
      <c r="W7320" s="72"/>
      <c r="X7320" s="72"/>
      <c r="Y7320" s="72"/>
      <c r="Z7320" s="72"/>
      <c r="AA7320" s="72"/>
      <c r="AB7320" s="72"/>
      <c r="AC7320" s="72"/>
      <c r="AD7320" s="72"/>
      <c r="AE7320" s="72"/>
      <c r="AF7320" s="72"/>
      <c r="AG7320" s="72"/>
      <c r="AH7320" s="72"/>
      <c r="AI7320" s="72"/>
      <c r="AJ7320" s="72"/>
      <c r="AK7320" s="72"/>
    </row>
    <row r="7321" ht="14.25" customHeight="1">
      <c r="A7321" s="78">
        <v>7318.0</v>
      </c>
      <c r="C7321" s="78" t="str">
        <f>VLOOKUP(G7321,[1]Macrodata_CCF!$A$3:$D$55,4,FALSE)</f>
        <v>#ERROR!</v>
      </c>
      <c r="E7321" s="79" t="str">
        <f>VLOOKUP(G7321,[1]Macrodata_CCF!$A$3:$B$55,2,FALSE)</f>
        <v>#ERROR!</v>
      </c>
      <c r="F7321" s="78">
        <v>0.0</v>
      </c>
      <c r="G7321" s="80">
        <v>25.0</v>
      </c>
      <c r="H7321" s="81">
        <v>453585.0</v>
      </c>
      <c r="I7321" s="81">
        <v>890000.0</v>
      </c>
      <c r="J7321" s="81">
        <v>536505.0</v>
      </c>
      <c r="K7321" s="81">
        <v>890000.0</v>
      </c>
      <c r="L7321" s="82">
        <v>0.1900026351064927</v>
      </c>
      <c r="N7321" s="83">
        <f t="shared" si="1"/>
        <v>0.1900026351</v>
      </c>
      <c r="O7321" s="83">
        <f t="shared" si="2"/>
        <v>0.1900026351</v>
      </c>
      <c r="Q7321" s="83">
        <f t="shared" si="3"/>
        <v>0.4903539326</v>
      </c>
      <c r="R7321" s="83">
        <f t="shared" si="4"/>
        <v>0.1900026351</v>
      </c>
      <c r="S7321" s="83" t="b">
        <f t="shared" si="5"/>
        <v>0</v>
      </c>
      <c r="T7321" s="72"/>
      <c r="U7321" s="72"/>
      <c r="V7321" s="72"/>
      <c r="W7321" s="72"/>
      <c r="X7321" s="72"/>
      <c r="Y7321" s="72"/>
      <c r="Z7321" s="72"/>
      <c r="AA7321" s="72"/>
      <c r="AB7321" s="72"/>
      <c r="AC7321" s="72"/>
      <c r="AD7321" s="72"/>
      <c r="AE7321" s="72"/>
      <c r="AF7321" s="72"/>
      <c r="AG7321" s="72"/>
      <c r="AH7321" s="72"/>
      <c r="AI7321" s="72"/>
      <c r="AJ7321" s="72"/>
      <c r="AK7321" s="72"/>
    </row>
    <row r="7322" ht="14.25" customHeight="1">
      <c r="A7322" s="78">
        <v>7319.0</v>
      </c>
      <c r="C7322" s="78" t="str">
        <f>VLOOKUP(G7322,[1]Macrodata_CCF!$A$3:$D$55,4,FALSE)</f>
        <v>#ERROR!</v>
      </c>
      <c r="E7322" s="79" t="str">
        <f>VLOOKUP(G7322,[1]Macrodata_CCF!$A$3:$B$55,2,FALSE)</f>
        <v>#ERROR!</v>
      </c>
      <c r="F7322" s="78">
        <v>0.0</v>
      </c>
      <c r="G7322" s="80">
        <v>38.0</v>
      </c>
      <c r="H7322" s="81">
        <v>0.0</v>
      </c>
      <c r="I7322" s="81">
        <v>800000.0</v>
      </c>
      <c r="J7322" s="81">
        <v>88000.0</v>
      </c>
      <c r="K7322" s="81">
        <v>1200000.0</v>
      </c>
      <c r="L7322" s="82">
        <v>0.11</v>
      </c>
      <c r="N7322" s="83">
        <f t="shared" si="1"/>
        <v>0.11</v>
      </c>
      <c r="O7322" s="83">
        <f t="shared" si="2"/>
        <v>0.11</v>
      </c>
      <c r="Q7322" s="83">
        <f t="shared" si="3"/>
        <v>1</v>
      </c>
      <c r="R7322" s="83">
        <f t="shared" si="4"/>
        <v>0.11</v>
      </c>
      <c r="S7322" s="83" t="b">
        <f t="shared" si="5"/>
        <v>0</v>
      </c>
      <c r="T7322" s="72"/>
      <c r="U7322" s="72"/>
      <c r="V7322" s="72"/>
      <c r="W7322" s="72"/>
      <c r="X7322" s="72"/>
      <c r="Y7322" s="72"/>
      <c r="Z7322" s="72"/>
      <c r="AA7322" s="72"/>
      <c r="AB7322" s="72"/>
      <c r="AC7322" s="72"/>
      <c r="AD7322" s="72"/>
      <c r="AE7322" s="72"/>
      <c r="AF7322" s="72"/>
      <c r="AG7322" s="72"/>
      <c r="AH7322" s="72"/>
      <c r="AI7322" s="72"/>
      <c r="AJ7322" s="72"/>
      <c r="AK7322" s="72"/>
    </row>
    <row r="7323" ht="14.25" customHeight="1">
      <c r="A7323" s="78">
        <v>7320.0</v>
      </c>
      <c r="C7323" s="78" t="str">
        <f>VLOOKUP(G7323,[1]Macrodata_CCF!$A$3:$D$55,4,FALSE)</f>
        <v>#ERROR!</v>
      </c>
      <c r="E7323" s="79" t="str">
        <f>VLOOKUP(G7323,[1]Macrodata_CCF!$A$3:$B$55,2,FALSE)</f>
        <v>#ERROR!</v>
      </c>
      <c r="F7323" s="78">
        <v>0.0</v>
      </c>
      <c r="G7323" s="80">
        <v>28.0</v>
      </c>
      <c r="H7323" s="81">
        <v>40080.0</v>
      </c>
      <c r="I7323" s="81">
        <v>130000.0</v>
      </c>
      <c r="J7323" s="81">
        <v>53570.0</v>
      </c>
      <c r="K7323" s="81">
        <v>130000.0</v>
      </c>
      <c r="L7323" s="82">
        <v>0.1500222419928826</v>
      </c>
      <c r="N7323" s="83">
        <f t="shared" si="1"/>
        <v>0.150022242</v>
      </c>
      <c r="O7323" s="83">
        <f t="shared" si="2"/>
        <v>0.150022242</v>
      </c>
      <c r="Q7323" s="83">
        <f t="shared" si="3"/>
        <v>0.6916923077</v>
      </c>
      <c r="R7323" s="83">
        <f t="shared" si="4"/>
        <v>0.150022242</v>
      </c>
      <c r="S7323" s="83" t="b">
        <f t="shared" si="5"/>
        <v>0</v>
      </c>
      <c r="T7323" s="72"/>
      <c r="U7323" s="72"/>
      <c r="V7323" s="72"/>
      <c r="W7323" s="72"/>
      <c r="X7323" s="72"/>
      <c r="Y7323" s="72"/>
      <c r="Z7323" s="72"/>
      <c r="AA7323" s="72"/>
      <c r="AB7323" s="72"/>
      <c r="AC7323" s="72"/>
      <c r="AD7323" s="72"/>
      <c r="AE7323" s="72"/>
      <c r="AF7323" s="72"/>
      <c r="AG7323" s="72"/>
      <c r="AH7323" s="72"/>
      <c r="AI7323" s="72"/>
      <c r="AJ7323" s="72"/>
      <c r="AK7323" s="72"/>
    </row>
    <row r="7324" ht="14.25" customHeight="1">
      <c r="A7324" s="78">
        <v>7321.0</v>
      </c>
      <c r="C7324" s="78" t="str">
        <f>VLOOKUP(G7324,[1]Macrodata_CCF!$A$3:$D$55,4,FALSE)</f>
        <v>#ERROR!</v>
      </c>
      <c r="E7324" s="79" t="str">
        <f>VLOOKUP(G7324,[1]Macrodata_CCF!$A$3:$B$55,2,FALSE)</f>
        <v>#ERROR!</v>
      </c>
      <c r="F7324" s="78">
        <v>1.0</v>
      </c>
      <c r="G7324" s="80">
        <v>10.0</v>
      </c>
      <c r="H7324" s="81">
        <v>28895.0</v>
      </c>
      <c r="I7324" s="81">
        <v>120000.0</v>
      </c>
      <c r="J7324" s="81">
        <v>122400.0</v>
      </c>
      <c r="K7324" s="81">
        <v>120000.0</v>
      </c>
      <c r="L7324" s="82">
        <v>1.02634323033862</v>
      </c>
      <c r="N7324" s="83">
        <f t="shared" si="1"/>
        <v>1.02634323</v>
      </c>
      <c r="O7324" s="83">
        <f t="shared" si="2"/>
        <v>1</v>
      </c>
      <c r="Q7324" s="83">
        <f t="shared" si="3"/>
        <v>0.7592083333</v>
      </c>
      <c r="R7324" s="83">
        <f t="shared" si="4"/>
        <v>1.02634323</v>
      </c>
      <c r="S7324" s="83" t="b">
        <f t="shared" si="5"/>
        <v>0</v>
      </c>
      <c r="T7324" s="72"/>
      <c r="U7324" s="72"/>
      <c r="V7324" s="72"/>
      <c r="W7324" s="72"/>
      <c r="X7324" s="72"/>
      <c r="Y7324" s="72"/>
      <c r="Z7324" s="72"/>
      <c r="AA7324" s="72"/>
      <c r="AB7324" s="72"/>
      <c r="AC7324" s="72"/>
      <c r="AD7324" s="72"/>
      <c r="AE7324" s="72"/>
      <c r="AF7324" s="72"/>
      <c r="AG7324" s="72"/>
      <c r="AH7324" s="72"/>
      <c r="AI7324" s="72"/>
      <c r="AJ7324" s="72"/>
      <c r="AK7324" s="72"/>
    </row>
    <row r="7325" ht="14.25" customHeight="1">
      <c r="A7325" s="78">
        <v>7322.0</v>
      </c>
      <c r="C7325" s="78" t="str">
        <f>VLOOKUP(G7325,[1]Macrodata_CCF!$A$3:$D$55,4,FALSE)</f>
        <v>#ERROR!</v>
      </c>
      <c r="E7325" s="79" t="str">
        <f>VLOOKUP(G7325,[1]Macrodata_CCF!$A$3:$B$55,2,FALSE)</f>
        <v>#ERROR!</v>
      </c>
      <c r="F7325" s="78">
        <v>0.0</v>
      </c>
      <c r="G7325" s="80">
        <v>5.0</v>
      </c>
      <c r="H7325" s="81">
        <v>408770.0</v>
      </c>
      <c r="I7325" s="81">
        <v>720000.0</v>
      </c>
      <c r="J7325" s="81">
        <v>502140.0</v>
      </c>
      <c r="K7325" s="81">
        <v>1224000.0</v>
      </c>
      <c r="L7325" s="82">
        <v>0.3000032130578671</v>
      </c>
      <c r="N7325" s="83">
        <f t="shared" si="1"/>
        <v>0.3000032131</v>
      </c>
      <c r="O7325" s="83">
        <f t="shared" si="2"/>
        <v>0.3000032131</v>
      </c>
      <c r="Q7325" s="83">
        <f t="shared" si="3"/>
        <v>0.4322638889</v>
      </c>
      <c r="R7325" s="83">
        <f t="shared" si="4"/>
        <v>0.3000032131</v>
      </c>
      <c r="S7325" s="83" t="b">
        <f t="shared" si="5"/>
        <v>0</v>
      </c>
      <c r="T7325" s="72"/>
      <c r="U7325" s="72"/>
      <c r="V7325" s="72"/>
      <c r="W7325" s="72"/>
      <c r="X7325" s="72"/>
      <c r="Y7325" s="72"/>
      <c r="Z7325" s="72"/>
      <c r="AA7325" s="72"/>
      <c r="AB7325" s="72"/>
      <c r="AC7325" s="72"/>
      <c r="AD7325" s="72"/>
      <c r="AE7325" s="72"/>
      <c r="AF7325" s="72"/>
      <c r="AG7325" s="72"/>
      <c r="AH7325" s="72"/>
      <c r="AI7325" s="72"/>
      <c r="AJ7325" s="72"/>
      <c r="AK7325" s="72"/>
    </row>
    <row r="7326" ht="14.25" customHeight="1">
      <c r="A7326" s="78">
        <v>7323.0</v>
      </c>
      <c r="C7326" s="78" t="str">
        <f>VLOOKUP(G7326,[1]Macrodata_CCF!$A$3:$D$55,4,FALSE)</f>
        <v>#ERROR!</v>
      </c>
      <c r="E7326" s="79" t="str">
        <f>VLOOKUP(G7326,[1]Macrodata_CCF!$A$3:$B$55,2,FALSE)</f>
        <v>#ERROR!</v>
      </c>
      <c r="F7326" s="78">
        <v>0.0</v>
      </c>
      <c r="G7326" s="80">
        <v>8.0</v>
      </c>
      <c r="H7326" s="81">
        <v>0.0</v>
      </c>
      <c r="I7326" s="81">
        <v>300000.0</v>
      </c>
      <c r="J7326" s="81">
        <v>117000.0</v>
      </c>
      <c r="K7326" s="81">
        <v>300000.0</v>
      </c>
      <c r="L7326" s="82">
        <v>0.39</v>
      </c>
      <c r="N7326" s="83">
        <f t="shared" si="1"/>
        <v>0.39</v>
      </c>
      <c r="O7326" s="83">
        <f t="shared" si="2"/>
        <v>0.39</v>
      </c>
      <c r="Q7326" s="83">
        <f t="shared" si="3"/>
        <v>1</v>
      </c>
      <c r="R7326" s="83">
        <f t="shared" si="4"/>
        <v>0.39</v>
      </c>
      <c r="S7326" s="83" t="b">
        <f t="shared" si="5"/>
        <v>0</v>
      </c>
      <c r="T7326" s="72"/>
      <c r="U7326" s="72"/>
      <c r="V7326" s="72"/>
      <c r="W7326" s="72"/>
      <c r="X7326" s="72"/>
      <c r="Y7326" s="72"/>
      <c r="Z7326" s="72"/>
      <c r="AA7326" s="72"/>
      <c r="AB7326" s="72"/>
      <c r="AC7326" s="72"/>
      <c r="AD7326" s="72"/>
      <c r="AE7326" s="72"/>
      <c r="AF7326" s="72"/>
      <c r="AG7326" s="72"/>
      <c r="AH7326" s="72"/>
      <c r="AI7326" s="72"/>
      <c r="AJ7326" s="72"/>
      <c r="AK7326" s="72"/>
    </row>
    <row r="7327" ht="14.25" customHeight="1">
      <c r="A7327" s="78">
        <v>7324.0</v>
      </c>
      <c r="C7327" s="78" t="str">
        <f>VLOOKUP(G7327,[1]Macrodata_CCF!$A$3:$D$55,4,FALSE)</f>
        <v>#ERROR!</v>
      </c>
      <c r="E7327" s="79" t="str">
        <f>VLOOKUP(G7327,[1]Macrodata_CCF!$A$3:$B$55,2,FALSE)</f>
        <v>#ERROR!</v>
      </c>
      <c r="F7327" s="78">
        <v>0.0</v>
      </c>
      <c r="G7327" s="80">
        <v>5.0</v>
      </c>
      <c r="H7327" s="81">
        <v>14580.0</v>
      </c>
      <c r="I7327" s="81">
        <v>30000.0</v>
      </c>
      <c r="J7327" s="81">
        <v>18590.0</v>
      </c>
      <c r="K7327" s="81">
        <v>45000.0</v>
      </c>
      <c r="L7327" s="82">
        <v>0.2600518806744488</v>
      </c>
      <c r="N7327" s="83">
        <f t="shared" si="1"/>
        <v>0.2600518807</v>
      </c>
      <c r="O7327" s="83">
        <f t="shared" si="2"/>
        <v>0.2600518807</v>
      </c>
      <c r="Q7327" s="83">
        <f t="shared" si="3"/>
        <v>0.514</v>
      </c>
      <c r="R7327" s="83">
        <f t="shared" si="4"/>
        <v>0.2600518807</v>
      </c>
      <c r="S7327" s="83" t="b">
        <f t="shared" si="5"/>
        <v>0</v>
      </c>
      <c r="T7327" s="72"/>
      <c r="U7327" s="72"/>
      <c r="V7327" s="72"/>
      <c r="W7327" s="72"/>
      <c r="X7327" s="72"/>
      <c r="Y7327" s="72"/>
      <c r="Z7327" s="72"/>
      <c r="AA7327" s="72"/>
      <c r="AB7327" s="72"/>
      <c r="AC7327" s="72"/>
      <c r="AD7327" s="72"/>
      <c r="AE7327" s="72"/>
      <c r="AF7327" s="72"/>
      <c r="AG7327" s="72"/>
      <c r="AH7327" s="72"/>
      <c r="AI7327" s="72"/>
      <c r="AJ7327" s="72"/>
      <c r="AK7327" s="72"/>
    </row>
    <row r="7328" ht="14.25" customHeight="1">
      <c r="A7328" s="78">
        <v>7325.0</v>
      </c>
      <c r="C7328" s="78" t="str">
        <f>VLOOKUP(G7328,[1]Macrodata_CCF!$A$3:$D$55,4,FALSE)</f>
        <v>#ERROR!</v>
      </c>
      <c r="E7328" s="79" t="str">
        <f>VLOOKUP(G7328,[1]Macrodata_CCF!$A$3:$B$55,2,FALSE)</f>
        <v>#ERROR!</v>
      </c>
      <c r="F7328" s="78">
        <v>0.0</v>
      </c>
      <c r="G7328" s="80">
        <v>30.0</v>
      </c>
      <c r="H7328" s="81">
        <v>0.0</v>
      </c>
      <c r="I7328" s="81">
        <v>470000.0</v>
      </c>
      <c r="J7328" s="81">
        <v>75200.0</v>
      </c>
      <c r="K7328" s="81">
        <v>893000.0</v>
      </c>
      <c r="L7328" s="82">
        <v>0.16</v>
      </c>
      <c r="N7328" s="83">
        <f t="shared" si="1"/>
        <v>0.16</v>
      </c>
      <c r="O7328" s="83">
        <f t="shared" si="2"/>
        <v>0.16</v>
      </c>
      <c r="Q7328" s="83">
        <f t="shared" si="3"/>
        <v>1</v>
      </c>
      <c r="R7328" s="83">
        <f t="shared" si="4"/>
        <v>0.16</v>
      </c>
      <c r="S7328" s="83" t="b">
        <f t="shared" si="5"/>
        <v>0</v>
      </c>
      <c r="T7328" s="72"/>
      <c r="U7328" s="72"/>
      <c r="V7328" s="72"/>
      <c r="W7328" s="72"/>
      <c r="X7328" s="72"/>
      <c r="Y7328" s="72"/>
      <c r="Z7328" s="72"/>
      <c r="AA7328" s="72"/>
      <c r="AB7328" s="72"/>
      <c r="AC7328" s="72"/>
      <c r="AD7328" s="72"/>
      <c r="AE7328" s="72"/>
      <c r="AF7328" s="72"/>
      <c r="AG7328" s="72"/>
      <c r="AH7328" s="72"/>
      <c r="AI7328" s="72"/>
      <c r="AJ7328" s="72"/>
      <c r="AK7328" s="72"/>
    </row>
    <row r="7329" ht="14.25" customHeight="1">
      <c r="A7329" s="78">
        <v>7326.0</v>
      </c>
      <c r="C7329" s="78" t="str">
        <f>VLOOKUP(G7329,[1]Macrodata_CCF!$A$3:$D$55,4,FALSE)</f>
        <v>#ERROR!</v>
      </c>
      <c r="E7329" s="79" t="str">
        <f>VLOOKUP(G7329,[1]Macrodata_CCF!$A$3:$B$55,2,FALSE)</f>
        <v>#ERROR!</v>
      </c>
      <c r="F7329" s="78">
        <v>0.0</v>
      </c>
      <c r="G7329" s="80">
        <v>45.0</v>
      </c>
      <c r="H7329" s="81">
        <v>465295.0</v>
      </c>
      <c r="I7329" s="81">
        <v>960000.0</v>
      </c>
      <c r="J7329" s="81">
        <v>544450.0</v>
      </c>
      <c r="K7329" s="81">
        <v>960000.0</v>
      </c>
      <c r="L7329" s="82">
        <v>0.1600044470947332</v>
      </c>
      <c r="N7329" s="83">
        <f t="shared" si="1"/>
        <v>0.1600044471</v>
      </c>
      <c r="O7329" s="83">
        <f t="shared" si="2"/>
        <v>0.1600044471</v>
      </c>
      <c r="Q7329" s="83">
        <f t="shared" si="3"/>
        <v>0.5153177083</v>
      </c>
      <c r="R7329" s="83">
        <f t="shared" si="4"/>
        <v>0.1600044471</v>
      </c>
      <c r="S7329" s="83" t="b">
        <f t="shared" si="5"/>
        <v>0</v>
      </c>
      <c r="T7329" s="72"/>
      <c r="U7329" s="72"/>
      <c r="V7329" s="72"/>
      <c r="W7329" s="72"/>
      <c r="X7329" s="72"/>
      <c r="Y7329" s="72"/>
      <c r="Z7329" s="72"/>
      <c r="AA7329" s="72"/>
      <c r="AB7329" s="72"/>
      <c r="AC7329" s="72"/>
      <c r="AD7329" s="72"/>
      <c r="AE7329" s="72"/>
      <c r="AF7329" s="72"/>
      <c r="AG7329" s="72"/>
      <c r="AH7329" s="72"/>
      <c r="AI7329" s="72"/>
      <c r="AJ7329" s="72"/>
      <c r="AK7329" s="72"/>
    </row>
    <row r="7330" ht="14.25" customHeight="1">
      <c r="A7330" s="78">
        <v>7327.0</v>
      </c>
      <c r="C7330" s="78" t="str">
        <f>VLOOKUP(G7330,[1]Macrodata_CCF!$A$3:$D$55,4,FALSE)</f>
        <v>#ERROR!</v>
      </c>
      <c r="E7330" s="79" t="str">
        <f>VLOOKUP(G7330,[1]Macrodata_CCF!$A$3:$B$55,2,FALSE)</f>
        <v>#ERROR!</v>
      </c>
      <c r="F7330" s="78">
        <v>0.0</v>
      </c>
      <c r="G7330" s="80">
        <v>35.0</v>
      </c>
      <c r="H7330" s="81">
        <v>338120.0</v>
      </c>
      <c r="I7330" s="81">
        <v>400000.0</v>
      </c>
      <c r="J7330" s="81">
        <v>344925.0</v>
      </c>
      <c r="K7330" s="81">
        <v>400000.0</v>
      </c>
      <c r="L7330" s="82">
        <v>0.1099709114414997</v>
      </c>
      <c r="N7330" s="83">
        <f t="shared" si="1"/>
        <v>0.1099709114</v>
      </c>
      <c r="O7330" s="83">
        <f t="shared" si="2"/>
        <v>0.1099709114</v>
      </c>
      <c r="Q7330" s="83">
        <f t="shared" si="3"/>
        <v>0.1547</v>
      </c>
      <c r="R7330" s="83">
        <f t="shared" si="4"/>
        <v>0.1099709114</v>
      </c>
      <c r="S7330" s="83" t="b">
        <f t="shared" si="5"/>
        <v>0</v>
      </c>
      <c r="T7330" s="72"/>
      <c r="U7330" s="72"/>
      <c r="V7330" s="72"/>
      <c r="W7330" s="72"/>
      <c r="X7330" s="72"/>
      <c r="Y7330" s="72"/>
      <c r="Z7330" s="72"/>
      <c r="AA7330" s="72"/>
      <c r="AB7330" s="72"/>
      <c r="AC7330" s="72"/>
      <c r="AD7330" s="72"/>
      <c r="AE7330" s="72"/>
      <c r="AF7330" s="72"/>
      <c r="AG7330" s="72"/>
      <c r="AH7330" s="72"/>
      <c r="AI7330" s="72"/>
      <c r="AJ7330" s="72"/>
      <c r="AK7330" s="72"/>
    </row>
    <row r="7331" ht="14.25" customHeight="1">
      <c r="A7331" s="78">
        <v>7328.0</v>
      </c>
      <c r="C7331" s="78" t="str">
        <f>VLOOKUP(G7331,[1]Macrodata_CCF!$A$3:$D$55,4,FALSE)</f>
        <v>#ERROR!</v>
      </c>
      <c r="E7331" s="79" t="str">
        <f>VLOOKUP(G7331,[1]Macrodata_CCF!$A$3:$B$55,2,FALSE)</f>
        <v>#ERROR!</v>
      </c>
      <c r="F7331" s="78">
        <v>0.0</v>
      </c>
      <c r="G7331" s="80">
        <v>29.0</v>
      </c>
      <c r="H7331" s="81">
        <v>87600.0</v>
      </c>
      <c r="I7331" s="81">
        <v>270000.0</v>
      </c>
      <c r="J7331" s="81">
        <v>122255.0</v>
      </c>
      <c r="K7331" s="81">
        <v>270000.0</v>
      </c>
      <c r="L7331" s="82">
        <v>0.1899945175438597</v>
      </c>
      <c r="N7331" s="83">
        <f t="shared" si="1"/>
        <v>0.1899945175</v>
      </c>
      <c r="O7331" s="83">
        <f t="shared" si="2"/>
        <v>0.1899945175</v>
      </c>
      <c r="Q7331" s="83">
        <f t="shared" si="3"/>
        <v>0.6755555556</v>
      </c>
      <c r="R7331" s="83">
        <f t="shared" si="4"/>
        <v>0.1899945175</v>
      </c>
      <c r="S7331" s="83" t="b">
        <f t="shared" si="5"/>
        <v>0</v>
      </c>
      <c r="T7331" s="72"/>
      <c r="U7331" s="72"/>
      <c r="V7331" s="72"/>
      <c r="W7331" s="72"/>
      <c r="X7331" s="72"/>
      <c r="Y7331" s="72"/>
      <c r="Z7331" s="72"/>
      <c r="AA7331" s="72"/>
      <c r="AB7331" s="72"/>
      <c r="AC7331" s="72"/>
      <c r="AD7331" s="72"/>
      <c r="AE7331" s="72"/>
      <c r="AF7331" s="72"/>
      <c r="AG7331" s="72"/>
      <c r="AH7331" s="72"/>
      <c r="AI7331" s="72"/>
      <c r="AJ7331" s="72"/>
      <c r="AK7331" s="72"/>
    </row>
    <row r="7332" ht="14.25" customHeight="1">
      <c r="A7332" s="78">
        <v>7329.0</v>
      </c>
      <c r="C7332" s="78" t="str">
        <f>VLOOKUP(G7332,[1]Macrodata_CCF!$A$3:$D$55,4,FALSE)</f>
        <v>#ERROR!</v>
      </c>
      <c r="E7332" s="79" t="str">
        <f>VLOOKUP(G7332,[1]Macrodata_CCF!$A$3:$B$55,2,FALSE)</f>
        <v>#ERROR!</v>
      </c>
      <c r="F7332" s="78">
        <v>0.0</v>
      </c>
      <c r="G7332" s="80">
        <v>6.0</v>
      </c>
      <c r="H7332" s="81">
        <v>274045.0</v>
      </c>
      <c r="I7332" s="81">
        <v>440000.0</v>
      </c>
      <c r="J7332" s="81">
        <v>307235.0</v>
      </c>
      <c r="K7332" s="81">
        <v>660000.0</v>
      </c>
      <c r="L7332" s="82">
        <v>0.1999939742701335</v>
      </c>
      <c r="N7332" s="83">
        <f t="shared" si="1"/>
        <v>0.1999939743</v>
      </c>
      <c r="O7332" s="83">
        <f t="shared" si="2"/>
        <v>0.1999939743</v>
      </c>
      <c r="Q7332" s="83">
        <f t="shared" si="3"/>
        <v>0.3771704545</v>
      </c>
      <c r="R7332" s="83">
        <f t="shared" si="4"/>
        <v>0.1999939743</v>
      </c>
      <c r="S7332" s="83" t="b">
        <f t="shared" si="5"/>
        <v>0</v>
      </c>
      <c r="T7332" s="72"/>
      <c r="U7332" s="72"/>
      <c r="V7332" s="72"/>
      <c r="W7332" s="72"/>
      <c r="X7332" s="72"/>
      <c r="Y7332" s="72"/>
      <c r="Z7332" s="72"/>
      <c r="AA7332" s="72"/>
      <c r="AB7332" s="72"/>
      <c r="AC7332" s="72"/>
      <c r="AD7332" s="72"/>
      <c r="AE7332" s="72"/>
      <c r="AF7332" s="72"/>
      <c r="AG7332" s="72"/>
      <c r="AH7332" s="72"/>
      <c r="AI7332" s="72"/>
      <c r="AJ7332" s="72"/>
      <c r="AK7332" s="72"/>
    </row>
    <row r="7333" ht="14.25" customHeight="1">
      <c r="A7333" s="78">
        <v>7330.0</v>
      </c>
      <c r="C7333" s="78" t="str">
        <f>VLOOKUP(G7333,[1]Macrodata_CCF!$A$3:$D$55,4,FALSE)</f>
        <v>#ERROR!</v>
      </c>
      <c r="E7333" s="79" t="str">
        <f>VLOOKUP(G7333,[1]Macrodata_CCF!$A$3:$B$55,2,FALSE)</f>
        <v>#ERROR!</v>
      </c>
      <c r="F7333" s="78">
        <v>0.0</v>
      </c>
      <c r="G7333" s="80">
        <v>34.0</v>
      </c>
      <c r="H7333" s="81">
        <v>242315.0</v>
      </c>
      <c r="I7333" s="81">
        <v>510000.0</v>
      </c>
      <c r="J7333" s="81">
        <v>253020.0</v>
      </c>
      <c r="K7333" s="81">
        <v>867000.0</v>
      </c>
      <c r="L7333" s="82">
        <v>0.03999103423800363</v>
      </c>
      <c r="N7333" s="83">
        <f t="shared" si="1"/>
        <v>0.03999103424</v>
      </c>
      <c r="O7333" s="83">
        <f t="shared" si="2"/>
        <v>0.03999103424</v>
      </c>
      <c r="Q7333" s="83">
        <f t="shared" si="3"/>
        <v>0.524872549</v>
      </c>
      <c r="R7333" s="83">
        <f t="shared" si="4"/>
        <v>0.03999103424</v>
      </c>
      <c r="S7333" s="83" t="b">
        <f t="shared" si="5"/>
        <v>0</v>
      </c>
      <c r="T7333" s="72"/>
      <c r="U7333" s="72"/>
      <c r="V7333" s="72"/>
      <c r="W7333" s="72"/>
      <c r="X7333" s="72"/>
      <c r="Y7333" s="72"/>
      <c r="Z7333" s="72"/>
      <c r="AA7333" s="72"/>
      <c r="AB7333" s="72"/>
      <c r="AC7333" s="72"/>
      <c r="AD7333" s="72"/>
      <c r="AE7333" s="72"/>
      <c r="AF7333" s="72"/>
      <c r="AG7333" s="72"/>
      <c r="AH7333" s="72"/>
      <c r="AI7333" s="72"/>
      <c r="AJ7333" s="72"/>
      <c r="AK7333" s="72"/>
    </row>
    <row r="7334" ht="14.25" customHeight="1">
      <c r="A7334" s="78">
        <v>7331.0</v>
      </c>
      <c r="C7334" s="78" t="str">
        <f>VLOOKUP(G7334,[1]Macrodata_CCF!$A$3:$D$55,4,FALSE)</f>
        <v>#ERROR!</v>
      </c>
      <c r="E7334" s="79" t="str">
        <f>VLOOKUP(G7334,[1]Macrodata_CCF!$A$3:$B$55,2,FALSE)</f>
        <v>#ERROR!</v>
      </c>
      <c r="F7334" s="78">
        <v>0.0</v>
      </c>
      <c r="G7334" s="80">
        <v>7.0</v>
      </c>
      <c r="H7334" s="81">
        <v>0.0</v>
      </c>
      <c r="I7334" s="81">
        <v>130000.0</v>
      </c>
      <c r="J7334" s="81">
        <v>27300.0</v>
      </c>
      <c r="K7334" s="81">
        <v>234000.0</v>
      </c>
      <c r="L7334" s="82">
        <v>0.21</v>
      </c>
      <c r="N7334" s="83">
        <f t="shared" si="1"/>
        <v>0.21</v>
      </c>
      <c r="O7334" s="83">
        <f t="shared" si="2"/>
        <v>0.21</v>
      </c>
      <c r="Q7334" s="83">
        <f t="shared" si="3"/>
        <v>1</v>
      </c>
      <c r="R7334" s="83">
        <f t="shared" si="4"/>
        <v>0.21</v>
      </c>
      <c r="S7334" s="83" t="b">
        <f t="shared" si="5"/>
        <v>0</v>
      </c>
      <c r="T7334" s="72"/>
      <c r="U7334" s="72"/>
      <c r="V7334" s="72"/>
      <c r="W7334" s="72"/>
      <c r="X7334" s="72"/>
      <c r="Y7334" s="72"/>
      <c r="Z7334" s="72"/>
      <c r="AA7334" s="72"/>
      <c r="AB7334" s="72"/>
      <c r="AC7334" s="72"/>
      <c r="AD7334" s="72"/>
      <c r="AE7334" s="72"/>
      <c r="AF7334" s="72"/>
      <c r="AG7334" s="72"/>
      <c r="AH7334" s="72"/>
      <c r="AI7334" s="72"/>
      <c r="AJ7334" s="72"/>
      <c r="AK7334" s="72"/>
    </row>
    <row r="7335" ht="14.25" customHeight="1">
      <c r="A7335" s="78">
        <v>7332.0</v>
      </c>
      <c r="C7335" s="78" t="str">
        <f>VLOOKUP(G7335,[1]Macrodata_CCF!$A$3:$D$55,4,FALSE)</f>
        <v>#ERROR!</v>
      </c>
      <c r="E7335" s="79" t="str">
        <f>VLOOKUP(G7335,[1]Macrodata_CCF!$A$3:$B$55,2,FALSE)</f>
        <v>#ERROR!</v>
      </c>
      <c r="F7335" s="78">
        <v>0.0</v>
      </c>
      <c r="G7335" s="80">
        <v>38.0</v>
      </c>
      <c r="H7335" s="81">
        <v>103320.0</v>
      </c>
      <c r="I7335" s="81">
        <v>300000.0</v>
      </c>
      <c r="J7335" s="81">
        <v>119055.0</v>
      </c>
      <c r="K7335" s="81">
        <v>300000.0</v>
      </c>
      <c r="L7335" s="82">
        <v>0.08000305064063454</v>
      </c>
      <c r="N7335" s="83">
        <f t="shared" si="1"/>
        <v>0.08000305064</v>
      </c>
      <c r="O7335" s="83">
        <f t="shared" si="2"/>
        <v>0.08000305064</v>
      </c>
      <c r="Q7335" s="83">
        <f t="shared" si="3"/>
        <v>0.6556</v>
      </c>
      <c r="R7335" s="83">
        <f t="shared" si="4"/>
        <v>0.08000305064</v>
      </c>
      <c r="S7335" s="83" t="b">
        <f t="shared" si="5"/>
        <v>0</v>
      </c>
      <c r="T7335" s="72"/>
      <c r="U7335" s="72"/>
      <c r="V7335" s="72"/>
      <c r="W7335" s="72"/>
      <c r="X7335" s="72"/>
      <c r="Y7335" s="72"/>
      <c r="Z7335" s="72"/>
      <c r="AA7335" s="72"/>
      <c r="AB7335" s="72"/>
      <c r="AC7335" s="72"/>
      <c r="AD7335" s="72"/>
      <c r="AE7335" s="72"/>
      <c r="AF7335" s="72"/>
      <c r="AG7335" s="72"/>
      <c r="AH7335" s="72"/>
      <c r="AI7335" s="72"/>
      <c r="AJ7335" s="72"/>
      <c r="AK7335" s="72"/>
    </row>
    <row r="7336" ht="14.25" customHeight="1">
      <c r="A7336" s="78">
        <v>7333.0</v>
      </c>
      <c r="C7336" s="78" t="str">
        <f>VLOOKUP(G7336,[1]Macrodata_CCF!$A$3:$D$55,4,FALSE)</f>
        <v>#ERROR!</v>
      </c>
      <c r="E7336" s="79" t="str">
        <f>VLOOKUP(G7336,[1]Macrodata_CCF!$A$3:$B$55,2,FALSE)</f>
        <v>#ERROR!</v>
      </c>
      <c r="F7336" s="78">
        <v>0.0</v>
      </c>
      <c r="G7336" s="80">
        <v>20.0</v>
      </c>
      <c r="H7336" s="81">
        <v>464740.0</v>
      </c>
      <c r="I7336" s="81">
        <v>570000.0</v>
      </c>
      <c r="J7336" s="81">
        <v>483685.0</v>
      </c>
      <c r="K7336" s="81">
        <v>1083000.0</v>
      </c>
      <c r="L7336" s="82">
        <v>0.1799828994869846</v>
      </c>
      <c r="N7336" s="83">
        <f t="shared" si="1"/>
        <v>0.1799828995</v>
      </c>
      <c r="O7336" s="83">
        <f t="shared" si="2"/>
        <v>0.1799828995</v>
      </c>
      <c r="Q7336" s="83">
        <f t="shared" si="3"/>
        <v>0.1846666667</v>
      </c>
      <c r="R7336" s="83">
        <f t="shared" si="4"/>
        <v>0.1799828995</v>
      </c>
      <c r="S7336" s="83" t="b">
        <f t="shared" si="5"/>
        <v>0</v>
      </c>
      <c r="T7336" s="72"/>
      <c r="U7336" s="72"/>
      <c r="V7336" s="72"/>
      <c r="W7336" s="72"/>
      <c r="X7336" s="72"/>
      <c r="Y7336" s="72"/>
      <c r="Z7336" s="72"/>
      <c r="AA7336" s="72"/>
      <c r="AB7336" s="72"/>
      <c r="AC7336" s="72"/>
      <c r="AD7336" s="72"/>
      <c r="AE7336" s="72"/>
      <c r="AF7336" s="72"/>
      <c r="AG7336" s="72"/>
      <c r="AH7336" s="72"/>
      <c r="AI7336" s="72"/>
      <c r="AJ7336" s="72"/>
      <c r="AK7336" s="72"/>
    </row>
    <row r="7337" ht="14.25" customHeight="1">
      <c r="A7337" s="78">
        <v>7334.0</v>
      </c>
      <c r="C7337" s="78" t="str">
        <f>VLOOKUP(G7337,[1]Macrodata_CCF!$A$3:$D$55,4,FALSE)</f>
        <v>#ERROR!</v>
      </c>
      <c r="E7337" s="79" t="str">
        <f>VLOOKUP(G7337,[1]Macrodata_CCF!$A$3:$B$55,2,FALSE)</f>
        <v>#ERROR!</v>
      </c>
      <c r="F7337" s="78">
        <v>0.0</v>
      </c>
      <c r="G7337" s="80">
        <v>36.0</v>
      </c>
      <c r="H7337" s="81">
        <v>211510.0</v>
      </c>
      <c r="I7337" s="81">
        <v>220000.0</v>
      </c>
      <c r="J7337" s="81">
        <v>220510.0</v>
      </c>
      <c r="K7337" s="81">
        <v>220000.0</v>
      </c>
      <c r="L7337" s="82">
        <v>1.060070671378092</v>
      </c>
      <c r="N7337" s="83">
        <f t="shared" si="1"/>
        <v>1.060070671</v>
      </c>
      <c r="O7337" s="83">
        <f t="shared" si="2"/>
        <v>1</v>
      </c>
      <c r="Q7337" s="83">
        <f t="shared" si="3"/>
        <v>0.03859090909</v>
      </c>
      <c r="R7337" s="83">
        <f t="shared" si="4"/>
        <v>0.04090909091</v>
      </c>
      <c r="S7337" s="83" t="b">
        <f t="shared" si="5"/>
        <v>1</v>
      </c>
      <c r="T7337" s="72"/>
      <c r="U7337" s="72"/>
      <c r="V7337" s="72"/>
      <c r="W7337" s="72"/>
      <c r="X7337" s="72"/>
      <c r="Y7337" s="72"/>
      <c r="Z7337" s="72"/>
      <c r="AA7337" s="72"/>
      <c r="AB7337" s="72"/>
      <c r="AC7337" s="72"/>
      <c r="AD7337" s="72"/>
      <c r="AE7337" s="72"/>
      <c r="AF7337" s="72"/>
      <c r="AG7337" s="72"/>
      <c r="AH7337" s="72"/>
      <c r="AI7337" s="72"/>
      <c r="AJ7337" s="72"/>
      <c r="AK7337" s="72"/>
    </row>
    <row r="7338" ht="14.25" customHeight="1">
      <c r="A7338" s="78">
        <v>7335.0</v>
      </c>
      <c r="C7338" s="78" t="str">
        <f>VLOOKUP(G7338,[1]Macrodata_CCF!$A$3:$D$55,4,FALSE)</f>
        <v>#ERROR!</v>
      </c>
      <c r="E7338" s="79" t="str">
        <f>VLOOKUP(G7338,[1]Macrodata_CCF!$A$3:$B$55,2,FALSE)</f>
        <v>#ERROR!</v>
      </c>
      <c r="F7338" s="78">
        <v>0.0</v>
      </c>
      <c r="G7338" s="80">
        <v>30.0</v>
      </c>
      <c r="H7338" s="81">
        <v>35705.0</v>
      </c>
      <c r="I7338" s="81">
        <v>500000.0</v>
      </c>
      <c r="J7338" s="81">
        <v>109990.0</v>
      </c>
      <c r="K7338" s="81">
        <v>500000.0</v>
      </c>
      <c r="L7338" s="82">
        <v>0.1599952616332289</v>
      </c>
      <c r="N7338" s="83">
        <f t="shared" si="1"/>
        <v>0.1599952616</v>
      </c>
      <c r="O7338" s="83">
        <f t="shared" si="2"/>
        <v>0.1599952616</v>
      </c>
      <c r="Q7338" s="83">
        <f t="shared" si="3"/>
        <v>0.92859</v>
      </c>
      <c r="R7338" s="83">
        <f t="shared" si="4"/>
        <v>0.1599952616</v>
      </c>
      <c r="S7338" s="83" t="b">
        <f t="shared" si="5"/>
        <v>0</v>
      </c>
      <c r="T7338" s="72"/>
      <c r="U7338" s="72"/>
      <c r="V7338" s="72"/>
      <c r="W7338" s="72"/>
      <c r="X7338" s="72"/>
      <c r="Y7338" s="72"/>
      <c r="Z7338" s="72"/>
      <c r="AA7338" s="72"/>
      <c r="AB7338" s="72"/>
      <c r="AC7338" s="72"/>
      <c r="AD7338" s="72"/>
      <c r="AE7338" s="72"/>
      <c r="AF7338" s="72"/>
      <c r="AG7338" s="72"/>
      <c r="AH7338" s="72"/>
      <c r="AI7338" s="72"/>
      <c r="AJ7338" s="72"/>
      <c r="AK7338" s="72"/>
    </row>
    <row r="7339" ht="14.25" customHeight="1">
      <c r="A7339" s="78">
        <v>7336.0</v>
      </c>
      <c r="C7339" s="78" t="str">
        <f>VLOOKUP(G7339,[1]Macrodata_CCF!$A$3:$D$55,4,FALSE)</f>
        <v>#ERROR!</v>
      </c>
      <c r="E7339" s="79" t="str">
        <f>VLOOKUP(G7339,[1]Macrodata_CCF!$A$3:$B$55,2,FALSE)</f>
        <v>#ERROR!</v>
      </c>
      <c r="F7339" s="78">
        <v>0.0</v>
      </c>
      <c r="G7339" s="80">
        <v>48.0</v>
      </c>
      <c r="H7339" s="81">
        <v>92130.0</v>
      </c>
      <c r="I7339" s="81">
        <v>470000.0</v>
      </c>
      <c r="J7339" s="81">
        <v>24115.0</v>
      </c>
      <c r="K7339" s="81">
        <v>470000.0</v>
      </c>
      <c r="L7339" s="82">
        <v>-0.17999576573954</v>
      </c>
      <c r="N7339" s="83">
        <f t="shared" si="1"/>
        <v>-0.1799957657</v>
      </c>
      <c r="O7339" s="83">
        <f t="shared" si="2"/>
        <v>0</v>
      </c>
      <c r="Q7339" s="83">
        <f t="shared" si="3"/>
        <v>0.8039787234</v>
      </c>
      <c r="R7339" s="83">
        <f t="shared" si="4"/>
        <v>-0.1799957657</v>
      </c>
      <c r="S7339" s="83" t="b">
        <f t="shared" si="5"/>
        <v>0</v>
      </c>
      <c r="T7339" s="72"/>
      <c r="U7339" s="72"/>
      <c r="V7339" s="72"/>
      <c r="W7339" s="72"/>
      <c r="X7339" s="72"/>
      <c r="Y7339" s="72"/>
      <c r="Z7339" s="72"/>
      <c r="AA7339" s="72"/>
      <c r="AB7339" s="72"/>
      <c r="AC7339" s="72"/>
      <c r="AD7339" s="72"/>
      <c r="AE7339" s="72"/>
      <c r="AF7339" s="72"/>
      <c r="AG7339" s="72"/>
      <c r="AH7339" s="72"/>
      <c r="AI7339" s="72"/>
      <c r="AJ7339" s="72"/>
      <c r="AK7339" s="72"/>
    </row>
    <row r="7340" ht="14.25" customHeight="1">
      <c r="A7340" s="78">
        <v>7337.0</v>
      </c>
      <c r="C7340" s="78" t="str">
        <f>VLOOKUP(G7340,[1]Macrodata_CCF!$A$3:$D$55,4,FALSE)</f>
        <v>#ERROR!</v>
      </c>
      <c r="E7340" s="79" t="str">
        <f>VLOOKUP(G7340,[1]Macrodata_CCF!$A$3:$B$55,2,FALSE)</f>
        <v>#ERROR!</v>
      </c>
      <c r="F7340" s="78">
        <v>0.0</v>
      </c>
      <c r="G7340" s="80">
        <v>48.0</v>
      </c>
      <c r="H7340" s="81">
        <v>14510.0</v>
      </c>
      <c r="I7340" s="81">
        <v>120000.0</v>
      </c>
      <c r="J7340" s="81">
        <v>32445.0</v>
      </c>
      <c r="K7340" s="81">
        <v>192000.0</v>
      </c>
      <c r="L7340" s="82">
        <v>0.1700161152715897</v>
      </c>
      <c r="N7340" s="83">
        <f t="shared" si="1"/>
        <v>0.1700161153</v>
      </c>
      <c r="O7340" s="83">
        <f t="shared" si="2"/>
        <v>0.1700161153</v>
      </c>
      <c r="Q7340" s="83">
        <f t="shared" si="3"/>
        <v>0.8790833333</v>
      </c>
      <c r="R7340" s="83">
        <f t="shared" si="4"/>
        <v>0.1700161153</v>
      </c>
      <c r="S7340" s="83" t="b">
        <f t="shared" si="5"/>
        <v>0</v>
      </c>
      <c r="T7340" s="72"/>
      <c r="U7340" s="72"/>
      <c r="V7340" s="72"/>
      <c r="W7340" s="72"/>
      <c r="X7340" s="72"/>
      <c r="Y7340" s="72"/>
      <c r="Z7340" s="72"/>
      <c r="AA7340" s="72"/>
      <c r="AB7340" s="72"/>
      <c r="AC7340" s="72"/>
      <c r="AD7340" s="72"/>
      <c r="AE7340" s="72"/>
      <c r="AF7340" s="72"/>
      <c r="AG7340" s="72"/>
      <c r="AH7340" s="72"/>
      <c r="AI7340" s="72"/>
      <c r="AJ7340" s="72"/>
      <c r="AK7340" s="72"/>
    </row>
    <row r="7341" ht="14.25" customHeight="1">
      <c r="A7341" s="78">
        <v>7338.0</v>
      </c>
      <c r="C7341" s="78" t="str">
        <f>VLOOKUP(G7341,[1]Macrodata_CCF!$A$3:$D$55,4,FALSE)</f>
        <v>#ERROR!</v>
      </c>
      <c r="E7341" s="79" t="str">
        <f>VLOOKUP(G7341,[1]Macrodata_CCF!$A$3:$B$55,2,FALSE)</f>
        <v>#ERROR!</v>
      </c>
      <c r="F7341" s="78">
        <v>0.0</v>
      </c>
      <c r="G7341" s="80">
        <v>50.0</v>
      </c>
      <c r="H7341" s="81">
        <v>142360.0</v>
      </c>
      <c r="I7341" s="81">
        <v>670000.0</v>
      </c>
      <c r="J7341" s="81">
        <v>158190.0</v>
      </c>
      <c r="K7341" s="81">
        <v>871000.0</v>
      </c>
      <c r="L7341" s="82">
        <v>0.03000151618527784</v>
      </c>
      <c r="N7341" s="83">
        <f t="shared" si="1"/>
        <v>0.03000151619</v>
      </c>
      <c r="O7341" s="83">
        <f t="shared" si="2"/>
        <v>0.03000151619</v>
      </c>
      <c r="Q7341" s="83">
        <f t="shared" si="3"/>
        <v>0.7875223881</v>
      </c>
      <c r="R7341" s="83">
        <f t="shared" si="4"/>
        <v>0.03000151619</v>
      </c>
      <c r="S7341" s="83" t="b">
        <f t="shared" si="5"/>
        <v>0</v>
      </c>
      <c r="T7341" s="72"/>
      <c r="U7341" s="72"/>
      <c r="V7341" s="72"/>
      <c r="W7341" s="72"/>
      <c r="X7341" s="72"/>
      <c r="Y7341" s="72"/>
      <c r="Z7341" s="72"/>
      <c r="AA7341" s="72"/>
      <c r="AB7341" s="72"/>
      <c r="AC7341" s="72"/>
      <c r="AD7341" s="72"/>
      <c r="AE7341" s="72"/>
      <c r="AF7341" s="72"/>
      <c r="AG7341" s="72"/>
      <c r="AH7341" s="72"/>
      <c r="AI7341" s="72"/>
      <c r="AJ7341" s="72"/>
      <c r="AK7341" s="72"/>
    </row>
    <row r="7342" ht="14.25" customHeight="1">
      <c r="A7342" s="78">
        <v>7339.0</v>
      </c>
      <c r="C7342" s="78" t="str">
        <f>VLOOKUP(G7342,[1]Macrodata_CCF!$A$3:$D$55,4,FALSE)</f>
        <v>#ERROR!</v>
      </c>
      <c r="E7342" s="79" t="str">
        <f>VLOOKUP(G7342,[1]Macrodata_CCF!$A$3:$B$55,2,FALSE)</f>
        <v>#ERROR!</v>
      </c>
      <c r="F7342" s="78">
        <v>0.0</v>
      </c>
      <c r="G7342" s="80">
        <v>17.0</v>
      </c>
      <c r="H7342" s="81">
        <v>756215.0</v>
      </c>
      <c r="I7342" s="81">
        <v>770000.0</v>
      </c>
      <c r="J7342" s="81">
        <v>758420.0</v>
      </c>
      <c r="K7342" s="81">
        <v>770000.0</v>
      </c>
      <c r="L7342" s="82">
        <v>0.1599564744287269</v>
      </c>
      <c r="N7342" s="83">
        <f t="shared" si="1"/>
        <v>0.1599564744</v>
      </c>
      <c r="O7342" s="83">
        <f t="shared" si="2"/>
        <v>0.1599564744</v>
      </c>
      <c r="Q7342" s="83">
        <f t="shared" si="3"/>
        <v>0.0179025974</v>
      </c>
      <c r="R7342" s="83">
        <f t="shared" si="4"/>
        <v>0.002863636364</v>
      </c>
      <c r="S7342" s="83" t="b">
        <f t="shared" si="5"/>
        <v>0</v>
      </c>
      <c r="T7342" s="72"/>
      <c r="U7342" s="72"/>
      <c r="V7342" s="72"/>
      <c r="W7342" s="72"/>
      <c r="X7342" s="72"/>
      <c r="Y7342" s="72"/>
      <c r="Z7342" s="72"/>
      <c r="AA7342" s="72"/>
      <c r="AB7342" s="72"/>
      <c r="AC7342" s="72"/>
      <c r="AD7342" s="72"/>
      <c r="AE7342" s="72"/>
      <c r="AF7342" s="72"/>
      <c r="AG7342" s="72"/>
      <c r="AH7342" s="72"/>
      <c r="AI7342" s="72"/>
      <c r="AJ7342" s="72"/>
      <c r="AK7342" s="72"/>
    </row>
    <row r="7343" ht="14.25" customHeight="1">
      <c r="A7343" s="78">
        <v>7340.0</v>
      </c>
      <c r="C7343" s="78" t="str">
        <f>VLOOKUP(G7343,[1]Macrodata_CCF!$A$3:$D$55,4,FALSE)</f>
        <v>#ERROR!</v>
      </c>
      <c r="E7343" s="79" t="str">
        <f>VLOOKUP(G7343,[1]Macrodata_CCF!$A$3:$B$55,2,FALSE)</f>
        <v>#ERROR!</v>
      </c>
      <c r="F7343" s="78">
        <v>0.0</v>
      </c>
      <c r="G7343" s="80">
        <v>38.0</v>
      </c>
      <c r="H7343" s="81">
        <v>0.0</v>
      </c>
      <c r="I7343" s="81">
        <v>610000.0</v>
      </c>
      <c r="J7343" s="81">
        <v>995520.0</v>
      </c>
      <c r="K7343" s="81">
        <v>976000.0</v>
      </c>
      <c r="L7343" s="82">
        <v>1.632</v>
      </c>
      <c r="N7343" s="83">
        <f t="shared" si="1"/>
        <v>1.632</v>
      </c>
      <c r="O7343" s="83">
        <f t="shared" si="2"/>
        <v>1</v>
      </c>
      <c r="Q7343" s="83">
        <f t="shared" si="3"/>
        <v>1</v>
      </c>
      <c r="R7343" s="83">
        <f t="shared" si="4"/>
        <v>1.632</v>
      </c>
      <c r="S7343" s="83" t="b">
        <f t="shared" si="5"/>
        <v>0</v>
      </c>
      <c r="T7343" s="72"/>
      <c r="U7343" s="72"/>
      <c r="V7343" s="72"/>
      <c r="W7343" s="72"/>
      <c r="X7343" s="72"/>
      <c r="Y7343" s="72"/>
      <c r="Z7343" s="72"/>
      <c r="AA7343" s="72"/>
      <c r="AB7343" s="72"/>
      <c r="AC7343" s="72"/>
      <c r="AD7343" s="72"/>
      <c r="AE7343" s="72"/>
      <c r="AF7343" s="72"/>
      <c r="AG7343" s="72"/>
      <c r="AH7343" s="72"/>
      <c r="AI7343" s="72"/>
      <c r="AJ7343" s="72"/>
      <c r="AK7343" s="72"/>
    </row>
    <row r="7344" ht="14.25" customHeight="1">
      <c r="A7344" s="78">
        <v>7341.0</v>
      </c>
      <c r="C7344" s="78" t="str">
        <f>VLOOKUP(G7344,[1]Macrodata_CCF!$A$3:$D$55,4,FALSE)</f>
        <v>#ERROR!</v>
      </c>
      <c r="E7344" s="79" t="str">
        <f>VLOOKUP(G7344,[1]Macrodata_CCF!$A$3:$B$55,2,FALSE)</f>
        <v>#ERROR!</v>
      </c>
      <c r="F7344" s="78">
        <v>0.0</v>
      </c>
      <c r="G7344" s="80">
        <v>4.0</v>
      </c>
      <c r="H7344" s="81">
        <v>0.0</v>
      </c>
      <c r="I7344" s="81">
        <v>590000.0</v>
      </c>
      <c r="J7344" s="81">
        <v>230100.0</v>
      </c>
      <c r="K7344" s="81">
        <v>590000.0</v>
      </c>
      <c r="L7344" s="82">
        <v>0.39</v>
      </c>
      <c r="N7344" s="83">
        <f t="shared" si="1"/>
        <v>0.39</v>
      </c>
      <c r="O7344" s="83">
        <f t="shared" si="2"/>
        <v>0.39</v>
      </c>
      <c r="Q7344" s="83">
        <f t="shared" si="3"/>
        <v>1</v>
      </c>
      <c r="R7344" s="83">
        <f t="shared" si="4"/>
        <v>0.39</v>
      </c>
      <c r="S7344" s="83" t="b">
        <f t="shared" si="5"/>
        <v>0</v>
      </c>
      <c r="T7344" s="72"/>
      <c r="U7344" s="72"/>
      <c r="V7344" s="72"/>
      <c r="W7344" s="72"/>
      <c r="X7344" s="72"/>
      <c r="Y7344" s="72"/>
      <c r="Z7344" s="72"/>
      <c r="AA7344" s="72"/>
      <c r="AB7344" s="72"/>
      <c r="AC7344" s="72"/>
      <c r="AD7344" s="72"/>
      <c r="AE7344" s="72"/>
      <c r="AF7344" s="72"/>
      <c r="AG7344" s="72"/>
      <c r="AH7344" s="72"/>
      <c r="AI7344" s="72"/>
      <c r="AJ7344" s="72"/>
      <c r="AK7344" s="72"/>
    </row>
    <row r="7345" ht="14.25" customHeight="1">
      <c r="A7345" s="78">
        <v>7342.0</v>
      </c>
      <c r="C7345" s="78" t="str">
        <f>VLOOKUP(G7345,[1]Macrodata_CCF!$A$3:$D$55,4,FALSE)</f>
        <v>#ERROR!</v>
      </c>
      <c r="E7345" s="79" t="str">
        <f>VLOOKUP(G7345,[1]Macrodata_CCF!$A$3:$B$55,2,FALSE)</f>
        <v>#ERROR!</v>
      </c>
      <c r="F7345" s="78">
        <v>0.0</v>
      </c>
      <c r="G7345" s="80">
        <v>4.0</v>
      </c>
      <c r="H7345" s="81">
        <v>788620.0</v>
      </c>
      <c r="I7345" s="81">
        <v>990000.0</v>
      </c>
      <c r="J7345" s="81">
        <v>857090.0</v>
      </c>
      <c r="K7345" s="81">
        <v>990000.0</v>
      </c>
      <c r="L7345" s="82">
        <v>0.340003972589135</v>
      </c>
      <c r="N7345" s="83">
        <f t="shared" si="1"/>
        <v>0.3400039726</v>
      </c>
      <c r="O7345" s="83">
        <f t="shared" si="2"/>
        <v>0.3400039726</v>
      </c>
      <c r="Q7345" s="83">
        <f t="shared" si="3"/>
        <v>0.2034141414</v>
      </c>
      <c r="R7345" s="83">
        <f t="shared" si="4"/>
        <v>0.3400039726</v>
      </c>
      <c r="S7345" s="83" t="b">
        <f t="shared" si="5"/>
        <v>0</v>
      </c>
      <c r="T7345" s="72"/>
      <c r="U7345" s="72"/>
      <c r="V7345" s="72"/>
      <c r="W7345" s="72"/>
      <c r="X7345" s="72"/>
      <c r="Y7345" s="72"/>
      <c r="Z7345" s="72"/>
      <c r="AA7345" s="72"/>
      <c r="AB7345" s="72"/>
      <c r="AC7345" s="72"/>
      <c r="AD7345" s="72"/>
      <c r="AE7345" s="72"/>
      <c r="AF7345" s="72"/>
      <c r="AG7345" s="72"/>
      <c r="AH7345" s="72"/>
      <c r="AI7345" s="72"/>
      <c r="AJ7345" s="72"/>
      <c r="AK7345" s="72"/>
    </row>
    <row r="7346" ht="14.25" customHeight="1">
      <c r="A7346" s="78">
        <v>7343.0</v>
      </c>
      <c r="C7346" s="78" t="str">
        <f>VLOOKUP(G7346,[1]Macrodata_CCF!$A$3:$D$55,4,FALSE)</f>
        <v>#ERROR!</v>
      </c>
      <c r="E7346" s="79" t="str">
        <f>VLOOKUP(G7346,[1]Macrodata_CCF!$A$3:$B$55,2,FALSE)</f>
        <v>#ERROR!</v>
      </c>
      <c r="F7346" s="78">
        <v>0.0</v>
      </c>
      <c r="G7346" s="80">
        <v>25.0</v>
      </c>
      <c r="H7346" s="81">
        <v>106690.0</v>
      </c>
      <c r="I7346" s="81">
        <v>620000.0</v>
      </c>
      <c r="J7346" s="81">
        <v>178555.0</v>
      </c>
      <c r="K7346" s="81">
        <v>620000.0</v>
      </c>
      <c r="L7346" s="82">
        <v>0.1400031170247998</v>
      </c>
      <c r="N7346" s="83">
        <f t="shared" si="1"/>
        <v>0.140003117</v>
      </c>
      <c r="O7346" s="83">
        <f t="shared" si="2"/>
        <v>0.140003117</v>
      </c>
      <c r="Q7346" s="83">
        <f t="shared" si="3"/>
        <v>0.8279193548</v>
      </c>
      <c r="R7346" s="83">
        <f t="shared" si="4"/>
        <v>0.140003117</v>
      </c>
      <c r="S7346" s="83" t="b">
        <f t="shared" si="5"/>
        <v>0</v>
      </c>
      <c r="T7346" s="72"/>
      <c r="U7346" s="72"/>
      <c r="V7346" s="72"/>
      <c r="W7346" s="72"/>
      <c r="X7346" s="72"/>
      <c r="Y7346" s="72"/>
      <c r="Z7346" s="72"/>
      <c r="AA7346" s="72"/>
      <c r="AB7346" s="72"/>
      <c r="AC7346" s="72"/>
      <c r="AD7346" s="72"/>
      <c r="AE7346" s="72"/>
      <c r="AF7346" s="72"/>
      <c r="AG7346" s="72"/>
      <c r="AH7346" s="72"/>
      <c r="AI7346" s="72"/>
      <c r="AJ7346" s="72"/>
      <c r="AK7346" s="72"/>
    </row>
    <row r="7347" ht="14.25" customHeight="1">
      <c r="A7347" s="78">
        <v>7344.0</v>
      </c>
      <c r="C7347" s="78" t="str">
        <f>VLOOKUP(G7347,[1]Macrodata_CCF!$A$3:$D$55,4,FALSE)</f>
        <v>#ERROR!</v>
      </c>
      <c r="E7347" s="79" t="str">
        <f>VLOOKUP(G7347,[1]Macrodata_CCF!$A$3:$B$55,2,FALSE)</f>
        <v>#ERROR!</v>
      </c>
      <c r="F7347" s="78">
        <v>0.0</v>
      </c>
      <c r="G7347" s="80">
        <v>26.0</v>
      </c>
      <c r="H7347" s="81">
        <v>389265.0</v>
      </c>
      <c r="I7347" s="81">
        <v>500000.0</v>
      </c>
      <c r="J7347" s="81">
        <v>410305.0</v>
      </c>
      <c r="K7347" s="81">
        <v>500000.0</v>
      </c>
      <c r="L7347" s="82">
        <v>0.190003160698966</v>
      </c>
      <c r="N7347" s="83">
        <f t="shared" si="1"/>
        <v>0.1900031607</v>
      </c>
      <c r="O7347" s="83">
        <f t="shared" si="2"/>
        <v>0.1900031607</v>
      </c>
      <c r="Q7347" s="83">
        <f t="shared" si="3"/>
        <v>0.22147</v>
      </c>
      <c r="R7347" s="83">
        <f t="shared" si="4"/>
        <v>0.1900031607</v>
      </c>
      <c r="S7347" s="83" t="b">
        <f t="shared" si="5"/>
        <v>0</v>
      </c>
      <c r="T7347" s="72"/>
      <c r="U7347" s="72"/>
      <c r="V7347" s="72"/>
      <c r="W7347" s="72"/>
      <c r="X7347" s="72"/>
      <c r="Y7347" s="72"/>
      <c r="Z7347" s="72"/>
      <c r="AA7347" s="72"/>
      <c r="AB7347" s="72"/>
      <c r="AC7347" s="72"/>
      <c r="AD7347" s="72"/>
      <c r="AE7347" s="72"/>
      <c r="AF7347" s="72"/>
      <c r="AG7347" s="72"/>
      <c r="AH7347" s="72"/>
      <c r="AI7347" s="72"/>
      <c r="AJ7347" s="72"/>
      <c r="AK7347" s="72"/>
    </row>
    <row r="7348" ht="14.25" customHeight="1">
      <c r="A7348" s="78">
        <v>7345.0</v>
      </c>
      <c r="C7348" s="78" t="str">
        <f>VLOOKUP(G7348,[1]Macrodata_CCF!$A$3:$D$55,4,FALSE)</f>
        <v>#ERROR!</v>
      </c>
      <c r="E7348" s="79" t="str">
        <f>VLOOKUP(G7348,[1]Macrodata_CCF!$A$3:$B$55,2,FALSE)</f>
        <v>#ERROR!</v>
      </c>
      <c r="F7348" s="78">
        <v>0.0</v>
      </c>
      <c r="G7348" s="80">
        <v>35.0</v>
      </c>
      <c r="H7348" s="81">
        <v>378160.0</v>
      </c>
      <c r="I7348" s="81">
        <v>440000.0</v>
      </c>
      <c r="J7348" s="81">
        <v>385580.0</v>
      </c>
      <c r="K7348" s="81">
        <v>440000.0</v>
      </c>
      <c r="L7348" s="82">
        <v>0.119987063389392</v>
      </c>
      <c r="N7348" s="83">
        <f t="shared" si="1"/>
        <v>0.1199870634</v>
      </c>
      <c r="O7348" s="83">
        <f t="shared" si="2"/>
        <v>0.1199870634</v>
      </c>
      <c r="Q7348" s="83">
        <f t="shared" si="3"/>
        <v>0.1405454545</v>
      </c>
      <c r="R7348" s="83">
        <f t="shared" si="4"/>
        <v>0.1199870634</v>
      </c>
      <c r="S7348" s="83" t="b">
        <f t="shared" si="5"/>
        <v>0</v>
      </c>
      <c r="T7348" s="72"/>
      <c r="U7348" s="72"/>
      <c r="V7348" s="72"/>
      <c r="W7348" s="72"/>
      <c r="X7348" s="72"/>
      <c r="Y7348" s="72"/>
      <c r="Z7348" s="72"/>
      <c r="AA7348" s="72"/>
      <c r="AB7348" s="72"/>
      <c r="AC7348" s="72"/>
      <c r="AD7348" s="72"/>
      <c r="AE7348" s="72"/>
      <c r="AF7348" s="72"/>
      <c r="AG7348" s="72"/>
      <c r="AH7348" s="72"/>
      <c r="AI7348" s="72"/>
      <c r="AJ7348" s="72"/>
      <c r="AK7348" s="72"/>
    </row>
    <row r="7349" ht="14.25" customHeight="1">
      <c r="A7349" s="78">
        <v>7346.0</v>
      </c>
      <c r="C7349" s="78" t="str">
        <f>VLOOKUP(G7349,[1]Macrodata_CCF!$A$3:$D$55,4,FALSE)</f>
        <v>#ERROR!</v>
      </c>
      <c r="E7349" s="79" t="str">
        <f>VLOOKUP(G7349,[1]Macrodata_CCF!$A$3:$B$55,2,FALSE)</f>
        <v>#ERROR!</v>
      </c>
      <c r="F7349" s="78">
        <v>1.0</v>
      </c>
      <c r="G7349" s="80">
        <v>53.0</v>
      </c>
      <c r="H7349" s="81">
        <v>46850.0</v>
      </c>
      <c r="I7349" s="81">
        <v>250000.0</v>
      </c>
      <c r="J7349" s="81">
        <v>0.0</v>
      </c>
      <c r="K7349" s="81">
        <v>250000.0</v>
      </c>
      <c r="L7349" s="82">
        <v>-0.2306177701206005</v>
      </c>
      <c r="N7349" s="83">
        <f t="shared" si="1"/>
        <v>-0.2306177701</v>
      </c>
      <c r="O7349" s="83">
        <f t="shared" si="2"/>
        <v>0</v>
      </c>
      <c r="Q7349" s="83">
        <f t="shared" si="3"/>
        <v>0.8126</v>
      </c>
      <c r="R7349" s="83">
        <f t="shared" si="4"/>
        <v>-0.2306177701</v>
      </c>
      <c r="S7349" s="83" t="b">
        <f t="shared" si="5"/>
        <v>0</v>
      </c>
      <c r="T7349" s="72"/>
      <c r="U7349" s="72"/>
      <c r="V7349" s="72"/>
      <c r="W7349" s="72"/>
      <c r="X7349" s="72"/>
      <c r="Y7349" s="72"/>
      <c r="Z7349" s="72"/>
      <c r="AA7349" s="72"/>
      <c r="AB7349" s="72"/>
      <c r="AC7349" s="72"/>
      <c r="AD7349" s="72"/>
      <c r="AE7349" s="72"/>
      <c r="AF7349" s="72"/>
      <c r="AG7349" s="72"/>
      <c r="AH7349" s="72"/>
      <c r="AI7349" s="72"/>
      <c r="AJ7349" s="72"/>
      <c r="AK7349" s="72"/>
    </row>
    <row r="7350" ht="14.25" customHeight="1">
      <c r="A7350" s="78">
        <v>7347.0</v>
      </c>
      <c r="C7350" s="78" t="str">
        <f>VLOOKUP(G7350,[1]Macrodata_CCF!$A$3:$D$55,4,FALSE)</f>
        <v>#ERROR!</v>
      </c>
      <c r="E7350" s="79" t="str">
        <f>VLOOKUP(G7350,[1]Macrodata_CCF!$A$3:$B$55,2,FALSE)</f>
        <v>#ERROR!</v>
      </c>
      <c r="F7350" s="78">
        <v>1.0</v>
      </c>
      <c r="G7350" s="80">
        <v>47.0</v>
      </c>
      <c r="H7350" s="81">
        <v>28355.0</v>
      </c>
      <c r="I7350" s="81">
        <v>100000.0</v>
      </c>
      <c r="J7350" s="81">
        <v>102000.0</v>
      </c>
      <c r="K7350" s="81">
        <v>100000.0</v>
      </c>
      <c r="L7350" s="82">
        <v>1.027915416288645</v>
      </c>
      <c r="N7350" s="83">
        <f t="shared" si="1"/>
        <v>1.027915416</v>
      </c>
      <c r="O7350" s="83">
        <f t="shared" si="2"/>
        <v>1</v>
      </c>
      <c r="Q7350" s="83">
        <f t="shared" si="3"/>
        <v>0.71645</v>
      </c>
      <c r="R7350" s="83">
        <f t="shared" si="4"/>
        <v>1.027915416</v>
      </c>
      <c r="S7350" s="83" t="b">
        <f t="shared" si="5"/>
        <v>0</v>
      </c>
      <c r="T7350" s="72"/>
      <c r="U7350" s="72"/>
      <c r="V7350" s="72"/>
      <c r="W7350" s="72"/>
      <c r="X7350" s="72"/>
      <c r="Y7350" s="72"/>
      <c r="Z7350" s="72"/>
      <c r="AA7350" s="72"/>
      <c r="AB7350" s="72"/>
      <c r="AC7350" s="72"/>
      <c r="AD7350" s="72"/>
      <c r="AE7350" s="72"/>
      <c r="AF7350" s="72"/>
      <c r="AG7350" s="72"/>
      <c r="AH7350" s="72"/>
      <c r="AI7350" s="72"/>
      <c r="AJ7350" s="72"/>
      <c r="AK7350" s="72"/>
    </row>
    <row r="7351" ht="14.25" customHeight="1">
      <c r="A7351" s="78">
        <v>7348.0</v>
      </c>
      <c r="C7351" s="78" t="str">
        <f>VLOOKUP(G7351,[1]Macrodata_CCF!$A$3:$D$55,4,FALSE)</f>
        <v>#ERROR!</v>
      </c>
      <c r="E7351" s="79" t="str">
        <f>VLOOKUP(G7351,[1]Macrodata_CCF!$A$3:$B$55,2,FALSE)</f>
        <v>#ERROR!</v>
      </c>
      <c r="F7351" s="78">
        <v>0.0</v>
      </c>
      <c r="G7351" s="80">
        <v>19.0</v>
      </c>
      <c r="H7351" s="81">
        <v>112530.0</v>
      </c>
      <c r="I7351" s="81">
        <v>160000.0</v>
      </c>
      <c r="J7351" s="81">
        <v>119175.0</v>
      </c>
      <c r="K7351" s="81">
        <v>160000.0</v>
      </c>
      <c r="L7351" s="82">
        <v>0.1399831472508953</v>
      </c>
      <c r="N7351" s="83">
        <f t="shared" si="1"/>
        <v>0.1399831473</v>
      </c>
      <c r="O7351" s="83">
        <f t="shared" si="2"/>
        <v>0.1399831473</v>
      </c>
      <c r="Q7351" s="83">
        <f t="shared" si="3"/>
        <v>0.2966875</v>
      </c>
      <c r="R7351" s="83">
        <f t="shared" si="4"/>
        <v>0.1399831473</v>
      </c>
      <c r="S7351" s="83" t="b">
        <f t="shared" si="5"/>
        <v>0</v>
      </c>
      <c r="T7351" s="72"/>
      <c r="U7351" s="72"/>
      <c r="V7351" s="72"/>
      <c r="W7351" s="72"/>
      <c r="X7351" s="72"/>
      <c r="Y7351" s="72"/>
      <c r="Z7351" s="72"/>
      <c r="AA7351" s="72"/>
      <c r="AB7351" s="72"/>
      <c r="AC7351" s="72"/>
      <c r="AD7351" s="72"/>
      <c r="AE7351" s="72"/>
      <c r="AF7351" s="72"/>
      <c r="AG7351" s="72"/>
      <c r="AH7351" s="72"/>
      <c r="AI7351" s="72"/>
      <c r="AJ7351" s="72"/>
      <c r="AK7351" s="72"/>
    </row>
    <row r="7352" ht="14.25" customHeight="1">
      <c r="A7352" s="78">
        <v>7349.0</v>
      </c>
      <c r="C7352" s="78" t="str">
        <f>VLOOKUP(G7352,[1]Macrodata_CCF!$A$3:$D$55,4,FALSE)</f>
        <v>#ERROR!</v>
      </c>
      <c r="E7352" s="79" t="str">
        <f>VLOOKUP(G7352,[1]Macrodata_CCF!$A$3:$B$55,2,FALSE)</f>
        <v>#ERROR!</v>
      </c>
      <c r="F7352" s="78">
        <v>0.0</v>
      </c>
      <c r="G7352" s="80">
        <v>45.0</v>
      </c>
      <c r="H7352" s="81">
        <v>357310.0</v>
      </c>
      <c r="I7352" s="81">
        <v>700000.0</v>
      </c>
      <c r="J7352" s="81">
        <v>714000.0</v>
      </c>
      <c r="K7352" s="81">
        <v>700000.0</v>
      </c>
      <c r="L7352" s="82">
        <v>1.040853249292363</v>
      </c>
      <c r="N7352" s="83">
        <f t="shared" si="1"/>
        <v>1.040853249</v>
      </c>
      <c r="O7352" s="83">
        <f t="shared" si="2"/>
        <v>1</v>
      </c>
      <c r="Q7352" s="83">
        <f t="shared" si="3"/>
        <v>0.4895571429</v>
      </c>
      <c r="R7352" s="83">
        <f t="shared" si="4"/>
        <v>1.040853249</v>
      </c>
      <c r="S7352" s="83" t="b">
        <f t="shared" si="5"/>
        <v>0</v>
      </c>
      <c r="T7352" s="72"/>
      <c r="U7352" s="72"/>
      <c r="V7352" s="72"/>
      <c r="W7352" s="72"/>
      <c r="X7352" s="72"/>
      <c r="Y7352" s="72"/>
      <c r="Z7352" s="72"/>
      <c r="AA7352" s="72"/>
      <c r="AB7352" s="72"/>
      <c r="AC7352" s="72"/>
      <c r="AD7352" s="72"/>
      <c r="AE7352" s="72"/>
      <c r="AF7352" s="72"/>
      <c r="AG7352" s="72"/>
      <c r="AH7352" s="72"/>
      <c r="AI7352" s="72"/>
      <c r="AJ7352" s="72"/>
      <c r="AK7352" s="72"/>
    </row>
    <row r="7353" ht="14.25" customHeight="1">
      <c r="A7353" s="78">
        <v>7350.0</v>
      </c>
      <c r="C7353" s="78" t="str">
        <f>VLOOKUP(G7353,[1]Macrodata_CCF!$A$3:$D$55,4,FALSE)</f>
        <v>#ERROR!</v>
      </c>
      <c r="E7353" s="79" t="str">
        <f>VLOOKUP(G7353,[1]Macrodata_CCF!$A$3:$B$55,2,FALSE)</f>
        <v>#ERROR!</v>
      </c>
      <c r="F7353" s="78">
        <v>0.0</v>
      </c>
      <c r="G7353" s="80">
        <v>49.0</v>
      </c>
      <c r="H7353" s="81">
        <v>0.0</v>
      </c>
      <c r="I7353" s="81">
        <v>370000.0</v>
      </c>
      <c r="J7353" s="81">
        <v>0.0</v>
      </c>
      <c r="K7353" s="81">
        <v>555000.0</v>
      </c>
      <c r="L7353" s="82">
        <v>0.0</v>
      </c>
      <c r="N7353" s="83">
        <f t="shared" si="1"/>
        <v>0</v>
      </c>
      <c r="O7353" s="83">
        <f t="shared" si="2"/>
        <v>0</v>
      </c>
      <c r="Q7353" s="83">
        <f t="shared" si="3"/>
        <v>1</v>
      </c>
      <c r="R7353" s="83">
        <f t="shared" si="4"/>
        <v>0</v>
      </c>
      <c r="S7353" s="83" t="b">
        <f t="shared" si="5"/>
        <v>0</v>
      </c>
      <c r="T7353" s="72"/>
      <c r="U7353" s="72"/>
      <c r="V7353" s="72"/>
      <c r="W7353" s="72"/>
      <c r="X7353" s="72"/>
      <c r="Y7353" s="72"/>
      <c r="Z7353" s="72"/>
      <c r="AA7353" s="72"/>
      <c r="AB7353" s="72"/>
      <c r="AC7353" s="72"/>
      <c r="AD7353" s="72"/>
      <c r="AE7353" s="72"/>
      <c r="AF7353" s="72"/>
      <c r="AG7353" s="72"/>
      <c r="AH7353" s="72"/>
      <c r="AI7353" s="72"/>
      <c r="AJ7353" s="72"/>
      <c r="AK7353" s="72"/>
    </row>
    <row r="7354" ht="14.25" customHeight="1">
      <c r="A7354" s="78">
        <v>7351.0</v>
      </c>
      <c r="C7354" s="78" t="str">
        <f>VLOOKUP(G7354,[1]Macrodata_CCF!$A$3:$D$55,4,FALSE)</f>
        <v>#ERROR!</v>
      </c>
      <c r="E7354" s="79" t="str">
        <f>VLOOKUP(G7354,[1]Macrodata_CCF!$A$3:$B$55,2,FALSE)</f>
        <v>#ERROR!</v>
      </c>
      <c r="F7354" s="78">
        <v>0.0</v>
      </c>
      <c r="G7354" s="80">
        <v>24.0</v>
      </c>
      <c r="H7354" s="81">
        <v>363260.0</v>
      </c>
      <c r="I7354" s="81">
        <v>520000.0</v>
      </c>
      <c r="J7354" s="81">
        <v>314670.0</v>
      </c>
      <c r="K7354" s="81">
        <v>520000.0</v>
      </c>
      <c r="L7354" s="82">
        <v>-0.3100038279954064</v>
      </c>
      <c r="N7354" s="83">
        <f t="shared" si="1"/>
        <v>-0.310003828</v>
      </c>
      <c r="O7354" s="83">
        <f t="shared" si="2"/>
        <v>0</v>
      </c>
      <c r="Q7354" s="83">
        <f t="shared" si="3"/>
        <v>0.3014230769</v>
      </c>
      <c r="R7354" s="83">
        <f t="shared" si="4"/>
        <v>-0.310003828</v>
      </c>
      <c r="S7354" s="83" t="b">
        <f t="shared" si="5"/>
        <v>0</v>
      </c>
      <c r="T7354" s="72"/>
      <c r="U7354" s="72"/>
      <c r="V7354" s="72"/>
      <c r="W7354" s="72"/>
      <c r="X7354" s="72"/>
      <c r="Y7354" s="72"/>
      <c r="Z7354" s="72"/>
      <c r="AA7354" s="72"/>
      <c r="AB7354" s="72"/>
      <c r="AC7354" s="72"/>
      <c r="AD7354" s="72"/>
      <c r="AE7354" s="72"/>
      <c r="AF7354" s="72"/>
      <c r="AG7354" s="72"/>
      <c r="AH7354" s="72"/>
      <c r="AI7354" s="72"/>
      <c r="AJ7354" s="72"/>
      <c r="AK7354" s="72"/>
    </row>
    <row r="7355" ht="14.25" customHeight="1">
      <c r="A7355" s="78">
        <v>7352.0</v>
      </c>
      <c r="C7355" s="78" t="str">
        <f>VLOOKUP(G7355,[1]Macrodata_CCF!$A$3:$D$55,4,FALSE)</f>
        <v>#ERROR!</v>
      </c>
      <c r="E7355" s="79" t="str">
        <f>VLOOKUP(G7355,[1]Macrodata_CCF!$A$3:$B$55,2,FALSE)</f>
        <v>#ERROR!</v>
      </c>
      <c r="F7355" s="78">
        <v>0.0</v>
      </c>
      <c r="G7355" s="80">
        <v>53.0</v>
      </c>
      <c r="H7355" s="81">
        <v>372465.0</v>
      </c>
      <c r="I7355" s="81">
        <v>910000.0</v>
      </c>
      <c r="J7355" s="81">
        <v>436970.0</v>
      </c>
      <c r="K7355" s="81">
        <v>1274000.0</v>
      </c>
      <c r="L7355" s="82">
        <v>0.1200014882751821</v>
      </c>
      <c r="N7355" s="83">
        <f t="shared" si="1"/>
        <v>0.1200014883</v>
      </c>
      <c r="O7355" s="83">
        <f t="shared" si="2"/>
        <v>0.1200014883</v>
      </c>
      <c r="Q7355" s="83">
        <f t="shared" si="3"/>
        <v>0.5906978022</v>
      </c>
      <c r="R7355" s="83">
        <f t="shared" si="4"/>
        <v>0.1200014883</v>
      </c>
      <c r="S7355" s="83" t="b">
        <f t="shared" si="5"/>
        <v>0</v>
      </c>
      <c r="T7355" s="72"/>
      <c r="U7355" s="72"/>
      <c r="V7355" s="72"/>
      <c r="W7355" s="72"/>
      <c r="X7355" s="72"/>
      <c r="Y7355" s="72"/>
      <c r="Z7355" s="72"/>
      <c r="AA7355" s="72"/>
      <c r="AB7355" s="72"/>
      <c r="AC7355" s="72"/>
      <c r="AD7355" s="72"/>
      <c r="AE7355" s="72"/>
      <c r="AF7355" s="72"/>
      <c r="AG7355" s="72"/>
      <c r="AH7355" s="72"/>
      <c r="AI7355" s="72"/>
      <c r="AJ7355" s="72"/>
      <c r="AK7355" s="72"/>
    </row>
    <row r="7356" ht="14.25" customHeight="1">
      <c r="A7356" s="78">
        <v>7353.0</v>
      </c>
      <c r="C7356" s="78" t="str">
        <f>VLOOKUP(G7356,[1]Macrodata_CCF!$A$3:$D$55,4,FALSE)</f>
        <v>#ERROR!</v>
      </c>
      <c r="E7356" s="79" t="str">
        <f>VLOOKUP(G7356,[1]Macrodata_CCF!$A$3:$B$55,2,FALSE)</f>
        <v>#ERROR!</v>
      </c>
      <c r="F7356" s="78">
        <v>0.0</v>
      </c>
      <c r="G7356" s="80">
        <v>1.0</v>
      </c>
      <c r="H7356" s="81">
        <v>367995.0</v>
      </c>
      <c r="I7356" s="81">
        <v>720000.0</v>
      </c>
      <c r="J7356" s="81">
        <v>480635.0</v>
      </c>
      <c r="K7356" s="81">
        <v>720000.0</v>
      </c>
      <c r="L7356" s="82">
        <v>0.3199954546100198</v>
      </c>
      <c r="N7356" s="83">
        <f t="shared" si="1"/>
        <v>0.3199954546</v>
      </c>
      <c r="O7356" s="83">
        <f t="shared" si="2"/>
        <v>0.3199954546</v>
      </c>
      <c r="Q7356" s="83">
        <f t="shared" si="3"/>
        <v>0.4888958333</v>
      </c>
      <c r="R7356" s="83">
        <f t="shared" si="4"/>
        <v>0.3199954546</v>
      </c>
      <c r="S7356" s="83" t="b">
        <f t="shared" si="5"/>
        <v>0</v>
      </c>
      <c r="T7356" s="72"/>
      <c r="U7356" s="72"/>
      <c r="V7356" s="72"/>
      <c r="W7356" s="72"/>
      <c r="X7356" s="72"/>
      <c r="Y7356" s="72"/>
      <c r="Z7356" s="72"/>
      <c r="AA7356" s="72"/>
      <c r="AB7356" s="72"/>
      <c r="AC7356" s="72"/>
      <c r="AD7356" s="72"/>
      <c r="AE7356" s="72"/>
      <c r="AF7356" s="72"/>
      <c r="AG7356" s="72"/>
      <c r="AH7356" s="72"/>
      <c r="AI7356" s="72"/>
      <c r="AJ7356" s="72"/>
      <c r="AK7356" s="72"/>
    </row>
    <row r="7357" ht="14.25" customHeight="1">
      <c r="A7357" s="78">
        <v>7354.0</v>
      </c>
      <c r="C7357" s="78" t="str">
        <f>VLOOKUP(G7357,[1]Macrodata_CCF!$A$3:$D$55,4,FALSE)</f>
        <v>#ERROR!</v>
      </c>
      <c r="E7357" s="79" t="str">
        <f>VLOOKUP(G7357,[1]Macrodata_CCF!$A$3:$B$55,2,FALSE)</f>
        <v>#ERROR!</v>
      </c>
      <c r="F7357" s="78">
        <v>0.0</v>
      </c>
      <c r="G7357" s="80">
        <v>20.0</v>
      </c>
      <c r="H7357" s="81">
        <v>29560.0</v>
      </c>
      <c r="I7357" s="81">
        <v>710000.0</v>
      </c>
      <c r="J7357" s="81">
        <v>165650.0</v>
      </c>
      <c r="K7357" s="81">
        <v>710000.0</v>
      </c>
      <c r="L7357" s="82">
        <v>0.200002939274587</v>
      </c>
      <c r="N7357" s="83">
        <f t="shared" si="1"/>
        <v>0.2000029393</v>
      </c>
      <c r="O7357" s="83">
        <f t="shared" si="2"/>
        <v>0.2000029393</v>
      </c>
      <c r="Q7357" s="83">
        <f t="shared" si="3"/>
        <v>0.9583661972</v>
      </c>
      <c r="R7357" s="83">
        <f t="shared" si="4"/>
        <v>0.2000029393</v>
      </c>
      <c r="S7357" s="83" t="b">
        <f t="shared" si="5"/>
        <v>0</v>
      </c>
      <c r="T7357" s="72"/>
      <c r="U7357" s="72"/>
      <c r="V7357" s="72"/>
      <c r="W7357" s="72"/>
      <c r="X7357" s="72"/>
      <c r="Y7357" s="72"/>
      <c r="Z7357" s="72"/>
      <c r="AA7357" s="72"/>
      <c r="AB7357" s="72"/>
      <c r="AC7357" s="72"/>
      <c r="AD7357" s="72"/>
      <c r="AE7357" s="72"/>
      <c r="AF7357" s="72"/>
      <c r="AG7357" s="72"/>
      <c r="AH7357" s="72"/>
      <c r="AI7357" s="72"/>
      <c r="AJ7357" s="72"/>
      <c r="AK7357" s="72"/>
    </row>
    <row r="7358" ht="14.25" customHeight="1">
      <c r="A7358" s="78">
        <v>7355.0</v>
      </c>
      <c r="C7358" s="78" t="str">
        <f>VLOOKUP(G7358,[1]Macrodata_CCF!$A$3:$D$55,4,FALSE)</f>
        <v>#ERROR!</v>
      </c>
      <c r="E7358" s="79" t="str">
        <f>VLOOKUP(G7358,[1]Macrodata_CCF!$A$3:$B$55,2,FALSE)</f>
        <v>#ERROR!</v>
      </c>
      <c r="F7358" s="78">
        <v>0.0</v>
      </c>
      <c r="G7358" s="80">
        <v>15.0</v>
      </c>
      <c r="H7358" s="81">
        <v>136455.0</v>
      </c>
      <c r="I7358" s="81">
        <v>340000.0</v>
      </c>
      <c r="J7358" s="81">
        <v>175130.0</v>
      </c>
      <c r="K7358" s="81">
        <v>340000.0</v>
      </c>
      <c r="L7358" s="82">
        <v>0.1900071237318529</v>
      </c>
      <c r="N7358" s="83">
        <f t="shared" si="1"/>
        <v>0.1900071237</v>
      </c>
      <c r="O7358" s="83">
        <f t="shared" si="2"/>
        <v>0.1900071237</v>
      </c>
      <c r="Q7358" s="83">
        <f t="shared" si="3"/>
        <v>0.5986617647</v>
      </c>
      <c r="R7358" s="83">
        <f t="shared" si="4"/>
        <v>0.1900071237</v>
      </c>
      <c r="S7358" s="83" t="b">
        <f t="shared" si="5"/>
        <v>0</v>
      </c>
      <c r="T7358" s="72"/>
      <c r="U7358" s="72"/>
      <c r="V7358" s="72"/>
      <c r="W7358" s="72"/>
      <c r="X7358" s="72"/>
      <c r="Y7358" s="72"/>
      <c r="Z7358" s="72"/>
      <c r="AA7358" s="72"/>
      <c r="AB7358" s="72"/>
      <c r="AC7358" s="72"/>
      <c r="AD7358" s="72"/>
      <c r="AE7358" s="72"/>
      <c r="AF7358" s="72"/>
      <c r="AG7358" s="72"/>
      <c r="AH7358" s="72"/>
      <c r="AI7358" s="72"/>
      <c r="AJ7358" s="72"/>
      <c r="AK7358" s="72"/>
    </row>
    <row r="7359" ht="14.25" customHeight="1">
      <c r="A7359" s="78">
        <v>7356.0</v>
      </c>
      <c r="C7359" s="78" t="str">
        <f>VLOOKUP(G7359,[1]Macrodata_CCF!$A$3:$D$55,4,FALSE)</f>
        <v>#ERROR!</v>
      </c>
      <c r="E7359" s="79" t="str">
        <f>VLOOKUP(G7359,[1]Macrodata_CCF!$A$3:$B$55,2,FALSE)</f>
        <v>#ERROR!</v>
      </c>
      <c r="F7359" s="78">
        <v>0.0</v>
      </c>
      <c r="G7359" s="80">
        <v>5.0</v>
      </c>
      <c r="H7359" s="81">
        <v>98590.0</v>
      </c>
      <c r="I7359" s="81">
        <v>120000.0</v>
      </c>
      <c r="J7359" s="81">
        <v>122400.0</v>
      </c>
      <c r="K7359" s="81">
        <v>120000.0</v>
      </c>
      <c r="L7359" s="82">
        <v>1.112097150864082</v>
      </c>
      <c r="N7359" s="83">
        <f t="shared" si="1"/>
        <v>1.112097151</v>
      </c>
      <c r="O7359" s="83">
        <f t="shared" si="2"/>
        <v>1</v>
      </c>
      <c r="Q7359" s="83">
        <f t="shared" si="3"/>
        <v>0.1784166667</v>
      </c>
      <c r="R7359" s="83">
        <f t="shared" si="4"/>
        <v>1.112097151</v>
      </c>
      <c r="S7359" s="83" t="b">
        <f t="shared" si="5"/>
        <v>0</v>
      </c>
      <c r="T7359" s="72"/>
      <c r="U7359" s="72"/>
      <c r="V7359" s="72"/>
      <c r="W7359" s="72"/>
      <c r="X7359" s="72"/>
      <c r="Y7359" s="72"/>
      <c r="Z7359" s="72"/>
      <c r="AA7359" s="72"/>
      <c r="AB7359" s="72"/>
      <c r="AC7359" s="72"/>
      <c r="AD7359" s="72"/>
      <c r="AE7359" s="72"/>
      <c r="AF7359" s="72"/>
      <c r="AG7359" s="72"/>
      <c r="AH7359" s="72"/>
      <c r="AI7359" s="72"/>
      <c r="AJ7359" s="72"/>
      <c r="AK7359" s="72"/>
    </row>
    <row r="7360" ht="14.25" customHeight="1">
      <c r="A7360" s="78">
        <v>7357.0</v>
      </c>
      <c r="C7360" s="78" t="str">
        <f>VLOOKUP(G7360,[1]Macrodata_CCF!$A$3:$D$55,4,FALSE)</f>
        <v>#ERROR!</v>
      </c>
      <c r="E7360" s="79" t="str">
        <f>VLOOKUP(G7360,[1]Macrodata_CCF!$A$3:$B$55,2,FALSE)</f>
        <v>#ERROR!</v>
      </c>
      <c r="F7360" s="78">
        <v>0.0</v>
      </c>
      <c r="G7360" s="80">
        <v>30.0</v>
      </c>
      <c r="H7360" s="81">
        <v>331555.0</v>
      </c>
      <c r="I7360" s="81">
        <v>900000.0</v>
      </c>
      <c r="J7360" s="81">
        <v>433875.0</v>
      </c>
      <c r="K7360" s="81">
        <v>1620000.0</v>
      </c>
      <c r="L7360" s="82">
        <v>0.1799998240814855</v>
      </c>
      <c r="N7360" s="83">
        <f t="shared" si="1"/>
        <v>0.1799998241</v>
      </c>
      <c r="O7360" s="83">
        <f t="shared" si="2"/>
        <v>0.1799998241</v>
      </c>
      <c r="Q7360" s="83">
        <f t="shared" si="3"/>
        <v>0.6316055556</v>
      </c>
      <c r="R7360" s="83">
        <f t="shared" si="4"/>
        <v>0.1799998241</v>
      </c>
      <c r="S7360" s="83" t="b">
        <f t="shared" si="5"/>
        <v>0</v>
      </c>
      <c r="T7360" s="72"/>
      <c r="U7360" s="72"/>
      <c r="V7360" s="72"/>
      <c r="W7360" s="72"/>
      <c r="X7360" s="72"/>
      <c r="Y7360" s="72"/>
      <c r="Z7360" s="72"/>
      <c r="AA7360" s="72"/>
      <c r="AB7360" s="72"/>
      <c r="AC7360" s="72"/>
      <c r="AD7360" s="72"/>
      <c r="AE7360" s="72"/>
      <c r="AF7360" s="72"/>
      <c r="AG7360" s="72"/>
      <c r="AH7360" s="72"/>
      <c r="AI7360" s="72"/>
      <c r="AJ7360" s="72"/>
      <c r="AK7360" s="72"/>
    </row>
    <row r="7361" ht="14.25" customHeight="1">
      <c r="A7361" s="78">
        <v>7358.0</v>
      </c>
      <c r="C7361" s="78" t="str">
        <f>VLOOKUP(G7361,[1]Macrodata_CCF!$A$3:$D$55,4,FALSE)</f>
        <v>#ERROR!</v>
      </c>
      <c r="E7361" s="79" t="str">
        <f>VLOOKUP(G7361,[1]Macrodata_CCF!$A$3:$B$55,2,FALSE)</f>
        <v>#ERROR!</v>
      </c>
      <c r="F7361" s="78">
        <v>0.0</v>
      </c>
      <c r="G7361" s="80">
        <v>39.0</v>
      </c>
      <c r="H7361" s="81">
        <v>34285.0</v>
      </c>
      <c r="I7361" s="81">
        <v>50000.0</v>
      </c>
      <c r="J7361" s="81">
        <v>35385.0</v>
      </c>
      <c r="K7361" s="81">
        <v>90000.0</v>
      </c>
      <c r="L7361" s="82">
        <v>0.06999681832643971</v>
      </c>
      <c r="N7361" s="83">
        <f t="shared" si="1"/>
        <v>0.06999681833</v>
      </c>
      <c r="O7361" s="83">
        <f t="shared" si="2"/>
        <v>0.06999681833</v>
      </c>
      <c r="Q7361" s="83">
        <f t="shared" si="3"/>
        <v>0.3143</v>
      </c>
      <c r="R7361" s="83">
        <f t="shared" si="4"/>
        <v>0.06999681833</v>
      </c>
      <c r="S7361" s="83" t="b">
        <f t="shared" si="5"/>
        <v>0</v>
      </c>
      <c r="T7361" s="72"/>
      <c r="U7361" s="72"/>
      <c r="V7361" s="72"/>
      <c r="W7361" s="72"/>
      <c r="X7361" s="72"/>
      <c r="Y7361" s="72"/>
      <c r="Z7361" s="72"/>
      <c r="AA7361" s="72"/>
      <c r="AB7361" s="72"/>
      <c r="AC7361" s="72"/>
      <c r="AD7361" s="72"/>
      <c r="AE7361" s="72"/>
      <c r="AF7361" s="72"/>
      <c r="AG7361" s="72"/>
      <c r="AH7361" s="72"/>
      <c r="AI7361" s="72"/>
      <c r="AJ7361" s="72"/>
      <c r="AK7361" s="72"/>
    </row>
    <row r="7362" ht="14.25" customHeight="1">
      <c r="A7362" s="78">
        <v>7359.0</v>
      </c>
      <c r="C7362" s="78" t="str">
        <f>VLOOKUP(G7362,[1]Macrodata_CCF!$A$3:$D$55,4,FALSE)</f>
        <v>#ERROR!</v>
      </c>
      <c r="E7362" s="79" t="str">
        <f>VLOOKUP(G7362,[1]Macrodata_CCF!$A$3:$B$55,2,FALSE)</f>
        <v>#ERROR!</v>
      </c>
      <c r="F7362" s="78">
        <v>1.0</v>
      </c>
      <c r="G7362" s="80">
        <v>8.0</v>
      </c>
      <c r="H7362" s="81">
        <v>33235.0</v>
      </c>
      <c r="I7362" s="81">
        <v>100000.0</v>
      </c>
      <c r="J7362" s="81">
        <v>60610.0</v>
      </c>
      <c r="K7362" s="81">
        <v>100000.0</v>
      </c>
      <c r="L7362" s="82">
        <v>0.4100202201752415</v>
      </c>
      <c r="N7362" s="83">
        <f t="shared" si="1"/>
        <v>0.4100202202</v>
      </c>
      <c r="O7362" s="83">
        <f t="shared" si="2"/>
        <v>0.4100202202</v>
      </c>
      <c r="Q7362" s="83">
        <f t="shared" si="3"/>
        <v>0.66765</v>
      </c>
      <c r="R7362" s="83">
        <f t="shared" si="4"/>
        <v>0.4100202202</v>
      </c>
      <c r="S7362" s="83" t="b">
        <f t="shared" si="5"/>
        <v>0</v>
      </c>
      <c r="T7362" s="72"/>
      <c r="U7362" s="72"/>
      <c r="V7362" s="72"/>
      <c r="W7362" s="72"/>
      <c r="X7362" s="72"/>
      <c r="Y7362" s="72"/>
      <c r="Z7362" s="72"/>
      <c r="AA7362" s="72"/>
      <c r="AB7362" s="72"/>
      <c r="AC7362" s="72"/>
      <c r="AD7362" s="72"/>
      <c r="AE7362" s="72"/>
      <c r="AF7362" s="72"/>
      <c r="AG7362" s="72"/>
      <c r="AH7362" s="72"/>
      <c r="AI7362" s="72"/>
      <c r="AJ7362" s="72"/>
      <c r="AK7362" s="72"/>
    </row>
    <row r="7363" ht="14.25" customHeight="1">
      <c r="A7363" s="78">
        <v>7360.0</v>
      </c>
      <c r="C7363" s="78" t="str">
        <f>VLOOKUP(G7363,[1]Macrodata_CCF!$A$3:$D$55,4,FALSE)</f>
        <v>#ERROR!</v>
      </c>
      <c r="E7363" s="79" t="str">
        <f>VLOOKUP(G7363,[1]Macrodata_CCF!$A$3:$B$55,2,FALSE)</f>
        <v>#ERROR!</v>
      </c>
      <c r="F7363" s="78">
        <v>0.0</v>
      </c>
      <c r="G7363" s="80">
        <v>53.0</v>
      </c>
      <c r="H7363" s="81">
        <v>18730.0</v>
      </c>
      <c r="I7363" s="81">
        <v>560000.0</v>
      </c>
      <c r="J7363" s="81">
        <v>72855.0</v>
      </c>
      <c r="K7363" s="81">
        <v>560000.0</v>
      </c>
      <c r="L7363" s="82">
        <v>0.09999630498642083</v>
      </c>
      <c r="N7363" s="83">
        <f t="shared" si="1"/>
        <v>0.09999630499</v>
      </c>
      <c r="O7363" s="83">
        <f t="shared" si="2"/>
        <v>0.09999630499</v>
      </c>
      <c r="Q7363" s="83">
        <f t="shared" si="3"/>
        <v>0.9665535714</v>
      </c>
      <c r="R7363" s="83">
        <f t="shared" si="4"/>
        <v>0.09999630499</v>
      </c>
      <c r="S7363" s="83" t="b">
        <f t="shared" si="5"/>
        <v>0</v>
      </c>
      <c r="T7363" s="72"/>
      <c r="U7363" s="72"/>
      <c r="V7363" s="72"/>
      <c r="W7363" s="72"/>
      <c r="X7363" s="72"/>
      <c r="Y7363" s="72"/>
      <c r="Z7363" s="72"/>
      <c r="AA7363" s="72"/>
      <c r="AB7363" s="72"/>
      <c r="AC7363" s="72"/>
      <c r="AD7363" s="72"/>
      <c r="AE7363" s="72"/>
      <c r="AF7363" s="72"/>
      <c r="AG7363" s="72"/>
      <c r="AH7363" s="72"/>
      <c r="AI7363" s="72"/>
      <c r="AJ7363" s="72"/>
      <c r="AK7363" s="72"/>
    </row>
    <row r="7364" ht="14.25" customHeight="1">
      <c r="A7364" s="78">
        <v>7361.0</v>
      </c>
      <c r="C7364" s="78" t="str">
        <f>VLOOKUP(G7364,[1]Macrodata_CCF!$A$3:$D$55,4,FALSE)</f>
        <v>#ERROR!</v>
      </c>
      <c r="E7364" s="79" t="str">
        <f>VLOOKUP(G7364,[1]Macrodata_CCF!$A$3:$B$55,2,FALSE)</f>
        <v>#ERROR!</v>
      </c>
      <c r="F7364" s="78">
        <v>0.0</v>
      </c>
      <c r="G7364" s="80">
        <v>9.0</v>
      </c>
      <c r="H7364" s="81">
        <v>0.0</v>
      </c>
      <c r="I7364" s="81">
        <v>160000.0</v>
      </c>
      <c r="J7364" s="81">
        <v>36800.0</v>
      </c>
      <c r="K7364" s="81">
        <v>160000.0</v>
      </c>
      <c r="L7364" s="82">
        <v>0.23</v>
      </c>
      <c r="N7364" s="83">
        <f t="shared" si="1"/>
        <v>0.23</v>
      </c>
      <c r="O7364" s="83">
        <f t="shared" si="2"/>
        <v>0.23</v>
      </c>
      <c r="Q7364" s="83">
        <f t="shared" si="3"/>
        <v>1</v>
      </c>
      <c r="R7364" s="83">
        <f t="shared" si="4"/>
        <v>0.23</v>
      </c>
      <c r="S7364" s="83" t="b">
        <f t="shared" si="5"/>
        <v>0</v>
      </c>
      <c r="T7364" s="72"/>
      <c r="U7364" s="72"/>
      <c r="V7364" s="72"/>
      <c r="W7364" s="72"/>
      <c r="X7364" s="72"/>
      <c r="Y7364" s="72"/>
      <c r="Z7364" s="72"/>
      <c r="AA7364" s="72"/>
      <c r="AB7364" s="72"/>
      <c r="AC7364" s="72"/>
      <c r="AD7364" s="72"/>
      <c r="AE7364" s="72"/>
      <c r="AF7364" s="72"/>
      <c r="AG7364" s="72"/>
      <c r="AH7364" s="72"/>
      <c r="AI7364" s="72"/>
      <c r="AJ7364" s="72"/>
      <c r="AK7364" s="72"/>
    </row>
    <row r="7365" ht="14.25" customHeight="1">
      <c r="A7365" s="78">
        <v>7362.0</v>
      </c>
      <c r="C7365" s="78" t="str">
        <f>VLOOKUP(G7365,[1]Macrodata_CCF!$A$3:$D$55,4,FALSE)</f>
        <v>#ERROR!</v>
      </c>
      <c r="E7365" s="79" t="str">
        <f>VLOOKUP(G7365,[1]Macrodata_CCF!$A$3:$B$55,2,FALSE)</f>
        <v>#ERROR!</v>
      </c>
      <c r="F7365" s="78">
        <v>0.0</v>
      </c>
      <c r="G7365" s="80">
        <v>18.0</v>
      </c>
      <c r="H7365" s="81">
        <v>76805.0</v>
      </c>
      <c r="I7365" s="81">
        <v>140000.0</v>
      </c>
      <c r="J7365" s="81">
        <v>87550.0</v>
      </c>
      <c r="K7365" s="81">
        <v>140000.0</v>
      </c>
      <c r="L7365" s="82">
        <v>0.1700292744679168</v>
      </c>
      <c r="N7365" s="83">
        <f t="shared" si="1"/>
        <v>0.1700292745</v>
      </c>
      <c r="O7365" s="83">
        <f t="shared" si="2"/>
        <v>0.1700292745</v>
      </c>
      <c r="Q7365" s="83">
        <f t="shared" si="3"/>
        <v>0.4513928571</v>
      </c>
      <c r="R7365" s="83">
        <f t="shared" si="4"/>
        <v>0.1700292745</v>
      </c>
      <c r="S7365" s="83" t="b">
        <f t="shared" si="5"/>
        <v>0</v>
      </c>
      <c r="T7365" s="72"/>
      <c r="U7365" s="72"/>
      <c r="V7365" s="72"/>
      <c r="W7365" s="72"/>
      <c r="X7365" s="72"/>
      <c r="Y7365" s="72"/>
      <c r="Z7365" s="72"/>
      <c r="AA7365" s="72"/>
      <c r="AB7365" s="72"/>
      <c r="AC7365" s="72"/>
      <c r="AD7365" s="72"/>
      <c r="AE7365" s="72"/>
      <c r="AF7365" s="72"/>
      <c r="AG7365" s="72"/>
      <c r="AH7365" s="72"/>
      <c r="AI7365" s="72"/>
      <c r="AJ7365" s="72"/>
      <c r="AK7365" s="72"/>
    </row>
    <row r="7366" ht="14.25" customHeight="1">
      <c r="A7366" s="78">
        <v>7363.0</v>
      </c>
      <c r="C7366" s="78" t="str">
        <f>VLOOKUP(G7366,[1]Macrodata_CCF!$A$3:$D$55,4,FALSE)</f>
        <v>#ERROR!</v>
      </c>
      <c r="E7366" s="79" t="str">
        <f>VLOOKUP(G7366,[1]Macrodata_CCF!$A$3:$B$55,2,FALSE)</f>
        <v>#ERROR!</v>
      </c>
      <c r="F7366" s="78">
        <v>0.0</v>
      </c>
      <c r="G7366" s="80">
        <v>5.0</v>
      </c>
      <c r="H7366" s="81">
        <v>628475.0</v>
      </c>
      <c r="I7366" s="81">
        <v>720000.0</v>
      </c>
      <c r="J7366" s="81">
        <v>646780.0</v>
      </c>
      <c r="K7366" s="81">
        <v>1440000.0</v>
      </c>
      <c r="L7366" s="82">
        <v>0.2</v>
      </c>
      <c r="N7366" s="83">
        <f t="shared" si="1"/>
        <v>0.2</v>
      </c>
      <c r="O7366" s="83">
        <f t="shared" si="2"/>
        <v>0.2</v>
      </c>
      <c r="Q7366" s="83">
        <f t="shared" si="3"/>
        <v>0.1271180556</v>
      </c>
      <c r="R7366" s="83">
        <f t="shared" si="4"/>
        <v>0.2</v>
      </c>
      <c r="S7366" s="83" t="b">
        <f t="shared" si="5"/>
        <v>0</v>
      </c>
      <c r="T7366" s="72"/>
      <c r="U7366" s="72"/>
      <c r="V7366" s="72"/>
      <c r="W7366" s="72"/>
      <c r="X7366" s="72"/>
      <c r="Y7366" s="72"/>
      <c r="Z7366" s="72"/>
      <c r="AA7366" s="72"/>
      <c r="AB7366" s="72"/>
      <c r="AC7366" s="72"/>
      <c r="AD7366" s="72"/>
      <c r="AE7366" s="72"/>
      <c r="AF7366" s="72"/>
      <c r="AG7366" s="72"/>
      <c r="AH7366" s="72"/>
      <c r="AI7366" s="72"/>
      <c r="AJ7366" s="72"/>
      <c r="AK7366" s="72"/>
    </row>
    <row r="7367" ht="14.25" customHeight="1">
      <c r="A7367" s="78">
        <v>7364.0</v>
      </c>
      <c r="C7367" s="78" t="str">
        <f>VLOOKUP(G7367,[1]Macrodata_CCF!$A$3:$D$55,4,FALSE)</f>
        <v>#ERROR!</v>
      </c>
      <c r="E7367" s="79" t="str">
        <f>VLOOKUP(G7367,[1]Macrodata_CCF!$A$3:$B$55,2,FALSE)</f>
        <v>#ERROR!</v>
      </c>
      <c r="F7367" s="78">
        <v>0.0</v>
      </c>
      <c r="G7367" s="80">
        <v>38.0</v>
      </c>
      <c r="H7367" s="81">
        <v>326105.0</v>
      </c>
      <c r="I7367" s="81">
        <v>400000.0</v>
      </c>
      <c r="J7367" s="81">
        <v>335710.0</v>
      </c>
      <c r="K7367" s="81">
        <v>400000.0</v>
      </c>
      <c r="L7367" s="82">
        <v>0.1299817308342919</v>
      </c>
      <c r="N7367" s="83">
        <f t="shared" si="1"/>
        <v>0.1299817308</v>
      </c>
      <c r="O7367" s="83">
        <f t="shared" si="2"/>
        <v>0.1299817308</v>
      </c>
      <c r="Q7367" s="83">
        <f t="shared" si="3"/>
        <v>0.1847375</v>
      </c>
      <c r="R7367" s="83">
        <f t="shared" si="4"/>
        <v>0.1299817308</v>
      </c>
      <c r="S7367" s="83" t="b">
        <f t="shared" si="5"/>
        <v>0</v>
      </c>
      <c r="T7367" s="72"/>
      <c r="U7367" s="72"/>
      <c r="V7367" s="72"/>
      <c r="W7367" s="72"/>
      <c r="X7367" s="72"/>
      <c r="Y7367" s="72"/>
      <c r="Z7367" s="72"/>
      <c r="AA7367" s="72"/>
      <c r="AB7367" s="72"/>
      <c r="AC7367" s="72"/>
      <c r="AD7367" s="72"/>
      <c r="AE7367" s="72"/>
      <c r="AF7367" s="72"/>
      <c r="AG7367" s="72"/>
      <c r="AH7367" s="72"/>
      <c r="AI7367" s="72"/>
      <c r="AJ7367" s="72"/>
      <c r="AK7367" s="72"/>
    </row>
    <row r="7368" ht="14.25" customHeight="1">
      <c r="A7368" s="78">
        <v>7365.0</v>
      </c>
      <c r="C7368" s="78" t="str">
        <f>VLOOKUP(G7368,[1]Macrodata_CCF!$A$3:$D$55,4,FALSE)</f>
        <v>#ERROR!</v>
      </c>
      <c r="E7368" s="79" t="str">
        <f>VLOOKUP(G7368,[1]Macrodata_CCF!$A$3:$B$55,2,FALSE)</f>
        <v>#ERROR!</v>
      </c>
      <c r="F7368" s="78">
        <v>1.0</v>
      </c>
      <c r="G7368" s="80">
        <v>4.0</v>
      </c>
      <c r="H7368" s="81">
        <v>127265.0</v>
      </c>
      <c r="I7368" s="81">
        <v>270000.0</v>
      </c>
      <c r="J7368" s="81">
        <v>202915.0</v>
      </c>
      <c r="K7368" s="81">
        <v>270000.0</v>
      </c>
      <c r="L7368" s="82">
        <v>0.5300031526955546</v>
      </c>
      <c r="N7368" s="83">
        <f t="shared" si="1"/>
        <v>0.5300031527</v>
      </c>
      <c r="O7368" s="83">
        <f t="shared" si="2"/>
        <v>0.5300031527</v>
      </c>
      <c r="Q7368" s="83">
        <f t="shared" si="3"/>
        <v>0.5286481481</v>
      </c>
      <c r="R7368" s="83">
        <f t="shared" si="4"/>
        <v>0.5300031527</v>
      </c>
      <c r="S7368" s="83" t="b">
        <f t="shared" si="5"/>
        <v>0</v>
      </c>
      <c r="T7368" s="72"/>
      <c r="U7368" s="72"/>
      <c r="V7368" s="72"/>
      <c r="W7368" s="72"/>
      <c r="X7368" s="72"/>
      <c r="Y7368" s="72"/>
      <c r="Z7368" s="72"/>
      <c r="AA7368" s="72"/>
      <c r="AB7368" s="72"/>
      <c r="AC7368" s="72"/>
      <c r="AD7368" s="72"/>
      <c r="AE7368" s="72"/>
      <c r="AF7368" s="72"/>
      <c r="AG7368" s="72"/>
      <c r="AH7368" s="72"/>
      <c r="AI7368" s="72"/>
      <c r="AJ7368" s="72"/>
      <c r="AK7368" s="72"/>
    </row>
    <row r="7369" ht="14.25" customHeight="1">
      <c r="A7369" s="78">
        <v>7366.0</v>
      </c>
      <c r="C7369" s="78" t="str">
        <f>VLOOKUP(G7369,[1]Macrodata_CCF!$A$3:$D$55,4,FALSE)</f>
        <v>#ERROR!</v>
      </c>
      <c r="E7369" s="79" t="str">
        <f>VLOOKUP(G7369,[1]Macrodata_CCF!$A$3:$B$55,2,FALSE)</f>
        <v>#ERROR!</v>
      </c>
      <c r="F7369" s="78">
        <v>0.0</v>
      </c>
      <c r="G7369" s="80">
        <v>14.0</v>
      </c>
      <c r="H7369" s="81">
        <v>163920.0</v>
      </c>
      <c r="I7369" s="81">
        <v>470000.0</v>
      </c>
      <c r="J7369" s="81">
        <v>219015.0</v>
      </c>
      <c r="K7369" s="81">
        <v>470000.0</v>
      </c>
      <c r="L7369" s="82">
        <v>0.1800019602718244</v>
      </c>
      <c r="N7369" s="83">
        <f t="shared" si="1"/>
        <v>0.1800019603</v>
      </c>
      <c r="O7369" s="83">
        <f t="shared" si="2"/>
        <v>0.1800019603</v>
      </c>
      <c r="Q7369" s="83">
        <f t="shared" si="3"/>
        <v>0.6512340426</v>
      </c>
      <c r="R7369" s="83">
        <f t="shared" si="4"/>
        <v>0.1800019603</v>
      </c>
      <c r="S7369" s="83" t="b">
        <f t="shared" si="5"/>
        <v>0</v>
      </c>
      <c r="T7369" s="72"/>
      <c r="U7369" s="72"/>
      <c r="V7369" s="72"/>
      <c r="W7369" s="72"/>
      <c r="X7369" s="72"/>
      <c r="Y7369" s="72"/>
      <c r="Z7369" s="72"/>
      <c r="AA7369" s="72"/>
      <c r="AB7369" s="72"/>
      <c r="AC7369" s="72"/>
      <c r="AD7369" s="72"/>
      <c r="AE7369" s="72"/>
      <c r="AF7369" s="72"/>
      <c r="AG7369" s="72"/>
      <c r="AH7369" s="72"/>
      <c r="AI7369" s="72"/>
      <c r="AJ7369" s="72"/>
      <c r="AK7369" s="72"/>
    </row>
    <row r="7370" ht="14.25" customHeight="1">
      <c r="A7370" s="78">
        <v>7367.0</v>
      </c>
      <c r="C7370" s="78" t="str">
        <f>VLOOKUP(G7370,[1]Macrodata_CCF!$A$3:$D$55,4,FALSE)</f>
        <v>#ERROR!</v>
      </c>
      <c r="E7370" s="79" t="str">
        <f>VLOOKUP(G7370,[1]Macrodata_CCF!$A$3:$B$55,2,FALSE)</f>
        <v>#ERROR!</v>
      </c>
      <c r="F7370" s="78">
        <v>0.0</v>
      </c>
      <c r="G7370" s="80">
        <v>44.0</v>
      </c>
      <c r="H7370" s="81">
        <v>118420.0</v>
      </c>
      <c r="I7370" s="81">
        <v>170000.0</v>
      </c>
      <c r="J7370" s="81">
        <v>127705.0</v>
      </c>
      <c r="K7370" s="81">
        <v>170000.0</v>
      </c>
      <c r="L7370" s="82">
        <v>0.180011632415665</v>
      </c>
      <c r="N7370" s="83">
        <f t="shared" si="1"/>
        <v>0.1800116324</v>
      </c>
      <c r="O7370" s="83">
        <f t="shared" si="2"/>
        <v>0.1800116324</v>
      </c>
      <c r="Q7370" s="83">
        <f t="shared" si="3"/>
        <v>0.3034117647</v>
      </c>
      <c r="R7370" s="83">
        <f t="shared" si="4"/>
        <v>0.1800116324</v>
      </c>
      <c r="S7370" s="83" t="b">
        <f t="shared" si="5"/>
        <v>0</v>
      </c>
      <c r="T7370" s="72"/>
      <c r="U7370" s="72"/>
      <c r="V7370" s="72"/>
      <c r="W7370" s="72"/>
      <c r="X7370" s="72"/>
      <c r="Y7370" s="72"/>
      <c r="Z7370" s="72"/>
      <c r="AA7370" s="72"/>
      <c r="AB7370" s="72"/>
      <c r="AC7370" s="72"/>
      <c r="AD7370" s="72"/>
      <c r="AE7370" s="72"/>
      <c r="AF7370" s="72"/>
      <c r="AG7370" s="72"/>
      <c r="AH7370" s="72"/>
      <c r="AI7370" s="72"/>
      <c r="AJ7370" s="72"/>
      <c r="AK7370" s="72"/>
    </row>
    <row r="7371" ht="14.25" customHeight="1">
      <c r="A7371" s="78">
        <v>7368.0</v>
      </c>
      <c r="C7371" s="78" t="str">
        <f>VLOOKUP(G7371,[1]Macrodata_CCF!$A$3:$D$55,4,FALSE)</f>
        <v>#ERROR!</v>
      </c>
      <c r="E7371" s="79" t="str">
        <f>VLOOKUP(G7371,[1]Macrodata_CCF!$A$3:$B$55,2,FALSE)</f>
        <v>#ERROR!</v>
      </c>
      <c r="F7371" s="78">
        <v>0.0</v>
      </c>
      <c r="G7371" s="80">
        <v>24.0</v>
      </c>
      <c r="H7371" s="81">
        <v>300635.0</v>
      </c>
      <c r="I7371" s="81">
        <v>540000.0</v>
      </c>
      <c r="J7371" s="81">
        <v>334145.0</v>
      </c>
      <c r="K7371" s="81">
        <v>540000.0</v>
      </c>
      <c r="L7371" s="82">
        <v>0.1399954045077601</v>
      </c>
      <c r="N7371" s="83">
        <f t="shared" si="1"/>
        <v>0.1399954045</v>
      </c>
      <c r="O7371" s="83">
        <f t="shared" si="2"/>
        <v>0.1399954045</v>
      </c>
      <c r="Q7371" s="83">
        <f t="shared" si="3"/>
        <v>0.4432685185</v>
      </c>
      <c r="R7371" s="83">
        <f t="shared" si="4"/>
        <v>0.1399954045</v>
      </c>
      <c r="S7371" s="83" t="b">
        <f t="shared" si="5"/>
        <v>0</v>
      </c>
      <c r="T7371" s="72"/>
      <c r="U7371" s="72"/>
      <c r="V7371" s="72"/>
      <c r="W7371" s="72"/>
      <c r="X7371" s="72"/>
      <c r="Y7371" s="72"/>
      <c r="Z7371" s="72"/>
      <c r="AA7371" s="72"/>
      <c r="AB7371" s="72"/>
      <c r="AC7371" s="72"/>
      <c r="AD7371" s="72"/>
      <c r="AE7371" s="72"/>
      <c r="AF7371" s="72"/>
      <c r="AG7371" s="72"/>
      <c r="AH7371" s="72"/>
      <c r="AI7371" s="72"/>
      <c r="AJ7371" s="72"/>
      <c r="AK7371" s="72"/>
    </row>
    <row r="7372" ht="14.25" customHeight="1">
      <c r="A7372" s="78">
        <v>7369.0</v>
      </c>
      <c r="C7372" s="78" t="str">
        <f>VLOOKUP(G7372,[1]Macrodata_CCF!$A$3:$D$55,4,FALSE)</f>
        <v>#ERROR!</v>
      </c>
      <c r="E7372" s="79" t="str">
        <f>VLOOKUP(G7372,[1]Macrodata_CCF!$A$3:$B$55,2,FALSE)</f>
        <v>#ERROR!</v>
      </c>
      <c r="F7372" s="78">
        <v>0.0</v>
      </c>
      <c r="G7372" s="80">
        <v>41.0</v>
      </c>
      <c r="H7372" s="81">
        <v>0.0</v>
      </c>
      <c r="I7372" s="81">
        <v>560000.0</v>
      </c>
      <c r="J7372" s="81">
        <v>123200.0</v>
      </c>
      <c r="K7372" s="81">
        <v>560000.0</v>
      </c>
      <c r="L7372" s="82">
        <v>0.22</v>
      </c>
      <c r="N7372" s="83">
        <f t="shared" si="1"/>
        <v>0.22</v>
      </c>
      <c r="O7372" s="83">
        <f t="shared" si="2"/>
        <v>0.22</v>
      </c>
      <c r="Q7372" s="83">
        <f t="shared" si="3"/>
        <v>1</v>
      </c>
      <c r="R7372" s="83">
        <f t="shared" si="4"/>
        <v>0.22</v>
      </c>
      <c r="S7372" s="83" t="b">
        <f t="shared" si="5"/>
        <v>0</v>
      </c>
      <c r="T7372" s="72"/>
      <c r="U7372" s="72"/>
      <c r="V7372" s="72"/>
      <c r="W7372" s="72"/>
      <c r="X7372" s="72"/>
      <c r="Y7372" s="72"/>
      <c r="Z7372" s="72"/>
      <c r="AA7372" s="72"/>
      <c r="AB7372" s="72"/>
      <c r="AC7372" s="72"/>
      <c r="AD7372" s="72"/>
      <c r="AE7372" s="72"/>
      <c r="AF7372" s="72"/>
      <c r="AG7372" s="72"/>
      <c r="AH7372" s="72"/>
      <c r="AI7372" s="72"/>
      <c r="AJ7372" s="72"/>
      <c r="AK7372" s="72"/>
    </row>
    <row r="7373" ht="14.25" customHeight="1">
      <c r="A7373" s="78">
        <v>7370.0</v>
      </c>
      <c r="C7373" s="78" t="str">
        <f>VLOOKUP(G7373,[1]Macrodata_CCF!$A$3:$D$55,4,FALSE)</f>
        <v>#ERROR!</v>
      </c>
      <c r="E7373" s="79" t="str">
        <f>VLOOKUP(G7373,[1]Macrodata_CCF!$A$3:$B$55,2,FALSE)</f>
        <v>#ERROR!</v>
      </c>
      <c r="F7373" s="78">
        <v>0.0</v>
      </c>
      <c r="G7373" s="80">
        <v>16.0</v>
      </c>
      <c r="H7373" s="81">
        <v>0.0</v>
      </c>
      <c r="I7373" s="81">
        <v>810000.0</v>
      </c>
      <c r="J7373" s="81">
        <v>121500.0</v>
      </c>
      <c r="K7373" s="81">
        <v>1620000.0</v>
      </c>
      <c r="L7373" s="82">
        <v>0.15</v>
      </c>
      <c r="N7373" s="83">
        <f t="shared" si="1"/>
        <v>0.15</v>
      </c>
      <c r="O7373" s="83">
        <f t="shared" si="2"/>
        <v>0.15</v>
      </c>
      <c r="Q7373" s="83">
        <f t="shared" si="3"/>
        <v>1</v>
      </c>
      <c r="R7373" s="83">
        <f t="shared" si="4"/>
        <v>0.15</v>
      </c>
      <c r="S7373" s="83" t="b">
        <f t="shared" si="5"/>
        <v>0</v>
      </c>
      <c r="T7373" s="72"/>
      <c r="U7373" s="72"/>
      <c r="V7373" s="72"/>
      <c r="W7373" s="72"/>
      <c r="X7373" s="72"/>
      <c r="Y7373" s="72"/>
      <c r="Z7373" s="72"/>
      <c r="AA7373" s="72"/>
      <c r="AB7373" s="72"/>
      <c r="AC7373" s="72"/>
      <c r="AD7373" s="72"/>
      <c r="AE7373" s="72"/>
      <c r="AF7373" s="72"/>
      <c r="AG7373" s="72"/>
      <c r="AH7373" s="72"/>
      <c r="AI7373" s="72"/>
      <c r="AJ7373" s="72"/>
      <c r="AK7373" s="72"/>
    </row>
    <row r="7374" ht="14.25" customHeight="1">
      <c r="A7374" s="78">
        <v>7371.0</v>
      </c>
      <c r="C7374" s="78" t="str">
        <f>VLOOKUP(G7374,[1]Macrodata_CCF!$A$3:$D$55,4,FALSE)</f>
        <v>#ERROR!</v>
      </c>
      <c r="E7374" s="79" t="str">
        <f>VLOOKUP(G7374,[1]Macrodata_CCF!$A$3:$B$55,2,FALSE)</f>
        <v>#ERROR!</v>
      </c>
      <c r="F7374" s="78">
        <v>0.0</v>
      </c>
      <c r="G7374" s="80">
        <v>32.0</v>
      </c>
      <c r="H7374" s="81">
        <v>324290.0</v>
      </c>
      <c r="I7374" s="81">
        <v>340000.0</v>
      </c>
      <c r="J7374" s="81">
        <v>326805.0</v>
      </c>
      <c r="K7374" s="81">
        <v>340000.0</v>
      </c>
      <c r="L7374" s="82">
        <v>0.16008911521324</v>
      </c>
      <c r="N7374" s="83">
        <f t="shared" si="1"/>
        <v>0.1600891152</v>
      </c>
      <c r="O7374" s="83">
        <f t="shared" si="2"/>
        <v>0.1600891152</v>
      </c>
      <c r="Q7374" s="83">
        <f t="shared" si="3"/>
        <v>0.04620588235</v>
      </c>
      <c r="R7374" s="83">
        <f t="shared" si="4"/>
        <v>0.007397058824</v>
      </c>
      <c r="S7374" s="83" t="b">
        <f t="shared" si="5"/>
        <v>0</v>
      </c>
      <c r="T7374" s="72"/>
      <c r="U7374" s="72"/>
      <c r="V7374" s="72"/>
      <c r="W7374" s="72"/>
      <c r="X7374" s="72"/>
      <c r="Y7374" s="72"/>
      <c r="Z7374" s="72"/>
      <c r="AA7374" s="72"/>
      <c r="AB7374" s="72"/>
      <c r="AC7374" s="72"/>
      <c r="AD7374" s="72"/>
      <c r="AE7374" s="72"/>
      <c r="AF7374" s="72"/>
      <c r="AG7374" s="72"/>
      <c r="AH7374" s="72"/>
      <c r="AI7374" s="72"/>
      <c r="AJ7374" s="72"/>
      <c r="AK7374" s="72"/>
    </row>
    <row r="7375" ht="14.25" customHeight="1">
      <c r="A7375" s="78">
        <v>7372.0</v>
      </c>
      <c r="C7375" s="78" t="str">
        <f>VLOOKUP(G7375,[1]Macrodata_CCF!$A$3:$D$55,4,FALSE)</f>
        <v>#ERROR!</v>
      </c>
      <c r="E7375" s="79" t="str">
        <f>VLOOKUP(G7375,[1]Macrodata_CCF!$A$3:$B$55,2,FALSE)</f>
        <v>#ERROR!</v>
      </c>
      <c r="F7375" s="78">
        <v>0.0</v>
      </c>
      <c r="G7375" s="80">
        <v>20.0</v>
      </c>
      <c r="H7375" s="81">
        <v>458140.0</v>
      </c>
      <c r="I7375" s="81">
        <v>740000.0</v>
      </c>
      <c r="J7375" s="81">
        <v>503240.0</v>
      </c>
      <c r="K7375" s="81">
        <v>740000.0</v>
      </c>
      <c r="L7375" s="82">
        <v>0.1600085148655361</v>
      </c>
      <c r="N7375" s="83">
        <f t="shared" si="1"/>
        <v>0.1600085149</v>
      </c>
      <c r="O7375" s="83">
        <f t="shared" si="2"/>
        <v>0.1600085149</v>
      </c>
      <c r="Q7375" s="83">
        <f t="shared" si="3"/>
        <v>0.3808918919</v>
      </c>
      <c r="R7375" s="83">
        <f t="shared" si="4"/>
        <v>0.1600085149</v>
      </c>
      <c r="S7375" s="83" t="b">
        <f t="shared" si="5"/>
        <v>0</v>
      </c>
      <c r="T7375" s="72"/>
      <c r="U7375" s="72"/>
      <c r="V7375" s="72"/>
      <c r="W7375" s="72"/>
      <c r="X7375" s="72"/>
      <c r="Y7375" s="72"/>
      <c r="Z7375" s="72"/>
      <c r="AA7375" s="72"/>
      <c r="AB7375" s="72"/>
      <c r="AC7375" s="72"/>
      <c r="AD7375" s="72"/>
      <c r="AE7375" s="72"/>
      <c r="AF7375" s="72"/>
      <c r="AG7375" s="72"/>
      <c r="AH7375" s="72"/>
      <c r="AI7375" s="72"/>
      <c r="AJ7375" s="72"/>
      <c r="AK7375" s="72"/>
    </row>
    <row r="7376" ht="14.25" customHeight="1">
      <c r="A7376" s="78">
        <v>7373.0</v>
      </c>
      <c r="C7376" s="78" t="str">
        <f>VLOOKUP(G7376,[1]Macrodata_CCF!$A$3:$D$55,4,FALSE)</f>
        <v>#ERROR!</v>
      </c>
      <c r="E7376" s="79" t="str">
        <f>VLOOKUP(G7376,[1]Macrodata_CCF!$A$3:$B$55,2,FALSE)</f>
        <v>#ERROR!</v>
      </c>
      <c r="F7376" s="78">
        <v>0.0</v>
      </c>
      <c r="G7376" s="80">
        <v>38.0</v>
      </c>
      <c r="H7376" s="81">
        <v>433685.0</v>
      </c>
      <c r="I7376" s="81">
        <v>580000.0</v>
      </c>
      <c r="J7376" s="81">
        <v>449780.0</v>
      </c>
      <c r="K7376" s="81">
        <v>580000.0</v>
      </c>
      <c r="L7376" s="82">
        <v>0.1100023920992379</v>
      </c>
      <c r="N7376" s="83">
        <f t="shared" si="1"/>
        <v>0.1100023921</v>
      </c>
      <c r="O7376" s="83">
        <f t="shared" si="2"/>
        <v>0.1100023921</v>
      </c>
      <c r="Q7376" s="83">
        <f t="shared" si="3"/>
        <v>0.2522672414</v>
      </c>
      <c r="R7376" s="83">
        <f t="shared" si="4"/>
        <v>0.1100023921</v>
      </c>
      <c r="S7376" s="83" t="b">
        <f t="shared" si="5"/>
        <v>0</v>
      </c>
      <c r="T7376" s="72"/>
      <c r="U7376" s="72"/>
      <c r="V7376" s="72"/>
      <c r="W7376" s="72"/>
      <c r="X7376" s="72"/>
      <c r="Y7376" s="72"/>
      <c r="Z7376" s="72"/>
      <c r="AA7376" s="72"/>
      <c r="AB7376" s="72"/>
      <c r="AC7376" s="72"/>
      <c r="AD7376" s="72"/>
      <c r="AE7376" s="72"/>
      <c r="AF7376" s="72"/>
      <c r="AG7376" s="72"/>
      <c r="AH7376" s="72"/>
      <c r="AI7376" s="72"/>
      <c r="AJ7376" s="72"/>
      <c r="AK7376" s="72"/>
    </row>
    <row r="7377" ht="14.25" customHeight="1">
      <c r="A7377" s="78">
        <v>7374.0</v>
      </c>
      <c r="C7377" s="78" t="str">
        <f>VLOOKUP(G7377,[1]Macrodata_CCF!$A$3:$D$55,4,FALSE)</f>
        <v>#ERROR!</v>
      </c>
      <c r="E7377" s="79" t="str">
        <f>VLOOKUP(G7377,[1]Macrodata_CCF!$A$3:$B$55,2,FALSE)</f>
        <v>#ERROR!</v>
      </c>
      <c r="F7377" s="78">
        <v>0.0</v>
      </c>
      <c r="G7377" s="80">
        <v>21.0</v>
      </c>
      <c r="H7377" s="81">
        <v>60740.0</v>
      </c>
      <c r="I7377" s="81">
        <v>140000.0</v>
      </c>
      <c r="J7377" s="81">
        <v>72630.0</v>
      </c>
      <c r="K7377" s="81">
        <v>140000.0</v>
      </c>
      <c r="L7377" s="82">
        <v>0.1500126167045168</v>
      </c>
      <c r="N7377" s="83">
        <f t="shared" si="1"/>
        <v>0.1500126167</v>
      </c>
      <c r="O7377" s="83">
        <f t="shared" si="2"/>
        <v>0.1500126167</v>
      </c>
      <c r="Q7377" s="83">
        <f t="shared" si="3"/>
        <v>0.5661428571</v>
      </c>
      <c r="R7377" s="83">
        <f t="shared" si="4"/>
        <v>0.1500126167</v>
      </c>
      <c r="S7377" s="83" t="b">
        <f t="shared" si="5"/>
        <v>0</v>
      </c>
      <c r="T7377" s="72"/>
      <c r="U7377" s="72"/>
      <c r="V7377" s="72"/>
      <c r="W7377" s="72"/>
      <c r="X7377" s="72"/>
      <c r="Y7377" s="72"/>
      <c r="Z7377" s="72"/>
      <c r="AA7377" s="72"/>
      <c r="AB7377" s="72"/>
      <c r="AC7377" s="72"/>
      <c r="AD7377" s="72"/>
      <c r="AE7377" s="72"/>
      <c r="AF7377" s="72"/>
      <c r="AG7377" s="72"/>
      <c r="AH7377" s="72"/>
      <c r="AI7377" s="72"/>
      <c r="AJ7377" s="72"/>
      <c r="AK7377" s="72"/>
    </row>
    <row r="7378" ht="14.25" customHeight="1">
      <c r="A7378" s="78">
        <v>7375.0</v>
      </c>
      <c r="C7378" s="78" t="str">
        <f>VLOOKUP(G7378,[1]Macrodata_CCF!$A$3:$D$55,4,FALSE)</f>
        <v>#ERROR!</v>
      </c>
      <c r="E7378" s="79" t="str">
        <f>VLOOKUP(G7378,[1]Macrodata_CCF!$A$3:$B$55,2,FALSE)</f>
        <v>#ERROR!</v>
      </c>
      <c r="F7378" s="78">
        <v>0.0</v>
      </c>
      <c r="G7378" s="80">
        <v>43.0</v>
      </c>
      <c r="H7378" s="81">
        <v>0.0</v>
      </c>
      <c r="I7378" s="81">
        <v>440000.0</v>
      </c>
      <c r="J7378" s="81">
        <v>83600.0</v>
      </c>
      <c r="K7378" s="81">
        <v>440000.0</v>
      </c>
      <c r="L7378" s="82">
        <v>0.19</v>
      </c>
      <c r="N7378" s="83">
        <f t="shared" si="1"/>
        <v>0.19</v>
      </c>
      <c r="O7378" s="83">
        <f t="shared" si="2"/>
        <v>0.19</v>
      </c>
      <c r="Q7378" s="83">
        <f t="shared" si="3"/>
        <v>1</v>
      </c>
      <c r="R7378" s="83">
        <f t="shared" si="4"/>
        <v>0.19</v>
      </c>
      <c r="S7378" s="83" t="b">
        <f t="shared" si="5"/>
        <v>0</v>
      </c>
      <c r="T7378" s="72"/>
      <c r="U7378" s="72"/>
      <c r="V7378" s="72"/>
      <c r="W7378" s="72"/>
      <c r="X7378" s="72"/>
      <c r="Y7378" s="72"/>
      <c r="Z7378" s="72"/>
      <c r="AA7378" s="72"/>
      <c r="AB7378" s="72"/>
      <c r="AC7378" s="72"/>
      <c r="AD7378" s="72"/>
      <c r="AE7378" s="72"/>
      <c r="AF7378" s="72"/>
      <c r="AG7378" s="72"/>
      <c r="AH7378" s="72"/>
      <c r="AI7378" s="72"/>
      <c r="AJ7378" s="72"/>
      <c r="AK7378" s="72"/>
    </row>
    <row r="7379" ht="14.25" customHeight="1">
      <c r="A7379" s="78">
        <v>7376.0</v>
      </c>
      <c r="C7379" s="78" t="str">
        <f>VLOOKUP(G7379,[1]Macrodata_CCF!$A$3:$D$55,4,FALSE)</f>
        <v>#ERROR!</v>
      </c>
      <c r="E7379" s="79" t="str">
        <f>VLOOKUP(G7379,[1]Macrodata_CCF!$A$3:$B$55,2,FALSE)</f>
        <v>#ERROR!</v>
      </c>
      <c r="F7379" s="78">
        <v>0.0</v>
      </c>
      <c r="G7379" s="80">
        <v>31.0</v>
      </c>
      <c r="H7379" s="81">
        <v>68330.0</v>
      </c>
      <c r="I7379" s="81">
        <v>600000.0</v>
      </c>
      <c r="J7379" s="81">
        <v>0.0</v>
      </c>
      <c r="K7379" s="81">
        <v>1140000.0</v>
      </c>
      <c r="L7379" s="82">
        <v>-0.1285195704102169</v>
      </c>
      <c r="N7379" s="83">
        <f t="shared" si="1"/>
        <v>-0.1285195704</v>
      </c>
      <c r="O7379" s="83">
        <f t="shared" si="2"/>
        <v>0</v>
      </c>
      <c r="Q7379" s="83">
        <f t="shared" si="3"/>
        <v>0.8861166667</v>
      </c>
      <c r="R7379" s="83">
        <f t="shared" si="4"/>
        <v>-0.1285195704</v>
      </c>
      <c r="S7379" s="83" t="b">
        <f t="shared" si="5"/>
        <v>0</v>
      </c>
      <c r="T7379" s="72"/>
      <c r="U7379" s="72"/>
      <c r="V7379" s="72"/>
      <c r="W7379" s="72"/>
      <c r="X7379" s="72"/>
      <c r="Y7379" s="72"/>
      <c r="Z7379" s="72"/>
      <c r="AA7379" s="72"/>
      <c r="AB7379" s="72"/>
      <c r="AC7379" s="72"/>
      <c r="AD7379" s="72"/>
      <c r="AE7379" s="72"/>
      <c r="AF7379" s="72"/>
      <c r="AG7379" s="72"/>
      <c r="AH7379" s="72"/>
      <c r="AI7379" s="72"/>
      <c r="AJ7379" s="72"/>
      <c r="AK7379" s="72"/>
    </row>
    <row r="7380" ht="14.25" customHeight="1">
      <c r="A7380" s="78">
        <v>7377.0</v>
      </c>
      <c r="C7380" s="78" t="str">
        <f>VLOOKUP(G7380,[1]Macrodata_CCF!$A$3:$D$55,4,FALSE)</f>
        <v>#ERROR!</v>
      </c>
      <c r="E7380" s="79" t="str">
        <f>VLOOKUP(G7380,[1]Macrodata_CCF!$A$3:$B$55,2,FALSE)</f>
        <v>#ERROR!</v>
      </c>
      <c r="F7380" s="78">
        <v>0.0</v>
      </c>
      <c r="G7380" s="80">
        <v>42.0</v>
      </c>
      <c r="H7380" s="81">
        <v>0.0</v>
      </c>
      <c r="I7380" s="81">
        <v>20000.0</v>
      </c>
      <c r="J7380" s="81">
        <v>5600.0</v>
      </c>
      <c r="K7380" s="81">
        <v>20000.0</v>
      </c>
      <c r="L7380" s="82">
        <v>0.28</v>
      </c>
      <c r="N7380" s="83">
        <f t="shared" si="1"/>
        <v>0.28</v>
      </c>
      <c r="O7380" s="83">
        <f t="shared" si="2"/>
        <v>0.28</v>
      </c>
      <c r="Q7380" s="83">
        <f t="shared" si="3"/>
        <v>1</v>
      </c>
      <c r="R7380" s="83">
        <f t="shared" si="4"/>
        <v>0.28</v>
      </c>
      <c r="S7380" s="83" t="b">
        <f t="shared" si="5"/>
        <v>0</v>
      </c>
      <c r="T7380" s="72"/>
      <c r="U7380" s="72"/>
      <c r="V7380" s="72"/>
      <c r="W7380" s="72"/>
      <c r="X7380" s="72"/>
      <c r="Y7380" s="72"/>
      <c r="Z7380" s="72"/>
      <c r="AA7380" s="72"/>
      <c r="AB7380" s="72"/>
      <c r="AC7380" s="72"/>
      <c r="AD7380" s="72"/>
      <c r="AE7380" s="72"/>
      <c r="AF7380" s="72"/>
      <c r="AG7380" s="72"/>
      <c r="AH7380" s="72"/>
      <c r="AI7380" s="72"/>
      <c r="AJ7380" s="72"/>
      <c r="AK7380" s="72"/>
    </row>
    <row r="7381" ht="14.25" customHeight="1">
      <c r="A7381" s="78">
        <v>7378.0</v>
      </c>
      <c r="C7381" s="78" t="str">
        <f>VLOOKUP(G7381,[1]Macrodata_CCF!$A$3:$D$55,4,FALSE)</f>
        <v>#ERROR!</v>
      </c>
      <c r="E7381" s="79" t="str">
        <f>VLOOKUP(G7381,[1]Macrodata_CCF!$A$3:$B$55,2,FALSE)</f>
        <v>#ERROR!</v>
      </c>
      <c r="F7381" s="78">
        <v>0.0</v>
      </c>
      <c r="G7381" s="80">
        <v>28.0</v>
      </c>
      <c r="H7381" s="81">
        <v>84460.0</v>
      </c>
      <c r="I7381" s="81">
        <v>750000.0</v>
      </c>
      <c r="J7381" s="81">
        <v>765000.0</v>
      </c>
      <c r="K7381" s="81">
        <v>750000.0</v>
      </c>
      <c r="L7381" s="82">
        <v>1.022538089371037</v>
      </c>
      <c r="N7381" s="83">
        <f t="shared" si="1"/>
        <v>1.022538089</v>
      </c>
      <c r="O7381" s="83">
        <f t="shared" si="2"/>
        <v>1</v>
      </c>
      <c r="Q7381" s="83">
        <f t="shared" si="3"/>
        <v>0.8873866667</v>
      </c>
      <c r="R7381" s="83">
        <f t="shared" si="4"/>
        <v>1.022538089</v>
      </c>
      <c r="S7381" s="83" t="b">
        <f t="shared" si="5"/>
        <v>0</v>
      </c>
      <c r="T7381" s="72"/>
      <c r="U7381" s="72"/>
      <c r="V7381" s="72"/>
      <c r="W7381" s="72"/>
      <c r="X7381" s="72"/>
      <c r="Y7381" s="72"/>
      <c r="Z7381" s="72"/>
      <c r="AA7381" s="72"/>
      <c r="AB7381" s="72"/>
      <c r="AC7381" s="72"/>
      <c r="AD7381" s="72"/>
      <c r="AE7381" s="72"/>
      <c r="AF7381" s="72"/>
      <c r="AG7381" s="72"/>
      <c r="AH7381" s="72"/>
      <c r="AI7381" s="72"/>
      <c r="AJ7381" s="72"/>
      <c r="AK7381" s="72"/>
    </row>
    <row r="7382" ht="14.25" customHeight="1">
      <c r="A7382" s="78">
        <v>7379.0</v>
      </c>
      <c r="C7382" s="78" t="str">
        <f>VLOOKUP(G7382,[1]Macrodata_CCF!$A$3:$D$55,4,FALSE)</f>
        <v>#ERROR!</v>
      </c>
      <c r="E7382" s="79" t="str">
        <f>VLOOKUP(G7382,[1]Macrodata_CCF!$A$3:$B$55,2,FALSE)</f>
        <v>#ERROR!</v>
      </c>
      <c r="F7382" s="78">
        <v>0.0</v>
      </c>
      <c r="G7382" s="80">
        <v>33.0</v>
      </c>
      <c r="H7382" s="81">
        <v>105525.0</v>
      </c>
      <c r="I7382" s="81">
        <v>270000.0</v>
      </c>
      <c r="J7382" s="81">
        <v>128550.0</v>
      </c>
      <c r="K7382" s="81">
        <v>486000.0</v>
      </c>
      <c r="L7382" s="82">
        <v>0.1399908800729594</v>
      </c>
      <c r="N7382" s="83">
        <f t="shared" si="1"/>
        <v>0.1399908801</v>
      </c>
      <c r="O7382" s="83">
        <f t="shared" si="2"/>
        <v>0.1399908801</v>
      </c>
      <c r="Q7382" s="83">
        <f t="shared" si="3"/>
        <v>0.6091666667</v>
      </c>
      <c r="R7382" s="83">
        <f t="shared" si="4"/>
        <v>0.1399908801</v>
      </c>
      <c r="S7382" s="83" t="b">
        <f t="shared" si="5"/>
        <v>0</v>
      </c>
      <c r="T7382" s="72"/>
      <c r="U7382" s="72"/>
      <c r="V7382" s="72"/>
      <c r="W7382" s="72"/>
      <c r="X7382" s="72"/>
      <c r="Y7382" s="72"/>
      <c r="Z7382" s="72"/>
      <c r="AA7382" s="72"/>
      <c r="AB7382" s="72"/>
      <c r="AC7382" s="72"/>
      <c r="AD7382" s="72"/>
      <c r="AE7382" s="72"/>
      <c r="AF7382" s="72"/>
      <c r="AG7382" s="72"/>
      <c r="AH7382" s="72"/>
      <c r="AI7382" s="72"/>
      <c r="AJ7382" s="72"/>
      <c r="AK7382" s="72"/>
    </row>
    <row r="7383" ht="14.25" customHeight="1">
      <c r="A7383" s="78">
        <v>7380.0</v>
      </c>
      <c r="C7383" s="78" t="str">
        <f>VLOOKUP(G7383,[1]Macrodata_CCF!$A$3:$D$55,4,FALSE)</f>
        <v>#ERROR!</v>
      </c>
      <c r="E7383" s="79" t="str">
        <f>VLOOKUP(G7383,[1]Macrodata_CCF!$A$3:$B$55,2,FALSE)</f>
        <v>#ERROR!</v>
      </c>
      <c r="F7383" s="78">
        <v>0.0</v>
      </c>
      <c r="G7383" s="80">
        <v>22.0</v>
      </c>
      <c r="H7383" s="81">
        <v>249290.0</v>
      </c>
      <c r="I7383" s="81">
        <v>390000.0</v>
      </c>
      <c r="J7383" s="81">
        <v>271805.0</v>
      </c>
      <c r="K7383" s="81">
        <v>390000.0</v>
      </c>
      <c r="L7383" s="82">
        <v>0.1600099495416104</v>
      </c>
      <c r="N7383" s="83">
        <f t="shared" si="1"/>
        <v>0.1600099495</v>
      </c>
      <c r="O7383" s="83">
        <f t="shared" si="2"/>
        <v>0.1600099495</v>
      </c>
      <c r="Q7383" s="83">
        <f t="shared" si="3"/>
        <v>0.3607948718</v>
      </c>
      <c r="R7383" s="83">
        <f t="shared" si="4"/>
        <v>0.1600099495</v>
      </c>
      <c r="S7383" s="83" t="b">
        <f t="shared" si="5"/>
        <v>0</v>
      </c>
      <c r="T7383" s="72"/>
      <c r="U7383" s="72"/>
      <c r="V7383" s="72"/>
      <c r="W7383" s="72"/>
      <c r="X7383" s="72"/>
      <c r="Y7383" s="72"/>
      <c r="Z7383" s="72"/>
      <c r="AA7383" s="72"/>
      <c r="AB7383" s="72"/>
      <c r="AC7383" s="72"/>
      <c r="AD7383" s="72"/>
      <c r="AE7383" s="72"/>
      <c r="AF7383" s="72"/>
      <c r="AG7383" s="72"/>
      <c r="AH7383" s="72"/>
      <c r="AI7383" s="72"/>
      <c r="AJ7383" s="72"/>
      <c r="AK7383" s="72"/>
    </row>
    <row r="7384" ht="14.25" customHeight="1">
      <c r="A7384" s="78">
        <v>7381.0</v>
      </c>
      <c r="C7384" s="78" t="str">
        <f>VLOOKUP(G7384,[1]Macrodata_CCF!$A$3:$D$55,4,FALSE)</f>
        <v>#ERROR!</v>
      </c>
      <c r="E7384" s="79" t="str">
        <f>VLOOKUP(G7384,[1]Macrodata_CCF!$A$3:$B$55,2,FALSE)</f>
        <v>#ERROR!</v>
      </c>
      <c r="F7384" s="78">
        <v>0.0</v>
      </c>
      <c r="G7384" s="80">
        <v>12.0</v>
      </c>
      <c r="H7384" s="81">
        <v>670360.0</v>
      </c>
      <c r="I7384" s="81">
        <v>720000.0</v>
      </c>
      <c r="J7384" s="81">
        <v>736380.0</v>
      </c>
      <c r="K7384" s="81">
        <v>1440000.0</v>
      </c>
      <c r="L7384" s="82">
        <v>1.329975825946817</v>
      </c>
      <c r="N7384" s="83">
        <f t="shared" si="1"/>
        <v>1.329975826</v>
      </c>
      <c r="O7384" s="83">
        <f t="shared" si="2"/>
        <v>1</v>
      </c>
      <c r="Q7384" s="83">
        <f t="shared" si="3"/>
        <v>0.06894444444</v>
      </c>
      <c r="R7384" s="83">
        <f t="shared" si="4"/>
        <v>0.09169444444</v>
      </c>
      <c r="S7384" s="83" t="b">
        <f t="shared" si="5"/>
        <v>0</v>
      </c>
      <c r="T7384" s="72"/>
      <c r="U7384" s="72"/>
      <c r="V7384" s="72"/>
      <c r="W7384" s="72"/>
      <c r="X7384" s="72"/>
      <c r="Y7384" s="72"/>
      <c r="Z7384" s="72"/>
      <c r="AA7384" s="72"/>
      <c r="AB7384" s="72"/>
      <c r="AC7384" s="72"/>
      <c r="AD7384" s="72"/>
      <c r="AE7384" s="72"/>
      <c r="AF7384" s="72"/>
      <c r="AG7384" s="72"/>
      <c r="AH7384" s="72"/>
      <c r="AI7384" s="72"/>
      <c r="AJ7384" s="72"/>
      <c r="AK7384" s="72"/>
    </row>
    <row r="7385" ht="14.25" customHeight="1">
      <c r="A7385" s="78">
        <v>7382.0</v>
      </c>
      <c r="C7385" s="78" t="str">
        <f>VLOOKUP(G7385,[1]Macrodata_CCF!$A$3:$D$55,4,FALSE)</f>
        <v>#ERROR!</v>
      </c>
      <c r="E7385" s="79" t="str">
        <f>VLOOKUP(G7385,[1]Macrodata_CCF!$A$3:$B$55,2,FALSE)</f>
        <v>#ERROR!</v>
      </c>
      <c r="F7385" s="78">
        <v>0.0</v>
      </c>
      <c r="G7385" s="80">
        <v>25.0</v>
      </c>
      <c r="H7385" s="81">
        <v>75785.0</v>
      </c>
      <c r="I7385" s="81">
        <v>760000.0</v>
      </c>
      <c r="J7385" s="81">
        <v>198945.0</v>
      </c>
      <c r="K7385" s="81">
        <v>760000.0</v>
      </c>
      <c r="L7385" s="82">
        <v>0.180001899987577</v>
      </c>
      <c r="N7385" s="83">
        <f t="shared" si="1"/>
        <v>0.1800019</v>
      </c>
      <c r="O7385" s="83">
        <f t="shared" si="2"/>
        <v>0.1800019</v>
      </c>
      <c r="Q7385" s="83">
        <f t="shared" si="3"/>
        <v>0.9002828947</v>
      </c>
      <c r="R7385" s="83">
        <f t="shared" si="4"/>
        <v>0.1800019</v>
      </c>
      <c r="S7385" s="83" t="b">
        <f t="shared" si="5"/>
        <v>0</v>
      </c>
      <c r="T7385" s="72"/>
      <c r="U7385" s="72"/>
      <c r="V7385" s="72"/>
      <c r="W7385" s="72"/>
      <c r="X7385" s="72"/>
      <c r="Y7385" s="72"/>
      <c r="Z7385" s="72"/>
      <c r="AA7385" s="72"/>
      <c r="AB7385" s="72"/>
      <c r="AC7385" s="72"/>
      <c r="AD7385" s="72"/>
      <c r="AE7385" s="72"/>
      <c r="AF7385" s="72"/>
      <c r="AG7385" s="72"/>
      <c r="AH7385" s="72"/>
      <c r="AI7385" s="72"/>
      <c r="AJ7385" s="72"/>
      <c r="AK7385" s="72"/>
    </row>
    <row r="7386" ht="14.25" customHeight="1">
      <c r="A7386" s="78">
        <v>7383.0</v>
      </c>
      <c r="C7386" s="78" t="str">
        <f>VLOOKUP(G7386,[1]Macrodata_CCF!$A$3:$D$55,4,FALSE)</f>
        <v>#ERROR!</v>
      </c>
      <c r="E7386" s="79" t="str">
        <f>VLOOKUP(G7386,[1]Macrodata_CCF!$A$3:$B$55,2,FALSE)</f>
        <v>#ERROR!</v>
      </c>
      <c r="F7386" s="78">
        <v>0.0</v>
      </c>
      <c r="G7386" s="80">
        <v>52.0</v>
      </c>
      <c r="H7386" s="81">
        <v>205290.0</v>
      </c>
      <c r="I7386" s="81">
        <v>430000.0</v>
      </c>
      <c r="J7386" s="81">
        <v>438600.0</v>
      </c>
      <c r="K7386" s="81">
        <v>430000.0</v>
      </c>
      <c r="L7386" s="82">
        <v>1.038271549997775</v>
      </c>
      <c r="N7386" s="83">
        <f t="shared" si="1"/>
        <v>1.03827155</v>
      </c>
      <c r="O7386" s="83">
        <f t="shared" si="2"/>
        <v>1</v>
      </c>
      <c r="Q7386" s="83">
        <f t="shared" si="3"/>
        <v>0.5225813953</v>
      </c>
      <c r="R7386" s="83">
        <f t="shared" si="4"/>
        <v>1.03827155</v>
      </c>
      <c r="S7386" s="83" t="b">
        <f t="shared" si="5"/>
        <v>0</v>
      </c>
      <c r="T7386" s="72"/>
      <c r="U7386" s="72"/>
      <c r="V7386" s="72"/>
      <c r="W7386" s="72"/>
      <c r="X7386" s="72"/>
      <c r="Y7386" s="72"/>
      <c r="Z7386" s="72"/>
      <c r="AA7386" s="72"/>
      <c r="AB7386" s="72"/>
      <c r="AC7386" s="72"/>
      <c r="AD7386" s="72"/>
      <c r="AE7386" s="72"/>
      <c r="AF7386" s="72"/>
      <c r="AG7386" s="72"/>
      <c r="AH7386" s="72"/>
      <c r="AI7386" s="72"/>
      <c r="AJ7386" s="72"/>
      <c r="AK7386" s="72"/>
    </row>
    <row r="7387" ht="14.25" customHeight="1">
      <c r="A7387" s="78">
        <v>7384.0</v>
      </c>
      <c r="C7387" s="78" t="str">
        <f>VLOOKUP(G7387,[1]Macrodata_CCF!$A$3:$D$55,4,FALSE)</f>
        <v>#ERROR!</v>
      </c>
      <c r="E7387" s="79" t="str">
        <f>VLOOKUP(G7387,[1]Macrodata_CCF!$A$3:$B$55,2,FALSE)</f>
        <v>#ERROR!</v>
      </c>
      <c r="F7387" s="78">
        <v>0.0</v>
      </c>
      <c r="G7387" s="80">
        <v>10.0</v>
      </c>
      <c r="H7387" s="81">
        <v>680725.0</v>
      </c>
      <c r="I7387" s="81">
        <v>910000.0</v>
      </c>
      <c r="J7387" s="81">
        <v>749510.0</v>
      </c>
      <c r="K7387" s="81">
        <v>910000.0</v>
      </c>
      <c r="L7387" s="82">
        <v>0.300010903936321</v>
      </c>
      <c r="N7387" s="83">
        <f t="shared" si="1"/>
        <v>0.3000109039</v>
      </c>
      <c r="O7387" s="83">
        <f t="shared" si="2"/>
        <v>0.3000109039</v>
      </c>
      <c r="Q7387" s="83">
        <f t="shared" si="3"/>
        <v>0.2519505495</v>
      </c>
      <c r="R7387" s="83">
        <f t="shared" si="4"/>
        <v>0.3000109039</v>
      </c>
      <c r="S7387" s="83" t="b">
        <f t="shared" si="5"/>
        <v>0</v>
      </c>
      <c r="T7387" s="72"/>
      <c r="U7387" s="72"/>
      <c r="V7387" s="72"/>
      <c r="W7387" s="72"/>
      <c r="X7387" s="72"/>
      <c r="Y7387" s="72"/>
      <c r="Z7387" s="72"/>
      <c r="AA7387" s="72"/>
      <c r="AB7387" s="72"/>
      <c r="AC7387" s="72"/>
      <c r="AD7387" s="72"/>
      <c r="AE7387" s="72"/>
      <c r="AF7387" s="72"/>
      <c r="AG7387" s="72"/>
      <c r="AH7387" s="72"/>
      <c r="AI7387" s="72"/>
      <c r="AJ7387" s="72"/>
      <c r="AK7387" s="72"/>
    </row>
    <row r="7388" ht="14.25" customHeight="1">
      <c r="A7388" s="78">
        <v>7385.0</v>
      </c>
      <c r="C7388" s="78" t="str">
        <f>VLOOKUP(G7388,[1]Macrodata_CCF!$A$3:$D$55,4,FALSE)</f>
        <v>#ERROR!</v>
      </c>
      <c r="E7388" s="79" t="str">
        <f>VLOOKUP(G7388,[1]Macrodata_CCF!$A$3:$B$55,2,FALSE)</f>
        <v>#ERROR!</v>
      </c>
      <c r="F7388" s="78">
        <v>0.0</v>
      </c>
      <c r="G7388" s="80">
        <v>20.0</v>
      </c>
      <c r="H7388" s="81">
        <v>0.0</v>
      </c>
      <c r="I7388" s="81">
        <v>90000.0</v>
      </c>
      <c r="J7388" s="81">
        <v>18000.0</v>
      </c>
      <c r="K7388" s="81">
        <v>90000.0</v>
      </c>
      <c r="L7388" s="82">
        <v>0.2</v>
      </c>
      <c r="N7388" s="83">
        <f t="shared" si="1"/>
        <v>0.2</v>
      </c>
      <c r="O7388" s="83">
        <f t="shared" si="2"/>
        <v>0.2</v>
      </c>
      <c r="Q7388" s="83">
        <f t="shared" si="3"/>
        <v>1</v>
      </c>
      <c r="R7388" s="83">
        <f t="shared" si="4"/>
        <v>0.2</v>
      </c>
      <c r="S7388" s="83" t="b">
        <f t="shared" si="5"/>
        <v>0</v>
      </c>
      <c r="T7388" s="72"/>
      <c r="U7388" s="72"/>
      <c r="V7388" s="72"/>
      <c r="W7388" s="72"/>
      <c r="X7388" s="72"/>
      <c r="Y7388" s="72"/>
      <c r="Z7388" s="72"/>
      <c r="AA7388" s="72"/>
      <c r="AB7388" s="72"/>
      <c r="AC7388" s="72"/>
      <c r="AD7388" s="72"/>
      <c r="AE7388" s="72"/>
      <c r="AF7388" s="72"/>
      <c r="AG7388" s="72"/>
      <c r="AH7388" s="72"/>
      <c r="AI7388" s="72"/>
      <c r="AJ7388" s="72"/>
      <c r="AK7388" s="72"/>
    </row>
    <row r="7389" ht="14.25" customHeight="1">
      <c r="A7389" s="78">
        <v>7386.0</v>
      </c>
      <c r="C7389" s="78" t="str">
        <f>VLOOKUP(G7389,[1]Macrodata_CCF!$A$3:$D$55,4,FALSE)</f>
        <v>#ERROR!</v>
      </c>
      <c r="E7389" s="79" t="str">
        <f>VLOOKUP(G7389,[1]Macrodata_CCF!$A$3:$B$55,2,FALSE)</f>
        <v>#ERROR!</v>
      </c>
      <c r="F7389" s="78">
        <v>0.0</v>
      </c>
      <c r="G7389" s="80">
        <v>32.0</v>
      </c>
      <c r="H7389" s="81">
        <v>118970.0</v>
      </c>
      <c r="I7389" s="81">
        <v>120000.0</v>
      </c>
      <c r="J7389" s="81">
        <v>119115.0</v>
      </c>
      <c r="K7389" s="81">
        <v>120000.0</v>
      </c>
      <c r="L7389" s="82">
        <v>0.1407766990291262</v>
      </c>
      <c r="N7389" s="83">
        <f t="shared" si="1"/>
        <v>0.140776699</v>
      </c>
      <c r="O7389" s="83">
        <f t="shared" si="2"/>
        <v>0.140776699</v>
      </c>
      <c r="Q7389" s="83">
        <f t="shared" si="3"/>
        <v>0.008583333333</v>
      </c>
      <c r="R7389" s="83">
        <f t="shared" si="4"/>
        <v>0.001208333333</v>
      </c>
      <c r="S7389" s="83" t="b">
        <f t="shared" si="5"/>
        <v>0</v>
      </c>
      <c r="T7389" s="72"/>
      <c r="U7389" s="72"/>
      <c r="V7389" s="72"/>
      <c r="W7389" s="72"/>
      <c r="X7389" s="72"/>
      <c r="Y7389" s="72"/>
      <c r="Z7389" s="72"/>
      <c r="AA7389" s="72"/>
      <c r="AB7389" s="72"/>
      <c r="AC7389" s="72"/>
      <c r="AD7389" s="72"/>
      <c r="AE7389" s="72"/>
      <c r="AF7389" s="72"/>
      <c r="AG7389" s="72"/>
      <c r="AH7389" s="72"/>
      <c r="AI7389" s="72"/>
      <c r="AJ7389" s="72"/>
      <c r="AK7389" s="72"/>
    </row>
    <row r="7390" ht="14.25" customHeight="1">
      <c r="A7390" s="78">
        <v>7387.0</v>
      </c>
      <c r="C7390" s="78" t="str">
        <f>VLOOKUP(G7390,[1]Macrodata_CCF!$A$3:$D$55,4,FALSE)</f>
        <v>#ERROR!</v>
      </c>
      <c r="E7390" s="79" t="str">
        <f>VLOOKUP(G7390,[1]Macrodata_CCF!$A$3:$B$55,2,FALSE)</f>
        <v>#ERROR!</v>
      </c>
      <c r="F7390" s="78">
        <v>0.0</v>
      </c>
      <c r="G7390" s="80">
        <v>7.0</v>
      </c>
      <c r="H7390" s="81">
        <v>6750.0</v>
      </c>
      <c r="I7390" s="81">
        <v>380000.0</v>
      </c>
      <c r="J7390" s="81">
        <v>100065.0</v>
      </c>
      <c r="K7390" s="81">
        <v>380000.0</v>
      </c>
      <c r="L7390" s="82">
        <v>0.2500066979236437</v>
      </c>
      <c r="N7390" s="83">
        <f t="shared" si="1"/>
        <v>0.2500066979</v>
      </c>
      <c r="O7390" s="83">
        <f t="shared" si="2"/>
        <v>0.2500066979</v>
      </c>
      <c r="Q7390" s="83">
        <f t="shared" si="3"/>
        <v>0.9822368421</v>
      </c>
      <c r="R7390" s="83">
        <f t="shared" si="4"/>
        <v>0.2500066979</v>
      </c>
      <c r="S7390" s="83" t="b">
        <f t="shared" si="5"/>
        <v>0</v>
      </c>
      <c r="T7390" s="72"/>
      <c r="U7390" s="72"/>
      <c r="V7390" s="72"/>
      <c r="W7390" s="72"/>
      <c r="X7390" s="72"/>
      <c r="Y7390" s="72"/>
      <c r="Z7390" s="72"/>
      <c r="AA7390" s="72"/>
      <c r="AB7390" s="72"/>
      <c r="AC7390" s="72"/>
      <c r="AD7390" s="72"/>
      <c r="AE7390" s="72"/>
      <c r="AF7390" s="72"/>
      <c r="AG7390" s="72"/>
      <c r="AH7390" s="72"/>
      <c r="AI7390" s="72"/>
      <c r="AJ7390" s="72"/>
      <c r="AK7390" s="72"/>
    </row>
    <row r="7391" ht="14.25" customHeight="1">
      <c r="A7391" s="78">
        <v>7388.0</v>
      </c>
      <c r="C7391" s="78" t="str">
        <f>VLOOKUP(G7391,[1]Macrodata_CCF!$A$3:$D$55,4,FALSE)</f>
        <v>#ERROR!</v>
      </c>
      <c r="E7391" s="79" t="str">
        <f>VLOOKUP(G7391,[1]Macrodata_CCF!$A$3:$B$55,2,FALSE)</f>
        <v>#ERROR!</v>
      </c>
      <c r="F7391" s="78">
        <v>0.0</v>
      </c>
      <c r="G7391" s="80">
        <v>20.0</v>
      </c>
      <c r="H7391" s="81">
        <v>644035.0</v>
      </c>
      <c r="I7391" s="81">
        <v>780000.0</v>
      </c>
      <c r="J7391" s="81">
        <v>668510.0</v>
      </c>
      <c r="K7391" s="81">
        <v>1092000.0</v>
      </c>
      <c r="L7391" s="82">
        <v>0.180009561284154</v>
      </c>
      <c r="N7391" s="83">
        <f t="shared" si="1"/>
        <v>0.1800095613</v>
      </c>
      <c r="O7391" s="83">
        <f t="shared" si="2"/>
        <v>0.1800095613</v>
      </c>
      <c r="Q7391" s="83">
        <f t="shared" si="3"/>
        <v>0.1743141026</v>
      </c>
      <c r="R7391" s="83">
        <f t="shared" si="4"/>
        <v>0.1800095613</v>
      </c>
      <c r="S7391" s="83" t="b">
        <f t="shared" si="5"/>
        <v>0</v>
      </c>
      <c r="T7391" s="72"/>
      <c r="U7391" s="72"/>
      <c r="V7391" s="72"/>
      <c r="W7391" s="72"/>
      <c r="X7391" s="72"/>
      <c r="Y7391" s="72"/>
      <c r="Z7391" s="72"/>
      <c r="AA7391" s="72"/>
      <c r="AB7391" s="72"/>
      <c r="AC7391" s="72"/>
      <c r="AD7391" s="72"/>
      <c r="AE7391" s="72"/>
      <c r="AF7391" s="72"/>
      <c r="AG7391" s="72"/>
      <c r="AH7391" s="72"/>
      <c r="AI7391" s="72"/>
      <c r="AJ7391" s="72"/>
      <c r="AK7391" s="72"/>
    </row>
    <row r="7392" ht="14.25" customHeight="1">
      <c r="A7392" s="78">
        <v>7389.0</v>
      </c>
      <c r="C7392" s="78" t="str">
        <f>VLOOKUP(G7392,[1]Macrodata_CCF!$A$3:$D$55,4,FALSE)</f>
        <v>#ERROR!</v>
      </c>
      <c r="E7392" s="79" t="str">
        <f>VLOOKUP(G7392,[1]Macrodata_CCF!$A$3:$B$55,2,FALSE)</f>
        <v>#ERROR!</v>
      </c>
      <c r="F7392" s="78">
        <v>0.0</v>
      </c>
      <c r="G7392" s="80">
        <v>32.0</v>
      </c>
      <c r="H7392" s="81">
        <v>163495.0</v>
      </c>
      <c r="I7392" s="81">
        <v>210000.0</v>
      </c>
      <c r="J7392" s="81">
        <v>172795.0</v>
      </c>
      <c r="K7392" s="81">
        <v>210000.0</v>
      </c>
      <c r="L7392" s="82">
        <v>0.1999784969358133</v>
      </c>
      <c r="N7392" s="83">
        <f t="shared" si="1"/>
        <v>0.1999784969</v>
      </c>
      <c r="O7392" s="83">
        <f t="shared" si="2"/>
        <v>0.1999784969</v>
      </c>
      <c r="Q7392" s="83">
        <f t="shared" si="3"/>
        <v>0.221452381</v>
      </c>
      <c r="R7392" s="83">
        <f t="shared" si="4"/>
        <v>0.1999784969</v>
      </c>
      <c r="S7392" s="83" t="b">
        <f t="shared" si="5"/>
        <v>0</v>
      </c>
      <c r="T7392" s="72"/>
      <c r="U7392" s="72"/>
      <c r="V7392" s="72"/>
      <c r="W7392" s="72"/>
      <c r="X7392" s="72"/>
      <c r="Y7392" s="72"/>
      <c r="Z7392" s="72"/>
      <c r="AA7392" s="72"/>
      <c r="AB7392" s="72"/>
      <c r="AC7392" s="72"/>
      <c r="AD7392" s="72"/>
      <c r="AE7392" s="72"/>
      <c r="AF7392" s="72"/>
      <c r="AG7392" s="72"/>
      <c r="AH7392" s="72"/>
      <c r="AI7392" s="72"/>
      <c r="AJ7392" s="72"/>
      <c r="AK7392" s="72"/>
    </row>
    <row r="7393" ht="14.25" customHeight="1">
      <c r="A7393" s="78">
        <v>7390.0</v>
      </c>
      <c r="C7393" s="78" t="str">
        <f>VLOOKUP(G7393,[1]Macrodata_CCF!$A$3:$D$55,4,FALSE)</f>
        <v>#ERROR!</v>
      </c>
      <c r="E7393" s="79" t="str">
        <f>VLOOKUP(G7393,[1]Macrodata_CCF!$A$3:$B$55,2,FALSE)</f>
        <v>#ERROR!</v>
      </c>
      <c r="F7393" s="78">
        <v>0.0</v>
      </c>
      <c r="G7393" s="80">
        <v>29.0</v>
      </c>
      <c r="H7393" s="81">
        <v>326065.0</v>
      </c>
      <c r="I7393" s="81">
        <v>430000.0</v>
      </c>
      <c r="J7393" s="81">
        <v>342695.0</v>
      </c>
      <c r="K7393" s="81">
        <v>430000.0</v>
      </c>
      <c r="L7393" s="82">
        <v>0.1600038485591956</v>
      </c>
      <c r="N7393" s="83">
        <f t="shared" si="1"/>
        <v>0.1600038486</v>
      </c>
      <c r="O7393" s="83">
        <f t="shared" si="2"/>
        <v>0.1600038486</v>
      </c>
      <c r="Q7393" s="83">
        <f t="shared" si="3"/>
        <v>0.2417093023</v>
      </c>
      <c r="R7393" s="83">
        <f t="shared" si="4"/>
        <v>0.1600038486</v>
      </c>
      <c r="S7393" s="83" t="b">
        <f t="shared" si="5"/>
        <v>0</v>
      </c>
      <c r="T7393" s="72"/>
      <c r="U7393" s="72"/>
      <c r="V7393" s="72"/>
      <c r="W7393" s="72"/>
      <c r="X7393" s="72"/>
      <c r="Y7393" s="72"/>
      <c r="Z7393" s="72"/>
      <c r="AA7393" s="72"/>
      <c r="AB7393" s="72"/>
      <c r="AC7393" s="72"/>
      <c r="AD7393" s="72"/>
      <c r="AE7393" s="72"/>
      <c r="AF7393" s="72"/>
      <c r="AG7393" s="72"/>
      <c r="AH7393" s="72"/>
      <c r="AI7393" s="72"/>
      <c r="AJ7393" s="72"/>
      <c r="AK7393" s="72"/>
    </row>
    <row r="7394" ht="14.25" customHeight="1">
      <c r="A7394" s="78">
        <v>7391.0</v>
      </c>
      <c r="C7394" s="78" t="str">
        <f>VLOOKUP(G7394,[1]Macrodata_CCF!$A$3:$D$55,4,FALSE)</f>
        <v>#ERROR!</v>
      </c>
      <c r="E7394" s="79" t="str">
        <f>VLOOKUP(G7394,[1]Macrodata_CCF!$A$3:$B$55,2,FALSE)</f>
        <v>#ERROR!</v>
      </c>
      <c r="F7394" s="78">
        <v>0.0</v>
      </c>
      <c r="G7394" s="80">
        <v>34.0</v>
      </c>
      <c r="H7394" s="81">
        <v>69000.0</v>
      </c>
      <c r="I7394" s="81">
        <v>160000.0</v>
      </c>
      <c r="J7394" s="81">
        <v>79010.0</v>
      </c>
      <c r="K7394" s="81">
        <v>160000.0</v>
      </c>
      <c r="L7394" s="82">
        <v>0.11</v>
      </c>
      <c r="N7394" s="83">
        <f t="shared" si="1"/>
        <v>0.11</v>
      </c>
      <c r="O7394" s="83">
        <f t="shared" si="2"/>
        <v>0.11</v>
      </c>
      <c r="Q7394" s="83">
        <f t="shared" si="3"/>
        <v>0.56875</v>
      </c>
      <c r="R7394" s="83">
        <f t="shared" si="4"/>
        <v>0.11</v>
      </c>
      <c r="S7394" s="83" t="b">
        <f t="shared" si="5"/>
        <v>0</v>
      </c>
      <c r="T7394" s="72"/>
      <c r="U7394" s="72"/>
      <c r="V7394" s="72"/>
      <c r="W7394" s="72"/>
      <c r="X7394" s="72"/>
      <c r="Y7394" s="72"/>
      <c r="Z7394" s="72"/>
      <c r="AA7394" s="72"/>
      <c r="AB7394" s="72"/>
      <c r="AC7394" s="72"/>
      <c r="AD7394" s="72"/>
      <c r="AE7394" s="72"/>
      <c r="AF7394" s="72"/>
      <c r="AG7394" s="72"/>
      <c r="AH7394" s="72"/>
      <c r="AI7394" s="72"/>
      <c r="AJ7394" s="72"/>
      <c r="AK7394" s="72"/>
    </row>
    <row r="7395" ht="14.25" customHeight="1">
      <c r="A7395" s="78">
        <v>7392.0</v>
      </c>
      <c r="C7395" s="78" t="str">
        <f>VLOOKUP(G7395,[1]Macrodata_CCF!$A$3:$D$55,4,FALSE)</f>
        <v>#ERROR!</v>
      </c>
      <c r="E7395" s="79" t="str">
        <f>VLOOKUP(G7395,[1]Macrodata_CCF!$A$3:$B$55,2,FALSE)</f>
        <v>#ERROR!</v>
      </c>
      <c r="F7395" s="78">
        <v>0.0</v>
      </c>
      <c r="G7395" s="80">
        <v>5.0</v>
      </c>
      <c r="H7395" s="81">
        <v>293410.0</v>
      </c>
      <c r="I7395" s="81">
        <v>350000.0</v>
      </c>
      <c r="J7395" s="81">
        <v>357000.0</v>
      </c>
      <c r="K7395" s="81">
        <v>350000.0</v>
      </c>
      <c r="L7395" s="82">
        <v>1.123696766213112</v>
      </c>
      <c r="N7395" s="83">
        <f t="shared" si="1"/>
        <v>1.123696766</v>
      </c>
      <c r="O7395" s="83">
        <f t="shared" si="2"/>
        <v>1</v>
      </c>
      <c r="Q7395" s="83">
        <f t="shared" si="3"/>
        <v>0.1616857143</v>
      </c>
      <c r="R7395" s="83">
        <f t="shared" si="4"/>
        <v>1.123696766</v>
      </c>
      <c r="S7395" s="83" t="b">
        <f t="shared" si="5"/>
        <v>0</v>
      </c>
      <c r="T7395" s="72"/>
      <c r="U7395" s="72"/>
      <c r="V7395" s="72"/>
      <c r="W7395" s="72"/>
      <c r="X7395" s="72"/>
      <c r="Y7395" s="72"/>
      <c r="Z7395" s="72"/>
      <c r="AA7395" s="72"/>
      <c r="AB7395" s="72"/>
      <c r="AC7395" s="72"/>
      <c r="AD7395" s="72"/>
      <c r="AE7395" s="72"/>
      <c r="AF7395" s="72"/>
      <c r="AG7395" s="72"/>
      <c r="AH7395" s="72"/>
      <c r="AI7395" s="72"/>
      <c r="AJ7395" s="72"/>
      <c r="AK7395" s="72"/>
    </row>
    <row r="7396" ht="14.25" customHeight="1">
      <c r="A7396" s="78">
        <v>7393.0</v>
      </c>
      <c r="C7396" s="78" t="str">
        <f>VLOOKUP(G7396,[1]Macrodata_CCF!$A$3:$D$55,4,FALSE)</f>
        <v>#ERROR!</v>
      </c>
      <c r="E7396" s="79" t="str">
        <f>VLOOKUP(G7396,[1]Macrodata_CCF!$A$3:$B$55,2,FALSE)</f>
        <v>#ERROR!</v>
      </c>
      <c r="F7396" s="78">
        <v>0.0</v>
      </c>
      <c r="G7396" s="80">
        <v>24.0</v>
      </c>
      <c r="H7396" s="81">
        <v>393185.0</v>
      </c>
      <c r="I7396" s="81">
        <v>650000.0</v>
      </c>
      <c r="J7396" s="81">
        <v>436845.0</v>
      </c>
      <c r="K7396" s="81">
        <v>650000.0</v>
      </c>
      <c r="L7396" s="82">
        <v>0.1700056460876506</v>
      </c>
      <c r="N7396" s="83">
        <f t="shared" si="1"/>
        <v>0.1700056461</v>
      </c>
      <c r="O7396" s="83">
        <f t="shared" si="2"/>
        <v>0.1700056461</v>
      </c>
      <c r="Q7396" s="83">
        <f t="shared" si="3"/>
        <v>0.3951</v>
      </c>
      <c r="R7396" s="83">
        <f t="shared" si="4"/>
        <v>0.1700056461</v>
      </c>
      <c r="S7396" s="83" t="b">
        <f t="shared" si="5"/>
        <v>0</v>
      </c>
      <c r="T7396" s="72"/>
      <c r="U7396" s="72"/>
      <c r="V7396" s="72"/>
      <c r="W7396" s="72"/>
      <c r="X7396" s="72"/>
      <c r="Y7396" s="72"/>
      <c r="Z7396" s="72"/>
      <c r="AA7396" s="72"/>
      <c r="AB7396" s="72"/>
      <c r="AC7396" s="72"/>
      <c r="AD7396" s="72"/>
      <c r="AE7396" s="72"/>
      <c r="AF7396" s="72"/>
      <c r="AG7396" s="72"/>
      <c r="AH7396" s="72"/>
      <c r="AI7396" s="72"/>
      <c r="AJ7396" s="72"/>
      <c r="AK7396" s="72"/>
    </row>
    <row r="7397" ht="14.25" customHeight="1">
      <c r="A7397" s="78">
        <v>7394.0</v>
      </c>
      <c r="C7397" s="78" t="str">
        <f>VLOOKUP(G7397,[1]Macrodata_CCF!$A$3:$D$55,4,FALSE)</f>
        <v>#ERROR!</v>
      </c>
      <c r="E7397" s="79" t="str">
        <f>VLOOKUP(G7397,[1]Macrodata_CCF!$A$3:$B$55,2,FALSE)</f>
        <v>#ERROR!</v>
      </c>
      <c r="F7397" s="78">
        <v>0.0</v>
      </c>
      <c r="G7397" s="80">
        <v>17.0</v>
      </c>
      <c r="H7397" s="81">
        <v>46730.0</v>
      </c>
      <c r="I7397" s="81">
        <v>80000.0</v>
      </c>
      <c r="J7397" s="81">
        <v>52385.0</v>
      </c>
      <c r="K7397" s="81">
        <v>136000.0</v>
      </c>
      <c r="L7397" s="82">
        <v>0.1699729486023445</v>
      </c>
      <c r="N7397" s="83">
        <f t="shared" si="1"/>
        <v>0.1699729486</v>
      </c>
      <c r="O7397" s="83">
        <f t="shared" si="2"/>
        <v>0.1699729486</v>
      </c>
      <c r="Q7397" s="83">
        <f t="shared" si="3"/>
        <v>0.415875</v>
      </c>
      <c r="R7397" s="83">
        <f t="shared" si="4"/>
        <v>0.1699729486</v>
      </c>
      <c r="S7397" s="83" t="b">
        <f t="shared" si="5"/>
        <v>0</v>
      </c>
      <c r="T7397" s="72"/>
      <c r="U7397" s="72"/>
      <c r="V7397" s="72"/>
      <c r="W7397" s="72"/>
      <c r="X7397" s="72"/>
      <c r="Y7397" s="72"/>
      <c r="Z7397" s="72"/>
      <c r="AA7397" s="72"/>
      <c r="AB7397" s="72"/>
      <c r="AC7397" s="72"/>
      <c r="AD7397" s="72"/>
      <c r="AE7397" s="72"/>
      <c r="AF7397" s="72"/>
      <c r="AG7397" s="72"/>
      <c r="AH7397" s="72"/>
      <c r="AI7397" s="72"/>
      <c r="AJ7397" s="72"/>
      <c r="AK7397" s="72"/>
    </row>
    <row r="7398" ht="14.25" customHeight="1">
      <c r="A7398" s="78">
        <v>7395.0</v>
      </c>
      <c r="C7398" s="78" t="str">
        <f>VLOOKUP(G7398,[1]Macrodata_CCF!$A$3:$D$55,4,FALSE)</f>
        <v>#ERROR!</v>
      </c>
      <c r="E7398" s="79" t="str">
        <f>VLOOKUP(G7398,[1]Macrodata_CCF!$A$3:$B$55,2,FALSE)</f>
        <v>#ERROR!</v>
      </c>
      <c r="F7398" s="78">
        <v>0.0</v>
      </c>
      <c r="G7398" s="80">
        <v>23.0</v>
      </c>
      <c r="H7398" s="81">
        <v>924445.0</v>
      </c>
      <c r="I7398" s="81">
        <v>940000.0</v>
      </c>
      <c r="J7398" s="81">
        <v>927555.0</v>
      </c>
      <c r="K7398" s="81">
        <v>940000.0</v>
      </c>
      <c r="L7398" s="82">
        <v>0.1999357119897139</v>
      </c>
      <c r="N7398" s="83">
        <f t="shared" si="1"/>
        <v>0.199935712</v>
      </c>
      <c r="O7398" s="83">
        <f t="shared" si="2"/>
        <v>0.199935712</v>
      </c>
      <c r="Q7398" s="83">
        <f t="shared" si="3"/>
        <v>0.01654787234</v>
      </c>
      <c r="R7398" s="83">
        <f t="shared" si="4"/>
        <v>0.003308510638</v>
      </c>
      <c r="S7398" s="83" t="b">
        <f t="shared" si="5"/>
        <v>0</v>
      </c>
      <c r="T7398" s="72"/>
      <c r="U7398" s="72"/>
      <c r="V7398" s="72"/>
      <c r="W7398" s="72"/>
      <c r="X7398" s="72"/>
      <c r="Y7398" s="72"/>
      <c r="Z7398" s="72"/>
      <c r="AA7398" s="72"/>
      <c r="AB7398" s="72"/>
      <c r="AC7398" s="72"/>
      <c r="AD7398" s="72"/>
      <c r="AE7398" s="72"/>
      <c r="AF7398" s="72"/>
      <c r="AG7398" s="72"/>
      <c r="AH7398" s="72"/>
      <c r="AI7398" s="72"/>
      <c r="AJ7398" s="72"/>
      <c r="AK7398" s="72"/>
    </row>
    <row r="7399" ht="14.25" customHeight="1">
      <c r="A7399" s="78">
        <v>7396.0</v>
      </c>
      <c r="C7399" s="78" t="str">
        <f>VLOOKUP(G7399,[1]Macrodata_CCF!$A$3:$D$55,4,FALSE)</f>
        <v>#ERROR!</v>
      </c>
      <c r="E7399" s="79" t="str">
        <f>VLOOKUP(G7399,[1]Macrodata_CCF!$A$3:$B$55,2,FALSE)</f>
        <v>#ERROR!</v>
      </c>
      <c r="F7399" s="78">
        <v>0.0</v>
      </c>
      <c r="G7399" s="80">
        <v>18.0</v>
      </c>
      <c r="H7399" s="81">
        <v>38505.0</v>
      </c>
      <c r="I7399" s="81">
        <v>80000.0</v>
      </c>
      <c r="J7399" s="81">
        <v>81600.0</v>
      </c>
      <c r="K7399" s="81">
        <v>80000.0</v>
      </c>
      <c r="L7399" s="82">
        <v>1.038558862513556</v>
      </c>
      <c r="N7399" s="83">
        <f t="shared" si="1"/>
        <v>1.038558863</v>
      </c>
      <c r="O7399" s="83">
        <f t="shared" si="2"/>
        <v>1</v>
      </c>
      <c r="Q7399" s="83">
        <f t="shared" si="3"/>
        <v>0.5186875</v>
      </c>
      <c r="R7399" s="83">
        <f t="shared" si="4"/>
        <v>1.038558863</v>
      </c>
      <c r="S7399" s="83" t="b">
        <f t="shared" si="5"/>
        <v>0</v>
      </c>
      <c r="T7399" s="72"/>
      <c r="U7399" s="72"/>
      <c r="V7399" s="72"/>
      <c r="W7399" s="72"/>
      <c r="X7399" s="72"/>
      <c r="Y7399" s="72"/>
      <c r="Z7399" s="72"/>
      <c r="AA7399" s="72"/>
      <c r="AB7399" s="72"/>
      <c r="AC7399" s="72"/>
      <c r="AD7399" s="72"/>
      <c r="AE7399" s="72"/>
      <c r="AF7399" s="72"/>
      <c r="AG7399" s="72"/>
      <c r="AH7399" s="72"/>
      <c r="AI7399" s="72"/>
      <c r="AJ7399" s="72"/>
      <c r="AK7399" s="72"/>
    </row>
    <row r="7400" ht="14.25" customHeight="1">
      <c r="A7400" s="78">
        <v>7397.0</v>
      </c>
      <c r="C7400" s="78" t="str">
        <f>VLOOKUP(G7400,[1]Macrodata_CCF!$A$3:$D$55,4,FALSE)</f>
        <v>#ERROR!</v>
      </c>
      <c r="E7400" s="79" t="str">
        <f>VLOOKUP(G7400,[1]Macrodata_CCF!$A$3:$B$55,2,FALSE)</f>
        <v>#ERROR!</v>
      </c>
      <c r="F7400" s="78">
        <v>0.0</v>
      </c>
      <c r="G7400" s="80">
        <v>21.0</v>
      </c>
      <c r="H7400" s="81">
        <v>105455.0</v>
      </c>
      <c r="I7400" s="81">
        <v>260000.0</v>
      </c>
      <c r="J7400" s="81">
        <v>133275.0</v>
      </c>
      <c r="K7400" s="81">
        <v>260000.0</v>
      </c>
      <c r="L7400" s="82">
        <v>0.1800122941538063</v>
      </c>
      <c r="N7400" s="83">
        <f t="shared" si="1"/>
        <v>0.1800122942</v>
      </c>
      <c r="O7400" s="83">
        <f t="shared" si="2"/>
        <v>0.1800122942</v>
      </c>
      <c r="Q7400" s="83">
        <f t="shared" si="3"/>
        <v>0.5944038462</v>
      </c>
      <c r="R7400" s="83">
        <f t="shared" si="4"/>
        <v>0.1800122942</v>
      </c>
      <c r="S7400" s="83" t="b">
        <f t="shared" si="5"/>
        <v>0</v>
      </c>
      <c r="T7400" s="72"/>
      <c r="U7400" s="72"/>
      <c r="V7400" s="72"/>
      <c r="W7400" s="72"/>
      <c r="X7400" s="72"/>
      <c r="Y7400" s="72"/>
      <c r="Z7400" s="72"/>
      <c r="AA7400" s="72"/>
      <c r="AB7400" s="72"/>
      <c r="AC7400" s="72"/>
      <c r="AD7400" s="72"/>
      <c r="AE7400" s="72"/>
      <c r="AF7400" s="72"/>
      <c r="AG7400" s="72"/>
      <c r="AH7400" s="72"/>
      <c r="AI7400" s="72"/>
      <c r="AJ7400" s="72"/>
      <c r="AK7400" s="72"/>
    </row>
    <row r="7401" ht="14.25" customHeight="1">
      <c r="A7401" s="78">
        <v>7398.0</v>
      </c>
      <c r="C7401" s="78" t="str">
        <f>VLOOKUP(G7401,[1]Macrodata_CCF!$A$3:$D$55,4,FALSE)</f>
        <v>#ERROR!</v>
      </c>
      <c r="E7401" s="79" t="str">
        <f>VLOOKUP(G7401,[1]Macrodata_CCF!$A$3:$B$55,2,FALSE)</f>
        <v>#ERROR!</v>
      </c>
      <c r="F7401" s="78">
        <v>0.0</v>
      </c>
      <c r="G7401" s="80">
        <v>32.0</v>
      </c>
      <c r="H7401" s="81">
        <v>572895.0</v>
      </c>
      <c r="I7401" s="81">
        <v>720000.0</v>
      </c>
      <c r="J7401" s="81">
        <v>597905.0</v>
      </c>
      <c r="K7401" s="81">
        <v>720000.0</v>
      </c>
      <c r="L7401" s="82">
        <v>0.170014615410761</v>
      </c>
      <c r="N7401" s="83">
        <f t="shared" si="1"/>
        <v>0.1700146154</v>
      </c>
      <c r="O7401" s="83">
        <f t="shared" si="2"/>
        <v>0.1700146154</v>
      </c>
      <c r="Q7401" s="83">
        <f t="shared" si="3"/>
        <v>0.2043125</v>
      </c>
      <c r="R7401" s="83">
        <f t="shared" si="4"/>
        <v>0.1700146154</v>
      </c>
      <c r="S7401" s="83" t="b">
        <f t="shared" si="5"/>
        <v>0</v>
      </c>
      <c r="T7401" s="72"/>
      <c r="U7401" s="72"/>
      <c r="V7401" s="72"/>
      <c r="W7401" s="72"/>
      <c r="X7401" s="72"/>
      <c r="Y7401" s="72"/>
      <c r="Z7401" s="72"/>
      <c r="AA7401" s="72"/>
      <c r="AB7401" s="72"/>
      <c r="AC7401" s="72"/>
      <c r="AD7401" s="72"/>
      <c r="AE7401" s="72"/>
      <c r="AF7401" s="72"/>
      <c r="AG7401" s="72"/>
      <c r="AH7401" s="72"/>
      <c r="AI7401" s="72"/>
      <c r="AJ7401" s="72"/>
      <c r="AK7401" s="72"/>
    </row>
    <row r="7402" ht="14.25" customHeight="1">
      <c r="A7402" s="78">
        <v>7399.0</v>
      </c>
      <c r="C7402" s="78" t="str">
        <f>VLOOKUP(G7402,[1]Macrodata_CCF!$A$3:$D$55,4,FALSE)</f>
        <v>#ERROR!</v>
      </c>
      <c r="E7402" s="79" t="str">
        <f>VLOOKUP(G7402,[1]Macrodata_CCF!$A$3:$B$55,2,FALSE)</f>
        <v>#ERROR!</v>
      </c>
      <c r="F7402" s="78">
        <v>0.0</v>
      </c>
      <c r="G7402" s="80">
        <v>2.0</v>
      </c>
      <c r="H7402" s="81">
        <v>49960.0</v>
      </c>
      <c r="I7402" s="81">
        <v>120000.0</v>
      </c>
      <c r="J7402" s="81">
        <v>70270.0</v>
      </c>
      <c r="K7402" s="81">
        <v>120000.0</v>
      </c>
      <c r="L7402" s="82">
        <v>0.2899771559109081</v>
      </c>
      <c r="N7402" s="83">
        <f t="shared" si="1"/>
        <v>0.2899771559</v>
      </c>
      <c r="O7402" s="83">
        <f t="shared" si="2"/>
        <v>0.2899771559</v>
      </c>
      <c r="Q7402" s="83">
        <f t="shared" si="3"/>
        <v>0.5836666667</v>
      </c>
      <c r="R7402" s="83">
        <f t="shared" si="4"/>
        <v>0.2899771559</v>
      </c>
      <c r="S7402" s="83" t="b">
        <f t="shared" si="5"/>
        <v>0</v>
      </c>
      <c r="T7402" s="72"/>
      <c r="U7402" s="72"/>
      <c r="V7402" s="72"/>
      <c r="W7402" s="72"/>
      <c r="X7402" s="72"/>
      <c r="Y7402" s="72"/>
      <c r="Z7402" s="72"/>
      <c r="AA7402" s="72"/>
      <c r="AB7402" s="72"/>
      <c r="AC7402" s="72"/>
      <c r="AD7402" s="72"/>
      <c r="AE7402" s="72"/>
      <c r="AF7402" s="72"/>
      <c r="AG7402" s="72"/>
      <c r="AH7402" s="72"/>
      <c r="AI7402" s="72"/>
      <c r="AJ7402" s="72"/>
      <c r="AK7402" s="72"/>
    </row>
    <row r="7403" ht="14.25" customHeight="1">
      <c r="A7403" s="78">
        <v>7400.0</v>
      </c>
      <c r="C7403" s="78" t="str">
        <f>VLOOKUP(G7403,[1]Macrodata_CCF!$A$3:$D$55,4,FALSE)</f>
        <v>#ERROR!</v>
      </c>
      <c r="E7403" s="79" t="str">
        <f>VLOOKUP(G7403,[1]Macrodata_CCF!$A$3:$B$55,2,FALSE)</f>
        <v>#ERROR!</v>
      </c>
      <c r="F7403" s="78">
        <v>0.0</v>
      </c>
      <c r="G7403" s="80">
        <v>28.0</v>
      </c>
      <c r="H7403" s="81">
        <v>334605.0</v>
      </c>
      <c r="I7403" s="81">
        <v>840000.0</v>
      </c>
      <c r="J7403" s="81">
        <v>425575.0</v>
      </c>
      <c r="K7403" s="81">
        <v>840000.0</v>
      </c>
      <c r="L7403" s="82">
        <v>0.1799978234846012</v>
      </c>
      <c r="N7403" s="83">
        <f t="shared" si="1"/>
        <v>0.1799978235</v>
      </c>
      <c r="O7403" s="83">
        <f t="shared" si="2"/>
        <v>0.1799978235</v>
      </c>
      <c r="Q7403" s="83">
        <f t="shared" si="3"/>
        <v>0.6016607143</v>
      </c>
      <c r="R7403" s="83">
        <f t="shared" si="4"/>
        <v>0.1799978235</v>
      </c>
      <c r="S7403" s="83" t="b">
        <f t="shared" si="5"/>
        <v>0</v>
      </c>
      <c r="T7403" s="72"/>
      <c r="U7403" s="72"/>
      <c r="V7403" s="72"/>
      <c r="W7403" s="72"/>
      <c r="X7403" s="72"/>
      <c r="Y7403" s="72"/>
      <c r="Z7403" s="72"/>
      <c r="AA7403" s="72"/>
      <c r="AB7403" s="72"/>
      <c r="AC7403" s="72"/>
      <c r="AD7403" s="72"/>
      <c r="AE7403" s="72"/>
      <c r="AF7403" s="72"/>
      <c r="AG7403" s="72"/>
      <c r="AH7403" s="72"/>
      <c r="AI7403" s="72"/>
      <c r="AJ7403" s="72"/>
      <c r="AK7403" s="72"/>
    </row>
    <row r="7404" ht="14.25" customHeight="1">
      <c r="A7404" s="78">
        <v>7401.0</v>
      </c>
      <c r="C7404" s="78" t="str">
        <f>VLOOKUP(G7404,[1]Macrodata_CCF!$A$3:$D$55,4,FALSE)</f>
        <v>#ERROR!</v>
      </c>
      <c r="E7404" s="79" t="str">
        <f>VLOOKUP(G7404,[1]Macrodata_CCF!$A$3:$B$55,2,FALSE)</f>
        <v>#ERROR!</v>
      </c>
      <c r="F7404" s="78">
        <v>0.0</v>
      </c>
      <c r="G7404" s="80">
        <v>21.0</v>
      </c>
      <c r="H7404" s="81">
        <v>5360.0</v>
      </c>
      <c r="I7404" s="81">
        <v>80000.0</v>
      </c>
      <c r="J7404" s="81">
        <v>81600.0</v>
      </c>
      <c r="K7404" s="81">
        <v>80000.0</v>
      </c>
      <c r="L7404" s="82">
        <v>1.021436227224009</v>
      </c>
      <c r="N7404" s="83">
        <f t="shared" si="1"/>
        <v>1.021436227</v>
      </c>
      <c r="O7404" s="83">
        <f t="shared" si="2"/>
        <v>1</v>
      </c>
      <c r="Q7404" s="83">
        <f t="shared" si="3"/>
        <v>0.933</v>
      </c>
      <c r="R7404" s="83">
        <f t="shared" si="4"/>
        <v>1.021436227</v>
      </c>
      <c r="S7404" s="83" t="b">
        <f t="shared" si="5"/>
        <v>0</v>
      </c>
      <c r="T7404" s="72"/>
      <c r="U7404" s="72"/>
      <c r="V7404" s="72"/>
      <c r="W7404" s="72"/>
      <c r="X7404" s="72"/>
      <c r="Y7404" s="72"/>
      <c r="Z7404" s="72"/>
      <c r="AA7404" s="72"/>
      <c r="AB7404" s="72"/>
      <c r="AC7404" s="72"/>
      <c r="AD7404" s="72"/>
      <c r="AE7404" s="72"/>
      <c r="AF7404" s="72"/>
      <c r="AG7404" s="72"/>
      <c r="AH7404" s="72"/>
      <c r="AI7404" s="72"/>
      <c r="AJ7404" s="72"/>
      <c r="AK7404" s="72"/>
    </row>
    <row r="7405" ht="14.25" customHeight="1">
      <c r="A7405" s="78">
        <v>7402.0</v>
      </c>
      <c r="C7405" s="78" t="str">
        <f>VLOOKUP(G7405,[1]Macrodata_CCF!$A$3:$D$55,4,FALSE)</f>
        <v>#ERROR!</v>
      </c>
      <c r="E7405" s="79" t="str">
        <f>VLOOKUP(G7405,[1]Macrodata_CCF!$A$3:$B$55,2,FALSE)</f>
        <v>#ERROR!</v>
      </c>
      <c r="F7405" s="78">
        <v>0.0</v>
      </c>
      <c r="G7405" s="80">
        <v>40.0</v>
      </c>
      <c r="H7405" s="81">
        <v>350405.0</v>
      </c>
      <c r="I7405" s="81">
        <v>400000.0</v>
      </c>
      <c r="J7405" s="81">
        <v>357350.0</v>
      </c>
      <c r="K7405" s="81">
        <v>400000.0</v>
      </c>
      <c r="L7405" s="82">
        <v>0.1400342776489565</v>
      </c>
      <c r="N7405" s="83">
        <f t="shared" si="1"/>
        <v>0.1400342776</v>
      </c>
      <c r="O7405" s="83">
        <f t="shared" si="2"/>
        <v>0.1400342776</v>
      </c>
      <c r="Q7405" s="83">
        <f t="shared" si="3"/>
        <v>0.1239875</v>
      </c>
      <c r="R7405" s="83">
        <f t="shared" si="4"/>
        <v>0.1400342776</v>
      </c>
      <c r="S7405" s="83" t="b">
        <f t="shared" si="5"/>
        <v>0</v>
      </c>
      <c r="T7405" s="72"/>
      <c r="U7405" s="72"/>
      <c r="V7405" s="72"/>
      <c r="W7405" s="72"/>
      <c r="X7405" s="72"/>
      <c r="Y7405" s="72"/>
      <c r="Z7405" s="72"/>
      <c r="AA7405" s="72"/>
      <c r="AB7405" s="72"/>
      <c r="AC7405" s="72"/>
      <c r="AD7405" s="72"/>
      <c r="AE7405" s="72"/>
      <c r="AF7405" s="72"/>
      <c r="AG7405" s="72"/>
      <c r="AH7405" s="72"/>
      <c r="AI7405" s="72"/>
      <c r="AJ7405" s="72"/>
      <c r="AK7405" s="72"/>
    </row>
    <row r="7406" ht="14.25" customHeight="1">
      <c r="A7406" s="78">
        <v>7403.0</v>
      </c>
      <c r="C7406" s="78" t="str">
        <f>VLOOKUP(G7406,[1]Macrodata_CCF!$A$3:$D$55,4,FALSE)</f>
        <v>#ERROR!</v>
      </c>
      <c r="E7406" s="79" t="str">
        <f>VLOOKUP(G7406,[1]Macrodata_CCF!$A$3:$B$55,2,FALSE)</f>
        <v>#ERROR!</v>
      </c>
      <c r="F7406" s="78">
        <v>0.0</v>
      </c>
      <c r="G7406" s="80">
        <v>2.0</v>
      </c>
      <c r="H7406" s="81">
        <v>172330.0</v>
      </c>
      <c r="I7406" s="81">
        <v>770000.0</v>
      </c>
      <c r="J7406" s="81">
        <v>369560.0</v>
      </c>
      <c r="K7406" s="81">
        <v>770000.0</v>
      </c>
      <c r="L7406" s="82">
        <v>0.3299981595194673</v>
      </c>
      <c r="N7406" s="83">
        <f t="shared" si="1"/>
        <v>0.3299981595</v>
      </c>
      <c r="O7406" s="83">
        <f t="shared" si="2"/>
        <v>0.3299981595</v>
      </c>
      <c r="Q7406" s="83">
        <f t="shared" si="3"/>
        <v>0.7761948052</v>
      </c>
      <c r="R7406" s="83">
        <f t="shared" si="4"/>
        <v>0.3299981595</v>
      </c>
      <c r="S7406" s="83" t="b">
        <f t="shared" si="5"/>
        <v>0</v>
      </c>
      <c r="T7406" s="72"/>
      <c r="U7406" s="72"/>
      <c r="V7406" s="72"/>
      <c r="W7406" s="72"/>
      <c r="X7406" s="72"/>
      <c r="Y7406" s="72"/>
      <c r="Z7406" s="72"/>
      <c r="AA7406" s="72"/>
      <c r="AB7406" s="72"/>
      <c r="AC7406" s="72"/>
      <c r="AD7406" s="72"/>
      <c r="AE7406" s="72"/>
      <c r="AF7406" s="72"/>
      <c r="AG7406" s="72"/>
      <c r="AH7406" s="72"/>
      <c r="AI7406" s="72"/>
      <c r="AJ7406" s="72"/>
      <c r="AK7406" s="72"/>
    </row>
    <row r="7407" ht="14.25" customHeight="1">
      <c r="A7407" s="78">
        <v>7404.0</v>
      </c>
      <c r="C7407" s="78" t="str">
        <f>VLOOKUP(G7407,[1]Macrodata_CCF!$A$3:$D$55,4,FALSE)</f>
        <v>#ERROR!</v>
      </c>
      <c r="E7407" s="79" t="str">
        <f>VLOOKUP(G7407,[1]Macrodata_CCF!$A$3:$B$55,2,FALSE)</f>
        <v>#ERROR!</v>
      </c>
      <c r="F7407" s="78">
        <v>0.0</v>
      </c>
      <c r="G7407" s="80">
        <v>44.0</v>
      </c>
      <c r="H7407" s="81">
        <v>32435.0</v>
      </c>
      <c r="I7407" s="81">
        <v>290000.0</v>
      </c>
      <c r="J7407" s="81">
        <v>0.0</v>
      </c>
      <c r="K7407" s="81">
        <v>290000.0</v>
      </c>
      <c r="L7407" s="82">
        <v>-0.1259293770504533</v>
      </c>
      <c r="N7407" s="83">
        <f t="shared" si="1"/>
        <v>-0.1259293771</v>
      </c>
      <c r="O7407" s="83">
        <f t="shared" si="2"/>
        <v>0</v>
      </c>
      <c r="Q7407" s="83">
        <f t="shared" si="3"/>
        <v>0.8881551724</v>
      </c>
      <c r="R7407" s="83">
        <f t="shared" si="4"/>
        <v>-0.1259293771</v>
      </c>
      <c r="S7407" s="83" t="b">
        <f t="shared" si="5"/>
        <v>0</v>
      </c>
      <c r="T7407" s="72"/>
      <c r="U7407" s="72"/>
      <c r="V7407" s="72"/>
      <c r="W7407" s="72"/>
      <c r="X7407" s="72"/>
      <c r="Y7407" s="72"/>
      <c r="Z7407" s="72"/>
      <c r="AA7407" s="72"/>
      <c r="AB7407" s="72"/>
      <c r="AC7407" s="72"/>
      <c r="AD7407" s="72"/>
      <c r="AE7407" s="72"/>
      <c r="AF7407" s="72"/>
      <c r="AG7407" s="72"/>
      <c r="AH7407" s="72"/>
      <c r="AI7407" s="72"/>
      <c r="AJ7407" s="72"/>
      <c r="AK7407" s="72"/>
    </row>
    <row r="7408" ht="14.25" customHeight="1">
      <c r="A7408" s="78">
        <v>7405.0</v>
      </c>
      <c r="C7408" s="78" t="str">
        <f>VLOOKUP(G7408,[1]Macrodata_CCF!$A$3:$D$55,4,FALSE)</f>
        <v>#ERROR!</v>
      </c>
      <c r="E7408" s="79" t="str">
        <f>VLOOKUP(G7408,[1]Macrodata_CCF!$A$3:$B$55,2,FALSE)</f>
        <v>#ERROR!</v>
      </c>
      <c r="F7408" s="78">
        <v>0.0</v>
      </c>
      <c r="G7408" s="80">
        <v>38.0</v>
      </c>
      <c r="H7408" s="81">
        <v>346910.0</v>
      </c>
      <c r="I7408" s="81">
        <v>880000.0</v>
      </c>
      <c r="J7408" s="81">
        <v>368235.0</v>
      </c>
      <c r="K7408" s="81">
        <v>1584000.0</v>
      </c>
      <c r="L7408" s="82">
        <v>0.04000262619820293</v>
      </c>
      <c r="N7408" s="83">
        <f t="shared" si="1"/>
        <v>0.0400026262</v>
      </c>
      <c r="O7408" s="83">
        <f t="shared" si="2"/>
        <v>0.0400026262</v>
      </c>
      <c r="Q7408" s="83">
        <f t="shared" si="3"/>
        <v>0.6057840909</v>
      </c>
      <c r="R7408" s="83">
        <f t="shared" si="4"/>
        <v>0.0400026262</v>
      </c>
      <c r="S7408" s="83" t="b">
        <f t="shared" si="5"/>
        <v>0</v>
      </c>
      <c r="T7408" s="72"/>
      <c r="U7408" s="72"/>
      <c r="V7408" s="72"/>
      <c r="W7408" s="72"/>
      <c r="X7408" s="72"/>
      <c r="Y7408" s="72"/>
      <c r="Z7408" s="72"/>
      <c r="AA7408" s="72"/>
      <c r="AB7408" s="72"/>
      <c r="AC7408" s="72"/>
      <c r="AD7408" s="72"/>
      <c r="AE7408" s="72"/>
      <c r="AF7408" s="72"/>
      <c r="AG7408" s="72"/>
      <c r="AH7408" s="72"/>
      <c r="AI7408" s="72"/>
      <c r="AJ7408" s="72"/>
      <c r="AK7408" s="72"/>
    </row>
    <row r="7409" ht="14.25" customHeight="1">
      <c r="A7409" s="78">
        <v>7406.0</v>
      </c>
      <c r="C7409" s="78" t="str">
        <f>VLOOKUP(G7409,[1]Macrodata_CCF!$A$3:$D$55,4,FALSE)</f>
        <v>#ERROR!</v>
      </c>
      <c r="E7409" s="79" t="str">
        <f>VLOOKUP(G7409,[1]Macrodata_CCF!$A$3:$B$55,2,FALSE)</f>
        <v>#ERROR!</v>
      </c>
      <c r="F7409" s="78">
        <v>0.0</v>
      </c>
      <c r="G7409" s="80">
        <v>18.0</v>
      </c>
      <c r="H7409" s="81">
        <v>212215.0</v>
      </c>
      <c r="I7409" s="81">
        <v>410000.0</v>
      </c>
      <c r="J7409" s="81">
        <v>251770.0</v>
      </c>
      <c r="K7409" s="81">
        <v>410000.0</v>
      </c>
      <c r="L7409" s="82">
        <v>0.1999898880097075</v>
      </c>
      <c r="N7409" s="83">
        <f t="shared" si="1"/>
        <v>0.199989888</v>
      </c>
      <c r="O7409" s="83">
        <f t="shared" si="2"/>
        <v>0.199989888</v>
      </c>
      <c r="Q7409" s="83">
        <f t="shared" si="3"/>
        <v>0.482402439</v>
      </c>
      <c r="R7409" s="83">
        <f t="shared" si="4"/>
        <v>0.199989888</v>
      </c>
      <c r="S7409" s="83" t="b">
        <f t="shared" si="5"/>
        <v>0</v>
      </c>
      <c r="T7409" s="72"/>
      <c r="U7409" s="72"/>
      <c r="V7409" s="72"/>
      <c r="W7409" s="72"/>
      <c r="X7409" s="72"/>
      <c r="Y7409" s="72"/>
      <c r="Z7409" s="72"/>
      <c r="AA7409" s="72"/>
      <c r="AB7409" s="72"/>
      <c r="AC7409" s="72"/>
      <c r="AD7409" s="72"/>
      <c r="AE7409" s="72"/>
      <c r="AF7409" s="72"/>
      <c r="AG7409" s="72"/>
      <c r="AH7409" s="72"/>
      <c r="AI7409" s="72"/>
      <c r="AJ7409" s="72"/>
      <c r="AK7409" s="72"/>
    </row>
    <row r="7410" ht="14.25" customHeight="1">
      <c r="A7410" s="78">
        <v>7407.0</v>
      </c>
      <c r="C7410" s="78" t="str">
        <f>VLOOKUP(G7410,[1]Macrodata_CCF!$A$3:$D$55,4,FALSE)</f>
        <v>#ERROR!</v>
      </c>
      <c r="E7410" s="79" t="str">
        <f>VLOOKUP(G7410,[1]Macrodata_CCF!$A$3:$B$55,2,FALSE)</f>
        <v>#ERROR!</v>
      </c>
      <c r="F7410" s="78">
        <v>0.0</v>
      </c>
      <c r="G7410" s="80">
        <v>7.0</v>
      </c>
      <c r="H7410" s="81">
        <v>0.0</v>
      </c>
      <c r="I7410" s="81">
        <v>380000.0</v>
      </c>
      <c r="J7410" s="81">
        <v>140600.0</v>
      </c>
      <c r="K7410" s="81">
        <v>570000.0</v>
      </c>
      <c r="L7410" s="82">
        <v>0.37</v>
      </c>
      <c r="N7410" s="83">
        <f t="shared" si="1"/>
        <v>0.37</v>
      </c>
      <c r="O7410" s="83">
        <f t="shared" si="2"/>
        <v>0.37</v>
      </c>
      <c r="Q7410" s="83">
        <f t="shared" si="3"/>
        <v>1</v>
      </c>
      <c r="R7410" s="83">
        <f t="shared" si="4"/>
        <v>0.37</v>
      </c>
      <c r="S7410" s="83" t="b">
        <f t="shared" si="5"/>
        <v>0</v>
      </c>
      <c r="T7410" s="72"/>
      <c r="U7410" s="72"/>
      <c r="V7410" s="72"/>
      <c r="W7410" s="72"/>
      <c r="X7410" s="72"/>
      <c r="Y7410" s="72"/>
      <c r="Z7410" s="72"/>
      <c r="AA7410" s="72"/>
      <c r="AB7410" s="72"/>
      <c r="AC7410" s="72"/>
      <c r="AD7410" s="72"/>
      <c r="AE7410" s="72"/>
      <c r="AF7410" s="72"/>
      <c r="AG7410" s="72"/>
      <c r="AH7410" s="72"/>
      <c r="AI7410" s="72"/>
      <c r="AJ7410" s="72"/>
      <c r="AK7410" s="72"/>
    </row>
    <row r="7411" ht="14.25" customHeight="1">
      <c r="A7411" s="78">
        <v>7408.0</v>
      </c>
      <c r="C7411" s="78" t="str">
        <f>VLOOKUP(G7411,[1]Macrodata_CCF!$A$3:$D$55,4,FALSE)</f>
        <v>#ERROR!</v>
      </c>
      <c r="E7411" s="79" t="str">
        <f>VLOOKUP(G7411,[1]Macrodata_CCF!$A$3:$B$55,2,FALSE)</f>
        <v>#ERROR!</v>
      </c>
      <c r="F7411" s="78">
        <v>1.0</v>
      </c>
      <c r="G7411" s="80">
        <v>19.0</v>
      </c>
      <c r="H7411" s="81">
        <v>378605.0</v>
      </c>
      <c r="I7411" s="81">
        <v>500000.0</v>
      </c>
      <c r="J7411" s="81">
        <v>451440.0</v>
      </c>
      <c r="K7411" s="81">
        <v>500000.0</v>
      </c>
      <c r="L7411" s="82">
        <v>0.5999835248568722</v>
      </c>
      <c r="N7411" s="83">
        <f t="shared" si="1"/>
        <v>0.5999835249</v>
      </c>
      <c r="O7411" s="83">
        <f t="shared" si="2"/>
        <v>0.5999835249</v>
      </c>
      <c r="Q7411" s="83">
        <f t="shared" si="3"/>
        <v>0.24279</v>
      </c>
      <c r="R7411" s="83">
        <f t="shared" si="4"/>
        <v>0.5999835249</v>
      </c>
      <c r="S7411" s="83" t="b">
        <f t="shared" si="5"/>
        <v>0</v>
      </c>
      <c r="T7411" s="72"/>
      <c r="U7411" s="72"/>
      <c r="V7411" s="72"/>
      <c r="W7411" s="72"/>
      <c r="X7411" s="72"/>
      <c r="Y7411" s="72"/>
      <c r="Z7411" s="72"/>
      <c r="AA7411" s="72"/>
      <c r="AB7411" s="72"/>
      <c r="AC7411" s="72"/>
      <c r="AD7411" s="72"/>
      <c r="AE7411" s="72"/>
      <c r="AF7411" s="72"/>
      <c r="AG7411" s="72"/>
      <c r="AH7411" s="72"/>
      <c r="AI7411" s="72"/>
      <c r="AJ7411" s="72"/>
      <c r="AK7411" s="72"/>
    </row>
    <row r="7412" ht="14.25" customHeight="1">
      <c r="A7412" s="78">
        <v>7409.0</v>
      </c>
      <c r="C7412" s="78" t="str">
        <f>VLOOKUP(G7412,[1]Macrodata_CCF!$A$3:$D$55,4,FALSE)</f>
        <v>#ERROR!</v>
      </c>
      <c r="E7412" s="79" t="str">
        <f>VLOOKUP(G7412,[1]Macrodata_CCF!$A$3:$B$55,2,FALSE)</f>
        <v>#ERROR!</v>
      </c>
      <c r="F7412" s="78">
        <v>0.0</v>
      </c>
      <c r="G7412" s="80">
        <v>23.0</v>
      </c>
      <c r="H7412" s="81">
        <v>207505.0</v>
      </c>
      <c r="I7412" s="81">
        <v>320000.0</v>
      </c>
      <c r="J7412" s="81">
        <v>196255.0</v>
      </c>
      <c r="K7412" s="81">
        <v>320000.0</v>
      </c>
      <c r="L7412" s="82">
        <v>-0.1000044446419841</v>
      </c>
      <c r="N7412" s="83">
        <f t="shared" si="1"/>
        <v>-0.1000044446</v>
      </c>
      <c r="O7412" s="83">
        <f t="shared" si="2"/>
        <v>0</v>
      </c>
      <c r="Q7412" s="83">
        <f t="shared" si="3"/>
        <v>0.351546875</v>
      </c>
      <c r="R7412" s="83">
        <f t="shared" si="4"/>
        <v>-0.1000044446</v>
      </c>
      <c r="S7412" s="83" t="b">
        <f t="shared" si="5"/>
        <v>0</v>
      </c>
      <c r="T7412" s="72"/>
      <c r="U7412" s="72"/>
      <c r="V7412" s="72"/>
      <c r="W7412" s="72"/>
      <c r="X7412" s="72"/>
      <c r="Y7412" s="72"/>
      <c r="Z7412" s="72"/>
      <c r="AA7412" s="72"/>
      <c r="AB7412" s="72"/>
      <c r="AC7412" s="72"/>
      <c r="AD7412" s="72"/>
      <c r="AE7412" s="72"/>
      <c r="AF7412" s="72"/>
      <c r="AG7412" s="72"/>
      <c r="AH7412" s="72"/>
      <c r="AI7412" s="72"/>
      <c r="AJ7412" s="72"/>
      <c r="AK7412" s="72"/>
    </row>
    <row r="7413" ht="14.25" customHeight="1">
      <c r="A7413" s="78">
        <v>7410.0</v>
      </c>
      <c r="C7413" s="78" t="str">
        <f>VLOOKUP(G7413,[1]Macrodata_CCF!$A$3:$D$55,4,FALSE)</f>
        <v>#ERROR!</v>
      </c>
      <c r="E7413" s="79" t="str">
        <f>VLOOKUP(G7413,[1]Macrodata_CCF!$A$3:$B$55,2,FALSE)</f>
        <v>#ERROR!</v>
      </c>
      <c r="F7413" s="78">
        <v>0.0</v>
      </c>
      <c r="G7413" s="80">
        <v>4.0</v>
      </c>
      <c r="H7413" s="81">
        <v>77845.0</v>
      </c>
      <c r="I7413" s="81">
        <v>870000.0</v>
      </c>
      <c r="J7413" s="81">
        <v>291725.0</v>
      </c>
      <c r="K7413" s="81">
        <v>870000.0</v>
      </c>
      <c r="L7413" s="82">
        <v>0.2699976645984687</v>
      </c>
      <c r="N7413" s="83">
        <f t="shared" si="1"/>
        <v>0.2699976646</v>
      </c>
      <c r="O7413" s="83">
        <f t="shared" si="2"/>
        <v>0.2699976646</v>
      </c>
      <c r="Q7413" s="83">
        <f t="shared" si="3"/>
        <v>0.9105229885</v>
      </c>
      <c r="R7413" s="83">
        <f t="shared" si="4"/>
        <v>0.2699976646</v>
      </c>
      <c r="S7413" s="83" t="b">
        <f t="shared" si="5"/>
        <v>0</v>
      </c>
      <c r="T7413" s="72"/>
      <c r="U7413" s="72"/>
      <c r="V7413" s="72"/>
      <c r="W7413" s="72"/>
      <c r="X7413" s="72"/>
      <c r="Y7413" s="72"/>
      <c r="Z7413" s="72"/>
      <c r="AA7413" s="72"/>
      <c r="AB7413" s="72"/>
      <c r="AC7413" s="72"/>
      <c r="AD7413" s="72"/>
      <c r="AE7413" s="72"/>
      <c r="AF7413" s="72"/>
      <c r="AG7413" s="72"/>
      <c r="AH7413" s="72"/>
      <c r="AI7413" s="72"/>
      <c r="AJ7413" s="72"/>
      <c r="AK7413" s="72"/>
    </row>
    <row r="7414" ht="14.25" customHeight="1">
      <c r="A7414" s="78">
        <v>7411.0</v>
      </c>
      <c r="C7414" s="78" t="str">
        <f>VLOOKUP(G7414,[1]Macrodata_CCF!$A$3:$D$55,4,FALSE)</f>
        <v>#ERROR!</v>
      </c>
      <c r="E7414" s="79" t="str">
        <f>VLOOKUP(G7414,[1]Macrodata_CCF!$A$3:$B$55,2,FALSE)</f>
        <v>#ERROR!</v>
      </c>
      <c r="F7414" s="78">
        <v>0.0</v>
      </c>
      <c r="G7414" s="80">
        <v>14.0</v>
      </c>
      <c r="H7414" s="81">
        <v>226295.0</v>
      </c>
      <c r="I7414" s="81">
        <v>310000.0</v>
      </c>
      <c r="J7414" s="81">
        <v>240525.0</v>
      </c>
      <c r="K7414" s="81">
        <v>310000.0</v>
      </c>
      <c r="L7414" s="82">
        <v>0.1700017920076459</v>
      </c>
      <c r="N7414" s="83">
        <f t="shared" si="1"/>
        <v>0.170001792</v>
      </c>
      <c r="O7414" s="83">
        <f t="shared" si="2"/>
        <v>0.170001792</v>
      </c>
      <c r="Q7414" s="83">
        <f t="shared" si="3"/>
        <v>0.270016129</v>
      </c>
      <c r="R7414" s="83">
        <f t="shared" si="4"/>
        <v>0.170001792</v>
      </c>
      <c r="S7414" s="83" t="b">
        <f t="shared" si="5"/>
        <v>0</v>
      </c>
      <c r="T7414" s="72"/>
      <c r="U7414" s="72"/>
      <c r="V7414" s="72"/>
      <c r="W7414" s="72"/>
      <c r="X7414" s="72"/>
      <c r="Y7414" s="72"/>
      <c r="Z7414" s="72"/>
      <c r="AA7414" s="72"/>
      <c r="AB7414" s="72"/>
      <c r="AC7414" s="72"/>
      <c r="AD7414" s="72"/>
      <c r="AE7414" s="72"/>
      <c r="AF7414" s="72"/>
      <c r="AG7414" s="72"/>
      <c r="AH7414" s="72"/>
      <c r="AI7414" s="72"/>
      <c r="AJ7414" s="72"/>
      <c r="AK7414" s="72"/>
    </row>
    <row r="7415" ht="14.25" customHeight="1">
      <c r="A7415" s="78">
        <v>7412.0</v>
      </c>
      <c r="C7415" s="78" t="str">
        <f>VLOOKUP(G7415,[1]Macrodata_CCF!$A$3:$D$55,4,FALSE)</f>
        <v>#ERROR!</v>
      </c>
      <c r="E7415" s="79" t="str">
        <f>VLOOKUP(G7415,[1]Macrodata_CCF!$A$3:$B$55,2,FALSE)</f>
        <v>#ERROR!</v>
      </c>
      <c r="F7415" s="78">
        <v>0.0</v>
      </c>
      <c r="G7415" s="80">
        <v>17.0</v>
      </c>
      <c r="H7415" s="81">
        <v>0.0</v>
      </c>
      <c r="I7415" s="81">
        <v>840000.0</v>
      </c>
      <c r="J7415" s="81">
        <v>168000.0</v>
      </c>
      <c r="K7415" s="81">
        <v>840000.0</v>
      </c>
      <c r="L7415" s="82">
        <v>0.2</v>
      </c>
      <c r="N7415" s="83">
        <f t="shared" si="1"/>
        <v>0.2</v>
      </c>
      <c r="O7415" s="83">
        <f t="shared" si="2"/>
        <v>0.2</v>
      </c>
      <c r="Q7415" s="83">
        <f t="shared" si="3"/>
        <v>1</v>
      </c>
      <c r="R7415" s="83">
        <f t="shared" si="4"/>
        <v>0.2</v>
      </c>
      <c r="S7415" s="83" t="b">
        <f t="shared" si="5"/>
        <v>0</v>
      </c>
      <c r="T7415" s="72"/>
      <c r="U7415" s="72"/>
      <c r="V7415" s="72"/>
      <c r="W7415" s="72"/>
      <c r="X7415" s="72"/>
      <c r="Y7415" s="72"/>
      <c r="Z7415" s="72"/>
      <c r="AA7415" s="72"/>
      <c r="AB7415" s="72"/>
      <c r="AC7415" s="72"/>
      <c r="AD7415" s="72"/>
      <c r="AE7415" s="72"/>
      <c r="AF7415" s="72"/>
      <c r="AG7415" s="72"/>
      <c r="AH7415" s="72"/>
      <c r="AI7415" s="72"/>
      <c r="AJ7415" s="72"/>
      <c r="AK7415" s="72"/>
    </row>
    <row r="7416" ht="14.25" customHeight="1">
      <c r="A7416" s="78">
        <v>7413.0</v>
      </c>
      <c r="C7416" s="78" t="str">
        <f>VLOOKUP(G7416,[1]Macrodata_CCF!$A$3:$D$55,4,FALSE)</f>
        <v>#ERROR!</v>
      </c>
      <c r="E7416" s="79" t="str">
        <f>VLOOKUP(G7416,[1]Macrodata_CCF!$A$3:$B$55,2,FALSE)</f>
        <v>#ERROR!</v>
      </c>
      <c r="F7416" s="78">
        <v>0.0</v>
      </c>
      <c r="G7416" s="80">
        <v>22.0</v>
      </c>
      <c r="H7416" s="81">
        <v>77065.0</v>
      </c>
      <c r="I7416" s="81">
        <v>800000.0</v>
      </c>
      <c r="J7416" s="81">
        <v>0.0</v>
      </c>
      <c r="K7416" s="81">
        <v>800000.0</v>
      </c>
      <c r="L7416" s="82">
        <v>-0.1066001784392788</v>
      </c>
      <c r="N7416" s="83">
        <f t="shared" si="1"/>
        <v>-0.1066001784</v>
      </c>
      <c r="O7416" s="83">
        <f t="shared" si="2"/>
        <v>0</v>
      </c>
      <c r="Q7416" s="83">
        <f t="shared" si="3"/>
        <v>0.90366875</v>
      </c>
      <c r="R7416" s="83">
        <f t="shared" si="4"/>
        <v>-0.1066001784</v>
      </c>
      <c r="S7416" s="83" t="b">
        <f t="shared" si="5"/>
        <v>0</v>
      </c>
      <c r="T7416" s="72"/>
      <c r="U7416" s="72"/>
      <c r="V7416" s="72"/>
      <c r="W7416" s="72"/>
      <c r="X7416" s="72"/>
      <c r="Y7416" s="72"/>
      <c r="Z7416" s="72"/>
      <c r="AA7416" s="72"/>
      <c r="AB7416" s="72"/>
      <c r="AC7416" s="72"/>
      <c r="AD7416" s="72"/>
      <c r="AE7416" s="72"/>
      <c r="AF7416" s="72"/>
      <c r="AG7416" s="72"/>
      <c r="AH7416" s="72"/>
      <c r="AI7416" s="72"/>
      <c r="AJ7416" s="72"/>
      <c r="AK7416" s="72"/>
    </row>
    <row r="7417" ht="14.25" customHeight="1">
      <c r="A7417" s="78">
        <v>7414.0</v>
      </c>
      <c r="C7417" s="78" t="str">
        <f>VLOOKUP(G7417,[1]Macrodata_CCF!$A$3:$D$55,4,FALSE)</f>
        <v>#ERROR!</v>
      </c>
      <c r="E7417" s="79" t="str">
        <f>VLOOKUP(G7417,[1]Macrodata_CCF!$A$3:$B$55,2,FALSE)</f>
        <v>#ERROR!</v>
      </c>
      <c r="F7417" s="78">
        <v>0.0</v>
      </c>
      <c r="G7417" s="80">
        <v>3.0</v>
      </c>
      <c r="H7417" s="81">
        <v>0.0</v>
      </c>
      <c r="I7417" s="81">
        <v>550000.0</v>
      </c>
      <c r="J7417" s="81">
        <v>121000.0</v>
      </c>
      <c r="K7417" s="81">
        <v>550000.0</v>
      </c>
      <c r="L7417" s="82">
        <v>0.22</v>
      </c>
      <c r="N7417" s="83">
        <f t="shared" si="1"/>
        <v>0.22</v>
      </c>
      <c r="O7417" s="83">
        <f t="shared" si="2"/>
        <v>0.22</v>
      </c>
      <c r="Q7417" s="83">
        <f t="shared" si="3"/>
        <v>1</v>
      </c>
      <c r="R7417" s="83">
        <f t="shared" si="4"/>
        <v>0.22</v>
      </c>
      <c r="S7417" s="83" t="b">
        <f t="shared" si="5"/>
        <v>0</v>
      </c>
      <c r="T7417" s="72"/>
      <c r="U7417" s="72"/>
      <c r="V7417" s="72"/>
      <c r="W7417" s="72"/>
      <c r="X7417" s="72"/>
      <c r="Y7417" s="72"/>
      <c r="Z7417" s="72"/>
      <c r="AA7417" s="72"/>
      <c r="AB7417" s="72"/>
      <c r="AC7417" s="72"/>
      <c r="AD7417" s="72"/>
      <c r="AE7417" s="72"/>
      <c r="AF7417" s="72"/>
      <c r="AG7417" s="72"/>
      <c r="AH7417" s="72"/>
      <c r="AI7417" s="72"/>
      <c r="AJ7417" s="72"/>
      <c r="AK7417" s="72"/>
    </row>
    <row r="7418" ht="14.25" customHeight="1">
      <c r="A7418" s="78">
        <v>7415.0</v>
      </c>
      <c r="C7418" s="78" t="str">
        <f>VLOOKUP(G7418,[1]Macrodata_CCF!$A$3:$D$55,4,FALSE)</f>
        <v>#ERROR!</v>
      </c>
      <c r="E7418" s="79" t="str">
        <f>VLOOKUP(G7418,[1]Macrodata_CCF!$A$3:$B$55,2,FALSE)</f>
        <v>#ERROR!</v>
      </c>
      <c r="F7418" s="78">
        <v>0.0</v>
      </c>
      <c r="G7418" s="80">
        <v>8.0</v>
      </c>
      <c r="H7418" s="81">
        <v>528820.0</v>
      </c>
      <c r="I7418" s="81">
        <v>630000.0</v>
      </c>
      <c r="J7418" s="81">
        <v>549055.0</v>
      </c>
      <c r="K7418" s="81">
        <v>1197000.0</v>
      </c>
      <c r="L7418" s="82">
        <v>0.1999901166238387</v>
      </c>
      <c r="N7418" s="83">
        <f t="shared" si="1"/>
        <v>0.1999901166</v>
      </c>
      <c r="O7418" s="83">
        <f t="shared" si="2"/>
        <v>0.1999901166</v>
      </c>
      <c r="Q7418" s="83">
        <f t="shared" si="3"/>
        <v>0.1606031746</v>
      </c>
      <c r="R7418" s="83">
        <f t="shared" si="4"/>
        <v>0.1999901166</v>
      </c>
      <c r="S7418" s="83" t="b">
        <f t="shared" si="5"/>
        <v>0</v>
      </c>
      <c r="T7418" s="72"/>
      <c r="U7418" s="72"/>
      <c r="V7418" s="72"/>
      <c r="W7418" s="72"/>
      <c r="X7418" s="72"/>
      <c r="Y7418" s="72"/>
      <c r="Z7418" s="72"/>
      <c r="AA7418" s="72"/>
      <c r="AB7418" s="72"/>
      <c r="AC7418" s="72"/>
      <c r="AD7418" s="72"/>
      <c r="AE7418" s="72"/>
      <c r="AF7418" s="72"/>
      <c r="AG7418" s="72"/>
      <c r="AH7418" s="72"/>
      <c r="AI7418" s="72"/>
      <c r="AJ7418" s="72"/>
      <c r="AK7418" s="72"/>
    </row>
    <row r="7419" ht="14.25" customHeight="1">
      <c r="A7419" s="78">
        <v>7416.0</v>
      </c>
      <c r="C7419" s="78" t="str">
        <f>VLOOKUP(G7419,[1]Macrodata_CCF!$A$3:$D$55,4,FALSE)</f>
        <v>#ERROR!</v>
      </c>
      <c r="E7419" s="79" t="str">
        <f>VLOOKUP(G7419,[1]Macrodata_CCF!$A$3:$B$55,2,FALSE)</f>
        <v>#ERROR!</v>
      </c>
      <c r="F7419" s="78">
        <v>0.0</v>
      </c>
      <c r="G7419" s="80">
        <v>33.0</v>
      </c>
      <c r="H7419" s="81">
        <v>28685.0</v>
      </c>
      <c r="I7419" s="81">
        <v>140000.0</v>
      </c>
      <c r="J7419" s="81">
        <v>48720.0</v>
      </c>
      <c r="K7419" s="81">
        <v>140000.0</v>
      </c>
      <c r="L7419" s="82">
        <v>0.1799847280240758</v>
      </c>
      <c r="N7419" s="83">
        <f t="shared" si="1"/>
        <v>0.179984728</v>
      </c>
      <c r="O7419" s="83">
        <f t="shared" si="2"/>
        <v>0.179984728</v>
      </c>
      <c r="Q7419" s="83">
        <f t="shared" si="3"/>
        <v>0.7951071429</v>
      </c>
      <c r="R7419" s="83">
        <f t="shared" si="4"/>
        <v>0.179984728</v>
      </c>
      <c r="S7419" s="83" t="b">
        <f t="shared" si="5"/>
        <v>0</v>
      </c>
      <c r="T7419" s="72"/>
      <c r="U7419" s="72"/>
      <c r="V7419" s="72"/>
      <c r="W7419" s="72"/>
      <c r="X7419" s="72"/>
      <c r="Y7419" s="72"/>
      <c r="Z7419" s="72"/>
      <c r="AA7419" s="72"/>
      <c r="AB7419" s="72"/>
      <c r="AC7419" s="72"/>
      <c r="AD7419" s="72"/>
      <c r="AE7419" s="72"/>
      <c r="AF7419" s="72"/>
      <c r="AG7419" s="72"/>
      <c r="AH7419" s="72"/>
      <c r="AI7419" s="72"/>
      <c r="AJ7419" s="72"/>
      <c r="AK7419" s="72"/>
    </row>
    <row r="7420" ht="14.25" customHeight="1">
      <c r="A7420" s="78">
        <v>7417.0</v>
      </c>
      <c r="C7420" s="78" t="str">
        <f>VLOOKUP(G7420,[1]Macrodata_CCF!$A$3:$D$55,4,FALSE)</f>
        <v>#ERROR!</v>
      </c>
      <c r="E7420" s="79" t="str">
        <f>VLOOKUP(G7420,[1]Macrodata_CCF!$A$3:$B$55,2,FALSE)</f>
        <v>#ERROR!</v>
      </c>
      <c r="F7420" s="78">
        <v>0.0</v>
      </c>
      <c r="G7420" s="80">
        <v>27.0</v>
      </c>
      <c r="H7420" s="81">
        <v>0.0</v>
      </c>
      <c r="I7420" s="81">
        <v>510000.0</v>
      </c>
      <c r="J7420" s="81">
        <v>91800.0</v>
      </c>
      <c r="K7420" s="81">
        <v>663000.0</v>
      </c>
      <c r="L7420" s="82">
        <v>0.18</v>
      </c>
      <c r="N7420" s="83">
        <f t="shared" si="1"/>
        <v>0.18</v>
      </c>
      <c r="O7420" s="83">
        <f t="shared" si="2"/>
        <v>0.18</v>
      </c>
      <c r="Q7420" s="83">
        <f t="shared" si="3"/>
        <v>1</v>
      </c>
      <c r="R7420" s="83">
        <f t="shared" si="4"/>
        <v>0.18</v>
      </c>
      <c r="S7420" s="83" t="b">
        <f t="shared" si="5"/>
        <v>0</v>
      </c>
      <c r="T7420" s="72"/>
      <c r="U7420" s="72"/>
      <c r="V7420" s="72"/>
      <c r="W7420" s="72"/>
      <c r="X7420" s="72"/>
      <c r="Y7420" s="72"/>
      <c r="Z7420" s="72"/>
      <c r="AA7420" s="72"/>
      <c r="AB7420" s="72"/>
      <c r="AC7420" s="72"/>
      <c r="AD7420" s="72"/>
      <c r="AE7420" s="72"/>
      <c r="AF7420" s="72"/>
      <c r="AG7420" s="72"/>
      <c r="AH7420" s="72"/>
      <c r="AI7420" s="72"/>
      <c r="AJ7420" s="72"/>
      <c r="AK7420" s="72"/>
    </row>
    <row r="7421" ht="14.25" customHeight="1">
      <c r="A7421" s="78">
        <v>7418.0</v>
      </c>
      <c r="C7421" s="78" t="str">
        <f>VLOOKUP(G7421,[1]Macrodata_CCF!$A$3:$D$55,4,FALSE)</f>
        <v>#ERROR!</v>
      </c>
      <c r="E7421" s="79" t="str">
        <f>VLOOKUP(G7421,[1]Macrodata_CCF!$A$3:$B$55,2,FALSE)</f>
        <v>#ERROR!</v>
      </c>
      <c r="F7421" s="78">
        <v>0.0</v>
      </c>
      <c r="G7421" s="80">
        <v>25.0</v>
      </c>
      <c r="H7421" s="81">
        <v>0.0</v>
      </c>
      <c r="I7421" s="81">
        <v>680000.0</v>
      </c>
      <c r="J7421" s="81">
        <v>95200.0</v>
      </c>
      <c r="K7421" s="81">
        <v>680000.0</v>
      </c>
      <c r="L7421" s="82">
        <v>0.14</v>
      </c>
      <c r="N7421" s="83">
        <f t="shared" si="1"/>
        <v>0.14</v>
      </c>
      <c r="O7421" s="83">
        <f t="shared" si="2"/>
        <v>0.14</v>
      </c>
      <c r="Q7421" s="83">
        <f t="shared" si="3"/>
        <v>1</v>
      </c>
      <c r="R7421" s="83">
        <f t="shared" si="4"/>
        <v>0.14</v>
      </c>
      <c r="S7421" s="83" t="b">
        <f t="shared" si="5"/>
        <v>0</v>
      </c>
      <c r="T7421" s="72"/>
      <c r="U7421" s="72"/>
      <c r="V7421" s="72"/>
      <c r="W7421" s="72"/>
      <c r="X7421" s="72"/>
      <c r="Y7421" s="72"/>
      <c r="Z7421" s="72"/>
      <c r="AA7421" s="72"/>
      <c r="AB7421" s="72"/>
      <c r="AC7421" s="72"/>
      <c r="AD7421" s="72"/>
      <c r="AE7421" s="72"/>
      <c r="AF7421" s="72"/>
      <c r="AG7421" s="72"/>
      <c r="AH7421" s="72"/>
      <c r="AI7421" s="72"/>
      <c r="AJ7421" s="72"/>
      <c r="AK7421" s="72"/>
    </row>
    <row r="7422" ht="14.25" customHeight="1">
      <c r="A7422" s="78">
        <v>7419.0</v>
      </c>
      <c r="C7422" s="78" t="str">
        <f>VLOOKUP(G7422,[1]Macrodata_CCF!$A$3:$D$55,4,FALSE)</f>
        <v>#ERROR!</v>
      </c>
      <c r="E7422" s="79" t="str">
        <f>VLOOKUP(G7422,[1]Macrodata_CCF!$A$3:$B$55,2,FALSE)</f>
        <v>#ERROR!</v>
      </c>
      <c r="F7422" s="78">
        <v>0.0</v>
      </c>
      <c r="G7422" s="80">
        <v>33.0</v>
      </c>
      <c r="H7422" s="81">
        <v>690955.0</v>
      </c>
      <c r="I7422" s="81">
        <v>700000.0</v>
      </c>
      <c r="J7422" s="81">
        <v>692765.0</v>
      </c>
      <c r="K7422" s="81">
        <v>1260000.0</v>
      </c>
      <c r="L7422" s="82">
        <v>0.2001105583195135</v>
      </c>
      <c r="N7422" s="83">
        <f t="shared" si="1"/>
        <v>0.2001105583</v>
      </c>
      <c r="O7422" s="83">
        <f t="shared" si="2"/>
        <v>0.2001105583</v>
      </c>
      <c r="Q7422" s="83">
        <f t="shared" si="3"/>
        <v>0.01292142857</v>
      </c>
      <c r="R7422" s="83">
        <f t="shared" si="4"/>
        <v>0.002585714286</v>
      </c>
      <c r="S7422" s="83" t="b">
        <f t="shared" si="5"/>
        <v>0</v>
      </c>
      <c r="T7422" s="72"/>
      <c r="U7422" s="72"/>
      <c r="V7422" s="72"/>
      <c r="W7422" s="72"/>
      <c r="X7422" s="72"/>
      <c r="Y7422" s="72"/>
      <c r="Z7422" s="72"/>
      <c r="AA7422" s="72"/>
      <c r="AB7422" s="72"/>
      <c r="AC7422" s="72"/>
      <c r="AD7422" s="72"/>
      <c r="AE7422" s="72"/>
      <c r="AF7422" s="72"/>
      <c r="AG7422" s="72"/>
      <c r="AH7422" s="72"/>
      <c r="AI7422" s="72"/>
      <c r="AJ7422" s="72"/>
      <c r="AK7422" s="72"/>
    </row>
    <row r="7423" ht="14.25" customHeight="1">
      <c r="A7423" s="78">
        <v>7420.0</v>
      </c>
      <c r="C7423" s="78" t="str">
        <f>VLOOKUP(G7423,[1]Macrodata_CCF!$A$3:$D$55,4,FALSE)</f>
        <v>#ERROR!</v>
      </c>
      <c r="E7423" s="79" t="str">
        <f>VLOOKUP(G7423,[1]Macrodata_CCF!$A$3:$B$55,2,FALSE)</f>
        <v>#ERROR!</v>
      </c>
      <c r="F7423" s="78">
        <v>0.0</v>
      </c>
      <c r="G7423" s="80">
        <v>13.0</v>
      </c>
      <c r="H7423" s="81">
        <v>176435.0</v>
      </c>
      <c r="I7423" s="81">
        <v>270000.0</v>
      </c>
      <c r="J7423" s="81">
        <v>191405.0</v>
      </c>
      <c r="K7423" s="81">
        <v>270000.0</v>
      </c>
      <c r="L7423" s="82">
        <v>0.1599957248971303</v>
      </c>
      <c r="N7423" s="83">
        <f t="shared" si="1"/>
        <v>0.1599957249</v>
      </c>
      <c r="O7423" s="83">
        <f t="shared" si="2"/>
        <v>0.1599957249</v>
      </c>
      <c r="Q7423" s="83">
        <f t="shared" si="3"/>
        <v>0.346537037</v>
      </c>
      <c r="R7423" s="83">
        <f t="shared" si="4"/>
        <v>0.1599957249</v>
      </c>
      <c r="S7423" s="83" t="b">
        <f t="shared" si="5"/>
        <v>0</v>
      </c>
      <c r="T7423" s="72"/>
      <c r="U7423" s="72"/>
      <c r="V7423" s="72"/>
      <c r="W7423" s="72"/>
      <c r="X7423" s="72"/>
      <c r="Y7423" s="72"/>
      <c r="Z7423" s="72"/>
      <c r="AA7423" s="72"/>
      <c r="AB7423" s="72"/>
      <c r="AC7423" s="72"/>
      <c r="AD7423" s="72"/>
      <c r="AE7423" s="72"/>
      <c r="AF7423" s="72"/>
      <c r="AG7423" s="72"/>
      <c r="AH7423" s="72"/>
      <c r="AI7423" s="72"/>
      <c r="AJ7423" s="72"/>
      <c r="AK7423" s="72"/>
    </row>
    <row r="7424" ht="14.25" customHeight="1">
      <c r="A7424" s="78">
        <v>7421.0</v>
      </c>
      <c r="C7424" s="78" t="str">
        <f>VLOOKUP(G7424,[1]Macrodata_CCF!$A$3:$D$55,4,FALSE)</f>
        <v>#ERROR!</v>
      </c>
      <c r="E7424" s="79" t="str">
        <f>VLOOKUP(G7424,[1]Macrodata_CCF!$A$3:$B$55,2,FALSE)</f>
        <v>#ERROR!</v>
      </c>
      <c r="F7424" s="78">
        <v>1.0</v>
      </c>
      <c r="G7424" s="80">
        <v>17.0</v>
      </c>
      <c r="H7424" s="81">
        <v>420915.0</v>
      </c>
      <c r="I7424" s="81">
        <v>450000.0</v>
      </c>
      <c r="J7424" s="81">
        <v>413935.0</v>
      </c>
      <c r="K7424" s="81">
        <v>450000.0</v>
      </c>
      <c r="L7424" s="82">
        <v>-0.2399862472064638</v>
      </c>
      <c r="N7424" s="83">
        <f t="shared" si="1"/>
        <v>-0.2399862472</v>
      </c>
      <c r="O7424" s="83">
        <f t="shared" si="2"/>
        <v>0</v>
      </c>
      <c r="Q7424" s="83">
        <f t="shared" si="3"/>
        <v>0.06463333333</v>
      </c>
      <c r="R7424" s="83">
        <f t="shared" si="4"/>
        <v>-0.01551111111</v>
      </c>
      <c r="S7424" s="83" t="b">
        <f t="shared" si="5"/>
        <v>0</v>
      </c>
      <c r="T7424" s="72"/>
      <c r="U7424" s="72"/>
      <c r="V7424" s="72"/>
      <c r="W7424" s="72"/>
      <c r="X7424" s="72"/>
      <c r="Y7424" s="72"/>
      <c r="Z7424" s="72"/>
      <c r="AA7424" s="72"/>
      <c r="AB7424" s="72"/>
      <c r="AC7424" s="72"/>
      <c r="AD7424" s="72"/>
      <c r="AE7424" s="72"/>
      <c r="AF7424" s="72"/>
      <c r="AG7424" s="72"/>
      <c r="AH7424" s="72"/>
      <c r="AI7424" s="72"/>
      <c r="AJ7424" s="72"/>
      <c r="AK7424" s="72"/>
    </row>
    <row r="7425" ht="14.25" customHeight="1">
      <c r="A7425" s="78">
        <v>7422.0</v>
      </c>
      <c r="C7425" s="78" t="str">
        <f>VLOOKUP(G7425,[1]Macrodata_CCF!$A$3:$D$55,4,FALSE)</f>
        <v>#ERROR!</v>
      </c>
      <c r="E7425" s="79" t="str">
        <f>VLOOKUP(G7425,[1]Macrodata_CCF!$A$3:$B$55,2,FALSE)</f>
        <v>#ERROR!</v>
      </c>
      <c r="F7425" s="78">
        <v>0.0</v>
      </c>
      <c r="G7425" s="80">
        <v>34.0</v>
      </c>
      <c r="H7425" s="81">
        <v>330190.0</v>
      </c>
      <c r="I7425" s="81">
        <v>480000.0</v>
      </c>
      <c r="J7425" s="81">
        <v>348165.0</v>
      </c>
      <c r="K7425" s="81">
        <v>480000.0</v>
      </c>
      <c r="L7425" s="82">
        <v>0.1199853147319939</v>
      </c>
      <c r="N7425" s="83">
        <f t="shared" si="1"/>
        <v>0.1199853147</v>
      </c>
      <c r="O7425" s="83">
        <f t="shared" si="2"/>
        <v>0.1199853147</v>
      </c>
      <c r="Q7425" s="83">
        <f t="shared" si="3"/>
        <v>0.3121041667</v>
      </c>
      <c r="R7425" s="83">
        <f t="shared" si="4"/>
        <v>0.1199853147</v>
      </c>
      <c r="S7425" s="83" t="b">
        <f t="shared" si="5"/>
        <v>0</v>
      </c>
      <c r="T7425" s="72"/>
      <c r="U7425" s="72"/>
      <c r="V7425" s="72"/>
      <c r="W7425" s="72"/>
      <c r="X7425" s="72"/>
      <c r="Y7425" s="72"/>
      <c r="Z7425" s="72"/>
      <c r="AA7425" s="72"/>
      <c r="AB7425" s="72"/>
      <c r="AC7425" s="72"/>
      <c r="AD7425" s="72"/>
      <c r="AE7425" s="72"/>
      <c r="AF7425" s="72"/>
      <c r="AG7425" s="72"/>
      <c r="AH7425" s="72"/>
      <c r="AI7425" s="72"/>
      <c r="AJ7425" s="72"/>
      <c r="AK7425" s="72"/>
    </row>
    <row r="7426" ht="14.25" customHeight="1">
      <c r="A7426" s="78">
        <v>7423.0</v>
      </c>
      <c r="C7426" s="78" t="str">
        <f>VLOOKUP(G7426,[1]Macrodata_CCF!$A$3:$D$55,4,FALSE)</f>
        <v>#ERROR!</v>
      </c>
      <c r="E7426" s="79" t="str">
        <f>VLOOKUP(G7426,[1]Macrodata_CCF!$A$3:$B$55,2,FALSE)</f>
        <v>#ERROR!</v>
      </c>
      <c r="F7426" s="78">
        <v>0.0</v>
      </c>
      <c r="G7426" s="80">
        <v>44.0</v>
      </c>
      <c r="H7426" s="81">
        <v>571350.0</v>
      </c>
      <c r="I7426" s="81">
        <v>970000.0</v>
      </c>
      <c r="J7426" s="81">
        <v>639120.0</v>
      </c>
      <c r="K7426" s="81">
        <v>1940000.0</v>
      </c>
      <c r="L7426" s="82">
        <v>0.1699987457669635</v>
      </c>
      <c r="N7426" s="83">
        <f t="shared" si="1"/>
        <v>0.1699987458</v>
      </c>
      <c r="O7426" s="83">
        <f t="shared" si="2"/>
        <v>0.1699987458</v>
      </c>
      <c r="Q7426" s="83">
        <f t="shared" si="3"/>
        <v>0.4109793814</v>
      </c>
      <c r="R7426" s="83">
        <f t="shared" si="4"/>
        <v>0.1699987458</v>
      </c>
      <c r="S7426" s="83" t="b">
        <f t="shared" si="5"/>
        <v>0</v>
      </c>
      <c r="T7426" s="72"/>
      <c r="U7426" s="72"/>
      <c r="V7426" s="72"/>
      <c r="W7426" s="72"/>
      <c r="X7426" s="72"/>
      <c r="Y7426" s="72"/>
      <c r="Z7426" s="72"/>
      <c r="AA7426" s="72"/>
      <c r="AB7426" s="72"/>
      <c r="AC7426" s="72"/>
      <c r="AD7426" s="72"/>
      <c r="AE7426" s="72"/>
      <c r="AF7426" s="72"/>
      <c r="AG7426" s="72"/>
      <c r="AH7426" s="72"/>
      <c r="AI7426" s="72"/>
      <c r="AJ7426" s="72"/>
      <c r="AK7426" s="72"/>
    </row>
    <row r="7427" ht="14.25" customHeight="1">
      <c r="A7427" s="78">
        <v>7424.0</v>
      </c>
      <c r="C7427" s="78" t="str">
        <f>VLOOKUP(G7427,[1]Macrodata_CCF!$A$3:$D$55,4,FALSE)</f>
        <v>#ERROR!</v>
      </c>
      <c r="E7427" s="79" t="str">
        <f>VLOOKUP(G7427,[1]Macrodata_CCF!$A$3:$B$55,2,FALSE)</f>
        <v>#ERROR!</v>
      </c>
      <c r="F7427" s="78">
        <v>0.0</v>
      </c>
      <c r="G7427" s="80">
        <v>34.0</v>
      </c>
      <c r="H7427" s="81">
        <v>11355.0</v>
      </c>
      <c r="I7427" s="81">
        <v>140000.0</v>
      </c>
      <c r="J7427" s="81">
        <v>26790.0</v>
      </c>
      <c r="K7427" s="81">
        <v>196000.0</v>
      </c>
      <c r="L7427" s="82">
        <v>0.1199813440087061</v>
      </c>
      <c r="N7427" s="83">
        <f t="shared" si="1"/>
        <v>0.119981344</v>
      </c>
      <c r="O7427" s="83">
        <f t="shared" si="2"/>
        <v>0.119981344</v>
      </c>
      <c r="Q7427" s="83">
        <f t="shared" si="3"/>
        <v>0.9188928571</v>
      </c>
      <c r="R7427" s="83">
        <f t="shared" si="4"/>
        <v>0.119981344</v>
      </c>
      <c r="S7427" s="83" t="b">
        <f t="shared" si="5"/>
        <v>0</v>
      </c>
      <c r="T7427" s="72"/>
      <c r="U7427" s="72"/>
      <c r="V7427" s="72"/>
      <c r="W7427" s="72"/>
      <c r="X7427" s="72"/>
      <c r="Y7427" s="72"/>
      <c r="Z7427" s="72"/>
      <c r="AA7427" s="72"/>
      <c r="AB7427" s="72"/>
      <c r="AC7427" s="72"/>
      <c r="AD7427" s="72"/>
      <c r="AE7427" s="72"/>
      <c r="AF7427" s="72"/>
      <c r="AG7427" s="72"/>
      <c r="AH7427" s="72"/>
      <c r="AI7427" s="72"/>
      <c r="AJ7427" s="72"/>
      <c r="AK7427" s="72"/>
    </row>
    <row r="7428" ht="14.25" customHeight="1">
      <c r="A7428" s="78">
        <v>7425.0</v>
      </c>
      <c r="C7428" s="78" t="str">
        <f>VLOOKUP(G7428,[1]Macrodata_CCF!$A$3:$D$55,4,FALSE)</f>
        <v>#ERROR!</v>
      </c>
      <c r="E7428" s="79" t="str">
        <f>VLOOKUP(G7428,[1]Macrodata_CCF!$A$3:$B$55,2,FALSE)</f>
        <v>#ERROR!</v>
      </c>
      <c r="F7428" s="78">
        <v>0.0</v>
      </c>
      <c r="G7428" s="80">
        <v>32.0</v>
      </c>
      <c r="H7428" s="81">
        <v>163170.0</v>
      </c>
      <c r="I7428" s="81">
        <v>600000.0</v>
      </c>
      <c r="J7428" s="81">
        <v>224325.0</v>
      </c>
      <c r="K7428" s="81">
        <v>600000.0</v>
      </c>
      <c r="L7428" s="82">
        <v>0.1399972529359247</v>
      </c>
      <c r="N7428" s="83">
        <f t="shared" si="1"/>
        <v>0.1399972529</v>
      </c>
      <c r="O7428" s="83">
        <f t="shared" si="2"/>
        <v>0.1399972529</v>
      </c>
      <c r="Q7428" s="83">
        <f t="shared" si="3"/>
        <v>0.72805</v>
      </c>
      <c r="R7428" s="83">
        <f t="shared" si="4"/>
        <v>0.1399972529</v>
      </c>
      <c r="S7428" s="83" t="b">
        <f t="shared" si="5"/>
        <v>0</v>
      </c>
      <c r="T7428" s="72"/>
      <c r="U7428" s="72"/>
      <c r="V7428" s="72"/>
      <c r="W7428" s="72"/>
      <c r="X7428" s="72"/>
      <c r="Y7428" s="72"/>
      <c r="Z7428" s="72"/>
      <c r="AA7428" s="72"/>
      <c r="AB7428" s="72"/>
      <c r="AC7428" s="72"/>
      <c r="AD7428" s="72"/>
      <c r="AE7428" s="72"/>
      <c r="AF7428" s="72"/>
      <c r="AG7428" s="72"/>
      <c r="AH7428" s="72"/>
      <c r="AI7428" s="72"/>
      <c r="AJ7428" s="72"/>
      <c r="AK7428" s="72"/>
    </row>
    <row r="7429" ht="14.25" customHeight="1">
      <c r="A7429" s="78">
        <v>7426.0</v>
      </c>
      <c r="C7429" s="78" t="str">
        <f>VLOOKUP(G7429,[1]Macrodata_CCF!$A$3:$D$55,4,FALSE)</f>
        <v>#ERROR!</v>
      </c>
      <c r="E7429" s="79" t="str">
        <f>VLOOKUP(G7429,[1]Macrodata_CCF!$A$3:$B$55,2,FALSE)</f>
        <v>#ERROR!</v>
      </c>
      <c r="F7429" s="78">
        <v>0.0</v>
      </c>
      <c r="G7429" s="80">
        <v>49.0</v>
      </c>
      <c r="H7429" s="81">
        <v>6120.0</v>
      </c>
      <c r="I7429" s="81">
        <v>660000.0</v>
      </c>
      <c r="J7429" s="81">
        <v>84585.0</v>
      </c>
      <c r="K7429" s="81">
        <v>1254000.0</v>
      </c>
      <c r="L7429" s="82">
        <v>0.1199990824004405</v>
      </c>
      <c r="N7429" s="83">
        <f t="shared" si="1"/>
        <v>0.1199990824</v>
      </c>
      <c r="O7429" s="83">
        <f t="shared" si="2"/>
        <v>0.1199990824</v>
      </c>
      <c r="Q7429" s="83">
        <f t="shared" si="3"/>
        <v>0.9907272727</v>
      </c>
      <c r="R7429" s="83">
        <f t="shared" si="4"/>
        <v>0.1199990824</v>
      </c>
      <c r="S7429" s="83" t="b">
        <f t="shared" si="5"/>
        <v>0</v>
      </c>
      <c r="T7429" s="72"/>
      <c r="U7429" s="72"/>
      <c r="V7429" s="72"/>
      <c r="W7429" s="72"/>
      <c r="X7429" s="72"/>
      <c r="Y7429" s="72"/>
      <c r="Z7429" s="72"/>
      <c r="AA7429" s="72"/>
      <c r="AB7429" s="72"/>
      <c r="AC7429" s="72"/>
      <c r="AD7429" s="72"/>
      <c r="AE7429" s="72"/>
      <c r="AF7429" s="72"/>
      <c r="AG7429" s="72"/>
      <c r="AH7429" s="72"/>
      <c r="AI7429" s="72"/>
      <c r="AJ7429" s="72"/>
      <c r="AK7429" s="72"/>
    </row>
    <row r="7430" ht="14.25" customHeight="1">
      <c r="A7430" s="78">
        <v>7427.0</v>
      </c>
      <c r="C7430" s="78" t="str">
        <f>VLOOKUP(G7430,[1]Macrodata_CCF!$A$3:$D$55,4,FALSE)</f>
        <v>#ERROR!</v>
      </c>
      <c r="E7430" s="79" t="str">
        <f>VLOOKUP(G7430,[1]Macrodata_CCF!$A$3:$B$55,2,FALSE)</f>
        <v>#ERROR!</v>
      </c>
      <c r="F7430" s="78">
        <v>1.0</v>
      </c>
      <c r="G7430" s="80">
        <v>8.0</v>
      </c>
      <c r="H7430" s="81">
        <v>0.0</v>
      </c>
      <c r="I7430" s="81">
        <v>320000.0</v>
      </c>
      <c r="J7430" s="81">
        <v>169600.0</v>
      </c>
      <c r="K7430" s="81">
        <v>576000.0</v>
      </c>
      <c r="L7430" s="82">
        <v>0.53</v>
      </c>
      <c r="N7430" s="83">
        <f t="shared" si="1"/>
        <v>0.53</v>
      </c>
      <c r="O7430" s="83">
        <f t="shared" si="2"/>
        <v>0.53</v>
      </c>
      <c r="Q7430" s="83">
        <f t="shared" si="3"/>
        <v>1</v>
      </c>
      <c r="R7430" s="83">
        <f t="shared" si="4"/>
        <v>0.53</v>
      </c>
      <c r="S7430" s="83" t="b">
        <f t="shared" si="5"/>
        <v>0</v>
      </c>
      <c r="T7430" s="72"/>
      <c r="U7430" s="72"/>
      <c r="V7430" s="72"/>
      <c r="W7430" s="72"/>
      <c r="X7430" s="72"/>
      <c r="Y7430" s="72"/>
      <c r="Z7430" s="72"/>
      <c r="AA7430" s="72"/>
      <c r="AB7430" s="72"/>
      <c r="AC7430" s="72"/>
      <c r="AD7430" s="72"/>
      <c r="AE7430" s="72"/>
      <c r="AF7430" s="72"/>
      <c r="AG7430" s="72"/>
      <c r="AH7430" s="72"/>
      <c r="AI7430" s="72"/>
      <c r="AJ7430" s="72"/>
      <c r="AK7430" s="72"/>
    </row>
    <row r="7431" ht="14.25" customHeight="1">
      <c r="A7431" s="78">
        <v>7428.0</v>
      </c>
      <c r="C7431" s="78" t="str">
        <f>VLOOKUP(G7431,[1]Macrodata_CCF!$A$3:$D$55,4,FALSE)</f>
        <v>#ERROR!</v>
      </c>
      <c r="E7431" s="79" t="str">
        <f>VLOOKUP(G7431,[1]Macrodata_CCF!$A$3:$B$55,2,FALSE)</f>
        <v>#ERROR!</v>
      </c>
      <c r="F7431" s="78">
        <v>0.0</v>
      </c>
      <c r="G7431" s="80">
        <v>25.0</v>
      </c>
      <c r="H7431" s="81">
        <v>379680.0</v>
      </c>
      <c r="I7431" s="81">
        <v>440000.0</v>
      </c>
      <c r="J7431" s="81">
        <v>357965.0</v>
      </c>
      <c r="K7431" s="81">
        <v>440000.0</v>
      </c>
      <c r="L7431" s="82">
        <v>-0.3599966843501326</v>
      </c>
      <c r="N7431" s="83">
        <f t="shared" si="1"/>
        <v>-0.3599966844</v>
      </c>
      <c r="O7431" s="83">
        <f t="shared" si="2"/>
        <v>0</v>
      </c>
      <c r="Q7431" s="83">
        <f t="shared" si="3"/>
        <v>0.1370909091</v>
      </c>
      <c r="R7431" s="83">
        <f t="shared" si="4"/>
        <v>-0.3599966844</v>
      </c>
      <c r="S7431" s="83" t="b">
        <f t="shared" si="5"/>
        <v>0</v>
      </c>
      <c r="T7431" s="72"/>
      <c r="U7431" s="72"/>
      <c r="V7431" s="72"/>
      <c r="W7431" s="72"/>
      <c r="X7431" s="72"/>
      <c r="Y7431" s="72"/>
      <c r="Z7431" s="72"/>
      <c r="AA7431" s="72"/>
      <c r="AB7431" s="72"/>
      <c r="AC7431" s="72"/>
      <c r="AD7431" s="72"/>
      <c r="AE7431" s="72"/>
      <c r="AF7431" s="72"/>
      <c r="AG7431" s="72"/>
      <c r="AH7431" s="72"/>
      <c r="AI7431" s="72"/>
      <c r="AJ7431" s="72"/>
      <c r="AK7431" s="72"/>
    </row>
    <row r="7432" ht="14.25" customHeight="1">
      <c r="A7432" s="78">
        <v>7429.0</v>
      </c>
      <c r="C7432" s="78" t="str">
        <f>VLOOKUP(G7432,[1]Macrodata_CCF!$A$3:$D$55,4,FALSE)</f>
        <v>#ERROR!</v>
      </c>
      <c r="E7432" s="79" t="str">
        <f>VLOOKUP(G7432,[1]Macrodata_CCF!$A$3:$B$55,2,FALSE)</f>
        <v>#ERROR!</v>
      </c>
      <c r="F7432" s="78">
        <v>1.0</v>
      </c>
      <c r="G7432" s="80">
        <v>5.0</v>
      </c>
      <c r="H7432" s="81">
        <v>21505.0</v>
      </c>
      <c r="I7432" s="81">
        <v>740000.0</v>
      </c>
      <c r="J7432" s="81">
        <v>445415.0</v>
      </c>
      <c r="K7432" s="81">
        <v>740000.0</v>
      </c>
      <c r="L7432" s="82">
        <v>0.5899971468138261</v>
      </c>
      <c r="N7432" s="83">
        <f t="shared" si="1"/>
        <v>0.5899971468</v>
      </c>
      <c r="O7432" s="83">
        <f t="shared" si="2"/>
        <v>0.5899971468</v>
      </c>
      <c r="Q7432" s="83">
        <f t="shared" si="3"/>
        <v>0.9709391892</v>
      </c>
      <c r="R7432" s="83">
        <f t="shared" si="4"/>
        <v>0.5899971468</v>
      </c>
      <c r="S7432" s="83" t="b">
        <f t="shared" si="5"/>
        <v>0</v>
      </c>
      <c r="T7432" s="72"/>
      <c r="U7432" s="72"/>
      <c r="V7432" s="72"/>
      <c r="W7432" s="72"/>
      <c r="X7432" s="72"/>
      <c r="Y7432" s="72"/>
      <c r="Z7432" s="72"/>
      <c r="AA7432" s="72"/>
      <c r="AB7432" s="72"/>
      <c r="AC7432" s="72"/>
      <c r="AD7432" s="72"/>
      <c r="AE7432" s="72"/>
      <c r="AF7432" s="72"/>
      <c r="AG7432" s="72"/>
      <c r="AH7432" s="72"/>
      <c r="AI7432" s="72"/>
      <c r="AJ7432" s="72"/>
      <c r="AK7432" s="72"/>
    </row>
    <row r="7433" ht="14.25" customHeight="1">
      <c r="A7433" s="78">
        <v>7430.0</v>
      </c>
      <c r="C7433" s="78" t="str">
        <f>VLOOKUP(G7433,[1]Macrodata_CCF!$A$3:$D$55,4,FALSE)</f>
        <v>#ERROR!</v>
      </c>
      <c r="E7433" s="79" t="str">
        <f>VLOOKUP(G7433,[1]Macrodata_CCF!$A$3:$B$55,2,FALSE)</f>
        <v>#ERROR!</v>
      </c>
      <c r="F7433" s="78">
        <v>0.0</v>
      </c>
      <c r="G7433" s="80">
        <v>8.0</v>
      </c>
      <c r="H7433" s="81">
        <v>40470.0</v>
      </c>
      <c r="I7433" s="81">
        <v>200000.0</v>
      </c>
      <c r="J7433" s="81">
        <v>81950.0</v>
      </c>
      <c r="K7433" s="81">
        <v>380000.0</v>
      </c>
      <c r="L7433" s="82">
        <v>0.260013790509622</v>
      </c>
      <c r="N7433" s="83">
        <f t="shared" si="1"/>
        <v>0.2600137905</v>
      </c>
      <c r="O7433" s="83">
        <f t="shared" si="2"/>
        <v>0.2600137905</v>
      </c>
      <c r="Q7433" s="83">
        <f t="shared" si="3"/>
        <v>0.79765</v>
      </c>
      <c r="R7433" s="83">
        <f t="shared" si="4"/>
        <v>0.2600137905</v>
      </c>
      <c r="S7433" s="83" t="b">
        <f t="shared" si="5"/>
        <v>0</v>
      </c>
      <c r="T7433" s="72"/>
      <c r="U7433" s="72"/>
      <c r="V7433" s="72"/>
      <c r="W7433" s="72"/>
      <c r="X7433" s="72"/>
      <c r="Y7433" s="72"/>
      <c r="Z7433" s="72"/>
      <c r="AA7433" s="72"/>
      <c r="AB7433" s="72"/>
      <c r="AC7433" s="72"/>
      <c r="AD7433" s="72"/>
      <c r="AE7433" s="72"/>
      <c r="AF7433" s="72"/>
      <c r="AG7433" s="72"/>
      <c r="AH7433" s="72"/>
      <c r="AI7433" s="72"/>
      <c r="AJ7433" s="72"/>
      <c r="AK7433" s="72"/>
    </row>
    <row r="7434" ht="14.25" customHeight="1">
      <c r="A7434" s="78">
        <v>7431.0</v>
      </c>
      <c r="C7434" s="78" t="str">
        <f>VLOOKUP(G7434,[1]Macrodata_CCF!$A$3:$D$55,4,FALSE)</f>
        <v>#ERROR!</v>
      </c>
      <c r="E7434" s="79" t="str">
        <f>VLOOKUP(G7434,[1]Macrodata_CCF!$A$3:$B$55,2,FALSE)</f>
        <v>#ERROR!</v>
      </c>
      <c r="F7434" s="78">
        <v>0.0</v>
      </c>
      <c r="G7434" s="80">
        <v>14.0</v>
      </c>
      <c r="H7434" s="81">
        <v>129235.0</v>
      </c>
      <c r="I7434" s="81">
        <v>420000.0</v>
      </c>
      <c r="J7434" s="81">
        <v>428400.0</v>
      </c>
      <c r="K7434" s="81">
        <v>420000.0</v>
      </c>
      <c r="L7434" s="82">
        <v>1.028889309235981</v>
      </c>
      <c r="N7434" s="83">
        <f t="shared" si="1"/>
        <v>1.028889309</v>
      </c>
      <c r="O7434" s="83">
        <f t="shared" si="2"/>
        <v>1</v>
      </c>
      <c r="Q7434" s="83">
        <f t="shared" si="3"/>
        <v>0.692297619</v>
      </c>
      <c r="R7434" s="83">
        <f t="shared" si="4"/>
        <v>1.028889309</v>
      </c>
      <c r="S7434" s="83" t="b">
        <f t="shared" si="5"/>
        <v>0</v>
      </c>
      <c r="T7434" s="72"/>
      <c r="U7434" s="72"/>
      <c r="V7434" s="72"/>
      <c r="W7434" s="72"/>
      <c r="X7434" s="72"/>
      <c r="Y7434" s="72"/>
      <c r="Z7434" s="72"/>
      <c r="AA7434" s="72"/>
      <c r="AB7434" s="72"/>
      <c r="AC7434" s="72"/>
      <c r="AD7434" s="72"/>
      <c r="AE7434" s="72"/>
      <c r="AF7434" s="72"/>
      <c r="AG7434" s="72"/>
      <c r="AH7434" s="72"/>
      <c r="AI7434" s="72"/>
      <c r="AJ7434" s="72"/>
      <c r="AK7434" s="72"/>
    </row>
    <row r="7435" ht="14.25" customHeight="1">
      <c r="A7435" s="78">
        <v>7432.0</v>
      </c>
      <c r="C7435" s="78" t="str">
        <f>VLOOKUP(G7435,[1]Macrodata_CCF!$A$3:$D$55,4,FALSE)</f>
        <v>#ERROR!</v>
      </c>
      <c r="E7435" s="79" t="str">
        <f>VLOOKUP(G7435,[1]Macrodata_CCF!$A$3:$B$55,2,FALSE)</f>
        <v>#ERROR!</v>
      </c>
      <c r="F7435" s="78">
        <v>0.0</v>
      </c>
      <c r="G7435" s="80">
        <v>26.0</v>
      </c>
      <c r="H7435" s="81">
        <v>104940.0</v>
      </c>
      <c r="I7435" s="81">
        <v>150000.0</v>
      </c>
      <c r="J7435" s="81">
        <v>113950.0</v>
      </c>
      <c r="K7435" s="81">
        <v>150000.0</v>
      </c>
      <c r="L7435" s="82">
        <v>0.1999556147359077</v>
      </c>
      <c r="N7435" s="83">
        <f t="shared" si="1"/>
        <v>0.1999556147</v>
      </c>
      <c r="O7435" s="83">
        <f t="shared" si="2"/>
        <v>0.1999556147</v>
      </c>
      <c r="Q7435" s="83">
        <f t="shared" si="3"/>
        <v>0.3004</v>
      </c>
      <c r="R7435" s="83">
        <f t="shared" si="4"/>
        <v>0.1999556147</v>
      </c>
      <c r="S7435" s="83" t="b">
        <f t="shared" si="5"/>
        <v>0</v>
      </c>
      <c r="T7435" s="72"/>
      <c r="U7435" s="72"/>
      <c r="V7435" s="72"/>
      <c r="W7435" s="72"/>
      <c r="X7435" s="72"/>
      <c r="Y7435" s="72"/>
      <c r="Z7435" s="72"/>
      <c r="AA7435" s="72"/>
      <c r="AB7435" s="72"/>
      <c r="AC7435" s="72"/>
      <c r="AD7435" s="72"/>
      <c r="AE7435" s="72"/>
      <c r="AF7435" s="72"/>
      <c r="AG7435" s="72"/>
      <c r="AH7435" s="72"/>
      <c r="AI7435" s="72"/>
      <c r="AJ7435" s="72"/>
      <c r="AK7435" s="72"/>
    </row>
    <row r="7436" ht="14.25" customHeight="1">
      <c r="A7436" s="78">
        <v>7433.0</v>
      </c>
      <c r="C7436" s="78" t="str">
        <f>VLOOKUP(G7436,[1]Macrodata_CCF!$A$3:$D$55,4,FALSE)</f>
        <v>#ERROR!</v>
      </c>
      <c r="E7436" s="79" t="str">
        <f>VLOOKUP(G7436,[1]Macrodata_CCF!$A$3:$B$55,2,FALSE)</f>
        <v>#ERROR!</v>
      </c>
      <c r="F7436" s="78">
        <v>0.0</v>
      </c>
      <c r="G7436" s="80">
        <v>19.0</v>
      </c>
      <c r="H7436" s="81">
        <v>199350.0</v>
      </c>
      <c r="I7436" s="81">
        <v>750000.0</v>
      </c>
      <c r="J7436" s="81">
        <v>309480.0</v>
      </c>
      <c r="K7436" s="81">
        <v>1200000.0</v>
      </c>
      <c r="L7436" s="82">
        <v>0.2</v>
      </c>
      <c r="N7436" s="83">
        <f t="shared" si="1"/>
        <v>0.2</v>
      </c>
      <c r="O7436" s="83">
        <f t="shared" si="2"/>
        <v>0.2</v>
      </c>
      <c r="Q7436" s="83">
        <f t="shared" si="3"/>
        <v>0.7342</v>
      </c>
      <c r="R7436" s="83">
        <f t="shared" si="4"/>
        <v>0.2</v>
      </c>
      <c r="S7436" s="83" t="b">
        <f t="shared" si="5"/>
        <v>0</v>
      </c>
      <c r="T7436" s="72"/>
      <c r="U7436" s="72"/>
      <c r="V7436" s="72"/>
      <c r="W7436" s="72"/>
      <c r="X7436" s="72"/>
      <c r="Y7436" s="72"/>
      <c r="Z7436" s="72"/>
      <c r="AA7436" s="72"/>
      <c r="AB7436" s="72"/>
      <c r="AC7436" s="72"/>
      <c r="AD7436" s="72"/>
      <c r="AE7436" s="72"/>
      <c r="AF7436" s="72"/>
      <c r="AG7436" s="72"/>
      <c r="AH7436" s="72"/>
      <c r="AI7436" s="72"/>
      <c r="AJ7436" s="72"/>
      <c r="AK7436" s="72"/>
    </row>
    <row r="7437" ht="14.25" customHeight="1">
      <c r="A7437" s="78">
        <v>7434.0</v>
      </c>
      <c r="C7437" s="78" t="str">
        <f>VLOOKUP(G7437,[1]Macrodata_CCF!$A$3:$D$55,4,FALSE)</f>
        <v>#ERROR!</v>
      </c>
      <c r="E7437" s="79" t="str">
        <f>VLOOKUP(G7437,[1]Macrodata_CCF!$A$3:$B$55,2,FALSE)</f>
        <v>#ERROR!</v>
      </c>
      <c r="F7437" s="78">
        <v>0.0</v>
      </c>
      <c r="G7437" s="80">
        <v>41.0</v>
      </c>
      <c r="H7437" s="81">
        <v>266765.0</v>
      </c>
      <c r="I7437" s="81">
        <v>700000.0</v>
      </c>
      <c r="J7437" s="81">
        <v>370740.0</v>
      </c>
      <c r="K7437" s="81">
        <v>1050000.0</v>
      </c>
      <c r="L7437" s="82">
        <v>0.2399967684974667</v>
      </c>
      <c r="N7437" s="83">
        <f t="shared" si="1"/>
        <v>0.2399967685</v>
      </c>
      <c r="O7437" s="83">
        <f t="shared" si="2"/>
        <v>0.2399967685</v>
      </c>
      <c r="Q7437" s="83">
        <f t="shared" si="3"/>
        <v>0.6189071429</v>
      </c>
      <c r="R7437" s="83">
        <f t="shared" si="4"/>
        <v>0.2399967685</v>
      </c>
      <c r="S7437" s="83" t="b">
        <f t="shared" si="5"/>
        <v>0</v>
      </c>
      <c r="T7437" s="72"/>
      <c r="U7437" s="72"/>
      <c r="V7437" s="72"/>
      <c r="W7437" s="72"/>
      <c r="X7437" s="72"/>
      <c r="Y7437" s="72"/>
      <c r="Z7437" s="72"/>
      <c r="AA7437" s="72"/>
      <c r="AB7437" s="72"/>
      <c r="AC7437" s="72"/>
      <c r="AD7437" s="72"/>
      <c r="AE7437" s="72"/>
      <c r="AF7437" s="72"/>
      <c r="AG7437" s="72"/>
      <c r="AH7437" s="72"/>
      <c r="AI7437" s="72"/>
      <c r="AJ7437" s="72"/>
      <c r="AK7437" s="72"/>
    </row>
    <row r="7438" ht="14.25" customHeight="1">
      <c r="A7438" s="78">
        <v>7435.0</v>
      </c>
      <c r="C7438" s="78" t="str">
        <f>VLOOKUP(G7438,[1]Macrodata_CCF!$A$3:$D$55,4,FALSE)</f>
        <v>#ERROR!</v>
      </c>
      <c r="E7438" s="79" t="str">
        <f>VLOOKUP(G7438,[1]Macrodata_CCF!$A$3:$B$55,2,FALSE)</f>
        <v>#ERROR!</v>
      </c>
      <c r="F7438" s="78">
        <v>0.0</v>
      </c>
      <c r="G7438" s="80">
        <v>46.0</v>
      </c>
      <c r="H7438" s="81">
        <v>0.0</v>
      </c>
      <c r="I7438" s="81">
        <v>80000.0</v>
      </c>
      <c r="J7438" s="81">
        <v>15200.0</v>
      </c>
      <c r="K7438" s="81">
        <v>80000.0</v>
      </c>
      <c r="L7438" s="82">
        <v>0.19</v>
      </c>
      <c r="N7438" s="83">
        <f t="shared" si="1"/>
        <v>0.19</v>
      </c>
      <c r="O7438" s="83">
        <f t="shared" si="2"/>
        <v>0.19</v>
      </c>
      <c r="Q7438" s="83">
        <f t="shared" si="3"/>
        <v>1</v>
      </c>
      <c r="R7438" s="83">
        <f t="shared" si="4"/>
        <v>0.19</v>
      </c>
      <c r="S7438" s="83" t="b">
        <f t="shared" si="5"/>
        <v>0</v>
      </c>
      <c r="T7438" s="72"/>
      <c r="U7438" s="72"/>
      <c r="V7438" s="72"/>
      <c r="W7438" s="72"/>
      <c r="X7438" s="72"/>
      <c r="Y7438" s="72"/>
      <c r="Z7438" s="72"/>
      <c r="AA7438" s="72"/>
      <c r="AB7438" s="72"/>
      <c r="AC7438" s="72"/>
      <c r="AD7438" s="72"/>
      <c r="AE7438" s="72"/>
      <c r="AF7438" s="72"/>
      <c r="AG7438" s="72"/>
      <c r="AH7438" s="72"/>
      <c r="AI7438" s="72"/>
      <c r="AJ7438" s="72"/>
      <c r="AK7438" s="72"/>
    </row>
    <row r="7439" ht="14.25" customHeight="1">
      <c r="A7439" s="78">
        <v>7436.0</v>
      </c>
      <c r="C7439" s="78" t="str">
        <f>VLOOKUP(G7439,[1]Macrodata_CCF!$A$3:$D$55,4,FALSE)</f>
        <v>#ERROR!</v>
      </c>
      <c r="E7439" s="79" t="str">
        <f>VLOOKUP(G7439,[1]Macrodata_CCF!$A$3:$B$55,2,FALSE)</f>
        <v>#ERROR!</v>
      </c>
      <c r="F7439" s="78">
        <v>0.0</v>
      </c>
      <c r="G7439" s="80">
        <v>21.0</v>
      </c>
      <c r="H7439" s="81">
        <v>87845.0</v>
      </c>
      <c r="I7439" s="81">
        <v>100000.0</v>
      </c>
      <c r="J7439" s="81">
        <v>102000.0</v>
      </c>
      <c r="K7439" s="81">
        <v>100000.0</v>
      </c>
      <c r="L7439" s="82">
        <v>1.164541341011929</v>
      </c>
      <c r="N7439" s="83">
        <f t="shared" si="1"/>
        <v>1.164541341</v>
      </c>
      <c r="O7439" s="83">
        <f t="shared" si="2"/>
        <v>1</v>
      </c>
      <c r="Q7439" s="83">
        <f t="shared" si="3"/>
        <v>0.12155</v>
      </c>
      <c r="R7439" s="83">
        <f t="shared" si="4"/>
        <v>1.164541341</v>
      </c>
      <c r="S7439" s="83" t="b">
        <f t="shared" si="5"/>
        <v>0</v>
      </c>
      <c r="T7439" s="72"/>
      <c r="U7439" s="72"/>
      <c r="V7439" s="72"/>
      <c r="W7439" s="72"/>
      <c r="X7439" s="72"/>
      <c r="Y7439" s="72"/>
      <c r="Z7439" s="72"/>
      <c r="AA7439" s="72"/>
      <c r="AB7439" s="72"/>
      <c r="AC7439" s="72"/>
      <c r="AD7439" s="72"/>
      <c r="AE7439" s="72"/>
      <c r="AF7439" s="72"/>
      <c r="AG7439" s="72"/>
      <c r="AH7439" s="72"/>
      <c r="AI7439" s="72"/>
      <c r="AJ7439" s="72"/>
      <c r="AK7439" s="72"/>
    </row>
    <row r="7440" ht="14.25" customHeight="1">
      <c r="A7440" s="78">
        <v>7437.0</v>
      </c>
      <c r="C7440" s="78" t="str">
        <f>VLOOKUP(G7440,[1]Macrodata_CCF!$A$3:$D$55,4,FALSE)</f>
        <v>#ERROR!</v>
      </c>
      <c r="E7440" s="79" t="str">
        <f>VLOOKUP(G7440,[1]Macrodata_CCF!$A$3:$B$55,2,FALSE)</f>
        <v>#ERROR!</v>
      </c>
      <c r="F7440" s="78">
        <v>1.0</v>
      </c>
      <c r="G7440" s="80">
        <v>45.0</v>
      </c>
      <c r="H7440" s="81">
        <v>0.0</v>
      </c>
      <c r="I7440" s="81">
        <v>680000.0</v>
      </c>
      <c r="J7440" s="81">
        <v>278800.0</v>
      </c>
      <c r="K7440" s="81">
        <v>680000.0</v>
      </c>
      <c r="L7440" s="82">
        <v>0.41</v>
      </c>
      <c r="N7440" s="83">
        <f t="shared" si="1"/>
        <v>0.41</v>
      </c>
      <c r="O7440" s="83">
        <f t="shared" si="2"/>
        <v>0.41</v>
      </c>
      <c r="Q7440" s="83">
        <f t="shared" si="3"/>
        <v>1</v>
      </c>
      <c r="R7440" s="83">
        <f t="shared" si="4"/>
        <v>0.41</v>
      </c>
      <c r="S7440" s="83" t="b">
        <f t="shared" si="5"/>
        <v>0</v>
      </c>
      <c r="T7440" s="72"/>
      <c r="U7440" s="72"/>
      <c r="V7440" s="72"/>
      <c r="W7440" s="72"/>
      <c r="X7440" s="72"/>
      <c r="Y7440" s="72"/>
      <c r="Z7440" s="72"/>
      <c r="AA7440" s="72"/>
      <c r="AB7440" s="72"/>
      <c r="AC7440" s="72"/>
      <c r="AD7440" s="72"/>
      <c r="AE7440" s="72"/>
      <c r="AF7440" s="72"/>
      <c r="AG7440" s="72"/>
      <c r="AH7440" s="72"/>
      <c r="AI7440" s="72"/>
      <c r="AJ7440" s="72"/>
      <c r="AK7440" s="72"/>
    </row>
    <row r="7441" ht="14.25" customHeight="1">
      <c r="A7441" s="78">
        <v>7438.0</v>
      </c>
      <c r="C7441" s="78" t="str">
        <f>VLOOKUP(G7441,[1]Macrodata_CCF!$A$3:$D$55,4,FALSE)</f>
        <v>#ERROR!</v>
      </c>
      <c r="E7441" s="79" t="str">
        <f>VLOOKUP(G7441,[1]Macrodata_CCF!$A$3:$B$55,2,FALSE)</f>
        <v>#ERROR!</v>
      </c>
      <c r="F7441" s="78">
        <v>0.0</v>
      </c>
      <c r="G7441" s="80">
        <v>25.0</v>
      </c>
      <c r="H7441" s="81">
        <v>114790.0</v>
      </c>
      <c r="I7441" s="81">
        <v>490000.0</v>
      </c>
      <c r="J7441" s="81">
        <v>499800.0</v>
      </c>
      <c r="K7441" s="81">
        <v>490000.0</v>
      </c>
      <c r="L7441" s="82">
        <v>1.026118706857493</v>
      </c>
      <c r="N7441" s="83">
        <f t="shared" si="1"/>
        <v>1.026118707</v>
      </c>
      <c r="O7441" s="83">
        <f t="shared" si="2"/>
        <v>1</v>
      </c>
      <c r="Q7441" s="83">
        <f t="shared" si="3"/>
        <v>0.7657346939</v>
      </c>
      <c r="R7441" s="83">
        <f t="shared" si="4"/>
        <v>1.026118707</v>
      </c>
      <c r="S7441" s="83" t="b">
        <f t="shared" si="5"/>
        <v>0</v>
      </c>
      <c r="T7441" s="72"/>
      <c r="U7441" s="72"/>
      <c r="V7441" s="72"/>
      <c r="W7441" s="72"/>
      <c r="X7441" s="72"/>
      <c r="Y7441" s="72"/>
      <c r="Z7441" s="72"/>
      <c r="AA7441" s="72"/>
      <c r="AB7441" s="72"/>
      <c r="AC7441" s="72"/>
      <c r="AD7441" s="72"/>
      <c r="AE7441" s="72"/>
      <c r="AF7441" s="72"/>
      <c r="AG7441" s="72"/>
      <c r="AH7441" s="72"/>
      <c r="AI7441" s="72"/>
      <c r="AJ7441" s="72"/>
      <c r="AK7441" s="72"/>
    </row>
    <row r="7442" ht="14.25" customHeight="1">
      <c r="A7442" s="78">
        <v>7439.0</v>
      </c>
      <c r="C7442" s="78" t="str">
        <f>VLOOKUP(G7442,[1]Macrodata_CCF!$A$3:$D$55,4,FALSE)</f>
        <v>#ERROR!</v>
      </c>
      <c r="E7442" s="79" t="str">
        <f>VLOOKUP(G7442,[1]Macrodata_CCF!$A$3:$B$55,2,FALSE)</f>
        <v>#ERROR!</v>
      </c>
      <c r="F7442" s="78">
        <v>0.0</v>
      </c>
      <c r="G7442" s="80">
        <v>13.0</v>
      </c>
      <c r="H7442" s="81">
        <v>463485.0</v>
      </c>
      <c r="I7442" s="81">
        <v>520000.0</v>
      </c>
      <c r="J7442" s="81">
        <v>635290.0</v>
      </c>
      <c r="K7442" s="81">
        <v>1040000.0</v>
      </c>
      <c r="L7442" s="82">
        <v>3.039989383349553</v>
      </c>
      <c r="N7442" s="83">
        <f t="shared" si="1"/>
        <v>3.039989383</v>
      </c>
      <c r="O7442" s="83">
        <f t="shared" si="2"/>
        <v>1</v>
      </c>
      <c r="Q7442" s="83">
        <f t="shared" si="3"/>
        <v>0.1086826923</v>
      </c>
      <c r="R7442" s="83">
        <f t="shared" si="4"/>
        <v>3.039989383</v>
      </c>
      <c r="S7442" s="83" t="b">
        <f t="shared" si="5"/>
        <v>0</v>
      </c>
      <c r="T7442" s="72"/>
      <c r="U7442" s="72"/>
      <c r="V7442" s="72"/>
      <c r="W7442" s="72"/>
      <c r="X7442" s="72"/>
      <c r="Y7442" s="72"/>
      <c r="Z7442" s="72"/>
      <c r="AA7442" s="72"/>
      <c r="AB7442" s="72"/>
      <c r="AC7442" s="72"/>
      <c r="AD7442" s="72"/>
      <c r="AE7442" s="72"/>
      <c r="AF7442" s="72"/>
      <c r="AG7442" s="72"/>
      <c r="AH7442" s="72"/>
      <c r="AI7442" s="72"/>
      <c r="AJ7442" s="72"/>
      <c r="AK7442" s="72"/>
    </row>
    <row r="7443" ht="14.25" customHeight="1">
      <c r="A7443" s="78">
        <v>7440.0</v>
      </c>
      <c r="C7443" s="78" t="str">
        <f>VLOOKUP(G7443,[1]Macrodata_CCF!$A$3:$D$55,4,FALSE)</f>
        <v>#ERROR!</v>
      </c>
      <c r="E7443" s="79" t="str">
        <f>VLOOKUP(G7443,[1]Macrodata_CCF!$A$3:$B$55,2,FALSE)</f>
        <v>#ERROR!</v>
      </c>
      <c r="F7443" s="78">
        <v>0.0</v>
      </c>
      <c r="G7443" s="80">
        <v>12.0</v>
      </c>
      <c r="H7443" s="81">
        <v>0.0</v>
      </c>
      <c r="I7443" s="81">
        <v>760000.0</v>
      </c>
      <c r="J7443" s="81">
        <v>228000.0</v>
      </c>
      <c r="K7443" s="81">
        <v>760000.0</v>
      </c>
      <c r="L7443" s="82">
        <v>0.3</v>
      </c>
      <c r="N7443" s="83">
        <f t="shared" si="1"/>
        <v>0.3</v>
      </c>
      <c r="O7443" s="83">
        <f t="shared" si="2"/>
        <v>0.3</v>
      </c>
      <c r="Q7443" s="83">
        <f t="shared" si="3"/>
        <v>1</v>
      </c>
      <c r="R7443" s="83">
        <f t="shared" si="4"/>
        <v>0.3</v>
      </c>
      <c r="S7443" s="83" t="b">
        <f t="shared" si="5"/>
        <v>0</v>
      </c>
      <c r="T7443" s="72"/>
      <c r="U7443" s="72"/>
      <c r="V7443" s="72"/>
      <c r="W7443" s="72"/>
      <c r="X7443" s="72"/>
      <c r="Y7443" s="72"/>
      <c r="Z7443" s="72"/>
      <c r="AA7443" s="72"/>
      <c r="AB7443" s="72"/>
      <c r="AC7443" s="72"/>
      <c r="AD7443" s="72"/>
      <c r="AE7443" s="72"/>
      <c r="AF7443" s="72"/>
      <c r="AG7443" s="72"/>
      <c r="AH7443" s="72"/>
      <c r="AI7443" s="72"/>
      <c r="AJ7443" s="72"/>
      <c r="AK7443" s="72"/>
    </row>
    <row r="7444" ht="14.25" customHeight="1">
      <c r="A7444" s="78">
        <v>7441.0</v>
      </c>
      <c r="C7444" s="78" t="str">
        <f>VLOOKUP(G7444,[1]Macrodata_CCF!$A$3:$D$55,4,FALSE)</f>
        <v>#ERROR!</v>
      </c>
      <c r="E7444" s="79" t="str">
        <f>VLOOKUP(G7444,[1]Macrodata_CCF!$A$3:$B$55,2,FALSE)</f>
        <v>#ERROR!</v>
      </c>
      <c r="F7444" s="78">
        <v>1.0</v>
      </c>
      <c r="G7444" s="80">
        <v>9.0</v>
      </c>
      <c r="H7444" s="81">
        <v>551840.0</v>
      </c>
      <c r="I7444" s="81">
        <v>890000.0</v>
      </c>
      <c r="J7444" s="81">
        <v>741210.0</v>
      </c>
      <c r="K7444" s="81">
        <v>890000.0</v>
      </c>
      <c r="L7444" s="82">
        <v>0.5600011828720133</v>
      </c>
      <c r="N7444" s="83">
        <f t="shared" si="1"/>
        <v>0.5600011829</v>
      </c>
      <c r="O7444" s="83">
        <f t="shared" si="2"/>
        <v>0.5600011829</v>
      </c>
      <c r="Q7444" s="83">
        <f t="shared" si="3"/>
        <v>0.3799550562</v>
      </c>
      <c r="R7444" s="83">
        <f t="shared" si="4"/>
        <v>0.5600011829</v>
      </c>
      <c r="S7444" s="83" t="b">
        <f t="shared" si="5"/>
        <v>0</v>
      </c>
      <c r="T7444" s="72"/>
      <c r="U7444" s="72"/>
      <c r="V7444" s="72"/>
      <c r="W7444" s="72"/>
      <c r="X7444" s="72"/>
      <c r="Y7444" s="72"/>
      <c r="Z7444" s="72"/>
      <c r="AA7444" s="72"/>
      <c r="AB7444" s="72"/>
      <c r="AC7444" s="72"/>
      <c r="AD7444" s="72"/>
      <c r="AE7444" s="72"/>
      <c r="AF7444" s="72"/>
      <c r="AG7444" s="72"/>
      <c r="AH7444" s="72"/>
      <c r="AI7444" s="72"/>
      <c r="AJ7444" s="72"/>
      <c r="AK7444" s="72"/>
    </row>
    <row r="7445" ht="14.25" customHeight="1">
      <c r="A7445" s="78">
        <v>7442.0</v>
      </c>
      <c r="C7445" s="78" t="str">
        <f>VLOOKUP(G7445,[1]Macrodata_CCF!$A$3:$D$55,4,FALSE)</f>
        <v>#ERROR!</v>
      </c>
      <c r="E7445" s="79" t="str">
        <f>VLOOKUP(G7445,[1]Macrodata_CCF!$A$3:$B$55,2,FALSE)</f>
        <v>#ERROR!</v>
      </c>
      <c r="F7445" s="78">
        <v>0.0</v>
      </c>
      <c r="G7445" s="80">
        <v>29.0</v>
      </c>
      <c r="H7445" s="81">
        <v>0.0</v>
      </c>
      <c r="I7445" s="81">
        <v>280000.0</v>
      </c>
      <c r="J7445" s="81">
        <v>56000.0</v>
      </c>
      <c r="K7445" s="81">
        <v>280000.0</v>
      </c>
      <c r="L7445" s="82">
        <v>0.2</v>
      </c>
      <c r="N7445" s="83">
        <f t="shared" si="1"/>
        <v>0.2</v>
      </c>
      <c r="O7445" s="83">
        <f t="shared" si="2"/>
        <v>0.2</v>
      </c>
      <c r="Q7445" s="83">
        <f t="shared" si="3"/>
        <v>1</v>
      </c>
      <c r="R7445" s="83">
        <f t="shared" si="4"/>
        <v>0.2</v>
      </c>
      <c r="S7445" s="83" t="b">
        <f t="shared" si="5"/>
        <v>0</v>
      </c>
      <c r="T7445" s="72"/>
      <c r="U7445" s="72"/>
      <c r="V7445" s="72"/>
      <c r="W7445" s="72"/>
      <c r="X7445" s="72"/>
      <c r="Y7445" s="72"/>
      <c r="Z7445" s="72"/>
      <c r="AA7445" s="72"/>
      <c r="AB7445" s="72"/>
      <c r="AC7445" s="72"/>
      <c r="AD7445" s="72"/>
      <c r="AE7445" s="72"/>
      <c r="AF7445" s="72"/>
      <c r="AG7445" s="72"/>
      <c r="AH7445" s="72"/>
      <c r="AI7445" s="72"/>
      <c r="AJ7445" s="72"/>
      <c r="AK7445" s="72"/>
    </row>
    <row r="7446" ht="14.25" customHeight="1">
      <c r="A7446" s="78">
        <v>7443.0</v>
      </c>
      <c r="C7446" s="78" t="str">
        <f>VLOOKUP(G7446,[1]Macrodata_CCF!$A$3:$D$55,4,FALSE)</f>
        <v>#ERROR!</v>
      </c>
      <c r="E7446" s="79" t="str">
        <f>VLOOKUP(G7446,[1]Macrodata_CCF!$A$3:$B$55,2,FALSE)</f>
        <v>#ERROR!</v>
      </c>
      <c r="F7446" s="78">
        <v>0.0</v>
      </c>
      <c r="G7446" s="80">
        <v>16.0</v>
      </c>
      <c r="H7446" s="81">
        <v>7105.0</v>
      </c>
      <c r="I7446" s="81">
        <v>110000.0</v>
      </c>
      <c r="J7446" s="81">
        <v>23570.0</v>
      </c>
      <c r="K7446" s="81">
        <v>110000.0</v>
      </c>
      <c r="L7446" s="82">
        <v>0.1600174935613976</v>
      </c>
      <c r="N7446" s="83">
        <f t="shared" si="1"/>
        <v>0.1600174936</v>
      </c>
      <c r="O7446" s="83">
        <f t="shared" si="2"/>
        <v>0.1600174936</v>
      </c>
      <c r="Q7446" s="83">
        <f t="shared" si="3"/>
        <v>0.9354090909</v>
      </c>
      <c r="R7446" s="83">
        <f t="shared" si="4"/>
        <v>0.1600174936</v>
      </c>
      <c r="S7446" s="83" t="b">
        <f t="shared" si="5"/>
        <v>0</v>
      </c>
      <c r="T7446" s="72"/>
      <c r="U7446" s="72"/>
      <c r="V7446" s="72"/>
      <c r="W7446" s="72"/>
      <c r="X7446" s="72"/>
      <c r="Y7446" s="72"/>
      <c r="Z7446" s="72"/>
      <c r="AA7446" s="72"/>
      <c r="AB7446" s="72"/>
      <c r="AC7446" s="72"/>
      <c r="AD7446" s="72"/>
      <c r="AE7446" s="72"/>
      <c r="AF7446" s="72"/>
      <c r="AG7446" s="72"/>
      <c r="AH7446" s="72"/>
      <c r="AI7446" s="72"/>
      <c r="AJ7446" s="72"/>
      <c r="AK7446" s="72"/>
    </row>
    <row r="7447" ht="14.25" customHeight="1">
      <c r="A7447" s="78">
        <v>7444.0</v>
      </c>
      <c r="C7447" s="78" t="str">
        <f>VLOOKUP(G7447,[1]Macrodata_CCF!$A$3:$D$55,4,FALSE)</f>
        <v>#ERROR!</v>
      </c>
      <c r="E7447" s="79" t="str">
        <f>VLOOKUP(G7447,[1]Macrodata_CCF!$A$3:$B$55,2,FALSE)</f>
        <v>#ERROR!</v>
      </c>
      <c r="F7447" s="78">
        <v>0.0</v>
      </c>
      <c r="G7447" s="80">
        <v>3.0</v>
      </c>
      <c r="H7447" s="81">
        <v>0.0</v>
      </c>
      <c r="I7447" s="81">
        <v>970000.0</v>
      </c>
      <c r="J7447" s="81">
        <v>1780920.0</v>
      </c>
      <c r="K7447" s="81">
        <v>1746000.0</v>
      </c>
      <c r="L7447" s="82">
        <v>1.836</v>
      </c>
      <c r="N7447" s="83">
        <f t="shared" si="1"/>
        <v>1.836</v>
      </c>
      <c r="O7447" s="83">
        <f t="shared" si="2"/>
        <v>1</v>
      </c>
      <c r="Q7447" s="83">
        <f t="shared" si="3"/>
        <v>1</v>
      </c>
      <c r="R7447" s="83">
        <f t="shared" si="4"/>
        <v>1.836</v>
      </c>
      <c r="S7447" s="83" t="b">
        <f t="shared" si="5"/>
        <v>0</v>
      </c>
      <c r="T7447" s="72"/>
      <c r="U7447" s="72"/>
      <c r="V7447" s="72"/>
      <c r="W7447" s="72"/>
      <c r="X7447" s="72"/>
      <c r="Y7447" s="72"/>
      <c r="Z7447" s="72"/>
      <c r="AA7447" s="72"/>
      <c r="AB7447" s="72"/>
      <c r="AC7447" s="72"/>
      <c r="AD7447" s="72"/>
      <c r="AE7447" s="72"/>
      <c r="AF7447" s="72"/>
      <c r="AG7447" s="72"/>
      <c r="AH7447" s="72"/>
      <c r="AI7447" s="72"/>
      <c r="AJ7447" s="72"/>
      <c r="AK7447" s="72"/>
    </row>
    <row r="7448" ht="14.25" customHeight="1">
      <c r="A7448" s="78">
        <v>7445.0</v>
      </c>
      <c r="C7448" s="78" t="str">
        <f>VLOOKUP(G7448,[1]Macrodata_CCF!$A$3:$D$55,4,FALSE)</f>
        <v>#ERROR!</v>
      </c>
      <c r="E7448" s="79" t="str">
        <f>VLOOKUP(G7448,[1]Macrodata_CCF!$A$3:$B$55,2,FALSE)</f>
        <v>#ERROR!</v>
      </c>
      <c r="F7448" s="78">
        <v>0.0</v>
      </c>
      <c r="G7448" s="80">
        <v>51.0</v>
      </c>
      <c r="H7448" s="81">
        <v>107280.0</v>
      </c>
      <c r="I7448" s="81">
        <v>120000.0</v>
      </c>
      <c r="J7448" s="81">
        <v>106770.0</v>
      </c>
      <c r="K7448" s="81">
        <v>120000.0</v>
      </c>
      <c r="L7448" s="82">
        <v>-0.04009433962264151</v>
      </c>
      <c r="N7448" s="83">
        <f t="shared" si="1"/>
        <v>-0.04009433962</v>
      </c>
      <c r="O7448" s="83">
        <f t="shared" si="2"/>
        <v>0</v>
      </c>
      <c r="Q7448" s="83">
        <f t="shared" si="3"/>
        <v>0.106</v>
      </c>
      <c r="R7448" s="83">
        <f t="shared" si="4"/>
        <v>-0.04009433962</v>
      </c>
      <c r="S7448" s="83" t="b">
        <f t="shared" si="5"/>
        <v>0</v>
      </c>
      <c r="T7448" s="72"/>
      <c r="U7448" s="72"/>
      <c r="V7448" s="72"/>
      <c r="W7448" s="72"/>
      <c r="X7448" s="72"/>
      <c r="Y7448" s="72"/>
      <c r="Z7448" s="72"/>
      <c r="AA7448" s="72"/>
      <c r="AB7448" s="72"/>
      <c r="AC7448" s="72"/>
      <c r="AD7448" s="72"/>
      <c r="AE7448" s="72"/>
      <c r="AF7448" s="72"/>
      <c r="AG7448" s="72"/>
      <c r="AH7448" s="72"/>
      <c r="AI7448" s="72"/>
      <c r="AJ7448" s="72"/>
      <c r="AK7448" s="72"/>
    </row>
    <row r="7449" ht="14.25" customHeight="1">
      <c r="A7449" s="78">
        <v>7446.0</v>
      </c>
      <c r="C7449" s="78" t="str">
        <f>VLOOKUP(G7449,[1]Macrodata_CCF!$A$3:$D$55,4,FALSE)</f>
        <v>#ERROR!</v>
      </c>
      <c r="E7449" s="79" t="str">
        <f>VLOOKUP(G7449,[1]Macrodata_CCF!$A$3:$B$55,2,FALSE)</f>
        <v>#ERROR!</v>
      </c>
      <c r="F7449" s="78">
        <v>0.0</v>
      </c>
      <c r="G7449" s="80">
        <v>1.0</v>
      </c>
      <c r="H7449" s="81">
        <v>229565.0</v>
      </c>
      <c r="I7449" s="81">
        <v>240000.0</v>
      </c>
      <c r="J7449" s="81">
        <v>244800.0</v>
      </c>
      <c r="K7449" s="81">
        <v>240000.0</v>
      </c>
      <c r="L7449" s="82">
        <v>1.459990416866315</v>
      </c>
      <c r="N7449" s="83">
        <f t="shared" si="1"/>
        <v>1.459990417</v>
      </c>
      <c r="O7449" s="83">
        <f t="shared" si="2"/>
        <v>1</v>
      </c>
      <c r="Q7449" s="83">
        <f t="shared" si="3"/>
        <v>0.04347916667</v>
      </c>
      <c r="R7449" s="83">
        <f t="shared" si="4"/>
        <v>0.06347916667</v>
      </c>
      <c r="S7449" s="83" t="b">
        <f t="shared" si="5"/>
        <v>1</v>
      </c>
      <c r="T7449" s="72"/>
      <c r="U7449" s="72"/>
      <c r="V7449" s="72"/>
      <c r="W7449" s="72"/>
      <c r="X7449" s="72"/>
      <c r="Y7449" s="72"/>
      <c r="Z7449" s="72"/>
      <c r="AA7449" s="72"/>
      <c r="AB7449" s="72"/>
      <c r="AC7449" s="72"/>
      <c r="AD7449" s="72"/>
      <c r="AE7449" s="72"/>
      <c r="AF7449" s="72"/>
      <c r="AG7449" s="72"/>
      <c r="AH7449" s="72"/>
      <c r="AI7449" s="72"/>
      <c r="AJ7449" s="72"/>
      <c r="AK7449" s="72"/>
    </row>
    <row r="7450" ht="14.25" customHeight="1">
      <c r="A7450" s="78">
        <v>7447.0</v>
      </c>
      <c r="C7450" s="78" t="str">
        <f>VLOOKUP(G7450,[1]Macrodata_CCF!$A$3:$D$55,4,FALSE)</f>
        <v>#ERROR!</v>
      </c>
      <c r="E7450" s="79" t="str">
        <f>VLOOKUP(G7450,[1]Macrodata_CCF!$A$3:$B$55,2,FALSE)</f>
        <v>#ERROR!</v>
      </c>
      <c r="F7450" s="78">
        <v>0.0</v>
      </c>
      <c r="G7450" s="80">
        <v>32.0</v>
      </c>
      <c r="H7450" s="81">
        <v>111555.0</v>
      </c>
      <c r="I7450" s="81">
        <v>370000.0</v>
      </c>
      <c r="J7450" s="81">
        <v>18515.0</v>
      </c>
      <c r="K7450" s="81">
        <v>370000.0</v>
      </c>
      <c r="L7450" s="82">
        <v>-0.3599992261409584</v>
      </c>
      <c r="N7450" s="83">
        <f t="shared" si="1"/>
        <v>-0.3599992261</v>
      </c>
      <c r="O7450" s="83">
        <f t="shared" si="2"/>
        <v>0</v>
      </c>
      <c r="Q7450" s="83">
        <f t="shared" si="3"/>
        <v>0.6985</v>
      </c>
      <c r="R7450" s="83">
        <f t="shared" si="4"/>
        <v>-0.3599992261</v>
      </c>
      <c r="S7450" s="83" t="b">
        <f t="shared" si="5"/>
        <v>0</v>
      </c>
      <c r="T7450" s="72"/>
      <c r="U7450" s="72"/>
      <c r="V7450" s="72"/>
      <c r="W7450" s="72"/>
      <c r="X7450" s="72"/>
      <c r="Y7450" s="72"/>
      <c r="Z7450" s="72"/>
      <c r="AA7450" s="72"/>
      <c r="AB7450" s="72"/>
      <c r="AC7450" s="72"/>
      <c r="AD7450" s="72"/>
      <c r="AE7450" s="72"/>
      <c r="AF7450" s="72"/>
      <c r="AG7450" s="72"/>
      <c r="AH7450" s="72"/>
      <c r="AI7450" s="72"/>
      <c r="AJ7450" s="72"/>
      <c r="AK7450" s="72"/>
    </row>
    <row r="7451" ht="14.25" customHeight="1">
      <c r="A7451" s="78">
        <v>7448.0</v>
      </c>
      <c r="C7451" s="78" t="str">
        <f>VLOOKUP(G7451,[1]Macrodata_CCF!$A$3:$D$55,4,FALSE)</f>
        <v>#ERROR!</v>
      </c>
      <c r="E7451" s="79" t="str">
        <f>VLOOKUP(G7451,[1]Macrodata_CCF!$A$3:$B$55,2,FALSE)</f>
        <v>#ERROR!</v>
      </c>
      <c r="F7451" s="78">
        <v>1.0</v>
      </c>
      <c r="G7451" s="80">
        <v>17.0</v>
      </c>
      <c r="H7451" s="81">
        <v>553245.0</v>
      </c>
      <c r="I7451" s="81">
        <v>870000.0</v>
      </c>
      <c r="J7451" s="81">
        <v>686280.0</v>
      </c>
      <c r="K7451" s="81">
        <v>1392000.0</v>
      </c>
      <c r="L7451" s="82">
        <v>0.4199933702703982</v>
      </c>
      <c r="N7451" s="83">
        <f t="shared" si="1"/>
        <v>0.4199933703</v>
      </c>
      <c r="O7451" s="83">
        <f t="shared" si="2"/>
        <v>0.4199933703</v>
      </c>
      <c r="Q7451" s="83">
        <f t="shared" si="3"/>
        <v>0.3640862069</v>
      </c>
      <c r="R7451" s="83">
        <f t="shared" si="4"/>
        <v>0.4199933703</v>
      </c>
      <c r="S7451" s="83" t="b">
        <f t="shared" si="5"/>
        <v>0</v>
      </c>
      <c r="T7451" s="72"/>
      <c r="U7451" s="72"/>
      <c r="V7451" s="72"/>
      <c r="W7451" s="72"/>
      <c r="X7451" s="72"/>
      <c r="Y7451" s="72"/>
      <c r="Z7451" s="72"/>
      <c r="AA7451" s="72"/>
      <c r="AB7451" s="72"/>
      <c r="AC7451" s="72"/>
      <c r="AD7451" s="72"/>
      <c r="AE7451" s="72"/>
      <c r="AF7451" s="72"/>
      <c r="AG7451" s="72"/>
      <c r="AH7451" s="72"/>
      <c r="AI7451" s="72"/>
      <c r="AJ7451" s="72"/>
      <c r="AK7451" s="72"/>
    </row>
    <row r="7452" ht="14.25" customHeight="1">
      <c r="A7452" s="78">
        <v>7449.0</v>
      </c>
      <c r="C7452" s="78" t="str">
        <f>VLOOKUP(G7452,[1]Macrodata_CCF!$A$3:$D$55,4,FALSE)</f>
        <v>#ERROR!</v>
      </c>
      <c r="E7452" s="79" t="str">
        <f>VLOOKUP(G7452,[1]Macrodata_CCF!$A$3:$B$55,2,FALSE)</f>
        <v>#ERROR!</v>
      </c>
      <c r="F7452" s="78">
        <v>0.0</v>
      </c>
      <c r="G7452" s="80">
        <v>5.0</v>
      </c>
      <c r="H7452" s="81">
        <v>49740.0</v>
      </c>
      <c r="I7452" s="81">
        <v>980000.0</v>
      </c>
      <c r="J7452" s="81">
        <v>999600.0</v>
      </c>
      <c r="K7452" s="81">
        <v>980000.0</v>
      </c>
      <c r="L7452" s="82">
        <v>1.021069378453336</v>
      </c>
      <c r="N7452" s="83">
        <f t="shared" si="1"/>
        <v>1.021069378</v>
      </c>
      <c r="O7452" s="83">
        <f t="shared" si="2"/>
        <v>1</v>
      </c>
      <c r="Q7452" s="83">
        <f t="shared" si="3"/>
        <v>0.949244898</v>
      </c>
      <c r="R7452" s="83">
        <f t="shared" si="4"/>
        <v>1.021069378</v>
      </c>
      <c r="S7452" s="83" t="b">
        <f t="shared" si="5"/>
        <v>0</v>
      </c>
      <c r="T7452" s="72"/>
      <c r="U7452" s="72"/>
      <c r="V7452" s="72"/>
      <c r="W7452" s="72"/>
      <c r="X7452" s="72"/>
      <c r="Y7452" s="72"/>
      <c r="Z7452" s="72"/>
      <c r="AA7452" s="72"/>
      <c r="AB7452" s="72"/>
      <c r="AC7452" s="72"/>
      <c r="AD7452" s="72"/>
      <c r="AE7452" s="72"/>
      <c r="AF7452" s="72"/>
      <c r="AG7452" s="72"/>
      <c r="AH7452" s="72"/>
      <c r="AI7452" s="72"/>
      <c r="AJ7452" s="72"/>
      <c r="AK7452" s="72"/>
    </row>
    <row r="7453" ht="14.25" customHeight="1">
      <c r="A7453" s="78">
        <v>7450.0</v>
      </c>
      <c r="C7453" s="78" t="str">
        <f>VLOOKUP(G7453,[1]Macrodata_CCF!$A$3:$D$55,4,FALSE)</f>
        <v>#ERROR!</v>
      </c>
      <c r="E7453" s="79" t="str">
        <f>VLOOKUP(G7453,[1]Macrodata_CCF!$A$3:$B$55,2,FALSE)</f>
        <v>#ERROR!</v>
      </c>
      <c r="F7453" s="78">
        <v>0.0</v>
      </c>
      <c r="G7453" s="80">
        <v>11.0</v>
      </c>
      <c r="H7453" s="81">
        <v>497325.0</v>
      </c>
      <c r="I7453" s="81">
        <v>970000.0</v>
      </c>
      <c r="J7453" s="81">
        <v>582405.0</v>
      </c>
      <c r="K7453" s="81">
        <v>970000.0</v>
      </c>
      <c r="L7453" s="82">
        <v>0.179996826572169</v>
      </c>
      <c r="N7453" s="83">
        <f t="shared" si="1"/>
        <v>0.1799968266</v>
      </c>
      <c r="O7453" s="83">
        <f t="shared" si="2"/>
        <v>0.1799968266</v>
      </c>
      <c r="Q7453" s="83">
        <f t="shared" si="3"/>
        <v>0.4872938144</v>
      </c>
      <c r="R7453" s="83">
        <f t="shared" si="4"/>
        <v>0.1799968266</v>
      </c>
      <c r="S7453" s="83" t="b">
        <f t="shared" si="5"/>
        <v>0</v>
      </c>
      <c r="T7453" s="72"/>
      <c r="U7453" s="72"/>
      <c r="V7453" s="72"/>
      <c r="W7453" s="72"/>
      <c r="X7453" s="72"/>
      <c r="Y7453" s="72"/>
      <c r="Z7453" s="72"/>
      <c r="AA7453" s="72"/>
      <c r="AB7453" s="72"/>
      <c r="AC7453" s="72"/>
      <c r="AD7453" s="72"/>
      <c r="AE7453" s="72"/>
      <c r="AF7453" s="72"/>
      <c r="AG7453" s="72"/>
      <c r="AH7453" s="72"/>
      <c r="AI7453" s="72"/>
      <c r="AJ7453" s="72"/>
      <c r="AK7453" s="72"/>
    </row>
    <row r="7454" ht="14.25" customHeight="1">
      <c r="A7454" s="78">
        <v>7451.0</v>
      </c>
      <c r="C7454" s="78" t="str">
        <f>VLOOKUP(G7454,[1]Macrodata_CCF!$A$3:$D$55,4,FALSE)</f>
        <v>#ERROR!</v>
      </c>
      <c r="E7454" s="79" t="str">
        <f>VLOOKUP(G7454,[1]Macrodata_CCF!$A$3:$B$55,2,FALSE)</f>
        <v>#ERROR!</v>
      </c>
      <c r="F7454" s="78">
        <v>0.0</v>
      </c>
      <c r="G7454" s="80">
        <v>35.0</v>
      </c>
      <c r="H7454" s="81">
        <v>467065.0</v>
      </c>
      <c r="I7454" s="81">
        <v>820000.0</v>
      </c>
      <c r="J7454" s="81">
        <v>505890.0</v>
      </c>
      <c r="K7454" s="81">
        <v>820000.0</v>
      </c>
      <c r="L7454" s="82">
        <v>0.1100060917732727</v>
      </c>
      <c r="N7454" s="83">
        <f t="shared" si="1"/>
        <v>0.1100060918</v>
      </c>
      <c r="O7454" s="83">
        <f t="shared" si="2"/>
        <v>0.1100060918</v>
      </c>
      <c r="Q7454" s="83">
        <f t="shared" si="3"/>
        <v>0.4304085366</v>
      </c>
      <c r="R7454" s="83">
        <f t="shared" si="4"/>
        <v>0.1100060918</v>
      </c>
      <c r="S7454" s="83" t="b">
        <f t="shared" si="5"/>
        <v>0</v>
      </c>
      <c r="T7454" s="72"/>
      <c r="U7454" s="72"/>
      <c r="V7454" s="72"/>
      <c r="W7454" s="72"/>
      <c r="X7454" s="72"/>
      <c r="Y7454" s="72"/>
      <c r="Z7454" s="72"/>
      <c r="AA7454" s="72"/>
      <c r="AB7454" s="72"/>
      <c r="AC7454" s="72"/>
      <c r="AD7454" s="72"/>
      <c r="AE7454" s="72"/>
      <c r="AF7454" s="72"/>
      <c r="AG7454" s="72"/>
      <c r="AH7454" s="72"/>
      <c r="AI7454" s="72"/>
      <c r="AJ7454" s="72"/>
      <c r="AK7454" s="72"/>
    </row>
    <row r="7455" ht="14.25" customHeight="1">
      <c r="A7455" s="78">
        <v>7452.0</v>
      </c>
      <c r="C7455" s="78" t="str">
        <f>VLOOKUP(G7455,[1]Macrodata_CCF!$A$3:$D$55,4,FALSE)</f>
        <v>#ERROR!</v>
      </c>
      <c r="E7455" s="79" t="str">
        <f>VLOOKUP(G7455,[1]Macrodata_CCF!$A$3:$B$55,2,FALSE)</f>
        <v>#ERROR!</v>
      </c>
      <c r="F7455" s="78">
        <v>0.0</v>
      </c>
      <c r="G7455" s="80">
        <v>46.0</v>
      </c>
      <c r="H7455" s="81">
        <v>152985.0</v>
      </c>
      <c r="I7455" s="81">
        <v>290000.0</v>
      </c>
      <c r="J7455" s="81">
        <v>177650.0</v>
      </c>
      <c r="K7455" s="81">
        <v>290000.0</v>
      </c>
      <c r="L7455" s="82">
        <v>0.1800167864832318</v>
      </c>
      <c r="N7455" s="83">
        <f t="shared" si="1"/>
        <v>0.1800167865</v>
      </c>
      <c r="O7455" s="83">
        <f t="shared" si="2"/>
        <v>0.1800167865</v>
      </c>
      <c r="Q7455" s="83">
        <f t="shared" si="3"/>
        <v>0.4724655172</v>
      </c>
      <c r="R7455" s="83">
        <f t="shared" si="4"/>
        <v>0.1800167865</v>
      </c>
      <c r="S7455" s="83" t="b">
        <f t="shared" si="5"/>
        <v>0</v>
      </c>
      <c r="T7455" s="72"/>
      <c r="U7455" s="72"/>
      <c r="V7455" s="72"/>
      <c r="W7455" s="72"/>
      <c r="X7455" s="72"/>
      <c r="Y7455" s="72"/>
      <c r="Z7455" s="72"/>
      <c r="AA7455" s="72"/>
      <c r="AB7455" s="72"/>
      <c r="AC7455" s="72"/>
      <c r="AD7455" s="72"/>
      <c r="AE7455" s="72"/>
      <c r="AF7455" s="72"/>
      <c r="AG7455" s="72"/>
      <c r="AH7455" s="72"/>
      <c r="AI7455" s="72"/>
      <c r="AJ7455" s="72"/>
      <c r="AK7455" s="72"/>
    </row>
    <row r="7456" ht="14.25" customHeight="1">
      <c r="A7456" s="78">
        <v>7453.0</v>
      </c>
      <c r="C7456" s="78" t="str">
        <f>VLOOKUP(G7456,[1]Macrodata_CCF!$A$3:$D$55,4,FALSE)</f>
        <v>#ERROR!</v>
      </c>
      <c r="E7456" s="79" t="str">
        <f>VLOOKUP(G7456,[1]Macrodata_CCF!$A$3:$B$55,2,FALSE)</f>
        <v>#ERROR!</v>
      </c>
      <c r="F7456" s="78">
        <v>0.0</v>
      </c>
      <c r="G7456" s="80">
        <v>49.0</v>
      </c>
      <c r="H7456" s="81">
        <v>422255.0</v>
      </c>
      <c r="I7456" s="81">
        <v>710000.0</v>
      </c>
      <c r="J7456" s="81">
        <v>451030.0</v>
      </c>
      <c r="K7456" s="81">
        <v>1349000.0</v>
      </c>
      <c r="L7456" s="82">
        <v>0.1000017376496551</v>
      </c>
      <c r="N7456" s="83">
        <f t="shared" si="1"/>
        <v>0.1000017376</v>
      </c>
      <c r="O7456" s="83">
        <f t="shared" si="2"/>
        <v>0.1000017376</v>
      </c>
      <c r="Q7456" s="83">
        <f t="shared" si="3"/>
        <v>0.4052746479</v>
      </c>
      <c r="R7456" s="83">
        <f t="shared" si="4"/>
        <v>0.1000017376</v>
      </c>
      <c r="S7456" s="83" t="b">
        <f t="shared" si="5"/>
        <v>0</v>
      </c>
      <c r="T7456" s="72"/>
      <c r="U7456" s="72"/>
      <c r="V7456" s="72"/>
      <c r="W7456" s="72"/>
      <c r="X7456" s="72"/>
      <c r="Y7456" s="72"/>
      <c r="Z7456" s="72"/>
      <c r="AA7456" s="72"/>
      <c r="AB7456" s="72"/>
      <c r="AC7456" s="72"/>
      <c r="AD7456" s="72"/>
      <c r="AE7456" s="72"/>
      <c r="AF7456" s="72"/>
      <c r="AG7456" s="72"/>
      <c r="AH7456" s="72"/>
      <c r="AI7456" s="72"/>
      <c r="AJ7456" s="72"/>
      <c r="AK7456" s="72"/>
    </row>
    <row r="7457" ht="14.25" customHeight="1">
      <c r="A7457" s="78">
        <v>7454.0</v>
      </c>
      <c r="C7457" s="78" t="str">
        <f>VLOOKUP(G7457,[1]Macrodata_CCF!$A$3:$D$55,4,FALSE)</f>
        <v>#ERROR!</v>
      </c>
      <c r="E7457" s="79" t="str">
        <f>VLOOKUP(G7457,[1]Macrodata_CCF!$A$3:$B$55,2,FALSE)</f>
        <v>#ERROR!</v>
      </c>
      <c r="F7457" s="78">
        <v>0.0</v>
      </c>
      <c r="G7457" s="80">
        <v>35.0</v>
      </c>
      <c r="H7457" s="81">
        <v>485520.0</v>
      </c>
      <c r="I7457" s="81">
        <v>920000.0</v>
      </c>
      <c r="J7457" s="81">
        <v>494210.0</v>
      </c>
      <c r="K7457" s="81">
        <v>920000.0</v>
      </c>
      <c r="L7457" s="82">
        <v>0.02000092064076597</v>
      </c>
      <c r="N7457" s="83">
        <f t="shared" si="1"/>
        <v>0.02000092064</v>
      </c>
      <c r="O7457" s="83">
        <f t="shared" si="2"/>
        <v>0.02000092064</v>
      </c>
      <c r="Q7457" s="83">
        <f t="shared" si="3"/>
        <v>0.4722608696</v>
      </c>
      <c r="R7457" s="83">
        <f t="shared" si="4"/>
        <v>0.02000092064</v>
      </c>
      <c r="S7457" s="83" t="b">
        <f t="shared" si="5"/>
        <v>0</v>
      </c>
      <c r="T7457" s="72"/>
      <c r="U7457" s="72"/>
      <c r="V7457" s="72"/>
      <c r="W7457" s="72"/>
      <c r="X7457" s="72"/>
      <c r="Y7457" s="72"/>
      <c r="Z7457" s="72"/>
      <c r="AA7457" s="72"/>
      <c r="AB7457" s="72"/>
      <c r="AC7457" s="72"/>
      <c r="AD7457" s="72"/>
      <c r="AE7457" s="72"/>
      <c r="AF7457" s="72"/>
      <c r="AG7457" s="72"/>
      <c r="AH7457" s="72"/>
      <c r="AI7457" s="72"/>
      <c r="AJ7457" s="72"/>
      <c r="AK7457" s="72"/>
    </row>
    <row r="7458" ht="14.25" customHeight="1">
      <c r="A7458" s="78">
        <v>7455.0</v>
      </c>
      <c r="C7458" s="78" t="str">
        <f>VLOOKUP(G7458,[1]Macrodata_CCF!$A$3:$D$55,4,FALSE)</f>
        <v>#ERROR!</v>
      </c>
      <c r="E7458" s="79" t="str">
        <f>VLOOKUP(G7458,[1]Macrodata_CCF!$A$3:$B$55,2,FALSE)</f>
        <v>#ERROR!</v>
      </c>
      <c r="F7458" s="78">
        <v>0.0</v>
      </c>
      <c r="G7458" s="80">
        <v>8.0</v>
      </c>
      <c r="H7458" s="81">
        <v>16025.0</v>
      </c>
      <c r="I7458" s="81">
        <v>40000.0</v>
      </c>
      <c r="J7458" s="81">
        <v>75485.0</v>
      </c>
      <c r="K7458" s="81">
        <v>76000.0</v>
      </c>
      <c r="L7458" s="82">
        <v>2.480083420229406</v>
      </c>
      <c r="N7458" s="83">
        <f t="shared" si="1"/>
        <v>2.48008342</v>
      </c>
      <c r="O7458" s="83">
        <f t="shared" si="2"/>
        <v>1</v>
      </c>
      <c r="Q7458" s="83">
        <f t="shared" si="3"/>
        <v>0.599375</v>
      </c>
      <c r="R7458" s="83">
        <f t="shared" si="4"/>
        <v>2.48008342</v>
      </c>
      <c r="S7458" s="83" t="b">
        <f t="shared" si="5"/>
        <v>0</v>
      </c>
      <c r="T7458" s="72"/>
      <c r="U7458" s="72"/>
      <c r="V7458" s="72"/>
      <c r="W7458" s="72"/>
      <c r="X7458" s="72"/>
      <c r="Y7458" s="72"/>
      <c r="Z7458" s="72"/>
      <c r="AA7458" s="72"/>
      <c r="AB7458" s="72"/>
      <c r="AC7458" s="72"/>
      <c r="AD7458" s="72"/>
      <c r="AE7458" s="72"/>
      <c r="AF7458" s="72"/>
      <c r="AG7458" s="72"/>
      <c r="AH7458" s="72"/>
      <c r="AI7458" s="72"/>
      <c r="AJ7458" s="72"/>
      <c r="AK7458" s="72"/>
    </row>
    <row r="7459" ht="14.25" customHeight="1">
      <c r="A7459" s="78">
        <v>7456.0</v>
      </c>
      <c r="C7459" s="78" t="str">
        <f>VLOOKUP(G7459,[1]Macrodata_CCF!$A$3:$D$55,4,FALSE)</f>
        <v>#ERROR!</v>
      </c>
      <c r="E7459" s="79" t="str">
        <f>VLOOKUP(G7459,[1]Macrodata_CCF!$A$3:$B$55,2,FALSE)</f>
        <v>#ERROR!</v>
      </c>
      <c r="F7459" s="78">
        <v>0.0</v>
      </c>
      <c r="G7459" s="80">
        <v>52.0</v>
      </c>
      <c r="H7459" s="81">
        <v>0.0</v>
      </c>
      <c r="I7459" s="81">
        <v>630000.0</v>
      </c>
      <c r="J7459" s="81">
        <v>56700.0</v>
      </c>
      <c r="K7459" s="81">
        <v>630000.0</v>
      </c>
      <c r="L7459" s="82">
        <v>0.09</v>
      </c>
      <c r="N7459" s="83">
        <f t="shared" si="1"/>
        <v>0.09</v>
      </c>
      <c r="O7459" s="83">
        <f t="shared" si="2"/>
        <v>0.09</v>
      </c>
      <c r="Q7459" s="83">
        <f t="shared" si="3"/>
        <v>1</v>
      </c>
      <c r="R7459" s="83">
        <f t="shared" si="4"/>
        <v>0.09</v>
      </c>
      <c r="S7459" s="83" t="b">
        <f t="shared" si="5"/>
        <v>0</v>
      </c>
      <c r="T7459" s="72"/>
      <c r="U7459" s="72"/>
      <c r="V7459" s="72"/>
      <c r="W7459" s="72"/>
      <c r="X7459" s="72"/>
      <c r="Y7459" s="72"/>
      <c r="Z7459" s="72"/>
      <c r="AA7459" s="72"/>
      <c r="AB7459" s="72"/>
      <c r="AC7459" s="72"/>
      <c r="AD7459" s="72"/>
      <c r="AE7459" s="72"/>
      <c r="AF7459" s="72"/>
      <c r="AG7459" s="72"/>
      <c r="AH7459" s="72"/>
      <c r="AI7459" s="72"/>
      <c r="AJ7459" s="72"/>
      <c r="AK7459" s="72"/>
    </row>
    <row r="7460" ht="14.25" customHeight="1">
      <c r="A7460" s="78">
        <v>7457.0</v>
      </c>
      <c r="C7460" s="78" t="str">
        <f>VLOOKUP(G7460,[1]Macrodata_CCF!$A$3:$D$55,4,FALSE)</f>
        <v>#ERROR!</v>
      </c>
      <c r="E7460" s="79" t="str">
        <f>VLOOKUP(G7460,[1]Macrodata_CCF!$A$3:$B$55,2,FALSE)</f>
        <v>#ERROR!</v>
      </c>
      <c r="F7460" s="78">
        <v>0.0</v>
      </c>
      <c r="G7460" s="80">
        <v>46.0</v>
      </c>
      <c r="H7460" s="81">
        <v>237265.0</v>
      </c>
      <c r="I7460" s="81">
        <v>810000.0</v>
      </c>
      <c r="J7460" s="81">
        <v>323175.0</v>
      </c>
      <c r="K7460" s="81">
        <v>810000.0</v>
      </c>
      <c r="L7460" s="82">
        <v>0.1499995634979528</v>
      </c>
      <c r="N7460" s="83">
        <f t="shared" si="1"/>
        <v>0.1499995635</v>
      </c>
      <c r="O7460" s="83">
        <f t="shared" si="2"/>
        <v>0.1499995635</v>
      </c>
      <c r="Q7460" s="83">
        <f t="shared" si="3"/>
        <v>0.7070802469</v>
      </c>
      <c r="R7460" s="83">
        <f t="shared" si="4"/>
        <v>0.1499995635</v>
      </c>
      <c r="S7460" s="83" t="b">
        <f t="shared" si="5"/>
        <v>0</v>
      </c>
      <c r="T7460" s="72"/>
      <c r="U7460" s="72"/>
      <c r="V7460" s="72"/>
      <c r="W7460" s="72"/>
      <c r="X7460" s="72"/>
      <c r="Y7460" s="72"/>
      <c r="Z7460" s="72"/>
      <c r="AA7460" s="72"/>
      <c r="AB7460" s="72"/>
      <c r="AC7460" s="72"/>
      <c r="AD7460" s="72"/>
      <c r="AE7460" s="72"/>
      <c r="AF7460" s="72"/>
      <c r="AG7460" s="72"/>
      <c r="AH7460" s="72"/>
      <c r="AI7460" s="72"/>
      <c r="AJ7460" s="72"/>
      <c r="AK7460" s="72"/>
    </row>
    <row r="7461" ht="14.25" customHeight="1">
      <c r="A7461" s="78">
        <v>7458.0</v>
      </c>
      <c r="C7461" s="78" t="str">
        <f>VLOOKUP(G7461,[1]Macrodata_CCF!$A$3:$D$55,4,FALSE)</f>
        <v>#ERROR!</v>
      </c>
      <c r="E7461" s="79" t="str">
        <f>VLOOKUP(G7461,[1]Macrodata_CCF!$A$3:$B$55,2,FALSE)</f>
        <v>#ERROR!</v>
      </c>
      <c r="F7461" s="78">
        <v>1.0</v>
      </c>
      <c r="G7461" s="80">
        <v>23.0</v>
      </c>
      <c r="H7461" s="81">
        <v>381255.0</v>
      </c>
      <c r="I7461" s="81">
        <v>450000.0</v>
      </c>
      <c r="J7461" s="81">
        <v>413565.0</v>
      </c>
      <c r="K7461" s="81">
        <v>450000.0</v>
      </c>
      <c r="L7461" s="82">
        <v>0.469997818023129</v>
      </c>
      <c r="N7461" s="83">
        <f t="shared" si="1"/>
        <v>0.469997818</v>
      </c>
      <c r="O7461" s="83">
        <f t="shared" si="2"/>
        <v>0.469997818</v>
      </c>
      <c r="Q7461" s="83">
        <f t="shared" si="3"/>
        <v>0.1527666667</v>
      </c>
      <c r="R7461" s="83">
        <f t="shared" si="4"/>
        <v>0.469997818</v>
      </c>
      <c r="S7461" s="83" t="b">
        <f t="shared" si="5"/>
        <v>0</v>
      </c>
      <c r="T7461" s="72"/>
      <c r="U7461" s="72"/>
      <c r="V7461" s="72"/>
      <c r="W7461" s="72"/>
      <c r="X7461" s="72"/>
      <c r="Y7461" s="72"/>
      <c r="Z7461" s="72"/>
      <c r="AA7461" s="72"/>
      <c r="AB7461" s="72"/>
      <c r="AC7461" s="72"/>
      <c r="AD7461" s="72"/>
      <c r="AE7461" s="72"/>
      <c r="AF7461" s="72"/>
      <c r="AG7461" s="72"/>
      <c r="AH7461" s="72"/>
      <c r="AI7461" s="72"/>
      <c r="AJ7461" s="72"/>
      <c r="AK7461" s="72"/>
    </row>
    <row r="7462" ht="14.25" customHeight="1">
      <c r="A7462" s="78">
        <v>7459.0</v>
      </c>
      <c r="C7462" s="78" t="str">
        <f>VLOOKUP(G7462,[1]Macrodata_CCF!$A$3:$D$55,4,FALSE)</f>
        <v>#ERROR!</v>
      </c>
      <c r="E7462" s="79" t="str">
        <f>VLOOKUP(G7462,[1]Macrodata_CCF!$A$3:$B$55,2,FALSE)</f>
        <v>#ERROR!</v>
      </c>
      <c r="F7462" s="78">
        <v>0.0</v>
      </c>
      <c r="G7462" s="80">
        <v>31.0</v>
      </c>
      <c r="H7462" s="81">
        <v>43655.0</v>
      </c>
      <c r="I7462" s="81">
        <v>770000.0</v>
      </c>
      <c r="J7462" s="81">
        <v>152605.0</v>
      </c>
      <c r="K7462" s="81">
        <v>770000.0</v>
      </c>
      <c r="L7462" s="82">
        <v>0.1499975906766068</v>
      </c>
      <c r="N7462" s="83">
        <f t="shared" si="1"/>
        <v>0.1499975907</v>
      </c>
      <c r="O7462" s="83">
        <f t="shared" si="2"/>
        <v>0.1499975907</v>
      </c>
      <c r="Q7462" s="83">
        <f t="shared" si="3"/>
        <v>0.9433051948</v>
      </c>
      <c r="R7462" s="83">
        <f t="shared" si="4"/>
        <v>0.1499975907</v>
      </c>
      <c r="S7462" s="83" t="b">
        <f t="shared" si="5"/>
        <v>0</v>
      </c>
      <c r="T7462" s="72"/>
      <c r="U7462" s="72"/>
      <c r="V7462" s="72"/>
      <c r="W7462" s="72"/>
      <c r="X7462" s="72"/>
      <c r="Y7462" s="72"/>
      <c r="Z7462" s="72"/>
      <c r="AA7462" s="72"/>
      <c r="AB7462" s="72"/>
      <c r="AC7462" s="72"/>
      <c r="AD7462" s="72"/>
      <c r="AE7462" s="72"/>
      <c r="AF7462" s="72"/>
      <c r="AG7462" s="72"/>
      <c r="AH7462" s="72"/>
      <c r="AI7462" s="72"/>
      <c r="AJ7462" s="72"/>
      <c r="AK7462" s="72"/>
    </row>
    <row r="7463" ht="14.25" customHeight="1">
      <c r="A7463" s="78">
        <v>7460.0</v>
      </c>
      <c r="C7463" s="78" t="str">
        <f>VLOOKUP(G7463,[1]Macrodata_CCF!$A$3:$D$55,4,FALSE)</f>
        <v>#ERROR!</v>
      </c>
      <c r="E7463" s="79" t="str">
        <f>VLOOKUP(G7463,[1]Macrodata_CCF!$A$3:$B$55,2,FALSE)</f>
        <v>#ERROR!</v>
      </c>
      <c r="F7463" s="78">
        <v>0.0</v>
      </c>
      <c r="G7463" s="80">
        <v>3.0</v>
      </c>
      <c r="H7463" s="81">
        <v>338350.0</v>
      </c>
      <c r="I7463" s="81">
        <v>430000.0</v>
      </c>
      <c r="J7463" s="81">
        <v>367680.0</v>
      </c>
      <c r="K7463" s="81">
        <v>430000.0</v>
      </c>
      <c r="L7463" s="82">
        <v>0.3200218221494817</v>
      </c>
      <c r="N7463" s="83">
        <f t="shared" si="1"/>
        <v>0.3200218221</v>
      </c>
      <c r="O7463" s="83">
        <f t="shared" si="2"/>
        <v>0.3200218221</v>
      </c>
      <c r="Q7463" s="83">
        <f t="shared" si="3"/>
        <v>0.2131395349</v>
      </c>
      <c r="R7463" s="83">
        <f t="shared" si="4"/>
        <v>0.3200218221</v>
      </c>
      <c r="S7463" s="83" t="b">
        <f t="shared" si="5"/>
        <v>0</v>
      </c>
      <c r="T7463" s="72"/>
      <c r="U7463" s="72"/>
      <c r="V7463" s="72"/>
      <c r="W7463" s="72"/>
      <c r="X7463" s="72"/>
      <c r="Y7463" s="72"/>
      <c r="Z7463" s="72"/>
      <c r="AA7463" s="72"/>
      <c r="AB7463" s="72"/>
      <c r="AC7463" s="72"/>
      <c r="AD7463" s="72"/>
      <c r="AE7463" s="72"/>
      <c r="AF7463" s="72"/>
      <c r="AG7463" s="72"/>
      <c r="AH7463" s="72"/>
      <c r="AI7463" s="72"/>
      <c r="AJ7463" s="72"/>
      <c r="AK7463" s="72"/>
    </row>
    <row r="7464" ht="14.25" customHeight="1">
      <c r="A7464" s="78">
        <v>7461.0</v>
      </c>
      <c r="C7464" s="78" t="str">
        <f>VLOOKUP(G7464,[1]Macrodata_CCF!$A$3:$D$55,4,FALSE)</f>
        <v>#ERROR!</v>
      </c>
      <c r="E7464" s="79" t="str">
        <f>VLOOKUP(G7464,[1]Macrodata_CCF!$A$3:$B$55,2,FALSE)</f>
        <v>#ERROR!</v>
      </c>
      <c r="F7464" s="78">
        <v>0.0</v>
      </c>
      <c r="G7464" s="80">
        <v>40.0</v>
      </c>
      <c r="H7464" s="81">
        <v>349605.0</v>
      </c>
      <c r="I7464" s="81">
        <v>730000.0</v>
      </c>
      <c r="J7464" s="81">
        <v>402860.0</v>
      </c>
      <c r="K7464" s="81">
        <v>730000.0</v>
      </c>
      <c r="L7464" s="82">
        <v>0.1399992113461008</v>
      </c>
      <c r="N7464" s="83">
        <f t="shared" si="1"/>
        <v>0.1399992113</v>
      </c>
      <c r="O7464" s="83">
        <f t="shared" si="2"/>
        <v>0.1399992113</v>
      </c>
      <c r="Q7464" s="83">
        <f t="shared" si="3"/>
        <v>0.5210890411</v>
      </c>
      <c r="R7464" s="83">
        <f t="shared" si="4"/>
        <v>0.1399992113</v>
      </c>
      <c r="S7464" s="83" t="b">
        <f t="shared" si="5"/>
        <v>0</v>
      </c>
      <c r="T7464" s="72"/>
      <c r="U7464" s="72"/>
      <c r="V7464" s="72"/>
      <c r="W7464" s="72"/>
      <c r="X7464" s="72"/>
      <c r="Y7464" s="72"/>
      <c r="Z7464" s="72"/>
      <c r="AA7464" s="72"/>
      <c r="AB7464" s="72"/>
      <c r="AC7464" s="72"/>
      <c r="AD7464" s="72"/>
      <c r="AE7464" s="72"/>
      <c r="AF7464" s="72"/>
      <c r="AG7464" s="72"/>
      <c r="AH7464" s="72"/>
      <c r="AI7464" s="72"/>
      <c r="AJ7464" s="72"/>
      <c r="AK7464" s="72"/>
    </row>
    <row r="7465" ht="14.25" customHeight="1">
      <c r="A7465" s="78">
        <v>7462.0</v>
      </c>
      <c r="C7465" s="78" t="str">
        <f>VLOOKUP(G7465,[1]Macrodata_CCF!$A$3:$D$55,4,FALSE)</f>
        <v>#ERROR!</v>
      </c>
      <c r="E7465" s="79" t="str">
        <f>VLOOKUP(G7465,[1]Macrodata_CCF!$A$3:$B$55,2,FALSE)</f>
        <v>#ERROR!</v>
      </c>
      <c r="F7465" s="78">
        <v>0.0</v>
      </c>
      <c r="G7465" s="80">
        <v>23.0</v>
      </c>
      <c r="H7465" s="81">
        <v>55080.0</v>
      </c>
      <c r="I7465" s="81">
        <v>170000.0</v>
      </c>
      <c r="J7465" s="81">
        <v>78065.0</v>
      </c>
      <c r="K7465" s="81">
        <v>170000.0</v>
      </c>
      <c r="L7465" s="82">
        <v>0.2000087017055343</v>
      </c>
      <c r="N7465" s="83">
        <f t="shared" si="1"/>
        <v>0.2000087017</v>
      </c>
      <c r="O7465" s="83">
        <f t="shared" si="2"/>
        <v>0.2000087017</v>
      </c>
      <c r="Q7465" s="83">
        <f t="shared" si="3"/>
        <v>0.676</v>
      </c>
      <c r="R7465" s="83">
        <f t="shared" si="4"/>
        <v>0.2000087017</v>
      </c>
      <c r="S7465" s="83" t="b">
        <f t="shared" si="5"/>
        <v>0</v>
      </c>
      <c r="T7465" s="72"/>
      <c r="U7465" s="72"/>
      <c r="V7465" s="72"/>
      <c r="W7465" s="72"/>
      <c r="X7465" s="72"/>
      <c r="Y7465" s="72"/>
      <c r="Z7465" s="72"/>
      <c r="AA7465" s="72"/>
      <c r="AB7465" s="72"/>
      <c r="AC7465" s="72"/>
      <c r="AD7465" s="72"/>
      <c r="AE7465" s="72"/>
      <c r="AF7465" s="72"/>
      <c r="AG7465" s="72"/>
      <c r="AH7465" s="72"/>
      <c r="AI7465" s="72"/>
      <c r="AJ7465" s="72"/>
      <c r="AK7465" s="72"/>
    </row>
    <row r="7466" ht="14.25" customHeight="1">
      <c r="A7466" s="78">
        <v>7463.0</v>
      </c>
      <c r="C7466" s="78" t="str">
        <f>VLOOKUP(G7466,[1]Macrodata_CCF!$A$3:$D$55,4,FALSE)</f>
        <v>#ERROR!</v>
      </c>
      <c r="E7466" s="79" t="str">
        <f>VLOOKUP(G7466,[1]Macrodata_CCF!$A$3:$B$55,2,FALSE)</f>
        <v>#ERROR!</v>
      </c>
      <c r="F7466" s="78">
        <v>0.0</v>
      </c>
      <c r="G7466" s="80">
        <v>32.0</v>
      </c>
      <c r="H7466" s="81">
        <v>101075.0</v>
      </c>
      <c r="I7466" s="81">
        <v>100000.0</v>
      </c>
      <c r="J7466" s="81">
        <v>96120.0</v>
      </c>
      <c r="K7466" s="81">
        <v>100000.0</v>
      </c>
      <c r="L7466" s="82">
        <v>4.609302325581395</v>
      </c>
      <c r="N7466" s="83">
        <f t="shared" si="1"/>
        <v>4.609302326</v>
      </c>
      <c r="O7466" s="83">
        <f t="shared" si="2"/>
        <v>1</v>
      </c>
      <c r="Q7466" s="83">
        <f t="shared" si="3"/>
        <v>-0.01075</v>
      </c>
      <c r="R7466" s="83">
        <f t="shared" si="4"/>
        <v>-0.04955</v>
      </c>
      <c r="S7466" s="83" t="b">
        <f t="shared" si="5"/>
        <v>1</v>
      </c>
      <c r="T7466" s="72"/>
      <c r="U7466" s="72"/>
      <c r="V7466" s="72"/>
      <c r="W7466" s="72"/>
      <c r="X7466" s="72"/>
      <c r="Y7466" s="72"/>
      <c r="Z7466" s="72"/>
      <c r="AA7466" s="72"/>
      <c r="AB7466" s="72"/>
      <c r="AC7466" s="72"/>
      <c r="AD7466" s="72"/>
      <c r="AE7466" s="72"/>
      <c r="AF7466" s="72"/>
      <c r="AG7466" s="72"/>
      <c r="AH7466" s="72"/>
      <c r="AI7466" s="72"/>
      <c r="AJ7466" s="72"/>
      <c r="AK7466" s="72"/>
    </row>
    <row r="7467" ht="14.25" customHeight="1">
      <c r="A7467" s="78">
        <v>7464.0</v>
      </c>
      <c r="C7467" s="78" t="str">
        <f>VLOOKUP(G7467,[1]Macrodata_CCF!$A$3:$D$55,4,FALSE)</f>
        <v>#ERROR!</v>
      </c>
      <c r="E7467" s="79" t="str">
        <f>VLOOKUP(G7467,[1]Macrodata_CCF!$A$3:$B$55,2,FALSE)</f>
        <v>#ERROR!</v>
      </c>
      <c r="F7467" s="78">
        <v>0.0</v>
      </c>
      <c r="G7467" s="80">
        <v>53.0</v>
      </c>
      <c r="H7467" s="81">
        <v>351380.0</v>
      </c>
      <c r="I7467" s="81">
        <v>800000.0</v>
      </c>
      <c r="J7467" s="81">
        <v>391755.0</v>
      </c>
      <c r="K7467" s="81">
        <v>1600000.0</v>
      </c>
      <c r="L7467" s="82">
        <v>0.08999821675359992</v>
      </c>
      <c r="N7467" s="83">
        <f t="shared" si="1"/>
        <v>0.08999821675</v>
      </c>
      <c r="O7467" s="83">
        <f t="shared" si="2"/>
        <v>0.08999821675</v>
      </c>
      <c r="Q7467" s="83">
        <f t="shared" si="3"/>
        <v>0.560775</v>
      </c>
      <c r="R7467" s="83">
        <f t="shared" si="4"/>
        <v>0.08999821675</v>
      </c>
      <c r="S7467" s="83" t="b">
        <f t="shared" si="5"/>
        <v>0</v>
      </c>
      <c r="T7467" s="72"/>
      <c r="U7467" s="72"/>
      <c r="V7467" s="72"/>
      <c r="W7467" s="72"/>
      <c r="X7467" s="72"/>
      <c r="Y7467" s="72"/>
      <c r="Z7467" s="72"/>
      <c r="AA7467" s="72"/>
      <c r="AB7467" s="72"/>
      <c r="AC7467" s="72"/>
      <c r="AD7467" s="72"/>
      <c r="AE7467" s="72"/>
      <c r="AF7467" s="72"/>
      <c r="AG7467" s="72"/>
      <c r="AH7467" s="72"/>
      <c r="AI7467" s="72"/>
      <c r="AJ7467" s="72"/>
      <c r="AK7467" s="72"/>
    </row>
    <row r="7468" ht="14.25" customHeight="1">
      <c r="A7468" s="78">
        <v>7465.0</v>
      </c>
      <c r="C7468" s="78" t="str">
        <f>VLOOKUP(G7468,[1]Macrodata_CCF!$A$3:$D$55,4,FALSE)</f>
        <v>#ERROR!</v>
      </c>
      <c r="E7468" s="79" t="str">
        <f>VLOOKUP(G7468,[1]Macrodata_CCF!$A$3:$B$55,2,FALSE)</f>
        <v>#ERROR!</v>
      </c>
      <c r="F7468" s="78">
        <v>0.0</v>
      </c>
      <c r="G7468" s="80">
        <v>32.0</v>
      </c>
      <c r="H7468" s="81">
        <v>330475.0</v>
      </c>
      <c r="I7468" s="81">
        <v>400000.0</v>
      </c>
      <c r="J7468" s="81">
        <v>341600.0</v>
      </c>
      <c r="K7468" s="81">
        <v>400000.0</v>
      </c>
      <c r="L7468" s="82">
        <v>0.1600143833153542</v>
      </c>
      <c r="N7468" s="83">
        <f t="shared" si="1"/>
        <v>0.1600143833</v>
      </c>
      <c r="O7468" s="83">
        <f t="shared" si="2"/>
        <v>0.1600143833</v>
      </c>
      <c r="Q7468" s="83">
        <f t="shared" si="3"/>
        <v>0.1738125</v>
      </c>
      <c r="R7468" s="83">
        <f t="shared" si="4"/>
        <v>0.1600143833</v>
      </c>
      <c r="S7468" s="83" t="b">
        <f t="shared" si="5"/>
        <v>0</v>
      </c>
      <c r="T7468" s="72"/>
      <c r="U7468" s="72"/>
      <c r="V7468" s="72"/>
      <c r="W7468" s="72"/>
      <c r="X7468" s="72"/>
      <c r="Y7468" s="72"/>
      <c r="Z7468" s="72"/>
      <c r="AA7468" s="72"/>
      <c r="AB7468" s="72"/>
      <c r="AC7468" s="72"/>
      <c r="AD7468" s="72"/>
      <c r="AE7468" s="72"/>
      <c r="AF7468" s="72"/>
      <c r="AG7468" s="72"/>
      <c r="AH7468" s="72"/>
      <c r="AI7468" s="72"/>
      <c r="AJ7468" s="72"/>
      <c r="AK7468" s="72"/>
    </row>
    <row r="7469" ht="14.25" customHeight="1">
      <c r="A7469" s="78">
        <v>7466.0</v>
      </c>
      <c r="C7469" s="78" t="str">
        <f>VLOOKUP(G7469,[1]Macrodata_CCF!$A$3:$D$55,4,FALSE)</f>
        <v>#ERROR!</v>
      </c>
      <c r="E7469" s="79" t="str">
        <f>VLOOKUP(G7469,[1]Macrodata_CCF!$A$3:$B$55,2,FALSE)</f>
        <v>#ERROR!</v>
      </c>
      <c r="F7469" s="78">
        <v>0.0</v>
      </c>
      <c r="G7469" s="80">
        <v>8.0</v>
      </c>
      <c r="H7469" s="81">
        <v>218795.0</v>
      </c>
      <c r="I7469" s="81">
        <v>750000.0</v>
      </c>
      <c r="J7469" s="81">
        <v>394095.0</v>
      </c>
      <c r="K7469" s="81">
        <v>1275000.0</v>
      </c>
      <c r="L7469" s="82">
        <v>0.3300044239041425</v>
      </c>
      <c r="N7469" s="83">
        <f t="shared" si="1"/>
        <v>0.3300044239</v>
      </c>
      <c r="O7469" s="83">
        <f t="shared" si="2"/>
        <v>0.3300044239</v>
      </c>
      <c r="Q7469" s="83">
        <f t="shared" si="3"/>
        <v>0.7082733333</v>
      </c>
      <c r="R7469" s="83">
        <f t="shared" si="4"/>
        <v>0.3300044239</v>
      </c>
      <c r="S7469" s="83" t="b">
        <f t="shared" si="5"/>
        <v>0</v>
      </c>
      <c r="T7469" s="72"/>
      <c r="U7469" s="72"/>
      <c r="V7469" s="72"/>
      <c r="W7469" s="72"/>
      <c r="X7469" s="72"/>
      <c r="Y7469" s="72"/>
      <c r="Z7469" s="72"/>
      <c r="AA7469" s="72"/>
      <c r="AB7469" s="72"/>
      <c r="AC7469" s="72"/>
      <c r="AD7469" s="72"/>
      <c r="AE7469" s="72"/>
      <c r="AF7469" s="72"/>
      <c r="AG7469" s="72"/>
      <c r="AH7469" s="72"/>
      <c r="AI7469" s="72"/>
      <c r="AJ7469" s="72"/>
      <c r="AK7469" s="72"/>
    </row>
    <row r="7470" ht="14.25" customHeight="1">
      <c r="A7470" s="78">
        <v>7467.0</v>
      </c>
      <c r="C7470" s="78" t="str">
        <f>VLOOKUP(G7470,[1]Macrodata_CCF!$A$3:$D$55,4,FALSE)</f>
        <v>#ERROR!</v>
      </c>
      <c r="E7470" s="79" t="str">
        <f>VLOOKUP(G7470,[1]Macrodata_CCF!$A$3:$B$55,2,FALSE)</f>
        <v>#ERROR!</v>
      </c>
      <c r="F7470" s="78">
        <v>0.0</v>
      </c>
      <c r="G7470" s="80">
        <v>15.0</v>
      </c>
      <c r="H7470" s="81">
        <v>843900.0</v>
      </c>
      <c r="I7470" s="81">
        <v>900000.0</v>
      </c>
      <c r="J7470" s="81">
        <v>828755.0</v>
      </c>
      <c r="K7470" s="81">
        <v>900000.0</v>
      </c>
      <c r="L7470" s="82">
        <v>-0.2699643493761141</v>
      </c>
      <c r="N7470" s="83">
        <f t="shared" si="1"/>
        <v>-0.2699643494</v>
      </c>
      <c r="O7470" s="83">
        <f t="shared" si="2"/>
        <v>0</v>
      </c>
      <c r="Q7470" s="83">
        <f t="shared" si="3"/>
        <v>0.06233333333</v>
      </c>
      <c r="R7470" s="83">
        <f t="shared" si="4"/>
        <v>-0.01682777778</v>
      </c>
      <c r="S7470" s="83" t="b">
        <f t="shared" si="5"/>
        <v>0</v>
      </c>
      <c r="T7470" s="72"/>
      <c r="U7470" s="72"/>
      <c r="V7470" s="72"/>
      <c r="W7470" s="72"/>
      <c r="X7470" s="72"/>
      <c r="Y7470" s="72"/>
      <c r="Z7470" s="72"/>
      <c r="AA7470" s="72"/>
      <c r="AB7470" s="72"/>
      <c r="AC7470" s="72"/>
      <c r="AD7470" s="72"/>
      <c r="AE7470" s="72"/>
      <c r="AF7470" s="72"/>
      <c r="AG7470" s="72"/>
      <c r="AH7470" s="72"/>
      <c r="AI7470" s="72"/>
      <c r="AJ7470" s="72"/>
      <c r="AK7470" s="72"/>
    </row>
    <row r="7471" ht="14.25" customHeight="1">
      <c r="A7471" s="78">
        <v>7468.0</v>
      </c>
      <c r="C7471" s="78" t="str">
        <f>VLOOKUP(G7471,[1]Macrodata_CCF!$A$3:$D$55,4,FALSE)</f>
        <v>#ERROR!</v>
      </c>
      <c r="E7471" s="79" t="str">
        <f>VLOOKUP(G7471,[1]Macrodata_CCF!$A$3:$B$55,2,FALSE)</f>
        <v>#ERROR!</v>
      </c>
      <c r="F7471" s="78">
        <v>1.0</v>
      </c>
      <c r="G7471" s="80">
        <v>26.0</v>
      </c>
      <c r="H7471" s="81">
        <v>143220.0</v>
      </c>
      <c r="I7471" s="81">
        <v>360000.0</v>
      </c>
      <c r="J7471" s="81">
        <v>229930.0</v>
      </c>
      <c r="K7471" s="81">
        <v>503999.9999999999</v>
      </c>
      <c r="L7471" s="82">
        <v>0.3999907740566473</v>
      </c>
      <c r="N7471" s="83">
        <f t="shared" si="1"/>
        <v>0.3999907741</v>
      </c>
      <c r="O7471" s="83">
        <f t="shared" si="2"/>
        <v>0.3999907741</v>
      </c>
      <c r="Q7471" s="83">
        <f t="shared" si="3"/>
        <v>0.6021666667</v>
      </c>
      <c r="R7471" s="83">
        <f t="shared" si="4"/>
        <v>0.3999907741</v>
      </c>
      <c r="S7471" s="83" t="b">
        <f t="shared" si="5"/>
        <v>0</v>
      </c>
      <c r="T7471" s="72"/>
      <c r="U7471" s="72"/>
      <c r="V7471" s="72"/>
      <c r="W7471" s="72"/>
      <c r="X7471" s="72"/>
      <c r="Y7471" s="72"/>
      <c r="Z7471" s="72"/>
      <c r="AA7471" s="72"/>
      <c r="AB7471" s="72"/>
      <c r="AC7471" s="72"/>
      <c r="AD7471" s="72"/>
      <c r="AE7471" s="72"/>
      <c r="AF7471" s="72"/>
      <c r="AG7471" s="72"/>
      <c r="AH7471" s="72"/>
      <c r="AI7471" s="72"/>
      <c r="AJ7471" s="72"/>
      <c r="AK7471" s="72"/>
    </row>
    <row r="7472" ht="14.25" customHeight="1">
      <c r="A7472" s="78">
        <v>7469.0</v>
      </c>
      <c r="C7472" s="78" t="str">
        <f>VLOOKUP(G7472,[1]Macrodata_CCF!$A$3:$D$55,4,FALSE)</f>
        <v>#ERROR!</v>
      </c>
      <c r="E7472" s="79" t="str">
        <f>VLOOKUP(G7472,[1]Macrodata_CCF!$A$3:$B$55,2,FALSE)</f>
        <v>#ERROR!</v>
      </c>
      <c r="F7472" s="78">
        <v>0.0</v>
      </c>
      <c r="G7472" s="80">
        <v>10.0</v>
      </c>
      <c r="H7472" s="81">
        <v>246955.0</v>
      </c>
      <c r="I7472" s="81">
        <v>290000.0</v>
      </c>
      <c r="J7472" s="81">
        <v>255565.0</v>
      </c>
      <c r="K7472" s="81">
        <v>406000.0</v>
      </c>
      <c r="L7472" s="82">
        <v>0.2000232315019166</v>
      </c>
      <c r="N7472" s="83">
        <f t="shared" si="1"/>
        <v>0.2000232315</v>
      </c>
      <c r="O7472" s="83">
        <f t="shared" si="2"/>
        <v>0.2000232315</v>
      </c>
      <c r="Q7472" s="83">
        <f t="shared" si="3"/>
        <v>0.1484310345</v>
      </c>
      <c r="R7472" s="83">
        <f t="shared" si="4"/>
        <v>0.2000232315</v>
      </c>
      <c r="S7472" s="83" t="b">
        <f t="shared" si="5"/>
        <v>0</v>
      </c>
      <c r="T7472" s="72"/>
      <c r="U7472" s="72"/>
      <c r="V7472" s="72"/>
      <c r="W7472" s="72"/>
      <c r="X7472" s="72"/>
      <c r="Y7472" s="72"/>
      <c r="Z7472" s="72"/>
      <c r="AA7472" s="72"/>
      <c r="AB7472" s="72"/>
      <c r="AC7472" s="72"/>
      <c r="AD7472" s="72"/>
      <c r="AE7472" s="72"/>
      <c r="AF7472" s="72"/>
      <c r="AG7472" s="72"/>
      <c r="AH7472" s="72"/>
      <c r="AI7472" s="72"/>
      <c r="AJ7472" s="72"/>
      <c r="AK7472" s="72"/>
    </row>
    <row r="7473" ht="14.25" customHeight="1">
      <c r="A7473" s="78">
        <v>7470.0</v>
      </c>
      <c r="C7473" s="78" t="str">
        <f>VLOOKUP(G7473,[1]Macrodata_CCF!$A$3:$D$55,4,FALSE)</f>
        <v>#ERROR!</v>
      </c>
      <c r="E7473" s="79" t="str">
        <f>VLOOKUP(G7473,[1]Macrodata_CCF!$A$3:$B$55,2,FALSE)</f>
        <v>#ERROR!</v>
      </c>
      <c r="F7473" s="78">
        <v>0.0</v>
      </c>
      <c r="G7473" s="80">
        <v>30.0</v>
      </c>
      <c r="H7473" s="81">
        <v>0.0</v>
      </c>
      <c r="I7473" s="81">
        <v>160000.0</v>
      </c>
      <c r="J7473" s="81">
        <v>28800.0</v>
      </c>
      <c r="K7473" s="81">
        <v>224000.0</v>
      </c>
      <c r="L7473" s="82">
        <v>0.18</v>
      </c>
      <c r="N7473" s="83">
        <f t="shared" si="1"/>
        <v>0.18</v>
      </c>
      <c r="O7473" s="83">
        <f t="shared" si="2"/>
        <v>0.18</v>
      </c>
      <c r="Q7473" s="83">
        <f t="shared" si="3"/>
        <v>1</v>
      </c>
      <c r="R7473" s="83">
        <f t="shared" si="4"/>
        <v>0.18</v>
      </c>
      <c r="S7473" s="83" t="b">
        <f t="shared" si="5"/>
        <v>0</v>
      </c>
      <c r="T7473" s="72"/>
      <c r="U7473" s="72"/>
      <c r="V7473" s="72"/>
      <c r="W7473" s="72"/>
      <c r="X7473" s="72"/>
      <c r="Y7473" s="72"/>
      <c r="Z7473" s="72"/>
      <c r="AA7473" s="72"/>
      <c r="AB7473" s="72"/>
      <c r="AC7473" s="72"/>
      <c r="AD7473" s="72"/>
      <c r="AE7473" s="72"/>
      <c r="AF7473" s="72"/>
      <c r="AG7473" s="72"/>
      <c r="AH7473" s="72"/>
      <c r="AI7473" s="72"/>
      <c r="AJ7473" s="72"/>
      <c r="AK7473" s="72"/>
    </row>
    <row r="7474" ht="14.25" customHeight="1">
      <c r="A7474" s="78">
        <v>7471.0</v>
      </c>
      <c r="C7474" s="78" t="str">
        <f>VLOOKUP(G7474,[1]Macrodata_CCF!$A$3:$D$55,4,FALSE)</f>
        <v>#ERROR!</v>
      </c>
      <c r="E7474" s="79" t="str">
        <f>VLOOKUP(G7474,[1]Macrodata_CCF!$A$3:$B$55,2,FALSE)</f>
        <v>#ERROR!</v>
      </c>
      <c r="F7474" s="78">
        <v>0.0</v>
      </c>
      <c r="G7474" s="80">
        <v>7.0</v>
      </c>
      <c r="H7474" s="81">
        <v>38235.0</v>
      </c>
      <c r="I7474" s="81">
        <v>690000.0</v>
      </c>
      <c r="J7474" s="81">
        <v>201175.0</v>
      </c>
      <c r="K7474" s="81">
        <v>690000.0</v>
      </c>
      <c r="L7474" s="82">
        <v>0.2499980821308294</v>
      </c>
      <c r="N7474" s="83">
        <f t="shared" si="1"/>
        <v>0.2499980821</v>
      </c>
      <c r="O7474" s="83">
        <f t="shared" si="2"/>
        <v>0.2499980821</v>
      </c>
      <c r="Q7474" s="83">
        <f t="shared" si="3"/>
        <v>0.9445869565</v>
      </c>
      <c r="R7474" s="83">
        <f t="shared" si="4"/>
        <v>0.2499980821</v>
      </c>
      <c r="S7474" s="83" t="b">
        <f t="shared" si="5"/>
        <v>0</v>
      </c>
      <c r="T7474" s="72"/>
      <c r="U7474" s="72"/>
      <c r="V7474" s="72"/>
      <c r="W7474" s="72"/>
      <c r="X7474" s="72"/>
      <c r="Y7474" s="72"/>
      <c r="Z7474" s="72"/>
      <c r="AA7474" s="72"/>
      <c r="AB7474" s="72"/>
      <c r="AC7474" s="72"/>
      <c r="AD7474" s="72"/>
      <c r="AE7474" s="72"/>
      <c r="AF7474" s="72"/>
      <c r="AG7474" s="72"/>
      <c r="AH7474" s="72"/>
      <c r="AI7474" s="72"/>
      <c r="AJ7474" s="72"/>
      <c r="AK7474" s="72"/>
    </row>
    <row r="7475" ht="14.25" customHeight="1">
      <c r="A7475" s="78">
        <v>7472.0</v>
      </c>
      <c r="C7475" s="78" t="str">
        <f>VLOOKUP(G7475,[1]Macrodata_CCF!$A$3:$D$55,4,FALSE)</f>
        <v>#ERROR!</v>
      </c>
      <c r="E7475" s="79" t="str">
        <f>VLOOKUP(G7475,[1]Macrodata_CCF!$A$3:$B$55,2,FALSE)</f>
        <v>#ERROR!</v>
      </c>
      <c r="F7475" s="78">
        <v>0.0</v>
      </c>
      <c r="G7475" s="80">
        <v>46.0</v>
      </c>
      <c r="H7475" s="81">
        <v>30655.0</v>
      </c>
      <c r="I7475" s="81">
        <v>270000.0</v>
      </c>
      <c r="J7475" s="81">
        <v>66555.0</v>
      </c>
      <c r="K7475" s="81">
        <v>270000.0</v>
      </c>
      <c r="L7475" s="82">
        <v>0.1499926883787002</v>
      </c>
      <c r="N7475" s="83">
        <f t="shared" si="1"/>
        <v>0.1499926884</v>
      </c>
      <c r="O7475" s="83">
        <f t="shared" si="2"/>
        <v>0.1499926884</v>
      </c>
      <c r="Q7475" s="83">
        <f t="shared" si="3"/>
        <v>0.886462963</v>
      </c>
      <c r="R7475" s="83">
        <f t="shared" si="4"/>
        <v>0.1499926884</v>
      </c>
      <c r="S7475" s="83" t="b">
        <f t="shared" si="5"/>
        <v>0</v>
      </c>
      <c r="T7475" s="72"/>
      <c r="U7475" s="72"/>
      <c r="V7475" s="72"/>
      <c r="W7475" s="72"/>
      <c r="X7475" s="72"/>
      <c r="Y7475" s="72"/>
      <c r="Z7475" s="72"/>
      <c r="AA7475" s="72"/>
      <c r="AB7475" s="72"/>
      <c r="AC7475" s="72"/>
      <c r="AD7475" s="72"/>
      <c r="AE7475" s="72"/>
      <c r="AF7475" s="72"/>
      <c r="AG7475" s="72"/>
      <c r="AH7475" s="72"/>
      <c r="AI7475" s="72"/>
      <c r="AJ7475" s="72"/>
      <c r="AK7475" s="72"/>
    </row>
    <row r="7476" ht="14.25" customHeight="1">
      <c r="A7476" s="78">
        <v>7473.0</v>
      </c>
      <c r="C7476" s="78" t="str">
        <f>VLOOKUP(G7476,[1]Macrodata_CCF!$A$3:$D$55,4,FALSE)</f>
        <v>#ERROR!</v>
      </c>
      <c r="E7476" s="79" t="str">
        <f>VLOOKUP(G7476,[1]Macrodata_CCF!$A$3:$B$55,2,FALSE)</f>
        <v>#ERROR!</v>
      </c>
      <c r="F7476" s="78">
        <v>0.0</v>
      </c>
      <c r="G7476" s="80">
        <v>44.0</v>
      </c>
      <c r="H7476" s="81">
        <v>71690.0</v>
      </c>
      <c r="I7476" s="81">
        <v>170000.0</v>
      </c>
      <c r="J7476" s="81">
        <v>86435.0</v>
      </c>
      <c r="K7476" s="81">
        <v>272000.0</v>
      </c>
      <c r="L7476" s="82">
        <v>0.1499847421422032</v>
      </c>
      <c r="N7476" s="83">
        <f t="shared" si="1"/>
        <v>0.1499847421</v>
      </c>
      <c r="O7476" s="83">
        <f t="shared" si="2"/>
        <v>0.1499847421</v>
      </c>
      <c r="Q7476" s="83">
        <f t="shared" si="3"/>
        <v>0.5782941176</v>
      </c>
      <c r="R7476" s="83">
        <f t="shared" si="4"/>
        <v>0.1499847421</v>
      </c>
      <c r="S7476" s="83" t="b">
        <f t="shared" si="5"/>
        <v>0</v>
      </c>
      <c r="T7476" s="72"/>
      <c r="U7476" s="72"/>
      <c r="V7476" s="72"/>
      <c r="W7476" s="72"/>
      <c r="X7476" s="72"/>
      <c r="Y7476" s="72"/>
      <c r="Z7476" s="72"/>
      <c r="AA7476" s="72"/>
      <c r="AB7476" s="72"/>
      <c r="AC7476" s="72"/>
      <c r="AD7476" s="72"/>
      <c r="AE7476" s="72"/>
      <c r="AF7476" s="72"/>
      <c r="AG7476" s="72"/>
      <c r="AH7476" s="72"/>
      <c r="AI7476" s="72"/>
      <c r="AJ7476" s="72"/>
      <c r="AK7476" s="72"/>
    </row>
    <row r="7477" ht="14.25" customHeight="1">
      <c r="A7477" s="78">
        <v>7474.0</v>
      </c>
      <c r="C7477" s="78" t="str">
        <f>VLOOKUP(G7477,[1]Macrodata_CCF!$A$3:$D$55,4,FALSE)</f>
        <v>#ERROR!</v>
      </c>
      <c r="E7477" s="79" t="str">
        <f>VLOOKUP(G7477,[1]Macrodata_CCF!$A$3:$B$55,2,FALSE)</f>
        <v>#ERROR!</v>
      </c>
      <c r="F7477" s="78">
        <v>0.0</v>
      </c>
      <c r="G7477" s="80">
        <v>5.0</v>
      </c>
      <c r="H7477" s="81">
        <v>110210.0</v>
      </c>
      <c r="I7477" s="81">
        <v>610000.0</v>
      </c>
      <c r="J7477" s="81">
        <v>75225.0</v>
      </c>
      <c r="K7477" s="81">
        <v>976000.0</v>
      </c>
      <c r="L7477" s="82">
        <v>-0.06999939974789411</v>
      </c>
      <c r="N7477" s="83">
        <f t="shared" si="1"/>
        <v>-0.06999939975</v>
      </c>
      <c r="O7477" s="83">
        <f t="shared" si="2"/>
        <v>0</v>
      </c>
      <c r="Q7477" s="83">
        <f t="shared" si="3"/>
        <v>0.8193278689</v>
      </c>
      <c r="R7477" s="83">
        <f t="shared" si="4"/>
        <v>-0.06999939975</v>
      </c>
      <c r="S7477" s="83" t="b">
        <f t="shared" si="5"/>
        <v>0</v>
      </c>
      <c r="T7477" s="72"/>
      <c r="U7477" s="72"/>
      <c r="V7477" s="72"/>
      <c r="W7477" s="72"/>
      <c r="X7477" s="72"/>
      <c r="Y7477" s="72"/>
      <c r="Z7477" s="72"/>
      <c r="AA7477" s="72"/>
      <c r="AB7477" s="72"/>
      <c r="AC7477" s="72"/>
      <c r="AD7477" s="72"/>
      <c r="AE7477" s="72"/>
      <c r="AF7477" s="72"/>
      <c r="AG7477" s="72"/>
      <c r="AH7477" s="72"/>
      <c r="AI7477" s="72"/>
      <c r="AJ7477" s="72"/>
      <c r="AK7477" s="72"/>
    </row>
    <row r="7478" ht="14.25" customHeight="1">
      <c r="A7478" s="78">
        <v>7475.0</v>
      </c>
      <c r="C7478" s="78" t="str">
        <f>VLOOKUP(G7478,[1]Macrodata_CCF!$A$3:$D$55,4,FALSE)</f>
        <v>#ERROR!</v>
      </c>
      <c r="E7478" s="79" t="str">
        <f>VLOOKUP(G7478,[1]Macrodata_CCF!$A$3:$B$55,2,FALSE)</f>
        <v>#ERROR!</v>
      </c>
      <c r="F7478" s="78">
        <v>0.0</v>
      </c>
      <c r="G7478" s="80">
        <v>42.0</v>
      </c>
      <c r="H7478" s="81">
        <v>464635.0</v>
      </c>
      <c r="I7478" s="81">
        <v>910000.0</v>
      </c>
      <c r="J7478" s="81">
        <v>633875.0</v>
      </c>
      <c r="K7478" s="81">
        <v>1638000.0</v>
      </c>
      <c r="L7478" s="82">
        <v>0.3800029189541163</v>
      </c>
      <c r="N7478" s="83">
        <f t="shared" si="1"/>
        <v>0.380002919</v>
      </c>
      <c r="O7478" s="83">
        <f t="shared" si="2"/>
        <v>0.380002919</v>
      </c>
      <c r="Q7478" s="83">
        <f t="shared" si="3"/>
        <v>0.4894120879</v>
      </c>
      <c r="R7478" s="83">
        <f t="shared" si="4"/>
        <v>0.380002919</v>
      </c>
      <c r="S7478" s="83" t="b">
        <f t="shared" si="5"/>
        <v>0</v>
      </c>
      <c r="T7478" s="72"/>
      <c r="U7478" s="72"/>
      <c r="V7478" s="72"/>
      <c r="W7478" s="72"/>
      <c r="X7478" s="72"/>
      <c r="Y7478" s="72"/>
      <c r="Z7478" s="72"/>
      <c r="AA7478" s="72"/>
      <c r="AB7478" s="72"/>
      <c r="AC7478" s="72"/>
      <c r="AD7478" s="72"/>
      <c r="AE7478" s="72"/>
      <c r="AF7478" s="72"/>
      <c r="AG7478" s="72"/>
      <c r="AH7478" s="72"/>
      <c r="AI7478" s="72"/>
      <c r="AJ7478" s="72"/>
      <c r="AK7478" s="72"/>
    </row>
    <row r="7479" ht="14.25" customHeight="1">
      <c r="A7479" s="78">
        <v>7476.0</v>
      </c>
      <c r="C7479" s="78" t="str">
        <f>VLOOKUP(G7479,[1]Macrodata_CCF!$A$3:$D$55,4,FALSE)</f>
        <v>#ERROR!</v>
      </c>
      <c r="E7479" s="79" t="str">
        <f>VLOOKUP(G7479,[1]Macrodata_CCF!$A$3:$B$55,2,FALSE)</f>
        <v>#ERROR!</v>
      </c>
      <c r="F7479" s="78">
        <v>0.0</v>
      </c>
      <c r="G7479" s="80">
        <v>48.0</v>
      </c>
      <c r="H7479" s="81">
        <v>101310.0</v>
      </c>
      <c r="I7479" s="81">
        <v>110000.0</v>
      </c>
      <c r="J7479" s="81">
        <v>102615.0</v>
      </c>
      <c r="K7479" s="81">
        <v>187000.0</v>
      </c>
      <c r="L7479" s="82">
        <v>0.1501726121979287</v>
      </c>
      <c r="N7479" s="83">
        <f t="shared" si="1"/>
        <v>0.1501726122</v>
      </c>
      <c r="O7479" s="83">
        <f t="shared" si="2"/>
        <v>0.1501726122</v>
      </c>
      <c r="Q7479" s="83">
        <f t="shared" si="3"/>
        <v>0.079</v>
      </c>
      <c r="R7479" s="83">
        <f t="shared" si="4"/>
        <v>0.01186363636</v>
      </c>
      <c r="S7479" s="83" t="b">
        <f t="shared" si="5"/>
        <v>0</v>
      </c>
      <c r="T7479" s="72"/>
      <c r="U7479" s="72"/>
      <c r="V7479" s="72"/>
      <c r="W7479" s="72"/>
      <c r="X7479" s="72"/>
      <c r="Y7479" s="72"/>
      <c r="Z7479" s="72"/>
      <c r="AA7479" s="72"/>
      <c r="AB7479" s="72"/>
      <c r="AC7479" s="72"/>
      <c r="AD7479" s="72"/>
      <c r="AE7479" s="72"/>
      <c r="AF7479" s="72"/>
      <c r="AG7479" s="72"/>
      <c r="AH7479" s="72"/>
      <c r="AI7479" s="72"/>
      <c r="AJ7479" s="72"/>
      <c r="AK7479" s="72"/>
    </row>
    <row r="7480" ht="14.25" customHeight="1">
      <c r="A7480" s="78">
        <v>7477.0</v>
      </c>
      <c r="C7480" s="78" t="str">
        <f>VLOOKUP(G7480,[1]Macrodata_CCF!$A$3:$D$55,4,FALSE)</f>
        <v>#ERROR!</v>
      </c>
      <c r="E7480" s="79" t="str">
        <f>VLOOKUP(G7480,[1]Macrodata_CCF!$A$3:$B$55,2,FALSE)</f>
        <v>#ERROR!</v>
      </c>
      <c r="F7480" s="78">
        <v>0.0</v>
      </c>
      <c r="G7480" s="80">
        <v>22.0</v>
      </c>
      <c r="H7480" s="81">
        <v>27835.0</v>
      </c>
      <c r="I7480" s="81">
        <v>300000.0</v>
      </c>
      <c r="J7480" s="81">
        <v>82270.0</v>
      </c>
      <c r="K7480" s="81">
        <v>300000.0</v>
      </c>
      <c r="L7480" s="82">
        <v>0.2000073484834567</v>
      </c>
      <c r="N7480" s="83">
        <f t="shared" si="1"/>
        <v>0.2000073485</v>
      </c>
      <c r="O7480" s="83">
        <f t="shared" si="2"/>
        <v>0.2000073485</v>
      </c>
      <c r="Q7480" s="83">
        <f t="shared" si="3"/>
        <v>0.9072166667</v>
      </c>
      <c r="R7480" s="83">
        <f t="shared" si="4"/>
        <v>0.2000073485</v>
      </c>
      <c r="S7480" s="83" t="b">
        <f t="shared" si="5"/>
        <v>0</v>
      </c>
      <c r="T7480" s="72"/>
      <c r="U7480" s="72"/>
      <c r="V7480" s="72"/>
      <c r="W7480" s="72"/>
      <c r="X7480" s="72"/>
      <c r="Y7480" s="72"/>
      <c r="Z7480" s="72"/>
      <c r="AA7480" s="72"/>
      <c r="AB7480" s="72"/>
      <c r="AC7480" s="72"/>
      <c r="AD7480" s="72"/>
      <c r="AE7480" s="72"/>
      <c r="AF7480" s="72"/>
      <c r="AG7480" s="72"/>
      <c r="AH7480" s="72"/>
      <c r="AI7480" s="72"/>
      <c r="AJ7480" s="72"/>
      <c r="AK7480" s="72"/>
    </row>
    <row r="7481" ht="14.25" customHeight="1">
      <c r="A7481" s="78">
        <v>7478.0</v>
      </c>
      <c r="C7481" s="78" t="str">
        <f>VLOOKUP(G7481,[1]Macrodata_CCF!$A$3:$D$55,4,FALSE)</f>
        <v>#ERROR!</v>
      </c>
      <c r="E7481" s="79" t="str">
        <f>VLOOKUP(G7481,[1]Macrodata_CCF!$A$3:$B$55,2,FALSE)</f>
        <v>#ERROR!</v>
      </c>
      <c r="F7481" s="78">
        <v>0.0</v>
      </c>
      <c r="G7481" s="80">
        <v>45.0</v>
      </c>
      <c r="H7481" s="81">
        <v>12025.0</v>
      </c>
      <c r="I7481" s="81">
        <v>20000.0</v>
      </c>
      <c r="J7481" s="81">
        <v>13460.0</v>
      </c>
      <c r="K7481" s="81">
        <v>20000.0</v>
      </c>
      <c r="L7481" s="82">
        <v>0.1799373040752351</v>
      </c>
      <c r="N7481" s="83">
        <f t="shared" si="1"/>
        <v>0.1799373041</v>
      </c>
      <c r="O7481" s="83">
        <f t="shared" si="2"/>
        <v>0.1799373041</v>
      </c>
      <c r="Q7481" s="83">
        <f t="shared" si="3"/>
        <v>0.39875</v>
      </c>
      <c r="R7481" s="83">
        <f t="shared" si="4"/>
        <v>0.1799373041</v>
      </c>
      <c r="S7481" s="83" t="b">
        <f t="shared" si="5"/>
        <v>0</v>
      </c>
      <c r="T7481" s="72"/>
      <c r="U7481" s="72"/>
      <c r="V7481" s="72"/>
      <c r="W7481" s="72"/>
      <c r="X7481" s="72"/>
      <c r="Y7481" s="72"/>
      <c r="Z7481" s="72"/>
      <c r="AA7481" s="72"/>
      <c r="AB7481" s="72"/>
      <c r="AC7481" s="72"/>
      <c r="AD7481" s="72"/>
      <c r="AE7481" s="72"/>
      <c r="AF7481" s="72"/>
      <c r="AG7481" s="72"/>
      <c r="AH7481" s="72"/>
      <c r="AI7481" s="72"/>
      <c r="AJ7481" s="72"/>
      <c r="AK7481" s="72"/>
    </row>
    <row r="7482" ht="14.25" customHeight="1">
      <c r="A7482" s="78">
        <v>7479.0</v>
      </c>
      <c r="C7482" s="78" t="str">
        <f>VLOOKUP(G7482,[1]Macrodata_CCF!$A$3:$D$55,4,FALSE)</f>
        <v>#ERROR!</v>
      </c>
      <c r="E7482" s="79" t="str">
        <f>VLOOKUP(G7482,[1]Macrodata_CCF!$A$3:$B$55,2,FALSE)</f>
        <v>#ERROR!</v>
      </c>
      <c r="F7482" s="78">
        <v>0.0</v>
      </c>
      <c r="G7482" s="80">
        <v>24.0</v>
      </c>
      <c r="H7482" s="81">
        <v>614715.0</v>
      </c>
      <c r="I7482" s="81">
        <v>690000.0</v>
      </c>
      <c r="J7482" s="81">
        <v>626760.0</v>
      </c>
      <c r="K7482" s="81">
        <v>690000.0</v>
      </c>
      <c r="L7482" s="82">
        <v>0.1599920302849173</v>
      </c>
      <c r="N7482" s="83">
        <f t="shared" si="1"/>
        <v>0.1599920303</v>
      </c>
      <c r="O7482" s="83">
        <f t="shared" si="2"/>
        <v>0.1599920303</v>
      </c>
      <c r="Q7482" s="83">
        <f t="shared" si="3"/>
        <v>0.1091086957</v>
      </c>
      <c r="R7482" s="83">
        <f t="shared" si="4"/>
        <v>0.1599920303</v>
      </c>
      <c r="S7482" s="83" t="b">
        <f t="shared" si="5"/>
        <v>0</v>
      </c>
      <c r="T7482" s="72"/>
      <c r="U7482" s="72"/>
      <c r="V7482" s="72"/>
      <c r="W7482" s="72"/>
      <c r="X7482" s="72"/>
      <c r="Y7482" s="72"/>
      <c r="Z7482" s="72"/>
      <c r="AA7482" s="72"/>
      <c r="AB7482" s="72"/>
      <c r="AC7482" s="72"/>
      <c r="AD7482" s="72"/>
      <c r="AE7482" s="72"/>
      <c r="AF7482" s="72"/>
      <c r="AG7482" s="72"/>
      <c r="AH7482" s="72"/>
      <c r="AI7482" s="72"/>
      <c r="AJ7482" s="72"/>
      <c r="AK7482" s="72"/>
    </row>
    <row r="7483" ht="14.25" customHeight="1">
      <c r="A7483" s="78">
        <v>7480.0</v>
      </c>
      <c r="C7483" s="78" t="str">
        <f>VLOOKUP(G7483,[1]Macrodata_CCF!$A$3:$D$55,4,FALSE)</f>
        <v>#ERROR!</v>
      </c>
      <c r="E7483" s="79" t="str">
        <f>VLOOKUP(G7483,[1]Macrodata_CCF!$A$3:$B$55,2,FALSE)</f>
        <v>#ERROR!</v>
      </c>
      <c r="F7483" s="78">
        <v>0.0</v>
      </c>
      <c r="G7483" s="80">
        <v>44.0</v>
      </c>
      <c r="H7483" s="81">
        <v>0.0</v>
      </c>
      <c r="I7483" s="81">
        <v>190000.0</v>
      </c>
      <c r="J7483" s="81">
        <v>32300.0</v>
      </c>
      <c r="K7483" s="81">
        <v>361000.0</v>
      </c>
      <c r="L7483" s="82">
        <v>0.17</v>
      </c>
      <c r="N7483" s="83">
        <f t="shared" si="1"/>
        <v>0.17</v>
      </c>
      <c r="O7483" s="83">
        <f t="shared" si="2"/>
        <v>0.17</v>
      </c>
      <c r="Q7483" s="83">
        <f t="shared" si="3"/>
        <v>1</v>
      </c>
      <c r="R7483" s="83">
        <f t="shared" si="4"/>
        <v>0.17</v>
      </c>
      <c r="S7483" s="83" t="b">
        <f t="shared" si="5"/>
        <v>0</v>
      </c>
      <c r="T7483" s="72"/>
      <c r="U7483" s="72"/>
      <c r="V7483" s="72"/>
      <c r="W7483" s="72"/>
      <c r="X7483" s="72"/>
      <c r="Y7483" s="72"/>
      <c r="Z7483" s="72"/>
      <c r="AA7483" s="72"/>
      <c r="AB7483" s="72"/>
      <c r="AC7483" s="72"/>
      <c r="AD7483" s="72"/>
      <c r="AE7483" s="72"/>
      <c r="AF7483" s="72"/>
      <c r="AG7483" s="72"/>
      <c r="AH7483" s="72"/>
      <c r="AI7483" s="72"/>
      <c r="AJ7483" s="72"/>
      <c r="AK7483" s="72"/>
    </row>
    <row r="7484" ht="14.25" customHeight="1">
      <c r="A7484" s="78">
        <v>7481.0</v>
      </c>
      <c r="C7484" s="78" t="str">
        <f>VLOOKUP(G7484,[1]Macrodata_CCF!$A$3:$D$55,4,FALSE)</f>
        <v>#ERROR!</v>
      </c>
      <c r="E7484" s="79" t="str">
        <f>VLOOKUP(G7484,[1]Macrodata_CCF!$A$3:$B$55,2,FALSE)</f>
        <v>#ERROR!</v>
      </c>
      <c r="F7484" s="78">
        <v>0.0</v>
      </c>
      <c r="G7484" s="80">
        <v>26.0</v>
      </c>
      <c r="H7484" s="81">
        <v>119225.0</v>
      </c>
      <c r="I7484" s="81">
        <v>120000.0</v>
      </c>
      <c r="J7484" s="81">
        <v>119370.0</v>
      </c>
      <c r="K7484" s="81">
        <v>120000.0</v>
      </c>
      <c r="L7484" s="82">
        <v>0.1870967741935484</v>
      </c>
      <c r="N7484" s="83">
        <f t="shared" si="1"/>
        <v>0.1870967742</v>
      </c>
      <c r="O7484" s="83">
        <f t="shared" si="2"/>
        <v>0.1870967742</v>
      </c>
      <c r="Q7484" s="83">
        <f t="shared" si="3"/>
        <v>0.006458333333</v>
      </c>
      <c r="R7484" s="83">
        <f t="shared" si="4"/>
        <v>0.001208333333</v>
      </c>
      <c r="S7484" s="83" t="b">
        <f t="shared" si="5"/>
        <v>0</v>
      </c>
      <c r="T7484" s="72"/>
      <c r="U7484" s="72"/>
      <c r="V7484" s="72"/>
      <c r="W7484" s="72"/>
      <c r="X7484" s="72"/>
      <c r="Y7484" s="72"/>
      <c r="Z7484" s="72"/>
      <c r="AA7484" s="72"/>
      <c r="AB7484" s="72"/>
      <c r="AC7484" s="72"/>
      <c r="AD7484" s="72"/>
      <c r="AE7484" s="72"/>
      <c r="AF7484" s="72"/>
      <c r="AG7484" s="72"/>
      <c r="AH7484" s="72"/>
      <c r="AI7484" s="72"/>
      <c r="AJ7484" s="72"/>
      <c r="AK7484" s="72"/>
    </row>
    <row r="7485" ht="14.25" customHeight="1">
      <c r="A7485" s="78">
        <v>7482.0</v>
      </c>
      <c r="C7485" s="78" t="str">
        <f>VLOOKUP(G7485,[1]Macrodata_CCF!$A$3:$D$55,4,FALSE)</f>
        <v>#ERROR!</v>
      </c>
      <c r="E7485" s="79" t="str">
        <f>VLOOKUP(G7485,[1]Macrodata_CCF!$A$3:$B$55,2,FALSE)</f>
        <v>#ERROR!</v>
      </c>
      <c r="F7485" s="78">
        <v>0.0</v>
      </c>
      <c r="G7485" s="80">
        <v>21.0</v>
      </c>
      <c r="H7485" s="81">
        <v>130670.0</v>
      </c>
      <c r="I7485" s="81">
        <v>170000.0</v>
      </c>
      <c r="J7485" s="81">
        <v>137355.0</v>
      </c>
      <c r="K7485" s="81">
        <v>170000.0</v>
      </c>
      <c r="L7485" s="82">
        <v>0.1699720315280956</v>
      </c>
      <c r="N7485" s="83">
        <f t="shared" si="1"/>
        <v>0.1699720315</v>
      </c>
      <c r="O7485" s="83">
        <f t="shared" si="2"/>
        <v>0.1699720315</v>
      </c>
      <c r="Q7485" s="83">
        <f t="shared" si="3"/>
        <v>0.2313529412</v>
      </c>
      <c r="R7485" s="83">
        <f t="shared" si="4"/>
        <v>0.1699720315</v>
      </c>
      <c r="S7485" s="83" t="b">
        <f t="shared" si="5"/>
        <v>0</v>
      </c>
      <c r="T7485" s="72"/>
      <c r="U7485" s="72"/>
      <c r="V7485" s="72"/>
      <c r="W7485" s="72"/>
      <c r="X7485" s="72"/>
      <c r="Y7485" s="72"/>
      <c r="Z7485" s="72"/>
      <c r="AA7485" s="72"/>
      <c r="AB7485" s="72"/>
      <c r="AC7485" s="72"/>
      <c r="AD7485" s="72"/>
      <c r="AE7485" s="72"/>
      <c r="AF7485" s="72"/>
      <c r="AG7485" s="72"/>
      <c r="AH7485" s="72"/>
      <c r="AI7485" s="72"/>
      <c r="AJ7485" s="72"/>
      <c r="AK7485" s="72"/>
    </row>
    <row r="7486" ht="14.25" customHeight="1">
      <c r="A7486" s="78">
        <v>7483.0</v>
      </c>
      <c r="C7486" s="78" t="str">
        <f>VLOOKUP(G7486,[1]Macrodata_CCF!$A$3:$D$55,4,FALSE)</f>
        <v>#ERROR!</v>
      </c>
      <c r="E7486" s="79" t="str">
        <f>VLOOKUP(G7486,[1]Macrodata_CCF!$A$3:$B$55,2,FALSE)</f>
        <v>#ERROR!</v>
      </c>
      <c r="F7486" s="78">
        <v>1.0</v>
      </c>
      <c r="G7486" s="80">
        <v>21.0</v>
      </c>
      <c r="H7486" s="81">
        <v>540280.0</v>
      </c>
      <c r="I7486" s="81">
        <v>620000.0</v>
      </c>
      <c r="J7486" s="81">
        <v>520350.0</v>
      </c>
      <c r="K7486" s="81">
        <v>620000.0</v>
      </c>
      <c r="L7486" s="82">
        <v>-0.25</v>
      </c>
      <c r="N7486" s="83">
        <f t="shared" si="1"/>
        <v>-0.25</v>
      </c>
      <c r="O7486" s="83">
        <f t="shared" si="2"/>
        <v>0</v>
      </c>
      <c r="Q7486" s="83">
        <f t="shared" si="3"/>
        <v>0.1285806452</v>
      </c>
      <c r="R7486" s="83">
        <f t="shared" si="4"/>
        <v>-0.25</v>
      </c>
      <c r="S7486" s="83" t="b">
        <f t="shared" si="5"/>
        <v>0</v>
      </c>
      <c r="T7486" s="72"/>
      <c r="U7486" s="72"/>
      <c r="V7486" s="72"/>
      <c r="W7486" s="72"/>
      <c r="X7486" s="72"/>
      <c r="Y7486" s="72"/>
      <c r="Z7486" s="72"/>
      <c r="AA7486" s="72"/>
      <c r="AB7486" s="72"/>
      <c r="AC7486" s="72"/>
      <c r="AD7486" s="72"/>
      <c r="AE7486" s="72"/>
      <c r="AF7486" s="72"/>
      <c r="AG7486" s="72"/>
      <c r="AH7486" s="72"/>
      <c r="AI7486" s="72"/>
      <c r="AJ7486" s="72"/>
      <c r="AK7486" s="72"/>
    </row>
    <row r="7487" ht="14.25" customHeight="1">
      <c r="A7487" s="78">
        <v>7484.0</v>
      </c>
      <c r="C7487" s="78" t="str">
        <f>VLOOKUP(G7487,[1]Macrodata_CCF!$A$3:$D$55,4,FALSE)</f>
        <v>#ERROR!</v>
      </c>
      <c r="E7487" s="79" t="str">
        <f>VLOOKUP(G7487,[1]Macrodata_CCF!$A$3:$B$55,2,FALSE)</f>
        <v>#ERROR!</v>
      </c>
      <c r="F7487" s="78">
        <v>0.0</v>
      </c>
      <c r="G7487" s="80">
        <v>16.0</v>
      </c>
      <c r="H7487" s="81">
        <v>353645.0</v>
      </c>
      <c r="I7487" s="81">
        <v>600000.0</v>
      </c>
      <c r="J7487" s="81">
        <v>402915.0</v>
      </c>
      <c r="K7487" s="81">
        <v>600000.0</v>
      </c>
      <c r="L7487" s="82">
        <v>0.1999959408171135</v>
      </c>
      <c r="N7487" s="83">
        <f t="shared" si="1"/>
        <v>0.1999959408</v>
      </c>
      <c r="O7487" s="83">
        <f t="shared" si="2"/>
        <v>0.1999959408</v>
      </c>
      <c r="Q7487" s="83">
        <f t="shared" si="3"/>
        <v>0.4105916667</v>
      </c>
      <c r="R7487" s="83">
        <f t="shared" si="4"/>
        <v>0.1999959408</v>
      </c>
      <c r="S7487" s="83" t="b">
        <f t="shared" si="5"/>
        <v>0</v>
      </c>
      <c r="T7487" s="72"/>
      <c r="U7487" s="72"/>
      <c r="V7487" s="72"/>
      <c r="W7487" s="72"/>
      <c r="X7487" s="72"/>
      <c r="Y7487" s="72"/>
      <c r="Z7487" s="72"/>
      <c r="AA7487" s="72"/>
      <c r="AB7487" s="72"/>
      <c r="AC7487" s="72"/>
      <c r="AD7487" s="72"/>
      <c r="AE7487" s="72"/>
      <c r="AF7487" s="72"/>
      <c r="AG7487" s="72"/>
      <c r="AH7487" s="72"/>
      <c r="AI7487" s="72"/>
      <c r="AJ7487" s="72"/>
      <c r="AK7487" s="72"/>
    </row>
    <row r="7488" ht="14.25" customHeight="1">
      <c r="A7488" s="78">
        <v>7485.0</v>
      </c>
      <c r="C7488" s="78" t="str">
        <f>VLOOKUP(G7488,[1]Macrodata_CCF!$A$3:$D$55,4,FALSE)</f>
        <v>#ERROR!</v>
      </c>
      <c r="E7488" s="79" t="str">
        <f>VLOOKUP(G7488,[1]Macrodata_CCF!$A$3:$B$55,2,FALSE)</f>
        <v>#ERROR!</v>
      </c>
      <c r="F7488" s="78">
        <v>1.0</v>
      </c>
      <c r="G7488" s="80">
        <v>44.0</v>
      </c>
      <c r="H7488" s="81">
        <v>85250.0</v>
      </c>
      <c r="I7488" s="81">
        <v>690000.0</v>
      </c>
      <c r="J7488" s="81">
        <v>345295.0</v>
      </c>
      <c r="K7488" s="81">
        <v>690000.0</v>
      </c>
      <c r="L7488" s="82">
        <v>0.4300041339396445</v>
      </c>
      <c r="N7488" s="83">
        <f t="shared" si="1"/>
        <v>0.4300041339</v>
      </c>
      <c r="O7488" s="83">
        <f t="shared" si="2"/>
        <v>0.4300041339</v>
      </c>
      <c r="Q7488" s="83">
        <f t="shared" si="3"/>
        <v>0.8764492754</v>
      </c>
      <c r="R7488" s="83">
        <f t="shared" si="4"/>
        <v>0.4300041339</v>
      </c>
      <c r="S7488" s="83" t="b">
        <f t="shared" si="5"/>
        <v>0</v>
      </c>
      <c r="T7488" s="72"/>
      <c r="U7488" s="72"/>
      <c r="V7488" s="72"/>
      <c r="W7488" s="72"/>
      <c r="X7488" s="72"/>
      <c r="Y7488" s="72"/>
      <c r="Z7488" s="72"/>
      <c r="AA7488" s="72"/>
      <c r="AB7488" s="72"/>
      <c r="AC7488" s="72"/>
      <c r="AD7488" s="72"/>
      <c r="AE7488" s="72"/>
      <c r="AF7488" s="72"/>
      <c r="AG7488" s="72"/>
      <c r="AH7488" s="72"/>
      <c r="AI7488" s="72"/>
      <c r="AJ7488" s="72"/>
      <c r="AK7488" s="72"/>
    </row>
    <row r="7489" ht="14.25" customHeight="1">
      <c r="A7489" s="78">
        <v>7486.0</v>
      </c>
      <c r="C7489" s="78" t="str">
        <f>VLOOKUP(G7489,[1]Macrodata_CCF!$A$3:$D$55,4,FALSE)</f>
        <v>#ERROR!</v>
      </c>
      <c r="E7489" s="79" t="str">
        <f>VLOOKUP(G7489,[1]Macrodata_CCF!$A$3:$B$55,2,FALSE)</f>
        <v>#ERROR!</v>
      </c>
      <c r="F7489" s="78">
        <v>1.0</v>
      </c>
      <c r="G7489" s="80">
        <v>14.0</v>
      </c>
      <c r="H7489" s="81">
        <v>47750.0</v>
      </c>
      <c r="I7489" s="81">
        <v>50000.0</v>
      </c>
      <c r="J7489" s="81">
        <v>48650.0</v>
      </c>
      <c r="K7489" s="81">
        <v>50000.0</v>
      </c>
      <c r="L7489" s="82">
        <v>0.4</v>
      </c>
      <c r="N7489" s="83">
        <f t="shared" si="1"/>
        <v>0.4</v>
      </c>
      <c r="O7489" s="83">
        <f t="shared" si="2"/>
        <v>0.4</v>
      </c>
      <c r="Q7489" s="83">
        <f t="shared" si="3"/>
        <v>0.045</v>
      </c>
      <c r="R7489" s="83">
        <f t="shared" si="4"/>
        <v>0.018</v>
      </c>
      <c r="S7489" s="83" t="b">
        <f t="shared" si="5"/>
        <v>0</v>
      </c>
      <c r="T7489" s="72"/>
      <c r="U7489" s="72"/>
      <c r="V7489" s="72"/>
      <c r="W7489" s="72"/>
      <c r="X7489" s="72"/>
      <c r="Y7489" s="72"/>
      <c r="Z7489" s="72"/>
      <c r="AA7489" s="72"/>
      <c r="AB7489" s="72"/>
      <c r="AC7489" s="72"/>
      <c r="AD7489" s="72"/>
      <c r="AE7489" s="72"/>
      <c r="AF7489" s="72"/>
      <c r="AG7489" s="72"/>
      <c r="AH7489" s="72"/>
      <c r="AI7489" s="72"/>
      <c r="AJ7489" s="72"/>
      <c r="AK7489" s="72"/>
    </row>
    <row r="7490" ht="14.25" customHeight="1">
      <c r="A7490" s="78">
        <v>7487.0</v>
      </c>
      <c r="C7490" s="78" t="str">
        <f>VLOOKUP(G7490,[1]Macrodata_CCF!$A$3:$D$55,4,FALSE)</f>
        <v>#ERROR!</v>
      </c>
      <c r="E7490" s="79" t="str">
        <f>VLOOKUP(G7490,[1]Macrodata_CCF!$A$3:$B$55,2,FALSE)</f>
        <v>#ERROR!</v>
      </c>
      <c r="F7490" s="78">
        <v>0.0</v>
      </c>
      <c r="G7490" s="80">
        <v>13.0</v>
      </c>
      <c r="H7490" s="81">
        <v>174355.0</v>
      </c>
      <c r="I7490" s="81">
        <v>250000.0</v>
      </c>
      <c r="J7490" s="81">
        <v>185700.0</v>
      </c>
      <c r="K7490" s="81">
        <v>250000.0</v>
      </c>
      <c r="L7490" s="82">
        <v>0.1499768656223148</v>
      </c>
      <c r="N7490" s="83">
        <f t="shared" si="1"/>
        <v>0.1499768656</v>
      </c>
      <c r="O7490" s="83">
        <f t="shared" si="2"/>
        <v>0.1499768656</v>
      </c>
      <c r="Q7490" s="83">
        <f t="shared" si="3"/>
        <v>0.30258</v>
      </c>
      <c r="R7490" s="83">
        <f t="shared" si="4"/>
        <v>0.1499768656</v>
      </c>
      <c r="S7490" s="83" t="b">
        <f t="shared" si="5"/>
        <v>0</v>
      </c>
      <c r="T7490" s="72"/>
      <c r="U7490" s="72"/>
      <c r="V7490" s="72"/>
      <c r="W7490" s="72"/>
      <c r="X7490" s="72"/>
      <c r="Y7490" s="72"/>
      <c r="Z7490" s="72"/>
      <c r="AA7490" s="72"/>
      <c r="AB7490" s="72"/>
      <c r="AC7490" s="72"/>
      <c r="AD7490" s="72"/>
      <c r="AE7490" s="72"/>
      <c r="AF7490" s="72"/>
      <c r="AG7490" s="72"/>
      <c r="AH7490" s="72"/>
      <c r="AI7490" s="72"/>
      <c r="AJ7490" s="72"/>
      <c r="AK7490" s="72"/>
    </row>
    <row r="7491" ht="14.25" customHeight="1">
      <c r="A7491" s="78">
        <v>7488.0</v>
      </c>
      <c r="C7491" s="78" t="str">
        <f>VLOOKUP(G7491,[1]Macrodata_CCF!$A$3:$D$55,4,FALSE)</f>
        <v>#ERROR!</v>
      </c>
      <c r="E7491" s="79" t="str">
        <f>VLOOKUP(G7491,[1]Macrodata_CCF!$A$3:$B$55,2,FALSE)</f>
        <v>#ERROR!</v>
      </c>
      <c r="F7491" s="78">
        <v>1.0</v>
      </c>
      <c r="G7491" s="80">
        <v>36.0</v>
      </c>
      <c r="H7491" s="81">
        <v>103470.0</v>
      </c>
      <c r="I7491" s="81">
        <v>480000.0</v>
      </c>
      <c r="J7491" s="81">
        <v>265380.0</v>
      </c>
      <c r="K7491" s="81">
        <v>480000.0</v>
      </c>
      <c r="L7491" s="82">
        <v>0.4300055772448411</v>
      </c>
      <c r="N7491" s="83">
        <f t="shared" si="1"/>
        <v>0.4300055772</v>
      </c>
      <c r="O7491" s="83">
        <f t="shared" si="2"/>
        <v>0.4300055772</v>
      </c>
      <c r="Q7491" s="83">
        <f t="shared" si="3"/>
        <v>0.7844375</v>
      </c>
      <c r="R7491" s="83">
        <f t="shared" si="4"/>
        <v>0.4300055772</v>
      </c>
      <c r="S7491" s="83" t="b">
        <f t="shared" si="5"/>
        <v>0</v>
      </c>
      <c r="T7491" s="72"/>
      <c r="U7491" s="72"/>
      <c r="V7491" s="72"/>
      <c r="W7491" s="72"/>
      <c r="X7491" s="72"/>
      <c r="Y7491" s="72"/>
      <c r="Z7491" s="72"/>
      <c r="AA7491" s="72"/>
      <c r="AB7491" s="72"/>
      <c r="AC7491" s="72"/>
      <c r="AD7491" s="72"/>
      <c r="AE7491" s="72"/>
      <c r="AF7491" s="72"/>
      <c r="AG7491" s="72"/>
      <c r="AH7491" s="72"/>
      <c r="AI7491" s="72"/>
      <c r="AJ7491" s="72"/>
      <c r="AK7491" s="72"/>
    </row>
    <row r="7492" ht="14.25" customHeight="1">
      <c r="A7492" s="78">
        <v>7489.0</v>
      </c>
      <c r="C7492" s="78" t="str">
        <f>VLOOKUP(G7492,[1]Macrodata_CCF!$A$3:$D$55,4,FALSE)</f>
        <v>#ERROR!</v>
      </c>
      <c r="E7492" s="79" t="str">
        <f>VLOOKUP(G7492,[1]Macrodata_CCF!$A$3:$B$55,2,FALSE)</f>
        <v>#ERROR!</v>
      </c>
      <c r="F7492" s="78">
        <v>0.0</v>
      </c>
      <c r="G7492" s="80">
        <v>35.0</v>
      </c>
      <c r="H7492" s="81">
        <v>33040.0</v>
      </c>
      <c r="I7492" s="81">
        <v>720000.0</v>
      </c>
      <c r="J7492" s="81">
        <v>129215.0</v>
      </c>
      <c r="K7492" s="81">
        <v>720000.0</v>
      </c>
      <c r="L7492" s="82">
        <v>0.1400008734132992</v>
      </c>
      <c r="N7492" s="83">
        <f t="shared" si="1"/>
        <v>0.1400008734</v>
      </c>
      <c r="O7492" s="83">
        <f t="shared" si="2"/>
        <v>0.1400008734</v>
      </c>
      <c r="Q7492" s="83">
        <f t="shared" si="3"/>
        <v>0.9541111111</v>
      </c>
      <c r="R7492" s="83">
        <f t="shared" si="4"/>
        <v>0.1400008734</v>
      </c>
      <c r="S7492" s="83" t="b">
        <f t="shared" si="5"/>
        <v>0</v>
      </c>
      <c r="T7492" s="72"/>
      <c r="U7492" s="72"/>
      <c r="V7492" s="72"/>
      <c r="W7492" s="72"/>
      <c r="X7492" s="72"/>
      <c r="Y7492" s="72"/>
      <c r="Z7492" s="72"/>
      <c r="AA7492" s="72"/>
      <c r="AB7492" s="72"/>
      <c r="AC7492" s="72"/>
      <c r="AD7492" s="72"/>
      <c r="AE7492" s="72"/>
      <c r="AF7492" s="72"/>
      <c r="AG7492" s="72"/>
      <c r="AH7492" s="72"/>
      <c r="AI7492" s="72"/>
      <c r="AJ7492" s="72"/>
      <c r="AK7492" s="72"/>
    </row>
    <row r="7493" ht="14.25" customHeight="1">
      <c r="A7493" s="78">
        <v>7490.0</v>
      </c>
      <c r="C7493" s="78" t="str">
        <f>VLOOKUP(G7493,[1]Macrodata_CCF!$A$3:$D$55,4,FALSE)</f>
        <v>#ERROR!</v>
      </c>
      <c r="E7493" s="79" t="str">
        <f>VLOOKUP(G7493,[1]Macrodata_CCF!$A$3:$B$55,2,FALSE)</f>
        <v>#ERROR!</v>
      </c>
      <c r="F7493" s="78">
        <v>0.0</v>
      </c>
      <c r="G7493" s="80">
        <v>4.0</v>
      </c>
      <c r="H7493" s="81">
        <v>423830.0</v>
      </c>
      <c r="I7493" s="81">
        <v>870000.0</v>
      </c>
      <c r="J7493" s="81">
        <v>571065.0</v>
      </c>
      <c r="K7493" s="81">
        <v>870000.0</v>
      </c>
      <c r="L7493" s="82">
        <v>0.3299975345720241</v>
      </c>
      <c r="N7493" s="83">
        <f t="shared" si="1"/>
        <v>0.3299975346</v>
      </c>
      <c r="O7493" s="83">
        <f t="shared" si="2"/>
        <v>0.3299975346</v>
      </c>
      <c r="Q7493" s="83">
        <f t="shared" si="3"/>
        <v>0.5128390805</v>
      </c>
      <c r="R7493" s="83">
        <f t="shared" si="4"/>
        <v>0.3299975346</v>
      </c>
      <c r="S7493" s="83" t="b">
        <f t="shared" si="5"/>
        <v>0</v>
      </c>
      <c r="T7493" s="72"/>
      <c r="U7493" s="72"/>
      <c r="V7493" s="72"/>
      <c r="W7493" s="72"/>
      <c r="X7493" s="72"/>
      <c r="Y7493" s="72"/>
      <c r="Z7493" s="72"/>
      <c r="AA7493" s="72"/>
      <c r="AB7493" s="72"/>
      <c r="AC7493" s="72"/>
      <c r="AD7493" s="72"/>
      <c r="AE7493" s="72"/>
      <c r="AF7493" s="72"/>
      <c r="AG7493" s="72"/>
      <c r="AH7493" s="72"/>
      <c r="AI7493" s="72"/>
      <c r="AJ7493" s="72"/>
      <c r="AK7493" s="72"/>
    </row>
    <row r="7494" ht="14.25" customHeight="1">
      <c r="A7494" s="78">
        <v>7491.0</v>
      </c>
      <c r="C7494" s="78" t="str">
        <f>VLOOKUP(G7494,[1]Macrodata_CCF!$A$3:$D$55,4,FALSE)</f>
        <v>#ERROR!</v>
      </c>
      <c r="E7494" s="79" t="str">
        <f>VLOOKUP(G7494,[1]Macrodata_CCF!$A$3:$B$55,2,FALSE)</f>
        <v>#ERROR!</v>
      </c>
      <c r="F7494" s="78">
        <v>0.0</v>
      </c>
      <c r="G7494" s="80">
        <v>48.0</v>
      </c>
      <c r="H7494" s="81">
        <v>99050.0</v>
      </c>
      <c r="I7494" s="81">
        <v>150000.0</v>
      </c>
      <c r="J7494" s="81">
        <v>109240.0</v>
      </c>
      <c r="K7494" s="81">
        <v>150000.0</v>
      </c>
      <c r="L7494" s="82">
        <v>0.2</v>
      </c>
      <c r="N7494" s="83">
        <f t="shared" si="1"/>
        <v>0.2</v>
      </c>
      <c r="O7494" s="83">
        <f t="shared" si="2"/>
        <v>0.2</v>
      </c>
      <c r="Q7494" s="83">
        <f t="shared" si="3"/>
        <v>0.3396666667</v>
      </c>
      <c r="R7494" s="83">
        <f t="shared" si="4"/>
        <v>0.2</v>
      </c>
      <c r="S7494" s="83" t="b">
        <f t="shared" si="5"/>
        <v>0</v>
      </c>
      <c r="T7494" s="72"/>
      <c r="U7494" s="72"/>
      <c r="V7494" s="72"/>
      <c r="W7494" s="72"/>
      <c r="X7494" s="72"/>
      <c r="Y7494" s="72"/>
      <c r="Z7494" s="72"/>
      <c r="AA7494" s="72"/>
      <c r="AB7494" s="72"/>
      <c r="AC7494" s="72"/>
      <c r="AD7494" s="72"/>
      <c r="AE7494" s="72"/>
      <c r="AF7494" s="72"/>
      <c r="AG7494" s="72"/>
      <c r="AH7494" s="72"/>
      <c r="AI7494" s="72"/>
      <c r="AJ7494" s="72"/>
      <c r="AK7494" s="72"/>
    </row>
    <row r="7495" ht="14.25" customHeight="1">
      <c r="A7495" s="78">
        <v>7492.0</v>
      </c>
      <c r="C7495" s="78" t="str">
        <f>VLOOKUP(G7495,[1]Macrodata_CCF!$A$3:$D$55,4,FALSE)</f>
        <v>#ERROR!</v>
      </c>
      <c r="E7495" s="79" t="str">
        <f>VLOOKUP(G7495,[1]Macrodata_CCF!$A$3:$B$55,2,FALSE)</f>
        <v>#ERROR!</v>
      </c>
      <c r="F7495" s="78">
        <v>0.0</v>
      </c>
      <c r="G7495" s="80">
        <v>46.0</v>
      </c>
      <c r="H7495" s="81">
        <v>62490.0</v>
      </c>
      <c r="I7495" s="81">
        <v>120000.0</v>
      </c>
      <c r="J7495" s="81">
        <v>70540.0</v>
      </c>
      <c r="K7495" s="81">
        <v>120000.0</v>
      </c>
      <c r="L7495" s="82">
        <v>0.1399756564075813</v>
      </c>
      <c r="N7495" s="83">
        <f t="shared" si="1"/>
        <v>0.1399756564</v>
      </c>
      <c r="O7495" s="83">
        <f t="shared" si="2"/>
        <v>0.1399756564</v>
      </c>
      <c r="Q7495" s="83">
        <f t="shared" si="3"/>
        <v>0.47925</v>
      </c>
      <c r="R7495" s="83">
        <f t="shared" si="4"/>
        <v>0.1399756564</v>
      </c>
      <c r="S7495" s="83" t="b">
        <f t="shared" si="5"/>
        <v>0</v>
      </c>
      <c r="T7495" s="72"/>
      <c r="U7495" s="72"/>
      <c r="V7495" s="72"/>
      <c r="W7495" s="72"/>
      <c r="X7495" s="72"/>
      <c r="Y7495" s="72"/>
      <c r="Z7495" s="72"/>
      <c r="AA7495" s="72"/>
      <c r="AB7495" s="72"/>
      <c r="AC7495" s="72"/>
      <c r="AD7495" s="72"/>
      <c r="AE7495" s="72"/>
      <c r="AF7495" s="72"/>
      <c r="AG7495" s="72"/>
      <c r="AH7495" s="72"/>
      <c r="AI7495" s="72"/>
      <c r="AJ7495" s="72"/>
      <c r="AK7495" s="72"/>
    </row>
    <row r="7496" ht="14.25" customHeight="1">
      <c r="A7496" s="78">
        <v>7493.0</v>
      </c>
      <c r="C7496" s="78" t="str">
        <f>VLOOKUP(G7496,[1]Macrodata_CCF!$A$3:$D$55,4,FALSE)</f>
        <v>#ERROR!</v>
      </c>
      <c r="E7496" s="79" t="str">
        <f>VLOOKUP(G7496,[1]Macrodata_CCF!$A$3:$B$55,2,FALSE)</f>
        <v>#ERROR!</v>
      </c>
      <c r="F7496" s="78">
        <v>1.0</v>
      </c>
      <c r="G7496" s="80">
        <v>19.0</v>
      </c>
      <c r="H7496" s="81">
        <v>190205.0</v>
      </c>
      <c r="I7496" s="81">
        <v>260000.0</v>
      </c>
      <c r="J7496" s="81">
        <v>232080.0</v>
      </c>
      <c r="K7496" s="81">
        <v>364000.0</v>
      </c>
      <c r="L7496" s="82">
        <v>0.5999713446521957</v>
      </c>
      <c r="N7496" s="83">
        <f t="shared" si="1"/>
        <v>0.5999713447</v>
      </c>
      <c r="O7496" s="83">
        <f t="shared" si="2"/>
        <v>0.5999713447</v>
      </c>
      <c r="Q7496" s="83">
        <f t="shared" si="3"/>
        <v>0.2684423077</v>
      </c>
      <c r="R7496" s="83">
        <f t="shared" si="4"/>
        <v>0.5999713447</v>
      </c>
      <c r="S7496" s="83" t="b">
        <f t="shared" si="5"/>
        <v>0</v>
      </c>
      <c r="T7496" s="72"/>
      <c r="U7496" s="72"/>
      <c r="V7496" s="72"/>
      <c r="W7496" s="72"/>
      <c r="X7496" s="72"/>
      <c r="Y7496" s="72"/>
      <c r="Z7496" s="72"/>
      <c r="AA7496" s="72"/>
      <c r="AB7496" s="72"/>
      <c r="AC7496" s="72"/>
      <c r="AD7496" s="72"/>
      <c r="AE7496" s="72"/>
      <c r="AF7496" s="72"/>
      <c r="AG7496" s="72"/>
      <c r="AH7496" s="72"/>
      <c r="AI7496" s="72"/>
      <c r="AJ7496" s="72"/>
      <c r="AK7496" s="72"/>
    </row>
    <row r="7497" ht="14.25" customHeight="1">
      <c r="A7497" s="78">
        <v>7494.0</v>
      </c>
      <c r="C7497" s="78" t="str">
        <f>VLOOKUP(G7497,[1]Macrodata_CCF!$A$3:$D$55,4,FALSE)</f>
        <v>#ERROR!</v>
      </c>
      <c r="E7497" s="79" t="str">
        <f>VLOOKUP(G7497,[1]Macrodata_CCF!$A$3:$B$55,2,FALSE)</f>
        <v>#ERROR!</v>
      </c>
      <c r="F7497" s="78">
        <v>0.0</v>
      </c>
      <c r="G7497" s="80">
        <v>35.0</v>
      </c>
      <c r="H7497" s="81">
        <v>65220.0</v>
      </c>
      <c r="I7497" s="81">
        <v>330000.0</v>
      </c>
      <c r="J7497" s="81">
        <v>70515.0</v>
      </c>
      <c r="K7497" s="81">
        <v>330000.0</v>
      </c>
      <c r="L7497" s="82">
        <v>0.01999773396782234</v>
      </c>
      <c r="N7497" s="83">
        <f t="shared" si="1"/>
        <v>0.01999773397</v>
      </c>
      <c r="O7497" s="83">
        <f t="shared" si="2"/>
        <v>0.01999773397</v>
      </c>
      <c r="Q7497" s="83">
        <f t="shared" si="3"/>
        <v>0.8023636364</v>
      </c>
      <c r="R7497" s="83">
        <f t="shared" si="4"/>
        <v>0.01999773397</v>
      </c>
      <c r="S7497" s="83" t="b">
        <f t="shared" si="5"/>
        <v>0</v>
      </c>
      <c r="T7497" s="72"/>
      <c r="U7497" s="72"/>
      <c r="V7497" s="72"/>
      <c r="W7497" s="72"/>
      <c r="X7497" s="72"/>
      <c r="Y7497" s="72"/>
      <c r="Z7497" s="72"/>
      <c r="AA7497" s="72"/>
      <c r="AB7497" s="72"/>
      <c r="AC7497" s="72"/>
      <c r="AD7497" s="72"/>
      <c r="AE7497" s="72"/>
      <c r="AF7497" s="72"/>
      <c r="AG7497" s="72"/>
      <c r="AH7497" s="72"/>
      <c r="AI7497" s="72"/>
      <c r="AJ7497" s="72"/>
      <c r="AK7497" s="72"/>
    </row>
    <row r="7498" ht="14.25" customHeight="1">
      <c r="A7498" s="78">
        <v>7495.0</v>
      </c>
      <c r="C7498" s="78" t="str">
        <f>VLOOKUP(G7498,[1]Macrodata_CCF!$A$3:$D$55,4,FALSE)</f>
        <v>#ERROR!</v>
      </c>
      <c r="E7498" s="79" t="str">
        <f>VLOOKUP(G7498,[1]Macrodata_CCF!$A$3:$B$55,2,FALSE)</f>
        <v>#ERROR!</v>
      </c>
      <c r="F7498" s="78">
        <v>0.0</v>
      </c>
      <c r="G7498" s="80">
        <v>9.0</v>
      </c>
      <c r="H7498" s="81">
        <v>35780.0</v>
      </c>
      <c r="I7498" s="81">
        <v>50000.0</v>
      </c>
      <c r="J7498" s="81">
        <v>39050.0</v>
      </c>
      <c r="K7498" s="81">
        <v>50000.0</v>
      </c>
      <c r="L7498" s="82">
        <v>0.229957805907173</v>
      </c>
      <c r="N7498" s="83">
        <f t="shared" si="1"/>
        <v>0.2299578059</v>
      </c>
      <c r="O7498" s="83">
        <f t="shared" si="2"/>
        <v>0.2299578059</v>
      </c>
      <c r="Q7498" s="83">
        <f t="shared" si="3"/>
        <v>0.2844</v>
      </c>
      <c r="R7498" s="83">
        <f t="shared" si="4"/>
        <v>0.2299578059</v>
      </c>
      <c r="S7498" s="83" t="b">
        <f t="shared" si="5"/>
        <v>0</v>
      </c>
      <c r="T7498" s="72"/>
      <c r="U7498" s="72"/>
      <c r="V7498" s="72"/>
      <c r="W7498" s="72"/>
      <c r="X7498" s="72"/>
      <c r="Y7498" s="72"/>
      <c r="Z7498" s="72"/>
      <c r="AA7498" s="72"/>
      <c r="AB7498" s="72"/>
      <c r="AC7498" s="72"/>
      <c r="AD7498" s="72"/>
      <c r="AE7498" s="72"/>
      <c r="AF7498" s="72"/>
      <c r="AG7498" s="72"/>
      <c r="AH7498" s="72"/>
      <c r="AI7498" s="72"/>
      <c r="AJ7498" s="72"/>
      <c r="AK7498" s="72"/>
    </row>
    <row r="7499" ht="14.25" customHeight="1">
      <c r="A7499" s="78">
        <v>7496.0</v>
      </c>
      <c r="C7499" s="78" t="str">
        <f>VLOOKUP(G7499,[1]Macrodata_CCF!$A$3:$D$55,4,FALSE)</f>
        <v>#ERROR!</v>
      </c>
      <c r="E7499" s="79" t="str">
        <f>VLOOKUP(G7499,[1]Macrodata_CCF!$A$3:$B$55,2,FALSE)</f>
        <v>#ERROR!</v>
      </c>
      <c r="F7499" s="78">
        <v>0.0</v>
      </c>
      <c r="G7499" s="80">
        <v>17.0</v>
      </c>
      <c r="H7499" s="81">
        <v>646100.0</v>
      </c>
      <c r="I7499" s="81">
        <v>720000.0</v>
      </c>
      <c r="J7499" s="81">
        <v>660140.0</v>
      </c>
      <c r="K7499" s="81">
        <v>1440000.0</v>
      </c>
      <c r="L7499" s="82">
        <v>0.1899864682002706</v>
      </c>
      <c r="N7499" s="83">
        <f t="shared" si="1"/>
        <v>0.1899864682</v>
      </c>
      <c r="O7499" s="83">
        <f t="shared" si="2"/>
        <v>0.1899864682</v>
      </c>
      <c r="Q7499" s="83">
        <f t="shared" si="3"/>
        <v>0.1026388889</v>
      </c>
      <c r="R7499" s="83">
        <f t="shared" si="4"/>
        <v>0.1899864682</v>
      </c>
      <c r="S7499" s="83" t="b">
        <f t="shared" si="5"/>
        <v>0</v>
      </c>
      <c r="T7499" s="72"/>
      <c r="U7499" s="72"/>
      <c r="V7499" s="72"/>
      <c r="W7499" s="72"/>
      <c r="X7499" s="72"/>
      <c r="Y7499" s="72"/>
      <c r="Z7499" s="72"/>
      <c r="AA7499" s="72"/>
      <c r="AB7499" s="72"/>
      <c r="AC7499" s="72"/>
      <c r="AD7499" s="72"/>
      <c r="AE7499" s="72"/>
      <c r="AF7499" s="72"/>
      <c r="AG7499" s="72"/>
      <c r="AH7499" s="72"/>
      <c r="AI7499" s="72"/>
      <c r="AJ7499" s="72"/>
      <c r="AK7499" s="72"/>
    </row>
    <row r="7500" ht="14.25" customHeight="1">
      <c r="A7500" s="78">
        <v>7497.0</v>
      </c>
      <c r="C7500" s="78" t="str">
        <f>VLOOKUP(G7500,[1]Macrodata_CCF!$A$3:$D$55,4,FALSE)</f>
        <v>#ERROR!</v>
      </c>
      <c r="E7500" s="79" t="str">
        <f>VLOOKUP(G7500,[1]Macrodata_CCF!$A$3:$B$55,2,FALSE)</f>
        <v>#ERROR!</v>
      </c>
      <c r="F7500" s="78">
        <v>0.0</v>
      </c>
      <c r="G7500" s="80">
        <v>53.0</v>
      </c>
      <c r="H7500" s="81">
        <v>691890.0</v>
      </c>
      <c r="I7500" s="81">
        <v>890000.0</v>
      </c>
      <c r="J7500" s="81">
        <v>1180140.0</v>
      </c>
      <c r="K7500" s="81">
        <v>1157000.0</v>
      </c>
      <c r="L7500" s="82">
        <v>2.464539902074605</v>
      </c>
      <c r="N7500" s="83">
        <f t="shared" si="1"/>
        <v>2.464539902</v>
      </c>
      <c r="O7500" s="83">
        <f t="shared" si="2"/>
        <v>1</v>
      </c>
      <c r="Q7500" s="83">
        <f t="shared" si="3"/>
        <v>0.2225955056</v>
      </c>
      <c r="R7500" s="83">
        <f t="shared" si="4"/>
        <v>2.464539902</v>
      </c>
      <c r="S7500" s="83" t="b">
        <f t="shared" si="5"/>
        <v>0</v>
      </c>
      <c r="T7500" s="72"/>
      <c r="U7500" s="72"/>
      <c r="V7500" s="72"/>
      <c r="W7500" s="72"/>
      <c r="X7500" s="72"/>
      <c r="Y7500" s="72"/>
      <c r="Z7500" s="72"/>
      <c r="AA7500" s="72"/>
      <c r="AB7500" s="72"/>
      <c r="AC7500" s="72"/>
      <c r="AD7500" s="72"/>
      <c r="AE7500" s="72"/>
      <c r="AF7500" s="72"/>
      <c r="AG7500" s="72"/>
      <c r="AH7500" s="72"/>
      <c r="AI7500" s="72"/>
      <c r="AJ7500" s="72"/>
      <c r="AK7500" s="72"/>
    </row>
    <row r="7501" ht="14.25" customHeight="1">
      <c r="A7501" s="78">
        <v>7498.0</v>
      </c>
      <c r="C7501" s="78" t="str">
        <f>VLOOKUP(G7501,[1]Macrodata_CCF!$A$3:$D$55,4,FALSE)</f>
        <v>#ERROR!</v>
      </c>
      <c r="E7501" s="79" t="str">
        <f>VLOOKUP(G7501,[1]Macrodata_CCF!$A$3:$B$55,2,FALSE)</f>
        <v>#ERROR!</v>
      </c>
      <c r="F7501" s="78">
        <v>0.0</v>
      </c>
      <c r="G7501" s="80">
        <v>25.0</v>
      </c>
      <c r="H7501" s="81">
        <v>0.0</v>
      </c>
      <c r="I7501" s="81">
        <v>910000.0</v>
      </c>
      <c r="J7501" s="81">
        <v>145600.0</v>
      </c>
      <c r="K7501" s="81">
        <v>1547000.0</v>
      </c>
      <c r="L7501" s="82">
        <v>0.16</v>
      </c>
      <c r="N7501" s="83">
        <f t="shared" si="1"/>
        <v>0.16</v>
      </c>
      <c r="O7501" s="83">
        <f t="shared" si="2"/>
        <v>0.16</v>
      </c>
      <c r="Q7501" s="83">
        <f t="shared" si="3"/>
        <v>1</v>
      </c>
      <c r="R7501" s="83">
        <f t="shared" si="4"/>
        <v>0.16</v>
      </c>
      <c r="S7501" s="83" t="b">
        <f t="shared" si="5"/>
        <v>0</v>
      </c>
      <c r="T7501" s="72"/>
      <c r="U7501" s="72"/>
      <c r="V7501" s="72"/>
      <c r="W7501" s="72"/>
      <c r="X7501" s="72"/>
      <c r="Y7501" s="72"/>
      <c r="Z7501" s="72"/>
      <c r="AA7501" s="72"/>
      <c r="AB7501" s="72"/>
      <c r="AC7501" s="72"/>
      <c r="AD7501" s="72"/>
      <c r="AE7501" s="72"/>
      <c r="AF7501" s="72"/>
      <c r="AG7501" s="72"/>
      <c r="AH7501" s="72"/>
      <c r="AI7501" s="72"/>
      <c r="AJ7501" s="72"/>
      <c r="AK7501" s="72"/>
    </row>
    <row r="7502" ht="14.25" customHeight="1">
      <c r="A7502" s="78">
        <v>7499.0</v>
      </c>
      <c r="C7502" s="78" t="str">
        <f>VLOOKUP(G7502,[1]Macrodata_CCF!$A$3:$D$55,4,FALSE)</f>
        <v>#ERROR!</v>
      </c>
      <c r="E7502" s="79" t="str">
        <f>VLOOKUP(G7502,[1]Macrodata_CCF!$A$3:$B$55,2,FALSE)</f>
        <v>#ERROR!</v>
      </c>
      <c r="F7502" s="78">
        <v>0.0</v>
      </c>
      <c r="G7502" s="80">
        <v>25.0</v>
      </c>
      <c r="H7502" s="81">
        <v>3850.0</v>
      </c>
      <c r="I7502" s="81">
        <v>530000.0</v>
      </c>
      <c r="J7502" s="81">
        <v>109080.0</v>
      </c>
      <c r="K7502" s="81">
        <v>530000.0</v>
      </c>
      <c r="L7502" s="82">
        <v>0.2</v>
      </c>
      <c r="N7502" s="83">
        <f t="shared" si="1"/>
        <v>0.2</v>
      </c>
      <c r="O7502" s="83">
        <f t="shared" si="2"/>
        <v>0.2</v>
      </c>
      <c r="Q7502" s="83">
        <f t="shared" si="3"/>
        <v>0.9927358491</v>
      </c>
      <c r="R7502" s="83">
        <f t="shared" si="4"/>
        <v>0.2</v>
      </c>
      <c r="S7502" s="83" t="b">
        <f t="shared" si="5"/>
        <v>0</v>
      </c>
      <c r="T7502" s="72"/>
      <c r="U7502" s="72"/>
      <c r="V7502" s="72"/>
      <c r="W7502" s="72"/>
      <c r="X7502" s="72"/>
      <c r="Y7502" s="72"/>
      <c r="Z7502" s="72"/>
      <c r="AA7502" s="72"/>
      <c r="AB7502" s="72"/>
      <c r="AC7502" s="72"/>
      <c r="AD7502" s="72"/>
      <c r="AE7502" s="72"/>
      <c r="AF7502" s="72"/>
      <c r="AG7502" s="72"/>
      <c r="AH7502" s="72"/>
      <c r="AI7502" s="72"/>
      <c r="AJ7502" s="72"/>
      <c r="AK7502" s="72"/>
    </row>
    <row r="7503" ht="14.25" customHeight="1">
      <c r="A7503" s="78">
        <v>7500.0</v>
      </c>
      <c r="C7503" s="78" t="str">
        <f>VLOOKUP(G7503,[1]Macrodata_CCF!$A$3:$D$55,4,FALSE)</f>
        <v>#ERROR!</v>
      </c>
      <c r="E7503" s="79" t="str">
        <f>VLOOKUP(G7503,[1]Macrodata_CCF!$A$3:$B$55,2,FALSE)</f>
        <v>#ERROR!</v>
      </c>
      <c r="F7503" s="78">
        <v>0.0</v>
      </c>
      <c r="G7503" s="80">
        <v>45.0</v>
      </c>
      <c r="H7503" s="81">
        <v>231830.0</v>
      </c>
      <c r="I7503" s="81">
        <v>400000.0</v>
      </c>
      <c r="J7503" s="81">
        <v>258735.0</v>
      </c>
      <c r="K7503" s="81">
        <v>400000.0</v>
      </c>
      <c r="L7503" s="82">
        <v>0.1599869179996432</v>
      </c>
      <c r="N7503" s="83">
        <f t="shared" si="1"/>
        <v>0.159986918</v>
      </c>
      <c r="O7503" s="83">
        <f t="shared" si="2"/>
        <v>0.159986918</v>
      </c>
      <c r="Q7503" s="83">
        <f t="shared" si="3"/>
        <v>0.420425</v>
      </c>
      <c r="R7503" s="83">
        <f t="shared" si="4"/>
        <v>0.159986918</v>
      </c>
      <c r="S7503" s="83" t="b">
        <f t="shared" si="5"/>
        <v>0</v>
      </c>
      <c r="T7503" s="72"/>
      <c r="U7503" s="72"/>
      <c r="V7503" s="72"/>
      <c r="W7503" s="72"/>
      <c r="X7503" s="72"/>
      <c r="Y7503" s="72"/>
      <c r="Z7503" s="72"/>
      <c r="AA7503" s="72"/>
      <c r="AB7503" s="72"/>
      <c r="AC7503" s="72"/>
      <c r="AD7503" s="72"/>
      <c r="AE7503" s="72"/>
      <c r="AF7503" s="72"/>
      <c r="AG7503" s="72"/>
      <c r="AH7503" s="72"/>
      <c r="AI7503" s="72"/>
      <c r="AJ7503" s="72"/>
      <c r="AK7503" s="72"/>
    </row>
    <row r="7504" ht="14.25" customHeight="1">
      <c r="A7504" s="78">
        <v>7501.0</v>
      </c>
      <c r="C7504" s="78" t="str">
        <f>VLOOKUP(G7504,[1]Macrodata_CCF!$A$3:$D$55,4,FALSE)</f>
        <v>#ERROR!</v>
      </c>
      <c r="E7504" s="79" t="str">
        <f>VLOOKUP(G7504,[1]Macrodata_CCF!$A$3:$B$55,2,FALSE)</f>
        <v>#ERROR!</v>
      </c>
      <c r="F7504" s="78">
        <v>0.0</v>
      </c>
      <c r="G7504" s="80">
        <v>17.0</v>
      </c>
      <c r="H7504" s="81">
        <v>17740.0</v>
      </c>
      <c r="I7504" s="81">
        <v>230000.0</v>
      </c>
      <c r="J7504" s="81">
        <v>51700.0</v>
      </c>
      <c r="K7504" s="81">
        <v>230000.0</v>
      </c>
      <c r="L7504" s="82">
        <v>0.1599924620748139</v>
      </c>
      <c r="N7504" s="83">
        <f t="shared" si="1"/>
        <v>0.1599924621</v>
      </c>
      <c r="O7504" s="83">
        <f t="shared" si="2"/>
        <v>0.1599924621</v>
      </c>
      <c r="Q7504" s="83">
        <f t="shared" si="3"/>
        <v>0.9228695652</v>
      </c>
      <c r="R7504" s="83">
        <f t="shared" si="4"/>
        <v>0.1599924621</v>
      </c>
      <c r="S7504" s="83" t="b">
        <f t="shared" si="5"/>
        <v>0</v>
      </c>
      <c r="T7504" s="72"/>
      <c r="U7504" s="72"/>
      <c r="V7504" s="72"/>
      <c r="W7504" s="72"/>
      <c r="X7504" s="72"/>
      <c r="Y7504" s="72"/>
      <c r="Z7504" s="72"/>
      <c r="AA7504" s="72"/>
      <c r="AB7504" s="72"/>
      <c r="AC7504" s="72"/>
      <c r="AD7504" s="72"/>
      <c r="AE7504" s="72"/>
      <c r="AF7504" s="72"/>
      <c r="AG7504" s="72"/>
      <c r="AH7504" s="72"/>
      <c r="AI7504" s="72"/>
      <c r="AJ7504" s="72"/>
      <c r="AK7504" s="72"/>
    </row>
    <row r="7505" ht="14.25" customHeight="1">
      <c r="A7505" s="78">
        <v>7502.0</v>
      </c>
      <c r="C7505" s="78" t="str">
        <f>VLOOKUP(G7505,[1]Macrodata_CCF!$A$3:$D$55,4,FALSE)</f>
        <v>#ERROR!</v>
      </c>
      <c r="E7505" s="79" t="str">
        <f>VLOOKUP(G7505,[1]Macrodata_CCF!$A$3:$B$55,2,FALSE)</f>
        <v>#ERROR!</v>
      </c>
      <c r="F7505" s="78">
        <v>0.0</v>
      </c>
      <c r="G7505" s="80">
        <v>22.0</v>
      </c>
      <c r="H7505" s="81">
        <v>0.0</v>
      </c>
      <c r="I7505" s="81">
        <v>900000.0</v>
      </c>
      <c r="J7505" s="81">
        <v>171000.0</v>
      </c>
      <c r="K7505" s="81">
        <v>900000.0</v>
      </c>
      <c r="L7505" s="82">
        <v>0.19</v>
      </c>
      <c r="N7505" s="83">
        <f t="shared" si="1"/>
        <v>0.19</v>
      </c>
      <c r="O7505" s="83">
        <f t="shared" si="2"/>
        <v>0.19</v>
      </c>
      <c r="Q7505" s="83">
        <f t="shared" si="3"/>
        <v>1</v>
      </c>
      <c r="R7505" s="83">
        <f t="shared" si="4"/>
        <v>0.19</v>
      </c>
      <c r="S7505" s="83" t="b">
        <f t="shared" si="5"/>
        <v>0</v>
      </c>
      <c r="T7505" s="72"/>
      <c r="U7505" s="72"/>
      <c r="V7505" s="72"/>
      <c r="W7505" s="72"/>
      <c r="X7505" s="72"/>
      <c r="Y7505" s="72"/>
      <c r="Z7505" s="72"/>
      <c r="AA7505" s="72"/>
      <c r="AB7505" s="72"/>
      <c r="AC7505" s="72"/>
      <c r="AD7505" s="72"/>
      <c r="AE7505" s="72"/>
      <c r="AF7505" s="72"/>
      <c r="AG7505" s="72"/>
      <c r="AH7505" s="72"/>
      <c r="AI7505" s="72"/>
      <c r="AJ7505" s="72"/>
      <c r="AK7505" s="72"/>
    </row>
    <row r="7506" ht="14.25" customHeight="1">
      <c r="A7506" s="78">
        <v>7503.0</v>
      </c>
      <c r="C7506" s="78" t="str">
        <f>VLOOKUP(G7506,[1]Macrodata_CCF!$A$3:$D$55,4,FALSE)</f>
        <v>#ERROR!</v>
      </c>
      <c r="E7506" s="79" t="str">
        <f>VLOOKUP(G7506,[1]Macrodata_CCF!$A$3:$B$55,2,FALSE)</f>
        <v>#ERROR!</v>
      </c>
      <c r="F7506" s="78">
        <v>0.0</v>
      </c>
      <c r="G7506" s="80">
        <v>46.0</v>
      </c>
      <c r="H7506" s="81">
        <v>0.0</v>
      </c>
      <c r="I7506" s="81">
        <v>110000.0</v>
      </c>
      <c r="J7506" s="81">
        <v>112200.0</v>
      </c>
      <c r="K7506" s="81">
        <v>110000.0</v>
      </c>
      <c r="L7506" s="82">
        <v>1.02</v>
      </c>
      <c r="N7506" s="83">
        <f t="shared" si="1"/>
        <v>1.02</v>
      </c>
      <c r="O7506" s="83">
        <f t="shared" si="2"/>
        <v>1</v>
      </c>
      <c r="Q7506" s="83">
        <f t="shared" si="3"/>
        <v>1</v>
      </c>
      <c r="R7506" s="83">
        <f t="shared" si="4"/>
        <v>1.02</v>
      </c>
      <c r="S7506" s="83" t="b">
        <f t="shared" si="5"/>
        <v>0</v>
      </c>
      <c r="T7506" s="72"/>
      <c r="U7506" s="72"/>
      <c r="V7506" s="72"/>
      <c r="W7506" s="72"/>
      <c r="X7506" s="72"/>
      <c r="Y7506" s="72"/>
      <c r="Z7506" s="72"/>
      <c r="AA7506" s="72"/>
      <c r="AB7506" s="72"/>
      <c r="AC7506" s="72"/>
      <c r="AD7506" s="72"/>
      <c r="AE7506" s="72"/>
      <c r="AF7506" s="72"/>
      <c r="AG7506" s="72"/>
      <c r="AH7506" s="72"/>
      <c r="AI7506" s="72"/>
      <c r="AJ7506" s="72"/>
      <c r="AK7506" s="72"/>
    </row>
    <row r="7507" ht="14.25" customHeight="1">
      <c r="A7507" s="78">
        <v>7504.0</v>
      </c>
      <c r="C7507" s="78" t="str">
        <f>VLOOKUP(G7507,[1]Macrodata_CCF!$A$3:$D$55,4,FALSE)</f>
        <v>#ERROR!</v>
      </c>
      <c r="E7507" s="79" t="str">
        <f>VLOOKUP(G7507,[1]Macrodata_CCF!$A$3:$B$55,2,FALSE)</f>
        <v>#ERROR!</v>
      </c>
      <c r="F7507" s="78">
        <v>0.0</v>
      </c>
      <c r="G7507" s="80">
        <v>21.0</v>
      </c>
      <c r="H7507" s="81">
        <v>220495.0</v>
      </c>
      <c r="I7507" s="81">
        <v>410000.0</v>
      </c>
      <c r="J7507" s="81">
        <v>250815.0</v>
      </c>
      <c r="K7507" s="81">
        <v>410000.0</v>
      </c>
      <c r="L7507" s="82">
        <v>0.159995778475502</v>
      </c>
      <c r="N7507" s="83">
        <f t="shared" si="1"/>
        <v>0.1599957785</v>
      </c>
      <c r="O7507" s="83">
        <f t="shared" si="2"/>
        <v>0.1599957785</v>
      </c>
      <c r="Q7507" s="83">
        <f t="shared" si="3"/>
        <v>0.4622073171</v>
      </c>
      <c r="R7507" s="83">
        <f t="shared" si="4"/>
        <v>0.1599957785</v>
      </c>
      <c r="S7507" s="83" t="b">
        <f t="shared" si="5"/>
        <v>0</v>
      </c>
      <c r="T7507" s="72"/>
      <c r="U7507" s="72"/>
      <c r="V7507" s="72"/>
      <c r="W7507" s="72"/>
      <c r="X7507" s="72"/>
      <c r="Y7507" s="72"/>
      <c r="Z7507" s="72"/>
      <c r="AA7507" s="72"/>
      <c r="AB7507" s="72"/>
      <c r="AC7507" s="72"/>
      <c r="AD7507" s="72"/>
      <c r="AE7507" s="72"/>
      <c r="AF7507" s="72"/>
      <c r="AG7507" s="72"/>
      <c r="AH7507" s="72"/>
      <c r="AI7507" s="72"/>
      <c r="AJ7507" s="72"/>
      <c r="AK7507" s="72"/>
    </row>
    <row r="7508" ht="14.25" customHeight="1">
      <c r="A7508" s="78">
        <v>7505.0</v>
      </c>
      <c r="C7508" s="78" t="str">
        <f>VLOOKUP(G7508,[1]Macrodata_CCF!$A$3:$D$55,4,FALSE)</f>
        <v>#ERROR!</v>
      </c>
      <c r="E7508" s="79" t="str">
        <f>VLOOKUP(G7508,[1]Macrodata_CCF!$A$3:$B$55,2,FALSE)</f>
        <v>#ERROR!</v>
      </c>
      <c r="F7508" s="78">
        <v>0.0</v>
      </c>
      <c r="G7508" s="80">
        <v>5.0</v>
      </c>
      <c r="H7508" s="81">
        <v>66840.0</v>
      </c>
      <c r="I7508" s="81">
        <v>200000.0</v>
      </c>
      <c r="J7508" s="81">
        <v>112115.0</v>
      </c>
      <c r="K7508" s="81">
        <v>200000.0</v>
      </c>
      <c r="L7508" s="82">
        <v>0.3400045058576149</v>
      </c>
      <c r="N7508" s="83">
        <f t="shared" si="1"/>
        <v>0.3400045059</v>
      </c>
      <c r="O7508" s="83">
        <f t="shared" si="2"/>
        <v>0.3400045059</v>
      </c>
      <c r="Q7508" s="83">
        <f t="shared" si="3"/>
        <v>0.6658</v>
      </c>
      <c r="R7508" s="83">
        <f t="shared" si="4"/>
        <v>0.3400045059</v>
      </c>
      <c r="S7508" s="83" t="b">
        <f t="shared" si="5"/>
        <v>0</v>
      </c>
      <c r="T7508" s="72"/>
      <c r="U7508" s="72"/>
      <c r="V7508" s="72"/>
      <c r="W7508" s="72"/>
      <c r="X7508" s="72"/>
      <c r="Y7508" s="72"/>
      <c r="Z7508" s="72"/>
      <c r="AA7508" s="72"/>
      <c r="AB7508" s="72"/>
      <c r="AC7508" s="72"/>
      <c r="AD7508" s="72"/>
      <c r="AE7508" s="72"/>
      <c r="AF7508" s="72"/>
      <c r="AG7508" s="72"/>
      <c r="AH7508" s="72"/>
      <c r="AI7508" s="72"/>
      <c r="AJ7508" s="72"/>
      <c r="AK7508" s="72"/>
    </row>
    <row r="7509" ht="14.25" customHeight="1">
      <c r="A7509" s="78">
        <v>7506.0</v>
      </c>
      <c r="C7509" s="78" t="str">
        <f>VLOOKUP(G7509,[1]Macrodata_CCF!$A$3:$D$55,4,FALSE)</f>
        <v>#ERROR!</v>
      </c>
      <c r="E7509" s="79" t="str">
        <f>VLOOKUP(G7509,[1]Macrodata_CCF!$A$3:$B$55,2,FALSE)</f>
        <v>#ERROR!</v>
      </c>
      <c r="F7509" s="78">
        <v>1.0</v>
      </c>
      <c r="G7509" s="80">
        <v>19.0</v>
      </c>
      <c r="H7509" s="81">
        <v>2120.0</v>
      </c>
      <c r="I7509" s="81">
        <v>220000.0</v>
      </c>
      <c r="J7509" s="81">
        <v>126310.0</v>
      </c>
      <c r="K7509" s="81">
        <v>220000.0</v>
      </c>
      <c r="L7509" s="82">
        <v>0.5699926565081697</v>
      </c>
      <c r="N7509" s="83">
        <f t="shared" si="1"/>
        <v>0.5699926565</v>
      </c>
      <c r="O7509" s="83">
        <f t="shared" si="2"/>
        <v>0.5699926565</v>
      </c>
      <c r="Q7509" s="83">
        <f t="shared" si="3"/>
        <v>0.9903636364</v>
      </c>
      <c r="R7509" s="83">
        <f t="shared" si="4"/>
        <v>0.5699926565</v>
      </c>
      <c r="S7509" s="83" t="b">
        <f t="shared" si="5"/>
        <v>0</v>
      </c>
      <c r="T7509" s="72"/>
      <c r="U7509" s="72"/>
      <c r="V7509" s="72"/>
      <c r="W7509" s="72"/>
      <c r="X7509" s="72"/>
      <c r="Y7509" s="72"/>
      <c r="Z7509" s="72"/>
      <c r="AA7509" s="72"/>
      <c r="AB7509" s="72"/>
      <c r="AC7509" s="72"/>
      <c r="AD7509" s="72"/>
      <c r="AE7509" s="72"/>
      <c r="AF7509" s="72"/>
      <c r="AG7509" s="72"/>
      <c r="AH7509" s="72"/>
      <c r="AI7509" s="72"/>
      <c r="AJ7509" s="72"/>
      <c r="AK7509" s="72"/>
    </row>
    <row r="7510" ht="14.25" customHeight="1">
      <c r="A7510" s="78">
        <v>7507.0</v>
      </c>
      <c r="C7510" s="78" t="str">
        <f>VLOOKUP(G7510,[1]Macrodata_CCF!$A$3:$D$55,4,FALSE)</f>
        <v>#ERROR!</v>
      </c>
      <c r="E7510" s="79" t="str">
        <f>VLOOKUP(G7510,[1]Macrodata_CCF!$A$3:$B$55,2,FALSE)</f>
        <v>#ERROR!</v>
      </c>
      <c r="F7510" s="78">
        <v>0.0</v>
      </c>
      <c r="G7510" s="80">
        <v>2.0</v>
      </c>
      <c r="H7510" s="81">
        <v>13355.0</v>
      </c>
      <c r="I7510" s="81">
        <v>30000.0</v>
      </c>
      <c r="J7510" s="81">
        <v>16850.0</v>
      </c>
      <c r="K7510" s="81">
        <v>57000.0</v>
      </c>
      <c r="L7510" s="82">
        <v>0.2099729648543106</v>
      </c>
      <c r="N7510" s="83">
        <f t="shared" si="1"/>
        <v>0.2099729649</v>
      </c>
      <c r="O7510" s="83">
        <f t="shared" si="2"/>
        <v>0.2099729649</v>
      </c>
      <c r="Q7510" s="83">
        <f t="shared" si="3"/>
        <v>0.5548333333</v>
      </c>
      <c r="R7510" s="83">
        <f t="shared" si="4"/>
        <v>0.2099729649</v>
      </c>
      <c r="S7510" s="83" t="b">
        <f t="shared" si="5"/>
        <v>0</v>
      </c>
      <c r="T7510" s="72"/>
      <c r="U7510" s="72"/>
      <c r="V7510" s="72"/>
      <c r="W7510" s="72"/>
      <c r="X7510" s="72"/>
      <c r="Y7510" s="72"/>
      <c r="Z7510" s="72"/>
      <c r="AA7510" s="72"/>
      <c r="AB7510" s="72"/>
      <c r="AC7510" s="72"/>
      <c r="AD7510" s="72"/>
      <c r="AE7510" s="72"/>
      <c r="AF7510" s="72"/>
      <c r="AG7510" s="72"/>
      <c r="AH7510" s="72"/>
      <c r="AI7510" s="72"/>
      <c r="AJ7510" s="72"/>
      <c r="AK7510" s="72"/>
    </row>
    <row r="7511" ht="14.25" customHeight="1">
      <c r="A7511" s="78">
        <v>7508.0</v>
      </c>
      <c r="C7511" s="78" t="str">
        <f>VLOOKUP(G7511,[1]Macrodata_CCF!$A$3:$D$55,4,FALSE)</f>
        <v>#ERROR!</v>
      </c>
      <c r="E7511" s="79" t="str">
        <f>VLOOKUP(G7511,[1]Macrodata_CCF!$A$3:$B$55,2,FALSE)</f>
        <v>#ERROR!</v>
      </c>
      <c r="F7511" s="78">
        <v>0.0</v>
      </c>
      <c r="G7511" s="80">
        <v>25.0</v>
      </c>
      <c r="H7511" s="81">
        <v>0.0</v>
      </c>
      <c r="I7511" s="81">
        <v>530000.0</v>
      </c>
      <c r="J7511" s="81">
        <v>84800.0</v>
      </c>
      <c r="K7511" s="81">
        <v>530000.0</v>
      </c>
      <c r="L7511" s="82">
        <v>0.16</v>
      </c>
      <c r="N7511" s="83">
        <f t="shared" si="1"/>
        <v>0.16</v>
      </c>
      <c r="O7511" s="83">
        <f t="shared" si="2"/>
        <v>0.16</v>
      </c>
      <c r="Q7511" s="83">
        <f t="shared" si="3"/>
        <v>1</v>
      </c>
      <c r="R7511" s="83">
        <f t="shared" si="4"/>
        <v>0.16</v>
      </c>
      <c r="S7511" s="83" t="b">
        <f t="shared" si="5"/>
        <v>0</v>
      </c>
      <c r="T7511" s="72"/>
      <c r="U7511" s="72"/>
      <c r="V7511" s="72"/>
      <c r="W7511" s="72"/>
      <c r="X7511" s="72"/>
      <c r="Y7511" s="72"/>
      <c r="Z7511" s="72"/>
      <c r="AA7511" s="72"/>
      <c r="AB7511" s="72"/>
      <c r="AC7511" s="72"/>
      <c r="AD7511" s="72"/>
      <c r="AE7511" s="72"/>
      <c r="AF7511" s="72"/>
      <c r="AG7511" s="72"/>
      <c r="AH7511" s="72"/>
      <c r="AI7511" s="72"/>
      <c r="AJ7511" s="72"/>
      <c r="AK7511" s="72"/>
    </row>
    <row r="7512" ht="14.25" customHeight="1">
      <c r="A7512" s="78">
        <v>7509.0</v>
      </c>
      <c r="C7512" s="78" t="str">
        <f>VLOOKUP(G7512,[1]Macrodata_CCF!$A$3:$D$55,4,FALSE)</f>
        <v>#ERROR!</v>
      </c>
      <c r="E7512" s="79" t="str">
        <f>VLOOKUP(G7512,[1]Macrodata_CCF!$A$3:$B$55,2,FALSE)</f>
        <v>#ERROR!</v>
      </c>
      <c r="F7512" s="78">
        <v>0.0</v>
      </c>
      <c r="G7512" s="80">
        <v>18.0</v>
      </c>
      <c r="H7512" s="81">
        <v>68235.0</v>
      </c>
      <c r="I7512" s="81">
        <v>550000.0</v>
      </c>
      <c r="J7512" s="81">
        <v>135680.0</v>
      </c>
      <c r="K7512" s="81">
        <v>550000.0</v>
      </c>
      <c r="L7512" s="82">
        <v>0.1399956410283022</v>
      </c>
      <c r="N7512" s="83">
        <f t="shared" si="1"/>
        <v>0.139995641</v>
      </c>
      <c r="O7512" s="83">
        <f t="shared" si="2"/>
        <v>0.139995641</v>
      </c>
      <c r="Q7512" s="83">
        <f t="shared" si="3"/>
        <v>0.8759363636</v>
      </c>
      <c r="R7512" s="83">
        <f t="shared" si="4"/>
        <v>0.139995641</v>
      </c>
      <c r="S7512" s="83" t="b">
        <f t="shared" si="5"/>
        <v>0</v>
      </c>
      <c r="T7512" s="72"/>
      <c r="U7512" s="72"/>
      <c r="V7512" s="72"/>
      <c r="W7512" s="72"/>
      <c r="X7512" s="72"/>
      <c r="Y7512" s="72"/>
      <c r="Z7512" s="72"/>
      <c r="AA7512" s="72"/>
      <c r="AB7512" s="72"/>
      <c r="AC7512" s="72"/>
      <c r="AD7512" s="72"/>
      <c r="AE7512" s="72"/>
      <c r="AF7512" s="72"/>
      <c r="AG7512" s="72"/>
      <c r="AH7512" s="72"/>
      <c r="AI7512" s="72"/>
      <c r="AJ7512" s="72"/>
      <c r="AK7512" s="72"/>
    </row>
    <row r="7513" ht="14.25" customHeight="1">
      <c r="A7513" s="78">
        <v>7510.0</v>
      </c>
      <c r="C7513" s="78" t="str">
        <f>VLOOKUP(G7513,[1]Macrodata_CCF!$A$3:$D$55,4,FALSE)</f>
        <v>#ERROR!</v>
      </c>
      <c r="E7513" s="79" t="str">
        <f>VLOOKUP(G7513,[1]Macrodata_CCF!$A$3:$B$55,2,FALSE)</f>
        <v>#ERROR!</v>
      </c>
      <c r="F7513" s="78">
        <v>1.0</v>
      </c>
      <c r="G7513" s="80">
        <v>37.0</v>
      </c>
      <c r="H7513" s="81">
        <v>73415.0</v>
      </c>
      <c r="I7513" s="81">
        <v>90000.0</v>
      </c>
      <c r="J7513" s="81">
        <v>81045.0</v>
      </c>
      <c r="K7513" s="81">
        <v>90000.0</v>
      </c>
      <c r="L7513" s="82">
        <v>0.4600542659029243</v>
      </c>
      <c r="N7513" s="83">
        <f t="shared" si="1"/>
        <v>0.4600542659</v>
      </c>
      <c r="O7513" s="83">
        <f t="shared" si="2"/>
        <v>0.4600542659</v>
      </c>
      <c r="Q7513" s="83">
        <f t="shared" si="3"/>
        <v>0.1842777778</v>
      </c>
      <c r="R7513" s="83">
        <f t="shared" si="4"/>
        <v>0.4600542659</v>
      </c>
      <c r="S7513" s="83" t="b">
        <f t="shared" si="5"/>
        <v>0</v>
      </c>
      <c r="T7513" s="72"/>
      <c r="U7513" s="72"/>
      <c r="V7513" s="72"/>
      <c r="W7513" s="72"/>
      <c r="X7513" s="72"/>
      <c r="Y7513" s="72"/>
      <c r="Z7513" s="72"/>
      <c r="AA7513" s="72"/>
      <c r="AB7513" s="72"/>
      <c r="AC7513" s="72"/>
      <c r="AD7513" s="72"/>
      <c r="AE7513" s="72"/>
      <c r="AF7513" s="72"/>
      <c r="AG7513" s="72"/>
      <c r="AH7513" s="72"/>
      <c r="AI7513" s="72"/>
      <c r="AJ7513" s="72"/>
      <c r="AK7513" s="72"/>
    </row>
    <row r="7514" ht="14.25" customHeight="1">
      <c r="A7514" s="78">
        <v>7511.0</v>
      </c>
      <c r="C7514" s="78" t="str">
        <f>VLOOKUP(G7514,[1]Macrodata_CCF!$A$3:$D$55,4,FALSE)</f>
        <v>#ERROR!</v>
      </c>
      <c r="E7514" s="79" t="str">
        <f>VLOOKUP(G7514,[1]Macrodata_CCF!$A$3:$B$55,2,FALSE)</f>
        <v>#ERROR!</v>
      </c>
      <c r="F7514" s="78">
        <v>0.0</v>
      </c>
      <c r="G7514" s="80">
        <v>46.0</v>
      </c>
      <c r="H7514" s="81">
        <v>7325.0</v>
      </c>
      <c r="I7514" s="81">
        <v>10000.0</v>
      </c>
      <c r="J7514" s="81">
        <v>7165.0</v>
      </c>
      <c r="K7514" s="81">
        <v>10000.0</v>
      </c>
      <c r="L7514" s="82">
        <v>-0.05981308411214954</v>
      </c>
      <c r="N7514" s="83">
        <f t="shared" si="1"/>
        <v>-0.05981308411</v>
      </c>
      <c r="O7514" s="83">
        <f t="shared" si="2"/>
        <v>0</v>
      </c>
      <c r="Q7514" s="83">
        <f t="shared" si="3"/>
        <v>0.2675</v>
      </c>
      <c r="R7514" s="83">
        <f t="shared" si="4"/>
        <v>-0.05981308411</v>
      </c>
      <c r="S7514" s="83" t="b">
        <f t="shared" si="5"/>
        <v>0</v>
      </c>
      <c r="T7514" s="72"/>
      <c r="U7514" s="72"/>
      <c r="V7514" s="72"/>
      <c r="W7514" s="72"/>
      <c r="X7514" s="72"/>
      <c r="Y7514" s="72"/>
      <c r="Z7514" s="72"/>
      <c r="AA7514" s="72"/>
      <c r="AB7514" s="72"/>
      <c r="AC7514" s="72"/>
      <c r="AD7514" s="72"/>
      <c r="AE7514" s="72"/>
      <c r="AF7514" s="72"/>
      <c r="AG7514" s="72"/>
      <c r="AH7514" s="72"/>
      <c r="AI7514" s="72"/>
      <c r="AJ7514" s="72"/>
      <c r="AK7514" s="72"/>
    </row>
    <row r="7515" ht="14.25" customHeight="1">
      <c r="A7515" s="78">
        <v>7512.0</v>
      </c>
      <c r="C7515" s="78" t="str">
        <f>VLOOKUP(G7515,[1]Macrodata_CCF!$A$3:$D$55,4,FALSE)</f>
        <v>#ERROR!</v>
      </c>
      <c r="E7515" s="79" t="str">
        <f>VLOOKUP(G7515,[1]Macrodata_CCF!$A$3:$B$55,2,FALSE)</f>
        <v>#ERROR!</v>
      </c>
      <c r="F7515" s="78">
        <v>0.0</v>
      </c>
      <c r="G7515" s="80">
        <v>15.0</v>
      </c>
      <c r="H7515" s="81">
        <v>47230.0</v>
      </c>
      <c r="I7515" s="81">
        <v>190000.0</v>
      </c>
      <c r="J7515" s="81">
        <v>68645.0</v>
      </c>
      <c r="K7515" s="81">
        <v>190000.0</v>
      </c>
      <c r="L7515" s="82">
        <v>0.1499964978636968</v>
      </c>
      <c r="N7515" s="83">
        <f t="shared" si="1"/>
        <v>0.1499964979</v>
      </c>
      <c r="O7515" s="83">
        <f t="shared" si="2"/>
        <v>0.1499964979</v>
      </c>
      <c r="Q7515" s="83">
        <f t="shared" si="3"/>
        <v>0.7514210526</v>
      </c>
      <c r="R7515" s="83">
        <f t="shared" si="4"/>
        <v>0.1499964979</v>
      </c>
      <c r="S7515" s="83" t="b">
        <f t="shared" si="5"/>
        <v>0</v>
      </c>
      <c r="T7515" s="72"/>
      <c r="U7515" s="72"/>
      <c r="V7515" s="72"/>
      <c r="W7515" s="72"/>
      <c r="X7515" s="72"/>
      <c r="Y7515" s="72"/>
      <c r="Z7515" s="72"/>
      <c r="AA7515" s="72"/>
      <c r="AB7515" s="72"/>
      <c r="AC7515" s="72"/>
      <c r="AD7515" s="72"/>
      <c r="AE7515" s="72"/>
      <c r="AF7515" s="72"/>
      <c r="AG7515" s="72"/>
      <c r="AH7515" s="72"/>
      <c r="AI7515" s="72"/>
      <c r="AJ7515" s="72"/>
      <c r="AK7515" s="72"/>
    </row>
    <row r="7516" ht="14.25" customHeight="1">
      <c r="A7516" s="78">
        <v>7513.0</v>
      </c>
      <c r="C7516" s="78" t="str">
        <f>VLOOKUP(G7516,[1]Macrodata_CCF!$A$3:$D$55,4,FALSE)</f>
        <v>#ERROR!</v>
      </c>
      <c r="E7516" s="79" t="str">
        <f>VLOOKUP(G7516,[1]Macrodata_CCF!$A$3:$B$55,2,FALSE)</f>
        <v>#ERROR!</v>
      </c>
      <c r="F7516" s="78">
        <v>0.0</v>
      </c>
      <c r="G7516" s="80">
        <v>48.0</v>
      </c>
      <c r="H7516" s="81">
        <v>301050.0</v>
      </c>
      <c r="I7516" s="81">
        <v>770000.0</v>
      </c>
      <c r="J7516" s="81">
        <v>380770.0</v>
      </c>
      <c r="K7516" s="81">
        <v>770000.0</v>
      </c>
      <c r="L7516" s="82">
        <v>0.169996801364751</v>
      </c>
      <c r="N7516" s="83">
        <f t="shared" si="1"/>
        <v>0.1699968014</v>
      </c>
      <c r="O7516" s="83">
        <f t="shared" si="2"/>
        <v>0.1699968014</v>
      </c>
      <c r="Q7516" s="83">
        <f t="shared" si="3"/>
        <v>0.609025974</v>
      </c>
      <c r="R7516" s="83">
        <f t="shared" si="4"/>
        <v>0.1699968014</v>
      </c>
      <c r="S7516" s="83" t="b">
        <f t="shared" si="5"/>
        <v>0</v>
      </c>
      <c r="T7516" s="72"/>
      <c r="U7516" s="72"/>
      <c r="V7516" s="72"/>
      <c r="W7516" s="72"/>
      <c r="X7516" s="72"/>
      <c r="Y7516" s="72"/>
      <c r="Z7516" s="72"/>
      <c r="AA7516" s="72"/>
      <c r="AB7516" s="72"/>
      <c r="AC7516" s="72"/>
      <c r="AD7516" s="72"/>
      <c r="AE7516" s="72"/>
      <c r="AF7516" s="72"/>
      <c r="AG7516" s="72"/>
      <c r="AH7516" s="72"/>
      <c r="AI7516" s="72"/>
      <c r="AJ7516" s="72"/>
      <c r="AK7516" s="72"/>
    </row>
    <row r="7517" ht="14.25" customHeight="1">
      <c r="A7517" s="78">
        <v>7514.0</v>
      </c>
      <c r="C7517" s="78" t="str">
        <f>VLOOKUP(G7517,[1]Macrodata_CCF!$A$3:$D$55,4,FALSE)</f>
        <v>#ERROR!</v>
      </c>
      <c r="E7517" s="79" t="str">
        <f>VLOOKUP(G7517,[1]Macrodata_CCF!$A$3:$B$55,2,FALSE)</f>
        <v>#ERROR!</v>
      </c>
      <c r="F7517" s="78">
        <v>0.0</v>
      </c>
      <c r="G7517" s="80">
        <v>8.0</v>
      </c>
      <c r="H7517" s="81">
        <v>393545.0</v>
      </c>
      <c r="I7517" s="81">
        <v>770000.0</v>
      </c>
      <c r="J7517" s="81">
        <v>205320.0</v>
      </c>
      <c r="K7517" s="81">
        <v>770000.0</v>
      </c>
      <c r="L7517" s="82">
        <v>-0.4999933591000252</v>
      </c>
      <c r="N7517" s="83">
        <f t="shared" si="1"/>
        <v>-0.4999933591</v>
      </c>
      <c r="O7517" s="83">
        <f t="shared" si="2"/>
        <v>0</v>
      </c>
      <c r="Q7517" s="83">
        <f t="shared" si="3"/>
        <v>0.4889025974</v>
      </c>
      <c r="R7517" s="83">
        <f t="shared" si="4"/>
        <v>-0.4999933591</v>
      </c>
      <c r="S7517" s="83" t="b">
        <f t="shared" si="5"/>
        <v>0</v>
      </c>
      <c r="T7517" s="72"/>
      <c r="U7517" s="72"/>
      <c r="V7517" s="72"/>
      <c r="W7517" s="72"/>
      <c r="X7517" s="72"/>
      <c r="Y7517" s="72"/>
      <c r="Z7517" s="72"/>
      <c r="AA7517" s="72"/>
      <c r="AB7517" s="72"/>
      <c r="AC7517" s="72"/>
      <c r="AD7517" s="72"/>
      <c r="AE7517" s="72"/>
      <c r="AF7517" s="72"/>
      <c r="AG7517" s="72"/>
      <c r="AH7517" s="72"/>
      <c r="AI7517" s="72"/>
      <c r="AJ7517" s="72"/>
      <c r="AK7517" s="72"/>
    </row>
    <row r="7518" ht="14.25" customHeight="1">
      <c r="A7518" s="78">
        <v>7515.0</v>
      </c>
      <c r="C7518" s="78" t="str">
        <f>VLOOKUP(G7518,[1]Macrodata_CCF!$A$3:$D$55,4,FALSE)</f>
        <v>#ERROR!</v>
      </c>
      <c r="E7518" s="79" t="str">
        <f>VLOOKUP(G7518,[1]Macrodata_CCF!$A$3:$B$55,2,FALSE)</f>
        <v>#ERROR!</v>
      </c>
      <c r="F7518" s="78">
        <v>0.0</v>
      </c>
      <c r="G7518" s="80">
        <v>28.0</v>
      </c>
      <c r="H7518" s="81">
        <v>1665.0</v>
      </c>
      <c r="I7518" s="81">
        <v>360000.0</v>
      </c>
      <c r="J7518" s="81">
        <v>62580.0</v>
      </c>
      <c r="K7518" s="81">
        <v>360000.0</v>
      </c>
      <c r="L7518" s="82">
        <v>0.1699945581648457</v>
      </c>
      <c r="N7518" s="83">
        <f t="shared" si="1"/>
        <v>0.1699945582</v>
      </c>
      <c r="O7518" s="83">
        <f t="shared" si="2"/>
        <v>0.1699945582</v>
      </c>
      <c r="Q7518" s="83">
        <f t="shared" si="3"/>
        <v>0.995375</v>
      </c>
      <c r="R7518" s="83">
        <f t="shared" si="4"/>
        <v>0.1699945582</v>
      </c>
      <c r="S7518" s="83" t="b">
        <f t="shared" si="5"/>
        <v>0</v>
      </c>
      <c r="T7518" s="72"/>
      <c r="U7518" s="72"/>
      <c r="V7518" s="72"/>
      <c r="W7518" s="72"/>
      <c r="X7518" s="72"/>
      <c r="Y7518" s="72"/>
      <c r="Z7518" s="72"/>
      <c r="AA7518" s="72"/>
      <c r="AB7518" s="72"/>
      <c r="AC7518" s="72"/>
      <c r="AD7518" s="72"/>
      <c r="AE7518" s="72"/>
      <c r="AF7518" s="72"/>
      <c r="AG7518" s="72"/>
      <c r="AH7518" s="72"/>
      <c r="AI7518" s="72"/>
      <c r="AJ7518" s="72"/>
      <c r="AK7518" s="72"/>
    </row>
    <row r="7519" ht="14.25" customHeight="1">
      <c r="A7519" s="78">
        <v>7516.0</v>
      </c>
      <c r="C7519" s="78" t="str">
        <f>VLOOKUP(G7519,[1]Macrodata_CCF!$A$3:$D$55,4,FALSE)</f>
        <v>#ERROR!</v>
      </c>
      <c r="E7519" s="79" t="str">
        <f>VLOOKUP(G7519,[1]Macrodata_CCF!$A$3:$B$55,2,FALSE)</f>
        <v>#ERROR!</v>
      </c>
      <c r="F7519" s="78">
        <v>0.0</v>
      </c>
      <c r="G7519" s="80">
        <v>39.0</v>
      </c>
      <c r="H7519" s="81">
        <v>0.0</v>
      </c>
      <c r="I7519" s="81">
        <v>710000.0</v>
      </c>
      <c r="J7519" s="81">
        <v>71000.0</v>
      </c>
      <c r="K7519" s="81">
        <v>710000.0</v>
      </c>
      <c r="L7519" s="82">
        <v>0.1</v>
      </c>
      <c r="N7519" s="83">
        <f t="shared" si="1"/>
        <v>0.1</v>
      </c>
      <c r="O7519" s="83">
        <f t="shared" si="2"/>
        <v>0.1</v>
      </c>
      <c r="Q7519" s="83">
        <f t="shared" si="3"/>
        <v>1</v>
      </c>
      <c r="R7519" s="83">
        <f t="shared" si="4"/>
        <v>0.1</v>
      </c>
      <c r="S7519" s="83" t="b">
        <f t="shared" si="5"/>
        <v>0</v>
      </c>
      <c r="T7519" s="72"/>
      <c r="U7519" s="72"/>
      <c r="V7519" s="72"/>
      <c r="W7519" s="72"/>
      <c r="X7519" s="72"/>
      <c r="Y7519" s="72"/>
      <c r="Z7519" s="72"/>
      <c r="AA7519" s="72"/>
      <c r="AB7519" s="72"/>
      <c r="AC7519" s="72"/>
      <c r="AD7519" s="72"/>
      <c r="AE7519" s="72"/>
      <c r="AF7519" s="72"/>
      <c r="AG7519" s="72"/>
      <c r="AH7519" s="72"/>
      <c r="AI7519" s="72"/>
      <c r="AJ7519" s="72"/>
      <c r="AK7519" s="72"/>
    </row>
    <row r="7520" ht="14.25" customHeight="1">
      <c r="A7520" s="78">
        <v>7517.0</v>
      </c>
      <c r="C7520" s="78" t="str">
        <f>VLOOKUP(G7520,[1]Macrodata_CCF!$A$3:$D$55,4,FALSE)</f>
        <v>#ERROR!</v>
      </c>
      <c r="E7520" s="79" t="str">
        <f>VLOOKUP(G7520,[1]Macrodata_CCF!$A$3:$B$55,2,FALSE)</f>
        <v>#ERROR!</v>
      </c>
      <c r="F7520" s="78">
        <v>0.0</v>
      </c>
      <c r="G7520" s="80">
        <v>53.0</v>
      </c>
      <c r="H7520" s="81">
        <v>36605.0</v>
      </c>
      <c r="I7520" s="81">
        <v>910000.0</v>
      </c>
      <c r="J7520" s="81">
        <v>62805.0</v>
      </c>
      <c r="K7520" s="81">
        <v>1365000.0</v>
      </c>
      <c r="L7520" s="82">
        <v>0.02999788182895483</v>
      </c>
      <c r="N7520" s="83">
        <f t="shared" si="1"/>
        <v>0.02999788183</v>
      </c>
      <c r="O7520" s="83">
        <f t="shared" si="2"/>
        <v>0.02999788183</v>
      </c>
      <c r="Q7520" s="83">
        <f t="shared" si="3"/>
        <v>0.9597747253</v>
      </c>
      <c r="R7520" s="83">
        <f t="shared" si="4"/>
        <v>0.02999788183</v>
      </c>
      <c r="S7520" s="83" t="b">
        <f t="shared" si="5"/>
        <v>0</v>
      </c>
      <c r="T7520" s="72"/>
      <c r="U7520" s="72"/>
      <c r="V7520" s="72"/>
      <c r="W7520" s="72"/>
      <c r="X7520" s="72"/>
      <c r="Y7520" s="72"/>
      <c r="Z7520" s="72"/>
      <c r="AA7520" s="72"/>
      <c r="AB7520" s="72"/>
      <c r="AC7520" s="72"/>
      <c r="AD7520" s="72"/>
      <c r="AE7520" s="72"/>
      <c r="AF7520" s="72"/>
      <c r="AG7520" s="72"/>
      <c r="AH7520" s="72"/>
      <c r="AI7520" s="72"/>
      <c r="AJ7520" s="72"/>
      <c r="AK7520" s="72"/>
    </row>
    <row r="7521" ht="14.25" customHeight="1">
      <c r="A7521" s="78">
        <v>7518.0</v>
      </c>
      <c r="C7521" s="78" t="str">
        <f>VLOOKUP(G7521,[1]Macrodata_CCF!$A$3:$D$55,4,FALSE)</f>
        <v>#ERROR!</v>
      </c>
      <c r="E7521" s="79" t="str">
        <f>VLOOKUP(G7521,[1]Macrodata_CCF!$A$3:$B$55,2,FALSE)</f>
        <v>#ERROR!</v>
      </c>
      <c r="F7521" s="78">
        <v>0.0</v>
      </c>
      <c r="G7521" s="80">
        <v>30.0</v>
      </c>
      <c r="H7521" s="81">
        <v>558280.0</v>
      </c>
      <c r="I7521" s="81">
        <v>640000.0</v>
      </c>
      <c r="J7521" s="81">
        <v>570540.0</v>
      </c>
      <c r="K7521" s="81">
        <v>640000.0</v>
      </c>
      <c r="L7521" s="82">
        <v>0.1500244738130201</v>
      </c>
      <c r="N7521" s="83">
        <f t="shared" si="1"/>
        <v>0.1500244738</v>
      </c>
      <c r="O7521" s="83">
        <f t="shared" si="2"/>
        <v>0.1500244738</v>
      </c>
      <c r="Q7521" s="83">
        <f t="shared" si="3"/>
        <v>0.1276875</v>
      </c>
      <c r="R7521" s="83">
        <f t="shared" si="4"/>
        <v>0.1500244738</v>
      </c>
      <c r="S7521" s="83" t="b">
        <f t="shared" si="5"/>
        <v>0</v>
      </c>
      <c r="T7521" s="72"/>
      <c r="U7521" s="72"/>
      <c r="V7521" s="72"/>
      <c r="W7521" s="72"/>
      <c r="X7521" s="72"/>
      <c r="Y7521" s="72"/>
      <c r="Z7521" s="72"/>
      <c r="AA7521" s="72"/>
      <c r="AB7521" s="72"/>
      <c r="AC7521" s="72"/>
      <c r="AD7521" s="72"/>
      <c r="AE7521" s="72"/>
      <c r="AF7521" s="72"/>
      <c r="AG7521" s="72"/>
      <c r="AH7521" s="72"/>
      <c r="AI7521" s="72"/>
      <c r="AJ7521" s="72"/>
      <c r="AK7521" s="72"/>
    </row>
    <row r="7522" ht="14.25" customHeight="1">
      <c r="A7522" s="78">
        <v>7519.0</v>
      </c>
      <c r="C7522" s="78" t="str">
        <f>VLOOKUP(G7522,[1]Macrodata_CCF!$A$3:$D$55,4,FALSE)</f>
        <v>#ERROR!</v>
      </c>
      <c r="E7522" s="79" t="str">
        <f>VLOOKUP(G7522,[1]Macrodata_CCF!$A$3:$B$55,2,FALSE)</f>
        <v>#ERROR!</v>
      </c>
      <c r="F7522" s="78">
        <v>0.0</v>
      </c>
      <c r="G7522" s="80">
        <v>27.0</v>
      </c>
      <c r="H7522" s="81">
        <v>82655.0</v>
      </c>
      <c r="I7522" s="81">
        <v>370000.0</v>
      </c>
      <c r="J7522" s="81">
        <v>125755.0</v>
      </c>
      <c r="K7522" s="81">
        <v>370000.0</v>
      </c>
      <c r="L7522" s="82">
        <v>0.1499939097600445</v>
      </c>
      <c r="N7522" s="83">
        <f t="shared" si="1"/>
        <v>0.1499939098</v>
      </c>
      <c r="O7522" s="83">
        <f t="shared" si="2"/>
        <v>0.1499939098</v>
      </c>
      <c r="Q7522" s="83">
        <f t="shared" si="3"/>
        <v>0.7766081081</v>
      </c>
      <c r="R7522" s="83">
        <f t="shared" si="4"/>
        <v>0.1499939098</v>
      </c>
      <c r="S7522" s="83" t="b">
        <f t="shared" si="5"/>
        <v>0</v>
      </c>
      <c r="T7522" s="72"/>
      <c r="U7522" s="72"/>
      <c r="V7522" s="72"/>
      <c r="W7522" s="72"/>
      <c r="X7522" s="72"/>
      <c r="Y7522" s="72"/>
      <c r="Z7522" s="72"/>
      <c r="AA7522" s="72"/>
      <c r="AB7522" s="72"/>
      <c r="AC7522" s="72"/>
      <c r="AD7522" s="72"/>
      <c r="AE7522" s="72"/>
      <c r="AF7522" s="72"/>
      <c r="AG7522" s="72"/>
      <c r="AH7522" s="72"/>
      <c r="AI7522" s="72"/>
      <c r="AJ7522" s="72"/>
      <c r="AK7522" s="72"/>
    </row>
    <row r="7523" ht="14.25" customHeight="1">
      <c r="A7523" s="78">
        <v>7520.0</v>
      </c>
      <c r="C7523" s="78" t="str">
        <f>VLOOKUP(G7523,[1]Macrodata_CCF!$A$3:$D$55,4,FALSE)</f>
        <v>#ERROR!</v>
      </c>
      <c r="E7523" s="79" t="str">
        <f>VLOOKUP(G7523,[1]Macrodata_CCF!$A$3:$B$55,2,FALSE)</f>
        <v>#ERROR!</v>
      </c>
      <c r="F7523" s="78">
        <v>0.0</v>
      </c>
      <c r="G7523" s="80">
        <v>41.0</v>
      </c>
      <c r="H7523" s="81">
        <v>48835.0</v>
      </c>
      <c r="I7523" s="81">
        <v>270000.0</v>
      </c>
      <c r="J7523" s="81">
        <v>93070.0</v>
      </c>
      <c r="K7523" s="81">
        <v>270000.0</v>
      </c>
      <c r="L7523" s="82">
        <v>0.200009043022178</v>
      </c>
      <c r="N7523" s="83">
        <f t="shared" si="1"/>
        <v>0.200009043</v>
      </c>
      <c r="O7523" s="83">
        <f t="shared" si="2"/>
        <v>0.200009043</v>
      </c>
      <c r="Q7523" s="83">
        <f t="shared" si="3"/>
        <v>0.8191296296</v>
      </c>
      <c r="R7523" s="83">
        <f t="shared" si="4"/>
        <v>0.200009043</v>
      </c>
      <c r="S7523" s="83" t="b">
        <f t="shared" si="5"/>
        <v>0</v>
      </c>
      <c r="T7523" s="72"/>
      <c r="U7523" s="72"/>
      <c r="V7523" s="72"/>
      <c r="W7523" s="72"/>
      <c r="X7523" s="72"/>
      <c r="Y7523" s="72"/>
      <c r="Z7523" s="72"/>
      <c r="AA7523" s="72"/>
      <c r="AB7523" s="72"/>
      <c r="AC7523" s="72"/>
      <c r="AD7523" s="72"/>
      <c r="AE7523" s="72"/>
      <c r="AF7523" s="72"/>
      <c r="AG7523" s="72"/>
      <c r="AH7523" s="72"/>
      <c r="AI7523" s="72"/>
      <c r="AJ7523" s="72"/>
      <c r="AK7523" s="72"/>
    </row>
    <row r="7524" ht="14.25" customHeight="1">
      <c r="A7524" s="78">
        <v>7521.0</v>
      </c>
      <c r="C7524" s="78" t="str">
        <f>VLOOKUP(G7524,[1]Macrodata_CCF!$A$3:$D$55,4,FALSE)</f>
        <v>#ERROR!</v>
      </c>
      <c r="E7524" s="79" t="str">
        <f>VLOOKUP(G7524,[1]Macrodata_CCF!$A$3:$B$55,2,FALSE)</f>
        <v>#ERROR!</v>
      </c>
      <c r="F7524" s="78">
        <v>0.0</v>
      </c>
      <c r="G7524" s="80">
        <v>33.0</v>
      </c>
      <c r="H7524" s="81">
        <v>0.0</v>
      </c>
      <c r="I7524" s="81">
        <v>540000.0</v>
      </c>
      <c r="J7524" s="81">
        <v>91800.0</v>
      </c>
      <c r="K7524" s="81">
        <v>1080000.0</v>
      </c>
      <c r="L7524" s="82">
        <v>0.17</v>
      </c>
      <c r="N7524" s="83">
        <f t="shared" si="1"/>
        <v>0.17</v>
      </c>
      <c r="O7524" s="83">
        <f t="shared" si="2"/>
        <v>0.17</v>
      </c>
      <c r="Q7524" s="83">
        <f t="shared" si="3"/>
        <v>1</v>
      </c>
      <c r="R7524" s="83">
        <f t="shared" si="4"/>
        <v>0.17</v>
      </c>
      <c r="S7524" s="83" t="b">
        <f t="shared" si="5"/>
        <v>0</v>
      </c>
      <c r="T7524" s="72"/>
      <c r="U7524" s="72"/>
      <c r="V7524" s="72"/>
      <c r="W7524" s="72"/>
      <c r="X7524" s="72"/>
      <c r="Y7524" s="72"/>
      <c r="Z7524" s="72"/>
      <c r="AA7524" s="72"/>
      <c r="AB7524" s="72"/>
      <c r="AC7524" s="72"/>
      <c r="AD7524" s="72"/>
      <c r="AE7524" s="72"/>
      <c r="AF7524" s="72"/>
      <c r="AG7524" s="72"/>
      <c r="AH7524" s="72"/>
      <c r="AI7524" s="72"/>
      <c r="AJ7524" s="72"/>
      <c r="AK7524" s="72"/>
    </row>
    <row r="7525" ht="14.25" customHeight="1">
      <c r="A7525" s="78">
        <v>7522.0</v>
      </c>
      <c r="C7525" s="78" t="str">
        <f>VLOOKUP(G7525,[1]Macrodata_CCF!$A$3:$D$55,4,FALSE)</f>
        <v>#ERROR!</v>
      </c>
      <c r="E7525" s="79" t="str">
        <f>VLOOKUP(G7525,[1]Macrodata_CCF!$A$3:$B$55,2,FALSE)</f>
        <v>#ERROR!</v>
      </c>
      <c r="F7525" s="78">
        <v>0.0</v>
      </c>
      <c r="G7525" s="80">
        <v>41.0</v>
      </c>
      <c r="H7525" s="81">
        <v>203560.0</v>
      </c>
      <c r="I7525" s="81">
        <v>450000.0</v>
      </c>
      <c r="J7525" s="81">
        <v>287350.0</v>
      </c>
      <c r="K7525" s="81">
        <v>450000.0</v>
      </c>
      <c r="L7525" s="82">
        <v>0.340001623113131</v>
      </c>
      <c r="N7525" s="83">
        <f t="shared" si="1"/>
        <v>0.3400016231</v>
      </c>
      <c r="O7525" s="83">
        <f t="shared" si="2"/>
        <v>0.3400016231</v>
      </c>
      <c r="Q7525" s="83">
        <f t="shared" si="3"/>
        <v>0.5476444444</v>
      </c>
      <c r="R7525" s="83">
        <f t="shared" si="4"/>
        <v>0.3400016231</v>
      </c>
      <c r="S7525" s="83" t="b">
        <f t="shared" si="5"/>
        <v>0</v>
      </c>
      <c r="T7525" s="72"/>
      <c r="U7525" s="72"/>
      <c r="V7525" s="72"/>
      <c r="W7525" s="72"/>
      <c r="X7525" s="72"/>
      <c r="Y7525" s="72"/>
      <c r="Z7525" s="72"/>
      <c r="AA7525" s="72"/>
      <c r="AB7525" s="72"/>
      <c r="AC7525" s="72"/>
      <c r="AD7525" s="72"/>
      <c r="AE7525" s="72"/>
      <c r="AF7525" s="72"/>
      <c r="AG7525" s="72"/>
      <c r="AH7525" s="72"/>
      <c r="AI7525" s="72"/>
      <c r="AJ7525" s="72"/>
      <c r="AK7525" s="72"/>
    </row>
    <row r="7526" ht="14.25" customHeight="1">
      <c r="A7526" s="78">
        <v>7523.0</v>
      </c>
      <c r="C7526" s="78" t="str">
        <f>VLOOKUP(G7526,[1]Macrodata_CCF!$A$3:$D$55,4,FALSE)</f>
        <v>#ERROR!</v>
      </c>
      <c r="E7526" s="79" t="str">
        <f>VLOOKUP(G7526,[1]Macrodata_CCF!$A$3:$B$55,2,FALSE)</f>
        <v>#ERROR!</v>
      </c>
      <c r="F7526" s="78">
        <v>0.0</v>
      </c>
      <c r="G7526" s="80">
        <v>40.0</v>
      </c>
      <c r="H7526" s="81">
        <v>322695.0</v>
      </c>
      <c r="I7526" s="81">
        <v>590000.0</v>
      </c>
      <c r="J7526" s="81">
        <v>360120.0</v>
      </c>
      <c r="K7526" s="81">
        <v>590000.0</v>
      </c>
      <c r="L7526" s="82">
        <v>0.1400086044032098</v>
      </c>
      <c r="N7526" s="83">
        <f t="shared" si="1"/>
        <v>0.1400086044</v>
      </c>
      <c r="O7526" s="83">
        <f t="shared" si="2"/>
        <v>0.1400086044</v>
      </c>
      <c r="Q7526" s="83">
        <f t="shared" si="3"/>
        <v>0.453059322</v>
      </c>
      <c r="R7526" s="83">
        <f t="shared" si="4"/>
        <v>0.1400086044</v>
      </c>
      <c r="S7526" s="83" t="b">
        <f t="shared" si="5"/>
        <v>0</v>
      </c>
      <c r="T7526" s="72"/>
      <c r="U7526" s="72"/>
      <c r="V7526" s="72"/>
      <c r="W7526" s="72"/>
      <c r="X7526" s="72"/>
      <c r="Y7526" s="72"/>
      <c r="Z7526" s="72"/>
      <c r="AA7526" s="72"/>
      <c r="AB7526" s="72"/>
      <c r="AC7526" s="72"/>
      <c r="AD7526" s="72"/>
      <c r="AE7526" s="72"/>
      <c r="AF7526" s="72"/>
      <c r="AG7526" s="72"/>
      <c r="AH7526" s="72"/>
      <c r="AI7526" s="72"/>
      <c r="AJ7526" s="72"/>
      <c r="AK7526" s="72"/>
    </row>
    <row r="7527" ht="14.25" customHeight="1">
      <c r="A7527" s="78">
        <v>7524.0</v>
      </c>
      <c r="C7527" s="78" t="str">
        <f>VLOOKUP(G7527,[1]Macrodata_CCF!$A$3:$D$55,4,FALSE)</f>
        <v>#ERROR!</v>
      </c>
      <c r="E7527" s="79" t="str">
        <f>VLOOKUP(G7527,[1]Macrodata_CCF!$A$3:$B$55,2,FALSE)</f>
        <v>#ERROR!</v>
      </c>
      <c r="F7527" s="78">
        <v>0.0</v>
      </c>
      <c r="G7527" s="80">
        <v>15.0</v>
      </c>
      <c r="H7527" s="81">
        <v>782905.0</v>
      </c>
      <c r="I7527" s="81">
        <v>830000.0</v>
      </c>
      <c r="J7527" s="81">
        <v>791855.0</v>
      </c>
      <c r="K7527" s="81">
        <v>830000.0</v>
      </c>
      <c r="L7527" s="82">
        <v>0.1900414056693916</v>
      </c>
      <c r="N7527" s="83">
        <f t="shared" si="1"/>
        <v>0.1900414057</v>
      </c>
      <c r="O7527" s="83">
        <f t="shared" si="2"/>
        <v>0.1900414057</v>
      </c>
      <c r="Q7527" s="83">
        <f t="shared" si="3"/>
        <v>0.05674096386</v>
      </c>
      <c r="R7527" s="83">
        <f t="shared" si="4"/>
        <v>0.01078313253</v>
      </c>
      <c r="S7527" s="83" t="b">
        <f t="shared" si="5"/>
        <v>0</v>
      </c>
      <c r="T7527" s="72"/>
      <c r="U7527" s="72"/>
      <c r="V7527" s="72"/>
      <c r="W7527" s="72"/>
      <c r="X7527" s="72"/>
      <c r="Y7527" s="72"/>
      <c r="Z7527" s="72"/>
      <c r="AA7527" s="72"/>
      <c r="AB7527" s="72"/>
      <c r="AC7527" s="72"/>
      <c r="AD7527" s="72"/>
      <c r="AE7527" s="72"/>
      <c r="AF7527" s="72"/>
      <c r="AG7527" s="72"/>
      <c r="AH7527" s="72"/>
      <c r="AI7527" s="72"/>
      <c r="AJ7527" s="72"/>
      <c r="AK7527" s="72"/>
    </row>
    <row r="7528" ht="14.25" customHeight="1">
      <c r="A7528" s="78">
        <v>7525.0</v>
      </c>
      <c r="C7528" s="78" t="str">
        <f>VLOOKUP(G7528,[1]Macrodata_CCF!$A$3:$D$55,4,FALSE)</f>
        <v>#ERROR!</v>
      </c>
      <c r="E7528" s="79" t="str">
        <f>VLOOKUP(G7528,[1]Macrodata_CCF!$A$3:$B$55,2,FALSE)</f>
        <v>#ERROR!</v>
      </c>
      <c r="F7528" s="78">
        <v>0.0</v>
      </c>
      <c r="G7528" s="80">
        <v>28.0</v>
      </c>
      <c r="H7528" s="81">
        <v>619440.0</v>
      </c>
      <c r="I7528" s="81">
        <v>800000.0</v>
      </c>
      <c r="J7528" s="81">
        <v>650135.0</v>
      </c>
      <c r="K7528" s="81">
        <v>800000.0</v>
      </c>
      <c r="L7528" s="82">
        <v>0.1699988923349579</v>
      </c>
      <c r="N7528" s="83">
        <f t="shared" si="1"/>
        <v>0.1699988923</v>
      </c>
      <c r="O7528" s="83">
        <f t="shared" si="2"/>
        <v>0.1699988923</v>
      </c>
      <c r="Q7528" s="83">
        <f t="shared" si="3"/>
        <v>0.2257</v>
      </c>
      <c r="R7528" s="83">
        <f t="shared" si="4"/>
        <v>0.1699988923</v>
      </c>
      <c r="S7528" s="83" t="b">
        <f t="shared" si="5"/>
        <v>0</v>
      </c>
      <c r="T7528" s="72"/>
      <c r="U7528" s="72"/>
      <c r="V7528" s="72"/>
      <c r="W7528" s="72"/>
      <c r="X7528" s="72"/>
      <c r="Y7528" s="72"/>
      <c r="Z7528" s="72"/>
      <c r="AA7528" s="72"/>
      <c r="AB7528" s="72"/>
      <c r="AC7528" s="72"/>
      <c r="AD7528" s="72"/>
      <c r="AE7528" s="72"/>
      <c r="AF7528" s="72"/>
      <c r="AG7528" s="72"/>
      <c r="AH7528" s="72"/>
      <c r="AI7528" s="72"/>
      <c r="AJ7528" s="72"/>
      <c r="AK7528" s="72"/>
    </row>
    <row r="7529" ht="14.25" customHeight="1">
      <c r="A7529" s="78">
        <v>7526.0</v>
      </c>
      <c r="C7529" s="78" t="str">
        <f>VLOOKUP(G7529,[1]Macrodata_CCF!$A$3:$D$55,4,FALSE)</f>
        <v>#ERROR!</v>
      </c>
      <c r="E7529" s="79" t="str">
        <f>VLOOKUP(G7529,[1]Macrodata_CCF!$A$3:$B$55,2,FALSE)</f>
        <v>#ERROR!</v>
      </c>
      <c r="F7529" s="78">
        <v>0.0</v>
      </c>
      <c r="G7529" s="80">
        <v>50.0</v>
      </c>
      <c r="H7529" s="81">
        <v>213740.0</v>
      </c>
      <c r="I7529" s="81">
        <v>780000.0</v>
      </c>
      <c r="J7529" s="81">
        <v>264705.0</v>
      </c>
      <c r="K7529" s="81">
        <v>780000.0</v>
      </c>
      <c r="L7529" s="82">
        <v>0.09000282555716456</v>
      </c>
      <c r="N7529" s="83">
        <f t="shared" si="1"/>
        <v>0.09000282556</v>
      </c>
      <c r="O7529" s="83">
        <f t="shared" si="2"/>
        <v>0.09000282556</v>
      </c>
      <c r="Q7529" s="83">
        <f t="shared" si="3"/>
        <v>0.725974359</v>
      </c>
      <c r="R7529" s="83">
        <f t="shared" si="4"/>
        <v>0.09000282556</v>
      </c>
      <c r="S7529" s="83" t="b">
        <f t="shared" si="5"/>
        <v>0</v>
      </c>
      <c r="T7529" s="72"/>
      <c r="U7529" s="72"/>
      <c r="V7529" s="72"/>
      <c r="W7529" s="72"/>
      <c r="X7529" s="72"/>
      <c r="Y7529" s="72"/>
      <c r="Z7529" s="72"/>
      <c r="AA7529" s="72"/>
      <c r="AB7529" s="72"/>
      <c r="AC7529" s="72"/>
      <c r="AD7529" s="72"/>
      <c r="AE7529" s="72"/>
      <c r="AF7529" s="72"/>
      <c r="AG7529" s="72"/>
      <c r="AH7529" s="72"/>
      <c r="AI7529" s="72"/>
      <c r="AJ7529" s="72"/>
      <c r="AK7529" s="72"/>
    </row>
    <row r="7530" ht="14.25" customHeight="1">
      <c r="A7530" s="78">
        <v>7527.0</v>
      </c>
      <c r="C7530" s="78" t="str">
        <f>VLOOKUP(G7530,[1]Macrodata_CCF!$A$3:$D$55,4,FALSE)</f>
        <v>#ERROR!</v>
      </c>
      <c r="E7530" s="79" t="str">
        <f>VLOOKUP(G7530,[1]Macrodata_CCF!$A$3:$B$55,2,FALSE)</f>
        <v>#ERROR!</v>
      </c>
      <c r="F7530" s="78">
        <v>0.0</v>
      </c>
      <c r="G7530" s="80">
        <v>22.0</v>
      </c>
      <c r="H7530" s="81">
        <v>110470.0</v>
      </c>
      <c r="I7530" s="81">
        <v>140000.0</v>
      </c>
      <c r="J7530" s="81">
        <v>114900.0</v>
      </c>
      <c r="K7530" s="81">
        <v>140000.0</v>
      </c>
      <c r="L7530" s="82">
        <v>0.1500169319336268</v>
      </c>
      <c r="N7530" s="83">
        <f t="shared" si="1"/>
        <v>0.1500169319</v>
      </c>
      <c r="O7530" s="83">
        <f t="shared" si="2"/>
        <v>0.1500169319</v>
      </c>
      <c r="Q7530" s="83">
        <f t="shared" si="3"/>
        <v>0.2109285714</v>
      </c>
      <c r="R7530" s="83">
        <f t="shared" si="4"/>
        <v>0.1500169319</v>
      </c>
      <c r="S7530" s="83" t="b">
        <f t="shared" si="5"/>
        <v>0</v>
      </c>
      <c r="T7530" s="72"/>
      <c r="U7530" s="72"/>
      <c r="V7530" s="72"/>
      <c r="W7530" s="72"/>
      <c r="X7530" s="72"/>
      <c r="Y7530" s="72"/>
      <c r="Z7530" s="72"/>
      <c r="AA7530" s="72"/>
      <c r="AB7530" s="72"/>
      <c r="AC7530" s="72"/>
      <c r="AD7530" s="72"/>
      <c r="AE7530" s="72"/>
      <c r="AF7530" s="72"/>
      <c r="AG7530" s="72"/>
      <c r="AH7530" s="72"/>
      <c r="AI7530" s="72"/>
      <c r="AJ7530" s="72"/>
      <c r="AK7530" s="72"/>
    </row>
    <row r="7531" ht="14.25" customHeight="1">
      <c r="A7531" s="78">
        <v>7528.0</v>
      </c>
      <c r="C7531" s="78" t="str">
        <f>VLOOKUP(G7531,[1]Macrodata_CCF!$A$3:$D$55,4,FALSE)</f>
        <v>#ERROR!</v>
      </c>
      <c r="E7531" s="79" t="str">
        <f>VLOOKUP(G7531,[1]Macrodata_CCF!$A$3:$B$55,2,FALSE)</f>
        <v>#ERROR!</v>
      </c>
      <c r="F7531" s="78">
        <v>0.0</v>
      </c>
      <c r="G7531" s="80">
        <v>34.0</v>
      </c>
      <c r="H7531" s="81">
        <v>449235.0</v>
      </c>
      <c r="I7531" s="81">
        <v>760000.0</v>
      </c>
      <c r="J7531" s="81">
        <v>461665.0</v>
      </c>
      <c r="K7531" s="81">
        <v>760000.0</v>
      </c>
      <c r="L7531" s="82">
        <v>0.03999806928064615</v>
      </c>
      <c r="N7531" s="83">
        <f t="shared" si="1"/>
        <v>0.03999806928</v>
      </c>
      <c r="O7531" s="83">
        <f t="shared" si="2"/>
        <v>0.03999806928</v>
      </c>
      <c r="Q7531" s="83">
        <f t="shared" si="3"/>
        <v>0.4089013158</v>
      </c>
      <c r="R7531" s="83">
        <f t="shared" si="4"/>
        <v>0.03999806928</v>
      </c>
      <c r="S7531" s="83" t="b">
        <f t="shared" si="5"/>
        <v>0</v>
      </c>
      <c r="T7531" s="72"/>
      <c r="U7531" s="72"/>
      <c r="V7531" s="72"/>
      <c r="W7531" s="72"/>
      <c r="X7531" s="72"/>
      <c r="Y7531" s="72"/>
      <c r="Z7531" s="72"/>
      <c r="AA7531" s="72"/>
      <c r="AB7531" s="72"/>
      <c r="AC7531" s="72"/>
      <c r="AD7531" s="72"/>
      <c r="AE7531" s="72"/>
      <c r="AF7531" s="72"/>
      <c r="AG7531" s="72"/>
      <c r="AH7531" s="72"/>
      <c r="AI7531" s="72"/>
      <c r="AJ7531" s="72"/>
      <c r="AK7531" s="72"/>
    </row>
    <row r="7532" ht="14.25" customHeight="1">
      <c r="A7532" s="78">
        <v>7529.0</v>
      </c>
      <c r="C7532" s="78" t="str">
        <f>VLOOKUP(G7532,[1]Macrodata_CCF!$A$3:$D$55,4,FALSE)</f>
        <v>#ERROR!</v>
      </c>
      <c r="E7532" s="79" t="str">
        <f>VLOOKUP(G7532,[1]Macrodata_CCF!$A$3:$B$55,2,FALSE)</f>
        <v>#ERROR!</v>
      </c>
      <c r="F7532" s="78">
        <v>0.0</v>
      </c>
      <c r="G7532" s="80">
        <v>45.0</v>
      </c>
      <c r="H7532" s="81">
        <v>340550.0</v>
      </c>
      <c r="I7532" s="81">
        <v>510000.0</v>
      </c>
      <c r="J7532" s="81">
        <v>371050.0</v>
      </c>
      <c r="K7532" s="81">
        <v>510000.0</v>
      </c>
      <c r="L7532" s="82">
        <v>0.1799940985541458</v>
      </c>
      <c r="N7532" s="83">
        <f t="shared" si="1"/>
        <v>0.1799940986</v>
      </c>
      <c r="O7532" s="83">
        <f t="shared" si="2"/>
        <v>0.1799940986</v>
      </c>
      <c r="Q7532" s="83">
        <f t="shared" si="3"/>
        <v>0.332254902</v>
      </c>
      <c r="R7532" s="83">
        <f t="shared" si="4"/>
        <v>0.1799940986</v>
      </c>
      <c r="S7532" s="83" t="b">
        <f t="shared" si="5"/>
        <v>0</v>
      </c>
      <c r="T7532" s="72"/>
      <c r="U7532" s="72"/>
      <c r="V7532" s="72"/>
      <c r="W7532" s="72"/>
      <c r="X7532" s="72"/>
      <c r="Y7532" s="72"/>
      <c r="Z7532" s="72"/>
      <c r="AA7532" s="72"/>
      <c r="AB7532" s="72"/>
      <c r="AC7532" s="72"/>
      <c r="AD7532" s="72"/>
      <c r="AE7532" s="72"/>
      <c r="AF7532" s="72"/>
      <c r="AG7532" s="72"/>
      <c r="AH7532" s="72"/>
      <c r="AI7532" s="72"/>
      <c r="AJ7532" s="72"/>
      <c r="AK7532" s="72"/>
    </row>
    <row r="7533" ht="14.25" customHeight="1">
      <c r="A7533" s="78">
        <v>7530.0</v>
      </c>
      <c r="C7533" s="78" t="str">
        <f>VLOOKUP(G7533,[1]Macrodata_CCF!$A$3:$D$55,4,FALSE)</f>
        <v>#ERROR!</v>
      </c>
      <c r="E7533" s="79" t="str">
        <f>VLOOKUP(G7533,[1]Macrodata_CCF!$A$3:$B$55,2,FALSE)</f>
        <v>#ERROR!</v>
      </c>
      <c r="F7533" s="78">
        <v>0.0</v>
      </c>
      <c r="G7533" s="80">
        <v>36.0</v>
      </c>
      <c r="H7533" s="81">
        <v>0.0</v>
      </c>
      <c r="I7533" s="81">
        <v>50000.0</v>
      </c>
      <c r="J7533" s="81">
        <v>9000.0</v>
      </c>
      <c r="K7533" s="81">
        <v>50000.0</v>
      </c>
      <c r="L7533" s="82">
        <v>0.18</v>
      </c>
      <c r="N7533" s="83">
        <f t="shared" si="1"/>
        <v>0.18</v>
      </c>
      <c r="O7533" s="83">
        <f t="shared" si="2"/>
        <v>0.18</v>
      </c>
      <c r="Q7533" s="83">
        <f t="shared" si="3"/>
        <v>1</v>
      </c>
      <c r="R7533" s="83">
        <f t="shared" si="4"/>
        <v>0.18</v>
      </c>
      <c r="S7533" s="83" t="b">
        <f t="shared" si="5"/>
        <v>0</v>
      </c>
      <c r="T7533" s="72"/>
      <c r="U7533" s="72"/>
      <c r="V7533" s="72"/>
      <c r="W7533" s="72"/>
      <c r="X7533" s="72"/>
      <c r="Y7533" s="72"/>
      <c r="Z7533" s="72"/>
      <c r="AA7533" s="72"/>
      <c r="AB7533" s="72"/>
      <c r="AC7533" s="72"/>
      <c r="AD7533" s="72"/>
      <c r="AE7533" s="72"/>
      <c r="AF7533" s="72"/>
      <c r="AG7533" s="72"/>
      <c r="AH7533" s="72"/>
      <c r="AI7533" s="72"/>
      <c r="AJ7533" s="72"/>
      <c r="AK7533" s="72"/>
    </row>
    <row r="7534" ht="14.25" customHeight="1">
      <c r="A7534" s="78">
        <v>7531.0</v>
      </c>
      <c r="C7534" s="78" t="str">
        <f>VLOOKUP(G7534,[1]Macrodata_CCF!$A$3:$D$55,4,FALSE)</f>
        <v>#ERROR!</v>
      </c>
      <c r="E7534" s="79" t="str">
        <f>VLOOKUP(G7534,[1]Macrodata_CCF!$A$3:$B$55,2,FALSE)</f>
        <v>#ERROR!</v>
      </c>
      <c r="F7534" s="78">
        <v>0.0</v>
      </c>
      <c r="G7534" s="80">
        <v>20.0</v>
      </c>
      <c r="H7534" s="81">
        <v>122095.0</v>
      </c>
      <c r="I7534" s="81">
        <v>300000.0</v>
      </c>
      <c r="J7534" s="81">
        <v>152340.0</v>
      </c>
      <c r="K7534" s="81">
        <v>300000.0</v>
      </c>
      <c r="L7534" s="82">
        <v>0.1700064641241112</v>
      </c>
      <c r="N7534" s="83">
        <f t="shared" si="1"/>
        <v>0.1700064641</v>
      </c>
      <c r="O7534" s="83">
        <f t="shared" si="2"/>
        <v>0.1700064641</v>
      </c>
      <c r="Q7534" s="83">
        <f t="shared" si="3"/>
        <v>0.5930166667</v>
      </c>
      <c r="R7534" s="83">
        <f t="shared" si="4"/>
        <v>0.1700064641</v>
      </c>
      <c r="S7534" s="83" t="b">
        <f t="shared" si="5"/>
        <v>0</v>
      </c>
      <c r="T7534" s="72"/>
      <c r="U7534" s="72"/>
      <c r="V7534" s="72"/>
      <c r="W7534" s="72"/>
      <c r="X7534" s="72"/>
      <c r="Y7534" s="72"/>
      <c r="Z7534" s="72"/>
      <c r="AA7534" s="72"/>
      <c r="AB7534" s="72"/>
      <c r="AC7534" s="72"/>
      <c r="AD7534" s="72"/>
      <c r="AE7534" s="72"/>
      <c r="AF7534" s="72"/>
      <c r="AG7534" s="72"/>
      <c r="AH7534" s="72"/>
      <c r="AI7534" s="72"/>
      <c r="AJ7534" s="72"/>
      <c r="AK7534" s="72"/>
    </row>
    <row r="7535" ht="14.25" customHeight="1">
      <c r="A7535" s="78">
        <v>7532.0</v>
      </c>
      <c r="C7535" s="78" t="str">
        <f>VLOOKUP(G7535,[1]Macrodata_CCF!$A$3:$D$55,4,FALSE)</f>
        <v>#ERROR!</v>
      </c>
      <c r="E7535" s="79" t="str">
        <f>VLOOKUP(G7535,[1]Macrodata_CCF!$A$3:$B$55,2,FALSE)</f>
        <v>#ERROR!</v>
      </c>
      <c r="F7535" s="78">
        <v>0.0</v>
      </c>
      <c r="G7535" s="80">
        <v>10.0</v>
      </c>
      <c r="H7535" s="81">
        <v>0.0</v>
      </c>
      <c r="I7535" s="81">
        <v>420000.0</v>
      </c>
      <c r="J7535" s="81">
        <v>0.0</v>
      </c>
      <c r="K7535" s="81">
        <v>420000.0</v>
      </c>
      <c r="L7535" s="82">
        <v>0.0</v>
      </c>
      <c r="N7535" s="83">
        <f t="shared" si="1"/>
        <v>0</v>
      </c>
      <c r="O7535" s="83">
        <f t="shared" si="2"/>
        <v>0</v>
      </c>
      <c r="Q7535" s="83">
        <f t="shared" si="3"/>
        <v>1</v>
      </c>
      <c r="R7535" s="83">
        <f t="shared" si="4"/>
        <v>0</v>
      </c>
      <c r="S7535" s="83" t="b">
        <f t="shared" si="5"/>
        <v>0</v>
      </c>
      <c r="T7535" s="72"/>
      <c r="U7535" s="72"/>
      <c r="V7535" s="72"/>
      <c r="W7535" s="72"/>
      <c r="X7535" s="72"/>
      <c r="Y7535" s="72"/>
      <c r="Z7535" s="72"/>
      <c r="AA7535" s="72"/>
      <c r="AB7535" s="72"/>
      <c r="AC7535" s="72"/>
      <c r="AD7535" s="72"/>
      <c r="AE7535" s="72"/>
      <c r="AF7535" s="72"/>
      <c r="AG7535" s="72"/>
      <c r="AH7535" s="72"/>
      <c r="AI7535" s="72"/>
      <c r="AJ7535" s="72"/>
      <c r="AK7535" s="72"/>
    </row>
    <row r="7536" ht="14.25" customHeight="1">
      <c r="A7536" s="78">
        <v>7533.0</v>
      </c>
      <c r="C7536" s="78" t="str">
        <f>VLOOKUP(G7536,[1]Macrodata_CCF!$A$3:$D$55,4,FALSE)</f>
        <v>#ERROR!</v>
      </c>
      <c r="E7536" s="79" t="str">
        <f>VLOOKUP(G7536,[1]Macrodata_CCF!$A$3:$B$55,2,FALSE)</f>
        <v>#ERROR!</v>
      </c>
      <c r="F7536" s="78">
        <v>0.0</v>
      </c>
      <c r="G7536" s="80">
        <v>31.0</v>
      </c>
      <c r="H7536" s="81">
        <v>0.0</v>
      </c>
      <c r="I7536" s="81">
        <v>70000.0</v>
      </c>
      <c r="J7536" s="81">
        <v>10500.0</v>
      </c>
      <c r="K7536" s="81">
        <v>105000.0</v>
      </c>
      <c r="L7536" s="82">
        <v>0.15</v>
      </c>
      <c r="N7536" s="83">
        <f t="shared" si="1"/>
        <v>0.15</v>
      </c>
      <c r="O7536" s="83">
        <f t="shared" si="2"/>
        <v>0.15</v>
      </c>
      <c r="Q7536" s="83">
        <f t="shared" si="3"/>
        <v>1</v>
      </c>
      <c r="R7536" s="83">
        <f t="shared" si="4"/>
        <v>0.15</v>
      </c>
      <c r="S7536" s="83" t="b">
        <f t="shared" si="5"/>
        <v>0</v>
      </c>
      <c r="T7536" s="72"/>
      <c r="U7536" s="72"/>
      <c r="V7536" s="72"/>
      <c r="W7536" s="72"/>
      <c r="X7536" s="72"/>
      <c r="Y7536" s="72"/>
      <c r="Z7536" s="72"/>
      <c r="AA7536" s="72"/>
      <c r="AB7536" s="72"/>
      <c r="AC7536" s="72"/>
      <c r="AD7536" s="72"/>
      <c r="AE7536" s="72"/>
      <c r="AF7536" s="72"/>
      <c r="AG7536" s="72"/>
      <c r="AH7536" s="72"/>
      <c r="AI7536" s="72"/>
      <c r="AJ7536" s="72"/>
      <c r="AK7536" s="72"/>
    </row>
    <row r="7537" ht="14.25" customHeight="1">
      <c r="A7537" s="78">
        <v>7534.0</v>
      </c>
      <c r="C7537" s="78" t="str">
        <f>VLOOKUP(G7537,[1]Macrodata_CCF!$A$3:$D$55,4,FALSE)</f>
        <v>#ERROR!</v>
      </c>
      <c r="E7537" s="79" t="str">
        <f>VLOOKUP(G7537,[1]Macrodata_CCF!$A$3:$B$55,2,FALSE)</f>
        <v>#ERROR!</v>
      </c>
      <c r="F7537" s="78">
        <v>0.0</v>
      </c>
      <c r="G7537" s="80">
        <v>7.0</v>
      </c>
      <c r="H7537" s="81">
        <v>448130.0</v>
      </c>
      <c r="I7537" s="81">
        <v>740000.0</v>
      </c>
      <c r="J7537" s="81">
        <v>529855.0</v>
      </c>
      <c r="K7537" s="81">
        <v>740000.0</v>
      </c>
      <c r="L7537" s="82">
        <v>0.2800047966560455</v>
      </c>
      <c r="N7537" s="83">
        <f t="shared" si="1"/>
        <v>0.2800047967</v>
      </c>
      <c r="O7537" s="83">
        <f t="shared" si="2"/>
        <v>0.2800047967</v>
      </c>
      <c r="Q7537" s="83">
        <f t="shared" si="3"/>
        <v>0.3944189189</v>
      </c>
      <c r="R7537" s="83">
        <f t="shared" si="4"/>
        <v>0.2800047967</v>
      </c>
      <c r="S7537" s="83" t="b">
        <f t="shared" si="5"/>
        <v>0</v>
      </c>
      <c r="T7537" s="72"/>
      <c r="U7537" s="72"/>
      <c r="V7537" s="72"/>
      <c r="W7537" s="72"/>
      <c r="X7537" s="72"/>
      <c r="Y7537" s="72"/>
      <c r="Z7537" s="72"/>
      <c r="AA7537" s="72"/>
      <c r="AB7537" s="72"/>
      <c r="AC7537" s="72"/>
      <c r="AD7537" s="72"/>
      <c r="AE7537" s="72"/>
      <c r="AF7537" s="72"/>
      <c r="AG7537" s="72"/>
      <c r="AH7537" s="72"/>
      <c r="AI7537" s="72"/>
      <c r="AJ7537" s="72"/>
      <c r="AK7537" s="72"/>
    </row>
    <row r="7538" ht="14.25" customHeight="1">
      <c r="A7538" s="78">
        <v>7535.0</v>
      </c>
      <c r="C7538" s="78" t="str">
        <f>VLOOKUP(G7538,[1]Macrodata_CCF!$A$3:$D$55,4,FALSE)</f>
        <v>#ERROR!</v>
      </c>
      <c r="E7538" s="79" t="str">
        <f>VLOOKUP(G7538,[1]Macrodata_CCF!$A$3:$B$55,2,FALSE)</f>
        <v>#ERROR!</v>
      </c>
      <c r="F7538" s="78">
        <v>1.0</v>
      </c>
      <c r="G7538" s="80">
        <v>30.0</v>
      </c>
      <c r="H7538" s="81">
        <v>507700.0</v>
      </c>
      <c r="I7538" s="81">
        <v>610000.0</v>
      </c>
      <c r="J7538" s="81">
        <v>622200.0</v>
      </c>
      <c r="K7538" s="81">
        <v>610000.0</v>
      </c>
      <c r="L7538" s="82">
        <v>1.119257086999022</v>
      </c>
      <c r="N7538" s="83">
        <f t="shared" si="1"/>
        <v>1.119257087</v>
      </c>
      <c r="O7538" s="83">
        <f t="shared" si="2"/>
        <v>1</v>
      </c>
      <c r="Q7538" s="83">
        <f t="shared" si="3"/>
        <v>0.167704918</v>
      </c>
      <c r="R7538" s="83">
        <f t="shared" si="4"/>
        <v>1.119257087</v>
      </c>
      <c r="S7538" s="83" t="b">
        <f t="shared" si="5"/>
        <v>0</v>
      </c>
      <c r="T7538" s="72"/>
      <c r="U7538" s="72"/>
      <c r="V7538" s="72"/>
      <c r="W7538" s="72"/>
      <c r="X7538" s="72"/>
      <c r="Y7538" s="72"/>
      <c r="Z7538" s="72"/>
      <c r="AA7538" s="72"/>
      <c r="AB7538" s="72"/>
      <c r="AC7538" s="72"/>
      <c r="AD7538" s="72"/>
      <c r="AE7538" s="72"/>
      <c r="AF7538" s="72"/>
      <c r="AG7538" s="72"/>
      <c r="AH7538" s="72"/>
      <c r="AI7538" s="72"/>
      <c r="AJ7538" s="72"/>
      <c r="AK7538" s="72"/>
    </row>
    <row r="7539" ht="14.25" customHeight="1">
      <c r="A7539" s="78">
        <v>7536.0</v>
      </c>
      <c r="C7539" s="78" t="str">
        <f>VLOOKUP(G7539,[1]Macrodata_CCF!$A$3:$D$55,4,FALSE)</f>
        <v>#ERROR!</v>
      </c>
      <c r="E7539" s="79" t="str">
        <f>VLOOKUP(G7539,[1]Macrodata_CCF!$A$3:$B$55,2,FALSE)</f>
        <v>#ERROR!</v>
      </c>
      <c r="F7539" s="78">
        <v>1.0</v>
      </c>
      <c r="G7539" s="80">
        <v>52.0</v>
      </c>
      <c r="H7539" s="81">
        <v>701695.0</v>
      </c>
      <c r="I7539" s="81">
        <v>710000.0</v>
      </c>
      <c r="J7539" s="81">
        <v>706680.0</v>
      </c>
      <c r="K7539" s="81">
        <v>710000.0</v>
      </c>
      <c r="L7539" s="82">
        <v>0.6002408187838651</v>
      </c>
      <c r="N7539" s="83">
        <f t="shared" si="1"/>
        <v>0.6002408188</v>
      </c>
      <c r="O7539" s="83">
        <f t="shared" si="2"/>
        <v>0.6002408188</v>
      </c>
      <c r="Q7539" s="83">
        <f t="shared" si="3"/>
        <v>0.0116971831</v>
      </c>
      <c r="R7539" s="83">
        <f t="shared" si="4"/>
        <v>0.007021126761</v>
      </c>
      <c r="S7539" s="83" t="b">
        <f t="shared" si="5"/>
        <v>0</v>
      </c>
      <c r="T7539" s="72"/>
      <c r="U7539" s="72"/>
      <c r="V7539" s="72"/>
      <c r="W7539" s="72"/>
      <c r="X7539" s="72"/>
      <c r="Y7539" s="72"/>
      <c r="Z7539" s="72"/>
      <c r="AA7539" s="72"/>
      <c r="AB7539" s="72"/>
      <c r="AC7539" s="72"/>
      <c r="AD7539" s="72"/>
      <c r="AE7539" s="72"/>
      <c r="AF7539" s="72"/>
      <c r="AG7539" s="72"/>
      <c r="AH7539" s="72"/>
      <c r="AI7539" s="72"/>
      <c r="AJ7539" s="72"/>
      <c r="AK7539" s="72"/>
    </row>
    <row r="7540" ht="14.25" customHeight="1">
      <c r="A7540" s="78">
        <v>7537.0</v>
      </c>
      <c r="C7540" s="78" t="str">
        <f>VLOOKUP(G7540,[1]Macrodata_CCF!$A$3:$D$55,4,FALSE)</f>
        <v>#ERROR!</v>
      </c>
      <c r="E7540" s="79" t="str">
        <f>VLOOKUP(G7540,[1]Macrodata_CCF!$A$3:$B$55,2,FALSE)</f>
        <v>#ERROR!</v>
      </c>
      <c r="F7540" s="78">
        <v>0.0</v>
      </c>
      <c r="G7540" s="80">
        <v>32.0</v>
      </c>
      <c r="H7540" s="81">
        <v>3020.0</v>
      </c>
      <c r="I7540" s="81">
        <v>480000.0</v>
      </c>
      <c r="J7540" s="81">
        <v>84105.0</v>
      </c>
      <c r="K7540" s="81">
        <v>480000.0</v>
      </c>
      <c r="L7540" s="82">
        <v>0.1699966455616588</v>
      </c>
      <c r="N7540" s="83">
        <f t="shared" si="1"/>
        <v>0.1699966456</v>
      </c>
      <c r="O7540" s="83">
        <f t="shared" si="2"/>
        <v>0.1699966456</v>
      </c>
      <c r="Q7540" s="83">
        <f t="shared" si="3"/>
        <v>0.9937083333</v>
      </c>
      <c r="R7540" s="83">
        <f t="shared" si="4"/>
        <v>0.1699966456</v>
      </c>
      <c r="S7540" s="83" t="b">
        <f t="shared" si="5"/>
        <v>0</v>
      </c>
      <c r="T7540" s="72"/>
      <c r="U7540" s="72"/>
      <c r="V7540" s="72"/>
      <c r="W7540" s="72"/>
      <c r="X7540" s="72"/>
      <c r="Y7540" s="72"/>
      <c r="Z7540" s="72"/>
      <c r="AA7540" s="72"/>
      <c r="AB7540" s="72"/>
      <c r="AC7540" s="72"/>
      <c r="AD7540" s="72"/>
      <c r="AE7540" s="72"/>
      <c r="AF7540" s="72"/>
      <c r="AG7540" s="72"/>
      <c r="AH7540" s="72"/>
      <c r="AI7540" s="72"/>
      <c r="AJ7540" s="72"/>
      <c r="AK7540" s="72"/>
    </row>
    <row r="7541" ht="14.25" customHeight="1">
      <c r="A7541" s="78">
        <v>7538.0</v>
      </c>
      <c r="C7541" s="78" t="str">
        <f>VLOOKUP(G7541,[1]Macrodata_CCF!$A$3:$D$55,4,FALSE)</f>
        <v>#ERROR!</v>
      </c>
      <c r="E7541" s="79" t="str">
        <f>VLOOKUP(G7541,[1]Macrodata_CCF!$A$3:$B$55,2,FALSE)</f>
        <v>#ERROR!</v>
      </c>
      <c r="F7541" s="78">
        <v>1.0</v>
      </c>
      <c r="G7541" s="80">
        <v>1.0</v>
      </c>
      <c r="H7541" s="81">
        <v>178275.0</v>
      </c>
      <c r="I7541" s="81">
        <v>330000.0</v>
      </c>
      <c r="J7541" s="81">
        <v>242000.0</v>
      </c>
      <c r="K7541" s="81">
        <v>330000.0</v>
      </c>
      <c r="L7541" s="82">
        <v>0.4200032954358214</v>
      </c>
      <c r="N7541" s="83">
        <f t="shared" si="1"/>
        <v>0.4200032954</v>
      </c>
      <c r="O7541" s="83">
        <f t="shared" si="2"/>
        <v>0.4200032954</v>
      </c>
      <c r="Q7541" s="83">
        <f t="shared" si="3"/>
        <v>0.4597727273</v>
      </c>
      <c r="R7541" s="83">
        <f t="shared" si="4"/>
        <v>0.4200032954</v>
      </c>
      <c r="S7541" s="83" t="b">
        <f t="shared" si="5"/>
        <v>0</v>
      </c>
      <c r="T7541" s="72"/>
      <c r="U7541" s="72"/>
      <c r="V7541" s="72"/>
      <c r="W7541" s="72"/>
      <c r="X7541" s="72"/>
      <c r="Y7541" s="72"/>
      <c r="Z7541" s="72"/>
      <c r="AA7541" s="72"/>
      <c r="AB7541" s="72"/>
      <c r="AC7541" s="72"/>
      <c r="AD7541" s="72"/>
      <c r="AE7541" s="72"/>
      <c r="AF7541" s="72"/>
      <c r="AG7541" s="72"/>
      <c r="AH7541" s="72"/>
      <c r="AI7541" s="72"/>
      <c r="AJ7541" s="72"/>
      <c r="AK7541" s="72"/>
    </row>
    <row r="7542" ht="14.25" customHeight="1">
      <c r="A7542" s="78">
        <v>7539.0</v>
      </c>
      <c r="C7542" s="78" t="str">
        <f>VLOOKUP(G7542,[1]Macrodata_CCF!$A$3:$D$55,4,FALSE)</f>
        <v>#ERROR!</v>
      </c>
      <c r="E7542" s="79" t="str">
        <f>VLOOKUP(G7542,[1]Macrodata_CCF!$A$3:$B$55,2,FALSE)</f>
        <v>#ERROR!</v>
      </c>
      <c r="F7542" s="78">
        <v>0.0</v>
      </c>
      <c r="G7542" s="80">
        <v>39.0</v>
      </c>
      <c r="H7542" s="81">
        <v>337940.0</v>
      </c>
      <c r="I7542" s="81">
        <v>460000.0</v>
      </c>
      <c r="J7542" s="81">
        <v>341600.0</v>
      </c>
      <c r="K7542" s="81">
        <v>460000.0</v>
      </c>
      <c r="L7542" s="82">
        <v>0.02998525315418647</v>
      </c>
      <c r="N7542" s="83">
        <f t="shared" si="1"/>
        <v>0.02998525315</v>
      </c>
      <c r="O7542" s="83">
        <f t="shared" si="2"/>
        <v>0.02998525315</v>
      </c>
      <c r="Q7542" s="83">
        <f t="shared" si="3"/>
        <v>0.2653478261</v>
      </c>
      <c r="R7542" s="83">
        <f t="shared" si="4"/>
        <v>0.02998525315</v>
      </c>
      <c r="S7542" s="83" t="b">
        <f t="shared" si="5"/>
        <v>0</v>
      </c>
      <c r="T7542" s="72"/>
      <c r="U7542" s="72"/>
      <c r="V7542" s="72"/>
      <c r="W7542" s="72"/>
      <c r="X7542" s="72"/>
      <c r="Y7542" s="72"/>
      <c r="Z7542" s="72"/>
      <c r="AA7542" s="72"/>
      <c r="AB7542" s="72"/>
      <c r="AC7542" s="72"/>
      <c r="AD7542" s="72"/>
      <c r="AE7542" s="72"/>
      <c r="AF7542" s="72"/>
      <c r="AG7542" s="72"/>
      <c r="AH7542" s="72"/>
      <c r="AI7542" s="72"/>
      <c r="AJ7542" s="72"/>
      <c r="AK7542" s="72"/>
    </row>
    <row r="7543" ht="14.25" customHeight="1">
      <c r="A7543" s="78">
        <v>7540.0</v>
      </c>
      <c r="C7543" s="78" t="str">
        <f>VLOOKUP(G7543,[1]Macrodata_CCF!$A$3:$D$55,4,FALSE)</f>
        <v>#ERROR!</v>
      </c>
      <c r="E7543" s="79" t="str">
        <f>VLOOKUP(G7543,[1]Macrodata_CCF!$A$3:$B$55,2,FALSE)</f>
        <v>#ERROR!</v>
      </c>
      <c r="F7543" s="78">
        <v>0.0</v>
      </c>
      <c r="G7543" s="80">
        <v>27.0</v>
      </c>
      <c r="H7543" s="81">
        <v>512025.0</v>
      </c>
      <c r="I7543" s="81">
        <v>620000.0</v>
      </c>
      <c r="J7543" s="81">
        <v>529300.0</v>
      </c>
      <c r="K7543" s="81">
        <v>620000.0</v>
      </c>
      <c r="L7543" s="82">
        <v>0.1599907385968974</v>
      </c>
      <c r="N7543" s="83">
        <f t="shared" si="1"/>
        <v>0.1599907386</v>
      </c>
      <c r="O7543" s="83">
        <f t="shared" si="2"/>
        <v>0.1599907386</v>
      </c>
      <c r="Q7543" s="83">
        <f t="shared" si="3"/>
        <v>0.1741532258</v>
      </c>
      <c r="R7543" s="83">
        <f t="shared" si="4"/>
        <v>0.1599907386</v>
      </c>
      <c r="S7543" s="83" t="b">
        <f t="shared" si="5"/>
        <v>0</v>
      </c>
      <c r="T7543" s="72"/>
      <c r="U7543" s="72"/>
      <c r="V7543" s="72"/>
      <c r="W7543" s="72"/>
      <c r="X7543" s="72"/>
      <c r="Y7543" s="72"/>
      <c r="Z7543" s="72"/>
      <c r="AA7543" s="72"/>
      <c r="AB7543" s="72"/>
      <c r="AC7543" s="72"/>
      <c r="AD7543" s="72"/>
      <c r="AE7543" s="72"/>
      <c r="AF7543" s="72"/>
      <c r="AG7543" s="72"/>
      <c r="AH7543" s="72"/>
      <c r="AI7543" s="72"/>
      <c r="AJ7543" s="72"/>
      <c r="AK7543" s="72"/>
    </row>
    <row r="7544" ht="14.25" customHeight="1">
      <c r="A7544" s="78">
        <v>7541.0</v>
      </c>
      <c r="C7544" s="78" t="str">
        <f>VLOOKUP(G7544,[1]Macrodata_CCF!$A$3:$D$55,4,FALSE)</f>
        <v>#ERROR!</v>
      </c>
      <c r="E7544" s="79" t="str">
        <f>VLOOKUP(G7544,[1]Macrodata_CCF!$A$3:$B$55,2,FALSE)</f>
        <v>#ERROR!</v>
      </c>
      <c r="F7544" s="78">
        <v>0.0</v>
      </c>
      <c r="G7544" s="80">
        <v>45.0</v>
      </c>
      <c r="H7544" s="81">
        <v>0.0</v>
      </c>
      <c r="I7544" s="81">
        <v>230000.0</v>
      </c>
      <c r="J7544" s="81">
        <v>46000.0</v>
      </c>
      <c r="K7544" s="81">
        <v>230000.0</v>
      </c>
      <c r="L7544" s="82">
        <v>0.2</v>
      </c>
      <c r="N7544" s="83">
        <f t="shared" si="1"/>
        <v>0.2</v>
      </c>
      <c r="O7544" s="83">
        <f t="shared" si="2"/>
        <v>0.2</v>
      </c>
      <c r="Q7544" s="83">
        <f t="shared" si="3"/>
        <v>1</v>
      </c>
      <c r="R7544" s="83">
        <f t="shared" si="4"/>
        <v>0.2</v>
      </c>
      <c r="S7544" s="83" t="b">
        <f t="shared" si="5"/>
        <v>0</v>
      </c>
      <c r="T7544" s="72"/>
      <c r="U7544" s="72"/>
      <c r="V7544" s="72"/>
      <c r="W7544" s="72"/>
      <c r="X7544" s="72"/>
      <c r="Y7544" s="72"/>
      <c r="Z7544" s="72"/>
      <c r="AA7544" s="72"/>
      <c r="AB7544" s="72"/>
      <c r="AC7544" s="72"/>
      <c r="AD7544" s="72"/>
      <c r="AE7544" s="72"/>
      <c r="AF7544" s="72"/>
      <c r="AG7544" s="72"/>
      <c r="AH7544" s="72"/>
      <c r="AI7544" s="72"/>
      <c r="AJ7544" s="72"/>
      <c r="AK7544" s="72"/>
    </row>
    <row r="7545" ht="14.25" customHeight="1">
      <c r="A7545" s="78">
        <v>7542.0</v>
      </c>
      <c r="C7545" s="78" t="str">
        <f>VLOOKUP(G7545,[1]Macrodata_CCF!$A$3:$D$55,4,FALSE)</f>
        <v>#ERROR!</v>
      </c>
      <c r="E7545" s="79" t="str">
        <f>VLOOKUP(G7545,[1]Macrodata_CCF!$A$3:$B$55,2,FALSE)</f>
        <v>#ERROR!</v>
      </c>
      <c r="F7545" s="78">
        <v>0.0</v>
      </c>
      <c r="G7545" s="80">
        <v>44.0</v>
      </c>
      <c r="H7545" s="81">
        <v>163975.0</v>
      </c>
      <c r="I7545" s="81">
        <v>490000.0</v>
      </c>
      <c r="J7545" s="81">
        <v>209620.0</v>
      </c>
      <c r="K7545" s="81">
        <v>490000.0</v>
      </c>
      <c r="L7545" s="82">
        <v>0.1400046008741661</v>
      </c>
      <c r="N7545" s="83">
        <f t="shared" si="1"/>
        <v>0.1400046009</v>
      </c>
      <c r="O7545" s="83">
        <f t="shared" si="2"/>
        <v>0.1400046009</v>
      </c>
      <c r="Q7545" s="83">
        <f t="shared" si="3"/>
        <v>0.6653571429</v>
      </c>
      <c r="R7545" s="83">
        <f t="shared" si="4"/>
        <v>0.1400046009</v>
      </c>
      <c r="S7545" s="83" t="b">
        <f t="shared" si="5"/>
        <v>0</v>
      </c>
      <c r="T7545" s="72"/>
      <c r="U7545" s="72"/>
      <c r="V7545" s="72"/>
      <c r="W7545" s="72"/>
      <c r="X7545" s="72"/>
      <c r="Y7545" s="72"/>
      <c r="Z7545" s="72"/>
      <c r="AA7545" s="72"/>
      <c r="AB7545" s="72"/>
      <c r="AC7545" s="72"/>
      <c r="AD7545" s="72"/>
      <c r="AE7545" s="72"/>
      <c r="AF7545" s="72"/>
      <c r="AG7545" s="72"/>
      <c r="AH7545" s="72"/>
      <c r="AI7545" s="72"/>
      <c r="AJ7545" s="72"/>
      <c r="AK7545" s="72"/>
    </row>
    <row r="7546" ht="14.25" customHeight="1">
      <c r="A7546" s="78">
        <v>7543.0</v>
      </c>
      <c r="C7546" s="78" t="str">
        <f>VLOOKUP(G7546,[1]Macrodata_CCF!$A$3:$D$55,4,FALSE)</f>
        <v>#ERROR!</v>
      </c>
      <c r="E7546" s="79" t="str">
        <f>VLOOKUP(G7546,[1]Macrodata_CCF!$A$3:$B$55,2,FALSE)</f>
        <v>#ERROR!</v>
      </c>
      <c r="F7546" s="78">
        <v>0.0</v>
      </c>
      <c r="G7546" s="80">
        <v>22.0</v>
      </c>
      <c r="H7546" s="81">
        <v>637450.0</v>
      </c>
      <c r="I7546" s="81">
        <v>980000.0</v>
      </c>
      <c r="J7546" s="81">
        <v>695685.0</v>
      </c>
      <c r="K7546" s="81">
        <v>1372000.0</v>
      </c>
      <c r="L7546" s="82">
        <v>0.170004378922785</v>
      </c>
      <c r="N7546" s="83">
        <f t="shared" si="1"/>
        <v>0.1700043789</v>
      </c>
      <c r="O7546" s="83">
        <f t="shared" si="2"/>
        <v>0.1700043789</v>
      </c>
      <c r="Q7546" s="83">
        <f t="shared" si="3"/>
        <v>0.3495408163</v>
      </c>
      <c r="R7546" s="83">
        <f t="shared" si="4"/>
        <v>0.1700043789</v>
      </c>
      <c r="S7546" s="83" t="b">
        <f t="shared" si="5"/>
        <v>0</v>
      </c>
      <c r="T7546" s="72"/>
      <c r="U7546" s="72"/>
      <c r="V7546" s="72"/>
      <c r="W7546" s="72"/>
      <c r="X7546" s="72"/>
      <c r="Y7546" s="72"/>
      <c r="Z7546" s="72"/>
      <c r="AA7546" s="72"/>
      <c r="AB7546" s="72"/>
      <c r="AC7546" s="72"/>
      <c r="AD7546" s="72"/>
      <c r="AE7546" s="72"/>
      <c r="AF7546" s="72"/>
      <c r="AG7546" s="72"/>
      <c r="AH7546" s="72"/>
      <c r="AI7546" s="72"/>
      <c r="AJ7546" s="72"/>
      <c r="AK7546" s="72"/>
    </row>
    <row r="7547" ht="14.25" customHeight="1">
      <c r="A7547" s="78">
        <v>7544.0</v>
      </c>
      <c r="C7547" s="78" t="str">
        <f>VLOOKUP(G7547,[1]Macrodata_CCF!$A$3:$D$55,4,FALSE)</f>
        <v>#ERROR!</v>
      </c>
      <c r="E7547" s="79" t="str">
        <f>VLOOKUP(G7547,[1]Macrodata_CCF!$A$3:$B$55,2,FALSE)</f>
        <v>#ERROR!</v>
      </c>
      <c r="F7547" s="78">
        <v>0.0</v>
      </c>
      <c r="G7547" s="80">
        <v>1.0</v>
      </c>
      <c r="H7547" s="81">
        <v>56800.0</v>
      </c>
      <c r="I7547" s="81">
        <v>70000.0</v>
      </c>
      <c r="J7547" s="81">
        <v>61155.0</v>
      </c>
      <c r="K7547" s="81">
        <v>70000.0</v>
      </c>
      <c r="L7547" s="82">
        <v>0.3299242424242424</v>
      </c>
      <c r="N7547" s="83">
        <f t="shared" si="1"/>
        <v>0.3299242424</v>
      </c>
      <c r="O7547" s="83">
        <f t="shared" si="2"/>
        <v>0.3299242424</v>
      </c>
      <c r="Q7547" s="83">
        <f t="shared" si="3"/>
        <v>0.1885714286</v>
      </c>
      <c r="R7547" s="83">
        <f t="shared" si="4"/>
        <v>0.3299242424</v>
      </c>
      <c r="S7547" s="83" t="b">
        <f t="shared" si="5"/>
        <v>0</v>
      </c>
      <c r="T7547" s="72"/>
      <c r="U7547" s="72"/>
      <c r="V7547" s="72"/>
      <c r="W7547" s="72"/>
      <c r="X7547" s="72"/>
      <c r="Y7547" s="72"/>
      <c r="Z7547" s="72"/>
      <c r="AA7547" s="72"/>
      <c r="AB7547" s="72"/>
      <c r="AC7547" s="72"/>
      <c r="AD7547" s="72"/>
      <c r="AE7547" s="72"/>
      <c r="AF7547" s="72"/>
      <c r="AG7547" s="72"/>
      <c r="AH7547" s="72"/>
      <c r="AI7547" s="72"/>
      <c r="AJ7547" s="72"/>
      <c r="AK7547" s="72"/>
    </row>
    <row r="7548" ht="14.25" customHeight="1">
      <c r="A7548" s="78">
        <v>7545.0</v>
      </c>
      <c r="C7548" s="78" t="str">
        <f>VLOOKUP(G7548,[1]Macrodata_CCF!$A$3:$D$55,4,FALSE)</f>
        <v>#ERROR!</v>
      </c>
      <c r="E7548" s="79" t="str">
        <f>VLOOKUP(G7548,[1]Macrodata_CCF!$A$3:$B$55,2,FALSE)</f>
        <v>#ERROR!</v>
      </c>
      <c r="F7548" s="78">
        <v>1.0</v>
      </c>
      <c r="G7548" s="80">
        <v>19.0</v>
      </c>
      <c r="H7548" s="81">
        <v>828095.0</v>
      </c>
      <c r="I7548" s="81">
        <v>870000.0</v>
      </c>
      <c r="J7548" s="81">
        <v>852820.0</v>
      </c>
      <c r="K7548" s="81">
        <v>870000.0</v>
      </c>
      <c r="L7548" s="82">
        <v>0.5900250566758144</v>
      </c>
      <c r="N7548" s="83">
        <f t="shared" si="1"/>
        <v>0.5900250567</v>
      </c>
      <c r="O7548" s="83">
        <f t="shared" si="2"/>
        <v>0.5900250567</v>
      </c>
      <c r="Q7548" s="83">
        <f t="shared" si="3"/>
        <v>0.04816666667</v>
      </c>
      <c r="R7548" s="83">
        <f t="shared" si="4"/>
        <v>0.02841954023</v>
      </c>
      <c r="S7548" s="83" t="b">
        <f t="shared" si="5"/>
        <v>0</v>
      </c>
      <c r="T7548" s="72"/>
      <c r="U7548" s="72"/>
      <c r="V7548" s="72"/>
      <c r="W7548" s="72"/>
      <c r="X7548" s="72"/>
      <c r="Y7548" s="72"/>
      <c r="Z7548" s="72"/>
      <c r="AA7548" s="72"/>
      <c r="AB7548" s="72"/>
      <c r="AC7548" s="72"/>
      <c r="AD7548" s="72"/>
      <c r="AE7548" s="72"/>
      <c r="AF7548" s="72"/>
      <c r="AG7548" s="72"/>
      <c r="AH7548" s="72"/>
      <c r="AI7548" s="72"/>
      <c r="AJ7548" s="72"/>
      <c r="AK7548" s="72"/>
    </row>
    <row r="7549" ht="14.25" customHeight="1">
      <c r="A7549" s="78">
        <v>7546.0</v>
      </c>
      <c r="C7549" s="78" t="str">
        <f>VLOOKUP(G7549,[1]Macrodata_CCF!$A$3:$D$55,4,FALSE)</f>
        <v>#ERROR!</v>
      </c>
      <c r="E7549" s="79" t="str">
        <f>VLOOKUP(G7549,[1]Macrodata_CCF!$A$3:$B$55,2,FALSE)</f>
        <v>#ERROR!</v>
      </c>
      <c r="F7549" s="78">
        <v>0.0</v>
      </c>
      <c r="G7549" s="80">
        <v>31.0</v>
      </c>
      <c r="H7549" s="81">
        <v>17665.0</v>
      </c>
      <c r="I7549" s="81">
        <v>250000.0</v>
      </c>
      <c r="J7549" s="81">
        <v>64130.0</v>
      </c>
      <c r="K7549" s="81">
        <v>250000.0</v>
      </c>
      <c r="L7549" s="82">
        <v>0.1999913917403749</v>
      </c>
      <c r="N7549" s="83">
        <f t="shared" si="1"/>
        <v>0.1999913917</v>
      </c>
      <c r="O7549" s="83">
        <f t="shared" si="2"/>
        <v>0.1999913917</v>
      </c>
      <c r="Q7549" s="83">
        <f t="shared" si="3"/>
        <v>0.92934</v>
      </c>
      <c r="R7549" s="83">
        <f t="shared" si="4"/>
        <v>0.1999913917</v>
      </c>
      <c r="S7549" s="83" t="b">
        <f t="shared" si="5"/>
        <v>0</v>
      </c>
      <c r="T7549" s="72"/>
      <c r="U7549" s="72"/>
      <c r="V7549" s="72"/>
      <c r="W7549" s="72"/>
      <c r="X7549" s="72"/>
      <c r="Y7549" s="72"/>
      <c r="Z7549" s="72"/>
      <c r="AA7549" s="72"/>
      <c r="AB7549" s="72"/>
      <c r="AC7549" s="72"/>
      <c r="AD7549" s="72"/>
      <c r="AE7549" s="72"/>
      <c r="AF7549" s="72"/>
      <c r="AG7549" s="72"/>
      <c r="AH7549" s="72"/>
      <c r="AI7549" s="72"/>
      <c r="AJ7549" s="72"/>
      <c r="AK7549" s="72"/>
    </row>
    <row r="7550" ht="14.25" customHeight="1">
      <c r="A7550" s="78">
        <v>7547.0</v>
      </c>
      <c r="C7550" s="78" t="str">
        <f>VLOOKUP(G7550,[1]Macrodata_CCF!$A$3:$D$55,4,FALSE)</f>
        <v>#ERROR!</v>
      </c>
      <c r="E7550" s="79" t="str">
        <f>VLOOKUP(G7550,[1]Macrodata_CCF!$A$3:$B$55,2,FALSE)</f>
        <v>#ERROR!</v>
      </c>
      <c r="F7550" s="78">
        <v>0.0</v>
      </c>
      <c r="G7550" s="80">
        <v>9.0</v>
      </c>
      <c r="H7550" s="81">
        <v>0.0</v>
      </c>
      <c r="I7550" s="81">
        <v>170000.0</v>
      </c>
      <c r="J7550" s="81">
        <v>40800.0</v>
      </c>
      <c r="K7550" s="81">
        <v>170000.0</v>
      </c>
      <c r="L7550" s="82">
        <v>0.24</v>
      </c>
      <c r="N7550" s="83">
        <f t="shared" si="1"/>
        <v>0.24</v>
      </c>
      <c r="O7550" s="83">
        <f t="shared" si="2"/>
        <v>0.24</v>
      </c>
      <c r="Q7550" s="83">
        <f t="shared" si="3"/>
        <v>1</v>
      </c>
      <c r="R7550" s="83">
        <f t="shared" si="4"/>
        <v>0.24</v>
      </c>
      <c r="S7550" s="83" t="b">
        <f t="shared" si="5"/>
        <v>0</v>
      </c>
      <c r="T7550" s="72"/>
      <c r="U7550" s="72"/>
      <c r="V7550" s="72"/>
      <c r="W7550" s="72"/>
      <c r="X7550" s="72"/>
      <c r="Y7550" s="72"/>
      <c r="Z7550" s="72"/>
      <c r="AA7550" s="72"/>
      <c r="AB7550" s="72"/>
      <c r="AC7550" s="72"/>
      <c r="AD7550" s="72"/>
      <c r="AE7550" s="72"/>
      <c r="AF7550" s="72"/>
      <c r="AG7550" s="72"/>
      <c r="AH7550" s="72"/>
      <c r="AI7550" s="72"/>
      <c r="AJ7550" s="72"/>
      <c r="AK7550" s="72"/>
    </row>
    <row r="7551" ht="14.25" customHeight="1">
      <c r="A7551" s="78">
        <v>7548.0</v>
      </c>
      <c r="C7551" s="78" t="str">
        <f>VLOOKUP(G7551,[1]Macrodata_CCF!$A$3:$D$55,4,FALSE)</f>
        <v>#ERROR!</v>
      </c>
      <c r="E7551" s="79" t="str">
        <f>VLOOKUP(G7551,[1]Macrodata_CCF!$A$3:$B$55,2,FALSE)</f>
        <v>#ERROR!</v>
      </c>
      <c r="F7551" s="78">
        <v>0.0</v>
      </c>
      <c r="G7551" s="80">
        <v>53.0</v>
      </c>
      <c r="H7551" s="81">
        <v>335595.0</v>
      </c>
      <c r="I7551" s="81">
        <v>410000.0</v>
      </c>
      <c r="J7551" s="81">
        <v>302855.0</v>
      </c>
      <c r="K7551" s="81">
        <v>656000.0</v>
      </c>
      <c r="L7551" s="82">
        <v>-0.4400241919225859</v>
      </c>
      <c r="N7551" s="83">
        <f t="shared" si="1"/>
        <v>-0.4400241919</v>
      </c>
      <c r="O7551" s="83">
        <f t="shared" si="2"/>
        <v>0</v>
      </c>
      <c r="Q7551" s="83">
        <f t="shared" si="3"/>
        <v>0.1814756098</v>
      </c>
      <c r="R7551" s="83">
        <f t="shared" si="4"/>
        <v>-0.4400241919</v>
      </c>
      <c r="S7551" s="83" t="b">
        <f t="shared" si="5"/>
        <v>0</v>
      </c>
      <c r="T7551" s="72"/>
      <c r="U7551" s="72"/>
      <c r="V7551" s="72"/>
      <c r="W7551" s="72"/>
      <c r="X7551" s="72"/>
      <c r="Y7551" s="72"/>
      <c r="Z7551" s="72"/>
      <c r="AA7551" s="72"/>
      <c r="AB7551" s="72"/>
      <c r="AC7551" s="72"/>
      <c r="AD7551" s="72"/>
      <c r="AE7551" s="72"/>
      <c r="AF7551" s="72"/>
      <c r="AG7551" s="72"/>
      <c r="AH7551" s="72"/>
      <c r="AI7551" s="72"/>
      <c r="AJ7551" s="72"/>
      <c r="AK7551" s="72"/>
    </row>
    <row r="7552" ht="14.25" customHeight="1">
      <c r="A7552" s="78">
        <v>7549.0</v>
      </c>
      <c r="C7552" s="78" t="str">
        <f>VLOOKUP(G7552,[1]Macrodata_CCF!$A$3:$D$55,4,FALSE)</f>
        <v>#ERROR!</v>
      </c>
      <c r="E7552" s="79" t="str">
        <f>VLOOKUP(G7552,[1]Macrodata_CCF!$A$3:$B$55,2,FALSE)</f>
        <v>#ERROR!</v>
      </c>
      <c r="F7552" s="78">
        <v>0.0</v>
      </c>
      <c r="G7552" s="80">
        <v>3.0</v>
      </c>
      <c r="H7552" s="81">
        <v>143460.0</v>
      </c>
      <c r="I7552" s="81">
        <v>750000.0</v>
      </c>
      <c r="J7552" s="81">
        <v>367880.0</v>
      </c>
      <c r="K7552" s="81">
        <v>1350000.0</v>
      </c>
      <c r="L7552" s="82">
        <v>0.3700003297391763</v>
      </c>
      <c r="N7552" s="83">
        <f t="shared" si="1"/>
        <v>0.3700003297</v>
      </c>
      <c r="O7552" s="83">
        <f t="shared" si="2"/>
        <v>0.3700003297</v>
      </c>
      <c r="Q7552" s="83">
        <f t="shared" si="3"/>
        <v>0.80872</v>
      </c>
      <c r="R7552" s="83">
        <f t="shared" si="4"/>
        <v>0.3700003297</v>
      </c>
      <c r="S7552" s="83" t="b">
        <f t="shared" si="5"/>
        <v>0</v>
      </c>
      <c r="T7552" s="72"/>
      <c r="U7552" s="72"/>
      <c r="V7552" s="72"/>
      <c r="W7552" s="72"/>
      <c r="X7552" s="72"/>
      <c r="Y7552" s="72"/>
      <c r="Z7552" s="72"/>
      <c r="AA7552" s="72"/>
      <c r="AB7552" s="72"/>
      <c r="AC7552" s="72"/>
      <c r="AD7552" s="72"/>
      <c r="AE7552" s="72"/>
      <c r="AF7552" s="72"/>
      <c r="AG7552" s="72"/>
      <c r="AH7552" s="72"/>
      <c r="AI7552" s="72"/>
      <c r="AJ7552" s="72"/>
      <c r="AK7552" s="72"/>
    </row>
    <row r="7553" ht="14.25" customHeight="1">
      <c r="A7553" s="78">
        <v>7550.0</v>
      </c>
      <c r="C7553" s="78" t="str">
        <f>VLOOKUP(G7553,[1]Macrodata_CCF!$A$3:$D$55,4,FALSE)</f>
        <v>#ERROR!</v>
      </c>
      <c r="E7553" s="79" t="str">
        <f>VLOOKUP(G7553,[1]Macrodata_CCF!$A$3:$B$55,2,FALSE)</f>
        <v>#ERROR!</v>
      </c>
      <c r="F7553" s="78">
        <v>0.0</v>
      </c>
      <c r="G7553" s="80">
        <v>34.0</v>
      </c>
      <c r="H7553" s="81">
        <v>243435.0</v>
      </c>
      <c r="I7553" s="81">
        <v>250000.0</v>
      </c>
      <c r="J7553" s="81">
        <v>244225.0</v>
      </c>
      <c r="K7553" s="81">
        <v>250000.0</v>
      </c>
      <c r="L7553" s="82">
        <v>0.1203351104341203</v>
      </c>
      <c r="N7553" s="83">
        <f t="shared" si="1"/>
        <v>0.1203351104</v>
      </c>
      <c r="O7553" s="83">
        <f t="shared" si="2"/>
        <v>0.1203351104</v>
      </c>
      <c r="Q7553" s="83">
        <f t="shared" si="3"/>
        <v>0.02626</v>
      </c>
      <c r="R7553" s="83">
        <f t="shared" si="4"/>
        <v>0.00316</v>
      </c>
      <c r="S7553" s="83" t="b">
        <f t="shared" si="5"/>
        <v>0</v>
      </c>
      <c r="T7553" s="72"/>
      <c r="U7553" s="72"/>
      <c r="V7553" s="72"/>
      <c r="W7553" s="72"/>
      <c r="X7553" s="72"/>
      <c r="Y7553" s="72"/>
      <c r="Z7553" s="72"/>
      <c r="AA7553" s="72"/>
      <c r="AB7553" s="72"/>
      <c r="AC7553" s="72"/>
      <c r="AD7553" s="72"/>
      <c r="AE7553" s="72"/>
      <c r="AF7553" s="72"/>
      <c r="AG7553" s="72"/>
      <c r="AH7553" s="72"/>
      <c r="AI7553" s="72"/>
      <c r="AJ7553" s="72"/>
      <c r="AK7553" s="72"/>
    </row>
    <row r="7554" ht="14.25" customHeight="1">
      <c r="A7554" s="78">
        <v>7551.0</v>
      </c>
      <c r="C7554" s="78" t="str">
        <f>VLOOKUP(G7554,[1]Macrodata_CCF!$A$3:$D$55,4,FALSE)</f>
        <v>#ERROR!</v>
      </c>
      <c r="E7554" s="79" t="str">
        <f>VLOOKUP(G7554,[1]Macrodata_CCF!$A$3:$B$55,2,FALSE)</f>
        <v>#ERROR!</v>
      </c>
      <c r="F7554" s="78">
        <v>0.0</v>
      </c>
      <c r="G7554" s="80">
        <v>34.0</v>
      </c>
      <c r="H7554" s="81">
        <v>435745.0</v>
      </c>
      <c r="I7554" s="81">
        <v>450000.0</v>
      </c>
      <c r="J7554" s="81">
        <v>437740.0</v>
      </c>
      <c r="K7554" s="81">
        <v>765000.0</v>
      </c>
      <c r="L7554" s="82">
        <v>0.1399508944230095</v>
      </c>
      <c r="N7554" s="83">
        <f t="shared" si="1"/>
        <v>0.1399508944</v>
      </c>
      <c r="O7554" s="83">
        <f t="shared" si="2"/>
        <v>0.1399508944</v>
      </c>
      <c r="Q7554" s="83">
        <f t="shared" si="3"/>
        <v>0.03167777778</v>
      </c>
      <c r="R7554" s="83">
        <f t="shared" si="4"/>
        <v>0.004433333333</v>
      </c>
      <c r="S7554" s="83" t="b">
        <f t="shared" si="5"/>
        <v>0</v>
      </c>
      <c r="T7554" s="72"/>
      <c r="U7554" s="72"/>
      <c r="V7554" s="72"/>
      <c r="W7554" s="72"/>
      <c r="X7554" s="72"/>
      <c r="Y7554" s="72"/>
      <c r="Z7554" s="72"/>
      <c r="AA7554" s="72"/>
      <c r="AB7554" s="72"/>
      <c r="AC7554" s="72"/>
      <c r="AD7554" s="72"/>
      <c r="AE7554" s="72"/>
      <c r="AF7554" s="72"/>
      <c r="AG7554" s="72"/>
      <c r="AH7554" s="72"/>
      <c r="AI7554" s="72"/>
      <c r="AJ7554" s="72"/>
      <c r="AK7554" s="72"/>
    </row>
    <row r="7555" ht="14.25" customHeight="1">
      <c r="A7555" s="78">
        <v>7552.0</v>
      </c>
      <c r="C7555" s="78" t="str">
        <f>VLOOKUP(G7555,[1]Macrodata_CCF!$A$3:$D$55,4,FALSE)</f>
        <v>#ERROR!</v>
      </c>
      <c r="E7555" s="79" t="str">
        <f>VLOOKUP(G7555,[1]Macrodata_CCF!$A$3:$B$55,2,FALSE)</f>
        <v>#ERROR!</v>
      </c>
      <c r="F7555" s="78">
        <v>0.0</v>
      </c>
      <c r="G7555" s="80">
        <v>2.0</v>
      </c>
      <c r="H7555" s="81">
        <v>136720.0</v>
      </c>
      <c r="I7555" s="81">
        <v>320000.0</v>
      </c>
      <c r="J7555" s="81">
        <v>182540.0</v>
      </c>
      <c r="K7555" s="81">
        <v>320000.0</v>
      </c>
      <c r="L7555" s="82">
        <v>0.25</v>
      </c>
      <c r="N7555" s="83">
        <f t="shared" si="1"/>
        <v>0.25</v>
      </c>
      <c r="O7555" s="83">
        <f t="shared" si="2"/>
        <v>0.25</v>
      </c>
      <c r="Q7555" s="83">
        <f t="shared" si="3"/>
        <v>0.57275</v>
      </c>
      <c r="R7555" s="83">
        <f t="shared" si="4"/>
        <v>0.25</v>
      </c>
      <c r="S7555" s="83" t="b">
        <f t="shared" si="5"/>
        <v>0</v>
      </c>
      <c r="T7555" s="72"/>
      <c r="U7555" s="72"/>
      <c r="V7555" s="72"/>
      <c r="W7555" s="72"/>
      <c r="X7555" s="72"/>
      <c r="Y7555" s="72"/>
      <c r="Z7555" s="72"/>
      <c r="AA7555" s="72"/>
      <c r="AB7555" s="72"/>
      <c r="AC7555" s="72"/>
      <c r="AD7555" s="72"/>
      <c r="AE7555" s="72"/>
      <c r="AF7555" s="72"/>
      <c r="AG7555" s="72"/>
      <c r="AH7555" s="72"/>
      <c r="AI7555" s="72"/>
      <c r="AJ7555" s="72"/>
      <c r="AK7555" s="72"/>
    </row>
    <row r="7556" ht="14.25" customHeight="1">
      <c r="A7556" s="78">
        <v>7553.0</v>
      </c>
      <c r="C7556" s="78" t="str">
        <f>VLOOKUP(G7556,[1]Macrodata_CCF!$A$3:$D$55,4,FALSE)</f>
        <v>#ERROR!</v>
      </c>
      <c r="E7556" s="79" t="str">
        <f>VLOOKUP(G7556,[1]Macrodata_CCF!$A$3:$B$55,2,FALSE)</f>
        <v>#ERROR!</v>
      </c>
      <c r="F7556" s="78">
        <v>0.0</v>
      </c>
      <c r="G7556" s="80">
        <v>12.0</v>
      </c>
      <c r="H7556" s="81">
        <v>103780.0</v>
      </c>
      <c r="I7556" s="81">
        <v>330000.0</v>
      </c>
      <c r="J7556" s="81">
        <v>189745.0</v>
      </c>
      <c r="K7556" s="81">
        <v>330000.0</v>
      </c>
      <c r="L7556" s="82">
        <v>0.3800061886659005</v>
      </c>
      <c r="N7556" s="83">
        <f t="shared" si="1"/>
        <v>0.3800061887</v>
      </c>
      <c r="O7556" s="83">
        <f t="shared" si="2"/>
        <v>0.3800061887</v>
      </c>
      <c r="Q7556" s="83">
        <f t="shared" si="3"/>
        <v>0.6855151515</v>
      </c>
      <c r="R7556" s="83">
        <f t="shared" si="4"/>
        <v>0.3800061887</v>
      </c>
      <c r="S7556" s="83" t="b">
        <f t="shared" si="5"/>
        <v>0</v>
      </c>
      <c r="T7556" s="72"/>
      <c r="U7556" s="72"/>
      <c r="V7556" s="72"/>
      <c r="W7556" s="72"/>
      <c r="X7556" s="72"/>
      <c r="Y7556" s="72"/>
      <c r="Z7556" s="72"/>
      <c r="AA7556" s="72"/>
      <c r="AB7556" s="72"/>
      <c r="AC7556" s="72"/>
      <c r="AD7556" s="72"/>
      <c r="AE7556" s="72"/>
      <c r="AF7556" s="72"/>
      <c r="AG7556" s="72"/>
      <c r="AH7556" s="72"/>
      <c r="AI7556" s="72"/>
      <c r="AJ7556" s="72"/>
      <c r="AK7556" s="72"/>
    </row>
    <row r="7557" ht="14.25" customHeight="1">
      <c r="A7557" s="78">
        <v>7554.0</v>
      </c>
      <c r="C7557" s="78" t="str">
        <f>VLOOKUP(G7557,[1]Macrodata_CCF!$A$3:$D$55,4,FALSE)</f>
        <v>#ERROR!</v>
      </c>
      <c r="E7557" s="79" t="str">
        <f>VLOOKUP(G7557,[1]Macrodata_CCF!$A$3:$B$55,2,FALSE)</f>
        <v>#ERROR!</v>
      </c>
      <c r="F7557" s="78">
        <v>0.0</v>
      </c>
      <c r="G7557" s="80">
        <v>37.0</v>
      </c>
      <c r="H7557" s="81">
        <v>32980.0</v>
      </c>
      <c r="I7557" s="81">
        <v>50000.0</v>
      </c>
      <c r="J7557" s="81">
        <v>34000.0</v>
      </c>
      <c r="K7557" s="81">
        <v>50000.0</v>
      </c>
      <c r="L7557" s="82">
        <v>0.05992949471210341</v>
      </c>
      <c r="N7557" s="83">
        <f t="shared" si="1"/>
        <v>0.05992949471</v>
      </c>
      <c r="O7557" s="83">
        <f t="shared" si="2"/>
        <v>0.05992949471</v>
      </c>
      <c r="Q7557" s="83">
        <f t="shared" si="3"/>
        <v>0.3404</v>
      </c>
      <c r="R7557" s="83">
        <f t="shared" si="4"/>
        <v>0.05992949471</v>
      </c>
      <c r="S7557" s="83" t="b">
        <f t="shared" si="5"/>
        <v>0</v>
      </c>
      <c r="T7557" s="72"/>
      <c r="U7557" s="72"/>
      <c r="V7557" s="72"/>
      <c r="W7557" s="72"/>
      <c r="X7557" s="72"/>
      <c r="Y7557" s="72"/>
      <c r="Z7557" s="72"/>
      <c r="AA7557" s="72"/>
      <c r="AB7557" s="72"/>
      <c r="AC7557" s="72"/>
      <c r="AD7557" s="72"/>
      <c r="AE7557" s="72"/>
      <c r="AF7557" s="72"/>
      <c r="AG7557" s="72"/>
      <c r="AH7557" s="72"/>
      <c r="AI7557" s="72"/>
      <c r="AJ7557" s="72"/>
      <c r="AK7557" s="72"/>
    </row>
    <row r="7558" ht="14.25" customHeight="1">
      <c r="A7558" s="78">
        <v>7555.0</v>
      </c>
      <c r="C7558" s="78" t="str">
        <f>VLOOKUP(G7558,[1]Macrodata_CCF!$A$3:$D$55,4,FALSE)</f>
        <v>#ERROR!</v>
      </c>
      <c r="E7558" s="79" t="str">
        <f>VLOOKUP(G7558,[1]Macrodata_CCF!$A$3:$B$55,2,FALSE)</f>
        <v>#ERROR!</v>
      </c>
      <c r="F7558" s="78">
        <v>1.0</v>
      </c>
      <c r="G7558" s="80">
        <v>18.0</v>
      </c>
      <c r="H7558" s="81">
        <v>688160.0</v>
      </c>
      <c r="I7558" s="81">
        <v>910000.0</v>
      </c>
      <c r="J7558" s="81">
        <v>792425.0</v>
      </c>
      <c r="K7558" s="81">
        <v>910000.0</v>
      </c>
      <c r="L7558" s="82">
        <v>0.4700009015506671</v>
      </c>
      <c r="N7558" s="83">
        <f t="shared" si="1"/>
        <v>0.4700009016</v>
      </c>
      <c r="O7558" s="83">
        <f t="shared" si="2"/>
        <v>0.4700009016</v>
      </c>
      <c r="Q7558" s="83">
        <f t="shared" si="3"/>
        <v>0.2437802198</v>
      </c>
      <c r="R7558" s="83">
        <f t="shared" si="4"/>
        <v>0.4700009016</v>
      </c>
      <c r="S7558" s="83" t="b">
        <f t="shared" si="5"/>
        <v>0</v>
      </c>
      <c r="T7558" s="72"/>
      <c r="U7558" s="72"/>
      <c r="V7558" s="72"/>
      <c r="W7558" s="72"/>
      <c r="X7558" s="72"/>
      <c r="Y7558" s="72"/>
      <c r="Z7558" s="72"/>
      <c r="AA7558" s="72"/>
      <c r="AB7558" s="72"/>
      <c r="AC7558" s="72"/>
      <c r="AD7558" s="72"/>
      <c r="AE7558" s="72"/>
      <c r="AF7558" s="72"/>
      <c r="AG7558" s="72"/>
      <c r="AH7558" s="72"/>
      <c r="AI7558" s="72"/>
      <c r="AJ7558" s="72"/>
      <c r="AK7558" s="72"/>
    </row>
    <row r="7559" ht="14.25" customHeight="1">
      <c r="A7559" s="78">
        <v>7556.0</v>
      </c>
      <c r="C7559" s="78" t="str">
        <f>VLOOKUP(G7559,[1]Macrodata_CCF!$A$3:$D$55,4,FALSE)</f>
        <v>#ERROR!</v>
      </c>
      <c r="E7559" s="79" t="str">
        <f>VLOOKUP(G7559,[1]Macrodata_CCF!$A$3:$B$55,2,FALSE)</f>
        <v>#ERROR!</v>
      </c>
      <c r="F7559" s="78">
        <v>0.0</v>
      </c>
      <c r="G7559" s="80">
        <v>28.0</v>
      </c>
      <c r="H7559" s="81">
        <v>13715.0</v>
      </c>
      <c r="I7559" s="81">
        <v>270000.0</v>
      </c>
      <c r="J7559" s="81">
        <v>52160.0</v>
      </c>
      <c r="K7559" s="81">
        <v>270000.0</v>
      </c>
      <c r="L7559" s="82">
        <v>0.1500087792886825</v>
      </c>
      <c r="N7559" s="83">
        <f t="shared" si="1"/>
        <v>0.1500087793</v>
      </c>
      <c r="O7559" s="83">
        <f t="shared" si="2"/>
        <v>0.1500087793</v>
      </c>
      <c r="Q7559" s="83">
        <f t="shared" si="3"/>
        <v>0.9492037037</v>
      </c>
      <c r="R7559" s="83">
        <f t="shared" si="4"/>
        <v>0.1500087793</v>
      </c>
      <c r="S7559" s="83" t="b">
        <f t="shared" si="5"/>
        <v>0</v>
      </c>
      <c r="T7559" s="72"/>
      <c r="U7559" s="72"/>
      <c r="V7559" s="72"/>
      <c r="W7559" s="72"/>
      <c r="X7559" s="72"/>
      <c r="Y7559" s="72"/>
      <c r="Z7559" s="72"/>
      <c r="AA7559" s="72"/>
      <c r="AB7559" s="72"/>
      <c r="AC7559" s="72"/>
      <c r="AD7559" s="72"/>
      <c r="AE7559" s="72"/>
      <c r="AF7559" s="72"/>
      <c r="AG7559" s="72"/>
      <c r="AH7559" s="72"/>
      <c r="AI7559" s="72"/>
      <c r="AJ7559" s="72"/>
      <c r="AK7559" s="72"/>
    </row>
    <row r="7560" ht="14.25" customHeight="1">
      <c r="A7560" s="78">
        <v>7557.0</v>
      </c>
      <c r="C7560" s="78" t="str">
        <f>VLOOKUP(G7560,[1]Macrodata_CCF!$A$3:$D$55,4,FALSE)</f>
        <v>#ERROR!</v>
      </c>
      <c r="E7560" s="79" t="str">
        <f>VLOOKUP(G7560,[1]Macrodata_CCF!$A$3:$B$55,2,FALSE)</f>
        <v>#ERROR!</v>
      </c>
      <c r="F7560" s="78">
        <v>1.0</v>
      </c>
      <c r="G7560" s="80">
        <v>46.0</v>
      </c>
      <c r="H7560" s="81">
        <v>368960.0</v>
      </c>
      <c r="I7560" s="81">
        <v>640000.0</v>
      </c>
      <c r="J7560" s="81">
        <v>523455.0</v>
      </c>
      <c r="K7560" s="81">
        <v>640000.0</v>
      </c>
      <c r="L7560" s="82">
        <v>0.5700081168831169</v>
      </c>
      <c r="N7560" s="83">
        <f t="shared" si="1"/>
        <v>0.5700081169</v>
      </c>
      <c r="O7560" s="83">
        <f t="shared" si="2"/>
        <v>0.5700081169</v>
      </c>
      <c r="Q7560" s="83">
        <f t="shared" si="3"/>
        <v>0.4235</v>
      </c>
      <c r="R7560" s="83">
        <f t="shared" si="4"/>
        <v>0.5700081169</v>
      </c>
      <c r="S7560" s="83" t="b">
        <f t="shared" si="5"/>
        <v>0</v>
      </c>
      <c r="T7560" s="72"/>
      <c r="U7560" s="72"/>
      <c r="V7560" s="72"/>
      <c r="W7560" s="72"/>
      <c r="X7560" s="72"/>
      <c r="Y7560" s="72"/>
      <c r="Z7560" s="72"/>
      <c r="AA7560" s="72"/>
      <c r="AB7560" s="72"/>
      <c r="AC7560" s="72"/>
      <c r="AD7560" s="72"/>
      <c r="AE7560" s="72"/>
      <c r="AF7560" s="72"/>
      <c r="AG7560" s="72"/>
      <c r="AH7560" s="72"/>
      <c r="AI7560" s="72"/>
      <c r="AJ7560" s="72"/>
      <c r="AK7560" s="72"/>
    </row>
    <row r="7561" ht="14.25" customHeight="1">
      <c r="A7561" s="78">
        <v>7558.0</v>
      </c>
      <c r="C7561" s="78" t="str">
        <f>VLOOKUP(G7561,[1]Macrodata_CCF!$A$3:$D$55,4,FALSE)</f>
        <v>#ERROR!</v>
      </c>
      <c r="E7561" s="79" t="str">
        <f>VLOOKUP(G7561,[1]Macrodata_CCF!$A$3:$B$55,2,FALSE)</f>
        <v>#ERROR!</v>
      </c>
      <c r="F7561" s="78">
        <v>0.0</v>
      </c>
      <c r="G7561" s="80">
        <v>34.0</v>
      </c>
      <c r="H7561" s="81">
        <v>152850.0</v>
      </c>
      <c r="I7561" s="81">
        <v>420000.0</v>
      </c>
      <c r="J7561" s="81">
        <v>171550.0</v>
      </c>
      <c r="K7561" s="81">
        <v>420000.0</v>
      </c>
      <c r="L7561" s="82">
        <v>0.06999812839228897</v>
      </c>
      <c r="N7561" s="83">
        <f t="shared" si="1"/>
        <v>0.06999812839</v>
      </c>
      <c r="O7561" s="83">
        <f t="shared" si="2"/>
        <v>0.06999812839</v>
      </c>
      <c r="Q7561" s="83">
        <f t="shared" si="3"/>
        <v>0.6360714286</v>
      </c>
      <c r="R7561" s="83">
        <f t="shared" si="4"/>
        <v>0.06999812839</v>
      </c>
      <c r="S7561" s="83" t="b">
        <f t="shared" si="5"/>
        <v>0</v>
      </c>
      <c r="T7561" s="72"/>
      <c r="U7561" s="72"/>
      <c r="V7561" s="72"/>
      <c r="W7561" s="72"/>
      <c r="X7561" s="72"/>
      <c r="Y7561" s="72"/>
      <c r="Z7561" s="72"/>
      <c r="AA7561" s="72"/>
      <c r="AB7561" s="72"/>
      <c r="AC7561" s="72"/>
      <c r="AD7561" s="72"/>
      <c r="AE7561" s="72"/>
      <c r="AF7561" s="72"/>
      <c r="AG7561" s="72"/>
      <c r="AH7561" s="72"/>
      <c r="AI7561" s="72"/>
      <c r="AJ7561" s="72"/>
      <c r="AK7561" s="72"/>
    </row>
    <row r="7562" ht="14.25" customHeight="1">
      <c r="A7562" s="78">
        <v>7559.0</v>
      </c>
      <c r="C7562" s="78" t="str">
        <f>VLOOKUP(G7562,[1]Macrodata_CCF!$A$3:$D$55,4,FALSE)</f>
        <v>#ERROR!</v>
      </c>
      <c r="E7562" s="79" t="str">
        <f>VLOOKUP(G7562,[1]Macrodata_CCF!$A$3:$B$55,2,FALSE)</f>
        <v>#ERROR!</v>
      </c>
      <c r="F7562" s="78">
        <v>0.0</v>
      </c>
      <c r="G7562" s="80">
        <v>24.0</v>
      </c>
      <c r="H7562" s="81">
        <v>8425.0</v>
      </c>
      <c r="I7562" s="81">
        <v>10000.0</v>
      </c>
      <c r="J7562" s="81">
        <v>8710.0</v>
      </c>
      <c r="K7562" s="81">
        <v>10000.0</v>
      </c>
      <c r="L7562" s="82">
        <v>0.1809523809523809</v>
      </c>
      <c r="N7562" s="83">
        <f t="shared" si="1"/>
        <v>0.180952381</v>
      </c>
      <c r="O7562" s="83">
        <f t="shared" si="2"/>
        <v>0.180952381</v>
      </c>
      <c r="Q7562" s="83">
        <f t="shared" si="3"/>
        <v>0.1575</v>
      </c>
      <c r="R7562" s="83">
        <f t="shared" si="4"/>
        <v>0.180952381</v>
      </c>
      <c r="S7562" s="83" t="b">
        <f t="shared" si="5"/>
        <v>0</v>
      </c>
      <c r="T7562" s="72"/>
      <c r="U7562" s="72"/>
      <c r="V7562" s="72"/>
      <c r="W7562" s="72"/>
      <c r="X7562" s="72"/>
      <c r="Y7562" s="72"/>
      <c r="Z7562" s="72"/>
      <c r="AA7562" s="72"/>
      <c r="AB7562" s="72"/>
      <c r="AC7562" s="72"/>
      <c r="AD7562" s="72"/>
      <c r="AE7562" s="72"/>
      <c r="AF7562" s="72"/>
      <c r="AG7562" s="72"/>
      <c r="AH7562" s="72"/>
      <c r="AI7562" s="72"/>
      <c r="AJ7562" s="72"/>
      <c r="AK7562" s="72"/>
    </row>
    <row r="7563" ht="14.25" customHeight="1">
      <c r="A7563" s="78">
        <v>7560.0</v>
      </c>
      <c r="C7563" s="78" t="str">
        <f>VLOOKUP(G7563,[1]Macrodata_CCF!$A$3:$D$55,4,FALSE)</f>
        <v>#ERROR!</v>
      </c>
      <c r="E7563" s="79" t="str">
        <f>VLOOKUP(G7563,[1]Macrodata_CCF!$A$3:$B$55,2,FALSE)</f>
        <v>#ERROR!</v>
      </c>
      <c r="F7563" s="78">
        <v>0.0</v>
      </c>
      <c r="G7563" s="80">
        <v>36.0</v>
      </c>
      <c r="H7563" s="81">
        <v>0.0</v>
      </c>
      <c r="I7563" s="81">
        <v>780000.0</v>
      </c>
      <c r="J7563" s="81">
        <v>0.0</v>
      </c>
      <c r="K7563" s="81">
        <v>780000.0</v>
      </c>
      <c r="L7563" s="82">
        <v>0.0</v>
      </c>
      <c r="N7563" s="83">
        <f t="shared" si="1"/>
        <v>0</v>
      </c>
      <c r="O7563" s="83">
        <f t="shared" si="2"/>
        <v>0</v>
      </c>
      <c r="Q7563" s="83">
        <f t="shared" si="3"/>
        <v>1</v>
      </c>
      <c r="R7563" s="83">
        <f t="shared" si="4"/>
        <v>0</v>
      </c>
      <c r="S7563" s="83" t="b">
        <f t="shared" si="5"/>
        <v>0</v>
      </c>
      <c r="T7563" s="72"/>
      <c r="U7563" s="72"/>
      <c r="V7563" s="72"/>
      <c r="W7563" s="72"/>
      <c r="X7563" s="72"/>
      <c r="Y7563" s="72"/>
      <c r="Z7563" s="72"/>
      <c r="AA7563" s="72"/>
      <c r="AB7563" s="72"/>
      <c r="AC7563" s="72"/>
      <c r="AD7563" s="72"/>
      <c r="AE7563" s="72"/>
      <c r="AF7563" s="72"/>
      <c r="AG7563" s="72"/>
      <c r="AH7563" s="72"/>
      <c r="AI7563" s="72"/>
      <c r="AJ7563" s="72"/>
      <c r="AK7563" s="72"/>
    </row>
    <row r="7564" ht="14.25" customHeight="1">
      <c r="A7564" s="78">
        <v>7561.0</v>
      </c>
      <c r="C7564" s="78" t="str">
        <f>VLOOKUP(G7564,[1]Macrodata_CCF!$A$3:$D$55,4,FALSE)</f>
        <v>#ERROR!</v>
      </c>
      <c r="E7564" s="79" t="str">
        <f>VLOOKUP(G7564,[1]Macrodata_CCF!$A$3:$B$55,2,FALSE)</f>
        <v>#ERROR!</v>
      </c>
      <c r="F7564" s="78">
        <v>0.0</v>
      </c>
      <c r="G7564" s="80">
        <v>36.0</v>
      </c>
      <c r="H7564" s="81">
        <v>0.0</v>
      </c>
      <c r="I7564" s="81">
        <v>40000.0</v>
      </c>
      <c r="J7564" s="81">
        <v>6800.0</v>
      </c>
      <c r="K7564" s="81">
        <v>40000.0</v>
      </c>
      <c r="L7564" s="82">
        <v>0.17</v>
      </c>
      <c r="N7564" s="83">
        <f t="shared" si="1"/>
        <v>0.17</v>
      </c>
      <c r="O7564" s="83">
        <f t="shared" si="2"/>
        <v>0.17</v>
      </c>
      <c r="Q7564" s="83">
        <f t="shared" si="3"/>
        <v>1</v>
      </c>
      <c r="R7564" s="83">
        <f t="shared" si="4"/>
        <v>0.17</v>
      </c>
      <c r="S7564" s="83" t="b">
        <f t="shared" si="5"/>
        <v>0</v>
      </c>
      <c r="T7564" s="72"/>
      <c r="U7564" s="72"/>
      <c r="V7564" s="72"/>
      <c r="W7564" s="72"/>
      <c r="X7564" s="72"/>
      <c r="Y7564" s="72"/>
      <c r="Z7564" s="72"/>
      <c r="AA7564" s="72"/>
      <c r="AB7564" s="72"/>
      <c r="AC7564" s="72"/>
      <c r="AD7564" s="72"/>
      <c r="AE7564" s="72"/>
      <c r="AF7564" s="72"/>
      <c r="AG7564" s="72"/>
      <c r="AH7564" s="72"/>
      <c r="AI7564" s="72"/>
      <c r="AJ7564" s="72"/>
      <c r="AK7564" s="72"/>
    </row>
    <row r="7565" ht="14.25" customHeight="1">
      <c r="A7565" s="78">
        <v>7562.0</v>
      </c>
      <c r="C7565" s="78" t="str">
        <f>VLOOKUP(G7565,[1]Macrodata_CCF!$A$3:$D$55,4,FALSE)</f>
        <v>#ERROR!</v>
      </c>
      <c r="E7565" s="79" t="str">
        <f>VLOOKUP(G7565,[1]Macrodata_CCF!$A$3:$B$55,2,FALSE)</f>
        <v>#ERROR!</v>
      </c>
      <c r="F7565" s="78">
        <v>0.0</v>
      </c>
      <c r="G7565" s="80">
        <v>51.0</v>
      </c>
      <c r="H7565" s="81">
        <v>0.0</v>
      </c>
      <c r="I7565" s="81">
        <v>370000.0</v>
      </c>
      <c r="J7565" s="81">
        <v>33300.0</v>
      </c>
      <c r="K7565" s="81">
        <v>370000.0</v>
      </c>
      <c r="L7565" s="82">
        <v>0.09</v>
      </c>
      <c r="N7565" s="83">
        <f t="shared" si="1"/>
        <v>0.09</v>
      </c>
      <c r="O7565" s="83">
        <f t="shared" si="2"/>
        <v>0.09</v>
      </c>
      <c r="Q7565" s="83">
        <f t="shared" si="3"/>
        <v>1</v>
      </c>
      <c r="R7565" s="83">
        <f t="shared" si="4"/>
        <v>0.09</v>
      </c>
      <c r="S7565" s="83" t="b">
        <f t="shared" si="5"/>
        <v>0</v>
      </c>
      <c r="T7565" s="72"/>
      <c r="U7565" s="72"/>
      <c r="V7565" s="72"/>
      <c r="W7565" s="72"/>
      <c r="X7565" s="72"/>
      <c r="Y7565" s="72"/>
      <c r="Z7565" s="72"/>
      <c r="AA7565" s="72"/>
      <c r="AB7565" s="72"/>
      <c r="AC7565" s="72"/>
      <c r="AD7565" s="72"/>
      <c r="AE7565" s="72"/>
      <c r="AF7565" s="72"/>
      <c r="AG7565" s="72"/>
      <c r="AH7565" s="72"/>
      <c r="AI7565" s="72"/>
      <c r="AJ7565" s="72"/>
      <c r="AK7565" s="72"/>
    </row>
    <row r="7566" ht="14.25" customHeight="1">
      <c r="A7566" s="78">
        <v>7563.0</v>
      </c>
      <c r="C7566" s="78" t="str">
        <f>VLOOKUP(G7566,[1]Macrodata_CCF!$A$3:$D$55,4,FALSE)</f>
        <v>#ERROR!</v>
      </c>
      <c r="E7566" s="79" t="str">
        <f>VLOOKUP(G7566,[1]Macrodata_CCF!$A$3:$B$55,2,FALSE)</f>
        <v>#ERROR!</v>
      </c>
      <c r="F7566" s="78">
        <v>1.0</v>
      </c>
      <c r="G7566" s="80">
        <v>34.0</v>
      </c>
      <c r="H7566" s="81">
        <v>27820.0</v>
      </c>
      <c r="I7566" s="81">
        <v>400000.0</v>
      </c>
      <c r="J7566" s="81">
        <v>210190.0</v>
      </c>
      <c r="K7566" s="81">
        <v>400000.0</v>
      </c>
      <c r="L7566" s="82">
        <v>0.4900048363694987</v>
      </c>
      <c r="N7566" s="83">
        <f t="shared" si="1"/>
        <v>0.4900048364</v>
      </c>
      <c r="O7566" s="83">
        <f t="shared" si="2"/>
        <v>0.4900048364</v>
      </c>
      <c r="Q7566" s="83">
        <f t="shared" si="3"/>
        <v>0.93045</v>
      </c>
      <c r="R7566" s="83">
        <f t="shared" si="4"/>
        <v>0.4900048364</v>
      </c>
      <c r="S7566" s="83" t="b">
        <f t="shared" si="5"/>
        <v>0</v>
      </c>
      <c r="T7566" s="72"/>
      <c r="U7566" s="72"/>
      <c r="V7566" s="72"/>
      <c r="W7566" s="72"/>
      <c r="X7566" s="72"/>
      <c r="Y7566" s="72"/>
      <c r="Z7566" s="72"/>
      <c r="AA7566" s="72"/>
      <c r="AB7566" s="72"/>
      <c r="AC7566" s="72"/>
      <c r="AD7566" s="72"/>
      <c r="AE7566" s="72"/>
      <c r="AF7566" s="72"/>
      <c r="AG7566" s="72"/>
      <c r="AH7566" s="72"/>
      <c r="AI7566" s="72"/>
      <c r="AJ7566" s="72"/>
      <c r="AK7566" s="72"/>
    </row>
    <row r="7567" ht="14.25" customHeight="1">
      <c r="A7567" s="78">
        <v>7564.0</v>
      </c>
      <c r="C7567" s="78" t="str">
        <f>VLOOKUP(G7567,[1]Macrodata_CCF!$A$3:$D$55,4,FALSE)</f>
        <v>#ERROR!</v>
      </c>
      <c r="E7567" s="79" t="str">
        <f>VLOOKUP(G7567,[1]Macrodata_CCF!$A$3:$B$55,2,FALSE)</f>
        <v>#ERROR!</v>
      </c>
      <c r="F7567" s="78">
        <v>0.0</v>
      </c>
      <c r="G7567" s="80">
        <v>20.0</v>
      </c>
      <c r="H7567" s="81">
        <v>176520.0</v>
      </c>
      <c r="I7567" s="81">
        <v>190000.0</v>
      </c>
      <c r="J7567" s="81">
        <v>193800.0</v>
      </c>
      <c r="K7567" s="81">
        <v>190000.0</v>
      </c>
      <c r="L7567" s="82">
        <v>1.281899109792285</v>
      </c>
      <c r="N7567" s="83">
        <f t="shared" si="1"/>
        <v>1.28189911</v>
      </c>
      <c r="O7567" s="83">
        <f t="shared" si="2"/>
        <v>1</v>
      </c>
      <c r="Q7567" s="83">
        <f t="shared" si="3"/>
        <v>0.07094736842</v>
      </c>
      <c r="R7567" s="83">
        <f t="shared" si="4"/>
        <v>0.09094736842</v>
      </c>
      <c r="S7567" s="83" t="b">
        <f t="shared" si="5"/>
        <v>1</v>
      </c>
      <c r="T7567" s="72"/>
      <c r="U7567" s="72"/>
      <c r="V7567" s="72"/>
      <c r="W7567" s="72"/>
      <c r="X7567" s="72"/>
      <c r="Y7567" s="72"/>
      <c r="Z7567" s="72"/>
      <c r="AA7567" s="72"/>
      <c r="AB7567" s="72"/>
      <c r="AC7567" s="72"/>
      <c r="AD7567" s="72"/>
      <c r="AE7567" s="72"/>
      <c r="AF7567" s="72"/>
      <c r="AG7567" s="72"/>
      <c r="AH7567" s="72"/>
      <c r="AI7567" s="72"/>
      <c r="AJ7567" s="72"/>
      <c r="AK7567" s="72"/>
    </row>
    <row r="7568" ht="14.25" customHeight="1">
      <c r="A7568" s="78">
        <v>7565.0</v>
      </c>
      <c r="C7568" s="78" t="str">
        <f>VLOOKUP(G7568,[1]Macrodata_CCF!$A$3:$D$55,4,FALSE)</f>
        <v>#ERROR!</v>
      </c>
      <c r="E7568" s="79" t="str">
        <f>VLOOKUP(G7568,[1]Macrodata_CCF!$A$3:$B$55,2,FALSE)</f>
        <v>#ERROR!</v>
      </c>
      <c r="F7568" s="78">
        <v>0.0</v>
      </c>
      <c r="G7568" s="80">
        <v>19.0</v>
      </c>
      <c r="H7568" s="81">
        <v>148435.0</v>
      </c>
      <c r="I7568" s="81">
        <v>460000.0</v>
      </c>
      <c r="J7568" s="81">
        <v>201400.0</v>
      </c>
      <c r="K7568" s="81">
        <v>460000.0</v>
      </c>
      <c r="L7568" s="82">
        <v>0.1699966299167108</v>
      </c>
      <c r="N7568" s="83">
        <f t="shared" si="1"/>
        <v>0.1699966299</v>
      </c>
      <c r="O7568" s="83">
        <f t="shared" si="2"/>
        <v>0.1699966299</v>
      </c>
      <c r="Q7568" s="83">
        <f t="shared" si="3"/>
        <v>0.6773152174</v>
      </c>
      <c r="R7568" s="83">
        <f t="shared" si="4"/>
        <v>0.1699966299</v>
      </c>
      <c r="S7568" s="83" t="b">
        <f t="shared" si="5"/>
        <v>0</v>
      </c>
      <c r="T7568" s="72"/>
      <c r="U7568" s="72"/>
      <c r="V7568" s="72"/>
      <c r="W7568" s="72"/>
      <c r="X7568" s="72"/>
      <c r="Y7568" s="72"/>
      <c r="Z7568" s="72"/>
      <c r="AA7568" s="72"/>
      <c r="AB7568" s="72"/>
      <c r="AC7568" s="72"/>
      <c r="AD7568" s="72"/>
      <c r="AE7568" s="72"/>
      <c r="AF7568" s="72"/>
      <c r="AG7568" s="72"/>
      <c r="AH7568" s="72"/>
      <c r="AI7568" s="72"/>
      <c r="AJ7568" s="72"/>
      <c r="AK7568" s="72"/>
    </row>
    <row r="7569" ht="14.25" customHeight="1">
      <c r="A7569" s="78">
        <v>7566.0</v>
      </c>
      <c r="C7569" s="78" t="str">
        <f>VLOOKUP(G7569,[1]Macrodata_CCF!$A$3:$D$55,4,FALSE)</f>
        <v>#ERROR!</v>
      </c>
      <c r="E7569" s="79" t="str">
        <f>VLOOKUP(G7569,[1]Macrodata_CCF!$A$3:$B$55,2,FALSE)</f>
        <v>#ERROR!</v>
      </c>
      <c r="F7569" s="78">
        <v>1.0</v>
      </c>
      <c r="G7569" s="80">
        <v>34.0</v>
      </c>
      <c r="H7569" s="81">
        <v>230460.0</v>
      </c>
      <c r="I7569" s="81">
        <v>400000.0</v>
      </c>
      <c r="J7569" s="81">
        <v>328795.0</v>
      </c>
      <c r="K7569" s="81">
        <v>400000.0</v>
      </c>
      <c r="L7569" s="82">
        <v>0.5800106169635484</v>
      </c>
      <c r="N7569" s="83">
        <f t="shared" si="1"/>
        <v>0.580010617</v>
      </c>
      <c r="O7569" s="83">
        <f t="shared" si="2"/>
        <v>0.580010617</v>
      </c>
      <c r="Q7569" s="83">
        <f t="shared" si="3"/>
        <v>0.42385</v>
      </c>
      <c r="R7569" s="83">
        <f t="shared" si="4"/>
        <v>0.580010617</v>
      </c>
      <c r="S7569" s="83" t="b">
        <f t="shared" si="5"/>
        <v>0</v>
      </c>
      <c r="T7569" s="72"/>
      <c r="U7569" s="72"/>
      <c r="V7569" s="72"/>
      <c r="W7569" s="72"/>
      <c r="X7569" s="72"/>
      <c r="Y7569" s="72"/>
      <c r="Z7569" s="72"/>
      <c r="AA7569" s="72"/>
      <c r="AB7569" s="72"/>
      <c r="AC7569" s="72"/>
      <c r="AD7569" s="72"/>
      <c r="AE7569" s="72"/>
      <c r="AF7569" s="72"/>
      <c r="AG7569" s="72"/>
      <c r="AH7569" s="72"/>
      <c r="AI7569" s="72"/>
      <c r="AJ7569" s="72"/>
      <c r="AK7569" s="72"/>
    </row>
    <row r="7570" ht="14.25" customHeight="1">
      <c r="A7570" s="78">
        <v>7567.0</v>
      </c>
      <c r="C7570" s="78" t="str">
        <f>VLOOKUP(G7570,[1]Macrodata_CCF!$A$3:$D$55,4,FALSE)</f>
        <v>#ERROR!</v>
      </c>
      <c r="E7570" s="79" t="str">
        <f>VLOOKUP(G7570,[1]Macrodata_CCF!$A$3:$B$55,2,FALSE)</f>
        <v>#ERROR!</v>
      </c>
      <c r="F7570" s="78">
        <v>0.0</v>
      </c>
      <c r="G7570" s="80">
        <v>34.0</v>
      </c>
      <c r="H7570" s="81">
        <v>11080.0</v>
      </c>
      <c r="I7570" s="81">
        <v>180000.0</v>
      </c>
      <c r="J7570" s="81">
        <v>183600.0</v>
      </c>
      <c r="K7570" s="81">
        <v>180000.0</v>
      </c>
      <c r="L7570" s="82">
        <v>1.021311863604073</v>
      </c>
      <c r="N7570" s="83">
        <f t="shared" si="1"/>
        <v>1.021311864</v>
      </c>
      <c r="O7570" s="83">
        <f t="shared" si="2"/>
        <v>1</v>
      </c>
      <c r="Q7570" s="83">
        <f t="shared" si="3"/>
        <v>0.9384444444</v>
      </c>
      <c r="R7570" s="83">
        <f t="shared" si="4"/>
        <v>1.021311864</v>
      </c>
      <c r="S7570" s="83" t="b">
        <f t="shared" si="5"/>
        <v>0</v>
      </c>
      <c r="T7570" s="72"/>
      <c r="U7570" s="72"/>
      <c r="V7570" s="72"/>
      <c r="W7570" s="72"/>
      <c r="X7570" s="72"/>
      <c r="Y7570" s="72"/>
      <c r="Z7570" s="72"/>
      <c r="AA7570" s="72"/>
      <c r="AB7570" s="72"/>
      <c r="AC7570" s="72"/>
      <c r="AD7570" s="72"/>
      <c r="AE7570" s="72"/>
      <c r="AF7570" s="72"/>
      <c r="AG7570" s="72"/>
      <c r="AH7570" s="72"/>
      <c r="AI7570" s="72"/>
      <c r="AJ7570" s="72"/>
      <c r="AK7570" s="72"/>
    </row>
    <row r="7571" ht="14.25" customHeight="1">
      <c r="A7571" s="78">
        <v>7568.0</v>
      </c>
      <c r="C7571" s="78" t="str">
        <f>VLOOKUP(G7571,[1]Macrodata_CCF!$A$3:$D$55,4,FALSE)</f>
        <v>#ERROR!</v>
      </c>
      <c r="E7571" s="79" t="str">
        <f>VLOOKUP(G7571,[1]Macrodata_CCF!$A$3:$B$55,2,FALSE)</f>
        <v>#ERROR!</v>
      </c>
      <c r="F7571" s="78">
        <v>0.0</v>
      </c>
      <c r="G7571" s="80">
        <v>8.0</v>
      </c>
      <c r="H7571" s="81">
        <v>515105.0</v>
      </c>
      <c r="I7571" s="81">
        <v>920000.0</v>
      </c>
      <c r="J7571" s="81">
        <v>620380.0</v>
      </c>
      <c r="K7571" s="81">
        <v>920000.0</v>
      </c>
      <c r="L7571" s="82">
        <v>0.260005680485064</v>
      </c>
      <c r="N7571" s="83">
        <f t="shared" si="1"/>
        <v>0.2600056805</v>
      </c>
      <c r="O7571" s="83">
        <f t="shared" si="2"/>
        <v>0.2600056805</v>
      </c>
      <c r="Q7571" s="83">
        <f t="shared" si="3"/>
        <v>0.4401032609</v>
      </c>
      <c r="R7571" s="83">
        <f t="shared" si="4"/>
        <v>0.2600056805</v>
      </c>
      <c r="S7571" s="83" t="b">
        <f t="shared" si="5"/>
        <v>0</v>
      </c>
      <c r="T7571" s="72"/>
      <c r="U7571" s="72"/>
      <c r="V7571" s="72"/>
      <c r="W7571" s="72"/>
      <c r="X7571" s="72"/>
      <c r="Y7571" s="72"/>
      <c r="Z7571" s="72"/>
      <c r="AA7571" s="72"/>
      <c r="AB7571" s="72"/>
      <c r="AC7571" s="72"/>
      <c r="AD7571" s="72"/>
      <c r="AE7571" s="72"/>
      <c r="AF7571" s="72"/>
      <c r="AG7571" s="72"/>
      <c r="AH7571" s="72"/>
      <c r="AI7571" s="72"/>
      <c r="AJ7571" s="72"/>
      <c r="AK7571" s="72"/>
    </row>
    <row r="7572" ht="14.25" customHeight="1">
      <c r="A7572" s="78">
        <v>7569.0</v>
      </c>
      <c r="C7572" s="78" t="str">
        <f>VLOOKUP(G7572,[1]Macrodata_CCF!$A$3:$D$55,4,FALSE)</f>
        <v>#ERROR!</v>
      </c>
      <c r="E7572" s="79" t="str">
        <f>VLOOKUP(G7572,[1]Macrodata_CCF!$A$3:$B$55,2,FALSE)</f>
        <v>#ERROR!</v>
      </c>
      <c r="F7572" s="78">
        <v>0.0</v>
      </c>
      <c r="G7572" s="80">
        <v>2.0</v>
      </c>
      <c r="H7572" s="81">
        <v>784170.0</v>
      </c>
      <c r="I7572" s="81">
        <v>850000.0</v>
      </c>
      <c r="J7572" s="81">
        <v>798655.0</v>
      </c>
      <c r="K7572" s="81">
        <v>850000.0</v>
      </c>
      <c r="L7572" s="82">
        <v>0.220036457542154</v>
      </c>
      <c r="N7572" s="83">
        <f t="shared" si="1"/>
        <v>0.2200364575</v>
      </c>
      <c r="O7572" s="83">
        <f t="shared" si="2"/>
        <v>0.2200364575</v>
      </c>
      <c r="Q7572" s="83">
        <f t="shared" si="3"/>
        <v>0.07744705882</v>
      </c>
      <c r="R7572" s="83">
        <f t="shared" si="4"/>
        <v>0.01704117647</v>
      </c>
      <c r="S7572" s="83" t="b">
        <f t="shared" si="5"/>
        <v>0</v>
      </c>
      <c r="T7572" s="72"/>
      <c r="U7572" s="72"/>
      <c r="V7572" s="72"/>
      <c r="W7572" s="72"/>
      <c r="X7572" s="72"/>
      <c r="Y7572" s="72"/>
      <c r="Z7572" s="72"/>
      <c r="AA7572" s="72"/>
      <c r="AB7572" s="72"/>
      <c r="AC7572" s="72"/>
      <c r="AD7572" s="72"/>
      <c r="AE7572" s="72"/>
      <c r="AF7572" s="72"/>
      <c r="AG7572" s="72"/>
      <c r="AH7572" s="72"/>
      <c r="AI7572" s="72"/>
      <c r="AJ7572" s="72"/>
      <c r="AK7572" s="72"/>
    </row>
    <row r="7573" ht="14.25" customHeight="1">
      <c r="A7573" s="78">
        <v>7570.0</v>
      </c>
      <c r="C7573" s="78" t="str">
        <f>VLOOKUP(G7573,[1]Macrodata_CCF!$A$3:$D$55,4,FALSE)</f>
        <v>#ERROR!</v>
      </c>
      <c r="E7573" s="79" t="str">
        <f>VLOOKUP(G7573,[1]Macrodata_CCF!$A$3:$B$55,2,FALSE)</f>
        <v>#ERROR!</v>
      </c>
      <c r="F7573" s="78">
        <v>1.0</v>
      </c>
      <c r="G7573" s="80">
        <v>24.0</v>
      </c>
      <c r="H7573" s="81">
        <v>0.0</v>
      </c>
      <c r="I7573" s="81">
        <v>580000.0</v>
      </c>
      <c r="J7573" s="81">
        <v>266800.0</v>
      </c>
      <c r="K7573" s="81">
        <v>580000.0</v>
      </c>
      <c r="L7573" s="82">
        <v>0.46</v>
      </c>
      <c r="N7573" s="83">
        <f t="shared" si="1"/>
        <v>0.46</v>
      </c>
      <c r="O7573" s="83">
        <f t="shared" si="2"/>
        <v>0.46</v>
      </c>
      <c r="Q7573" s="83">
        <f t="shared" si="3"/>
        <v>1</v>
      </c>
      <c r="R7573" s="83">
        <f t="shared" si="4"/>
        <v>0.46</v>
      </c>
      <c r="S7573" s="83" t="b">
        <f t="shared" si="5"/>
        <v>0</v>
      </c>
      <c r="T7573" s="72"/>
      <c r="U7573" s="72"/>
      <c r="V7573" s="72"/>
      <c r="W7573" s="72"/>
      <c r="X7573" s="72"/>
      <c r="Y7573" s="72"/>
      <c r="Z7573" s="72"/>
      <c r="AA7573" s="72"/>
      <c r="AB7573" s="72"/>
      <c r="AC7573" s="72"/>
      <c r="AD7573" s="72"/>
      <c r="AE7573" s="72"/>
      <c r="AF7573" s="72"/>
      <c r="AG7573" s="72"/>
      <c r="AH7573" s="72"/>
      <c r="AI7573" s="72"/>
      <c r="AJ7573" s="72"/>
      <c r="AK7573" s="72"/>
    </row>
    <row r="7574" ht="14.25" customHeight="1">
      <c r="A7574" s="78">
        <v>7571.0</v>
      </c>
      <c r="C7574" s="78" t="str">
        <f>VLOOKUP(G7574,[1]Macrodata_CCF!$A$3:$D$55,4,FALSE)</f>
        <v>#ERROR!</v>
      </c>
      <c r="E7574" s="79" t="str">
        <f>VLOOKUP(G7574,[1]Macrodata_CCF!$A$3:$B$55,2,FALSE)</f>
        <v>#ERROR!</v>
      </c>
      <c r="F7574" s="78">
        <v>0.0</v>
      </c>
      <c r="G7574" s="80">
        <v>32.0</v>
      </c>
      <c r="H7574" s="81">
        <v>598605.0</v>
      </c>
      <c r="I7574" s="81">
        <v>620000.0</v>
      </c>
      <c r="J7574" s="81">
        <v>588335.0</v>
      </c>
      <c r="K7574" s="81">
        <v>1178000.0</v>
      </c>
      <c r="L7574" s="82">
        <v>-0.4800186959569993</v>
      </c>
      <c r="N7574" s="83">
        <f t="shared" si="1"/>
        <v>-0.480018696</v>
      </c>
      <c r="O7574" s="83">
        <f t="shared" si="2"/>
        <v>0</v>
      </c>
      <c r="Q7574" s="83">
        <f t="shared" si="3"/>
        <v>0.03450806452</v>
      </c>
      <c r="R7574" s="83">
        <f t="shared" si="4"/>
        <v>-0.01656451613</v>
      </c>
      <c r="S7574" s="83" t="b">
        <f t="shared" si="5"/>
        <v>0</v>
      </c>
      <c r="T7574" s="72"/>
      <c r="U7574" s="72"/>
      <c r="V7574" s="72"/>
      <c r="W7574" s="72"/>
      <c r="X7574" s="72"/>
      <c r="Y7574" s="72"/>
      <c r="Z7574" s="72"/>
      <c r="AA7574" s="72"/>
      <c r="AB7574" s="72"/>
      <c r="AC7574" s="72"/>
      <c r="AD7574" s="72"/>
      <c r="AE7574" s="72"/>
      <c r="AF7574" s="72"/>
      <c r="AG7574" s="72"/>
      <c r="AH7574" s="72"/>
      <c r="AI7574" s="72"/>
      <c r="AJ7574" s="72"/>
      <c r="AK7574" s="72"/>
    </row>
    <row r="7575" ht="14.25" customHeight="1">
      <c r="A7575" s="78">
        <v>7572.0</v>
      </c>
      <c r="C7575" s="78" t="str">
        <f>VLOOKUP(G7575,[1]Macrodata_CCF!$A$3:$D$55,4,FALSE)</f>
        <v>#ERROR!</v>
      </c>
      <c r="E7575" s="79" t="str">
        <f>VLOOKUP(G7575,[1]Macrodata_CCF!$A$3:$B$55,2,FALSE)</f>
        <v>#ERROR!</v>
      </c>
      <c r="F7575" s="78">
        <v>1.0</v>
      </c>
      <c r="G7575" s="80">
        <v>4.0</v>
      </c>
      <c r="H7575" s="81">
        <v>493550.0</v>
      </c>
      <c r="I7575" s="81">
        <v>860000.0</v>
      </c>
      <c r="J7575" s="81">
        <v>409265.0</v>
      </c>
      <c r="K7575" s="81">
        <v>860000.0</v>
      </c>
      <c r="L7575" s="82">
        <v>-0.2300040933278756</v>
      </c>
      <c r="N7575" s="83">
        <f t="shared" si="1"/>
        <v>-0.2300040933</v>
      </c>
      <c r="O7575" s="83">
        <f t="shared" si="2"/>
        <v>0</v>
      </c>
      <c r="Q7575" s="83">
        <f t="shared" si="3"/>
        <v>0.4261046512</v>
      </c>
      <c r="R7575" s="83">
        <f t="shared" si="4"/>
        <v>-0.2300040933</v>
      </c>
      <c r="S7575" s="83" t="b">
        <f t="shared" si="5"/>
        <v>0</v>
      </c>
      <c r="T7575" s="72"/>
      <c r="U7575" s="72"/>
      <c r="V7575" s="72"/>
      <c r="W7575" s="72"/>
      <c r="X7575" s="72"/>
      <c r="Y7575" s="72"/>
      <c r="Z7575" s="72"/>
      <c r="AA7575" s="72"/>
      <c r="AB7575" s="72"/>
      <c r="AC7575" s="72"/>
      <c r="AD7575" s="72"/>
      <c r="AE7575" s="72"/>
      <c r="AF7575" s="72"/>
      <c r="AG7575" s="72"/>
      <c r="AH7575" s="72"/>
      <c r="AI7575" s="72"/>
      <c r="AJ7575" s="72"/>
      <c r="AK7575" s="72"/>
    </row>
    <row r="7576" ht="14.25" customHeight="1">
      <c r="A7576" s="78">
        <v>7573.0</v>
      </c>
      <c r="C7576" s="78" t="str">
        <f>VLOOKUP(G7576,[1]Macrodata_CCF!$A$3:$D$55,4,FALSE)</f>
        <v>#ERROR!</v>
      </c>
      <c r="E7576" s="79" t="str">
        <f>VLOOKUP(G7576,[1]Macrodata_CCF!$A$3:$B$55,2,FALSE)</f>
        <v>#ERROR!</v>
      </c>
      <c r="F7576" s="78">
        <v>0.0</v>
      </c>
      <c r="G7576" s="80">
        <v>24.0</v>
      </c>
      <c r="H7576" s="81">
        <v>703365.0</v>
      </c>
      <c r="I7576" s="81">
        <v>730000.0</v>
      </c>
      <c r="J7576" s="81">
        <v>696705.0</v>
      </c>
      <c r="K7576" s="81">
        <v>1095000.0</v>
      </c>
      <c r="L7576" s="82">
        <v>-0.2500469307302421</v>
      </c>
      <c r="N7576" s="83">
        <f t="shared" si="1"/>
        <v>-0.2500469307</v>
      </c>
      <c r="O7576" s="83">
        <f t="shared" si="2"/>
        <v>0</v>
      </c>
      <c r="Q7576" s="83">
        <f t="shared" si="3"/>
        <v>0.03648630137</v>
      </c>
      <c r="R7576" s="83">
        <f t="shared" si="4"/>
        <v>-0.009123287671</v>
      </c>
      <c r="S7576" s="83" t="b">
        <f t="shared" si="5"/>
        <v>0</v>
      </c>
      <c r="T7576" s="72"/>
      <c r="U7576" s="72"/>
      <c r="V7576" s="72"/>
      <c r="W7576" s="72"/>
      <c r="X7576" s="72"/>
      <c r="Y7576" s="72"/>
      <c r="Z7576" s="72"/>
      <c r="AA7576" s="72"/>
      <c r="AB7576" s="72"/>
      <c r="AC7576" s="72"/>
      <c r="AD7576" s="72"/>
      <c r="AE7576" s="72"/>
      <c r="AF7576" s="72"/>
      <c r="AG7576" s="72"/>
      <c r="AH7576" s="72"/>
      <c r="AI7576" s="72"/>
      <c r="AJ7576" s="72"/>
      <c r="AK7576" s="72"/>
    </row>
    <row r="7577" ht="14.25" customHeight="1">
      <c r="A7577" s="78">
        <v>7574.0</v>
      </c>
      <c r="C7577" s="78" t="str">
        <f>VLOOKUP(G7577,[1]Macrodata_CCF!$A$3:$D$55,4,FALSE)</f>
        <v>#ERROR!</v>
      </c>
      <c r="E7577" s="79" t="str">
        <f>VLOOKUP(G7577,[1]Macrodata_CCF!$A$3:$B$55,2,FALSE)</f>
        <v>#ERROR!</v>
      </c>
      <c r="F7577" s="78">
        <v>0.0</v>
      </c>
      <c r="G7577" s="80">
        <v>8.0</v>
      </c>
      <c r="H7577" s="81">
        <v>418335.0</v>
      </c>
      <c r="I7577" s="81">
        <v>710000.0</v>
      </c>
      <c r="J7577" s="81">
        <v>497085.0</v>
      </c>
      <c r="K7577" s="81">
        <v>710000.0</v>
      </c>
      <c r="L7577" s="82">
        <v>0.2700015428659592</v>
      </c>
      <c r="N7577" s="83">
        <f t="shared" si="1"/>
        <v>0.2700015429</v>
      </c>
      <c r="O7577" s="83">
        <f t="shared" si="2"/>
        <v>0.2700015429</v>
      </c>
      <c r="Q7577" s="83">
        <f t="shared" si="3"/>
        <v>0.4107957746</v>
      </c>
      <c r="R7577" s="83">
        <f t="shared" si="4"/>
        <v>0.2700015429</v>
      </c>
      <c r="S7577" s="83" t="b">
        <f t="shared" si="5"/>
        <v>0</v>
      </c>
      <c r="T7577" s="72"/>
      <c r="U7577" s="72"/>
      <c r="V7577" s="72"/>
      <c r="W7577" s="72"/>
      <c r="X7577" s="72"/>
      <c r="Y7577" s="72"/>
      <c r="Z7577" s="72"/>
      <c r="AA7577" s="72"/>
      <c r="AB7577" s="72"/>
      <c r="AC7577" s="72"/>
      <c r="AD7577" s="72"/>
      <c r="AE7577" s="72"/>
      <c r="AF7577" s="72"/>
      <c r="AG7577" s="72"/>
      <c r="AH7577" s="72"/>
      <c r="AI7577" s="72"/>
      <c r="AJ7577" s="72"/>
      <c r="AK7577" s="72"/>
    </row>
    <row r="7578" ht="14.25" customHeight="1">
      <c r="A7578" s="78">
        <v>7575.0</v>
      </c>
      <c r="C7578" s="78" t="str">
        <f>VLOOKUP(G7578,[1]Macrodata_CCF!$A$3:$D$55,4,FALSE)</f>
        <v>#ERROR!</v>
      </c>
      <c r="E7578" s="79" t="str">
        <f>VLOOKUP(G7578,[1]Macrodata_CCF!$A$3:$B$55,2,FALSE)</f>
        <v>#ERROR!</v>
      </c>
      <c r="F7578" s="78">
        <v>0.0</v>
      </c>
      <c r="G7578" s="80">
        <v>2.0</v>
      </c>
      <c r="H7578" s="81">
        <v>182445.0</v>
      </c>
      <c r="I7578" s="81">
        <v>510000.0</v>
      </c>
      <c r="J7578" s="81">
        <v>251230.0</v>
      </c>
      <c r="K7578" s="81">
        <v>510000.0</v>
      </c>
      <c r="L7578" s="82">
        <v>0.2099952679702645</v>
      </c>
      <c r="N7578" s="83">
        <f t="shared" si="1"/>
        <v>0.209995268</v>
      </c>
      <c r="O7578" s="83">
        <f t="shared" si="2"/>
        <v>0.209995268</v>
      </c>
      <c r="Q7578" s="83">
        <f t="shared" si="3"/>
        <v>0.6422647059</v>
      </c>
      <c r="R7578" s="83">
        <f t="shared" si="4"/>
        <v>0.209995268</v>
      </c>
      <c r="S7578" s="83" t="b">
        <f t="shared" si="5"/>
        <v>0</v>
      </c>
      <c r="T7578" s="72"/>
      <c r="U7578" s="72"/>
      <c r="V7578" s="72"/>
      <c r="W7578" s="72"/>
      <c r="X7578" s="72"/>
      <c r="Y7578" s="72"/>
      <c r="Z7578" s="72"/>
      <c r="AA7578" s="72"/>
      <c r="AB7578" s="72"/>
      <c r="AC7578" s="72"/>
      <c r="AD7578" s="72"/>
      <c r="AE7578" s="72"/>
      <c r="AF7578" s="72"/>
      <c r="AG7578" s="72"/>
      <c r="AH7578" s="72"/>
      <c r="AI7578" s="72"/>
      <c r="AJ7578" s="72"/>
      <c r="AK7578" s="72"/>
    </row>
    <row r="7579" ht="14.25" customHeight="1">
      <c r="A7579" s="78">
        <v>7576.0</v>
      </c>
      <c r="C7579" s="78" t="str">
        <f>VLOOKUP(G7579,[1]Macrodata_CCF!$A$3:$D$55,4,FALSE)</f>
        <v>#ERROR!</v>
      </c>
      <c r="E7579" s="79" t="str">
        <f>VLOOKUP(G7579,[1]Macrodata_CCF!$A$3:$B$55,2,FALSE)</f>
        <v>#ERROR!</v>
      </c>
      <c r="F7579" s="78">
        <v>0.0</v>
      </c>
      <c r="G7579" s="80">
        <v>14.0</v>
      </c>
      <c r="H7579" s="81">
        <v>586210.0</v>
      </c>
      <c r="I7579" s="81">
        <v>670000.0</v>
      </c>
      <c r="J7579" s="81">
        <v>582020.0</v>
      </c>
      <c r="K7579" s="81">
        <v>1273000.0</v>
      </c>
      <c r="L7579" s="82">
        <v>-0.05000596729920039</v>
      </c>
      <c r="N7579" s="83">
        <f t="shared" si="1"/>
        <v>-0.0500059673</v>
      </c>
      <c r="O7579" s="83">
        <f t="shared" si="2"/>
        <v>0</v>
      </c>
      <c r="Q7579" s="83">
        <f t="shared" si="3"/>
        <v>0.1250597015</v>
      </c>
      <c r="R7579" s="83">
        <f t="shared" si="4"/>
        <v>-0.0500059673</v>
      </c>
      <c r="S7579" s="83" t="b">
        <f t="shared" si="5"/>
        <v>0</v>
      </c>
      <c r="T7579" s="72"/>
      <c r="U7579" s="72"/>
      <c r="V7579" s="72"/>
      <c r="W7579" s="72"/>
      <c r="X7579" s="72"/>
      <c r="Y7579" s="72"/>
      <c r="Z7579" s="72"/>
      <c r="AA7579" s="72"/>
      <c r="AB7579" s="72"/>
      <c r="AC7579" s="72"/>
      <c r="AD7579" s="72"/>
      <c r="AE7579" s="72"/>
      <c r="AF7579" s="72"/>
      <c r="AG7579" s="72"/>
      <c r="AH7579" s="72"/>
      <c r="AI7579" s="72"/>
      <c r="AJ7579" s="72"/>
      <c r="AK7579" s="72"/>
    </row>
    <row r="7580" ht="14.25" customHeight="1">
      <c r="A7580" s="78">
        <v>7577.0</v>
      </c>
      <c r="C7580" s="78" t="str">
        <f>VLOOKUP(G7580,[1]Macrodata_CCF!$A$3:$D$55,4,FALSE)</f>
        <v>#ERROR!</v>
      </c>
      <c r="E7580" s="79" t="str">
        <f>VLOOKUP(G7580,[1]Macrodata_CCF!$A$3:$B$55,2,FALSE)</f>
        <v>#ERROR!</v>
      </c>
      <c r="F7580" s="78">
        <v>0.0</v>
      </c>
      <c r="G7580" s="80">
        <v>33.0</v>
      </c>
      <c r="H7580" s="81">
        <v>0.0</v>
      </c>
      <c r="I7580" s="81">
        <v>410000.0</v>
      </c>
      <c r="J7580" s="81">
        <v>69700.0</v>
      </c>
      <c r="K7580" s="81">
        <v>410000.0</v>
      </c>
      <c r="L7580" s="82">
        <v>0.17</v>
      </c>
      <c r="N7580" s="83">
        <f t="shared" si="1"/>
        <v>0.17</v>
      </c>
      <c r="O7580" s="83">
        <f t="shared" si="2"/>
        <v>0.17</v>
      </c>
      <c r="Q7580" s="83">
        <f t="shared" si="3"/>
        <v>1</v>
      </c>
      <c r="R7580" s="83">
        <f t="shared" si="4"/>
        <v>0.17</v>
      </c>
      <c r="S7580" s="83" t="b">
        <f t="shared" si="5"/>
        <v>0</v>
      </c>
      <c r="T7580" s="72"/>
      <c r="U7580" s="72"/>
      <c r="V7580" s="72"/>
      <c r="W7580" s="72"/>
      <c r="X7580" s="72"/>
      <c r="Y7580" s="72"/>
      <c r="Z7580" s="72"/>
      <c r="AA7580" s="72"/>
      <c r="AB7580" s="72"/>
      <c r="AC7580" s="72"/>
      <c r="AD7580" s="72"/>
      <c r="AE7580" s="72"/>
      <c r="AF7580" s="72"/>
      <c r="AG7580" s="72"/>
      <c r="AH7580" s="72"/>
      <c r="AI7580" s="72"/>
      <c r="AJ7580" s="72"/>
      <c r="AK7580" s="72"/>
    </row>
    <row r="7581" ht="14.25" customHeight="1">
      <c r="A7581" s="78">
        <v>7578.0</v>
      </c>
      <c r="C7581" s="78" t="str">
        <f>VLOOKUP(G7581,[1]Macrodata_CCF!$A$3:$D$55,4,FALSE)</f>
        <v>#ERROR!</v>
      </c>
      <c r="E7581" s="79" t="str">
        <f>VLOOKUP(G7581,[1]Macrodata_CCF!$A$3:$B$55,2,FALSE)</f>
        <v>#ERROR!</v>
      </c>
      <c r="F7581" s="78">
        <v>0.0</v>
      </c>
      <c r="G7581" s="80">
        <v>26.0</v>
      </c>
      <c r="H7581" s="81">
        <v>6540.0</v>
      </c>
      <c r="I7581" s="81">
        <v>280000.0</v>
      </c>
      <c r="J7581" s="81">
        <v>61230.0</v>
      </c>
      <c r="K7581" s="81">
        <v>280000.0</v>
      </c>
      <c r="L7581" s="82">
        <v>0.1999926863160974</v>
      </c>
      <c r="N7581" s="83">
        <f t="shared" si="1"/>
        <v>0.1999926863</v>
      </c>
      <c r="O7581" s="83">
        <f t="shared" si="2"/>
        <v>0.1999926863</v>
      </c>
      <c r="Q7581" s="83">
        <f t="shared" si="3"/>
        <v>0.9766428571</v>
      </c>
      <c r="R7581" s="83">
        <f t="shared" si="4"/>
        <v>0.1999926863</v>
      </c>
      <c r="S7581" s="83" t="b">
        <f t="shared" si="5"/>
        <v>0</v>
      </c>
      <c r="T7581" s="72"/>
      <c r="U7581" s="72"/>
      <c r="V7581" s="72"/>
      <c r="W7581" s="72"/>
      <c r="X7581" s="72"/>
      <c r="Y7581" s="72"/>
      <c r="Z7581" s="72"/>
      <c r="AA7581" s="72"/>
      <c r="AB7581" s="72"/>
      <c r="AC7581" s="72"/>
      <c r="AD7581" s="72"/>
      <c r="AE7581" s="72"/>
      <c r="AF7581" s="72"/>
      <c r="AG7581" s="72"/>
      <c r="AH7581" s="72"/>
      <c r="AI7581" s="72"/>
      <c r="AJ7581" s="72"/>
      <c r="AK7581" s="72"/>
    </row>
    <row r="7582" ht="14.25" customHeight="1">
      <c r="A7582" s="78">
        <v>7579.0</v>
      </c>
      <c r="C7582" s="78" t="str">
        <f>VLOOKUP(G7582,[1]Macrodata_CCF!$A$3:$D$55,4,FALSE)</f>
        <v>#ERROR!</v>
      </c>
      <c r="E7582" s="79" t="str">
        <f>VLOOKUP(G7582,[1]Macrodata_CCF!$A$3:$B$55,2,FALSE)</f>
        <v>#ERROR!</v>
      </c>
      <c r="F7582" s="78">
        <v>0.0</v>
      </c>
      <c r="G7582" s="80">
        <v>29.0</v>
      </c>
      <c r="H7582" s="81">
        <v>120325.0</v>
      </c>
      <c r="I7582" s="81">
        <v>380000.0</v>
      </c>
      <c r="J7582" s="81">
        <v>161875.0</v>
      </c>
      <c r="K7582" s="81">
        <v>380000.0</v>
      </c>
      <c r="L7582" s="82">
        <v>0.1600077019351112</v>
      </c>
      <c r="N7582" s="83">
        <f t="shared" si="1"/>
        <v>0.1600077019</v>
      </c>
      <c r="O7582" s="83">
        <f t="shared" si="2"/>
        <v>0.1600077019</v>
      </c>
      <c r="Q7582" s="83">
        <f t="shared" si="3"/>
        <v>0.6833552632</v>
      </c>
      <c r="R7582" s="83">
        <f t="shared" si="4"/>
        <v>0.1600077019</v>
      </c>
      <c r="S7582" s="83" t="b">
        <f t="shared" si="5"/>
        <v>0</v>
      </c>
      <c r="T7582" s="72"/>
      <c r="U7582" s="72"/>
      <c r="V7582" s="72"/>
      <c r="W7582" s="72"/>
      <c r="X7582" s="72"/>
      <c r="Y7582" s="72"/>
      <c r="Z7582" s="72"/>
      <c r="AA7582" s="72"/>
      <c r="AB7582" s="72"/>
      <c r="AC7582" s="72"/>
      <c r="AD7582" s="72"/>
      <c r="AE7582" s="72"/>
      <c r="AF7582" s="72"/>
      <c r="AG7582" s="72"/>
      <c r="AH7582" s="72"/>
      <c r="AI7582" s="72"/>
      <c r="AJ7582" s="72"/>
      <c r="AK7582" s="72"/>
    </row>
    <row r="7583" ht="14.25" customHeight="1">
      <c r="A7583" s="78">
        <v>7580.0</v>
      </c>
      <c r="C7583" s="78" t="str">
        <f>VLOOKUP(G7583,[1]Macrodata_CCF!$A$3:$D$55,4,FALSE)</f>
        <v>#ERROR!</v>
      </c>
      <c r="E7583" s="79" t="str">
        <f>VLOOKUP(G7583,[1]Macrodata_CCF!$A$3:$B$55,2,FALSE)</f>
        <v>#ERROR!</v>
      </c>
      <c r="F7583" s="78">
        <v>0.0</v>
      </c>
      <c r="G7583" s="80">
        <v>46.0</v>
      </c>
      <c r="H7583" s="81">
        <v>243365.0</v>
      </c>
      <c r="I7583" s="81">
        <v>460000.0</v>
      </c>
      <c r="J7583" s="81">
        <v>280195.0</v>
      </c>
      <c r="K7583" s="81">
        <v>644000.0</v>
      </c>
      <c r="L7583" s="82">
        <v>0.1700094629215039</v>
      </c>
      <c r="N7583" s="83">
        <f t="shared" si="1"/>
        <v>0.1700094629</v>
      </c>
      <c r="O7583" s="83">
        <f t="shared" si="2"/>
        <v>0.1700094629</v>
      </c>
      <c r="Q7583" s="83">
        <f t="shared" si="3"/>
        <v>0.4709456522</v>
      </c>
      <c r="R7583" s="83">
        <f t="shared" si="4"/>
        <v>0.1700094629</v>
      </c>
      <c r="S7583" s="83" t="b">
        <f t="shared" si="5"/>
        <v>0</v>
      </c>
      <c r="T7583" s="72"/>
      <c r="U7583" s="72"/>
      <c r="V7583" s="72"/>
      <c r="W7583" s="72"/>
      <c r="X7583" s="72"/>
      <c r="Y7583" s="72"/>
      <c r="Z7583" s="72"/>
      <c r="AA7583" s="72"/>
      <c r="AB7583" s="72"/>
      <c r="AC7583" s="72"/>
      <c r="AD7583" s="72"/>
      <c r="AE7583" s="72"/>
      <c r="AF7583" s="72"/>
      <c r="AG7583" s="72"/>
      <c r="AH7583" s="72"/>
      <c r="AI7583" s="72"/>
      <c r="AJ7583" s="72"/>
      <c r="AK7583" s="72"/>
    </row>
    <row r="7584" ht="14.25" customHeight="1">
      <c r="A7584" s="78">
        <v>7581.0</v>
      </c>
      <c r="C7584" s="78" t="str">
        <f>VLOOKUP(G7584,[1]Macrodata_CCF!$A$3:$D$55,4,FALSE)</f>
        <v>#ERROR!</v>
      </c>
      <c r="E7584" s="79" t="str">
        <f>VLOOKUP(G7584,[1]Macrodata_CCF!$A$3:$B$55,2,FALSE)</f>
        <v>#ERROR!</v>
      </c>
      <c r="F7584" s="78">
        <v>0.0</v>
      </c>
      <c r="G7584" s="80">
        <v>41.0</v>
      </c>
      <c r="H7584" s="81">
        <v>0.0</v>
      </c>
      <c r="I7584" s="81">
        <v>840000.0</v>
      </c>
      <c r="J7584" s="81">
        <v>856800.0</v>
      </c>
      <c r="K7584" s="81">
        <v>840000.0</v>
      </c>
      <c r="L7584" s="82">
        <v>1.02</v>
      </c>
      <c r="N7584" s="83">
        <f t="shared" si="1"/>
        <v>1.02</v>
      </c>
      <c r="O7584" s="83">
        <f t="shared" si="2"/>
        <v>1</v>
      </c>
      <c r="Q7584" s="83">
        <f t="shared" si="3"/>
        <v>1</v>
      </c>
      <c r="R7584" s="83">
        <f t="shared" si="4"/>
        <v>1.02</v>
      </c>
      <c r="S7584" s="83" t="b">
        <f t="shared" si="5"/>
        <v>0</v>
      </c>
      <c r="T7584" s="72"/>
      <c r="U7584" s="72"/>
      <c r="V7584" s="72"/>
      <c r="W7584" s="72"/>
      <c r="X7584" s="72"/>
      <c r="Y7584" s="72"/>
      <c r="Z7584" s="72"/>
      <c r="AA7584" s="72"/>
      <c r="AB7584" s="72"/>
      <c r="AC7584" s="72"/>
      <c r="AD7584" s="72"/>
      <c r="AE7584" s="72"/>
      <c r="AF7584" s="72"/>
      <c r="AG7584" s="72"/>
      <c r="AH7584" s="72"/>
      <c r="AI7584" s="72"/>
      <c r="AJ7584" s="72"/>
      <c r="AK7584" s="72"/>
    </row>
    <row r="7585" ht="14.25" customHeight="1">
      <c r="A7585" s="78">
        <v>7582.0</v>
      </c>
      <c r="C7585" s="78" t="str">
        <f>VLOOKUP(G7585,[1]Macrodata_CCF!$A$3:$D$55,4,FALSE)</f>
        <v>#ERROR!</v>
      </c>
      <c r="E7585" s="79" t="str">
        <f>VLOOKUP(G7585,[1]Macrodata_CCF!$A$3:$B$55,2,FALSE)</f>
        <v>#ERROR!</v>
      </c>
      <c r="F7585" s="78">
        <v>1.0</v>
      </c>
      <c r="G7585" s="80">
        <v>21.0</v>
      </c>
      <c r="H7585" s="81">
        <v>121700.0</v>
      </c>
      <c r="I7585" s="81">
        <v>460000.0</v>
      </c>
      <c r="J7585" s="81">
        <v>277320.0</v>
      </c>
      <c r="K7585" s="81">
        <v>736000.0</v>
      </c>
      <c r="L7585" s="82">
        <v>0.4600059119125037</v>
      </c>
      <c r="N7585" s="83">
        <f t="shared" si="1"/>
        <v>0.4600059119</v>
      </c>
      <c r="O7585" s="83">
        <f t="shared" si="2"/>
        <v>0.4600059119</v>
      </c>
      <c r="Q7585" s="83">
        <f t="shared" si="3"/>
        <v>0.7354347826</v>
      </c>
      <c r="R7585" s="83">
        <f t="shared" si="4"/>
        <v>0.4600059119</v>
      </c>
      <c r="S7585" s="83" t="b">
        <f t="shared" si="5"/>
        <v>0</v>
      </c>
      <c r="T7585" s="72"/>
      <c r="U7585" s="72"/>
      <c r="V7585" s="72"/>
      <c r="W7585" s="72"/>
      <c r="X7585" s="72"/>
      <c r="Y7585" s="72"/>
      <c r="Z7585" s="72"/>
      <c r="AA7585" s="72"/>
      <c r="AB7585" s="72"/>
      <c r="AC7585" s="72"/>
      <c r="AD7585" s="72"/>
      <c r="AE7585" s="72"/>
      <c r="AF7585" s="72"/>
      <c r="AG7585" s="72"/>
      <c r="AH7585" s="72"/>
      <c r="AI7585" s="72"/>
      <c r="AJ7585" s="72"/>
      <c r="AK7585" s="72"/>
    </row>
    <row r="7586" ht="14.25" customHeight="1">
      <c r="A7586" s="78">
        <v>7583.0</v>
      </c>
      <c r="C7586" s="78" t="str">
        <f>VLOOKUP(G7586,[1]Macrodata_CCF!$A$3:$D$55,4,FALSE)</f>
        <v>#ERROR!</v>
      </c>
      <c r="E7586" s="79" t="str">
        <f>VLOOKUP(G7586,[1]Macrodata_CCF!$A$3:$B$55,2,FALSE)</f>
        <v>#ERROR!</v>
      </c>
      <c r="F7586" s="78">
        <v>0.0</v>
      </c>
      <c r="G7586" s="80">
        <v>52.0</v>
      </c>
      <c r="H7586" s="81">
        <v>142665.0</v>
      </c>
      <c r="I7586" s="81">
        <v>540000.0</v>
      </c>
      <c r="J7586" s="81">
        <v>194320.0</v>
      </c>
      <c r="K7586" s="81">
        <v>540000.0</v>
      </c>
      <c r="L7586" s="82">
        <v>0.1300036493135515</v>
      </c>
      <c r="N7586" s="83">
        <f t="shared" si="1"/>
        <v>0.1300036493</v>
      </c>
      <c r="O7586" s="83">
        <f t="shared" si="2"/>
        <v>0.1300036493</v>
      </c>
      <c r="Q7586" s="83">
        <f t="shared" si="3"/>
        <v>0.7358055556</v>
      </c>
      <c r="R7586" s="83">
        <f t="shared" si="4"/>
        <v>0.1300036493</v>
      </c>
      <c r="S7586" s="83" t="b">
        <f t="shared" si="5"/>
        <v>0</v>
      </c>
      <c r="T7586" s="72"/>
      <c r="U7586" s="72"/>
      <c r="V7586" s="72"/>
      <c r="W7586" s="72"/>
      <c r="X7586" s="72"/>
      <c r="Y7586" s="72"/>
      <c r="Z7586" s="72"/>
      <c r="AA7586" s="72"/>
      <c r="AB7586" s="72"/>
      <c r="AC7586" s="72"/>
      <c r="AD7586" s="72"/>
      <c r="AE7586" s="72"/>
      <c r="AF7586" s="72"/>
      <c r="AG7586" s="72"/>
      <c r="AH7586" s="72"/>
      <c r="AI7586" s="72"/>
      <c r="AJ7586" s="72"/>
      <c r="AK7586" s="72"/>
    </row>
    <row r="7587" ht="14.25" customHeight="1">
      <c r="A7587" s="78">
        <v>7584.0</v>
      </c>
      <c r="C7587" s="78" t="str">
        <f>VLOOKUP(G7587,[1]Macrodata_CCF!$A$3:$D$55,4,FALSE)</f>
        <v>#ERROR!</v>
      </c>
      <c r="E7587" s="79" t="str">
        <f>VLOOKUP(G7587,[1]Macrodata_CCF!$A$3:$B$55,2,FALSE)</f>
        <v>#ERROR!</v>
      </c>
      <c r="F7587" s="78">
        <v>1.0</v>
      </c>
      <c r="G7587" s="80">
        <v>22.0</v>
      </c>
      <c r="H7587" s="81">
        <v>218985.0</v>
      </c>
      <c r="I7587" s="81">
        <v>310000.0</v>
      </c>
      <c r="J7587" s="81">
        <v>268135.0</v>
      </c>
      <c r="K7587" s="81">
        <v>310000.0</v>
      </c>
      <c r="L7587" s="82">
        <v>0.540020875679833</v>
      </c>
      <c r="N7587" s="83">
        <f t="shared" si="1"/>
        <v>0.5400208757</v>
      </c>
      <c r="O7587" s="83">
        <f t="shared" si="2"/>
        <v>0.5400208757</v>
      </c>
      <c r="Q7587" s="83">
        <f t="shared" si="3"/>
        <v>0.2935967742</v>
      </c>
      <c r="R7587" s="83">
        <f t="shared" si="4"/>
        <v>0.5400208757</v>
      </c>
      <c r="S7587" s="83" t="b">
        <f t="shared" si="5"/>
        <v>0</v>
      </c>
      <c r="T7587" s="72"/>
      <c r="U7587" s="72"/>
      <c r="V7587" s="72"/>
      <c r="W7587" s="72"/>
      <c r="X7587" s="72"/>
      <c r="Y7587" s="72"/>
      <c r="Z7587" s="72"/>
      <c r="AA7587" s="72"/>
      <c r="AB7587" s="72"/>
      <c r="AC7587" s="72"/>
      <c r="AD7587" s="72"/>
      <c r="AE7587" s="72"/>
      <c r="AF7587" s="72"/>
      <c r="AG7587" s="72"/>
      <c r="AH7587" s="72"/>
      <c r="AI7587" s="72"/>
      <c r="AJ7587" s="72"/>
      <c r="AK7587" s="72"/>
    </row>
    <row r="7588" ht="14.25" customHeight="1">
      <c r="A7588" s="78">
        <v>7585.0</v>
      </c>
      <c r="C7588" s="78" t="str">
        <f>VLOOKUP(G7588,[1]Macrodata_CCF!$A$3:$D$55,4,FALSE)</f>
        <v>#ERROR!</v>
      </c>
      <c r="E7588" s="79" t="str">
        <f>VLOOKUP(G7588,[1]Macrodata_CCF!$A$3:$B$55,2,FALSE)</f>
        <v>#ERROR!</v>
      </c>
      <c r="F7588" s="78">
        <v>0.0</v>
      </c>
      <c r="G7588" s="80">
        <v>20.0</v>
      </c>
      <c r="H7588" s="81">
        <v>0.0</v>
      </c>
      <c r="I7588" s="81">
        <v>340000.0</v>
      </c>
      <c r="J7588" s="81">
        <v>68000.0</v>
      </c>
      <c r="K7588" s="81">
        <v>340000.0</v>
      </c>
      <c r="L7588" s="82">
        <v>0.2</v>
      </c>
      <c r="N7588" s="83">
        <f t="shared" si="1"/>
        <v>0.2</v>
      </c>
      <c r="O7588" s="83">
        <f t="shared" si="2"/>
        <v>0.2</v>
      </c>
      <c r="Q7588" s="83">
        <f t="shared" si="3"/>
        <v>1</v>
      </c>
      <c r="R7588" s="83">
        <f t="shared" si="4"/>
        <v>0.2</v>
      </c>
      <c r="S7588" s="83" t="b">
        <f t="shared" si="5"/>
        <v>0</v>
      </c>
      <c r="T7588" s="72"/>
      <c r="U7588" s="72"/>
      <c r="V7588" s="72"/>
      <c r="W7588" s="72"/>
      <c r="X7588" s="72"/>
      <c r="Y7588" s="72"/>
      <c r="Z7588" s="72"/>
      <c r="AA7588" s="72"/>
      <c r="AB7588" s="72"/>
      <c r="AC7588" s="72"/>
      <c r="AD7588" s="72"/>
      <c r="AE7588" s="72"/>
      <c r="AF7588" s="72"/>
      <c r="AG7588" s="72"/>
      <c r="AH7588" s="72"/>
      <c r="AI7588" s="72"/>
      <c r="AJ7588" s="72"/>
      <c r="AK7588" s="72"/>
    </row>
    <row r="7589" ht="14.25" customHeight="1">
      <c r="A7589" s="78">
        <v>7586.0</v>
      </c>
      <c r="C7589" s="78" t="str">
        <f>VLOOKUP(G7589,[1]Macrodata_CCF!$A$3:$D$55,4,FALSE)</f>
        <v>#ERROR!</v>
      </c>
      <c r="E7589" s="79" t="str">
        <f>VLOOKUP(G7589,[1]Macrodata_CCF!$A$3:$B$55,2,FALSE)</f>
        <v>#ERROR!</v>
      </c>
      <c r="F7589" s="78">
        <v>0.0</v>
      </c>
      <c r="G7589" s="80">
        <v>24.0</v>
      </c>
      <c r="H7589" s="81">
        <v>645450.0</v>
      </c>
      <c r="I7589" s="81">
        <v>700000.0</v>
      </c>
      <c r="J7589" s="81">
        <v>653635.0</v>
      </c>
      <c r="K7589" s="81">
        <v>700000.0</v>
      </c>
      <c r="L7589" s="82">
        <v>0.1500458295142071</v>
      </c>
      <c r="N7589" s="83">
        <f t="shared" si="1"/>
        <v>0.1500458295</v>
      </c>
      <c r="O7589" s="83">
        <f t="shared" si="2"/>
        <v>0.1500458295</v>
      </c>
      <c r="Q7589" s="83">
        <f t="shared" si="3"/>
        <v>0.07792857143</v>
      </c>
      <c r="R7589" s="83">
        <f t="shared" si="4"/>
        <v>0.01169285714</v>
      </c>
      <c r="S7589" s="83" t="b">
        <f t="shared" si="5"/>
        <v>0</v>
      </c>
      <c r="T7589" s="72"/>
      <c r="U7589" s="72"/>
      <c r="V7589" s="72"/>
      <c r="W7589" s="72"/>
      <c r="X7589" s="72"/>
      <c r="Y7589" s="72"/>
      <c r="Z7589" s="72"/>
      <c r="AA7589" s="72"/>
      <c r="AB7589" s="72"/>
      <c r="AC7589" s="72"/>
      <c r="AD7589" s="72"/>
      <c r="AE7589" s="72"/>
      <c r="AF7589" s="72"/>
      <c r="AG7589" s="72"/>
      <c r="AH7589" s="72"/>
      <c r="AI7589" s="72"/>
      <c r="AJ7589" s="72"/>
      <c r="AK7589" s="72"/>
    </row>
    <row r="7590" ht="14.25" customHeight="1">
      <c r="A7590" s="78">
        <v>7587.0</v>
      </c>
      <c r="C7590" s="78" t="str">
        <f>VLOOKUP(G7590,[1]Macrodata_CCF!$A$3:$D$55,4,FALSE)</f>
        <v>#ERROR!</v>
      </c>
      <c r="E7590" s="79" t="str">
        <f>VLOOKUP(G7590,[1]Macrodata_CCF!$A$3:$B$55,2,FALSE)</f>
        <v>#ERROR!</v>
      </c>
      <c r="F7590" s="78">
        <v>0.0</v>
      </c>
      <c r="G7590" s="80">
        <v>14.0</v>
      </c>
      <c r="H7590" s="81">
        <v>141100.0</v>
      </c>
      <c r="I7590" s="81">
        <v>960000.0</v>
      </c>
      <c r="J7590" s="81">
        <v>263935.0</v>
      </c>
      <c r="K7590" s="81">
        <v>960000.0</v>
      </c>
      <c r="L7590" s="82">
        <v>0.15</v>
      </c>
      <c r="N7590" s="83">
        <f t="shared" si="1"/>
        <v>0.15</v>
      </c>
      <c r="O7590" s="83">
        <f t="shared" si="2"/>
        <v>0.15</v>
      </c>
      <c r="Q7590" s="83">
        <f t="shared" si="3"/>
        <v>0.8530208333</v>
      </c>
      <c r="R7590" s="83">
        <f t="shared" si="4"/>
        <v>0.15</v>
      </c>
      <c r="S7590" s="83" t="b">
        <f t="shared" si="5"/>
        <v>0</v>
      </c>
      <c r="T7590" s="72"/>
      <c r="U7590" s="72"/>
      <c r="V7590" s="72"/>
      <c r="W7590" s="72"/>
      <c r="X7590" s="72"/>
      <c r="Y7590" s="72"/>
      <c r="Z7590" s="72"/>
      <c r="AA7590" s="72"/>
      <c r="AB7590" s="72"/>
      <c r="AC7590" s="72"/>
      <c r="AD7590" s="72"/>
      <c r="AE7590" s="72"/>
      <c r="AF7590" s="72"/>
      <c r="AG7590" s="72"/>
      <c r="AH7590" s="72"/>
      <c r="AI7590" s="72"/>
      <c r="AJ7590" s="72"/>
      <c r="AK7590" s="72"/>
    </row>
    <row r="7591" ht="14.25" customHeight="1">
      <c r="A7591" s="78">
        <v>7588.0</v>
      </c>
      <c r="C7591" s="78" t="str">
        <f>VLOOKUP(G7591,[1]Macrodata_CCF!$A$3:$D$55,4,FALSE)</f>
        <v>#ERROR!</v>
      </c>
      <c r="E7591" s="79" t="str">
        <f>VLOOKUP(G7591,[1]Macrodata_CCF!$A$3:$B$55,2,FALSE)</f>
        <v>#ERROR!</v>
      </c>
      <c r="F7591" s="78">
        <v>0.0</v>
      </c>
      <c r="G7591" s="80">
        <v>16.0</v>
      </c>
      <c r="H7591" s="81">
        <v>0.0</v>
      </c>
      <c r="I7591" s="81">
        <v>670000.0</v>
      </c>
      <c r="J7591" s="81">
        <v>120600.0</v>
      </c>
      <c r="K7591" s="81">
        <v>670000.0</v>
      </c>
      <c r="L7591" s="82">
        <v>0.18</v>
      </c>
      <c r="N7591" s="83">
        <f t="shared" si="1"/>
        <v>0.18</v>
      </c>
      <c r="O7591" s="83">
        <f t="shared" si="2"/>
        <v>0.18</v>
      </c>
      <c r="Q7591" s="83">
        <f t="shared" si="3"/>
        <v>1</v>
      </c>
      <c r="R7591" s="83">
        <f t="shared" si="4"/>
        <v>0.18</v>
      </c>
      <c r="S7591" s="83" t="b">
        <f t="shared" si="5"/>
        <v>0</v>
      </c>
      <c r="T7591" s="72"/>
      <c r="U7591" s="72"/>
      <c r="V7591" s="72"/>
      <c r="W7591" s="72"/>
      <c r="X7591" s="72"/>
      <c r="Y7591" s="72"/>
      <c r="Z7591" s="72"/>
      <c r="AA7591" s="72"/>
      <c r="AB7591" s="72"/>
      <c r="AC7591" s="72"/>
      <c r="AD7591" s="72"/>
      <c r="AE7591" s="72"/>
      <c r="AF7591" s="72"/>
      <c r="AG7591" s="72"/>
      <c r="AH7591" s="72"/>
      <c r="AI7591" s="72"/>
      <c r="AJ7591" s="72"/>
      <c r="AK7591" s="72"/>
    </row>
    <row r="7592" ht="14.25" customHeight="1">
      <c r="A7592" s="78">
        <v>7589.0</v>
      </c>
      <c r="C7592" s="78" t="str">
        <f>VLOOKUP(G7592,[1]Macrodata_CCF!$A$3:$D$55,4,FALSE)</f>
        <v>#ERROR!</v>
      </c>
      <c r="E7592" s="79" t="str">
        <f>VLOOKUP(G7592,[1]Macrodata_CCF!$A$3:$B$55,2,FALSE)</f>
        <v>#ERROR!</v>
      </c>
      <c r="F7592" s="78">
        <v>0.0</v>
      </c>
      <c r="G7592" s="80">
        <v>42.0</v>
      </c>
      <c r="H7592" s="81">
        <v>213440.0</v>
      </c>
      <c r="I7592" s="81">
        <v>320000.0</v>
      </c>
      <c r="J7592" s="81">
        <v>194260.0</v>
      </c>
      <c r="K7592" s="81">
        <v>320000.0</v>
      </c>
      <c r="L7592" s="82">
        <v>-0.1799924924924925</v>
      </c>
      <c r="N7592" s="83">
        <f t="shared" si="1"/>
        <v>-0.1799924925</v>
      </c>
      <c r="O7592" s="83">
        <f t="shared" si="2"/>
        <v>0</v>
      </c>
      <c r="Q7592" s="83">
        <f t="shared" si="3"/>
        <v>0.333</v>
      </c>
      <c r="R7592" s="83">
        <f t="shared" si="4"/>
        <v>-0.1799924925</v>
      </c>
      <c r="S7592" s="83" t="b">
        <f t="shared" si="5"/>
        <v>0</v>
      </c>
      <c r="T7592" s="72"/>
      <c r="U7592" s="72"/>
      <c r="V7592" s="72"/>
      <c r="W7592" s="72"/>
      <c r="X7592" s="72"/>
      <c r="Y7592" s="72"/>
      <c r="Z7592" s="72"/>
      <c r="AA7592" s="72"/>
      <c r="AB7592" s="72"/>
      <c r="AC7592" s="72"/>
      <c r="AD7592" s="72"/>
      <c r="AE7592" s="72"/>
      <c r="AF7592" s="72"/>
      <c r="AG7592" s="72"/>
      <c r="AH7592" s="72"/>
      <c r="AI7592" s="72"/>
      <c r="AJ7592" s="72"/>
      <c r="AK7592" s="72"/>
    </row>
    <row r="7593" ht="14.25" customHeight="1">
      <c r="A7593" s="78">
        <v>7590.0</v>
      </c>
      <c r="C7593" s="78" t="str">
        <f>VLOOKUP(G7593,[1]Macrodata_CCF!$A$3:$D$55,4,FALSE)</f>
        <v>#ERROR!</v>
      </c>
      <c r="E7593" s="79" t="str">
        <f>VLOOKUP(G7593,[1]Macrodata_CCF!$A$3:$B$55,2,FALSE)</f>
        <v>#ERROR!</v>
      </c>
      <c r="F7593" s="78">
        <v>0.0</v>
      </c>
      <c r="G7593" s="80">
        <v>36.0</v>
      </c>
      <c r="H7593" s="81">
        <v>526965.0</v>
      </c>
      <c r="I7593" s="81">
        <v>810000.0</v>
      </c>
      <c r="J7593" s="81">
        <v>572250.0</v>
      </c>
      <c r="K7593" s="81">
        <v>810000.0</v>
      </c>
      <c r="L7593" s="82">
        <v>0.1599978801208331</v>
      </c>
      <c r="N7593" s="83">
        <f t="shared" si="1"/>
        <v>0.1599978801</v>
      </c>
      <c r="O7593" s="83">
        <f t="shared" si="2"/>
        <v>0.1599978801</v>
      </c>
      <c r="Q7593" s="83">
        <f t="shared" si="3"/>
        <v>0.3494259259</v>
      </c>
      <c r="R7593" s="83">
        <f t="shared" si="4"/>
        <v>0.1599978801</v>
      </c>
      <c r="S7593" s="83" t="b">
        <f t="shared" si="5"/>
        <v>0</v>
      </c>
      <c r="T7593" s="72"/>
      <c r="U7593" s="72"/>
      <c r="V7593" s="72"/>
      <c r="W7593" s="72"/>
      <c r="X7593" s="72"/>
      <c r="Y7593" s="72"/>
      <c r="Z7593" s="72"/>
      <c r="AA7593" s="72"/>
      <c r="AB7593" s="72"/>
      <c r="AC7593" s="72"/>
      <c r="AD7593" s="72"/>
      <c r="AE7593" s="72"/>
      <c r="AF7593" s="72"/>
      <c r="AG7593" s="72"/>
      <c r="AH7593" s="72"/>
      <c r="AI7593" s="72"/>
      <c r="AJ7593" s="72"/>
      <c r="AK7593" s="72"/>
    </row>
    <row r="7594" ht="14.25" customHeight="1">
      <c r="A7594" s="78">
        <v>7591.0</v>
      </c>
      <c r="C7594" s="78" t="str">
        <f>VLOOKUP(G7594,[1]Macrodata_CCF!$A$3:$D$55,4,FALSE)</f>
        <v>#ERROR!</v>
      </c>
      <c r="E7594" s="79" t="str">
        <f>VLOOKUP(G7594,[1]Macrodata_CCF!$A$3:$B$55,2,FALSE)</f>
        <v>#ERROR!</v>
      </c>
      <c r="F7594" s="78">
        <v>0.0</v>
      </c>
      <c r="G7594" s="80">
        <v>45.0</v>
      </c>
      <c r="H7594" s="81">
        <v>237475.0</v>
      </c>
      <c r="I7594" s="81">
        <v>700000.0</v>
      </c>
      <c r="J7594" s="81">
        <v>329980.0</v>
      </c>
      <c r="K7594" s="81">
        <v>1120000.0</v>
      </c>
      <c r="L7594" s="82">
        <v>0.2</v>
      </c>
      <c r="N7594" s="83">
        <f t="shared" si="1"/>
        <v>0.2</v>
      </c>
      <c r="O7594" s="83">
        <f t="shared" si="2"/>
        <v>0.2</v>
      </c>
      <c r="Q7594" s="83">
        <f t="shared" si="3"/>
        <v>0.66075</v>
      </c>
      <c r="R7594" s="83">
        <f t="shared" si="4"/>
        <v>0.2</v>
      </c>
      <c r="S7594" s="83" t="b">
        <f t="shared" si="5"/>
        <v>0</v>
      </c>
      <c r="T7594" s="72"/>
      <c r="U7594" s="72"/>
      <c r="V7594" s="72"/>
      <c r="W7594" s="72"/>
      <c r="X7594" s="72"/>
      <c r="Y7594" s="72"/>
      <c r="Z7594" s="72"/>
      <c r="AA7594" s="72"/>
      <c r="AB7594" s="72"/>
      <c r="AC7594" s="72"/>
      <c r="AD7594" s="72"/>
      <c r="AE7594" s="72"/>
      <c r="AF7594" s="72"/>
      <c r="AG7594" s="72"/>
      <c r="AH7594" s="72"/>
      <c r="AI7594" s="72"/>
      <c r="AJ7594" s="72"/>
      <c r="AK7594" s="72"/>
    </row>
    <row r="7595" ht="14.25" customHeight="1">
      <c r="A7595" s="78">
        <v>7592.0</v>
      </c>
      <c r="C7595" s="78" t="str">
        <f>VLOOKUP(G7595,[1]Macrodata_CCF!$A$3:$D$55,4,FALSE)</f>
        <v>#ERROR!</v>
      </c>
      <c r="E7595" s="79" t="str">
        <f>VLOOKUP(G7595,[1]Macrodata_CCF!$A$3:$B$55,2,FALSE)</f>
        <v>#ERROR!</v>
      </c>
      <c r="F7595" s="78">
        <v>0.0</v>
      </c>
      <c r="G7595" s="80">
        <v>15.0</v>
      </c>
      <c r="H7595" s="81">
        <v>830170.0</v>
      </c>
      <c r="I7595" s="81">
        <v>850000.0</v>
      </c>
      <c r="J7595" s="81">
        <v>832945.0</v>
      </c>
      <c r="K7595" s="81">
        <v>850000.0</v>
      </c>
      <c r="L7595" s="82">
        <v>0.1399394856278366</v>
      </c>
      <c r="N7595" s="83">
        <f t="shared" si="1"/>
        <v>0.1399394856</v>
      </c>
      <c r="O7595" s="83">
        <f t="shared" si="2"/>
        <v>0.1399394856</v>
      </c>
      <c r="Q7595" s="83">
        <f t="shared" si="3"/>
        <v>0.02332941176</v>
      </c>
      <c r="R7595" s="83">
        <f t="shared" si="4"/>
        <v>0.003264705882</v>
      </c>
      <c r="S7595" s="83" t="b">
        <f t="shared" si="5"/>
        <v>0</v>
      </c>
      <c r="T7595" s="72"/>
      <c r="U7595" s="72"/>
      <c r="V7595" s="72"/>
      <c r="W7595" s="72"/>
      <c r="X7595" s="72"/>
      <c r="Y7595" s="72"/>
      <c r="Z7595" s="72"/>
      <c r="AA7595" s="72"/>
      <c r="AB7595" s="72"/>
      <c r="AC7595" s="72"/>
      <c r="AD7595" s="72"/>
      <c r="AE7595" s="72"/>
      <c r="AF7595" s="72"/>
      <c r="AG7595" s="72"/>
      <c r="AH7595" s="72"/>
      <c r="AI7595" s="72"/>
      <c r="AJ7595" s="72"/>
      <c r="AK7595" s="72"/>
    </row>
    <row r="7596" ht="14.25" customHeight="1">
      <c r="A7596" s="78">
        <v>7593.0</v>
      </c>
      <c r="C7596" s="78" t="str">
        <f>VLOOKUP(G7596,[1]Macrodata_CCF!$A$3:$D$55,4,FALSE)</f>
        <v>#ERROR!</v>
      </c>
      <c r="E7596" s="79" t="str">
        <f>VLOOKUP(G7596,[1]Macrodata_CCF!$A$3:$B$55,2,FALSE)</f>
        <v>#ERROR!</v>
      </c>
      <c r="F7596" s="78">
        <v>0.0</v>
      </c>
      <c r="G7596" s="80">
        <v>25.0</v>
      </c>
      <c r="H7596" s="81">
        <v>190850.0</v>
      </c>
      <c r="I7596" s="81">
        <v>540000.0</v>
      </c>
      <c r="J7596" s="81">
        <v>250205.0</v>
      </c>
      <c r="K7596" s="81">
        <v>540000.0</v>
      </c>
      <c r="L7596" s="82">
        <v>0.1699985679507375</v>
      </c>
      <c r="N7596" s="83">
        <f t="shared" si="1"/>
        <v>0.169998568</v>
      </c>
      <c r="O7596" s="83">
        <f t="shared" si="2"/>
        <v>0.169998568</v>
      </c>
      <c r="Q7596" s="83">
        <f t="shared" si="3"/>
        <v>0.6465740741</v>
      </c>
      <c r="R7596" s="83">
        <f t="shared" si="4"/>
        <v>0.169998568</v>
      </c>
      <c r="S7596" s="83" t="b">
        <f t="shared" si="5"/>
        <v>0</v>
      </c>
      <c r="T7596" s="72"/>
      <c r="U7596" s="72"/>
      <c r="V7596" s="72"/>
      <c r="W7596" s="72"/>
      <c r="X7596" s="72"/>
      <c r="Y7596" s="72"/>
      <c r="Z7596" s="72"/>
      <c r="AA7596" s="72"/>
      <c r="AB7596" s="72"/>
      <c r="AC7596" s="72"/>
      <c r="AD7596" s="72"/>
      <c r="AE7596" s="72"/>
      <c r="AF7596" s="72"/>
      <c r="AG7596" s="72"/>
      <c r="AH7596" s="72"/>
      <c r="AI7596" s="72"/>
      <c r="AJ7596" s="72"/>
      <c r="AK7596" s="72"/>
    </row>
    <row r="7597" ht="14.25" customHeight="1">
      <c r="A7597" s="78">
        <v>7594.0</v>
      </c>
      <c r="C7597" s="78" t="str">
        <f>VLOOKUP(G7597,[1]Macrodata_CCF!$A$3:$D$55,4,FALSE)</f>
        <v>#ERROR!</v>
      </c>
      <c r="E7597" s="79" t="str">
        <f>VLOOKUP(G7597,[1]Macrodata_CCF!$A$3:$B$55,2,FALSE)</f>
        <v>#ERROR!</v>
      </c>
      <c r="F7597" s="78">
        <v>0.0</v>
      </c>
      <c r="G7597" s="80">
        <v>34.0</v>
      </c>
      <c r="H7597" s="81">
        <v>460350.0</v>
      </c>
      <c r="I7597" s="81">
        <v>480000.0</v>
      </c>
      <c r="J7597" s="81">
        <v>461920.0</v>
      </c>
      <c r="K7597" s="81">
        <v>624000.0</v>
      </c>
      <c r="L7597" s="82">
        <v>0.07989821882951655</v>
      </c>
      <c r="N7597" s="83">
        <f t="shared" si="1"/>
        <v>0.07989821883</v>
      </c>
      <c r="O7597" s="83">
        <f t="shared" si="2"/>
        <v>0.07989821883</v>
      </c>
      <c r="Q7597" s="83">
        <f t="shared" si="3"/>
        <v>0.0409375</v>
      </c>
      <c r="R7597" s="83">
        <f t="shared" si="4"/>
        <v>0.003270833333</v>
      </c>
      <c r="S7597" s="83" t="b">
        <f t="shared" si="5"/>
        <v>0</v>
      </c>
      <c r="T7597" s="72"/>
      <c r="U7597" s="72"/>
      <c r="V7597" s="72"/>
      <c r="W7597" s="72"/>
      <c r="X7597" s="72"/>
      <c r="Y7597" s="72"/>
      <c r="Z7597" s="72"/>
      <c r="AA7597" s="72"/>
      <c r="AB7597" s="72"/>
      <c r="AC7597" s="72"/>
      <c r="AD7597" s="72"/>
      <c r="AE7597" s="72"/>
      <c r="AF7597" s="72"/>
      <c r="AG7597" s="72"/>
      <c r="AH7597" s="72"/>
      <c r="AI7597" s="72"/>
      <c r="AJ7597" s="72"/>
      <c r="AK7597" s="72"/>
    </row>
    <row r="7598" ht="14.25" customHeight="1">
      <c r="A7598" s="78">
        <v>7595.0</v>
      </c>
      <c r="C7598" s="78" t="str">
        <f>VLOOKUP(G7598,[1]Macrodata_CCF!$A$3:$D$55,4,FALSE)</f>
        <v>#ERROR!</v>
      </c>
      <c r="E7598" s="79" t="str">
        <f>VLOOKUP(G7598,[1]Macrodata_CCF!$A$3:$B$55,2,FALSE)</f>
        <v>#ERROR!</v>
      </c>
      <c r="F7598" s="78">
        <v>0.0</v>
      </c>
      <c r="G7598" s="80">
        <v>40.0</v>
      </c>
      <c r="H7598" s="81">
        <v>0.0</v>
      </c>
      <c r="I7598" s="81">
        <v>860000.0</v>
      </c>
      <c r="J7598" s="81">
        <v>111800.0</v>
      </c>
      <c r="K7598" s="81">
        <v>860000.0</v>
      </c>
      <c r="L7598" s="82">
        <v>0.13</v>
      </c>
      <c r="N7598" s="83">
        <f t="shared" si="1"/>
        <v>0.13</v>
      </c>
      <c r="O7598" s="83">
        <f t="shared" si="2"/>
        <v>0.13</v>
      </c>
      <c r="Q7598" s="83">
        <f t="shared" si="3"/>
        <v>1</v>
      </c>
      <c r="R7598" s="83">
        <f t="shared" si="4"/>
        <v>0.13</v>
      </c>
      <c r="S7598" s="83" t="b">
        <f t="shared" si="5"/>
        <v>0</v>
      </c>
      <c r="T7598" s="72"/>
      <c r="U7598" s="72"/>
      <c r="V7598" s="72"/>
      <c r="W7598" s="72"/>
      <c r="X7598" s="72"/>
      <c r="Y7598" s="72"/>
      <c r="Z7598" s="72"/>
      <c r="AA7598" s="72"/>
      <c r="AB7598" s="72"/>
      <c r="AC7598" s="72"/>
      <c r="AD7598" s="72"/>
      <c r="AE7598" s="72"/>
      <c r="AF7598" s="72"/>
      <c r="AG7598" s="72"/>
      <c r="AH7598" s="72"/>
      <c r="AI7598" s="72"/>
      <c r="AJ7598" s="72"/>
      <c r="AK7598" s="72"/>
    </row>
    <row r="7599" ht="14.25" customHeight="1">
      <c r="A7599" s="78">
        <v>7596.0</v>
      </c>
      <c r="C7599" s="78" t="str">
        <f>VLOOKUP(G7599,[1]Macrodata_CCF!$A$3:$D$55,4,FALSE)</f>
        <v>#ERROR!</v>
      </c>
      <c r="E7599" s="79" t="str">
        <f>VLOOKUP(G7599,[1]Macrodata_CCF!$A$3:$B$55,2,FALSE)</f>
        <v>#ERROR!</v>
      </c>
      <c r="F7599" s="78">
        <v>0.0</v>
      </c>
      <c r="G7599" s="80">
        <v>10.0</v>
      </c>
      <c r="H7599" s="81">
        <v>0.0</v>
      </c>
      <c r="I7599" s="81">
        <v>120000.0</v>
      </c>
      <c r="J7599" s="81">
        <v>45600.0</v>
      </c>
      <c r="K7599" s="81">
        <v>120000.0</v>
      </c>
      <c r="L7599" s="82">
        <v>0.38</v>
      </c>
      <c r="N7599" s="83">
        <f t="shared" si="1"/>
        <v>0.38</v>
      </c>
      <c r="O7599" s="83">
        <f t="shared" si="2"/>
        <v>0.38</v>
      </c>
      <c r="Q7599" s="83">
        <f t="shared" si="3"/>
        <v>1</v>
      </c>
      <c r="R7599" s="83">
        <f t="shared" si="4"/>
        <v>0.38</v>
      </c>
      <c r="S7599" s="83" t="b">
        <f t="shared" si="5"/>
        <v>0</v>
      </c>
      <c r="T7599" s="72"/>
      <c r="U7599" s="72"/>
      <c r="V7599" s="72"/>
      <c r="W7599" s="72"/>
      <c r="X7599" s="72"/>
      <c r="Y7599" s="72"/>
      <c r="Z7599" s="72"/>
      <c r="AA7599" s="72"/>
      <c r="AB7599" s="72"/>
      <c r="AC7599" s="72"/>
      <c r="AD7599" s="72"/>
      <c r="AE7599" s="72"/>
      <c r="AF7599" s="72"/>
      <c r="AG7599" s="72"/>
      <c r="AH7599" s="72"/>
      <c r="AI7599" s="72"/>
      <c r="AJ7599" s="72"/>
      <c r="AK7599" s="72"/>
    </row>
    <row r="7600" ht="14.25" customHeight="1">
      <c r="A7600" s="78">
        <v>7597.0</v>
      </c>
      <c r="C7600" s="78" t="str">
        <f>VLOOKUP(G7600,[1]Macrodata_CCF!$A$3:$D$55,4,FALSE)</f>
        <v>#ERROR!</v>
      </c>
      <c r="E7600" s="79" t="str">
        <f>VLOOKUP(G7600,[1]Macrodata_CCF!$A$3:$B$55,2,FALSE)</f>
        <v>#ERROR!</v>
      </c>
      <c r="F7600" s="78">
        <v>1.0</v>
      </c>
      <c r="G7600" s="80">
        <v>30.0</v>
      </c>
      <c r="H7600" s="81">
        <v>566715.0</v>
      </c>
      <c r="I7600" s="81">
        <v>820000.0</v>
      </c>
      <c r="J7600" s="81">
        <v>668030.0</v>
      </c>
      <c r="K7600" s="81">
        <v>1230000.0</v>
      </c>
      <c r="L7600" s="82">
        <v>0.4000039481216811</v>
      </c>
      <c r="N7600" s="83">
        <f t="shared" si="1"/>
        <v>0.4000039481</v>
      </c>
      <c r="O7600" s="83">
        <f t="shared" si="2"/>
        <v>0.4000039481</v>
      </c>
      <c r="Q7600" s="83">
        <f t="shared" si="3"/>
        <v>0.3088841463</v>
      </c>
      <c r="R7600" s="83">
        <f t="shared" si="4"/>
        <v>0.4000039481</v>
      </c>
      <c r="S7600" s="83" t="b">
        <f t="shared" si="5"/>
        <v>0</v>
      </c>
      <c r="T7600" s="72"/>
      <c r="U7600" s="72"/>
      <c r="V7600" s="72"/>
      <c r="W7600" s="72"/>
      <c r="X7600" s="72"/>
      <c r="Y7600" s="72"/>
      <c r="Z7600" s="72"/>
      <c r="AA7600" s="72"/>
      <c r="AB7600" s="72"/>
      <c r="AC7600" s="72"/>
      <c r="AD7600" s="72"/>
      <c r="AE7600" s="72"/>
      <c r="AF7600" s="72"/>
      <c r="AG7600" s="72"/>
      <c r="AH7600" s="72"/>
      <c r="AI7600" s="72"/>
      <c r="AJ7600" s="72"/>
      <c r="AK7600" s="72"/>
    </row>
    <row r="7601" ht="14.25" customHeight="1">
      <c r="A7601" s="78">
        <v>7598.0</v>
      </c>
      <c r="C7601" s="78" t="str">
        <f>VLOOKUP(G7601,[1]Macrodata_CCF!$A$3:$D$55,4,FALSE)</f>
        <v>#ERROR!</v>
      </c>
      <c r="E7601" s="79" t="str">
        <f>VLOOKUP(G7601,[1]Macrodata_CCF!$A$3:$B$55,2,FALSE)</f>
        <v>#ERROR!</v>
      </c>
      <c r="F7601" s="78">
        <v>0.0</v>
      </c>
      <c r="G7601" s="80">
        <v>30.0</v>
      </c>
      <c r="H7601" s="81">
        <v>142975.0</v>
      </c>
      <c r="I7601" s="81">
        <v>720000.0</v>
      </c>
      <c r="J7601" s="81">
        <v>252610.0</v>
      </c>
      <c r="K7601" s="81">
        <v>1080000.0</v>
      </c>
      <c r="L7601" s="82">
        <v>0.1900004332567913</v>
      </c>
      <c r="N7601" s="83">
        <f t="shared" si="1"/>
        <v>0.1900004333</v>
      </c>
      <c r="O7601" s="83">
        <f t="shared" si="2"/>
        <v>0.1900004333</v>
      </c>
      <c r="Q7601" s="83">
        <f t="shared" si="3"/>
        <v>0.8014236111</v>
      </c>
      <c r="R7601" s="83">
        <f t="shared" si="4"/>
        <v>0.1900004333</v>
      </c>
      <c r="S7601" s="83" t="b">
        <f t="shared" si="5"/>
        <v>0</v>
      </c>
      <c r="T7601" s="72"/>
      <c r="U7601" s="72"/>
      <c r="V7601" s="72"/>
      <c r="W7601" s="72"/>
      <c r="X7601" s="72"/>
      <c r="Y7601" s="72"/>
      <c r="Z7601" s="72"/>
      <c r="AA7601" s="72"/>
      <c r="AB7601" s="72"/>
      <c r="AC7601" s="72"/>
      <c r="AD7601" s="72"/>
      <c r="AE7601" s="72"/>
      <c r="AF7601" s="72"/>
      <c r="AG7601" s="72"/>
      <c r="AH7601" s="72"/>
      <c r="AI7601" s="72"/>
      <c r="AJ7601" s="72"/>
      <c r="AK7601" s="72"/>
    </row>
    <row r="7602" ht="14.25" customHeight="1">
      <c r="A7602" s="78">
        <v>7599.0</v>
      </c>
      <c r="C7602" s="78" t="str">
        <f>VLOOKUP(G7602,[1]Macrodata_CCF!$A$3:$D$55,4,FALSE)</f>
        <v>#ERROR!</v>
      </c>
      <c r="E7602" s="79" t="str">
        <f>VLOOKUP(G7602,[1]Macrodata_CCF!$A$3:$B$55,2,FALSE)</f>
        <v>#ERROR!</v>
      </c>
      <c r="F7602" s="78">
        <v>0.0</v>
      </c>
      <c r="G7602" s="80">
        <v>15.0</v>
      </c>
      <c r="H7602" s="81">
        <v>15395.0</v>
      </c>
      <c r="I7602" s="81">
        <v>970000.0</v>
      </c>
      <c r="J7602" s="81">
        <v>196770.0</v>
      </c>
      <c r="K7602" s="81">
        <v>970000.0</v>
      </c>
      <c r="L7602" s="82">
        <v>0.190000052377685</v>
      </c>
      <c r="N7602" s="83">
        <f t="shared" si="1"/>
        <v>0.1900000524</v>
      </c>
      <c r="O7602" s="83">
        <f t="shared" si="2"/>
        <v>0.1900000524</v>
      </c>
      <c r="Q7602" s="83">
        <f t="shared" si="3"/>
        <v>0.984128866</v>
      </c>
      <c r="R7602" s="83">
        <f t="shared" si="4"/>
        <v>0.1900000524</v>
      </c>
      <c r="S7602" s="83" t="b">
        <f t="shared" si="5"/>
        <v>0</v>
      </c>
      <c r="T7602" s="72"/>
      <c r="U7602" s="72"/>
      <c r="V7602" s="72"/>
      <c r="W7602" s="72"/>
      <c r="X7602" s="72"/>
      <c r="Y7602" s="72"/>
      <c r="Z7602" s="72"/>
      <c r="AA7602" s="72"/>
      <c r="AB7602" s="72"/>
      <c r="AC7602" s="72"/>
      <c r="AD7602" s="72"/>
      <c r="AE7602" s="72"/>
      <c r="AF7602" s="72"/>
      <c r="AG7602" s="72"/>
      <c r="AH7602" s="72"/>
      <c r="AI7602" s="72"/>
      <c r="AJ7602" s="72"/>
      <c r="AK7602" s="72"/>
    </row>
    <row r="7603" ht="14.25" customHeight="1">
      <c r="A7603" s="78">
        <v>7600.0</v>
      </c>
      <c r="C7603" s="78" t="str">
        <f>VLOOKUP(G7603,[1]Macrodata_CCF!$A$3:$D$55,4,FALSE)</f>
        <v>#ERROR!</v>
      </c>
      <c r="E7603" s="79" t="str">
        <f>VLOOKUP(G7603,[1]Macrodata_CCF!$A$3:$B$55,2,FALSE)</f>
        <v>#ERROR!</v>
      </c>
      <c r="F7603" s="78">
        <v>0.0</v>
      </c>
      <c r="G7603" s="80">
        <v>20.0</v>
      </c>
      <c r="H7603" s="81">
        <v>19270.0</v>
      </c>
      <c r="I7603" s="81">
        <v>160000.0</v>
      </c>
      <c r="J7603" s="81">
        <v>46010.0</v>
      </c>
      <c r="K7603" s="81">
        <v>160000.0</v>
      </c>
      <c r="L7603" s="82">
        <v>0.190009237547076</v>
      </c>
      <c r="N7603" s="83">
        <f t="shared" si="1"/>
        <v>0.1900092375</v>
      </c>
      <c r="O7603" s="83">
        <f t="shared" si="2"/>
        <v>0.1900092375</v>
      </c>
      <c r="Q7603" s="83">
        <f t="shared" si="3"/>
        <v>0.8795625</v>
      </c>
      <c r="R7603" s="83">
        <f t="shared" si="4"/>
        <v>0.1900092375</v>
      </c>
      <c r="S7603" s="83" t="b">
        <f t="shared" si="5"/>
        <v>0</v>
      </c>
      <c r="T7603" s="72"/>
      <c r="U7603" s="72"/>
      <c r="V7603" s="72"/>
      <c r="W7603" s="72"/>
      <c r="X7603" s="72"/>
      <c r="Y7603" s="72"/>
      <c r="Z7603" s="72"/>
      <c r="AA7603" s="72"/>
      <c r="AB7603" s="72"/>
      <c r="AC7603" s="72"/>
      <c r="AD7603" s="72"/>
      <c r="AE7603" s="72"/>
      <c r="AF7603" s="72"/>
      <c r="AG7603" s="72"/>
      <c r="AH7603" s="72"/>
      <c r="AI7603" s="72"/>
      <c r="AJ7603" s="72"/>
      <c r="AK7603" s="72"/>
    </row>
    <row r="7604" ht="14.25" customHeight="1">
      <c r="A7604" s="78">
        <v>7601.0</v>
      </c>
      <c r="C7604" s="78" t="str">
        <f>VLOOKUP(G7604,[1]Macrodata_CCF!$A$3:$D$55,4,FALSE)</f>
        <v>#ERROR!</v>
      </c>
      <c r="E7604" s="79" t="str">
        <f>VLOOKUP(G7604,[1]Macrodata_CCF!$A$3:$B$55,2,FALSE)</f>
        <v>#ERROR!</v>
      </c>
      <c r="F7604" s="78">
        <v>0.0</v>
      </c>
      <c r="G7604" s="80">
        <v>52.0</v>
      </c>
      <c r="H7604" s="81">
        <v>182055.0</v>
      </c>
      <c r="I7604" s="81">
        <v>310000.0</v>
      </c>
      <c r="J7604" s="81">
        <v>316200.0</v>
      </c>
      <c r="K7604" s="81">
        <v>310000.0</v>
      </c>
      <c r="L7604" s="82">
        <v>1.048458321935207</v>
      </c>
      <c r="N7604" s="83">
        <f t="shared" si="1"/>
        <v>1.048458322</v>
      </c>
      <c r="O7604" s="83">
        <f t="shared" si="2"/>
        <v>1</v>
      </c>
      <c r="Q7604" s="83">
        <f t="shared" si="3"/>
        <v>0.4127258065</v>
      </c>
      <c r="R7604" s="83">
        <f t="shared" si="4"/>
        <v>1.048458322</v>
      </c>
      <c r="S7604" s="83" t="b">
        <f t="shared" si="5"/>
        <v>0</v>
      </c>
      <c r="T7604" s="72"/>
      <c r="U7604" s="72"/>
      <c r="V7604" s="72"/>
      <c r="W7604" s="72"/>
      <c r="X7604" s="72"/>
      <c r="Y7604" s="72"/>
      <c r="Z7604" s="72"/>
      <c r="AA7604" s="72"/>
      <c r="AB7604" s="72"/>
      <c r="AC7604" s="72"/>
      <c r="AD7604" s="72"/>
      <c r="AE7604" s="72"/>
      <c r="AF7604" s="72"/>
      <c r="AG7604" s="72"/>
      <c r="AH7604" s="72"/>
      <c r="AI7604" s="72"/>
      <c r="AJ7604" s="72"/>
      <c r="AK7604" s="72"/>
    </row>
    <row r="7605" ht="14.25" customHeight="1">
      <c r="A7605" s="78">
        <v>7602.0</v>
      </c>
      <c r="C7605" s="78" t="str">
        <f>VLOOKUP(G7605,[1]Macrodata_CCF!$A$3:$D$55,4,FALSE)</f>
        <v>#ERROR!</v>
      </c>
      <c r="E7605" s="79" t="str">
        <f>VLOOKUP(G7605,[1]Macrodata_CCF!$A$3:$B$55,2,FALSE)</f>
        <v>#ERROR!</v>
      </c>
      <c r="F7605" s="78">
        <v>0.0</v>
      </c>
      <c r="G7605" s="80">
        <v>31.0</v>
      </c>
      <c r="H7605" s="81">
        <v>0.0</v>
      </c>
      <c r="I7605" s="81">
        <v>360000.0</v>
      </c>
      <c r="J7605" s="81">
        <v>68400.0</v>
      </c>
      <c r="K7605" s="81">
        <v>360000.0</v>
      </c>
      <c r="L7605" s="82">
        <v>0.19</v>
      </c>
      <c r="N7605" s="83">
        <f t="shared" si="1"/>
        <v>0.19</v>
      </c>
      <c r="O7605" s="83">
        <f t="shared" si="2"/>
        <v>0.19</v>
      </c>
      <c r="Q7605" s="83">
        <f t="shared" si="3"/>
        <v>1</v>
      </c>
      <c r="R7605" s="83">
        <f t="shared" si="4"/>
        <v>0.19</v>
      </c>
      <c r="S7605" s="83" t="b">
        <f t="shared" si="5"/>
        <v>0</v>
      </c>
      <c r="T7605" s="72"/>
      <c r="U7605" s="72"/>
      <c r="V7605" s="72"/>
      <c r="W7605" s="72"/>
      <c r="X7605" s="72"/>
      <c r="Y7605" s="72"/>
      <c r="Z7605" s="72"/>
      <c r="AA7605" s="72"/>
      <c r="AB7605" s="72"/>
      <c r="AC7605" s="72"/>
      <c r="AD7605" s="72"/>
      <c r="AE7605" s="72"/>
      <c r="AF7605" s="72"/>
      <c r="AG7605" s="72"/>
      <c r="AH7605" s="72"/>
      <c r="AI7605" s="72"/>
      <c r="AJ7605" s="72"/>
      <c r="AK7605" s="72"/>
    </row>
    <row r="7606" ht="14.25" customHeight="1">
      <c r="A7606" s="78">
        <v>7603.0</v>
      </c>
      <c r="C7606" s="78" t="str">
        <f>VLOOKUP(G7606,[1]Macrodata_CCF!$A$3:$D$55,4,FALSE)</f>
        <v>#ERROR!</v>
      </c>
      <c r="E7606" s="79" t="str">
        <f>VLOOKUP(G7606,[1]Macrodata_CCF!$A$3:$B$55,2,FALSE)</f>
        <v>#ERROR!</v>
      </c>
      <c r="F7606" s="78">
        <v>0.0</v>
      </c>
      <c r="G7606" s="80">
        <v>12.0</v>
      </c>
      <c r="H7606" s="81">
        <v>0.0</v>
      </c>
      <c r="I7606" s="81">
        <v>300000.0</v>
      </c>
      <c r="J7606" s="81">
        <v>84000.0</v>
      </c>
      <c r="K7606" s="81">
        <v>300000.0</v>
      </c>
      <c r="L7606" s="82">
        <v>0.28</v>
      </c>
      <c r="N7606" s="83">
        <f t="shared" si="1"/>
        <v>0.28</v>
      </c>
      <c r="O7606" s="83">
        <f t="shared" si="2"/>
        <v>0.28</v>
      </c>
      <c r="Q7606" s="83">
        <f t="shared" si="3"/>
        <v>1</v>
      </c>
      <c r="R7606" s="83">
        <f t="shared" si="4"/>
        <v>0.28</v>
      </c>
      <c r="S7606" s="83" t="b">
        <f t="shared" si="5"/>
        <v>0</v>
      </c>
      <c r="T7606" s="72"/>
      <c r="U7606" s="72"/>
      <c r="V7606" s="72"/>
      <c r="W7606" s="72"/>
      <c r="X7606" s="72"/>
      <c r="Y7606" s="72"/>
      <c r="Z7606" s="72"/>
      <c r="AA7606" s="72"/>
      <c r="AB7606" s="72"/>
      <c r="AC7606" s="72"/>
      <c r="AD7606" s="72"/>
      <c r="AE7606" s="72"/>
      <c r="AF7606" s="72"/>
      <c r="AG7606" s="72"/>
      <c r="AH7606" s="72"/>
      <c r="AI7606" s="72"/>
      <c r="AJ7606" s="72"/>
      <c r="AK7606" s="72"/>
    </row>
    <row r="7607" ht="14.25" customHeight="1">
      <c r="A7607" s="78">
        <v>7604.0</v>
      </c>
      <c r="C7607" s="78" t="str">
        <f>VLOOKUP(G7607,[1]Macrodata_CCF!$A$3:$D$55,4,FALSE)</f>
        <v>#ERROR!</v>
      </c>
      <c r="E7607" s="79" t="str">
        <f>VLOOKUP(G7607,[1]Macrodata_CCF!$A$3:$B$55,2,FALSE)</f>
        <v>#ERROR!</v>
      </c>
      <c r="F7607" s="78">
        <v>0.0</v>
      </c>
      <c r="G7607" s="80">
        <v>10.0</v>
      </c>
      <c r="H7607" s="81">
        <v>843125.0</v>
      </c>
      <c r="I7607" s="81">
        <v>910000.0</v>
      </c>
      <c r="J7607" s="81">
        <v>822395.0</v>
      </c>
      <c r="K7607" s="81">
        <v>910000.0</v>
      </c>
      <c r="L7607" s="82">
        <v>-0.309981308411215</v>
      </c>
      <c r="N7607" s="83">
        <f t="shared" si="1"/>
        <v>-0.3099813084</v>
      </c>
      <c r="O7607" s="83">
        <f t="shared" si="2"/>
        <v>0</v>
      </c>
      <c r="Q7607" s="83">
        <f t="shared" si="3"/>
        <v>0.07348901099</v>
      </c>
      <c r="R7607" s="83">
        <f t="shared" si="4"/>
        <v>-0.02278021978</v>
      </c>
      <c r="S7607" s="83" t="b">
        <f t="shared" si="5"/>
        <v>0</v>
      </c>
      <c r="T7607" s="72"/>
      <c r="U7607" s="72"/>
      <c r="V7607" s="72"/>
      <c r="W7607" s="72"/>
      <c r="X7607" s="72"/>
      <c r="Y7607" s="72"/>
      <c r="Z7607" s="72"/>
      <c r="AA7607" s="72"/>
      <c r="AB7607" s="72"/>
      <c r="AC7607" s="72"/>
      <c r="AD7607" s="72"/>
      <c r="AE7607" s="72"/>
      <c r="AF7607" s="72"/>
      <c r="AG7607" s="72"/>
      <c r="AH7607" s="72"/>
      <c r="AI7607" s="72"/>
      <c r="AJ7607" s="72"/>
      <c r="AK7607" s="72"/>
    </row>
    <row r="7608" ht="14.25" customHeight="1">
      <c r="A7608" s="78">
        <v>7605.0</v>
      </c>
      <c r="C7608" s="78" t="str">
        <f>VLOOKUP(G7608,[1]Macrodata_CCF!$A$3:$D$55,4,FALSE)</f>
        <v>#ERROR!</v>
      </c>
      <c r="E7608" s="79" t="str">
        <f>VLOOKUP(G7608,[1]Macrodata_CCF!$A$3:$B$55,2,FALSE)</f>
        <v>#ERROR!</v>
      </c>
      <c r="F7608" s="78">
        <v>0.0</v>
      </c>
      <c r="G7608" s="80">
        <v>30.0</v>
      </c>
      <c r="H7608" s="81">
        <v>114970.0</v>
      </c>
      <c r="I7608" s="81">
        <v>890000.0</v>
      </c>
      <c r="J7608" s="81">
        <v>0.0</v>
      </c>
      <c r="K7608" s="81">
        <v>1335000.0</v>
      </c>
      <c r="L7608" s="82">
        <v>-0.1483426448008464</v>
      </c>
      <c r="N7608" s="83">
        <f t="shared" si="1"/>
        <v>-0.1483426448</v>
      </c>
      <c r="O7608" s="83">
        <f t="shared" si="2"/>
        <v>0</v>
      </c>
      <c r="Q7608" s="83">
        <f t="shared" si="3"/>
        <v>0.8708202247</v>
      </c>
      <c r="R7608" s="83">
        <f t="shared" si="4"/>
        <v>-0.1483426448</v>
      </c>
      <c r="S7608" s="83" t="b">
        <f t="shared" si="5"/>
        <v>0</v>
      </c>
      <c r="T7608" s="72"/>
      <c r="U7608" s="72"/>
      <c r="V7608" s="72"/>
      <c r="W7608" s="72"/>
      <c r="X7608" s="72"/>
      <c r="Y7608" s="72"/>
      <c r="Z7608" s="72"/>
      <c r="AA7608" s="72"/>
      <c r="AB7608" s="72"/>
      <c r="AC7608" s="72"/>
      <c r="AD7608" s="72"/>
      <c r="AE7608" s="72"/>
      <c r="AF7608" s="72"/>
      <c r="AG7608" s="72"/>
      <c r="AH7608" s="72"/>
      <c r="AI7608" s="72"/>
      <c r="AJ7608" s="72"/>
      <c r="AK7608" s="72"/>
    </row>
    <row r="7609" ht="14.25" customHeight="1">
      <c r="A7609" s="78">
        <v>7606.0</v>
      </c>
      <c r="C7609" s="78" t="str">
        <f>VLOOKUP(G7609,[1]Macrodata_CCF!$A$3:$D$55,4,FALSE)</f>
        <v>#ERROR!</v>
      </c>
      <c r="E7609" s="79" t="str">
        <f>VLOOKUP(G7609,[1]Macrodata_CCF!$A$3:$B$55,2,FALSE)</f>
        <v>#ERROR!</v>
      </c>
      <c r="F7609" s="78">
        <v>0.0</v>
      </c>
      <c r="G7609" s="80">
        <v>14.0</v>
      </c>
      <c r="H7609" s="81">
        <v>23245.0</v>
      </c>
      <c r="I7609" s="81">
        <v>70000.0</v>
      </c>
      <c r="J7609" s="81">
        <v>32130.0</v>
      </c>
      <c r="K7609" s="81">
        <v>70000.0</v>
      </c>
      <c r="L7609" s="82">
        <v>0.1900331515345952</v>
      </c>
      <c r="N7609" s="83">
        <f t="shared" si="1"/>
        <v>0.1900331515</v>
      </c>
      <c r="O7609" s="83">
        <f t="shared" si="2"/>
        <v>0.1900331515</v>
      </c>
      <c r="Q7609" s="83">
        <f t="shared" si="3"/>
        <v>0.6679285714</v>
      </c>
      <c r="R7609" s="83">
        <f t="shared" si="4"/>
        <v>0.1900331515</v>
      </c>
      <c r="S7609" s="83" t="b">
        <f t="shared" si="5"/>
        <v>0</v>
      </c>
      <c r="T7609" s="72"/>
      <c r="U7609" s="72"/>
      <c r="V7609" s="72"/>
      <c r="W7609" s="72"/>
      <c r="X7609" s="72"/>
      <c r="Y7609" s="72"/>
      <c r="Z7609" s="72"/>
      <c r="AA7609" s="72"/>
      <c r="AB7609" s="72"/>
      <c r="AC7609" s="72"/>
      <c r="AD7609" s="72"/>
      <c r="AE7609" s="72"/>
      <c r="AF7609" s="72"/>
      <c r="AG7609" s="72"/>
      <c r="AH7609" s="72"/>
      <c r="AI7609" s="72"/>
      <c r="AJ7609" s="72"/>
      <c r="AK7609" s="72"/>
    </row>
    <row r="7610" ht="14.25" customHeight="1">
      <c r="A7610" s="78">
        <v>7607.0</v>
      </c>
      <c r="C7610" s="78" t="str">
        <f>VLOOKUP(G7610,[1]Macrodata_CCF!$A$3:$D$55,4,FALSE)</f>
        <v>#ERROR!</v>
      </c>
      <c r="E7610" s="79" t="str">
        <f>VLOOKUP(G7610,[1]Macrodata_CCF!$A$3:$B$55,2,FALSE)</f>
        <v>#ERROR!</v>
      </c>
      <c r="F7610" s="78">
        <v>0.0</v>
      </c>
      <c r="G7610" s="80">
        <v>53.0</v>
      </c>
      <c r="H7610" s="81">
        <v>258075.0</v>
      </c>
      <c r="I7610" s="81">
        <v>900000.0</v>
      </c>
      <c r="J7610" s="81">
        <v>270915.0</v>
      </c>
      <c r="K7610" s="81">
        <v>900000.0</v>
      </c>
      <c r="L7610" s="82">
        <v>0.02000233672157962</v>
      </c>
      <c r="N7610" s="83">
        <f t="shared" si="1"/>
        <v>0.02000233672</v>
      </c>
      <c r="O7610" s="83">
        <f t="shared" si="2"/>
        <v>0.02000233672</v>
      </c>
      <c r="Q7610" s="83">
        <f t="shared" si="3"/>
        <v>0.71325</v>
      </c>
      <c r="R7610" s="83">
        <f t="shared" si="4"/>
        <v>0.02000233672</v>
      </c>
      <c r="S7610" s="83" t="b">
        <f t="shared" si="5"/>
        <v>0</v>
      </c>
      <c r="T7610" s="72"/>
      <c r="U7610" s="72"/>
      <c r="V7610" s="72"/>
      <c r="W7610" s="72"/>
      <c r="X7610" s="72"/>
      <c r="Y7610" s="72"/>
      <c r="Z7610" s="72"/>
      <c r="AA7610" s="72"/>
      <c r="AB7610" s="72"/>
      <c r="AC7610" s="72"/>
      <c r="AD7610" s="72"/>
      <c r="AE7610" s="72"/>
      <c r="AF7610" s="72"/>
      <c r="AG7610" s="72"/>
      <c r="AH7610" s="72"/>
      <c r="AI7610" s="72"/>
      <c r="AJ7610" s="72"/>
      <c r="AK7610" s="72"/>
    </row>
    <row r="7611" ht="14.25" customHeight="1">
      <c r="A7611" s="78">
        <v>7608.0</v>
      </c>
      <c r="C7611" s="78" t="str">
        <f>VLOOKUP(G7611,[1]Macrodata_CCF!$A$3:$D$55,4,FALSE)</f>
        <v>#ERROR!</v>
      </c>
      <c r="E7611" s="79" t="str">
        <f>VLOOKUP(G7611,[1]Macrodata_CCF!$A$3:$B$55,2,FALSE)</f>
        <v>#ERROR!</v>
      </c>
      <c r="F7611" s="78">
        <v>0.0</v>
      </c>
      <c r="G7611" s="80">
        <v>35.0</v>
      </c>
      <c r="H7611" s="81">
        <v>743075.0</v>
      </c>
      <c r="I7611" s="81">
        <v>930000.0</v>
      </c>
      <c r="J7611" s="81">
        <v>754290.0</v>
      </c>
      <c r="K7611" s="81">
        <v>930000.0</v>
      </c>
      <c r="L7611" s="82">
        <v>0.0599973251303999</v>
      </c>
      <c r="N7611" s="83">
        <f t="shared" si="1"/>
        <v>0.05999732513</v>
      </c>
      <c r="O7611" s="83">
        <f t="shared" si="2"/>
        <v>0.05999732513</v>
      </c>
      <c r="Q7611" s="83">
        <f t="shared" si="3"/>
        <v>0.2009946237</v>
      </c>
      <c r="R7611" s="83">
        <f t="shared" si="4"/>
        <v>0.05999732513</v>
      </c>
      <c r="S7611" s="83" t="b">
        <f t="shared" si="5"/>
        <v>0</v>
      </c>
      <c r="T7611" s="72"/>
      <c r="U7611" s="72"/>
      <c r="V7611" s="72"/>
      <c r="W7611" s="72"/>
      <c r="X7611" s="72"/>
      <c r="Y7611" s="72"/>
      <c r="Z7611" s="72"/>
      <c r="AA7611" s="72"/>
      <c r="AB7611" s="72"/>
      <c r="AC7611" s="72"/>
      <c r="AD7611" s="72"/>
      <c r="AE7611" s="72"/>
      <c r="AF7611" s="72"/>
      <c r="AG7611" s="72"/>
      <c r="AH7611" s="72"/>
      <c r="AI7611" s="72"/>
      <c r="AJ7611" s="72"/>
      <c r="AK7611" s="72"/>
    </row>
    <row r="7612" ht="14.25" customHeight="1">
      <c r="A7612" s="78">
        <v>7609.0</v>
      </c>
      <c r="C7612" s="78" t="str">
        <f>VLOOKUP(G7612,[1]Macrodata_CCF!$A$3:$D$55,4,FALSE)</f>
        <v>#ERROR!</v>
      </c>
      <c r="E7612" s="79" t="str">
        <f>VLOOKUP(G7612,[1]Macrodata_CCF!$A$3:$B$55,2,FALSE)</f>
        <v>#ERROR!</v>
      </c>
      <c r="F7612" s="78">
        <v>0.0</v>
      </c>
      <c r="G7612" s="80">
        <v>1.0</v>
      </c>
      <c r="H7612" s="81">
        <v>57915.0</v>
      </c>
      <c r="I7612" s="81">
        <v>560000.0</v>
      </c>
      <c r="J7612" s="81">
        <v>253730.0</v>
      </c>
      <c r="K7612" s="81">
        <v>560000.0</v>
      </c>
      <c r="L7612" s="82">
        <v>0.3900036846350717</v>
      </c>
      <c r="N7612" s="83">
        <f t="shared" si="1"/>
        <v>0.3900036846</v>
      </c>
      <c r="O7612" s="83">
        <f t="shared" si="2"/>
        <v>0.3900036846</v>
      </c>
      <c r="Q7612" s="83">
        <f t="shared" si="3"/>
        <v>0.8965803571</v>
      </c>
      <c r="R7612" s="83">
        <f t="shared" si="4"/>
        <v>0.3900036846</v>
      </c>
      <c r="S7612" s="83" t="b">
        <f t="shared" si="5"/>
        <v>0</v>
      </c>
      <c r="T7612" s="72"/>
      <c r="U7612" s="72"/>
      <c r="V7612" s="72"/>
      <c r="W7612" s="72"/>
      <c r="X7612" s="72"/>
      <c r="Y7612" s="72"/>
      <c r="Z7612" s="72"/>
      <c r="AA7612" s="72"/>
      <c r="AB7612" s="72"/>
      <c r="AC7612" s="72"/>
      <c r="AD7612" s="72"/>
      <c r="AE7612" s="72"/>
      <c r="AF7612" s="72"/>
      <c r="AG7612" s="72"/>
      <c r="AH7612" s="72"/>
      <c r="AI7612" s="72"/>
      <c r="AJ7612" s="72"/>
      <c r="AK7612" s="72"/>
    </row>
    <row r="7613" ht="14.25" customHeight="1">
      <c r="A7613" s="78">
        <v>7610.0</v>
      </c>
      <c r="C7613" s="78" t="str">
        <f>VLOOKUP(G7613,[1]Macrodata_CCF!$A$3:$D$55,4,FALSE)</f>
        <v>#ERROR!</v>
      </c>
      <c r="E7613" s="79" t="str">
        <f>VLOOKUP(G7613,[1]Macrodata_CCF!$A$3:$B$55,2,FALSE)</f>
        <v>#ERROR!</v>
      </c>
      <c r="F7613" s="78">
        <v>0.0</v>
      </c>
      <c r="G7613" s="80">
        <v>1.0</v>
      </c>
      <c r="H7613" s="81">
        <v>461470.0</v>
      </c>
      <c r="I7613" s="81">
        <v>930000.0</v>
      </c>
      <c r="J7613" s="81">
        <v>606715.0</v>
      </c>
      <c r="K7613" s="81">
        <v>930000.0</v>
      </c>
      <c r="L7613" s="82">
        <v>0.3100014940345335</v>
      </c>
      <c r="N7613" s="83">
        <f t="shared" si="1"/>
        <v>0.310001494</v>
      </c>
      <c r="O7613" s="83">
        <f t="shared" si="2"/>
        <v>0.310001494</v>
      </c>
      <c r="Q7613" s="83">
        <f t="shared" si="3"/>
        <v>0.5037956989</v>
      </c>
      <c r="R7613" s="83">
        <f t="shared" si="4"/>
        <v>0.310001494</v>
      </c>
      <c r="S7613" s="83" t="b">
        <f t="shared" si="5"/>
        <v>0</v>
      </c>
      <c r="T7613" s="72"/>
      <c r="U7613" s="72"/>
      <c r="V7613" s="72"/>
      <c r="W7613" s="72"/>
      <c r="X7613" s="72"/>
      <c r="Y7613" s="72"/>
      <c r="Z7613" s="72"/>
      <c r="AA7613" s="72"/>
      <c r="AB7613" s="72"/>
      <c r="AC7613" s="72"/>
      <c r="AD7613" s="72"/>
      <c r="AE7613" s="72"/>
      <c r="AF7613" s="72"/>
      <c r="AG7613" s="72"/>
      <c r="AH7613" s="72"/>
      <c r="AI7613" s="72"/>
      <c r="AJ7613" s="72"/>
      <c r="AK7613" s="72"/>
    </row>
    <row r="7614" ht="14.25" customHeight="1">
      <c r="A7614" s="78">
        <v>7611.0</v>
      </c>
      <c r="C7614" s="78" t="str">
        <f>VLOOKUP(G7614,[1]Macrodata_CCF!$A$3:$D$55,4,FALSE)</f>
        <v>#ERROR!</v>
      </c>
      <c r="E7614" s="79" t="str">
        <f>VLOOKUP(G7614,[1]Macrodata_CCF!$A$3:$B$55,2,FALSE)</f>
        <v>#ERROR!</v>
      </c>
      <c r="F7614" s="78">
        <v>0.0</v>
      </c>
      <c r="G7614" s="80">
        <v>11.0</v>
      </c>
      <c r="H7614" s="81">
        <v>45625.0</v>
      </c>
      <c r="I7614" s="81">
        <v>80000.0</v>
      </c>
      <c r="J7614" s="81">
        <v>51470.0</v>
      </c>
      <c r="K7614" s="81">
        <v>80000.0</v>
      </c>
      <c r="L7614" s="82">
        <v>0.1700363636363636</v>
      </c>
      <c r="N7614" s="83">
        <f t="shared" si="1"/>
        <v>0.1700363636</v>
      </c>
      <c r="O7614" s="83">
        <f t="shared" si="2"/>
        <v>0.1700363636</v>
      </c>
      <c r="Q7614" s="83">
        <f t="shared" si="3"/>
        <v>0.4296875</v>
      </c>
      <c r="R7614" s="83">
        <f t="shared" si="4"/>
        <v>0.1700363636</v>
      </c>
      <c r="S7614" s="83" t="b">
        <f t="shared" si="5"/>
        <v>0</v>
      </c>
      <c r="T7614" s="72"/>
      <c r="U7614" s="72"/>
      <c r="V7614" s="72"/>
      <c r="W7614" s="72"/>
      <c r="X7614" s="72"/>
      <c r="Y7614" s="72"/>
      <c r="Z7614" s="72"/>
      <c r="AA7614" s="72"/>
      <c r="AB7614" s="72"/>
      <c r="AC7614" s="72"/>
      <c r="AD7614" s="72"/>
      <c r="AE7614" s="72"/>
      <c r="AF7614" s="72"/>
      <c r="AG7614" s="72"/>
      <c r="AH7614" s="72"/>
      <c r="AI7614" s="72"/>
      <c r="AJ7614" s="72"/>
      <c r="AK7614" s="72"/>
    </row>
    <row r="7615" ht="14.25" customHeight="1">
      <c r="A7615" s="78">
        <v>7612.0</v>
      </c>
      <c r="C7615" s="78" t="str">
        <f>VLOOKUP(G7615,[1]Macrodata_CCF!$A$3:$D$55,4,FALSE)</f>
        <v>#ERROR!</v>
      </c>
      <c r="E7615" s="79" t="str">
        <f>VLOOKUP(G7615,[1]Macrodata_CCF!$A$3:$B$55,2,FALSE)</f>
        <v>#ERROR!</v>
      </c>
      <c r="F7615" s="78">
        <v>1.0</v>
      </c>
      <c r="G7615" s="80">
        <v>8.0</v>
      </c>
      <c r="H7615" s="81">
        <v>173840.0</v>
      </c>
      <c r="I7615" s="81">
        <v>210000.0</v>
      </c>
      <c r="J7615" s="81">
        <v>190475.0</v>
      </c>
      <c r="K7615" s="81">
        <v>210000.0</v>
      </c>
      <c r="L7615" s="82">
        <v>0.4600387168141593</v>
      </c>
      <c r="N7615" s="83">
        <f t="shared" si="1"/>
        <v>0.4600387168</v>
      </c>
      <c r="O7615" s="83">
        <f t="shared" si="2"/>
        <v>0.4600387168</v>
      </c>
      <c r="Q7615" s="83">
        <f t="shared" si="3"/>
        <v>0.1721904762</v>
      </c>
      <c r="R7615" s="83">
        <f t="shared" si="4"/>
        <v>0.4600387168</v>
      </c>
      <c r="S7615" s="83" t="b">
        <f t="shared" si="5"/>
        <v>0</v>
      </c>
      <c r="T7615" s="72"/>
      <c r="U7615" s="72"/>
      <c r="V7615" s="72"/>
      <c r="W7615" s="72"/>
      <c r="X7615" s="72"/>
      <c r="Y7615" s="72"/>
      <c r="Z7615" s="72"/>
      <c r="AA7615" s="72"/>
      <c r="AB7615" s="72"/>
      <c r="AC7615" s="72"/>
      <c r="AD7615" s="72"/>
      <c r="AE7615" s="72"/>
      <c r="AF7615" s="72"/>
      <c r="AG7615" s="72"/>
      <c r="AH7615" s="72"/>
      <c r="AI7615" s="72"/>
      <c r="AJ7615" s="72"/>
      <c r="AK7615" s="72"/>
    </row>
    <row r="7616" ht="14.25" customHeight="1">
      <c r="A7616" s="78">
        <v>7613.0</v>
      </c>
      <c r="C7616" s="78" t="str">
        <f>VLOOKUP(G7616,[1]Macrodata_CCF!$A$3:$D$55,4,FALSE)</f>
        <v>#ERROR!</v>
      </c>
      <c r="E7616" s="79" t="str">
        <f>VLOOKUP(G7616,[1]Macrodata_CCF!$A$3:$B$55,2,FALSE)</f>
        <v>#ERROR!</v>
      </c>
      <c r="F7616" s="78">
        <v>0.0</v>
      </c>
      <c r="G7616" s="80">
        <v>44.0</v>
      </c>
      <c r="H7616" s="81">
        <v>0.0</v>
      </c>
      <c r="I7616" s="81">
        <v>230000.0</v>
      </c>
      <c r="J7616" s="81">
        <v>39100.0</v>
      </c>
      <c r="K7616" s="81">
        <v>230000.0</v>
      </c>
      <c r="L7616" s="82">
        <v>0.17</v>
      </c>
      <c r="N7616" s="83">
        <f t="shared" si="1"/>
        <v>0.17</v>
      </c>
      <c r="O7616" s="83">
        <f t="shared" si="2"/>
        <v>0.17</v>
      </c>
      <c r="Q7616" s="83">
        <f t="shared" si="3"/>
        <v>1</v>
      </c>
      <c r="R7616" s="83">
        <f t="shared" si="4"/>
        <v>0.17</v>
      </c>
      <c r="S7616" s="83" t="b">
        <f t="shared" si="5"/>
        <v>0</v>
      </c>
      <c r="T7616" s="72"/>
      <c r="U7616" s="72"/>
      <c r="V7616" s="72"/>
      <c r="W7616" s="72"/>
      <c r="X7616" s="72"/>
      <c r="Y7616" s="72"/>
      <c r="Z7616" s="72"/>
      <c r="AA7616" s="72"/>
      <c r="AB7616" s="72"/>
      <c r="AC7616" s="72"/>
      <c r="AD7616" s="72"/>
      <c r="AE7616" s="72"/>
      <c r="AF7616" s="72"/>
      <c r="AG7616" s="72"/>
      <c r="AH7616" s="72"/>
      <c r="AI7616" s="72"/>
      <c r="AJ7616" s="72"/>
      <c r="AK7616" s="72"/>
    </row>
    <row r="7617" ht="14.25" customHeight="1">
      <c r="A7617" s="78">
        <v>7614.0</v>
      </c>
      <c r="C7617" s="78" t="str">
        <f>VLOOKUP(G7617,[1]Macrodata_CCF!$A$3:$D$55,4,FALSE)</f>
        <v>#ERROR!</v>
      </c>
      <c r="E7617" s="79" t="str">
        <f>VLOOKUP(G7617,[1]Macrodata_CCF!$A$3:$B$55,2,FALSE)</f>
        <v>#ERROR!</v>
      </c>
      <c r="F7617" s="78">
        <v>0.0</v>
      </c>
      <c r="G7617" s="80">
        <v>11.0</v>
      </c>
      <c r="H7617" s="81">
        <v>294120.0</v>
      </c>
      <c r="I7617" s="81">
        <v>560000.0</v>
      </c>
      <c r="J7617" s="81">
        <v>240945.0</v>
      </c>
      <c r="K7617" s="81">
        <v>896000.0</v>
      </c>
      <c r="L7617" s="82">
        <v>-0.1999962389047691</v>
      </c>
      <c r="N7617" s="83">
        <f t="shared" si="1"/>
        <v>-0.1999962389</v>
      </c>
      <c r="O7617" s="83">
        <f t="shared" si="2"/>
        <v>0</v>
      </c>
      <c r="Q7617" s="83">
        <f t="shared" si="3"/>
        <v>0.4747857143</v>
      </c>
      <c r="R7617" s="83">
        <f t="shared" si="4"/>
        <v>-0.1999962389</v>
      </c>
      <c r="S7617" s="83" t="b">
        <f t="shared" si="5"/>
        <v>0</v>
      </c>
      <c r="T7617" s="72"/>
      <c r="U7617" s="72"/>
      <c r="V7617" s="72"/>
      <c r="W7617" s="72"/>
      <c r="X7617" s="72"/>
      <c r="Y7617" s="72"/>
      <c r="Z7617" s="72"/>
      <c r="AA7617" s="72"/>
      <c r="AB7617" s="72"/>
      <c r="AC7617" s="72"/>
      <c r="AD7617" s="72"/>
      <c r="AE7617" s="72"/>
      <c r="AF7617" s="72"/>
      <c r="AG7617" s="72"/>
      <c r="AH7617" s="72"/>
      <c r="AI7617" s="72"/>
      <c r="AJ7617" s="72"/>
      <c r="AK7617" s="72"/>
    </row>
    <row r="7618" ht="14.25" customHeight="1">
      <c r="A7618" s="78">
        <v>7615.0</v>
      </c>
      <c r="C7618" s="78" t="str">
        <f>VLOOKUP(G7618,[1]Macrodata_CCF!$A$3:$D$55,4,FALSE)</f>
        <v>#ERROR!</v>
      </c>
      <c r="E7618" s="79" t="str">
        <f>VLOOKUP(G7618,[1]Macrodata_CCF!$A$3:$B$55,2,FALSE)</f>
        <v>#ERROR!</v>
      </c>
      <c r="F7618" s="78">
        <v>0.0</v>
      </c>
      <c r="G7618" s="80">
        <v>24.0</v>
      </c>
      <c r="H7618" s="81">
        <v>0.0</v>
      </c>
      <c r="I7618" s="81">
        <v>460000.0</v>
      </c>
      <c r="J7618" s="81">
        <v>92000.0</v>
      </c>
      <c r="K7618" s="81">
        <v>644000.0</v>
      </c>
      <c r="L7618" s="82">
        <v>0.2</v>
      </c>
      <c r="N7618" s="83">
        <f t="shared" si="1"/>
        <v>0.2</v>
      </c>
      <c r="O7618" s="83">
        <f t="shared" si="2"/>
        <v>0.2</v>
      </c>
      <c r="Q7618" s="83">
        <f t="shared" si="3"/>
        <v>1</v>
      </c>
      <c r="R7618" s="83">
        <f t="shared" si="4"/>
        <v>0.2</v>
      </c>
      <c r="S7618" s="83" t="b">
        <f t="shared" si="5"/>
        <v>0</v>
      </c>
      <c r="T7618" s="72"/>
      <c r="U7618" s="72"/>
      <c r="V7618" s="72"/>
      <c r="W7618" s="72"/>
      <c r="X7618" s="72"/>
      <c r="Y7618" s="72"/>
      <c r="Z7618" s="72"/>
      <c r="AA7618" s="72"/>
      <c r="AB7618" s="72"/>
      <c r="AC7618" s="72"/>
      <c r="AD7618" s="72"/>
      <c r="AE7618" s="72"/>
      <c r="AF7618" s="72"/>
      <c r="AG7618" s="72"/>
      <c r="AH7618" s="72"/>
      <c r="AI7618" s="72"/>
      <c r="AJ7618" s="72"/>
      <c r="AK7618" s="72"/>
    </row>
    <row r="7619" ht="14.25" customHeight="1">
      <c r="A7619" s="78">
        <v>7616.0</v>
      </c>
      <c r="C7619" s="78" t="str">
        <f>VLOOKUP(G7619,[1]Macrodata_CCF!$A$3:$D$55,4,FALSE)</f>
        <v>#ERROR!</v>
      </c>
      <c r="E7619" s="79" t="str">
        <f>VLOOKUP(G7619,[1]Macrodata_CCF!$A$3:$B$55,2,FALSE)</f>
        <v>#ERROR!</v>
      </c>
      <c r="F7619" s="78">
        <v>0.0</v>
      </c>
      <c r="G7619" s="80">
        <v>46.0</v>
      </c>
      <c r="H7619" s="81">
        <v>731190.0</v>
      </c>
      <c r="I7619" s="81">
        <v>800000.0</v>
      </c>
      <c r="J7619" s="81">
        <v>741510.0</v>
      </c>
      <c r="K7619" s="81">
        <v>800000.0</v>
      </c>
      <c r="L7619" s="82">
        <v>0.1499782008429007</v>
      </c>
      <c r="N7619" s="83">
        <f t="shared" si="1"/>
        <v>0.1499782008</v>
      </c>
      <c r="O7619" s="83">
        <f t="shared" si="2"/>
        <v>0.1499782008</v>
      </c>
      <c r="Q7619" s="83">
        <f t="shared" si="3"/>
        <v>0.0860125</v>
      </c>
      <c r="R7619" s="83">
        <f t="shared" si="4"/>
        <v>0.0129</v>
      </c>
      <c r="S7619" s="83" t="b">
        <f t="shared" si="5"/>
        <v>0</v>
      </c>
      <c r="T7619" s="72"/>
      <c r="U7619" s="72"/>
      <c r="V7619" s="72"/>
      <c r="W7619" s="72"/>
      <c r="X7619" s="72"/>
      <c r="Y7619" s="72"/>
      <c r="Z7619" s="72"/>
      <c r="AA7619" s="72"/>
      <c r="AB7619" s="72"/>
      <c r="AC7619" s="72"/>
      <c r="AD7619" s="72"/>
      <c r="AE7619" s="72"/>
      <c r="AF7619" s="72"/>
      <c r="AG7619" s="72"/>
      <c r="AH7619" s="72"/>
      <c r="AI7619" s="72"/>
      <c r="AJ7619" s="72"/>
      <c r="AK7619" s="72"/>
    </row>
    <row r="7620" ht="14.25" customHeight="1">
      <c r="A7620" s="78">
        <v>7617.0</v>
      </c>
      <c r="C7620" s="78" t="str">
        <f>VLOOKUP(G7620,[1]Macrodata_CCF!$A$3:$D$55,4,FALSE)</f>
        <v>#ERROR!</v>
      </c>
      <c r="E7620" s="79" t="str">
        <f>VLOOKUP(G7620,[1]Macrodata_CCF!$A$3:$B$55,2,FALSE)</f>
        <v>#ERROR!</v>
      </c>
      <c r="F7620" s="78">
        <v>0.0</v>
      </c>
      <c r="G7620" s="80">
        <v>37.0</v>
      </c>
      <c r="H7620" s="81">
        <v>24465.0</v>
      </c>
      <c r="I7620" s="81">
        <v>400000.0</v>
      </c>
      <c r="J7620" s="81">
        <v>50750.0</v>
      </c>
      <c r="K7620" s="81">
        <v>400000.0</v>
      </c>
      <c r="L7620" s="82">
        <v>0.0699934759742767</v>
      </c>
      <c r="N7620" s="83">
        <f t="shared" si="1"/>
        <v>0.06999347597</v>
      </c>
      <c r="O7620" s="83">
        <f t="shared" si="2"/>
        <v>0.06999347597</v>
      </c>
      <c r="Q7620" s="83">
        <f t="shared" si="3"/>
        <v>0.9388375</v>
      </c>
      <c r="R7620" s="83">
        <f t="shared" si="4"/>
        <v>0.06999347597</v>
      </c>
      <c r="S7620" s="83" t="b">
        <f t="shared" si="5"/>
        <v>0</v>
      </c>
      <c r="T7620" s="72"/>
      <c r="U7620" s="72"/>
      <c r="V7620" s="72"/>
      <c r="W7620" s="72"/>
      <c r="X7620" s="72"/>
      <c r="Y7620" s="72"/>
      <c r="Z7620" s="72"/>
      <c r="AA7620" s="72"/>
      <c r="AB7620" s="72"/>
      <c r="AC7620" s="72"/>
      <c r="AD7620" s="72"/>
      <c r="AE7620" s="72"/>
      <c r="AF7620" s="72"/>
      <c r="AG7620" s="72"/>
      <c r="AH7620" s="72"/>
      <c r="AI7620" s="72"/>
      <c r="AJ7620" s="72"/>
      <c r="AK7620" s="72"/>
    </row>
    <row r="7621" ht="14.25" customHeight="1">
      <c r="A7621" s="78">
        <v>7618.0</v>
      </c>
      <c r="C7621" s="78" t="str">
        <f>VLOOKUP(G7621,[1]Macrodata_CCF!$A$3:$D$55,4,FALSE)</f>
        <v>#ERROR!</v>
      </c>
      <c r="E7621" s="79" t="str">
        <f>VLOOKUP(G7621,[1]Macrodata_CCF!$A$3:$B$55,2,FALSE)</f>
        <v>#ERROR!</v>
      </c>
      <c r="F7621" s="78">
        <v>1.0</v>
      </c>
      <c r="G7621" s="80">
        <v>25.0</v>
      </c>
      <c r="H7621" s="81">
        <v>219110.0</v>
      </c>
      <c r="I7621" s="81">
        <v>540000.0</v>
      </c>
      <c r="J7621" s="81">
        <v>389180.0</v>
      </c>
      <c r="K7621" s="81">
        <v>540000.0</v>
      </c>
      <c r="L7621" s="82">
        <v>0.5299947022344106</v>
      </c>
      <c r="N7621" s="83">
        <f t="shared" si="1"/>
        <v>0.5299947022</v>
      </c>
      <c r="O7621" s="83">
        <f t="shared" si="2"/>
        <v>0.5299947022</v>
      </c>
      <c r="Q7621" s="83">
        <f t="shared" si="3"/>
        <v>0.5942407407</v>
      </c>
      <c r="R7621" s="83">
        <f t="shared" si="4"/>
        <v>0.5299947022</v>
      </c>
      <c r="S7621" s="83" t="b">
        <f t="shared" si="5"/>
        <v>0</v>
      </c>
      <c r="T7621" s="72"/>
      <c r="U7621" s="72"/>
      <c r="V7621" s="72"/>
      <c r="W7621" s="72"/>
      <c r="X7621" s="72"/>
      <c r="Y7621" s="72"/>
      <c r="Z7621" s="72"/>
      <c r="AA7621" s="72"/>
      <c r="AB7621" s="72"/>
      <c r="AC7621" s="72"/>
      <c r="AD7621" s="72"/>
      <c r="AE7621" s="72"/>
      <c r="AF7621" s="72"/>
      <c r="AG7621" s="72"/>
      <c r="AH7621" s="72"/>
      <c r="AI7621" s="72"/>
      <c r="AJ7621" s="72"/>
      <c r="AK7621" s="72"/>
    </row>
    <row r="7622" ht="14.25" customHeight="1">
      <c r="A7622" s="78">
        <v>7619.0</v>
      </c>
      <c r="C7622" s="78" t="str">
        <f>VLOOKUP(G7622,[1]Macrodata_CCF!$A$3:$D$55,4,FALSE)</f>
        <v>#ERROR!</v>
      </c>
      <c r="E7622" s="79" t="str">
        <f>VLOOKUP(G7622,[1]Macrodata_CCF!$A$3:$B$55,2,FALSE)</f>
        <v>#ERROR!</v>
      </c>
      <c r="F7622" s="78">
        <v>0.0</v>
      </c>
      <c r="G7622" s="80">
        <v>7.0</v>
      </c>
      <c r="H7622" s="81">
        <v>14450.0</v>
      </c>
      <c r="I7622" s="81">
        <v>90000.0</v>
      </c>
      <c r="J7622" s="81">
        <v>35605.0</v>
      </c>
      <c r="K7622" s="81">
        <v>90000.0</v>
      </c>
      <c r="L7622" s="82">
        <v>0.2800132362673726</v>
      </c>
      <c r="N7622" s="83">
        <f t="shared" si="1"/>
        <v>0.2800132363</v>
      </c>
      <c r="O7622" s="83">
        <f t="shared" si="2"/>
        <v>0.2800132363</v>
      </c>
      <c r="Q7622" s="83">
        <f t="shared" si="3"/>
        <v>0.8394444444</v>
      </c>
      <c r="R7622" s="83">
        <f t="shared" si="4"/>
        <v>0.2800132363</v>
      </c>
      <c r="S7622" s="83" t="b">
        <f t="shared" si="5"/>
        <v>0</v>
      </c>
      <c r="T7622" s="72"/>
      <c r="U7622" s="72"/>
      <c r="V7622" s="72"/>
      <c r="W7622" s="72"/>
      <c r="X7622" s="72"/>
      <c r="Y7622" s="72"/>
      <c r="Z7622" s="72"/>
      <c r="AA7622" s="72"/>
      <c r="AB7622" s="72"/>
      <c r="AC7622" s="72"/>
      <c r="AD7622" s="72"/>
      <c r="AE7622" s="72"/>
      <c r="AF7622" s="72"/>
      <c r="AG7622" s="72"/>
      <c r="AH7622" s="72"/>
      <c r="AI7622" s="72"/>
      <c r="AJ7622" s="72"/>
      <c r="AK7622" s="72"/>
    </row>
    <row r="7623" ht="14.25" customHeight="1">
      <c r="A7623" s="78">
        <v>7620.0</v>
      </c>
      <c r="C7623" s="78" t="str">
        <f>VLOOKUP(G7623,[1]Macrodata_CCF!$A$3:$D$55,4,FALSE)</f>
        <v>#ERROR!</v>
      </c>
      <c r="E7623" s="79" t="str">
        <f>VLOOKUP(G7623,[1]Macrodata_CCF!$A$3:$B$55,2,FALSE)</f>
        <v>#ERROR!</v>
      </c>
      <c r="F7623" s="78">
        <v>0.0</v>
      </c>
      <c r="G7623" s="80">
        <v>9.0</v>
      </c>
      <c r="H7623" s="81">
        <v>361680.0</v>
      </c>
      <c r="I7623" s="81">
        <v>580000.0</v>
      </c>
      <c r="J7623" s="81">
        <v>420625.0</v>
      </c>
      <c r="K7623" s="81">
        <v>580000.0</v>
      </c>
      <c r="L7623" s="82">
        <v>0.2699935873946501</v>
      </c>
      <c r="N7623" s="83">
        <f t="shared" si="1"/>
        <v>0.2699935874</v>
      </c>
      <c r="O7623" s="83">
        <f t="shared" si="2"/>
        <v>0.2699935874</v>
      </c>
      <c r="Q7623" s="83">
        <f t="shared" si="3"/>
        <v>0.3764137931</v>
      </c>
      <c r="R7623" s="83">
        <f t="shared" si="4"/>
        <v>0.2699935874</v>
      </c>
      <c r="S7623" s="83" t="b">
        <f t="shared" si="5"/>
        <v>0</v>
      </c>
      <c r="T7623" s="72"/>
      <c r="U7623" s="72"/>
      <c r="V7623" s="72"/>
      <c r="W7623" s="72"/>
      <c r="X7623" s="72"/>
      <c r="Y7623" s="72"/>
      <c r="Z7623" s="72"/>
      <c r="AA7623" s="72"/>
      <c r="AB7623" s="72"/>
      <c r="AC7623" s="72"/>
      <c r="AD7623" s="72"/>
      <c r="AE7623" s="72"/>
      <c r="AF7623" s="72"/>
      <c r="AG7623" s="72"/>
      <c r="AH7623" s="72"/>
      <c r="AI7623" s="72"/>
      <c r="AJ7623" s="72"/>
      <c r="AK7623" s="72"/>
    </row>
    <row r="7624" ht="14.25" customHeight="1">
      <c r="A7624" s="78">
        <v>7621.0</v>
      </c>
      <c r="C7624" s="78" t="str">
        <f>VLOOKUP(G7624,[1]Macrodata_CCF!$A$3:$D$55,4,FALSE)</f>
        <v>#ERROR!</v>
      </c>
      <c r="E7624" s="79" t="str">
        <f>VLOOKUP(G7624,[1]Macrodata_CCF!$A$3:$B$55,2,FALSE)</f>
        <v>#ERROR!</v>
      </c>
      <c r="F7624" s="78">
        <v>0.0</v>
      </c>
      <c r="G7624" s="80">
        <v>52.0</v>
      </c>
      <c r="H7624" s="81">
        <v>0.0</v>
      </c>
      <c r="I7624" s="81">
        <v>140000.0</v>
      </c>
      <c r="J7624" s="81">
        <v>5600.0</v>
      </c>
      <c r="K7624" s="81">
        <v>140000.0</v>
      </c>
      <c r="L7624" s="82">
        <v>0.04</v>
      </c>
      <c r="N7624" s="83">
        <f t="shared" si="1"/>
        <v>0.04</v>
      </c>
      <c r="O7624" s="83">
        <f t="shared" si="2"/>
        <v>0.04</v>
      </c>
      <c r="Q7624" s="83">
        <f t="shared" si="3"/>
        <v>1</v>
      </c>
      <c r="R7624" s="83">
        <f t="shared" si="4"/>
        <v>0.04</v>
      </c>
      <c r="S7624" s="83" t="b">
        <f t="shared" si="5"/>
        <v>0</v>
      </c>
      <c r="T7624" s="72"/>
      <c r="U7624" s="72"/>
      <c r="V7624" s="72"/>
      <c r="W7624" s="72"/>
      <c r="X7624" s="72"/>
      <c r="Y7624" s="72"/>
      <c r="Z7624" s="72"/>
      <c r="AA7624" s="72"/>
      <c r="AB7624" s="72"/>
      <c r="AC7624" s="72"/>
      <c r="AD7624" s="72"/>
      <c r="AE7624" s="72"/>
      <c r="AF7624" s="72"/>
      <c r="AG7624" s="72"/>
      <c r="AH7624" s="72"/>
      <c r="AI7624" s="72"/>
      <c r="AJ7624" s="72"/>
      <c r="AK7624" s="72"/>
    </row>
    <row r="7625" ht="14.25" customHeight="1">
      <c r="A7625" s="78">
        <v>7622.0</v>
      </c>
      <c r="C7625" s="78" t="str">
        <f>VLOOKUP(G7625,[1]Macrodata_CCF!$A$3:$D$55,4,FALSE)</f>
        <v>#ERROR!</v>
      </c>
      <c r="E7625" s="79" t="str">
        <f>VLOOKUP(G7625,[1]Macrodata_CCF!$A$3:$B$55,2,FALSE)</f>
        <v>#ERROR!</v>
      </c>
      <c r="F7625" s="78">
        <v>0.0</v>
      </c>
      <c r="G7625" s="80">
        <v>14.0</v>
      </c>
      <c r="H7625" s="81">
        <v>366120.0</v>
      </c>
      <c r="I7625" s="81">
        <v>470000.0</v>
      </c>
      <c r="J7625" s="81">
        <v>383780.0</v>
      </c>
      <c r="K7625" s="81">
        <v>658000.0</v>
      </c>
      <c r="L7625" s="82">
        <v>0.1700038505968425</v>
      </c>
      <c r="N7625" s="83">
        <f t="shared" si="1"/>
        <v>0.1700038506</v>
      </c>
      <c r="O7625" s="83">
        <f t="shared" si="2"/>
        <v>0.1700038506</v>
      </c>
      <c r="Q7625" s="83">
        <f t="shared" si="3"/>
        <v>0.2210212766</v>
      </c>
      <c r="R7625" s="83">
        <f t="shared" si="4"/>
        <v>0.1700038506</v>
      </c>
      <c r="S7625" s="83" t="b">
        <f t="shared" si="5"/>
        <v>0</v>
      </c>
      <c r="T7625" s="72"/>
      <c r="U7625" s="72"/>
      <c r="V7625" s="72"/>
      <c r="W7625" s="72"/>
      <c r="X7625" s="72"/>
      <c r="Y7625" s="72"/>
      <c r="Z7625" s="72"/>
      <c r="AA7625" s="72"/>
      <c r="AB7625" s="72"/>
      <c r="AC7625" s="72"/>
      <c r="AD7625" s="72"/>
      <c r="AE7625" s="72"/>
      <c r="AF7625" s="72"/>
      <c r="AG7625" s="72"/>
      <c r="AH7625" s="72"/>
      <c r="AI7625" s="72"/>
      <c r="AJ7625" s="72"/>
      <c r="AK7625" s="72"/>
    </row>
    <row r="7626" ht="14.25" customHeight="1">
      <c r="A7626" s="78">
        <v>7623.0</v>
      </c>
      <c r="C7626" s="78" t="str">
        <f>VLOOKUP(G7626,[1]Macrodata_CCF!$A$3:$D$55,4,FALSE)</f>
        <v>#ERROR!</v>
      </c>
      <c r="E7626" s="79" t="str">
        <f>VLOOKUP(G7626,[1]Macrodata_CCF!$A$3:$B$55,2,FALSE)</f>
        <v>#ERROR!</v>
      </c>
      <c r="F7626" s="78">
        <v>0.0</v>
      </c>
      <c r="G7626" s="80">
        <v>12.0</v>
      </c>
      <c r="H7626" s="81">
        <v>479620.0</v>
      </c>
      <c r="I7626" s="81">
        <v>750000.0</v>
      </c>
      <c r="J7626" s="81">
        <v>539105.0</v>
      </c>
      <c r="K7626" s="81">
        <v>750000.0</v>
      </c>
      <c r="L7626" s="82">
        <v>0.2200051778977735</v>
      </c>
      <c r="N7626" s="83">
        <f t="shared" si="1"/>
        <v>0.2200051779</v>
      </c>
      <c r="O7626" s="83">
        <f t="shared" si="2"/>
        <v>0.2200051779</v>
      </c>
      <c r="Q7626" s="83">
        <f t="shared" si="3"/>
        <v>0.3605066667</v>
      </c>
      <c r="R7626" s="83">
        <f t="shared" si="4"/>
        <v>0.2200051779</v>
      </c>
      <c r="S7626" s="83" t="b">
        <f t="shared" si="5"/>
        <v>0</v>
      </c>
      <c r="T7626" s="72"/>
      <c r="U7626" s="72"/>
      <c r="V7626" s="72"/>
      <c r="W7626" s="72"/>
      <c r="X7626" s="72"/>
      <c r="Y7626" s="72"/>
      <c r="Z7626" s="72"/>
      <c r="AA7626" s="72"/>
      <c r="AB7626" s="72"/>
      <c r="AC7626" s="72"/>
      <c r="AD7626" s="72"/>
      <c r="AE7626" s="72"/>
      <c r="AF7626" s="72"/>
      <c r="AG7626" s="72"/>
      <c r="AH7626" s="72"/>
      <c r="AI7626" s="72"/>
      <c r="AJ7626" s="72"/>
      <c r="AK7626" s="72"/>
    </row>
    <row r="7627" ht="14.25" customHeight="1">
      <c r="A7627" s="78">
        <v>7624.0</v>
      </c>
      <c r="C7627" s="78" t="str">
        <f>VLOOKUP(G7627,[1]Macrodata_CCF!$A$3:$D$55,4,FALSE)</f>
        <v>#ERROR!</v>
      </c>
      <c r="E7627" s="79" t="str">
        <f>VLOOKUP(G7627,[1]Macrodata_CCF!$A$3:$B$55,2,FALSE)</f>
        <v>#ERROR!</v>
      </c>
      <c r="F7627" s="78">
        <v>0.0</v>
      </c>
      <c r="G7627" s="80">
        <v>32.0</v>
      </c>
      <c r="H7627" s="81">
        <v>59255.0</v>
      </c>
      <c r="I7627" s="81">
        <v>120000.0</v>
      </c>
      <c r="J7627" s="81">
        <v>69580.0</v>
      </c>
      <c r="K7627" s="81">
        <v>120000.0</v>
      </c>
      <c r="L7627" s="82">
        <v>0.1699728372705573</v>
      </c>
      <c r="N7627" s="83">
        <f t="shared" si="1"/>
        <v>0.1699728373</v>
      </c>
      <c r="O7627" s="83">
        <f t="shared" si="2"/>
        <v>0.1699728373</v>
      </c>
      <c r="Q7627" s="83">
        <f t="shared" si="3"/>
        <v>0.5062083333</v>
      </c>
      <c r="R7627" s="83">
        <f t="shared" si="4"/>
        <v>0.1699728373</v>
      </c>
      <c r="S7627" s="83" t="b">
        <f t="shared" si="5"/>
        <v>0</v>
      </c>
      <c r="T7627" s="72"/>
      <c r="U7627" s="72"/>
      <c r="V7627" s="72"/>
      <c r="W7627" s="72"/>
      <c r="X7627" s="72"/>
      <c r="Y7627" s="72"/>
      <c r="Z7627" s="72"/>
      <c r="AA7627" s="72"/>
      <c r="AB7627" s="72"/>
      <c r="AC7627" s="72"/>
      <c r="AD7627" s="72"/>
      <c r="AE7627" s="72"/>
      <c r="AF7627" s="72"/>
      <c r="AG7627" s="72"/>
      <c r="AH7627" s="72"/>
      <c r="AI7627" s="72"/>
      <c r="AJ7627" s="72"/>
      <c r="AK7627" s="72"/>
    </row>
    <row r="7628" ht="14.25" customHeight="1">
      <c r="A7628" s="78">
        <v>7625.0</v>
      </c>
      <c r="C7628" s="78" t="str">
        <f>VLOOKUP(G7628,[1]Macrodata_CCF!$A$3:$D$55,4,FALSE)</f>
        <v>#ERROR!</v>
      </c>
      <c r="E7628" s="79" t="str">
        <f>VLOOKUP(G7628,[1]Macrodata_CCF!$A$3:$B$55,2,FALSE)</f>
        <v>#ERROR!</v>
      </c>
      <c r="F7628" s="78">
        <v>0.0</v>
      </c>
      <c r="G7628" s="80">
        <v>8.0</v>
      </c>
      <c r="H7628" s="81">
        <v>392180.0</v>
      </c>
      <c r="I7628" s="81">
        <v>910000.0</v>
      </c>
      <c r="J7628" s="81">
        <v>594130.0</v>
      </c>
      <c r="K7628" s="81">
        <v>910000.0</v>
      </c>
      <c r="L7628" s="82">
        <v>0.3900003862345989</v>
      </c>
      <c r="N7628" s="83">
        <f t="shared" si="1"/>
        <v>0.3900003862</v>
      </c>
      <c r="O7628" s="83">
        <f t="shared" si="2"/>
        <v>0.3900003862</v>
      </c>
      <c r="Q7628" s="83">
        <f t="shared" si="3"/>
        <v>0.569032967</v>
      </c>
      <c r="R7628" s="83">
        <f t="shared" si="4"/>
        <v>0.3900003862</v>
      </c>
      <c r="S7628" s="83" t="b">
        <f t="shared" si="5"/>
        <v>0</v>
      </c>
      <c r="T7628" s="72"/>
      <c r="U7628" s="72"/>
      <c r="V7628" s="72"/>
      <c r="W7628" s="72"/>
      <c r="X7628" s="72"/>
      <c r="Y7628" s="72"/>
      <c r="Z7628" s="72"/>
      <c r="AA7628" s="72"/>
      <c r="AB7628" s="72"/>
      <c r="AC7628" s="72"/>
      <c r="AD7628" s="72"/>
      <c r="AE7628" s="72"/>
      <c r="AF7628" s="72"/>
      <c r="AG7628" s="72"/>
      <c r="AH7628" s="72"/>
      <c r="AI7628" s="72"/>
      <c r="AJ7628" s="72"/>
      <c r="AK7628" s="72"/>
    </row>
    <row r="7629" ht="14.25" customHeight="1">
      <c r="A7629" s="78">
        <v>7626.0</v>
      </c>
      <c r="C7629" s="78" t="str">
        <f>VLOOKUP(G7629,[1]Macrodata_CCF!$A$3:$D$55,4,FALSE)</f>
        <v>#ERROR!</v>
      </c>
      <c r="E7629" s="79" t="str">
        <f>VLOOKUP(G7629,[1]Macrodata_CCF!$A$3:$B$55,2,FALSE)</f>
        <v>#ERROR!</v>
      </c>
      <c r="F7629" s="78">
        <v>0.0</v>
      </c>
      <c r="G7629" s="80">
        <v>42.0</v>
      </c>
      <c r="H7629" s="81">
        <v>326890.0</v>
      </c>
      <c r="I7629" s="81">
        <v>850000.0</v>
      </c>
      <c r="J7629" s="81">
        <v>530905.0</v>
      </c>
      <c r="K7629" s="81">
        <v>1445000.0</v>
      </c>
      <c r="L7629" s="82">
        <v>0.3900040144520273</v>
      </c>
      <c r="N7629" s="83">
        <f t="shared" si="1"/>
        <v>0.3900040145</v>
      </c>
      <c r="O7629" s="83">
        <f t="shared" si="2"/>
        <v>0.3900040145</v>
      </c>
      <c r="Q7629" s="83">
        <f t="shared" si="3"/>
        <v>0.6154235294</v>
      </c>
      <c r="R7629" s="83">
        <f t="shared" si="4"/>
        <v>0.3900040145</v>
      </c>
      <c r="S7629" s="83" t="b">
        <f t="shared" si="5"/>
        <v>0</v>
      </c>
      <c r="T7629" s="72"/>
      <c r="U7629" s="72"/>
      <c r="V7629" s="72"/>
      <c r="W7629" s="72"/>
      <c r="X7629" s="72"/>
      <c r="Y7629" s="72"/>
      <c r="Z7629" s="72"/>
      <c r="AA7629" s="72"/>
      <c r="AB7629" s="72"/>
      <c r="AC7629" s="72"/>
      <c r="AD7629" s="72"/>
      <c r="AE7629" s="72"/>
      <c r="AF7629" s="72"/>
      <c r="AG7629" s="72"/>
      <c r="AH7629" s="72"/>
      <c r="AI7629" s="72"/>
      <c r="AJ7629" s="72"/>
      <c r="AK7629" s="72"/>
    </row>
    <row r="7630" ht="14.25" customHeight="1">
      <c r="A7630" s="78">
        <v>7627.0</v>
      </c>
      <c r="C7630" s="78" t="str">
        <f>VLOOKUP(G7630,[1]Macrodata_CCF!$A$3:$D$55,4,FALSE)</f>
        <v>#ERROR!</v>
      </c>
      <c r="E7630" s="79" t="str">
        <f>VLOOKUP(G7630,[1]Macrodata_CCF!$A$3:$B$55,2,FALSE)</f>
        <v>#ERROR!</v>
      </c>
      <c r="F7630" s="78">
        <v>1.0</v>
      </c>
      <c r="G7630" s="80">
        <v>31.0</v>
      </c>
      <c r="H7630" s="81">
        <v>0.0</v>
      </c>
      <c r="I7630" s="81">
        <v>840000.0</v>
      </c>
      <c r="J7630" s="81">
        <v>436800.0</v>
      </c>
      <c r="K7630" s="81">
        <v>840000.0</v>
      </c>
      <c r="L7630" s="82">
        <v>0.52</v>
      </c>
      <c r="N7630" s="83">
        <f t="shared" si="1"/>
        <v>0.52</v>
      </c>
      <c r="O7630" s="83">
        <f t="shared" si="2"/>
        <v>0.52</v>
      </c>
      <c r="Q7630" s="83">
        <f t="shared" si="3"/>
        <v>1</v>
      </c>
      <c r="R7630" s="83">
        <f t="shared" si="4"/>
        <v>0.52</v>
      </c>
      <c r="S7630" s="83" t="b">
        <f t="shared" si="5"/>
        <v>0</v>
      </c>
      <c r="T7630" s="72"/>
      <c r="U7630" s="72"/>
      <c r="V7630" s="72"/>
      <c r="W7630" s="72"/>
      <c r="X7630" s="72"/>
      <c r="Y7630" s="72"/>
      <c r="Z7630" s="72"/>
      <c r="AA7630" s="72"/>
      <c r="AB7630" s="72"/>
      <c r="AC7630" s="72"/>
      <c r="AD7630" s="72"/>
      <c r="AE7630" s="72"/>
      <c r="AF7630" s="72"/>
      <c r="AG7630" s="72"/>
      <c r="AH7630" s="72"/>
      <c r="AI7630" s="72"/>
      <c r="AJ7630" s="72"/>
      <c r="AK7630" s="72"/>
    </row>
    <row r="7631" ht="14.25" customHeight="1">
      <c r="A7631" s="78">
        <v>7628.0</v>
      </c>
      <c r="C7631" s="78" t="str">
        <f>VLOOKUP(G7631,[1]Macrodata_CCF!$A$3:$D$55,4,FALSE)</f>
        <v>#ERROR!</v>
      </c>
      <c r="E7631" s="79" t="str">
        <f>VLOOKUP(G7631,[1]Macrodata_CCF!$A$3:$B$55,2,FALSE)</f>
        <v>#ERROR!</v>
      </c>
      <c r="F7631" s="78">
        <v>0.0</v>
      </c>
      <c r="G7631" s="80">
        <v>44.0</v>
      </c>
      <c r="H7631" s="81">
        <v>293815.0</v>
      </c>
      <c r="I7631" s="81">
        <v>320000.0</v>
      </c>
      <c r="J7631" s="81">
        <v>320000.0</v>
      </c>
      <c r="K7631" s="81">
        <v>320000.0</v>
      </c>
      <c r="L7631" s="82">
        <v>1.0</v>
      </c>
      <c r="N7631" s="83">
        <f t="shared" si="1"/>
        <v>1</v>
      </c>
      <c r="O7631" s="83">
        <f t="shared" si="2"/>
        <v>1</v>
      </c>
      <c r="Q7631" s="83">
        <f t="shared" si="3"/>
        <v>0.081828125</v>
      </c>
      <c r="R7631" s="83">
        <f t="shared" si="4"/>
        <v>0.081828125</v>
      </c>
      <c r="S7631" s="83" t="b">
        <f t="shared" si="5"/>
        <v>0</v>
      </c>
      <c r="T7631" s="72"/>
      <c r="U7631" s="72"/>
      <c r="V7631" s="72"/>
      <c r="W7631" s="72"/>
      <c r="X7631" s="72"/>
      <c r="Y7631" s="72"/>
      <c r="Z7631" s="72"/>
      <c r="AA7631" s="72"/>
      <c r="AB7631" s="72"/>
      <c r="AC7631" s="72"/>
      <c r="AD7631" s="72"/>
      <c r="AE7631" s="72"/>
      <c r="AF7631" s="72"/>
      <c r="AG7631" s="72"/>
      <c r="AH7631" s="72"/>
      <c r="AI7631" s="72"/>
      <c r="AJ7631" s="72"/>
      <c r="AK7631" s="72"/>
    </row>
    <row r="7632" ht="14.25" customHeight="1">
      <c r="A7632" s="78">
        <v>7629.0</v>
      </c>
      <c r="C7632" s="78" t="str">
        <f>VLOOKUP(G7632,[1]Macrodata_CCF!$A$3:$D$55,4,FALSE)</f>
        <v>#ERROR!</v>
      </c>
      <c r="E7632" s="79" t="str">
        <f>VLOOKUP(G7632,[1]Macrodata_CCF!$A$3:$B$55,2,FALSE)</f>
        <v>#ERROR!</v>
      </c>
      <c r="F7632" s="78">
        <v>0.0</v>
      </c>
      <c r="G7632" s="80">
        <v>22.0</v>
      </c>
      <c r="H7632" s="81">
        <v>26700.0</v>
      </c>
      <c r="I7632" s="81">
        <v>240000.0</v>
      </c>
      <c r="J7632" s="81">
        <v>244800.0</v>
      </c>
      <c r="K7632" s="81">
        <v>240000.0</v>
      </c>
      <c r="L7632" s="82">
        <v>1.022503516174402</v>
      </c>
      <c r="N7632" s="83">
        <f t="shared" si="1"/>
        <v>1.022503516</v>
      </c>
      <c r="O7632" s="83">
        <f t="shared" si="2"/>
        <v>1</v>
      </c>
      <c r="Q7632" s="83">
        <f t="shared" si="3"/>
        <v>0.88875</v>
      </c>
      <c r="R7632" s="83">
        <f t="shared" si="4"/>
        <v>1.022503516</v>
      </c>
      <c r="S7632" s="83" t="b">
        <f t="shared" si="5"/>
        <v>0</v>
      </c>
      <c r="T7632" s="72"/>
      <c r="U7632" s="72"/>
      <c r="V7632" s="72"/>
      <c r="W7632" s="72"/>
      <c r="X7632" s="72"/>
      <c r="Y7632" s="72"/>
      <c r="Z7632" s="72"/>
      <c r="AA7632" s="72"/>
      <c r="AB7632" s="72"/>
      <c r="AC7632" s="72"/>
      <c r="AD7632" s="72"/>
      <c r="AE7632" s="72"/>
      <c r="AF7632" s="72"/>
      <c r="AG7632" s="72"/>
      <c r="AH7632" s="72"/>
      <c r="AI7632" s="72"/>
      <c r="AJ7632" s="72"/>
      <c r="AK7632" s="72"/>
    </row>
    <row r="7633" ht="14.25" customHeight="1">
      <c r="A7633" s="78">
        <v>7630.0</v>
      </c>
      <c r="C7633" s="78" t="str">
        <f>VLOOKUP(G7633,[1]Macrodata_CCF!$A$3:$D$55,4,FALSE)</f>
        <v>#ERROR!</v>
      </c>
      <c r="E7633" s="79" t="str">
        <f>VLOOKUP(G7633,[1]Macrodata_CCF!$A$3:$B$55,2,FALSE)</f>
        <v>#ERROR!</v>
      </c>
      <c r="F7633" s="78">
        <v>0.0</v>
      </c>
      <c r="G7633" s="80">
        <v>40.0</v>
      </c>
      <c r="H7633" s="81">
        <v>118040.0</v>
      </c>
      <c r="I7633" s="81">
        <v>420000.0</v>
      </c>
      <c r="J7633" s="81">
        <v>124080.0</v>
      </c>
      <c r="K7633" s="81">
        <v>546000.0</v>
      </c>
      <c r="L7633" s="82">
        <v>0.0200026493575308</v>
      </c>
      <c r="N7633" s="83">
        <f t="shared" si="1"/>
        <v>0.02000264936</v>
      </c>
      <c r="O7633" s="83">
        <f t="shared" si="2"/>
        <v>0.02000264936</v>
      </c>
      <c r="Q7633" s="83">
        <f t="shared" si="3"/>
        <v>0.718952381</v>
      </c>
      <c r="R7633" s="83">
        <f t="shared" si="4"/>
        <v>0.02000264936</v>
      </c>
      <c r="S7633" s="83" t="b">
        <f t="shared" si="5"/>
        <v>0</v>
      </c>
      <c r="T7633" s="72"/>
      <c r="U7633" s="72"/>
      <c r="V7633" s="72"/>
      <c r="W7633" s="72"/>
      <c r="X7633" s="72"/>
      <c r="Y7633" s="72"/>
      <c r="Z7633" s="72"/>
      <c r="AA7633" s="72"/>
      <c r="AB7633" s="72"/>
      <c r="AC7633" s="72"/>
      <c r="AD7633" s="72"/>
      <c r="AE7633" s="72"/>
      <c r="AF7633" s="72"/>
      <c r="AG7633" s="72"/>
      <c r="AH7633" s="72"/>
      <c r="AI7633" s="72"/>
      <c r="AJ7633" s="72"/>
      <c r="AK7633" s="72"/>
    </row>
    <row r="7634" ht="14.25" customHeight="1">
      <c r="A7634" s="78">
        <v>7631.0</v>
      </c>
      <c r="C7634" s="78" t="str">
        <f>VLOOKUP(G7634,[1]Macrodata_CCF!$A$3:$D$55,4,FALSE)</f>
        <v>#ERROR!</v>
      </c>
      <c r="E7634" s="79" t="str">
        <f>VLOOKUP(G7634,[1]Macrodata_CCF!$A$3:$B$55,2,FALSE)</f>
        <v>#ERROR!</v>
      </c>
      <c r="F7634" s="78">
        <v>0.0</v>
      </c>
      <c r="G7634" s="80">
        <v>6.0</v>
      </c>
      <c r="H7634" s="81">
        <v>0.0</v>
      </c>
      <c r="I7634" s="81">
        <v>380000.0</v>
      </c>
      <c r="J7634" s="81">
        <v>98800.0</v>
      </c>
      <c r="K7634" s="81">
        <v>380000.0</v>
      </c>
      <c r="L7634" s="82">
        <v>0.26</v>
      </c>
      <c r="N7634" s="83">
        <f t="shared" si="1"/>
        <v>0.26</v>
      </c>
      <c r="O7634" s="83">
        <f t="shared" si="2"/>
        <v>0.26</v>
      </c>
      <c r="Q7634" s="83">
        <f t="shared" si="3"/>
        <v>1</v>
      </c>
      <c r="R7634" s="83">
        <f t="shared" si="4"/>
        <v>0.26</v>
      </c>
      <c r="S7634" s="83" t="b">
        <f t="shared" si="5"/>
        <v>0</v>
      </c>
      <c r="T7634" s="72"/>
      <c r="U7634" s="72"/>
      <c r="V7634" s="72"/>
      <c r="W7634" s="72"/>
      <c r="X7634" s="72"/>
      <c r="Y7634" s="72"/>
      <c r="Z7634" s="72"/>
      <c r="AA7634" s="72"/>
      <c r="AB7634" s="72"/>
      <c r="AC7634" s="72"/>
      <c r="AD7634" s="72"/>
      <c r="AE7634" s="72"/>
      <c r="AF7634" s="72"/>
      <c r="AG7634" s="72"/>
      <c r="AH7634" s="72"/>
      <c r="AI7634" s="72"/>
      <c r="AJ7634" s="72"/>
      <c r="AK7634" s="72"/>
    </row>
    <row r="7635" ht="14.25" customHeight="1">
      <c r="A7635" s="78">
        <v>7632.0</v>
      </c>
      <c r="C7635" s="78" t="str">
        <f>VLOOKUP(G7635,[1]Macrodata_CCF!$A$3:$D$55,4,FALSE)</f>
        <v>#ERROR!</v>
      </c>
      <c r="E7635" s="79" t="str">
        <f>VLOOKUP(G7635,[1]Macrodata_CCF!$A$3:$B$55,2,FALSE)</f>
        <v>#ERROR!</v>
      </c>
      <c r="F7635" s="78">
        <v>0.0</v>
      </c>
      <c r="G7635" s="80">
        <v>29.0</v>
      </c>
      <c r="H7635" s="81">
        <v>163590.0</v>
      </c>
      <c r="I7635" s="81">
        <v>240000.0</v>
      </c>
      <c r="J7635" s="81">
        <v>178870.0</v>
      </c>
      <c r="K7635" s="81">
        <v>408000.0</v>
      </c>
      <c r="L7635" s="82">
        <v>0.1999738254155215</v>
      </c>
      <c r="N7635" s="83">
        <f t="shared" si="1"/>
        <v>0.1999738254</v>
      </c>
      <c r="O7635" s="83">
        <f t="shared" si="2"/>
        <v>0.1999738254</v>
      </c>
      <c r="Q7635" s="83">
        <f t="shared" si="3"/>
        <v>0.318375</v>
      </c>
      <c r="R7635" s="83">
        <f t="shared" si="4"/>
        <v>0.1999738254</v>
      </c>
      <c r="S7635" s="83" t="b">
        <f t="shared" si="5"/>
        <v>0</v>
      </c>
      <c r="T7635" s="72"/>
      <c r="U7635" s="72"/>
      <c r="V7635" s="72"/>
      <c r="W7635" s="72"/>
      <c r="X7635" s="72"/>
      <c r="Y7635" s="72"/>
      <c r="Z7635" s="72"/>
      <c r="AA7635" s="72"/>
      <c r="AB7635" s="72"/>
      <c r="AC7635" s="72"/>
      <c r="AD7635" s="72"/>
      <c r="AE7635" s="72"/>
      <c r="AF7635" s="72"/>
      <c r="AG7635" s="72"/>
      <c r="AH7635" s="72"/>
      <c r="AI7635" s="72"/>
      <c r="AJ7635" s="72"/>
      <c r="AK7635" s="72"/>
    </row>
    <row r="7636" ht="14.25" customHeight="1">
      <c r="A7636" s="78">
        <v>7633.0</v>
      </c>
      <c r="C7636" s="78" t="str">
        <f>VLOOKUP(G7636,[1]Macrodata_CCF!$A$3:$D$55,4,FALSE)</f>
        <v>#ERROR!</v>
      </c>
      <c r="E7636" s="79" t="str">
        <f>VLOOKUP(G7636,[1]Macrodata_CCF!$A$3:$B$55,2,FALSE)</f>
        <v>#ERROR!</v>
      </c>
      <c r="F7636" s="78">
        <v>0.0</v>
      </c>
      <c r="G7636" s="80">
        <v>45.0</v>
      </c>
      <c r="H7636" s="81">
        <v>222875.0</v>
      </c>
      <c r="I7636" s="81">
        <v>950000.0</v>
      </c>
      <c r="J7636" s="81">
        <v>331945.0</v>
      </c>
      <c r="K7636" s="81">
        <v>1710000.0</v>
      </c>
      <c r="L7636" s="82">
        <v>0.150001719099192</v>
      </c>
      <c r="N7636" s="83">
        <f t="shared" si="1"/>
        <v>0.1500017191</v>
      </c>
      <c r="O7636" s="83">
        <f t="shared" si="2"/>
        <v>0.1500017191</v>
      </c>
      <c r="Q7636" s="83">
        <f t="shared" si="3"/>
        <v>0.7653947368</v>
      </c>
      <c r="R7636" s="83">
        <f t="shared" si="4"/>
        <v>0.1500017191</v>
      </c>
      <c r="S7636" s="83" t="b">
        <f t="shared" si="5"/>
        <v>0</v>
      </c>
      <c r="T7636" s="72"/>
      <c r="U7636" s="72"/>
      <c r="V7636" s="72"/>
      <c r="W7636" s="72"/>
      <c r="X7636" s="72"/>
      <c r="Y7636" s="72"/>
      <c r="Z7636" s="72"/>
      <c r="AA7636" s="72"/>
      <c r="AB7636" s="72"/>
      <c r="AC7636" s="72"/>
      <c r="AD7636" s="72"/>
      <c r="AE7636" s="72"/>
      <c r="AF7636" s="72"/>
      <c r="AG7636" s="72"/>
      <c r="AH7636" s="72"/>
      <c r="AI7636" s="72"/>
      <c r="AJ7636" s="72"/>
      <c r="AK7636" s="72"/>
    </row>
    <row r="7637" ht="14.25" customHeight="1">
      <c r="A7637" s="78">
        <v>7634.0</v>
      </c>
      <c r="C7637" s="78" t="str">
        <f>VLOOKUP(G7637,[1]Macrodata_CCF!$A$3:$D$55,4,FALSE)</f>
        <v>#ERROR!</v>
      </c>
      <c r="E7637" s="79" t="str">
        <f>VLOOKUP(G7637,[1]Macrodata_CCF!$A$3:$B$55,2,FALSE)</f>
        <v>#ERROR!</v>
      </c>
      <c r="F7637" s="78">
        <v>0.0</v>
      </c>
      <c r="G7637" s="80">
        <v>31.0</v>
      </c>
      <c r="H7637" s="81">
        <v>58935.0</v>
      </c>
      <c r="I7637" s="81">
        <v>420000.0</v>
      </c>
      <c r="J7637" s="81">
        <v>120315.0</v>
      </c>
      <c r="K7637" s="81">
        <v>420000.0</v>
      </c>
      <c r="L7637" s="82">
        <v>0.169997091936355</v>
      </c>
      <c r="N7637" s="83">
        <f t="shared" si="1"/>
        <v>0.1699970919</v>
      </c>
      <c r="O7637" s="83">
        <f t="shared" si="2"/>
        <v>0.1699970919</v>
      </c>
      <c r="Q7637" s="83">
        <f t="shared" si="3"/>
        <v>0.8596785714</v>
      </c>
      <c r="R7637" s="83">
        <f t="shared" si="4"/>
        <v>0.1699970919</v>
      </c>
      <c r="S7637" s="83" t="b">
        <f t="shared" si="5"/>
        <v>0</v>
      </c>
      <c r="T7637" s="72"/>
      <c r="U7637" s="72"/>
      <c r="V7637" s="72"/>
      <c r="W7637" s="72"/>
      <c r="X7637" s="72"/>
      <c r="Y7637" s="72"/>
      <c r="Z7637" s="72"/>
      <c r="AA7637" s="72"/>
      <c r="AB7637" s="72"/>
      <c r="AC7637" s="72"/>
      <c r="AD7637" s="72"/>
      <c r="AE7637" s="72"/>
      <c r="AF7637" s="72"/>
      <c r="AG7637" s="72"/>
      <c r="AH7637" s="72"/>
      <c r="AI7637" s="72"/>
      <c r="AJ7637" s="72"/>
      <c r="AK7637" s="72"/>
    </row>
    <row r="7638" ht="14.25" customHeight="1">
      <c r="A7638" s="78">
        <v>7635.0</v>
      </c>
      <c r="C7638" s="78" t="str">
        <f>VLOOKUP(G7638,[1]Macrodata_CCF!$A$3:$D$55,4,FALSE)</f>
        <v>#ERROR!</v>
      </c>
      <c r="E7638" s="79" t="str">
        <f>VLOOKUP(G7638,[1]Macrodata_CCF!$A$3:$B$55,2,FALSE)</f>
        <v>#ERROR!</v>
      </c>
      <c r="F7638" s="78">
        <v>0.0</v>
      </c>
      <c r="G7638" s="80">
        <v>37.0</v>
      </c>
      <c r="H7638" s="81">
        <v>20465.0</v>
      </c>
      <c r="I7638" s="81">
        <v>50000.0</v>
      </c>
      <c r="J7638" s="81">
        <v>21645.0</v>
      </c>
      <c r="K7638" s="81">
        <v>90000.0</v>
      </c>
      <c r="L7638" s="82">
        <v>0.03995259861181649</v>
      </c>
      <c r="N7638" s="83">
        <f t="shared" si="1"/>
        <v>0.03995259861</v>
      </c>
      <c r="O7638" s="83">
        <f t="shared" si="2"/>
        <v>0.03995259861</v>
      </c>
      <c r="Q7638" s="83">
        <f t="shared" si="3"/>
        <v>0.5907</v>
      </c>
      <c r="R7638" s="83">
        <f t="shared" si="4"/>
        <v>0.03995259861</v>
      </c>
      <c r="S7638" s="83" t="b">
        <f t="shared" si="5"/>
        <v>0</v>
      </c>
      <c r="T7638" s="72"/>
      <c r="U7638" s="72"/>
      <c r="V7638" s="72"/>
      <c r="W7638" s="72"/>
      <c r="X7638" s="72"/>
      <c r="Y7638" s="72"/>
      <c r="Z7638" s="72"/>
      <c r="AA7638" s="72"/>
      <c r="AB7638" s="72"/>
      <c r="AC7638" s="72"/>
      <c r="AD7638" s="72"/>
      <c r="AE7638" s="72"/>
      <c r="AF7638" s="72"/>
      <c r="AG7638" s="72"/>
      <c r="AH7638" s="72"/>
      <c r="AI7638" s="72"/>
      <c r="AJ7638" s="72"/>
      <c r="AK7638" s="72"/>
    </row>
    <row r="7639" ht="14.25" customHeight="1">
      <c r="A7639" s="78">
        <v>7636.0</v>
      </c>
      <c r="C7639" s="78" t="str">
        <f>VLOOKUP(G7639,[1]Macrodata_CCF!$A$3:$D$55,4,FALSE)</f>
        <v>#ERROR!</v>
      </c>
      <c r="E7639" s="79" t="str">
        <f>VLOOKUP(G7639,[1]Macrodata_CCF!$A$3:$B$55,2,FALSE)</f>
        <v>#ERROR!</v>
      </c>
      <c r="F7639" s="78">
        <v>0.0</v>
      </c>
      <c r="G7639" s="80">
        <v>8.0</v>
      </c>
      <c r="H7639" s="81">
        <v>0.0</v>
      </c>
      <c r="I7639" s="81">
        <v>220000.0</v>
      </c>
      <c r="J7639" s="81">
        <v>77000.0</v>
      </c>
      <c r="K7639" s="81">
        <v>220000.0</v>
      </c>
      <c r="L7639" s="82">
        <v>0.35</v>
      </c>
      <c r="N7639" s="83">
        <f t="shared" si="1"/>
        <v>0.35</v>
      </c>
      <c r="O7639" s="83">
        <f t="shared" si="2"/>
        <v>0.35</v>
      </c>
      <c r="Q7639" s="83">
        <f t="shared" si="3"/>
        <v>1</v>
      </c>
      <c r="R7639" s="83">
        <f t="shared" si="4"/>
        <v>0.35</v>
      </c>
      <c r="S7639" s="83" t="b">
        <f t="shared" si="5"/>
        <v>0</v>
      </c>
      <c r="T7639" s="72"/>
      <c r="U7639" s="72"/>
      <c r="V7639" s="72"/>
      <c r="W7639" s="72"/>
      <c r="X7639" s="72"/>
      <c r="Y7639" s="72"/>
      <c r="Z7639" s="72"/>
      <c r="AA7639" s="72"/>
      <c r="AB7639" s="72"/>
      <c r="AC7639" s="72"/>
      <c r="AD7639" s="72"/>
      <c r="AE7639" s="72"/>
      <c r="AF7639" s="72"/>
      <c r="AG7639" s="72"/>
      <c r="AH7639" s="72"/>
      <c r="AI7639" s="72"/>
      <c r="AJ7639" s="72"/>
      <c r="AK7639" s="72"/>
    </row>
    <row r="7640" ht="14.25" customHeight="1">
      <c r="A7640" s="78">
        <v>7637.0</v>
      </c>
      <c r="C7640" s="78" t="str">
        <f>VLOOKUP(G7640,[1]Macrodata_CCF!$A$3:$D$55,4,FALSE)</f>
        <v>#ERROR!</v>
      </c>
      <c r="E7640" s="79" t="str">
        <f>VLOOKUP(G7640,[1]Macrodata_CCF!$A$3:$B$55,2,FALSE)</f>
        <v>#ERROR!</v>
      </c>
      <c r="F7640" s="78">
        <v>0.0</v>
      </c>
      <c r="G7640" s="80">
        <v>1.0</v>
      </c>
      <c r="H7640" s="81">
        <v>0.0</v>
      </c>
      <c r="I7640" s="81">
        <v>110000.0</v>
      </c>
      <c r="J7640" s="81">
        <v>42900.0</v>
      </c>
      <c r="K7640" s="81">
        <v>143000.0</v>
      </c>
      <c r="L7640" s="82">
        <v>0.39</v>
      </c>
      <c r="N7640" s="83">
        <f t="shared" si="1"/>
        <v>0.39</v>
      </c>
      <c r="O7640" s="83">
        <f t="shared" si="2"/>
        <v>0.39</v>
      </c>
      <c r="Q7640" s="83">
        <f t="shared" si="3"/>
        <v>1</v>
      </c>
      <c r="R7640" s="83">
        <f t="shared" si="4"/>
        <v>0.39</v>
      </c>
      <c r="S7640" s="83" t="b">
        <f t="shared" si="5"/>
        <v>0</v>
      </c>
      <c r="T7640" s="72"/>
      <c r="U7640" s="72"/>
      <c r="V7640" s="72"/>
      <c r="W7640" s="72"/>
      <c r="X7640" s="72"/>
      <c r="Y7640" s="72"/>
      <c r="Z7640" s="72"/>
      <c r="AA7640" s="72"/>
      <c r="AB7640" s="72"/>
      <c r="AC7640" s="72"/>
      <c r="AD7640" s="72"/>
      <c r="AE7640" s="72"/>
      <c r="AF7640" s="72"/>
      <c r="AG7640" s="72"/>
      <c r="AH7640" s="72"/>
      <c r="AI7640" s="72"/>
      <c r="AJ7640" s="72"/>
      <c r="AK7640" s="72"/>
    </row>
    <row r="7641" ht="14.25" customHeight="1">
      <c r="A7641" s="78">
        <v>7638.0</v>
      </c>
      <c r="C7641" s="78" t="str">
        <f>VLOOKUP(G7641,[1]Macrodata_CCF!$A$3:$D$55,4,FALSE)</f>
        <v>#ERROR!</v>
      </c>
      <c r="E7641" s="79" t="str">
        <f>VLOOKUP(G7641,[1]Macrodata_CCF!$A$3:$B$55,2,FALSE)</f>
        <v>#ERROR!</v>
      </c>
      <c r="F7641" s="78">
        <v>0.0</v>
      </c>
      <c r="G7641" s="80">
        <v>10.0</v>
      </c>
      <c r="H7641" s="81">
        <v>43640.0</v>
      </c>
      <c r="I7641" s="81">
        <v>220000.0</v>
      </c>
      <c r="J7641" s="81">
        <v>89495.0</v>
      </c>
      <c r="K7641" s="81">
        <v>220000.0</v>
      </c>
      <c r="L7641" s="82">
        <v>0.2600079383080063</v>
      </c>
      <c r="N7641" s="83">
        <f t="shared" si="1"/>
        <v>0.2600079383</v>
      </c>
      <c r="O7641" s="83">
        <f t="shared" si="2"/>
        <v>0.2600079383</v>
      </c>
      <c r="Q7641" s="83">
        <f t="shared" si="3"/>
        <v>0.8016363636</v>
      </c>
      <c r="R7641" s="83">
        <f t="shared" si="4"/>
        <v>0.2600079383</v>
      </c>
      <c r="S7641" s="83" t="b">
        <f t="shared" si="5"/>
        <v>0</v>
      </c>
      <c r="T7641" s="72"/>
      <c r="U7641" s="72"/>
      <c r="V7641" s="72"/>
      <c r="W7641" s="72"/>
      <c r="X7641" s="72"/>
      <c r="Y7641" s="72"/>
      <c r="Z7641" s="72"/>
      <c r="AA7641" s="72"/>
      <c r="AB7641" s="72"/>
      <c r="AC7641" s="72"/>
      <c r="AD7641" s="72"/>
      <c r="AE7641" s="72"/>
      <c r="AF7641" s="72"/>
      <c r="AG7641" s="72"/>
      <c r="AH7641" s="72"/>
      <c r="AI7641" s="72"/>
      <c r="AJ7641" s="72"/>
      <c r="AK7641" s="72"/>
    </row>
    <row r="7642" ht="14.25" customHeight="1">
      <c r="A7642" s="78">
        <v>7639.0</v>
      </c>
      <c r="C7642" s="78" t="str">
        <f>VLOOKUP(G7642,[1]Macrodata_CCF!$A$3:$D$55,4,FALSE)</f>
        <v>#ERROR!</v>
      </c>
      <c r="E7642" s="79" t="str">
        <f>VLOOKUP(G7642,[1]Macrodata_CCF!$A$3:$B$55,2,FALSE)</f>
        <v>#ERROR!</v>
      </c>
      <c r="F7642" s="78">
        <v>0.0</v>
      </c>
      <c r="G7642" s="80">
        <v>4.0</v>
      </c>
      <c r="H7642" s="81">
        <v>370.0</v>
      </c>
      <c r="I7642" s="81">
        <v>10000.0</v>
      </c>
      <c r="J7642" s="81">
        <v>3550.0</v>
      </c>
      <c r="K7642" s="81">
        <v>10000.0</v>
      </c>
      <c r="L7642" s="82">
        <v>0.3302180685358255</v>
      </c>
      <c r="N7642" s="83">
        <f t="shared" si="1"/>
        <v>0.3302180685</v>
      </c>
      <c r="O7642" s="83">
        <f t="shared" si="2"/>
        <v>0.3302180685</v>
      </c>
      <c r="Q7642" s="83">
        <f t="shared" si="3"/>
        <v>0.963</v>
      </c>
      <c r="R7642" s="83">
        <f t="shared" si="4"/>
        <v>0.3302180685</v>
      </c>
      <c r="S7642" s="83" t="b">
        <f t="shared" si="5"/>
        <v>0</v>
      </c>
      <c r="T7642" s="72"/>
      <c r="U7642" s="72"/>
      <c r="V7642" s="72"/>
      <c r="W7642" s="72"/>
      <c r="X7642" s="72"/>
      <c r="Y7642" s="72"/>
      <c r="Z7642" s="72"/>
      <c r="AA7642" s="72"/>
      <c r="AB7642" s="72"/>
      <c r="AC7642" s="72"/>
      <c r="AD7642" s="72"/>
      <c r="AE7642" s="72"/>
      <c r="AF7642" s="72"/>
      <c r="AG7642" s="72"/>
      <c r="AH7642" s="72"/>
      <c r="AI7642" s="72"/>
      <c r="AJ7642" s="72"/>
      <c r="AK7642" s="72"/>
    </row>
    <row r="7643" ht="14.25" customHeight="1">
      <c r="A7643" s="78">
        <v>7640.0</v>
      </c>
      <c r="C7643" s="78" t="str">
        <f>VLOOKUP(G7643,[1]Macrodata_CCF!$A$3:$D$55,4,FALSE)</f>
        <v>#ERROR!</v>
      </c>
      <c r="E7643" s="79" t="str">
        <f>VLOOKUP(G7643,[1]Macrodata_CCF!$A$3:$B$55,2,FALSE)</f>
        <v>#ERROR!</v>
      </c>
      <c r="F7643" s="78">
        <v>0.0</v>
      </c>
      <c r="G7643" s="80">
        <v>51.0</v>
      </c>
      <c r="H7643" s="81">
        <v>436730.0</v>
      </c>
      <c r="I7643" s="81">
        <v>750000.0</v>
      </c>
      <c r="J7643" s="81">
        <v>458660.0</v>
      </c>
      <c r="K7643" s="81">
        <v>750000.0</v>
      </c>
      <c r="L7643" s="82">
        <v>0.07000351134803844</v>
      </c>
      <c r="N7643" s="83">
        <f t="shared" si="1"/>
        <v>0.07000351135</v>
      </c>
      <c r="O7643" s="83">
        <f t="shared" si="2"/>
        <v>0.07000351135</v>
      </c>
      <c r="Q7643" s="83">
        <f t="shared" si="3"/>
        <v>0.4176933333</v>
      </c>
      <c r="R7643" s="83">
        <f t="shared" si="4"/>
        <v>0.07000351135</v>
      </c>
      <c r="S7643" s="83" t="b">
        <f t="shared" si="5"/>
        <v>0</v>
      </c>
      <c r="T7643" s="72"/>
      <c r="U7643" s="72"/>
      <c r="V7643" s="72"/>
      <c r="W7643" s="72"/>
      <c r="X7643" s="72"/>
      <c r="Y7643" s="72"/>
      <c r="Z7643" s="72"/>
      <c r="AA7643" s="72"/>
      <c r="AB7643" s="72"/>
      <c r="AC7643" s="72"/>
      <c r="AD7643" s="72"/>
      <c r="AE7643" s="72"/>
      <c r="AF7643" s="72"/>
      <c r="AG7643" s="72"/>
      <c r="AH7643" s="72"/>
      <c r="AI7643" s="72"/>
      <c r="AJ7643" s="72"/>
      <c r="AK7643" s="72"/>
    </row>
    <row r="7644" ht="14.25" customHeight="1">
      <c r="A7644" s="78">
        <v>7641.0</v>
      </c>
      <c r="C7644" s="78" t="str">
        <f>VLOOKUP(G7644,[1]Macrodata_CCF!$A$3:$D$55,4,FALSE)</f>
        <v>#ERROR!</v>
      </c>
      <c r="E7644" s="79" t="str">
        <f>VLOOKUP(G7644,[1]Macrodata_CCF!$A$3:$B$55,2,FALSE)</f>
        <v>#ERROR!</v>
      </c>
      <c r="F7644" s="78">
        <v>0.0</v>
      </c>
      <c r="G7644" s="80">
        <v>9.0</v>
      </c>
      <c r="H7644" s="81">
        <v>97850.0</v>
      </c>
      <c r="I7644" s="81">
        <v>320000.0</v>
      </c>
      <c r="J7644" s="81">
        <v>173380.0</v>
      </c>
      <c r="K7644" s="81">
        <v>320000.0</v>
      </c>
      <c r="L7644" s="82">
        <v>0.3399954985370245</v>
      </c>
      <c r="N7644" s="83">
        <f t="shared" si="1"/>
        <v>0.3399954985</v>
      </c>
      <c r="O7644" s="83">
        <f t="shared" si="2"/>
        <v>0.3399954985</v>
      </c>
      <c r="Q7644" s="83">
        <f t="shared" si="3"/>
        <v>0.69421875</v>
      </c>
      <c r="R7644" s="83">
        <f t="shared" si="4"/>
        <v>0.3399954985</v>
      </c>
      <c r="S7644" s="83" t="b">
        <f t="shared" si="5"/>
        <v>0</v>
      </c>
      <c r="T7644" s="72"/>
      <c r="U7644" s="72"/>
      <c r="V7644" s="72"/>
      <c r="W7644" s="72"/>
      <c r="X7644" s="72"/>
      <c r="Y7644" s="72"/>
      <c r="Z7644" s="72"/>
      <c r="AA7644" s="72"/>
      <c r="AB7644" s="72"/>
      <c r="AC7644" s="72"/>
      <c r="AD7644" s="72"/>
      <c r="AE7644" s="72"/>
      <c r="AF7644" s="72"/>
      <c r="AG7644" s="72"/>
      <c r="AH7644" s="72"/>
      <c r="AI7644" s="72"/>
      <c r="AJ7644" s="72"/>
      <c r="AK7644" s="72"/>
    </row>
    <row r="7645" ht="14.25" customHeight="1">
      <c r="A7645" s="78">
        <v>7642.0</v>
      </c>
      <c r="C7645" s="78" t="str">
        <f>VLOOKUP(G7645,[1]Macrodata_CCF!$A$3:$D$55,4,FALSE)</f>
        <v>#ERROR!</v>
      </c>
      <c r="E7645" s="79" t="str">
        <f>VLOOKUP(G7645,[1]Macrodata_CCF!$A$3:$B$55,2,FALSE)</f>
        <v>#ERROR!</v>
      </c>
      <c r="F7645" s="78">
        <v>1.0</v>
      </c>
      <c r="G7645" s="80">
        <v>22.0</v>
      </c>
      <c r="H7645" s="81">
        <v>390325.0</v>
      </c>
      <c r="I7645" s="81">
        <v>870000.0</v>
      </c>
      <c r="J7645" s="81">
        <v>654145.0</v>
      </c>
      <c r="K7645" s="81">
        <v>1740000.0</v>
      </c>
      <c r="L7645" s="82">
        <v>0.5499973940689008</v>
      </c>
      <c r="N7645" s="83">
        <f t="shared" si="1"/>
        <v>0.5499973941</v>
      </c>
      <c r="O7645" s="83">
        <f t="shared" si="2"/>
        <v>0.5499973941</v>
      </c>
      <c r="Q7645" s="83">
        <f t="shared" si="3"/>
        <v>0.5513505747</v>
      </c>
      <c r="R7645" s="83">
        <f t="shared" si="4"/>
        <v>0.5499973941</v>
      </c>
      <c r="S7645" s="83" t="b">
        <f t="shared" si="5"/>
        <v>0</v>
      </c>
      <c r="T7645" s="72"/>
      <c r="U7645" s="72"/>
      <c r="V7645" s="72"/>
      <c r="W7645" s="72"/>
      <c r="X7645" s="72"/>
      <c r="Y7645" s="72"/>
      <c r="Z7645" s="72"/>
      <c r="AA7645" s="72"/>
      <c r="AB7645" s="72"/>
      <c r="AC7645" s="72"/>
      <c r="AD7645" s="72"/>
      <c r="AE7645" s="72"/>
      <c r="AF7645" s="72"/>
      <c r="AG7645" s="72"/>
      <c r="AH7645" s="72"/>
      <c r="AI7645" s="72"/>
      <c r="AJ7645" s="72"/>
      <c r="AK7645" s="72"/>
    </row>
    <row r="7646" ht="14.25" customHeight="1">
      <c r="A7646" s="78">
        <v>7643.0</v>
      </c>
      <c r="C7646" s="78" t="str">
        <f>VLOOKUP(G7646,[1]Macrodata_CCF!$A$3:$D$55,4,FALSE)</f>
        <v>#ERROR!</v>
      </c>
      <c r="E7646" s="79" t="str">
        <f>VLOOKUP(G7646,[1]Macrodata_CCF!$A$3:$B$55,2,FALSE)</f>
        <v>#ERROR!</v>
      </c>
      <c r="F7646" s="78">
        <v>0.0</v>
      </c>
      <c r="G7646" s="80">
        <v>23.0</v>
      </c>
      <c r="H7646" s="81">
        <v>185570.0</v>
      </c>
      <c r="I7646" s="81">
        <v>480000.0</v>
      </c>
      <c r="J7646" s="81">
        <v>232680.0</v>
      </c>
      <c r="K7646" s="81">
        <v>480000.0</v>
      </c>
      <c r="L7646" s="82">
        <v>0.1600040756716367</v>
      </c>
      <c r="N7646" s="83">
        <f t="shared" si="1"/>
        <v>0.1600040757</v>
      </c>
      <c r="O7646" s="83">
        <f t="shared" si="2"/>
        <v>0.1600040757</v>
      </c>
      <c r="Q7646" s="83">
        <f t="shared" si="3"/>
        <v>0.6133958333</v>
      </c>
      <c r="R7646" s="83">
        <f t="shared" si="4"/>
        <v>0.1600040757</v>
      </c>
      <c r="S7646" s="83" t="b">
        <f t="shared" si="5"/>
        <v>0</v>
      </c>
      <c r="T7646" s="72"/>
      <c r="U7646" s="72"/>
      <c r="V7646" s="72"/>
      <c r="W7646" s="72"/>
      <c r="X7646" s="72"/>
      <c r="Y7646" s="72"/>
      <c r="Z7646" s="72"/>
      <c r="AA7646" s="72"/>
      <c r="AB7646" s="72"/>
      <c r="AC7646" s="72"/>
      <c r="AD7646" s="72"/>
      <c r="AE7646" s="72"/>
      <c r="AF7646" s="72"/>
      <c r="AG7646" s="72"/>
      <c r="AH7646" s="72"/>
      <c r="AI7646" s="72"/>
      <c r="AJ7646" s="72"/>
      <c r="AK7646" s="72"/>
    </row>
    <row r="7647" ht="14.25" customHeight="1">
      <c r="A7647" s="78">
        <v>7644.0</v>
      </c>
      <c r="C7647" s="78" t="str">
        <f>VLOOKUP(G7647,[1]Macrodata_CCF!$A$3:$D$55,4,FALSE)</f>
        <v>#ERROR!</v>
      </c>
      <c r="E7647" s="79" t="str">
        <f>VLOOKUP(G7647,[1]Macrodata_CCF!$A$3:$B$55,2,FALSE)</f>
        <v>#ERROR!</v>
      </c>
      <c r="F7647" s="78">
        <v>0.0</v>
      </c>
      <c r="G7647" s="80">
        <v>30.0</v>
      </c>
      <c r="H7647" s="81">
        <v>272810.0</v>
      </c>
      <c r="I7647" s="81">
        <v>560000.0</v>
      </c>
      <c r="J7647" s="81">
        <v>324505.0</v>
      </c>
      <c r="K7647" s="81">
        <v>560000.0</v>
      </c>
      <c r="L7647" s="82">
        <v>0.1800027856123124</v>
      </c>
      <c r="N7647" s="83">
        <f t="shared" si="1"/>
        <v>0.1800027856</v>
      </c>
      <c r="O7647" s="83">
        <f t="shared" si="2"/>
        <v>0.1800027856</v>
      </c>
      <c r="Q7647" s="83">
        <f t="shared" si="3"/>
        <v>0.5128392857</v>
      </c>
      <c r="R7647" s="83">
        <f t="shared" si="4"/>
        <v>0.1800027856</v>
      </c>
      <c r="S7647" s="83" t="b">
        <f t="shared" si="5"/>
        <v>0</v>
      </c>
      <c r="T7647" s="72"/>
      <c r="U7647" s="72"/>
      <c r="V7647" s="72"/>
      <c r="W7647" s="72"/>
      <c r="X7647" s="72"/>
      <c r="Y7647" s="72"/>
      <c r="Z7647" s="72"/>
      <c r="AA7647" s="72"/>
      <c r="AB7647" s="72"/>
      <c r="AC7647" s="72"/>
      <c r="AD7647" s="72"/>
      <c r="AE7647" s="72"/>
      <c r="AF7647" s="72"/>
      <c r="AG7647" s="72"/>
      <c r="AH7647" s="72"/>
      <c r="AI7647" s="72"/>
      <c r="AJ7647" s="72"/>
      <c r="AK7647" s="72"/>
    </row>
    <row r="7648" ht="14.25" customHeight="1">
      <c r="A7648" s="78">
        <v>7645.0</v>
      </c>
      <c r="C7648" s="78" t="str">
        <f>VLOOKUP(G7648,[1]Macrodata_CCF!$A$3:$D$55,4,FALSE)</f>
        <v>#ERROR!</v>
      </c>
      <c r="E7648" s="79" t="str">
        <f>VLOOKUP(G7648,[1]Macrodata_CCF!$A$3:$B$55,2,FALSE)</f>
        <v>#ERROR!</v>
      </c>
      <c r="F7648" s="78">
        <v>0.0</v>
      </c>
      <c r="G7648" s="80">
        <v>26.0</v>
      </c>
      <c r="H7648" s="81">
        <v>523025.0</v>
      </c>
      <c r="I7648" s="81">
        <v>710000.0</v>
      </c>
      <c r="J7648" s="81">
        <v>558550.0</v>
      </c>
      <c r="K7648" s="81">
        <v>710000.0</v>
      </c>
      <c r="L7648" s="82">
        <v>0.1899986629228506</v>
      </c>
      <c r="N7648" s="83">
        <f t="shared" si="1"/>
        <v>0.1899986629</v>
      </c>
      <c r="O7648" s="83">
        <f t="shared" si="2"/>
        <v>0.1899986629</v>
      </c>
      <c r="Q7648" s="83">
        <f t="shared" si="3"/>
        <v>0.2633450704</v>
      </c>
      <c r="R7648" s="83">
        <f t="shared" si="4"/>
        <v>0.1899986629</v>
      </c>
      <c r="S7648" s="83" t="b">
        <f t="shared" si="5"/>
        <v>0</v>
      </c>
      <c r="T7648" s="72"/>
      <c r="U7648" s="72"/>
      <c r="V7648" s="72"/>
      <c r="W7648" s="72"/>
      <c r="X7648" s="72"/>
      <c r="Y7648" s="72"/>
      <c r="Z7648" s="72"/>
      <c r="AA7648" s="72"/>
      <c r="AB7648" s="72"/>
      <c r="AC7648" s="72"/>
      <c r="AD7648" s="72"/>
      <c r="AE7648" s="72"/>
      <c r="AF7648" s="72"/>
      <c r="AG7648" s="72"/>
      <c r="AH7648" s="72"/>
      <c r="AI7648" s="72"/>
      <c r="AJ7648" s="72"/>
      <c r="AK7648" s="72"/>
    </row>
    <row r="7649" ht="14.25" customHeight="1">
      <c r="A7649" s="78">
        <v>7646.0</v>
      </c>
      <c r="C7649" s="78" t="str">
        <f>VLOOKUP(G7649,[1]Macrodata_CCF!$A$3:$D$55,4,FALSE)</f>
        <v>#ERROR!</v>
      </c>
      <c r="E7649" s="79" t="str">
        <f>VLOOKUP(G7649,[1]Macrodata_CCF!$A$3:$B$55,2,FALSE)</f>
        <v>#ERROR!</v>
      </c>
      <c r="F7649" s="78">
        <v>0.0</v>
      </c>
      <c r="G7649" s="80">
        <v>51.0</v>
      </c>
      <c r="H7649" s="81">
        <v>238040.0</v>
      </c>
      <c r="I7649" s="81">
        <v>340000.0</v>
      </c>
      <c r="J7649" s="81">
        <v>197255.0</v>
      </c>
      <c r="K7649" s="81">
        <v>340000.0</v>
      </c>
      <c r="L7649" s="82">
        <v>-0.4000098077677521</v>
      </c>
      <c r="N7649" s="83">
        <f t="shared" si="1"/>
        <v>-0.4000098078</v>
      </c>
      <c r="O7649" s="83">
        <f t="shared" si="2"/>
        <v>0</v>
      </c>
      <c r="Q7649" s="83">
        <f t="shared" si="3"/>
        <v>0.2998823529</v>
      </c>
      <c r="R7649" s="83">
        <f t="shared" si="4"/>
        <v>-0.4000098078</v>
      </c>
      <c r="S7649" s="83" t="b">
        <f t="shared" si="5"/>
        <v>0</v>
      </c>
      <c r="T7649" s="72"/>
      <c r="U7649" s="72"/>
      <c r="V7649" s="72"/>
      <c r="W7649" s="72"/>
      <c r="X7649" s="72"/>
      <c r="Y7649" s="72"/>
      <c r="Z7649" s="72"/>
      <c r="AA7649" s="72"/>
      <c r="AB7649" s="72"/>
      <c r="AC7649" s="72"/>
      <c r="AD7649" s="72"/>
      <c r="AE7649" s="72"/>
      <c r="AF7649" s="72"/>
      <c r="AG7649" s="72"/>
      <c r="AH7649" s="72"/>
      <c r="AI7649" s="72"/>
      <c r="AJ7649" s="72"/>
      <c r="AK7649" s="72"/>
    </row>
    <row r="7650" ht="14.25" customHeight="1">
      <c r="A7650" s="78">
        <v>7647.0</v>
      </c>
      <c r="C7650" s="78" t="str">
        <f>VLOOKUP(G7650,[1]Macrodata_CCF!$A$3:$D$55,4,FALSE)</f>
        <v>#ERROR!</v>
      </c>
      <c r="E7650" s="79" t="str">
        <f>VLOOKUP(G7650,[1]Macrodata_CCF!$A$3:$B$55,2,FALSE)</f>
        <v>#ERROR!</v>
      </c>
      <c r="F7650" s="78">
        <v>0.0</v>
      </c>
      <c r="G7650" s="80">
        <v>20.0</v>
      </c>
      <c r="H7650" s="81">
        <v>0.0</v>
      </c>
      <c r="I7650" s="81">
        <v>690000.0</v>
      </c>
      <c r="J7650" s="81">
        <v>0.0</v>
      </c>
      <c r="K7650" s="81">
        <v>690000.0</v>
      </c>
      <c r="L7650" s="82">
        <v>0.0</v>
      </c>
      <c r="N7650" s="83">
        <f t="shared" si="1"/>
        <v>0</v>
      </c>
      <c r="O7650" s="83">
        <f t="shared" si="2"/>
        <v>0</v>
      </c>
      <c r="Q7650" s="83">
        <f t="shared" si="3"/>
        <v>1</v>
      </c>
      <c r="R7650" s="83">
        <f t="shared" si="4"/>
        <v>0</v>
      </c>
      <c r="S7650" s="83" t="b">
        <f t="shared" si="5"/>
        <v>0</v>
      </c>
      <c r="T7650" s="72"/>
      <c r="U7650" s="72"/>
      <c r="V7650" s="72"/>
      <c r="W7650" s="72"/>
      <c r="X7650" s="72"/>
      <c r="Y7650" s="72"/>
      <c r="Z7650" s="72"/>
      <c r="AA7650" s="72"/>
      <c r="AB7650" s="72"/>
      <c r="AC7650" s="72"/>
      <c r="AD7650" s="72"/>
      <c r="AE7650" s="72"/>
      <c r="AF7650" s="72"/>
      <c r="AG7650" s="72"/>
      <c r="AH7650" s="72"/>
      <c r="AI7650" s="72"/>
      <c r="AJ7650" s="72"/>
      <c r="AK7650" s="72"/>
    </row>
    <row r="7651" ht="14.25" customHeight="1">
      <c r="A7651" s="78">
        <v>7648.0</v>
      </c>
      <c r="C7651" s="78" t="str">
        <f>VLOOKUP(G7651,[1]Macrodata_CCF!$A$3:$D$55,4,FALSE)</f>
        <v>#ERROR!</v>
      </c>
      <c r="E7651" s="79" t="str">
        <f>VLOOKUP(G7651,[1]Macrodata_CCF!$A$3:$B$55,2,FALSE)</f>
        <v>#ERROR!</v>
      </c>
      <c r="F7651" s="78">
        <v>0.0</v>
      </c>
      <c r="G7651" s="80">
        <v>50.0</v>
      </c>
      <c r="H7651" s="81">
        <v>0.0</v>
      </c>
      <c r="I7651" s="81">
        <v>50000.0</v>
      </c>
      <c r="J7651" s="81">
        <v>1000.0</v>
      </c>
      <c r="K7651" s="81">
        <v>85000.0</v>
      </c>
      <c r="L7651" s="82">
        <v>0.02</v>
      </c>
      <c r="N7651" s="83">
        <f t="shared" si="1"/>
        <v>0.02</v>
      </c>
      <c r="O7651" s="83">
        <f t="shared" si="2"/>
        <v>0.02</v>
      </c>
      <c r="Q7651" s="83">
        <f t="shared" si="3"/>
        <v>1</v>
      </c>
      <c r="R7651" s="83">
        <f t="shared" si="4"/>
        <v>0.02</v>
      </c>
      <c r="S7651" s="83" t="b">
        <f t="shared" si="5"/>
        <v>0</v>
      </c>
      <c r="T7651" s="72"/>
      <c r="U7651" s="72"/>
      <c r="V7651" s="72"/>
      <c r="W7651" s="72"/>
      <c r="X7651" s="72"/>
      <c r="Y7651" s="72"/>
      <c r="Z7651" s="72"/>
      <c r="AA7651" s="72"/>
      <c r="AB7651" s="72"/>
      <c r="AC7651" s="72"/>
      <c r="AD7651" s="72"/>
      <c r="AE7651" s="72"/>
      <c r="AF7651" s="72"/>
      <c r="AG7651" s="72"/>
      <c r="AH7651" s="72"/>
      <c r="AI7651" s="72"/>
      <c r="AJ7651" s="72"/>
      <c r="AK7651" s="72"/>
    </row>
    <row r="7652" ht="14.25" customHeight="1">
      <c r="A7652" s="78">
        <v>7649.0</v>
      </c>
      <c r="C7652" s="78" t="str">
        <f>VLOOKUP(G7652,[1]Macrodata_CCF!$A$3:$D$55,4,FALSE)</f>
        <v>#ERROR!</v>
      </c>
      <c r="E7652" s="79" t="str">
        <f>VLOOKUP(G7652,[1]Macrodata_CCF!$A$3:$B$55,2,FALSE)</f>
        <v>#ERROR!</v>
      </c>
      <c r="F7652" s="78">
        <v>0.0</v>
      </c>
      <c r="G7652" s="80">
        <v>47.0</v>
      </c>
      <c r="H7652" s="81">
        <v>256930.0</v>
      </c>
      <c r="I7652" s="81">
        <v>290000.0</v>
      </c>
      <c r="J7652" s="81">
        <v>252960.0</v>
      </c>
      <c r="K7652" s="81">
        <v>290000.0</v>
      </c>
      <c r="L7652" s="82">
        <v>-0.1200483822195343</v>
      </c>
      <c r="N7652" s="83">
        <f t="shared" si="1"/>
        <v>-0.1200483822</v>
      </c>
      <c r="O7652" s="83">
        <f t="shared" si="2"/>
        <v>0</v>
      </c>
      <c r="Q7652" s="83">
        <f t="shared" si="3"/>
        <v>0.1140344828</v>
      </c>
      <c r="R7652" s="83">
        <f t="shared" si="4"/>
        <v>-0.1200483822</v>
      </c>
      <c r="S7652" s="83" t="b">
        <f t="shared" si="5"/>
        <v>0</v>
      </c>
      <c r="T7652" s="72"/>
      <c r="U7652" s="72"/>
      <c r="V7652" s="72"/>
      <c r="W7652" s="72"/>
      <c r="X7652" s="72"/>
      <c r="Y7652" s="72"/>
      <c r="Z7652" s="72"/>
      <c r="AA7652" s="72"/>
      <c r="AB7652" s="72"/>
      <c r="AC7652" s="72"/>
      <c r="AD7652" s="72"/>
      <c r="AE7652" s="72"/>
      <c r="AF7652" s="72"/>
      <c r="AG7652" s="72"/>
      <c r="AH7652" s="72"/>
      <c r="AI7652" s="72"/>
      <c r="AJ7652" s="72"/>
      <c r="AK7652" s="72"/>
    </row>
    <row r="7653" ht="14.25" customHeight="1">
      <c r="A7653" s="78">
        <v>7650.0</v>
      </c>
      <c r="C7653" s="78" t="str">
        <f>VLOOKUP(G7653,[1]Macrodata_CCF!$A$3:$D$55,4,FALSE)</f>
        <v>#ERROR!</v>
      </c>
      <c r="E7653" s="79" t="str">
        <f>VLOOKUP(G7653,[1]Macrodata_CCF!$A$3:$B$55,2,FALSE)</f>
        <v>#ERROR!</v>
      </c>
      <c r="F7653" s="78">
        <v>0.0</v>
      </c>
      <c r="G7653" s="80">
        <v>48.0</v>
      </c>
      <c r="H7653" s="81">
        <v>327270.0</v>
      </c>
      <c r="I7653" s="81">
        <v>520000.0</v>
      </c>
      <c r="J7653" s="81">
        <v>354250.0</v>
      </c>
      <c r="K7653" s="81">
        <v>520000.0</v>
      </c>
      <c r="L7653" s="82">
        <v>0.1399885850671924</v>
      </c>
      <c r="N7653" s="83">
        <f t="shared" si="1"/>
        <v>0.1399885851</v>
      </c>
      <c r="O7653" s="83">
        <f t="shared" si="2"/>
        <v>0.1399885851</v>
      </c>
      <c r="Q7653" s="83">
        <f t="shared" si="3"/>
        <v>0.3706346154</v>
      </c>
      <c r="R7653" s="83">
        <f t="shared" si="4"/>
        <v>0.1399885851</v>
      </c>
      <c r="S7653" s="83" t="b">
        <f t="shared" si="5"/>
        <v>0</v>
      </c>
      <c r="T7653" s="72"/>
      <c r="U7653" s="72"/>
      <c r="V7653" s="72"/>
      <c r="W7653" s="72"/>
      <c r="X7653" s="72"/>
      <c r="Y7653" s="72"/>
      <c r="Z7653" s="72"/>
      <c r="AA7653" s="72"/>
      <c r="AB7653" s="72"/>
      <c r="AC7653" s="72"/>
      <c r="AD7653" s="72"/>
      <c r="AE7653" s="72"/>
      <c r="AF7653" s="72"/>
      <c r="AG7653" s="72"/>
      <c r="AH7653" s="72"/>
      <c r="AI7653" s="72"/>
      <c r="AJ7653" s="72"/>
      <c r="AK7653" s="72"/>
    </row>
    <row r="7654" ht="14.25" customHeight="1">
      <c r="A7654" s="78">
        <v>7651.0</v>
      </c>
      <c r="C7654" s="78" t="str">
        <f>VLOOKUP(G7654,[1]Macrodata_CCF!$A$3:$D$55,4,FALSE)</f>
        <v>#ERROR!</v>
      </c>
      <c r="E7654" s="79" t="str">
        <f>VLOOKUP(G7654,[1]Macrodata_CCF!$A$3:$B$55,2,FALSE)</f>
        <v>#ERROR!</v>
      </c>
      <c r="F7654" s="78">
        <v>1.0</v>
      </c>
      <c r="G7654" s="80">
        <v>43.0</v>
      </c>
      <c r="H7654" s="81">
        <v>155010.0</v>
      </c>
      <c r="I7654" s="81">
        <v>590000.0</v>
      </c>
      <c r="J7654" s="81">
        <v>342055.0</v>
      </c>
      <c r="K7654" s="81">
        <v>1121000.0</v>
      </c>
      <c r="L7654" s="82">
        <v>0.4299983907676039</v>
      </c>
      <c r="N7654" s="83">
        <f t="shared" si="1"/>
        <v>0.4299983908</v>
      </c>
      <c r="O7654" s="83">
        <f t="shared" si="2"/>
        <v>0.4299983908</v>
      </c>
      <c r="Q7654" s="83">
        <f t="shared" si="3"/>
        <v>0.7372711864</v>
      </c>
      <c r="R7654" s="83">
        <f t="shared" si="4"/>
        <v>0.4299983908</v>
      </c>
      <c r="S7654" s="83" t="b">
        <f t="shared" si="5"/>
        <v>0</v>
      </c>
      <c r="T7654" s="72"/>
      <c r="U7654" s="72"/>
      <c r="V7654" s="72"/>
      <c r="W7654" s="72"/>
      <c r="X7654" s="72"/>
      <c r="Y7654" s="72"/>
      <c r="Z7654" s="72"/>
      <c r="AA7654" s="72"/>
      <c r="AB7654" s="72"/>
      <c r="AC7654" s="72"/>
      <c r="AD7654" s="72"/>
      <c r="AE7654" s="72"/>
      <c r="AF7654" s="72"/>
      <c r="AG7654" s="72"/>
      <c r="AH7654" s="72"/>
      <c r="AI7654" s="72"/>
      <c r="AJ7654" s="72"/>
      <c r="AK7654" s="72"/>
    </row>
    <row r="7655" ht="14.25" customHeight="1">
      <c r="A7655" s="78">
        <v>7652.0</v>
      </c>
      <c r="C7655" s="78" t="str">
        <f>VLOOKUP(G7655,[1]Macrodata_CCF!$A$3:$D$55,4,FALSE)</f>
        <v>#ERROR!</v>
      </c>
      <c r="E7655" s="79" t="str">
        <f>VLOOKUP(G7655,[1]Macrodata_CCF!$A$3:$B$55,2,FALSE)</f>
        <v>#ERROR!</v>
      </c>
      <c r="F7655" s="78">
        <v>0.0</v>
      </c>
      <c r="G7655" s="80">
        <v>8.0</v>
      </c>
      <c r="H7655" s="81">
        <v>154375.0</v>
      </c>
      <c r="I7655" s="81">
        <v>800000.0</v>
      </c>
      <c r="J7655" s="81">
        <v>322240.0</v>
      </c>
      <c r="K7655" s="81">
        <v>1120000.0</v>
      </c>
      <c r="L7655" s="82">
        <v>0.2600038722168441</v>
      </c>
      <c r="N7655" s="83">
        <f t="shared" si="1"/>
        <v>0.2600038722</v>
      </c>
      <c r="O7655" s="83">
        <f t="shared" si="2"/>
        <v>0.2600038722</v>
      </c>
      <c r="Q7655" s="83">
        <f t="shared" si="3"/>
        <v>0.80703125</v>
      </c>
      <c r="R7655" s="83">
        <f t="shared" si="4"/>
        <v>0.2600038722</v>
      </c>
      <c r="S7655" s="83" t="b">
        <f t="shared" si="5"/>
        <v>0</v>
      </c>
      <c r="T7655" s="72"/>
      <c r="U7655" s="72"/>
      <c r="V7655" s="72"/>
      <c r="W7655" s="72"/>
      <c r="X7655" s="72"/>
      <c r="Y7655" s="72"/>
      <c r="Z7655" s="72"/>
      <c r="AA7655" s="72"/>
      <c r="AB7655" s="72"/>
      <c r="AC7655" s="72"/>
      <c r="AD7655" s="72"/>
      <c r="AE7655" s="72"/>
      <c r="AF7655" s="72"/>
      <c r="AG7655" s="72"/>
      <c r="AH7655" s="72"/>
      <c r="AI7655" s="72"/>
      <c r="AJ7655" s="72"/>
      <c r="AK7655" s="72"/>
    </row>
    <row r="7656" ht="14.25" customHeight="1">
      <c r="A7656" s="78">
        <v>7653.0</v>
      </c>
      <c r="C7656" s="78" t="str">
        <f>VLOOKUP(G7656,[1]Macrodata_CCF!$A$3:$D$55,4,FALSE)</f>
        <v>#ERROR!</v>
      </c>
      <c r="E7656" s="79" t="str">
        <f>VLOOKUP(G7656,[1]Macrodata_CCF!$A$3:$B$55,2,FALSE)</f>
        <v>#ERROR!</v>
      </c>
      <c r="F7656" s="78">
        <v>0.0</v>
      </c>
      <c r="G7656" s="80">
        <v>42.0</v>
      </c>
      <c r="H7656" s="81">
        <v>26625.0</v>
      </c>
      <c r="I7656" s="81">
        <v>220000.0</v>
      </c>
      <c r="J7656" s="81">
        <v>100110.0</v>
      </c>
      <c r="K7656" s="81">
        <v>220000.0</v>
      </c>
      <c r="L7656" s="82">
        <v>0.3800129282482224</v>
      </c>
      <c r="N7656" s="83">
        <f t="shared" si="1"/>
        <v>0.3800129282</v>
      </c>
      <c r="O7656" s="83">
        <f t="shared" si="2"/>
        <v>0.3800129282</v>
      </c>
      <c r="Q7656" s="83">
        <f t="shared" si="3"/>
        <v>0.8789772727</v>
      </c>
      <c r="R7656" s="83">
        <f t="shared" si="4"/>
        <v>0.3800129282</v>
      </c>
      <c r="S7656" s="83" t="b">
        <f t="shared" si="5"/>
        <v>0</v>
      </c>
      <c r="T7656" s="72"/>
      <c r="U7656" s="72"/>
      <c r="V7656" s="72"/>
      <c r="W7656" s="72"/>
      <c r="X7656" s="72"/>
      <c r="Y7656" s="72"/>
      <c r="Z7656" s="72"/>
      <c r="AA7656" s="72"/>
      <c r="AB7656" s="72"/>
      <c r="AC7656" s="72"/>
      <c r="AD7656" s="72"/>
      <c r="AE7656" s="72"/>
      <c r="AF7656" s="72"/>
      <c r="AG7656" s="72"/>
      <c r="AH7656" s="72"/>
      <c r="AI7656" s="72"/>
      <c r="AJ7656" s="72"/>
      <c r="AK7656" s="72"/>
    </row>
    <row r="7657" ht="14.25" customHeight="1">
      <c r="A7657" s="78">
        <v>7654.0</v>
      </c>
      <c r="C7657" s="78" t="str">
        <f>VLOOKUP(G7657,[1]Macrodata_CCF!$A$3:$D$55,4,FALSE)</f>
        <v>#ERROR!</v>
      </c>
      <c r="E7657" s="79" t="str">
        <f>VLOOKUP(G7657,[1]Macrodata_CCF!$A$3:$B$55,2,FALSE)</f>
        <v>#ERROR!</v>
      </c>
      <c r="F7657" s="78">
        <v>1.0</v>
      </c>
      <c r="G7657" s="80">
        <v>14.0</v>
      </c>
      <c r="H7657" s="81">
        <v>631725.0</v>
      </c>
      <c r="I7657" s="81">
        <v>760000.0</v>
      </c>
      <c r="J7657" s="81">
        <v>703560.0</v>
      </c>
      <c r="K7657" s="81">
        <v>760000.0</v>
      </c>
      <c r="L7657" s="82">
        <v>0.5600077957513155</v>
      </c>
      <c r="N7657" s="83">
        <f t="shared" si="1"/>
        <v>0.5600077958</v>
      </c>
      <c r="O7657" s="83">
        <f t="shared" si="2"/>
        <v>0.5600077958</v>
      </c>
      <c r="Q7657" s="83">
        <f t="shared" si="3"/>
        <v>0.1687828947</v>
      </c>
      <c r="R7657" s="83">
        <f t="shared" si="4"/>
        <v>0.5600077958</v>
      </c>
      <c r="S7657" s="83" t="b">
        <f t="shared" si="5"/>
        <v>0</v>
      </c>
      <c r="T7657" s="72"/>
      <c r="U7657" s="72"/>
      <c r="V7657" s="72"/>
      <c r="W7657" s="72"/>
      <c r="X7657" s="72"/>
      <c r="Y7657" s="72"/>
      <c r="Z7657" s="72"/>
      <c r="AA7657" s="72"/>
      <c r="AB7657" s="72"/>
      <c r="AC7657" s="72"/>
      <c r="AD7657" s="72"/>
      <c r="AE7657" s="72"/>
      <c r="AF7657" s="72"/>
      <c r="AG7657" s="72"/>
      <c r="AH7657" s="72"/>
      <c r="AI7657" s="72"/>
      <c r="AJ7657" s="72"/>
      <c r="AK7657" s="72"/>
    </row>
    <row r="7658" ht="14.25" customHeight="1">
      <c r="A7658" s="78">
        <v>7655.0</v>
      </c>
      <c r="C7658" s="78" t="str">
        <f>VLOOKUP(G7658,[1]Macrodata_CCF!$A$3:$D$55,4,FALSE)</f>
        <v>#ERROR!</v>
      </c>
      <c r="E7658" s="79" t="str">
        <f>VLOOKUP(G7658,[1]Macrodata_CCF!$A$3:$B$55,2,FALSE)</f>
        <v>#ERROR!</v>
      </c>
      <c r="F7658" s="78">
        <v>0.0</v>
      </c>
      <c r="G7658" s="80">
        <v>34.0</v>
      </c>
      <c r="H7658" s="81">
        <v>150825.0</v>
      </c>
      <c r="I7658" s="81">
        <v>360000.0</v>
      </c>
      <c r="J7658" s="81">
        <v>173835.0</v>
      </c>
      <c r="K7658" s="81">
        <v>360000.0</v>
      </c>
      <c r="L7658" s="82">
        <v>0.1100035855145213</v>
      </c>
      <c r="N7658" s="83">
        <f t="shared" si="1"/>
        <v>0.1100035855</v>
      </c>
      <c r="O7658" s="83">
        <f t="shared" si="2"/>
        <v>0.1100035855</v>
      </c>
      <c r="Q7658" s="83">
        <f t="shared" si="3"/>
        <v>0.5810416667</v>
      </c>
      <c r="R7658" s="83">
        <f t="shared" si="4"/>
        <v>0.1100035855</v>
      </c>
      <c r="S7658" s="83" t="b">
        <f t="shared" si="5"/>
        <v>0</v>
      </c>
      <c r="T7658" s="72"/>
      <c r="U7658" s="72"/>
      <c r="V7658" s="72"/>
      <c r="W7658" s="72"/>
      <c r="X7658" s="72"/>
      <c r="Y7658" s="72"/>
      <c r="Z7658" s="72"/>
      <c r="AA7658" s="72"/>
      <c r="AB7658" s="72"/>
      <c r="AC7658" s="72"/>
      <c r="AD7658" s="72"/>
      <c r="AE7658" s="72"/>
      <c r="AF7658" s="72"/>
      <c r="AG7658" s="72"/>
      <c r="AH7658" s="72"/>
      <c r="AI7658" s="72"/>
      <c r="AJ7658" s="72"/>
      <c r="AK7658" s="72"/>
    </row>
    <row r="7659" ht="14.25" customHeight="1">
      <c r="A7659" s="78">
        <v>7656.0</v>
      </c>
      <c r="C7659" s="78" t="str">
        <f>VLOOKUP(G7659,[1]Macrodata_CCF!$A$3:$D$55,4,FALSE)</f>
        <v>#ERROR!</v>
      </c>
      <c r="E7659" s="79" t="str">
        <f>VLOOKUP(G7659,[1]Macrodata_CCF!$A$3:$B$55,2,FALSE)</f>
        <v>#ERROR!</v>
      </c>
      <c r="F7659" s="78">
        <v>0.0</v>
      </c>
      <c r="G7659" s="80">
        <v>9.0</v>
      </c>
      <c r="H7659" s="81">
        <v>422640.0</v>
      </c>
      <c r="I7659" s="81">
        <v>670000.0</v>
      </c>
      <c r="J7659" s="81">
        <v>872835.0</v>
      </c>
      <c r="K7659" s="81">
        <v>937999.9999999999</v>
      </c>
      <c r="L7659" s="82">
        <v>1.819999191461837</v>
      </c>
      <c r="N7659" s="83">
        <f t="shared" si="1"/>
        <v>1.819999191</v>
      </c>
      <c r="O7659" s="83">
        <f t="shared" si="2"/>
        <v>1</v>
      </c>
      <c r="Q7659" s="83">
        <f t="shared" si="3"/>
        <v>0.3691940299</v>
      </c>
      <c r="R7659" s="83">
        <f t="shared" si="4"/>
        <v>1.819999191</v>
      </c>
      <c r="S7659" s="83" t="b">
        <f t="shared" si="5"/>
        <v>0</v>
      </c>
      <c r="T7659" s="72"/>
      <c r="U7659" s="72"/>
      <c r="V7659" s="72"/>
      <c r="W7659" s="72"/>
      <c r="X7659" s="72"/>
      <c r="Y7659" s="72"/>
      <c r="Z7659" s="72"/>
      <c r="AA7659" s="72"/>
      <c r="AB7659" s="72"/>
      <c r="AC7659" s="72"/>
      <c r="AD7659" s="72"/>
      <c r="AE7659" s="72"/>
      <c r="AF7659" s="72"/>
      <c r="AG7659" s="72"/>
      <c r="AH7659" s="72"/>
      <c r="AI7659" s="72"/>
      <c r="AJ7659" s="72"/>
      <c r="AK7659" s="72"/>
    </row>
    <row r="7660" ht="14.25" customHeight="1">
      <c r="A7660" s="78">
        <v>7657.0</v>
      </c>
      <c r="C7660" s="78" t="str">
        <f>VLOOKUP(G7660,[1]Macrodata_CCF!$A$3:$D$55,4,FALSE)</f>
        <v>#ERROR!</v>
      </c>
      <c r="E7660" s="79" t="str">
        <f>VLOOKUP(G7660,[1]Macrodata_CCF!$A$3:$B$55,2,FALSE)</f>
        <v>#ERROR!</v>
      </c>
      <c r="F7660" s="78">
        <v>1.0</v>
      </c>
      <c r="G7660" s="80">
        <v>2.0</v>
      </c>
      <c r="H7660" s="81">
        <v>69725.0</v>
      </c>
      <c r="I7660" s="81">
        <v>750000.0</v>
      </c>
      <c r="J7660" s="81">
        <v>450680.0</v>
      </c>
      <c r="K7660" s="81">
        <v>1275000.0</v>
      </c>
      <c r="L7660" s="82">
        <v>0.5600014699937526</v>
      </c>
      <c r="N7660" s="83">
        <f t="shared" si="1"/>
        <v>0.56000147</v>
      </c>
      <c r="O7660" s="83">
        <f t="shared" si="2"/>
        <v>0.56000147</v>
      </c>
      <c r="Q7660" s="83">
        <f t="shared" si="3"/>
        <v>0.9070333333</v>
      </c>
      <c r="R7660" s="83">
        <f t="shared" si="4"/>
        <v>0.56000147</v>
      </c>
      <c r="S7660" s="83" t="b">
        <f t="shared" si="5"/>
        <v>0</v>
      </c>
      <c r="T7660" s="72"/>
      <c r="U7660" s="72"/>
      <c r="V7660" s="72"/>
      <c r="W7660" s="72"/>
      <c r="X7660" s="72"/>
      <c r="Y7660" s="72"/>
      <c r="Z7660" s="72"/>
      <c r="AA7660" s="72"/>
      <c r="AB7660" s="72"/>
      <c r="AC7660" s="72"/>
      <c r="AD7660" s="72"/>
      <c r="AE7660" s="72"/>
      <c r="AF7660" s="72"/>
      <c r="AG7660" s="72"/>
      <c r="AH7660" s="72"/>
      <c r="AI7660" s="72"/>
      <c r="AJ7660" s="72"/>
      <c r="AK7660" s="72"/>
    </row>
    <row r="7661" ht="14.25" customHeight="1">
      <c r="A7661" s="78">
        <v>7658.0</v>
      </c>
      <c r="C7661" s="78" t="str">
        <f>VLOOKUP(G7661,[1]Macrodata_CCF!$A$3:$D$55,4,FALSE)</f>
        <v>#ERROR!</v>
      </c>
      <c r="E7661" s="79" t="str">
        <f>VLOOKUP(G7661,[1]Macrodata_CCF!$A$3:$B$55,2,FALSE)</f>
        <v>#ERROR!</v>
      </c>
      <c r="F7661" s="78">
        <v>0.0</v>
      </c>
      <c r="G7661" s="80">
        <v>34.0</v>
      </c>
      <c r="H7661" s="81">
        <v>140555.0</v>
      </c>
      <c r="I7661" s="81">
        <v>550000.0</v>
      </c>
      <c r="J7661" s="81">
        <v>193785.0</v>
      </c>
      <c r="K7661" s="81">
        <v>550000.0</v>
      </c>
      <c r="L7661" s="82">
        <v>0.1300052510105142</v>
      </c>
      <c r="N7661" s="83">
        <f t="shared" si="1"/>
        <v>0.130005251</v>
      </c>
      <c r="O7661" s="83">
        <f t="shared" si="2"/>
        <v>0.130005251</v>
      </c>
      <c r="Q7661" s="83">
        <f t="shared" si="3"/>
        <v>0.7444454545</v>
      </c>
      <c r="R7661" s="83">
        <f t="shared" si="4"/>
        <v>0.130005251</v>
      </c>
      <c r="S7661" s="83" t="b">
        <f t="shared" si="5"/>
        <v>0</v>
      </c>
      <c r="T7661" s="72"/>
      <c r="U7661" s="72"/>
      <c r="V7661" s="72"/>
      <c r="W7661" s="72"/>
      <c r="X7661" s="72"/>
      <c r="Y7661" s="72"/>
      <c r="Z7661" s="72"/>
      <c r="AA7661" s="72"/>
      <c r="AB7661" s="72"/>
      <c r="AC7661" s="72"/>
      <c r="AD7661" s="72"/>
      <c r="AE7661" s="72"/>
      <c r="AF7661" s="72"/>
      <c r="AG7661" s="72"/>
      <c r="AH7661" s="72"/>
      <c r="AI7661" s="72"/>
      <c r="AJ7661" s="72"/>
      <c r="AK7661" s="72"/>
    </row>
    <row r="7662" ht="14.25" customHeight="1">
      <c r="A7662" s="78">
        <v>7659.0</v>
      </c>
      <c r="C7662" s="78" t="str">
        <f>VLOOKUP(G7662,[1]Macrodata_CCF!$A$3:$D$55,4,FALSE)</f>
        <v>#ERROR!</v>
      </c>
      <c r="E7662" s="79" t="str">
        <f>VLOOKUP(G7662,[1]Macrodata_CCF!$A$3:$B$55,2,FALSE)</f>
        <v>#ERROR!</v>
      </c>
      <c r="F7662" s="78">
        <v>0.0</v>
      </c>
      <c r="G7662" s="80">
        <v>8.0</v>
      </c>
      <c r="H7662" s="81">
        <v>0.0</v>
      </c>
      <c r="I7662" s="81">
        <v>460000.0</v>
      </c>
      <c r="J7662" s="81">
        <v>110400.0</v>
      </c>
      <c r="K7662" s="81">
        <v>874000.0</v>
      </c>
      <c r="L7662" s="82">
        <v>0.24</v>
      </c>
      <c r="N7662" s="83">
        <f t="shared" si="1"/>
        <v>0.24</v>
      </c>
      <c r="O7662" s="83">
        <f t="shared" si="2"/>
        <v>0.24</v>
      </c>
      <c r="Q7662" s="83">
        <f t="shared" si="3"/>
        <v>1</v>
      </c>
      <c r="R7662" s="83">
        <f t="shared" si="4"/>
        <v>0.24</v>
      </c>
      <c r="S7662" s="83" t="b">
        <f t="shared" si="5"/>
        <v>0</v>
      </c>
      <c r="T7662" s="72"/>
      <c r="U7662" s="72"/>
      <c r="V7662" s="72"/>
      <c r="W7662" s="72"/>
      <c r="X7662" s="72"/>
      <c r="Y7662" s="72"/>
      <c r="Z7662" s="72"/>
      <c r="AA7662" s="72"/>
      <c r="AB7662" s="72"/>
      <c r="AC7662" s="72"/>
      <c r="AD7662" s="72"/>
      <c r="AE7662" s="72"/>
      <c r="AF7662" s="72"/>
      <c r="AG7662" s="72"/>
      <c r="AH7662" s="72"/>
      <c r="AI7662" s="72"/>
      <c r="AJ7662" s="72"/>
      <c r="AK7662" s="72"/>
    </row>
    <row r="7663" ht="14.25" customHeight="1">
      <c r="A7663" s="78">
        <v>7660.0</v>
      </c>
      <c r="C7663" s="78" t="str">
        <f>VLOOKUP(G7663,[1]Macrodata_CCF!$A$3:$D$55,4,FALSE)</f>
        <v>#ERROR!</v>
      </c>
      <c r="E7663" s="79" t="str">
        <f>VLOOKUP(G7663,[1]Macrodata_CCF!$A$3:$B$55,2,FALSE)</f>
        <v>#ERROR!</v>
      </c>
      <c r="F7663" s="78">
        <v>0.0</v>
      </c>
      <c r="G7663" s="80">
        <v>17.0</v>
      </c>
      <c r="H7663" s="81">
        <v>0.0</v>
      </c>
      <c r="I7663" s="81">
        <v>570000.0</v>
      </c>
      <c r="J7663" s="81">
        <v>85500.0</v>
      </c>
      <c r="K7663" s="81">
        <v>570000.0</v>
      </c>
      <c r="L7663" s="82">
        <v>0.15</v>
      </c>
      <c r="N7663" s="83">
        <f t="shared" si="1"/>
        <v>0.15</v>
      </c>
      <c r="O7663" s="83">
        <f t="shared" si="2"/>
        <v>0.15</v>
      </c>
      <c r="Q7663" s="83">
        <f t="shared" si="3"/>
        <v>1</v>
      </c>
      <c r="R7663" s="83">
        <f t="shared" si="4"/>
        <v>0.15</v>
      </c>
      <c r="S7663" s="83" t="b">
        <f t="shared" si="5"/>
        <v>0</v>
      </c>
      <c r="T7663" s="72"/>
      <c r="U7663" s="72"/>
      <c r="V7663" s="72"/>
      <c r="W7663" s="72"/>
      <c r="X7663" s="72"/>
      <c r="Y7663" s="72"/>
      <c r="Z7663" s="72"/>
      <c r="AA7663" s="72"/>
      <c r="AB7663" s="72"/>
      <c r="AC7663" s="72"/>
      <c r="AD7663" s="72"/>
      <c r="AE7663" s="72"/>
      <c r="AF7663" s="72"/>
      <c r="AG7663" s="72"/>
      <c r="AH7663" s="72"/>
      <c r="AI7663" s="72"/>
      <c r="AJ7663" s="72"/>
      <c r="AK7663" s="72"/>
    </row>
    <row r="7664" ht="14.25" customHeight="1">
      <c r="A7664" s="78">
        <v>7661.0</v>
      </c>
      <c r="C7664" s="78" t="str">
        <f>VLOOKUP(G7664,[1]Macrodata_CCF!$A$3:$D$55,4,FALSE)</f>
        <v>#ERROR!</v>
      </c>
      <c r="E7664" s="79" t="str">
        <f>VLOOKUP(G7664,[1]Macrodata_CCF!$A$3:$B$55,2,FALSE)</f>
        <v>#ERROR!</v>
      </c>
      <c r="F7664" s="78">
        <v>0.0</v>
      </c>
      <c r="G7664" s="80">
        <v>33.0</v>
      </c>
      <c r="H7664" s="81">
        <v>166695.0</v>
      </c>
      <c r="I7664" s="81">
        <v>210000.0</v>
      </c>
      <c r="J7664" s="81">
        <v>174925.0</v>
      </c>
      <c r="K7664" s="81">
        <v>315000.0</v>
      </c>
      <c r="L7664" s="82">
        <v>0.1900473386444983</v>
      </c>
      <c r="N7664" s="83">
        <f t="shared" si="1"/>
        <v>0.1900473386</v>
      </c>
      <c r="O7664" s="83">
        <f t="shared" si="2"/>
        <v>0.1900473386</v>
      </c>
      <c r="Q7664" s="83">
        <f t="shared" si="3"/>
        <v>0.2062142857</v>
      </c>
      <c r="R7664" s="83">
        <f t="shared" si="4"/>
        <v>0.1900473386</v>
      </c>
      <c r="S7664" s="83" t="b">
        <f t="shared" si="5"/>
        <v>0</v>
      </c>
      <c r="T7664" s="72"/>
      <c r="U7664" s="72"/>
      <c r="V7664" s="72"/>
      <c r="W7664" s="72"/>
      <c r="X7664" s="72"/>
      <c r="Y7664" s="72"/>
      <c r="Z7664" s="72"/>
      <c r="AA7664" s="72"/>
      <c r="AB7664" s="72"/>
      <c r="AC7664" s="72"/>
      <c r="AD7664" s="72"/>
      <c r="AE7664" s="72"/>
      <c r="AF7664" s="72"/>
      <c r="AG7664" s="72"/>
      <c r="AH7664" s="72"/>
      <c r="AI7664" s="72"/>
      <c r="AJ7664" s="72"/>
      <c r="AK7664" s="72"/>
    </row>
    <row r="7665" ht="14.25" customHeight="1">
      <c r="A7665" s="78">
        <v>7662.0</v>
      </c>
      <c r="C7665" s="78" t="str">
        <f>VLOOKUP(G7665,[1]Macrodata_CCF!$A$3:$D$55,4,FALSE)</f>
        <v>#ERROR!</v>
      </c>
      <c r="E7665" s="79" t="str">
        <f>VLOOKUP(G7665,[1]Macrodata_CCF!$A$3:$B$55,2,FALSE)</f>
        <v>#ERROR!</v>
      </c>
      <c r="F7665" s="78">
        <v>0.0</v>
      </c>
      <c r="G7665" s="80">
        <v>12.0</v>
      </c>
      <c r="H7665" s="81">
        <v>12435.0</v>
      </c>
      <c r="I7665" s="81">
        <v>30000.0</v>
      </c>
      <c r="J7665" s="81">
        <v>30600.0</v>
      </c>
      <c r="K7665" s="81">
        <v>30000.0</v>
      </c>
      <c r="L7665" s="82">
        <v>1.034158838599488</v>
      </c>
      <c r="N7665" s="83">
        <f t="shared" si="1"/>
        <v>1.034158839</v>
      </c>
      <c r="O7665" s="83">
        <f t="shared" si="2"/>
        <v>1</v>
      </c>
      <c r="Q7665" s="83">
        <f t="shared" si="3"/>
        <v>0.5855</v>
      </c>
      <c r="R7665" s="83">
        <f t="shared" si="4"/>
        <v>1.034158839</v>
      </c>
      <c r="S7665" s="83" t="b">
        <f t="shared" si="5"/>
        <v>0</v>
      </c>
      <c r="T7665" s="72"/>
      <c r="U7665" s="72"/>
      <c r="V7665" s="72"/>
      <c r="W7665" s="72"/>
      <c r="X7665" s="72"/>
      <c r="Y7665" s="72"/>
      <c r="Z7665" s="72"/>
      <c r="AA7665" s="72"/>
      <c r="AB7665" s="72"/>
      <c r="AC7665" s="72"/>
      <c r="AD7665" s="72"/>
      <c r="AE7665" s="72"/>
      <c r="AF7665" s="72"/>
      <c r="AG7665" s="72"/>
      <c r="AH7665" s="72"/>
      <c r="AI7665" s="72"/>
      <c r="AJ7665" s="72"/>
      <c r="AK7665" s="72"/>
    </row>
    <row r="7666" ht="14.25" customHeight="1">
      <c r="A7666" s="78">
        <v>7663.0</v>
      </c>
      <c r="C7666" s="78" t="str">
        <f>VLOOKUP(G7666,[1]Macrodata_CCF!$A$3:$D$55,4,FALSE)</f>
        <v>#ERROR!</v>
      </c>
      <c r="E7666" s="79" t="str">
        <f>VLOOKUP(G7666,[1]Macrodata_CCF!$A$3:$B$55,2,FALSE)</f>
        <v>#ERROR!</v>
      </c>
      <c r="F7666" s="78">
        <v>0.0</v>
      </c>
      <c r="G7666" s="80">
        <v>51.0</v>
      </c>
      <c r="H7666" s="81">
        <v>0.0</v>
      </c>
      <c r="I7666" s="81">
        <v>520000.0</v>
      </c>
      <c r="J7666" s="81">
        <v>0.0</v>
      </c>
      <c r="K7666" s="81">
        <v>520000.0</v>
      </c>
      <c r="L7666" s="82">
        <v>0.0</v>
      </c>
      <c r="N7666" s="83">
        <f t="shared" si="1"/>
        <v>0</v>
      </c>
      <c r="O7666" s="83">
        <f t="shared" si="2"/>
        <v>0</v>
      </c>
      <c r="Q7666" s="83">
        <f t="shared" si="3"/>
        <v>1</v>
      </c>
      <c r="R7666" s="83">
        <f t="shared" si="4"/>
        <v>0</v>
      </c>
      <c r="S7666" s="83" t="b">
        <f t="shared" si="5"/>
        <v>0</v>
      </c>
      <c r="T7666" s="72"/>
      <c r="U7666" s="72"/>
      <c r="V7666" s="72"/>
      <c r="W7666" s="72"/>
      <c r="X7666" s="72"/>
      <c r="Y7666" s="72"/>
      <c r="Z7666" s="72"/>
      <c r="AA7666" s="72"/>
      <c r="AB7666" s="72"/>
      <c r="AC7666" s="72"/>
      <c r="AD7666" s="72"/>
      <c r="AE7666" s="72"/>
      <c r="AF7666" s="72"/>
      <c r="AG7666" s="72"/>
      <c r="AH7666" s="72"/>
      <c r="AI7666" s="72"/>
      <c r="AJ7666" s="72"/>
      <c r="AK7666" s="72"/>
    </row>
    <row r="7667" ht="14.25" customHeight="1">
      <c r="A7667" s="78">
        <v>7664.0</v>
      </c>
      <c r="C7667" s="78" t="str">
        <f>VLOOKUP(G7667,[1]Macrodata_CCF!$A$3:$D$55,4,FALSE)</f>
        <v>#ERROR!</v>
      </c>
      <c r="E7667" s="79" t="str">
        <f>VLOOKUP(G7667,[1]Macrodata_CCF!$A$3:$B$55,2,FALSE)</f>
        <v>#ERROR!</v>
      </c>
      <c r="F7667" s="78">
        <v>0.0</v>
      </c>
      <c r="G7667" s="80">
        <v>4.0</v>
      </c>
      <c r="H7667" s="81">
        <v>807095.0</v>
      </c>
      <c r="I7667" s="81">
        <v>820000.0</v>
      </c>
      <c r="J7667" s="81">
        <v>829035.0</v>
      </c>
      <c r="K7667" s="81">
        <v>820000.0</v>
      </c>
      <c r="L7667" s="82">
        <v>1.700116234017823</v>
      </c>
      <c r="N7667" s="83">
        <f t="shared" si="1"/>
        <v>1.700116234</v>
      </c>
      <c r="O7667" s="83">
        <f t="shared" si="2"/>
        <v>1</v>
      </c>
      <c r="Q7667" s="83">
        <f t="shared" si="3"/>
        <v>0.01573780488</v>
      </c>
      <c r="R7667" s="83">
        <f t="shared" si="4"/>
        <v>0.02675609756</v>
      </c>
      <c r="S7667" s="83" t="b">
        <f t="shared" si="5"/>
        <v>1</v>
      </c>
      <c r="T7667" s="72"/>
      <c r="U7667" s="72"/>
      <c r="V7667" s="72"/>
      <c r="W7667" s="72"/>
      <c r="X7667" s="72"/>
      <c r="Y7667" s="72"/>
      <c r="Z7667" s="72"/>
      <c r="AA7667" s="72"/>
      <c r="AB7667" s="72"/>
      <c r="AC7667" s="72"/>
      <c r="AD7667" s="72"/>
      <c r="AE7667" s="72"/>
      <c r="AF7667" s="72"/>
      <c r="AG7667" s="72"/>
      <c r="AH7667" s="72"/>
      <c r="AI7667" s="72"/>
      <c r="AJ7667" s="72"/>
      <c r="AK7667" s="72"/>
    </row>
    <row r="7668" ht="14.25" customHeight="1">
      <c r="A7668" s="78">
        <v>7665.0</v>
      </c>
      <c r="C7668" s="78" t="str">
        <f>VLOOKUP(G7668,[1]Macrodata_CCF!$A$3:$D$55,4,FALSE)</f>
        <v>#ERROR!</v>
      </c>
      <c r="E7668" s="79" t="str">
        <f>VLOOKUP(G7668,[1]Macrodata_CCF!$A$3:$B$55,2,FALSE)</f>
        <v>#ERROR!</v>
      </c>
      <c r="F7668" s="78">
        <v>0.0</v>
      </c>
      <c r="G7668" s="80">
        <v>24.0</v>
      </c>
      <c r="H7668" s="81">
        <v>563165.0</v>
      </c>
      <c r="I7668" s="81">
        <v>610000.0</v>
      </c>
      <c r="J7668" s="81">
        <v>570660.0</v>
      </c>
      <c r="K7668" s="81">
        <v>610000.0</v>
      </c>
      <c r="L7668" s="82">
        <v>0.1600298921746557</v>
      </c>
      <c r="N7668" s="83">
        <f t="shared" si="1"/>
        <v>0.1600298922</v>
      </c>
      <c r="O7668" s="83">
        <f t="shared" si="2"/>
        <v>0.1600298922</v>
      </c>
      <c r="Q7668" s="83">
        <f t="shared" si="3"/>
        <v>0.07677868852</v>
      </c>
      <c r="R7668" s="83">
        <f t="shared" si="4"/>
        <v>0.01228688525</v>
      </c>
      <c r="S7668" s="83" t="b">
        <f t="shared" si="5"/>
        <v>0</v>
      </c>
      <c r="T7668" s="72"/>
      <c r="U7668" s="72"/>
      <c r="V7668" s="72"/>
      <c r="W7668" s="72"/>
      <c r="X7668" s="72"/>
      <c r="Y7668" s="72"/>
      <c r="Z7668" s="72"/>
      <c r="AA7668" s="72"/>
      <c r="AB7668" s="72"/>
      <c r="AC7668" s="72"/>
      <c r="AD7668" s="72"/>
      <c r="AE7668" s="72"/>
      <c r="AF7668" s="72"/>
      <c r="AG7668" s="72"/>
      <c r="AH7668" s="72"/>
      <c r="AI7668" s="72"/>
      <c r="AJ7668" s="72"/>
      <c r="AK7668" s="72"/>
    </row>
    <row r="7669" ht="14.25" customHeight="1">
      <c r="A7669" s="78">
        <v>7666.0</v>
      </c>
      <c r="C7669" s="78" t="str">
        <f>VLOOKUP(G7669,[1]Macrodata_CCF!$A$3:$D$55,4,FALSE)</f>
        <v>#ERROR!</v>
      </c>
      <c r="E7669" s="79" t="str">
        <f>VLOOKUP(G7669,[1]Macrodata_CCF!$A$3:$B$55,2,FALSE)</f>
        <v>#ERROR!</v>
      </c>
      <c r="F7669" s="78">
        <v>0.0</v>
      </c>
      <c r="G7669" s="80">
        <v>1.0</v>
      </c>
      <c r="H7669" s="81">
        <v>598690.0</v>
      </c>
      <c r="I7669" s="81">
        <v>880000.0</v>
      </c>
      <c r="J7669" s="81">
        <v>581810.0</v>
      </c>
      <c r="K7669" s="81">
        <v>880000.0</v>
      </c>
      <c r="L7669" s="82">
        <v>-0.06000497671607835</v>
      </c>
      <c r="N7669" s="83">
        <f t="shared" si="1"/>
        <v>-0.06000497672</v>
      </c>
      <c r="O7669" s="83">
        <f t="shared" si="2"/>
        <v>0</v>
      </c>
      <c r="Q7669" s="83">
        <f t="shared" si="3"/>
        <v>0.3196704545</v>
      </c>
      <c r="R7669" s="83">
        <f t="shared" si="4"/>
        <v>-0.06000497672</v>
      </c>
      <c r="S7669" s="83" t="b">
        <f t="shared" si="5"/>
        <v>0</v>
      </c>
      <c r="T7669" s="72"/>
      <c r="U7669" s="72"/>
      <c r="V7669" s="72"/>
      <c r="W7669" s="72"/>
      <c r="X7669" s="72"/>
      <c r="Y7669" s="72"/>
      <c r="Z7669" s="72"/>
      <c r="AA7669" s="72"/>
      <c r="AB7669" s="72"/>
      <c r="AC7669" s="72"/>
      <c r="AD7669" s="72"/>
      <c r="AE7669" s="72"/>
      <c r="AF7669" s="72"/>
      <c r="AG7669" s="72"/>
      <c r="AH7669" s="72"/>
      <c r="AI7669" s="72"/>
      <c r="AJ7669" s="72"/>
      <c r="AK7669" s="72"/>
    </row>
    <row r="7670" ht="14.25" customHeight="1">
      <c r="A7670" s="78">
        <v>7667.0</v>
      </c>
      <c r="C7670" s="78" t="str">
        <f>VLOOKUP(G7670,[1]Macrodata_CCF!$A$3:$D$55,4,FALSE)</f>
        <v>#ERROR!</v>
      </c>
      <c r="E7670" s="79" t="str">
        <f>VLOOKUP(G7670,[1]Macrodata_CCF!$A$3:$B$55,2,FALSE)</f>
        <v>#ERROR!</v>
      </c>
      <c r="F7670" s="78">
        <v>0.0</v>
      </c>
      <c r="G7670" s="80">
        <v>32.0</v>
      </c>
      <c r="H7670" s="81">
        <v>568050.0</v>
      </c>
      <c r="I7670" s="81">
        <v>970000.0</v>
      </c>
      <c r="J7670" s="81">
        <v>475600.0</v>
      </c>
      <c r="K7670" s="81">
        <v>970000.0</v>
      </c>
      <c r="L7670" s="82">
        <v>-0.2300037318074387</v>
      </c>
      <c r="N7670" s="83">
        <f t="shared" si="1"/>
        <v>-0.2300037318</v>
      </c>
      <c r="O7670" s="83">
        <f t="shared" si="2"/>
        <v>0</v>
      </c>
      <c r="Q7670" s="83">
        <f t="shared" si="3"/>
        <v>0.4143814433</v>
      </c>
      <c r="R7670" s="83">
        <f t="shared" si="4"/>
        <v>-0.2300037318</v>
      </c>
      <c r="S7670" s="83" t="b">
        <f t="shared" si="5"/>
        <v>0</v>
      </c>
      <c r="T7670" s="72"/>
      <c r="U7670" s="72"/>
      <c r="V7670" s="72"/>
      <c r="W7670" s="72"/>
      <c r="X7670" s="72"/>
      <c r="Y7670" s="72"/>
      <c r="Z7670" s="72"/>
      <c r="AA7670" s="72"/>
      <c r="AB7670" s="72"/>
      <c r="AC7670" s="72"/>
      <c r="AD7670" s="72"/>
      <c r="AE7670" s="72"/>
      <c r="AF7670" s="72"/>
      <c r="AG7670" s="72"/>
      <c r="AH7670" s="72"/>
      <c r="AI7670" s="72"/>
      <c r="AJ7670" s="72"/>
      <c r="AK7670" s="72"/>
    </row>
    <row r="7671" ht="14.25" customHeight="1">
      <c r="A7671" s="78">
        <v>7668.0</v>
      </c>
      <c r="C7671" s="78" t="str">
        <f>VLOOKUP(G7671,[1]Macrodata_CCF!$A$3:$D$55,4,FALSE)</f>
        <v>#ERROR!</v>
      </c>
      <c r="E7671" s="79" t="str">
        <f>VLOOKUP(G7671,[1]Macrodata_CCF!$A$3:$B$55,2,FALSE)</f>
        <v>#ERROR!</v>
      </c>
      <c r="F7671" s="78">
        <v>0.0</v>
      </c>
      <c r="G7671" s="80">
        <v>29.0</v>
      </c>
      <c r="H7671" s="81">
        <v>877695.0</v>
      </c>
      <c r="I7671" s="81">
        <v>880000.0</v>
      </c>
      <c r="J7671" s="81">
        <v>878155.0</v>
      </c>
      <c r="K7671" s="81">
        <v>1408000.0</v>
      </c>
      <c r="L7671" s="82">
        <v>0.1995661605206074</v>
      </c>
      <c r="N7671" s="83">
        <f t="shared" si="1"/>
        <v>0.1995661605</v>
      </c>
      <c r="O7671" s="83">
        <f t="shared" si="2"/>
        <v>0.1995661605</v>
      </c>
      <c r="Q7671" s="83">
        <f t="shared" si="3"/>
        <v>0.002619318182</v>
      </c>
      <c r="R7671" s="83">
        <f t="shared" si="4"/>
        <v>0.0005227272727</v>
      </c>
      <c r="S7671" s="83" t="b">
        <f t="shared" si="5"/>
        <v>0</v>
      </c>
      <c r="T7671" s="72"/>
      <c r="U7671" s="72"/>
      <c r="V7671" s="72"/>
      <c r="W7671" s="72"/>
      <c r="X7671" s="72"/>
      <c r="Y7671" s="72"/>
      <c r="Z7671" s="72"/>
      <c r="AA7671" s="72"/>
      <c r="AB7671" s="72"/>
      <c r="AC7671" s="72"/>
      <c r="AD7671" s="72"/>
      <c r="AE7671" s="72"/>
      <c r="AF7671" s="72"/>
      <c r="AG7671" s="72"/>
      <c r="AH7671" s="72"/>
      <c r="AI7671" s="72"/>
      <c r="AJ7671" s="72"/>
      <c r="AK7671" s="72"/>
    </row>
    <row r="7672" ht="14.25" customHeight="1">
      <c r="A7672" s="78">
        <v>7669.0</v>
      </c>
      <c r="C7672" s="78" t="str">
        <f>VLOOKUP(G7672,[1]Macrodata_CCF!$A$3:$D$55,4,FALSE)</f>
        <v>#ERROR!</v>
      </c>
      <c r="E7672" s="79" t="str">
        <f>VLOOKUP(G7672,[1]Macrodata_CCF!$A$3:$B$55,2,FALSE)</f>
        <v>#ERROR!</v>
      </c>
      <c r="F7672" s="78">
        <v>0.0</v>
      </c>
      <c r="G7672" s="80">
        <v>37.0</v>
      </c>
      <c r="H7672" s="81">
        <v>555705.0</v>
      </c>
      <c r="I7672" s="81">
        <v>680000.0</v>
      </c>
      <c r="J7672" s="81">
        <v>522145.0</v>
      </c>
      <c r="K7672" s="81">
        <v>680000.0</v>
      </c>
      <c r="L7672" s="82">
        <v>-0.270002815881572</v>
      </c>
      <c r="N7672" s="83">
        <f t="shared" si="1"/>
        <v>-0.2700028159</v>
      </c>
      <c r="O7672" s="83">
        <f t="shared" si="2"/>
        <v>0</v>
      </c>
      <c r="Q7672" s="83">
        <f t="shared" si="3"/>
        <v>0.1827867647</v>
      </c>
      <c r="R7672" s="83">
        <f t="shared" si="4"/>
        <v>-0.2700028159</v>
      </c>
      <c r="S7672" s="83" t="b">
        <f t="shared" si="5"/>
        <v>0</v>
      </c>
      <c r="T7672" s="72"/>
      <c r="U7672" s="72"/>
      <c r="V7672" s="72"/>
      <c r="W7672" s="72"/>
      <c r="X7672" s="72"/>
      <c r="Y7672" s="72"/>
      <c r="Z7672" s="72"/>
      <c r="AA7672" s="72"/>
      <c r="AB7672" s="72"/>
      <c r="AC7672" s="72"/>
      <c r="AD7672" s="72"/>
      <c r="AE7672" s="72"/>
      <c r="AF7672" s="72"/>
      <c r="AG7672" s="72"/>
      <c r="AH7672" s="72"/>
      <c r="AI7672" s="72"/>
      <c r="AJ7672" s="72"/>
      <c r="AK7672" s="72"/>
    </row>
    <row r="7673" ht="14.25" customHeight="1">
      <c r="A7673" s="78">
        <v>7670.0</v>
      </c>
      <c r="C7673" s="78" t="str">
        <f>VLOOKUP(G7673,[1]Macrodata_CCF!$A$3:$D$55,4,FALSE)</f>
        <v>#ERROR!</v>
      </c>
      <c r="E7673" s="79" t="str">
        <f>VLOOKUP(G7673,[1]Macrodata_CCF!$A$3:$B$55,2,FALSE)</f>
        <v>#ERROR!</v>
      </c>
      <c r="F7673" s="78">
        <v>0.0</v>
      </c>
      <c r="G7673" s="80">
        <v>9.0</v>
      </c>
      <c r="H7673" s="81">
        <v>6310.0</v>
      </c>
      <c r="I7673" s="81">
        <v>290000.0</v>
      </c>
      <c r="J7673" s="81">
        <v>99930.0</v>
      </c>
      <c r="K7673" s="81">
        <v>290000.0</v>
      </c>
      <c r="L7673" s="82">
        <v>0.3300081074412211</v>
      </c>
      <c r="N7673" s="83">
        <f t="shared" si="1"/>
        <v>0.3300081074</v>
      </c>
      <c r="O7673" s="83">
        <f t="shared" si="2"/>
        <v>0.3300081074</v>
      </c>
      <c r="Q7673" s="83">
        <f t="shared" si="3"/>
        <v>0.9782413793</v>
      </c>
      <c r="R7673" s="83">
        <f t="shared" si="4"/>
        <v>0.3300081074</v>
      </c>
      <c r="S7673" s="83" t="b">
        <f t="shared" si="5"/>
        <v>0</v>
      </c>
      <c r="T7673" s="72"/>
      <c r="U7673" s="72"/>
      <c r="V7673" s="72"/>
      <c r="W7673" s="72"/>
      <c r="X7673" s="72"/>
      <c r="Y7673" s="72"/>
      <c r="Z7673" s="72"/>
      <c r="AA7673" s="72"/>
      <c r="AB7673" s="72"/>
      <c r="AC7673" s="72"/>
      <c r="AD7673" s="72"/>
      <c r="AE7673" s="72"/>
      <c r="AF7673" s="72"/>
      <c r="AG7673" s="72"/>
      <c r="AH7673" s="72"/>
      <c r="AI7673" s="72"/>
      <c r="AJ7673" s="72"/>
      <c r="AK7673" s="72"/>
    </row>
    <row r="7674" ht="14.25" customHeight="1">
      <c r="A7674" s="78">
        <v>7671.0</v>
      </c>
      <c r="C7674" s="78" t="str">
        <f>VLOOKUP(G7674,[1]Macrodata_CCF!$A$3:$D$55,4,FALSE)</f>
        <v>#ERROR!</v>
      </c>
      <c r="E7674" s="79" t="str">
        <f>VLOOKUP(G7674,[1]Macrodata_CCF!$A$3:$B$55,2,FALSE)</f>
        <v>#ERROR!</v>
      </c>
      <c r="F7674" s="78">
        <v>0.0</v>
      </c>
      <c r="G7674" s="80">
        <v>17.0</v>
      </c>
      <c r="H7674" s="81">
        <v>71620.0</v>
      </c>
      <c r="I7674" s="81">
        <v>130000.0</v>
      </c>
      <c r="J7674" s="81">
        <v>51185.0</v>
      </c>
      <c r="K7674" s="81">
        <v>130000.0</v>
      </c>
      <c r="L7674" s="82">
        <v>-0.3500342583076396</v>
      </c>
      <c r="N7674" s="83">
        <f t="shared" si="1"/>
        <v>-0.3500342583</v>
      </c>
      <c r="O7674" s="83">
        <f t="shared" si="2"/>
        <v>0</v>
      </c>
      <c r="Q7674" s="83">
        <f t="shared" si="3"/>
        <v>0.4490769231</v>
      </c>
      <c r="R7674" s="83">
        <f t="shared" si="4"/>
        <v>-0.3500342583</v>
      </c>
      <c r="S7674" s="83" t="b">
        <f t="shared" si="5"/>
        <v>0</v>
      </c>
      <c r="T7674" s="72"/>
      <c r="U7674" s="72"/>
      <c r="V7674" s="72"/>
      <c r="W7674" s="72"/>
      <c r="X7674" s="72"/>
      <c r="Y7674" s="72"/>
      <c r="Z7674" s="72"/>
      <c r="AA7674" s="72"/>
      <c r="AB7674" s="72"/>
      <c r="AC7674" s="72"/>
      <c r="AD7674" s="72"/>
      <c r="AE7674" s="72"/>
      <c r="AF7674" s="72"/>
      <c r="AG7674" s="72"/>
      <c r="AH7674" s="72"/>
      <c r="AI7674" s="72"/>
      <c r="AJ7674" s="72"/>
      <c r="AK7674" s="72"/>
    </row>
    <row r="7675" ht="14.25" customHeight="1">
      <c r="A7675" s="78">
        <v>7672.0</v>
      </c>
      <c r="C7675" s="78" t="str">
        <f>VLOOKUP(G7675,[1]Macrodata_CCF!$A$3:$D$55,4,FALSE)</f>
        <v>#ERROR!</v>
      </c>
      <c r="E7675" s="79" t="str">
        <f>VLOOKUP(G7675,[1]Macrodata_CCF!$A$3:$B$55,2,FALSE)</f>
        <v>#ERROR!</v>
      </c>
      <c r="F7675" s="78">
        <v>1.0</v>
      </c>
      <c r="G7675" s="80">
        <v>25.0</v>
      </c>
      <c r="H7675" s="81">
        <v>517240.0</v>
      </c>
      <c r="I7675" s="81">
        <v>910000.0</v>
      </c>
      <c r="J7675" s="81">
        <v>682200.0</v>
      </c>
      <c r="K7675" s="81">
        <v>910000.0</v>
      </c>
      <c r="L7675" s="82">
        <v>0.4200020368672981</v>
      </c>
      <c r="N7675" s="83">
        <f t="shared" si="1"/>
        <v>0.4200020369</v>
      </c>
      <c r="O7675" s="83">
        <f t="shared" si="2"/>
        <v>0.4200020369</v>
      </c>
      <c r="Q7675" s="83">
        <f t="shared" si="3"/>
        <v>0.4316043956</v>
      </c>
      <c r="R7675" s="83">
        <f t="shared" si="4"/>
        <v>0.4200020369</v>
      </c>
      <c r="S7675" s="83" t="b">
        <f t="shared" si="5"/>
        <v>0</v>
      </c>
      <c r="T7675" s="72"/>
      <c r="U7675" s="72"/>
      <c r="V7675" s="72"/>
      <c r="W7675" s="72"/>
      <c r="X7675" s="72"/>
      <c r="Y7675" s="72"/>
      <c r="Z7675" s="72"/>
      <c r="AA7675" s="72"/>
      <c r="AB7675" s="72"/>
      <c r="AC7675" s="72"/>
      <c r="AD7675" s="72"/>
      <c r="AE7675" s="72"/>
      <c r="AF7675" s="72"/>
      <c r="AG7675" s="72"/>
      <c r="AH7675" s="72"/>
      <c r="AI7675" s="72"/>
      <c r="AJ7675" s="72"/>
      <c r="AK7675" s="72"/>
    </row>
    <row r="7676" ht="14.25" customHeight="1">
      <c r="A7676" s="78">
        <v>7673.0</v>
      </c>
      <c r="C7676" s="78" t="str">
        <f>VLOOKUP(G7676,[1]Macrodata_CCF!$A$3:$D$55,4,FALSE)</f>
        <v>#ERROR!</v>
      </c>
      <c r="E7676" s="79" t="str">
        <f>VLOOKUP(G7676,[1]Macrodata_CCF!$A$3:$B$55,2,FALSE)</f>
        <v>#ERROR!</v>
      </c>
      <c r="F7676" s="78">
        <v>0.0</v>
      </c>
      <c r="G7676" s="80">
        <v>11.0</v>
      </c>
      <c r="H7676" s="81">
        <v>402855.0</v>
      </c>
      <c r="I7676" s="81">
        <v>830000.0</v>
      </c>
      <c r="J7676" s="81">
        <v>266170.0</v>
      </c>
      <c r="K7676" s="81">
        <v>830000.0</v>
      </c>
      <c r="L7676" s="82">
        <v>-0.3199967224244694</v>
      </c>
      <c r="N7676" s="83">
        <f t="shared" si="1"/>
        <v>-0.3199967224</v>
      </c>
      <c r="O7676" s="83">
        <f t="shared" si="2"/>
        <v>0</v>
      </c>
      <c r="Q7676" s="83">
        <f t="shared" si="3"/>
        <v>0.5146325301</v>
      </c>
      <c r="R7676" s="83">
        <f t="shared" si="4"/>
        <v>-0.3199967224</v>
      </c>
      <c r="S7676" s="83" t="b">
        <f t="shared" si="5"/>
        <v>0</v>
      </c>
      <c r="T7676" s="72"/>
      <c r="U7676" s="72"/>
      <c r="V7676" s="72"/>
      <c r="W7676" s="72"/>
      <c r="X7676" s="72"/>
      <c r="Y7676" s="72"/>
      <c r="Z7676" s="72"/>
      <c r="AA7676" s="72"/>
      <c r="AB7676" s="72"/>
      <c r="AC7676" s="72"/>
      <c r="AD7676" s="72"/>
      <c r="AE7676" s="72"/>
      <c r="AF7676" s="72"/>
      <c r="AG7676" s="72"/>
      <c r="AH7676" s="72"/>
      <c r="AI7676" s="72"/>
      <c r="AJ7676" s="72"/>
      <c r="AK7676" s="72"/>
    </row>
    <row r="7677" ht="14.25" customHeight="1">
      <c r="A7677" s="78">
        <v>7674.0</v>
      </c>
      <c r="C7677" s="78" t="str">
        <f>VLOOKUP(G7677,[1]Macrodata_CCF!$A$3:$D$55,4,FALSE)</f>
        <v>#ERROR!</v>
      </c>
      <c r="E7677" s="79" t="str">
        <f>VLOOKUP(G7677,[1]Macrodata_CCF!$A$3:$B$55,2,FALSE)</f>
        <v>#ERROR!</v>
      </c>
      <c r="F7677" s="78">
        <v>0.0</v>
      </c>
      <c r="G7677" s="80">
        <v>29.0</v>
      </c>
      <c r="H7677" s="81">
        <v>370730.0</v>
      </c>
      <c r="I7677" s="81">
        <v>830000.0</v>
      </c>
      <c r="J7677" s="81">
        <v>448805.0</v>
      </c>
      <c r="K7677" s="81">
        <v>830000.0</v>
      </c>
      <c r="L7677" s="82">
        <v>0.1699980403684107</v>
      </c>
      <c r="N7677" s="83">
        <f t="shared" si="1"/>
        <v>0.1699980404</v>
      </c>
      <c r="O7677" s="83">
        <f t="shared" si="2"/>
        <v>0.1699980404</v>
      </c>
      <c r="Q7677" s="83">
        <f t="shared" si="3"/>
        <v>0.5533373494</v>
      </c>
      <c r="R7677" s="83">
        <f t="shared" si="4"/>
        <v>0.1699980404</v>
      </c>
      <c r="S7677" s="83" t="b">
        <f t="shared" si="5"/>
        <v>0</v>
      </c>
      <c r="T7677" s="72"/>
      <c r="U7677" s="72"/>
      <c r="V7677" s="72"/>
      <c r="W7677" s="72"/>
      <c r="X7677" s="72"/>
      <c r="Y7677" s="72"/>
      <c r="Z7677" s="72"/>
      <c r="AA7677" s="72"/>
      <c r="AB7677" s="72"/>
      <c r="AC7677" s="72"/>
      <c r="AD7677" s="72"/>
      <c r="AE7677" s="72"/>
      <c r="AF7677" s="72"/>
      <c r="AG7677" s="72"/>
      <c r="AH7677" s="72"/>
      <c r="AI7677" s="72"/>
      <c r="AJ7677" s="72"/>
      <c r="AK7677" s="72"/>
    </row>
    <row r="7678" ht="14.25" customHeight="1">
      <c r="A7678" s="78">
        <v>7675.0</v>
      </c>
      <c r="C7678" s="78" t="str">
        <f>VLOOKUP(G7678,[1]Macrodata_CCF!$A$3:$D$55,4,FALSE)</f>
        <v>#ERROR!</v>
      </c>
      <c r="E7678" s="79" t="str">
        <f>VLOOKUP(G7678,[1]Macrodata_CCF!$A$3:$B$55,2,FALSE)</f>
        <v>#ERROR!</v>
      </c>
      <c r="F7678" s="78">
        <v>0.0</v>
      </c>
      <c r="G7678" s="80">
        <v>27.0</v>
      </c>
      <c r="H7678" s="81">
        <v>0.0</v>
      </c>
      <c r="I7678" s="81">
        <v>540000.0</v>
      </c>
      <c r="J7678" s="81">
        <v>108000.0</v>
      </c>
      <c r="K7678" s="81">
        <v>540000.0</v>
      </c>
      <c r="L7678" s="82">
        <v>0.2</v>
      </c>
      <c r="N7678" s="83">
        <f t="shared" si="1"/>
        <v>0.2</v>
      </c>
      <c r="O7678" s="83">
        <f t="shared" si="2"/>
        <v>0.2</v>
      </c>
      <c r="Q7678" s="83">
        <f t="shared" si="3"/>
        <v>1</v>
      </c>
      <c r="R7678" s="83">
        <f t="shared" si="4"/>
        <v>0.2</v>
      </c>
      <c r="S7678" s="83" t="b">
        <f t="shared" si="5"/>
        <v>0</v>
      </c>
      <c r="T7678" s="72"/>
      <c r="U7678" s="72"/>
      <c r="V7678" s="72"/>
      <c r="W7678" s="72"/>
      <c r="X7678" s="72"/>
      <c r="Y7678" s="72"/>
      <c r="Z7678" s="72"/>
      <c r="AA7678" s="72"/>
      <c r="AB7678" s="72"/>
      <c r="AC7678" s="72"/>
      <c r="AD7678" s="72"/>
      <c r="AE7678" s="72"/>
      <c r="AF7678" s="72"/>
      <c r="AG7678" s="72"/>
      <c r="AH7678" s="72"/>
      <c r="AI7678" s="72"/>
      <c r="AJ7678" s="72"/>
      <c r="AK7678" s="72"/>
    </row>
    <row r="7679" ht="14.25" customHeight="1">
      <c r="A7679" s="78">
        <v>7676.0</v>
      </c>
      <c r="C7679" s="78" t="str">
        <f>VLOOKUP(G7679,[1]Macrodata_CCF!$A$3:$D$55,4,FALSE)</f>
        <v>#ERROR!</v>
      </c>
      <c r="E7679" s="79" t="str">
        <f>VLOOKUP(G7679,[1]Macrodata_CCF!$A$3:$B$55,2,FALSE)</f>
        <v>#ERROR!</v>
      </c>
      <c r="F7679" s="78">
        <v>0.0</v>
      </c>
      <c r="G7679" s="80">
        <v>33.0</v>
      </c>
      <c r="H7679" s="81">
        <v>0.0</v>
      </c>
      <c r="I7679" s="81">
        <v>710000.0</v>
      </c>
      <c r="J7679" s="81">
        <v>120700.0</v>
      </c>
      <c r="K7679" s="81">
        <v>1420000.0</v>
      </c>
      <c r="L7679" s="82">
        <v>0.17</v>
      </c>
      <c r="N7679" s="83">
        <f t="shared" si="1"/>
        <v>0.17</v>
      </c>
      <c r="O7679" s="83">
        <f t="shared" si="2"/>
        <v>0.17</v>
      </c>
      <c r="Q7679" s="83">
        <f t="shared" si="3"/>
        <v>1</v>
      </c>
      <c r="R7679" s="83">
        <f t="shared" si="4"/>
        <v>0.17</v>
      </c>
      <c r="S7679" s="83" t="b">
        <f t="shared" si="5"/>
        <v>0</v>
      </c>
      <c r="T7679" s="72"/>
      <c r="U7679" s="72"/>
      <c r="V7679" s="72"/>
      <c r="W7679" s="72"/>
      <c r="X7679" s="72"/>
      <c r="Y7679" s="72"/>
      <c r="Z7679" s="72"/>
      <c r="AA7679" s="72"/>
      <c r="AB7679" s="72"/>
      <c r="AC7679" s="72"/>
      <c r="AD7679" s="72"/>
      <c r="AE7679" s="72"/>
      <c r="AF7679" s="72"/>
      <c r="AG7679" s="72"/>
      <c r="AH7679" s="72"/>
      <c r="AI7679" s="72"/>
      <c r="AJ7679" s="72"/>
      <c r="AK7679" s="72"/>
    </row>
    <row r="7680" ht="14.25" customHeight="1">
      <c r="A7680" s="78">
        <v>7677.0</v>
      </c>
      <c r="C7680" s="78" t="str">
        <f>VLOOKUP(G7680,[1]Macrodata_CCF!$A$3:$D$55,4,FALSE)</f>
        <v>#ERROR!</v>
      </c>
      <c r="E7680" s="79" t="str">
        <f>VLOOKUP(G7680,[1]Macrodata_CCF!$A$3:$B$55,2,FALSE)</f>
        <v>#ERROR!</v>
      </c>
      <c r="F7680" s="78">
        <v>0.0</v>
      </c>
      <c r="G7680" s="80">
        <v>31.0</v>
      </c>
      <c r="H7680" s="81">
        <v>118890.0</v>
      </c>
      <c r="I7680" s="81">
        <v>490000.0</v>
      </c>
      <c r="J7680" s="81">
        <v>181980.0</v>
      </c>
      <c r="K7680" s="81">
        <v>490000.0</v>
      </c>
      <c r="L7680" s="82">
        <v>0.1700035030045</v>
      </c>
      <c r="N7680" s="83">
        <f t="shared" si="1"/>
        <v>0.170003503</v>
      </c>
      <c r="O7680" s="83">
        <f t="shared" si="2"/>
        <v>0.170003503</v>
      </c>
      <c r="Q7680" s="83">
        <f t="shared" si="3"/>
        <v>0.7573673469</v>
      </c>
      <c r="R7680" s="83">
        <f t="shared" si="4"/>
        <v>0.170003503</v>
      </c>
      <c r="S7680" s="83" t="b">
        <f t="shared" si="5"/>
        <v>0</v>
      </c>
      <c r="T7680" s="72"/>
      <c r="U7680" s="72"/>
      <c r="V7680" s="72"/>
      <c r="W7680" s="72"/>
      <c r="X7680" s="72"/>
      <c r="Y7680" s="72"/>
      <c r="Z7680" s="72"/>
      <c r="AA7680" s="72"/>
      <c r="AB7680" s="72"/>
      <c r="AC7680" s="72"/>
      <c r="AD7680" s="72"/>
      <c r="AE7680" s="72"/>
      <c r="AF7680" s="72"/>
      <c r="AG7680" s="72"/>
      <c r="AH7680" s="72"/>
      <c r="AI7680" s="72"/>
      <c r="AJ7680" s="72"/>
      <c r="AK7680" s="72"/>
    </row>
    <row r="7681" ht="14.25" customHeight="1">
      <c r="A7681" s="78">
        <v>7678.0</v>
      </c>
      <c r="C7681" s="78" t="str">
        <f>VLOOKUP(G7681,[1]Macrodata_CCF!$A$3:$D$55,4,FALSE)</f>
        <v>#ERROR!</v>
      </c>
      <c r="E7681" s="79" t="str">
        <f>VLOOKUP(G7681,[1]Macrodata_CCF!$A$3:$B$55,2,FALSE)</f>
        <v>#ERROR!</v>
      </c>
      <c r="F7681" s="78">
        <v>1.0</v>
      </c>
      <c r="G7681" s="80">
        <v>14.0</v>
      </c>
      <c r="H7681" s="81">
        <v>182810.0</v>
      </c>
      <c r="I7681" s="81">
        <v>620000.0</v>
      </c>
      <c r="J7681" s="81">
        <v>432010.0</v>
      </c>
      <c r="K7681" s="81">
        <v>1116000.0</v>
      </c>
      <c r="L7681" s="82">
        <v>0.5700038884695441</v>
      </c>
      <c r="N7681" s="83">
        <f t="shared" si="1"/>
        <v>0.5700038885</v>
      </c>
      <c r="O7681" s="83">
        <f t="shared" si="2"/>
        <v>0.5700038885</v>
      </c>
      <c r="Q7681" s="83">
        <f t="shared" si="3"/>
        <v>0.7051451613</v>
      </c>
      <c r="R7681" s="83">
        <f t="shared" si="4"/>
        <v>0.5700038885</v>
      </c>
      <c r="S7681" s="83" t="b">
        <f t="shared" si="5"/>
        <v>0</v>
      </c>
      <c r="T7681" s="72"/>
      <c r="U7681" s="72"/>
      <c r="V7681" s="72"/>
      <c r="W7681" s="72"/>
      <c r="X7681" s="72"/>
      <c r="Y7681" s="72"/>
      <c r="Z7681" s="72"/>
      <c r="AA7681" s="72"/>
      <c r="AB7681" s="72"/>
      <c r="AC7681" s="72"/>
      <c r="AD7681" s="72"/>
      <c r="AE7681" s="72"/>
      <c r="AF7681" s="72"/>
      <c r="AG7681" s="72"/>
      <c r="AH7681" s="72"/>
      <c r="AI7681" s="72"/>
      <c r="AJ7681" s="72"/>
      <c r="AK7681" s="72"/>
    </row>
    <row r="7682" ht="14.25" customHeight="1">
      <c r="A7682" s="78">
        <v>7679.0</v>
      </c>
      <c r="C7682" s="78" t="str">
        <f>VLOOKUP(G7682,[1]Macrodata_CCF!$A$3:$D$55,4,FALSE)</f>
        <v>#ERROR!</v>
      </c>
      <c r="E7682" s="79" t="str">
        <f>VLOOKUP(G7682,[1]Macrodata_CCF!$A$3:$B$55,2,FALSE)</f>
        <v>#ERROR!</v>
      </c>
      <c r="F7682" s="78">
        <v>0.0</v>
      </c>
      <c r="G7682" s="80">
        <v>46.0</v>
      </c>
      <c r="H7682" s="81">
        <v>421830.0</v>
      </c>
      <c r="I7682" s="81">
        <v>520000.0</v>
      </c>
      <c r="J7682" s="81">
        <v>439500.0</v>
      </c>
      <c r="K7682" s="81">
        <v>520000.0</v>
      </c>
      <c r="L7682" s="82">
        <v>0.1799938881532036</v>
      </c>
      <c r="N7682" s="83">
        <f t="shared" si="1"/>
        <v>0.1799938882</v>
      </c>
      <c r="O7682" s="83">
        <f t="shared" si="2"/>
        <v>0.1799938882</v>
      </c>
      <c r="Q7682" s="83">
        <f t="shared" si="3"/>
        <v>0.1887884615</v>
      </c>
      <c r="R7682" s="83">
        <f t="shared" si="4"/>
        <v>0.1799938882</v>
      </c>
      <c r="S7682" s="83" t="b">
        <f t="shared" si="5"/>
        <v>0</v>
      </c>
      <c r="T7682" s="72"/>
      <c r="U7682" s="72"/>
      <c r="V7682" s="72"/>
      <c r="W7682" s="72"/>
      <c r="X7682" s="72"/>
      <c r="Y7682" s="72"/>
      <c r="Z7682" s="72"/>
      <c r="AA7682" s="72"/>
      <c r="AB7682" s="72"/>
      <c r="AC7682" s="72"/>
      <c r="AD7682" s="72"/>
      <c r="AE7682" s="72"/>
      <c r="AF7682" s="72"/>
      <c r="AG7682" s="72"/>
      <c r="AH7682" s="72"/>
      <c r="AI7682" s="72"/>
      <c r="AJ7682" s="72"/>
      <c r="AK7682" s="72"/>
    </row>
    <row r="7683" ht="14.25" customHeight="1">
      <c r="A7683" s="78">
        <v>7680.0</v>
      </c>
      <c r="C7683" s="78" t="str">
        <f>VLOOKUP(G7683,[1]Macrodata_CCF!$A$3:$D$55,4,FALSE)</f>
        <v>#ERROR!</v>
      </c>
      <c r="E7683" s="79" t="str">
        <f>VLOOKUP(G7683,[1]Macrodata_CCF!$A$3:$B$55,2,FALSE)</f>
        <v>#ERROR!</v>
      </c>
      <c r="F7683" s="78">
        <v>0.0</v>
      </c>
      <c r="G7683" s="80">
        <v>12.0</v>
      </c>
      <c r="H7683" s="81">
        <v>65585.0</v>
      </c>
      <c r="I7683" s="81">
        <v>440000.0</v>
      </c>
      <c r="J7683" s="81">
        <v>162935.0</v>
      </c>
      <c r="K7683" s="81">
        <v>660000.0</v>
      </c>
      <c r="L7683" s="82">
        <v>0.2600056087496495</v>
      </c>
      <c r="N7683" s="83">
        <f t="shared" si="1"/>
        <v>0.2600056087</v>
      </c>
      <c r="O7683" s="83">
        <f t="shared" si="2"/>
        <v>0.2600056087</v>
      </c>
      <c r="Q7683" s="83">
        <f t="shared" si="3"/>
        <v>0.8509431818</v>
      </c>
      <c r="R7683" s="83">
        <f t="shared" si="4"/>
        <v>0.2600056087</v>
      </c>
      <c r="S7683" s="83" t="b">
        <f t="shared" si="5"/>
        <v>0</v>
      </c>
      <c r="T7683" s="72"/>
      <c r="U7683" s="72"/>
      <c r="V7683" s="72"/>
      <c r="W7683" s="72"/>
      <c r="X7683" s="72"/>
      <c r="Y7683" s="72"/>
      <c r="Z7683" s="72"/>
      <c r="AA7683" s="72"/>
      <c r="AB7683" s="72"/>
      <c r="AC7683" s="72"/>
      <c r="AD7683" s="72"/>
      <c r="AE7683" s="72"/>
      <c r="AF7683" s="72"/>
      <c r="AG7683" s="72"/>
      <c r="AH7683" s="72"/>
      <c r="AI7683" s="72"/>
      <c r="AJ7683" s="72"/>
      <c r="AK7683" s="72"/>
    </row>
    <row r="7684" ht="14.25" customHeight="1">
      <c r="A7684" s="78">
        <v>7681.0</v>
      </c>
      <c r="C7684" s="78" t="str">
        <f>VLOOKUP(G7684,[1]Macrodata_CCF!$A$3:$D$55,4,FALSE)</f>
        <v>#ERROR!</v>
      </c>
      <c r="E7684" s="79" t="str">
        <f>VLOOKUP(G7684,[1]Macrodata_CCF!$A$3:$B$55,2,FALSE)</f>
        <v>#ERROR!</v>
      </c>
      <c r="F7684" s="78">
        <v>1.0</v>
      </c>
      <c r="G7684" s="80">
        <v>43.0</v>
      </c>
      <c r="H7684" s="81">
        <v>512415.0</v>
      </c>
      <c r="I7684" s="81">
        <v>960000.0</v>
      </c>
      <c r="J7684" s="81">
        <v>745160.0</v>
      </c>
      <c r="K7684" s="81">
        <v>960000.0</v>
      </c>
      <c r="L7684" s="82">
        <v>0.5200017873699968</v>
      </c>
      <c r="N7684" s="83">
        <f t="shared" si="1"/>
        <v>0.5200017874</v>
      </c>
      <c r="O7684" s="83">
        <f t="shared" si="2"/>
        <v>0.5200017874</v>
      </c>
      <c r="Q7684" s="83">
        <f t="shared" si="3"/>
        <v>0.466234375</v>
      </c>
      <c r="R7684" s="83">
        <f t="shared" si="4"/>
        <v>0.5200017874</v>
      </c>
      <c r="S7684" s="83" t="b">
        <f t="shared" si="5"/>
        <v>0</v>
      </c>
      <c r="T7684" s="72"/>
      <c r="U7684" s="72"/>
      <c r="V7684" s="72"/>
      <c r="W7684" s="72"/>
      <c r="X7684" s="72"/>
      <c r="Y7684" s="72"/>
      <c r="Z7684" s="72"/>
      <c r="AA7684" s="72"/>
      <c r="AB7684" s="72"/>
      <c r="AC7684" s="72"/>
      <c r="AD7684" s="72"/>
      <c r="AE7684" s="72"/>
      <c r="AF7684" s="72"/>
      <c r="AG7684" s="72"/>
      <c r="AH7684" s="72"/>
      <c r="AI7684" s="72"/>
      <c r="AJ7684" s="72"/>
      <c r="AK7684" s="72"/>
    </row>
    <row r="7685" ht="14.25" customHeight="1">
      <c r="A7685" s="78">
        <v>7682.0</v>
      </c>
      <c r="C7685" s="78" t="str">
        <f>VLOOKUP(G7685,[1]Macrodata_CCF!$A$3:$D$55,4,FALSE)</f>
        <v>#ERROR!</v>
      </c>
      <c r="E7685" s="79" t="str">
        <f>VLOOKUP(G7685,[1]Macrodata_CCF!$A$3:$B$55,2,FALSE)</f>
        <v>#ERROR!</v>
      </c>
      <c r="F7685" s="78">
        <v>0.0</v>
      </c>
      <c r="G7685" s="80">
        <v>13.0</v>
      </c>
      <c r="H7685" s="81">
        <v>48660.0</v>
      </c>
      <c r="I7685" s="81">
        <v>130000.0</v>
      </c>
      <c r="J7685" s="81">
        <v>60050.0</v>
      </c>
      <c r="K7685" s="81">
        <v>130000.0</v>
      </c>
      <c r="L7685" s="82">
        <v>0.1400295057782149</v>
      </c>
      <c r="N7685" s="83">
        <f t="shared" si="1"/>
        <v>0.1400295058</v>
      </c>
      <c r="O7685" s="83">
        <f t="shared" si="2"/>
        <v>0.1400295058</v>
      </c>
      <c r="Q7685" s="83">
        <f t="shared" si="3"/>
        <v>0.6256923077</v>
      </c>
      <c r="R7685" s="83">
        <f t="shared" si="4"/>
        <v>0.1400295058</v>
      </c>
      <c r="S7685" s="83" t="b">
        <f t="shared" si="5"/>
        <v>0</v>
      </c>
      <c r="T7685" s="72"/>
      <c r="U7685" s="72"/>
      <c r="V7685" s="72"/>
      <c r="W7685" s="72"/>
      <c r="X7685" s="72"/>
      <c r="Y7685" s="72"/>
      <c r="Z7685" s="72"/>
      <c r="AA7685" s="72"/>
      <c r="AB7685" s="72"/>
      <c r="AC7685" s="72"/>
      <c r="AD7685" s="72"/>
      <c r="AE7685" s="72"/>
      <c r="AF7685" s="72"/>
      <c r="AG7685" s="72"/>
      <c r="AH7685" s="72"/>
      <c r="AI7685" s="72"/>
      <c r="AJ7685" s="72"/>
      <c r="AK7685" s="72"/>
    </row>
    <row r="7686" ht="14.25" customHeight="1">
      <c r="A7686" s="78">
        <v>7683.0</v>
      </c>
      <c r="C7686" s="78" t="str">
        <f>VLOOKUP(G7686,[1]Macrodata_CCF!$A$3:$D$55,4,FALSE)</f>
        <v>#ERROR!</v>
      </c>
      <c r="E7686" s="79" t="str">
        <f>VLOOKUP(G7686,[1]Macrodata_CCF!$A$3:$B$55,2,FALSE)</f>
        <v>#ERROR!</v>
      </c>
      <c r="F7686" s="78">
        <v>0.0</v>
      </c>
      <c r="G7686" s="80">
        <v>4.0</v>
      </c>
      <c r="H7686" s="81">
        <v>0.0</v>
      </c>
      <c r="I7686" s="81">
        <v>900000.0</v>
      </c>
      <c r="J7686" s="81">
        <v>180000.0</v>
      </c>
      <c r="K7686" s="81">
        <v>1710000.0</v>
      </c>
      <c r="L7686" s="82">
        <v>0.2</v>
      </c>
      <c r="N7686" s="83">
        <f t="shared" si="1"/>
        <v>0.2</v>
      </c>
      <c r="O7686" s="83">
        <f t="shared" si="2"/>
        <v>0.2</v>
      </c>
      <c r="Q7686" s="83">
        <f t="shared" si="3"/>
        <v>1</v>
      </c>
      <c r="R7686" s="83">
        <f t="shared" si="4"/>
        <v>0.2</v>
      </c>
      <c r="S7686" s="83" t="b">
        <f t="shared" si="5"/>
        <v>0</v>
      </c>
      <c r="T7686" s="72"/>
      <c r="U7686" s="72"/>
      <c r="V7686" s="72"/>
      <c r="W7686" s="72"/>
      <c r="X7686" s="72"/>
      <c r="Y7686" s="72"/>
      <c r="Z7686" s="72"/>
      <c r="AA7686" s="72"/>
      <c r="AB7686" s="72"/>
      <c r="AC7686" s="72"/>
      <c r="AD7686" s="72"/>
      <c r="AE7686" s="72"/>
      <c r="AF7686" s="72"/>
      <c r="AG7686" s="72"/>
      <c r="AH7686" s="72"/>
      <c r="AI7686" s="72"/>
      <c r="AJ7686" s="72"/>
      <c r="AK7686" s="72"/>
    </row>
    <row r="7687" ht="14.25" customHeight="1">
      <c r="A7687" s="78">
        <v>7684.0</v>
      </c>
      <c r="C7687" s="78" t="str">
        <f>VLOOKUP(G7687,[1]Macrodata_CCF!$A$3:$D$55,4,FALSE)</f>
        <v>#ERROR!</v>
      </c>
      <c r="E7687" s="79" t="str">
        <f>VLOOKUP(G7687,[1]Macrodata_CCF!$A$3:$B$55,2,FALSE)</f>
        <v>#ERROR!</v>
      </c>
      <c r="F7687" s="78">
        <v>0.0</v>
      </c>
      <c r="G7687" s="80">
        <v>29.0</v>
      </c>
      <c r="H7687" s="81">
        <v>175450.0</v>
      </c>
      <c r="I7687" s="81">
        <v>200000.0</v>
      </c>
      <c r="J7687" s="81">
        <v>179870.0</v>
      </c>
      <c r="K7687" s="81">
        <v>200000.0</v>
      </c>
      <c r="L7687" s="82">
        <v>0.180040733197556</v>
      </c>
      <c r="N7687" s="83">
        <f t="shared" si="1"/>
        <v>0.1800407332</v>
      </c>
      <c r="O7687" s="83">
        <f t="shared" si="2"/>
        <v>0.1800407332</v>
      </c>
      <c r="Q7687" s="83">
        <f t="shared" si="3"/>
        <v>0.12275</v>
      </c>
      <c r="R7687" s="83">
        <f t="shared" si="4"/>
        <v>0.1800407332</v>
      </c>
      <c r="S7687" s="83" t="b">
        <f t="shared" si="5"/>
        <v>0</v>
      </c>
      <c r="T7687" s="72"/>
      <c r="U7687" s="72"/>
      <c r="V7687" s="72"/>
      <c r="W7687" s="72"/>
      <c r="X7687" s="72"/>
      <c r="Y7687" s="72"/>
      <c r="Z7687" s="72"/>
      <c r="AA7687" s="72"/>
      <c r="AB7687" s="72"/>
      <c r="AC7687" s="72"/>
      <c r="AD7687" s="72"/>
      <c r="AE7687" s="72"/>
      <c r="AF7687" s="72"/>
      <c r="AG7687" s="72"/>
      <c r="AH7687" s="72"/>
      <c r="AI7687" s="72"/>
      <c r="AJ7687" s="72"/>
      <c r="AK7687" s="72"/>
    </row>
    <row r="7688" ht="14.25" customHeight="1">
      <c r="A7688" s="78">
        <v>7685.0</v>
      </c>
      <c r="C7688" s="78" t="str">
        <f>VLOOKUP(G7688,[1]Macrodata_CCF!$A$3:$D$55,4,FALSE)</f>
        <v>#ERROR!</v>
      </c>
      <c r="E7688" s="79" t="str">
        <f>VLOOKUP(G7688,[1]Macrodata_CCF!$A$3:$B$55,2,FALSE)</f>
        <v>#ERROR!</v>
      </c>
      <c r="F7688" s="78">
        <v>0.0</v>
      </c>
      <c r="G7688" s="80">
        <v>53.0</v>
      </c>
      <c r="H7688" s="81">
        <v>512990.0</v>
      </c>
      <c r="I7688" s="81">
        <v>690000.0</v>
      </c>
      <c r="J7688" s="81">
        <v>527150.0</v>
      </c>
      <c r="K7688" s="81">
        <v>690000.0</v>
      </c>
      <c r="L7688" s="82">
        <v>0.07999548048132873</v>
      </c>
      <c r="N7688" s="83">
        <f t="shared" si="1"/>
        <v>0.07999548048</v>
      </c>
      <c r="O7688" s="83">
        <f t="shared" si="2"/>
        <v>0.07999548048</v>
      </c>
      <c r="Q7688" s="83">
        <f t="shared" si="3"/>
        <v>0.2565362319</v>
      </c>
      <c r="R7688" s="83">
        <f t="shared" si="4"/>
        <v>0.07999548048</v>
      </c>
      <c r="S7688" s="83" t="b">
        <f t="shared" si="5"/>
        <v>0</v>
      </c>
      <c r="T7688" s="72"/>
      <c r="U7688" s="72"/>
      <c r="V7688" s="72"/>
      <c r="W7688" s="72"/>
      <c r="X7688" s="72"/>
      <c r="Y7688" s="72"/>
      <c r="Z7688" s="72"/>
      <c r="AA7688" s="72"/>
      <c r="AB7688" s="72"/>
      <c r="AC7688" s="72"/>
      <c r="AD7688" s="72"/>
      <c r="AE7688" s="72"/>
      <c r="AF7688" s="72"/>
      <c r="AG7688" s="72"/>
      <c r="AH7688" s="72"/>
      <c r="AI7688" s="72"/>
      <c r="AJ7688" s="72"/>
      <c r="AK7688" s="72"/>
    </row>
    <row r="7689" ht="14.25" customHeight="1">
      <c r="A7689" s="78">
        <v>7686.0</v>
      </c>
      <c r="C7689" s="78" t="str">
        <f>VLOOKUP(G7689,[1]Macrodata_CCF!$A$3:$D$55,4,FALSE)</f>
        <v>#ERROR!</v>
      </c>
      <c r="E7689" s="79" t="str">
        <f>VLOOKUP(G7689,[1]Macrodata_CCF!$A$3:$B$55,2,FALSE)</f>
        <v>#ERROR!</v>
      </c>
      <c r="F7689" s="78">
        <v>0.0</v>
      </c>
      <c r="G7689" s="80">
        <v>45.0</v>
      </c>
      <c r="H7689" s="81">
        <v>514230.0</v>
      </c>
      <c r="I7689" s="81">
        <v>610000.0</v>
      </c>
      <c r="J7689" s="81">
        <v>506570.0</v>
      </c>
      <c r="K7689" s="81">
        <v>610000.0</v>
      </c>
      <c r="L7689" s="82">
        <v>-0.07998329330688107</v>
      </c>
      <c r="N7689" s="83">
        <f t="shared" si="1"/>
        <v>-0.07998329331</v>
      </c>
      <c r="O7689" s="83">
        <f t="shared" si="2"/>
        <v>0</v>
      </c>
      <c r="Q7689" s="83">
        <f t="shared" si="3"/>
        <v>0.157</v>
      </c>
      <c r="R7689" s="83">
        <f t="shared" si="4"/>
        <v>-0.07998329331</v>
      </c>
      <c r="S7689" s="83" t="b">
        <f t="shared" si="5"/>
        <v>0</v>
      </c>
      <c r="T7689" s="72"/>
      <c r="U7689" s="72"/>
      <c r="V7689" s="72"/>
      <c r="W7689" s="72"/>
      <c r="X7689" s="72"/>
      <c r="Y7689" s="72"/>
      <c r="Z7689" s="72"/>
      <c r="AA7689" s="72"/>
      <c r="AB7689" s="72"/>
      <c r="AC7689" s="72"/>
      <c r="AD7689" s="72"/>
      <c r="AE7689" s="72"/>
      <c r="AF7689" s="72"/>
      <c r="AG7689" s="72"/>
      <c r="AH7689" s="72"/>
      <c r="AI7689" s="72"/>
      <c r="AJ7689" s="72"/>
      <c r="AK7689" s="72"/>
    </row>
    <row r="7690" ht="14.25" customHeight="1">
      <c r="A7690" s="78">
        <v>7687.0</v>
      </c>
      <c r="C7690" s="78" t="str">
        <f>VLOOKUP(G7690,[1]Macrodata_CCF!$A$3:$D$55,4,FALSE)</f>
        <v>#ERROR!</v>
      </c>
      <c r="E7690" s="79" t="str">
        <f>VLOOKUP(G7690,[1]Macrodata_CCF!$A$3:$B$55,2,FALSE)</f>
        <v>#ERROR!</v>
      </c>
      <c r="F7690" s="78">
        <v>0.0</v>
      </c>
      <c r="G7690" s="80">
        <v>39.0</v>
      </c>
      <c r="H7690" s="81">
        <v>275440.0</v>
      </c>
      <c r="I7690" s="81">
        <v>550000.0</v>
      </c>
      <c r="J7690" s="81">
        <v>280930.0</v>
      </c>
      <c r="K7690" s="81">
        <v>550000.0</v>
      </c>
      <c r="L7690" s="82">
        <v>0.01999562937062937</v>
      </c>
      <c r="N7690" s="83">
        <f t="shared" si="1"/>
        <v>0.01999562937</v>
      </c>
      <c r="O7690" s="83">
        <f t="shared" si="2"/>
        <v>0.01999562937</v>
      </c>
      <c r="Q7690" s="83">
        <f t="shared" si="3"/>
        <v>0.4992</v>
      </c>
      <c r="R7690" s="83">
        <f t="shared" si="4"/>
        <v>0.01999562937</v>
      </c>
      <c r="S7690" s="83" t="b">
        <f t="shared" si="5"/>
        <v>0</v>
      </c>
      <c r="T7690" s="72"/>
      <c r="U7690" s="72"/>
      <c r="V7690" s="72"/>
      <c r="W7690" s="72"/>
      <c r="X7690" s="72"/>
      <c r="Y7690" s="72"/>
      <c r="Z7690" s="72"/>
      <c r="AA7690" s="72"/>
      <c r="AB7690" s="72"/>
      <c r="AC7690" s="72"/>
      <c r="AD7690" s="72"/>
      <c r="AE7690" s="72"/>
      <c r="AF7690" s="72"/>
      <c r="AG7690" s="72"/>
      <c r="AH7690" s="72"/>
      <c r="AI7690" s="72"/>
      <c r="AJ7690" s="72"/>
      <c r="AK7690" s="72"/>
    </row>
    <row r="7691" ht="14.25" customHeight="1">
      <c r="A7691" s="78">
        <v>7688.0</v>
      </c>
      <c r="C7691" s="78" t="str">
        <f>VLOOKUP(G7691,[1]Macrodata_CCF!$A$3:$D$55,4,FALSE)</f>
        <v>#ERROR!</v>
      </c>
      <c r="E7691" s="79" t="str">
        <f>VLOOKUP(G7691,[1]Macrodata_CCF!$A$3:$B$55,2,FALSE)</f>
        <v>#ERROR!</v>
      </c>
      <c r="F7691" s="78">
        <v>0.0</v>
      </c>
      <c r="G7691" s="80">
        <v>40.0</v>
      </c>
      <c r="H7691" s="81">
        <v>250625.0</v>
      </c>
      <c r="I7691" s="81">
        <v>270000.0</v>
      </c>
      <c r="J7691" s="81">
        <v>252565.0</v>
      </c>
      <c r="K7691" s="81">
        <v>270000.0</v>
      </c>
      <c r="L7691" s="82">
        <v>0.1001290322580645</v>
      </c>
      <c r="N7691" s="83">
        <f t="shared" si="1"/>
        <v>0.1001290323</v>
      </c>
      <c r="O7691" s="83">
        <f t="shared" si="2"/>
        <v>0.1001290323</v>
      </c>
      <c r="Q7691" s="83">
        <f t="shared" si="3"/>
        <v>0.07175925926</v>
      </c>
      <c r="R7691" s="83">
        <f t="shared" si="4"/>
        <v>0.007185185185</v>
      </c>
      <c r="S7691" s="83" t="b">
        <f t="shared" si="5"/>
        <v>0</v>
      </c>
      <c r="T7691" s="72"/>
      <c r="U7691" s="72"/>
      <c r="V7691" s="72"/>
      <c r="W7691" s="72"/>
      <c r="X7691" s="72"/>
      <c r="Y7691" s="72"/>
      <c r="Z7691" s="72"/>
      <c r="AA7691" s="72"/>
      <c r="AB7691" s="72"/>
      <c r="AC7691" s="72"/>
      <c r="AD7691" s="72"/>
      <c r="AE7691" s="72"/>
      <c r="AF7691" s="72"/>
      <c r="AG7691" s="72"/>
      <c r="AH7691" s="72"/>
      <c r="AI7691" s="72"/>
      <c r="AJ7691" s="72"/>
      <c r="AK7691" s="72"/>
    </row>
    <row r="7692" ht="14.25" customHeight="1">
      <c r="A7692" s="78">
        <v>7689.0</v>
      </c>
      <c r="C7692" s="78" t="str">
        <f>VLOOKUP(G7692,[1]Macrodata_CCF!$A$3:$D$55,4,FALSE)</f>
        <v>#ERROR!</v>
      </c>
      <c r="E7692" s="79" t="str">
        <f>VLOOKUP(G7692,[1]Macrodata_CCF!$A$3:$B$55,2,FALSE)</f>
        <v>#ERROR!</v>
      </c>
      <c r="F7692" s="78">
        <v>0.0</v>
      </c>
      <c r="G7692" s="80">
        <v>32.0</v>
      </c>
      <c r="H7692" s="81">
        <v>31705.0</v>
      </c>
      <c r="I7692" s="81">
        <v>60000.0</v>
      </c>
      <c r="J7692" s="81">
        <v>37080.0</v>
      </c>
      <c r="K7692" s="81">
        <v>60000.0</v>
      </c>
      <c r="L7692" s="82">
        <v>0.1899628909701361</v>
      </c>
      <c r="N7692" s="83">
        <f t="shared" si="1"/>
        <v>0.189962891</v>
      </c>
      <c r="O7692" s="83">
        <f t="shared" si="2"/>
        <v>0.189962891</v>
      </c>
      <c r="Q7692" s="83">
        <f t="shared" si="3"/>
        <v>0.4715833333</v>
      </c>
      <c r="R7692" s="83">
        <f t="shared" si="4"/>
        <v>0.189962891</v>
      </c>
      <c r="S7692" s="83" t="b">
        <f t="shared" si="5"/>
        <v>0</v>
      </c>
      <c r="T7692" s="72"/>
      <c r="U7692" s="72"/>
      <c r="V7692" s="72"/>
      <c r="W7692" s="72"/>
      <c r="X7692" s="72"/>
      <c r="Y7692" s="72"/>
      <c r="Z7692" s="72"/>
      <c r="AA7692" s="72"/>
      <c r="AB7692" s="72"/>
      <c r="AC7692" s="72"/>
      <c r="AD7692" s="72"/>
      <c r="AE7692" s="72"/>
      <c r="AF7692" s="72"/>
      <c r="AG7692" s="72"/>
      <c r="AH7692" s="72"/>
      <c r="AI7692" s="72"/>
      <c r="AJ7692" s="72"/>
      <c r="AK7692" s="72"/>
    </row>
    <row r="7693" ht="14.25" customHeight="1">
      <c r="A7693" s="78">
        <v>7690.0</v>
      </c>
      <c r="C7693" s="78" t="str">
        <f>VLOOKUP(G7693,[1]Macrodata_CCF!$A$3:$D$55,4,FALSE)</f>
        <v>#ERROR!</v>
      </c>
      <c r="E7693" s="79" t="str">
        <f>VLOOKUP(G7693,[1]Macrodata_CCF!$A$3:$B$55,2,FALSE)</f>
        <v>#ERROR!</v>
      </c>
      <c r="F7693" s="78">
        <v>1.0</v>
      </c>
      <c r="G7693" s="80">
        <v>41.0</v>
      </c>
      <c r="H7693" s="81">
        <v>53325.0</v>
      </c>
      <c r="I7693" s="81">
        <v>390000.0</v>
      </c>
      <c r="J7693" s="81">
        <v>235130.0</v>
      </c>
      <c r="K7693" s="81">
        <v>390000.0</v>
      </c>
      <c r="L7693" s="82">
        <v>0.5400014851117546</v>
      </c>
      <c r="N7693" s="83">
        <f t="shared" si="1"/>
        <v>0.5400014851</v>
      </c>
      <c r="O7693" s="83">
        <f t="shared" si="2"/>
        <v>0.5400014851</v>
      </c>
      <c r="Q7693" s="83">
        <f t="shared" si="3"/>
        <v>0.8632692308</v>
      </c>
      <c r="R7693" s="83">
        <f t="shared" si="4"/>
        <v>0.5400014851</v>
      </c>
      <c r="S7693" s="83" t="b">
        <f t="shared" si="5"/>
        <v>0</v>
      </c>
      <c r="T7693" s="72"/>
      <c r="U7693" s="72"/>
      <c r="V7693" s="72"/>
      <c r="W7693" s="72"/>
      <c r="X7693" s="72"/>
      <c r="Y7693" s="72"/>
      <c r="Z7693" s="72"/>
      <c r="AA7693" s="72"/>
      <c r="AB7693" s="72"/>
      <c r="AC7693" s="72"/>
      <c r="AD7693" s="72"/>
      <c r="AE7693" s="72"/>
      <c r="AF7693" s="72"/>
      <c r="AG7693" s="72"/>
      <c r="AH7693" s="72"/>
      <c r="AI7693" s="72"/>
      <c r="AJ7693" s="72"/>
      <c r="AK7693" s="72"/>
    </row>
    <row r="7694" ht="14.25" customHeight="1">
      <c r="A7694" s="78">
        <v>7691.0</v>
      </c>
      <c r="C7694" s="78" t="str">
        <f>VLOOKUP(G7694,[1]Macrodata_CCF!$A$3:$D$55,4,FALSE)</f>
        <v>#ERROR!</v>
      </c>
      <c r="E7694" s="79" t="str">
        <f>VLOOKUP(G7694,[1]Macrodata_CCF!$A$3:$B$55,2,FALSE)</f>
        <v>#ERROR!</v>
      </c>
      <c r="F7694" s="78">
        <v>0.0</v>
      </c>
      <c r="G7694" s="80">
        <v>46.0</v>
      </c>
      <c r="H7694" s="81">
        <v>8570.0</v>
      </c>
      <c r="I7694" s="81">
        <v>430000.0</v>
      </c>
      <c r="J7694" s="81">
        <v>92855.0</v>
      </c>
      <c r="K7694" s="81">
        <v>430000.0</v>
      </c>
      <c r="L7694" s="82">
        <v>0.1999976271266877</v>
      </c>
      <c r="N7694" s="83">
        <f t="shared" si="1"/>
        <v>0.1999976271</v>
      </c>
      <c r="O7694" s="83">
        <f t="shared" si="2"/>
        <v>0.1999976271</v>
      </c>
      <c r="Q7694" s="83">
        <f t="shared" si="3"/>
        <v>0.9800697674</v>
      </c>
      <c r="R7694" s="83">
        <f t="shared" si="4"/>
        <v>0.1999976271</v>
      </c>
      <c r="S7694" s="83" t="b">
        <f t="shared" si="5"/>
        <v>0</v>
      </c>
      <c r="T7694" s="72"/>
      <c r="U7694" s="72"/>
      <c r="V7694" s="72"/>
      <c r="W7694" s="72"/>
      <c r="X7694" s="72"/>
      <c r="Y7694" s="72"/>
      <c r="Z7694" s="72"/>
      <c r="AA7694" s="72"/>
      <c r="AB7694" s="72"/>
      <c r="AC7694" s="72"/>
      <c r="AD7694" s="72"/>
      <c r="AE7694" s="72"/>
      <c r="AF7694" s="72"/>
      <c r="AG7694" s="72"/>
      <c r="AH7694" s="72"/>
      <c r="AI7694" s="72"/>
      <c r="AJ7694" s="72"/>
      <c r="AK7694" s="72"/>
    </row>
    <row r="7695" ht="14.25" customHeight="1">
      <c r="A7695" s="78">
        <v>7692.0</v>
      </c>
      <c r="C7695" s="78" t="str">
        <f>VLOOKUP(G7695,[1]Macrodata_CCF!$A$3:$D$55,4,FALSE)</f>
        <v>#ERROR!</v>
      </c>
      <c r="E7695" s="79" t="str">
        <f>VLOOKUP(G7695,[1]Macrodata_CCF!$A$3:$B$55,2,FALSE)</f>
        <v>#ERROR!</v>
      </c>
      <c r="F7695" s="78">
        <v>0.0</v>
      </c>
      <c r="G7695" s="80">
        <v>18.0</v>
      </c>
      <c r="H7695" s="81">
        <v>37810.0</v>
      </c>
      <c r="I7695" s="81">
        <v>80000.0</v>
      </c>
      <c r="J7695" s="81">
        <v>44560.0</v>
      </c>
      <c r="K7695" s="81">
        <v>80000.0</v>
      </c>
      <c r="L7695" s="82">
        <v>0.1599905190803508</v>
      </c>
      <c r="N7695" s="83">
        <f t="shared" si="1"/>
        <v>0.1599905191</v>
      </c>
      <c r="O7695" s="83">
        <f t="shared" si="2"/>
        <v>0.1599905191</v>
      </c>
      <c r="Q7695" s="83">
        <f t="shared" si="3"/>
        <v>0.527375</v>
      </c>
      <c r="R7695" s="83">
        <f t="shared" si="4"/>
        <v>0.1599905191</v>
      </c>
      <c r="S7695" s="83" t="b">
        <f t="shared" si="5"/>
        <v>0</v>
      </c>
      <c r="T7695" s="72"/>
      <c r="U7695" s="72"/>
      <c r="V7695" s="72"/>
      <c r="W7695" s="72"/>
      <c r="X7695" s="72"/>
      <c r="Y7695" s="72"/>
      <c r="Z7695" s="72"/>
      <c r="AA7695" s="72"/>
      <c r="AB7695" s="72"/>
      <c r="AC7695" s="72"/>
      <c r="AD7695" s="72"/>
      <c r="AE7695" s="72"/>
      <c r="AF7695" s="72"/>
      <c r="AG7695" s="72"/>
      <c r="AH7695" s="72"/>
      <c r="AI7695" s="72"/>
      <c r="AJ7695" s="72"/>
      <c r="AK7695" s="72"/>
    </row>
    <row r="7696" ht="14.25" customHeight="1">
      <c r="A7696" s="78">
        <v>7693.0</v>
      </c>
      <c r="C7696" s="78" t="str">
        <f>VLOOKUP(G7696,[1]Macrodata_CCF!$A$3:$D$55,4,FALSE)</f>
        <v>#ERROR!</v>
      </c>
      <c r="E7696" s="79" t="str">
        <f>VLOOKUP(G7696,[1]Macrodata_CCF!$A$3:$B$55,2,FALSE)</f>
        <v>#ERROR!</v>
      </c>
      <c r="F7696" s="78">
        <v>0.0</v>
      </c>
      <c r="G7696" s="80">
        <v>31.0</v>
      </c>
      <c r="H7696" s="81">
        <v>504600.0</v>
      </c>
      <c r="I7696" s="81">
        <v>740000.0</v>
      </c>
      <c r="J7696" s="81">
        <v>542265.0</v>
      </c>
      <c r="K7696" s="81">
        <v>740000.0</v>
      </c>
      <c r="L7696" s="82">
        <v>0.1600042480883603</v>
      </c>
      <c r="N7696" s="83">
        <f t="shared" si="1"/>
        <v>0.1600042481</v>
      </c>
      <c r="O7696" s="83">
        <f t="shared" si="2"/>
        <v>0.1600042481</v>
      </c>
      <c r="Q7696" s="83">
        <f t="shared" si="3"/>
        <v>0.3181081081</v>
      </c>
      <c r="R7696" s="83">
        <f t="shared" si="4"/>
        <v>0.1600042481</v>
      </c>
      <c r="S7696" s="83" t="b">
        <f t="shared" si="5"/>
        <v>0</v>
      </c>
      <c r="T7696" s="72"/>
      <c r="U7696" s="72"/>
      <c r="V7696" s="72"/>
      <c r="W7696" s="72"/>
      <c r="X7696" s="72"/>
      <c r="Y7696" s="72"/>
      <c r="Z7696" s="72"/>
      <c r="AA7696" s="72"/>
      <c r="AB7696" s="72"/>
      <c r="AC7696" s="72"/>
      <c r="AD7696" s="72"/>
      <c r="AE7696" s="72"/>
      <c r="AF7696" s="72"/>
      <c r="AG7696" s="72"/>
      <c r="AH7696" s="72"/>
      <c r="AI7696" s="72"/>
      <c r="AJ7696" s="72"/>
      <c r="AK7696" s="72"/>
    </row>
    <row r="7697" ht="14.25" customHeight="1">
      <c r="A7697" s="78">
        <v>7694.0</v>
      </c>
      <c r="C7697" s="78" t="str">
        <f>VLOOKUP(G7697,[1]Macrodata_CCF!$A$3:$D$55,4,FALSE)</f>
        <v>#ERROR!</v>
      </c>
      <c r="E7697" s="79" t="str">
        <f>VLOOKUP(G7697,[1]Macrodata_CCF!$A$3:$B$55,2,FALSE)</f>
        <v>#ERROR!</v>
      </c>
      <c r="F7697" s="78">
        <v>0.0</v>
      </c>
      <c r="G7697" s="80">
        <v>14.0</v>
      </c>
      <c r="H7697" s="81">
        <v>110340.0</v>
      </c>
      <c r="I7697" s="81">
        <v>470000.0</v>
      </c>
      <c r="J7697" s="81">
        <v>160690.0</v>
      </c>
      <c r="K7697" s="81">
        <v>470000.0</v>
      </c>
      <c r="L7697" s="82">
        <v>0.1399933270310849</v>
      </c>
      <c r="N7697" s="83">
        <f t="shared" si="1"/>
        <v>0.139993327</v>
      </c>
      <c r="O7697" s="83">
        <f t="shared" si="2"/>
        <v>0.139993327</v>
      </c>
      <c r="Q7697" s="83">
        <f t="shared" si="3"/>
        <v>0.7652340426</v>
      </c>
      <c r="R7697" s="83">
        <f t="shared" si="4"/>
        <v>0.139993327</v>
      </c>
      <c r="S7697" s="83" t="b">
        <f t="shared" si="5"/>
        <v>0</v>
      </c>
      <c r="T7697" s="72"/>
      <c r="U7697" s="72"/>
      <c r="V7697" s="72"/>
      <c r="W7697" s="72"/>
      <c r="X7697" s="72"/>
      <c r="Y7697" s="72"/>
      <c r="Z7697" s="72"/>
      <c r="AA7697" s="72"/>
      <c r="AB7697" s="72"/>
      <c r="AC7697" s="72"/>
      <c r="AD7697" s="72"/>
      <c r="AE7697" s="72"/>
      <c r="AF7697" s="72"/>
      <c r="AG7697" s="72"/>
      <c r="AH7697" s="72"/>
      <c r="AI7697" s="72"/>
      <c r="AJ7697" s="72"/>
      <c r="AK7697" s="72"/>
    </row>
    <row r="7698" ht="14.25" customHeight="1">
      <c r="A7698" s="78">
        <v>7695.0</v>
      </c>
      <c r="C7698" s="78" t="str">
        <f>VLOOKUP(G7698,[1]Macrodata_CCF!$A$3:$D$55,4,FALSE)</f>
        <v>#ERROR!</v>
      </c>
      <c r="E7698" s="79" t="str">
        <f>VLOOKUP(G7698,[1]Macrodata_CCF!$A$3:$B$55,2,FALSE)</f>
        <v>#ERROR!</v>
      </c>
      <c r="F7698" s="78">
        <v>0.0</v>
      </c>
      <c r="G7698" s="80">
        <v>14.0</v>
      </c>
      <c r="H7698" s="81">
        <v>948585.0</v>
      </c>
      <c r="I7698" s="81">
        <v>980000.0</v>
      </c>
      <c r="J7698" s="81">
        <v>999600.0</v>
      </c>
      <c r="K7698" s="81">
        <v>980000.0</v>
      </c>
      <c r="L7698" s="82">
        <v>1.623905777494827</v>
      </c>
      <c r="N7698" s="83">
        <f t="shared" si="1"/>
        <v>1.623905777</v>
      </c>
      <c r="O7698" s="83">
        <f t="shared" si="2"/>
        <v>1</v>
      </c>
      <c r="Q7698" s="83">
        <f t="shared" si="3"/>
        <v>0.03205612245</v>
      </c>
      <c r="R7698" s="83">
        <f t="shared" si="4"/>
        <v>0.05205612245</v>
      </c>
      <c r="S7698" s="83" t="b">
        <f t="shared" si="5"/>
        <v>1</v>
      </c>
      <c r="T7698" s="72"/>
      <c r="U7698" s="72"/>
      <c r="V7698" s="72"/>
      <c r="W7698" s="72"/>
      <c r="X7698" s="72"/>
      <c r="Y7698" s="72"/>
      <c r="Z7698" s="72"/>
      <c r="AA7698" s="72"/>
      <c r="AB7698" s="72"/>
      <c r="AC7698" s="72"/>
      <c r="AD7698" s="72"/>
      <c r="AE7698" s="72"/>
      <c r="AF7698" s="72"/>
      <c r="AG7698" s="72"/>
      <c r="AH7698" s="72"/>
      <c r="AI7698" s="72"/>
      <c r="AJ7698" s="72"/>
      <c r="AK7698" s="72"/>
    </row>
    <row r="7699" ht="14.25" customHeight="1">
      <c r="A7699" s="78">
        <v>7696.0</v>
      </c>
      <c r="C7699" s="78" t="str">
        <f>VLOOKUP(G7699,[1]Macrodata_CCF!$A$3:$D$55,4,FALSE)</f>
        <v>#ERROR!</v>
      </c>
      <c r="E7699" s="79" t="str">
        <f>VLOOKUP(G7699,[1]Macrodata_CCF!$A$3:$B$55,2,FALSE)</f>
        <v>#ERROR!</v>
      </c>
      <c r="F7699" s="78">
        <v>0.0</v>
      </c>
      <c r="G7699" s="80">
        <v>19.0</v>
      </c>
      <c r="H7699" s="81">
        <v>181650.0</v>
      </c>
      <c r="I7699" s="81">
        <v>670000.0</v>
      </c>
      <c r="J7699" s="81">
        <v>254905.0</v>
      </c>
      <c r="K7699" s="81">
        <v>670000.0</v>
      </c>
      <c r="L7699" s="82">
        <v>0.1500051192792055</v>
      </c>
      <c r="N7699" s="83">
        <f t="shared" si="1"/>
        <v>0.1500051193</v>
      </c>
      <c r="O7699" s="83">
        <f t="shared" si="2"/>
        <v>0.1500051193</v>
      </c>
      <c r="Q7699" s="83">
        <f t="shared" si="3"/>
        <v>0.728880597</v>
      </c>
      <c r="R7699" s="83">
        <f t="shared" si="4"/>
        <v>0.1500051193</v>
      </c>
      <c r="S7699" s="83" t="b">
        <f t="shared" si="5"/>
        <v>0</v>
      </c>
      <c r="T7699" s="72"/>
      <c r="U7699" s="72"/>
      <c r="V7699" s="72"/>
      <c r="W7699" s="72"/>
      <c r="X7699" s="72"/>
      <c r="Y7699" s="72"/>
      <c r="Z7699" s="72"/>
      <c r="AA7699" s="72"/>
      <c r="AB7699" s="72"/>
      <c r="AC7699" s="72"/>
      <c r="AD7699" s="72"/>
      <c r="AE7699" s="72"/>
      <c r="AF7699" s="72"/>
      <c r="AG7699" s="72"/>
      <c r="AH7699" s="72"/>
      <c r="AI7699" s="72"/>
      <c r="AJ7699" s="72"/>
      <c r="AK7699" s="72"/>
    </row>
    <row r="7700" ht="14.25" customHeight="1">
      <c r="A7700" s="78">
        <v>7697.0</v>
      </c>
      <c r="C7700" s="78" t="str">
        <f>VLOOKUP(G7700,[1]Macrodata_CCF!$A$3:$D$55,4,FALSE)</f>
        <v>#ERROR!</v>
      </c>
      <c r="E7700" s="79" t="str">
        <f>VLOOKUP(G7700,[1]Macrodata_CCF!$A$3:$B$55,2,FALSE)</f>
        <v>#ERROR!</v>
      </c>
      <c r="F7700" s="78">
        <v>0.0</v>
      </c>
      <c r="G7700" s="80">
        <v>11.0</v>
      </c>
      <c r="H7700" s="81">
        <v>81595.0</v>
      </c>
      <c r="I7700" s="81">
        <v>410000.0</v>
      </c>
      <c r="J7700" s="81">
        <v>137425.0</v>
      </c>
      <c r="K7700" s="81">
        <v>410000.0</v>
      </c>
      <c r="L7700" s="82">
        <v>0.1700035017737245</v>
      </c>
      <c r="N7700" s="83">
        <f t="shared" si="1"/>
        <v>0.1700035018</v>
      </c>
      <c r="O7700" s="83">
        <f t="shared" si="2"/>
        <v>0.1700035018</v>
      </c>
      <c r="Q7700" s="83">
        <f t="shared" si="3"/>
        <v>0.8009878049</v>
      </c>
      <c r="R7700" s="83">
        <f t="shared" si="4"/>
        <v>0.1700035018</v>
      </c>
      <c r="S7700" s="83" t="b">
        <f t="shared" si="5"/>
        <v>0</v>
      </c>
      <c r="T7700" s="72"/>
      <c r="U7700" s="72"/>
      <c r="V7700" s="72"/>
      <c r="W7700" s="72"/>
      <c r="X7700" s="72"/>
      <c r="Y7700" s="72"/>
      <c r="Z7700" s="72"/>
      <c r="AA7700" s="72"/>
      <c r="AB7700" s="72"/>
      <c r="AC7700" s="72"/>
      <c r="AD7700" s="72"/>
      <c r="AE7700" s="72"/>
      <c r="AF7700" s="72"/>
      <c r="AG7700" s="72"/>
      <c r="AH7700" s="72"/>
      <c r="AI7700" s="72"/>
      <c r="AJ7700" s="72"/>
      <c r="AK7700" s="72"/>
    </row>
    <row r="7701" ht="14.25" customHeight="1">
      <c r="A7701" s="78">
        <v>7698.0</v>
      </c>
      <c r="C7701" s="78" t="str">
        <f>VLOOKUP(G7701,[1]Macrodata_CCF!$A$3:$D$55,4,FALSE)</f>
        <v>#ERROR!</v>
      </c>
      <c r="E7701" s="79" t="str">
        <f>VLOOKUP(G7701,[1]Macrodata_CCF!$A$3:$B$55,2,FALSE)</f>
        <v>#ERROR!</v>
      </c>
      <c r="F7701" s="78">
        <v>0.0</v>
      </c>
      <c r="G7701" s="80">
        <v>41.0</v>
      </c>
      <c r="H7701" s="81">
        <v>0.0</v>
      </c>
      <c r="I7701" s="81">
        <v>390000.0</v>
      </c>
      <c r="J7701" s="81">
        <v>93600.0</v>
      </c>
      <c r="K7701" s="81">
        <v>390000.0</v>
      </c>
      <c r="L7701" s="82">
        <v>0.24</v>
      </c>
      <c r="N7701" s="83">
        <f t="shared" si="1"/>
        <v>0.24</v>
      </c>
      <c r="O7701" s="83">
        <f t="shared" si="2"/>
        <v>0.24</v>
      </c>
      <c r="Q7701" s="83">
        <f t="shared" si="3"/>
        <v>1</v>
      </c>
      <c r="R7701" s="83">
        <f t="shared" si="4"/>
        <v>0.24</v>
      </c>
      <c r="S7701" s="83" t="b">
        <f t="shared" si="5"/>
        <v>0</v>
      </c>
      <c r="T7701" s="72"/>
      <c r="U7701" s="72"/>
      <c r="V7701" s="72"/>
      <c r="W7701" s="72"/>
      <c r="X7701" s="72"/>
      <c r="Y7701" s="72"/>
      <c r="Z7701" s="72"/>
      <c r="AA7701" s="72"/>
      <c r="AB7701" s="72"/>
      <c r="AC7701" s="72"/>
      <c r="AD7701" s="72"/>
      <c r="AE7701" s="72"/>
      <c r="AF7701" s="72"/>
      <c r="AG7701" s="72"/>
      <c r="AH7701" s="72"/>
      <c r="AI7701" s="72"/>
      <c r="AJ7701" s="72"/>
      <c r="AK7701" s="72"/>
    </row>
    <row r="7702" ht="14.25" customHeight="1">
      <c r="A7702" s="78">
        <v>7699.0</v>
      </c>
      <c r="C7702" s="78" t="str">
        <f>VLOOKUP(G7702,[1]Macrodata_CCF!$A$3:$D$55,4,FALSE)</f>
        <v>#ERROR!</v>
      </c>
      <c r="E7702" s="79" t="str">
        <f>VLOOKUP(G7702,[1]Macrodata_CCF!$A$3:$B$55,2,FALSE)</f>
        <v>#ERROR!</v>
      </c>
      <c r="F7702" s="78">
        <v>0.0</v>
      </c>
      <c r="G7702" s="80">
        <v>7.0</v>
      </c>
      <c r="H7702" s="81">
        <v>8740.0</v>
      </c>
      <c r="I7702" s="81">
        <v>70000.0</v>
      </c>
      <c r="J7702" s="81">
        <v>5675.0</v>
      </c>
      <c r="K7702" s="81">
        <v>70000.0</v>
      </c>
      <c r="L7702" s="82">
        <v>-0.0500326477309827</v>
      </c>
      <c r="N7702" s="83">
        <f t="shared" si="1"/>
        <v>-0.05003264773</v>
      </c>
      <c r="O7702" s="83">
        <f t="shared" si="2"/>
        <v>0</v>
      </c>
      <c r="Q7702" s="83">
        <f t="shared" si="3"/>
        <v>0.8751428571</v>
      </c>
      <c r="R7702" s="83">
        <f t="shared" si="4"/>
        <v>-0.05003264773</v>
      </c>
      <c r="S7702" s="83" t="b">
        <f t="shared" si="5"/>
        <v>0</v>
      </c>
      <c r="T7702" s="72"/>
      <c r="U7702" s="72"/>
      <c r="V7702" s="72"/>
      <c r="W7702" s="72"/>
      <c r="X7702" s="72"/>
      <c r="Y7702" s="72"/>
      <c r="Z7702" s="72"/>
      <c r="AA7702" s="72"/>
      <c r="AB7702" s="72"/>
      <c r="AC7702" s="72"/>
      <c r="AD7702" s="72"/>
      <c r="AE7702" s="72"/>
      <c r="AF7702" s="72"/>
      <c r="AG7702" s="72"/>
      <c r="AH7702" s="72"/>
      <c r="AI7702" s="72"/>
      <c r="AJ7702" s="72"/>
      <c r="AK7702" s="72"/>
    </row>
    <row r="7703" ht="14.25" customHeight="1">
      <c r="A7703" s="78">
        <v>7700.0</v>
      </c>
      <c r="C7703" s="78" t="str">
        <f>VLOOKUP(G7703,[1]Macrodata_CCF!$A$3:$D$55,4,FALSE)</f>
        <v>#ERROR!</v>
      </c>
      <c r="E7703" s="79" t="str">
        <f>VLOOKUP(G7703,[1]Macrodata_CCF!$A$3:$B$55,2,FALSE)</f>
        <v>#ERROR!</v>
      </c>
      <c r="F7703" s="78">
        <v>1.0</v>
      </c>
      <c r="G7703" s="80">
        <v>16.0</v>
      </c>
      <c r="H7703" s="81">
        <v>879770.0</v>
      </c>
      <c r="I7703" s="81">
        <v>980000.0</v>
      </c>
      <c r="J7703" s="81">
        <v>872755.0</v>
      </c>
      <c r="K7703" s="81">
        <v>980000.0</v>
      </c>
      <c r="L7703" s="82">
        <v>-0.06998902524194353</v>
      </c>
      <c r="N7703" s="83">
        <f t="shared" si="1"/>
        <v>-0.06998902524</v>
      </c>
      <c r="O7703" s="83">
        <f t="shared" si="2"/>
        <v>0</v>
      </c>
      <c r="Q7703" s="83">
        <f t="shared" si="3"/>
        <v>0.1022755102</v>
      </c>
      <c r="R7703" s="83">
        <f t="shared" si="4"/>
        <v>-0.06998902524</v>
      </c>
      <c r="S7703" s="83" t="b">
        <f t="shared" si="5"/>
        <v>0</v>
      </c>
      <c r="T7703" s="72"/>
      <c r="U7703" s="72"/>
      <c r="V7703" s="72"/>
      <c r="W7703" s="72"/>
      <c r="X7703" s="72"/>
      <c r="Y7703" s="72"/>
      <c r="Z7703" s="72"/>
      <c r="AA7703" s="72"/>
      <c r="AB7703" s="72"/>
      <c r="AC7703" s="72"/>
      <c r="AD7703" s="72"/>
      <c r="AE7703" s="72"/>
      <c r="AF7703" s="72"/>
      <c r="AG7703" s="72"/>
      <c r="AH7703" s="72"/>
      <c r="AI7703" s="72"/>
      <c r="AJ7703" s="72"/>
      <c r="AK7703" s="72"/>
    </row>
    <row r="7704" ht="14.25" customHeight="1">
      <c r="A7704" s="78">
        <v>7701.0</v>
      </c>
      <c r="C7704" s="78" t="str">
        <f>VLOOKUP(G7704,[1]Macrodata_CCF!$A$3:$D$55,4,FALSE)</f>
        <v>#ERROR!</v>
      </c>
      <c r="E7704" s="79" t="str">
        <f>VLOOKUP(G7704,[1]Macrodata_CCF!$A$3:$B$55,2,FALSE)</f>
        <v>#ERROR!</v>
      </c>
      <c r="F7704" s="78">
        <v>0.0</v>
      </c>
      <c r="G7704" s="80">
        <v>50.0</v>
      </c>
      <c r="H7704" s="81">
        <v>110330.0</v>
      </c>
      <c r="I7704" s="81">
        <v>120000.0</v>
      </c>
      <c r="J7704" s="81">
        <v>111685.0</v>
      </c>
      <c r="K7704" s="81">
        <v>120000.0</v>
      </c>
      <c r="L7704" s="82">
        <v>0.140124095139607</v>
      </c>
      <c r="N7704" s="83">
        <f t="shared" si="1"/>
        <v>0.1401240951</v>
      </c>
      <c r="O7704" s="83">
        <f t="shared" si="2"/>
        <v>0.1401240951</v>
      </c>
      <c r="Q7704" s="83">
        <f t="shared" si="3"/>
        <v>0.08058333333</v>
      </c>
      <c r="R7704" s="83">
        <f t="shared" si="4"/>
        <v>0.01129166667</v>
      </c>
      <c r="S7704" s="83" t="b">
        <f t="shared" si="5"/>
        <v>0</v>
      </c>
      <c r="T7704" s="72"/>
      <c r="U7704" s="72"/>
      <c r="V7704" s="72"/>
      <c r="W7704" s="72"/>
      <c r="X7704" s="72"/>
      <c r="Y7704" s="72"/>
      <c r="Z7704" s="72"/>
      <c r="AA7704" s="72"/>
      <c r="AB7704" s="72"/>
      <c r="AC7704" s="72"/>
      <c r="AD7704" s="72"/>
      <c r="AE7704" s="72"/>
      <c r="AF7704" s="72"/>
      <c r="AG7704" s="72"/>
      <c r="AH7704" s="72"/>
      <c r="AI7704" s="72"/>
      <c r="AJ7704" s="72"/>
      <c r="AK7704" s="72"/>
    </row>
    <row r="7705" ht="14.25" customHeight="1">
      <c r="A7705" s="78">
        <v>7702.0</v>
      </c>
      <c r="C7705" s="78" t="str">
        <f>VLOOKUP(G7705,[1]Macrodata_CCF!$A$3:$D$55,4,FALSE)</f>
        <v>#ERROR!</v>
      </c>
      <c r="E7705" s="79" t="str">
        <f>VLOOKUP(G7705,[1]Macrodata_CCF!$A$3:$B$55,2,FALSE)</f>
        <v>#ERROR!</v>
      </c>
      <c r="F7705" s="78">
        <v>0.0</v>
      </c>
      <c r="G7705" s="80">
        <v>6.0</v>
      </c>
      <c r="H7705" s="81">
        <v>89510.0</v>
      </c>
      <c r="I7705" s="81">
        <v>350000.0</v>
      </c>
      <c r="J7705" s="81">
        <v>149425.0</v>
      </c>
      <c r="K7705" s="81">
        <v>350000.0</v>
      </c>
      <c r="L7705" s="82">
        <v>0.230008829513609</v>
      </c>
      <c r="N7705" s="83">
        <f t="shared" si="1"/>
        <v>0.2300088295</v>
      </c>
      <c r="O7705" s="83">
        <f t="shared" si="2"/>
        <v>0.2300088295</v>
      </c>
      <c r="Q7705" s="83">
        <f t="shared" si="3"/>
        <v>0.7442571429</v>
      </c>
      <c r="R7705" s="83">
        <f t="shared" si="4"/>
        <v>0.2300088295</v>
      </c>
      <c r="S7705" s="83" t="b">
        <f t="shared" si="5"/>
        <v>0</v>
      </c>
      <c r="T7705" s="72"/>
      <c r="U7705" s="72"/>
      <c r="V7705" s="72"/>
      <c r="W7705" s="72"/>
      <c r="X7705" s="72"/>
      <c r="Y7705" s="72"/>
      <c r="Z7705" s="72"/>
      <c r="AA7705" s="72"/>
      <c r="AB7705" s="72"/>
      <c r="AC7705" s="72"/>
      <c r="AD7705" s="72"/>
      <c r="AE7705" s="72"/>
      <c r="AF7705" s="72"/>
      <c r="AG7705" s="72"/>
      <c r="AH7705" s="72"/>
      <c r="AI7705" s="72"/>
      <c r="AJ7705" s="72"/>
      <c r="AK7705" s="72"/>
    </row>
    <row r="7706" ht="14.25" customHeight="1">
      <c r="A7706" s="78">
        <v>7703.0</v>
      </c>
      <c r="C7706" s="78" t="str">
        <f>VLOOKUP(G7706,[1]Macrodata_CCF!$A$3:$D$55,4,FALSE)</f>
        <v>#ERROR!</v>
      </c>
      <c r="E7706" s="79" t="str">
        <f>VLOOKUP(G7706,[1]Macrodata_CCF!$A$3:$B$55,2,FALSE)</f>
        <v>#ERROR!</v>
      </c>
      <c r="F7706" s="78">
        <v>0.0</v>
      </c>
      <c r="G7706" s="80">
        <v>21.0</v>
      </c>
      <c r="H7706" s="81">
        <v>294135.0</v>
      </c>
      <c r="I7706" s="81">
        <v>320000.0</v>
      </c>
      <c r="J7706" s="81">
        <v>298530.0</v>
      </c>
      <c r="K7706" s="81">
        <v>320000.0</v>
      </c>
      <c r="L7706" s="82">
        <v>0.1699207423158709</v>
      </c>
      <c r="N7706" s="83">
        <f t="shared" si="1"/>
        <v>0.1699207423</v>
      </c>
      <c r="O7706" s="83">
        <f t="shared" si="2"/>
        <v>0.1699207423</v>
      </c>
      <c r="Q7706" s="83">
        <f t="shared" si="3"/>
        <v>0.080828125</v>
      </c>
      <c r="R7706" s="83">
        <f t="shared" si="4"/>
        <v>0.013734375</v>
      </c>
      <c r="S7706" s="83" t="b">
        <f t="shared" si="5"/>
        <v>0</v>
      </c>
      <c r="T7706" s="72"/>
      <c r="U7706" s="72"/>
      <c r="V7706" s="72"/>
      <c r="W7706" s="72"/>
      <c r="X7706" s="72"/>
      <c r="Y7706" s="72"/>
      <c r="Z7706" s="72"/>
      <c r="AA7706" s="72"/>
      <c r="AB7706" s="72"/>
      <c r="AC7706" s="72"/>
      <c r="AD7706" s="72"/>
      <c r="AE7706" s="72"/>
      <c r="AF7706" s="72"/>
      <c r="AG7706" s="72"/>
      <c r="AH7706" s="72"/>
      <c r="AI7706" s="72"/>
      <c r="AJ7706" s="72"/>
      <c r="AK7706" s="72"/>
    </row>
    <row r="7707" ht="14.25" customHeight="1">
      <c r="A7707" s="78">
        <v>7704.0</v>
      </c>
      <c r="C7707" s="78" t="str">
        <f>VLOOKUP(G7707,[1]Macrodata_CCF!$A$3:$D$55,4,FALSE)</f>
        <v>#ERROR!</v>
      </c>
      <c r="E7707" s="79" t="str">
        <f>VLOOKUP(G7707,[1]Macrodata_CCF!$A$3:$B$55,2,FALSE)</f>
        <v>#ERROR!</v>
      </c>
      <c r="F7707" s="78">
        <v>0.0</v>
      </c>
      <c r="G7707" s="80">
        <v>39.0</v>
      </c>
      <c r="H7707" s="81">
        <v>0.0</v>
      </c>
      <c r="I7707" s="81">
        <v>950000.0</v>
      </c>
      <c r="J7707" s="81">
        <v>104500.0</v>
      </c>
      <c r="K7707" s="81">
        <v>950000.0</v>
      </c>
      <c r="L7707" s="82">
        <v>0.11</v>
      </c>
      <c r="N7707" s="83">
        <f t="shared" si="1"/>
        <v>0.11</v>
      </c>
      <c r="O7707" s="83">
        <f t="shared" si="2"/>
        <v>0.11</v>
      </c>
      <c r="Q7707" s="83">
        <f t="shared" si="3"/>
        <v>1</v>
      </c>
      <c r="R7707" s="83">
        <f t="shared" si="4"/>
        <v>0.11</v>
      </c>
      <c r="S7707" s="83" t="b">
        <f t="shared" si="5"/>
        <v>0</v>
      </c>
      <c r="T7707" s="72"/>
      <c r="U7707" s="72"/>
      <c r="V7707" s="72"/>
      <c r="W7707" s="72"/>
      <c r="X7707" s="72"/>
      <c r="Y7707" s="72"/>
      <c r="Z7707" s="72"/>
      <c r="AA7707" s="72"/>
      <c r="AB7707" s="72"/>
      <c r="AC7707" s="72"/>
      <c r="AD7707" s="72"/>
      <c r="AE7707" s="72"/>
      <c r="AF7707" s="72"/>
      <c r="AG7707" s="72"/>
      <c r="AH7707" s="72"/>
      <c r="AI7707" s="72"/>
      <c r="AJ7707" s="72"/>
      <c r="AK7707" s="72"/>
    </row>
    <row r="7708" ht="14.25" customHeight="1">
      <c r="A7708" s="78">
        <v>7705.0</v>
      </c>
      <c r="C7708" s="78" t="str">
        <f>VLOOKUP(G7708,[1]Macrodata_CCF!$A$3:$D$55,4,FALSE)</f>
        <v>#ERROR!</v>
      </c>
      <c r="E7708" s="79" t="str">
        <f>VLOOKUP(G7708,[1]Macrodata_CCF!$A$3:$B$55,2,FALSE)</f>
        <v>#ERROR!</v>
      </c>
      <c r="F7708" s="78">
        <v>0.0</v>
      </c>
      <c r="G7708" s="80">
        <v>29.0</v>
      </c>
      <c r="H7708" s="81">
        <v>90430.0</v>
      </c>
      <c r="I7708" s="81">
        <v>320000.0</v>
      </c>
      <c r="J7708" s="81">
        <v>122570.0</v>
      </c>
      <c r="K7708" s="81">
        <v>320000.0</v>
      </c>
      <c r="L7708" s="82">
        <v>0.1400008711939713</v>
      </c>
      <c r="N7708" s="83">
        <f t="shared" si="1"/>
        <v>0.1400008712</v>
      </c>
      <c r="O7708" s="83">
        <f t="shared" si="2"/>
        <v>0.1400008712</v>
      </c>
      <c r="Q7708" s="83">
        <f t="shared" si="3"/>
        <v>0.71740625</v>
      </c>
      <c r="R7708" s="83">
        <f t="shared" si="4"/>
        <v>0.1400008712</v>
      </c>
      <c r="S7708" s="83" t="b">
        <f t="shared" si="5"/>
        <v>0</v>
      </c>
      <c r="T7708" s="72"/>
      <c r="U7708" s="72"/>
      <c r="V7708" s="72"/>
      <c r="W7708" s="72"/>
      <c r="X7708" s="72"/>
      <c r="Y7708" s="72"/>
      <c r="Z7708" s="72"/>
      <c r="AA7708" s="72"/>
      <c r="AB7708" s="72"/>
      <c r="AC7708" s="72"/>
      <c r="AD7708" s="72"/>
      <c r="AE7708" s="72"/>
      <c r="AF7708" s="72"/>
      <c r="AG7708" s="72"/>
      <c r="AH7708" s="72"/>
      <c r="AI7708" s="72"/>
      <c r="AJ7708" s="72"/>
      <c r="AK7708" s="72"/>
    </row>
    <row r="7709" ht="14.25" customHeight="1">
      <c r="A7709" s="78">
        <v>7706.0</v>
      </c>
      <c r="C7709" s="78" t="str">
        <f>VLOOKUP(G7709,[1]Macrodata_CCF!$A$3:$D$55,4,FALSE)</f>
        <v>#ERROR!</v>
      </c>
      <c r="E7709" s="79" t="str">
        <f>VLOOKUP(G7709,[1]Macrodata_CCF!$A$3:$B$55,2,FALSE)</f>
        <v>#ERROR!</v>
      </c>
      <c r="F7709" s="78">
        <v>0.0</v>
      </c>
      <c r="G7709" s="80">
        <v>31.0</v>
      </c>
      <c r="H7709" s="81">
        <v>0.0</v>
      </c>
      <c r="I7709" s="81">
        <v>200000.0</v>
      </c>
      <c r="J7709" s="81">
        <v>36000.0</v>
      </c>
      <c r="K7709" s="81">
        <v>200000.0</v>
      </c>
      <c r="L7709" s="82">
        <v>0.18</v>
      </c>
      <c r="N7709" s="83">
        <f t="shared" si="1"/>
        <v>0.18</v>
      </c>
      <c r="O7709" s="83">
        <f t="shared" si="2"/>
        <v>0.18</v>
      </c>
      <c r="Q7709" s="83">
        <f t="shared" si="3"/>
        <v>1</v>
      </c>
      <c r="R7709" s="83">
        <f t="shared" si="4"/>
        <v>0.18</v>
      </c>
      <c r="S7709" s="83" t="b">
        <f t="shared" si="5"/>
        <v>0</v>
      </c>
      <c r="T7709" s="72"/>
      <c r="U7709" s="72"/>
      <c r="V7709" s="72"/>
      <c r="W7709" s="72"/>
      <c r="X7709" s="72"/>
      <c r="Y7709" s="72"/>
      <c r="Z7709" s="72"/>
      <c r="AA7709" s="72"/>
      <c r="AB7709" s="72"/>
      <c r="AC7709" s="72"/>
      <c r="AD7709" s="72"/>
      <c r="AE7709" s="72"/>
      <c r="AF7709" s="72"/>
      <c r="AG7709" s="72"/>
      <c r="AH7709" s="72"/>
      <c r="AI7709" s="72"/>
      <c r="AJ7709" s="72"/>
      <c r="AK7709" s="72"/>
    </row>
    <row r="7710" ht="14.25" customHeight="1">
      <c r="A7710" s="78">
        <v>7707.0</v>
      </c>
      <c r="C7710" s="78" t="str">
        <f>VLOOKUP(G7710,[1]Macrodata_CCF!$A$3:$D$55,4,FALSE)</f>
        <v>#ERROR!</v>
      </c>
      <c r="E7710" s="79" t="str">
        <f>VLOOKUP(G7710,[1]Macrodata_CCF!$A$3:$B$55,2,FALSE)</f>
        <v>#ERROR!</v>
      </c>
      <c r="F7710" s="78">
        <v>0.0</v>
      </c>
      <c r="G7710" s="80">
        <v>36.0</v>
      </c>
      <c r="H7710" s="81">
        <v>40685.0</v>
      </c>
      <c r="I7710" s="81">
        <v>100000.0</v>
      </c>
      <c r="J7710" s="81">
        <v>50770.0</v>
      </c>
      <c r="K7710" s="81">
        <v>100000.0</v>
      </c>
      <c r="L7710" s="82">
        <v>0.170024445755711</v>
      </c>
      <c r="N7710" s="83">
        <f t="shared" si="1"/>
        <v>0.1700244458</v>
      </c>
      <c r="O7710" s="83">
        <f t="shared" si="2"/>
        <v>0.1700244458</v>
      </c>
      <c r="Q7710" s="83">
        <f t="shared" si="3"/>
        <v>0.59315</v>
      </c>
      <c r="R7710" s="83">
        <f t="shared" si="4"/>
        <v>0.1700244458</v>
      </c>
      <c r="S7710" s="83" t="b">
        <f t="shared" si="5"/>
        <v>0</v>
      </c>
      <c r="T7710" s="72"/>
      <c r="U7710" s="72"/>
      <c r="V7710" s="72"/>
      <c r="W7710" s="72"/>
      <c r="X7710" s="72"/>
      <c r="Y7710" s="72"/>
      <c r="Z7710" s="72"/>
      <c r="AA7710" s="72"/>
      <c r="AB7710" s="72"/>
      <c r="AC7710" s="72"/>
      <c r="AD7710" s="72"/>
      <c r="AE7710" s="72"/>
      <c r="AF7710" s="72"/>
      <c r="AG7710" s="72"/>
      <c r="AH7710" s="72"/>
      <c r="AI7710" s="72"/>
      <c r="AJ7710" s="72"/>
      <c r="AK7710" s="72"/>
    </row>
    <row r="7711" ht="14.25" customHeight="1">
      <c r="A7711" s="78">
        <v>7708.0</v>
      </c>
      <c r="C7711" s="78" t="str">
        <f>VLOOKUP(G7711,[1]Macrodata_CCF!$A$3:$D$55,4,FALSE)</f>
        <v>#ERROR!</v>
      </c>
      <c r="E7711" s="79" t="str">
        <f>VLOOKUP(G7711,[1]Macrodata_CCF!$A$3:$B$55,2,FALSE)</f>
        <v>#ERROR!</v>
      </c>
      <c r="F7711" s="78">
        <v>0.0</v>
      </c>
      <c r="G7711" s="80">
        <v>22.0</v>
      </c>
      <c r="H7711" s="81">
        <v>340395.0</v>
      </c>
      <c r="I7711" s="81">
        <v>430000.0</v>
      </c>
      <c r="J7711" s="81">
        <v>354730.0</v>
      </c>
      <c r="K7711" s="81">
        <v>430000.0</v>
      </c>
      <c r="L7711" s="82">
        <v>0.159979911835277</v>
      </c>
      <c r="N7711" s="83">
        <f t="shared" si="1"/>
        <v>0.1599799118</v>
      </c>
      <c r="O7711" s="83">
        <f t="shared" si="2"/>
        <v>0.1599799118</v>
      </c>
      <c r="Q7711" s="83">
        <f t="shared" si="3"/>
        <v>0.2083837209</v>
      </c>
      <c r="R7711" s="83">
        <f t="shared" si="4"/>
        <v>0.1599799118</v>
      </c>
      <c r="S7711" s="83" t="b">
        <f t="shared" si="5"/>
        <v>0</v>
      </c>
      <c r="T7711" s="72"/>
      <c r="U7711" s="72"/>
      <c r="V7711" s="72"/>
      <c r="W7711" s="72"/>
      <c r="X7711" s="72"/>
      <c r="Y7711" s="72"/>
      <c r="Z7711" s="72"/>
      <c r="AA7711" s="72"/>
      <c r="AB7711" s="72"/>
      <c r="AC7711" s="72"/>
      <c r="AD7711" s="72"/>
      <c r="AE7711" s="72"/>
      <c r="AF7711" s="72"/>
      <c r="AG7711" s="72"/>
      <c r="AH7711" s="72"/>
      <c r="AI7711" s="72"/>
      <c r="AJ7711" s="72"/>
      <c r="AK7711" s="72"/>
    </row>
    <row r="7712" ht="14.25" customHeight="1">
      <c r="A7712" s="78">
        <v>7709.0</v>
      </c>
      <c r="C7712" s="78" t="str">
        <f>VLOOKUP(G7712,[1]Macrodata_CCF!$A$3:$D$55,4,FALSE)</f>
        <v>#ERROR!</v>
      </c>
      <c r="E7712" s="79" t="str">
        <f>VLOOKUP(G7712,[1]Macrodata_CCF!$A$3:$B$55,2,FALSE)</f>
        <v>#ERROR!</v>
      </c>
      <c r="F7712" s="78">
        <v>0.0</v>
      </c>
      <c r="G7712" s="80">
        <v>34.0</v>
      </c>
      <c r="H7712" s="81">
        <v>58150.0</v>
      </c>
      <c r="I7712" s="81">
        <v>580000.0</v>
      </c>
      <c r="J7712" s="81">
        <v>99900.0</v>
      </c>
      <c r="K7712" s="81">
        <v>580000.0</v>
      </c>
      <c r="L7712" s="82">
        <v>0.08000383251892307</v>
      </c>
      <c r="N7712" s="83">
        <f t="shared" si="1"/>
        <v>0.08000383252</v>
      </c>
      <c r="O7712" s="83">
        <f t="shared" si="2"/>
        <v>0.08000383252</v>
      </c>
      <c r="Q7712" s="83">
        <f t="shared" si="3"/>
        <v>0.8997413793</v>
      </c>
      <c r="R7712" s="83">
        <f t="shared" si="4"/>
        <v>0.08000383252</v>
      </c>
      <c r="S7712" s="83" t="b">
        <f t="shared" si="5"/>
        <v>0</v>
      </c>
      <c r="T7712" s="72"/>
      <c r="U7712" s="72"/>
      <c r="V7712" s="72"/>
      <c r="W7712" s="72"/>
      <c r="X7712" s="72"/>
      <c r="Y7712" s="72"/>
      <c r="Z7712" s="72"/>
      <c r="AA7712" s="72"/>
      <c r="AB7712" s="72"/>
      <c r="AC7712" s="72"/>
      <c r="AD7712" s="72"/>
      <c r="AE7712" s="72"/>
      <c r="AF7712" s="72"/>
      <c r="AG7712" s="72"/>
      <c r="AH7712" s="72"/>
      <c r="AI7712" s="72"/>
      <c r="AJ7712" s="72"/>
      <c r="AK7712" s="72"/>
    </row>
    <row r="7713" ht="14.25" customHeight="1">
      <c r="A7713" s="78">
        <v>7710.0</v>
      </c>
      <c r="C7713" s="78" t="str">
        <f>VLOOKUP(G7713,[1]Macrodata_CCF!$A$3:$D$55,4,FALSE)</f>
        <v>#ERROR!</v>
      </c>
      <c r="E7713" s="79" t="str">
        <f>VLOOKUP(G7713,[1]Macrodata_CCF!$A$3:$B$55,2,FALSE)</f>
        <v>#ERROR!</v>
      </c>
      <c r="F7713" s="78">
        <v>0.0</v>
      </c>
      <c r="G7713" s="80">
        <v>31.0</v>
      </c>
      <c r="H7713" s="81">
        <v>46950.0</v>
      </c>
      <c r="I7713" s="81">
        <v>170000.0</v>
      </c>
      <c r="J7713" s="81">
        <v>66640.0</v>
      </c>
      <c r="K7713" s="81">
        <v>272000.0</v>
      </c>
      <c r="L7713" s="82">
        <v>0.1600162535554653</v>
      </c>
      <c r="N7713" s="83">
        <f t="shared" si="1"/>
        <v>0.1600162536</v>
      </c>
      <c r="O7713" s="83">
        <f t="shared" si="2"/>
        <v>0.1600162536</v>
      </c>
      <c r="Q7713" s="83">
        <f t="shared" si="3"/>
        <v>0.7238235294</v>
      </c>
      <c r="R7713" s="83">
        <f t="shared" si="4"/>
        <v>0.1600162536</v>
      </c>
      <c r="S7713" s="83" t="b">
        <f t="shared" si="5"/>
        <v>0</v>
      </c>
      <c r="T7713" s="72"/>
      <c r="U7713" s="72"/>
      <c r="V7713" s="72"/>
      <c r="W7713" s="72"/>
      <c r="X7713" s="72"/>
      <c r="Y7713" s="72"/>
      <c r="Z7713" s="72"/>
      <c r="AA7713" s="72"/>
      <c r="AB7713" s="72"/>
      <c r="AC7713" s="72"/>
      <c r="AD7713" s="72"/>
      <c r="AE7713" s="72"/>
      <c r="AF7713" s="72"/>
      <c r="AG7713" s="72"/>
      <c r="AH7713" s="72"/>
      <c r="AI7713" s="72"/>
      <c r="AJ7713" s="72"/>
      <c r="AK7713" s="72"/>
    </row>
    <row r="7714" ht="14.25" customHeight="1">
      <c r="A7714" s="78">
        <v>7711.0</v>
      </c>
      <c r="C7714" s="78" t="str">
        <f>VLOOKUP(G7714,[1]Macrodata_CCF!$A$3:$D$55,4,FALSE)</f>
        <v>#ERROR!</v>
      </c>
      <c r="E7714" s="79" t="str">
        <f>VLOOKUP(G7714,[1]Macrodata_CCF!$A$3:$B$55,2,FALSE)</f>
        <v>#ERROR!</v>
      </c>
      <c r="F7714" s="78">
        <v>0.0</v>
      </c>
      <c r="G7714" s="80">
        <v>17.0</v>
      </c>
      <c r="H7714" s="81">
        <v>95660.0</v>
      </c>
      <c r="I7714" s="81">
        <v>390000.0</v>
      </c>
      <c r="J7714" s="81">
        <v>154530.0</v>
      </c>
      <c r="K7714" s="81">
        <v>390000.0</v>
      </c>
      <c r="L7714" s="82">
        <v>0.2000067948630835</v>
      </c>
      <c r="N7714" s="83">
        <f t="shared" si="1"/>
        <v>0.2000067949</v>
      </c>
      <c r="O7714" s="83">
        <f t="shared" si="2"/>
        <v>0.2000067949</v>
      </c>
      <c r="Q7714" s="83">
        <f t="shared" si="3"/>
        <v>0.7547179487</v>
      </c>
      <c r="R7714" s="83">
        <f t="shared" si="4"/>
        <v>0.2000067949</v>
      </c>
      <c r="S7714" s="83" t="b">
        <f t="shared" si="5"/>
        <v>0</v>
      </c>
      <c r="T7714" s="72"/>
      <c r="U7714" s="72"/>
      <c r="V7714" s="72"/>
      <c r="W7714" s="72"/>
      <c r="X7714" s="72"/>
      <c r="Y7714" s="72"/>
      <c r="Z7714" s="72"/>
      <c r="AA7714" s="72"/>
      <c r="AB7714" s="72"/>
      <c r="AC7714" s="72"/>
      <c r="AD7714" s="72"/>
      <c r="AE7714" s="72"/>
      <c r="AF7714" s="72"/>
      <c r="AG7714" s="72"/>
      <c r="AH7714" s="72"/>
      <c r="AI7714" s="72"/>
      <c r="AJ7714" s="72"/>
      <c r="AK7714" s="72"/>
    </row>
    <row r="7715" ht="14.25" customHeight="1">
      <c r="A7715" s="78">
        <v>7712.0</v>
      </c>
      <c r="C7715" s="78" t="str">
        <f>VLOOKUP(G7715,[1]Macrodata_CCF!$A$3:$D$55,4,FALSE)</f>
        <v>#ERROR!</v>
      </c>
      <c r="E7715" s="79" t="str">
        <f>VLOOKUP(G7715,[1]Macrodata_CCF!$A$3:$B$55,2,FALSE)</f>
        <v>#ERROR!</v>
      </c>
      <c r="F7715" s="78">
        <v>0.0</v>
      </c>
      <c r="G7715" s="80">
        <v>7.0</v>
      </c>
      <c r="H7715" s="81">
        <v>0.0</v>
      </c>
      <c r="I7715" s="81">
        <v>840000.0</v>
      </c>
      <c r="J7715" s="81">
        <v>176400.0</v>
      </c>
      <c r="K7715" s="81">
        <v>840000.0</v>
      </c>
      <c r="L7715" s="82">
        <v>0.21</v>
      </c>
      <c r="N7715" s="83">
        <f t="shared" si="1"/>
        <v>0.21</v>
      </c>
      <c r="O7715" s="83">
        <f t="shared" si="2"/>
        <v>0.21</v>
      </c>
      <c r="Q7715" s="83">
        <f t="shared" si="3"/>
        <v>1</v>
      </c>
      <c r="R7715" s="83">
        <f t="shared" si="4"/>
        <v>0.21</v>
      </c>
      <c r="S7715" s="83" t="b">
        <f t="shared" si="5"/>
        <v>0</v>
      </c>
      <c r="T7715" s="72"/>
      <c r="U7715" s="72"/>
      <c r="V7715" s="72"/>
      <c r="W7715" s="72"/>
      <c r="X7715" s="72"/>
      <c r="Y7715" s="72"/>
      <c r="Z7715" s="72"/>
      <c r="AA7715" s="72"/>
      <c r="AB7715" s="72"/>
      <c r="AC7715" s="72"/>
      <c r="AD7715" s="72"/>
      <c r="AE7715" s="72"/>
      <c r="AF7715" s="72"/>
      <c r="AG7715" s="72"/>
      <c r="AH7715" s="72"/>
      <c r="AI7715" s="72"/>
      <c r="AJ7715" s="72"/>
      <c r="AK7715" s="72"/>
    </row>
    <row r="7716" ht="14.25" customHeight="1">
      <c r="A7716" s="78">
        <v>7713.0</v>
      </c>
      <c r="C7716" s="78" t="str">
        <f>VLOOKUP(G7716,[1]Macrodata_CCF!$A$3:$D$55,4,FALSE)</f>
        <v>#ERROR!</v>
      </c>
      <c r="E7716" s="79" t="str">
        <f>VLOOKUP(G7716,[1]Macrodata_CCF!$A$3:$B$55,2,FALSE)</f>
        <v>#ERROR!</v>
      </c>
      <c r="F7716" s="78">
        <v>0.0</v>
      </c>
      <c r="G7716" s="80">
        <v>24.0</v>
      </c>
      <c r="H7716" s="81">
        <v>164565.0</v>
      </c>
      <c r="I7716" s="81">
        <v>330000.0</v>
      </c>
      <c r="J7716" s="81">
        <v>187725.0</v>
      </c>
      <c r="K7716" s="81">
        <v>561000.0</v>
      </c>
      <c r="L7716" s="82">
        <v>0.1399945597968991</v>
      </c>
      <c r="N7716" s="83">
        <f t="shared" si="1"/>
        <v>0.1399945598</v>
      </c>
      <c r="O7716" s="83">
        <f t="shared" si="2"/>
        <v>0.1399945598</v>
      </c>
      <c r="Q7716" s="83">
        <f t="shared" si="3"/>
        <v>0.5013181818</v>
      </c>
      <c r="R7716" s="83">
        <f t="shared" si="4"/>
        <v>0.1399945598</v>
      </c>
      <c r="S7716" s="83" t="b">
        <f t="shared" si="5"/>
        <v>0</v>
      </c>
      <c r="T7716" s="72"/>
      <c r="U7716" s="72"/>
      <c r="V7716" s="72"/>
      <c r="W7716" s="72"/>
      <c r="X7716" s="72"/>
      <c r="Y7716" s="72"/>
      <c r="Z7716" s="72"/>
      <c r="AA7716" s="72"/>
      <c r="AB7716" s="72"/>
      <c r="AC7716" s="72"/>
      <c r="AD7716" s="72"/>
      <c r="AE7716" s="72"/>
      <c r="AF7716" s="72"/>
      <c r="AG7716" s="72"/>
      <c r="AH7716" s="72"/>
      <c r="AI7716" s="72"/>
      <c r="AJ7716" s="72"/>
      <c r="AK7716" s="72"/>
    </row>
    <row r="7717" ht="14.25" customHeight="1">
      <c r="A7717" s="78">
        <v>7714.0</v>
      </c>
      <c r="C7717" s="78" t="str">
        <f>VLOOKUP(G7717,[1]Macrodata_CCF!$A$3:$D$55,4,FALSE)</f>
        <v>#ERROR!</v>
      </c>
      <c r="E7717" s="79" t="str">
        <f>VLOOKUP(G7717,[1]Macrodata_CCF!$A$3:$B$55,2,FALSE)</f>
        <v>#ERROR!</v>
      </c>
      <c r="F7717" s="78">
        <v>0.0</v>
      </c>
      <c r="G7717" s="80">
        <v>37.0</v>
      </c>
      <c r="H7717" s="81">
        <v>29745.0</v>
      </c>
      <c r="I7717" s="81">
        <v>220000.0</v>
      </c>
      <c r="J7717" s="81">
        <v>0.0</v>
      </c>
      <c r="K7717" s="81">
        <v>220000.0</v>
      </c>
      <c r="L7717" s="82">
        <v>-0.1563428030800767</v>
      </c>
      <c r="N7717" s="83">
        <f t="shared" si="1"/>
        <v>-0.1563428031</v>
      </c>
      <c r="O7717" s="83">
        <f t="shared" si="2"/>
        <v>0</v>
      </c>
      <c r="Q7717" s="83">
        <f t="shared" si="3"/>
        <v>0.8647954545</v>
      </c>
      <c r="R7717" s="83">
        <f t="shared" si="4"/>
        <v>-0.1563428031</v>
      </c>
      <c r="S7717" s="83" t="b">
        <f t="shared" si="5"/>
        <v>0</v>
      </c>
      <c r="T7717" s="72"/>
      <c r="U7717" s="72"/>
      <c r="V7717" s="72"/>
      <c r="W7717" s="72"/>
      <c r="X7717" s="72"/>
      <c r="Y7717" s="72"/>
      <c r="Z7717" s="72"/>
      <c r="AA7717" s="72"/>
      <c r="AB7717" s="72"/>
      <c r="AC7717" s="72"/>
      <c r="AD7717" s="72"/>
      <c r="AE7717" s="72"/>
      <c r="AF7717" s="72"/>
      <c r="AG7717" s="72"/>
      <c r="AH7717" s="72"/>
      <c r="AI7717" s="72"/>
      <c r="AJ7717" s="72"/>
      <c r="AK7717" s="72"/>
    </row>
    <row r="7718" ht="14.25" customHeight="1">
      <c r="A7718" s="78">
        <v>7715.0</v>
      </c>
      <c r="C7718" s="78" t="str">
        <f>VLOOKUP(G7718,[1]Macrodata_CCF!$A$3:$D$55,4,FALSE)</f>
        <v>#ERROR!</v>
      </c>
      <c r="E7718" s="79" t="str">
        <f>VLOOKUP(G7718,[1]Macrodata_CCF!$A$3:$B$55,2,FALSE)</f>
        <v>#ERROR!</v>
      </c>
      <c r="F7718" s="78">
        <v>0.0</v>
      </c>
      <c r="G7718" s="80">
        <v>37.0</v>
      </c>
      <c r="H7718" s="81">
        <v>9790.0</v>
      </c>
      <c r="I7718" s="81">
        <v>120000.0</v>
      </c>
      <c r="J7718" s="81">
        <v>122400.0</v>
      </c>
      <c r="K7718" s="81">
        <v>120000.0</v>
      </c>
      <c r="L7718" s="82">
        <v>1.021776608293258</v>
      </c>
      <c r="N7718" s="83">
        <f t="shared" si="1"/>
        <v>1.021776608</v>
      </c>
      <c r="O7718" s="83">
        <f t="shared" si="2"/>
        <v>1</v>
      </c>
      <c r="Q7718" s="83">
        <f t="shared" si="3"/>
        <v>0.9184166667</v>
      </c>
      <c r="R7718" s="83">
        <f t="shared" si="4"/>
        <v>1.021776608</v>
      </c>
      <c r="S7718" s="83" t="b">
        <f t="shared" si="5"/>
        <v>0</v>
      </c>
      <c r="T7718" s="72"/>
      <c r="U7718" s="72"/>
      <c r="V7718" s="72"/>
      <c r="W7718" s="72"/>
      <c r="X7718" s="72"/>
      <c r="Y7718" s="72"/>
      <c r="Z7718" s="72"/>
      <c r="AA7718" s="72"/>
      <c r="AB7718" s="72"/>
      <c r="AC7718" s="72"/>
      <c r="AD7718" s="72"/>
      <c r="AE7718" s="72"/>
      <c r="AF7718" s="72"/>
      <c r="AG7718" s="72"/>
      <c r="AH7718" s="72"/>
      <c r="AI7718" s="72"/>
      <c r="AJ7718" s="72"/>
      <c r="AK7718" s="72"/>
    </row>
    <row r="7719" ht="14.25" customHeight="1">
      <c r="A7719" s="78">
        <v>7716.0</v>
      </c>
      <c r="C7719" s="78" t="str">
        <f>VLOOKUP(G7719,[1]Macrodata_CCF!$A$3:$D$55,4,FALSE)</f>
        <v>#ERROR!</v>
      </c>
      <c r="E7719" s="79" t="str">
        <f>VLOOKUP(G7719,[1]Macrodata_CCF!$A$3:$B$55,2,FALSE)</f>
        <v>#ERROR!</v>
      </c>
      <c r="F7719" s="78">
        <v>0.0</v>
      </c>
      <c r="G7719" s="80">
        <v>21.0</v>
      </c>
      <c r="H7719" s="81">
        <v>0.0</v>
      </c>
      <c r="I7719" s="81">
        <v>860000.0</v>
      </c>
      <c r="J7719" s="81">
        <v>163400.0</v>
      </c>
      <c r="K7719" s="81">
        <v>860000.0</v>
      </c>
      <c r="L7719" s="82">
        <v>0.19</v>
      </c>
      <c r="N7719" s="83">
        <f t="shared" si="1"/>
        <v>0.19</v>
      </c>
      <c r="O7719" s="83">
        <f t="shared" si="2"/>
        <v>0.19</v>
      </c>
      <c r="Q7719" s="83">
        <f t="shared" si="3"/>
        <v>1</v>
      </c>
      <c r="R7719" s="83">
        <f t="shared" si="4"/>
        <v>0.19</v>
      </c>
      <c r="S7719" s="83" t="b">
        <f t="shared" si="5"/>
        <v>0</v>
      </c>
      <c r="T7719" s="72"/>
      <c r="U7719" s="72"/>
      <c r="V7719" s="72"/>
      <c r="W7719" s="72"/>
      <c r="X7719" s="72"/>
      <c r="Y7719" s="72"/>
      <c r="Z7719" s="72"/>
      <c r="AA7719" s="72"/>
      <c r="AB7719" s="72"/>
      <c r="AC7719" s="72"/>
      <c r="AD7719" s="72"/>
      <c r="AE7719" s="72"/>
      <c r="AF7719" s="72"/>
      <c r="AG7719" s="72"/>
      <c r="AH7719" s="72"/>
      <c r="AI7719" s="72"/>
      <c r="AJ7719" s="72"/>
      <c r="AK7719" s="72"/>
    </row>
    <row r="7720" ht="14.25" customHeight="1">
      <c r="A7720" s="78">
        <v>7717.0</v>
      </c>
      <c r="C7720" s="78" t="str">
        <f>VLOOKUP(G7720,[1]Macrodata_CCF!$A$3:$D$55,4,FALSE)</f>
        <v>#ERROR!</v>
      </c>
      <c r="E7720" s="79" t="str">
        <f>VLOOKUP(G7720,[1]Macrodata_CCF!$A$3:$B$55,2,FALSE)</f>
        <v>#ERROR!</v>
      </c>
      <c r="F7720" s="78">
        <v>1.0</v>
      </c>
      <c r="G7720" s="80">
        <v>26.0</v>
      </c>
      <c r="H7720" s="81">
        <v>4485.0</v>
      </c>
      <c r="I7720" s="81">
        <v>210000.0</v>
      </c>
      <c r="J7720" s="81">
        <v>109300.0</v>
      </c>
      <c r="K7720" s="81">
        <v>378000.0</v>
      </c>
      <c r="L7720" s="82">
        <v>0.5100114346884655</v>
      </c>
      <c r="N7720" s="83">
        <f t="shared" si="1"/>
        <v>0.5100114347</v>
      </c>
      <c r="O7720" s="83">
        <f t="shared" si="2"/>
        <v>0.5100114347</v>
      </c>
      <c r="Q7720" s="83">
        <f t="shared" si="3"/>
        <v>0.9786428571</v>
      </c>
      <c r="R7720" s="83">
        <f t="shared" si="4"/>
        <v>0.5100114347</v>
      </c>
      <c r="S7720" s="83" t="b">
        <f t="shared" si="5"/>
        <v>0</v>
      </c>
      <c r="T7720" s="72"/>
      <c r="U7720" s="72"/>
      <c r="V7720" s="72"/>
      <c r="W7720" s="72"/>
      <c r="X7720" s="72"/>
      <c r="Y7720" s="72"/>
      <c r="Z7720" s="72"/>
      <c r="AA7720" s="72"/>
      <c r="AB7720" s="72"/>
      <c r="AC7720" s="72"/>
      <c r="AD7720" s="72"/>
      <c r="AE7720" s="72"/>
      <c r="AF7720" s="72"/>
      <c r="AG7720" s="72"/>
      <c r="AH7720" s="72"/>
      <c r="AI7720" s="72"/>
      <c r="AJ7720" s="72"/>
      <c r="AK7720" s="72"/>
    </row>
    <row r="7721" ht="14.25" customHeight="1">
      <c r="A7721" s="78">
        <v>7718.0</v>
      </c>
      <c r="C7721" s="78" t="str">
        <f>VLOOKUP(G7721,[1]Macrodata_CCF!$A$3:$D$55,4,FALSE)</f>
        <v>#ERROR!</v>
      </c>
      <c r="E7721" s="79" t="str">
        <f>VLOOKUP(G7721,[1]Macrodata_CCF!$A$3:$B$55,2,FALSE)</f>
        <v>#ERROR!</v>
      </c>
      <c r="F7721" s="78">
        <v>0.0</v>
      </c>
      <c r="G7721" s="80">
        <v>26.0</v>
      </c>
      <c r="H7721" s="81">
        <v>98125.0</v>
      </c>
      <c r="I7721" s="81">
        <v>900000.0</v>
      </c>
      <c r="J7721" s="81">
        <v>234445.0</v>
      </c>
      <c r="K7721" s="81">
        <v>900000.0</v>
      </c>
      <c r="L7721" s="82">
        <v>0.1700015588464536</v>
      </c>
      <c r="N7721" s="83">
        <f t="shared" si="1"/>
        <v>0.1700015588</v>
      </c>
      <c r="O7721" s="83">
        <f t="shared" si="2"/>
        <v>0.1700015588</v>
      </c>
      <c r="Q7721" s="83">
        <f t="shared" si="3"/>
        <v>0.8909722222</v>
      </c>
      <c r="R7721" s="83">
        <f t="shared" si="4"/>
        <v>0.1700015588</v>
      </c>
      <c r="S7721" s="83" t="b">
        <f t="shared" si="5"/>
        <v>0</v>
      </c>
      <c r="T7721" s="72"/>
      <c r="U7721" s="72"/>
      <c r="V7721" s="72"/>
      <c r="W7721" s="72"/>
      <c r="X7721" s="72"/>
      <c r="Y7721" s="72"/>
      <c r="Z7721" s="72"/>
      <c r="AA7721" s="72"/>
      <c r="AB7721" s="72"/>
      <c r="AC7721" s="72"/>
      <c r="AD7721" s="72"/>
      <c r="AE7721" s="72"/>
      <c r="AF7721" s="72"/>
      <c r="AG7721" s="72"/>
      <c r="AH7721" s="72"/>
      <c r="AI7721" s="72"/>
      <c r="AJ7721" s="72"/>
      <c r="AK7721" s="72"/>
    </row>
    <row r="7722" ht="14.25" customHeight="1">
      <c r="A7722" s="78">
        <v>7719.0</v>
      </c>
      <c r="C7722" s="78" t="str">
        <f>VLOOKUP(G7722,[1]Macrodata_CCF!$A$3:$D$55,4,FALSE)</f>
        <v>#ERROR!</v>
      </c>
      <c r="E7722" s="79" t="str">
        <f>VLOOKUP(G7722,[1]Macrodata_CCF!$A$3:$B$55,2,FALSE)</f>
        <v>#ERROR!</v>
      </c>
      <c r="F7722" s="78">
        <v>0.0</v>
      </c>
      <c r="G7722" s="80">
        <v>8.0</v>
      </c>
      <c r="H7722" s="81">
        <v>44085.0</v>
      </c>
      <c r="I7722" s="81">
        <v>50000.0</v>
      </c>
      <c r="J7722" s="81">
        <v>45385.0</v>
      </c>
      <c r="K7722" s="81">
        <v>90000.0</v>
      </c>
      <c r="L7722" s="82">
        <v>0.2197802197802198</v>
      </c>
      <c r="N7722" s="83">
        <f t="shared" si="1"/>
        <v>0.2197802198</v>
      </c>
      <c r="O7722" s="83">
        <f t="shared" si="2"/>
        <v>0.2197802198</v>
      </c>
      <c r="Q7722" s="83">
        <f t="shared" si="3"/>
        <v>0.1183</v>
      </c>
      <c r="R7722" s="83">
        <f t="shared" si="4"/>
        <v>0.2197802198</v>
      </c>
      <c r="S7722" s="83" t="b">
        <f t="shared" si="5"/>
        <v>0</v>
      </c>
      <c r="T7722" s="72"/>
      <c r="U7722" s="72"/>
      <c r="V7722" s="72"/>
      <c r="W7722" s="72"/>
      <c r="X7722" s="72"/>
      <c r="Y7722" s="72"/>
      <c r="Z7722" s="72"/>
      <c r="AA7722" s="72"/>
      <c r="AB7722" s="72"/>
      <c r="AC7722" s="72"/>
      <c r="AD7722" s="72"/>
      <c r="AE7722" s="72"/>
      <c r="AF7722" s="72"/>
      <c r="AG7722" s="72"/>
      <c r="AH7722" s="72"/>
      <c r="AI7722" s="72"/>
      <c r="AJ7722" s="72"/>
      <c r="AK7722" s="72"/>
    </row>
    <row r="7723" ht="14.25" customHeight="1">
      <c r="A7723" s="78">
        <v>7720.0</v>
      </c>
      <c r="C7723" s="78" t="str">
        <f>VLOOKUP(G7723,[1]Macrodata_CCF!$A$3:$D$55,4,FALSE)</f>
        <v>#ERROR!</v>
      </c>
      <c r="E7723" s="79" t="str">
        <f>VLOOKUP(G7723,[1]Macrodata_CCF!$A$3:$B$55,2,FALSE)</f>
        <v>#ERROR!</v>
      </c>
      <c r="F7723" s="78">
        <v>0.0</v>
      </c>
      <c r="G7723" s="80">
        <v>12.0</v>
      </c>
      <c r="H7723" s="81">
        <v>0.0</v>
      </c>
      <c r="I7723" s="81">
        <v>70000.0</v>
      </c>
      <c r="J7723" s="81">
        <v>24500.0</v>
      </c>
      <c r="K7723" s="81">
        <v>70000.0</v>
      </c>
      <c r="L7723" s="82">
        <v>0.35</v>
      </c>
      <c r="N7723" s="83">
        <f t="shared" si="1"/>
        <v>0.35</v>
      </c>
      <c r="O7723" s="83">
        <f t="shared" si="2"/>
        <v>0.35</v>
      </c>
      <c r="Q7723" s="83">
        <f t="shared" si="3"/>
        <v>1</v>
      </c>
      <c r="R7723" s="83">
        <f t="shared" si="4"/>
        <v>0.35</v>
      </c>
      <c r="S7723" s="83" t="b">
        <f t="shared" si="5"/>
        <v>0</v>
      </c>
      <c r="T7723" s="72"/>
      <c r="U7723" s="72"/>
      <c r="V7723" s="72"/>
      <c r="W7723" s="72"/>
      <c r="X7723" s="72"/>
      <c r="Y7723" s="72"/>
      <c r="Z7723" s="72"/>
      <c r="AA7723" s="72"/>
      <c r="AB7723" s="72"/>
      <c r="AC7723" s="72"/>
      <c r="AD7723" s="72"/>
      <c r="AE7723" s="72"/>
      <c r="AF7723" s="72"/>
      <c r="AG7723" s="72"/>
      <c r="AH7723" s="72"/>
      <c r="AI7723" s="72"/>
      <c r="AJ7723" s="72"/>
      <c r="AK7723" s="72"/>
    </row>
    <row r="7724" ht="14.25" customHeight="1">
      <c r="A7724" s="78">
        <v>7721.0</v>
      </c>
      <c r="C7724" s="78" t="str">
        <f>VLOOKUP(G7724,[1]Macrodata_CCF!$A$3:$D$55,4,FALSE)</f>
        <v>#ERROR!</v>
      </c>
      <c r="E7724" s="79" t="str">
        <f>VLOOKUP(G7724,[1]Macrodata_CCF!$A$3:$B$55,2,FALSE)</f>
        <v>#ERROR!</v>
      </c>
      <c r="F7724" s="78">
        <v>0.0</v>
      </c>
      <c r="G7724" s="80">
        <v>7.0</v>
      </c>
      <c r="H7724" s="81">
        <v>228835.0</v>
      </c>
      <c r="I7724" s="81">
        <v>260000.0</v>
      </c>
      <c r="J7724" s="81">
        <v>228210.0</v>
      </c>
      <c r="K7724" s="81">
        <v>260000.0</v>
      </c>
      <c r="L7724" s="82">
        <v>-0.02005454837157067</v>
      </c>
      <c r="N7724" s="83">
        <f t="shared" si="1"/>
        <v>-0.02005454837</v>
      </c>
      <c r="O7724" s="83">
        <f t="shared" si="2"/>
        <v>0</v>
      </c>
      <c r="Q7724" s="83">
        <f t="shared" si="3"/>
        <v>0.1198653846</v>
      </c>
      <c r="R7724" s="83">
        <f t="shared" si="4"/>
        <v>-0.02005454837</v>
      </c>
      <c r="S7724" s="83" t="b">
        <f t="shared" si="5"/>
        <v>0</v>
      </c>
      <c r="T7724" s="72"/>
      <c r="U7724" s="72"/>
      <c r="V7724" s="72"/>
      <c r="W7724" s="72"/>
      <c r="X7724" s="72"/>
      <c r="Y7724" s="72"/>
      <c r="Z7724" s="72"/>
      <c r="AA7724" s="72"/>
      <c r="AB7724" s="72"/>
      <c r="AC7724" s="72"/>
      <c r="AD7724" s="72"/>
      <c r="AE7724" s="72"/>
      <c r="AF7724" s="72"/>
      <c r="AG7724" s="72"/>
      <c r="AH7724" s="72"/>
      <c r="AI7724" s="72"/>
      <c r="AJ7724" s="72"/>
      <c r="AK7724" s="72"/>
    </row>
    <row r="7725" ht="14.25" customHeight="1">
      <c r="A7725" s="78">
        <v>7722.0</v>
      </c>
      <c r="C7725" s="78" t="str">
        <f>VLOOKUP(G7725,[1]Macrodata_CCF!$A$3:$D$55,4,FALSE)</f>
        <v>#ERROR!</v>
      </c>
      <c r="E7725" s="79" t="str">
        <f>VLOOKUP(G7725,[1]Macrodata_CCF!$A$3:$B$55,2,FALSE)</f>
        <v>#ERROR!</v>
      </c>
      <c r="F7725" s="78">
        <v>0.0</v>
      </c>
      <c r="G7725" s="80">
        <v>33.0</v>
      </c>
      <c r="H7725" s="81">
        <v>0.0</v>
      </c>
      <c r="I7725" s="81">
        <v>590000.0</v>
      </c>
      <c r="J7725" s="81">
        <v>601800.0</v>
      </c>
      <c r="K7725" s="81">
        <v>590000.0</v>
      </c>
      <c r="L7725" s="82">
        <v>1.02</v>
      </c>
      <c r="N7725" s="83">
        <f t="shared" si="1"/>
        <v>1.02</v>
      </c>
      <c r="O7725" s="83">
        <f t="shared" si="2"/>
        <v>1</v>
      </c>
      <c r="Q7725" s="83">
        <f t="shared" si="3"/>
        <v>1</v>
      </c>
      <c r="R7725" s="83">
        <f t="shared" si="4"/>
        <v>1.02</v>
      </c>
      <c r="S7725" s="83" t="b">
        <f t="shared" si="5"/>
        <v>0</v>
      </c>
      <c r="T7725" s="72"/>
      <c r="U7725" s="72"/>
      <c r="V7725" s="72"/>
      <c r="W7725" s="72"/>
      <c r="X7725" s="72"/>
      <c r="Y7725" s="72"/>
      <c r="Z7725" s="72"/>
      <c r="AA7725" s="72"/>
      <c r="AB7725" s="72"/>
      <c r="AC7725" s="72"/>
      <c r="AD7725" s="72"/>
      <c r="AE7725" s="72"/>
      <c r="AF7725" s="72"/>
      <c r="AG7725" s="72"/>
      <c r="AH7725" s="72"/>
      <c r="AI7725" s="72"/>
      <c r="AJ7725" s="72"/>
      <c r="AK7725" s="72"/>
    </row>
    <row r="7726" ht="14.25" customHeight="1">
      <c r="A7726" s="78">
        <v>7723.0</v>
      </c>
      <c r="C7726" s="78" t="str">
        <f>VLOOKUP(G7726,[1]Macrodata_CCF!$A$3:$D$55,4,FALSE)</f>
        <v>#ERROR!</v>
      </c>
      <c r="E7726" s="79" t="str">
        <f>VLOOKUP(G7726,[1]Macrodata_CCF!$A$3:$B$55,2,FALSE)</f>
        <v>#ERROR!</v>
      </c>
      <c r="F7726" s="78">
        <v>0.0</v>
      </c>
      <c r="G7726" s="80">
        <v>51.0</v>
      </c>
      <c r="H7726" s="81">
        <v>206655.0</v>
      </c>
      <c r="I7726" s="81">
        <v>470000.0</v>
      </c>
      <c r="J7726" s="81">
        <v>243525.0</v>
      </c>
      <c r="K7726" s="81">
        <v>470000.0</v>
      </c>
      <c r="L7726" s="82">
        <v>0.1400064554102033</v>
      </c>
      <c r="N7726" s="83">
        <f t="shared" si="1"/>
        <v>0.1400064554</v>
      </c>
      <c r="O7726" s="83">
        <f t="shared" si="2"/>
        <v>0.1400064554</v>
      </c>
      <c r="Q7726" s="83">
        <f t="shared" si="3"/>
        <v>0.5603085106</v>
      </c>
      <c r="R7726" s="83">
        <f t="shared" si="4"/>
        <v>0.1400064554</v>
      </c>
      <c r="S7726" s="83" t="b">
        <f t="shared" si="5"/>
        <v>0</v>
      </c>
      <c r="T7726" s="72"/>
      <c r="U7726" s="72"/>
      <c r="V7726" s="72"/>
      <c r="W7726" s="72"/>
      <c r="X7726" s="72"/>
      <c r="Y7726" s="72"/>
      <c r="Z7726" s="72"/>
      <c r="AA7726" s="72"/>
      <c r="AB7726" s="72"/>
      <c r="AC7726" s="72"/>
      <c r="AD7726" s="72"/>
      <c r="AE7726" s="72"/>
      <c r="AF7726" s="72"/>
      <c r="AG7726" s="72"/>
      <c r="AH7726" s="72"/>
      <c r="AI7726" s="72"/>
      <c r="AJ7726" s="72"/>
      <c r="AK7726" s="72"/>
    </row>
    <row r="7727" ht="14.25" customHeight="1">
      <c r="A7727" s="78">
        <v>7724.0</v>
      </c>
      <c r="C7727" s="78" t="str">
        <f>VLOOKUP(G7727,[1]Macrodata_CCF!$A$3:$D$55,4,FALSE)</f>
        <v>#ERROR!</v>
      </c>
      <c r="E7727" s="79" t="str">
        <f>VLOOKUP(G7727,[1]Macrodata_CCF!$A$3:$B$55,2,FALSE)</f>
        <v>#ERROR!</v>
      </c>
      <c r="F7727" s="78">
        <v>0.0</v>
      </c>
      <c r="G7727" s="80">
        <v>18.0</v>
      </c>
      <c r="H7727" s="81">
        <v>0.0</v>
      </c>
      <c r="I7727" s="81">
        <v>30000.0</v>
      </c>
      <c r="J7727" s="81">
        <v>5400.0</v>
      </c>
      <c r="K7727" s="81">
        <v>30000.0</v>
      </c>
      <c r="L7727" s="82">
        <v>0.18</v>
      </c>
      <c r="N7727" s="83">
        <f t="shared" si="1"/>
        <v>0.18</v>
      </c>
      <c r="O7727" s="83">
        <f t="shared" si="2"/>
        <v>0.18</v>
      </c>
      <c r="Q7727" s="83">
        <f t="shared" si="3"/>
        <v>1</v>
      </c>
      <c r="R7727" s="83">
        <f t="shared" si="4"/>
        <v>0.18</v>
      </c>
      <c r="S7727" s="83" t="b">
        <f t="shared" si="5"/>
        <v>0</v>
      </c>
      <c r="T7727" s="72"/>
      <c r="U7727" s="72"/>
      <c r="V7727" s="72"/>
      <c r="W7727" s="72"/>
      <c r="X7727" s="72"/>
      <c r="Y7727" s="72"/>
      <c r="Z7727" s="72"/>
      <c r="AA7727" s="72"/>
      <c r="AB7727" s="72"/>
      <c r="AC7727" s="72"/>
      <c r="AD7727" s="72"/>
      <c r="AE7727" s="72"/>
      <c r="AF7727" s="72"/>
      <c r="AG7727" s="72"/>
      <c r="AH7727" s="72"/>
      <c r="AI7727" s="72"/>
      <c r="AJ7727" s="72"/>
      <c r="AK7727" s="72"/>
    </row>
    <row r="7728" ht="14.25" customHeight="1">
      <c r="A7728" s="78">
        <v>7725.0</v>
      </c>
      <c r="C7728" s="78" t="str">
        <f>VLOOKUP(G7728,[1]Macrodata_CCF!$A$3:$D$55,4,FALSE)</f>
        <v>#ERROR!</v>
      </c>
      <c r="E7728" s="79" t="str">
        <f>VLOOKUP(G7728,[1]Macrodata_CCF!$A$3:$B$55,2,FALSE)</f>
        <v>#ERROR!</v>
      </c>
      <c r="F7728" s="78">
        <v>0.0</v>
      </c>
      <c r="G7728" s="80">
        <v>7.0</v>
      </c>
      <c r="H7728" s="81">
        <v>31360.0</v>
      </c>
      <c r="I7728" s="81">
        <v>130000.0</v>
      </c>
      <c r="J7728" s="81">
        <v>57995.0</v>
      </c>
      <c r="K7728" s="81">
        <v>130000.0</v>
      </c>
      <c r="L7728" s="82">
        <v>0.270022303325223</v>
      </c>
      <c r="N7728" s="83">
        <f t="shared" si="1"/>
        <v>0.2700223033</v>
      </c>
      <c r="O7728" s="83">
        <f t="shared" si="2"/>
        <v>0.2700223033</v>
      </c>
      <c r="Q7728" s="83">
        <f t="shared" si="3"/>
        <v>0.7587692308</v>
      </c>
      <c r="R7728" s="83">
        <f t="shared" si="4"/>
        <v>0.2700223033</v>
      </c>
      <c r="S7728" s="83" t="b">
        <f t="shared" si="5"/>
        <v>0</v>
      </c>
      <c r="T7728" s="72"/>
      <c r="U7728" s="72"/>
      <c r="V7728" s="72"/>
      <c r="W7728" s="72"/>
      <c r="X7728" s="72"/>
      <c r="Y7728" s="72"/>
      <c r="Z7728" s="72"/>
      <c r="AA7728" s="72"/>
      <c r="AB7728" s="72"/>
      <c r="AC7728" s="72"/>
      <c r="AD7728" s="72"/>
      <c r="AE7728" s="72"/>
      <c r="AF7728" s="72"/>
      <c r="AG7728" s="72"/>
      <c r="AH7728" s="72"/>
      <c r="AI7728" s="72"/>
      <c r="AJ7728" s="72"/>
      <c r="AK7728" s="72"/>
    </row>
    <row r="7729" ht="14.25" customHeight="1">
      <c r="A7729" s="78">
        <v>7726.0</v>
      </c>
      <c r="C7729" s="78" t="str">
        <f>VLOOKUP(G7729,[1]Macrodata_CCF!$A$3:$D$55,4,FALSE)</f>
        <v>#ERROR!</v>
      </c>
      <c r="E7729" s="79" t="str">
        <f>VLOOKUP(G7729,[1]Macrodata_CCF!$A$3:$B$55,2,FALSE)</f>
        <v>#ERROR!</v>
      </c>
      <c r="F7729" s="78">
        <v>0.0</v>
      </c>
      <c r="G7729" s="80">
        <v>27.0</v>
      </c>
      <c r="H7729" s="81">
        <v>0.0</v>
      </c>
      <c r="I7729" s="81">
        <v>360000.0</v>
      </c>
      <c r="J7729" s="81">
        <v>64800.0</v>
      </c>
      <c r="K7729" s="81">
        <v>360000.0</v>
      </c>
      <c r="L7729" s="82">
        <v>0.18</v>
      </c>
      <c r="N7729" s="83">
        <f t="shared" si="1"/>
        <v>0.18</v>
      </c>
      <c r="O7729" s="83">
        <f t="shared" si="2"/>
        <v>0.18</v>
      </c>
      <c r="Q7729" s="83">
        <f t="shared" si="3"/>
        <v>1</v>
      </c>
      <c r="R7729" s="83">
        <f t="shared" si="4"/>
        <v>0.18</v>
      </c>
      <c r="S7729" s="83" t="b">
        <f t="shared" si="5"/>
        <v>0</v>
      </c>
      <c r="T7729" s="72"/>
      <c r="U7729" s="72"/>
      <c r="V7729" s="72"/>
      <c r="W7729" s="72"/>
      <c r="X7729" s="72"/>
      <c r="Y7729" s="72"/>
      <c r="Z7729" s="72"/>
      <c r="AA7729" s="72"/>
      <c r="AB7729" s="72"/>
      <c r="AC7729" s="72"/>
      <c r="AD7729" s="72"/>
      <c r="AE7729" s="72"/>
      <c r="AF7729" s="72"/>
      <c r="AG7729" s="72"/>
      <c r="AH7729" s="72"/>
      <c r="AI7729" s="72"/>
      <c r="AJ7729" s="72"/>
      <c r="AK7729" s="72"/>
    </row>
    <row r="7730" ht="14.25" customHeight="1">
      <c r="A7730" s="78">
        <v>7727.0</v>
      </c>
      <c r="C7730" s="78" t="str">
        <f>VLOOKUP(G7730,[1]Macrodata_CCF!$A$3:$D$55,4,FALSE)</f>
        <v>#ERROR!</v>
      </c>
      <c r="E7730" s="79" t="str">
        <f>VLOOKUP(G7730,[1]Macrodata_CCF!$A$3:$B$55,2,FALSE)</f>
        <v>#ERROR!</v>
      </c>
      <c r="F7730" s="78">
        <v>0.0</v>
      </c>
      <c r="G7730" s="80">
        <v>4.0</v>
      </c>
      <c r="H7730" s="81">
        <v>372575.0</v>
      </c>
      <c r="I7730" s="81">
        <v>940000.0</v>
      </c>
      <c r="J7730" s="81">
        <v>264765.0</v>
      </c>
      <c r="K7730" s="81">
        <v>940000.0</v>
      </c>
      <c r="L7730" s="82">
        <v>-0.1899986782394149</v>
      </c>
      <c r="N7730" s="83">
        <f t="shared" si="1"/>
        <v>-0.1899986782</v>
      </c>
      <c r="O7730" s="83">
        <f t="shared" si="2"/>
        <v>0</v>
      </c>
      <c r="Q7730" s="83">
        <f t="shared" si="3"/>
        <v>0.603643617</v>
      </c>
      <c r="R7730" s="83">
        <f t="shared" si="4"/>
        <v>-0.1899986782</v>
      </c>
      <c r="S7730" s="83" t="b">
        <f t="shared" si="5"/>
        <v>0</v>
      </c>
      <c r="T7730" s="72"/>
      <c r="U7730" s="72"/>
      <c r="V7730" s="72"/>
      <c r="W7730" s="72"/>
      <c r="X7730" s="72"/>
      <c r="Y7730" s="72"/>
      <c r="Z7730" s="72"/>
      <c r="AA7730" s="72"/>
      <c r="AB7730" s="72"/>
      <c r="AC7730" s="72"/>
      <c r="AD7730" s="72"/>
      <c r="AE7730" s="72"/>
      <c r="AF7730" s="72"/>
      <c r="AG7730" s="72"/>
      <c r="AH7730" s="72"/>
      <c r="AI7730" s="72"/>
      <c r="AJ7730" s="72"/>
      <c r="AK7730" s="72"/>
    </row>
    <row r="7731" ht="14.25" customHeight="1">
      <c r="A7731" s="78">
        <v>7728.0</v>
      </c>
      <c r="C7731" s="78" t="str">
        <f>VLOOKUP(G7731,[1]Macrodata_CCF!$A$3:$D$55,4,FALSE)</f>
        <v>#ERROR!</v>
      </c>
      <c r="E7731" s="79" t="str">
        <f>VLOOKUP(G7731,[1]Macrodata_CCF!$A$3:$B$55,2,FALSE)</f>
        <v>#ERROR!</v>
      </c>
      <c r="F7731" s="78">
        <v>0.0</v>
      </c>
      <c r="G7731" s="80">
        <v>34.0</v>
      </c>
      <c r="H7731" s="81">
        <v>0.0</v>
      </c>
      <c r="I7731" s="81">
        <v>900000.0</v>
      </c>
      <c r="J7731" s="81">
        <v>36000.0</v>
      </c>
      <c r="K7731" s="81">
        <v>1710000.0</v>
      </c>
      <c r="L7731" s="82">
        <v>0.04</v>
      </c>
      <c r="N7731" s="83">
        <f t="shared" si="1"/>
        <v>0.04</v>
      </c>
      <c r="O7731" s="83">
        <f t="shared" si="2"/>
        <v>0.04</v>
      </c>
      <c r="Q7731" s="83">
        <f t="shared" si="3"/>
        <v>1</v>
      </c>
      <c r="R7731" s="83">
        <f t="shared" si="4"/>
        <v>0.04</v>
      </c>
      <c r="S7731" s="83" t="b">
        <f t="shared" si="5"/>
        <v>0</v>
      </c>
      <c r="T7731" s="72"/>
      <c r="U7731" s="72"/>
      <c r="V7731" s="72"/>
      <c r="W7731" s="72"/>
      <c r="X7731" s="72"/>
      <c r="Y7731" s="72"/>
      <c r="Z7731" s="72"/>
      <c r="AA7731" s="72"/>
      <c r="AB7731" s="72"/>
      <c r="AC7731" s="72"/>
      <c r="AD7731" s="72"/>
      <c r="AE7731" s="72"/>
      <c r="AF7731" s="72"/>
      <c r="AG7731" s="72"/>
      <c r="AH7731" s="72"/>
      <c r="AI7731" s="72"/>
      <c r="AJ7731" s="72"/>
      <c r="AK7731" s="72"/>
    </row>
    <row r="7732" ht="14.25" customHeight="1">
      <c r="A7732" s="78">
        <v>7729.0</v>
      </c>
      <c r="C7732" s="78" t="str">
        <f>VLOOKUP(G7732,[1]Macrodata_CCF!$A$3:$D$55,4,FALSE)</f>
        <v>#ERROR!</v>
      </c>
      <c r="E7732" s="79" t="str">
        <f>VLOOKUP(G7732,[1]Macrodata_CCF!$A$3:$B$55,2,FALSE)</f>
        <v>#ERROR!</v>
      </c>
      <c r="F7732" s="78">
        <v>0.0</v>
      </c>
      <c r="G7732" s="80">
        <v>22.0</v>
      </c>
      <c r="H7732" s="81">
        <v>56335.0</v>
      </c>
      <c r="I7732" s="81">
        <v>340000.0</v>
      </c>
      <c r="J7732" s="81">
        <v>110230.0</v>
      </c>
      <c r="K7732" s="81">
        <v>340000.0</v>
      </c>
      <c r="L7732" s="82">
        <v>0.189995240865105</v>
      </c>
      <c r="N7732" s="83">
        <f t="shared" si="1"/>
        <v>0.1899952409</v>
      </c>
      <c r="O7732" s="83">
        <f t="shared" si="2"/>
        <v>0.1899952409</v>
      </c>
      <c r="Q7732" s="83">
        <f t="shared" si="3"/>
        <v>0.8343088235</v>
      </c>
      <c r="R7732" s="83">
        <f t="shared" si="4"/>
        <v>0.1899952409</v>
      </c>
      <c r="S7732" s="83" t="b">
        <f t="shared" si="5"/>
        <v>0</v>
      </c>
      <c r="T7732" s="72"/>
      <c r="U7732" s="72"/>
      <c r="V7732" s="72"/>
      <c r="W7732" s="72"/>
      <c r="X7732" s="72"/>
      <c r="Y7732" s="72"/>
      <c r="Z7732" s="72"/>
      <c r="AA7732" s="72"/>
      <c r="AB7732" s="72"/>
      <c r="AC7732" s="72"/>
      <c r="AD7732" s="72"/>
      <c r="AE7732" s="72"/>
      <c r="AF7732" s="72"/>
      <c r="AG7732" s="72"/>
      <c r="AH7732" s="72"/>
      <c r="AI7732" s="72"/>
      <c r="AJ7732" s="72"/>
      <c r="AK7732" s="72"/>
    </row>
    <row r="7733" ht="14.25" customHeight="1">
      <c r="A7733" s="78">
        <v>7730.0</v>
      </c>
      <c r="C7733" s="78" t="str">
        <f>VLOOKUP(G7733,[1]Macrodata_CCF!$A$3:$D$55,4,FALSE)</f>
        <v>#ERROR!</v>
      </c>
      <c r="E7733" s="79" t="str">
        <f>VLOOKUP(G7733,[1]Macrodata_CCF!$A$3:$B$55,2,FALSE)</f>
        <v>#ERROR!</v>
      </c>
      <c r="F7733" s="78">
        <v>0.0</v>
      </c>
      <c r="G7733" s="80">
        <v>43.0</v>
      </c>
      <c r="H7733" s="81">
        <v>31350.0</v>
      </c>
      <c r="I7733" s="81">
        <v>310000.0</v>
      </c>
      <c r="J7733" s="81">
        <v>81505.0</v>
      </c>
      <c r="K7733" s="81">
        <v>620000.0</v>
      </c>
      <c r="L7733" s="82">
        <v>0.1799928225372331</v>
      </c>
      <c r="N7733" s="83">
        <f t="shared" si="1"/>
        <v>0.1799928225</v>
      </c>
      <c r="O7733" s="83">
        <f t="shared" si="2"/>
        <v>0.1799928225</v>
      </c>
      <c r="Q7733" s="83">
        <f t="shared" si="3"/>
        <v>0.8988709677</v>
      </c>
      <c r="R7733" s="83">
        <f t="shared" si="4"/>
        <v>0.1799928225</v>
      </c>
      <c r="S7733" s="83" t="b">
        <f t="shared" si="5"/>
        <v>0</v>
      </c>
      <c r="T7733" s="72"/>
      <c r="U7733" s="72"/>
      <c r="V7733" s="72"/>
      <c r="W7733" s="72"/>
      <c r="X7733" s="72"/>
      <c r="Y7733" s="72"/>
      <c r="Z7733" s="72"/>
      <c r="AA7733" s="72"/>
      <c r="AB7733" s="72"/>
      <c r="AC7733" s="72"/>
      <c r="AD7733" s="72"/>
      <c r="AE7733" s="72"/>
      <c r="AF7733" s="72"/>
      <c r="AG7733" s="72"/>
      <c r="AH7733" s="72"/>
      <c r="AI7733" s="72"/>
      <c r="AJ7733" s="72"/>
      <c r="AK7733" s="72"/>
    </row>
    <row r="7734" ht="14.25" customHeight="1">
      <c r="A7734" s="78">
        <v>7731.0</v>
      </c>
      <c r="C7734" s="78" t="str">
        <f>VLOOKUP(G7734,[1]Macrodata_CCF!$A$3:$D$55,4,FALSE)</f>
        <v>#ERROR!</v>
      </c>
      <c r="E7734" s="79" t="str">
        <f>VLOOKUP(G7734,[1]Macrodata_CCF!$A$3:$B$55,2,FALSE)</f>
        <v>#ERROR!</v>
      </c>
      <c r="F7734" s="78">
        <v>0.0</v>
      </c>
      <c r="G7734" s="80">
        <v>44.0</v>
      </c>
      <c r="H7734" s="81">
        <v>73225.0</v>
      </c>
      <c r="I7734" s="81">
        <v>90000.0</v>
      </c>
      <c r="J7734" s="81">
        <v>75910.0</v>
      </c>
      <c r="K7734" s="81">
        <v>90000.0</v>
      </c>
      <c r="L7734" s="82">
        <v>0.1600596125186289</v>
      </c>
      <c r="N7734" s="83">
        <f t="shared" si="1"/>
        <v>0.1600596125</v>
      </c>
      <c r="O7734" s="83">
        <f t="shared" si="2"/>
        <v>0.1600596125</v>
      </c>
      <c r="Q7734" s="83">
        <f t="shared" si="3"/>
        <v>0.1863888889</v>
      </c>
      <c r="R7734" s="83">
        <f t="shared" si="4"/>
        <v>0.1600596125</v>
      </c>
      <c r="S7734" s="83" t="b">
        <f t="shared" si="5"/>
        <v>0</v>
      </c>
      <c r="T7734" s="72"/>
      <c r="U7734" s="72"/>
      <c r="V7734" s="72"/>
      <c r="W7734" s="72"/>
      <c r="X7734" s="72"/>
      <c r="Y7734" s="72"/>
      <c r="Z7734" s="72"/>
      <c r="AA7734" s="72"/>
      <c r="AB7734" s="72"/>
      <c r="AC7734" s="72"/>
      <c r="AD7734" s="72"/>
      <c r="AE7734" s="72"/>
      <c r="AF7734" s="72"/>
      <c r="AG7734" s="72"/>
      <c r="AH7734" s="72"/>
      <c r="AI7734" s="72"/>
      <c r="AJ7734" s="72"/>
      <c r="AK7734" s="72"/>
    </row>
    <row r="7735" ht="14.25" customHeight="1">
      <c r="A7735" s="78">
        <v>7732.0</v>
      </c>
      <c r="C7735" s="78" t="str">
        <f>VLOOKUP(G7735,[1]Macrodata_CCF!$A$3:$D$55,4,FALSE)</f>
        <v>#ERROR!</v>
      </c>
      <c r="E7735" s="79" t="str">
        <f>VLOOKUP(G7735,[1]Macrodata_CCF!$A$3:$B$55,2,FALSE)</f>
        <v>#ERROR!</v>
      </c>
      <c r="F7735" s="78">
        <v>0.0</v>
      </c>
      <c r="G7735" s="80">
        <v>38.0</v>
      </c>
      <c r="H7735" s="81">
        <v>471010.0</v>
      </c>
      <c r="I7735" s="81">
        <v>870000.0</v>
      </c>
      <c r="J7735" s="81">
        <v>490960.0</v>
      </c>
      <c r="K7735" s="81">
        <v>870000.0</v>
      </c>
      <c r="L7735" s="82">
        <v>0.05000125316423971</v>
      </c>
      <c r="N7735" s="83">
        <f t="shared" si="1"/>
        <v>0.05000125316</v>
      </c>
      <c r="O7735" s="83">
        <f t="shared" si="2"/>
        <v>0.05000125316</v>
      </c>
      <c r="Q7735" s="83">
        <f t="shared" si="3"/>
        <v>0.4586091954</v>
      </c>
      <c r="R7735" s="83">
        <f t="shared" si="4"/>
        <v>0.05000125316</v>
      </c>
      <c r="S7735" s="83" t="b">
        <f t="shared" si="5"/>
        <v>0</v>
      </c>
      <c r="T7735" s="72"/>
      <c r="U7735" s="72"/>
      <c r="V7735" s="72"/>
      <c r="W7735" s="72"/>
      <c r="X7735" s="72"/>
      <c r="Y7735" s="72"/>
      <c r="Z7735" s="72"/>
      <c r="AA7735" s="72"/>
      <c r="AB7735" s="72"/>
      <c r="AC7735" s="72"/>
      <c r="AD7735" s="72"/>
      <c r="AE7735" s="72"/>
      <c r="AF7735" s="72"/>
      <c r="AG7735" s="72"/>
      <c r="AH7735" s="72"/>
      <c r="AI7735" s="72"/>
      <c r="AJ7735" s="72"/>
      <c r="AK7735" s="72"/>
    </row>
    <row r="7736" ht="14.25" customHeight="1">
      <c r="A7736" s="78">
        <v>7733.0</v>
      </c>
      <c r="C7736" s="78" t="str">
        <f>VLOOKUP(G7736,[1]Macrodata_CCF!$A$3:$D$55,4,FALSE)</f>
        <v>#ERROR!</v>
      </c>
      <c r="E7736" s="79" t="str">
        <f>VLOOKUP(G7736,[1]Macrodata_CCF!$A$3:$B$55,2,FALSE)</f>
        <v>#ERROR!</v>
      </c>
      <c r="F7736" s="78">
        <v>0.0</v>
      </c>
      <c r="G7736" s="80">
        <v>26.0</v>
      </c>
      <c r="H7736" s="81">
        <v>102890.0</v>
      </c>
      <c r="I7736" s="81">
        <v>180000.0</v>
      </c>
      <c r="J7736" s="81">
        <v>72815.0</v>
      </c>
      <c r="K7736" s="81">
        <v>180000.0</v>
      </c>
      <c r="L7736" s="82">
        <v>-0.390027233821813</v>
      </c>
      <c r="N7736" s="83">
        <f t="shared" si="1"/>
        <v>-0.3900272338</v>
      </c>
      <c r="O7736" s="83">
        <f t="shared" si="2"/>
        <v>0</v>
      </c>
      <c r="Q7736" s="83">
        <f t="shared" si="3"/>
        <v>0.4283888889</v>
      </c>
      <c r="R7736" s="83">
        <f t="shared" si="4"/>
        <v>-0.3900272338</v>
      </c>
      <c r="S7736" s="83" t="b">
        <f t="shared" si="5"/>
        <v>0</v>
      </c>
      <c r="T7736" s="72"/>
      <c r="U7736" s="72"/>
      <c r="V7736" s="72"/>
      <c r="W7736" s="72"/>
      <c r="X7736" s="72"/>
      <c r="Y7736" s="72"/>
      <c r="Z7736" s="72"/>
      <c r="AA7736" s="72"/>
      <c r="AB7736" s="72"/>
      <c r="AC7736" s="72"/>
      <c r="AD7736" s="72"/>
      <c r="AE7736" s="72"/>
      <c r="AF7736" s="72"/>
      <c r="AG7736" s="72"/>
      <c r="AH7736" s="72"/>
      <c r="AI7736" s="72"/>
      <c r="AJ7736" s="72"/>
      <c r="AK7736" s="72"/>
    </row>
    <row r="7737" ht="14.25" customHeight="1">
      <c r="A7737" s="78">
        <v>7734.0</v>
      </c>
      <c r="C7737" s="78" t="str">
        <f>VLOOKUP(G7737,[1]Macrodata_CCF!$A$3:$D$55,4,FALSE)</f>
        <v>#ERROR!</v>
      </c>
      <c r="E7737" s="79" t="str">
        <f>VLOOKUP(G7737,[1]Macrodata_CCF!$A$3:$B$55,2,FALSE)</f>
        <v>#ERROR!</v>
      </c>
      <c r="F7737" s="78">
        <v>0.0</v>
      </c>
      <c r="G7737" s="80">
        <v>43.0</v>
      </c>
      <c r="H7737" s="81">
        <v>89365.0</v>
      </c>
      <c r="I7737" s="81">
        <v>200000.0</v>
      </c>
      <c r="J7737" s="81">
        <v>108175.0</v>
      </c>
      <c r="K7737" s="81">
        <v>340000.0</v>
      </c>
      <c r="L7737" s="82">
        <v>0.1700185293984725</v>
      </c>
      <c r="N7737" s="83">
        <f t="shared" si="1"/>
        <v>0.1700185294</v>
      </c>
      <c r="O7737" s="83">
        <f t="shared" si="2"/>
        <v>0.1700185294</v>
      </c>
      <c r="Q7737" s="83">
        <f t="shared" si="3"/>
        <v>0.553175</v>
      </c>
      <c r="R7737" s="83">
        <f t="shared" si="4"/>
        <v>0.1700185294</v>
      </c>
      <c r="S7737" s="83" t="b">
        <f t="shared" si="5"/>
        <v>0</v>
      </c>
      <c r="T7737" s="72"/>
      <c r="U7737" s="72"/>
      <c r="V7737" s="72"/>
      <c r="W7737" s="72"/>
      <c r="X7737" s="72"/>
      <c r="Y7737" s="72"/>
      <c r="Z7737" s="72"/>
      <c r="AA7737" s="72"/>
      <c r="AB7737" s="72"/>
      <c r="AC7737" s="72"/>
      <c r="AD7737" s="72"/>
      <c r="AE7737" s="72"/>
      <c r="AF7737" s="72"/>
      <c r="AG7737" s="72"/>
      <c r="AH7737" s="72"/>
      <c r="AI7737" s="72"/>
      <c r="AJ7737" s="72"/>
      <c r="AK7737" s="72"/>
    </row>
    <row r="7738" ht="14.25" customHeight="1">
      <c r="A7738" s="78">
        <v>7735.0</v>
      </c>
      <c r="C7738" s="78" t="str">
        <f>VLOOKUP(G7738,[1]Macrodata_CCF!$A$3:$D$55,4,FALSE)</f>
        <v>#ERROR!</v>
      </c>
      <c r="E7738" s="79" t="str">
        <f>VLOOKUP(G7738,[1]Macrodata_CCF!$A$3:$B$55,2,FALSE)</f>
        <v>#ERROR!</v>
      </c>
      <c r="F7738" s="78">
        <v>0.0</v>
      </c>
      <c r="G7738" s="80">
        <v>19.0</v>
      </c>
      <c r="H7738" s="81">
        <v>314080.0</v>
      </c>
      <c r="I7738" s="81">
        <v>320000.0</v>
      </c>
      <c r="J7738" s="81">
        <v>313015.0</v>
      </c>
      <c r="K7738" s="81">
        <v>320000.0</v>
      </c>
      <c r="L7738" s="82">
        <v>-0.1798986486486487</v>
      </c>
      <c r="N7738" s="83">
        <f t="shared" si="1"/>
        <v>-0.1798986486</v>
      </c>
      <c r="O7738" s="83">
        <f t="shared" si="2"/>
        <v>0</v>
      </c>
      <c r="Q7738" s="83">
        <f t="shared" si="3"/>
        <v>0.0185</v>
      </c>
      <c r="R7738" s="83">
        <f t="shared" si="4"/>
        <v>-0.003328125</v>
      </c>
      <c r="S7738" s="83" t="b">
        <f t="shared" si="5"/>
        <v>0</v>
      </c>
      <c r="T7738" s="72"/>
      <c r="U7738" s="72"/>
      <c r="V7738" s="72"/>
      <c r="W7738" s="72"/>
      <c r="X7738" s="72"/>
      <c r="Y7738" s="72"/>
      <c r="Z7738" s="72"/>
      <c r="AA7738" s="72"/>
      <c r="AB7738" s="72"/>
      <c r="AC7738" s="72"/>
      <c r="AD7738" s="72"/>
      <c r="AE7738" s="72"/>
      <c r="AF7738" s="72"/>
      <c r="AG7738" s="72"/>
      <c r="AH7738" s="72"/>
      <c r="AI7738" s="72"/>
      <c r="AJ7738" s="72"/>
      <c r="AK7738" s="72"/>
    </row>
    <row r="7739" ht="14.25" customHeight="1">
      <c r="A7739" s="78">
        <v>7736.0</v>
      </c>
      <c r="C7739" s="78" t="str">
        <f>VLOOKUP(G7739,[1]Macrodata_CCF!$A$3:$D$55,4,FALSE)</f>
        <v>#ERROR!</v>
      </c>
      <c r="E7739" s="79" t="str">
        <f>VLOOKUP(G7739,[1]Macrodata_CCF!$A$3:$B$55,2,FALSE)</f>
        <v>#ERROR!</v>
      </c>
      <c r="F7739" s="78">
        <v>0.0</v>
      </c>
      <c r="G7739" s="80">
        <v>24.0</v>
      </c>
      <c r="H7739" s="81">
        <v>0.0</v>
      </c>
      <c r="I7739" s="81">
        <v>70000.0</v>
      </c>
      <c r="J7739" s="81">
        <v>13300.0</v>
      </c>
      <c r="K7739" s="81">
        <v>70000.0</v>
      </c>
      <c r="L7739" s="82">
        <v>0.19</v>
      </c>
      <c r="N7739" s="83">
        <f t="shared" si="1"/>
        <v>0.19</v>
      </c>
      <c r="O7739" s="83">
        <f t="shared" si="2"/>
        <v>0.19</v>
      </c>
      <c r="Q7739" s="83">
        <f t="shared" si="3"/>
        <v>1</v>
      </c>
      <c r="R7739" s="83">
        <f t="shared" si="4"/>
        <v>0.19</v>
      </c>
      <c r="S7739" s="83" t="b">
        <f t="shared" si="5"/>
        <v>0</v>
      </c>
      <c r="T7739" s="72"/>
      <c r="U7739" s="72"/>
      <c r="V7739" s="72"/>
      <c r="W7739" s="72"/>
      <c r="X7739" s="72"/>
      <c r="Y7739" s="72"/>
      <c r="Z7739" s="72"/>
      <c r="AA7739" s="72"/>
      <c r="AB7739" s="72"/>
      <c r="AC7739" s="72"/>
      <c r="AD7739" s="72"/>
      <c r="AE7739" s="72"/>
      <c r="AF7739" s="72"/>
      <c r="AG7739" s="72"/>
      <c r="AH7739" s="72"/>
      <c r="AI7739" s="72"/>
      <c r="AJ7739" s="72"/>
      <c r="AK7739" s="72"/>
    </row>
    <row r="7740" ht="14.25" customHeight="1">
      <c r="A7740" s="78">
        <v>7737.0</v>
      </c>
      <c r="C7740" s="78" t="str">
        <f>VLOOKUP(G7740,[1]Macrodata_CCF!$A$3:$D$55,4,FALSE)</f>
        <v>#ERROR!</v>
      </c>
      <c r="E7740" s="79" t="str">
        <f>VLOOKUP(G7740,[1]Macrodata_CCF!$A$3:$B$55,2,FALSE)</f>
        <v>#ERROR!</v>
      </c>
      <c r="F7740" s="78">
        <v>0.0</v>
      </c>
      <c r="G7740" s="80">
        <v>38.0</v>
      </c>
      <c r="H7740" s="81">
        <v>336115.0</v>
      </c>
      <c r="I7740" s="81">
        <v>580000.0</v>
      </c>
      <c r="J7740" s="81">
        <v>355625.0</v>
      </c>
      <c r="K7740" s="81">
        <v>580000.0</v>
      </c>
      <c r="L7740" s="82">
        <v>0.07999671976546323</v>
      </c>
      <c r="N7740" s="83">
        <f t="shared" si="1"/>
        <v>0.07999671977</v>
      </c>
      <c r="O7740" s="83">
        <f t="shared" si="2"/>
        <v>0.07999671977</v>
      </c>
      <c r="Q7740" s="83">
        <f t="shared" si="3"/>
        <v>0.4204913793</v>
      </c>
      <c r="R7740" s="83">
        <f t="shared" si="4"/>
        <v>0.07999671977</v>
      </c>
      <c r="S7740" s="83" t="b">
        <f t="shared" si="5"/>
        <v>0</v>
      </c>
      <c r="T7740" s="72"/>
      <c r="U7740" s="72"/>
      <c r="V7740" s="72"/>
      <c r="W7740" s="72"/>
      <c r="X7740" s="72"/>
      <c r="Y7740" s="72"/>
      <c r="Z7740" s="72"/>
      <c r="AA7740" s="72"/>
      <c r="AB7740" s="72"/>
      <c r="AC7740" s="72"/>
      <c r="AD7740" s="72"/>
      <c r="AE7740" s="72"/>
      <c r="AF7740" s="72"/>
      <c r="AG7740" s="72"/>
      <c r="AH7740" s="72"/>
      <c r="AI7740" s="72"/>
      <c r="AJ7740" s="72"/>
      <c r="AK7740" s="72"/>
    </row>
    <row r="7741" ht="14.25" customHeight="1">
      <c r="A7741" s="78">
        <v>7738.0</v>
      </c>
      <c r="C7741" s="78" t="str">
        <f>VLOOKUP(G7741,[1]Macrodata_CCF!$A$3:$D$55,4,FALSE)</f>
        <v>#ERROR!</v>
      </c>
      <c r="E7741" s="79" t="str">
        <f>VLOOKUP(G7741,[1]Macrodata_CCF!$A$3:$B$55,2,FALSE)</f>
        <v>#ERROR!</v>
      </c>
      <c r="F7741" s="78">
        <v>0.0</v>
      </c>
      <c r="G7741" s="80">
        <v>45.0</v>
      </c>
      <c r="H7741" s="81">
        <v>52930.0</v>
      </c>
      <c r="I7741" s="81">
        <v>270000.0</v>
      </c>
      <c r="J7741" s="81">
        <v>83320.0</v>
      </c>
      <c r="K7741" s="81">
        <v>270000.0</v>
      </c>
      <c r="L7741" s="82">
        <v>0.1400009213617727</v>
      </c>
      <c r="N7741" s="83">
        <f t="shared" si="1"/>
        <v>0.1400009214</v>
      </c>
      <c r="O7741" s="83">
        <f t="shared" si="2"/>
        <v>0.1400009214</v>
      </c>
      <c r="Q7741" s="83">
        <f t="shared" si="3"/>
        <v>0.803962963</v>
      </c>
      <c r="R7741" s="83">
        <f t="shared" si="4"/>
        <v>0.1400009214</v>
      </c>
      <c r="S7741" s="83" t="b">
        <f t="shared" si="5"/>
        <v>0</v>
      </c>
      <c r="T7741" s="72"/>
      <c r="U7741" s="72"/>
      <c r="V7741" s="72"/>
      <c r="W7741" s="72"/>
      <c r="X7741" s="72"/>
      <c r="Y7741" s="72"/>
      <c r="Z7741" s="72"/>
      <c r="AA7741" s="72"/>
      <c r="AB7741" s="72"/>
      <c r="AC7741" s="72"/>
      <c r="AD7741" s="72"/>
      <c r="AE7741" s="72"/>
      <c r="AF7741" s="72"/>
      <c r="AG7741" s="72"/>
      <c r="AH7741" s="72"/>
      <c r="AI7741" s="72"/>
      <c r="AJ7741" s="72"/>
      <c r="AK7741" s="72"/>
    </row>
    <row r="7742" ht="14.25" customHeight="1">
      <c r="A7742" s="78">
        <v>7739.0</v>
      </c>
      <c r="C7742" s="78" t="str">
        <f>VLOOKUP(G7742,[1]Macrodata_CCF!$A$3:$D$55,4,FALSE)</f>
        <v>#ERROR!</v>
      </c>
      <c r="E7742" s="79" t="str">
        <f>VLOOKUP(G7742,[1]Macrodata_CCF!$A$3:$B$55,2,FALSE)</f>
        <v>#ERROR!</v>
      </c>
      <c r="F7742" s="78">
        <v>0.0</v>
      </c>
      <c r="G7742" s="80">
        <v>7.0</v>
      </c>
      <c r="H7742" s="81">
        <v>0.0</v>
      </c>
      <c r="I7742" s="81">
        <v>140000.0</v>
      </c>
      <c r="J7742" s="81">
        <v>0.0</v>
      </c>
      <c r="K7742" s="81">
        <v>224000.0</v>
      </c>
      <c r="L7742" s="82">
        <v>0.0</v>
      </c>
      <c r="N7742" s="83">
        <f t="shared" si="1"/>
        <v>0</v>
      </c>
      <c r="O7742" s="83">
        <f t="shared" si="2"/>
        <v>0</v>
      </c>
      <c r="Q7742" s="83">
        <f t="shared" si="3"/>
        <v>1</v>
      </c>
      <c r="R7742" s="83">
        <f t="shared" si="4"/>
        <v>0</v>
      </c>
      <c r="S7742" s="83" t="b">
        <f t="shared" si="5"/>
        <v>0</v>
      </c>
      <c r="T7742" s="72"/>
      <c r="U7742" s="72"/>
      <c r="V7742" s="72"/>
      <c r="W7742" s="72"/>
      <c r="X7742" s="72"/>
      <c r="Y7742" s="72"/>
      <c r="Z7742" s="72"/>
      <c r="AA7742" s="72"/>
      <c r="AB7742" s="72"/>
      <c r="AC7742" s="72"/>
      <c r="AD7742" s="72"/>
      <c r="AE7742" s="72"/>
      <c r="AF7742" s="72"/>
      <c r="AG7742" s="72"/>
      <c r="AH7742" s="72"/>
      <c r="AI7742" s="72"/>
      <c r="AJ7742" s="72"/>
      <c r="AK7742" s="72"/>
    </row>
    <row r="7743" ht="14.25" customHeight="1">
      <c r="A7743" s="78">
        <v>7740.0</v>
      </c>
      <c r="C7743" s="78" t="str">
        <f>VLOOKUP(G7743,[1]Macrodata_CCF!$A$3:$D$55,4,FALSE)</f>
        <v>#ERROR!</v>
      </c>
      <c r="E7743" s="79" t="str">
        <f>VLOOKUP(G7743,[1]Macrodata_CCF!$A$3:$B$55,2,FALSE)</f>
        <v>#ERROR!</v>
      </c>
      <c r="F7743" s="78">
        <v>1.0</v>
      </c>
      <c r="G7743" s="80">
        <v>21.0</v>
      </c>
      <c r="H7743" s="81">
        <v>130325.0</v>
      </c>
      <c r="I7743" s="81">
        <v>200000.0</v>
      </c>
      <c r="J7743" s="81">
        <v>128930.0</v>
      </c>
      <c r="K7743" s="81">
        <v>200000.0</v>
      </c>
      <c r="L7743" s="82">
        <v>-0.02002152852529602</v>
      </c>
      <c r="N7743" s="83">
        <f t="shared" si="1"/>
        <v>-0.02002152853</v>
      </c>
      <c r="O7743" s="83">
        <f t="shared" si="2"/>
        <v>0</v>
      </c>
      <c r="Q7743" s="83">
        <f t="shared" si="3"/>
        <v>0.348375</v>
      </c>
      <c r="R7743" s="83">
        <f t="shared" si="4"/>
        <v>-0.02002152853</v>
      </c>
      <c r="S7743" s="83" t="b">
        <f t="shared" si="5"/>
        <v>0</v>
      </c>
      <c r="T7743" s="72"/>
      <c r="U7743" s="72"/>
      <c r="V7743" s="72"/>
      <c r="W7743" s="72"/>
      <c r="X7743" s="72"/>
      <c r="Y7743" s="72"/>
      <c r="Z7743" s="72"/>
      <c r="AA7743" s="72"/>
      <c r="AB7743" s="72"/>
      <c r="AC7743" s="72"/>
      <c r="AD7743" s="72"/>
      <c r="AE7743" s="72"/>
      <c r="AF7743" s="72"/>
      <c r="AG7743" s="72"/>
      <c r="AH7743" s="72"/>
      <c r="AI7743" s="72"/>
      <c r="AJ7743" s="72"/>
      <c r="AK7743" s="72"/>
    </row>
    <row r="7744" ht="14.25" customHeight="1">
      <c r="A7744" s="78">
        <v>7741.0</v>
      </c>
      <c r="C7744" s="78" t="str">
        <f>VLOOKUP(G7744,[1]Macrodata_CCF!$A$3:$D$55,4,FALSE)</f>
        <v>#ERROR!</v>
      </c>
      <c r="E7744" s="79" t="str">
        <f>VLOOKUP(G7744,[1]Macrodata_CCF!$A$3:$B$55,2,FALSE)</f>
        <v>#ERROR!</v>
      </c>
      <c r="F7744" s="78">
        <v>0.0</v>
      </c>
      <c r="G7744" s="80">
        <v>24.0</v>
      </c>
      <c r="H7744" s="81">
        <v>391790.0</v>
      </c>
      <c r="I7744" s="81">
        <v>510000.0</v>
      </c>
      <c r="J7744" s="81">
        <v>411885.0</v>
      </c>
      <c r="K7744" s="81">
        <v>510000.0</v>
      </c>
      <c r="L7744" s="82">
        <v>0.1699940783351662</v>
      </c>
      <c r="N7744" s="83">
        <f t="shared" si="1"/>
        <v>0.1699940783</v>
      </c>
      <c r="O7744" s="83">
        <f t="shared" si="2"/>
        <v>0.1699940783</v>
      </c>
      <c r="Q7744" s="83">
        <f t="shared" si="3"/>
        <v>0.2317843137</v>
      </c>
      <c r="R7744" s="83">
        <f t="shared" si="4"/>
        <v>0.1699940783</v>
      </c>
      <c r="S7744" s="83" t="b">
        <f t="shared" si="5"/>
        <v>0</v>
      </c>
      <c r="T7744" s="72"/>
      <c r="U7744" s="72"/>
      <c r="V7744" s="72"/>
      <c r="W7744" s="72"/>
      <c r="X7744" s="72"/>
      <c r="Y7744" s="72"/>
      <c r="Z7744" s="72"/>
      <c r="AA7744" s="72"/>
      <c r="AB7744" s="72"/>
      <c r="AC7744" s="72"/>
      <c r="AD7744" s="72"/>
      <c r="AE7744" s="72"/>
      <c r="AF7744" s="72"/>
      <c r="AG7744" s="72"/>
      <c r="AH7744" s="72"/>
      <c r="AI7744" s="72"/>
      <c r="AJ7744" s="72"/>
      <c r="AK7744" s="72"/>
    </row>
    <row r="7745" ht="14.25" customHeight="1">
      <c r="A7745" s="78">
        <v>7742.0</v>
      </c>
      <c r="C7745" s="78" t="str">
        <f>VLOOKUP(G7745,[1]Macrodata_CCF!$A$3:$D$55,4,FALSE)</f>
        <v>#ERROR!</v>
      </c>
      <c r="E7745" s="79" t="str">
        <f>VLOOKUP(G7745,[1]Macrodata_CCF!$A$3:$B$55,2,FALSE)</f>
        <v>#ERROR!</v>
      </c>
      <c r="F7745" s="78">
        <v>1.0</v>
      </c>
      <c r="G7745" s="80">
        <v>34.0</v>
      </c>
      <c r="H7745" s="81">
        <v>733055.0</v>
      </c>
      <c r="I7745" s="81">
        <v>910000.0</v>
      </c>
      <c r="J7745" s="81">
        <v>826835.0</v>
      </c>
      <c r="K7745" s="81">
        <v>910000.0</v>
      </c>
      <c r="L7745" s="82">
        <v>0.5299951962474215</v>
      </c>
      <c r="N7745" s="83">
        <f t="shared" si="1"/>
        <v>0.5299951962</v>
      </c>
      <c r="O7745" s="83">
        <f t="shared" si="2"/>
        <v>0.5299951962</v>
      </c>
      <c r="Q7745" s="83">
        <f t="shared" si="3"/>
        <v>0.1944450549</v>
      </c>
      <c r="R7745" s="83">
        <f t="shared" si="4"/>
        <v>0.5299951962</v>
      </c>
      <c r="S7745" s="83" t="b">
        <f t="shared" si="5"/>
        <v>0</v>
      </c>
      <c r="T7745" s="72"/>
      <c r="U7745" s="72"/>
      <c r="V7745" s="72"/>
      <c r="W7745" s="72"/>
      <c r="X7745" s="72"/>
      <c r="Y7745" s="72"/>
      <c r="Z7745" s="72"/>
      <c r="AA7745" s="72"/>
      <c r="AB7745" s="72"/>
      <c r="AC7745" s="72"/>
      <c r="AD7745" s="72"/>
      <c r="AE7745" s="72"/>
      <c r="AF7745" s="72"/>
      <c r="AG7745" s="72"/>
      <c r="AH7745" s="72"/>
      <c r="AI7745" s="72"/>
      <c r="AJ7745" s="72"/>
      <c r="AK7745" s="72"/>
    </row>
    <row r="7746" ht="14.25" customHeight="1">
      <c r="A7746" s="78">
        <v>7743.0</v>
      </c>
      <c r="C7746" s="78" t="str">
        <f>VLOOKUP(G7746,[1]Macrodata_CCF!$A$3:$D$55,4,FALSE)</f>
        <v>#ERROR!</v>
      </c>
      <c r="E7746" s="79" t="str">
        <f>VLOOKUP(G7746,[1]Macrodata_CCF!$A$3:$B$55,2,FALSE)</f>
        <v>#ERROR!</v>
      </c>
      <c r="F7746" s="78">
        <v>0.0</v>
      </c>
      <c r="G7746" s="80">
        <v>51.0</v>
      </c>
      <c r="H7746" s="81">
        <v>173990.0</v>
      </c>
      <c r="I7746" s="81">
        <v>460000.0</v>
      </c>
      <c r="J7746" s="81">
        <v>182570.0</v>
      </c>
      <c r="K7746" s="81">
        <v>460000.0</v>
      </c>
      <c r="L7746" s="82">
        <v>0.02999895108562638</v>
      </c>
      <c r="N7746" s="83">
        <f t="shared" si="1"/>
        <v>0.02999895109</v>
      </c>
      <c r="O7746" s="83">
        <f t="shared" si="2"/>
        <v>0.02999895109</v>
      </c>
      <c r="Q7746" s="83">
        <f t="shared" si="3"/>
        <v>0.6217608696</v>
      </c>
      <c r="R7746" s="83">
        <f t="shared" si="4"/>
        <v>0.02999895109</v>
      </c>
      <c r="S7746" s="83" t="b">
        <f t="shared" si="5"/>
        <v>0</v>
      </c>
      <c r="T7746" s="72"/>
      <c r="U7746" s="72"/>
      <c r="V7746" s="72"/>
      <c r="W7746" s="72"/>
      <c r="X7746" s="72"/>
      <c r="Y7746" s="72"/>
      <c r="Z7746" s="72"/>
      <c r="AA7746" s="72"/>
      <c r="AB7746" s="72"/>
      <c r="AC7746" s="72"/>
      <c r="AD7746" s="72"/>
      <c r="AE7746" s="72"/>
      <c r="AF7746" s="72"/>
      <c r="AG7746" s="72"/>
      <c r="AH7746" s="72"/>
      <c r="AI7746" s="72"/>
      <c r="AJ7746" s="72"/>
      <c r="AK7746" s="72"/>
    </row>
    <row r="7747" ht="14.25" customHeight="1">
      <c r="A7747" s="78">
        <v>7744.0</v>
      </c>
      <c r="C7747" s="78" t="str">
        <f>VLOOKUP(G7747,[1]Macrodata_CCF!$A$3:$D$55,4,FALSE)</f>
        <v>#ERROR!</v>
      </c>
      <c r="E7747" s="79" t="str">
        <f>VLOOKUP(G7747,[1]Macrodata_CCF!$A$3:$B$55,2,FALSE)</f>
        <v>#ERROR!</v>
      </c>
      <c r="F7747" s="78">
        <v>1.0</v>
      </c>
      <c r="G7747" s="80">
        <v>24.0</v>
      </c>
      <c r="H7747" s="81">
        <v>33960.0</v>
      </c>
      <c r="I7747" s="81">
        <v>70000.0</v>
      </c>
      <c r="J7747" s="81">
        <v>53060.0</v>
      </c>
      <c r="K7747" s="81">
        <v>70000.0</v>
      </c>
      <c r="L7747" s="82">
        <v>0.5299667036625971</v>
      </c>
      <c r="N7747" s="83">
        <f t="shared" si="1"/>
        <v>0.5299667037</v>
      </c>
      <c r="O7747" s="83">
        <f t="shared" si="2"/>
        <v>0.5299667037</v>
      </c>
      <c r="Q7747" s="83">
        <f t="shared" si="3"/>
        <v>0.5148571429</v>
      </c>
      <c r="R7747" s="83">
        <f t="shared" si="4"/>
        <v>0.5299667037</v>
      </c>
      <c r="S7747" s="83" t="b">
        <f t="shared" si="5"/>
        <v>0</v>
      </c>
      <c r="T7747" s="72"/>
      <c r="U7747" s="72"/>
      <c r="V7747" s="72"/>
      <c r="W7747" s="72"/>
      <c r="X7747" s="72"/>
      <c r="Y7747" s="72"/>
      <c r="Z7747" s="72"/>
      <c r="AA7747" s="72"/>
      <c r="AB7747" s="72"/>
      <c r="AC7747" s="72"/>
      <c r="AD7747" s="72"/>
      <c r="AE7747" s="72"/>
      <c r="AF7747" s="72"/>
      <c r="AG7747" s="72"/>
      <c r="AH7747" s="72"/>
      <c r="AI7747" s="72"/>
      <c r="AJ7747" s="72"/>
      <c r="AK7747" s="72"/>
    </row>
    <row r="7748" ht="14.25" customHeight="1">
      <c r="A7748" s="78">
        <v>7745.0</v>
      </c>
      <c r="C7748" s="78" t="str">
        <f>VLOOKUP(G7748,[1]Macrodata_CCF!$A$3:$D$55,4,FALSE)</f>
        <v>#ERROR!</v>
      </c>
      <c r="E7748" s="79" t="str">
        <f>VLOOKUP(G7748,[1]Macrodata_CCF!$A$3:$B$55,2,FALSE)</f>
        <v>#ERROR!</v>
      </c>
      <c r="F7748" s="78">
        <v>0.0</v>
      </c>
      <c r="G7748" s="80">
        <v>9.0</v>
      </c>
      <c r="H7748" s="81">
        <v>516915.0</v>
      </c>
      <c r="I7748" s="81">
        <v>850000.0</v>
      </c>
      <c r="J7748" s="81">
        <v>596855.0</v>
      </c>
      <c r="K7748" s="81">
        <v>850000.0</v>
      </c>
      <c r="L7748" s="82">
        <v>0.2399987991053335</v>
      </c>
      <c r="N7748" s="83">
        <f t="shared" si="1"/>
        <v>0.2399987991</v>
      </c>
      <c r="O7748" s="83">
        <f t="shared" si="2"/>
        <v>0.2399987991</v>
      </c>
      <c r="Q7748" s="83">
        <f t="shared" si="3"/>
        <v>0.3918647059</v>
      </c>
      <c r="R7748" s="83">
        <f t="shared" si="4"/>
        <v>0.2399987991</v>
      </c>
      <c r="S7748" s="83" t="b">
        <f t="shared" si="5"/>
        <v>0</v>
      </c>
      <c r="T7748" s="72"/>
      <c r="U7748" s="72"/>
      <c r="V7748" s="72"/>
      <c r="W7748" s="72"/>
      <c r="X7748" s="72"/>
      <c r="Y7748" s="72"/>
      <c r="Z7748" s="72"/>
      <c r="AA7748" s="72"/>
      <c r="AB7748" s="72"/>
      <c r="AC7748" s="72"/>
      <c r="AD7748" s="72"/>
      <c r="AE7748" s="72"/>
      <c r="AF7748" s="72"/>
      <c r="AG7748" s="72"/>
      <c r="AH7748" s="72"/>
      <c r="AI7748" s="72"/>
      <c r="AJ7748" s="72"/>
      <c r="AK7748" s="72"/>
    </row>
    <row r="7749" ht="14.25" customHeight="1">
      <c r="A7749" s="78">
        <v>7746.0</v>
      </c>
      <c r="C7749" s="78" t="str">
        <f>VLOOKUP(G7749,[1]Macrodata_CCF!$A$3:$D$55,4,FALSE)</f>
        <v>#ERROR!</v>
      </c>
      <c r="E7749" s="79" t="str">
        <f>VLOOKUP(G7749,[1]Macrodata_CCF!$A$3:$B$55,2,FALSE)</f>
        <v>#ERROR!</v>
      </c>
      <c r="F7749" s="78">
        <v>0.0</v>
      </c>
      <c r="G7749" s="80">
        <v>14.0</v>
      </c>
      <c r="H7749" s="81">
        <v>174645.0</v>
      </c>
      <c r="I7749" s="81">
        <v>280000.0</v>
      </c>
      <c r="J7749" s="81">
        <v>193610.0</v>
      </c>
      <c r="K7749" s="81">
        <v>448000.0</v>
      </c>
      <c r="L7749" s="82">
        <v>0.1800104408903232</v>
      </c>
      <c r="N7749" s="83">
        <f t="shared" si="1"/>
        <v>0.1800104409</v>
      </c>
      <c r="O7749" s="83">
        <f t="shared" si="2"/>
        <v>0.1800104409</v>
      </c>
      <c r="Q7749" s="83">
        <f t="shared" si="3"/>
        <v>0.3762678571</v>
      </c>
      <c r="R7749" s="83">
        <f t="shared" si="4"/>
        <v>0.1800104409</v>
      </c>
      <c r="S7749" s="83" t="b">
        <f t="shared" si="5"/>
        <v>0</v>
      </c>
      <c r="T7749" s="72"/>
      <c r="U7749" s="72"/>
      <c r="V7749" s="72"/>
      <c r="W7749" s="72"/>
      <c r="X7749" s="72"/>
      <c r="Y7749" s="72"/>
      <c r="Z7749" s="72"/>
      <c r="AA7749" s="72"/>
      <c r="AB7749" s="72"/>
      <c r="AC7749" s="72"/>
      <c r="AD7749" s="72"/>
      <c r="AE7749" s="72"/>
      <c r="AF7749" s="72"/>
      <c r="AG7749" s="72"/>
      <c r="AH7749" s="72"/>
      <c r="AI7749" s="72"/>
      <c r="AJ7749" s="72"/>
      <c r="AK7749" s="72"/>
    </row>
    <row r="7750" ht="14.25" customHeight="1">
      <c r="A7750" s="78">
        <v>7747.0</v>
      </c>
      <c r="C7750" s="78" t="str">
        <f>VLOOKUP(G7750,[1]Macrodata_CCF!$A$3:$D$55,4,FALSE)</f>
        <v>#ERROR!</v>
      </c>
      <c r="E7750" s="79" t="str">
        <f>VLOOKUP(G7750,[1]Macrodata_CCF!$A$3:$B$55,2,FALSE)</f>
        <v>#ERROR!</v>
      </c>
      <c r="F7750" s="78">
        <v>0.0</v>
      </c>
      <c r="G7750" s="80">
        <v>6.0</v>
      </c>
      <c r="H7750" s="81">
        <v>241065.0</v>
      </c>
      <c r="I7750" s="81">
        <v>790000.0</v>
      </c>
      <c r="J7750" s="81">
        <v>158725.0</v>
      </c>
      <c r="K7750" s="81">
        <v>790000.0</v>
      </c>
      <c r="L7750" s="82">
        <v>-0.1499995445726725</v>
      </c>
      <c r="N7750" s="83">
        <f t="shared" si="1"/>
        <v>-0.1499995446</v>
      </c>
      <c r="O7750" s="83">
        <f t="shared" si="2"/>
        <v>0</v>
      </c>
      <c r="Q7750" s="83">
        <f t="shared" si="3"/>
        <v>0.6948544304</v>
      </c>
      <c r="R7750" s="83">
        <f t="shared" si="4"/>
        <v>-0.1499995446</v>
      </c>
      <c r="S7750" s="83" t="b">
        <f t="shared" si="5"/>
        <v>0</v>
      </c>
      <c r="T7750" s="72"/>
      <c r="U7750" s="72"/>
      <c r="V7750" s="72"/>
      <c r="W7750" s="72"/>
      <c r="X7750" s="72"/>
      <c r="Y7750" s="72"/>
      <c r="Z7750" s="72"/>
      <c r="AA7750" s="72"/>
      <c r="AB7750" s="72"/>
      <c r="AC7750" s="72"/>
      <c r="AD7750" s="72"/>
      <c r="AE7750" s="72"/>
      <c r="AF7750" s="72"/>
      <c r="AG7750" s="72"/>
      <c r="AH7750" s="72"/>
      <c r="AI7750" s="72"/>
      <c r="AJ7750" s="72"/>
      <c r="AK7750" s="72"/>
    </row>
    <row r="7751" ht="14.25" customHeight="1">
      <c r="A7751" s="78">
        <v>7748.0</v>
      </c>
      <c r="C7751" s="78" t="str">
        <f>VLOOKUP(G7751,[1]Macrodata_CCF!$A$3:$D$55,4,FALSE)</f>
        <v>#ERROR!</v>
      </c>
      <c r="E7751" s="79" t="str">
        <f>VLOOKUP(G7751,[1]Macrodata_CCF!$A$3:$B$55,2,FALSE)</f>
        <v>#ERROR!</v>
      </c>
      <c r="F7751" s="78">
        <v>0.0</v>
      </c>
      <c r="G7751" s="80">
        <v>36.0</v>
      </c>
      <c r="H7751" s="81">
        <v>596915.0</v>
      </c>
      <c r="I7751" s="81">
        <v>680000.0</v>
      </c>
      <c r="J7751" s="81">
        <v>693600.0</v>
      </c>
      <c r="K7751" s="81">
        <v>680000.0</v>
      </c>
      <c r="L7751" s="82">
        <v>1.163687789613047</v>
      </c>
      <c r="N7751" s="83">
        <f t="shared" si="1"/>
        <v>1.16368779</v>
      </c>
      <c r="O7751" s="83">
        <f t="shared" si="2"/>
        <v>1</v>
      </c>
      <c r="Q7751" s="83">
        <f t="shared" si="3"/>
        <v>0.1221838235</v>
      </c>
      <c r="R7751" s="83">
        <f t="shared" si="4"/>
        <v>1.16368779</v>
      </c>
      <c r="S7751" s="83" t="b">
        <f t="shared" si="5"/>
        <v>0</v>
      </c>
      <c r="T7751" s="72"/>
      <c r="U7751" s="72"/>
      <c r="V7751" s="72"/>
      <c r="W7751" s="72"/>
      <c r="X7751" s="72"/>
      <c r="Y7751" s="72"/>
      <c r="Z7751" s="72"/>
      <c r="AA7751" s="72"/>
      <c r="AB7751" s="72"/>
      <c r="AC7751" s="72"/>
      <c r="AD7751" s="72"/>
      <c r="AE7751" s="72"/>
      <c r="AF7751" s="72"/>
      <c r="AG7751" s="72"/>
      <c r="AH7751" s="72"/>
      <c r="AI7751" s="72"/>
      <c r="AJ7751" s="72"/>
      <c r="AK7751" s="72"/>
    </row>
    <row r="7752" ht="14.25" customHeight="1">
      <c r="A7752" s="78">
        <v>7749.0</v>
      </c>
      <c r="C7752" s="78" t="str">
        <f>VLOOKUP(G7752,[1]Macrodata_CCF!$A$3:$D$55,4,FALSE)</f>
        <v>#ERROR!</v>
      </c>
      <c r="E7752" s="79" t="str">
        <f>VLOOKUP(G7752,[1]Macrodata_CCF!$A$3:$B$55,2,FALSE)</f>
        <v>#ERROR!</v>
      </c>
      <c r="F7752" s="78">
        <v>0.0</v>
      </c>
      <c r="G7752" s="80">
        <v>40.0</v>
      </c>
      <c r="H7752" s="81">
        <v>163850.0</v>
      </c>
      <c r="I7752" s="81">
        <v>210000.0</v>
      </c>
      <c r="J7752" s="81">
        <v>165695.0</v>
      </c>
      <c r="K7752" s="81">
        <v>210000.0</v>
      </c>
      <c r="L7752" s="82">
        <v>0.0399783315276273</v>
      </c>
      <c r="N7752" s="83">
        <f t="shared" si="1"/>
        <v>0.03997833153</v>
      </c>
      <c r="O7752" s="83">
        <f t="shared" si="2"/>
        <v>0.03997833153</v>
      </c>
      <c r="Q7752" s="83">
        <f t="shared" si="3"/>
        <v>0.2197619048</v>
      </c>
      <c r="R7752" s="83">
        <f t="shared" si="4"/>
        <v>0.03997833153</v>
      </c>
      <c r="S7752" s="83" t="b">
        <f t="shared" si="5"/>
        <v>0</v>
      </c>
      <c r="T7752" s="72"/>
      <c r="U7752" s="72"/>
      <c r="V7752" s="72"/>
      <c r="W7752" s="72"/>
      <c r="X7752" s="72"/>
      <c r="Y7752" s="72"/>
      <c r="Z7752" s="72"/>
      <c r="AA7752" s="72"/>
      <c r="AB7752" s="72"/>
      <c r="AC7752" s="72"/>
      <c r="AD7752" s="72"/>
      <c r="AE7752" s="72"/>
      <c r="AF7752" s="72"/>
      <c r="AG7752" s="72"/>
      <c r="AH7752" s="72"/>
      <c r="AI7752" s="72"/>
      <c r="AJ7752" s="72"/>
      <c r="AK7752" s="72"/>
    </row>
    <row r="7753" ht="14.25" customHeight="1">
      <c r="A7753" s="78">
        <v>7750.0</v>
      </c>
      <c r="C7753" s="78" t="str">
        <f>VLOOKUP(G7753,[1]Macrodata_CCF!$A$3:$D$55,4,FALSE)</f>
        <v>#ERROR!</v>
      </c>
      <c r="E7753" s="79" t="str">
        <f>VLOOKUP(G7753,[1]Macrodata_CCF!$A$3:$B$55,2,FALSE)</f>
        <v>#ERROR!</v>
      </c>
      <c r="F7753" s="78">
        <v>0.0</v>
      </c>
      <c r="G7753" s="80">
        <v>26.0</v>
      </c>
      <c r="H7753" s="81">
        <v>290680.0</v>
      </c>
      <c r="I7753" s="81">
        <v>630000.0</v>
      </c>
      <c r="J7753" s="81">
        <v>358545.0</v>
      </c>
      <c r="K7753" s="81">
        <v>630000.0</v>
      </c>
      <c r="L7753" s="82">
        <v>0.2000029470706118</v>
      </c>
      <c r="N7753" s="83">
        <f t="shared" si="1"/>
        <v>0.2000029471</v>
      </c>
      <c r="O7753" s="83">
        <f t="shared" si="2"/>
        <v>0.2000029471</v>
      </c>
      <c r="Q7753" s="83">
        <f t="shared" si="3"/>
        <v>0.5386031746</v>
      </c>
      <c r="R7753" s="83">
        <f t="shared" si="4"/>
        <v>0.2000029471</v>
      </c>
      <c r="S7753" s="83" t="b">
        <f t="shared" si="5"/>
        <v>0</v>
      </c>
      <c r="T7753" s="72"/>
      <c r="U7753" s="72"/>
      <c r="V7753" s="72"/>
      <c r="W7753" s="72"/>
      <c r="X7753" s="72"/>
      <c r="Y7753" s="72"/>
      <c r="Z7753" s="72"/>
      <c r="AA7753" s="72"/>
      <c r="AB7753" s="72"/>
      <c r="AC7753" s="72"/>
      <c r="AD7753" s="72"/>
      <c r="AE7753" s="72"/>
      <c r="AF7753" s="72"/>
      <c r="AG7753" s="72"/>
      <c r="AH7753" s="72"/>
      <c r="AI7753" s="72"/>
      <c r="AJ7753" s="72"/>
      <c r="AK7753" s="72"/>
    </row>
    <row r="7754" ht="14.25" customHeight="1">
      <c r="A7754" s="78">
        <v>7751.0</v>
      </c>
      <c r="C7754" s="78" t="str">
        <f>VLOOKUP(G7754,[1]Macrodata_CCF!$A$3:$D$55,4,FALSE)</f>
        <v>#ERROR!</v>
      </c>
      <c r="E7754" s="79" t="str">
        <f>VLOOKUP(G7754,[1]Macrodata_CCF!$A$3:$B$55,2,FALSE)</f>
        <v>#ERROR!</v>
      </c>
      <c r="F7754" s="78">
        <v>0.0</v>
      </c>
      <c r="G7754" s="80">
        <v>53.0</v>
      </c>
      <c r="H7754" s="81">
        <v>252515.0</v>
      </c>
      <c r="I7754" s="81">
        <v>260000.0</v>
      </c>
      <c r="J7754" s="81">
        <v>253565.0</v>
      </c>
      <c r="K7754" s="81">
        <v>260000.0</v>
      </c>
      <c r="L7754" s="82">
        <v>0.1402805611222445</v>
      </c>
      <c r="N7754" s="83">
        <f t="shared" si="1"/>
        <v>0.1402805611</v>
      </c>
      <c r="O7754" s="83">
        <f t="shared" si="2"/>
        <v>0.1402805611</v>
      </c>
      <c r="Q7754" s="83">
        <f t="shared" si="3"/>
        <v>0.02878846154</v>
      </c>
      <c r="R7754" s="83">
        <f t="shared" si="4"/>
        <v>0.004038461538</v>
      </c>
      <c r="S7754" s="83" t="b">
        <f t="shared" si="5"/>
        <v>0</v>
      </c>
      <c r="T7754" s="72"/>
      <c r="U7754" s="72"/>
      <c r="V7754" s="72"/>
      <c r="W7754" s="72"/>
      <c r="X7754" s="72"/>
      <c r="Y7754" s="72"/>
      <c r="Z7754" s="72"/>
      <c r="AA7754" s="72"/>
      <c r="AB7754" s="72"/>
      <c r="AC7754" s="72"/>
      <c r="AD7754" s="72"/>
      <c r="AE7754" s="72"/>
      <c r="AF7754" s="72"/>
      <c r="AG7754" s="72"/>
      <c r="AH7754" s="72"/>
      <c r="AI7754" s="72"/>
      <c r="AJ7754" s="72"/>
      <c r="AK7754" s="72"/>
    </row>
    <row r="7755" ht="14.25" customHeight="1">
      <c r="A7755" s="78">
        <v>7752.0</v>
      </c>
      <c r="C7755" s="78" t="str">
        <f>VLOOKUP(G7755,[1]Macrodata_CCF!$A$3:$D$55,4,FALSE)</f>
        <v>#ERROR!</v>
      </c>
      <c r="E7755" s="79" t="str">
        <f>VLOOKUP(G7755,[1]Macrodata_CCF!$A$3:$B$55,2,FALSE)</f>
        <v>#ERROR!</v>
      </c>
      <c r="F7755" s="78">
        <v>0.0</v>
      </c>
      <c r="G7755" s="80">
        <v>27.0</v>
      </c>
      <c r="H7755" s="81">
        <v>115305.0</v>
      </c>
      <c r="I7755" s="81">
        <v>590000.0</v>
      </c>
      <c r="J7755" s="81">
        <v>200750.0</v>
      </c>
      <c r="K7755" s="81">
        <v>590000.0</v>
      </c>
      <c r="L7755" s="82">
        <v>0.1799997893384173</v>
      </c>
      <c r="N7755" s="83">
        <f t="shared" si="1"/>
        <v>0.1799997893</v>
      </c>
      <c r="O7755" s="83">
        <f t="shared" si="2"/>
        <v>0.1799997893</v>
      </c>
      <c r="Q7755" s="83">
        <f t="shared" si="3"/>
        <v>0.8045677966</v>
      </c>
      <c r="R7755" s="83">
        <f t="shared" si="4"/>
        <v>0.1799997893</v>
      </c>
      <c r="S7755" s="83" t="b">
        <f t="shared" si="5"/>
        <v>0</v>
      </c>
      <c r="T7755" s="72"/>
      <c r="U7755" s="72"/>
      <c r="V7755" s="72"/>
      <c r="W7755" s="72"/>
      <c r="X7755" s="72"/>
      <c r="Y7755" s="72"/>
      <c r="Z7755" s="72"/>
      <c r="AA7755" s="72"/>
      <c r="AB7755" s="72"/>
      <c r="AC7755" s="72"/>
      <c r="AD7755" s="72"/>
      <c r="AE7755" s="72"/>
      <c r="AF7755" s="72"/>
      <c r="AG7755" s="72"/>
      <c r="AH7755" s="72"/>
      <c r="AI7755" s="72"/>
      <c r="AJ7755" s="72"/>
      <c r="AK7755" s="72"/>
    </row>
    <row r="7756" ht="14.25" customHeight="1">
      <c r="A7756" s="78">
        <v>7753.0</v>
      </c>
      <c r="C7756" s="78" t="str">
        <f>VLOOKUP(G7756,[1]Macrodata_CCF!$A$3:$D$55,4,FALSE)</f>
        <v>#ERROR!</v>
      </c>
      <c r="E7756" s="79" t="str">
        <f>VLOOKUP(G7756,[1]Macrodata_CCF!$A$3:$B$55,2,FALSE)</f>
        <v>#ERROR!</v>
      </c>
      <c r="F7756" s="78">
        <v>0.0</v>
      </c>
      <c r="G7756" s="80">
        <v>47.0</v>
      </c>
      <c r="H7756" s="81">
        <v>0.0</v>
      </c>
      <c r="I7756" s="81">
        <v>40000.0</v>
      </c>
      <c r="J7756" s="81">
        <v>7600.0</v>
      </c>
      <c r="K7756" s="81">
        <v>40000.0</v>
      </c>
      <c r="L7756" s="82">
        <v>0.19</v>
      </c>
      <c r="N7756" s="83">
        <f t="shared" si="1"/>
        <v>0.19</v>
      </c>
      <c r="O7756" s="83">
        <f t="shared" si="2"/>
        <v>0.19</v>
      </c>
      <c r="Q7756" s="83">
        <f t="shared" si="3"/>
        <v>1</v>
      </c>
      <c r="R7756" s="83">
        <f t="shared" si="4"/>
        <v>0.19</v>
      </c>
      <c r="S7756" s="83" t="b">
        <f t="shared" si="5"/>
        <v>0</v>
      </c>
      <c r="T7756" s="72"/>
      <c r="U7756" s="72"/>
      <c r="V7756" s="72"/>
      <c r="W7756" s="72"/>
      <c r="X7756" s="72"/>
      <c r="Y7756" s="72"/>
      <c r="Z7756" s="72"/>
      <c r="AA7756" s="72"/>
      <c r="AB7756" s="72"/>
      <c r="AC7756" s="72"/>
      <c r="AD7756" s="72"/>
      <c r="AE7756" s="72"/>
      <c r="AF7756" s="72"/>
      <c r="AG7756" s="72"/>
      <c r="AH7756" s="72"/>
      <c r="AI7756" s="72"/>
      <c r="AJ7756" s="72"/>
      <c r="AK7756" s="72"/>
    </row>
    <row r="7757" ht="14.25" customHeight="1">
      <c r="A7757" s="78">
        <v>7754.0</v>
      </c>
      <c r="C7757" s="78" t="str">
        <f>VLOOKUP(G7757,[1]Macrodata_CCF!$A$3:$D$55,4,FALSE)</f>
        <v>#ERROR!</v>
      </c>
      <c r="E7757" s="79" t="str">
        <f>VLOOKUP(G7757,[1]Macrodata_CCF!$A$3:$B$55,2,FALSE)</f>
        <v>#ERROR!</v>
      </c>
      <c r="F7757" s="78">
        <v>0.0</v>
      </c>
      <c r="G7757" s="80">
        <v>33.0</v>
      </c>
      <c r="H7757" s="81">
        <v>19860.0</v>
      </c>
      <c r="I7757" s="81">
        <v>40000.0</v>
      </c>
      <c r="J7757" s="81">
        <v>23890.0</v>
      </c>
      <c r="K7757" s="81">
        <v>40000.0</v>
      </c>
      <c r="L7757" s="82">
        <v>0.2000993048659384</v>
      </c>
      <c r="N7757" s="83">
        <f t="shared" si="1"/>
        <v>0.2000993049</v>
      </c>
      <c r="O7757" s="83">
        <f t="shared" si="2"/>
        <v>0.2000993049</v>
      </c>
      <c r="Q7757" s="83">
        <f t="shared" si="3"/>
        <v>0.5035</v>
      </c>
      <c r="R7757" s="83">
        <f t="shared" si="4"/>
        <v>0.2000993049</v>
      </c>
      <c r="S7757" s="83" t="b">
        <f t="shared" si="5"/>
        <v>0</v>
      </c>
      <c r="T7757" s="72"/>
      <c r="U7757" s="72"/>
      <c r="V7757" s="72"/>
      <c r="W7757" s="72"/>
      <c r="X7757" s="72"/>
      <c r="Y7757" s="72"/>
      <c r="Z7757" s="72"/>
      <c r="AA7757" s="72"/>
      <c r="AB7757" s="72"/>
      <c r="AC7757" s="72"/>
      <c r="AD7757" s="72"/>
      <c r="AE7757" s="72"/>
      <c r="AF7757" s="72"/>
      <c r="AG7757" s="72"/>
      <c r="AH7757" s="72"/>
      <c r="AI7757" s="72"/>
      <c r="AJ7757" s="72"/>
      <c r="AK7757" s="72"/>
    </row>
    <row r="7758" ht="14.25" customHeight="1">
      <c r="A7758" s="78">
        <v>7755.0</v>
      </c>
      <c r="C7758" s="78" t="str">
        <f>VLOOKUP(G7758,[1]Macrodata_CCF!$A$3:$D$55,4,FALSE)</f>
        <v>#ERROR!</v>
      </c>
      <c r="E7758" s="79" t="str">
        <f>VLOOKUP(G7758,[1]Macrodata_CCF!$A$3:$B$55,2,FALSE)</f>
        <v>#ERROR!</v>
      </c>
      <c r="F7758" s="78">
        <v>0.0</v>
      </c>
      <c r="G7758" s="80">
        <v>48.0</v>
      </c>
      <c r="H7758" s="81">
        <v>164455.0</v>
      </c>
      <c r="I7758" s="81">
        <v>330000.0</v>
      </c>
      <c r="J7758" s="81">
        <v>189285.0</v>
      </c>
      <c r="K7758" s="81">
        <v>330000.0</v>
      </c>
      <c r="L7758" s="82">
        <v>0.1499894288562022</v>
      </c>
      <c r="N7758" s="83">
        <f t="shared" si="1"/>
        <v>0.1499894289</v>
      </c>
      <c r="O7758" s="83">
        <f t="shared" si="2"/>
        <v>0.1499894289</v>
      </c>
      <c r="Q7758" s="83">
        <f t="shared" si="3"/>
        <v>0.5016515152</v>
      </c>
      <c r="R7758" s="83">
        <f t="shared" si="4"/>
        <v>0.1499894289</v>
      </c>
      <c r="S7758" s="83" t="b">
        <f t="shared" si="5"/>
        <v>0</v>
      </c>
      <c r="T7758" s="72"/>
      <c r="U7758" s="72"/>
      <c r="V7758" s="72"/>
      <c r="W7758" s="72"/>
      <c r="X7758" s="72"/>
      <c r="Y7758" s="72"/>
      <c r="Z7758" s="72"/>
      <c r="AA7758" s="72"/>
      <c r="AB7758" s="72"/>
      <c r="AC7758" s="72"/>
      <c r="AD7758" s="72"/>
      <c r="AE7758" s="72"/>
      <c r="AF7758" s="72"/>
      <c r="AG7758" s="72"/>
      <c r="AH7758" s="72"/>
      <c r="AI7758" s="72"/>
      <c r="AJ7758" s="72"/>
      <c r="AK7758" s="72"/>
    </row>
    <row r="7759" ht="14.25" customHeight="1">
      <c r="A7759" s="78">
        <v>7756.0</v>
      </c>
      <c r="C7759" s="78" t="str">
        <f>VLOOKUP(G7759,[1]Macrodata_CCF!$A$3:$D$55,4,FALSE)</f>
        <v>#ERROR!</v>
      </c>
      <c r="E7759" s="79" t="str">
        <f>VLOOKUP(G7759,[1]Macrodata_CCF!$A$3:$B$55,2,FALSE)</f>
        <v>#ERROR!</v>
      </c>
      <c r="F7759" s="78">
        <v>0.0</v>
      </c>
      <c r="G7759" s="80">
        <v>38.0</v>
      </c>
      <c r="H7759" s="81">
        <v>454920.0</v>
      </c>
      <c r="I7759" s="81">
        <v>600000.0</v>
      </c>
      <c r="J7759" s="81">
        <v>467975.0</v>
      </c>
      <c r="K7759" s="81">
        <v>600000.0</v>
      </c>
      <c r="L7759" s="82">
        <v>0.08998483595257789</v>
      </c>
      <c r="N7759" s="83">
        <f t="shared" si="1"/>
        <v>0.08998483595</v>
      </c>
      <c r="O7759" s="83">
        <f t="shared" si="2"/>
        <v>0.08998483595</v>
      </c>
      <c r="Q7759" s="83">
        <f t="shared" si="3"/>
        <v>0.2418</v>
      </c>
      <c r="R7759" s="83">
        <f t="shared" si="4"/>
        <v>0.08998483595</v>
      </c>
      <c r="S7759" s="83" t="b">
        <f t="shared" si="5"/>
        <v>0</v>
      </c>
      <c r="T7759" s="72"/>
      <c r="U7759" s="72"/>
      <c r="V7759" s="72"/>
      <c r="W7759" s="72"/>
      <c r="X7759" s="72"/>
      <c r="Y7759" s="72"/>
      <c r="Z7759" s="72"/>
      <c r="AA7759" s="72"/>
      <c r="AB7759" s="72"/>
      <c r="AC7759" s="72"/>
      <c r="AD7759" s="72"/>
      <c r="AE7759" s="72"/>
      <c r="AF7759" s="72"/>
      <c r="AG7759" s="72"/>
      <c r="AH7759" s="72"/>
      <c r="AI7759" s="72"/>
      <c r="AJ7759" s="72"/>
      <c r="AK7759" s="72"/>
    </row>
    <row r="7760" ht="14.25" customHeight="1">
      <c r="A7760" s="78">
        <v>7757.0</v>
      </c>
      <c r="C7760" s="78" t="str">
        <f>VLOOKUP(G7760,[1]Macrodata_CCF!$A$3:$D$55,4,FALSE)</f>
        <v>#ERROR!</v>
      </c>
      <c r="E7760" s="79" t="str">
        <f>VLOOKUP(G7760,[1]Macrodata_CCF!$A$3:$B$55,2,FALSE)</f>
        <v>#ERROR!</v>
      </c>
      <c r="F7760" s="78">
        <v>0.0</v>
      </c>
      <c r="G7760" s="80">
        <v>14.0</v>
      </c>
      <c r="H7760" s="81">
        <v>0.0</v>
      </c>
      <c r="I7760" s="81">
        <v>530000.0</v>
      </c>
      <c r="J7760" s="81">
        <v>95400.0</v>
      </c>
      <c r="K7760" s="81">
        <v>530000.0</v>
      </c>
      <c r="L7760" s="82">
        <v>0.18</v>
      </c>
      <c r="N7760" s="83">
        <f t="shared" si="1"/>
        <v>0.18</v>
      </c>
      <c r="O7760" s="83">
        <f t="shared" si="2"/>
        <v>0.18</v>
      </c>
      <c r="Q7760" s="83">
        <f t="shared" si="3"/>
        <v>1</v>
      </c>
      <c r="R7760" s="83">
        <f t="shared" si="4"/>
        <v>0.18</v>
      </c>
      <c r="S7760" s="83" t="b">
        <f t="shared" si="5"/>
        <v>0</v>
      </c>
      <c r="T7760" s="72"/>
      <c r="U7760" s="72"/>
      <c r="V7760" s="72"/>
      <c r="W7760" s="72"/>
      <c r="X7760" s="72"/>
      <c r="Y7760" s="72"/>
      <c r="Z7760" s="72"/>
      <c r="AA7760" s="72"/>
      <c r="AB7760" s="72"/>
      <c r="AC7760" s="72"/>
      <c r="AD7760" s="72"/>
      <c r="AE7760" s="72"/>
      <c r="AF7760" s="72"/>
      <c r="AG7760" s="72"/>
      <c r="AH7760" s="72"/>
      <c r="AI7760" s="72"/>
      <c r="AJ7760" s="72"/>
      <c r="AK7760" s="72"/>
    </row>
    <row r="7761" ht="14.25" customHeight="1">
      <c r="A7761" s="78">
        <v>7758.0</v>
      </c>
      <c r="C7761" s="78" t="str">
        <f>VLOOKUP(G7761,[1]Macrodata_CCF!$A$3:$D$55,4,FALSE)</f>
        <v>#ERROR!</v>
      </c>
      <c r="E7761" s="79" t="str">
        <f>VLOOKUP(G7761,[1]Macrodata_CCF!$A$3:$B$55,2,FALSE)</f>
        <v>#ERROR!</v>
      </c>
      <c r="F7761" s="78">
        <v>0.0</v>
      </c>
      <c r="G7761" s="80">
        <v>21.0</v>
      </c>
      <c r="H7761" s="81">
        <v>688020.0</v>
      </c>
      <c r="I7761" s="81">
        <v>880000.0</v>
      </c>
      <c r="J7761" s="81">
        <v>714895.0</v>
      </c>
      <c r="K7761" s="81">
        <v>880000.0</v>
      </c>
      <c r="L7761" s="82">
        <v>0.1399885404729659</v>
      </c>
      <c r="N7761" s="83">
        <f t="shared" si="1"/>
        <v>0.1399885405</v>
      </c>
      <c r="O7761" s="83">
        <f t="shared" si="2"/>
        <v>0.1399885405</v>
      </c>
      <c r="Q7761" s="83">
        <f t="shared" si="3"/>
        <v>0.2181590909</v>
      </c>
      <c r="R7761" s="83">
        <f t="shared" si="4"/>
        <v>0.1399885405</v>
      </c>
      <c r="S7761" s="83" t="b">
        <f t="shared" si="5"/>
        <v>0</v>
      </c>
      <c r="T7761" s="72"/>
      <c r="U7761" s="72"/>
      <c r="V7761" s="72"/>
      <c r="W7761" s="72"/>
      <c r="X7761" s="72"/>
      <c r="Y7761" s="72"/>
      <c r="Z7761" s="72"/>
      <c r="AA7761" s="72"/>
      <c r="AB7761" s="72"/>
      <c r="AC7761" s="72"/>
      <c r="AD7761" s="72"/>
      <c r="AE7761" s="72"/>
      <c r="AF7761" s="72"/>
      <c r="AG7761" s="72"/>
      <c r="AH7761" s="72"/>
      <c r="AI7761" s="72"/>
      <c r="AJ7761" s="72"/>
      <c r="AK7761" s="72"/>
    </row>
    <row r="7762" ht="14.25" customHeight="1">
      <c r="A7762" s="78">
        <v>7759.0</v>
      </c>
      <c r="C7762" s="78" t="str">
        <f>VLOOKUP(G7762,[1]Macrodata_CCF!$A$3:$D$55,4,FALSE)</f>
        <v>#ERROR!</v>
      </c>
      <c r="E7762" s="79" t="str">
        <f>VLOOKUP(G7762,[1]Macrodata_CCF!$A$3:$B$55,2,FALSE)</f>
        <v>#ERROR!</v>
      </c>
      <c r="F7762" s="78">
        <v>0.0</v>
      </c>
      <c r="G7762" s="80">
        <v>45.0</v>
      </c>
      <c r="H7762" s="81">
        <v>301480.0</v>
      </c>
      <c r="I7762" s="81">
        <v>760000.0</v>
      </c>
      <c r="J7762" s="81">
        <v>177680.0</v>
      </c>
      <c r="K7762" s="81">
        <v>760000.0</v>
      </c>
      <c r="L7762" s="82">
        <v>-0.2699991276280206</v>
      </c>
      <c r="N7762" s="83">
        <f t="shared" si="1"/>
        <v>-0.2699991276</v>
      </c>
      <c r="O7762" s="83">
        <f t="shared" si="2"/>
        <v>0</v>
      </c>
      <c r="Q7762" s="83">
        <f t="shared" si="3"/>
        <v>0.6033157895</v>
      </c>
      <c r="R7762" s="83">
        <f t="shared" si="4"/>
        <v>-0.2699991276</v>
      </c>
      <c r="S7762" s="83" t="b">
        <f t="shared" si="5"/>
        <v>0</v>
      </c>
      <c r="T7762" s="72"/>
      <c r="U7762" s="72"/>
      <c r="V7762" s="72"/>
      <c r="W7762" s="72"/>
      <c r="X7762" s="72"/>
      <c r="Y7762" s="72"/>
      <c r="Z7762" s="72"/>
      <c r="AA7762" s="72"/>
      <c r="AB7762" s="72"/>
      <c r="AC7762" s="72"/>
      <c r="AD7762" s="72"/>
      <c r="AE7762" s="72"/>
      <c r="AF7762" s="72"/>
      <c r="AG7762" s="72"/>
      <c r="AH7762" s="72"/>
      <c r="AI7762" s="72"/>
      <c r="AJ7762" s="72"/>
      <c r="AK7762" s="72"/>
    </row>
    <row r="7763" ht="14.25" customHeight="1">
      <c r="A7763" s="78">
        <v>7760.0</v>
      </c>
      <c r="C7763" s="78" t="str">
        <f>VLOOKUP(G7763,[1]Macrodata_CCF!$A$3:$D$55,4,FALSE)</f>
        <v>#ERROR!</v>
      </c>
      <c r="E7763" s="79" t="str">
        <f>VLOOKUP(G7763,[1]Macrodata_CCF!$A$3:$B$55,2,FALSE)</f>
        <v>#ERROR!</v>
      </c>
      <c r="F7763" s="78">
        <v>0.0</v>
      </c>
      <c r="G7763" s="80">
        <v>5.0</v>
      </c>
      <c r="H7763" s="81">
        <v>39150.0</v>
      </c>
      <c r="I7763" s="81">
        <v>740000.0</v>
      </c>
      <c r="J7763" s="81">
        <v>249405.0</v>
      </c>
      <c r="K7763" s="81">
        <v>1258000.0</v>
      </c>
      <c r="L7763" s="82">
        <v>0.3</v>
      </c>
      <c r="N7763" s="83">
        <f t="shared" si="1"/>
        <v>0.3</v>
      </c>
      <c r="O7763" s="83">
        <f t="shared" si="2"/>
        <v>0.3</v>
      </c>
      <c r="Q7763" s="83">
        <f t="shared" si="3"/>
        <v>0.9470945946</v>
      </c>
      <c r="R7763" s="83">
        <f t="shared" si="4"/>
        <v>0.3</v>
      </c>
      <c r="S7763" s="83" t="b">
        <f t="shared" si="5"/>
        <v>0</v>
      </c>
      <c r="T7763" s="72"/>
      <c r="U7763" s="72"/>
      <c r="V7763" s="72"/>
      <c r="W7763" s="72"/>
      <c r="X7763" s="72"/>
      <c r="Y7763" s="72"/>
      <c r="Z7763" s="72"/>
      <c r="AA7763" s="72"/>
      <c r="AB7763" s="72"/>
      <c r="AC7763" s="72"/>
      <c r="AD7763" s="72"/>
      <c r="AE7763" s="72"/>
      <c r="AF7763" s="72"/>
      <c r="AG7763" s="72"/>
      <c r="AH7763" s="72"/>
      <c r="AI7763" s="72"/>
      <c r="AJ7763" s="72"/>
      <c r="AK7763" s="72"/>
    </row>
    <row r="7764" ht="14.25" customHeight="1">
      <c r="A7764" s="78">
        <v>7761.0</v>
      </c>
      <c r="C7764" s="78" t="str">
        <f>VLOOKUP(G7764,[1]Macrodata_CCF!$A$3:$D$55,4,FALSE)</f>
        <v>#ERROR!</v>
      </c>
      <c r="E7764" s="79" t="str">
        <f>VLOOKUP(G7764,[1]Macrodata_CCF!$A$3:$B$55,2,FALSE)</f>
        <v>#ERROR!</v>
      </c>
      <c r="F7764" s="78">
        <v>0.0</v>
      </c>
      <c r="G7764" s="80">
        <v>7.0</v>
      </c>
      <c r="H7764" s="81">
        <v>35755.0</v>
      </c>
      <c r="I7764" s="81">
        <v>160000.0</v>
      </c>
      <c r="J7764" s="81">
        <v>75515.0</v>
      </c>
      <c r="K7764" s="81">
        <v>208000.0</v>
      </c>
      <c r="L7764" s="82">
        <v>0.3200128777818021</v>
      </c>
      <c r="N7764" s="83">
        <f t="shared" si="1"/>
        <v>0.3200128778</v>
      </c>
      <c r="O7764" s="83">
        <f t="shared" si="2"/>
        <v>0.3200128778</v>
      </c>
      <c r="Q7764" s="83">
        <f t="shared" si="3"/>
        <v>0.77653125</v>
      </c>
      <c r="R7764" s="83">
        <f t="shared" si="4"/>
        <v>0.3200128778</v>
      </c>
      <c r="S7764" s="83" t="b">
        <f t="shared" si="5"/>
        <v>0</v>
      </c>
      <c r="T7764" s="72"/>
      <c r="U7764" s="72"/>
      <c r="V7764" s="72"/>
      <c r="W7764" s="72"/>
      <c r="X7764" s="72"/>
      <c r="Y7764" s="72"/>
      <c r="Z7764" s="72"/>
      <c r="AA7764" s="72"/>
      <c r="AB7764" s="72"/>
      <c r="AC7764" s="72"/>
      <c r="AD7764" s="72"/>
      <c r="AE7764" s="72"/>
      <c r="AF7764" s="72"/>
      <c r="AG7764" s="72"/>
      <c r="AH7764" s="72"/>
      <c r="AI7764" s="72"/>
      <c r="AJ7764" s="72"/>
      <c r="AK7764" s="72"/>
    </row>
    <row r="7765" ht="14.25" customHeight="1">
      <c r="A7765" s="78">
        <v>7762.0</v>
      </c>
      <c r="C7765" s="78" t="str">
        <f>VLOOKUP(G7765,[1]Macrodata_CCF!$A$3:$D$55,4,FALSE)</f>
        <v>#ERROR!</v>
      </c>
      <c r="E7765" s="79" t="str">
        <f>VLOOKUP(G7765,[1]Macrodata_CCF!$A$3:$B$55,2,FALSE)</f>
        <v>#ERROR!</v>
      </c>
      <c r="F7765" s="78">
        <v>0.0</v>
      </c>
      <c r="G7765" s="80">
        <v>50.0</v>
      </c>
      <c r="H7765" s="81">
        <v>110275.0</v>
      </c>
      <c r="I7765" s="81">
        <v>280000.0</v>
      </c>
      <c r="J7765" s="81">
        <v>115365.0</v>
      </c>
      <c r="K7765" s="81">
        <v>280000.0</v>
      </c>
      <c r="L7765" s="82">
        <v>0.0299896892031227</v>
      </c>
      <c r="N7765" s="83">
        <f t="shared" si="1"/>
        <v>0.0299896892</v>
      </c>
      <c r="O7765" s="83">
        <f t="shared" si="2"/>
        <v>0.0299896892</v>
      </c>
      <c r="Q7765" s="83">
        <f t="shared" si="3"/>
        <v>0.6061607143</v>
      </c>
      <c r="R7765" s="83">
        <f t="shared" si="4"/>
        <v>0.0299896892</v>
      </c>
      <c r="S7765" s="83" t="b">
        <f t="shared" si="5"/>
        <v>0</v>
      </c>
      <c r="T7765" s="72"/>
      <c r="U7765" s="72"/>
      <c r="V7765" s="72"/>
      <c r="W7765" s="72"/>
      <c r="X7765" s="72"/>
      <c r="Y7765" s="72"/>
      <c r="Z7765" s="72"/>
      <c r="AA7765" s="72"/>
      <c r="AB7765" s="72"/>
      <c r="AC7765" s="72"/>
      <c r="AD7765" s="72"/>
      <c r="AE7765" s="72"/>
      <c r="AF7765" s="72"/>
      <c r="AG7765" s="72"/>
      <c r="AH7765" s="72"/>
      <c r="AI7765" s="72"/>
      <c r="AJ7765" s="72"/>
      <c r="AK7765" s="72"/>
    </row>
    <row r="7766" ht="14.25" customHeight="1">
      <c r="A7766" s="78">
        <v>7763.0</v>
      </c>
      <c r="C7766" s="78" t="str">
        <f>VLOOKUP(G7766,[1]Macrodata_CCF!$A$3:$D$55,4,FALSE)</f>
        <v>#ERROR!</v>
      </c>
      <c r="E7766" s="79" t="str">
        <f>VLOOKUP(G7766,[1]Macrodata_CCF!$A$3:$B$55,2,FALSE)</f>
        <v>#ERROR!</v>
      </c>
      <c r="F7766" s="78">
        <v>1.0</v>
      </c>
      <c r="G7766" s="80">
        <v>41.0</v>
      </c>
      <c r="H7766" s="81">
        <v>162530.0</v>
      </c>
      <c r="I7766" s="81">
        <v>910000.0</v>
      </c>
      <c r="J7766" s="81">
        <v>80310.0</v>
      </c>
      <c r="K7766" s="81">
        <v>910000.0</v>
      </c>
      <c r="L7766" s="82">
        <v>-0.1099977256612305</v>
      </c>
      <c r="N7766" s="83">
        <f t="shared" si="1"/>
        <v>-0.1099977257</v>
      </c>
      <c r="O7766" s="83">
        <f t="shared" si="2"/>
        <v>0</v>
      </c>
      <c r="Q7766" s="83">
        <f t="shared" si="3"/>
        <v>0.8213956044</v>
      </c>
      <c r="R7766" s="83">
        <f t="shared" si="4"/>
        <v>-0.1099977257</v>
      </c>
      <c r="S7766" s="83" t="b">
        <f t="shared" si="5"/>
        <v>0</v>
      </c>
      <c r="T7766" s="72"/>
      <c r="U7766" s="72"/>
      <c r="V7766" s="72"/>
      <c r="W7766" s="72"/>
      <c r="X7766" s="72"/>
      <c r="Y7766" s="72"/>
      <c r="Z7766" s="72"/>
      <c r="AA7766" s="72"/>
      <c r="AB7766" s="72"/>
      <c r="AC7766" s="72"/>
      <c r="AD7766" s="72"/>
      <c r="AE7766" s="72"/>
      <c r="AF7766" s="72"/>
      <c r="AG7766" s="72"/>
      <c r="AH7766" s="72"/>
      <c r="AI7766" s="72"/>
      <c r="AJ7766" s="72"/>
      <c r="AK7766" s="72"/>
    </row>
    <row r="7767" ht="14.25" customHeight="1">
      <c r="A7767" s="78">
        <v>7764.0</v>
      </c>
      <c r="C7767" s="78" t="str">
        <f>VLOOKUP(G7767,[1]Macrodata_CCF!$A$3:$D$55,4,FALSE)</f>
        <v>#ERROR!</v>
      </c>
      <c r="E7767" s="79" t="str">
        <f>VLOOKUP(G7767,[1]Macrodata_CCF!$A$3:$B$55,2,FALSE)</f>
        <v>#ERROR!</v>
      </c>
      <c r="F7767" s="78">
        <v>0.0</v>
      </c>
      <c r="G7767" s="80">
        <v>33.0</v>
      </c>
      <c r="H7767" s="81">
        <v>393870.0</v>
      </c>
      <c r="I7767" s="81">
        <v>400000.0</v>
      </c>
      <c r="J7767" s="81">
        <v>394790.0</v>
      </c>
      <c r="K7767" s="81">
        <v>400000.0</v>
      </c>
      <c r="L7767" s="82">
        <v>0.1500815660685155</v>
      </c>
      <c r="N7767" s="83">
        <f t="shared" si="1"/>
        <v>0.1500815661</v>
      </c>
      <c r="O7767" s="83">
        <f t="shared" si="2"/>
        <v>0.1500815661</v>
      </c>
      <c r="Q7767" s="83">
        <f t="shared" si="3"/>
        <v>0.015325</v>
      </c>
      <c r="R7767" s="83">
        <f t="shared" si="4"/>
        <v>0.0023</v>
      </c>
      <c r="S7767" s="83" t="b">
        <f t="shared" si="5"/>
        <v>0</v>
      </c>
      <c r="T7767" s="72"/>
      <c r="U7767" s="72"/>
      <c r="V7767" s="72"/>
      <c r="W7767" s="72"/>
      <c r="X7767" s="72"/>
      <c r="Y7767" s="72"/>
      <c r="Z7767" s="72"/>
      <c r="AA7767" s="72"/>
      <c r="AB7767" s="72"/>
      <c r="AC7767" s="72"/>
      <c r="AD7767" s="72"/>
      <c r="AE7767" s="72"/>
      <c r="AF7767" s="72"/>
      <c r="AG7767" s="72"/>
      <c r="AH7767" s="72"/>
      <c r="AI7767" s="72"/>
      <c r="AJ7767" s="72"/>
      <c r="AK7767" s="72"/>
    </row>
    <row r="7768" ht="14.25" customHeight="1">
      <c r="A7768" s="78">
        <v>7765.0</v>
      </c>
      <c r="C7768" s="78" t="str">
        <f>VLOOKUP(G7768,[1]Macrodata_CCF!$A$3:$D$55,4,FALSE)</f>
        <v>#ERROR!</v>
      </c>
      <c r="E7768" s="79" t="str">
        <f>VLOOKUP(G7768,[1]Macrodata_CCF!$A$3:$B$55,2,FALSE)</f>
        <v>#ERROR!</v>
      </c>
      <c r="F7768" s="78">
        <v>0.0</v>
      </c>
      <c r="G7768" s="80">
        <v>19.0</v>
      </c>
      <c r="H7768" s="81">
        <v>95805.0</v>
      </c>
      <c r="I7768" s="81">
        <v>220000.0</v>
      </c>
      <c r="J7768" s="81">
        <v>113190.0</v>
      </c>
      <c r="K7768" s="81">
        <v>220000.0</v>
      </c>
      <c r="L7768" s="82">
        <v>0.1399814807359394</v>
      </c>
      <c r="N7768" s="83">
        <f t="shared" si="1"/>
        <v>0.1399814807</v>
      </c>
      <c r="O7768" s="83">
        <f t="shared" si="2"/>
        <v>0.1399814807</v>
      </c>
      <c r="Q7768" s="83">
        <f t="shared" si="3"/>
        <v>0.5645227273</v>
      </c>
      <c r="R7768" s="83">
        <f t="shared" si="4"/>
        <v>0.1399814807</v>
      </c>
      <c r="S7768" s="83" t="b">
        <f t="shared" si="5"/>
        <v>0</v>
      </c>
      <c r="T7768" s="72"/>
      <c r="U7768" s="72"/>
      <c r="V7768" s="72"/>
      <c r="W7768" s="72"/>
      <c r="X7768" s="72"/>
      <c r="Y7768" s="72"/>
      <c r="Z7768" s="72"/>
      <c r="AA7768" s="72"/>
      <c r="AB7768" s="72"/>
      <c r="AC7768" s="72"/>
      <c r="AD7768" s="72"/>
      <c r="AE7768" s="72"/>
      <c r="AF7768" s="72"/>
      <c r="AG7768" s="72"/>
      <c r="AH7768" s="72"/>
      <c r="AI7768" s="72"/>
      <c r="AJ7768" s="72"/>
      <c r="AK7768" s="72"/>
    </row>
    <row r="7769" ht="14.25" customHeight="1">
      <c r="A7769" s="78">
        <v>7766.0</v>
      </c>
      <c r="C7769" s="78" t="str">
        <f>VLOOKUP(G7769,[1]Macrodata_CCF!$A$3:$D$55,4,FALSE)</f>
        <v>#ERROR!</v>
      </c>
      <c r="E7769" s="79" t="str">
        <f>VLOOKUP(G7769,[1]Macrodata_CCF!$A$3:$B$55,2,FALSE)</f>
        <v>#ERROR!</v>
      </c>
      <c r="F7769" s="78">
        <v>0.0</v>
      </c>
      <c r="G7769" s="80">
        <v>6.0</v>
      </c>
      <c r="H7769" s="81">
        <v>40320.0</v>
      </c>
      <c r="I7769" s="81">
        <v>260000.0</v>
      </c>
      <c r="J7769" s="81">
        <v>108420.0</v>
      </c>
      <c r="K7769" s="81">
        <v>260000.0</v>
      </c>
      <c r="L7769" s="82">
        <v>0.3099963583394028</v>
      </c>
      <c r="N7769" s="83">
        <f t="shared" si="1"/>
        <v>0.3099963583</v>
      </c>
      <c r="O7769" s="83">
        <f t="shared" si="2"/>
        <v>0.3099963583</v>
      </c>
      <c r="Q7769" s="83">
        <f t="shared" si="3"/>
        <v>0.8449230769</v>
      </c>
      <c r="R7769" s="83">
        <f t="shared" si="4"/>
        <v>0.3099963583</v>
      </c>
      <c r="S7769" s="83" t="b">
        <f t="shared" si="5"/>
        <v>0</v>
      </c>
      <c r="T7769" s="72"/>
      <c r="U7769" s="72"/>
      <c r="V7769" s="72"/>
      <c r="W7769" s="72"/>
      <c r="X7769" s="72"/>
      <c r="Y7769" s="72"/>
      <c r="Z7769" s="72"/>
      <c r="AA7769" s="72"/>
      <c r="AB7769" s="72"/>
      <c r="AC7769" s="72"/>
      <c r="AD7769" s="72"/>
      <c r="AE7769" s="72"/>
      <c r="AF7769" s="72"/>
      <c r="AG7769" s="72"/>
      <c r="AH7769" s="72"/>
      <c r="AI7769" s="72"/>
      <c r="AJ7769" s="72"/>
      <c r="AK7769" s="72"/>
    </row>
    <row r="7770" ht="14.25" customHeight="1">
      <c r="A7770" s="78">
        <v>7767.0</v>
      </c>
      <c r="C7770" s="78" t="str">
        <f>VLOOKUP(G7770,[1]Macrodata_CCF!$A$3:$D$55,4,FALSE)</f>
        <v>#ERROR!</v>
      </c>
      <c r="E7770" s="79" t="str">
        <f>VLOOKUP(G7770,[1]Macrodata_CCF!$A$3:$B$55,2,FALSE)</f>
        <v>#ERROR!</v>
      </c>
      <c r="F7770" s="78">
        <v>0.0</v>
      </c>
      <c r="G7770" s="80">
        <v>24.0</v>
      </c>
      <c r="H7770" s="81">
        <v>86770.0</v>
      </c>
      <c r="I7770" s="81">
        <v>550000.0</v>
      </c>
      <c r="J7770" s="81">
        <v>0.0</v>
      </c>
      <c r="K7770" s="81">
        <v>550000.0</v>
      </c>
      <c r="L7770" s="82">
        <v>-0.1873151566176629</v>
      </c>
      <c r="N7770" s="83">
        <f t="shared" si="1"/>
        <v>-0.1873151566</v>
      </c>
      <c r="O7770" s="83">
        <f t="shared" si="2"/>
        <v>0</v>
      </c>
      <c r="Q7770" s="83">
        <f t="shared" si="3"/>
        <v>0.8422363636</v>
      </c>
      <c r="R7770" s="83">
        <f t="shared" si="4"/>
        <v>-0.1873151566</v>
      </c>
      <c r="S7770" s="83" t="b">
        <f t="shared" si="5"/>
        <v>0</v>
      </c>
      <c r="T7770" s="72"/>
      <c r="U7770" s="72"/>
      <c r="V7770" s="72"/>
      <c r="W7770" s="72"/>
      <c r="X7770" s="72"/>
      <c r="Y7770" s="72"/>
      <c r="Z7770" s="72"/>
      <c r="AA7770" s="72"/>
      <c r="AB7770" s="72"/>
      <c r="AC7770" s="72"/>
      <c r="AD7770" s="72"/>
      <c r="AE7770" s="72"/>
      <c r="AF7770" s="72"/>
      <c r="AG7770" s="72"/>
      <c r="AH7770" s="72"/>
      <c r="AI7770" s="72"/>
      <c r="AJ7770" s="72"/>
      <c r="AK7770" s="72"/>
    </row>
    <row r="7771" ht="14.25" customHeight="1">
      <c r="A7771" s="78">
        <v>7768.0</v>
      </c>
      <c r="C7771" s="78" t="str">
        <f>VLOOKUP(G7771,[1]Macrodata_CCF!$A$3:$D$55,4,FALSE)</f>
        <v>#ERROR!</v>
      </c>
      <c r="E7771" s="79" t="str">
        <f>VLOOKUP(G7771,[1]Macrodata_CCF!$A$3:$B$55,2,FALSE)</f>
        <v>#ERROR!</v>
      </c>
      <c r="F7771" s="78">
        <v>0.0</v>
      </c>
      <c r="G7771" s="80">
        <v>11.0</v>
      </c>
      <c r="H7771" s="81">
        <v>149590.0</v>
      </c>
      <c r="I7771" s="81">
        <v>230000.0</v>
      </c>
      <c r="J7771" s="81">
        <v>162455.0</v>
      </c>
      <c r="K7771" s="81">
        <v>230000.0</v>
      </c>
      <c r="L7771" s="82">
        <v>0.1599925382415122</v>
      </c>
      <c r="N7771" s="83">
        <f t="shared" si="1"/>
        <v>0.1599925382</v>
      </c>
      <c r="O7771" s="83">
        <f t="shared" si="2"/>
        <v>0.1599925382</v>
      </c>
      <c r="Q7771" s="83">
        <f t="shared" si="3"/>
        <v>0.3496086957</v>
      </c>
      <c r="R7771" s="83">
        <f t="shared" si="4"/>
        <v>0.1599925382</v>
      </c>
      <c r="S7771" s="83" t="b">
        <f t="shared" si="5"/>
        <v>0</v>
      </c>
      <c r="T7771" s="72"/>
      <c r="U7771" s="72"/>
      <c r="V7771" s="72"/>
      <c r="W7771" s="72"/>
      <c r="X7771" s="72"/>
      <c r="Y7771" s="72"/>
      <c r="Z7771" s="72"/>
      <c r="AA7771" s="72"/>
      <c r="AB7771" s="72"/>
      <c r="AC7771" s="72"/>
      <c r="AD7771" s="72"/>
      <c r="AE7771" s="72"/>
      <c r="AF7771" s="72"/>
      <c r="AG7771" s="72"/>
      <c r="AH7771" s="72"/>
      <c r="AI7771" s="72"/>
      <c r="AJ7771" s="72"/>
      <c r="AK7771" s="72"/>
    </row>
    <row r="7772" ht="14.25" customHeight="1">
      <c r="A7772" s="78">
        <v>7769.0</v>
      </c>
      <c r="C7772" s="78" t="str">
        <f>VLOOKUP(G7772,[1]Macrodata_CCF!$A$3:$D$55,4,FALSE)</f>
        <v>#ERROR!</v>
      </c>
      <c r="E7772" s="79" t="str">
        <f>VLOOKUP(G7772,[1]Macrodata_CCF!$A$3:$B$55,2,FALSE)</f>
        <v>#ERROR!</v>
      </c>
      <c r="F7772" s="78">
        <v>0.0</v>
      </c>
      <c r="G7772" s="80">
        <v>20.0</v>
      </c>
      <c r="H7772" s="81">
        <v>0.0</v>
      </c>
      <c r="I7772" s="81">
        <v>530000.0</v>
      </c>
      <c r="J7772" s="81">
        <v>90100.0</v>
      </c>
      <c r="K7772" s="81">
        <v>530000.0</v>
      </c>
      <c r="L7772" s="82">
        <v>0.17</v>
      </c>
      <c r="N7772" s="83">
        <f t="shared" si="1"/>
        <v>0.17</v>
      </c>
      <c r="O7772" s="83">
        <f t="shared" si="2"/>
        <v>0.17</v>
      </c>
      <c r="Q7772" s="83">
        <f t="shared" si="3"/>
        <v>1</v>
      </c>
      <c r="R7772" s="83">
        <f t="shared" si="4"/>
        <v>0.17</v>
      </c>
      <c r="S7772" s="83" t="b">
        <f t="shared" si="5"/>
        <v>0</v>
      </c>
      <c r="T7772" s="72"/>
      <c r="U7772" s="72"/>
      <c r="V7772" s="72"/>
      <c r="W7772" s="72"/>
      <c r="X7772" s="72"/>
      <c r="Y7772" s="72"/>
      <c r="Z7772" s="72"/>
      <c r="AA7772" s="72"/>
      <c r="AB7772" s="72"/>
      <c r="AC7772" s="72"/>
      <c r="AD7772" s="72"/>
      <c r="AE7772" s="72"/>
      <c r="AF7772" s="72"/>
      <c r="AG7772" s="72"/>
      <c r="AH7772" s="72"/>
      <c r="AI7772" s="72"/>
      <c r="AJ7772" s="72"/>
      <c r="AK7772" s="72"/>
    </row>
    <row r="7773" ht="14.25" customHeight="1">
      <c r="A7773" s="78">
        <v>7770.0</v>
      </c>
      <c r="C7773" s="78" t="str">
        <f>VLOOKUP(G7773,[1]Macrodata_CCF!$A$3:$D$55,4,FALSE)</f>
        <v>#ERROR!</v>
      </c>
      <c r="E7773" s="79" t="str">
        <f>VLOOKUP(G7773,[1]Macrodata_CCF!$A$3:$B$55,2,FALSE)</f>
        <v>#ERROR!</v>
      </c>
      <c r="F7773" s="78">
        <v>1.0</v>
      </c>
      <c r="G7773" s="80">
        <v>22.0</v>
      </c>
      <c r="H7773" s="81">
        <v>223355.0</v>
      </c>
      <c r="I7773" s="81">
        <v>760000.0</v>
      </c>
      <c r="J7773" s="81">
        <v>486310.0</v>
      </c>
      <c r="K7773" s="81">
        <v>760000.0</v>
      </c>
      <c r="L7773" s="82">
        <v>0.4899980433992677</v>
      </c>
      <c r="N7773" s="83">
        <f t="shared" si="1"/>
        <v>0.4899980434</v>
      </c>
      <c r="O7773" s="83">
        <f t="shared" si="2"/>
        <v>0.4899980434</v>
      </c>
      <c r="Q7773" s="83">
        <f t="shared" si="3"/>
        <v>0.7061118421</v>
      </c>
      <c r="R7773" s="83">
        <f t="shared" si="4"/>
        <v>0.4899980434</v>
      </c>
      <c r="S7773" s="83" t="b">
        <f t="shared" si="5"/>
        <v>0</v>
      </c>
      <c r="T7773" s="72"/>
      <c r="U7773" s="72"/>
      <c r="V7773" s="72"/>
      <c r="W7773" s="72"/>
      <c r="X7773" s="72"/>
      <c r="Y7773" s="72"/>
      <c r="Z7773" s="72"/>
      <c r="AA7773" s="72"/>
      <c r="AB7773" s="72"/>
      <c r="AC7773" s="72"/>
      <c r="AD7773" s="72"/>
      <c r="AE7773" s="72"/>
      <c r="AF7773" s="72"/>
      <c r="AG7773" s="72"/>
      <c r="AH7773" s="72"/>
      <c r="AI7773" s="72"/>
      <c r="AJ7773" s="72"/>
      <c r="AK7773" s="72"/>
    </row>
    <row r="7774" ht="14.25" customHeight="1">
      <c r="A7774" s="78">
        <v>7771.0</v>
      </c>
      <c r="C7774" s="78" t="str">
        <f>VLOOKUP(G7774,[1]Macrodata_CCF!$A$3:$D$55,4,FALSE)</f>
        <v>#ERROR!</v>
      </c>
      <c r="E7774" s="79" t="str">
        <f>VLOOKUP(G7774,[1]Macrodata_CCF!$A$3:$B$55,2,FALSE)</f>
        <v>#ERROR!</v>
      </c>
      <c r="F7774" s="78">
        <v>1.0</v>
      </c>
      <c r="G7774" s="80">
        <v>43.0</v>
      </c>
      <c r="H7774" s="81">
        <v>0.0</v>
      </c>
      <c r="I7774" s="81">
        <v>370000.0</v>
      </c>
      <c r="J7774" s="81">
        <v>196100.0</v>
      </c>
      <c r="K7774" s="81">
        <v>370000.0</v>
      </c>
      <c r="L7774" s="82">
        <v>0.53</v>
      </c>
      <c r="N7774" s="83">
        <f t="shared" si="1"/>
        <v>0.53</v>
      </c>
      <c r="O7774" s="83">
        <f t="shared" si="2"/>
        <v>0.53</v>
      </c>
      <c r="Q7774" s="83">
        <f t="shared" si="3"/>
        <v>1</v>
      </c>
      <c r="R7774" s="83">
        <f t="shared" si="4"/>
        <v>0.53</v>
      </c>
      <c r="S7774" s="83" t="b">
        <f t="shared" si="5"/>
        <v>0</v>
      </c>
      <c r="T7774" s="72"/>
      <c r="U7774" s="72"/>
      <c r="V7774" s="72"/>
      <c r="W7774" s="72"/>
      <c r="X7774" s="72"/>
      <c r="Y7774" s="72"/>
      <c r="Z7774" s="72"/>
      <c r="AA7774" s="72"/>
      <c r="AB7774" s="72"/>
      <c r="AC7774" s="72"/>
      <c r="AD7774" s="72"/>
      <c r="AE7774" s="72"/>
      <c r="AF7774" s="72"/>
      <c r="AG7774" s="72"/>
      <c r="AH7774" s="72"/>
      <c r="AI7774" s="72"/>
      <c r="AJ7774" s="72"/>
      <c r="AK7774" s="72"/>
    </row>
    <row r="7775" ht="14.25" customHeight="1">
      <c r="A7775" s="78">
        <v>7772.0</v>
      </c>
      <c r="C7775" s="78" t="str">
        <f>VLOOKUP(G7775,[1]Macrodata_CCF!$A$3:$D$55,4,FALSE)</f>
        <v>#ERROR!</v>
      </c>
      <c r="E7775" s="79" t="str">
        <f>VLOOKUP(G7775,[1]Macrodata_CCF!$A$3:$B$55,2,FALSE)</f>
        <v>#ERROR!</v>
      </c>
      <c r="F7775" s="78">
        <v>0.0</v>
      </c>
      <c r="G7775" s="80">
        <v>8.0</v>
      </c>
      <c r="H7775" s="81">
        <v>63480.0</v>
      </c>
      <c r="I7775" s="81">
        <v>350000.0</v>
      </c>
      <c r="J7775" s="81">
        <v>175225.0</v>
      </c>
      <c r="K7775" s="81">
        <v>350000.0</v>
      </c>
      <c r="L7775" s="82">
        <v>0.3900076783470613</v>
      </c>
      <c r="N7775" s="83">
        <f t="shared" si="1"/>
        <v>0.3900076783</v>
      </c>
      <c r="O7775" s="83">
        <f t="shared" si="2"/>
        <v>0.3900076783</v>
      </c>
      <c r="Q7775" s="83">
        <f t="shared" si="3"/>
        <v>0.8186285714</v>
      </c>
      <c r="R7775" s="83">
        <f t="shared" si="4"/>
        <v>0.3900076783</v>
      </c>
      <c r="S7775" s="83" t="b">
        <f t="shared" si="5"/>
        <v>0</v>
      </c>
      <c r="T7775" s="72"/>
      <c r="U7775" s="72"/>
      <c r="V7775" s="72"/>
      <c r="W7775" s="72"/>
      <c r="X7775" s="72"/>
      <c r="Y7775" s="72"/>
      <c r="Z7775" s="72"/>
      <c r="AA7775" s="72"/>
      <c r="AB7775" s="72"/>
      <c r="AC7775" s="72"/>
      <c r="AD7775" s="72"/>
      <c r="AE7775" s="72"/>
      <c r="AF7775" s="72"/>
      <c r="AG7775" s="72"/>
      <c r="AH7775" s="72"/>
      <c r="AI7775" s="72"/>
      <c r="AJ7775" s="72"/>
      <c r="AK7775" s="72"/>
    </row>
    <row r="7776" ht="14.25" customHeight="1">
      <c r="A7776" s="78">
        <v>7773.0</v>
      </c>
      <c r="C7776" s="78" t="str">
        <f>VLOOKUP(G7776,[1]Macrodata_CCF!$A$3:$D$55,4,FALSE)</f>
        <v>#ERROR!</v>
      </c>
      <c r="E7776" s="79" t="str">
        <f>VLOOKUP(G7776,[1]Macrodata_CCF!$A$3:$B$55,2,FALSE)</f>
        <v>#ERROR!</v>
      </c>
      <c r="F7776" s="78">
        <v>1.0</v>
      </c>
      <c r="G7776" s="80">
        <v>6.0</v>
      </c>
      <c r="H7776" s="81">
        <v>0.0</v>
      </c>
      <c r="I7776" s="81">
        <v>290000.0</v>
      </c>
      <c r="J7776" s="81">
        <v>295800.0</v>
      </c>
      <c r="K7776" s="81">
        <v>290000.0</v>
      </c>
      <c r="L7776" s="82">
        <v>1.02</v>
      </c>
      <c r="N7776" s="83">
        <f t="shared" si="1"/>
        <v>1.02</v>
      </c>
      <c r="O7776" s="83">
        <f t="shared" si="2"/>
        <v>1</v>
      </c>
      <c r="Q7776" s="83">
        <f t="shared" si="3"/>
        <v>1</v>
      </c>
      <c r="R7776" s="83">
        <f t="shared" si="4"/>
        <v>1.02</v>
      </c>
      <c r="S7776" s="83" t="b">
        <f t="shared" si="5"/>
        <v>0</v>
      </c>
      <c r="T7776" s="72"/>
      <c r="U7776" s="72"/>
      <c r="V7776" s="72"/>
      <c r="W7776" s="72"/>
      <c r="X7776" s="72"/>
      <c r="Y7776" s="72"/>
      <c r="Z7776" s="72"/>
      <c r="AA7776" s="72"/>
      <c r="AB7776" s="72"/>
      <c r="AC7776" s="72"/>
      <c r="AD7776" s="72"/>
      <c r="AE7776" s="72"/>
      <c r="AF7776" s="72"/>
      <c r="AG7776" s="72"/>
      <c r="AH7776" s="72"/>
      <c r="AI7776" s="72"/>
      <c r="AJ7776" s="72"/>
      <c r="AK7776" s="72"/>
    </row>
    <row r="7777" ht="14.25" customHeight="1">
      <c r="A7777" s="78">
        <v>7774.0</v>
      </c>
      <c r="C7777" s="78" t="str">
        <f>VLOOKUP(G7777,[1]Macrodata_CCF!$A$3:$D$55,4,FALSE)</f>
        <v>#ERROR!</v>
      </c>
      <c r="E7777" s="79" t="str">
        <f>VLOOKUP(G7777,[1]Macrodata_CCF!$A$3:$B$55,2,FALSE)</f>
        <v>#ERROR!</v>
      </c>
      <c r="F7777" s="78">
        <v>0.0</v>
      </c>
      <c r="G7777" s="80">
        <v>22.0</v>
      </c>
      <c r="H7777" s="81">
        <v>52385.0</v>
      </c>
      <c r="I7777" s="81">
        <v>210000.0</v>
      </c>
      <c r="J7777" s="81">
        <v>77605.0</v>
      </c>
      <c r="K7777" s="81">
        <v>294000.0</v>
      </c>
      <c r="L7777" s="82">
        <v>0.1600101513180852</v>
      </c>
      <c r="N7777" s="83">
        <f t="shared" si="1"/>
        <v>0.1600101513</v>
      </c>
      <c r="O7777" s="83">
        <f t="shared" si="2"/>
        <v>0.1600101513</v>
      </c>
      <c r="Q7777" s="83">
        <f t="shared" si="3"/>
        <v>0.750547619</v>
      </c>
      <c r="R7777" s="83">
        <f t="shared" si="4"/>
        <v>0.1600101513</v>
      </c>
      <c r="S7777" s="83" t="b">
        <f t="shared" si="5"/>
        <v>0</v>
      </c>
      <c r="T7777" s="72"/>
      <c r="U7777" s="72"/>
      <c r="V7777" s="72"/>
      <c r="W7777" s="72"/>
      <c r="X7777" s="72"/>
      <c r="Y7777" s="72"/>
      <c r="Z7777" s="72"/>
      <c r="AA7777" s="72"/>
      <c r="AB7777" s="72"/>
      <c r="AC7777" s="72"/>
      <c r="AD7777" s="72"/>
      <c r="AE7777" s="72"/>
      <c r="AF7777" s="72"/>
      <c r="AG7777" s="72"/>
      <c r="AH7777" s="72"/>
      <c r="AI7777" s="72"/>
      <c r="AJ7777" s="72"/>
      <c r="AK7777" s="72"/>
    </row>
    <row r="7778" ht="14.25" customHeight="1">
      <c r="A7778" s="78">
        <v>7775.0</v>
      </c>
      <c r="C7778" s="78" t="str">
        <f>VLOOKUP(G7778,[1]Macrodata_CCF!$A$3:$D$55,4,FALSE)</f>
        <v>#ERROR!</v>
      </c>
      <c r="E7778" s="79" t="str">
        <f>VLOOKUP(G7778,[1]Macrodata_CCF!$A$3:$B$55,2,FALSE)</f>
        <v>#ERROR!</v>
      </c>
      <c r="F7778" s="78">
        <v>0.0</v>
      </c>
      <c r="G7778" s="80">
        <v>7.0</v>
      </c>
      <c r="H7778" s="81">
        <v>69125.0</v>
      </c>
      <c r="I7778" s="81">
        <v>130000.0</v>
      </c>
      <c r="J7778" s="81">
        <v>69125.0</v>
      </c>
      <c r="K7778" s="81">
        <v>221000.0</v>
      </c>
      <c r="L7778" s="82">
        <v>0.0</v>
      </c>
      <c r="N7778" s="83">
        <f t="shared" si="1"/>
        <v>0</v>
      </c>
      <c r="O7778" s="83">
        <f t="shared" si="2"/>
        <v>0</v>
      </c>
      <c r="Q7778" s="83">
        <f t="shared" si="3"/>
        <v>0.4682692308</v>
      </c>
      <c r="R7778" s="83">
        <f t="shared" si="4"/>
        <v>0</v>
      </c>
      <c r="S7778" s="83" t="b">
        <f t="shared" si="5"/>
        <v>0</v>
      </c>
      <c r="T7778" s="72"/>
      <c r="U7778" s="72"/>
      <c r="V7778" s="72"/>
      <c r="W7778" s="72"/>
      <c r="X7778" s="72"/>
      <c r="Y7778" s="72"/>
      <c r="Z7778" s="72"/>
      <c r="AA7778" s="72"/>
      <c r="AB7778" s="72"/>
      <c r="AC7778" s="72"/>
      <c r="AD7778" s="72"/>
      <c r="AE7778" s="72"/>
      <c r="AF7778" s="72"/>
      <c r="AG7778" s="72"/>
      <c r="AH7778" s="72"/>
      <c r="AI7778" s="72"/>
      <c r="AJ7778" s="72"/>
      <c r="AK7778" s="72"/>
    </row>
    <row r="7779" ht="14.25" customHeight="1">
      <c r="A7779" s="78">
        <v>7776.0</v>
      </c>
      <c r="C7779" s="78" t="str">
        <f>VLOOKUP(G7779,[1]Macrodata_CCF!$A$3:$D$55,4,FALSE)</f>
        <v>#ERROR!</v>
      </c>
      <c r="E7779" s="79" t="str">
        <f>VLOOKUP(G7779,[1]Macrodata_CCF!$A$3:$B$55,2,FALSE)</f>
        <v>#ERROR!</v>
      </c>
      <c r="F7779" s="78">
        <v>1.0</v>
      </c>
      <c r="G7779" s="80">
        <v>3.0</v>
      </c>
      <c r="H7779" s="81">
        <v>126110.0</v>
      </c>
      <c r="I7779" s="81">
        <v>210000.0</v>
      </c>
      <c r="J7779" s="81">
        <v>176445.0</v>
      </c>
      <c r="K7779" s="81">
        <v>210000.0</v>
      </c>
      <c r="L7779" s="82">
        <v>0.6000119203719156</v>
      </c>
      <c r="N7779" s="83">
        <f t="shared" si="1"/>
        <v>0.6000119204</v>
      </c>
      <c r="O7779" s="83">
        <f t="shared" si="2"/>
        <v>0.6000119204</v>
      </c>
      <c r="Q7779" s="83">
        <f t="shared" si="3"/>
        <v>0.3994761905</v>
      </c>
      <c r="R7779" s="83">
        <f t="shared" si="4"/>
        <v>0.6000119204</v>
      </c>
      <c r="S7779" s="83" t="b">
        <f t="shared" si="5"/>
        <v>0</v>
      </c>
      <c r="T7779" s="72"/>
      <c r="U7779" s="72"/>
      <c r="V7779" s="72"/>
      <c r="W7779" s="72"/>
      <c r="X7779" s="72"/>
      <c r="Y7779" s="72"/>
      <c r="Z7779" s="72"/>
      <c r="AA7779" s="72"/>
      <c r="AB7779" s="72"/>
      <c r="AC7779" s="72"/>
      <c r="AD7779" s="72"/>
      <c r="AE7779" s="72"/>
      <c r="AF7779" s="72"/>
      <c r="AG7779" s="72"/>
      <c r="AH7779" s="72"/>
      <c r="AI7779" s="72"/>
      <c r="AJ7779" s="72"/>
      <c r="AK7779" s="72"/>
    </row>
    <row r="7780" ht="14.25" customHeight="1">
      <c r="A7780" s="78">
        <v>7777.0</v>
      </c>
      <c r="C7780" s="78" t="str">
        <f>VLOOKUP(G7780,[1]Macrodata_CCF!$A$3:$D$55,4,FALSE)</f>
        <v>#ERROR!</v>
      </c>
      <c r="E7780" s="79" t="str">
        <f>VLOOKUP(G7780,[1]Macrodata_CCF!$A$3:$B$55,2,FALSE)</f>
        <v>#ERROR!</v>
      </c>
      <c r="F7780" s="78">
        <v>0.0</v>
      </c>
      <c r="G7780" s="80">
        <v>49.0</v>
      </c>
      <c r="H7780" s="81">
        <v>85250.0</v>
      </c>
      <c r="I7780" s="81">
        <v>530000.0</v>
      </c>
      <c r="J7780" s="81">
        <v>540600.0</v>
      </c>
      <c r="K7780" s="81">
        <v>530000.0</v>
      </c>
      <c r="L7780" s="82">
        <v>1.023833614390107</v>
      </c>
      <c r="N7780" s="83">
        <f t="shared" si="1"/>
        <v>1.023833614</v>
      </c>
      <c r="O7780" s="83">
        <f t="shared" si="2"/>
        <v>1</v>
      </c>
      <c r="Q7780" s="83">
        <f t="shared" si="3"/>
        <v>0.8391509434</v>
      </c>
      <c r="R7780" s="83">
        <f t="shared" si="4"/>
        <v>1.023833614</v>
      </c>
      <c r="S7780" s="83" t="b">
        <f t="shared" si="5"/>
        <v>0</v>
      </c>
      <c r="T7780" s="72"/>
      <c r="U7780" s="72"/>
      <c r="V7780" s="72"/>
      <c r="W7780" s="72"/>
      <c r="X7780" s="72"/>
      <c r="Y7780" s="72"/>
      <c r="Z7780" s="72"/>
      <c r="AA7780" s="72"/>
      <c r="AB7780" s="72"/>
      <c r="AC7780" s="72"/>
      <c r="AD7780" s="72"/>
      <c r="AE7780" s="72"/>
      <c r="AF7780" s="72"/>
      <c r="AG7780" s="72"/>
      <c r="AH7780" s="72"/>
      <c r="AI7780" s="72"/>
      <c r="AJ7780" s="72"/>
      <c r="AK7780" s="72"/>
    </row>
    <row r="7781" ht="14.25" customHeight="1">
      <c r="A7781" s="78">
        <v>7778.0</v>
      </c>
      <c r="C7781" s="78" t="str">
        <f>VLOOKUP(G7781,[1]Macrodata_CCF!$A$3:$D$55,4,FALSE)</f>
        <v>#ERROR!</v>
      </c>
      <c r="E7781" s="79" t="str">
        <f>VLOOKUP(G7781,[1]Macrodata_CCF!$A$3:$B$55,2,FALSE)</f>
        <v>#ERROR!</v>
      </c>
      <c r="F7781" s="78">
        <v>0.0</v>
      </c>
      <c r="G7781" s="80">
        <v>23.0</v>
      </c>
      <c r="H7781" s="81">
        <v>68515.0</v>
      </c>
      <c r="I7781" s="81">
        <v>540000.0</v>
      </c>
      <c r="J7781" s="81">
        <v>148665.0</v>
      </c>
      <c r="K7781" s="81">
        <v>540000.0</v>
      </c>
      <c r="L7781" s="82">
        <v>0.1699948036522901</v>
      </c>
      <c r="N7781" s="83">
        <f t="shared" si="1"/>
        <v>0.1699948037</v>
      </c>
      <c r="O7781" s="83">
        <f t="shared" si="2"/>
        <v>0.1699948037</v>
      </c>
      <c r="Q7781" s="83">
        <f t="shared" si="3"/>
        <v>0.8731203704</v>
      </c>
      <c r="R7781" s="83">
        <f t="shared" si="4"/>
        <v>0.1699948037</v>
      </c>
      <c r="S7781" s="83" t="b">
        <f t="shared" si="5"/>
        <v>0</v>
      </c>
      <c r="T7781" s="72"/>
      <c r="U7781" s="72"/>
      <c r="V7781" s="72"/>
      <c r="W7781" s="72"/>
      <c r="X7781" s="72"/>
      <c r="Y7781" s="72"/>
      <c r="Z7781" s="72"/>
      <c r="AA7781" s="72"/>
      <c r="AB7781" s="72"/>
      <c r="AC7781" s="72"/>
      <c r="AD7781" s="72"/>
      <c r="AE7781" s="72"/>
      <c r="AF7781" s="72"/>
      <c r="AG7781" s="72"/>
      <c r="AH7781" s="72"/>
      <c r="AI7781" s="72"/>
      <c r="AJ7781" s="72"/>
      <c r="AK7781" s="72"/>
    </row>
    <row r="7782" ht="14.25" customHeight="1">
      <c r="A7782" s="78">
        <v>7779.0</v>
      </c>
      <c r="C7782" s="78" t="str">
        <f>VLOOKUP(G7782,[1]Macrodata_CCF!$A$3:$D$55,4,FALSE)</f>
        <v>#ERROR!</v>
      </c>
      <c r="E7782" s="79" t="str">
        <f>VLOOKUP(G7782,[1]Macrodata_CCF!$A$3:$B$55,2,FALSE)</f>
        <v>#ERROR!</v>
      </c>
      <c r="F7782" s="78">
        <v>0.0</v>
      </c>
      <c r="G7782" s="80">
        <v>34.0</v>
      </c>
      <c r="H7782" s="81">
        <v>38840.0</v>
      </c>
      <c r="I7782" s="81">
        <v>70000.0</v>
      </c>
      <c r="J7782" s="81">
        <v>39465.0</v>
      </c>
      <c r="K7782" s="81">
        <v>70000.0</v>
      </c>
      <c r="L7782" s="82">
        <v>0.02005776636713736</v>
      </c>
      <c r="N7782" s="83">
        <f t="shared" si="1"/>
        <v>0.02005776637</v>
      </c>
      <c r="O7782" s="83">
        <f t="shared" si="2"/>
        <v>0.02005776637</v>
      </c>
      <c r="Q7782" s="83">
        <f t="shared" si="3"/>
        <v>0.4451428571</v>
      </c>
      <c r="R7782" s="83">
        <f t="shared" si="4"/>
        <v>0.02005776637</v>
      </c>
      <c r="S7782" s="83" t="b">
        <f t="shared" si="5"/>
        <v>0</v>
      </c>
      <c r="T7782" s="72"/>
      <c r="U7782" s="72"/>
      <c r="V7782" s="72"/>
      <c r="W7782" s="72"/>
      <c r="X7782" s="72"/>
      <c r="Y7782" s="72"/>
      <c r="Z7782" s="72"/>
      <c r="AA7782" s="72"/>
      <c r="AB7782" s="72"/>
      <c r="AC7782" s="72"/>
      <c r="AD7782" s="72"/>
      <c r="AE7782" s="72"/>
      <c r="AF7782" s="72"/>
      <c r="AG7782" s="72"/>
      <c r="AH7782" s="72"/>
      <c r="AI7782" s="72"/>
      <c r="AJ7782" s="72"/>
      <c r="AK7782" s="72"/>
    </row>
    <row r="7783" ht="14.25" customHeight="1">
      <c r="A7783" s="78">
        <v>7780.0</v>
      </c>
      <c r="C7783" s="78" t="str">
        <f>VLOOKUP(G7783,[1]Macrodata_CCF!$A$3:$D$55,4,FALSE)</f>
        <v>#ERROR!</v>
      </c>
      <c r="E7783" s="79" t="str">
        <f>VLOOKUP(G7783,[1]Macrodata_CCF!$A$3:$B$55,2,FALSE)</f>
        <v>#ERROR!</v>
      </c>
      <c r="F7783" s="78">
        <v>0.0</v>
      </c>
      <c r="G7783" s="80">
        <v>49.0</v>
      </c>
      <c r="H7783" s="81">
        <v>376550.0</v>
      </c>
      <c r="I7783" s="81">
        <v>820000.0</v>
      </c>
      <c r="J7783" s="81">
        <v>416460.0</v>
      </c>
      <c r="K7783" s="81">
        <v>820000.0</v>
      </c>
      <c r="L7783" s="82">
        <v>0.08999887247716766</v>
      </c>
      <c r="N7783" s="83">
        <f t="shared" si="1"/>
        <v>0.08999887248</v>
      </c>
      <c r="O7783" s="83">
        <f t="shared" si="2"/>
        <v>0.08999887248</v>
      </c>
      <c r="Q7783" s="83">
        <f t="shared" si="3"/>
        <v>0.5407926829</v>
      </c>
      <c r="R7783" s="83">
        <f t="shared" si="4"/>
        <v>0.08999887248</v>
      </c>
      <c r="S7783" s="83" t="b">
        <f t="shared" si="5"/>
        <v>0</v>
      </c>
      <c r="T7783" s="72"/>
      <c r="U7783" s="72"/>
      <c r="V7783" s="72"/>
      <c r="W7783" s="72"/>
      <c r="X7783" s="72"/>
      <c r="Y7783" s="72"/>
      <c r="Z7783" s="72"/>
      <c r="AA7783" s="72"/>
      <c r="AB7783" s="72"/>
      <c r="AC7783" s="72"/>
      <c r="AD7783" s="72"/>
      <c r="AE7783" s="72"/>
      <c r="AF7783" s="72"/>
      <c r="AG7783" s="72"/>
      <c r="AH7783" s="72"/>
      <c r="AI7783" s="72"/>
      <c r="AJ7783" s="72"/>
      <c r="AK7783" s="72"/>
    </row>
    <row r="7784" ht="14.25" customHeight="1">
      <c r="A7784" s="78">
        <v>7781.0</v>
      </c>
      <c r="C7784" s="78" t="str">
        <f>VLOOKUP(G7784,[1]Macrodata_CCF!$A$3:$D$55,4,FALSE)</f>
        <v>#ERROR!</v>
      </c>
      <c r="E7784" s="79" t="str">
        <f>VLOOKUP(G7784,[1]Macrodata_CCF!$A$3:$B$55,2,FALSE)</f>
        <v>#ERROR!</v>
      </c>
      <c r="F7784" s="78">
        <v>0.0</v>
      </c>
      <c r="G7784" s="80">
        <v>48.0</v>
      </c>
      <c r="H7784" s="81">
        <v>327160.0</v>
      </c>
      <c r="I7784" s="81">
        <v>580000.0</v>
      </c>
      <c r="J7784" s="81">
        <v>304405.0</v>
      </c>
      <c r="K7784" s="81">
        <v>580000.0</v>
      </c>
      <c r="L7784" s="82">
        <v>-0.08999762695775985</v>
      </c>
      <c r="N7784" s="83">
        <f t="shared" si="1"/>
        <v>-0.08999762696</v>
      </c>
      <c r="O7784" s="83">
        <f t="shared" si="2"/>
        <v>0</v>
      </c>
      <c r="Q7784" s="83">
        <f t="shared" si="3"/>
        <v>0.4359310345</v>
      </c>
      <c r="R7784" s="83">
        <f t="shared" si="4"/>
        <v>-0.08999762696</v>
      </c>
      <c r="S7784" s="83" t="b">
        <f t="shared" si="5"/>
        <v>0</v>
      </c>
      <c r="T7784" s="72"/>
      <c r="U7784" s="72"/>
      <c r="V7784" s="72"/>
      <c r="W7784" s="72"/>
      <c r="X7784" s="72"/>
      <c r="Y7784" s="72"/>
      <c r="Z7784" s="72"/>
      <c r="AA7784" s="72"/>
      <c r="AB7784" s="72"/>
      <c r="AC7784" s="72"/>
      <c r="AD7784" s="72"/>
      <c r="AE7784" s="72"/>
      <c r="AF7784" s="72"/>
      <c r="AG7784" s="72"/>
      <c r="AH7784" s="72"/>
      <c r="AI7784" s="72"/>
      <c r="AJ7784" s="72"/>
      <c r="AK7784" s="72"/>
    </row>
    <row r="7785" ht="14.25" customHeight="1">
      <c r="A7785" s="78">
        <v>7782.0</v>
      </c>
      <c r="C7785" s="78" t="str">
        <f>VLOOKUP(G7785,[1]Macrodata_CCF!$A$3:$D$55,4,FALSE)</f>
        <v>#ERROR!</v>
      </c>
      <c r="E7785" s="79" t="str">
        <f>VLOOKUP(G7785,[1]Macrodata_CCF!$A$3:$B$55,2,FALSE)</f>
        <v>#ERROR!</v>
      </c>
      <c r="F7785" s="78">
        <v>0.0</v>
      </c>
      <c r="G7785" s="80">
        <v>52.0</v>
      </c>
      <c r="H7785" s="81">
        <v>195695.0</v>
      </c>
      <c r="I7785" s="81">
        <v>320000.0</v>
      </c>
      <c r="J7785" s="81">
        <v>211855.0</v>
      </c>
      <c r="K7785" s="81">
        <v>544000.0</v>
      </c>
      <c r="L7785" s="82">
        <v>0.130002815655042</v>
      </c>
      <c r="N7785" s="83">
        <f t="shared" si="1"/>
        <v>0.1300028157</v>
      </c>
      <c r="O7785" s="83">
        <f t="shared" si="2"/>
        <v>0.1300028157</v>
      </c>
      <c r="Q7785" s="83">
        <f t="shared" si="3"/>
        <v>0.388453125</v>
      </c>
      <c r="R7785" s="83">
        <f t="shared" si="4"/>
        <v>0.1300028157</v>
      </c>
      <c r="S7785" s="83" t="b">
        <f t="shared" si="5"/>
        <v>0</v>
      </c>
      <c r="T7785" s="72"/>
      <c r="U7785" s="72"/>
      <c r="V7785" s="72"/>
      <c r="W7785" s="72"/>
      <c r="X7785" s="72"/>
      <c r="Y7785" s="72"/>
      <c r="Z7785" s="72"/>
      <c r="AA7785" s="72"/>
      <c r="AB7785" s="72"/>
      <c r="AC7785" s="72"/>
      <c r="AD7785" s="72"/>
      <c r="AE7785" s="72"/>
      <c r="AF7785" s="72"/>
      <c r="AG7785" s="72"/>
      <c r="AH7785" s="72"/>
      <c r="AI7785" s="72"/>
      <c r="AJ7785" s="72"/>
      <c r="AK7785" s="72"/>
    </row>
    <row r="7786" ht="14.25" customHeight="1">
      <c r="A7786" s="78">
        <v>7783.0</v>
      </c>
      <c r="C7786" s="78" t="str">
        <f>VLOOKUP(G7786,[1]Macrodata_CCF!$A$3:$D$55,4,FALSE)</f>
        <v>#ERROR!</v>
      </c>
      <c r="E7786" s="79" t="str">
        <f>VLOOKUP(G7786,[1]Macrodata_CCF!$A$3:$B$55,2,FALSE)</f>
        <v>#ERROR!</v>
      </c>
      <c r="F7786" s="78">
        <v>0.0</v>
      </c>
      <c r="G7786" s="80">
        <v>20.0</v>
      </c>
      <c r="H7786" s="81">
        <v>300230.0</v>
      </c>
      <c r="I7786" s="81">
        <v>930000.0</v>
      </c>
      <c r="J7786" s="81">
        <v>167980.0</v>
      </c>
      <c r="K7786" s="81">
        <v>930000.0</v>
      </c>
      <c r="L7786" s="82">
        <v>-0.209997300601807</v>
      </c>
      <c r="N7786" s="83">
        <f t="shared" si="1"/>
        <v>-0.2099973006</v>
      </c>
      <c r="O7786" s="83">
        <f t="shared" si="2"/>
        <v>0</v>
      </c>
      <c r="Q7786" s="83">
        <f t="shared" si="3"/>
        <v>0.677172043</v>
      </c>
      <c r="R7786" s="83">
        <f t="shared" si="4"/>
        <v>-0.2099973006</v>
      </c>
      <c r="S7786" s="83" t="b">
        <f t="shared" si="5"/>
        <v>0</v>
      </c>
      <c r="T7786" s="72"/>
      <c r="U7786" s="72"/>
      <c r="V7786" s="72"/>
      <c r="W7786" s="72"/>
      <c r="X7786" s="72"/>
      <c r="Y7786" s="72"/>
      <c r="Z7786" s="72"/>
      <c r="AA7786" s="72"/>
      <c r="AB7786" s="72"/>
      <c r="AC7786" s="72"/>
      <c r="AD7786" s="72"/>
      <c r="AE7786" s="72"/>
      <c r="AF7786" s="72"/>
      <c r="AG7786" s="72"/>
      <c r="AH7786" s="72"/>
      <c r="AI7786" s="72"/>
      <c r="AJ7786" s="72"/>
      <c r="AK7786" s="72"/>
    </row>
    <row r="7787" ht="14.25" customHeight="1">
      <c r="A7787" s="78">
        <v>7784.0</v>
      </c>
      <c r="C7787" s="78" t="str">
        <f>VLOOKUP(G7787,[1]Macrodata_CCF!$A$3:$D$55,4,FALSE)</f>
        <v>#ERROR!</v>
      </c>
      <c r="E7787" s="79" t="str">
        <f>VLOOKUP(G7787,[1]Macrodata_CCF!$A$3:$B$55,2,FALSE)</f>
        <v>#ERROR!</v>
      </c>
      <c r="F7787" s="78">
        <v>0.0</v>
      </c>
      <c r="G7787" s="80">
        <v>9.0</v>
      </c>
      <c r="H7787" s="81">
        <v>55880.0</v>
      </c>
      <c r="I7787" s="81">
        <v>350000.0</v>
      </c>
      <c r="J7787" s="81">
        <v>120585.0</v>
      </c>
      <c r="K7787" s="81">
        <v>350000.0</v>
      </c>
      <c r="L7787" s="82">
        <v>0.2199952400380797</v>
      </c>
      <c r="N7787" s="83">
        <f t="shared" si="1"/>
        <v>0.21999524</v>
      </c>
      <c r="O7787" s="83">
        <f t="shared" si="2"/>
        <v>0.21999524</v>
      </c>
      <c r="Q7787" s="83">
        <f t="shared" si="3"/>
        <v>0.8403428571</v>
      </c>
      <c r="R7787" s="83">
        <f t="shared" si="4"/>
        <v>0.21999524</v>
      </c>
      <c r="S7787" s="83" t="b">
        <f t="shared" si="5"/>
        <v>0</v>
      </c>
      <c r="T7787" s="72"/>
      <c r="U7787" s="72"/>
      <c r="V7787" s="72"/>
      <c r="W7787" s="72"/>
      <c r="X7787" s="72"/>
      <c r="Y7787" s="72"/>
      <c r="Z7787" s="72"/>
      <c r="AA7787" s="72"/>
      <c r="AB7787" s="72"/>
      <c r="AC7787" s="72"/>
      <c r="AD7787" s="72"/>
      <c r="AE7787" s="72"/>
      <c r="AF7787" s="72"/>
      <c r="AG7787" s="72"/>
      <c r="AH7787" s="72"/>
      <c r="AI7787" s="72"/>
      <c r="AJ7787" s="72"/>
      <c r="AK7787" s="72"/>
    </row>
    <row r="7788" ht="14.25" customHeight="1">
      <c r="A7788" s="78">
        <v>7785.0</v>
      </c>
      <c r="C7788" s="78" t="str">
        <f>VLOOKUP(G7788,[1]Macrodata_CCF!$A$3:$D$55,4,FALSE)</f>
        <v>#ERROR!</v>
      </c>
      <c r="E7788" s="79" t="str">
        <f>VLOOKUP(G7788,[1]Macrodata_CCF!$A$3:$B$55,2,FALSE)</f>
        <v>#ERROR!</v>
      </c>
      <c r="F7788" s="78">
        <v>0.0</v>
      </c>
      <c r="G7788" s="80">
        <v>11.0</v>
      </c>
      <c r="H7788" s="81">
        <v>130000.0</v>
      </c>
      <c r="I7788" s="81">
        <v>760000.0</v>
      </c>
      <c r="J7788" s="81">
        <v>218200.0</v>
      </c>
      <c r="K7788" s="81">
        <v>760000.0</v>
      </c>
      <c r="L7788" s="82">
        <v>0.14</v>
      </c>
      <c r="N7788" s="83">
        <f t="shared" si="1"/>
        <v>0.14</v>
      </c>
      <c r="O7788" s="83">
        <f t="shared" si="2"/>
        <v>0.14</v>
      </c>
      <c r="Q7788" s="83">
        <f t="shared" si="3"/>
        <v>0.8289473684</v>
      </c>
      <c r="R7788" s="83">
        <f t="shared" si="4"/>
        <v>0.14</v>
      </c>
      <c r="S7788" s="83" t="b">
        <f t="shared" si="5"/>
        <v>0</v>
      </c>
      <c r="T7788" s="72"/>
      <c r="U7788" s="72"/>
      <c r="V7788" s="72"/>
      <c r="W7788" s="72"/>
      <c r="X7788" s="72"/>
      <c r="Y7788" s="72"/>
      <c r="Z7788" s="72"/>
      <c r="AA7788" s="72"/>
      <c r="AB7788" s="72"/>
      <c r="AC7788" s="72"/>
      <c r="AD7788" s="72"/>
      <c r="AE7788" s="72"/>
      <c r="AF7788" s="72"/>
      <c r="AG7788" s="72"/>
      <c r="AH7788" s="72"/>
      <c r="AI7788" s="72"/>
      <c r="AJ7788" s="72"/>
      <c r="AK7788" s="72"/>
    </row>
    <row r="7789" ht="14.25" customHeight="1">
      <c r="A7789" s="78">
        <v>7786.0</v>
      </c>
      <c r="C7789" s="78" t="str">
        <f>VLOOKUP(G7789,[1]Macrodata_CCF!$A$3:$D$55,4,FALSE)</f>
        <v>#ERROR!</v>
      </c>
      <c r="E7789" s="79" t="str">
        <f>VLOOKUP(G7789,[1]Macrodata_CCF!$A$3:$B$55,2,FALSE)</f>
        <v>#ERROR!</v>
      </c>
      <c r="F7789" s="78">
        <v>0.0</v>
      </c>
      <c r="G7789" s="80">
        <v>11.0</v>
      </c>
      <c r="H7789" s="81">
        <v>13865.0</v>
      </c>
      <c r="I7789" s="81">
        <v>180000.0</v>
      </c>
      <c r="J7789" s="81">
        <v>42110.0</v>
      </c>
      <c r="K7789" s="81">
        <v>180000.0</v>
      </c>
      <c r="L7789" s="82">
        <v>0.1700123393625666</v>
      </c>
      <c r="N7789" s="83">
        <f t="shared" si="1"/>
        <v>0.1700123394</v>
      </c>
      <c r="O7789" s="83">
        <f t="shared" si="2"/>
        <v>0.1700123394</v>
      </c>
      <c r="Q7789" s="83">
        <f t="shared" si="3"/>
        <v>0.9229722222</v>
      </c>
      <c r="R7789" s="83">
        <f t="shared" si="4"/>
        <v>0.1700123394</v>
      </c>
      <c r="S7789" s="83" t="b">
        <f t="shared" si="5"/>
        <v>0</v>
      </c>
      <c r="T7789" s="72"/>
      <c r="U7789" s="72"/>
      <c r="V7789" s="72"/>
      <c r="W7789" s="72"/>
      <c r="X7789" s="72"/>
      <c r="Y7789" s="72"/>
      <c r="Z7789" s="72"/>
      <c r="AA7789" s="72"/>
      <c r="AB7789" s="72"/>
      <c r="AC7789" s="72"/>
      <c r="AD7789" s="72"/>
      <c r="AE7789" s="72"/>
      <c r="AF7789" s="72"/>
      <c r="AG7789" s="72"/>
      <c r="AH7789" s="72"/>
      <c r="AI7789" s="72"/>
      <c r="AJ7789" s="72"/>
      <c r="AK7789" s="72"/>
    </row>
    <row r="7790" ht="14.25" customHeight="1">
      <c r="A7790" s="78">
        <v>7787.0</v>
      </c>
      <c r="C7790" s="78" t="str">
        <f>VLOOKUP(G7790,[1]Macrodata_CCF!$A$3:$D$55,4,FALSE)</f>
        <v>#ERROR!</v>
      </c>
      <c r="E7790" s="79" t="str">
        <f>VLOOKUP(G7790,[1]Macrodata_CCF!$A$3:$B$55,2,FALSE)</f>
        <v>#ERROR!</v>
      </c>
      <c r="F7790" s="78">
        <v>1.0</v>
      </c>
      <c r="G7790" s="80">
        <v>13.0</v>
      </c>
      <c r="H7790" s="81">
        <v>102060.0</v>
      </c>
      <c r="I7790" s="81">
        <v>430000.0</v>
      </c>
      <c r="J7790" s="81">
        <v>745620.0</v>
      </c>
      <c r="K7790" s="81">
        <v>731000.0</v>
      </c>
      <c r="L7790" s="82">
        <v>1.962432152222968</v>
      </c>
      <c r="N7790" s="83">
        <f t="shared" si="1"/>
        <v>1.962432152</v>
      </c>
      <c r="O7790" s="83">
        <f t="shared" si="2"/>
        <v>1</v>
      </c>
      <c r="Q7790" s="83">
        <f t="shared" si="3"/>
        <v>0.7626511628</v>
      </c>
      <c r="R7790" s="83">
        <f t="shared" si="4"/>
        <v>1.962432152</v>
      </c>
      <c r="S7790" s="83" t="b">
        <f t="shared" si="5"/>
        <v>0</v>
      </c>
      <c r="T7790" s="72"/>
      <c r="U7790" s="72"/>
      <c r="V7790" s="72"/>
      <c r="W7790" s="72"/>
      <c r="X7790" s="72"/>
      <c r="Y7790" s="72"/>
      <c r="Z7790" s="72"/>
      <c r="AA7790" s="72"/>
      <c r="AB7790" s="72"/>
      <c r="AC7790" s="72"/>
      <c r="AD7790" s="72"/>
      <c r="AE7790" s="72"/>
      <c r="AF7790" s="72"/>
      <c r="AG7790" s="72"/>
      <c r="AH7790" s="72"/>
      <c r="AI7790" s="72"/>
      <c r="AJ7790" s="72"/>
      <c r="AK7790" s="72"/>
    </row>
    <row r="7791" ht="14.25" customHeight="1">
      <c r="A7791" s="78">
        <v>7788.0</v>
      </c>
      <c r="C7791" s="78" t="str">
        <f>VLOOKUP(G7791,[1]Macrodata_CCF!$A$3:$D$55,4,FALSE)</f>
        <v>#ERROR!</v>
      </c>
      <c r="E7791" s="79" t="str">
        <f>VLOOKUP(G7791,[1]Macrodata_CCF!$A$3:$B$55,2,FALSE)</f>
        <v>#ERROR!</v>
      </c>
      <c r="F7791" s="78">
        <v>0.0</v>
      </c>
      <c r="G7791" s="80">
        <v>6.0</v>
      </c>
      <c r="H7791" s="81">
        <v>254795.0</v>
      </c>
      <c r="I7791" s="81">
        <v>860000.0</v>
      </c>
      <c r="J7791" s="81">
        <v>115600.0</v>
      </c>
      <c r="K7791" s="81">
        <v>1462000.0</v>
      </c>
      <c r="L7791" s="82">
        <v>-0.2299964474847366</v>
      </c>
      <c r="N7791" s="83">
        <f t="shared" si="1"/>
        <v>-0.2299964475</v>
      </c>
      <c r="O7791" s="83">
        <f t="shared" si="2"/>
        <v>0</v>
      </c>
      <c r="Q7791" s="83">
        <f t="shared" si="3"/>
        <v>0.7037267442</v>
      </c>
      <c r="R7791" s="83">
        <f t="shared" si="4"/>
        <v>-0.2299964475</v>
      </c>
      <c r="S7791" s="83" t="b">
        <f t="shared" si="5"/>
        <v>0</v>
      </c>
      <c r="T7791" s="72"/>
      <c r="U7791" s="72"/>
      <c r="V7791" s="72"/>
      <c r="W7791" s="72"/>
      <c r="X7791" s="72"/>
      <c r="Y7791" s="72"/>
      <c r="Z7791" s="72"/>
      <c r="AA7791" s="72"/>
      <c r="AB7791" s="72"/>
      <c r="AC7791" s="72"/>
      <c r="AD7791" s="72"/>
      <c r="AE7791" s="72"/>
      <c r="AF7791" s="72"/>
      <c r="AG7791" s="72"/>
      <c r="AH7791" s="72"/>
      <c r="AI7791" s="72"/>
      <c r="AJ7791" s="72"/>
      <c r="AK7791" s="72"/>
    </row>
    <row r="7792" ht="14.25" customHeight="1">
      <c r="A7792" s="78">
        <v>7789.0</v>
      </c>
      <c r="C7792" s="78" t="str">
        <f>VLOOKUP(G7792,[1]Macrodata_CCF!$A$3:$D$55,4,FALSE)</f>
        <v>#ERROR!</v>
      </c>
      <c r="E7792" s="79" t="str">
        <f>VLOOKUP(G7792,[1]Macrodata_CCF!$A$3:$B$55,2,FALSE)</f>
        <v>#ERROR!</v>
      </c>
      <c r="F7792" s="78">
        <v>0.0</v>
      </c>
      <c r="G7792" s="80">
        <v>32.0</v>
      </c>
      <c r="H7792" s="81">
        <v>120000.0</v>
      </c>
      <c r="I7792" s="81">
        <v>570000.0</v>
      </c>
      <c r="J7792" s="81">
        <v>192000.0</v>
      </c>
      <c r="K7792" s="81">
        <v>570000.0</v>
      </c>
      <c r="L7792" s="82">
        <v>0.16</v>
      </c>
      <c r="N7792" s="83">
        <f t="shared" si="1"/>
        <v>0.16</v>
      </c>
      <c r="O7792" s="83">
        <f t="shared" si="2"/>
        <v>0.16</v>
      </c>
      <c r="Q7792" s="83">
        <f t="shared" si="3"/>
        <v>0.7894736842</v>
      </c>
      <c r="R7792" s="83">
        <f t="shared" si="4"/>
        <v>0.16</v>
      </c>
      <c r="S7792" s="83" t="b">
        <f t="shared" si="5"/>
        <v>0</v>
      </c>
      <c r="T7792" s="72"/>
      <c r="U7792" s="72"/>
      <c r="V7792" s="72"/>
      <c r="W7792" s="72"/>
      <c r="X7792" s="72"/>
      <c r="Y7792" s="72"/>
      <c r="Z7792" s="72"/>
      <c r="AA7792" s="72"/>
      <c r="AB7792" s="72"/>
      <c r="AC7792" s="72"/>
      <c r="AD7792" s="72"/>
      <c r="AE7792" s="72"/>
      <c r="AF7792" s="72"/>
      <c r="AG7792" s="72"/>
      <c r="AH7792" s="72"/>
      <c r="AI7792" s="72"/>
      <c r="AJ7792" s="72"/>
      <c r="AK7792" s="72"/>
    </row>
    <row r="7793" ht="14.25" customHeight="1">
      <c r="A7793" s="78">
        <v>7790.0</v>
      </c>
      <c r="C7793" s="78" t="str">
        <f>VLOOKUP(G7793,[1]Macrodata_CCF!$A$3:$D$55,4,FALSE)</f>
        <v>#ERROR!</v>
      </c>
      <c r="E7793" s="79" t="str">
        <f>VLOOKUP(G7793,[1]Macrodata_CCF!$A$3:$B$55,2,FALSE)</f>
        <v>#ERROR!</v>
      </c>
      <c r="F7793" s="78">
        <v>0.0</v>
      </c>
      <c r="G7793" s="80">
        <v>17.0</v>
      </c>
      <c r="H7793" s="81">
        <v>453555.0</v>
      </c>
      <c r="I7793" s="81">
        <v>490000.0</v>
      </c>
      <c r="J7793" s="81">
        <v>460115.0</v>
      </c>
      <c r="K7793" s="81">
        <v>490000.0</v>
      </c>
      <c r="L7793" s="82">
        <v>0.1799972561393881</v>
      </c>
      <c r="N7793" s="83">
        <f t="shared" si="1"/>
        <v>0.1799972561</v>
      </c>
      <c r="O7793" s="83">
        <f t="shared" si="2"/>
        <v>0.1799972561</v>
      </c>
      <c r="Q7793" s="83">
        <f t="shared" si="3"/>
        <v>0.07437755102</v>
      </c>
      <c r="R7793" s="83">
        <f t="shared" si="4"/>
        <v>0.0133877551</v>
      </c>
      <c r="S7793" s="83" t="b">
        <f t="shared" si="5"/>
        <v>0</v>
      </c>
      <c r="T7793" s="72"/>
      <c r="U7793" s="72"/>
      <c r="V7793" s="72"/>
      <c r="W7793" s="72"/>
      <c r="X7793" s="72"/>
      <c r="Y7793" s="72"/>
      <c r="Z7793" s="72"/>
      <c r="AA7793" s="72"/>
      <c r="AB7793" s="72"/>
      <c r="AC7793" s="72"/>
      <c r="AD7793" s="72"/>
      <c r="AE7793" s="72"/>
      <c r="AF7793" s="72"/>
      <c r="AG7793" s="72"/>
      <c r="AH7793" s="72"/>
      <c r="AI7793" s="72"/>
      <c r="AJ7793" s="72"/>
      <c r="AK7793" s="72"/>
    </row>
    <row r="7794" ht="14.25" customHeight="1">
      <c r="A7794" s="78">
        <v>7791.0</v>
      </c>
      <c r="C7794" s="78" t="str">
        <f>VLOOKUP(G7794,[1]Macrodata_CCF!$A$3:$D$55,4,FALSE)</f>
        <v>#ERROR!</v>
      </c>
      <c r="E7794" s="79" t="str">
        <f>VLOOKUP(G7794,[1]Macrodata_CCF!$A$3:$B$55,2,FALSE)</f>
        <v>#ERROR!</v>
      </c>
      <c r="F7794" s="78">
        <v>0.0</v>
      </c>
      <c r="G7794" s="80">
        <v>17.0</v>
      </c>
      <c r="H7794" s="81">
        <v>20040.0</v>
      </c>
      <c r="I7794" s="81">
        <v>260000.0</v>
      </c>
      <c r="J7794" s="81">
        <v>63235.0</v>
      </c>
      <c r="K7794" s="81">
        <v>260000.0</v>
      </c>
      <c r="L7794" s="82">
        <v>0.1800091681946991</v>
      </c>
      <c r="N7794" s="83">
        <f t="shared" si="1"/>
        <v>0.1800091682</v>
      </c>
      <c r="O7794" s="83">
        <f t="shared" si="2"/>
        <v>0.1800091682</v>
      </c>
      <c r="Q7794" s="83">
        <f t="shared" si="3"/>
        <v>0.9229230769</v>
      </c>
      <c r="R7794" s="83">
        <f t="shared" si="4"/>
        <v>0.1800091682</v>
      </c>
      <c r="S7794" s="83" t="b">
        <f t="shared" si="5"/>
        <v>0</v>
      </c>
      <c r="T7794" s="72"/>
      <c r="U7794" s="72"/>
      <c r="V7794" s="72"/>
      <c r="W7794" s="72"/>
      <c r="X7794" s="72"/>
      <c r="Y7794" s="72"/>
      <c r="Z7794" s="72"/>
      <c r="AA7794" s="72"/>
      <c r="AB7794" s="72"/>
      <c r="AC7794" s="72"/>
      <c r="AD7794" s="72"/>
      <c r="AE7794" s="72"/>
      <c r="AF7794" s="72"/>
      <c r="AG7794" s="72"/>
      <c r="AH7794" s="72"/>
      <c r="AI7794" s="72"/>
      <c r="AJ7794" s="72"/>
      <c r="AK7794" s="72"/>
    </row>
    <row r="7795" ht="14.25" customHeight="1">
      <c r="A7795" s="78">
        <v>7792.0</v>
      </c>
      <c r="C7795" s="78" t="str">
        <f>VLOOKUP(G7795,[1]Macrodata_CCF!$A$3:$D$55,4,FALSE)</f>
        <v>#ERROR!</v>
      </c>
      <c r="E7795" s="79" t="str">
        <f>VLOOKUP(G7795,[1]Macrodata_CCF!$A$3:$B$55,2,FALSE)</f>
        <v>#ERROR!</v>
      </c>
      <c r="F7795" s="78">
        <v>0.0</v>
      </c>
      <c r="G7795" s="80">
        <v>27.0</v>
      </c>
      <c r="H7795" s="81">
        <v>0.0</v>
      </c>
      <c r="I7795" s="81">
        <v>510000.0</v>
      </c>
      <c r="J7795" s="81">
        <v>86700.0</v>
      </c>
      <c r="K7795" s="81">
        <v>510000.0</v>
      </c>
      <c r="L7795" s="82">
        <v>0.17</v>
      </c>
      <c r="N7795" s="83">
        <f t="shared" si="1"/>
        <v>0.17</v>
      </c>
      <c r="O7795" s="83">
        <f t="shared" si="2"/>
        <v>0.17</v>
      </c>
      <c r="Q7795" s="83">
        <f t="shared" si="3"/>
        <v>1</v>
      </c>
      <c r="R7795" s="83">
        <f t="shared" si="4"/>
        <v>0.17</v>
      </c>
      <c r="S7795" s="83" t="b">
        <f t="shared" si="5"/>
        <v>0</v>
      </c>
      <c r="T7795" s="72"/>
      <c r="U7795" s="72"/>
      <c r="V7795" s="72"/>
      <c r="W7795" s="72"/>
      <c r="X7795" s="72"/>
      <c r="Y7795" s="72"/>
      <c r="Z7795" s="72"/>
      <c r="AA7795" s="72"/>
      <c r="AB7795" s="72"/>
      <c r="AC7795" s="72"/>
      <c r="AD7795" s="72"/>
      <c r="AE7795" s="72"/>
      <c r="AF7795" s="72"/>
      <c r="AG7795" s="72"/>
      <c r="AH7795" s="72"/>
      <c r="AI7795" s="72"/>
      <c r="AJ7795" s="72"/>
      <c r="AK7795" s="72"/>
    </row>
    <row r="7796" ht="14.25" customHeight="1">
      <c r="A7796" s="78">
        <v>7793.0</v>
      </c>
      <c r="C7796" s="78" t="str">
        <f>VLOOKUP(G7796,[1]Macrodata_CCF!$A$3:$D$55,4,FALSE)</f>
        <v>#ERROR!</v>
      </c>
      <c r="E7796" s="79" t="str">
        <f>VLOOKUP(G7796,[1]Macrodata_CCF!$A$3:$B$55,2,FALSE)</f>
        <v>#ERROR!</v>
      </c>
      <c r="F7796" s="78">
        <v>0.0</v>
      </c>
      <c r="G7796" s="80">
        <v>48.0</v>
      </c>
      <c r="H7796" s="81">
        <v>420755.0</v>
      </c>
      <c r="I7796" s="81">
        <v>970000.0</v>
      </c>
      <c r="J7796" s="81">
        <v>530605.0</v>
      </c>
      <c r="K7796" s="81">
        <v>1455000.0</v>
      </c>
      <c r="L7796" s="82">
        <v>0.2000018206811168</v>
      </c>
      <c r="N7796" s="83">
        <f t="shared" si="1"/>
        <v>0.2000018207</v>
      </c>
      <c r="O7796" s="83">
        <f t="shared" si="2"/>
        <v>0.2000018207</v>
      </c>
      <c r="Q7796" s="83">
        <f t="shared" si="3"/>
        <v>0.5662319588</v>
      </c>
      <c r="R7796" s="83">
        <f t="shared" si="4"/>
        <v>0.2000018207</v>
      </c>
      <c r="S7796" s="83" t="b">
        <f t="shared" si="5"/>
        <v>0</v>
      </c>
      <c r="T7796" s="72"/>
      <c r="U7796" s="72"/>
      <c r="V7796" s="72"/>
      <c r="W7796" s="72"/>
      <c r="X7796" s="72"/>
      <c r="Y7796" s="72"/>
      <c r="Z7796" s="72"/>
      <c r="AA7796" s="72"/>
      <c r="AB7796" s="72"/>
      <c r="AC7796" s="72"/>
      <c r="AD7796" s="72"/>
      <c r="AE7796" s="72"/>
      <c r="AF7796" s="72"/>
      <c r="AG7796" s="72"/>
      <c r="AH7796" s="72"/>
      <c r="AI7796" s="72"/>
      <c r="AJ7796" s="72"/>
      <c r="AK7796" s="72"/>
    </row>
    <row r="7797" ht="14.25" customHeight="1">
      <c r="A7797" s="78">
        <v>7794.0</v>
      </c>
      <c r="C7797" s="78" t="str">
        <f>VLOOKUP(G7797,[1]Macrodata_CCF!$A$3:$D$55,4,FALSE)</f>
        <v>#ERROR!</v>
      </c>
      <c r="E7797" s="79" t="str">
        <f>VLOOKUP(G7797,[1]Macrodata_CCF!$A$3:$B$55,2,FALSE)</f>
        <v>#ERROR!</v>
      </c>
      <c r="F7797" s="78">
        <v>0.0</v>
      </c>
      <c r="G7797" s="80">
        <v>20.0</v>
      </c>
      <c r="H7797" s="81">
        <v>244970.0</v>
      </c>
      <c r="I7797" s="81">
        <v>530000.0</v>
      </c>
      <c r="J7797" s="81">
        <v>284875.0</v>
      </c>
      <c r="K7797" s="81">
        <v>530000.0</v>
      </c>
      <c r="L7797" s="82">
        <v>0.1400028067220994</v>
      </c>
      <c r="N7797" s="83">
        <f t="shared" si="1"/>
        <v>0.1400028067</v>
      </c>
      <c r="O7797" s="83">
        <f t="shared" si="2"/>
        <v>0.1400028067</v>
      </c>
      <c r="Q7797" s="83">
        <f t="shared" si="3"/>
        <v>0.5377924528</v>
      </c>
      <c r="R7797" s="83">
        <f t="shared" si="4"/>
        <v>0.1400028067</v>
      </c>
      <c r="S7797" s="83" t="b">
        <f t="shared" si="5"/>
        <v>0</v>
      </c>
      <c r="T7797" s="72"/>
      <c r="U7797" s="72"/>
      <c r="V7797" s="72"/>
      <c r="W7797" s="72"/>
      <c r="X7797" s="72"/>
      <c r="Y7797" s="72"/>
      <c r="Z7797" s="72"/>
      <c r="AA7797" s="72"/>
      <c r="AB7797" s="72"/>
      <c r="AC7797" s="72"/>
      <c r="AD7797" s="72"/>
      <c r="AE7797" s="72"/>
      <c r="AF7797" s="72"/>
      <c r="AG7797" s="72"/>
      <c r="AH7797" s="72"/>
      <c r="AI7797" s="72"/>
      <c r="AJ7797" s="72"/>
      <c r="AK7797" s="72"/>
    </row>
    <row r="7798" ht="14.25" customHeight="1">
      <c r="A7798" s="78">
        <v>7795.0</v>
      </c>
      <c r="C7798" s="78" t="str">
        <f>VLOOKUP(G7798,[1]Macrodata_CCF!$A$3:$D$55,4,FALSE)</f>
        <v>#ERROR!</v>
      </c>
      <c r="E7798" s="79" t="str">
        <f>VLOOKUP(G7798,[1]Macrodata_CCF!$A$3:$B$55,2,FALSE)</f>
        <v>#ERROR!</v>
      </c>
      <c r="F7798" s="78">
        <v>0.0</v>
      </c>
      <c r="G7798" s="80">
        <v>43.0</v>
      </c>
      <c r="H7798" s="81">
        <v>140005.0</v>
      </c>
      <c r="I7798" s="81">
        <v>830000.0</v>
      </c>
      <c r="J7798" s="81">
        <v>278005.0</v>
      </c>
      <c r="K7798" s="81">
        <v>830000.0</v>
      </c>
      <c r="L7798" s="82">
        <v>0.2000014492858644</v>
      </c>
      <c r="N7798" s="83">
        <f t="shared" si="1"/>
        <v>0.2000014493</v>
      </c>
      <c r="O7798" s="83">
        <f t="shared" si="2"/>
        <v>0.2000014493</v>
      </c>
      <c r="Q7798" s="83">
        <f t="shared" si="3"/>
        <v>0.8313192771</v>
      </c>
      <c r="R7798" s="83">
        <f t="shared" si="4"/>
        <v>0.2000014493</v>
      </c>
      <c r="S7798" s="83" t="b">
        <f t="shared" si="5"/>
        <v>0</v>
      </c>
      <c r="T7798" s="72"/>
      <c r="U7798" s="72"/>
      <c r="V7798" s="72"/>
      <c r="W7798" s="72"/>
      <c r="X7798" s="72"/>
      <c r="Y7798" s="72"/>
      <c r="Z7798" s="72"/>
      <c r="AA7798" s="72"/>
      <c r="AB7798" s="72"/>
      <c r="AC7798" s="72"/>
      <c r="AD7798" s="72"/>
      <c r="AE7798" s="72"/>
      <c r="AF7798" s="72"/>
      <c r="AG7798" s="72"/>
      <c r="AH7798" s="72"/>
      <c r="AI7798" s="72"/>
      <c r="AJ7798" s="72"/>
      <c r="AK7798" s="72"/>
    </row>
    <row r="7799" ht="14.25" customHeight="1">
      <c r="A7799" s="78">
        <v>7796.0</v>
      </c>
      <c r="C7799" s="78" t="str">
        <f>VLOOKUP(G7799,[1]Macrodata_CCF!$A$3:$D$55,4,FALSE)</f>
        <v>#ERROR!</v>
      </c>
      <c r="E7799" s="79" t="str">
        <f>VLOOKUP(G7799,[1]Macrodata_CCF!$A$3:$B$55,2,FALSE)</f>
        <v>#ERROR!</v>
      </c>
      <c r="F7799" s="78">
        <v>0.0</v>
      </c>
      <c r="G7799" s="80">
        <v>1.0</v>
      </c>
      <c r="H7799" s="81">
        <v>0.0</v>
      </c>
      <c r="I7799" s="81">
        <v>910000.0</v>
      </c>
      <c r="J7799" s="81">
        <v>300300.0</v>
      </c>
      <c r="K7799" s="81">
        <v>1729000.0</v>
      </c>
      <c r="L7799" s="82">
        <v>0.33</v>
      </c>
      <c r="N7799" s="83">
        <f t="shared" si="1"/>
        <v>0.33</v>
      </c>
      <c r="O7799" s="83">
        <f t="shared" si="2"/>
        <v>0.33</v>
      </c>
      <c r="Q7799" s="83">
        <f t="shared" si="3"/>
        <v>1</v>
      </c>
      <c r="R7799" s="83">
        <f t="shared" si="4"/>
        <v>0.33</v>
      </c>
      <c r="S7799" s="83" t="b">
        <f t="shared" si="5"/>
        <v>0</v>
      </c>
      <c r="T7799" s="72"/>
      <c r="U7799" s="72"/>
      <c r="V7799" s="72"/>
      <c r="W7799" s="72"/>
      <c r="X7799" s="72"/>
      <c r="Y7799" s="72"/>
      <c r="Z7799" s="72"/>
      <c r="AA7799" s="72"/>
      <c r="AB7799" s="72"/>
      <c r="AC7799" s="72"/>
      <c r="AD7799" s="72"/>
      <c r="AE7799" s="72"/>
      <c r="AF7799" s="72"/>
      <c r="AG7799" s="72"/>
      <c r="AH7799" s="72"/>
      <c r="AI7799" s="72"/>
      <c r="AJ7799" s="72"/>
      <c r="AK7799" s="72"/>
    </row>
    <row r="7800" ht="14.25" customHeight="1">
      <c r="A7800" s="78">
        <v>7797.0</v>
      </c>
      <c r="C7800" s="78" t="str">
        <f>VLOOKUP(G7800,[1]Macrodata_CCF!$A$3:$D$55,4,FALSE)</f>
        <v>#ERROR!</v>
      </c>
      <c r="E7800" s="79" t="str">
        <f>VLOOKUP(G7800,[1]Macrodata_CCF!$A$3:$B$55,2,FALSE)</f>
        <v>#ERROR!</v>
      </c>
      <c r="F7800" s="78">
        <v>0.0</v>
      </c>
      <c r="G7800" s="80">
        <v>29.0</v>
      </c>
      <c r="H7800" s="81">
        <v>0.0</v>
      </c>
      <c r="I7800" s="81">
        <v>740000.0</v>
      </c>
      <c r="J7800" s="81">
        <v>0.0</v>
      </c>
      <c r="K7800" s="81">
        <v>740000.0</v>
      </c>
      <c r="L7800" s="82">
        <v>0.0</v>
      </c>
      <c r="N7800" s="83">
        <f t="shared" si="1"/>
        <v>0</v>
      </c>
      <c r="O7800" s="83">
        <f t="shared" si="2"/>
        <v>0</v>
      </c>
      <c r="Q7800" s="83">
        <f t="shared" si="3"/>
        <v>1</v>
      </c>
      <c r="R7800" s="83">
        <f t="shared" si="4"/>
        <v>0</v>
      </c>
      <c r="S7800" s="83" t="b">
        <f t="shared" si="5"/>
        <v>0</v>
      </c>
      <c r="T7800" s="72"/>
      <c r="U7800" s="72"/>
      <c r="V7800" s="72"/>
      <c r="W7800" s="72"/>
      <c r="X7800" s="72"/>
      <c r="Y7800" s="72"/>
      <c r="Z7800" s="72"/>
      <c r="AA7800" s="72"/>
      <c r="AB7800" s="72"/>
      <c r="AC7800" s="72"/>
      <c r="AD7800" s="72"/>
      <c r="AE7800" s="72"/>
      <c r="AF7800" s="72"/>
      <c r="AG7800" s="72"/>
      <c r="AH7800" s="72"/>
      <c r="AI7800" s="72"/>
      <c r="AJ7800" s="72"/>
      <c r="AK7800" s="72"/>
    </row>
    <row r="7801" ht="14.25" customHeight="1">
      <c r="A7801" s="78">
        <v>7798.0</v>
      </c>
      <c r="C7801" s="78" t="str">
        <f>VLOOKUP(G7801,[1]Macrodata_CCF!$A$3:$D$55,4,FALSE)</f>
        <v>#ERROR!</v>
      </c>
      <c r="E7801" s="79" t="str">
        <f>VLOOKUP(G7801,[1]Macrodata_CCF!$A$3:$B$55,2,FALSE)</f>
        <v>#ERROR!</v>
      </c>
      <c r="F7801" s="78">
        <v>0.0</v>
      </c>
      <c r="G7801" s="80">
        <v>33.0</v>
      </c>
      <c r="H7801" s="81">
        <v>13125.0</v>
      </c>
      <c r="I7801" s="81">
        <v>120000.0</v>
      </c>
      <c r="J7801" s="81">
        <v>31295.0</v>
      </c>
      <c r="K7801" s="81">
        <v>120000.0</v>
      </c>
      <c r="L7801" s="82">
        <v>0.1700116959064328</v>
      </c>
      <c r="N7801" s="83">
        <f t="shared" si="1"/>
        <v>0.1700116959</v>
      </c>
      <c r="O7801" s="83">
        <f t="shared" si="2"/>
        <v>0.1700116959</v>
      </c>
      <c r="Q7801" s="83">
        <f t="shared" si="3"/>
        <v>0.890625</v>
      </c>
      <c r="R7801" s="83">
        <f t="shared" si="4"/>
        <v>0.1700116959</v>
      </c>
      <c r="S7801" s="83" t="b">
        <f t="shared" si="5"/>
        <v>0</v>
      </c>
      <c r="T7801" s="72"/>
      <c r="U7801" s="72"/>
      <c r="V7801" s="72"/>
      <c r="W7801" s="72"/>
      <c r="X7801" s="72"/>
      <c r="Y7801" s="72"/>
      <c r="Z7801" s="72"/>
      <c r="AA7801" s="72"/>
      <c r="AB7801" s="72"/>
      <c r="AC7801" s="72"/>
      <c r="AD7801" s="72"/>
      <c r="AE7801" s="72"/>
      <c r="AF7801" s="72"/>
      <c r="AG7801" s="72"/>
      <c r="AH7801" s="72"/>
      <c r="AI7801" s="72"/>
      <c r="AJ7801" s="72"/>
      <c r="AK7801" s="72"/>
    </row>
    <row r="7802" ht="14.25" customHeight="1">
      <c r="A7802" s="78">
        <v>7799.0</v>
      </c>
      <c r="C7802" s="78" t="str">
        <f>VLOOKUP(G7802,[1]Macrodata_CCF!$A$3:$D$55,4,FALSE)</f>
        <v>#ERROR!</v>
      </c>
      <c r="E7802" s="79" t="str">
        <f>VLOOKUP(G7802,[1]Macrodata_CCF!$A$3:$B$55,2,FALSE)</f>
        <v>#ERROR!</v>
      </c>
      <c r="F7802" s="78">
        <v>0.0</v>
      </c>
      <c r="G7802" s="80">
        <v>38.0</v>
      </c>
      <c r="H7802" s="81">
        <v>94590.0</v>
      </c>
      <c r="I7802" s="81">
        <v>410000.0</v>
      </c>
      <c r="J7802" s="81">
        <v>418200.0</v>
      </c>
      <c r="K7802" s="81">
        <v>410000.0</v>
      </c>
      <c r="L7802" s="82">
        <v>1.025997907485495</v>
      </c>
      <c r="N7802" s="83">
        <f t="shared" si="1"/>
        <v>1.025997907</v>
      </c>
      <c r="O7802" s="83">
        <f t="shared" si="2"/>
        <v>1</v>
      </c>
      <c r="Q7802" s="83">
        <f t="shared" si="3"/>
        <v>0.7692926829</v>
      </c>
      <c r="R7802" s="83">
        <f t="shared" si="4"/>
        <v>1.025997907</v>
      </c>
      <c r="S7802" s="83" t="b">
        <f t="shared" si="5"/>
        <v>0</v>
      </c>
      <c r="T7802" s="72"/>
      <c r="U7802" s="72"/>
      <c r="V7802" s="72"/>
      <c r="W7802" s="72"/>
      <c r="X7802" s="72"/>
      <c r="Y7802" s="72"/>
      <c r="Z7802" s="72"/>
      <c r="AA7802" s="72"/>
      <c r="AB7802" s="72"/>
      <c r="AC7802" s="72"/>
      <c r="AD7802" s="72"/>
      <c r="AE7802" s="72"/>
      <c r="AF7802" s="72"/>
      <c r="AG7802" s="72"/>
      <c r="AH7802" s="72"/>
      <c r="AI7802" s="72"/>
      <c r="AJ7802" s="72"/>
      <c r="AK7802" s="72"/>
    </row>
    <row r="7803" ht="14.25" customHeight="1">
      <c r="A7803" s="78">
        <v>7800.0</v>
      </c>
      <c r="C7803" s="78" t="str">
        <f>VLOOKUP(G7803,[1]Macrodata_CCF!$A$3:$D$55,4,FALSE)</f>
        <v>#ERROR!</v>
      </c>
      <c r="E7803" s="79" t="str">
        <f>VLOOKUP(G7803,[1]Macrodata_CCF!$A$3:$B$55,2,FALSE)</f>
        <v>#ERROR!</v>
      </c>
      <c r="F7803" s="78">
        <v>0.0</v>
      </c>
      <c r="G7803" s="80">
        <v>42.0</v>
      </c>
      <c r="H7803" s="81">
        <v>11065.0</v>
      </c>
      <c r="I7803" s="81">
        <v>400000.0</v>
      </c>
      <c r="J7803" s="81">
        <v>530400.0</v>
      </c>
      <c r="K7803" s="81">
        <v>520000.0</v>
      </c>
      <c r="L7803" s="82">
        <v>1.335274531734094</v>
      </c>
      <c r="N7803" s="83">
        <f t="shared" si="1"/>
        <v>1.335274532</v>
      </c>
      <c r="O7803" s="83">
        <f t="shared" si="2"/>
        <v>1</v>
      </c>
      <c r="Q7803" s="83">
        <f t="shared" si="3"/>
        <v>0.9723375</v>
      </c>
      <c r="R7803" s="83">
        <f t="shared" si="4"/>
        <v>1.335274532</v>
      </c>
      <c r="S7803" s="83" t="b">
        <f t="shared" si="5"/>
        <v>0</v>
      </c>
      <c r="T7803" s="72"/>
      <c r="U7803" s="72"/>
      <c r="V7803" s="72"/>
      <c r="W7803" s="72"/>
      <c r="X7803" s="72"/>
      <c r="Y7803" s="72"/>
      <c r="Z7803" s="72"/>
      <c r="AA7803" s="72"/>
      <c r="AB7803" s="72"/>
      <c r="AC7803" s="72"/>
      <c r="AD7803" s="72"/>
      <c r="AE7803" s="72"/>
      <c r="AF7803" s="72"/>
      <c r="AG7803" s="72"/>
      <c r="AH7803" s="72"/>
      <c r="AI7803" s="72"/>
      <c r="AJ7803" s="72"/>
      <c r="AK7803" s="72"/>
    </row>
    <row r="7804" ht="14.25" customHeight="1">
      <c r="A7804" s="78">
        <v>7801.0</v>
      </c>
      <c r="C7804" s="78" t="str">
        <f>VLOOKUP(G7804,[1]Macrodata_CCF!$A$3:$D$55,4,FALSE)</f>
        <v>#ERROR!</v>
      </c>
      <c r="E7804" s="79" t="str">
        <f>VLOOKUP(G7804,[1]Macrodata_CCF!$A$3:$B$55,2,FALSE)</f>
        <v>#ERROR!</v>
      </c>
      <c r="F7804" s="78">
        <v>0.0</v>
      </c>
      <c r="G7804" s="80">
        <v>22.0</v>
      </c>
      <c r="H7804" s="81">
        <v>388925.0</v>
      </c>
      <c r="I7804" s="81">
        <v>540000.0</v>
      </c>
      <c r="J7804" s="81">
        <v>413095.0</v>
      </c>
      <c r="K7804" s="81">
        <v>540000.0</v>
      </c>
      <c r="L7804" s="82">
        <v>0.1599867615422803</v>
      </c>
      <c r="N7804" s="83">
        <f t="shared" si="1"/>
        <v>0.1599867615</v>
      </c>
      <c r="O7804" s="83">
        <f t="shared" si="2"/>
        <v>0.1599867615</v>
      </c>
      <c r="Q7804" s="83">
        <f t="shared" si="3"/>
        <v>0.2797685185</v>
      </c>
      <c r="R7804" s="83">
        <f t="shared" si="4"/>
        <v>0.1599867615</v>
      </c>
      <c r="S7804" s="83" t="b">
        <f t="shared" si="5"/>
        <v>0</v>
      </c>
      <c r="T7804" s="72"/>
      <c r="U7804" s="72"/>
      <c r="V7804" s="72"/>
      <c r="W7804" s="72"/>
      <c r="X7804" s="72"/>
      <c r="Y7804" s="72"/>
      <c r="Z7804" s="72"/>
      <c r="AA7804" s="72"/>
      <c r="AB7804" s="72"/>
      <c r="AC7804" s="72"/>
      <c r="AD7804" s="72"/>
      <c r="AE7804" s="72"/>
      <c r="AF7804" s="72"/>
      <c r="AG7804" s="72"/>
      <c r="AH7804" s="72"/>
      <c r="AI7804" s="72"/>
      <c r="AJ7804" s="72"/>
      <c r="AK7804" s="72"/>
    </row>
    <row r="7805" ht="14.25" customHeight="1">
      <c r="A7805" s="78">
        <v>7802.0</v>
      </c>
      <c r="C7805" s="78" t="str">
        <f>VLOOKUP(G7805,[1]Macrodata_CCF!$A$3:$D$55,4,FALSE)</f>
        <v>#ERROR!</v>
      </c>
      <c r="E7805" s="79" t="str">
        <f>VLOOKUP(G7805,[1]Macrodata_CCF!$A$3:$B$55,2,FALSE)</f>
        <v>#ERROR!</v>
      </c>
      <c r="F7805" s="78">
        <v>0.0</v>
      </c>
      <c r="G7805" s="80">
        <v>46.0</v>
      </c>
      <c r="H7805" s="81">
        <v>278160.0</v>
      </c>
      <c r="I7805" s="81">
        <v>620000.0</v>
      </c>
      <c r="J7805" s="81">
        <v>329435.0</v>
      </c>
      <c r="K7805" s="81">
        <v>1240000.0</v>
      </c>
      <c r="L7805" s="82">
        <v>0.1499970746548093</v>
      </c>
      <c r="N7805" s="83">
        <f t="shared" si="1"/>
        <v>0.1499970747</v>
      </c>
      <c r="O7805" s="83">
        <f t="shared" si="2"/>
        <v>0.1499970747</v>
      </c>
      <c r="Q7805" s="83">
        <f t="shared" si="3"/>
        <v>0.5513548387</v>
      </c>
      <c r="R7805" s="83">
        <f t="shared" si="4"/>
        <v>0.1499970747</v>
      </c>
      <c r="S7805" s="83" t="b">
        <f t="shared" si="5"/>
        <v>0</v>
      </c>
      <c r="T7805" s="72"/>
      <c r="U7805" s="72"/>
      <c r="V7805" s="72"/>
      <c r="W7805" s="72"/>
      <c r="X7805" s="72"/>
      <c r="Y7805" s="72"/>
      <c r="Z7805" s="72"/>
      <c r="AA7805" s="72"/>
      <c r="AB7805" s="72"/>
      <c r="AC7805" s="72"/>
      <c r="AD7805" s="72"/>
      <c r="AE7805" s="72"/>
      <c r="AF7805" s="72"/>
      <c r="AG7805" s="72"/>
      <c r="AH7805" s="72"/>
      <c r="AI7805" s="72"/>
      <c r="AJ7805" s="72"/>
      <c r="AK7805" s="72"/>
    </row>
    <row r="7806" ht="14.25" customHeight="1">
      <c r="A7806" s="78">
        <v>7803.0</v>
      </c>
      <c r="C7806" s="78" t="str">
        <f>VLOOKUP(G7806,[1]Macrodata_CCF!$A$3:$D$55,4,FALSE)</f>
        <v>#ERROR!</v>
      </c>
      <c r="E7806" s="79" t="str">
        <f>VLOOKUP(G7806,[1]Macrodata_CCF!$A$3:$B$55,2,FALSE)</f>
        <v>#ERROR!</v>
      </c>
      <c r="F7806" s="78">
        <v>0.0</v>
      </c>
      <c r="G7806" s="80">
        <v>11.0</v>
      </c>
      <c r="H7806" s="81">
        <v>658360.0</v>
      </c>
      <c r="I7806" s="81">
        <v>730000.0</v>
      </c>
      <c r="J7806" s="81">
        <v>671970.0</v>
      </c>
      <c r="K7806" s="81">
        <v>730000.0</v>
      </c>
      <c r="L7806" s="82">
        <v>0.1899776661083194</v>
      </c>
      <c r="N7806" s="83">
        <f t="shared" si="1"/>
        <v>0.1899776661</v>
      </c>
      <c r="O7806" s="83">
        <f t="shared" si="2"/>
        <v>0.1899776661</v>
      </c>
      <c r="Q7806" s="83">
        <f t="shared" si="3"/>
        <v>0.0981369863</v>
      </c>
      <c r="R7806" s="83">
        <f t="shared" si="4"/>
        <v>0.01864383562</v>
      </c>
      <c r="S7806" s="83" t="b">
        <f t="shared" si="5"/>
        <v>0</v>
      </c>
      <c r="T7806" s="72"/>
      <c r="U7806" s="72"/>
      <c r="V7806" s="72"/>
      <c r="W7806" s="72"/>
      <c r="X7806" s="72"/>
      <c r="Y7806" s="72"/>
      <c r="Z7806" s="72"/>
      <c r="AA7806" s="72"/>
      <c r="AB7806" s="72"/>
      <c r="AC7806" s="72"/>
      <c r="AD7806" s="72"/>
      <c r="AE7806" s="72"/>
      <c r="AF7806" s="72"/>
      <c r="AG7806" s="72"/>
      <c r="AH7806" s="72"/>
      <c r="AI7806" s="72"/>
      <c r="AJ7806" s="72"/>
      <c r="AK7806" s="72"/>
    </row>
    <row r="7807" ht="14.25" customHeight="1">
      <c r="A7807" s="78">
        <v>7804.0</v>
      </c>
      <c r="C7807" s="78" t="str">
        <f>VLOOKUP(G7807,[1]Macrodata_CCF!$A$3:$D$55,4,FALSE)</f>
        <v>#ERROR!</v>
      </c>
      <c r="E7807" s="79" t="str">
        <f>VLOOKUP(G7807,[1]Macrodata_CCF!$A$3:$B$55,2,FALSE)</f>
        <v>#ERROR!</v>
      </c>
      <c r="F7807" s="78">
        <v>0.0</v>
      </c>
      <c r="G7807" s="80">
        <v>6.0</v>
      </c>
      <c r="H7807" s="81">
        <v>111840.0</v>
      </c>
      <c r="I7807" s="81">
        <v>360000.0</v>
      </c>
      <c r="J7807" s="81">
        <v>161470.0</v>
      </c>
      <c r="K7807" s="81">
        <v>468000.0</v>
      </c>
      <c r="L7807" s="82">
        <v>0.19999194068343</v>
      </c>
      <c r="N7807" s="83">
        <f t="shared" si="1"/>
        <v>0.1999919407</v>
      </c>
      <c r="O7807" s="83">
        <f t="shared" si="2"/>
        <v>0.1999919407</v>
      </c>
      <c r="Q7807" s="83">
        <f t="shared" si="3"/>
        <v>0.6893333333</v>
      </c>
      <c r="R7807" s="83">
        <f t="shared" si="4"/>
        <v>0.1999919407</v>
      </c>
      <c r="S7807" s="83" t="b">
        <f t="shared" si="5"/>
        <v>0</v>
      </c>
      <c r="T7807" s="72"/>
      <c r="U7807" s="72"/>
      <c r="V7807" s="72"/>
      <c r="W7807" s="72"/>
      <c r="X7807" s="72"/>
      <c r="Y7807" s="72"/>
      <c r="Z7807" s="72"/>
      <c r="AA7807" s="72"/>
      <c r="AB7807" s="72"/>
      <c r="AC7807" s="72"/>
      <c r="AD7807" s="72"/>
      <c r="AE7807" s="72"/>
      <c r="AF7807" s="72"/>
      <c r="AG7807" s="72"/>
      <c r="AH7807" s="72"/>
      <c r="AI7807" s="72"/>
      <c r="AJ7807" s="72"/>
      <c r="AK7807" s="72"/>
    </row>
    <row r="7808" ht="14.25" customHeight="1">
      <c r="A7808" s="78">
        <v>7805.0</v>
      </c>
      <c r="C7808" s="78" t="str">
        <f>VLOOKUP(G7808,[1]Macrodata_CCF!$A$3:$D$55,4,FALSE)</f>
        <v>#ERROR!</v>
      </c>
      <c r="E7808" s="79" t="str">
        <f>VLOOKUP(G7808,[1]Macrodata_CCF!$A$3:$B$55,2,FALSE)</f>
        <v>#ERROR!</v>
      </c>
      <c r="F7808" s="78">
        <v>0.0</v>
      </c>
      <c r="G7808" s="80">
        <v>12.0</v>
      </c>
      <c r="H7808" s="81">
        <v>0.0</v>
      </c>
      <c r="I7808" s="81">
        <v>50000.0</v>
      </c>
      <c r="J7808" s="81">
        <v>18500.0</v>
      </c>
      <c r="K7808" s="81">
        <v>50000.0</v>
      </c>
      <c r="L7808" s="82">
        <v>0.37</v>
      </c>
      <c r="N7808" s="83">
        <f t="shared" si="1"/>
        <v>0.37</v>
      </c>
      <c r="O7808" s="83">
        <f t="shared" si="2"/>
        <v>0.37</v>
      </c>
      <c r="Q7808" s="83">
        <f t="shared" si="3"/>
        <v>1</v>
      </c>
      <c r="R7808" s="83">
        <f t="shared" si="4"/>
        <v>0.37</v>
      </c>
      <c r="S7808" s="83" t="b">
        <f t="shared" si="5"/>
        <v>0</v>
      </c>
      <c r="T7808" s="72"/>
      <c r="U7808" s="72"/>
      <c r="V7808" s="72"/>
      <c r="W7808" s="72"/>
      <c r="X7808" s="72"/>
      <c r="Y7808" s="72"/>
      <c r="Z7808" s="72"/>
      <c r="AA7808" s="72"/>
      <c r="AB7808" s="72"/>
      <c r="AC7808" s="72"/>
      <c r="AD7808" s="72"/>
      <c r="AE7808" s="72"/>
      <c r="AF7808" s="72"/>
      <c r="AG7808" s="72"/>
      <c r="AH7808" s="72"/>
      <c r="AI7808" s="72"/>
      <c r="AJ7808" s="72"/>
      <c r="AK7808" s="72"/>
    </row>
    <row r="7809" ht="14.25" customHeight="1">
      <c r="A7809" s="78">
        <v>7806.0</v>
      </c>
      <c r="C7809" s="78" t="str">
        <f>VLOOKUP(G7809,[1]Macrodata_CCF!$A$3:$D$55,4,FALSE)</f>
        <v>#ERROR!</v>
      </c>
      <c r="E7809" s="79" t="str">
        <f>VLOOKUP(G7809,[1]Macrodata_CCF!$A$3:$B$55,2,FALSE)</f>
        <v>#ERROR!</v>
      </c>
      <c r="F7809" s="78">
        <v>0.0</v>
      </c>
      <c r="G7809" s="80">
        <v>38.0</v>
      </c>
      <c r="H7809" s="81">
        <v>105475.0</v>
      </c>
      <c r="I7809" s="81">
        <v>550000.0</v>
      </c>
      <c r="J7809" s="81">
        <v>149930.0</v>
      </c>
      <c r="K7809" s="81">
        <v>550000.0</v>
      </c>
      <c r="L7809" s="82">
        <v>0.1000056239806535</v>
      </c>
      <c r="N7809" s="83">
        <f t="shared" si="1"/>
        <v>0.100005624</v>
      </c>
      <c r="O7809" s="83">
        <f t="shared" si="2"/>
        <v>0.100005624</v>
      </c>
      <c r="Q7809" s="83">
        <f t="shared" si="3"/>
        <v>0.8082272727</v>
      </c>
      <c r="R7809" s="83">
        <f t="shared" si="4"/>
        <v>0.100005624</v>
      </c>
      <c r="S7809" s="83" t="b">
        <f t="shared" si="5"/>
        <v>0</v>
      </c>
      <c r="T7809" s="72"/>
      <c r="U7809" s="72"/>
      <c r="V7809" s="72"/>
      <c r="W7809" s="72"/>
      <c r="X7809" s="72"/>
      <c r="Y7809" s="72"/>
      <c r="Z7809" s="72"/>
      <c r="AA7809" s="72"/>
      <c r="AB7809" s="72"/>
      <c r="AC7809" s="72"/>
      <c r="AD7809" s="72"/>
      <c r="AE7809" s="72"/>
      <c r="AF7809" s="72"/>
      <c r="AG7809" s="72"/>
      <c r="AH7809" s="72"/>
      <c r="AI7809" s="72"/>
      <c r="AJ7809" s="72"/>
      <c r="AK7809" s="72"/>
    </row>
    <row r="7810" ht="14.25" customHeight="1">
      <c r="A7810" s="78">
        <v>7807.0</v>
      </c>
      <c r="C7810" s="78" t="str">
        <f>VLOOKUP(G7810,[1]Macrodata_CCF!$A$3:$D$55,4,FALSE)</f>
        <v>#ERROR!</v>
      </c>
      <c r="E7810" s="79" t="str">
        <f>VLOOKUP(G7810,[1]Macrodata_CCF!$A$3:$B$55,2,FALSE)</f>
        <v>#ERROR!</v>
      </c>
      <c r="F7810" s="78">
        <v>1.0</v>
      </c>
      <c r="G7810" s="80">
        <v>4.0</v>
      </c>
      <c r="H7810" s="81">
        <v>661155.0</v>
      </c>
      <c r="I7810" s="81">
        <v>690000.0</v>
      </c>
      <c r="J7810" s="81">
        <v>672980.0</v>
      </c>
      <c r="K7810" s="81">
        <v>690000.0</v>
      </c>
      <c r="L7810" s="82">
        <v>0.4099497313225862</v>
      </c>
      <c r="N7810" s="83">
        <f t="shared" si="1"/>
        <v>0.4099497313</v>
      </c>
      <c r="O7810" s="83">
        <f t="shared" si="2"/>
        <v>0.4099497313</v>
      </c>
      <c r="Q7810" s="83">
        <f t="shared" si="3"/>
        <v>0.04180434783</v>
      </c>
      <c r="R7810" s="83">
        <f t="shared" si="4"/>
        <v>0.01713768116</v>
      </c>
      <c r="S7810" s="83" t="b">
        <f t="shared" si="5"/>
        <v>0</v>
      </c>
      <c r="T7810" s="72"/>
      <c r="U7810" s="72"/>
      <c r="V7810" s="72"/>
      <c r="W7810" s="72"/>
      <c r="X7810" s="72"/>
      <c r="Y7810" s="72"/>
      <c r="Z7810" s="72"/>
      <c r="AA7810" s="72"/>
      <c r="AB7810" s="72"/>
      <c r="AC7810" s="72"/>
      <c r="AD7810" s="72"/>
      <c r="AE7810" s="72"/>
      <c r="AF7810" s="72"/>
      <c r="AG7810" s="72"/>
      <c r="AH7810" s="72"/>
      <c r="AI7810" s="72"/>
      <c r="AJ7810" s="72"/>
      <c r="AK7810" s="72"/>
    </row>
    <row r="7811" ht="14.25" customHeight="1">
      <c r="A7811" s="78">
        <v>7808.0</v>
      </c>
      <c r="C7811" s="78" t="str">
        <f>VLOOKUP(G7811,[1]Macrodata_CCF!$A$3:$D$55,4,FALSE)</f>
        <v>#ERROR!</v>
      </c>
      <c r="E7811" s="79" t="str">
        <f>VLOOKUP(G7811,[1]Macrodata_CCF!$A$3:$B$55,2,FALSE)</f>
        <v>#ERROR!</v>
      </c>
      <c r="F7811" s="78">
        <v>0.0</v>
      </c>
      <c r="G7811" s="80">
        <v>22.0</v>
      </c>
      <c r="H7811" s="81">
        <v>367390.0</v>
      </c>
      <c r="I7811" s="81">
        <v>800000.0</v>
      </c>
      <c r="J7811" s="81">
        <v>302500.0</v>
      </c>
      <c r="K7811" s="81">
        <v>1360000.0</v>
      </c>
      <c r="L7811" s="82">
        <v>-0.1499965326737708</v>
      </c>
      <c r="N7811" s="83">
        <f t="shared" si="1"/>
        <v>-0.1499965327</v>
      </c>
      <c r="O7811" s="83">
        <f t="shared" si="2"/>
        <v>0</v>
      </c>
      <c r="Q7811" s="83">
        <f t="shared" si="3"/>
        <v>0.5407625</v>
      </c>
      <c r="R7811" s="83">
        <f t="shared" si="4"/>
        <v>-0.1499965327</v>
      </c>
      <c r="S7811" s="83" t="b">
        <f t="shared" si="5"/>
        <v>0</v>
      </c>
      <c r="T7811" s="72"/>
      <c r="U7811" s="72"/>
      <c r="V7811" s="72"/>
      <c r="W7811" s="72"/>
      <c r="X7811" s="72"/>
      <c r="Y7811" s="72"/>
      <c r="Z7811" s="72"/>
      <c r="AA7811" s="72"/>
      <c r="AB7811" s="72"/>
      <c r="AC7811" s="72"/>
      <c r="AD7811" s="72"/>
      <c r="AE7811" s="72"/>
      <c r="AF7811" s="72"/>
      <c r="AG7811" s="72"/>
      <c r="AH7811" s="72"/>
      <c r="AI7811" s="72"/>
      <c r="AJ7811" s="72"/>
      <c r="AK7811" s="72"/>
    </row>
    <row r="7812" ht="14.25" customHeight="1">
      <c r="A7812" s="78">
        <v>7809.0</v>
      </c>
      <c r="C7812" s="78" t="str">
        <f>VLOOKUP(G7812,[1]Macrodata_CCF!$A$3:$D$55,4,FALSE)</f>
        <v>#ERROR!</v>
      </c>
      <c r="E7812" s="79" t="str">
        <f>VLOOKUP(G7812,[1]Macrodata_CCF!$A$3:$B$55,2,FALSE)</f>
        <v>#ERROR!</v>
      </c>
      <c r="F7812" s="78">
        <v>0.0</v>
      </c>
      <c r="G7812" s="80">
        <v>43.0</v>
      </c>
      <c r="H7812" s="81">
        <v>9390.0</v>
      </c>
      <c r="I7812" s="81">
        <v>20000.0</v>
      </c>
      <c r="J7812" s="81">
        <v>11405.0</v>
      </c>
      <c r="K7812" s="81">
        <v>26000.0</v>
      </c>
      <c r="L7812" s="82">
        <v>0.1899151743638077</v>
      </c>
      <c r="N7812" s="83">
        <f t="shared" si="1"/>
        <v>0.1899151744</v>
      </c>
      <c r="O7812" s="83">
        <f t="shared" si="2"/>
        <v>0.1899151744</v>
      </c>
      <c r="Q7812" s="83">
        <f t="shared" si="3"/>
        <v>0.5305</v>
      </c>
      <c r="R7812" s="83">
        <f t="shared" si="4"/>
        <v>0.1899151744</v>
      </c>
      <c r="S7812" s="83" t="b">
        <f t="shared" si="5"/>
        <v>0</v>
      </c>
      <c r="T7812" s="72"/>
      <c r="U7812" s="72"/>
      <c r="V7812" s="72"/>
      <c r="W7812" s="72"/>
      <c r="X7812" s="72"/>
      <c r="Y7812" s="72"/>
      <c r="Z7812" s="72"/>
      <c r="AA7812" s="72"/>
      <c r="AB7812" s="72"/>
      <c r="AC7812" s="72"/>
      <c r="AD7812" s="72"/>
      <c r="AE7812" s="72"/>
      <c r="AF7812" s="72"/>
      <c r="AG7812" s="72"/>
      <c r="AH7812" s="72"/>
      <c r="AI7812" s="72"/>
      <c r="AJ7812" s="72"/>
      <c r="AK7812" s="72"/>
    </row>
    <row r="7813" ht="14.25" customHeight="1">
      <c r="A7813" s="78">
        <v>7810.0</v>
      </c>
      <c r="C7813" s="78" t="str">
        <f>VLOOKUP(G7813,[1]Macrodata_CCF!$A$3:$D$55,4,FALSE)</f>
        <v>#ERROR!</v>
      </c>
      <c r="E7813" s="79" t="str">
        <f>VLOOKUP(G7813,[1]Macrodata_CCF!$A$3:$B$55,2,FALSE)</f>
        <v>#ERROR!</v>
      </c>
      <c r="F7813" s="78">
        <v>0.0</v>
      </c>
      <c r="G7813" s="80">
        <v>50.0</v>
      </c>
      <c r="H7813" s="81">
        <v>0.0</v>
      </c>
      <c r="I7813" s="81">
        <v>750000.0</v>
      </c>
      <c r="J7813" s="81">
        <v>765000.0</v>
      </c>
      <c r="K7813" s="81">
        <v>750000.0</v>
      </c>
      <c r="L7813" s="82">
        <v>1.02</v>
      </c>
      <c r="N7813" s="83">
        <f t="shared" si="1"/>
        <v>1.02</v>
      </c>
      <c r="O7813" s="83">
        <f t="shared" si="2"/>
        <v>1</v>
      </c>
      <c r="Q7813" s="83">
        <f t="shared" si="3"/>
        <v>1</v>
      </c>
      <c r="R7813" s="83">
        <f t="shared" si="4"/>
        <v>1.02</v>
      </c>
      <c r="S7813" s="83" t="b">
        <f t="shared" si="5"/>
        <v>0</v>
      </c>
      <c r="T7813" s="72"/>
      <c r="U7813" s="72"/>
      <c r="V7813" s="72"/>
      <c r="W7813" s="72"/>
      <c r="X7813" s="72"/>
      <c r="Y7813" s="72"/>
      <c r="Z7813" s="72"/>
      <c r="AA7813" s="72"/>
      <c r="AB7813" s="72"/>
      <c r="AC7813" s="72"/>
      <c r="AD7813" s="72"/>
      <c r="AE7813" s="72"/>
      <c r="AF7813" s="72"/>
      <c r="AG7813" s="72"/>
      <c r="AH7813" s="72"/>
      <c r="AI7813" s="72"/>
      <c r="AJ7813" s="72"/>
      <c r="AK7813" s="72"/>
    </row>
    <row r="7814" ht="14.25" customHeight="1">
      <c r="A7814" s="78">
        <v>7811.0</v>
      </c>
      <c r="C7814" s="78" t="str">
        <f>VLOOKUP(G7814,[1]Macrodata_CCF!$A$3:$D$55,4,FALSE)</f>
        <v>#ERROR!</v>
      </c>
      <c r="E7814" s="79" t="str">
        <f>VLOOKUP(G7814,[1]Macrodata_CCF!$A$3:$B$55,2,FALSE)</f>
        <v>#ERROR!</v>
      </c>
      <c r="F7814" s="78">
        <v>0.0</v>
      </c>
      <c r="G7814" s="80">
        <v>49.0</v>
      </c>
      <c r="H7814" s="81">
        <v>543260.0</v>
      </c>
      <c r="I7814" s="81">
        <v>990000.0</v>
      </c>
      <c r="J7814" s="81">
        <v>1009800.0</v>
      </c>
      <c r="K7814" s="81">
        <v>990000.0</v>
      </c>
      <c r="L7814" s="82">
        <v>1.044321081613466</v>
      </c>
      <c r="N7814" s="83">
        <f t="shared" si="1"/>
        <v>1.044321082</v>
      </c>
      <c r="O7814" s="83">
        <f t="shared" si="2"/>
        <v>1</v>
      </c>
      <c r="Q7814" s="83">
        <f t="shared" si="3"/>
        <v>0.4512525253</v>
      </c>
      <c r="R7814" s="83">
        <f t="shared" si="4"/>
        <v>1.044321082</v>
      </c>
      <c r="S7814" s="83" t="b">
        <f t="shared" si="5"/>
        <v>0</v>
      </c>
      <c r="T7814" s="72"/>
      <c r="U7814" s="72"/>
      <c r="V7814" s="72"/>
      <c r="W7814" s="72"/>
      <c r="X7814" s="72"/>
      <c r="Y7814" s="72"/>
      <c r="Z7814" s="72"/>
      <c r="AA7814" s="72"/>
      <c r="AB7814" s="72"/>
      <c r="AC7814" s="72"/>
      <c r="AD7814" s="72"/>
      <c r="AE7814" s="72"/>
      <c r="AF7814" s="72"/>
      <c r="AG7814" s="72"/>
      <c r="AH7814" s="72"/>
      <c r="AI7814" s="72"/>
      <c r="AJ7814" s="72"/>
      <c r="AK7814" s="72"/>
    </row>
    <row r="7815" ht="14.25" customHeight="1">
      <c r="A7815" s="78">
        <v>7812.0</v>
      </c>
      <c r="C7815" s="78" t="str">
        <f>VLOOKUP(G7815,[1]Macrodata_CCF!$A$3:$D$55,4,FALSE)</f>
        <v>#ERROR!</v>
      </c>
      <c r="E7815" s="79" t="str">
        <f>VLOOKUP(G7815,[1]Macrodata_CCF!$A$3:$B$55,2,FALSE)</f>
        <v>#ERROR!</v>
      </c>
      <c r="F7815" s="78">
        <v>0.0</v>
      </c>
      <c r="G7815" s="80">
        <v>23.0</v>
      </c>
      <c r="H7815" s="81">
        <v>226295.0</v>
      </c>
      <c r="I7815" s="81">
        <v>720000.0</v>
      </c>
      <c r="J7815" s="81">
        <v>325035.0</v>
      </c>
      <c r="K7815" s="81">
        <v>720000.0</v>
      </c>
      <c r="L7815" s="82">
        <v>0.1999979744989417</v>
      </c>
      <c r="N7815" s="83">
        <f t="shared" si="1"/>
        <v>0.1999979745</v>
      </c>
      <c r="O7815" s="83">
        <f t="shared" si="2"/>
        <v>0.1999979745</v>
      </c>
      <c r="Q7815" s="83">
        <f t="shared" si="3"/>
        <v>0.6857013889</v>
      </c>
      <c r="R7815" s="83">
        <f t="shared" si="4"/>
        <v>0.1999979745</v>
      </c>
      <c r="S7815" s="83" t="b">
        <f t="shared" si="5"/>
        <v>0</v>
      </c>
      <c r="T7815" s="72"/>
      <c r="U7815" s="72"/>
      <c r="V7815" s="72"/>
      <c r="W7815" s="72"/>
      <c r="X7815" s="72"/>
      <c r="Y7815" s="72"/>
      <c r="Z7815" s="72"/>
      <c r="AA7815" s="72"/>
      <c r="AB7815" s="72"/>
      <c r="AC7815" s="72"/>
      <c r="AD7815" s="72"/>
      <c r="AE7815" s="72"/>
      <c r="AF7815" s="72"/>
      <c r="AG7815" s="72"/>
      <c r="AH7815" s="72"/>
      <c r="AI7815" s="72"/>
      <c r="AJ7815" s="72"/>
      <c r="AK7815" s="72"/>
    </row>
    <row r="7816" ht="14.25" customHeight="1">
      <c r="A7816" s="78">
        <v>7813.0</v>
      </c>
      <c r="C7816" s="78" t="str">
        <f>VLOOKUP(G7816,[1]Macrodata_CCF!$A$3:$D$55,4,FALSE)</f>
        <v>#ERROR!</v>
      </c>
      <c r="E7816" s="79" t="str">
        <f>VLOOKUP(G7816,[1]Macrodata_CCF!$A$3:$B$55,2,FALSE)</f>
        <v>#ERROR!</v>
      </c>
      <c r="F7816" s="78">
        <v>0.0</v>
      </c>
      <c r="G7816" s="80">
        <v>29.0</v>
      </c>
      <c r="H7816" s="81">
        <v>117715.0</v>
      </c>
      <c r="I7816" s="81">
        <v>770000.0</v>
      </c>
      <c r="J7816" s="81">
        <v>241650.0</v>
      </c>
      <c r="K7816" s="81">
        <v>770000.0</v>
      </c>
      <c r="L7816" s="82">
        <v>0.19000130311137</v>
      </c>
      <c r="N7816" s="83">
        <f t="shared" si="1"/>
        <v>0.1900013031</v>
      </c>
      <c r="O7816" s="83">
        <f t="shared" si="2"/>
        <v>0.1900013031</v>
      </c>
      <c r="Q7816" s="83">
        <f t="shared" si="3"/>
        <v>0.8471233766</v>
      </c>
      <c r="R7816" s="83">
        <f t="shared" si="4"/>
        <v>0.1900013031</v>
      </c>
      <c r="S7816" s="83" t="b">
        <f t="shared" si="5"/>
        <v>0</v>
      </c>
      <c r="T7816" s="72"/>
      <c r="U7816" s="72"/>
      <c r="V7816" s="72"/>
      <c r="W7816" s="72"/>
      <c r="X7816" s="72"/>
      <c r="Y7816" s="72"/>
      <c r="Z7816" s="72"/>
      <c r="AA7816" s="72"/>
      <c r="AB7816" s="72"/>
      <c r="AC7816" s="72"/>
      <c r="AD7816" s="72"/>
      <c r="AE7816" s="72"/>
      <c r="AF7816" s="72"/>
      <c r="AG7816" s="72"/>
      <c r="AH7816" s="72"/>
      <c r="AI7816" s="72"/>
      <c r="AJ7816" s="72"/>
      <c r="AK7816" s="72"/>
    </row>
    <row r="7817" ht="14.25" customHeight="1">
      <c r="A7817" s="78">
        <v>7814.0</v>
      </c>
      <c r="C7817" s="78" t="str">
        <f>VLOOKUP(G7817,[1]Macrodata_CCF!$A$3:$D$55,4,FALSE)</f>
        <v>#ERROR!</v>
      </c>
      <c r="E7817" s="79" t="str">
        <f>VLOOKUP(G7817,[1]Macrodata_CCF!$A$3:$B$55,2,FALSE)</f>
        <v>#ERROR!</v>
      </c>
      <c r="F7817" s="78">
        <v>1.0</v>
      </c>
      <c r="G7817" s="80">
        <v>22.0</v>
      </c>
      <c r="H7817" s="81">
        <v>51695.0</v>
      </c>
      <c r="I7817" s="81">
        <v>640000.0</v>
      </c>
      <c r="J7817" s="81">
        <v>334080.0</v>
      </c>
      <c r="K7817" s="81">
        <v>640000.0</v>
      </c>
      <c r="L7817" s="82">
        <v>0.4799976202819966</v>
      </c>
      <c r="N7817" s="83">
        <f t="shared" si="1"/>
        <v>0.4799976203</v>
      </c>
      <c r="O7817" s="83">
        <f t="shared" si="2"/>
        <v>0.4799976203</v>
      </c>
      <c r="Q7817" s="83">
        <f t="shared" si="3"/>
        <v>0.9192265625</v>
      </c>
      <c r="R7817" s="83">
        <f t="shared" si="4"/>
        <v>0.4799976203</v>
      </c>
      <c r="S7817" s="83" t="b">
        <f t="shared" si="5"/>
        <v>0</v>
      </c>
      <c r="T7817" s="72"/>
      <c r="U7817" s="72"/>
      <c r="V7817" s="72"/>
      <c r="W7817" s="72"/>
      <c r="X7817" s="72"/>
      <c r="Y7817" s="72"/>
      <c r="Z7817" s="72"/>
      <c r="AA7817" s="72"/>
      <c r="AB7817" s="72"/>
      <c r="AC7817" s="72"/>
      <c r="AD7817" s="72"/>
      <c r="AE7817" s="72"/>
      <c r="AF7817" s="72"/>
      <c r="AG7817" s="72"/>
      <c r="AH7817" s="72"/>
      <c r="AI7817" s="72"/>
      <c r="AJ7817" s="72"/>
      <c r="AK7817" s="72"/>
    </row>
    <row r="7818" ht="14.25" customHeight="1">
      <c r="A7818" s="78">
        <v>7815.0</v>
      </c>
      <c r="C7818" s="78" t="str">
        <f>VLOOKUP(G7818,[1]Macrodata_CCF!$A$3:$D$55,4,FALSE)</f>
        <v>#ERROR!</v>
      </c>
      <c r="E7818" s="79" t="str">
        <f>VLOOKUP(G7818,[1]Macrodata_CCF!$A$3:$B$55,2,FALSE)</f>
        <v>#ERROR!</v>
      </c>
      <c r="F7818" s="78">
        <v>0.0</v>
      </c>
      <c r="G7818" s="80">
        <v>30.0</v>
      </c>
      <c r="H7818" s="81">
        <v>188005.0</v>
      </c>
      <c r="I7818" s="81">
        <v>280000.0</v>
      </c>
      <c r="J7818" s="81">
        <v>202725.0</v>
      </c>
      <c r="K7818" s="81">
        <v>280000.0</v>
      </c>
      <c r="L7818" s="82">
        <v>0.1600086961247894</v>
      </c>
      <c r="N7818" s="83">
        <f t="shared" si="1"/>
        <v>0.1600086961</v>
      </c>
      <c r="O7818" s="83">
        <f t="shared" si="2"/>
        <v>0.1600086961</v>
      </c>
      <c r="Q7818" s="83">
        <f t="shared" si="3"/>
        <v>0.3285535714</v>
      </c>
      <c r="R7818" s="83">
        <f t="shared" si="4"/>
        <v>0.1600086961</v>
      </c>
      <c r="S7818" s="83" t="b">
        <f t="shared" si="5"/>
        <v>0</v>
      </c>
      <c r="T7818" s="72"/>
      <c r="U7818" s="72"/>
      <c r="V7818" s="72"/>
      <c r="W7818" s="72"/>
      <c r="X7818" s="72"/>
      <c r="Y7818" s="72"/>
      <c r="Z7818" s="72"/>
      <c r="AA7818" s="72"/>
      <c r="AB7818" s="72"/>
      <c r="AC7818" s="72"/>
      <c r="AD7818" s="72"/>
      <c r="AE7818" s="72"/>
      <c r="AF7818" s="72"/>
      <c r="AG7818" s="72"/>
      <c r="AH7818" s="72"/>
      <c r="AI7818" s="72"/>
      <c r="AJ7818" s="72"/>
      <c r="AK7818" s="72"/>
    </row>
    <row r="7819" ht="14.25" customHeight="1">
      <c r="A7819" s="78">
        <v>7816.0</v>
      </c>
      <c r="C7819" s="78" t="str">
        <f>VLOOKUP(G7819,[1]Macrodata_CCF!$A$3:$D$55,4,FALSE)</f>
        <v>#ERROR!</v>
      </c>
      <c r="E7819" s="79" t="str">
        <f>VLOOKUP(G7819,[1]Macrodata_CCF!$A$3:$B$55,2,FALSE)</f>
        <v>#ERROR!</v>
      </c>
      <c r="F7819" s="78">
        <v>0.0</v>
      </c>
      <c r="G7819" s="80">
        <v>2.0</v>
      </c>
      <c r="H7819" s="81">
        <v>156230.0</v>
      </c>
      <c r="I7819" s="81">
        <v>200000.0</v>
      </c>
      <c r="J7819" s="81">
        <v>134345.0</v>
      </c>
      <c r="K7819" s="81">
        <v>200000.0</v>
      </c>
      <c r="L7819" s="82">
        <v>-0.5</v>
      </c>
      <c r="N7819" s="83">
        <f t="shared" si="1"/>
        <v>-0.5</v>
      </c>
      <c r="O7819" s="83">
        <f t="shared" si="2"/>
        <v>0</v>
      </c>
      <c r="Q7819" s="83">
        <f t="shared" si="3"/>
        <v>0.21885</v>
      </c>
      <c r="R7819" s="83">
        <f t="shared" si="4"/>
        <v>-0.5</v>
      </c>
      <c r="S7819" s="83" t="b">
        <f t="shared" si="5"/>
        <v>0</v>
      </c>
      <c r="T7819" s="72"/>
      <c r="U7819" s="72"/>
      <c r="V7819" s="72"/>
      <c r="W7819" s="72"/>
      <c r="X7819" s="72"/>
      <c r="Y7819" s="72"/>
      <c r="Z7819" s="72"/>
      <c r="AA7819" s="72"/>
      <c r="AB7819" s="72"/>
      <c r="AC7819" s="72"/>
      <c r="AD7819" s="72"/>
      <c r="AE7819" s="72"/>
      <c r="AF7819" s="72"/>
      <c r="AG7819" s="72"/>
      <c r="AH7819" s="72"/>
      <c r="AI7819" s="72"/>
      <c r="AJ7819" s="72"/>
      <c r="AK7819" s="72"/>
    </row>
    <row r="7820" ht="14.25" customHeight="1">
      <c r="A7820" s="78">
        <v>7817.0</v>
      </c>
      <c r="C7820" s="78" t="str">
        <f>VLOOKUP(G7820,[1]Macrodata_CCF!$A$3:$D$55,4,FALSE)</f>
        <v>#ERROR!</v>
      </c>
      <c r="E7820" s="79" t="str">
        <f>VLOOKUP(G7820,[1]Macrodata_CCF!$A$3:$B$55,2,FALSE)</f>
        <v>#ERROR!</v>
      </c>
      <c r="F7820" s="78">
        <v>0.0</v>
      </c>
      <c r="G7820" s="80">
        <v>21.0</v>
      </c>
      <c r="H7820" s="81">
        <v>184580.0</v>
      </c>
      <c r="I7820" s="81">
        <v>850000.0</v>
      </c>
      <c r="J7820" s="81">
        <v>291045.0</v>
      </c>
      <c r="K7820" s="81">
        <v>1360000.0</v>
      </c>
      <c r="L7820" s="82">
        <v>0.1599966938174386</v>
      </c>
      <c r="N7820" s="83">
        <f t="shared" si="1"/>
        <v>0.1599966938</v>
      </c>
      <c r="O7820" s="83">
        <f t="shared" si="2"/>
        <v>0.1599966938</v>
      </c>
      <c r="Q7820" s="83">
        <f t="shared" si="3"/>
        <v>0.7828470588</v>
      </c>
      <c r="R7820" s="83">
        <f t="shared" si="4"/>
        <v>0.1599966938</v>
      </c>
      <c r="S7820" s="83" t="b">
        <f t="shared" si="5"/>
        <v>0</v>
      </c>
      <c r="T7820" s="72"/>
      <c r="U7820" s="72"/>
      <c r="V7820" s="72"/>
      <c r="W7820" s="72"/>
      <c r="X7820" s="72"/>
      <c r="Y7820" s="72"/>
      <c r="Z7820" s="72"/>
      <c r="AA7820" s="72"/>
      <c r="AB7820" s="72"/>
      <c r="AC7820" s="72"/>
      <c r="AD7820" s="72"/>
      <c r="AE7820" s="72"/>
      <c r="AF7820" s="72"/>
      <c r="AG7820" s="72"/>
      <c r="AH7820" s="72"/>
      <c r="AI7820" s="72"/>
      <c r="AJ7820" s="72"/>
      <c r="AK7820" s="72"/>
    </row>
    <row r="7821" ht="14.25" customHeight="1">
      <c r="A7821" s="78">
        <v>7818.0</v>
      </c>
      <c r="C7821" s="78" t="str">
        <f>VLOOKUP(G7821,[1]Macrodata_CCF!$A$3:$D$55,4,FALSE)</f>
        <v>#ERROR!</v>
      </c>
      <c r="E7821" s="79" t="str">
        <f>VLOOKUP(G7821,[1]Macrodata_CCF!$A$3:$B$55,2,FALSE)</f>
        <v>#ERROR!</v>
      </c>
      <c r="F7821" s="78">
        <v>0.0</v>
      </c>
      <c r="G7821" s="80">
        <v>8.0</v>
      </c>
      <c r="H7821" s="81">
        <v>928540.0</v>
      </c>
      <c r="I7821" s="81">
        <v>960000.0</v>
      </c>
      <c r="J7821" s="81">
        <v>937980.0</v>
      </c>
      <c r="K7821" s="81">
        <v>1824000.0</v>
      </c>
      <c r="L7821" s="82">
        <v>0.3000635727908455</v>
      </c>
      <c r="N7821" s="83">
        <f t="shared" si="1"/>
        <v>0.3000635728</v>
      </c>
      <c r="O7821" s="83">
        <f t="shared" si="2"/>
        <v>0.3000635728</v>
      </c>
      <c r="Q7821" s="83">
        <f t="shared" si="3"/>
        <v>0.03277083333</v>
      </c>
      <c r="R7821" s="83">
        <f t="shared" si="4"/>
        <v>0.009833333333</v>
      </c>
      <c r="S7821" s="83" t="b">
        <f t="shared" si="5"/>
        <v>0</v>
      </c>
      <c r="T7821" s="72"/>
      <c r="U7821" s="72"/>
      <c r="V7821" s="72"/>
      <c r="W7821" s="72"/>
      <c r="X7821" s="72"/>
      <c r="Y7821" s="72"/>
      <c r="Z7821" s="72"/>
      <c r="AA7821" s="72"/>
      <c r="AB7821" s="72"/>
      <c r="AC7821" s="72"/>
      <c r="AD7821" s="72"/>
      <c r="AE7821" s="72"/>
      <c r="AF7821" s="72"/>
      <c r="AG7821" s="72"/>
      <c r="AH7821" s="72"/>
      <c r="AI7821" s="72"/>
      <c r="AJ7821" s="72"/>
      <c r="AK7821" s="72"/>
    </row>
    <row r="7822" ht="14.25" customHeight="1">
      <c r="A7822" s="78">
        <v>7819.0</v>
      </c>
      <c r="C7822" s="78" t="str">
        <f>VLOOKUP(G7822,[1]Macrodata_CCF!$A$3:$D$55,4,FALSE)</f>
        <v>#ERROR!</v>
      </c>
      <c r="E7822" s="79" t="str">
        <f>VLOOKUP(G7822,[1]Macrodata_CCF!$A$3:$B$55,2,FALSE)</f>
        <v>#ERROR!</v>
      </c>
      <c r="F7822" s="78">
        <v>0.0</v>
      </c>
      <c r="G7822" s="80">
        <v>12.0</v>
      </c>
      <c r="H7822" s="81">
        <v>483685.0</v>
      </c>
      <c r="I7822" s="81">
        <v>820000.0</v>
      </c>
      <c r="J7822" s="81">
        <v>550950.0</v>
      </c>
      <c r="K7822" s="81">
        <v>1476000.0</v>
      </c>
      <c r="L7822" s="82">
        <v>0.2000059468058219</v>
      </c>
      <c r="N7822" s="83">
        <f t="shared" si="1"/>
        <v>0.2000059468</v>
      </c>
      <c r="O7822" s="83">
        <f t="shared" si="2"/>
        <v>0.2000059468</v>
      </c>
      <c r="Q7822" s="83">
        <f t="shared" si="3"/>
        <v>0.4101402439</v>
      </c>
      <c r="R7822" s="83">
        <f t="shared" si="4"/>
        <v>0.2000059468</v>
      </c>
      <c r="S7822" s="83" t="b">
        <f t="shared" si="5"/>
        <v>0</v>
      </c>
      <c r="T7822" s="72"/>
      <c r="U7822" s="72"/>
      <c r="V7822" s="72"/>
      <c r="W7822" s="72"/>
      <c r="X7822" s="72"/>
      <c r="Y7822" s="72"/>
      <c r="Z7822" s="72"/>
      <c r="AA7822" s="72"/>
      <c r="AB7822" s="72"/>
      <c r="AC7822" s="72"/>
      <c r="AD7822" s="72"/>
      <c r="AE7822" s="72"/>
      <c r="AF7822" s="72"/>
      <c r="AG7822" s="72"/>
      <c r="AH7822" s="72"/>
      <c r="AI7822" s="72"/>
      <c r="AJ7822" s="72"/>
      <c r="AK7822" s="72"/>
    </row>
    <row r="7823" ht="14.25" customHeight="1">
      <c r="A7823" s="78">
        <v>7820.0</v>
      </c>
      <c r="C7823" s="78" t="str">
        <f>VLOOKUP(G7823,[1]Macrodata_CCF!$A$3:$D$55,4,FALSE)</f>
        <v>#ERROR!</v>
      </c>
      <c r="E7823" s="79" t="str">
        <f>VLOOKUP(G7823,[1]Macrodata_CCF!$A$3:$B$55,2,FALSE)</f>
        <v>#ERROR!</v>
      </c>
      <c r="F7823" s="78">
        <v>0.0</v>
      </c>
      <c r="G7823" s="80">
        <v>32.0</v>
      </c>
      <c r="H7823" s="81">
        <v>0.0</v>
      </c>
      <c r="I7823" s="81">
        <v>800000.0</v>
      </c>
      <c r="J7823" s="81">
        <v>120000.0</v>
      </c>
      <c r="K7823" s="81">
        <v>800000.0</v>
      </c>
      <c r="L7823" s="82">
        <v>0.15</v>
      </c>
      <c r="N7823" s="83">
        <f t="shared" si="1"/>
        <v>0.15</v>
      </c>
      <c r="O7823" s="83">
        <f t="shared" si="2"/>
        <v>0.15</v>
      </c>
      <c r="Q7823" s="83">
        <f t="shared" si="3"/>
        <v>1</v>
      </c>
      <c r="R7823" s="83">
        <f t="shared" si="4"/>
        <v>0.15</v>
      </c>
      <c r="S7823" s="83" t="b">
        <f t="shared" si="5"/>
        <v>0</v>
      </c>
      <c r="T7823" s="72"/>
      <c r="U7823" s="72"/>
      <c r="V7823" s="72"/>
      <c r="W7823" s="72"/>
      <c r="X7823" s="72"/>
      <c r="Y7823" s="72"/>
      <c r="Z7823" s="72"/>
      <c r="AA7823" s="72"/>
      <c r="AB7823" s="72"/>
      <c r="AC7823" s="72"/>
      <c r="AD7823" s="72"/>
      <c r="AE7823" s="72"/>
      <c r="AF7823" s="72"/>
      <c r="AG7823" s="72"/>
      <c r="AH7823" s="72"/>
      <c r="AI7823" s="72"/>
      <c r="AJ7823" s="72"/>
      <c r="AK7823" s="72"/>
    </row>
    <row r="7824" ht="14.25" customHeight="1">
      <c r="A7824" s="78">
        <v>7821.0</v>
      </c>
      <c r="C7824" s="78" t="str">
        <f>VLOOKUP(G7824,[1]Macrodata_CCF!$A$3:$D$55,4,FALSE)</f>
        <v>#ERROR!</v>
      </c>
      <c r="E7824" s="79" t="str">
        <f>VLOOKUP(G7824,[1]Macrodata_CCF!$A$3:$B$55,2,FALSE)</f>
        <v>#ERROR!</v>
      </c>
      <c r="F7824" s="78">
        <v>0.0</v>
      </c>
      <c r="G7824" s="80">
        <v>52.0</v>
      </c>
      <c r="H7824" s="81">
        <v>278580.0</v>
      </c>
      <c r="I7824" s="81">
        <v>350000.0</v>
      </c>
      <c r="J7824" s="81">
        <v>284295.0</v>
      </c>
      <c r="K7824" s="81">
        <v>630000.0</v>
      </c>
      <c r="L7824" s="82">
        <v>0.08001960235228227</v>
      </c>
      <c r="N7824" s="83">
        <f t="shared" si="1"/>
        <v>0.08001960235</v>
      </c>
      <c r="O7824" s="83">
        <f t="shared" si="2"/>
        <v>0.08001960235</v>
      </c>
      <c r="Q7824" s="83">
        <f t="shared" si="3"/>
        <v>0.2040571429</v>
      </c>
      <c r="R7824" s="83">
        <f t="shared" si="4"/>
        <v>0.08001960235</v>
      </c>
      <c r="S7824" s="83" t="b">
        <f t="shared" si="5"/>
        <v>0</v>
      </c>
      <c r="T7824" s="72"/>
      <c r="U7824" s="72"/>
      <c r="V7824" s="72"/>
      <c r="W7824" s="72"/>
      <c r="X7824" s="72"/>
      <c r="Y7824" s="72"/>
      <c r="Z7824" s="72"/>
      <c r="AA7824" s="72"/>
      <c r="AB7824" s="72"/>
      <c r="AC7824" s="72"/>
      <c r="AD7824" s="72"/>
      <c r="AE7824" s="72"/>
      <c r="AF7824" s="72"/>
      <c r="AG7824" s="72"/>
      <c r="AH7824" s="72"/>
      <c r="AI7824" s="72"/>
      <c r="AJ7824" s="72"/>
      <c r="AK7824" s="72"/>
    </row>
    <row r="7825" ht="14.25" customHeight="1">
      <c r="A7825" s="78">
        <v>7822.0</v>
      </c>
      <c r="C7825" s="78" t="str">
        <f>VLOOKUP(G7825,[1]Macrodata_CCF!$A$3:$D$55,4,FALSE)</f>
        <v>#ERROR!</v>
      </c>
      <c r="E7825" s="79" t="str">
        <f>VLOOKUP(G7825,[1]Macrodata_CCF!$A$3:$B$55,2,FALSE)</f>
        <v>#ERROR!</v>
      </c>
      <c r="F7825" s="78">
        <v>0.0</v>
      </c>
      <c r="G7825" s="80">
        <v>6.0</v>
      </c>
      <c r="H7825" s="81">
        <v>3970.0</v>
      </c>
      <c r="I7825" s="81">
        <v>80000.0</v>
      </c>
      <c r="J7825" s="81">
        <v>24500.0</v>
      </c>
      <c r="K7825" s="81">
        <v>80000.0</v>
      </c>
      <c r="L7825" s="82">
        <v>0.2700249901354728</v>
      </c>
      <c r="N7825" s="83">
        <f t="shared" si="1"/>
        <v>0.2700249901</v>
      </c>
      <c r="O7825" s="83">
        <f t="shared" si="2"/>
        <v>0.2700249901</v>
      </c>
      <c r="Q7825" s="83">
        <f t="shared" si="3"/>
        <v>0.950375</v>
      </c>
      <c r="R7825" s="83">
        <f t="shared" si="4"/>
        <v>0.2700249901</v>
      </c>
      <c r="S7825" s="83" t="b">
        <f t="shared" si="5"/>
        <v>0</v>
      </c>
      <c r="T7825" s="72"/>
      <c r="U7825" s="72"/>
      <c r="V7825" s="72"/>
      <c r="W7825" s="72"/>
      <c r="X7825" s="72"/>
      <c r="Y7825" s="72"/>
      <c r="Z7825" s="72"/>
      <c r="AA7825" s="72"/>
      <c r="AB7825" s="72"/>
      <c r="AC7825" s="72"/>
      <c r="AD7825" s="72"/>
      <c r="AE7825" s="72"/>
      <c r="AF7825" s="72"/>
      <c r="AG7825" s="72"/>
      <c r="AH7825" s="72"/>
      <c r="AI7825" s="72"/>
      <c r="AJ7825" s="72"/>
      <c r="AK7825" s="72"/>
    </row>
    <row r="7826" ht="14.25" customHeight="1">
      <c r="A7826" s="78">
        <v>7823.0</v>
      </c>
      <c r="C7826" s="78" t="str">
        <f>VLOOKUP(G7826,[1]Macrodata_CCF!$A$3:$D$55,4,FALSE)</f>
        <v>#ERROR!</v>
      </c>
      <c r="E7826" s="79" t="str">
        <f>VLOOKUP(G7826,[1]Macrodata_CCF!$A$3:$B$55,2,FALSE)</f>
        <v>#ERROR!</v>
      </c>
      <c r="F7826" s="78">
        <v>0.0</v>
      </c>
      <c r="G7826" s="80">
        <v>24.0</v>
      </c>
      <c r="H7826" s="81">
        <v>128730.0</v>
      </c>
      <c r="I7826" s="81">
        <v>310000.0</v>
      </c>
      <c r="J7826" s="81">
        <v>157735.0</v>
      </c>
      <c r="K7826" s="81">
        <v>310000.0</v>
      </c>
      <c r="L7826" s="82">
        <v>0.1600099299387654</v>
      </c>
      <c r="N7826" s="83">
        <f t="shared" si="1"/>
        <v>0.1600099299</v>
      </c>
      <c r="O7826" s="83">
        <f t="shared" si="2"/>
        <v>0.1600099299</v>
      </c>
      <c r="Q7826" s="83">
        <f t="shared" si="3"/>
        <v>0.5847419355</v>
      </c>
      <c r="R7826" s="83">
        <f t="shared" si="4"/>
        <v>0.1600099299</v>
      </c>
      <c r="S7826" s="83" t="b">
        <f t="shared" si="5"/>
        <v>0</v>
      </c>
      <c r="T7826" s="72"/>
      <c r="U7826" s="72"/>
      <c r="V7826" s="72"/>
      <c r="W7826" s="72"/>
      <c r="X7826" s="72"/>
      <c r="Y7826" s="72"/>
      <c r="Z7826" s="72"/>
      <c r="AA7826" s="72"/>
      <c r="AB7826" s="72"/>
      <c r="AC7826" s="72"/>
      <c r="AD7826" s="72"/>
      <c r="AE7826" s="72"/>
      <c r="AF7826" s="72"/>
      <c r="AG7826" s="72"/>
      <c r="AH7826" s="72"/>
      <c r="AI7826" s="72"/>
      <c r="AJ7826" s="72"/>
      <c r="AK7826" s="72"/>
    </row>
    <row r="7827" ht="14.25" customHeight="1">
      <c r="A7827" s="78">
        <v>7824.0</v>
      </c>
      <c r="C7827" s="78" t="str">
        <f>VLOOKUP(G7827,[1]Macrodata_CCF!$A$3:$D$55,4,FALSE)</f>
        <v>#ERROR!</v>
      </c>
      <c r="E7827" s="79" t="str">
        <f>VLOOKUP(G7827,[1]Macrodata_CCF!$A$3:$B$55,2,FALSE)</f>
        <v>#ERROR!</v>
      </c>
      <c r="F7827" s="78">
        <v>0.0</v>
      </c>
      <c r="G7827" s="80">
        <v>23.0</v>
      </c>
      <c r="H7827" s="81">
        <v>0.0</v>
      </c>
      <c r="I7827" s="81">
        <v>440000.0</v>
      </c>
      <c r="J7827" s="81">
        <v>79200.0</v>
      </c>
      <c r="K7827" s="81">
        <v>440000.0</v>
      </c>
      <c r="L7827" s="82">
        <v>0.18</v>
      </c>
      <c r="N7827" s="83">
        <f t="shared" si="1"/>
        <v>0.18</v>
      </c>
      <c r="O7827" s="83">
        <f t="shared" si="2"/>
        <v>0.18</v>
      </c>
      <c r="Q7827" s="83">
        <f t="shared" si="3"/>
        <v>1</v>
      </c>
      <c r="R7827" s="83">
        <f t="shared" si="4"/>
        <v>0.18</v>
      </c>
      <c r="S7827" s="83" t="b">
        <f t="shared" si="5"/>
        <v>0</v>
      </c>
      <c r="T7827" s="72"/>
      <c r="U7827" s="72"/>
      <c r="V7827" s="72"/>
      <c r="W7827" s="72"/>
      <c r="X7827" s="72"/>
      <c r="Y7827" s="72"/>
      <c r="Z7827" s="72"/>
      <c r="AA7827" s="72"/>
      <c r="AB7827" s="72"/>
      <c r="AC7827" s="72"/>
      <c r="AD7827" s="72"/>
      <c r="AE7827" s="72"/>
      <c r="AF7827" s="72"/>
      <c r="AG7827" s="72"/>
      <c r="AH7827" s="72"/>
      <c r="AI7827" s="72"/>
      <c r="AJ7827" s="72"/>
      <c r="AK7827" s="72"/>
    </row>
    <row r="7828" ht="14.25" customHeight="1">
      <c r="A7828" s="78">
        <v>7825.0</v>
      </c>
      <c r="C7828" s="78" t="str">
        <f>VLOOKUP(G7828,[1]Macrodata_CCF!$A$3:$D$55,4,FALSE)</f>
        <v>#ERROR!</v>
      </c>
      <c r="E7828" s="79" t="str">
        <f>VLOOKUP(G7828,[1]Macrodata_CCF!$A$3:$B$55,2,FALSE)</f>
        <v>#ERROR!</v>
      </c>
      <c r="F7828" s="78">
        <v>0.0</v>
      </c>
      <c r="G7828" s="80">
        <v>51.0</v>
      </c>
      <c r="H7828" s="81">
        <v>0.0</v>
      </c>
      <c r="I7828" s="81">
        <v>500000.0</v>
      </c>
      <c r="J7828" s="81">
        <v>0.0</v>
      </c>
      <c r="K7828" s="81">
        <v>500000.0</v>
      </c>
      <c r="L7828" s="82">
        <v>0.0</v>
      </c>
      <c r="N7828" s="83">
        <f t="shared" si="1"/>
        <v>0</v>
      </c>
      <c r="O7828" s="83">
        <f t="shared" si="2"/>
        <v>0</v>
      </c>
      <c r="Q7828" s="83">
        <f t="shared" si="3"/>
        <v>1</v>
      </c>
      <c r="R7828" s="83">
        <f t="shared" si="4"/>
        <v>0</v>
      </c>
      <c r="S7828" s="83" t="b">
        <f t="shared" si="5"/>
        <v>0</v>
      </c>
      <c r="T7828" s="72"/>
      <c r="U7828" s="72"/>
      <c r="V7828" s="72"/>
      <c r="W7828" s="72"/>
      <c r="X7828" s="72"/>
      <c r="Y7828" s="72"/>
      <c r="Z7828" s="72"/>
      <c r="AA7828" s="72"/>
      <c r="AB7828" s="72"/>
      <c r="AC7828" s="72"/>
      <c r="AD7828" s="72"/>
      <c r="AE7828" s="72"/>
      <c r="AF7828" s="72"/>
      <c r="AG7828" s="72"/>
      <c r="AH7828" s="72"/>
      <c r="AI7828" s="72"/>
      <c r="AJ7828" s="72"/>
      <c r="AK7828" s="72"/>
    </row>
    <row r="7829" ht="14.25" customHeight="1">
      <c r="A7829" s="78">
        <v>7826.0</v>
      </c>
      <c r="C7829" s="78" t="str">
        <f>VLOOKUP(G7829,[1]Macrodata_CCF!$A$3:$D$55,4,FALSE)</f>
        <v>#ERROR!</v>
      </c>
      <c r="E7829" s="79" t="str">
        <f>VLOOKUP(G7829,[1]Macrodata_CCF!$A$3:$B$55,2,FALSE)</f>
        <v>#ERROR!</v>
      </c>
      <c r="F7829" s="78">
        <v>0.0</v>
      </c>
      <c r="G7829" s="80">
        <v>13.0</v>
      </c>
      <c r="H7829" s="81">
        <v>346210.0</v>
      </c>
      <c r="I7829" s="81">
        <v>960000.0</v>
      </c>
      <c r="J7829" s="81">
        <v>438280.0</v>
      </c>
      <c r="K7829" s="81">
        <v>960000.0</v>
      </c>
      <c r="L7829" s="82">
        <v>0.1500024438325812</v>
      </c>
      <c r="N7829" s="83">
        <f t="shared" si="1"/>
        <v>0.1500024438</v>
      </c>
      <c r="O7829" s="83">
        <f t="shared" si="2"/>
        <v>0.1500024438</v>
      </c>
      <c r="Q7829" s="83">
        <f t="shared" si="3"/>
        <v>0.6393645833</v>
      </c>
      <c r="R7829" s="83">
        <f t="shared" si="4"/>
        <v>0.1500024438</v>
      </c>
      <c r="S7829" s="83" t="b">
        <f t="shared" si="5"/>
        <v>0</v>
      </c>
      <c r="T7829" s="72"/>
      <c r="U7829" s="72"/>
      <c r="V7829" s="72"/>
      <c r="W7829" s="72"/>
      <c r="X7829" s="72"/>
      <c r="Y7829" s="72"/>
      <c r="Z7829" s="72"/>
      <c r="AA7829" s="72"/>
      <c r="AB7829" s="72"/>
      <c r="AC7829" s="72"/>
      <c r="AD7829" s="72"/>
      <c r="AE7829" s="72"/>
      <c r="AF7829" s="72"/>
      <c r="AG7829" s="72"/>
      <c r="AH7829" s="72"/>
      <c r="AI7829" s="72"/>
      <c r="AJ7829" s="72"/>
      <c r="AK7829" s="72"/>
    </row>
    <row r="7830" ht="14.25" customHeight="1">
      <c r="A7830" s="78">
        <v>7827.0</v>
      </c>
      <c r="C7830" s="78" t="str">
        <f>VLOOKUP(G7830,[1]Macrodata_CCF!$A$3:$D$55,4,FALSE)</f>
        <v>#ERROR!</v>
      </c>
      <c r="E7830" s="79" t="str">
        <f>VLOOKUP(G7830,[1]Macrodata_CCF!$A$3:$B$55,2,FALSE)</f>
        <v>#ERROR!</v>
      </c>
      <c r="F7830" s="78">
        <v>0.0</v>
      </c>
      <c r="G7830" s="80">
        <v>38.0</v>
      </c>
      <c r="H7830" s="81">
        <v>104265.0</v>
      </c>
      <c r="I7830" s="81">
        <v>140000.0</v>
      </c>
      <c r="J7830" s="81">
        <v>108910.0</v>
      </c>
      <c r="K7830" s="81">
        <v>140000.0</v>
      </c>
      <c r="L7830" s="82">
        <v>0.1299846089268225</v>
      </c>
      <c r="N7830" s="83">
        <f t="shared" si="1"/>
        <v>0.1299846089</v>
      </c>
      <c r="O7830" s="83">
        <f t="shared" si="2"/>
        <v>0.1299846089</v>
      </c>
      <c r="Q7830" s="83">
        <f t="shared" si="3"/>
        <v>0.25525</v>
      </c>
      <c r="R7830" s="83">
        <f t="shared" si="4"/>
        <v>0.1299846089</v>
      </c>
      <c r="S7830" s="83" t="b">
        <f t="shared" si="5"/>
        <v>0</v>
      </c>
      <c r="T7830" s="72"/>
      <c r="U7830" s="72"/>
      <c r="V7830" s="72"/>
      <c r="W7830" s="72"/>
      <c r="X7830" s="72"/>
      <c r="Y7830" s="72"/>
      <c r="Z7830" s="72"/>
      <c r="AA7830" s="72"/>
      <c r="AB7830" s="72"/>
      <c r="AC7830" s="72"/>
      <c r="AD7830" s="72"/>
      <c r="AE7830" s="72"/>
      <c r="AF7830" s="72"/>
      <c r="AG7830" s="72"/>
      <c r="AH7830" s="72"/>
      <c r="AI7830" s="72"/>
      <c r="AJ7830" s="72"/>
      <c r="AK7830" s="72"/>
    </row>
    <row r="7831" ht="14.25" customHeight="1">
      <c r="A7831" s="78">
        <v>7828.0</v>
      </c>
      <c r="C7831" s="78" t="str">
        <f>VLOOKUP(G7831,[1]Macrodata_CCF!$A$3:$D$55,4,FALSE)</f>
        <v>#ERROR!</v>
      </c>
      <c r="E7831" s="79" t="str">
        <f>VLOOKUP(G7831,[1]Macrodata_CCF!$A$3:$B$55,2,FALSE)</f>
        <v>#ERROR!</v>
      </c>
      <c r="F7831" s="78">
        <v>0.0</v>
      </c>
      <c r="G7831" s="80">
        <v>7.0</v>
      </c>
      <c r="H7831" s="81">
        <v>649690.0</v>
      </c>
      <c r="I7831" s="81">
        <v>880000.0</v>
      </c>
      <c r="J7831" s="81">
        <v>709570.0</v>
      </c>
      <c r="K7831" s="81">
        <v>880000.0</v>
      </c>
      <c r="L7831" s="82">
        <v>0.2599973948156832</v>
      </c>
      <c r="N7831" s="83">
        <f t="shared" si="1"/>
        <v>0.2599973948</v>
      </c>
      <c r="O7831" s="83">
        <f t="shared" si="2"/>
        <v>0.2599973948</v>
      </c>
      <c r="Q7831" s="83">
        <f t="shared" si="3"/>
        <v>0.2617159091</v>
      </c>
      <c r="R7831" s="83">
        <f t="shared" si="4"/>
        <v>0.2599973948</v>
      </c>
      <c r="S7831" s="83" t="b">
        <f t="shared" si="5"/>
        <v>0</v>
      </c>
      <c r="T7831" s="72"/>
      <c r="U7831" s="72"/>
      <c r="V7831" s="72"/>
      <c r="W7831" s="72"/>
      <c r="X7831" s="72"/>
      <c r="Y7831" s="72"/>
      <c r="Z7831" s="72"/>
      <c r="AA7831" s="72"/>
      <c r="AB7831" s="72"/>
      <c r="AC7831" s="72"/>
      <c r="AD7831" s="72"/>
      <c r="AE7831" s="72"/>
      <c r="AF7831" s="72"/>
      <c r="AG7831" s="72"/>
      <c r="AH7831" s="72"/>
      <c r="AI7831" s="72"/>
      <c r="AJ7831" s="72"/>
      <c r="AK7831" s="72"/>
    </row>
    <row r="7832" ht="14.25" customHeight="1">
      <c r="A7832" s="78">
        <v>7829.0</v>
      </c>
      <c r="C7832" s="78" t="str">
        <f>VLOOKUP(G7832,[1]Macrodata_CCF!$A$3:$D$55,4,FALSE)</f>
        <v>#ERROR!</v>
      </c>
      <c r="E7832" s="79" t="str">
        <f>VLOOKUP(G7832,[1]Macrodata_CCF!$A$3:$B$55,2,FALSE)</f>
        <v>#ERROR!</v>
      </c>
      <c r="F7832" s="78">
        <v>0.0</v>
      </c>
      <c r="G7832" s="80">
        <v>52.0</v>
      </c>
      <c r="H7832" s="81">
        <v>697355.0</v>
      </c>
      <c r="I7832" s="81">
        <v>740000.0</v>
      </c>
      <c r="J7832" s="81">
        <v>691385.0</v>
      </c>
      <c r="K7832" s="81">
        <v>740000.0</v>
      </c>
      <c r="L7832" s="82">
        <v>-0.1399929651776293</v>
      </c>
      <c r="N7832" s="83">
        <f t="shared" si="1"/>
        <v>-0.1399929652</v>
      </c>
      <c r="O7832" s="83">
        <f t="shared" si="2"/>
        <v>0</v>
      </c>
      <c r="Q7832" s="83">
        <f t="shared" si="3"/>
        <v>0.05762837838</v>
      </c>
      <c r="R7832" s="83">
        <f t="shared" si="4"/>
        <v>-0.008067567568</v>
      </c>
      <c r="S7832" s="83" t="b">
        <f t="shared" si="5"/>
        <v>0</v>
      </c>
      <c r="T7832" s="72"/>
      <c r="U7832" s="72"/>
      <c r="V7832" s="72"/>
      <c r="W7832" s="72"/>
      <c r="X7832" s="72"/>
      <c r="Y7832" s="72"/>
      <c r="Z7832" s="72"/>
      <c r="AA7832" s="72"/>
      <c r="AB7832" s="72"/>
      <c r="AC7832" s="72"/>
      <c r="AD7832" s="72"/>
      <c r="AE7832" s="72"/>
      <c r="AF7832" s="72"/>
      <c r="AG7832" s="72"/>
      <c r="AH7832" s="72"/>
      <c r="AI7832" s="72"/>
      <c r="AJ7832" s="72"/>
      <c r="AK7832" s="72"/>
    </row>
    <row r="7833" ht="14.25" customHeight="1">
      <c r="A7833" s="78">
        <v>7830.0</v>
      </c>
      <c r="C7833" s="78" t="str">
        <f>VLOOKUP(G7833,[1]Macrodata_CCF!$A$3:$D$55,4,FALSE)</f>
        <v>#ERROR!</v>
      </c>
      <c r="E7833" s="79" t="str">
        <f>VLOOKUP(G7833,[1]Macrodata_CCF!$A$3:$B$55,2,FALSE)</f>
        <v>#ERROR!</v>
      </c>
      <c r="F7833" s="78">
        <v>0.0</v>
      </c>
      <c r="G7833" s="80">
        <v>36.0</v>
      </c>
      <c r="H7833" s="81">
        <v>270995.0</v>
      </c>
      <c r="I7833" s="81">
        <v>460000.0</v>
      </c>
      <c r="J7833" s="81">
        <v>297455.0</v>
      </c>
      <c r="K7833" s="81">
        <v>460000.0</v>
      </c>
      <c r="L7833" s="82">
        <v>0.1399962963942753</v>
      </c>
      <c r="N7833" s="83">
        <f t="shared" si="1"/>
        <v>0.1399962964</v>
      </c>
      <c r="O7833" s="83">
        <f t="shared" si="2"/>
        <v>0.1399962964</v>
      </c>
      <c r="Q7833" s="83">
        <f t="shared" si="3"/>
        <v>0.4108804348</v>
      </c>
      <c r="R7833" s="83">
        <f t="shared" si="4"/>
        <v>0.1399962964</v>
      </c>
      <c r="S7833" s="83" t="b">
        <f t="shared" si="5"/>
        <v>0</v>
      </c>
      <c r="T7833" s="72"/>
      <c r="U7833" s="72"/>
      <c r="V7833" s="72"/>
      <c r="W7833" s="72"/>
      <c r="X7833" s="72"/>
      <c r="Y7833" s="72"/>
      <c r="Z7833" s="72"/>
      <c r="AA7833" s="72"/>
      <c r="AB7833" s="72"/>
      <c r="AC7833" s="72"/>
      <c r="AD7833" s="72"/>
      <c r="AE7833" s="72"/>
      <c r="AF7833" s="72"/>
      <c r="AG7833" s="72"/>
      <c r="AH7833" s="72"/>
      <c r="AI7833" s="72"/>
      <c r="AJ7833" s="72"/>
      <c r="AK7833" s="72"/>
    </row>
    <row r="7834" ht="14.25" customHeight="1">
      <c r="A7834" s="78">
        <v>7831.0</v>
      </c>
      <c r="C7834" s="78" t="str">
        <f>VLOOKUP(G7834,[1]Macrodata_CCF!$A$3:$D$55,4,FALSE)</f>
        <v>#ERROR!</v>
      </c>
      <c r="E7834" s="79" t="str">
        <f>VLOOKUP(G7834,[1]Macrodata_CCF!$A$3:$B$55,2,FALSE)</f>
        <v>#ERROR!</v>
      </c>
      <c r="F7834" s="78">
        <v>0.0</v>
      </c>
      <c r="G7834" s="80">
        <v>36.0</v>
      </c>
      <c r="H7834" s="81">
        <v>310855.0</v>
      </c>
      <c r="I7834" s="81">
        <v>480000.0</v>
      </c>
      <c r="J7834" s="81">
        <v>341300.0</v>
      </c>
      <c r="K7834" s="81">
        <v>480000.0</v>
      </c>
      <c r="L7834" s="82">
        <v>0.1799934967040114</v>
      </c>
      <c r="N7834" s="83">
        <f t="shared" si="1"/>
        <v>0.1799934967</v>
      </c>
      <c r="O7834" s="83">
        <f t="shared" si="2"/>
        <v>0.1799934967</v>
      </c>
      <c r="Q7834" s="83">
        <f t="shared" si="3"/>
        <v>0.3523854167</v>
      </c>
      <c r="R7834" s="83">
        <f t="shared" si="4"/>
        <v>0.1799934967</v>
      </c>
      <c r="S7834" s="83" t="b">
        <f t="shared" si="5"/>
        <v>0</v>
      </c>
      <c r="T7834" s="72"/>
      <c r="U7834" s="72"/>
      <c r="V7834" s="72"/>
      <c r="W7834" s="72"/>
      <c r="X7834" s="72"/>
      <c r="Y7834" s="72"/>
      <c r="Z7834" s="72"/>
      <c r="AA7834" s="72"/>
      <c r="AB7834" s="72"/>
      <c r="AC7834" s="72"/>
      <c r="AD7834" s="72"/>
      <c r="AE7834" s="72"/>
      <c r="AF7834" s="72"/>
      <c r="AG7834" s="72"/>
      <c r="AH7834" s="72"/>
      <c r="AI7834" s="72"/>
      <c r="AJ7834" s="72"/>
      <c r="AK7834" s="72"/>
    </row>
    <row r="7835" ht="14.25" customHeight="1">
      <c r="A7835" s="78">
        <v>7832.0</v>
      </c>
      <c r="C7835" s="78" t="str">
        <f>VLOOKUP(G7835,[1]Macrodata_CCF!$A$3:$D$55,4,FALSE)</f>
        <v>#ERROR!</v>
      </c>
      <c r="E7835" s="79" t="str">
        <f>VLOOKUP(G7835,[1]Macrodata_CCF!$A$3:$B$55,2,FALSE)</f>
        <v>#ERROR!</v>
      </c>
      <c r="F7835" s="78">
        <v>0.0</v>
      </c>
      <c r="G7835" s="80">
        <v>7.0</v>
      </c>
      <c r="H7835" s="81">
        <v>87060.0</v>
      </c>
      <c r="I7835" s="81">
        <v>720000.0</v>
      </c>
      <c r="J7835" s="81">
        <v>0.0</v>
      </c>
      <c r="K7835" s="81">
        <v>720000.0</v>
      </c>
      <c r="L7835" s="82">
        <v>-0.1375485828040573</v>
      </c>
      <c r="N7835" s="83">
        <f t="shared" si="1"/>
        <v>-0.1375485828</v>
      </c>
      <c r="O7835" s="83">
        <f t="shared" si="2"/>
        <v>0</v>
      </c>
      <c r="Q7835" s="83">
        <f t="shared" si="3"/>
        <v>0.8790833333</v>
      </c>
      <c r="R7835" s="83">
        <f t="shared" si="4"/>
        <v>-0.1375485828</v>
      </c>
      <c r="S7835" s="83" t="b">
        <f t="shared" si="5"/>
        <v>0</v>
      </c>
      <c r="T7835" s="72"/>
      <c r="U7835" s="72"/>
      <c r="V7835" s="72"/>
      <c r="W7835" s="72"/>
      <c r="X7835" s="72"/>
      <c r="Y7835" s="72"/>
      <c r="Z7835" s="72"/>
      <c r="AA7835" s="72"/>
      <c r="AB7835" s="72"/>
      <c r="AC7835" s="72"/>
      <c r="AD7835" s="72"/>
      <c r="AE7835" s="72"/>
      <c r="AF7835" s="72"/>
      <c r="AG7835" s="72"/>
      <c r="AH7835" s="72"/>
      <c r="AI7835" s="72"/>
      <c r="AJ7835" s="72"/>
      <c r="AK7835" s="72"/>
    </row>
    <row r="7836" ht="14.25" customHeight="1">
      <c r="A7836" s="78">
        <v>7833.0</v>
      </c>
      <c r="C7836" s="78" t="str">
        <f>VLOOKUP(G7836,[1]Macrodata_CCF!$A$3:$D$55,4,FALSE)</f>
        <v>#ERROR!</v>
      </c>
      <c r="E7836" s="79" t="str">
        <f>VLOOKUP(G7836,[1]Macrodata_CCF!$A$3:$B$55,2,FALSE)</f>
        <v>#ERROR!</v>
      </c>
      <c r="F7836" s="78">
        <v>0.0</v>
      </c>
      <c r="G7836" s="80">
        <v>51.0</v>
      </c>
      <c r="H7836" s="81">
        <v>47210.0</v>
      </c>
      <c r="I7836" s="81">
        <v>370000.0</v>
      </c>
      <c r="J7836" s="81">
        <v>92400.0</v>
      </c>
      <c r="K7836" s="81">
        <v>370000.0</v>
      </c>
      <c r="L7836" s="82">
        <v>0.1399981412063571</v>
      </c>
      <c r="N7836" s="83">
        <f t="shared" si="1"/>
        <v>0.1399981412</v>
      </c>
      <c r="O7836" s="83">
        <f t="shared" si="2"/>
        <v>0.1399981412</v>
      </c>
      <c r="Q7836" s="83">
        <f t="shared" si="3"/>
        <v>0.8724054054</v>
      </c>
      <c r="R7836" s="83">
        <f t="shared" si="4"/>
        <v>0.1399981412</v>
      </c>
      <c r="S7836" s="83" t="b">
        <f t="shared" si="5"/>
        <v>0</v>
      </c>
      <c r="T7836" s="72"/>
      <c r="U7836" s="72"/>
      <c r="V7836" s="72"/>
      <c r="W7836" s="72"/>
      <c r="X7836" s="72"/>
      <c r="Y7836" s="72"/>
      <c r="Z7836" s="72"/>
      <c r="AA7836" s="72"/>
      <c r="AB7836" s="72"/>
      <c r="AC7836" s="72"/>
      <c r="AD7836" s="72"/>
      <c r="AE7836" s="72"/>
      <c r="AF7836" s="72"/>
      <c r="AG7836" s="72"/>
      <c r="AH7836" s="72"/>
      <c r="AI7836" s="72"/>
      <c r="AJ7836" s="72"/>
      <c r="AK7836" s="72"/>
    </row>
    <row r="7837" ht="14.25" customHeight="1">
      <c r="A7837" s="78">
        <v>7834.0</v>
      </c>
      <c r="C7837" s="78" t="str">
        <f>VLOOKUP(G7837,[1]Macrodata_CCF!$A$3:$D$55,4,FALSE)</f>
        <v>#ERROR!</v>
      </c>
      <c r="E7837" s="79" t="str">
        <f>VLOOKUP(G7837,[1]Macrodata_CCF!$A$3:$B$55,2,FALSE)</f>
        <v>#ERROR!</v>
      </c>
      <c r="F7837" s="78">
        <v>0.0</v>
      </c>
      <c r="G7837" s="80">
        <v>46.0</v>
      </c>
      <c r="H7837" s="81">
        <v>296450.0</v>
      </c>
      <c r="I7837" s="81">
        <v>840000.0</v>
      </c>
      <c r="J7837" s="81">
        <v>372545.0</v>
      </c>
      <c r="K7837" s="81">
        <v>840000.0</v>
      </c>
      <c r="L7837" s="82">
        <v>0.1399963204856959</v>
      </c>
      <c r="N7837" s="83">
        <f t="shared" si="1"/>
        <v>0.1399963205</v>
      </c>
      <c r="O7837" s="83">
        <f t="shared" si="2"/>
        <v>0.1399963205</v>
      </c>
      <c r="Q7837" s="83">
        <f t="shared" si="3"/>
        <v>0.6470833333</v>
      </c>
      <c r="R7837" s="83">
        <f t="shared" si="4"/>
        <v>0.1399963205</v>
      </c>
      <c r="S7837" s="83" t="b">
        <f t="shared" si="5"/>
        <v>0</v>
      </c>
      <c r="T7837" s="72"/>
      <c r="U7837" s="72"/>
      <c r="V7837" s="72"/>
      <c r="W7837" s="72"/>
      <c r="X7837" s="72"/>
      <c r="Y7837" s="72"/>
      <c r="Z7837" s="72"/>
      <c r="AA7837" s="72"/>
      <c r="AB7837" s="72"/>
      <c r="AC7837" s="72"/>
      <c r="AD7837" s="72"/>
      <c r="AE7837" s="72"/>
      <c r="AF7837" s="72"/>
      <c r="AG7837" s="72"/>
      <c r="AH7837" s="72"/>
      <c r="AI7837" s="72"/>
      <c r="AJ7837" s="72"/>
      <c r="AK7837" s="72"/>
    </row>
    <row r="7838" ht="14.25" customHeight="1">
      <c r="A7838" s="78">
        <v>7835.0</v>
      </c>
      <c r="C7838" s="78" t="str">
        <f>VLOOKUP(G7838,[1]Macrodata_CCF!$A$3:$D$55,4,FALSE)</f>
        <v>#ERROR!</v>
      </c>
      <c r="E7838" s="79" t="str">
        <f>VLOOKUP(G7838,[1]Macrodata_CCF!$A$3:$B$55,2,FALSE)</f>
        <v>#ERROR!</v>
      </c>
      <c r="F7838" s="78">
        <v>0.0</v>
      </c>
      <c r="G7838" s="80">
        <v>35.0</v>
      </c>
      <c r="H7838" s="81">
        <v>324025.0</v>
      </c>
      <c r="I7838" s="81">
        <v>380000.0</v>
      </c>
      <c r="J7838" s="81">
        <v>325705.0</v>
      </c>
      <c r="K7838" s="81">
        <v>380000.0</v>
      </c>
      <c r="L7838" s="82">
        <v>0.03001339883876731</v>
      </c>
      <c r="N7838" s="83">
        <f t="shared" si="1"/>
        <v>0.03001339884</v>
      </c>
      <c r="O7838" s="83">
        <f t="shared" si="2"/>
        <v>0.03001339884</v>
      </c>
      <c r="Q7838" s="83">
        <f t="shared" si="3"/>
        <v>0.1473026316</v>
      </c>
      <c r="R7838" s="83">
        <f t="shared" si="4"/>
        <v>0.03001339884</v>
      </c>
      <c r="S7838" s="83" t="b">
        <f t="shared" si="5"/>
        <v>0</v>
      </c>
      <c r="T7838" s="72"/>
      <c r="U7838" s="72"/>
      <c r="V7838" s="72"/>
      <c r="W7838" s="72"/>
      <c r="X7838" s="72"/>
      <c r="Y7838" s="72"/>
      <c r="Z7838" s="72"/>
      <c r="AA7838" s="72"/>
      <c r="AB7838" s="72"/>
      <c r="AC7838" s="72"/>
      <c r="AD7838" s="72"/>
      <c r="AE7838" s="72"/>
      <c r="AF7838" s="72"/>
      <c r="AG7838" s="72"/>
      <c r="AH7838" s="72"/>
      <c r="AI7838" s="72"/>
      <c r="AJ7838" s="72"/>
      <c r="AK7838" s="72"/>
    </row>
    <row r="7839" ht="14.25" customHeight="1">
      <c r="A7839" s="78">
        <v>7836.0</v>
      </c>
      <c r="C7839" s="78" t="str">
        <f>VLOOKUP(G7839,[1]Macrodata_CCF!$A$3:$D$55,4,FALSE)</f>
        <v>#ERROR!</v>
      </c>
      <c r="E7839" s="79" t="str">
        <f>VLOOKUP(G7839,[1]Macrodata_CCF!$A$3:$B$55,2,FALSE)</f>
        <v>#ERROR!</v>
      </c>
      <c r="F7839" s="78">
        <v>0.0</v>
      </c>
      <c r="G7839" s="80">
        <v>45.0</v>
      </c>
      <c r="H7839" s="81">
        <v>190955.0</v>
      </c>
      <c r="I7839" s="81">
        <v>910000.0</v>
      </c>
      <c r="J7839" s="81">
        <v>928200.0</v>
      </c>
      <c r="K7839" s="81">
        <v>910000.0</v>
      </c>
      <c r="L7839" s="82">
        <v>1.025311350471806</v>
      </c>
      <c r="N7839" s="83">
        <f t="shared" si="1"/>
        <v>1.02531135</v>
      </c>
      <c r="O7839" s="83">
        <f t="shared" si="2"/>
        <v>1</v>
      </c>
      <c r="Q7839" s="83">
        <f t="shared" si="3"/>
        <v>0.7901593407</v>
      </c>
      <c r="R7839" s="83">
        <f t="shared" si="4"/>
        <v>1.02531135</v>
      </c>
      <c r="S7839" s="83" t="b">
        <f t="shared" si="5"/>
        <v>0</v>
      </c>
      <c r="T7839" s="72"/>
      <c r="U7839" s="72"/>
      <c r="V7839" s="72"/>
      <c r="W7839" s="72"/>
      <c r="X7839" s="72"/>
      <c r="Y7839" s="72"/>
      <c r="Z7839" s="72"/>
      <c r="AA7839" s="72"/>
      <c r="AB7839" s="72"/>
      <c r="AC7839" s="72"/>
      <c r="AD7839" s="72"/>
      <c r="AE7839" s="72"/>
      <c r="AF7839" s="72"/>
      <c r="AG7839" s="72"/>
      <c r="AH7839" s="72"/>
      <c r="AI7839" s="72"/>
      <c r="AJ7839" s="72"/>
      <c r="AK7839" s="72"/>
    </row>
    <row r="7840" ht="14.25" customHeight="1">
      <c r="A7840" s="78">
        <v>7837.0</v>
      </c>
      <c r="C7840" s="78" t="str">
        <f>VLOOKUP(G7840,[1]Macrodata_CCF!$A$3:$D$55,4,FALSE)</f>
        <v>#ERROR!</v>
      </c>
      <c r="E7840" s="79" t="str">
        <f>VLOOKUP(G7840,[1]Macrodata_CCF!$A$3:$B$55,2,FALSE)</f>
        <v>#ERROR!</v>
      </c>
      <c r="F7840" s="78">
        <v>0.0</v>
      </c>
      <c r="G7840" s="80">
        <v>9.0</v>
      </c>
      <c r="H7840" s="81">
        <v>53770.0</v>
      </c>
      <c r="I7840" s="81">
        <v>750000.0</v>
      </c>
      <c r="J7840" s="81">
        <v>220865.0</v>
      </c>
      <c r="K7840" s="81">
        <v>1200000.0</v>
      </c>
      <c r="L7840" s="82">
        <v>0.2399997127386065</v>
      </c>
      <c r="N7840" s="83">
        <f t="shared" si="1"/>
        <v>0.2399997127</v>
      </c>
      <c r="O7840" s="83">
        <f t="shared" si="2"/>
        <v>0.2399997127</v>
      </c>
      <c r="Q7840" s="83">
        <f t="shared" si="3"/>
        <v>0.9283066667</v>
      </c>
      <c r="R7840" s="83">
        <f t="shared" si="4"/>
        <v>0.2399997127</v>
      </c>
      <c r="S7840" s="83" t="b">
        <f t="shared" si="5"/>
        <v>0</v>
      </c>
      <c r="T7840" s="72"/>
      <c r="U7840" s="72"/>
      <c r="V7840" s="72"/>
      <c r="W7840" s="72"/>
      <c r="X7840" s="72"/>
      <c r="Y7840" s="72"/>
      <c r="Z7840" s="72"/>
      <c r="AA7840" s="72"/>
      <c r="AB7840" s="72"/>
      <c r="AC7840" s="72"/>
      <c r="AD7840" s="72"/>
      <c r="AE7840" s="72"/>
      <c r="AF7840" s="72"/>
      <c r="AG7840" s="72"/>
      <c r="AH7840" s="72"/>
      <c r="AI7840" s="72"/>
      <c r="AJ7840" s="72"/>
      <c r="AK7840" s="72"/>
    </row>
    <row r="7841" ht="14.25" customHeight="1">
      <c r="A7841" s="78">
        <v>7838.0</v>
      </c>
      <c r="C7841" s="78" t="str">
        <f>VLOOKUP(G7841,[1]Macrodata_CCF!$A$3:$D$55,4,FALSE)</f>
        <v>#ERROR!</v>
      </c>
      <c r="E7841" s="79" t="str">
        <f>VLOOKUP(G7841,[1]Macrodata_CCF!$A$3:$B$55,2,FALSE)</f>
        <v>#ERROR!</v>
      </c>
      <c r="F7841" s="78">
        <v>0.0</v>
      </c>
      <c r="G7841" s="80">
        <v>6.0</v>
      </c>
      <c r="H7841" s="81">
        <v>424530.0</v>
      </c>
      <c r="I7841" s="81">
        <v>720000.0</v>
      </c>
      <c r="J7841" s="81">
        <v>734400.0</v>
      </c>
      <c r="K7841" s="81">
        <v>720000.0</v>
      </c>
      <c r="L7841" s="82">
        <v>1.048735912275358</v>
      </c>
      <c r="N7841" s="83">
        <f t="shared" si="1"/>
        <v>1.048735912</v>
      </c>
      <c r="O7841" s="83">
        <f t="shared" si="2"/>
        <v>1</v>
      </c>
      <c r="Q7841" s="83">
        <f t="shared" si="3"/>
        <v>0.410375</v>
      </c>
      <c r="R7841" s="83">
        <f t="shared" si="4"/>
        <v>1.048735912</v>
      </c>
      <c r="S7841" s="83" t="b">
        <f t="shared" si="5"/>
        <v>0</v>
      </c>
      <c r="T7841" s="72"/>
      <c r="U7841" s="72"/>
      <c r="V7841" s="72"/>
      <c r="W7841" s="72"/>
      <c r="X7841" s="72"/>
      <c r="Y7841" s="72"/>
      <c r="Z7841" s="72"/>
      <c r="AA7841" s="72"/>
      <c r="AB7841" s="72"/>
      <c r="AC7841" s="72"/>
      <c r="AD7841" s="72"/>
      <c r="AE7841" s="72"/>
      <c r="AF7841" s="72"/>
      <c r="AG7841" s="72"/>
      <c r="AH7841" s="72"/>
      <c r="AI7841" s="72"/>
      <c r="AJ7841" s="72"/>
      <c r="AK7841" s="72"/>
    </row>
    <row r="7842" ht="14.25" customHeight="1">
      <c r="A7842" s="78">
        <v>7839.0</v>
      </c>
      <c r="C7842" s="78" t="str">
        <f>VLOOKUP(G7842,[1]Macrodata_CCF!$A$3:$D$55,4,FALSE)</f>
        <v>#ERROR!</v>
      </c>
      <c r="E7842" s="79" t="str">
        <f>VLOOKUP(G7842,[1]Macrodata_CCF!$A$3:$B$55,2,FALSE)</f>
        <v>#ERROR!</v>
      </c>
      <c r="F7842" s="78">
        <v>0.0</v>
      </c>
      <c r="G7842" s="80">
        <v>27.0</v>
      </c>
      <c r="H7842" s="81">
        <v>291970.0</v>
      </c>
      <c r="I7842" s="81">
        <v>570000.0</v>
      </c>
      <c r="J7842" s="81">
        <v>336455.0</v>
      </c>
      <c r="K7842" s="81">
        <v>570000.0</v>
      </c>
      <c r="L7842" s="82">
        <v>0.1600007193468331</v>
      </c>
      <c r="N7842" s="83">
        <f t="shared" si="1"/>
        <v>0.1600007193</v>
      </c>
      <c r="O7842" s="83">
        <f t="shared" si="2"/>
        <v>0.1600007193</v>
      </c>
      <c r="Q7842" s="83">
        <f t="shared" si="3"/>
        <v>0.4877719298</v>
      </c>
      <c r="R7842" s="83">
        <f t="shared" si="4"/>
        <v>0.1600007193</v>
      </c>
      <c r="S7842" s="83" t="b">
        <f t="shared" si="5"/>
        <v>0</v>
      </c>
      <c r="T7842" s="72"/>
      <c r="U7842" s="72"/>
      <c r="V7842" s="72"/>
      <c r="W7842" s="72"/>
      <c r="X7842" s="72"/>
      <c r="Y7842" s="72"/>
      <c r="Z7842" s="72"/>
      <c r="AA7842" s="72"/>
      <c r="AB7842" s="72"/>
      <c r="AC7842" s="72"/>
      <c r="AD7842" s="72"/>
      <c r="AE7842" s="72"/>
      <c r="AF7842" s="72"/>
      <c r="AG7842" s="72"/>
      <c r="AH7842" s="72"/>
      <c r="AI7842" s="72"/>
      <c r="AJ7842" s="72"/>
      <c r="AK7842" s="72"/>
    </row>
    <row r="7843" ht="14.25" customHeight="1">
      <c r="A7843" s="78">
        <v>7840.0</v>
      </c>
      <c r="C7843" s="78" t="str">
        <f>VLOOKUP(G7843,[1]Macrodata_CCF!$A$3:$D$55,4,FALSE)</f>
        <v>#ERROR!</v>
      </c>
      <c r="E7843" s="79" t="str">
        <f>VLOOKUP(G7843,[1]Macrodata_CCF!$A$3:$B$55,2,FALSE)</f>
        <v>#ERROR!</v>
      </c>
      <c r="F7843" s="78">
        <v>0.0</v>
      </c>
      <c r="G7843" s="80">
        <v>28.0</v>
      </c>
      <c r="H7843" s="81">
        <v>399515.0</v>
      </c>
      <c r="I7843" s="81">
        <v>710000.0</v>
      </c>
      <c r="J7843" s="81">
        <v>284635.0</v>
      </c>
      <c r="K7843" s="81">
        <v>710000.0</v>
      </c>
      <c r="L7843" s="82">
        <v>-0.3700017714221299</v>
      </c>
      <c r="N7843" s="83">
        <f t="shared" si="1"/>
        <v>-0.3700017714</v>
      </c>
      <c r="O7843" s="83">
        <f t="shared" si="2"/>
        <v>0</v>
      </c>
      <c r="Q7843" s="83">
        <f t="shared" si="3"/>
        <v>0.4373028169</v>
      </c>
      <c r="R7843" s="83">
        <f t="shared" si="4"/>
        <v>-0.3700017714</v>
      </c>
      <c r="S7843" s="83" t="b">
        <f t="shared" si="5"/>
        <v>0</v>
      </c>
      <c r="T7843" s="72"/>
      <c r="U7843" s="72"/>
      <c r="V7843" s="72"/>
      <c r="W7843" s="72"/>
      <c r="X7843" s="72"/>
      <c r="Y7843" s="72"/>
      <c r="Z7843" s="72"/>
      <c r="AA7843" s="72"/>
      <c r="AB7843" s="72"/>
      <c r="AC7843" s="72"/>
      <c r="AD7843" s="72"/>
      <c r="AE7843" s="72"/>
      <c r="AF7843" s="72"/>
      <c r="AG7843" s="72"/>
      <c r="AH7843" s="72"/>
      <c r="AI7843" s="72"/>
      <c r="AJ7843" s="72"/>
      <c r="AK7843" s="72"/>
    </row>
    <row r="7844" ht="14.25" customHeight="1">
      <c r="A7844" s="78">
        <v>7841.0</v>
      </c>
      <c r="C7844" s="78" t="str">
        <f>VLOOKUP(G7844,[1]Macrodata_CCF!$A$3:$D$55,4,FALSE)</f>
        <v>#ERROR!</v>
      </c>
      <c r="E7844" s="79" t="str">
        <f>VLOOKUP(G7844,[1]Macrodata_CCF!$A$3:$B$55,2,FALSE)</f>
        <v>#ERROR!</v>
      </c>
      <c r="F7844" s="78">
        <v>0.0</v>
      </c>
      <c r="G7844" s="80">
        <v>37.0</v>
      </c>
      <c r="H7844" s="81">
        <v>555755.0</v>
      </c>
      <c r="I7844" s="81">
        <v>620000.0</v>
      </c>
      <c r="J7844" s="81">
        <v>563465.0</v>
      </c>
      <c r="K7844" s="81">
        <v>620000.0</v>
      </c>
      <c r="L7844" s="82">
        <v>0.1200093392481905</v>
      </c>
      <c r="N7844" s="83">
        <f t="shared" si="1"/>
        <v>0.1200093392</v>
      </c>
      <c r="O7844" s="83">
        <f t="shared" si="2"/>
        <v>0.1200093392</v>
      </c>
      <c r="Q7844" s="83">
        <f t="shared" si="3"/>
        <v>0.1036209677</v>
      </c>
      <c r="R7844" s="83">
        <f t="shared" si="4"/>
        <v>0.1200093392</v>
      </c>
      <c r="S7844" s="83" t="b">
        <f t="shared" si="5"/>
        <v>0</v>
      </c>
      <c r="T7844" s="72"/>
      <c r="U7844" s="72"/>
      <c r="V7844" s="72"/>
      <c r="W7844" s="72"/>
      <c r="X7844" s="72"/>
      <c r="Y7844" s="72"/>
      <c r="Z7844" s="72"/>
      <c r="AA7844" s="72"/>
      <c r="AB7844" s="72"/>
      <c r="AC7844" s="72"/>
      <c r="AD7844" s="72"/>
      <c r="AE7844" s="72"/>
      <c r="AF7844" s="72"/>
      <c r="AG7844" s="72"/>
      <c r="AH7844" s="72"/>
      <c r="AI7844" s="72"/>
      <c r="AJ7844" s="72"/>
      <c r="AK7844" s="72"/>
    </row>
    <row r="7845" ht="14.25" customHeight="1">
      <c r="A7845" s="78">
        <v>7842.0</v>
      </c>
      <c r="C7845" s="78" t="str">
        <f>VLOOKUP(G7845,[1]Macrodata_CCF!$A$3:$D$55,4,FALSE)</f>
        <v>#ERROR!</v>
      </c>
      <c r="E7845" s="79" t="str">
        <f>VLOOKUP(G7845,[1]Macrodata_CCF!$A$3:$B$55,2,FALSE)</f>
        <v>#ERROR!</v>
      </c>
      <c r="F7845" s="78">
        <v>0.0</v>
      </c>
      <c r="G7845" s="80">
        <v>1.0</v>
      </c>
      <c r="H7845" s="81">
        <v>0.0</v>
      </c>
      <c r="I7845" s="81">
        <v>180000.0</v>
      </c>
      <c r="J7845" s="81">
        <v>54000.0</v>
      </c>
      <c r="K7845" s="81">
        <v>180000.0</v>
      </c>
      <c r="L7845" s="82">
        <v>0.3</v>
      </c>
      <c r="N7845" s="83">
        <f t="shared" si="1"/>
        <v>0.3</v>
      </c>
      <c r="O7845" s="83">
        <f t="shared" si="2"/>
        <v>0.3</v>
      </c>
      <c r="Q7845" s="83">
        <f t="shared" si="3"/>
        <v>1</v>
      </c>
      <c r="R7845" s="83">
        <f t="shared" si="4"/>
        <v>0.3</v>
      </c>
      <c r="S7845" s="83" t="b">
        <f t="shared" si="5"/>
        <v>0</v>
      </c>
      <c r="T7845" s="72"/>
      <c r="U7845" s="72"/>
      <c r="V7845" s="72"/>
      <c r="W7845" s="72"/>
      <c r="X7845" s="72"/>
      <c r="Y7845" s="72"/>
      <c r="Z7845" s="72"/>
      <c r="AA7845" s="72"/>
      <c r="AB7845" s="72"/>
      <c r="AC7845" s="72"/>
      <c r="AD7845" s="72"/>
      <c r="AE7845" s="72"/>
      <c r="AF7845" s="72"/>
      <c r="AG7845" s="72"/>
      <c r="AH7845" s="72"/>
      <c r="AI7845" s="72"/>
      <c r="AJ7845" s="72"/>
      <c r="AK7845" s="72"/>
    </row>
    <row r="7846" ht="14.25" customHeight="1">
      <c r="A7846" s="78">
        <v>7843.0</v>
      </c>
      <c r="C7846" s="78" t="str">
        <f>VLOOKUP(G7846,[1]Macrodata_CCF!$A$3:$D$55,4,FALSE)</f>
        <v>#ERROR!</v>
      </c>
      <c r="E7846" s="79" t="str">
        <f>VLOOKUP(G7846,[1]Macrodata_CCF!$A$3:$B$55,2,FALSE)</f>
        <v>#ERROR!</v>
      </c>
      <c r="F7846" s="78">
        <v>0.0</v>
      </c>
      <c r="G7846" s="80">
        <v>34.0</v>
      </c>
      <c r="H7846" s="81">
        <v>62495.0</v>
      </c>
      <c r="I7846" s="81">
        <v>70000.0</v>
      </c>
      <c r="J7846" s="81">
        <v>63470.0</v>
      </c>
      <c r="K7846" s="81">
        <v>70000.0</v>
      </c>
      <c r="L7846" s="82">
        <v>0.1299133910726183</v>
      </c>
      <c r="N7846" s="83">
        <f t="shared" si="1"/>
        <v>0.1299133911</v>
      </c>
      <c r="O7846" s="83">
        <f t="shared" si="2"/>
        <v>0.1299133911</v>
      </c>
      <c r="Q7846" s="83">
        <f t="shared" si="3"/>
        <v>0.1072142857</v>
      </c>
      <c r="R7846" s="83">
        <f t="shared" si="4"/>
        <v>0.1299133911</v>
      </c>
      <c r="S7846" s="83" t="b">
        <f t="shared" si="5"/>
        <v>0</v>
      </c>
      <c r="T7846" s="72"/>
      <c r="U7846" s="72"/>
      <c r="V7846" s="72"/>
      <c r="W7846" s="72"/>
      <c r="X7846" s="72"/>
      <c r="Y7846" s="72"/>
      <c r="Z7846" s="72"/>
      <c r="AA7846" s="72"/>
      <c r="AB7846" s="72"/>
      <c r="AC7846" s="72"/>
      <c r="AD7846" s="72"/>
      <c r="AE7846" s="72"/>
      <c r="AF7846" s="72"/>
      <c r="AG7846" s="72"/>
      <c r="AH7846" s="72"/>
      <c r="AI7846" s="72"/>
      <c r="AJ7846" s="72"/>
      <c r="AK7846" s="72"/>
    </row>
    <row r="7847" ht="14.25" customHeight="1">
      <c r="A7847" s="78">
        <v>7844.0</v>
      </c>
      <c r="C7847" s="78" t="str">
        <f>VLOOKUP(G7847,[1]Macrodata_CCF!$A$3:$D$55,4,FALSE)</f>
        <v>#ERROR!</v>
      </c>
      <c r="E7847" s="79" t="str">
        <f>VLOOKUP(G7847,[1]Macrodata_CCF!$A$3:$B$55,2,FALSE)</f>
        <v>#ERROR!</v>
      </c>
      <c r="F7847" s="78">
        <v>1.0</v>
      </c>
      <c r="G7847" s="80">
        <v>5.0</v>
      </c>
      <c r="H7847" s="81">
        <v>9325.0</v>
      </c>
      <c r="I7847" s="81">
        <v>40000.0</v>
      </c>
      <c r="J7847" s="81">
        <v>27425.0</v>
      </c>
      <c r="K7847" s="81">
        <v>40000.0</v>
      </c>
      <c r="L7847" s="82">
        <v>0.5900570497147515</v>
      </c>
      <c r="N7847" s="83">
        <f t="shared" si="1"/>
        <v>0.5900570497</v>
      </c>
      <c r="O7847" s="83">
        <f t="shared" si="2"/>
        <v>0.5900570497</v>
      </c>
      <c r="Q7847" s="83">
        <f t="shared" si="3"/>
        <v>0.766875</v>
      </c>
      <c r="R7847" s="83">
        <f t="shared" si="4"/>
        <v>0.5900570497</v>
      </c>
      <c r="S7847" s="83" t="b">
        <f t="shared" si="5"/>
        <v>0</v>
      </c>
      <c r="T7847" s="72"/>
      <c r="U7847" s="72"/>
      <c r="V7847" s="72"/>
      <c r="W7847" s="72"/>
      <c r="X7847" s="72"/>
      <c r="Y7847" s="72"/>
      <c r="Z7847" s="72"/>
      <c r="AA7847" s="72"/>
      <c r="AB7847" s="72"/>
      <c r="AC7847" s="72"/>
      <c r="AD7847" s="72"/>
      <c r="AE7847" s="72"/>
      <c r="AF7847" s="72"/>
      <c r="AG7847" s="72"/>
      <c r="AH7847" s="72"/>
      <c r="AI7847" s="72"/>
      <c r="AJ7847" s="72"/>
      <c r="AK7847" s="72"/>
    </row>
    <row r="7848" ht="14.25" customHeight="1">
      <c r="A7848" s="78">
        <v>7845.0</v>
      </c>
      <c r="C7848" s="78" t="str">
        <f>VLOOKUP(G7848,[1]Macrodata_CCF!$A$3:$D$55,4,FALSE)</f>
        <v>#ERROR!</v>
      </c>
      <c r="E7848" s="79" t="str">
        <f>VLOOKUP(G7848,[1]Macrodata_CCF!$A$3:$B$55,2,FALSE)</f>
        <v>#ERROR!</v>
      </c>
      <c r="F7848" s="78">
        <v>0.0</v>
      </c>
      <c r="G7848" s="80">
        <v>39.0</v>
      </c>
      <c r="H7848" s="81">
        <v>0.0</v>
      </c>
      <c r="I7848" s="81">
        <v>30000.0</v>
      </c>
      <c r="J7848" s="81">
        <v>600.0</v>
      </c>
      <c r="K7848" s="81">
        <v>30000.0</v>
      </c>
      <c r="L7848" s="82">
        <v>0.02</v>
      </c>
      <c r="N7848" s="83">
        <f t="shared" si="1"/>
        <v>0.02</v>
      </c>
      <c r="O7848" s="83">
        <f t="shared" si="2"/>
        <v>0.02</v>
      </c>
      <c r="Q7848" s="83">
        <f t="shared" si="3"/>
        <v>1</v>
      </c>
      <c r="R7848" s="83">
        <f t="shared" si="4"/>
        <v>0.02</v>
      </c>
      <c r="S7848" s="83" t="b">
        <f t="shared" si="5"/>
        <v>0</v>
      </c>
      <c r="T7848" s="72"/>
      <c r="U7848" s="72"/>
      <c r="V7848" s="72"/>
      <c r="W7848" s="72"/>
      <c r="X7848" s="72"/>
      <c r="Y7848" s="72"/>
      <c r="Z7848" s="72"/>
      <c r="AA7848" s="72"/>
      <c r="AB7848" s="72"/>
      <c r="AC7848" s="72"/>
      <c r="AD7848" s="72"/>
      <c r="AE7848" s="72"/>
      <c r="AF7848" s="72"/>
      <c r="AG7848" s="72"/>
      <c r="AH7848" s="72"/>
      <c r="AI7848" s="72"/>
      <c r="AJ7848" s="72"/>
      <c r="AK7848" s="72"/>
    </row>
    <row r="7849" ht="14.25" customHeight="1">
      <c r="A7849" s="78">
        <v>7846.0</v>
      </c>
      <c r="C7849" s="78" t="str">
        <f>VLOOKUP(G7849,[1]Macrodata_CCF!$A$3:$D$55,4,FALSE)</f>
        <v>#ERROR!</v>
      </c>
      <c r="E7849" s="79" t="str">
        <f>VLOOKUP(G7849,[1]Macrodata_CCF!$A$3:$B$55,2,FALSE)</f>
        <v>#ERROR!</v>
      </c>
      <c r="F7849" s="78">
        <v>0.0</v>
      </c>
      <c r="G7849" s="80">
        <v>49.0</v>
      </c>
      <c r="H7849" s="81">
        <v>66200.0</v>
      </c>
      <c r="I7849" s="81">
        <v>100000.0</v>
      </c>
      <c r="J7849" s="81">
        <v>66875.0</v>
      </c>
      <c r="K7849" s="81">
        <v>100000.0</v>
      </c>
      <c r="L7849" s="82">
        <v>0.01997041420118343</v>
      </c>
      <c r="N7849" s="83">
        <f t="shared" si="1"/>
        <v>0.0199704142</v>
      </c>
      <c r="O7849" s="83">
        <f t="shared" si="2"/>
        <v>0.0199704142</v>
      </c>
      <c r="Q7849" s="83">
        <f t="shared" si="3"/>
        <v>0.338</v>
      </c>
      <c r="R7849" s="83">
        <f t="shared" si="4"/>
        <v>0.0199704142</v>
      </c>
      <c r="S7849" s="83" t="b">
        <f t="shared" si="5"/>
        <v>0</v>
      </c>
      <c r="T7849" s="72"/>
      <c r="U7849" s="72"/>
      <c r="V7849" s="72"/>
      <c r="W7849" s="72"/>
      <c r="X7849" s="72"/>
      <c r="Y7849" s="72"/>
      <c r="Z7849" s="72"/>
      <c r="AA7849" s="72"/>
      <c r="AB7849" s="72"/>
      <c r="AC7849" s="72"/>
      <c r="AD7849" s="72"/>
      <c r="AE7849" s="72"/>
      <c r="AF7849" s="72"/>
      <c r="AG7849" s="72"/>
      <c r="AH7849" s="72"/>
      <c r="AI7849" s="72"/>
      <c r="AJ7849" s="72"/>
      <c r="AK7849" s="72"/>
    </row>
    <row r="7850" ht="14.25" customHeight="1">
      <c r="A7850" s="78">
        <v>7847.0</v>
      </c>
      <c r="C7850" s="78" t="str">
        <f>VLOOKUP(G7850,[1]Macrodata_CCF!$A$3:$D$55,4,FALSE)</f>
        <v>#ERROR!</v>
      </c>
      <c r="E7850" s="79" t="str">
        <f>VLOOKUP(G7850,[1]Macrodata_CCF!$A$3:$B$55,2,FALSE)</f>
        <v>#ERROR!</v>
      </c>
      <c r="F7850" s="78">
        <v>0.0</v>
      </c>
      <c r="G7850" s="80">
        <v>41.0</v>
      </c>
      <c r="H7850" s="81">
        <v>230345.0</v>
      </c>
      <c r="I7850" s="81">
        <v>800000.0</v>
      </c>
      <c r="J7850" s="81">
        <v>355670.0</v>
      </c>
      <c r="K7850" s="81">
        <v>800000.0</v>
      </c>
      <c r="L7850" s="82">
        <v>0.2200015799036259</v>
      </c>
      <c r="N7850" s="83">
        <f t="shared" si="1"/>
        <v>0.2200015799</v>
      </c>
      <c r="O7850" s="83">
        <f t="shared" si="2"/>
        <v>0.2200015799</v>
      </c>
      <c r="Q7850" s="83">
        <f t="shared" si="3"/>
        <v>0.71206875</v>
      </c>
      <c r="R7850" s="83">
        <f t="shared" si="4"/>
        <v>0.2200015799</v>
      </c>
      <c r="S7850" s="83" t="b">
        <f t="shared" si="5"/>
        <v>0</v>
      </c>
      <c r="T7850" s="72"/>
      <c r="U7850" s="72"/>
      <c r="V7850" s="72"/>
      <c r="W7850" s="72"/>
      <c r="X7850" s="72"/>
      <c r="Y7850" s="72"/>
      <c r="Z7850" s="72"/>
      <c r="AA7850" s="72"/>
      <c r="AB7850" s="72"/>
      <c r="AC7850" s="72"/>
      <c r="AD7850" s="72"/>
      <c r="AE7850" s="72"/>
      <c r="AF7850" s="72"/>
      <c r="AG7850" s="72"/>
      <c r="AH7850" s="72"/>
      <c r="AI7850" s="72"/>
      <c r="AJ7850" s="72"/>
      <c r="AK7850" s="72"/>
    </row>
    <row r="7851" ht="14.25" customHeight="1">
      <c r="A7851" s="78">
        <v>7848.0</v>
      </c>
      <c r="C7851" s="78" t="str">
        <f>VLOOKUP(G7851,[1]Macrodata_CCF!$A$3:$D$55,4,FALSE)</f>
        <v>#ERROR!</v>
      </c>
      <c r="E7851" s="79" t="str">
        <f>VLOOKUP(G7851,[1]Macrodata_CCF!$A$3:$B$55,2,FALSE)</f>
        <v>#ERROR!</v>
      </c>
      <c r="F7851" s="78">
        <v>0.0</v>
      </c>
      <c r="G7851" s="80">
        <v>32.0</v>
      </c>
      <c r="H7851" s="81">
        <v>544960.0</v>
      </c>
      <c r="I7851" s="81">
        <v>870000.0</v>
      </c>
      <c r="J7851" s="81">
        <v>600215.0</v>
      </c>
      <c r="K7851" s="81">
        <v>870000.0</v>
      </c>
      <c r="L7851" s="82">
        <v>0.1699944622200344</v>
      </c>
      <c r="N7851" s="83">
        <f t="shared" si="1"/>
        <v>0.1699944622</v>
      </c>
      <c r="O7851" s="83">
        <f t="shared" si="2"/>
        <v>0.1699944622</v>
      </c>
      <c r="Q7851" s="83">
        <f t="shared" si="3"/>
        <v>0.3736091954</v>
      </c>
      <c r="R7851" s="83">
        <f t="shared" si="4"/>
        <v>0.1699944622</v>
      </c>
      <c r="S7851" s="83" t="b">
        <f t="shared" si="5"/>
        <v>0</v>
      </c>
      <c r="T7851" s="72"/>
      <c r="U7851" s="72"/>
      <c r="V7851" s="72"/>
      <c r="W7851" s="72"/>
      <c r="X7851" s="72"/>
      <c r="Y7851" s="72"/>
      <c r="Z7851" s="72"/>
      <c r="AA7851" s="72"/>
      <c r="AB7851" s="72"/>
      <c r="AC7851" s="72"/>
      <c r="AD7851" s="72"/>
      <c r="AE7851" s="72"/>
      <c r="AF7851" s="72"/>
      <c r="AG7851" s="72"/>
      <c r="AH7851" s="72"/>
      <c r="AI7851" s="72"/>
      <c r="AJ7851" s="72"/>
      <c r="AK7851" s="72"/>
    </row>
    <row r="7852" ht="14.25" customHeight="1">
      <c r="A7852" s="78">
        <v>7849.0</v>
      </c>
      <c r="C7852" s="78" t="str">
        <f>VLOOKUP(G7852,[1]Macrodata_CCF!$A$3:$D$55,4,FALSE)</f>
        <v>#ERROR!</v>
      </c>
      <c r="E7852" s="79" t="str">
        <f>VLOOKUP(G7852,[1]Macrodata_CCF!$A$3:$B$55,2,FALSE)</f>
        <v>#ERROR!</v>
      </c>
      <c r="F7852" s="78">
        <v>0.0</v>
      </c>
      <c r="G7852" s="80">
        <v>36.0</v>
      </c>
      <c r="H7852" s="81">
        <v>455320.0</v>
      </c>
      <c r="I7852" s="81">
        <v>530000.0</v>
      </c>
      <c r="J7852" s="81">
        <v>467270.0</v>
      </c>
      <c r="K7852" s="81">
        <v>530000.0</v>
      </c>
      <c r="L7852" s="82">
        <v>0.1600160685591858</v>
      </c>
      <c r="N7852" s="83">
        <f t="shared" si="1"/>
        <v>0.1600160686</v>
      </c>
      <c r="O7852" s="83">
        <f t="shared" si="2"/>
        <v>0.1600160686</v>
      </c>
      <c r="Q7852" s="83">
        <f t="shared" si="3"/>
        <v>0.1409056604</v>
      </c>
      <c r="R7852" s="83">
        <f t="shared" si="4"/>
        <v>0.1600160686</v>
      </c>
      <c r="S7852" s="83" t="b">
        <f t="shared" si="5"/>
        <v>0</v>
      </c>
      <c r="T7852" s="72"/>
      <c r="U7852" s="72"/>
      <c r="V7852" s="72"/>
      <c r="W7852" s="72"/>
      <c r="X7852" s="72"/>
      <c r="Y7852" s="72"/>
      <c r="Z7852" s="72"/>
      <c r="AA7852" s="72"/>
      <c r="AB7852" s="72"/>
      <c r="AC7852" s="72"/>
      <c r="AD7852" s="72"/>
      <c r="AE7852" s="72"/>
      <c r="AF7852" s="72"/>
      <c r="AG7852" s="72"/>
      <c r="AH7852" s="72"/>
      <c r="AI7852" s="72"/>
      <c r="AJ7852" s="72"/>
      <c r="AK7852" s="72"/>
    </row>
    <row r="7853" ht="14.25" customHeight="1">
      <c r="A7853" s="78">
        <v>7850.0</v>
      </c>
      <c r="C7853" s="78" t="str">
        <f>VLOOKUP(G7853,[1]Macrodata_CCF!$A$3:$D$55,4,FALSE)</f>
        <v>#ERROR!</v>
      </c>
      <c r="E7853" s="79" t="str">
        <f>VLOOKUP(G7853,[1]Macrodata_CCF!$A$3:$B$55,2,FALSE)</f>
        <v>#ERROR!</v>
      </c>
      <c r="F7853" s="78">
        <v>1.0</v>
      </c>
      <c r="G7853" s="80">
        <v>5.0</v>
      </c>
      <c r="H7853" s="81">
        <v>125425.0</v>
      </c>
      <c r="I7853" s="81">
        <v>850000.0</v>
      </c>
      <c r="J7853" s="81">
        <v>415255.0</v>
      </c>
      <c r="K7853" s="81">
        <v>850000.0</v>
      </c>
      <c r="L7853" s="82">
        <v>0.4</v>
      </c>
      <c r="N7853" s="83">
        <f t="shared" si="1"/>
        <v>0.4</v>
      </c>
      <c r="O7853" s="83">
        <f t="shared" si="2"/>
        <v>0.4</v>
      </c>
      <c r="Q7853" s="83">
        <f t="shared" si="3"/>
        <v>0.8524411765</v>
      </c>
      <c r="R7853" s="83">
        <f t="shared" si="4"/>
        <v>0.4</v>
      </c>
      <c r="S7853" s="83" t="b">
        <f t="shared" si="5"/>
        <v>0</v>
      </c>
      <c r="T7853" s="72"/>
      <c r="U7853" s="72"/>
      <c r="V7853" s="72"/>
      <c r="W7853" s="72"/>
      <c r="X7853" s="72"/>
      <c r="Y7853" s="72"/>
      <c r="Z7853" s="72"/>
      <c r="AA7853" s="72"/>
      <c r="AB7853" s="72"/>
      <c r="AC7853" s="72"/>
      <c r="AD7853" s="72"/>
      <c r="AE7853" s="72"/>
      <c r="AF7853" s="72"/>
      <c r="AG7853" s="72"/>
      <c r="AH7853" s="72"/>
      <c r="AI7853" s="72"/>
      <c r="AJ7853" s="72"/>
      <c r="AK7853" s="72"/>
    </row>
    <row r="7854" ht="14.25" customHeight="1">
      <c r="A7854" s="78">
        <v>7851.0</v>
      </c>
      <c r="C7854" s="78" t="str">
        <f>VLOOKUP(G7854,[1]Macrodata_CCF!$A$3:$D$55,4,FALSE)</f>
        <v>#ERROR!</v>
      </c>
      <c r="E7854" s="79" t="str">
        <f>VLOOKUP(G7854,[1]Macrodata_CCF!$A$3:$B$55,2,FALSE)</f>
        <v>#ERROR!</v>
      </c>
      <c r="F7854" s="78">
        <v>0.0</v>
      </c>
      <c r="G7854" s="80">
        <v>37.0</v>
      </c>
      <c r="H7854" s="81">
        <v>377290.0</v>
      </c>
      <c r="I7854" s="81">
        <v>790000.0</v>
      </c>
      <c r="J7854" s="81">
        <v>430940.0</v>
      </c>
      <c r="K7854" s="81">
        <v>790000.0</v>
      </c>
      <c r="L7854" s="82">
        <v>0.1299944270795474</v>
      </c>
      <c r="N7854" s="83">
        <f t="shared" si="1"/>
        <v>0.1299944271</v>
      </c>
      <c r="O7854" s="83">
        <f t="shared" si="2"/>
        <v>0.1299944271</v>
      </c>
      <c r="Q7854" s="83">
        <f t="shared" si="3"/>
        <v>0.5224177215</v>
      </c>
      <c r="R7854" s="83">
        <f t="shared" si="4"/>
        <v>0.1299944271</v>
      </c>
      <c r="S7854" s="83" t="b">
        <f t="shared" si="5"/>
        <v>0</v>
      </c>
      <c r="T7854" s="72"/>
      <c r="U7854" s="72"/>
      <c r="V7854" s="72"/>
      <c r="W7854" s="72"/>
      <c r="X7854" s="72"/>
      <c r="Y7854" s="72"/>
      <c r="Z7854" s="72"/>
      <c r="AA7854" s="72"/>
      <c r="AB7854" s="72"/>
      <c r="AC7854" s="72"/>
      <c r="AD7854" s="72"/>
      <c r="AE7854" s="72"/>
      <c r="AF7854" s="72"/>
      <c r="AG7854" s="72"/>
      <c r="AH7854" s="72"/>
      <c r="AI7854" s="72"/>
      <c r="AJ7854" s="72"/>
      <c r="AK7854" s="72"/>
    </row>
    <row r="7855" ht="14.25" customHeight="1">
      <c r="A7855" s="78">
        <v>7852.0</v>
      </c>
      <c r="C7855" s="78" t="str">
        <f>VLOOKUP(G7855,[1]Macrodata_CCF!$A$3:$D$55,4,FALSE)</f>
        <v>#ERROR!</v>
      </c>
      <c r="E7855" s="79" t="str">
        <f>VLOOKUP(G7855,[1]Macrodata_CCF!$A$3:$B$55,2,FALSE)</f>
        <v>#ERROR!</v>
      </c>
      <c r="F7855" s="78">
        <v>1.0</v>
      </c>
      <c r="G7855" s="80">
        <v>49.0</v>
      </c>
      <c r="H7855" s="81">
        <v>172500.0</v>
      </c>
      <c r="I7855" s="81">
        <v>380000.0</v>
      </c>
      <c r="J7855" s="81">
        <v>278325.0</v>
      </c>
      <c r="K7855" s="81">
        <v>380000.0</v>
      </c>
      <c r="L7855" s="82">
        <v>0.51</v>
      </c>
      <c r="N7855" s="83">
        <f t="shared" si="1"/>
        <v>0.51</v>
      </c>
      <c r="O7855" s="83">
        <f t="shared" si="2"/>
        <v>0.51</v>
      </c>
      <c r="Q7855" s="83">
        <f t="shared" si="3"/>
        <v>0.5460526316</v>
      </c>
      <c r="R7855" s="83">
        <f t="shared" si="4"/>
        <v>0.51</v>
      </c>
      <c r="S7855" s="83" t="b">
        <f t="shared" si="5"/>
        <v>0</v>
      </c>
      <c r="T7855" s="72"/>
      <c r="U7855" s="72"/>
      <c r="V7855" s="72"/>
      <c r="W7855" s="72"/>
      <c r="X7855" s="72"/>
      <c r="Y7855" s="72"/>
      <c r="Z7855" s="72"/>
      <c r="AA7855" s="72"/>
      <c r="AB7855" s="72"/>
      <c r="AC7855" s="72"/>
      <c r="AD7855" s="72"/>
      <c r="AE7855" s="72"/>
      <c r="AF7855" s="72"/>
      <c r="AG7855" s="72"/>
      <c r="AH7855" s="72"/>
      <c r="AI7855" s="72"/>
      <c r="AJ7855" s="72"/>
      <c r="AK7855" s="72"/>
    </row>
    <row r="7856" ht="14.25" customHeight="1">
      <c r="A7856" s="78">
        <v>7853.0</v>
      </c>
      <c r="C7856" s="78" t="str">
        <f>VLOOKUP(G7856,[1]Macrodata_CCF!$A$3:$D$55,4,FALSE)</f>
        <v>#ERROR!</v>
      </c>
      <c r="E7856" s="79" t="str">
        <f>VLOOKUP(G7856,[1]Macrodata_CCF!$A$3:$B$55,2,FALSE)</f>
        <v>#ERROR!</v>
      </c>
      <c r="F7856" s="78">
        <v>1.0</v>
      </c>
      <c r="G7856" s="80">
        <v>23.0</v>
      </c>
      <c r="H7856" s="81">
        <v>59190.0</v>
      </c>
      <c r="I7856" s="81">
        <v>700000.0</v>
      </c>
      <c r="J7856" s="81">
        <v>386005.0</v>
      </c>
      <c r="K7856" s="81">
        <v>1050000.0</v>
      </c>
      <c r="L7856" s="82">
        <v>0.5100029649974251</v>
      </c>
      <c r="N7856" s="83">
        <f t="shared" si="1"/>
        <v>0.510002965</v>
      </c>
      <c r="O7856" s="83">
        <f t="shared" si="2"/>
        <v>0.510002965</v>
      </c>
      <c r="Q7856" s="83">
        <f t="shared" si="3"/>
        <v>0.9154428571</v>
      </c>
      <c r="R7856" s="83">
        <f t="shared" si="4"/>
        <v>0.510002965</v>
      </c>
      <c r="S7856" s="83" t="b">
        <f t="shared" si="5"/>
        <v>0</v>
      </c>
      <c r="T7856" s="72"/>
      <c r="U7856" s="72"/>
      <c r="V7856" s="72"/>
      <c r="W7856" s="72"/>
      <c r="X7856" s="72"/>
      <c r="Y7856" s="72"/>
      <c r="Z7856" s="72"/>
      <c r="AA7856" s="72"/>
      <c r="AB7856" s="72"/>
      <c r="AC7856" s="72"/>
      <c r="AD7856" s="72"/>
      <c r="AE7856" s="72"/>
      <c r="AF7856" s="72"/>
      <c r="AG7856" s="72"/>
      <c r="AH7856" s="72"/>
      <c r="AI7856" s="72"/>
      <c r="AJ7856" s="72"/>
      <c r="AK7856" s="72"/>
    </row>
    <row r="7857" ht="14.25" customHeight="1">
      <c r="A7857" s="78">
        <v>7854.0</v>
      </c>
      <c r="C7857" s="78" t="str">
        <f>VLOOKUP(G7857,[1]Macrodata_CCF!$A$3:$D$55,4,FALSE)</f>
        <v>#ERROR!</v>
      </c>
      <c r="E7857" s="79" t="str">
        <f>VLOOKUP(G7857,[1]Macrodata_CCF!$A$3:$B$55,2,FALSE)</f>
        <v>#ERROR!</v>
      </c>
      <c r="F7857" s="78">
        <v>0.0</v>
      </c>
      <c r="G7857" s="80">
        <v>4.0</v>
      </c>
      <c r="H7857" s="81">
        <v>204895.0</v>
      </c>
      <c r="I7857" s="81">
        <v>220000.0</v>
      </c>
      <c r="J7857" s="81">
        <v>208520.0</v>
      </c>
      <c r="K7857" s="81">
        <v>220000.0</v>
      </c>
      <c r="L7857" s="82">
        <v>0.2399867593512082</v>
      </c>
      <c r="N7857" s="83">
        <f t="shared" si="1"/>
        <v>0.2399867594</v>
      </c>
      <c r="O7857" s="83">
        <f t="shared" si="2"/>
        <v>0.2399867594</v>
      </c>
      <c r="Q7857" s="83">
        <f t="shared" si="3"/>
        <v>0.06865909091</v>
      </c>
      <c r="R7857" s="83">
        <f t="shared" si="4"/>
        <v>0.01647727273</v>
      </c>
      <c r="S7857" s="83" t="b">
        <f t="shared" si="5"/>
        <v>0</v>
      </c>
      <c r="T7857" s="72"/>
      <c r="U7857" s="72"/>
      <c r="V7857" s="72"/>
      <c r="W7857" s="72"/>
      <c r="X7857" s="72"/>
      <c r="Y7857" s="72"/>
      <c r="Z7857" s="72"/>
      <c r="AA7857" s="72"/>
      <c r="AB7857" s="72"/>
      <c r="AC7857" s="72"/>
      <c r="AD7857" s="72"/>
      <c r="AE7857" s="72"/>
      <c r="AF7857" s="72"/>
      <c r="AG7857" s="72"/>
      <c r="AH7857" s="72"/>
      <c r="AI7857" s="72"/>
      <c r="AJ7857" s="72"/>
      <c r="AK7857" s="72"/>
    </row>
    <row r="7858" ht="14.25" customHeight="1">
      <c r="A7858" s="78">
        <v>7855.0</v>
      </c>
      <c r="C7858" s="78" t="str">
        <f>VLOOKUP(G7858,[1]Macrodata_CCF!$A$3:$D$55,4,FALSE)</f>
        <v>#ERROR!</v>
      </c>
      <c r="E7858" s="79" t="str">
        <f>VLOOKUP(G7858,[1]Macrodata_CCF!$A$3:$B$55,2,FALSE)</f>
        <v>#ERROR!</v>
      </c>
      <c r="F7858" s="78">
        <v>0.0</v>
      </c>
      <c r="G7858" s="80">
        <v>31.0</v>
      </c>
      <c r="H7858" s="81">
        <v>0.0</v>
      </c>
      <c r="I7858" s="81">
        <v>880000.0</v>
      </c>
      <c r="J7858" s="81">
        <v>140800.0</v>
      </c>
      <c r="K7858" s="81">
        <v>1760000.0</v>
      </c>
      <c r="L7858" s="82">
        <v>0.16</v>
      </c>
      <c r="N7858" s="83">
        <f t="shared" si="1"/>
        <v>0.16</v>
      </c>
      <c r="O7858" s="83">
        <f t="shared" si="2"/>
        <v>0.16</v>
      </c>
      <c r="Q7858" s="83">
        <f t="shared" si="3"/>
        <v>1</v>
      </c>
      <c r="R7858" s="83">
        <f t="shared" si="4"/>
        <v>0.16</v>
      </c>
      <c r="S7858" s="83" t="b">
        <f t="shared" si="5"/>
        <v>0</v>
      </c>
      <c r="T7858" s="72"/>
      <c r="U7858" s="72"/>
      <c r="V7858" s="72"/>
      <c r="W7858" s="72"/>
      <c r="X7858" s="72"/>
      <c r="Y7858" s="72"/>
      <c r="Z7858" s="72"/>
      <c r="AA7858" s="72"/>
      <c r="AB7858" s="72"/>
      <c r="AC7858" s="72"/>
      <c r="AD7858" s="72"/>
      <c r="AE7858" s="72"/>
      <c r="AF7858" s="72"/>
      <c r="AG7858" s="72"/>
      <c r="AH7858" s="72"/>
      <c r="AI7858" s="72"/>
      <c r="AJ7858" s="72"/>
      <c r="AK7858" s="72"/>
    </row>
    <row r="7859" ht="14.25" customHeight="1">
      <c r="A7859" s="78">
        <v>7856.0</v>
      </c>
      <c r="C7859" s="78" t="str">
        <f>VLOOKUP(G7859,[1]Macrodata_CCF!$A$3:$D$55,4,FALSE)</f>
        <v>#ERROR!</v>
      </c>
      <c r="E7859" s="79" t="str">
        <f>VLOOKUP(G7859,[1]Macrodata_CCF!$A$3:$B$55,2,FALSE)</f>
        <v>#ERROR!</v>
      </c>
      <c r="F7859" s="78">
        <v>0.0</v>
      </c>
      <c r="G7859" s="80">
        <v>3.0</v>
      </c>
      <c r="H7859" s="81">
        <v>221630.0</v>
      </c>
      <c r="I7859" s="81">
        <v>290000.0</v>
      </c>
      <c r="J7859" s="81">
        <v>295800.0</v>
      </c>
      <c r="K7859" s="81">
        <v>290000.0</v>
      </c>
      <c r="L7859" s="82">
        <v>1.084832528886939</v>
      </c>
      <c r="N7859" s="83">
        <f t="shared" si="1"/>
        <v>1.084832529</v>
      </c>
      <c r="O7859" s="83">
        <f t="shared" si="2"/>
        <v>1</v>
      </c>
      <c r="Q7859" s="83">
        <f t="shared" si="3"/>
        <v>0.2357586207</v>
      </c>
      <c r="R7859" s="83">
        <f t="shared" si="4"/>
        <v>1.084832529</v>
      </c>
      <c r="S7859" s="83" t="b">
        <f t="shared" si="5"/>
        <v>0</v>
      </c>
      <c r="T7859" s="72"/>
      <c r="U7859" s="72"/>
      <c r="V7859" s="72"/>
      <c r="W7859" s="72"/>
      <c r="X7859" s="72"/>
      <c r="Y7859" s="72"/>
      <c r="Z7859" s="72"/>
      <c r="AA7859" s="72"/>
      <c r="AB7859" s="72"/>
      <c r="AC7859" s="72"/>
      <c r="AD7859" s="72"/>
      <c r="AE7859" s="72"/>
      <c r="AF7859" s="72"/>
      <c r="AG7859" s="72"/>
      <c r="AH7859" s="72"/>
      <c r="AI7859" s="72"/>
      <c r="AJ7859" s="72"/>
      <c r="AK7859" s="72"/>
    </row>
    <row r="7860" ht="14.25" customHeight="1">
      <c r="A7860" s="78">
        <v>7857.0</v>
      </c>
      <c r="C7860" s="78" t="str">
        <f>VLOOKUP(G7860,[1]Macrodata_CCF!$A$3:$D$55,4,FALSE)</f>
        <v>#ERROR!</v>
      </c>
      <c r="E7860" s="79" t="str">
        <f>VLOOKUP(G7860,[1]Macrodata_CCF!$A$3:$B$55,2,FALSE)</f>
        <v>#ERROR!</v>
      </c>
      <c r="F7860" s="78">
        <v>0.0</v>
      </c>
      <c r="G7860" s="80">
        <v>4.0</v>
      </c>
      <c r="H7860" s="81">
        <v>131370.0</v>
      </c>
      <c r="I7860" s="81">
        <v>720000.0</v>
      </c>
      <c r="J7860" s="81">
        <v>360935.0</v>
      </c>
      <c r="K7860" s="81">
        <v>720000.0</v>
      </c>
      <c r="L7860" s="82">
        <v>0.3899988107979546</v>
      </c>
      <c r="N7860" s="83">
        <f t="shared" si="1"/>
        <v>0.3899988108</v>
      </c>
      <c r="O7860" s="83">
        <f t="shared" si="2"/>
        <v>0.3899988108</v>
      </c>
      <c r="Q7860" s="83">
        <f t="shared" si="3"/>
        <v>0.8175416667</v>
      </c>
      <c r="R7860" s="83">
        <f t="shared" si="4"/>
        <v>0.3899988108</v>
      </c>
      <c r="S7860" s="83" t="b">
        <f t="shared" si="5"/>
        <v>0</v>
      </c>
      <c r="T7860" s="72"/>
      <c r="U7860" s="72"/>
      <c r="V7860" s="72"/>
      <c r="W7860" s="72"/>
      <c r="X7860" s="72"/>
      <c r="Y7860" s="72"/>
      <c r="Z7860" s="72"/>
      <c r="AA7860" s="72"/>
      <c r="AB7860" s="72"/>
      <c r="AC7860" s="72"/>
      <c r="AD7860" s="72"/>
      <c r="AE7860" s="72"/>
      <c r="AF7860" s="72"/>
      <c r="AG7860" s="72"/>
      <c r="AH7860" s="72"/>
      <c r="AI7860" s="72"/>
      <c r="AJ7860" s="72"/>
      <c r="AK7860" s="72"/>
    </row>
    <row r="7861" ht="14.25" customHeight="1">
      <c r="A7861" s="78">
        <v>7858.0</v>
      </c>
      <c r="C7861" s="78" t="str">
        <f>VLOOKUP(G7861,[1]Macrodata_CCF!$A$3:$D$55,4,FALSE)</f>
        <v>#ERROR!</v>
      </c>
      <c r="E7861" s="79" t="str">
        <f>VLOOKUP(G7861,[1]Macrodata_CCF!$A$3:$B$55,2,FALSE)</f>
        <v>#ERROR!</v>
      </c>
      <c r="F7861" s="78">
        <v>0.0</v>
      </c>
      <c r="G7861" s="80">
        <v>30.0</v>
      </c>
      <c r="H7861" s="81">
        <v>326760.0</v>
      </c>
      <c r="I7861" s="81">
        <v>460000.0</v>
      </c>
      <c r="J7861" s="81">
        <v>349410.0</v>
      </c>
      <c r="K7861" s="81">
        <v>460000.0</v>
      </c>
      <c r="L7861" s="82">
        <v>0.1699939957970579</v>
      </c>
      <c r="N7861" s="83">
        <f t="shared" si="1"/>
        <v>0.1699939958</v>
      </c>
      <c r="O7861" s="83">
        <f t="shared" si="2"/>
        <v>0.1699939958</v>
      </c>
      <c r="Q7861" s="83">
        <f t="shared" si="3"/>
        <v>0.2896521739</v>
      </c>
      <c r="R7861" s="83">
        <f t="shared" si="4"/>
        <v>0.1699939958</v>
      </c>
      <c r="S7861" s="83" t="b">
        <f t="shared" si="5"/>
        <v>0</v>
      </c>
      <c r="T7861" s="72"/>
      <c r="U7861" s="72"/>
      <c r="V7861" s="72"/>
      <c r="W7861" s="72"/>
      <c r="X7861" s="72"/>
      <c r="Y7861" s="72"/>
      <c r="Z7861" s="72"/>
      <c r="AA7861" s="72"/>
      <c r="AB7861" s="72"/>
      <c r="AC7861" s="72"/>
      <c r="AD7861" s="72"/>
      <c r="AE7861" s="72"/>
      <c r="AF7861" s="72"/>
      <c r="AG7861" s="72"/>
      <c r="AH7861" s="72"/>
      <c r="AI7861" s="72"/>
      <c r="AJ7861" s="72"/>
      <c r="AK7861" s="72"/>
    </row>
    <row r="7862" ht="14.25" customHeight="1">
      <c r="A7862" s="78">
        <v>7859.0</v>
      </c>
      <c r="C7862" s="78" t="str">
        <f>VLOOKUP(G7862,[1]Macrodata_CCF!$A$3:$D$55,4,FALSE)</f>
        <v>#ERROR!</v>
      </c>
      <c r="E7862" s="79" t="str">
        <f>VLOOKUP(G7862,[1]Macrodata_CCF!$A$3:$B$55,2,FALSE)</f>
        <v>#ERROR!</v>
      </c>
      <c r="F7862" s="78">
        <v>0.0</v>
      </c>
      <c r="G7862" s="80">
        <v>23.0</v>
      </c>
      <c r="H7862" s="81">
        <v>0.0</v>
      </c>
      <c r="I7862" s="81">
        <v>270000.0</v>
      </c>
      <c r="J7862" s="81">
        <v>45900.0</v>
      </c>
      <c r="K7862" s="81">
        <v>270000.0</v>
      </c>
      <c r="L7862" s="82">
        <v>0.17</v>
      </c>
      <c r="N7862" s="83">
        <f t="shared" si="1"/>
        <v>0.17</v>
      </c>
      <c r="O7862" s="83">
        <f t="shared" si="2"/>
        <v>0.17</v>
      </c>
      <c r="Q7862" s="83">
        <f t="shared" si="3"/>
        <v>1</v>
      </c>
      <c r="R7862" s="83">
        <f t="shared" si="4"/>
        <v>0.17</v>
      </c>
      <c r="S7862" s="83" t="b">
        <f t="shared" si="5"/>
        <v>0</v>
      </c>
      <c r="T7862" s="72"/>
      <c r="U7862" s="72"/>
      <c r="V7862" s="72"/>
      <c r="W7862" s="72"/>
      <c r="X7862" s="72"/>
      <c r="Y7862" s="72"/>
      <c r="Z7862" s="72"/>
      <c r="AA7862" s="72"/>
      <c r="AB7862" s="72"/>
      <c r="AC7862" s="72"/>
      <c r="AD7862" s="72"/>
      <c r="AE7862" s="72"/>
      <c r="AF7862" s="72"/>
      <c r="AG7862" s="72"/>
      <c r="AH7862" s="72"/>
      <c r="AI7862" s="72"/>
      <c r="AJ7862" s="72"/>
      <c r="AK7862" s="72"/>
    </row>
    <row r="7863" ht="14.25" customHeight="1">
      <c r="A7863" s="78">
        <v>7860.0</v>
      </c>
      <c r="C7863" s="78" t="str">
        <f>VLOOKUP(G7863,[1]Macrodata_CCF!$A$3:$D$55,4,FALSE)</f>
        <v>#ERROR!</v>
      </c>
      <c r="E7863" s="79" t="str">
        <f>VLOOKUP(G7863,[1]Macrodata_CCF!$A$3:$B$55,2,FALSE)</f>
        <v>#ERROR!</v>
      </c>
      <c r="F7863" s="78">
        <v>1.0</v>
      </c>
      <c r="G7863" s="80">
        <v>15.0</v>
      </c>
      <c r="H7863" s="81">
        <v>314315.0</v>
      </c>
      <c r="I7863" s="81">
        <v>590000.0</v>
      </c>
      <c r="J7863" s="81">
        <v>460430.0</v>
      </c>
      <c r="K7863" s="81">
        <v>590000.0</v>
      </c>
      <c r="L7863" s="82">
        <v>0.5300070732901682</v>
      </c>
      <c r="N7863" s="83">
        <f t="shared" si="1"/>
        <v>0.5300070733</v>
      </c>
      <c r="O7863" s="83">
        <f t="shared" si="2"/>
        <v>0.5300070733</v>
      </c>
      <c r="Q7863" s="83">
        <f t="shared" si="3"/>
        <v>0.4672627119</v>
      </c>
      <c r="R7863" s="83">
        <f t="shared" si="4"/>
        <v>0.5300070733</v>
      </c>
      <c r="S7863" s="83" t="b">
        <f t="shared" si="5"/>
        <v>0</v>
      </c>
      <c r="T7863" s="72"/>
      <c r="U7863" s="72"/>
      <c r="V7863" s="72"/>
      <c r="W7863" s="72"/>
      <c r="X7863" s="72"/>
      <c r="Y7863" s="72"/>
      <c r="Z7863" s="72"/>
      <c r="AA7863" s="72"/>
      <c r="AB7863" s="72"/>
      <c r="AC7863" s="72"/>
      <c r="AD7863" s="72"/>
      <c r="AE7863" s="72"/>
      <c r="AF7863" s="72"/>
      <c r="AG7863" s="72"/>
      <c r="AH7863" s="72"/>
      <c r="AI7863" s="72"/>
      <c r="AJ7863" s="72"/>
      <c r="AK7863" s="72"/>
    </row>
    <row r="7864" ht="14.25" customHeight="1">
      <c r="A7864" s="78">
        <v>7861.0</v>
      </c>
      <c r="C7864" s="78" t="str">
        <f>VLOOKUP(G7864,[1]Macrodata_CCF!$A$3:$D$55,4,FALSE)</f>
        <v>#ERROR!</v>
      </c>
      <c r="E7864" s="79" t="str">
        <f>VLOOKUP(G7864,[1]Macrodata_CCF!$A$3:$B$55,2,FALSE)</f>
        <v>#ERROR!</v>
      </c>
      <c r="F7864" s="78">
        <v>1.0</v>
      </c>
      <c r="G7864" s="80">
        <v>36.0</v>
      </c>
      <c r="H7864" s="81">
        <v>18035.0</v>
      </c>
      <c r="I7864" s="81">
        <v>470000.0</v>
      </c>
      <c r="J7864" s="81">
        <v>203340.0</v>
      </c>
      <c r="K7864" s="81">
        <v>470000.0</v>
      </c>
      <c r="L7864" s="82">
        <v>0.4099985618355403</v>
      </c>
      <c r="N7864" s="83">
        <f t="shared" si="1"/>
        <v>0.4099985618</v>
      </c>
      <c r="O7864" s="83">
        <f t="shared" si="2"/>
        <v>0.4099985618</v>
      </c>
      <c r="Q7864" s="83">
        <f t="shared" si="3"/>
        <v>0.9616276596</v>
      </c>
      <c r="R7864" s="83">
        <f t="shared" si="4"/>
        <v>0.4099985618</v>
      </c>
      <c r="S7864" s="83" t="b">
        <f t="shared" si="5"/>
        <v>0</v>
      </c>
      <c r="T7864" s="72"/>
      <c r="U7864" s="72"/>
      <c r="V7864" s="72"/>
      <c r="W7864" s="72"/>
      <c r="X7864" s="72"/>
      <c r="Y7864" s="72"/>
      <c r="Z7864" s="72"/>
      <c r="AA7864" s="72"/>
      <c r="AB7864" s="72"/>
      <c r="AC7864" s="72"/>
      <c r="AD7864" s="72"/>
      <c r="AE7864" s="72"/>
      <c r="AF7864" s="72"/>
      <c r="AG7864" s="72"/>
      <c r="AH7864" s="72"/>
      <c r="AI7864" s="72"/>
      <c r="AJ7864" s="72"/>
      <c r="AK7864" s="72"/>
    </row>
    <row r="7865" ht="14.25" customHeight="1">
      <c r="A7865" s="78">
        <v>7862.0</v>
      </c>
      <c r="C7865" s="78" t="str">
        <f>VLOOKUP(G7865,[1]Macrodata_CCF!$A$3:$D$55,4,FALSE)</f>
        <v>#ERROR!</v>
      </c>
      <c r="E7865" s="79" t="str">
        <f>VLOOKUP(G7865,[1]Macrodata_CCF!$A$3:$B$55,2,FALSE)</f>
        <v>#ERROR!</v>
      </c>
      <c r="F7865" s="78">
        <v>0.0</v>
      </c>
      <c r="G7865" s="80">
        <v>3.0</v>
      </c>
      <c r="H7865" s="81">
        <v>71595.0</v>
      </c>
      <c r="I7865" s="81">
        <v>100000.0</v>
      </c>
      <c r="J7865" s="81">
        <v>80400.0</v>
      </c>
      <c r="K7865" s="81">
        <v>100000.0</v>
      </c>
      <c r="L7865" s="82">
        <v>0.3099806372117585</v>
      </c>
      <c r="N7865" s="83">
        <f t="shared" si="1"/>
        <v>0.3099806372</v>
      </c>
      <c r="O7865" s="83">
        <f t="shared" si="2"/>
        <v>0.3099806372</v>
      </c>
      <c r="Q7865" s="83">
        <f t="shared" si="3"/>
        <v>0.28405</v>
      </c>
      <c r="R7865" s="83">
        <f t="shared" si="4"/>
        <v>0.3099806372</v>
      </c>
      <c r="S7865" s="83" t="b">
        <f t="shared" si="5"/>
        <v>0</v>
      </c>
      <c r="T7865" s="72"/>
      <c r="U7865" s="72"/>
      <c r="V7865" s="72"/>
      <c r="W7865" s="72"/>
      <c r="X7865" s="72"/>
      <c r="Y7865" s="72"/>
      <c r="Z7865" s="72"/>
      <c r="AA7865" s="72"/>
      <c r="AB7865" s="72"/>
      <c r="AC7865" s="72"/>
      <c r="AD7865" s="72"/>
      <c r="AE7865" s="72"/>
      <c r="AF7865" s="72"/>
      <c r="AG7865" s="72"/>
      <c r="AH7865" s="72"/>
      <c r="AI7865" s="72"/>
      <c r="AJ7865" s="72"/>
      <c r="AK7865" s="72"/>
    </row>
    <row r="7866" ht="14.25" customHeight="1">
      <c r="A7866" s="78">
        <v>7863.0</v>
      </c>
      <c r="C7866" s="78" t="str">
        <f>VLOOKUP(G7866,[1]Macrodata_CCF!$A$3:$D$55,4,FALSE)</f>
        <v>#ERROR!</v>
      </c>
      <c r="E7866" s="79" t="str">
        <f>VLOOKUP(G7866,[1]Macrodata_CCF!$A$3:$B$55,2,FALSE)</f>
        <v>#ERROR!</v>
      </c>
      <c r="F7866" s="78">
        <v>0.0</v>
      </c>
      <c r="G7866" s="80">
        <v>12.0</v>
      </c>
      <c r="H7866" s="81">
        <v>668875.0</v>
      </c>
      <c r="I7866" s="81">
        <v>750000.0</v>
      </c>
      <c r="J7866" s="81">
        <v>687535.0</v>
      </c>
      <c r="K7866" s="81">
        <v>750000.0</v>
      </c>
      <c r="L7866" s="82">
        <v>0.2300154083204931</v>
      </c>
      <c r="N7866" s="83">
        <f t="shared" si="1"/>
        <v>0.2300154083</v>
      </c>
      <c r="O7866" s="83">
        <f t="shared" si="2"/>
        <v>0.2300154083</v>
      </c>
      <c r="Q7866" s="83">
        <f t="shared" si="3"/>
        <v>0.1081666667</v>
      </c>
      <c r="R7866" s="83">
        <f t="shared" si="4"/>
        <v>0.2300154083</v>
      </c>
      <c r="S7866" s="83" t="b">
        <f t="shared" si="5"/>
        <v>0</v>
      </c>
      <c r="T7866" s="72"/>
      <c r="U7866" s="72"/>
      <c r="V7866" s="72"/>
      <c r="W7866" s="72"/>
      <c r="X7866" s="72"/>
      <c r="Y7866" s="72"/>
      <c r="Z7866" s="72"/>
      <c r="AA7866" s="72"/>
      <c r="AB7866" s="72"/>
      <c r="AC7866" s="72"/>
      <c r="AD7866" s="72"/>
      <c r="AE7866" s="72"/>
      <c r="AF7866" s="72"/>
      <c r="AG7866" s="72"/>
      <c r="AH7866" s="72"/>
      <c r="AI7866" s="72"/>
      <c r="AJ7866" s="72"/>
      <c r="AK7866" s="72"/>
    </row>
    <row r="7867" ht="14.25" customHeight="1">
      <c r="A7867" s="78">
        <v>7864.0</v>
      </c>
      <c r="C7867" s="78" t="str">
        <f>VLOOKUP(G7867,[1]Macrodata_CCF!$A$3:$D$55,4,FALSE)</f>
        <v>#ERROR!</v>
      </c>
      <c r="E7867" s="79" t="str">
        <f>VLOOKUP(G7867,[1]Macrodata_CCF!$A$3:$B$55,2,FALSE)</f>
        <v>#ERROR!</v>
      </c>
      <c r="F7867" s="78">
        <v>0.0</v>
      </c>
      <c r="G7867" s="80">
        <v>42.0</v>
      </c>
      <c r="H7867" s="81">
        <v>2065.0</v>
      </c>
      <c r="I7867" s="81">
        <v>250000.0</v>
      </c>
      <c r="J7867" s="81">
        <v>98760.0</v>
      </c>
      <c r="K7867" s="81">
        <v>250000.0</v>
      </c>
      <c r="L7867" s="82">
        <v>0.3900014116603142</v>
      </c>
      <c r="N7867" s="83">
        <f t="shared" si="1"/>
        <v>0.3900014117</v>
      </c>
      <c r="O7867" s="83">
        <f t="shared" si="2"/>
        <v>0.3900014117</v>
      </c>
      <c r="Q7867" s="83">
        <f t="shared" si="3"/>
        <v>0.99174</v>
      </c>
      <c r="R7867" s="83">
        <f t="shared" si="4"/>
        <v>0.3900014117</v>
      </c>
      <c r="S7867" s="83" t="b">
        <f t="shared" si="5"/>
        <v>0</v>
      </c>
      <c r="T7867" s="72"/>
      <c r="U7867" s="72"/>
      <c r="V7867" s="72"/>
      <c r="W7867" s="72"/>
      <c r="X7867" s="72"/>
      <c r="Y7867" s="72"/>
      <c r="Z7867" s="72"/>
      <c r="AA7867" s="72"/>
      <c r="AB7867" s="72"/>
      <c r="AC7867" s="72"/>
      <c r="AD7867" s="72"/>
      <c r="AE7867" s="72"/>
      <c r="AF7867" s="72"/>
      <c r="AG7867" s="72"/>
      <c r="AH7867" s="72"/>
      <c r="AI7867" s="72"/>
      <c r="AJ7867" s="72"/>
      <c r="AK7867" s="72"/>
    </row>
    <row r="7868" ht="14.25" customHeight="1">
      <c r="A7868" s="78">
        <v>7865.0</v>
      </c>
      <c r="C7868" s="78" t="str">
        <f>VLOOKUP(G7868,[1]Macrodata_CCF!$A$3:$D$55,4,FALSE)</f>
        <v>#ERROR!</v>
      </c>
      <c r="E7868" s="79" t="str">
        <f>VLOOKUP(G7868,[1]Macrodata_CCF!$A$3:$B$55,2,FALSE)</f>
        <v>#ERROR!</v>
      </c>
      <c r="F7868" s="78">
        <v>1.0</v>
      </c>
      <c r="G7868" s="80">
        <v>1.0</v>
      </c>
      <c r="H7868" s="81">
        <v>485490.0</v>
      </c>
      <c r="I7868" s="81">
        <v>620000.0</v>
      </c>
      <c r="J7868" s="81">
        <v>558125.0</v>
      </c>
      <c r="K7868" s="81">
        <v>620000.0</v>
      </c>
      <c r="L7868" s="82">
        <v>0.539997026243402</v>
      </c>
      <c r="N7868" s="83">
        <f t="shared" si="1"/>
        <v>0.5399970262</v>
      </c>
      <c r="O7868" s="83">
        <f t="shared" si="2"/>
        <v>0.5399970262</v>
      </c>
      <c r="Q7868" s="83">
        <f t="shared" si="3"/>
        <v>0.2169516129</v>
      </c>
      <c r="R7868" s="83">
        <f t="shared" si="4"/>
        <v>0.5399970262</v>
      </c>
      <c r="S7868" s="83" t="b">
        <f t="shared" si="5"/>
        <v>0</v>
      </c>
      <c r="T7868" s="72"/>
      <c r="U7868" s="72"/>
      <c r="V7868" s="72"/>
      <c r="W7868" s="72"/>
      <c r="X7868" s="72"/>
      <c r="Y7868" s="72"/>
      <c r="Z7868" s="72"/>
      <c r="AA7868" s="72"/>
      <c r="AB7868" s="72"/>
      <c r="AC7868" s="72"/>
      <c r="AD7868" s="72"/>
      <c r="AE7868" s="72"/>
      <c r="AF7868" s="72"/>
      <c r="AG7868" s="72"/>
      <c r="AH7868" s="72"/>
      <c r="AI7868" s="72"/>
      <c r="AJ7868" s="72"/>
      <c r="AK7868" s="72"/>
    </row>
    <row r="7869" ht="14.25" customHeight="1">
      <c r="A7869" s="78">
        <v>7866.0</v>
      </c>
      <c r="C7869" s="78" t="str">
        <f>VLOOKUP(G7869,[1]Macrodata_CCF!$A$3:$D$55,4,FALSE)</f>
        <v>#ERROR!</v>
      </c>
      <c r="E7869" s="79" t="str">
        <f>VLOOKUP(G7869,[1]Macrodata_CCF!$A$3:$B$55,2,FALSE)</f>
        <v>#ERROR!</v>
      </c>
      <c r="F7869" s="78">
        <v>0.0</v>
      </c>
      <c r="G7869" s="80">
        <v>7.0</v>
      </c>
      <c r="H7869" s="81">
        <v>390720.0</v>
      </c>
      <c r="I7869" s="81">
        <v>710000.0</v>
      </c>
      <c r="J7869" s="81">
        <v>470540.0</v>
      </c>
      <c r="K7869" s="81">
        <v>993999.9999999999</v>
      </c>
      <c r="L7869" s="82">
        <v>0.25</v>
      </c>
      <c r="N7869" s="83">
        <f t="shared" si="1"/>
        <v>0.25</v>
      </c>
      <c r="O7869" s="83">
        <f t="shared" si="2"/>
        <v>0.25</v>
      </c>
      <c r="Q7869" s="83">
        <f t="shared" si="3"/>
        <v>0.4496901408</v>
      </c>
      <c r="R7869" s="83">
        <f t="shared" si="4"/>
        <v>0.25</v>
      </c>
      <c r="S7869" s="83" t="b">
        <f t="shared" si="5"/>
        <v>0</v>
      </c>
      <c r="T7869" s="72"/>
      <c r="U7869" s="72"/>
      <c r="V7869" s="72"/>
      <c r="W7869" s="72"/>
      <c r="X7869" s="72"/>
      <c r="Y7869" s="72"/>
      <c r="Z7869" s="72"/>
      <c r="AA7869" s="72"/>
      <c r="AB7869" s="72"/>
      <c r="AC7869" s="72"/>
      <c r="AD7869" s="72"/>
      <c r="AE7869" s="72"/>
      <c r="AF7869" s="72"/>
      <c r="AG7869" s="72"/>
      <c r="AH7869" s="72"/>
      <c r="AI7869" s="72"/>
      <c r="AJ7869" s="72"/>
      <c r="AK7869" s="72"/>
    </row>
    <row r="7870" ht="14.25" customHeight="1">
      <c r="A7870" s="78">
        <v>7867.0</v>
      </c>
      <c r="C7870" s="78" t="str">
        <f>VLOOKUP(G7870,[1]Macrodata_CCF!$A$3:$D$55,4,FALSE)</f>
        <v>#ERROR!</v>
      </c>
      <c r="E7870" s="79" t="str">
        <f>VLOOKUP(G7870,[1]Macrodata_CCF!$A$3:$B$55,2,FALSE)</f>
        <v>#ERROR!</v>
      </c>
      <c r="F7870" s="78">
        <v>0.0</v>
      </c>
      <c r="G7870" s="80">
        <v>2.0</v>
      </c>
      <c r="H7870" s="81">
        <v>546450.0</v>
      </c>
      <c r="I7870" s="81">
        <v>820000.0</v>
      </c>
      <c r="J7870" s="81">
        <v>653135.0</v>
      </c>
      <c r="K7870" s="81">
        <v>1558000.0</v>
      </c>
      <c r="L7870" s="82">
        <v>0.3900018278194115</v>
      </c>
      <c r="N7870" s="83">
        <f t="shared" si="1"/>
        <v>0.3900018278</v>
      </c>
      <c r="O7870" s="83">
        <f t="shared" si="2"/>
        <v>0.3900018278</v>
      </c>
      <c r="Q7870" s="83">
        <f t="shared" si="3"/>
        <v>0.333597561</v>
      </c>
      <c r="R7870" s="83">
        <f t="shared" si="4"/>
        <v>0.3900018278</v>
      </c>
      <c r="S7870" s="83" t="b">
        <f t="shared" si="5"/>
        <v>0</v>
      </c>
      <c r="T7870" s="72"/>
      <c r="U7870" s="72"/>
      <c r="V7870" s="72"/>
      <c r="W7870" s="72"/>
      <c r="X7870" s="72"/>
      <c r="Y7870" s="72"/>
      <c r="Z7870" s="72"/>
      <c r="AA7870" s="72"/>
      <c r="AB7870" s="72"/>
      <c r="AC7870" s="72"/>
      <c r="AD7870" s="72"/>
      <c r="AE7870" s="72"/>
      <c r="AF7870" s="72"/>
      <c r="AG7870" s="72"/>
      <c r="AH7870" s="72"/>
      <c r="AI7870" s="72"/>
      <c r="AJ7870" s="72"/>
      <c r="AK7870" s="72"/>
    </row>
    <row r="7871" ht="14.25" customHeight="1">
      <c r="A7871" s="78">
        <v>7868.0</v>
      </c>
      <c r="C7871" s="78" t="str">
        <f>VLOOKUP(G7871,[1]Macrodata_CCF!$A$3:$D$55,4,FALSE)</f>
        <v>#ERROR!</v>
      </c>
      <c r="E7871" s="79" t="str">
        <f>VLOOKUP(G7871,[1]Macrodata_CCF!$A$3:$B$55,2,FALSE)</f>
        <v>#ERROR!</v>
      </c>
      <c r="F7871" s="78">
        <v>0.0</v>
      </c>
      <c r="G7871" s="80">
        <v>10.0</v>
      </c>
      <c r="H7871" s="81">
        <v>30175.0</v>
      </c>
      <c r="I7871" s="81">
        <v>220000.0</v>
      </c>
      <c r="J7871" s="81">
        <v>0.0</v>
      </c>
      <c r="K7871" s="81">
        <v>220000.0</v>
      </c>
      <c r="L7871" s="82">
        <v>-0.1589622020281838</v>
      </c>
      <c r="N7871" s="83">
        <f t="shared" si="1"/>
        <v>-0.158962202</v>
      </c>
      <c r="O7871" s="83">
        <f t="shared" si="2"/>
        <v>0</v>
      </c>
      <c r="Q7871" s="83">
        <f t="shared" si="3"/>
        <v>0.8628409091</v>
      </c>
      <c r="R7871" s="83">
        <f t="shared" si="4"/>
        <v>-0.158962202</v>
      </c>
      <c r="S7871" s="83" t="b">
        <f t="shared" si="5"/>
        <v>0</v>
      </c>
      <c r="T7871" s="72"/>
      <c r="U7871" s="72"/>
      <c r="V7871" s="72"/>
      <c r="W7871" s="72"/>
      <c r="X7871" s="72"/>
      <c r="Y7871" s="72"/>
      <c r="Z7871" s="72"/>
      <c r="AA7871" s="72"/>
      <c r="AB7871" s="72"/>
      <c r="AC7871" s="72"/>
      <c r="AD7871" s="72"/>
      <c r="AE7871" s="72"/>
      <c r="AF7871" s="72"/>
      <c r="AG7871" s="72"/>
      <c r="AH7871" s="72"/>
      <c r="AI7871" s="72"/>
      <c r="AJ7871" s="72"/>
      <c r="AK7871" s="72"/>
    </row>
    <row r="7872" ht="14.25" customHeight="1">
      <c r="A7872" s="78">
        <v>7869.0</v>
      </c>
      <c r="C7872" s="78" t="str">
        <f>VLOOKUP(G7872,[1]Macrodata_CCF!$A$3:$D$55,4,FALSE)</f>
        <v>#ERROR!</v>
      </c>
      <c r="E7872" s="79" t="str">
        <f>VLOOKUP(G7872,[1]Macrodata_CCF!$A$3:$B$55,2,FALSE)</f>
        <v>#ERROR!</v>
      </c>
      <c r="F7872" s="78">
        <v>0.0</v>
      </c>
      <c r="G7872" s="80">
        <v>39.0</v>
      </c>
      <c r="H7872" s="81">
        <v>83540.0</v>
      </c>
      <c r="I7872" s="81">
        <v>440000.0</v>
      </c>
      <c r="J7872" s="81">
        <v>129880.0</v>
      </c>
      <c r="K7872" s="81">
        <v>440000.0</v>
      </c>
      <c r="L7872" s="82">
        <v>0.1300005610727711</v>
      </c>
      <c r="N7872" s="83">
        <f t="shared" si="1"/>
        <v>0.1300005611</v>
      </c>
      <c r="O7872" s="83">
        <f t="shared" si="2"/>
        <v>0.1300005611</v>
      </c>
      <c r="Q7872" s="83">
        <f t="shared" si="3"/>
        <v>0.8101363636</v>
      </c>
      <c r="R7872" s="83">
        <f t="shared" si="4"/>
        <v>0.1300005611</v>
      </c>
      <c r="S7872" s="83" t="b">
        <f t="shared" si="5"/>
        <v>0</v>
      </c>
      <c r="T7872" s="72"/>
      <c r="U7872" s="72"/>
      <c r="V7872" s="72"/>
      <c r="W7872" s="72"/>
      <c r="X7872" s="72"/>
      <c r="Y7872" s="72"/>
      <c r="Z7872" s="72"/>
      <c r="AA7872" s="72"/>
      <c r="AB7872" s="72"/>
      <c r="AC7872" s="72"/>
      <c r="AD7872" s="72"/>
      <c r="AE7872" s="72"/>
      <c r="AF7872" s="72"/>
      <c r="AG7872" s="72"/>
      <c r="AH7872" s="72"/>
      <c r="AI7872" s="72"/>
      <c r="AJ7872" s="72"/>
      <c r="AK7872" s="72"/>
    </row>
    <row r="7873" ht="14.25" customHeight="1">
      <c r="A7873" s="78">
        <v>7870.0</v>
      </c>
      <c r="C7873" s="78" t="str">
        <f>VLOOKUP(G7873,[1]Macrodata_CCF!$A$3:$D$55,4,FALSE)</f>
        <v>#ERROR!</v>
      </c>
      <c r="E7873" s="79" t="str">
        <f>VLOOKUP(G7873,[1]Macrodata_CCF!$A$3:$B$55,2,FALSE)</f>
        <v>#ERROR!</v>
      </c>
      <c r="F7873" s="78">
        <v>0.0</v>
      </c>
      <c r="G7873" s="80">
        <v>52.0</v>
      </c>
      <c r="H7873" s="81">
        <v>114440.0</v>
      </c>
      <c r="I7873" s="81">
        <v>940000.0</v>
      </c>
      <c r="J7873" s="81">
        <v>221765.0</v>
      </c>
      <c r="K7873" s="81">
        <v>940000.0</v>
      </c>
      <c r="L7873" s="82">
        <v>0.1300026648577935</v>
      </c>
      <c r="N7873" s="83">
        <f t="shared" si="1"/>
        <v>0.1300026649</v>
      </c>
      <c r="O7873" s="83">
        <f t="shared" si="2"/>
        <v>0.1300026649</v>
      </c>
      <c r="Q7873" s="83">
        <f t="shared" si="3"/>
        <v>0.8782553191</v>
      </c>
      <c r="R7873" s="83">
        <f t="shared" si="4"/>
        <v>0.1300026649</v>
      </c>
      <c r="S7873" s="83" t="b">
        <f t="shared" si="5"/>
        <v>0</v>
      </c>
      <c r="T7873" s="72"/>
      <c r="U7873" s="72"/>
      <c r="V7873" s="72"/>
      <c r="W7873" s="72"/>
      <c r="X7873" s="72"/>
      <c r="Y7873" s="72"/>
      <c r="Z7873" s="72"/>
      <c r="AA7873" s="72"/>
      <c r="AB7873" s="72"/>
      <c r="AC7873" s="72"/>
      <c r="AD7873" s="72"/>
      <c r="AE7873" s="72"/>
      <c r="AF7873" s="72"/>
      <c r="AG7873" s="72"/>
      <c r="AH7873" s="72"/>
      <c r="AI7873" s="72"/>
      <c r="AJ7873" s="72"/>
      <c r="AK7873" s="72"/>
    </row>
    <row r="7874" ht="14.25" customHeight="1">
      <c r="A7874" s="78">
        <v>7871.0</v>
      </c>
      <c r="C7874" s="78" t="str">
        <f>VLOOKUP(G7874,[1]Macrodata_CCF!$A$3:$D$55,4,FALSE)</f>
        <v>#ERROR!</v>
      </c>
      <c r="E7874" s="79" t="str">
        <f>VLOOKUP(G7874,[1]Macrodata_CCF!$A$3:$B$55,2,FALSE)</f>
        <v>#ERROR!</v>
      </c>
      <c r="F7874" s="78">
        <v>0.0</v>
      </c>
      <c r="G7874" s="80">
        <v>27.0</v>
      </c>
      <c r="H7874" s="81">
        <v>200345.0</v>
      </c>
      <c r="I7874" s="81">
        <v>400000.0</v>
      </c>
      <c r="J7874" s="81">
        <v>238280.0</v>
      </c>
      <c r="K7874" s="81">
        <v>680000.0</v>
      </c>
      <c r="L7874" s="82">
        <v>0.1900027547519471</v>
      </c>
      <c r="N7874" s="83">
        <f t="shared" si="1"/>
        <v>0.1900027548</v>
      </c>
      <c r="O7874" s="83">
        <f t="shared" si="2"/>
        <v>0.1900027548</v>
      </c>
      <c r="Q7874" s="83">
        <f t="shared" si="3"/>
        <v>0.4991375</v>
      </c>
      <c r="R7874" s="83">
        <f t="shared" si="4"/>
        <v>0.1900027548</v>
      </c>
      <c r="S7874" s="83" t="b">
        <f t="shared" si="5"/>
        <v>0</v>
      </c>
      <c r="T7874" s="72"/>
      <c r="U7874" s="72"/>
      <c r="V7874" s="72"/>
      <c r="W7874" s="72"/>
      <c r="X7874" s="72"/>
      <c r="Y7874" s="72"/>
      <c r="Z7874" s="72"/>
      <c r="AA7874" s="72"/>
      <c r="AB7874" s="72"/>
      <c r="AC7874" s="72"/>
      <c r="AD7874" s="72"/>
      <c r="AE7874" s="72"/>
      <c r="AF7874" s="72"/>
      <c r="AG7874" s="72"/>
      <c r="AH7874" s="72"/>
      <c r="AI7874" s="72"/>
      <c r="AJ7874" s="72"/>
      <c r="AK7874" s="72"/>
    </row>
    <row r="7875" ht="14.25" customHeight="1">
      <c r="A7875" s="78">
        <v>7872.0</v>
      </c>
      <c r="C7875" s="78" t="str">
        <f>VLOOKUP(G7875,[1]Macrodata_CCF!$A$3:$D$55,4,FALSE)</f>
        <v>#ERROR!</v>
      </c>
      <c r="E7875" s="79" t="str">
        <f>VLOOKUP(G7875,[1]Macrodata_CCF!$A$3:$B$55,2,FALSE)</f>
        <v>#ERROR!</v>
      </c>
      <c r="F7875" s="78">
        <v>0.0</v>
      </c>
      <c r="G7875" s="80">
        <v>27.0</v>
      </c>
      <c r="H7875" s="81">
        <v>7560.0</v>
      </c>
      <c r="I7875" s="81">
        <v>270000.0</v>
      </c>
      <c r="J7875" s="81">
        <v>44300.0</v>
      </c>
      <c r="K7875" s="81">
        <v>405000.0</v>
      </c>
      <c r="L7875" s="82">
        <v>0.139993903368389</v>
      </c>
      <c r="N7875" s="83">
        <f t="shared" si="1"/>
        <v>0.1399939034</v>
      </c>
      <c r="O7875" s="83">
        <f t="shared" si="2"/>
        <v>0.1399939034</v>
      </c>
      <c r="Q7875" s="83">
        <f t="shared" si="3"/>
        <v>0.972</v>
      </c>
      <c r="R7875" s="83">
        <f t="shared" si="4"/>
        <v>0.1399939034</v>
      </c>
      <c r="S7875" s="83" t="b">
        <f t="shared" si="5"/>
        <v>0</v>
      </c>
      <c r="T7875" s="72"/>
      <c r="U7875" s="72"/>
      <c r="V7875" s="72"/>
      <c r="W7875" s="72"/>
      <c r="X7875" s="72"/>
      <c r="Y7875" s="72"/>
      <c r="Z7875" s="72"/>
      <c r="AA7875" s="72"/>
      <c r="AB7875" s="72"/>
      <c r="AC7875" s="72"/>
      <c r="AD7875" s="72"/>
      <c r="AE7875" s="72"/>
      <c r="AF7875" s="72"/>
      <c r="AG7875" s="72"/>
      <c r="AH7875" s="72"/>
      <c r="AI7875" s="72"/>
      <c r="AJ7875" s="72"/>
      <c r="AK7875" s="72"/>
    </row>
    <row r="7876" ht="14.25" customHeight="1">
      <c r="A7876" s="78">
        <v>7873.0</v>
      </c>
      <c r="C7876" s="78" t="str">
        <f>VLOOKUP(G7876,[1]Macrodata_CCF!$A$3:$D$55,4,FALSE)</f>
        <v>#ERROR!</v>
      </c>
      <c r="E7876" s="79" t="str">
        <f>VLOOKUP(G7876,[1]Macrodata_CCF!$A$3:$B$55,2,FALSE)</f>
        <v>#ERROR!</v>
      </c>
      <c r="F7876" s="78">
        <v>0.0</v>
      </c>
      <c r="G7876" s="80">
        <v>53.0</v>
      </c>
      <c r="H7876" s="81">
        <v>183660.0</v>
      </c>
      <c r="I7876" s="81">
        <v>210000.0</v>
      </c>
      <c r="J7876" s="81">
        <v>184450.0</v>
      </c>
      <c r="K7876" s="81">
        <v>210000.0</v>
      </c>
      <c r="L7876" s="82">
        <v>0.02999240698557327</v>
      </c>
      <c r="N7876" s="83">
        <f t="shared" si="1"/>
        <v>0.02999240699</v>
      </c>
      <c r="O7876" s="83">
        <f t="shared" si="2"/>
        <v>0.02999240699</v>
      </c>
      <c r="Q7876" s="83">
        <f t="shared" si="3"/>
        <v>0.1254285714</v>
      </c>
      <c r="R7876" s="83">
        <f t="shared" si="4"/>
        <v>0.02999240699</v>
      </c>
      <c r="S7876" s="83" t="b">
        <f t="shared" si="5"/>
        <v>0</v>
      </c>
      <c r="T7876" s="72"/>
      <c r="U7876" s="72"/>
      <c r="V7876" s="72"/>
      <c r="W7876" s="72"/>
      <c r="X7876" s="72"/>
      <c r="Y7876" s="72"/>
      <c r="Z7876" s="72"/>
      <c r="AA7876" s="72"/>
      <c r="AB7876" s="72"/>
      <c r="AC7876" s="72"/>
      <c r="AD7876" s="72"/>
      <c r="AE7876" s="72"/>
      <c r="AF7876" s="72"/>
      <c r="AG7876" s="72"/>
      <c r="AH7876" s="72"/>
      <c r="AI7876" s="72"/>
      <c r="AJ7876" s="72"/>
      <c r="AK7876" s="72"/>
    </row>
    <row r="7877" ht="14.25" customHeight="1">
      <c r="A7877" s="78">
        <v>7874.0</v>
      </c>
      <c r="C7877" s="78" t="str">
        <f>VLOOKUP(G7877,[1]Macrodata_CCF!$A$3:$D$55,4,FALSE)</f>
        <v>#ERROR!</v>
      </c>
      <c r="E7877" s="79" t="str">
        <f>VLOOKUP(G7877,[1]Macrodata_CCF!$A$3:$B$55,2,FALSE)</f>
        <v>#ERROR!</v>
      </c>
      <c r="F7877" s="78">
        <v>0.0</v>
      </c>
      <c r="G7877" s="80">
        <v>10.0</v>
      </c>
      <c r="H7877" s="81">
        <v>51245.0</v>
      </c>
      <c r="I7877" s="81">
        <v>320000.0</v>
      </c>
      <c r="J7877" s="81">
        <v>121120.0</v>
      </c>
      <c r="K7877" s="81">
        <v>320000.0</v>
      </c>
      <c r="L7877" s="82">
        <v>0.2599951628806906</v>
      </c>
      <c r="N7877" s="83">
        <f t="shared" si="1"/>
        <v>0.2599951629</v>
      </c>
      <c r="O7877" s="83">
        <f t="shared" si="2"/>
        <v>0.2599951629</v>
      </c>
      <c r="Q7877" s="83">
        <f t="shared" si="3"/>
        <v>0.839859375</v>
      </c>
      <c r="R7877" s="83">
        <f t="shared" si="4"/>
        <v>0.2599951629</v>
      </c>
      <c r="S7877" s="83" t="b">
        <f t="shared" si="5"/>
        <v>0</v>
      </c>
      <c r="T7877" s="72"/>
      <c r="U7877" s="72"/>
      <c r="V7877" s="72"/>
      <c r="W7877" s="72"/>
      <c r="X7877" s="72"/>
      <c r="Y7877" s="72"/>
      <c r="Z7877" s="72"/>
      <c r="AA7877" s="72"/>
      <c r="AB7877" s="72"/>
      <c r="AC7877" s="72"/>
      <c r="AD7877" s="72"/>
      <c r="AE7877" s="72"/>
      <c r="AF7877" s="72"/>
      <c r="AG7877" s="72"/>
      <c r="AH7877" s="72"/>
      <c r="AI7877" s="72"/>
      <c r="AJ7877" s="72"/>
      <c r="AK7877" s="72"/>
    </row>
    <row r="7878" ht="14.25" customHeight="1">
      <c r="A7878" s="78">
        <v>7875.0</v>
      </c>
      <c r="C7878" s="78" t="str">
        <f>VLOOKUP(G7878,[1]Macrodata_CCF!$A$3:$D$55,4,FALSE)</f>
        <v>#ERROR!</v>
      </c>
      <c r="E7878" s="79" t="str">
        <f>VLOOKUP(G7878,[1]Macrodata_CCF!$A$3:$B$55,2,FALSE)</f>
        <v>#ERROR!</v>
      </c>
      <c r="F7878" s="78">
        <v>0.0</v>
      </c>
      <c r="G7878" s="80">
        <v>14.0</v>
      </c>
      <c r="H7878" s="81">
        <v>261545.0</v>
      </c>
      <c r="I7878" s="81">
        <v>530000.0</v>
      </c>
      <c r="J7878" s="81">
        <v>301815.0</v>
      </c>
      <c r="K7878" s="81">
        <v>1060000.0</v>
      </c>
      <c r="L7878" s="82">
        <v>0.1500065187834088</v>
      </c>
      <c r="N7878" s="83">
        <f t="shared" si="1"/>
        <v>0.1500065188</v>
      </c>
      <c r="O7878" s="83">
        <f t="shared" si="2"/>
        <v>0.1500065188</v>
      </c>
      <c r="Q7878" s="83">
        <f t="shared" si="3"/>
        <v>0.5065188679</v>
      </c>
      <c r="R7878" s="83">
        <f t="shared" si="4"/>
        <v>0.1500065188</v>
      </c>
      <c r="S7878" s="83" t="b">
        <f t="shared" si="5"/>
        <v>0</v>
      </c>
      <c r="T7878" s="72"/>
      <c r="U7878" s="72"/>
      <c r="V7878" s="72"/>
      <c r="W7878" s="72"/>
      <c r="X7878" s="72"/>
      <c r="Y7878" s="72"/>
      <c r="Z7878" s="72"/>
      <c r="AA7878" s="72"/>
      <c r="AB7878" s="72"/>
      <c r="AC7878" s="72"/>
      <c r="AD7878" s="72"/>
      <c r="AE7878" s="72"/>
      <c r="AF7878" s="72"/>
      <c r="AG7878" s="72"/>
      <c r="AH7878" s="72"/>
      <c r="AI7878" s="72"/>
      <c r="AJ7878" s="72"/>
      <c r="AK7878" s="72"/>
    </row>
    <row r="7879" ht="14.25" customHeight="1">
      <c r="A7879" s="78">
        <v>7876.0</v>
      </c>
      <c r="C7879" s="78" t="str">
        <f>VLOOKUP(G7879,[1]Macrodata_CCF!$A$3:$D$55,4,FALSE)</f>
        <v>#ERROR!</v>
      </c>
      <c r="E7879" s="79" t="str">
        <f>VLOOKUP(G7879,[1]Macrodata_CCF!$A$3:$B$55,2,FALSE)</f>
        <v>#ERROR!</v>
      </c>
      <c r="F7879" s="78">
        <v>0.0</v>
      </c>
      <c r="G7879" s="80">
        <v>50.0</v>
      </c>
      <c r="H7879" s="81">
        <v>111020.0</v>
      </c>
      <c r="I7879" s="81">
        <v>160000.0</v>
      </c>
      <c r="J7879" s="81">
        <v>114450.0</v>
      </c>
      <c r="K7879" s="81">
        <v>160000.0</v>
      </c>
      <c r="L7879" s="82">
        <v>0.07002858309514087</v>
      </c>
      <c r="N7879" s="83">
        <f t="shared" si="1"/>
        <v>0.0700285831</v>
      </c>
      <c r="O7879" s="83">
        <f t="shared" si="2"/>
        <v>0.0700285831</v>
      </c>
      <c r="Q7879" s="83">
        <f t="shared" si="3"/>
        <v>0.306125</v>
      </c>
      <c r="R7879" s="83">
        <f t="shared" si="4"/>
        <v>0.0700285831</v>
      </c>
      <c r="S7879" s="83" t="b">
        <f t="shared" si="5"/>
        <v>0</v>
      </c>
      <c r="T7879" s="72"/>
      <c r="U7879" s="72"/>
      <c r="V7879" s="72"/>
      <c r="W7879" s="72"/>
      <c r="X7879" s="72"/>
      <c r="Y7879" s="72"/>
      <c r="Z7879" s="72"/>
      <c r="AA7879" s="72"/>
      <c r="AB7879" s="72"/>
      <c r="AC7879" s="72"/>
      <c r="AD7879" s="72"/>
      <c r="AE7879" s="72"/>
      <c r="AF7879" s="72"/>
      <c r="AG7879" s="72"/>
      <c r="AH7879" s="72"/>
      <c r="AI7879" s="72"/>
      <c r="AJ7879" s="72"/>
      <c r="AK7879" s="72"/>
    </row>
    <row r="7880" ht="14.25" customHeight="1">
      <c r="A7880" s="78">
        <v>7877.0</v>
      </c>
      <c r="C7880" s="78" t="str">
        <f>VLOOKUP(G7880,[1]Macrodata_CCF!$A$3:$D$55,4,FALSE)</f>
        <v>#ERROR!</v>
      </c>
      <c r="E7880" s="79" t="str">
        <f>VLOOKUP(G7880,[1]Macrodata_CCF!$A$3:$B$55,2,FALSE)</f>
        <v>#ERROR!</v>
      </c>
      <c r="F7880" s="78">
        <v>0.0</v>
      </c>
      <c r="G7880" s="80">
        <v>8.0</v>
      </c>
      <c r="H7880" s="81">
        <v>141025.0</v>
      </c>
      <c r="I7880" s="81">
        <v>330000.0</v>
      </c>
      <c r="J7880" s="81">
        <v>184490.0</v>
      </c>
      <c r="K7880" s="81">
        <v>330000.0</v>
      </c>
      <c r="L7880" s="82">
        <v>0.230003968778939</v>
      </c>
      <c r="N7880" s="83">
        <f t="shared" si="1"/>
        <v>0.2300039688</v>
      </c>
      <c r="O7880" s="83">
        <f t="shared" si="2"/>
        <v>0.2300039688</v>
      </c>
      <c r="Q7880" s="83">
        <f t="shared" si="3"/>
        <v>0.5726515152</v>
      </c>
      <c r="R7880" s="83">
        <f t="shared" si="4"/>
        <v>0.2300039688</v>
      </c>
      <c r="S7880" s="83" t="b">
        <f t="shared" si="5"/>
        <v>0</v>
      </c>
      <c r="T7880" s="72"/>
      <c r="U7880" s="72"/>
      <c r="V7880" s="72"/>
      <c r="W7880" s="72"/>
      <c r="X7880" s="72"/>
      <c r="Y7880" s="72"/>
      <c r="Z7880" s="72"/>
      <c r="AA7880" s="72"/>
      <c r="AB7880" s="72"/>
      <c r="AC7880" s="72"/>
      <c r="AD7880" s="72"/>
      <c r="AE7880" s="72"/>
      <c r="AF7880" s="72"/>
      <c r="AG7880" s="72"/>
      <c r="AH7880" s="72"/>
      <c r="AI7880" s="72"/>
      <c r="AJ7880" s="72"/>
      <c r="AK7880" s="72"/>
    </row>
    <row r="7881" ht="14.25" customHeight="1">
      <c r="A7881" s="78">
        <v>7878.0</v>
      </c>
      <c r="C7881" s="78" t="str">
        <f>VLOOKUP(G7881,[1]Macrodata_CCF!$A$3:$D$55,4,FALSE)</f>
        <v>#ERROR!</v>
      </c>
      <c r="E7881" s="79" t="str">
        <f>VLOOKUP(G7881,[1]Macrodata_CCF!$A$3:$B$55,2,FALSE)</f>
        <v>#ERROR!</v>
      </c>
      <c r="F7881" s="78">
        <v>0.0</v>
      </c>
      <c r="G7881" s="80">
        <v>35.0</v>
      </c>
      <c r="H7881" s="81">
        <v>119450.0</v>
      </c>
      <c r="I7881" s="81">
        <v>690000.0</v>
      </c>
      <c r="J7881" s="81">
        <v>176505.0</v>
      </c>
      <c r="K7881" s="81">
        <v>690000.0</v>
      </c>
      <c r="L7881" s="82">
        <v>0.1</v>
      </c>
      <c r="N7881" s="83">
        <f t="shared" si="1"/>
        <v>0.1</v>
      </c>
      <c r="O7881" s="83">
        <f t="shared" si="2"/>
        <v>0.1</v>
      </c>
      <c r="Q7881" s="83">
        <f t="shared" si="3"/>
        <v>0.826884058</v>
      </c>
      <c r="R7881" s="83">
        <f t="shared" si="4"/>
        <v>0.1</v>
      </c>
      <c r="S7881" s="83" t="b">
        <f t="shared" si="5"/>
        <v>0</v>
      </c>
      <c r="T7881" s="72"/>
      <c r="U7881" s="72"/>
      <c r="V7881" s="72"/>
      <c r="W7881" s="72"/>
      <c r="X7881" s="72"/>
      <c r="Y7881" s="72"/>
      <c r="Z7881" s="72"/>
      <c r="AA7881" s="72"/>
      <c r="AB7881" s="72"/>
      <c r="AC7881" s="72"/>
      <c r="AD7881" s="72"/>
      <c r="AE7881" s="72"/>
      <c r="AF7881" s="72"/>
      <c r="AG7881" s="72"/>
      <c r="AH7881" s="72"/>
      <c r="AI7881" s="72"/>
      <c r="AJ7881" s="72"/>
      <c r="AK7881" s="72"/>
    </row>
    <row r="7882" ht="14.25" customHeight="1">
      <c r="A7882" s="78">
        <v>7879.0</v>
      </c>
      <c r="C7882" s="78" t="str">
        <f>VLOOKUP(G7882,[1]Macrodata_CCF!$A$3:$D$55,4,FALSE)</f>
        <v>#ERROR!</v>
      </c>
      <c r="E7882" s="79" t="str">
        <f>VLOOKUP(G7882,[1]Macrodata_CCF!$A$3:$B$55,2,FALSE)</f>
        <v>#ERROR!</v>
      </c>
      <c r="F7882" s="78">
        <v>0.0</v>
      </c>
      <c r="G7882" s="80">
        <v>49.0</v>
      </c>
      <c r="H7882" s="81">
        <v>0.0</v>
      </c>
      <c r="I7882" s="81">
        <v>570000.0</v>
      </c>
      <c r="J7882" s="81">
        <v>57000.0</v>
      </c>
      <c r="K7882" s="81">
        <v>570000.0</v>
      </c>
      <c r="L7882" s="82">
        <v>0.1</v>
      </c>
      <c r="N7882" s="83">
        <f t="shared" si="1"/>
        <v>0.1</v>
      </c>
      <c r="O7882" s="83">
        <f t="shared" si="2"/>
        <v>0.1</v>
      </c>
      <c r="Q7882" s="83">
        <f t="shared" si="3"/>
        <v>1</v>
      </c>
      <c r="R7882" s="83">
        <f t="shared" si="4"/>
        <v>0.1</v>
      </c>
      <c r="S7882" s="83" t="b">
        <f t="shared" si="5"/>
        <v>0</v>
      </c>
      <c r="T7882" s="72"/>
      <c r="U7882" s="72"/>
      <c r="V7882" s="72"/>
      <c r="W7882" s="72"/>
      <c r="X7882" s="72"/>
      <c r="Y7882" s="72"/>
      <c r="Z7882" s="72"/>
      <c r="AA7882" s="72"/>
      <c r="AB7882" s="72"/>
      <c r="AC7882" s="72"/>
      <c r="AD7882" s="72"/>
      <c r="AE7882" s="72"/>
      <c r="AF7882" s="72"/>
      <c r="AG7882" s="72"/>
      <c r="AH7882" s="72"/>
      <c r="AI7882" s="72"/>
      <c r="AJ7882" s="72"/>
      <c r="AK7882" s="72"/>
    </row>
    <row r="7883" ht="14.25" customHeight="1">
      <c r="A7883" s="78">
        <v>7880.0</v>
      </c>
      <c r="C7883" s="78" t="str">
        <f>VLOOKUP(G7883,[1]Macrodata_CCF!$A$3:$D$55,4,FALSE)</f>
        <v>#ERROR!</v>
      </c>
      <c r="E7883" s="79" t="str">
        <f>VLOOKUP(G7883,[1]Macrodata_CCF!$A$3:$B$55,2,FALSE)</f>
        <v>#ERROR!</v>
      </c>
      <c r="F7883" s="78">
        <v>0.0</v>
      </c>
      <c r="G7883" s="80">
        <v>10.0</v>
      </c>
      <c r="H7883" s="81">
        <v>72555.0</v>
      </c>
      <c r="I7883" s="81">
        <v>340000.0</v>
      </c>
      <c r="J7883" s="81">
        <v>144765.0</v>
      </c>
      <c r="K7883" s="81">
        <v>340000.0</v>
      </c>
      <c r="L7883" s="82">
        <v>0.2699994391370188</v>
      </c>
      <c r="N7883" s="83">
        <f t="shared" si="1"/>
        <v>0.2699994391</v>
      </c>
      <c r="O7883" s="83">
        <f t="shared" si="2"/>
        <v>0.2699994391</v>
      </c>
      <c r="Q7883" s="83">
        <f t="shared" si="3"/>
        <v>0.7866029412</v>
      </c>
      <c r="R7883" s="83">
        <f t="shared" si="4"/>
        <v>0.2699994391</v>
      </c>
      <c r="S7883" s="83" t="b">
        <f t="shared" si="5"/>
        <v>0</v>
      </c>
      <c r="T7883" s="72"/>
      <c r="U7883" s="72"/>
      <c r="V7883" s="72"/>
      <c r="W7883" s="72"/>
      <c r="X7883" s="72"/>
      <c r="Y7883" s="72"/>
      <c r="Z7883" s="72"/>
      <c r="AA7883" s="72"/>
      <c r="AB7883" s="72"/>
      <c r="AC7883" s="72"/>
      <c r="AD7883" s="72"/>
      <c r="AE7883" s="72"/>
      <c r="AF7883" s="72"/>
      <c r="AG7883" s="72"/>
      <c r="AH7883" s="72"/>
      <c r="AI7883" s="72"/>
      <c r="AJ7883" s="72"/>
      <c r="AK7883" s="72"/>
    </row>
    <row r="7884" ht="14.25" customHeight="1">
      <c r="A7884" s="78">
        <v>7881.0</v>
      </c>
      <c r="C7884" s="78" t="str">
        <f>VLOOKUP(G7884,[1]Macrodata_CCF!$A$3:$D$55,4,FALSE)</f>
        <v>#ERROR!</v>
      </c>
      <c r="E7884" s="79" t="str">
        <f>VLOOKUP(G7884,[1]Macrodata_CCF!$A$3:$B$55,2,FALSE)</f>
        <v>#ERROR!</v>
      </c>
      <c r="F7884" s="78">
        <v>0.0</v>
      </c>
      <c r="G7884" s="80">
        <v>20.0</v>
      </c>
      <c r="H7884" s="81">
        <v>0.0</v>
      </c>
      <c r="I7884" s="81">
        <v>970000.0</v>
      </c>
      <c r="J7884" s="81">
        <v>164900.0</v>
      </c>
      <c r="K7884" s="81">
        <v>970000.0</v>
      </c>
      <c r="L7884" s="82">
        <v>0.17</v>
      </c>
      <c r="N7884" s="83">
        <f t="shared" si="1"/>
        <v>0.17</v>
      </c>
      <c r="O7884" s="83">
        <f t="shared" si="2"/>
        <v>0.17</v>
      </c>
      <c r="Q7884" s="83">
        <f t="shared" si="3"/>
        <v>1</v>
      </c>
      <c r="R7884" s="83">
        <f t="shared" si="4"/>
        <v>0.17</v>
      </c>
      <c r="S7884" s="83" t="b">
        <f t="shared" si="5"/>
        <v>0</v>
      </c>
      <c r="T7884" s="72"/>
      <c r="U7884" s="72"/>
      <c r="V7884" s="72"/>
      <c r="W7884" s="72"/>
      <c r="X7884" s="72"/>
      <c r="Y7884" s="72"/>
      <c r="Z7884" s="72"/>
      <c r="AA7884" s="72"/>
      <c r="AB7884" s="72"/>
      <c r="AC7884" s="72"/>
      <c r="AD7884" s="72"/>
      <c r="AE7884" s="72"/>
      <c r="AF7884" s="72"/>
      <c r="AG7884" s="72"/>
      <c r="AH7884" s="72"/>
      <c r="AI7884" s="72"/>
      <c r="AJ7884" s="72"/>
      <c r="AK7884" s="72"/>
    </row>
    <row r="7885" ht="14.25" customHeight="1">
      <c r="A7885" s="78">
        <v>7882.0</v>
      </c>
      <c r="C7885" s="78" t="str">
        <f>VLOOKUP(G7885,[1]Macrodata_CCF!$A$3:$D$55,4,FALSE)</f>
        <v>#ERROR!</v>
      </c>
      <c r="E7885" s="79" t="str">
        <f>VLOOKUP(G7885,[1]Macrodata_CCF!$A$3:$B$55,2,FALSE)</f>
        <v>#ERROR!</v>
      </c>
      <c r="F7885" s="78">
        <v>0.0</v>
      </c>
      <c r="G7885" s="80">
        <v>12.0</v>
      </c>
      <c r="H7885" s="81">
        <v>269920.0</v>
      </c>
      <c r="I7885" s="81">
        <v>300000.0</v>
      </c>
      <c r="J7885" s="81">
        <v>276840.0</v>
      </c>
      <c r="K7885" s="81">
        <v>300000.0</v>
      </c>
      <c r="L7885" s="82">
        <v>0.2300531914893617</v>
      </c>
      <c r="N7885" s="83">
        <f t="shared" si="1"/>
        <v>0.2300531915</v>
      </c>
      <c r="O7885" s="83">
        <f t="shared" si="2"/>
        <v>0.2300531915</v>
      </c>
      <c r="Q7885" s="83">
        <f t="shared" si="3"/>
        <v>0.1002666667</v>
      </c>
      <c r="R7885" s="83">
        <f t="shared" si="4"/>
        <v>0.2300531915</v>
      </c>
      <c r="S7885" s="83" t="b">
        <f t="shared" si="5"/>
        <v>0</v>
      </c>
      <c r="T7885" s="72"/>
      <c r="U7885" s="72"/>
      <c r="V7885" s="72"/>
      <c r="W7885" s="72"/>
      <c r="X7885" s="72"/>
      <c r="Y7885" s="72"/>
      <c r="Z7885" s="72"/>
      <c r="AA7885" s="72"/>
      <c r="AB7885" s="72"/>
      <c r="AC7885" s="72"/>
      <c r="AD7885" s="72"/>
      <c r="AE7885" s="72"/>
      <c r="AF7885" s="72"/>
      <c r="AG7885" s="72"/>
      <c r="AH7885" s="72"/>
      <c r="AI7885" s="72"/>
      <c r="AJ7885" s="72"/>
      <c r="AK7885" s="72"/>
    </row>
    <row r="7886" ht="14.25" customHeight="1">
      <c r="A7886" s="78">
        <v>7883.0</v>
      </c>
      <c r="C7886" s="78" t="str">
        <f>VLOOKUP(G7886,[1]Macrodata_CCF!$A$3:$D$55,4,FALSE)</f>
        <v>#ERROR!</v>
      </c>
      <c r="E7886" s="79" t="str">
        <f>VLOOKUP(G7886,[1]Macrodata_CCF!$A$3:$B$55,2,FALSE)</f>
        <v>#ERROR!</v>
      </c>
      <c r="F7886" s="78">
        <v>0.0</v>
      </c>
      <c r="G7886" s="80">
        <v>38.0</v>
      </c>
      <c r="H7886" s="81">
        <v>80930.0</v>
      </c>
      <c r="I7886" s="81">
        <v>450000.0</v>
      </c>
      <c r="J7886" s="81">
        <v>114145.0</v>
      </c>
      <c r="K7886" s="81">
        <v>450000.0</v>
      </c>
      <c r="L7886" s="82">
        <v>0.08999647763296935</v>
      </c>
      <c r="N7886" s="83">
        <f t="shared" si="1"/>
        <v>0.08999647763</v>
      </c>
      <c r="O7886" s="83">
        <f t="shared" si="2"/>
        <v>0.08999647763</v>
      </c>
      <c r="Q7886" s="83">
        <f t="shared" si="3"/>
        <v>0.8201555556</v>
      </c>
      <c r="R7886" s="83">
        <f t="shared" si="4"/>
        <v>0.08999647763</v>
      </c>
      <c r="S7886" s="83" t="b">
        <f t="shared" si="5"/>
        <v>0</v>
      </c>
      <c r="T7886" s="72"/>
      <c r="U7886" s="72"/>
      <c r="V7886" s="72"/>
      <c r="W7886" s="72"/>
      <c r="X7886" s="72"/>
      <c r="Y7886" s="72"/>
      <c r="Z7886" s="72"/>
      <c r="AA7886" s="72"/>
      <c r="AB7886" s="72"/>
      <c r="AC7886" s="72"/>
      <c r="AD7886" s="72"/>
      <c r="AE7886" s="72"/>
      <c r="AF7886" s="72"/>
      <c r="AG7886" s="72"/>
      <c r="AH7886" s="72"/>
      <c r="AI7886" s="72"/>
      <c r="AJ7886" s="72"/>
      <c r="AK7886" s="72"/>
    </row>
    <row r="7887" ht="14.25" customHeight="1">
      <c r="A7887" s="78">
        <v>7884.0</v>
      </c>
      <c r="C7887" s="78" t="str">
        <f>VLOOKUP(G7887,[1]Macrodata_CCF!$A$3:$D$55,4,FALSE)</f>
        <v>#ERROR!</v>
      </c>
      <c r="E7887" s="79" t="str">
        <f>VLOOKUP(G7887,[1]Macrodata_CCF!$A$3:$B$55,2,FALSE)</f>
        <v>#ERROR!</v>
      </c>
      <c r="F7887" s="78">
        <v>0.0</v>
      </c>
      <c r="G7887" s="80">
        <v>35.0</v>
      </c>
      <c r="H7887" s="81">
        <v>341325.0</v>
      </c>
      <c r="I7887" s="81">
        <v>810000.0</v>
      </c>
      <c r="J7887" s="81">
        <v>364760.0</v>
      </c>
      <c r="K7887" s="81">
        <v>810000.0</v>
      </c>
      <c r="L7887" s="82">
        <v>0.05000266709340161</v>
      </c>
      <c r="N7887" s="83">
        <f t="shared" si="1"/>
        <v>0.05000266709</v>
      </c>
      <c r="O7887" s="83">
        <f t="shared" si="2"/>
        <v>0.05000266709</v>
      </c>
      <c r="Q7887" s="83">
        <f t="shared" si="3"/>
        <v>0.5786111111</v>
      </c>
      <c r="R7887" s="83">
        <f t="shared" si="4"/>
        <v>0.05000266709</v>
      </c>
      <c r="S7887" s="83" t="b">
        <f t="shared" si="5"/>
        <v>0</v>
      </c>
      <c r="T7887" s="72"/>
      <c r="U7887" s="72"/>
      <c r="V7887" s="72"/>
      <c r="W7887" s="72"/>
      <c r="X7887" s="72"/>
      <c r="Y7887" s="72"/>
      <c r="Z7887" s="72"/>
      <c r="AA7887" s="72"/>
      <c r="AB7887" s="72"/>
      <c r="AC7887" s="72"/>
      <c r="AD7887" s="72"/>
      <c r="AE7887" s="72"/>
      <c r="AF7887" s="72"/>
      <c r="AG7887" s="72"/>
      <c r="AH7887" s="72"/>
      <c r="AI7887" s="72"/>
      <c r="AJ7887" s="72"/>
      <c r="AK7887" s="72"/>
    </row>
    <row r="7888" ht="14.25" customHeight="1">
      <c r="A7888" s="78">
        <v>7885.0</v>
      </c>
      <c r="C7888" s="78" t="str">
        <f>VLOOKUP(G7888,[1]Macrodata_CCF!$A$3:$D$55,4,FALSE)</f>
        <v>#ERROR!</v>
      </c>
      <c r="E7888" s="79" t="str">
        <f>VLOOKUP(G7888,[1]Macrodata_CCF!$A$3:$B$55,2,FALSE)</f>
        <v>#ERROR!</v>
      </c>
      <c r="F7888" s="78">
        <v>0.0</v>
      </c>
      <c r="G7888" s="80">
        <v>19.0</v>
      </c>
      <c r="H7888" s="81">
        <v>47460.0</v>
      </c>
      <c r="I7888" s="81">
        <v>270000.0</v>
      </c>
      <c r="J7888" s="81">
        <v>80840.0</v>
      </c>
      <c r="K7888" s="81">
        <v>513000.0</v>
      </c>
      <c r="L7888" s="82">
        <v>0.1499955064258111</v>
      </c>
      <c r="N7888" s="83">
        <f t="shared" si="1"/>
        <v>0.1499955064</v>
      </c>
      <c r="O7888" s="83">
        <f t="shared" si="2"/>
        <v>0.1499955064</v>
      </c>
      <c r="Q7888" s="83">
        <f t="shared" si="3"/>
        <v>0.8242222222</v>
      </c>
      <c r="R7888" s="83">
        <f t="shared" si="4"/>
        <v>0.1499955064</v>
      </c>
      <c r="S7888" s="83" t="b">
        <f t="shared" si="5"/>
        <v>0</v>
      </c>
      <c r="T7888" s="72"/>
      <c r="U7888" s="72"/>
      <c r="V7888" s="72"/>
      <c r="W7888" s="72"/>
      <c r="X7888" s="72"/>
      <c r="Y7888" s="72"/>
      <c r="Z7888" s="72"/>
      <c r="AA7888" s="72"/>
      <c r="AB7888" s="72"/>
      <c r="AC7888" s="72"/>
      <c r="AD7888" s="72"/>
      <c r="AE7888" s="72"/>
      <c r="AF7888" s="72"/>
      <c r="AG7888" s="72"/>
      <c r="AH7888" s="72"/>
      <c r="AI7888" s="72"/>
      <c r="AJ7888" s="72"/>
      <c r="AK7888" s="72"/>
    </row>
    <row r="7889" ht="14.25" customHeight="1">
      <c r="A7889" s="78">
        <v>7886.0</v>
      </c>
      <c r="C7889" s="78" t="str">
        <f>VLOOKUP(G7889,[1]Macrodata_CCF!$A$3:$D$55,4,FALSE)</f>
        <v>#ERROR!</v>
      </c>
      <c r="E7889" s="79" t="str">
        <f>VLOOKUP(G7889,[1]Macrodata_CCF!$A$3:$B$55,2,FALSE)</f>
        <v>#ERROR!</v>
      </c>
      <c r="F7889" s="78">
        <v>1.0</v>
      </c>
      <c r="G7889" s="80">
        <v>26.0</v>
      </c>
      <c r="H7889" s="81">
        <v>687675.0</v>
      </c>
      <c r="I7889" s="81">
        <v>760000.0</v>
      </c>
      <c r="J7889" s="81">
        <v>716605.0</v>
      </c>
      <c r="K7889" s="81">
        <v>760000.0</v>
      </c>
      <c r="L7889" s="82">
        <v>0.4</v>
      </c>
      <c r="N7889" s="83">
        <f t="shared" si="1"/>
        <v>0.4</v>
      </c>
      <c r="O7889" s="83">
        <f t="shared" si="2"/>
        <v>0.4</v>
      </c>
      <c r="Q7889" s="83">
        <f t="shared" si="3"/>
        <v>0.09516447368</v>
      </c>
      <c r="R7889" s="83">
        <f t="shared" si="4"/>
        <v>0.03806578947</v>
      </c>
      <c r="S7889" s="83" t="b">
        <f t="shared" si="5"/>
        <v>0</v>
      </c>
      <c r="T7889" s="72"/>
      <c r="U7889" s="72"/>
      <c r="V7889" s="72"/>
      <c r="W7889" s="72"/>
      <c r="X7889" s="72"/>
      <c r="Y7889" s="72"/>
      <c r="Z7889" s="72"/>
      <c r="AA7889" s="72"/>
      <c r="AB7889" s="72"/>
      <c r="AC7889" s="72"/>
      <c r="AD7889" s="72"/>
      <c r="AE7889" s="72"/>
      <c r="AF7889" s="72"/>
      <c r="AG7889" s="72"/>
      <c r="AH7889" s="72"/>
      <c r="AI7889" s="72"/>
      <c r="AJ7889" s="72"/>
      <c r="AK7889" s="72"/>
    </row>
    <row r="7890" ht="14.25" customHeight="1">
      <c r="A7890" s="78">
        <v>7887.0</v>
      </c>
      <c r="C7890" s="78" t="str">
        <f>VLOOKUP(G7890,[1]Macrodata_CCF!$A$3:$D$55,4,FALSE)</f>
        <v>#ERROR!</v>
      </c>
      <c r="E7890" s="79" t="str">
        <f>VLOOKUP(G7890,[1]Macrodata_CCF!$A$3:$B$55,2,FALSE)</f>
        <v>#ERROR!</v>
      </c>
      <c r="F7890" s="78">
        <v>0.0</v>
      </c>
      <c r="G7890" s="80">
        <v>26.0</v>
      </c>
      <c r="H7890" s="81">
        <v>15740.0</v>
      </c>
      <c r="I7890" s="81">
        <v>110000.0</v>
      </c>
      <c r="J7890" s="81">
        <v>32705.0</v>
      </c>
      <c r="K7890" s="81">
        <v>110000.0</v>
      </c>
      <c r="L7890" s="82">
        <v>0.1799809038828772</v>
      </c>
      <c r="N7890" s="83">
        <f t="shared" si="1"/>
        <v>0.1799809039</v>
      </c>
      <c r="O7890" s="83">
        <f t="shared" si="2"/>
        <v>0.1799809039</v>
      </c>
      <c r="Q7890" s="83">
        <f t="shared" si="3"/>
        <v>0.8569090909</v>
      </c>
      <c r="R7890" s="83">
        <f t="shared" si="4"/>
        <v>0.1799809039</v>
      </c>
      <c r="S7890" s="83" t="b">
        <f t="shared" si="5"/>
        <v>0</v>
      </c>
      <c r="T7890" s="72"/>
      <c r="U7890" s="72"/>
      <c r="V7890" s="72"/>
      <c r="W7890" s="72"/>
      <c r="X7890" s="72"/>
      <c r="Y7890" s="72"/>
      <c r="Z7890" s="72"/>
      <c r="AA7890" s="72"/>
      <c r="AB7890" s="72"/>
      <c r="AC7890" s="72"/>
      <c r="AD7890" s="72"/>
      <c r="AE7890" s="72"/>
      <c r="AF7890" s="72"/>
      <c r="AG7890" s="72"/>
      <c r="AH7890" s="72"/>
      <c r="AI7890" s="72"/>
      <c r="AJ7890" s="72"/>
      <c r="AK7890" s="72"/>
    </row>
    <row r="7891" ht="14.25" customHeight="1">
      <c r="A7891" s="78">
        <v>7888.0</v>
      </c>
      <c r="C7891" s="78" t="str">
        <f>VLOOKUP(G7891,[1]Macrodata_CCF!$A$3:$D$55,4,FALSE)</f>
        <v>#ERROR!</v>
      </c>
      <c r="E7891" s="79" t="str">
        <f>VLOOKUP(G7891,[1]Macrodata_CCF!$A$3:$B$55,2,FALSE)</f>
        <v>#ERROR!</v>
      </c>
      <c r="F7891" s="78">
        <v>0.0</v>
      </c>
      <c r="G7891" s="80">
        <v>22.0</v>
      </c>
      <c r="H7891" s="81">
        <v>0.0</v>
      </c>
      <c r="I7891" s="81">
        <v>210000.0</v>
      </c>
      <c r="J7891" s="81">
        <v>39900.0</v>
      </c>
      <c r="K7891" s="81">
        <v>210000.0</v>
      </c>
      <c r="L7891" s="82">
        <v>0.19</v>
      </c>
      <c r="N7891" s="83">
        <f t="shared" si="1"/>
        <v>0.19</v>
      </c>
      <c r="O7891" s="83">
        <f t="shared" si="2"/>
        <v>0.19</v>
      </c>
      <c r="Q7891" s="83">
        <f t="shared" si="3"/>
        <v>1</v>
      </c>
      <c r="R7891" s="83">
        <f t="shared" si="4"/>
        <v>0.19</v>
      </c>
      <c r="S7891" s="83" t="b">
        <f t="shared" si="5"/>
        <v>0</v>
      </c>
      <c r="T7891" s="72"/>
      <c r="U7891" s="72"/>
      <c r="V7891" s="72"/>
      <c r="W7891" s="72"/>
      <c r="X7891" s="72"/>
      <c r="Y7891" s="72"/>
      <c r="Z7891" s="72"/>
      <c r="AA7891" s="72"/>
      <c r="AB7891" s="72"/>
      <c r="AC7891" s="72"/>
      <c r="AD7891" s="72"/>
      <c r="AE7891" s="72"/>
      <c r="AF7891" s="72"/>
      <c r="AG7891" s="72"/>
      <c r="AH7891" s="72"/>
      <c r="AI7891" s="72"/>
      <c r="AJ7891" s="72"/>
      <c r="AK7891" s="72"/>
    </row>
    <row r="7892" ht="14.25" customHeight="1">
      <c r="A7892" s="78">
        <v>7889.0</v>
      </c>
      <c r="C7892" s="78" t="str">
        <f>VLOOKUP(G7892,[1]Macrodata_CCF!$A$3:$D$55,4,FALSE)</f>
        <v>#ERROR!</v>
      </c>
      <c r="E7892" s="79" t="str">
        <f>VLOOKUP(G7892,[1]Macrodata_CCF!$A$3:$B$55,2,FALSE)</f>
        <v>#ERROR!</v>
      </c>
      <c r="F7892" s="78">
        <v>0.0</v>
      </c>
      <c r="G7892" s="80">
        <v>10.0</v>
      </c>
      <c r="H7892" s="81">
        <v>0.0</v>
      </c>
      <c r="I7892" s="81">
        <v>370000.0</v>
      </c>
      <c r="J7892" s="81">
        <v>125800.0</v>
      </c>
      <c r="K7892" s="81">
        <v>740000.0</v>
      </c>
      <c r="L7892" s="82">
        <v>0.34</v>
      </c>
      <c r="N7892" s="83">
        <f t="shared" si="1"/>
        <v>0.34</v>
      </c>
      <c r="O7892" s="83">
        <f t="shared" si="2"/>
        <v>0.34</v>
      </c>
      <c r="Q7892" s="83">
        <f t="shared" si="3"/>
        <v>1</v>
      </c>
      <c r="R7892" s="83">
        <f t="shared" si="4"/>
        <v>0.34</v>
      </c>
      <c r="S7892" s="83" t="b">
        <f t="shared" si="5"/>
        <v>0</v>
      </c>
      <c r="T7892" s="72"/>
      <c r="U7892" s="72"/>
      <c r="V7892" s="72"/>
      <c r="W7892" s="72"/>
      <c r="X7892" s="72"/>
      <c r="Y7892" s="72"/>
      <c r="Z7892" s="72"/>
      <c r="AA7892" s="72"/>
      <c r="AB7892" s="72"/>
      <c r="AC7892" s="72"/>
      <c r="AD7892" s="72"/>
      <c r="AE7892" s="72"/>
      <c r="AF7892" s="72"/>
      <c r="AG7892" s="72"/>
      <c r="AH7892" s="72"/>
      <c r="AI7892" s="72"/>
      <c r="AJ7892" s="72"/>
      <c r="AK7892" s="72"/>
    </row>
    <row r="7893" ht="14.25" customHeight="1">
      <c r="A7893" s="78">
        <v>7890.0</v>
      </c>
      <c r="C7893" s="78" t="str">
        <f>VLOOKUP(G7893,[1]Macrodata_CCF!$A$3:$D$55,4,FALSE)</f>
        <v>#ERROR!</v>
      </c>
      <c r="E7893" s="79" t="str">
        <f>VLOOKUP(G7893,[1]Macrodata_CCF!$A$3:$B$55,2,FALSE)</f>
        <v>#ERROR!</v>
      </c>
      <c r="F7893" s="78">
        <v>0.0</v>
      </c>
      <c r="G7893" s="80">
        <v>51.0</v>
      </c>
      <c r="H7893" s="81">
        <v>224705.0</v>
      </c>
      <c r="I7893" s="81">
        <v>400000.0</v>
      </c>
      <c r="J7893" s="81">
        <v>249245.0</v>
      </c>
      <c r="K7893" s="81">
        <v>600000.0</v>
      </c>
      <c r="L7893" s="82">
        <v>0.1399925839299467</v>
      </c>
      <c r="N7893" s="83">
        <f t="shared" si="1"/>
        <v>0.1399925839</v>
      </c>
      <c r="O7893" s="83">
        <f t="shared" si="2"/>
        <v>0.1399925839</v>
      </c>
      <c r="Q7893" s="83">
        <f t="shared" si="3"/>
        <v>0.4382375</v>
      </c>
      <c r="R7893" s="83">
        <f t="shared" si="4"/>
        <v>0.1399925839</v>
      </c>
      <c r="S7893" s="83" t="b">
        <f t="shared" si="5"/>
        <v>0</v>
      </c>
      <c r="T7893" s="72"/>
      <c r="U7893" s="72"/>
      <c r="V7893" s="72"/>
      <c r="W7893" s="72"/>
      <c r="X7893" s="72"/>
      <c r="Y7893" s="72"/>
      <c r="Z7893" s="72"/>
      <c r="AA7893" s="72"/>
      <c r="AB7893" s="72"/>
      <c r="AC7893" s="72"/>
      <c r="AD7893" s="72"/>
      <c r="AE7893" s="72"/>
      <c r="AF7893" s="72"/>
      <c r="AG7893" s="72"/>
      <c r="AH7893" s="72"/>
      <c r="AI7893" s="72"/>
      <c r="AJ7893" s="72"/>
      <c r="AK7893" s="72"/>
    </row>
    <row r="7894" ht="14.25" customHeight="1">
      <c r="A7894" s="78">
        <v>7891.0</v>
      </c>
      <c r="C7894" s="78" t="str">
        <f>VLOOKUP(G7894,[1]Macrodata_CCF!$A$3:$D$55,4,FALSE)</f>
        <v>#ERROR!</v>
      </c>
      <c r="E7894" s="79" t="str">
        <f>VLOOKUP(G7894,[1]Macrodata_CCF!$A$3:$B$55,2,FALSE)</f>
        <v>#ERROR!</v>
      </c>
      <c r="F7894" s="78">
        <v>0.0</v>
      </c>
      <c r="G7894" s="80">
        <v>21.0</v>
      </c>
      <c r="H7894" s="81">
        <v>0.0</v>
      </c>
      <c r="I7894" s="81">
        <v>380000.0</v>
      </c>
      <c r="J7894" s="81">
        <v>60800.0</v>
      </c>
      <c r="K7894" s="81">
        <v>380000.0</v>
      </c>
      <c r="L7894" s="82">
        <v>0.16</v>
      </c>
      <c r="N7894" s="83">
        <f t="shared" si="1"/>
        <v>0.16</v>
      </c>
      <c r="O7894" s="83">
        <f t="shared" si="2"/>
        <v>0.16</v>
      </c>
      <c r="Q7894" s="83">
        <f t="shared" si="3"/>
        <v>1</v>
      </c>
      <c r="R7894" s="83">
        <f t="shared" si="4"/>
        <v>0.16</v>
      </c>
      <c r="S7894" s="83" t="b">
        <f t="shared" si="5"/>
        <v>0</v>
      </c>
      <c r="T7894" s="72"/>
      <c r="U7894" s="72"/>
      <c r="V7894" s="72"/>
      <c r="W7894" s="72"/>
      <c r="X7894" s="72"/>
      <c r="Y7894" s="72"/>
      <c r="Z7894" s="72"/>
      <c r="AA7894" s="72"/>
      <c r="AB7894" s="72"/>
      <c r="AC7894" s="72"/>
      <c r="AD7894" s="72"/>
      <c r="AE7894" s="72"/>
      <c r="AF7894" s="72"/>
      <c r="AG7894" s="72"/>
      <c r="AH7894" s="72"/>
      <c r="AI7894" s="72"/>
      <c r="AJ7894" s="72"/>
      <c r="AK7894" s="72"/>
    </row>
    <row r="7895" ht="14.25" customHeight="1">
      <c r="A7895" s="78">
        <v>7892.0</v>
      </c>
      <c r="C7895" s="78" t="str">
        <f>VLOOKUP(G7895,[1]Macrodata_CCF!$A$3:$D$55,4,FALSE)</f>
        <v>#ERROR!</v>
      </c>
      <c r="E7895" s="79" t="str">
        <f>VLOOKUP(G7895,[1]Macrodata_CCF!$A$3:$B$55,2,FALSE)</f>
        <v>#ERROR!</v>
      </c>
      <c r="F7895" s="78">
        <v>0.0</v>
      </c>
      <c r="G7895" s="80">
        <v>19.0</v>
      </c>
      <c r="H7895" s="81">
        <v>0.0</v>
      </c>
      <c r="I7895" s="81">
        <v>60000.0</v>
      </c>
      <c r="J7895" s="81">
        <v>12000.0</v>
      </c>
      <c r="K7895" s="81">
        <v>60000.0</v>
      </c>
      <c r="L7895" s="82">
        <v>0.2</v>
      </c>
      <c r="N7895" s="83">
        <f t="shared" si="1"/>
        <v>0.2</v>
      </c>
      <c r="O7895" s="83">
        <f t="shared" si="2"/>
        <v>0.2</v>
      </c>
      <c r="Q7895" s="83">
        <f t="shared" si="3"/>
        <v>1</v>
      </c>
      <c r="R7895" s="83">
        <f t="shared" si="4"/>
        <v>0.2</v>
      </c>
      <c r="S7895" s="83" t="b">
        <f t="shared" si="5"/>
        <v>0</v>
      </c>
      <c r="T7895" s="72"/>
      <c r="U7895" s="72"/>
      <c r="V7895" s="72"/>
      <c r="W7895" s="72"/>
      <c r="X7895" s="72"/>
      <c r="Y7895" s="72"/>
      <c r="Z7895" s="72"/>
      <c r="AA7895" s="72"/>
      <c r="AB7895" s="72"/>
      <c r="AC7895" s="72"/>
      <c r="AD7895" s="72"/>
      <c r="AE7895" s="72"/>
      <c r="AF7895" s="72"/>
      <c r="AG7895" s="72"/>
      <c r="AH7895" s="72"/>
      <c r="AI7895" s="72"/>
      <c r="AJ7895" s="72"/>
      <c r="AK7895" s="72"/>
    </row>
    <row r="7896" ht="14.25" customHeight="1">
      <c r="A7896" s="78">
        <v>7893.0</v>
      </c>
      <c r="C7896" s="78" t="str">
        <f>VLOOKUP(G7896,[1]Macrodata_CCF!$A$3:$D$55,4,FALSE)</f>
        <v>#ERROR!</v>
      </c>
      <c r="E7896" s="79" t="str">
        <f>VLOOKUP(G7896,[1]Macrodata_CCF!$A$3:$B$55,2,FALSE)</f>
        <v>#ERROR!</v>
      </c>
      <c r="F7896" s="78">
        <v>0.0</v>
      </c>
      <c r="G7896" s="80">
        <v>16.0</v>
      </c>
      <c r="H7896" s="81">
        <v>61685.0</v>
      </c>
      <c r="I7896" s="81">
        <v>360000.0</v>
      </c>
      <c r="J7896" s="81">
        <v>109415.0</v>
      </c>
      <c r="K7896" s="81">
        <v>360000.0</v>
      </c>
      <c r="L7896" s="82">
        <v>0.1599986591354776</v>
      </c>
      <c r="N7896" s="83">
        <f t="shared" si="1"/>
        <v>0.1599986591</v>
      </c>
      <c r="O7896" s="83">
        <f t="shared" si="2"/>
        <v>0.1599986591</v>
      </c>
      <c r="Q7896" s="83">
        <f t="shared" si="3"/>
        <v>0.8286527778</v>
      </c>
      <c r="R7896" s="83">
        <f t="shared" si="4"/>
        <v>0.1599986591</v>
      </c>
      <c r="S7896" s="83" t="b">
        <f t="shared" si="5"/>
        <v>0</v>
      </c>
      <c r="T7896" s="72"/>
      <c r="U7896" s="72"/>
      <c r="V7896" s="72"/>
      <c r="W7896" s="72"/>
      <c r="X7896" s="72"/>
      <c r="Y7896" s="72"/>
      <c r="Z7896" s="72"/>
      <c r="AA7896" s="72"/>
      <c r="AB7896" s="72"/>
      <c r="AC7896" s="72"/>
      <c r="AD7896" s="72"/>
      <c r="AE7896" s="72"/>
      <c r="AF7896" s="72"/>
      <c r="AG7896" s="72"/>
      <c r="AH7896" s="72"/>
      <c r="AI7896" s="72"/>
      <c r="AJ7896" s="72"/>
      <c r="AK7896" s="72"/>
    </row>
    <row r="7897" ht="14.25" customHeight="1">
      <c r="A7897" s="78">
        <v>7894.0</v>
      </c>
      <c r="C7897" s="78" t="str">
        <f>VLOOKUP(G7897,[1]Macrodata_CCF!$A$3:$D$55,4,FALSE)</f>
        <v>#ERROR!</v>
      </c>
      <c r="E7897" s="79" t="str">
        <f>VLOOKUP(G7897,[1]Macrodata_CCF!$A$3:$B$55,2,FALSE)</f>
        <v>#ERROR!</v>
      </c>
      <c r="F7897" s="78">
        <v>0.0</v>
      </c>
      <c r="G7897" s="80">
        <v>29.0</v>
      </c>
      <c r="H7897" s="81">
        <v>0.0</v>
      </c>
      <c r="I7897" s="81">
        <v>490000.0</v>
      </c>
      <c r="J7897" s="81">
        <v>78400.0</v>
      </c>
      <c r="K7897" s="81">
        <v>490000.0</v>
      </c>
      <c r="L7897" s="82">
        <v>0.16</v>
      </c>
      <c r="N7897" s="83">
        <f t="shared" si="1"/>
        <v>0.16</v>
      </c>
      <c r="O7897" s="83">
        <f t="shared" si="2"/>
        <v>0.16</v>
      </c>
      <c r="Q7897" s="83">
        <f t="shared" si="3"/>
        <v>1</v>
      </c>
      <c r="R7897" s="83">
        <f t="shared" si="4"/>
        <v>0.16</v>
      </c>
      <c r="S7897" s="83" t="b">
        <f t="shared" si="5"/>
        <v>0</v>
      </c>
      <c r="T7897" s="72"/>
      <c r="U7897" s="72"/>
      <c r="V7897" s="72"/>
      <c r="W7897" s="72"/>
      <c r="X7897" s="72"/>
      <c r="Y7897" s="72"/>
      <c r="Z7897" s="72"/>
      <c r="AA7897" s="72"/>
      <c r="AB7897" s="72"/>
      <c r="AC7897" s="72"/>
      <c r="AD7897" s="72"/>
      <c r="AE7897" s="72"/>
      <c r="AF7897" s="72"/>
      <c r="AG7897" s="72"/>
      <c r="AH7897" s="72"/>
      <c r="AI7897" s="72"/>
      <c r="AJ7897" s="72"/>
      <c r="AK7897" s="72"/>
    </row>
    <row r="7898" ht="14.25" customHeight="1">
      <c r="A7898" s="78">
        <v>7895.0</v>
      </c>
      <c r="C7898" s="78" t="str">
        <f>VLOOKUP(G7898,[1]Macrodata_CCF!$A$3:$D$55,4,FALSE)</f>
        <v>#ERROR!</v>
      </c>
      <c r="E7898" s="79" t="str">
        <f>VLOOKUP(G7898,[1]Macrodata_CCF!$A$3:$B$55,2,FALSE)</f>
        <v>#ERROR!</v>
      </c>
      <c r="F7898" s="78">
        <v>0.0</v>
      </c>
      <c r="G7898" s="80">
        <v>12.0</v>
      </c>
      <c r="H7898" s="81">
        <v>455710.0</v>
      </c>
      <c r="I7898" s="81">
        <v>800000.0</v>
      </c>
      <c r="J7898" s="81">
        <v>304220.0</v>
      </c>
      <c r="K7898" s="81">
        <v>800000.0</v>
      </c>
      <c r="L7898" s="82">
        <v>-0.4400069708675826</v>
      </c>
      <c r="N7898" s="83">
        <f t="shared" si="1"/>
        <v>-0.4400069709</v>
      </c>
      <c r="O7898" s="83">
        <f t="shared" si="2"/>
        <v>0</v>
      </c>
      <c r="Q7898" s="83">
        <f t="shared" si="3"/>
        <v>0.4303625</v>
      </c>
      <c r="R7898" s="83">
        <f t="shared" si="4"/>
        <v>-0.4400069709</v>
      </c>
      <c r="S7898" s="83" t="b">
        <f t="shared" si="5"/>
        <v>0</v>
      </c>
      <c r="T7898" s="72"/>
      <c r="U7898" s="72"/>
      <c r="V7898" s="72"/>
      <c r="W7898" s="72"/>
      <c r="X7898" s="72"/>
      <c r="Y7898" s="72"/>
      <c r="Z7898" s="72"/>
      <c r="AA7898" s="72"/>
      <c r="AB7898" s="72"/>
      <c r="AC7898" s="72"/>
      <c r="AD7898" s="72"/>
      <c r="AE7898" s="72"/>
      <c r="AF7898" s="72"/>
      <c r="AG7898" s="72"/>
      <c r="AH7898" s="72"/>
      <c r="AI7898" s="72"/>
      <c r="AJ7898" s="72"/>
      <c r="AK7898" s="72"/>
    </row>
    <row r="7899" ht="14.25" customHeight="1">
      <c r="A7899" s="78">
        <v>7896.0</v>
      </c>
      <c r="C7899" s="78" t="str">
        <f>VLOOKUP(G7899,[1]Macrodata_CCF!$A$3:$D$55,4,FALSE)</f>
        <v>#ERROR!</v>
      </c>
      <c r="E7899" s="79" t="str">
        <f>VLOOKUP(G7899,[1]Macrodata_CCF!$A$3:$B$55,2,FALSE)</f>
        <v>#ERROR!</v>
      </c>
      <c r="F7899" s="78">
        <v>0.0</v>
      </c>
      <c r="G7899" s="80">
        <v>15.0</v>
      </c>
      <c r="H7899" s="81">
        <v>6425.0</v>
      </c>
      <c r="I7899" s="81">
        <v>300000.0</v>
      </c>
      <c r="J7899" s="81">
        <v>47525.0</v>
      </c>
      <c r="K7899" s="81">
        <v>300000.0</v>
      </c>
      <c r="L7899" s="82">
        <v>0.1399982968577025</v>
      </c>
      <c r="N7899" s="83">
        <f t="shared" si="1"/>
        <v>0.1399982969</v>
      </c>
      <c r="O7899" s="83">
        <f t="shared" si="2"/>
        <v>0.1399982969</v>
      </c>
      <c r="Q7899" s="83">
        <f t="shared" si="3"/>
        <v>0.9785833333</v>
      </c>
      <c r="R7899" s="83">
        <f t="shared" si="4"/>
        <v>0.1399982969</v>
      </c>
      <c r="S7899" s="83" t="b">
        <f t="shared" si="5"/>
        <v>0</v>
      </c>
      <c r="T7899" s="72"/>
      <c r="U7899" s="72"/>
      <c r="V7899" s="72"/>
      <c r="W7899" s="72"/>
      <c r="X7899" s="72"/>
      <c r="Y7899" s="72"/>
      <c r="Z7899" s="72"/>
      <c r="AA7899" s="72"/>
      <c r="AB7899" s="72"/>
      <c r="AC7899" s="72"/>
      <c r="AD7899" s="72"/>
      <c r="AE7899" s="72"/>
      <c r="AF7899" s="72"/>
      <c r="AG7899" s="72"/>
      <c r="AH7899" s="72"/>
      <c r="AI7899" s="72"/>
      <c r="AJ7899" s="72"/>
      <c r="AK7899" s="72"/>
    </row>
    <row r="7900" ht="14.25" customHeight="1">
      <c r="A7900" s="78">
        <v>7897.0</v>
      </c>
      <c r="C7900" s="78" t="str">
        <f>VLOOKUP(G7900,[1]Macrodata_CCF!$A$3:$D$55,4,FALSE)</f>
        <v>#ERROR!</v>
      </c>
      <c r="E7900" s="79" t="str">
        <f>VLOOKUP(G7900,[1]Macrodata_CCF!$A$3:$B$55,2,FALSE)</f>
        <v>#ERROR!</v>
      </c>
      <c r="F7900" s="78">
        <v>0.0</v>
      </c>
      <c r="G7900" s="80">
        <v>49.0</v>
      </c>
      <c r="H7900" s="81">
        <v>0.0</v>
      </c>
      <c r="I7900" s="81">
        <v>740000.0</v>
      </c>
      <c r="J7900" s="81">
        <v>754800.0</v>
      </c>
      <c r="K7900" s="81">
        <v>740000.0</v>
      </c>
      <c r="L7900" s="82">
        <v>1.02</v>
      </c>
      <c r="N7900" s="83">
        <f t="shared" si="1"/>
        <v>1.02</v>
      </c>
      <c r="O7900" s="83">
        <f t="shared" si="2"/>
        <v>1</v>
      </c>
      <c r="Q7900" s="83">
        <f t="shared" si="3"/>
        <v>1</v>
      </c>
      <c r="R7900" s="83">
        <f t="shared" si="4"/>
        <v>1.02</v>
      </c>
      <c r="S7900" s="83" t="b">
        <f t="shared" si="5"/>
        <v>0</v>
      </c>
      <c r="T7900" s="72"/>
      <c r="U7900" s="72"/>
      <c r="V7900" s="72"/>
      <c r="W7900" s="72"/>
      <c r="X7900" s="72"/>
      <c r="Y7900" s="72"/>
      <c r="Z7900" s="72"/>
      <c r="AA7900" s="72"/>
      <c r="AB7900" s="72"/>
      <c r="AC7900" s="72"/>
      <c r="AD7900" s="72"/>
      <c r="AE7900" s="72"/>
      <c r="AF7900" s="72"/>
      <c r="AG7900" s="72"/>
      <c r="AH7900" s="72"/>
      <c r="AI7900" s="72"/>
      <c r="AJ7900" s="72"/>
      <c r="AK7900" s="72"/>
    </row>
    <row r="7901" ht="14.25" customHeight="1">
      <c r="A7901" s="78">
        <v>7898.0</v>
      </c>
      <c r="C7901" s="78" t="str">
        <f>VLOOKUP(G7901,[1]Macrodata_CCF!$A$3:$D$55,4,FALSE)</f>
        <v>#ERROR!</v>
      </c>
      <c r="E7901" s="79" t="str">
        <f>VLOOKUP(G7901,[1]Macrodata_CCF!$A$3:$B$55,2,FALSE)</f>
        <v>#ERROR!</v>
      </c>
      <c r="F7901" s="78">
        <v>0.0</v>
      </c>
      <c r="G7901" s="80">
        <v>4.0</v>
      </c>
      <c r="H7901" s="81">
        <v>432025.0</v>
      </c>
      <c r="I7901" s="81">
        <v>890000.0</v>
      </c>
      <c r="J7901" s="81">
        <v>523620.0</v>
      </c>
      <c r="K7901" s="81">
        <v>1246000.0</v>
      </c>
      <c r="L7901" s="82">
        <v>0.2</v>
      </c>
      <c r="N7901" s="83">
        <f t="shared" si="1"/>
        <v>0.2</v>
      </c>
      <c r="O7901" s="83">
        <f t="shared" si="2"/>
        <v>0.2</v>
      </c>
      <c r="Q7901" s="83">
        <f t="shared" si="3"/>
        <v>0.5145786517</v>
      </c>
      <c r="R7901" s="83">
        <f t="shared" si="4"/>
        <v>0.2</v>
      </c>
      <c r="S7901" s="83" t="b">
        <f t="shared" si="5"/>
        <v>0</v>
      </c>
      <c r="T7901" s="72"/>
      <c r="U7901" s="72"/>
      <c r="V7901" s="72"/>
      <c r="W7901" s="72"/>
      <c r="X7901" s="72"/>
      <c r="Y7901" s="72"/>
      <c r="Z7901" s="72"/>
      <c r="AA7901" s="72"/>
      <c r="AB7901" s="72"/>
      <c r="AC7901" s="72"/>
      <c r="AD7901" s="72"/>
      <c r="AE7901" s="72"/>
      <c r="AF7901" s="72"/>
      <c r="AG7901" s="72"/>
      <c r="AH7901" s="72"/>
      <c r="AI7901" s="72"/>
      <c r="AJ7901" s="72"/>
      <c r="AK7901" s="72"/>
    </row>
    <row r="7902" ht="14.25" customHeight="1">
      <c r="A7902" s="78">
        <v>7899.0</v>
      </c>
      <c r="C7902" s="78" t="str">
        <f>VLOOKUP(G7902,[1]Macrodata_CCF!$A$3:$D$55,4,FALSE)</f>
        <v>#ERROR!</v>
      </c>
      <c r="E7902" s="79" t="str">
        <f>VLOOKUP(G7902,[1]Macrodata_CCF!$A$3:$B$55,2,FALSE)</f>
        <v>#ERROR!</v>
      </c>
      <c r="F7902" s="78">
        <v>0.0</v>
      </c>
      <c r="G7902" s="80">
        <v>22.0</v>
      </c>
      <c r="H7902" s="81">
        <v>466085.0</v>
      </c>
      <c r="I7902" s="81">
        <v>470000.0</v>
      </c>
      <c r="J7902" s="81">
        <v>466790.0</v>
      </c>
      <c r="K7902" s="81">
        <v>705000.0</v>
      </c>
      <c r="L7902" s="82">
        <v>0.1800766283524904</v>
      </c>
      <c r="N7902" s="83">
        <f t="shared" si="1"/>
        <v>0.1800766284</v>
      </c>
      <c r="O7902" s="83">
        <f t="shared" si="2"/>
        <v>0.1800766284</v>
      </c>
      <c r="Q7902" s="83">
        <f t="shared" si="3"/>
        <v>0.008329787234</v>
      </c>
      <c r="R7902" s="83">
        <f t="shared" si="4"/>
        <v>0.0015</v>
      </c>
      <c r="S7902" s="83" t="b">
        <f t="shared" si="5"/>
        <v>0</v>
      </c>
      <c r="T7902" s="72"/>
      <c r="U7902" s="72"/>
      <c r="V7902" s="72"/>
      <c r="W7902" s="72"/>
      <c r="X7902" s="72"/>
      <c r="Y7902" s="72"/>
      <c r="Z7902" s="72"/>
      <c r="AA7902" s="72"/>
      <c r="AB7902" s="72"/>
      <c r="AC7902" s="72"/>
      <c r="AD7902" s="72"/>
      <c r="AE7902" s="72"/>
      <c r="AF7902" s="72"/>
      <c r="AG7902" s="72"/>
      <c r="AH7902" s="72"/>
      <c r="AI7902" s="72"/>
      <c r="AJ7902" s="72"/>
      <c r="AK7902" s="72"/>
    </row>
    <row r="7903" ht="14.25" customHeight="1">
      <c r="A7903" s="78">
        <v>7900.0</v>
      </c>
      <c r="C7903" s="78" t="str">
        <f>VLOOKUP(G7903,[1]Macrodata_CCF!$A$3:$D$55,4,FALSE)</f>
        <v>#ERROR!</v>
      </c>
      <c r="E7903" s="79" t="str">
        <f>VLOOKUP(G7903,[1]Macrodata_CCF!$A$3:$B$55,2,FALSE)</f>
        <v>#ERROR!</v>
      </c>
      <c r="F7903" s="78">
        <v>0.0</v>
      </c>
      <c r="G7903" s="80">
        <v>34.0</v>
      </c>
      <c r="H7903" s="81">
        <v>4560.0</v>
      </c>
      <c r="I7903" s="81">
        <v>890000.0</v>
      </c>
      <c r="J7903" s="81">
        <v>907800.0</v>
      </c>
      <c r="K7903" s="81">
        <v>890000.0</v>
      </c>
      <c r="L7903" s="82">
        <v>1.020102999638598</v>
      </c>
      <c r="N7903" s="83">
        <f t="shared" si="1"/>
        <v>1.020103</v>
      </c>
      <c r="O7903" s="83">
        <f t="shared" si="2"/>
        <v>1</v>
      </c>
      <c r="Q7903" s="83">
        <f t="shared" si="3"/>
        <v>0.9948764045</v>
      </c>
      <c r="R7903" s="83">
        <f t="shared" si="4"/>
        <v>1.020103</v>
      </c>
      <c r="S7903" s="83" t="b">
        <f t="shared" si="5"/>
        <v>0</v>
      </c>
      <c r="T7903" s="72"/>
      <c r="U7903" s="72"/>
      <c r="V7903" s="72"/>
      <c r="W7903" s="72"/>
      <c r="X7903" s="72"/>
      <c r="Y7903" s="72"/>
      <c r="Z7903" s="72"/>
      <c r="AA7903" s="72"/>
      <c r="AB7903" s="72"/>
      <c r="AC7903" s="72"/>
      <c r="AD7903" s="72"/>
      <c r="AE7903" s="72"/>
      <c r="AF7903" s="72"/>
      <c r="AG7903" s="72"/>
      <c r="AH7903" s="72"/>
      <c r="AI7903" s="72"/>
      <c r="AJ7903" s="72"/>
      <c r="AK7903" s="72"/>
    </row>
    <row r="7904" ht="14.25" customHeight="1">
      <c r="A7904" s="78">
        <v>7901.0</v>
      </c>
      <c r="C7904" s="78" t="str">
        <f>VLOOKUP(G7904,[1]Macrodata_CCF!$A$3:$D$55,4,FALSE)</f>
        <v>#ERROR!</v>
      </c>
      <c r="E7904" s="79" t="str">
        <f>VLOOKUP(G7904,[1]Macrodata_CCF!$A$3:$B$55,2,FALSE)</f>
        <v>#ERROR!</v>
      </c>
      <c r="F7904" s="78">
        <v>0.0</v>
      </c>
      <c r="G7904" s="80">
        <v>35.0</v>
      </c>
      <c r="H7904" s="81">
        <v>571410.0</v>
      </c>
      <c r="I7904" s="81">
        <v>820000.0</v>
      </c>
      <c r="J7904" s="81">
        <v>576380.0</v>
      </c>
      <c r="K7904" s="81">
        <v>820000.0</v>
      </c>
      <c r="L7904" s="82">
        <v>0.01999275916167183</v>
      </c>
      <c r="N7904" s="83">
        <f t="shared" si="1"/>
        <v>0.01999275916</v>
      </c>
      <c r="O7904" s="83">
        <f t="shared" si="2"/>
        <v>0.01999275916</v>
      </c>
      <c r="Q7904" s="83">
        <f t="shared" si="3"/>
        <v>0.3031585366</v>
      </c>
      <c r="R7904" s="83">
        <f t="shared" si="4"/>
        <v>0.01999275916</v>
      </c>
      <c r="S7904" s="83" t="b">
        <f t="shared" si="5"/>
        <v>0</v>
      </c>
      <c r="T7904" s="72"/>
      <c r="U7904" s="72"/>
      <c r="V7904" s="72"/>
      <c r="W7904" s="72"/>
      <c r="X7904" s="72"/>
      <c r="Y7904" s="72"/>
      <c r="Z7904" s="72"/>
      <c r="AA7904" s="72"/>
      <c r="AB7904" s="72"/>
      <c r="AC7904" s="72"/>
      <c r="AD7904" s="72"/>
      <c r="AE7904" s="72"/>
      <c r="AF7904" s="72"/>
      <c r="AG7904" s="72"/>
      <c r="AH7904" s="72"/>
      <c r="AI7904" s="72"/>
      <c r="AJ7904" s="72"/>
      <c r="AK7904" s="72"/>
    </row>
    <row r="7905" ht="14.25" customHeight="1">
      <c r="A7905" s="78">
        <v>7902.0</v>
      </c>
      <c r="C7905" s="78" t="str">
        <f>VLOOKUP(G7905,[1]Macrodata_CCF!$A$3:$D$55,4,FALSE)</f>
        <v>#ERROR!</v>
      </c>
      <c r="E7905" s="79" t="str">
        <f>VLOOKUP(G7905,[1]Macrodata_CCF!$A$3:$B$55,2,FALSE)</f>
        <v>#ERROR!</v>
      </c>
      <c r="F7905" s="78">
        <v>0.0</v>
      </c>
      <c r="G7905" s="80">
        <v>36.0</v>
      </c>
      <c r="H7905" s="81">
        <v>286395.0</v>
      </c>
      <c r="I7905" s="81">
        <v>930000.0</v>
      </c>
      <c r="J7905" s="81">
        <v>415115.0</v>
      </c>
      <c r="K7905" s="81">
        <v>930000.0</v>
      </c>
      <c r="L7905" s="82">
        <v>0.1999984462519713</v>
      </c>
      <c r="N7905" s="83">
        <f t="shared" si="1"/>
        <v>0.1999984463</v>
      </c>
      <c r="O7905" s="83">
        <f t="shared" si="2"/>
        <v>0.1999984463</v>
      </c>
      <c r="Q7905" s="83">
        <f t="shared" si="3"/>
        <v>0.6920483871</v>
      </c>
      <c r="R7905" s="83">
        <f t="shared" si="4"/>
        <v>0.1999984463</v>
      </c>
      <c r="S7905" s="83" t="b">
        <f t="shared" si="5"/>
        <v>0</v>
      </c>
      <c r="T7905" s="72"/>
      <c r="U7905" s="72"/>
      <c r="V7905" s="72"/>
      <c r="W7905" s="72"/>
      <c r="X7905" s="72"/>
      <c r="Y7905" s="72"/>
      <c r="Z7905" s="72"/>
      <c r="AA7905" s="72"/>
      <c r="AB7905" s="72"/>
      <c r="AC7905" s="72"/>
      <c r="AD7905" s="72"/>
      <c r="AE7905" s="72"/>
      <c r="AF7905" s="72"/>
      <c r="AG7905" s="72"/>
      <c r="AH7905" s="72"/>
      <c r="AI7905" s="72"/>
      <c r="AJ7905" s="72"/>
      <c r="AK7905" s="72"/>
    </row>
    <row r="7906" ht="14.25" customHeight="1">
      <c r="A7906" s="78">
        <v>7903.0</v>
      </c>
      <c r="C7906" s="78" t="str">
        <f>VLOOKUP(G7906,[1]Macrodata_CCF!$A$3:$D$55,4,FALSE)</f>
        <v>#ERROR!</v>
      </c>
      <c r="E7906" s="79" t="str">
        <f>VLOOKUP(G7906,[1]Macrodata_CCF!$A$3:$B$55,2,FALSE)</f>
        <v>#ERROR!</v>
      </c>
      <c r="F7906" s="78">
        <v>0.0</v>
      </c>
      <c r="G7906" s="80">
        <v>52.0</v>
      </c>
      <c r="H7906" s="81">
        <v>275945.0</v>
      </c>
      <c r="I7906" s="81">
        <v>790000.0</v>
      </c>
      <c r="J7906" s="81">
        <v>286225.0</v>
      </c>
      <c r="K7906" s="81">
        <v>1580000.0</v>
      </c>
      <c r="L7906" s="82">
        <v>0.01999786015115114</v>
      </c>
      <c r="N7906" s="83">
        <f t="shared" si="1"/>
        <v>0.01999786015</v>
      </c>
      <c r="O7906" s="83">
        <f t="shared" si="2"/>
        <v>0.01999786015</v>
      </c>
      <c r="Q7906" s="83">
        <f t="shared" si="3"/>
        <v>0.6507025316</v>
      </c>
      <c r="R7906" s="83">
        <f t="shared" si="4"/>
        <v>0.01999786015</v>
      </c>
      <c r="S7906" s="83" t="b">
        <f t="shared" si="5"/>
        <v>0</v>
      </c>
      <c r="T7906" s="72"/>
      <c r="U7906" s="72"/>
      <c r="V7906" s="72"/>
      <c r="W7906" s="72"/>
      <c r="X7906" s="72"/>
      <c r="Y7906" s="72"/>
      <c r="Z7906" s="72"/>
      <c r="AA7906" s="72"/>
      <c r="AB7906" s="72"/>
      <c r="AC7906" s="72"/>
      <c r="AD7906" s="72"/>
      <c r="AE7906" s="72"/>
      <c r="AF7906" s="72"/>
      <c r="AG7906" s="72"/>
      <c r="AH7906" s="72"/>
      <c r="AI7906" s="72"/>
      <c r="AJ7906" s="72"/>
      <c r="AK7906" s="72"/>
    </row>
    <row r="7907" ht="14.25" customHeight="1">
      <c r="A7907" s="78">
        <v>7904.0</v>
      </c>
      <c r="C7907" s="78" t="str">
        <f>VLOOKUP(G7907,[1]Macrodata_CCF!$A$3:$D$55,4,FALSE)</f>
        <v>#ERROR!</v>
      </c>
      <c r="E7907" s="79" t="str">
        <f>VLOOKUP(G7907,[1]Macrodata_CCF!$A$3:$B$55,2,FALSE)</f>
        <v>#ERROR!</v>
      </c>
      <c r="F7907" s="78">
        <v>0.0</v>
      </c>
      <c r="G7907" s="80">
        <v>15.0</v>
      </c>
      <c r="H7907" s="81">
        <v>553535.0</v>
      </c>
      <c r="I7907" s="81">
        <v>670000.0</v>
      </c>
      <c r="J7907" s="81">
        <v>574500.0</v>
      </c>
      <c r="K7907" s="81">
        <v>670000.0</v>
      </c>
      <c r="L7907" s="82">
        <v>0.1800111621517194</v>
      </c>
      <c r="N7907" s="83">
        <f t="shared" si="1"/>
        <v>0.1800111622</v>
      </c>
      <c r="O7907" s="83">
        <f t="shared" si="2"/>
        <v>0.1800111622</v>
      </c>
      <c r="Q7907" s="83">
        <f t="shared" si="3"/>
        <v>0.1738283582</v>
      </c>
      <c r="R7907" s="83">
        <f t="shared" si="4"/>
        <v>0.1800111622</v>
      </c>
      <c r="S7907" s="83" t="b">
        <f t="shared" si="5"/>
        <v>0</v>
      </c>
      <c r="T7907" s="72"/>
      <c r="U7907" s="72"/>
      <c r="V7907" s="72"/>
      <c r="W7907" s="72"/>
      <c r="X7907" s="72"/>
      <c r="Y7907" s="72"/>
      <c r="Z7907" s="72"/>
      <c r="AA7907" s="72"/>
      <c r="AB7907" s="72"/>
      <c r="AC7907" s="72"/>
      <c r="AD7907" s="72"/>
      <c r="AE7907" s="72"/>
      <c r="AF7907" s="72"/>
      <c r="AG7907" s="72"/>
      <c r="AH7907" s="72"/>
      <c r="AI7907" s="72"/>
      <c r="AJ7907" s="72"/>
      <c r="AK7907" s="72"/>
    </row>
    <row r="7908" ht="14.25" customHeight="1">
      <c r="A7908" s="78">
        <v>7905.0</v>
      </c>
      <c r="C7908" s="78" t="str">
        <f>VLOOKUP(G7908,[1]Macrodata_CCF!$A$3:$D$55,4,FALSE)</f>
        <v>#ERROR!</v>
      </c>
      <c r="E7908" s="79" t="str">
        <f>VLOOKUP(G7908,[1]Macrodata_CCF!$A$3:$B$55,2,FALSE)</f>
        <v>#ERROR!</v>
      </c>
      <c r="F7908" s="78">
        <v>0.0</v>
      </c>
      <c r="G7908" s="80">
        <v>39.0</v>
      </c>
      <c r="H7908" s="81">
        <v>20150.0</v>
      </c>
      <c r="I7908" s="81">
        <v>470000.0</v>
      </c>
      <c r="J7908" s="81">
        <v>56140.0</v>
      </c>
      <c r="K7908" s="81">
        <v>470000.0</v>
      </c>
      <c r="L7908" s="82">
        <v>0.08000444592641992</v>
      </c>
      <c r="N7908" s="83">
        <f t="shared" si="1"/>
        <v>0.08000444593</v>
      </c>
      <c r="O7908" s="83">
        <f t="shared" si="2"/>
        <v>0.08000444593</v>
      </c>
      <c r="Q7908" s="83">
        <f t="shared" si="3"/>
        <v>0.9571276596</v>
      </c>
      <c r="R7908" s="83">
        <f t="shared" si="4"/>
        <v>0.08000444593</v>
      </c>
      <c r="S7908" s="83" t="b">
        <f t="shared" si="5"/>
        <v>0</v>
      </c>
      <c r="T7908" s="72"/>
      <c r="U7908" s="72"/>
      <c r="V7908" s="72"/>
      <c r="W7908" s="72"/>
      <c r="X7908" s="72"/>
      <c r="Y7908" s="72"/>
      <c r="Z7908" s="72"/>
      <c r="AA7908" s="72"/>
      <c r="AB7908" s="72"/>
      <c r="AC7908" s="72"/>
      <c r="AD7908" s="72"/>
      <c r="AE7908" s="72"/>
      <c r="AF7908" s="72"/>
      <c r="AG7908" s="72"/>
      <c r="AH7908" s="72"/>
      <c r="AI7908" s="72"/>
      <c r="AJ7908" s="72"/>
      <c r="AK7908" s="72"/>
    </row>
    <row r="7909" ht="14.25" customHeight="1">
      <c r="A7909" s="78">
        <v>7906.0</v>
      </c>
      <c r="C7909" s="78" t="str">
        <f>VLOOKUP(G7909,[1]Macrodata_CCF!$A$3:$D$55,4,FALSE)</f>
        <v>#ERROR!</v>
      </c>
      <c r="E7909" s="79" t="str">
        <f>VLOOKUP(G7909,[1]Macrodata_CCF!$A$3:$B$55,2,FALSE)</f>
        <v>#ERROR!</v>
      </c>
      <c r="F7909" s="78">
        <v>0.0</v>
      </c>
      <c r="G7909" s="80">
        <v>28.0</v>
      </c>
      <c r="H7909" s="81">
        <v>95685.0</v>
      </c>
      <c r="I7909" s="81">
        <v>370000.0</v>
      </c>
      <c r="J7909" s="81">
        <v>139575.0</v>
      </c>
      <c r="K7909" s="81">
        <v>481000.0</v>
      </c>
      <c r="L7909" s="82">
        <v>0.1599985418223575</v>
      </c>
      <c r="N7909" s="83">
        <f t="shared" si="1"/>
        <v>0.1599985418</v>
      </c>
      <c r="O7909" s="83">
        <f t="shared" si="2"/>
        <v>0.1599985418</v>
      </c>
      <c r="Q7909" s="83">
        <f t="shared" si="3"/>
        <v>0.7413918919</v>
      </c>
      <c r="R7909" s="83">
        <f t="shared" si="4"/>
        <v>0.1599985418</v>
      </c>
      <c r="S7909" s="83" t="b">
        <f t="shared" si="5"/>
        <v>0</v>
      </c>
      <c r="T7909" s="72"/>
      <c r="U7909" s="72"/>
      <c r="V7909" s="72"/>
      <c r="W7909" s="72"/>
      <c r="X7909" s="72"/>
      <c r="Y7909" s="72"/>
      <c r="Z7909" s="72"/>
      <c r="AA7909" s="72"/>
      <c r="AB7909" s="72"/>
      <c r="AC7909" s="72"/>
      <c r="AD7909" s="72"/>
      <c r="AE7909" s="72"/>
      <c r="AF7909" s="72"/>
      <c r="AG7909" s="72"/>
      <c r="AH7909" s="72"/>
      <c r="AI7909" s="72"/>
      <c r="AJ7909" s="72"/>
      <c r="AK7909" s="72"/>
    </row>
    <row r="7910" ht="14.25" customHeight="1">
      <c r="A7910" s="78">
        <v>7907.0</v>
      </c>
      <c r="C7910" s="78" t="str">
        <f>VLOOKUP(G7910,[1]Macrodata_CCF!$A$3:$D$55,4,FALSE)</f>
        <v>#ERROR!</v>
      </c>
      <c r="E7910" s="79" t="str">
        <f>VLOOKUP(G7910,[1]Macrodata_CCF!$A$3:$B$55,2,FALSE)</f>
        <v>#ERROR!</v>
      </c>
      <c r="F7910" s="78">
        <v>0.0</v>
      </c>
      <c r="G7910" s="80">
        <v>15.0</v>
      </c>
      <c r="H7910" s="81">
        <v>48425.0</v>
      </c>
      <c r="I7910" s="81">
        <v>320000.0</v>
      </c>
      <c r="J7910" s="81">
        <v>91875.0</v>
      </c>
      <c r="K7910" s="81">
        <v>320000.0</v>
      </c>
      <c r="L7910" s="82">
        <v>0.1599926355518733</v>
      </c>
      <c r="N7910" s="83">
        <f t="shared" si="1"/>
        <v>0.1599926356</v>
      </c>
      <c r="O7910" s="83">
        <f t="shared" si="2"/>
        <v>0.1599926356</v>
      </c>
      <c r="Q7910" s="83">
        <f t="shared" si="3"/>
        <v>0.848671875</v>
      </c>
      <c r="R7910" s="83">
        <f t="shared" si="4"/>
        <v>0.1599926356</v>
      </c>
      <c r="S7910" s="83" t="b">
        <f t="shared" si="5"/>
        <v>0</v>
      </c>
      <c r="T7910" s="72"/>
      <c r="U7910" s="72"/>
      <c r="V7910" s="72"/>
      <c r="W7910" s="72"/>
      <c r="X7910" s="72"/>
      <c r="Y7910" s="72"/>
      <c r="Z7910" s="72"/>
      <c r="AA7910" s="72"/>
      <c r="AB7910" s="72"/>
      <c r="AC7910" s="72"/>
      <c r="AD7910" s="72"/>
      <c r="AE7910" s="72"/>
      <c r="AF7910" s="72"/>
      <c r="AG7910" s="72"/>
      <c r="AH7910" s="72"/>
      <c r="AI7910" s="72"/>
      <c r="AJ7910" s="72"/>
      <c r="AK7910" s="72"/>
    </row>
    <row r="7911" ht="14.25" customHeight="1">
      <c r="A7911" s="78">
        <v>7908.0</v>
      </c>
      <c r="C7911" s="78" t="str">
        <f>VLOOKUP(G7911,[1]Macrodata_CCF!$A$3:$D$55,4,FALSE)</f>
        <v>#ERROR!</v>
      </c>
      <c r="E7911" s="79" t="str">
        <f>VLOOKUP(G7911,[1]Macrodata_CCF!$A$3:$B$55,2,FALSE)</f>
        <v>#ERROR!</v>
      </c>
      <c r="F7911" s="78">
        <v>0.0</v>
      </c>
      <c r="G7911" s="80">
        <v>28.0</v>
      </c>
      <c r="H7911" s="81">
        <v>31430.0</v>
      </c>
      <c r="I7911" s="81">
        <v>350000.0</v>
      </c>
      <c r="J7911" s="81">
        <v>88775.0</v>
      </c>
      <c r="K7911" s="81">
        <v>350000.0</v>
      </c>
      <c r="L7911" s="82">
        <v>0.1800075336660703</v>
      </c>
      <c r="N7911" s="83">
        <f t="shared" si="1"/>
        <v>0.1800075337</v>
      </c>
      <c r="O7911" s="83">
        <f t="shared" si="2"/>
        <v>0.1800075337</v>
      </c>
      <c r="Q7911" s="83">
        <f t="shared" si="3"/>
        <v>0.9102</v>
      </c>
      <c r="R7911" s="83">
        <f t="shared" si="4"/>
        <v>0.1800075337</v>
      </c>
      <c r="S7911" s="83" t="b">
        <f t="shared" si="5"/>
        <v>0</v>
      </c>
      <c r="T7911" s="72"/>
      <c r="U7911" s="72"/>
      <c r="V7911" s="72"/>
      <c r="W7911" s="72"/>
      <c r="X7911" s="72"/>
      <c r="Y7911" s="72"/>
      <c r="Z7911" s="72"/>
      <c r="AA7911" s="72"/>
      <c r="AB7911" s="72"/>
      <c r="AC7911" s="72"/>
      <c r="AD7911" s="72"/>
      <c r="AE7911" s="72"/>
      <c r="AF7911" s="72"/>
      <c r="AG7911" s="72"/>
      <c r="AH7911" s="72"/>
      <c r="AI7911" s="72"/>
      <c r="AJ7911" s="72"/>
      <c r="AK7911" s="72"/>
    </row>
    <row r="7912" ht="14.25" customHeight="1">
      <c r="A7912" s="78">
        <v>7909.0</v>
      </c>
      <c r="C7912" s="78" t="str">
        <f>VLOOKUP(G7912,[1]Macrodata_CCF!$A$3:$D$55,4,FALSE)</f>
        <v>#ERROR!</v>
      </c>
      <c r="E7912" s="79" t="str">
        <f>VLOOKUP(G7912,[1]Macrodata_CCF!$A$3:$B$55,2,FALSE)</f>
        <v>#ERROR!</v>
      </c>
      <c r="F7912" s="78">
        <v>0.0</v>
      </c>
      <c r="G7912" s="80">
        <v>35.0</v>
      </c>
      <c r="H7912" s="81">
        <v>116260.0</v>
      </c>
      <c r="I7912" s="81">
        <v>360000.0</v>
      </c>
      <c r="J7912" s="81">
        <v>143070.0</v>
      </c>
      <c r="K7912" s="81">
        <v>360000.0</v>
      </c>
      <c r="L7912" s="82">
        <v>0.1099942561746123</v>
      </c>
      <c r="N7912" s="83">
        <f t="shared" si="1"/>
        <v>0.1099942562</v>
      </c>
      <c r="O7912" s="83">
        <f t="shared" si="2"/>
        <v>0.1099942562</v>
      </c>
      <c r="Q7912" s="83">
        <f t="shared" si="3"/>
        <v>0.6770555556</v>
      </c>
      <c r="R7912" s="83">
        <f t="shared" si="4"/>
        <v>0.1099942562</v>
      </c>
      <c r="S7912" s="83" t="b">
        <f t="shared" si="5"/>
        <v>0</v>
      </c>
      <c r="T7912" s="72"/>
      <c r="U7912" s="72"/>
      <c r="V7912" s="72"/>
      <c r="W7912" s="72"/>
      <c r="X7912" s="72"/>
      <c r="Y7912" s="72"/>
      <c r="Z7912" s="72"/>
      <c r="AA7912" s="72"/>
      <c r="AB7912" s="72"/>
      <c r="AC7912" s="72"/>
      <c r="AD7912" s="72"/>
      <c r="AE7912" s="72"/>
      <c r="AF7912" s="72"/>
      <c r="AG7912" s="72"/>
      <c r="AH7912" s="72"/>
      <c r="AI7912" s="72"/>
      <c r="AJ7912" s="72"/>
      <c r="AK7912" s="72"/>
    </row>
    <row r="7913" ht="14.25" customHeight="1">
      <c r="A7913" s="78">
        <v>7910.0</v>
      </c>
      <c r="C7913" s="78" t="str">
        <f>VLOOKUP(G7913,[1]Macrodata_CCF!$A$3:$D$55,4,FALSE)</f>
        <v>#ERROR!</v>
      </c>
      <c r="E7913" s="79" t="str">
        <f>VLOOKUP(G7913,[1]Macrodata_CCF!$A$3:$B$55,2,FALSE)</f>
        <v>#ERROR!</v>
      </c>
      <c r="F7913" s="78">
        <v>1.0</v>
      </c>
      <c r="G7913" s="80">
        <v>12.0</v>
      </c>
      <c r="H7913" s="81">
        <v>337150.0</v>
      </c>
      <c r="I7913" s="81">
        <v>410000.0</v>
      </c>
      <c r="J7913" s="81">
        <v>367745.0</v>
      </c>
      <c r="K7913" s="81">
        <v>410000.0</v>
      </c>
      <c r="L7913" s="82">
        <v>0.4199725463280714</v>
      </c>
      <c r="N7913" s="83">
        <f t="shared" si="1"/>
        <v>0.4199725463</v>
      </c>
      <c r="O7913" s="83">
        <f t="shared" si="2"/>
        <v>0.4199725463</v>
      </c>
      <c r="Q7913" s="83">
        <f t="shared" si="3"/>
        <v>0.1776829268</v>
      </c>
      <c r="R7913" s="83">
        <f t="shared" si="4"/>
        <v>0.4199725463</v>
      </c>
      <c r="S7913" s="83" t="b">
        <f t="shared" si="5"/>
        <v>0</v>
      </c>
      <c r="T7913" s="72"/>
      <c r="U7913" s="72"/>
      <c r="V7913" s="72"/>
      <c r="W7913" s="72"/>
      <c r="X7913" s="72"/>
      <c r="Y7913" s="72"/>
      <c r="Z7913" s="72"/>
      <c r="AA7913" s="72"/>
      <c r="AB7913" s="72"/>
      <c r="AC7913" s="72"/>
      <c r="AD7913" s="72"/>
      <c r="AE7913" s="72"/>
      <c r="AF7913" s="72"/>
      <c r="AG7913" s="72"/>
      <c r="AH7913" s="72"/>
      <c r="AI7913" s="72"/>
      <c r="AJ7913" s="72"/>
      <c r="AK7913" s="72"/>
    </row>
    <row r="7914" ht="14.25" customHeight="1">
      <c r="A7914" s="78">
        <v>7911.0</v>
      </c>
      <c r="C7914" s="78" t="str">
        <f>VLOOKUP(G7914,[1]Macrodata_CCF!$A$3:$D$55,4,FALSE)</f>
        <v>#ERROR!</v>
      </c>
      <c r="E7914" s="79" t="str">
        <f>VLOOKUP(G7914,[1]Macrodata_CCF!$A$3:$B$55,2,FALSE)</f>
        <v>#ERROR!</v>
      </c>
      <c r="F7914" s="78">
        <v>0.0</v>
      </c>
      <c r="G7914" s="80">
        <v>26.0</v>
      </c>
      <c r="H7914" s="81">
        <v>180475.0</v>
      </c>
      <c r="I7914" s="81">
        <v>420000.0</v>
      </c>
      <c r="J7914" s="81">
        <v>218800.0</v>
      </c>
      <c r="K7914" s="81">
        <v>588000.0</v>
      </c>
      <c r="L7914" s="82">
        <v>0.1600041749295481</v>
      </c>
      <c r="N7914" s="83">
        <f t="shared" si="1"/>
        <v>0.1600041749</v>
      </c>
      <c r="O7914" s="83">
        <f t="shared" si="2"/>
        <v>0.1600041749</v>
      </c>
      <c r="Q7914" s="83">
        <f t="shared" si="3"/>
        <v>0.570297619</v>
      </c>
      <c r="R7914" s="83">
        <f t="shared" si="4"/>
        <v>0.1600041749</v>
      </c>
      <c r="S7914" s="83" t="b">
        <f t="shared" si="5"/>
        <v>0</v>
      </c>
      <c r="T7914" s="72"/>
      <c r="U7914" s="72"/>
      <c r="V7914" s="72"/>
      <c r="W7914" s="72"/>
      <c r="X7914" s="72"/>
      <c r="Y7914" s="72"/>
      <c r="Z7914" s="72"/>
      <c r="AA7914" s="72"/>
      <c r="AB7914" s="72"/>
      <c r="AC7914" s="72"/>
      <c r="AD7914" s="72"/>
      <c r="AE7914" s="72"/>
      <c r="AF7914" s="72"/>
      <c r="AG7914" s="72"/>
      <c r="AH7914" s="72"/>
      <c r="AI7914" s="72"/>
      <c r="AJ7914" s="72"/>
      <c r="AK7914" s="72"/>
    </row>
    <row r="7915" ht="14.25" customHeight="1">
      <c r="A7915" s="78">
        <v>7912.0</v>
      </c>
      <c r="C7915" s="78" t="str">
        <f>VLOOKUP(G7915,[1]Macrodata_CCF!$A$3:$D$55,4,FALSE)</f>
        <v>#ERROR!</v>
      </c>
      <c r="E7915" s="79" t="str">
        <f>VLOOKUP(G7915,[1]Macrodata_CCF!$A$3:$B$55,2,FALSE)</f>
        <v>#ERROR!</v>
      </c>
      <c r="F7915" s="78">
        <v>0.0</v>
      </c>
      <c r="G7915" s="80">
        <v>33.0</v>
      </c>
      <c r="H7915" s="81">
        <v>310.0</v>
      </c>
      <c r="I7915" s="81">
        <v>10000.0</v>
      </c>
      <c r="J7915" s="81">
        <v>2250.0</v>
      </c>
      <c r="K7915" s="81">
        <v>10000.0</v>
      </c>
      <c r="L7915" s="82">
        <v>0.2002063983488132</v>
      </c>
      <c r="N7915" s="83">
        <f t="shared" si="1"/>
        <v>0.2002063983</v>
      </c>
      <c r="O7915" s="83">
        <f t="shared" si="2"/>
        <v>0.2002063983</v>
      </c>
      <c r="Q7915" s="83">
        <f t="shared" si="3"/>
        <v>0.969</v>
      </c>
      <c r="R7915" s="83">
        <f t="shared" si="4"/>
        <v>0.2002063983</v>
      </c>
      <c r="S7915" s="83" t="b">
        <f t="shared" si="5"/>
        <v>0</v>
      </c>
      <c r="T7915" s="72"/>
      <c r="U7915" s="72"/>
      <c r="V7915" s="72"/>
      <c r="W7915" s="72"/>
      <c r="X7915" s="72"/>
      <c r="Y7915" s="72"/>
      <c r="Z7915" s="72"/>
      <c r="AA7915" s="72"/>
      <c r="AB7915" s="72"/>
      <c r="AC7915" s="72"/>
      <c r="AD7915" s="72"/>
      <c r="AE7915" s="72"/>
      <c r="AF7915" s="72"/>
      <c r="AG7915" s="72"/>
      <c r="AH7915" s="72"/>
      <c r="AI7915" s="72"/>
      <c r="AJ7915" s="72"/>
      <c r="AK7915" s="72"/>
    </row>
    <row r="7916" ht="14.25" customHeight="1">
      <c r="A7916" s="78">
        <v>7913.0</v>
      </c>
      <c r="C7916" s="78" t="str">
        <f>VLOOKUP(G7916,[1]Macrodata_CCF!$A$3:$D$55,4,FALSE)</f>
        <v>#ERROR!</v>
      </c>
      <c r="E7916" s="79" t="str">
        <f>VLOOKUP(G7916,[1]Macrodata_CCF!$A$3:$B$55,2,FALSE)</f>
        <v>#ERROR!</v>
      </c>
      <c r="F7916" s="78">
        <v>0.0</v>
      </c>
      <c r="G7916" s="80">
        <v>16.0</v>
      </c>
      <c r="H7916" s="81">
        <v>21160.0</v>
      </c>
      <c r="I7916" s="81">
        <v>80000.0</v>
      </c>
      <c r="J7916" s="81">
        <v>30575.0</v>
      </c>
      <c r="K7916" s="81">
        <v>80000.0</v>
      </c>
      <c r="L7916" s="82">
        <v>0.1600101971447994</v>
      </c>
      <c r="N7916" s="83">
        <f t="shared" si="1"/>
        <v>0.1600101971</v>
      </c>
      <c r="O7916" s="83">
        <f t="shared" si="2"/>
        <v>0.1600101971</v>
      </c>
      <c r="Q7916" s="83">
        <f t="shared" si="3"/>
        <v>0.7355</v>
      </c>
      <c r="R7916" s="83">
        <f t="shared" si="4"/>
        <v>0.1600101971</v>
      </c>
      <c r="S7916" s="83" t="b">
        <f t="shared" si="5"/>
        <v>0</v>
      </c>
      <c r="T7916" s="72"/>
      <c r="U7916" s="72"/>
      <c r="V7916" s="72"/>
      <c r="W7916" s="72"/>
      <c r="X7916" s="72"/>
      <c r="Y7916" s="72"/>
      <c r="Z7916" s="72"/>
      <c r="AA7916" s="72"/>
      <c r="AB7916" s="72"/>
      <c r="AC7916" s="72"/>
      <c r="AD7916" s="72"/>
      <c r="AE7916" s="72"/>
      <c r="AF7916" s="72"/>
      <c r="AG7916" s="72"/>
      <c r="AH7916" s="72"/>
      <c r="AI7916" s="72"/>
      <c r="AJ7916" s="72"/>
      <c r="AK7916" s="72"/>
    </row>
    <row r="7917" ht="14.25" customHeight="1">
      <c r="A7917" s="78">
        <v>7914.0</v>
      </c>
      <c r="C7917" s="78" t="str">
        <f>VLOOKUP(G7917,[1]Macrodata_CCF!$A$3:$D$55,4,FALSE)</f>
        <v>#ERROR!</v>
      </c>
      <c r="E7917" s="79" t="str">
        <f>VLOOKUP(G7917,[1]Macrodata_CCF!$A$3:$B$55,2,FALSE)</f>
        <v>#ERROR!</v>
      </c>
      <c r="F7917" s="78">
        <v>0.0</v>
      </c>
      <c r="G7917" s="80">
        <v>20.0</v>
      </c>
      <c r="H7917" s="81">
        <v>424680.0</v>
      </c>
      <c r="I7917" s="81">
        <v>860000.0</v>
      </c>
      <c r="J7917" s="81">
        <v>485625.0</v>
      </c>
      <c r="K7917" s="81">
        <v>860000.0</v>
      </c>
      <c r="L7917" s="82">
        <v>0.1400004594321419</v>
      </c>
      <c r="N7917" s="83">
        <f t="shared" si="1"/>
        <v>0.1400004594</v>
      </c>
      <c r="O7917" s="83">
        <f t="shared" si="2"/>
        <v>0.1400004594</v>
      </c>
      <c r="Q7917" s="83">
        <f t="shared" si="3"/>
        <v>0.5061860465</v>
      </c>
      <c r="R7917" s="83">
        <f t="shared" si="4"/>
        <v>0.1400004594</v>
      </c>
      <c r="S7917" s="83" t="b">
        <f t="shared" si="5"/>
        <v>0</v>
      </c>
      <c r="T7917" s="72"/>
      <c r="U7917" s="72"/>
      <c r="V7917" s="72"/>
      <c r="W7917" s="72"/>
      <c r="X7917" s="72"/>
      <c r="Y7917" s="72"/>
      <c r="Z7917" s="72"/>
      <c r="AA7917" s="72"/>
      <c r="AB7917" s="72"/>
      <c r="AC7917" s="72"/>
      <c r="AD7917" s="72"/>
      <c r="AE7917" s="72"/>
      <c r="AF7917" s="72"/>
      <c r="AG7917" s="72"/>
      <c r="AH7917" s="72"/>
      <c r="AI7917" s="72"/>
      <c r="AJ7917" s="72"/>
      <c r="AK7917" s="72"/>
    </row>
    <row r="7918" ht="14.25" customHeight="1">
      <c r="A7918" s="78">
        <v>7915.0</v>
      </c>
      <c r="C7918" s="78" t="str">
        <f>VLOOKUP(G7918,[1]Macrodata_CCF!$A$3:$D$55,4,FALSE)</f>
        <v>#ERROR!</v>
      </c>
      <c r="E7918" s="79" t="str">
        <f>VLOOKUP(G7918,[1]Macrodata_CCF!$A$3:$B$55,2,FALSE)</f>
        <v>#ERROR!</v>
      </c>
      <c r="F7918" s="78">
        <v>0.0</v>
      </c>
      <c r="G7918" s="80">
        <v>27.0</v>
      </c>
      <c r="H7918" s="81">
        <v>539165.0</v>
      </c>
      <c r="I7918" s="81">
        <v>580000.0</v>
      </c>
      <c r="J7918" s="81">
        <v>547330.0</v>
      </c>
      <c r="K7918" s="81">
        <v>580000.0</v>
      </c>
      <c r="L7918" s="82">
        <v>0.1999510224072487</v>
      </c>
      <c r="N7918" s="83">
        <f t="shared" si="1"/>
        <v>0.1999510224</v>
      </c>
      <c r="O7918" s="83">
        <f t="shared" si="2"/>
        <v>0.1999510224</v>
      </c>
      <c r="Q7918" s="83">
        <f t="shared" si="3"/>
        <v>0.07040517241</v>
      </c>
      <c r="R7918" s="83">
        <f t="shared" si="4"/>
        <v>0.01407758621</v>
      </c>
      <c r="S7918" s="83" t="b">
        <f t="shared" si="5"/>
        <v>0</v>
      </c>
      <c r="T7918" s="72"/>
      <c r="U7918" s="72"/>
      <c r="V7918" s="72"/>
      <c r="W7918" s="72"/>
      <c r="X7918" s="72"/>
      <c r="Y7918" s="72"/>
      <c r="Z7918" s="72"/>
      <c r="AA7918" s="72"/>
      <c r="AB7918" s="72"/>
      <c r="AC7918" s="72"/>
      <c r="AD7918" s="72"/>
      <c r="AE7918" s="72"/>
      <c r="AF7918" s="72"/>
      <c r="AG7918" s="72"/>
      <c r="AH7918" s="72"/>
      <c r="AI7918" s="72"/>
      <c r="AJ7918" s="72"/>
      <c r="AK7918" s="72"/>
    </row>
    <row r="7919" ht="14.25" customHeight="1">
      <c r="A7919" s="78">
        <v>7916.0</v>
      </c>
      <c r="C7919" s="78" t="str">
        <f>VLOOKUP(G7919,[1]Macrodata_CCF!$A$3:$D$55,4,FALSE)</f>
        <v>#ERROR!</v>
      </c>
      <c r="E7919" s="79" t="str">
        <f>VLOOKUP(G7919,[1]Macrodata_CCF!$A$3:$B$55,2,FALSE)</f>
        <v>#ERROR!</v>
      </c>
      <c r="F7919" s="78">
        <v>0.0</v>
      </c>
      <c r="G7919" s="80">
        <v>53.0</v>
      </c>
      <c r="H7919" s="81">
        <v>320595.0</v>
      </c>
      <c r="I7919" s="81">
        <v>450000.0</v>
      </c>
      <c r="J7919" s="81">
        <v>325770.0</v>
      </c>
      <c r="K7919" s="81">
        <v>450000.0</v>
      </c>
      <c r="L7919" s="82">
        <v>0.03999072678799119</v>
      </c>
      <c r="N7919" s="83">
        <f t="shared" si="1"/>
        <v>0.03999072679</v>
      </c>
      <c r="O7919" s="83">
        <f t="shared" si="2"/>
        <v>0.03999072679</v>
      </c>
      <c r="Q7919" s="83">
        <f t="shared" si="3"/>
        <v>0.2875666667</v>
      </c>
      <c r="R7919" s="83">
        <f t="shared" si="4"/>
        <v>0.03999072679</v>
      </c>
      <c r="S7919" s="83" t="b">
        <f t="shared" si="5"/>
        <v>0</v>
      </c>
      <c r="T7919" s="72"/>
      <c r="U7919" s="72"/>
      <c r="V7919" s="72"/>
      <c r="W7919" s="72"/>
      <c r="X7919" s="72"/>
      <c r="Y7919" s="72"/>
      <c r="Z7919" s="72"/>
      <c r="AA7919" s="72"/>
      <c r="AB7919" s="72"/>
      <c r="AC7919" s="72"/>
      <c r="AD7919" s="72"/>
      <c r="AE7919" s="72"/>
      <c r="AF7919" s="72"/>
      <c r="AG7919" s="72"/>
      <c r="AH7919" s="72"/>
      <c r="AI7919" s="72"/>
      <c r="AJ7919" s="72"/>
      <c r="AK7919" s="72"/>
    </row>
    <row r="7920" ht="14.25" customHeight="1">
      <c r="A7920" s="78">
        <v>7917.0</v>
      </c>
      <c r="C7920" s="78" t="str">
        <f>VLOOKUP(G7920,[1]Macrodata_CCF!$A$3:$D$55,4,FALSE)</f>
        <v>#ERROR!</v>
      </c>
      <c r="E7920" s="79" t="str">
        <f>VLOOKUP(G7920,[1]Macrodata_CCF!$A$3:$B$55,2,FALSE)</f>
        <v>#ERROR!</v>
      </c>
      <c r="F7920" s="78">
        <v>0.0</v>
      </c>
      <c r="G7920" s="80">
        <v>42.0</v>
      </c>
      <c r="H7920" s="81">
        <v>503545.0</v>
      </c>
      <c r="I7920" s="81">
        <v>900000.0</v>
      </c>
      <c r="J7920" s="81">
        <v>650235.0</v>
      </c>
      <c r="K7920" s="81">
        <v>900000.0</v>
      </c>
      <c r="L7920" s="82">
        <v>0.3700041618847032</v>
      </c>
      <c r="N7920" s="83">
        <f t="shared" si="1"/>
        <v>0.3700041619</v>
      </c>
      <c r="O7920" s="83">
        <f t="shared" si="2"/>
        <v>0.3700041619</v>
      </c>
      <c r="Q7920" s="83">
        <f t="shared" si="3"/>
        <v>0.4405055556</v>
      </c>
      <c r="R7920" s="83">
        <f t="shared" si="4"/>
        <v>0.3700041619</v>
      </c>
      <c r="S7920" s="83" t="b">
        <f t="shared" si="5"/>
        <v>0</v>
      </c>
      <c r="T7920" s="72"/>
      <c r="U7920" s="72"/>
      <c r="V7920" s="72"/>
      <c r="W7920" s="72"/>
      <c r="X7920" s="72"/>
      <c r="Y7920" s="72"/>
      <c r="Z7920" s="72"/>
      <c r="AA7920" s="72"/>
      <c r="AB7920" s="72"/>
      <c r="AC7920" s="72"/>
      <c r="AD7920" s="72"/>
      <c r="AE7920" s="72"/>
      <c r="AF7920" s="72"/>
      <c r="AG7920" s="72"/>
      <c r="AH7920" s="72"/>
      <c r="AI7920" s="72"/>
      <c r="AJ7920" s="72"/>
      <c r="AK7920" s="72"/>
    </row>
    <row r="7921" ht="14.25" customHeight="1">
      <c r="A7921" s="78">
        <v>7918.0</v>
      </c>
      <c r="C7921" s="78" t="str">
        <f>VLOOKUP(G7921,[1]Macrodata_CCF!$A$3:$D$55,4,FALSE)</f>
        <v>#ERROR!</v>
      </c>
      <c r="E7921" s="79" t="str">
        <f>VLOOKUP(G7921,[1]Macrodata_CCF!$A$3:$B$55,2,FALSE)</f>
        <v>#ERROR!</v>
      </c>
      <c r="F7921" s="78">
        <v>0.0</v>
      </c>
      <c r="G7921" s="80">
        <v>28.0</v>
      </c>
      <c r="H7921" s="81">
        <v>0.0</v>
      </c>
      <c r="I7921" s="81">
        <v>660000.0</v>
      </c>
      <c r="J7921" s="81">
        <v>99000.0</v>
      </c>
      <c r="K7921" s="81">
        <v>1254000.0</v>
      </c>
      <c r="L7921" s="82">
        <v>0.15</v>
      </c>
      <c r="N7921" s="83">
        <f t="shared" si="1"/>
        <v>0.15</v>
      </c>
      <c r="O7921" s="83">
        <f t="shared" si="2"/>
        <v>0.15</v>
      </c>
      <c r="Q7921" s="83">
        <f t="shared" si="3"/>
        <v>1</v>
      </c>
      <c r="R7921" s="83">
        <f t="shared" si="4"/>
        <v>0.15</v>
      </c>
      <c r="S7921" s="83" t="b">
        <f t="shared" si="5"/>
        <v>0</v>
      </c>
      <c r="T7921" s="72"/>
      <c r="U7921" s="72"/>
      <c r="V7921" s="72"/>
      <c r="W7921" s="72"/>
      <c r="X7921" s="72"/>
      <c r="Y7921" s="72"/>
      <c r="Z7921" s="72"/>
      <c r="AA7921" s="72"/>
      <c r="AB7921" s="72"/>
      <c r="AC7921" s="72"/>
      <c r="AD7921" s="72"/>
      <c r="AE7921" s="72"/>
      <c r="AF7921" s="72"/>
      <c r="AG7921" s="72"/>
      <c r="AH7921" s="72"/>
      <c r="AI7921" s="72"/>
      <c r="AJ7921" s="72"/>
      <c r="AK7921" s="72"/>
    </row>
    <row r="7922" ht="14.25" customHeight="1">
      <c r="A7922" s="78">
        <v>7919.0</v>
      </c>
      <c r="C7922" s="78" t="str">
        <f>VLOOKUP(G7922,[1]Macrodata_CCF!$A$3:$D$55,4,FALSE)</f>
        <v>#ERROR!</v>
      </c>
      <c r="E7922" s="79" t="str">
        <f>VLOOKUP(G7922,[1]Macrodata_CCF!$A$3:$B$55,2,FALSE)</f>
        <v>#ERROR!</v>
      </c>
      <c r="F7922" s="78">
        <v>0.0</v>
      </c>
      <c r="G7922" s="80">
        <v>40.0</v>
      </c>
      <c r="H7922" s="81">
        <v>54400.0</v>
      </c>
      <c r="I7922" s="81">
        <v>310000.0</v>
      </c>
      <c r="J7922" s="81">
        <v>74850.0</v>
      </c>
      <c r="K7922" s="81">
        <v>496000.0</v>
      </c>
      <c r="L7922" s="82">
        <v>0.08000782472613459</v>
      </c>
      <c r="N7922" s="83">
        <f t="shared" si="1"/>
        <v>0.08000782473</v>
      </c>
      <c r="O7922" s="83">
        <f t="shared" si="2"/>
        <v>0.08000782473</v>
      </c>
      <c r="Q7922" s="83">
        <f t="shared" si="3"/>
        <v>0.824516129</v>
      </c>
      <c r="R7922" s="83">
        <f t="shared" si="4"/>
        <v>0.08000782473</v>
      </c>
      <c r="S7922" s="83" t="b">
        <f t="shared" si="5"/>
        <v>0</v>
      </c>
      <c r="T7922" s="72"/>
      <c r="U7922" s="72"/>
      <c r="V7922" s="72"/>
      <c r="W7922" s="72"/>
      <c r="X7922" s="72"/>
      <c r="Y7922" s="72"/>
      <c r="Z7922" s="72"/>
      <c r="AA7922" s="72"/>
      <c r="AB7922" s="72"/>
      <c r="AC7922" s="72"/>
      <c r="AD7922" s="72"/>
      <c r="AE7922" s="72"/>
      <c r="AF7922" s="72"/>
      <c r="AG7922" s="72"/>
      <c r="AH7922" s="72"/>
      <c r="AI7922" s="72"/>
      <c r="AJ7922" s="72"/>
      <c r="AK7922" s="72"/>
    </row>
    <row r="7923" ht="14.25" customHeight="1">
      <c r="A7923" s="78">
        <v>7920.0</v>
      </c>
      <c r="C7923" s="78" t="str">
        <f>VLOOKUP(G7923,[1]Macrodata_CCF!$A$3:$D$55,4,FALSE)</f>
        <v>#ERROR!</v>
      </c>
      <c r="E7923" s="79" t="str">
        <f>VLOOKUP(G7923,[1]Macrodata_CCF!$A$3:$B$55,2,FALSE)</f>
        <v>#ERROR!</v>
      </c>
      <c r="F7923" s="78">
        <v>0.0</v>
      </c>
      <c r="G7923" s="80">
        <v>41.0</v>
      </c>
      <c r="H7923" s="81">
        <v>8785.0</v>
      </c>
      <c r="I7923" s="81">
        <v>20000.0</v>
      </c>
      <c r="J7923" s="81">
        <v>12820.0</v>
      </c>
      <c r="K7923" s="81">
        <v>20000.0</v>
      </c>
      <c r="L7923" s="82">
        <v>0.359786000891663</v>
      </c>
      <c r="N7923" s="83">
        <f t="shared" si="1"/>
        <v>0.3597860009</v>
      </c>
      <c r="O7923" s="83">
        <f t="shared" si="2"/>
        <v>0.3597860009</v>
      </c>
      <c r="Q7923" s="83">
        <f t="shared" si="3"/>
        <v>0.56075</v>
      </c>
      <c r="R7923" s="83">
        <f t="shared" si="4"/>
        <v>0.3597860009</v>
      </c>
      <c r="S7923" s="83" t="b">
        <f t="shared" si="5"/>
        <v>0</v>
      </c>
      <c r="T7923" s="72"/>
      <c r="U7923" s="72"/>
      <c r="V7923" s="72"/>
      <c r="W7923" s="72"/>
      <c r="X7923" s="72"/>
      <c r="Y7923" s="72"/>
      <c r="Z7923" s="72"/>
      <c r="AA7923" s="72"/>
      <c r="AB7923" s="72"/>
      <c r="AC7923" s="72"/>
      <c r="AD7923" s="72"/>
      <c r="AE7923" s="72"/>
      <c r="AF7923" s="72"/>
      <c r="AG7923" s="72"/>
      <c r="AH7923" s="72"/>
      <c r="AI7923" s="72"/>
      <c r="AJ7923" s="72"/>
      <c r="AK7923" s="72"/>
    </row>
    <row r="7924" ht="14.25" customHeight="1">
      <c r="A7924" s="78">
        <v>7921.0</v>
      </c>
      <c r="C7924" s="78" t="str">
        <f>VLOOKUP(G7924,[1]Macrodata_CCF!$A$3:$D$55,4,FALSE)</f>
        <v>#ERROR!</v>
      </c>
      <c r="E7924" s="79" t="str">
        <f>VLOOKUP(G7924,[1]Macrodata_CCF!$A$3:$B$55,2,FALSE)</f>
        <v>#ERROR!</v>
      </c>
      <c r="F7924" s="78">
        <v>0.0</v>
      </c>
      <c r="G7924" s="80">
        <v>52.0</v>
      </c>
      <c r="H7924" s="81">
        <v>140115.0</v>
      </c>
      <c r="I7924" s="81">
        <v>250000.0</v>
      </c>
      <c r="J7924" s="81">
        <v>145610.0</v>
      </c>
      <c r="K7924" s="81">
        <v>350000.0</v>
      </c>
      <c r="L7924" s="82">
        <v>0.05000682531737726</v>
      </c>
      <c r="N7924" s="83">
        <f t="shared" si="1"/>
        <v>0.05000682532</v>
      </c>
      <c r="O7924" s="83">
        <f t="shared" si="2"/>
        <v>0.05000682532</v>
      </c>
      <c r="Q7924" s="83">
        <f t="shared" si="3"/>
        <v>0.43954</v>
      </c>
      <c r="R7924" s="83">
        <f t="shared" si="4"/>
        <v>0.05000682532</v>
      </c>
      <c r="S7924" s="83" t="b">
        <f t="shared" si="5"/>
        <v>0</v>
      </c>
      <c r="T7924" s="72"/>
      <c r="U7924" s="72"/>
      <c r="V7924" s="72"/>
      <c r="W7924" s="72"/>
      <c r="X7924" s="72"/>
      <c r="Y7924" s="72"/>
      <c r="Z7924" s="72"/>
      <c r="AA7924" s="72"/>
      <c r="AB7924" s="72"/>
      <c r="AC7924" s="72"/>
      <c r="AD7924" s="72"/>
      <c r="AE7924" s="72"/>
      <c r="AF7924" s="72"/>
      <c r="AG7924" s="72"/>
      <c r="AH7924" s="72"/>
      <c r="AI7924" s="72"/>
      <c r="AJ7924" s="72"/>
      <c r="AK7924" s="72"/>
    </row>
    <row r="7925" ht="14.25" customHeight="1">
      <c r="A7925" s="78">
        <v>7922.0</v>
      </c>
      <c r="C7925" s="78" t="str">
        <f>VLOOKUP(G7925,[1]Macrodata_CCF!$A$3:$D$55,4,FALSE)</f>
        <v>#ERROR!</v>
      </c>
      <c r="E7925" s="79" t="str">
        <f>VLOOKUP(G7925,[1]Macrodata_CCF!$A$3:$B$55,2,FALSE)</f>
        <v>#ERROR!</v>
      </c>
      <c r="F7925" s="78">
        <v>0.0</v>
      </c>
      <c r="G7925" s="80">
        <v>15.0</v>
      </c>
      <c r="H7925" s="81">
        <v>195205.0</v>
      </c>
      <c r="I7925" s="81">
        <v>270000.0</v>
      </c>
      <c r="J7925" s="81">
        <v>208670.0</v>
      </c>
      <c r="K7925" s="81">
        <v>270000.0</v>
      </c>
      <c r="L7925" s="82">
        <v>0.1800254027675647</v>
      </c>
      <c r="N7925" s="83">
        <f t="shared" si="1"/>
        <v>0.1800254028</v>
      </c>
      <c r="O7925" s="83">
        <f t="shared" si="2"/>
        <v>0.1800254028</v>
      </c>
      <c r="Q7925" s="83">
        <f t="shared" si="3"/>
        <v>0.2770185185</v>
      </c>
      <c r="R7925" s="83">
        <f t="shared" si="4"/>
        <v>0.1800254028</v>
      </c>
      <c r="S7925" s="83" t="b">
        <f t="shared" si="5"/>
        <v>0</v>
      </c>
      <c r="T7925" s="72"/>
      <c r="U7925" s="72"/>
      <c r="V7925" s="72"/>
      <c r="W7925" s="72"/>
      <c r="X7925" s="72"/>
      <c r="Y7925" s="72"/>
      <c r="Z7925" s="72"/>
      <c r="AA7925" s="72"/>
      <c r="AB7925" s="72"/>
      <c r="AC7925" s="72"/>
      <c r="AD7925" s="72"/>
      <c r="AE7925" s="72"/>
      <c r="AF7925" s="72"/>
      <c r="AG7925" s="72"/>
      <c r="AH7925" s="72"/>
      <c r="AI7925" s="72"/>
      <c r="AJ7925" s="72"/>
      <c r="AK7925" s="72"/>
    </row>
    <row r="7926" ht="14.25" customHeight="1">
      <c r="A7926" s="78">
        <v>7923.0</v>
      </c>
      <c r="C7926" s="78" t="str">
        <f>VLOOKUP(G7926,[1]Macrodata_CCF!$A$3:$D$55,4,FALSE)</f>
        <v>#ERROR!</v>
      </c>
      <c r="E7926" s="79" t="str">
        <f>VLOOKUP(G7926,[1]Macrodata_CCF!$A$3:$B$55,2,FALSE)</f>
        <v>#ERROR!</v>
      </c>
      <c r="F7926" s="78">
        <v>0.0</v>
      </c>
      <c r="G7926" s="80">
        <v>26.0</v>
      </c>
      <c r="H7926" s="81">
        <v>0.0</v>
      </c>
      <c r="I7926" s="81">
        <v>60000.0</v>
      </c>
      <c r="J7926" s="81">
        <v>10800.0</v>
      </c>
      <c r="K7926" s="81">
        <v>60000.0</v>
      </c>
      <c r="L7926" s="82">
        <v>0.18</v>
      </c>
      <c r="N7926" s="83">
        <f t="shared" si="1"/>
        <v>0.18</v>
      </c>
      <c r="O7926" s="83">
        <f t="shared" si="2"/>
        <v>0.18</v>
      </c>
      <c r="Q7926" s="83">
        <f t="shared" si="3"/>
        <v>1</v>
      </c>
      <c r="R7926" s="83">
        <f t="shared" si="4"/>
        <v>0.18</v>
      </c>
      <c r="S7926" s="83" t="b">
        <f t="shared" si="5"/>
        <v>0</v>
      </c>
      <c r="T7926" s="72"/>
      <c r="U7926" s="72"/>
      <c r="V7926" s="72"/>
      <c r="W7926" s="72"/>
      <c r="X7926" s="72"/>
      <c r="Y7926" s="72"/>
      <c r="Z7926" s="72"/>
      <c r="AA7926" s="72"/>
      <c r="AB7926" s="72"/>
      <c r="AC7926" s="72"/>
      <c r="AD7926" s="72"/>
      <c r="AE7926" s="72"/>
      <c r="AF7926" s="72"/>
      <c r="AG7926" s="72"/>
      <c r="AH7926" s="72"/>
      <c r="AI7926" s="72"/>
      <c r="AJ7926" s="72"/>
      <c r="AK7926" s="72"/>
    </row>
    <row r="7927" ht="14.25" customHeight="1">
      <c r="A7927" s="78">
        <v>7924.0</v>
      </c>
      <c r="C7927" s="78" t="str">
        <f>VLOOKUP(G7927,[1]Macrodata_CCF!$A$3:$D$55,4,FALSE)</f>
        <v>#ERROR!</v>
      </c>
      <c r="E7927" s="79" t="str">
        <f>VLOOKUP(G7927,[1]Macrodata_CCF!$A$3:$B$55,2,FALSE)</f>
        <v>#ERROR!</v>
      </c>
      <c r="F7927" s="78">
        <v>0.0</v>
      </c>
      <c r="G7927" s="80">
        <v>11.0</v>
      </c>
      <c r="H7927" s="81">
        <v>24465.0</v>
      </c>
      <c r="I7927" s="81">
        <v>480000.0</v>
      </c>
      <c r="J7927" s="81">
        <v>115570.0</v>
      </c>
      <c r="K7927" s="81">
        <v>480000.0</v>
      </c>
      <c r="L7927" s="82">
        <v>0.1999956095579923</v>
      </c>
      <c r="N7927" s="83">
        <f t="shared" si="1"/>
        <v>0.1999956096</v>
      </c>
      <c r="O7927" s="83">
        <f t="shared" si="2"/>
        <v>0.1999956096</v>
      </c>
      <c r="Q7927" s="83">
        <f t="shared" si="3"/>
        <v>0.94903125</v>
      </c>
      <c r="R7927" s="83">
        <f t="shared" si="4"/>
        <v>0.1999956096</v>
      </c>
      <c r="S7927" s="83" t="b">
        <f t="shared" si="5"/>
        <v>0</v>
      </c>
      <c r="T7927" s="72"/>
      <c r="U7927" s="72"/>
      <c r="V7927" s="72"/>
      <c r="W7927" s="72"/>
      <c r="X7927" s="72"/>
      <c r="Y7927" s="72"/>
      <c r="Z7927" s="72"/>
      <c r="AA7927" s="72"/>
      <c r="AB7927" s="72"/>
      <c r="AC7927" s="72"/>
      <c r="AD7927" s="72"/>
      <c r="AE7927" s="72"/>
      <c r="AF7927" s="72"/>
      <c r="AG7927" s="72"/>
      <c r="AH7927" s="72"/>
      <c r="AI7927" s="72"/>
      <c r="AJ7927" s="72"/>
      <c r="AK7927" s="72"/>
    </row>
    <row r="7928" ht="14.25" customHeight="1">
      <c r="A7928" s="78">
        <v>7925.0</v>
      </c>
      <c r="C7928" s="78" t="str">
        <f>VLOOKUP(G7928,[1]Macrodata_CCF!$A$3:$D$55,4,FALSE)</f>
        <v>#ERROR!</v>
      </c>
      <c r="E7928" s="79" t="str">
        <f>VLOOKUP(G7928,[1]Macrodata_CCF!$A$3:$B$55,2,FALSE)</f>
        <v>#ERROR!</v>
      </c>
      <c r="F7928" s="78">
        <v>0.0</v>
      </c>
      <c r="G7928" s="80">
        <v>31.0</v>
      </c>
      <c r="H7928" s="81">
        <v>128935.0</v>
      </c>
      <c r="I7928" s="81">
        <v>220000.0</v>
      </c>
      <c r="J7928" s="81">
        <v>147150.0</v>
      </c>
      <c r="K7928" s="81">
        <v>440000.0</v>
      </c>
      <c r="L7928" s="82">
        <v>0.2000219623345962</v>
      </c>
      <c r="N7928" s="83">
        <f t="shared" si="1"/>
        <v>0.2000219623</v>
      </c>
      <c r="O7928" s="83">
        <f t="shared" si="2"/>
        <v>0.2000219623</v>
      </c>
      <c r="Q7928" s="83">
        <f t="shared" si="3"/>
        <v>0.4139318182</v>
      </c>
      <c r="R7928" s="83">
        <f t="shared" si="4"/>
        <v>0.2000219623</v>
      </c>
      <c r="S7928" s="83" t="b">
        <f t="shared" si="5"/>
        <v>0</v>
      </c>
      <c r="T7928" s="72"/>
      <c r="U7928" s="72"/>
      <c r="V7928" s="72"/>
      <c r="W7928" s="72"/>
      <c r="X7928" s="72"/>
      <c r="Y7928" s="72"/>
      <c r="Z7928" s="72"/>
      <c r="AA7928" s="72"/>
      <c r="AB7928" s="72"/>
      <c r="AC7928" s="72"/>
      <c r="AD7928" s="72"/>
      <c r="AE7928" s="72"/>
      <c r="AF7928" s="72"/>
      <c r="AG7928" s="72"/>
      <c r="AH7928" s="72"/>
      <c r="AI7928" s="72"/>
      <c r="AJ7928" s="72"/>
      <c r="AK7928" s="72"/>
    </row>
    <row r="7929" ht="14.25" customHeight="1">
      <c r="A7929" s="78">
        <v>7926.0</v>
      </c>
      <c r="C7929" s="78" t="str">
        <f>VLOOKUP(G7929,[1]Macrodata_CCF!$A$3:$D$55,4,FALSE)</f>
        <v>#ERROR!</v>
      </c>
      <c r="E7929" s="79" t="str">
        <f>VLOOKUP(G7929,[1]Macrodata_CCF!$A$3:$B$55,2,FALSE)</f>
        <v>#ERROR!</v>
      </c>
      <c r="F7929" s="78">
        <v>0.0</v>
      </c>
      <c r="G7929" s="80">
        <v>41.0</v>
      </c>
      <c r="H7929" s="81">
        <v>36365.0</v>
      </c>
      <c r="I7929" s="81">
        <v>110000.0</v>
      </c>
      <c r="J7929" s="81">
        <v>54035.0</v>
      </c>
      <c r="K7929" s="81">
        <v>110000.0</v>
      </c>
      <c r="L7929" s="82">
        <v>0.2399674068038297</v>
      </c>
      <c r="N7929" s="83">
        <f t="shared" si="1"/>
        <v>0.2399674068</v>
      </c>
      <c r="O7929" s="83">
        <f t="shared" si="2"/>
        <v>0.2399674068</v>
      </c>
      <c r="Q7929" s="83">
        <f t="shared" si="3"/>
        <v>0.6694090909</v>
      </c>
      <c r="R7929" s="83">
        <f t="shared" si="4"/>
        <v>0.2399674068</v>
      </c>
      <c r="S7929" s="83" t="b">
        <f t="shared" si="5"/>
        <v>0</v>
      </c>
      <c r="T7929" s="72"/>
      <c r="U7929" s="72"/>
      <c r="V7929" s="72"/>
      <c r="W7929" s="72"/>
      <c r="X7929" s="72"/>
      <c r="Y7929" s="72"/>
      <c r="Z7929" s="72"/>
      <c r="AA7929" s="72"/>
      <c r="AB7929" s="72"/>
      <c r="AC7929" s="72"/>
      <c r="AD7929" s="72"/>
      <c r="AE7929" s="72"/>
      <c r="AF7929" s="72"/>
      <c r="AG7929" s="72"/>
      <c r="AH7929" s="72"/>
      <c r="AI7929" s="72"/>
      <c r="AJ7929" s="72"/>
      <c r="AK7929" s="72"/>
    </row>
    <row r="7930" ht="14.25" customHeight="1">
      <c r="A7930" s="78">
        <v>7927.0</v>
      </c>
      <c r="C7930" s="78" t="str">
        <f>VLOOKUP(G7930,[1]Macrodata_CCF!$A$3:$D$55,4,FALSE)</f>
        <v>#ERROR!</v>
      </c>
      <c r="E7930" s="79" t="str">
        <f>VLOOKUP(G7930,[1]Macrodata_CCF!$A$3:$B$55,2,FALSE)</f>
        <v>#ERROR!</v>
      </c>
      <c r="F7930" s="78">
        <v>0.0</v>
      </c>
      <c r="G7930" s="80">
        <v>49.0</v>
      </c>
      <c r="H7930" s="81">
        <v>0.0</v>
      </c>
      <c r="I7930" s="81">
        <v>130000.0</v>
      </c>
      <c r="J7930" s="81">
        <v>6500.0</v>
      </c>
      <c r="K7930" s="81">
        <v>130000.0</v>
      </c>
      <c r="L7930" s="82">
        <v>0.05</v>
      </c>
      <c r="N7930" s="83">
        <f t="shared" si="1"/>
        <v>0.05</v>
      </c>
      <c r="O7930" s="83">
        <f t="shared" si="2"/>
        <v>0.05</v>
      </c>
      <c r="Q7930" s="83">
        <f t="shared" si="3"/>
        <v>1</v>
      </c>
      <c r="R7930" s="83">
        <f t="shared" si="4"/>
        <v>0.05</v>
      </c>
      <c r="S7930" s="83" t="b">
        <f t="shared" si="5"/>
        <v>0</v>
      </c>
      <c r="T7930" s="72"/>
      <c r="U7930" s="72"/>
      <c r="V7930" s="72"/>
      <c r="W7930" s="72"/>
      <c r="X7930" s="72"/>
      <c r="Y7930" s="72"/>
      <c r="Z7930" s="72"/>
      <c r="AA7930" s="72"/>
      <c r="AB7930" s="72"/>
      <c r="AC7930" s="72"/>
      <c r="AD7930" s="72"/>
      <c r="AE7930" s="72"/>
      <c r="AF7930" s="72"/>
      <c r="AG7930" s="72"/>
      <c r="AH7930" s="72"/>
      <c r="AI7930" s="72"/>
      <c r="AJ7930" s="72"/>
      <c r="AK7930" s="72"/>
    </row>
    <row r="7931" ht="14.25" customHeight="1">
      <c r="A7931" s="78">
        <v>7928.0</v>
      </c>
      <c r="C7931" s="78" t="str">
        <f>VLOOKUP(G7931,[1]Macrodata_CCF!$A$3:$D$55,4,FALSE)</f>
        <v>#ERROR!</v>
      </c>
      <c r="E7931" s="79" t="str">
        <f>VLOOKUP(G7931,[1]Macrodata_CCF!$A$3:$B$55,2,FALSE)</f>
        <v>#ERROR!</v>
      </c>
      <c r="F7931" s="78">
        <v>0.0</v>
      </c>
      <c r="G7931" s="80">
        <v>16.0</v>
      </c>
      <c r="H7931" s="81">
        <v>160940.0</v>
      </c>
      <c r="I7931" s="81">
        <v>370000.0</v>
      </c>
      <c r="J7931" s="81">
        <v>377400.0</v>
      </c>
      <c r="K7931" s="81">
        <v>370000.0</v>
      </c>
      <c r="L7931" s="82">
        <v>1.035396536879365</v>
      </c>
      <c r="N7931" s="83">
        <f t="shared" si="1"/>
        <v>1.035396537</v>
      </c>
      <c r="O7931" s="83">
        <f t="shared" si="2"/>
        <v>1</v>
      </c>
      <c r="Q7931" s="83">
        <f t="shared" si="3"/>
        <v>0.565027027</v>
      </c>
      <c r="R7931" s="83">
        <f t="shared" si="4"/>
        <v>1.035396537</v>
      </c>
      <c r="S7931" s="83" t="b">
        <f t="shared" si="5"/>
        <v>0</v>
      </c>
      <c r="T7931" s="72"/>
      <c r="U7931" s="72"/>
      <c r="V7931" s="72"/>
      <c r="W7931" s="72"/>
      <c r="X7931" s="72"/>
      <c r="Y7931" s="72"/>
      <c r="Z7931" s="72"/>
      <c r="AA7931" s="72"/>
      <c r="AB7931" s="72"/>
      <c r="AC7931" s="72"/>
      <c r="AD7931" s="72"/>
      <c r="AE7931" s="72"/>
      <c r="AF7931" s="72"/>
      <c r="AG7931" s="72"/>
      <c r="AH7931" s="72"/>
      <c r="AI7931" s="72"/>
      <c r="AJ7931" s="72"/>
      <c r="AK7931" s="72"/>
    </row>
    <row r="7932" ht="14.25" customHeight="1">
      <c r="A7932" s="78">
        <v>7929.0</v>
      </c>
      <c r="C7932" s="78" t="str">
        <f>VLOOKUP(G7932,[1]Macrodata_CCF!$A$3:$D$55,4,FALSE)</f>
        <v>#ERROR!</v>
      </c>
      <c r="E7932" s="79" t="str">
        <f>VLOOKUP(G7932,[1]Macrodata_CCF!$A$3:$B$55,2,FALSE)</f>
        <v>#ERROR!</v>
      </c>
      <c r="F7932" s="78">
        <v>0.0</v>
      </c>
      <c r="G7932" s="80">
        <v>11.0</v>
      </c>
      <c r="H7932" s="81">
        <v>27185.0</v>
      </c>
      <c r="I7932" s="81">
        <v>110000.0</v>
      </c>
      <c r="J7932" s="81">
        <v>42090.0</v>
      </c>
      <c r="K7932" s="81">
        <v>110000.0</v>
      </c>
      <c r="L7932" s="82">
        <v>0.1799794723178168</v>
      </c>
      <c r="N7932" s="83">
        <f t="shared" si="1"/>
        <v>0.1799794723</v>
      </c>
      <c r="O7932" s="83">
        <f t="shared" si="2"/>
        <v>0.1799794723</v>
      </c>
      <c r="Q7932" s="83">
        <f t="shared" si="3"/>
        <v>0.7528636364</v>
      </c>
      <c r="R7932" s="83">
        <f t="shared" si="4"/>
        <v>0.1799794723</v>
      </c>
      <c r="S7932" s="83" t="b">
        <f t="shared" si="5"/>
        <v>0</v>
      </c>
      <c r="T7932" s="72"/>
      <c r="U7932" s="72"/>
      <c r="V7932" s="72"/>
      <c r="W7932" s="72"/>
      <c r="X7932" s="72"/>
      <c r="Y7932" s="72"/>
      <c r="Z7932" s="72"/>
      <c r="AA7932" s="72"/>
      <c r="AB7932" s="72"/>
      <c r="AC7932" s="72"/>
      <c r="AD7932" s="72"/>
      <c r="AE7932" s="72"/>
      <c r="AF7932" s="72"/>
      <c r="AG7932" s="72"/>
      <c r="AH7932" s="72"/>
      <c r="AI7932" s="72"/>
      <c r="AJ7932" s="72"/>
      <c r="AK7932" s="72"/>
    </row>
    <row r="7933" ht="14.25" customHeight="1">
      <c r="A7933" s="78">
        <v>7930.0</v>
      </c>
      <c r="C7933" s="78" t="str">
        <f>VLOOKUP(G7933,[1]Macrodata_CCF!$A$3:$D$55,4,FALSE)</f>
        <v>#ERROR!</v>
      </c>
      <c r="E7933" s="79" t="str">
        <f>VLOOKUP(G7933,[1]Macrodata_CCF!$A$3:$B$55,2,FALSE)</f>
        <v>#ERROR!</v>
      </c>
      <c r="F7933" s="78">
        <v>0.0</v>
      </c>
      <c r="G7933" s="80">
        <v>30.0</v>
      </c>
      <c r="H7933" s="81">
        <v>691600.0</v>
      </c>
      <c r="I7933" s="81">
        <v>940000.0</v>
      </c>
      <c r="J7933" s="81">
        <v>644405.0</v>
      </c>
      <c r="K7933" s="81">
        <v>940000.0</v>
      </c>
      <c r="L7933" s="82">
        <v>-0.1899959742351047</v>
      </c>
      <c r="N7933" s="83">
        <f t="shared" si="1"/>
        <v>-0.1899959742</v>
      </c>
      <c r="O7933" s="83">
        <f t="shared" si="2"/>
        <v>0</v>
      </c>
      <c r="Q7933" s="83">
        <f t="shared" si="3"/>
        <v>0.2642553191</v>
      </c>
      <c r="R7933" s="83">
        <f t="shared" si="4"/>
        <v>-0.1899959742</v>
      </c>
      <c r="S7933" s="83" t="b">
        <f t="shared" si="5"/>
        <v>0</v>
      </c>
      <c r="T7933" s="72"/>
      <c r="U7933" s="72"/>
      <c r="V7933" s="72"/>
      <c r="W7933" s="72"/>
      <c r="X7933" s="72"/>
      <c r="Y7933" s="72"/>
      <c r="Z7933" s="72"/>
      <c r="AA7933" s="72"/>
      <c r="AB7933" s="72"/>
      <c r="AC7933" s="72"/>
      <c r="AD7933" s="72"/>
      <c r="AE7933" s="72"/>
      <c r="AF7933" s="72"/>
      <c r="AG7933" s="72"/>
      <c r="AH7933" s="72"/>
      <c r="AI7933" s="72"/>
      <c r="AJ7933" s="72"/>
      <c r="AK7933" s="72"/>
    </row>
    <row r="7934" ht="14.25" customHeight="1">
      <c r="A7934" s="78">
        <v>7931.0</v>
      </c>
      <c r="C7934" s="78" t="str">
        <f>VLOOKUP(G7934,[1]Macrodata_CCF!$A$3:$D$55,4,FALSE)</f>
        <v>#ERROR!</v>
      </c>
      <c r="E7934" s="79" t="str">
        <f>VLOOKUP(G7934,[1]Macrodata_CCF!$A$3:$B$55,2,FALSE)</f>
        <v>#ERROR!</v>
      </c>
      <c r="F7934" s="78">
        <v>0.0</v>
      </c>
      <c r="G7934" s="80">
        <v>19.0</v>
      </c>
      <c r="H7934" s="81">
        <v>631840.0</v>
      </c>
      <c r="I7934" s="81">
        <v>660000.0</v>
      </c>
      <c r="J7934" s="81">
        <v>673200.0</v>
      </c>
      <c r="K7934" s="81">
        <v>660000.0</v>
      </c>
      <c r="L7934" s="82">
        <v>1.46875</v>
      </c>
      <c r="N7934" s="83">
        <f t="shared" si="1"/>
        <v>1.46875</v>
      </c>
      <c r="O7934" s="83">
        <f t="shared" si="2"/>
        <v>1</v>
      </c>
      <c r="Q7934" s="83">
        <f t="shared" si="3"/>
        <v>0.04266666667</v>
      </c>
      <c r="R7934" s="83">
        <f t="shared" si="4"/>
        <v>0.06266666667</v>
      </c>
      <c r="S7934" s="83" t="b">
        <f t="shared" si="5"/>
        <v>1</v>
      </c>
      <c r="T7934" s="72"/>
      <c r="U7934" s="72"/>
      <c r="V7934" s="72"/>
      <c r="W7934" s="72"/>
      <c r="X7934" s="72"/>
      <c r="Y7934" s="72"/>
      <c r="Z7934" s="72"/>
      <c r="AA7934" s="72"/>
      <c r="AB7934" s="72"/>
      <c r="AC7934" s="72"/>
      <c r="AD7934" s="72"/>
      <c r="AE7934" s="72"/>
      <c r="AF7934" s="72"/>
      <c r="AG7934" s="72"/>
      <c r="AH7934" s="72"/>
      <c r="AI7934" s="72"/>
      <c r="AJ7934" s="72"/>
      <c r="AK7934" s="72"/>
    </row>
    <row r="7935" ht="14.25" customHeight="1">
      <c r="A7935" s="78">
        <v>7932.0</v>
      </c>
      <c r="C7935" s="78" t="str">
        <f>VLOOKUP(G7935,[1]Macrodata_CCF!$A$3:$D$55,4,FALSE)</f>
        <v>#ERROR!</v>
      </c>
      <c r="E7935" s="79" t="str">
        <f>VLOOKUP(G7935,[1]Macrodata_CCF!$A$3:$B$55,2,FALSE)</f>
        <v>#ERROR!</v>
      </c>
      <c r="F7935" s="78">
        <v>0.0</v>
      </c>
      <c r="G7935" s="80">
        <v>48.0</v>
      </c>
      <c r="H7935" s="81">
        <v>0.0</v>
      </c>
      <c r="I7935" s="81">
        <v>10000.0</v>
      </c>
      <c r="J7935" s="81">
        <v>1600.0</v>
      </c>
      <c r="K7935" s="81">
        <v>10000.0</v>
      </c>
      <c r="L7935" s="82">
        <v>0.16</v>
      </c>
      <c r="N7935" s="83">
        <f t="shared" si="1"/>
        <v>0.16</v>
      </c>
      <c r="O7935" s="83">
        <f t="shared" si="2"/>
        <v>0.16</v>
      </c>
      <c r="Q7935" s="83">
        <f t="shared" si="3"/>
        <v>1</v>
      </c>
      <c r="R7935" s="83">
        <f t="shared" si="4"/>
        <v>0.16</v>
      </c>
      <c r="S7935" s="83" t="b">
        <f t="shared" si="5"/>
        <v>0</v>
      </c>
      <c r="T7935" s="72"/>
      <c r="U7935" s="72"/>
      <c r="V7935" s="72"/>
      <c r="W7935" s="72"/>
      <c r="X7935" s="72"/>
      <c r="Y7935" s="72"/>
      <c r="Z7935" s="72"/>
      <c r="AA7935" s="72"/>
      <c r="AB7935" s="72"/>
      <c r="AC7935" s="72"/>
      <c r="AD7935" s="72"/>
      <c r="AE7935" s="72"/>
      <c r="AF7935" s="72"/>
      <c r="AG7935" s="72"/>
      <c r="AH7935" s="72"/>
      <c r="AI7935" s="72"/>
      <c r="AJ7935" s="72"/>
      <c r="AK7935" s="72"/>
    </row>
    <row r="7936" ht="14.25" customHeight="1">
      <c r="A7936" s="78">
        <v>7933.0</v>
      </c>
      <c r="C7936" s="78" t="str">
        <f>VLOOKUP(G7936,[1]Macrodata_CCF!$A$3:$D$55,4,FALSE)</f>
        <v>#ERROR!</v>
      </c>
      <c r="E7936" s="79" t="str">
        <f>VLOOKUP(G7936,[1]Macrodata_CCF!$A$3:$B$55,2,FALSE)</f>
        <v>#ERROR!</v>
      </c>
      <c r="F7936" s="78">
        <v>0.0</v>
      </c>
      <c r="G7936" s="80">
        <v>33.0</v>
      </c>
      <c r="H7936" s="81">
        <v>28880.0</v>
      </c>
      <c r="I7936" s="81">
        <v>50000.0</v>
      </c>
      <c r="J7936" s="81">
        <v>21065.0</v>
      </c>
      <c r="K7936" s="81">
        <v>50000.0</v>
      </c>
      <c r="L7936" s="82">
        <v>-0.3700284090909091</v>
      </c>
      <c r="N7936" s="83">
        <f t="shared" si="1"/>
        <v>-0.3700284091</v>
      </c>
      <c r="O7936" s="83">
        <f t="shared" si="2"/>
        <v>0</v>
      </c>
      <c r="Q7936" s="83">
        <f t="shared" si="3"/>
        <v>0.4224</v>
      </c>
      <c r="R7936" s="83">
        <f t="shared" si="4"/>
        <v>-0.3700284091</v>
      </c>
      <c r="S7936" s="83" t="b">
        <f t="shared" si="5"/>
        <v>0</v>
      </c>
      <c r="T7936" s="72"/>
      <c r="U7936" s="72"/>
      <c r="V7936" s="72"/>
      <c r="W7936" s="72"/>
      <c r="X7936" s="72"/>
      <c r="Y7936" s="72"/>
      <c r="Z7936" s="72"/>
      <c r="AA7936" s="72"/>
      <c r="AB7936" s="72"/>
      <c r="AC7936" s="72"/>
      <c r="AD7936" s="72"/>
      <c r="AE7936" s="72"/>
      <c r="AF7936" s="72"/>
      <c r="AG7936" s="72"/>
      <c r="AH7936" s="72"/>
      <c r="AI7936" s="72"/>
      <c r="AJ7936" s="72"/>
      <c r="AK7936" s="72"/>
    </row>
    <row r="7937" ht="14.25" customHeight="1">
      <c r="A7937" s="78">
        <v>7934.0</v>
      </c>
      <c r="C7937" s="78" t="str">
        <f>VLOOKUP(G7937,[1]Macrodata_CCF!$A$3:$D$55,4,FALSE)</f>
        <v>#ERROR!</v>
      </c>
      <c r="E7937" s="79" t="str">
        <f>VLOOKUP(G7937,[1]Macrodata_CCF!$A$3:$B$55,2,FALSE)</f>
        <v>#ERROR!</v>
      </c>
      <c r="F7937" s="78">
        <v>1.0</v>
      </c>
      <c r="G7937" s="80">
        <v>6.0</v>
      </c>
      <c r="H7937" s="81">
        <v>344340.0</v>
      </c>
      <c r="I7937" s="81">
        <v>700000.0</v>
      </c>
      <c r="J7937" s="81">
        <v>518615.0</v>
      </c>
      <c r="K7937" s="81">
        <v>700000.0</v>
      </c>
      <c r="L7937" s="82">
        <v>0.4900044986785132</v>
      </c>
      <c r="N7937" s="83">
        <f t="shared" si="1"/>
        <v>0.4900044987</v>
      </c>
      <c r="O7937" s="83">
        <f t="shared" si="2"/>
        <v>0.4900044987</v>
      </c>
      <c r="Q7937" s="83">
        <f t="shared" si="3"/>
        <v>0.5080857143</v>
      </c>
      <c r="R7937" s="83">
        <f t="shared" si="4"/>
        <v>0.4900044987</v>
      </c>
      <c r="S7937" s="83" t="b">
        <f t="shared" si="5"/>
        <v>0</v>
      </c>
      <c r="T7937" s="72"/>
      <c r="U7937" s="72"/>
      <c r="V7937" s="72"/>
      <c r="W7937" s="72"/>
      <c r="X7937" s="72"/>
      <c r="Y7937" s="72"/>
      <c r="Z7937" s="72"/>
      <c r="AA7937" s="72"/>
      <c r="AB7937" s="72"/>
      <c r="AC7937" s="72"/>
      <c r="AD7937" s="72"/>
      <c r="AE7937" s="72"/>
      <c r="AF7937" s="72"/>
      <c r="AG7937" s="72"/>
      <c r="AH7937" s="72"/>
      <c r="AI7937" s="72"/>
      <c r="AJ7937" s="72"/>
      <c r="AK7937" s="72"/>
    </row>
    <row r="7938" ht="14.25" customHeight="1">
      <c r="A7938" s="78">
        <v>7935.0</v>
      </c>
      <c r="C7938" s="78" t="str">
        <f>VLOOKUP(G7938,[1]Macrodata_CCF!$A$3:$D$55,4,FALSE)</f>
        <v>#ERROR!</v>
      </c>
      <c r="E7938" s="79" t="str">
        <f>VLOOKUP(G7938,[1]Macrodata_CCF!$A$3:$B$55,2,FALSE)</f>
        <v>#ERROR!</v>
      </c>
      <c r="F7938" s="78">
        <v>0.0</v>
      </c>
      <c r="G7938" s="80">
        <v>8.0</v>
      </c>
      <c r="H7938" s="81">
        <v>102230.0</v>
      </c>
      <c r="I7938" s="81">
        <v>430000.0</v>
      </c>
      <c r="J7938" s="81">
        <v>207115.0</v>
      </c>
      <c r="K7938" s="81">
        <v>430000.0</v>
      </c>
      <c r="L7938" s="82">
        <v>0.3199957287122067</v>
      </c>
      <c r="N7938" s="83">
        <f t="shared" si="1"/>
        <v>0.3199957287</v>
      </c>
      <c r="O7938" s="83">
        <f t="shared" si="2"/>
        <v>0.3199957287</v>
      </c>
      <c r="Q7938" s="83">
        <f t="shared" si="3"/>
        <v>0.762255814</v>
      </c>
      <c r="R7938" s="83">
        <f t="shared" si="4"/>
        <v>0.3199957287</v>
      </c>
      <c r="S7938" s="83" t="b">
        <f t="shared" si="5"/>
        <v>0</v>
      </c>
      <c r="T7938" s="72"/>
      <c r="U7938" s="72"/>
      <c r="V7938" s="72"/>
      <c r="W7938" s="72"/>
      <c r="X7938" s="72"/>
      <c r="Y7938" s="72"/>
      <c r="Z7938" s="72"/>
      <c r="AA7938" s="72"/>
      <c r="AB7938" s="72"/>
      <c r="AC7938" s="72"/>
      <c r="AD7938" s="72"/>
      <c r="AE7938" s="72"/>
      <c r="AF7938" s="72"/>
      <c r="AG7938" s="72"/>
      <c r="AH7938" s="72"/>
      <c r="AI7938" s="72"/>
      <c r="AJ7938" s="72"/>
      <c r="AK7938" s="72"/>
    </row>
    <row r="7939" ht="14.25" customHeight="1">
      <c r="A7939" s="78">
        <v>7936.0</v>
      </c>
      <c r="C7939" s="78" t="str">
        <f>VLOOKUP(G7939,[1]Macrodata_CCF!$A$3:$D$55,4,FALSE)</f>
        <v>#ERROR!</v>
      </c>
      <c r="E7939" s="79" t="str">
        <f>VLOOKUP(G7939,[1]Macrodata_CCF!$A$3:$B$55,2,FALSE)</f>
        <v>#ERROR!</v>
      </c>
      <c r="F7939" s="78">
        <v>0.0</v>
      </c>
      <c r="G7939" s="80">
        <v>50.0</v>
      </c>
      <c r="H7939" s="81">
        <v>8125.0</v>
      </c>
      <c r="I7939" s="81">
        <v>220000.0</v>
      </c>
      <c r="J7939" s="81">
        <v>0.0</v>
      </c>
      <c r="K7939" s="81">
        <v>220000.0</v>
      </c>
      <c r="L7939" s="82">
        <v>-0.03834808259587021</v>
      </c>
      <c r="N7939" s="83">
        <f t="shared" si="1"/>
        <v>-0.0383480826</v>
      </c>
      <c r="O7939" s="83">
        <f t="shared" si="2"/>
        <v>0</v>
      </c>
      <c r="Q7939" s="83">
        <f t="shared" si="3"/>
        <v>0.9630681818</v>
      </c>
      <c r="R7939" s="83">
        <f t="shared" si="4"/>
        <v>-0.0383480826</v>
      </c>
      <c r="S7939" s="83" t="b">
        <f t="shared" si="5"/>
        <v>0</v>
      </c>
      <c r="T7939" s="72"/>
      <c r="U7939" s="72"/>
      <c r="V7939" s="72"/>
      <c r="W7939" s="72"/>
      <c r="X7939" s="72"/>
      <c r="Y7939" s="72"/>
      <c r="Z7939" s="72"/>
      <c r="AA7939" s="72"/>
      <c r="AB7939" s="72"/>
      <c r="AC7939" s="72"/>
      <c r="AD7939" s="72"/>
      <c r="AE7939" s="72"/>
      <c r="AF7939" s="72"/>
      <c r="AG7939" s="72"/>
      <c r="AH7939" s="72"/>
      <c r="AI7939" s="72"/>
      <c r="AJ7939" s="72"/>
      <c r="AK7939" s="72"/>
    </row>
    <row r="7940" ht="14.25" customHeight="1">
      <c r="A7940" s="78">
        <v>7937.0</v>
      </c>
      <c r="C7940" s="78" t="str">
        <f>VLOOKUP(G7940,[1]Macrodata_CCF!$A$3:$D$55,4,FALSE)</f>
        <v>#ERROR!</v>
      </c>
      <c r="E7940" s="79" t="str">
        <f>VLOOKUP(G7940,[1]Macrodata_CCF!$A$3:$B$55,2,FALSE)</f>
        <v>#ERROR!</v>
      </c>
      <c r="F7940" s="78">
        <v>0.0</v>
      </c>
      <c r="G7940" s="80">
        <v>51.0</v>
      </c>
      <c r="H7940" s="81">
        <v>0.0</v>
      </c>
      <c r="I7940" s="81">
        <v>550000.0</v>
      </c>
      <c r="J7940" s="81">
        <v>27500.0</v>
      </c>
      <c r="K7940" s="81">
        <v>550000.0</v>
      </c>
      <c r="L7940" s="82">
        <v>0.05</v>
      </c>
      <c r="N7940" s="83">
        <f t="shared" si="1"/>
        <v>0.05</v>
      </c>
      <c r="O7940" s="83">
        <f t="shared" si="2"/>
        <v>0.05</v>
      </c>
      <c r="Q7940" s="83">
        <f t="shared" si="3"/>
        <v>1</v>
      </c>
      <c r="R7940" s="83">
        <f t="shared" si="4"/>
        <v>0.05</v>
      </c>
      <c r="S7940" s="83" t="b">
        <f t="shared" si="5"/>
        <v>0</v>
      </c>
      <c r="T7940" s="72"/>
      <c r="U7940" s="72"/>
      <c r="V7940" s="72"/>
      <c r="W7940" s="72"/>
      <c r="X7940" s="72"/>
      <c r="Y7940" s="72"/>
      <c r="Z7940" s="72"/>
      <c r="AA7940" s="72"/>
      <c r="AB7940" s="72"/>
      <c r="AC7940" s="72"/>
      <c r="AD7940" s="72"/>
      <c r="AE7940" s="72"/>
      <c r="AF7940" s="72"/>
      <c r="AG7940" s="72"/>
      <c r="AH7940" s="72"/>
      <c r="AI7940" s="72"/>
      <c r="AJ7940" s="72"/>
      <c r="AK7940" s="72"/>
    </row>
    <row r="7941" ht="14.25" customHeight="1">
      <c r="A7941" s="78">
        <v>7938.0</v>
      </c>
      <c r="C7941" s="78" t="str">
        <f>VLOOKUP(G7941,[1]Macrodata_CCF!$A$3:$D$55,4,FALSE)</f>
        <v>#ERROR!</v>
      </c>
      <c r="E7941" s="79" t="str">
        <f>VLOOKUP(G7941,[1]Macrodata_CCF!$A$3:$B$55,2,FALSE)</f>
        <v>#ERROR!</v>
      </c>
      <c r="F7941" s="78">
        <v>0.0</v>
      </c>
      <c r="G7941" s="80">
        <v>52.0</v>
      </c>
      <c r="H7941" s="81">
        <v>256210.0</v>
      </c>
      <c r="I7941" s="81">
        <v>440000.0</v>
      </c>
      <c r="J7941" s="81">
        <v>274590.0</v>
      </c>
      <c r="K7941" s="81">
        <v>440000.0</v>
      </c>
      <c r="L7941" s="82">
        <v>0.100005440992437</v>
      </c>
      <c r="N7941" s="83">
        <f t="shared" si="1"/>
        <v>0.100005441</v>
      </c>
      <c r="O7941" s="83">
        <f t="shared" si="2"/>
        <v>0.100005441</v>
      </c>
      <c r="Q7941" s="83">
        <f t="shared" si="3"/>
        <v>0.4177045455</v>
      </c>
      <c r="R7941" s="83">
        <f t="shared" si="4"/>
        <v>0.100005441</v>
      </c>
      <c r="S7941" s="83" t="b">
        <f t="shared" si="5"/>
        <v>0</v>
      </c>
      <c r="T7941" s="72"/>
      <c r="U7941" s="72"/>
      <c r="V7941" s="72"/>
      <c r="W7941" s="72"/>
      <c r="X7941" s="72"/>
      <c r="Y7941" s="72"/>
      <c r="Z7941" s="72"/>
      <c r="AA7941" s="72"/>
      <c r="AB7941" s="72"/>
      <c r="AC7941" s="72"/>
      <c r="AD7941" s="72"/>
      <c r="AE7941" s="72"/>
      <c r="AF7941" s="72"/>
      <c r="AG7941" s="72"/>
      <c r="AH7941" s="72"/>
      <c r="AI7941" s="72"/>
      <c r="AJ7941" s="72"/>
      <c r="AK7941" s="72"/>
    </row>
    <row r="7942" ht="14.25" customHeight="1">
      <c r="A7942" s="78">
        <v>7939.0</v>
      </c>
      <c r="C7942" s="78" t="str">
        <f>VLOOKUP(G7942,[1]Macrodata_CCF!$A$3:$D$55,4,FALSE)</f>
        <v>#ERROR!</v>
      </c>
      <c r="E7942" s="79" t="str">
        <f>VLOOKUP(G7942,[1]Macrodata_CCF!$A$3:$B$55,2,FALSE)</f>
        <v>#ERROR!</v>
      </c>
      <c r="F7942" s="78">
        <v>0.0</v>
      </c>
      <c r="G7942" s="80">
        <v>20.0</v>
      </c>
      <c r="H7942" s="81">
        <v>65640.0</v>
      </c>
      <c r="I7942" s="81">
        <v>300000.0</v>
      </c>
      <c r="J7942" s="81">
        <v>105480.0</v>
      </c>
      <c r="K7942" s="81">
        <v>300000.0</v>
      </c>
      <c r="L7942" s="82">
        <v>0.169994879672299</v>
      </c>
      <c r="N7942" s="83">
        <f t="shared" si="1"/>
        <v>0.1699948797</v>
      </c>
      <c r="O7942" s="83">
        <f t="shared" si="2"/>
        <v>0.1699948797</v>
      </c>
      <c r="Q7942" s="83">
        <f t="shared" si="3"/>
        <v>0.7812</v>
      </c>
      <c r="R7942" s="83">
        <f t="shared" si="4"/>
        <v>0.1699948797</v>
      </c>
      <c r="S7942" s="83" t="b">
        <f t="shared" si="5"/>
        <v>0</v>
      </c>
      <c r="T7942" s="72"/>
      <c r="U7942" s="72"/>
      <c r="V7942" s="72"/>
      <c r="W7942" s="72"/>
      <c r="X7942" s="72"/>
      <c r="Y7942" s="72"/>
      <c r="Z7942" s="72"/>
      <c r="AA7942" s="72"/>
      <c r="AB7942" s="72"/>
      <c r="AC7942" s="72"/>
      <c r="AD7942" s="72"/>
      <c r="AE7942" s="72"/>
      <c r="AF7942" s="72"/>
      <c r="AG7942" s="72"/>
      <c r="AH7942" s="72"/>
      <c r="AI7942" s="72"/>
      <c r="AJ7942" s="72"/>
      <c r="AK7942" s="72"/>
    </row>
    <row r="7943" ht="14.25" customHeight="1">
      <c r="A7943" s="78">
        <v>7940.0</v>
      </c>
      <c r="C7943" s="78" t="str">
        <f>VLOOKUP(G7943,[1]Macrodata_CCF!$A$3:$D$55,4,FALSE)</f>
        <v>#ERROR!</v>
      </c>
      <c r="E7943" s="79" t="str">
        <f>VLOOKUP(G7943,[1]Macrodata_CCF!$A$3:$B$55,2,FALSE)</f>
        <v>#ERROR!</v>
      </c>
      <c r="F7943" s="78">
        <v>0.0</v>
      </c>
      <c r="G7943" s="80">
        <v>1.0</v>
      </c>
      <c r="H7943" s="81">
        <v>81590.0</v>
      </c>
      <c r="I7943" s="81">
        <v>180000.0</v>
      </c>
      <c r="J7943" s="81">
        <v>120955.0</v>
      </c>
      <c r="K7943" s="81">
        <v>252000.0</v>
      </c>
      <c r="L7943" s="82">
        <v>0.4000101615689463</v>
      </c>
      <c r="N7943" s="83">
        <f t="shared" si="1"/>
        <v>0.4000101616</v>
      </c>
      <c r="O7943" s="83">
        <f t="shared" si="2"/>
        <v>0.4000101616</v>
      </c>
      <c r="Q7943" s="83">
        <f t="shared" si="3"/>
        <v>0.5467222222</v>
      </c>
      <c r="R7943" s="83">
        <f t="shared" si="4"/>
        <v>0.4000101616</v>
      </c>
      <c r="S7943" s="83" t="b">
        <f t="shared" si="5"/>
        <v>0</v>
      </c>
      <c r="T7943" s="72"/>
      <c r="U7943" s="72"/>
      <c r="V7943" s="72"/>
      <c r="W7943" s="72"/>
      <c r="X7943" s="72"/>
      <c r="Y7943" s="72"/>
      <c r="Z7943" s="72"/>
      <c r="AA7943" s="72"/>
      <c r="AB7943" s="72"/>
      <c r="AC7943" s="72"/>
      <c r="AD7943" s="72"/>
      <c r="AE7943" s="72"/>
      <c r="AF7943" s="72"/>
      <c r="AG7943" s="72"/>
      <c r="AH7943" s="72"/>
      <c r="AI7943" s="72"/>
      <c r="AJ7943" s="72"/>
      <c r="AK7943" s="72"/>
    </row>
    <row r="7944" ht="14.25" customHeight="1">
      <c r="A7944" s="78">
        <v>7941.0</v>
      </c>
      <c r="C7944" s="78" t="str">
        <f>VLOOKUP(G7944,[1]Macrodata_CCF!$A$3:$D$55,4,FALSE)</f>
        <v>#ERROR!</v>
      </c>
      <c r="E7944" s="79" t="str">
        <f>VLOOKUP(G7944,[1]Macrodata_CCF!$A$3:$B$55,2,FALSE)</f>
        <v>#ERROR!</v>
      </c>
      <c r="F7944" s="78">
        <v>0.0</v>
      </c>
      <c r="G7944" s="80">
        <v>16.0</v>
      </c>
      <c r="H7944" s="81">
        <v>240230.0</v>
      </c>
      <c r="I7944" s="81">
        <v>260000.0</v>
      </c>
      <c r="J7944" s="81">
        <v>243000.0</v>
      </c>
      <c r="K7944" s="81">
        <v>260000.0</v>
      </c>
      <c r="L7944" s="82">
        <v>0.1401112797167425</v>
      </c>
      <c r="N7944" s="83">
        <f t="shared" si="1"/>
        <v>0.1401112797</v>
      </c>
      <c r="O7944" s="83">
        <f t="shared" si="2"/>
        <v>0.1401112797</v>
      </c>
      <c r="Q7944" s="83">
        <f t="shared" si="3"/>
        <v>0.07603846154</v>
      </c>
      <c r="R7944" s="83">
        <f t="shared" si="4"/>
        <v>0.01065384615</v>
      </c>
      <c r="S7944" s="83" t="b">
        <f t="shared" si="5"/>
        <v>0</v>
      </c>
      <c r="T7944" s="72"/>
      <c r="U7944" s="72"/>
      <c r="V7944" s="72"/>
      <c r="W7944" s="72"/>
      <c r="X7944" s="72"/>
      <c r="Y7944" s="72"/>
      <c r="Z7944" s="72"/>
      <c r="AA7944" s="72"/>
      <c r="AB7944" s="72"/>
      <c r="AC7944" s="72"/>
      <c r="AD7944" s="72"/>
      <c r="AE7944" s="72"/>
      <c r="AF7944" s="72"/>
      <c r="AG7944" s="72"/>
      <c r="AH7944" s="72"/>
      <c r="AI7944" s="72"/>
      <c r="AJ7944" s="72"/>
      <c r="AK7944" s="72"/>
    </row>
    <row r="7945" ht="14.25" customHeight="1">
      <c r="A7945" s="78">
        <v>7942.0</v>
      </c>
      <c r="C7945" s="78" t="str">
        <f>VLOOKUP(G7945,[1]Macrodata_CCF!$A$3:$D$55,4,FALSE)</f>
        <v>#ERROR!</v>
      </c>
      <c r="E7945" s="79" t="str">
        <f>VLOOKUP(G7945,[1]Macrodata_CCF!$A$3:$B$55,2,FALSE)</f>
        <v>#ERROR!</v>
      </c>
      <c r="F7945" s="78">
        <v>0.0</v>
      </c>
      <c r="G7945" s="80">
        <v>23.0</v>
      </c>
      <c r="H7945" s="81">
        <v>46435.0</v>
      </c>
      <c r="I7945" s="81">
        <v>60000.0</v>
      </c>
      <c r="J7945" s="81">
        <v>48335.0</v>
      </c>
      <c r="K7945" s="81">
        <v>60000.0</v>
      </c>
      <c r="L7945" s="82">
        <v>0.1400663472171028</v>
      </c>
      <c r="N7945" s="83">
        <f t="shared" si="1"/>
        <v>0.1400663472</v>
      </c>
      <c r="O7945" s="83">
        <f t="shared" si="2"/>
        <v>0.1400663472</v>
      </c>
      <c r="Q7945" s="83">
        <f t="shared" si="3"/>
        <v>0.2260833333</v>
      </c>
      <c r="R7945" s="83">
        <f t="shared" si="4"/>
        <v>0.1400663472</v>
      </c>
      <c r="S7945" s="83" t="b">
        <f t="shared" si="5"/>
        <v>0</v>
      </c>
      <c r="T7945" s="72"/>
      <c r="U7945" s="72"/>
      <c r="V7945" s="72"/>
      <c r="W7945" s="72"/>
      <c r="X7945" s="72"/>
      <c r="Y7945" s="72"/>
      <c r="Z7945" s="72"/>
      <c r="AA7945" s="72"/>
      <c r="AB7945" s="72"/>
      <c r="AC7945" s="72"/>
      <c r="AD7945" s="72"/>
      <c r="AE7945" s="72"/>
      <c r="AF7945" s="72"/>
      <c r="AG7945" s="72"/>
      <c r="AH7945" s="72"/>
      <c r="AI7945" s="72"/>
      <c r="AJ7945" s="72"/>
      <c r="AK7945" s="72"/>
    </row>
    <row r="7946" ht="14.25" customHeight="1">
      <c r="A7946" s="78">
        <v>7943.0</v>
      </c>
      <c r="C7946" s="78" t="str">
        <f>VLOOKUP(G7946,[1]Macrodata_CCF!$A$3:$D$55,4,FALSE)</f>
        <v>#ERROR!</v>
      </c>
      <c r="E7946" s="79" t="str">
        <f>VLOOKUP(G7946,[1]Macrodata_CCF!$A$3:$B$55,2,FALSE)</f>
        <v>#ERROR!</v>
      </c>
      <c r="F7946" s="78">
        <v>0.0</v>
      </c>
      <c r="G7946" s="80">
        <v>13.0</v>
      </c>
      <c r="H7946" s="81">
        <v>0.0</v>
      </c>
      <c r="I7946" s="81">
        <v>640000.0</v>
      </c>
      <c r="J7946" s="81">
        <v>128000.0</v>
      </c>
      <c r="K7946" s="81">
        <v>896000.0</v>
      </c>
      <c r="L7946" s="82">
        <v>0.2</v>
      </c>
      <c r="N7946" s="83">
        <f t="shared" si="1"/>
        <v>0.2</v>
      </c>
      <c r="O7946" s="83">
        <f t="shared" si="2"/>
        <v>0.2</v>
      </c>
      <c r="Q7946" s="83">
        <f t="shared" si="3"/>
        <v>1</v>
      </c>
      <c r="R7946" s="83">
        <f t="shared" si="4"/>
        <v>0.2</v>
      </c>
      <c r="S7946" s="83" t="b">
        <f t="shared" si="5"/>
        <v>0</v>
      </c>
      <c r="T7946" s="72"/>
      <c r="U7946" s="72"/>
      <c r="V7946" s="72"/>
      <c r="W7946" s="72"/>
      <c r="X7946" s="72"/>
      <c r="Y7946" s="72"/>
      <c r="Z7946" s="72"/>
      <c r="AA7946" s="72"/>
      <c r="AB7946" s="72"/>
      <c r="AC7946" s="72"/>
      <c r="AD7946" s="72"/>
      <c r="AE7946" s="72"/>
      <c r="AF7946" s="72"/>
      <c r="AG7946" s="72"/>
      <c r="AH7946" s="72"/>
      <c r="AI7946" s="72"/>
      <c r="AJ7946" s="72"/>
      <c r="AK7946" s="72"/>
    </row>
    <row r="7947" ht="14.25" customHeight="1">
      <c r="A7947" s="78">
        <v>7944.0</v>
      </c>
      <c r="C7947" s="78" t="str">
        <f>VLOOKUP(G7947,[1]Macrodata_CCF!$A$3:$D$55,4,FALSE)</f>
        <v>#ERROR!</v>
      </c>
      <c r="E7947" s="79" t="str">
        <f>VLOOKUP(G7947,[1]Macrodata_CCF!$A$3:$B$55,2,FALSE)</f>
        <v>#ERROR!</v>
      </c>
      <c r="F7947" s="78">
        <v>0.0</v>
      </c>
      <c r="G7947" s="80">
        <v>50.0</v>
      </c>
      <c r="H7947" s="81">
        <v>0.0</v>
      </c>
      <c r="I7947" s="81">
        <v>720000.0</v>
      </c>
      <c r="J7947" s="81">
        <v>0.0</v>
      </c>
      <c r="K7947" s="81">
        <v>720000.0</v>
      </c>
      <c r="L7947" s="82">
        <v>0.0</v>
      </c>
      <c r="N7947" s="83">
        <f t="shared" si="1"/>
        <v>0</v>
      </c>
      <c r="O7947" s="83">
        <f t="shared" si="2"/>
        <v>0</v>
      </c>
      <c r="Q7947" s="83">
        <f t="shared" si="3"/>
        <v>1</v>
      </c>
      <c r="R7947" s="83">
        <f t="shared" si="4"/>
        <v>0</v>
      </c>
      <c r="S7947" s="83" t="b">
        <f t="shared" si="5"/>
        <v>0</v>
      </c>
      <c r="T7947" s="72"/>
      <c r="U7947" s="72"/>
      <c r="V7947" s="72"/>
      <c r="W7947" s="72"/>
      <c r="X7947" s="72"/>
      <c r="Y7947" s="72"/>
      <c r="Z7947" s="72"/>
      <c r="AA7947" s="72"/>
      <c r="AB7947" s="72"/>
      <c r="AC7947" s="72"/>
      <c r="AD7947" s="72"/>
      <c r="AE7947" s="72"/>
      <c r="AF7947" s="72"/>
      <c r="AG7947" s="72"/>
      <c r="AH7947" s="72"/>
      <c r="AI7947" s="72"/>
      <c r="AJ7947" s="72"/>
      <c r="AK7947" s="72"/>
    </row>
    <row r="7948" ht="14.25" customHeight="1">
      <c r="A7948" s="78">
        <v>7945.0</v>
      </c>
      <c r="C7948" s="78" t="str">
        <f>VLOOKUP(G7948,[1]Macrodata_CCF!$A$3:$D$55,4,FALSE)</f>
        <v>#ERROR!</v>
      </c>
      <c r="E7948" s="79" t="str">
        <f>VLOOKUP(G7948,[1]Macrodata_CCF!$A$3:$B$55,2,FALSE)</f>
        <v>#ERROR!</v>
      </c>
      <c r="F7948" s="78">
        <v>0.0</v>
      </c>
      <c r="G7948" s="80">
        <v>44.0</v>
      </c>
      <c r="H7948" s="81">
        <v>493080.0</v>
      </c>
      <c r="I7948" s="81">
        <v>530000.0</v>
      </c>
      <c r="J7948" s="81">
        <v>540600.0</v>
      </c>
      <c r="K7948" s="81">
        <v>530000.0</v>
      </c>
      <c r="L7948" s="82">
        <v>1.287107258938245</v>
      </c>
      <c r="N7948" s="83">
        <f t="shared" si="1"/>
        <v>1.287107259</v>
      </c>
      <c r="O7948" s="83">
        <f t="shared" si="2"/>
        <v>1</v>
      </c>
      <c r="Q7948" s="83">
        <f t="shared" si="3"/>
        <v>0.06966037736</v>
      </c>
      <c r="R7948" s="83">
        <f t="shared" si="4"/>
        <v>0.08966037736</v>
      </c>
      <c r="S7948" s="83" t="b">
        <f t="shared" si="5"/>
        <v>1</v>
      </c>
      <c r="T7948" s="72"/>
      <c r="U7948" s="72"/>
      <c r="V7948" s="72"/>
      <c r="W7948" s="72"/>
      <c r="X7948" s="72"/>
      <c r="Y7948" s="72"/>
      <c r="Z7948" s="72"/>
      <c r="AA7948" s="72"/>
      <c r="AB7948" s="72"/>
      <c r="AC7948" s="72"/>
      <c r="AD7948" s="72"/>
      <c r="AE7948" s="72"/>
      <c r="AF7948" s="72"/>
      <c r="AG7948" s="72"/>
      <c r="AH7948" s="72"/>
      <c r="AI7948" s="72"/>
      <c r="AJ7948" s="72"/>
      <c r="AK7948" s="72"/>
    </row>
    <row r="7949" ht="14.25" customHeight="1">
      <c r="A7949" s="78">
        <v>7946.0</v>
      </c>
      <c r="C7949" s="78" t="str">
        <f>VLOOKUP(G7949,[1]Macrodata_CCF!$A$3:$D$55,4,FALSE)</f>
        <v>#ERROR!</v>
      </c>
      <c r="E7949" s="79" t="str">
        <f>VLOOKUP(G7949,[1]Macrodata_CCF!$A$3:$B$55,2,FALSE)</f>
        <v>#ERROR!</v>
      </c>
      <c r="F7949" s="78">
        <v>0.0</v>
      </c>
      <c r="G7949" s="80">
        <v>36.0</v>
      </c>
      <c r="H7949" s="81">
        <v>619580.0</v>
      </c>
      <c r="I7949" s="81">
        <v>690000.0</v>
      </c>
      <c r="J7949" s="81">
        <v>629440.0</v>
      </c>
      <c r="K7949" s="81">
        <v>690000.0</v>
      </c>
      <c r="L7949" s="82">
        <v>0.1400170406134621</v>
      </c>
      <c r="N7949" s="83">
        <f t="shared" si="1"/>
        <v>0.1400170406</v>
      </c>
      <c r="O7949" s="83">
        <f t="shared" si="2"/>
        <v>0.1400170406</v>
      </c>
      <c r="Q7949" s="83">
        <f t="shared" si="3"/>
        <v>0.102057971</v>
      </c>
      <c r="R7949" s="83">
        <f t="shared" si="4"/>
        <v>0.1400170406</v>
      </c>
      <c r="S7949" s="83" t="b">
        <f t="shared" si="5"/>
        <v>0</v>
      </c>
      <c r="T7949" s="72"/>
      <c r="U7949" s="72"/>
      <c r="V7949" s="72"/>
      <c r="W7949" s="72"/>
      <c r="X7949" s="72"/>
      <c r="Y7949" s="72"/>
      <c r="Z7949" s="72"/>
      <c r="AA7949" s="72"/>
      <c r="AB7949" s="72"/>
      <c r="AC7949" s="72"/>
      <c r="AD7949" s="72"/>
      <c r="AE7949" s="72"/>
      <c r="AF7949" s="72"/>
      <c r="AG7949" s="72"/>
      <c r="AH7949" s="72"/>
      <c r="AI7949" s="72"/>
      <c r="AJ7949" s="72"/>
      <c r="AK7949" s="72"/>
    </row>
    <row r="7950" ht="14.25" customHeight="1">
      <c r="A7950" s="78">
        <v>7947.0</v>
      </c>
      <c r="C7950" s="78" t="str">
        <f>VLOOKUP(G7950,[1]Macrodata_CCF!$A$3:$D$55,4,FALSE)</f>
        <v>#ERROR!</v>
      </c>
      <c r="E7950" s="79" t="str">
        <f>VLOOKUP(G7950,[1]Macrodata_CCF!$A$3:$B$55,2,FALSE)</f>
        <v>#ERROR!</v>
      </c>
      <c r="F7950" s="78">
        <v>0.0</v>
      </c>
      <c r="G7950" s="80">
        <v>16.0</v>
      </c>
      <c r="H7950" s="81">
        <v>221800.0</v>
      </c>
      <c r="I7950" s="81">
        <v>310000.0</v>
      </c>
      <c r="J7950" s="81">
        <v>316200.0</v>
      </c>
      <c r="K7950" s="81">
        <v>310000.0</v>
      </c>
      <c r="L7950" s="82">
        <v>1.070294784580499</v>
      </c>
      <c r="N7950" s="83">
        <f t="shared" si="1"/>
        <v>1.070294785</v>
      </c>
      <c r="O7950" s="83">
        <f t="shared" si="2"/>
        <v>1</v>
      </c>
      <c r="Q7950" s="83">
        <f t="shared" si="3"/>
        <v>0.284516129</v>
      </c>
      <c r="R7950" s="83">
        <f t="shared" si="4"/>
        <v>1.070294785</v>
      </c>
      <c r="S7950" s="83" t="b">
        <f t="shared" si="5"/>
        <v>0</v>
      </c>
      <c r="T7950" s="72"/>
      <c r="U7950" s="72"/>
      <c r="V7950" s="72"/>
      <c r="W7950" s="72"/>
      <c r="X7950" s="72"/>
      <c r="Y7950" s="72"/>
      <c r="Z7950" s="72"/>
      <c r="AA7950" s="72"/>
      <c r="AB7950" s="72"/>
      <c r="AC7950" s="72"/>
      <c r="AD7950" s="72"/>
      <c r="AE7950" s="72"/>
      <c r="AF7950" s="72"/>
      <c r="AG7950" s="72"/>
      <c r="AH7950" s="72"/>
      <c r="AI7950" s="72"/>
      <c r="AJ7950" s="72"/>
      <c r="AK7950" s="72"/>
    </row>
    <row r="7951" ht="14.25" customHeight="1">
      <c r="A7951" s="78">
        <v>7948.0</v>
      </c>
      <c r="C7951" s="78" t="str">
        <f>VLOOKUP(G7951,[1]Macrodata_CCF!$A$3:$D$55,4,FALSE)</f>
        <v>#ERROR!</v>
      </c>
      <c r="E7951" s="79" t="str">
        <f>VLOOKUP(G7951,[1]Macrodata_CCF!$A$3:$B$55,2,FALSE)</f>
        <v>#ERROR!</v>
      </c>
      <c r="F7951" s="78">
        <v>0.0</v>
      </c>
      <c r="G7951" s="80">
        <v>52.0</v>
      </c>
      <c r="H7951" s="81">
        <v>9035.0</v>
      </c>
      <c r="I7951" s="81">
        <v>130000.0</v>
      </c>
      <c r="J7951" s="81">
        <v>11455.0</v>
      </c>
      <c r="K7951" s="81">
        <v>130000.0</v>
      </c>
      <c r="L7951" s="82">
        <v>0.02000578679783408</v>
      </c>
      <c r="N7951" s="83">
        <f t="shared" si="1"/>
        <v>0.0200057868</v>
      </c>
      <c r="O7951" s="83">
        <f t="shared" si="2"/>
        <v>0.0200057868</v>
      </c>
      <c r="Q7951" s="83">
        <f t="shared" si="3"/>
        <v>0.9305</v>
      </c>
      <c r="R7951" s="83">
        <f t="shared" si="4"/>
        <v>0.0200057868</v>
      </c>
      <c r="S7951" s="83" t="b">
        <f t="shared" si="5"/>
        <v>0</v>
      </c>
      <c r="T7951" s="72"/>
      <c r="U7951" s="72"/>
      <c r="V7951" s="72"/>
      <c r="W7951" s="72"/>
      <c r="X7951" s="72"/>
      <c r="Y7951" s="72"/>
      <c r="Z7951" s="72"/>
      <c r="AA7951" s="72"/>
      <c r="AB7951" s="72"/>
      <c r="AC7951" s="72"/>
      <c r="AD7951" s="72"/>
      <c r="AE7951" s="72"/>
      <c r="AF7951" s="72"/>
      <c r="AG7951" s="72"/>
      <c r="AH7951" s="72"/>
      <c r="AI7951" s="72"/>
      <c r="AJ7951" s="72"/>
      <c r="AK7951" s="72"/>
    </row>
    <row r="7952" ht="14.25" customHeight="1">
      <c r="A7952" s="78">
        <v>7949.0</v>
      </c>
      <c r="C7952" s="78" t="str">
        <f>VLOOKUP(G7952,[1]Macrodata_CCF!$A$3:$D$55,4,FALSE)</f>
        <v>#ERROR!</v>
      </c>
      <c r="E7952" s="79" t="str">
        <f>VLOOKUP(G7952,[1]Macrodata_CCF!$A$3:$B$55,2,FALSE)</f>
        <v>#ERROR!</v>
      </c>
      <c r="F7952" s="78">
        <v>0.0</v>
      </c>
      <c r="G7952" s="80">
        <v>50.0</v>
      </c>
      <c r="H7952" s="81">
        <v>34845.0</v>
      </c>
      <c r="I7952" s="81">
        <v>250000.0</v>
      </c>
      <c r="J7952" s="81">
        <v>54210.0</v>
      </c>
      <c r="K7952" s="81">
        <v>250000.0</v>
      </c>
      <c r="L7952" s="82">
        <v>0.0900048802026446</v>
      </c>
      <c r="N7952" s="83">
        <f t="shared" si="1"/>
        <v>0.0900048802</v>
      </c>
      <c r="O7952" s="83">
        <f t="shared" si="2"/>
        <v>0.0900048802</v>
      </c>
      <c r="Q7952" s="83">
        <f t="shared" si="3"/>
        <v>0.86062</v>
      </c>
      <c r="R7952" s="83">
        <f t="shared" si="4"/>
        <v>0.0900048802</v>
      </c>
      <c r="S7952" s="83" t="b">
        <f t="shared" si="5"/>
        <v>0</v>
      </c>
      <c r="T7952" s="72"/>
      <c r="U7952" s="72"/>
      <c r="V7952" s="72"/>
      <c r="W7952" s="72"/>
      <c r="X7952" s="72"/>
      <c r="Y7952" s="72"/>
      <c r="Z7952" s="72"/>
      <c r="AA7952" s="72"/>
      <c r="AB7952" s="72"/>
      <c r="AC7952" s="72"/>
      <c r="AD7952" s="72"/>
      <c r="AE7952" s="72"/>
      <c r="AF7952" s="72"/>
      <c r="AG7952" s="72"/>
      <c r="AH7952" s="72"/>
      <c r="AI7952" s="72"/>
      <c r="AJ7952" s="72"/>
      <c r="AK7952" s="72"/>
    </row>
    <row r="7953" ht="14.25" customHeight="1">
      <c r="A7953" s="78">
        <v>7950.0</v>
      </c>
      <c r="C7953" s="78" t="str">
        <f>VLOOKUP(G7953,[1]Macrodata_CCF!$A$3:$D$55,4,FALSE)</f>
        <v>#ERROR!</v>
      </c>
      <c r="E7953" s="79" t="str">
        <f>VLOOKUP(G7953,[1]Macrodata_CCF!$A$3:$B$55,2,FALSE)</f>
        <v>#ERROR!</v>
      </c>
      <c r="F7953" s="78">
        <v>0.0</v>
      </c>
      <c r="G7953" s="80">
        <v>15.0</v>
      </c>
      <c r="H7953" s="81">
        <v>0.0</v>
      </c>
      <c r="I7953" s="81">
        <v>450000.0</v>
      </c>
      <c r="J7953" s="81">
        <v>76500.0</v>
      </c>
      <c r="K7953" s="81">
        <v>855000.0</v>
      </c>
      <c r="L7953" s="82">
        <v>0.17</v>
      </c>
      <c r="N7953" s="83">
        <f t="shared" si="1"/>
        <v>0.17</v>
      </c>
      <c r="O7953" s="83">
        <f t="shared" si="2"/>
        <v>0.17</v>
      </c>
      <c r="Q7953" s="83">
        <f t="shared" si="3"/>
        <v>1</v>
      </c>
      <c r="R7953" s="83">
        <f t="shared" si="4"/>
        <v>0.17</v>
      </c>
      <c r="S7953" s="83" t="b">
        <f t="shared" si="5"/>
        <v>0</v>
      </c>
      <c r="T7953" s="72"/>
      <c r="U7953" s="72"/>
      <c r="V7953" s="72"/>
      <c r="W7953" s="72"/>
      <c r="X7953" s="72"/>
      <c r="Y7953" s="72"/>
      <c r="Z7953" s="72"/>
      <c r="AA7953" s="72"/>
      <c r="AB7953" s="72"/>
      <c r="AC7953" s="72"/>
      <c r="AD7953" s="72"/>
      <c r="AE7953" s="72"/>
      <c r="AF7953" s="72"/>
      <c r="AG7953" s="72"/>
      <c r="AH7953" s="72"/>
      <c r="AI7953" s="72"/>
      <c r="AJ7953" s="72"/>
      <c r="AK7953" s="72"/>
    </row>
    <row r="7954" ht="14.25" customHeight="1">
      <c r="A7954" s="78">
        <v>7951.0</v>
      </c>
      <c r="C7954" s="78" t="str">
        <f>VLOOKUP(G7954,[1]Macrodata_CCF!$A$3:$D$55,4,FALSE)</f>
        <v>#ERROR!</v>
      </c>
      <c r="E7954" s="79" t="str">
        <f>VLOOKUP(G7954,[1]Macrodata_CCF!$A$3:$B$55,2,FALSE)</f>
        <v>#ERROR!</v>
      </c>
      <c r="F7954" s="78">
        <v>0.0</v>
      </c>
      <c r="G7954" s="80">
        <v>8.0</v>
      </c>
      <c r="H7954" s="81">
        <v>0.0</v>
      </c>
      <c r="I7954" s="81">
        <v>80000.0</v>
      </c>
      <c r="J7954" s="81">
        <v>21600.0</v>
      </c>
      <c r="K7954" s="81">
        <v>80000.0</v>
      </c>
      <c r="L7954" s="82">
        <v>0.27</v>
      </c>
      <c r="N7954" s="83">
        <f t="shared" si="1"/>
        <v>0.27</v>
      </c>
      <c r="O7954" s="83">
        <f t="shared" si="2"/>
        <v>0.27</v>
      </c>
      <c r="Q7954" s="83">
        <f t="shared" si="3"/>
        <v>1</v>
      </c>
      <c r="R7954" s="83">
        <f t="shared" si="4"/>
        <v>0.27</v>
      </c>
      <c r="S7954" s="83" t="b">
        <f t="shared" si="5"/>
        <v>0</v>
      </c>
      <c r="T7954" s="72"/>
      <c r="U7954" s="72"/>
      <c r="V7954" s="72"/>
      <c r="W7954" s="72"/>
      <c r="X7954" s="72"/>
      <c r="Y7954" s="72"/>
      <c r="Z7954" s="72"/>
      <c r="AA7954" s="72"/>
      <c r="AB7954" s="72"/>
      <c r="AC7954" s="72"/>
      <c r="AD7954" s="72"/>
      <c r="AE7954" s="72"/>
      <c r="AF7954" s="72"/>
      <c r="AG7954" s="72"/>
      <c r="AH7954" s="72"/>
      <c r="AI7954" s="72"/>
      <c r="AJ7954" s="72"/>
      <c r="AK7954" s="72"/>
    </row>
    <row r="7955" ht="14.25" customHeight="1">
      <c r="A7955" s="78">
        <v>7952.0</v>
      </c>
      <c r="C7955" s="78" t="str">
        <f>VLOOKUP(G7955,[1]Macrodata_CCF!$A$3:$D$55,4,FALSE)</f>
        <v>#ERROR!</v>
      </c>
      <c r="E7955" s="79" t="str">
        <f>VLOOKUP(G7955,[1]Macrodata_CCF!$A$3:$B$55,2,FALSE)</f>
        <v>#ERROR!</v>
      </c>
      <c r="F7955" s="78">
        <v>0.0</v>
      </c>
      <c r="G7955" s="80">
        <v>30.0</v>
      </c>
      <c r="H7955" s="81">
        <v>37380.0</v>
      </c>
      <c r="I7955" s="81">
        <v>540000.0</v>
      </c>
      <c r="J7955" s="81">
        <v>107745.0</v>
      </c>
      <c r="K7955" s="81">
        <v>540000.0</v>
      </c>
      <c r="L7955" s="82">
        <v>0.1399964187656679</v>
      </c>
      <c r="N7955" s="83">
        <f t="shared" si="1"/>
        <v>0.1399964188</v>
      </c>
      <c r="O7955" s="83">
        <f t="shared" si="2"/>
        <v>0.1399964188</v>
      </c>
      <c r="Q7955" s="83">
        <f t="shared" si="3"/>
        <v>0.9307777778</v>
      </c>
      <c r="R7955" s="83">
        <f t="shared" si="4"/>
        <v>0.1399964188</v>
      </c>
      <c r="S7955" s="83" t="b">
        <f t="shared" si="5"/>
        <v>0</v>
      </c>
      <c r="T7955" s="72"/>
      <c r="U7955" s="72"/>
      <c r="V7955" s="72"/>
      <c r="W7955" s="72"/>
      <c r="X7955" s="72"/>
      <c r="Y7955" s="72"/>
      <c r="Z7955" s="72"/>
      <c r="AA7955" s="72"/>
      <c r="AB7955" s="72"/>
      <c r="AC7955" s="72"/>
      <c r="AD7955" s="72"/>
      <c r="AE7955" s="72"/>
      <c r="AF7955" s="72"/>
      <c r="AG7955" s="72"/>
      <c r="AH7955" s="72"/>
      <c r="AI7955" s="72"/>
      <c r="AJ7955" s="72"/>
      <c r="AK7955" s="72"/>
    </row>
    <row r="7956" ht="14.25" customHeight="1">
      <c r="A7956" s="78">
        <v>7953.0</v>
      </c>
      <c r="C7956" s="78" t="str">
        <f>VLOOKUP(G7956,[1]Macrodata_CCF!$A$3:$D$55,4,FALSE)</f>
        <v>#ERROR!</v>
      </c>
      <c r="E7956" s="79" t="str">
        <f>VLOOKUP(G7956,[1]Macrodata_CCF!$A$3:$B$55,2,FALSE)</f>
        <v>#ERROR!</v>
      </c>
      <c r="F7956" s="78">
        <v>0.0</v>
      </c>
      <c r="G7956" s="80">
        <v>29.0</v>
      </c>
      <c r="H7956" s="81">
        <v>263275.0</v>
      </c>
      <c r="I7956" s="81">
        <v>840000.0</v>
      </c>
      <c r="J7956" s="81">
        <v>367085.0</v>
      </c>
      <c r="K7956" s="81">
        <v>1260000.0</v>
      </c>
      <c r="L7956" s="82">
        <v>0.1799991330356756</v>
      </c>
      <c r="N7956" s="83">
        <f t="shared" si="1"/>
        <v>0.179999133</v>
      </c>
      <c r="O7956" s="83">
        <f t="shared" si="2"/>
        <v>0.179999133</v>
      </c>
      <c r="Q7956" s="83">
        <f t="shared" si="3"/>
        <v>0.686577381</v>
      </c>
      <c r="R7956" s="83">
        <f t="shared" si="4"/>
        <v>0.179999133</v>
      </c>
      <c r="S7956" s="83" t="b">
        <f t="shared" si="5"/>
        <v>0</v>
      </c>
      <c r="T7956" s="72"/>
      <c r="U7956" s="72"/>
      <c r="V7956" s="72"/>
      <c r="W7956" s="72"/>
      <c r="X7956" s="72"/>
      <c r="Y7956" s="72"/>
      <c r="Z7956" s="72"/>
      <c r="AA7956" s="72"/>
      <c r="AB7956" s="72"/>
      <c r="AC7956" s="72"/>
      <c r="AD7956" s="72"/>
      <c r="AE7956" s="72"/>
      <c r="AF7956" s="72"/>
      <c r="AG7956" s="72"/>
      <c r="AH7956" s="72"/>
      <c r="AI7956" s="72"/>
      <c r="AJ7956" s="72"/>
      <c r="AK7956" s="72"/>
    </row>
    <row r="7957" ht="14.25" customHeight="1">
      <c r="A7957" s="78">
        <v>7954.0</v>
      </c>
      <c r="C7957" s="78" t="str">
        <f>VLOOKUP(G7957,[1]Macrodata_CCF!$A$3:$D$55,4,FALSE)</f>
        <v>#ERROR!</v>
      </c>
      <c r="E7957" s="79" t="str">
        <f>VLOOKUP(G7957,[1]Macrodata_CCF!$A$3:$B$55,2,FALSE)</f>
        <v>#ERROR!</v>
      </c>
      <c r="F7957" s="78">
        <v>0.0</v>
      </c>
      <c r="G7957" s="80">
        <v>7.0</v>
      </c>
      <c r="H7957" s="81">
        <v>568055.0</v>
      </c>
      <c r="I7957" s="81">
        <v>1000000.0</v>
      </c>
      <c r="J7957" s="81">
        <v>706275.0</v>
      </c>
      <c r="K7957" s="81">
        <v>1800000.0</v>
      </c>
      <c r="L7957" s="82">
        <v>0.3199944437370499</v>
      </c>
      <c r="N7957" s="83">
        <f t="shared" si="1"/>
        <v>0.3199944437</v>
      </c>
      <c r="O7957" s="83">
        <f t="shared" si="2"/>
        <v>0.3199944437</v>
      </c>
      <c r="Q7957" s="83">
        <f t="shared" si="3"/>
        <v>0.431945</v>
      </c>
      <c r="R7957" s="83">
        <f t="shared" si="4"/>
        <v>0.3199944437</v>
      </c>
      <c r="S7957" s="83" t="b">
        <f t="shared" si="5"/>
        <v>0</v>
      </c>
      <c r="T7957" s="72"/>
      <c r="U7957" s="72"/>
      <c r="V7957" s="72"/>
      <c r="W7957" s="72"/>
      <c r="X7957" s="72"/>
      <c r="Y7957" s="72"/>
      <c r="Z7957" s="72"/>
      <c r="AA7957" s="72"/>
      <c r="AB7957" s="72"/>
      <c r="AC7957" s="72"/>
      <c r="AD7957" s="72"/>
      <c r="AE7957" s="72"/>
      <c r="AF7957" s="72"/>
      <c r="AG7957" s="72"/>
      <c r="AH7957" s="72"/>
      <c r="AI7957" s="72"/>
      <c r="AJ7957" s="72"/>
      <c r="AK7957" s="72"/>
    </row>
    <row r="7958" ht="14.25" customHeight="1">
      <c r="A7958" s="78">
        <v>7955.0</v>
      </c>
      <c r="C7958" s="78" t="str">
        <f>VLOOKUP(G7958,[1]Macrodata_CCF!$A$3:$D$55,4,FALSE)</f>
        <v>#ERROR!</v>
      </c>
      <c r="E7958" s="79" t="str">
        <f>VLOOKUP(G7958,[1]Macrodata_CCF!$A$3:$B$55,2,FALSE)</f>
        <v>#ERROR!</v>
      </c>
      <c r="F7958" s="78">
        <v>0.0</v>
      </c>
      <c r="G7958" s="80">
        <v>42.0</v>
      </c>
      <c r="H7958" s="81">
        <v>39520.0</v>
      </c>
      <c r="I7958" s="81">
        <v>260000.0</v>
      </c>
      <c r="J7958" s="81">
        <v>90230.0</v>
      </c>
      <c r="K7958" s="81">
        <v>494000.0</v>
      </c>
      <c r="L7958" s="82">
        <v>0.2299981857764877</v>
      </c>
      <c r="N7958" s="83">
        <f t="shared" si="1"/>
        <v>0.2299981858</v>
      </c>
      <c r="O7958" s="83">
        <f t="shared" si="2"/>
        <v>0.2299981858</v>
      </c>
      <c r="Q7958" s="83">
        <f t="shared" si="3"/>
        <v>0.848</v>
      </c>
      <c r="R7958" s="83">
        <f t="shared" si="4"/>
        <v>0.2299981858</v>
      </c>
      <c r="S7958" s="83" t="b">
        <f t="shared" si="5"/>
        <v>0</v>
      </c>
      <c r="T7958" s="72"/>
      <c r="U7958" s="72"/>
      <c r="V7958" s="72"/>
      <c r="W7958" s="72"/>
      <c r="X7958" s="72"/>
      <c r="Y7958" s="72"/>
      <c r="Z7958" s="72"/>
      <c r="AA7958" s="72"/>
      <c r="AB7958" s="72"/>
      <c r="AC7958" s="72"/>
      <c r="AD7958" s="72"/>
      <c r="AE7958" s="72"/>
      <c r="AF7958" s="72"/>
      <c r="AG7958" s="72"/>
      <c r="AH7958" s="72"/>
      <c r="AI7958" s="72"/>
      <c r="AJ7958" s="72"/>
      <c r="AK7958" s="72"/>
    </row>
    <row r="7959" ht="14.25" customHeight="1">
      <c r="A7959" s="78">
        <v>7956.0</v>
      </c>
      <c r="C7959" s="78" t="str">
        <f>VLOOKUP(G7959,[1]Macrodata_CCF!$A$3:$D$55,4,FALSE)</f>
        <v>#ERROR!</v>
      </c>
      <c r="E7959" s="79" t="str">
        <f>VLOOKUP(G7959,[1]Macrodata_CCF!$A$3:$B$55,2,FALSE)</f>
        <v>#ERROR!</v>
      </c>
      <c r="F7959" s="78">
        <v>0.0</v>
      </c>
      <c r="G7959" s="80">
        <v>36.0</v>
      </c>
      <c r="H7959" s="81">
        <v>188645.0</v>
      </c>
      <c r="I7959" s="81">
        <v>360000.0</v>
      </c>
      <c r="J7959" s="81">
        <v>219490.0</v>
      </c>
      <c r="K7959" s="81">
        <v>360000.0</v>
      </c>
      <c r="L7959" s="82">
        <v>0.1800064194216685</v>
      </c>
      <c r="N7959" s="83">
        <f t="shared" si="1"/>
        <v>0.1800064194</v>
      </c>
      <c r="O7959" s="83">
        <f t="shared" si="2"/>
        <v>0.1800064194</v>
      </c>
      <c r="Q7959" s="83">
        <f t="shared" si="3"/>
        <v>0.4759861111</v>
      </c>
      <c r="R7959" s="83">
        <f t="shared" si="4"/>
        <v>0.1800064194</v>
      </c>
      <c r="S7959" s="83" t="b">
        <f t="shared" si="5"/>
        <v>0</v>
      </c>
      <c r="T7959" s="72"/>
      <c r="U7959" s="72"/>
      <c r="V7959" s="72"/>
      <c r="W7959" s="72"/>
      <c r="X7959" s="72"/>
      <c r="Y7959" s="72"/>
      <c r="Z7959" s="72"/>
      <c r="AA7959" s="72"/>
      <c r="AB7959" s="72"/>
      <c r="AC7959" s="72"/>
      <c r="AD7959" s="72"/>
      <c r="AE7959" s="72"/>
      <c r="AF7959" s="72"/>
      <c r="AG7959" s="72"/>
      <c r="AH7959" s="72"/>
      <c r="AI7959" s="72"/>
      <c r="AJ7959" s="72"/>
      <c r="AK7959" s="72"/>
    </row>
    <row r="7960" ht="14.25" customHeight="1">
      <c r="A7960" s="78">
        <v>7957.0</v>
      </c>
      <c r="C7960" s="78" t="str">
        <f>VLOOKUP(G7960,[1]Macrodata_CCF!$A$3:$D$55,4,FALSE)</f>
        <v>#ERROR!</v>
      </c>
      <c r="E7960" s="79" t="str">
        <f>VLOOKUP(G7960,[1]Macrodata_CCF!$A$3:$B$55,2,FALSE)</f>
        <v>#ERROR!</v>
      </c>
      <c r="F7960" s="78">
        <v>0.0</v>
      </c>
      <c r="G7960" s="80">
        <v>50.0</v>
      </c>
      <c r="H7960" s="81">
        <v>44965.0</v>
      </c>
      <c r="I7960" s="81">
        <v>100000.0</v>
      </c>
      <c r="J7960" s="81">
        <v>49370.0</v>
      </c>
      <c r="K7960" s="81">
        <v>140000.0</v>
      </c>
      <c r="L7960" s="82">
        <v>0.0800399745616426</v>
      </c>
      <c r="N7960" s="83">
        <f t="shared" si="1"/>
        <v>0.08003997456</v>
      </c>
      <c r="O7960" s="83">
        <f t="shared" si="2"/>
        <v>0.08003997456</v>
      </c>
      <c r="Q7960" s="83">
        <f t="shared" si="3"/>
        <v>0.55035</v>
      </c>
      <c r="R7960" s="83">
        <f t="shared" si="4"/>
        <v>0.08003997456</v>
      </c>
      <c r="S7960" s="83" t="b">
        <f t="shared" si="5"/>
        <v>0</v>
      </c>
      <c r="T7960" s="72"/>
      <c r="U7960" s="72"/>
      <c r="V7960" s="72"/>
      <c r="W7960" s="72"/>
      <c r="X7960" s="72"/>
      <c r="Y7960" s="72"/>
      <c r="Z7960" s="72"/>
      <c r="AA7960" s="72"/>
      <c r="AB7960" s="72"/>
      <c r="AC7960" s="72"/>
      <c r="AD7960" s="72"/>
      <c r="AE7960" s="72"/>
      <c r="AF7960" s="72"/>
      <c r="AG7960" s="72"/>
      <c r="AH7960" s="72"/>
      <c r="AI7960" s="72"/>
      <c r="AJ7960" s="72"/>
      <c r="AK7960" s="72"/>
    </row>
    <row r="7961" ht="14.25" customHeight="1">
      <c r="A7961" s="78">
        <v>7958.0</v>
      </c>
      <c r="C7961" s="78" t="str">
        <f>VLOOKUP(G7961,[1]Macrodata_CCF!$A$3:$D$55,4,FALSE)</f>
        <v>#ERROR!</v>
      </c>
      <c r="E7961" s="79" t="str">
        <f>VLOOKUP(G7961,[1]Macrodata_CCF!$A$3:$B$55,2,FALSE)</f>
        <v>#ERROR!</v>
      </c>
      <c r="F7961" s="78">
        <v>0.0</v>
      </c>
      <c r="G7961" s="80">
        <v>51.0</v>
      </c>
      <c r="H7961" s="81">
        <v>262855.0</v>
      </c>
      <c r="I7961" s="81">
        <v>290000.0</v>
      </c>
      <c r="J7961" s="81">
        <v>374420.0</v>
      </c>
      <c r="K7961" s="81">
        <v>493000.0</v>
      </c>
      <c r="L7961" s="82">
        <v>4.10996500276294</v>
      </c>
      <c r="N7961" s="83">
        <f t="shared" si="1"/>
        <v>4.109965003</v>
      </c>
      <c r="O7961" s="83">
        <f t="shared" si="2"/>
        <v>1</v>
      </c>
      <c r="Q7961" s="83">
        <f t="shared" si="3"/>
        <v>0.09360344828</v>
      </c>
      <c r="R7961" s="83">
        <f t="shared" si="4"/>
        <v>0.3847068966</v>
      </c>
      <c r="S7961" s="83" t="b">
        <f t="shared" si="5"/>
        <v>0</v>
      </c>
      <c r="T7961" s="72"/>
      <c r="U7961" s="72"/>
      <c r="V7961" s="72"/>
      <c r="W7961" s="72"/>
      <c r="X7961" s="72"/>
      <c r="Y7961" s="72"/>
      <c r="Z7961" s="72"/>
      <c r="AA7961" s="72"/>
      <c r="AB7961" s="72"/>
      <c r="AC7961" s="72"/>
      <c r="AD7961" s="72"/>
      <c r="AE7961" s="72"/>
      <c r="AF7961" s="72"/>
      <c r="AG7961" s="72"/>
      <c r="AH7961" s="72"/>
      <c r="AI7961" s="72"/>
      <c r="AJ7961" s="72"/>
      <c r="AK7961" s="72"/>
    </row>
    <row r="7962" ht="14.25" customHeight="1">
      <c r="A7962" s="78">
        <v>7959.0</v>
      </c>
      <c r="C7962" s="78" t="str">
        <f>VLOOKUP(G7962,[1]Macrodata_CCF!$A$3:$D$55,4,FALSE)</f>
        <v>#ERROR!</v>
      </c>
      <c r="E7962" s="79" t="str">
        <f>VLOOKUP(G7962,[1]Macrodata_CCF!$A$3:$B$55,2,FALSE)</f>
        <v>#ERROR!</v>
      </c>
      <c r="F7962" s="78">
        <v>0.0</v>
      </c>
      <c r="G7962" s="80">
        <v>29.0</v>
      </c>
      <c r="H7962" s="81">
        <v>241005.0</v>
      </c>
      <c r="I7962" s="81">
        <v>450000.0</v>
      </c>
      <c r="J7962" s="81">
        <v>274445.0</v>
      </c>
      <c r="K7962" s="81">
        <v>450000.0</v>
      </c>
      <c r="L7962" s="82">
        <v>0.1600038278427714</v>
      </c>
      <c r="N7962" s="83">
        <f t="shared" si="1"/>
        <v>0.1600038278</v>
      </c>
      <c r="O7962" s="83">
        <f t="shared" si="2"/>
        <v>0.1600038278</v>
      </c>
      <c r="Q7962" s="83">
        <f t="shared" si="3"/>
        <v>0.4644333333</v>
      </c>
      <c r="R7962" s="83">
        <f t="shared" si="4"/>
        <v>0.1600038278</v>
      </c>
      <c r="S7962" s="83" t="b">
        <f t="shared" si="5"/>
        <v>0</v>
      </c>
      <c r="T7962" s="72"/>
      <c r="U7962" s="72"/>
      <c r="V7962" s="72"/>
      <c r="W7962" s="72"/>
      <c r="X7962" s="72"/>
      <c r="Y7962" s="72"/>
      <c r="Z7962" s="72"/>
      <c r="AA7962" s="72"/>
      <c r="AB7962" s="72"/>
      <c r="AC7962" s="72"/>
      <c r="AD7962" s="72"/>
      <c r="AE7962" s="72"/>
      <c r="AF7962" s="72"/>
      <c r="AG7962" s="72"/>
      <c r="AH7962" s="72"/>
      <c r="AI7962" s="72"/>
      <c r="AJ7962" s="72"/>
      <c r="AK7962" s="72"/>
    </row>
    <row r="7963" ht="14.25" customHeight="1">
      <c r="A7963" s="78">
        <v>7960.0</v>
      </c>
      <c r="C7963" s="78" t="str">
        <f>VLOOKUP(G7963,[1]Macrodata_CCF!$A$3:$D$55,4,FALSE)</f>
        <v>#ERROR!</v>
      </c>
      <c r="E7963" s="79" t="str">
        <f>VLOOKUP(G7963,[1]Macrodata_CCF!$A$3:$B$55,2,FALSE)</f>
        <v>#ERROR!</v>
      </c>
      <c r="F7963" s="78">
        <v>0.0</v>
      </c>
      <c r="G7963" s="80">
        <v>5.0</v>
      </c>
      <c r="H7963" s="81">
        <v>252435.0</v>
      </c>
      <c r="I7963" s="81">
        <v>510000.0</v>
      </c>
      <c r="J7963" s="81">
        <v>340005.0</v>
      </c>
      <c r="K7963" s="81">
        <v>816000.0</v>
      </c>
      <c r="L7963" s="82">
        <v>0.3399918467183041</v>
      </c>
      <c r="N7963" s="83">
        <f t="shared" si="1"/>
        <v>0.3399918467</v>
      </c>
      <c r="O7963" s="83">
        <f t="shared" si="2"/>
        <v>0.3399918467</v>
      </c>
      <c r="Q7963" s="83">
        <f t="shared" si="3"/>
        <v>0.5050294118</v>
      </c>
      <c r="R7963" s="83">
        <f t="shared" si="4"/>
        <v>0.3399918467</v>
      </c>
      <c r="S7963" s="83" t="b">
        <f t="shared" si="5"/>
        <v>0</v>
      </c>
      <c r="T7963" s="72"/>
      <c r="U7963" s="72"/>
      <c r="V7963" s="72"/>
      <c r="W7963" s="72"/>
      <c r="X7963" s="72"/>
      <c r="Y7963" s="72"/>
      <c r="Z7963" s="72"/>
      <c r="AA7963" s="72"/>
      <c r="AB7963" s="72"/>
      <c r="AC7963" s="72"/>
      <c r="AD7963" s="72"/>
      <c r="AE7963" s="72"/>
      <c r="AF7963" s="72"/>
      <c r="AG7963" s="72"/>
      <c r="AH7963" s="72"/>
      <c r="AI7963" s="72"/>
      <c r="AJ7963" s="72"/>
      <c r="AK7963" s="72"/>
    </row>
    <row r="7964" ht="14.25" customHeight="1">
      <c r="A7964" s="78">
        <v>7961.0</v>
      </c>
      <c r="C7964" s="78" t="str">
        <f>VLOOKUP(G7964,[1]Macrodata_CCF!$A$3:$D$55,4,FALSE)</f>
        <v>#ERROR!</v>
      </c>
      <c r="E7964" s="79" t="str">
        <f>VLOOKUP(G7964,[1]Macrodata_CCF!$A$3:$B$55,2,FALSE)</f>
        <v>#ERROR!</v>
      </c>
      <c r="F7964" s="78">
        <v>0.0</v>
      </c>
      <c r="G7964" s="80">
        <v>24.0</v>
      </c>
      <c r="H7964" s="81">
        <v>205250.0</v>
      </c>
      <c r="I7964" s="81">
        <v>340000.0</v>
      </c>
      <c r="J7964" s="81">
        <v>229505.0</v>
      </c>
      <c r="K7964" s="81">
        <v>340000.0</v>
      </c>
      <c r="L7964" s="82">
        <v>0.18</v>
      </c>
      <c r="N7964" s="83">
        <f t="shared" si="1"/>
        <v>0.18</v>
      </c>
      <c r="O7964" s="83">
        <f t="shared" si="2"/>
        <v>0.18</v>
      </c>
      <c r="Q7964" s="83">
        <f t="shared" si="3"/>
        <v>0.3963235294</v>
      </c>
      <c r="R7964" s="83">
        <f t="shared" si="4"/>
        <v>0.18</v>
      </c>
      <c r="S7964" s="83" t="b">
        <f t="shared" si="5"/>
        <v>0</v>
      </c>
      <c r="T7964" s="72"/>
      <c r="U7964" s="72"/>
      <c r="V7964" s="72"/>
      <c r="W7964" s="72"/>
      <c r="X7964" s="72"/>
      <c r="Y7964" s="72"/>
      <c r="Z7964" s="72"/>
      <c r="AA7964" s="72"/>
      <c r="AB7964" s="72"/>
      <c r="AC7964" s="72"/>
      <c r="AD7964" s="72"/>
      <c r="AE7964" s="72"/>
      <c r="AF7964" s="72"/>
      <c r="AG7964" s="72"/>
      <c r="AH7964" s="72"/>
      <c r="AI7964" s="72"/>
      <c r="AJ7964" s="72"/>
      <c r="AK7964" s="72"/>
    </row>
    <row r="7965" ht="14.25" customHeight="1">
      <c r="A7965" s="78">
        <v>7962.0</v>
      </c>
      <c r="C7965" s="78" t="str">
        <f>VLOOKUP(G7965,[1]Macrodata_CCF!$A$3:$D$55,4,FALSE)</f>
        <v>#ERROR!</v>
      </c>
      <c r="E7965" s="79" t="str">
        <f>VLOOKUP(G7965,[1]Macrodata_CCF!$A$3:$B$55,2,FALSE)</f>
        <v>#ERROR!</v>
      </c>
      <c r="F7965" s="78">
        <v>0.0</v>
      </c>
      <c r="G7965" s="80">
        <v>32.0</v>
      </c>
      <c r="H7965" s="81">
        <v>0.0</v>
      </c>
      <c r="I7965" s="81">
        <v>440000.0</v>
      </c>
      <c r="J7965" s="81">
        <v>79200.0</v>
      </c>
      <c r="K7965" s="81">
        <v>440000.0</v>
      </c>
      <c r="L7965" s="82">
        <v>0.18</v>
      </c>
      <c r="N7965" s="83">
        <f t="shared" si="1"/>
        <v>0.18</v>
      </c>
      <c r="O7965" s="83">
        <f t="shared" si="2"/>
        <v>0.18</v>
      </c>
      <c r="Q7965" s="83">
        <f t="shared" si="3"/>
        <v>1</v>
      </c>
      <c r="R7965" s="83">
        <f t="shared" si="4"/>
        <v>0.18</v>
      </c>
      <c r="S7965" s="83" t="b">
        <f t="shared" si="5"/>
        <v>0</v>
      </c>
      <c r="T7965" s="72"/>
      <c r="U7965" s="72"/>
      <c r="V7965" s="72"/>
      <c r="W7965" s="72"/>
      <c r="X7965" s="72"/>
      <c r="Y7965" s="72"/>
      <c r="Z7965" s="72"/>
      <c r="AA7965" s="72"/>
      <c r="AB7965" s="72"/>
      <c r="AC7965" s="72"/>
      <c r="AD7965" s="72"/>
      <c r="AE7965" s="72"/>
      <c r="AF7965" s="72"/>
      <c r="AG7965" s="72"/>
      <c r="AH7965" s="72"/>
      <c r="AI7965" s="72"/>
      <c r="AJ7965" s="72"/>
      <c r="AK7965" s="72"/>
    </row>
    <row r="7966" ht="14.25" customHeight="1">
      <c r="A7966" s="78">
        <v>7963.0</v>
      </c>
      <c r="C7966" s="78" t="str">
        <f>VLOOKUP(G7966,[1]Macrodata_CCF!$A$3:$D$55,4,FALSE)</f>
        <v>#ERROR!</v>
      </c>
      <c r="E7966" s="79" t="str">
        <f>VLOOKUP(G7966,[1]Macrodata_CCF!$A$3:$B$55,2,FALSE)</f>
        <v>#ERROR!</v>
      </c>
      <c r="F7966" s="78">
        <v>0.0</v>
      </c>
      <c r="G7966" s="80">
        <v>26.0</v>
      </c>
      <c r="H7966" s="81">
        <v>0.0</v>
      </c>
      <c r="I7966" s="81">
        <v>100000.0</v>
      </c>
      <c r="J7966" s="81">
        <v>17000.0</v>
      </c>
      <c r="K7966" s="81">
        <v>100000.0</v>
      </c>
      <c r="L7966" s="82">
        <v>0.17</v>
      </c>
      <c r="N7966" s="83">
        <f t="shared" si="1"/>
        <v>0.17</v>
      </c>
      <c r="O7966" s="83">
        <f t="shared" si="2"/>
        <v>0.17</v>
      </c>
      <c r="Q7966" s="83">
        <f t="shared" si="3"/>
        <v>1</v>
      </c>
      <c r="R7966" s="83">
        <f t="shared" si="4"/>
        <v>0.17</v>
      </c>
      <c r="S7966" s="83" t="b">
        <f t="shared" si="5"/>
        <v>0</v>
      </c>
      <c r="T7966" s="72"/>
      <c r="U7966" s="72"/>
      <c r="V7966" s="72"/>
      <c r="W7966" s="72"/>
      <c r="X7966" s="72"/>
      <c r="Y7966" s="72"/>
      <c r="Z7966" s="72"/>
      <c r="AA7966" s="72"/>
      <c r="AB7966" s="72"/>
      <c r="AC7966" s="72"/>
      <c r="AD7966" s="72"/>
      <c r="AE7966" s="72"/>
      <c r="AF7966" s="72"/>
      <c r="AG7966" s="72"/>
      <c r="AH7966" s="72"/>
      <c r="AI7966" s="72"/>
      <c r="AJ7966" s="72"/>
      <c r="AK7966" s="72"/>
    </row>
    <row r="7967" ht="14.25" customHeight="1">
      <c r="A7967" s="78">
        <v>7964.0</v>
      </c>
      <c r="C7967" s="78" t="str">
        <f>VLOOKUP(G7967,[1]Macrodata_CCF!$A$3:$D$55,4,FALSE)</f>
        <v>#ERROR!</v>
      </c>
      <c r="E7967" s="79" t="str">
        <f>VLOOKUP(G7967,[1]Macrodata_CCF!$A$3:$B$55,2,FALSE)</f>
        <v>#ERROR!</v>
      </c>
      <c r="F7967" s="78">
        <v>0.0</v>
      </c>
      <c r="G7967" s="80">
        <v>47.0</v>
      </c>
      <c r="H7967" s="81">
        <v>279230.0</v>
      </c>
      <c r="I7967" s="81">
        <v>390000.0</v>
      </c>
      <c r="J7967" s="81">
        <v>295845.0</v>
      </c>
      <c r="K7967" s="81">
        <v>390000.0</v>
      </c>
      <c r="L7967" s="82">
        <v>0.1499954861424573</v>
      </c>
      <c r="N7967" s="83">
        <f t="shared" si="1"/>
        <v>0.1499954861</v>
      </c>
      <c r="O7967" s="83">
        <f t="shared" si="2"/>
        <v>0.1499954861</v>
      </c>
      <c r="Q7967" s="83">
        <f t="shared" si="3"/>
        <v>0.284025641</v>
      </c>
      <c r="R7967" s="83">
        <f t="shared" si="4"/>
        <v>0.1499954861</v>
      </c>
      <c r="S7967" s="83" t="b">
        <f t="shared" si="5"/>
        <v>0</v>
      </c>
      <c r="T7967" s="72"/>
      <c r="U7967" s="72"/>
      <c r="V7967" s="72"/>
      <c r="W7967" s="72"/>
      <c r="X7967" s="72"/>
      <c r="Y7967" s="72"/>
      <c r="Z7967" s="72"/>
      <c r="AA7967" s="72"/>
      <c r="AB7967" s="72"/>
      <c r="AC7967" s="72"/>
      <c r="AD7967" s="72"/>
      <c r="AE7967" s="72"/>
      <c r="AF7967" s="72"/>
      <c r="AG7967" s="72"/>
      <c r="AH7967" s="72"/>
      <c r="AI7967" s="72"/>
      <c r="AJ7967" s="72"/>
      <c r="AK7967" s="72"/>
    </row>
    <row r="7968" ht="14.25" customHeight="1">
      <c r="A7968" s="78">
        <v>7965.0</v>
      </c>
      <c r="C7968" s="78" t="str">
        <f>VLOOKUP(G7968,[1]Macrodata_CCF!$A$3:$D$55,4,FALSE)</f>
        <v>#ERROR!</v>
      </c>
      <c r="E7968" s="79" t="str">
        <f>VLOOKUP(G7968,[1]Macrodata_CCF!$A$3:$B$55,2,FALSE)</f>
        <v>#ERROR!</v>
      </c>
      <c r="F7968" s="78">
        <v>0.0</v>
      </c>
      <c r="G7968" s="80">
        <v>37.0</v>
      </c>
      <c r="H7968" s="81">
        <v>0.0</v>
      </c>
      <c r="I7968" s="81">
        <v>820000.0</v>
      </c>
      <c r="J7968" s="81">
        <v>24600.0</v>
      </c>
      <c r="K7968" s="81">
        <v>820000.0</v>
      </c>
      <c r="L7968" s="82">
        <v>0.03</v>
      </c>
      <c r="N7968" s="83">
        <f t="shared" si="1"/>
        <v>0.03</v>
      </c>
      <c r="O7968" s="83">
        <f t="shared" si="2"/>
        <v>0.03</v>
      </c>
      <c r="Q7968" s="83">
        <f t="shared" si="3"/>
        <v>1</v>
      </c>
      <c r="R7968" s="83">
        <f t="shared" si="4"/>
        <v>0.03</v>
      </c>
      <c r="S7968" s="83" t="b">
        <f t="shared" si="5"/>
        <v>0</v>
      </c>
      <c r="T7968" s="72"/>
      <c r="U7968" s="72"/>
      <c r="V7968" s="72"/>
      <c r="W7968" s="72"/>
      <c r="X7968" s="72"/>
      <c r="Y7968" s="72"/>
      <c r="Z7968" s="72"/>
      <c r="AA7968" s="72"/>
      <c r="AB7968" s="72"/>
      <c r="AC7968" s="72"/>
      <c r="AD7968" s="72"/>
      <c r="AE7968" s="72"/>
      <c r="AF7968" s="72"/>
      <c r="AG7968" s="72"/>
      <c r="AH7968" s="72"/>
      <c r="AI7968" s="72"/>
      <c r="AJ7968" s="72"/>
      <c r="AK7968" s="72"/>
    </row>
    <row r="7969" ht="14.25" customHeight="1">
      <c r="A7969" s="78">
        <v>7966.0</v>
      </c>
      <c r="C7969" s="78" t="str">
        <f>VLOOKUP(G7969,[1]Macrodata_CCF!$A$3:$D$55,4,FALSE)</f>
        <v>#ERROR!</v>
      </c>
      <c r="E7969" s="79" t="str">
        <f>VLOOKUP(G7969,[1]Macrodata_CCF!$A$3:$B$55,2,FALSE)</f>
        <v>#ERROR!</v>
      </c>
      <c r="F7969" s="78">
        <v>0.0</v>
      </c>
      <c r="G7969" s="80">
        <v>31.0</v>
      </c>
      <c r="H7969" s="81">
        <v>0.0</v>
      </c>
      <c r="I7969" s="81">
        <v>410000.0</v>
      </c>
      <c r="J7969" s="81">
        <v>65600.0</v>
      </c>
      <c r="K7969" s="81">
        <v>410000.0</v>
      </c>
      <c r="L7969" s="82">
        <v>0.16</v>
      </c>
      <c r="N7969" s="83">
        <f t="shared" si="1"/>
        <v>0.16</v>
      </c>
      <c r="O7969" s="83">
        <f t="shared" si="2"/>
        <v>0.16</v>
      </c>
      <c r="Q7969" s="83">
        <f t="shared" si="3"/>
        <v>1</v>
      </c>
      <c r="R7969" s="83">
        <f t="shared" si="4"/>
        <v>0.16</v>
      </c>
      <c r="S7969" s="83" t="b">
        <f t="shared" si="5"/>
        <v>0</v>
      </c>
      <c r="T7969" s="72"/>
      <c r="U7969" s="72"/>
      <c r="V7969" s="72"/>
      <c r="W7969" s="72"/>
      <c r="X7969" s="72"/>
      <c r="Y7969" s="72"/>
      <c r="Z7969" s="72"/>
      <c r="AA7969" s="72"/>
      <c r="AB7969" s="72"/>
      <c r="AC7969" s="72"/>
      <c r="AD7969" s="72"/>
      <c r="AE7969" s="72"/>
      <c r="AF7969" s="72"/>
      <c r="AG7969" s="72"/>
      <c r="AH7969" s="72"/>
      <c r="AI7969" s="72"/>
      <c r="AJ7969" s="72"/>
      <c r="AK7969" s="72"/>
    </row>
    <row r="7970" ht="14.25" customHeight="1">
      <c r="A7970" s="78">
        <v>7967.0</v>
      </c>
      <c r="C7970" s="78" t="str">
        <f>VLOOKUP(G7970,[1]Macrodata_CCF!$A$3:$D$55,4,FALSE)</f>
        <v>#ERROR!</v>
      </c>
      <c r="E7970" s="79" t="str">
        <f>VLOOKUP(G7970,[1]Macrodata_CCF!$A$3:$B$55,2,FALSE)</f>
        <v>#ERROR!</v>
      </c>
      <c r="F7970" s="78">
        <v>0.0</v>
      </c>
      <c r="G7970" s="80">
        <v>6.0</v>
      </c>
      <c r="H7970" s="81">
        <v>96930.0</v>
      </c>
      <c r="I7970" s="81">
        <v>260000.0</v>
      </c>
      <c r="J7970" s="81">
        <v>147480.0</v>
      </c>
      <c r="K7970" s="81">
        <v>260000.0</v>
      </c>
      <c r="L7970" s="82">
        <v>0.3099895750291286</v>
      </c>
      <c r="N7970" s="83">
        <f t="shared" si="1"/>
        <v>0.309989575</v>
      </c>
      <c r="O7970" s="83">
        <f t="shared" si="2"/>
        <v>0.309989575</v>
      </c>
      <c r="Q7970" s="83">
        <f t="shared" si="3"/>
        <v>0.6271923077</v>
      </c>
      <c r="R7970" s="83">
        <f t="shared" si="4"/>
        <v>0.309989575</v>
      </c>
      <c r="S7970" s="83" t="b">
        <f t="shared" si="5"/>
        <v>0</v>
      </c>
      <c r="T7970" s="72"/>
      <c r="U7970" s="72"/>
      <c r="V7970" s="72"/>
      <c r="W7970" s="72"/>
      <c r="X7970" s="72"/>
      <c r="Y7970" s="72"/>
      <c r="Z7970" s="72"/>
      <c r="AA7970" s="72"/>
      <c r="AB7970" s="72"/>
      <c r="AC7970" s="72"/>
      <c r="AD7970" s="72"/>
      <c r="AE7970" s="72"/>
      <c r="AF7970" s="72"/>
      <c r="AG7970" s="72"/>
      <c r="AH7970" s="72"/>
      <c r="AI7970" s="72"/>
      <c r="AJ7970" s="72"/>
      <c r="AK7970" s="72"/>
    </row>
    <row r="7971" ht="14.25" customHeight="1">
      <c r="A7971" s="78">
        <v>7968.0</v>
      </c>
      <c r="C7971" s="78" t="str">
        <f>VLOOKUP(G7971,[1]Macrodata_CCF!$A$3:$D$55,4,FALSE)</f>
        <v>#ERROR!</v>
      </c>
      <c r="E7971" s="79" t="str">
        <f>VLOOKUP(G7971,[1]Macrodata_CCF!$A$3:$B$55,2,FALSE)</f>
        <v>#ERROR!</v>
      </c>
      <c r="F7971" s="78">
        <v>0.0</v>
      </c>
      <c r="G7971" s="80">
        <v>39.0</v>
      </c>
      <c r="H7971" s="81">
        <v>95955.0</v>
      </c>
      <c r="I7971" s="81">
        <v>950000.0</v>
      </c>
      <c r="J7971" s="81">
        <v>121575.0</v>
      </c>
      <c r="K7971" s="81">
        <v>950000.0</v>
      </c>
      <c r="L7971" s="82">
        <v>0.02999841928703991</v>
      </c>
      <c r="N7971" s="83">
        <f t="shared" si="1"/>
        <v>0.02999841929</v>
      </c>
      <c r="O7971" s="83">
        <f t="shared" si="2"/>
        <v>0.02999841929</v>
      </c>
      <c r="Q7971" s="83">
        <f t="shared" si="3"/>
        <v>0.8989947368</v>
      </c>
      <c r="R7971" s="83">
        <f t="shared" si="4"/>
        <v>0.02999841929</v>
      </c>
      <c r="S7971" s="83" t="b">
        <f t="shared" si="5"/>
        <v>0</v>
      </c>
      <c r="T7971" s="72"/>
      <c r="U7971" s="72"/>
      <c r="V7971" s="72"/>
      <c r="W7971" s="72"/>
      <c r="X7971" s="72"/>
      <c r="Y7971" s="72"/>
      <c r="Z7971" s="72"/>
      <c r="AA7971" s="72"/>
      <c r="AB7971" s="72"/>
      <c r="AC7971" s="72"/>
      <c r="AD7971" s="72"/>
      <c r="AE7971" s="72"/>
      <c r="AF7971" s="72"/>
      <c r="AG7971" s="72"/>
      <c r="AH7971" s="72"/>
      <c r="AI7971" s="72"/>
      <c r="AJ7971" s="72"/>
      <c r="AK7971" s="72"/>
    </row>
    <row r="7972" ht="14.25" customHeight="1">
      <c r="A7972" s="78">
        <v>7969.0</v>
      </c>
      <c r="C7972" s="78" t="str">
        <f>VLOOKUP(G7972,[1]Macrodata_CCF!$A$3:$D$55,4,FALSE)</f>
        <v>#ERROR!</v>
      </c>
      <c r="E7972" s="79" t="str">
        <f>VLOOKUP(G7972,[1]Macrodata_CCF!$A$3:$B$55,2,FALSE)</f>
        <v>#ERROR!</v>
      </c>
      <c r="F7972" s="78">
        <v>0.0</v>
      </c>
      <c r="G7972" s="80">
        <v>37.0</v>
      </c>
      <c r="H7972" s="81">
        <v>520590.0</v>
      </c>
      <c r="I7972" s="81">
        <v>660000.0</v>
      </c>
      <c r="J7972" s="81">
        <v>528955.0</v>
      </c>
      <c r="K7972" s="81">
        <v>660000.0</v>
      </c>
      <c r="L7972" s="82">
        <v>0.06000286923463166</v>
      </c>
      <c r="N7972" s="83">
        <f t="shared" si="1"/>
        <v>0.06000286923</v>
      </c>
      <c r="O7972" s="83">
        <f t="shared" si="2"/>
        <v>0.06000286923</v>
      </c>
      <c r="Q7972" s="83">
        <f t="shared" si="3"/>
        <v>0.2112272727</v>
      </c>
      <c r="R7972" s="83">
        <f t="shared" si="4"/>
        <v>0.06000286923</v>
      </c>
      <c r="S7972" s="83" t="b">
        <f t="shared" si="5"/>
        <v>0</v>
      </c>
      <c r="T7972" s="72"/>
      <c r="U7972" s="72"/>
      <c r="V7972" s="72"/>
      <c r="W7972" s="72"/>
      <c r="X7972" s="72"/>
      <c r="Y7972" s="72"/>
      <c r="Z7972" s="72"/>
      <c r="AA7972" s="72"/>
      <c r="AB7972" s="72"/>
      <c r="AC7972" s="72"/>
      <c r="AD7972" s="72"/>
      <c r="AE7972" s="72"/>
      <c r="AF7972" s="72"/>
      <c r="AG7972" s="72"/>
      <c r="AH7972" s="72"/>
      <c r="AI7972" s="72"/>
      <c r="AJ7972" s="72"/>
      <c r="AK7972" s="72"/>
    </row>
    <row r="7973" ht="14.25" customHeight="1">
      <c r="A7973" s="78">
        <v>7970.0</v>
      </c>
      <c r="C7973" s="78" t="str">
        <f>VLOOKUP(G7973,[1]Macrodata_CCF!$A$3:$D$55,4,FALSE)</f>
        <v>#ERROR!</v>
      </c>
      <c r="E7973" s="79" t="str">
        <f>VLOOKUP(G7973,[1]Macrodata_CCF!$A$3:$B$55,2,FALSE)</f>
        <v>#ERROR!</v>
      </c>
      <c r="F7973" s="78">
        <v>0.0</v>
      </c>
      <c r="G7973" s="80">
        <v>51.0</v>
      </c>
      <c r="H7973" s="81">
        <v>0.0</v>
      </c>
      <c r="I7973" s="81">
        <v>360000.0</v>
      </c>
      <c r="J7973" s="81">
        <v>28800.0</v>
      </c>
      <c r="K7973" s="81">
        <v>360000.0</v>
      </c>
      <c r="L7973" s="82">
        <v>0.08</v>
      </c>
      <c r="N7973" s="83">
        <f t="shared" si="1"/>
        <v>0.08</v>
      </c>
      <c r="O7973" s="83">
        <f t="shared" si="2"/>
        <v>0.08</v>
      </c>
      <c r="Q7973" s="83">
        <f t="shared" si="3"/>
        <v>1</v>
      </c>
      <c r="R7973" s="83">
        <f t="shared" si="4"/>
        <v>0.08</v>
      </c>
      <c r="S7973" s="83" t="b">
        <f t="shared" si="5"/>
        <v>0</v>
      </c>
      <c r="T7973" s="72"/>
      <c r="U7973" s="72"/>
      <c r="V7973" s="72"/>
      <c r="W7973" s="72"/>
      <c r="X7973" s="72"/>
      <c r="Y7973" s="72"/>
      <c r="Z7973" s="72"/>
      <c r="AA7973" s="72"/>
      <c r="AB7973" s="72"/>
      <c r="AC7973" s="72"/>
      <c r="AD7973" s="72"/>
      <c r="AE7973" s="72"/>
      <c r="AF7973" s="72"/>
      <c r="AG7973" s="72"/>
      <c r="AH7973" s="72"/>
      <c r="AI7973" s="72"/>
      <c r="AJ7973" s="72"/>
      <c r="AK7973" s="72"/>
    </row>
    <row r="7974" ht="14.25" customHeight="1">
      <c r="A7974" s="78">
        <v>7971.0</v>
      </c>
      <c r="C7974" s="78" t="str">
        <f>VLOOKUP(G7974,[1]Macrodata_CCF!$A$3:$D$55,4,FALSE)</f>
        <v>#ERROR!</v>
      </c>
      <c r="E7974" s="79" t="str">
        <f>VLOOKUP(G7974,[1]Macrodata_CCF!$A$3:$B$55,2,FALSE)</f>
        <v>#ERROR!</v>
      </c>
      <c r="F7974" s="78">
        <v>0.0</v>
      </c>
      <c r="G7974" s="80">
        <v>39.0</v>
      </c>
      <c r="H7974" s="81">
        <v>88925.0</v>
      </c>
      <c r="I7974" s="81">
        <v>910000.0</v>
      </c>
      <c r="J7974" s="81">
        <v>113555.0</v>
      </c>
      <c r="K7974" s="81">
        <v>910000.0</v>
      </c>
      <c r="L7974" s="82">
        <v>0.0299972596900405</v>
      </c>
      <c r="N7974" s="83">
        <f t="shared" si="1"/>
        <v>0.02999725969</v>
      </c>
      <c r="O7974" s="83">
        <f t="shared" si="2"/>
        <v>0.02999725969</v>
      </c>
      <c r="Q7974" s="83">
        <f t="shared" si="3"/>
        <v>0.9022802198</v>
      </c>
      <c r="R7974" s="83">
        <f t="shared" si="4"/>
        <v>0.02999725969</v>
      </c>
      <c r="S7974" s="83" t="b">
        <f t="shared" si="5"/>
        <v>0</v>
      </c>
      <c r="T7974" s="72"/>
      <c r="U7974" s="72"/>
      <c r="V7974" s="72"/>
      <c r="W7974" s="72"/>
      <c r="X7974" s="72"/>
      <c r="Y7974" s="72"/>
      <c r="Z7974" s="72"/>
      <c r="AA7974" s="72"/>
      <c r="AB7974" s="72"/>
      <c r="AC7974" s="72"/>
      <c r="AD7974" s="72"/>
      <c r="AE7974" s="72"/>
      <c r="AF7974" s="72"/>
      <c r="AG7974" s="72"/>
      <c r="AH7974" s="72"/>
      <c r="AI7974" s="72"/>
      <c r="AJ7974" s="72"/>
      <c r="AK7974" s="72"/>
    </row>
    <row r="7975" ht="14.25" customHeight="1">
      <c r="A7975" s="78">
        <v>7972.0</v>
      </c>
      <c r="C7975" s="78" t="str">
        <f>VLOOKUP(G7975,[1]Macrodata_CCF!$A$3:$D$55,4,FALSE)</f>
        <v>#ERROR!</v>
      </c>
      <c r="E7975" s="79" t="str">
        <f>VLOOKUP(G7975,[1]Macrodata_CCF!$A$3:$B$55,2,FALSE)</f>
        <v>#ERROR!</v>
      </c>
      <c r="F7975" s="78">
        <v>0.0</v>
      </c>
      <c r="G7975" s="80">
        <v>3.0</v>
      </c>
      <c r="H7975" s="81">
        <v>0.0</v>
      </c>
      <c r="I7975" s="81">
        <v>20000.0</v>
      </c>
      <c r="J7975" s="81">
        <v>5000.0</v>
      </c>
      <c r="K7975" s="81">
        <v>20000.0</v>
      </c>
      <c r="L7975" s="82">
        <v>0.25</v>
      </c>
      <c r="N7975" s="83">
        <f t="shared" si="1"/>
        <v>0.25</v>
      </c>
      <c r="O7975" s="83">
        <f t="shared" si="2"/>
        <v>0.25</v>
      </c>
      <c r="Q7975" s="83">
        <f t="shared" si="3"/>
        <v>1</v>
      </c>
      <c r="R7975" s="83">
        <f t="shared" si="4"/>
        <v>0.25</v>
      </c>
      <c r="S7975" s="83" t="b">
        <f t="shared" si="5"/>
        <v>0</v>
      </c>
      <c r="T7975" s="72"/>
      <c r="U7975" s="72"/>
      <c r="V7975" s="72"/>
      <c r="W7975" s="72"/>
      <c r="X7975" s="72"/>
      <c r="Y7975" s="72"/>
      <c r="Z7975" s="72"/>
      <c r="AA7975" s="72"/>
      <c r="AB7975" s="72"/>
      <c r="AC7975" s="72"/>
      <c r="AD7975" s="72"/>
      <c r="AE7975" s="72"/>
      <c r="AF7975" s="72"/>
      <c r="AG7975" s="72"/>
      <c r="AH7975" s="72"/>
      <c r="AI7975" s="72"/>
      <c r="AJ7975" s="72"/>
      <c r="AK7975" s="72"/>
    </row>
    <row r="7976" ht="14.25" customHeight="1">
      <c r="A7976" s="78">
        <v>7973.0</v>
      </c>
      <c r="C7976" s="78" t="str">
        <f>VLOOKUP(G7976,[1]Macrodata_CCF!$A$3:$D$55,4,FALSE)</f>
        <v>#ERROR!</v>
      </c>
      <c r="E7976" s="79" t="str">
        <f>VLOOKUP(G7976,[1]Macrodata_CCF!$A$3:$B$55,2,FALSE)</f>
        <v>#ERROR!</v>
      </c>
      <c r="F7976" s="78">
        <v>0.0</v>
      </c>
      <c r="G7976" s="80">
        <v>45.0</v>
      </c>
      <c r="H7976" s="81">
        <v>509715.0</v>
      </c>
      <c r="I7976" s="81">
        <v>750000.0</v>
      </c>
      <c r="J7976" s="81">
        <v>449645.0</v>
      </c>
      <c r="K7976" s="81">
        <v>750000.0</v>
      </c>
      <c r="L7976" s="82">
        <v>-0.2499947978442267</v>
      </c>
      <c r="N7976" s="83">
        <f t="shared" si="1"/>
        <v>-0.2499947978</v>
      </c>
      <c r="O7976" s="83">
        <f t="shared" si="2"/>
        <v>0</v>
      </c>
      <c r="Q7976" s="83">
        <f t="shared" si="3"/>
        <v>0.32038</v>
      </c>
      <c r="R7976" s="83">
        <f t="shared" si="4"/>
        <v>-0.2499947978</v>
      </c>
      <c r="S7976" s="83" t="b">
        <f t="shared" si="5"/>
        <v>0</v>
      </c>
      <c r="T7976" s="72"/>
      <c r="U7976" s="72"/>
      <c r="V7976" s="72"/>
      <c r="W7976" s="72"/>
      <c r="X7976" s="72"/>
      <c r="Y7976" s="72"/>
      <c r="Z7976" s="72"/>
      <c r="AA7976" s="72"/>
      <c r="AB7976" s="72"/>
      <c r="AC7976" s="72"/>
      <c r="AD7976" s="72"/>
      <c r="AE7976" s="72"/>
      <c r="AF7976" s="72"/>
      <c r="AG7976" s="72"/>
      <c r="AH7976" s="72"/>
      <c r="AI7976" s="72"/>
      <c r="AJ7976" s="72"/>
      <c r="AK7976" s="72"/>
    </row>
    <row r="7977" ht="14.25" customHeight="1">
      <c r="A7977" s="78">
        <v>7974.0</v>
      </c>
      <c r="C7977" s="78" t="str">
        <f>VLOOKUP(G7977,[1]Macrodata_CCF!$A$3:$D$55,4,FALSE)</f>
        <v>#ERROR!</v>
      </c>
      <c r="E7977" s="79" t="str">
        <f>VLOOKUP(G7977,[1]Macrodata_CCF!$A$3:$B$55,2,FALSE)</f>
        <v>#ERROR!</v>
      </c>
      <c r="F7977" s="78">
        <v>0.0</v>
      </c>
      <c r="G7977" s="80">
        <v>16.0</v>
      </c>
      <c r="H7977" s="81">
        <v>0.0</v>
      </c>
      <c r="I7977" s="81">
        <v>40000.0</v>
      </c>
      <c r="J7977" s="81">
        <v>6400.0</v>
      </c>
      <c r="K7977" s="81">
        <v>40000.0</v>
      </c>
      <c r="L7977" s="82">
        <v>0.16</v>
      </c>
      <c r="N7977" s="83">
        <f t="shared" si="1"/>
        <v>0.16</v>
      </c>
      <c r="O7977" s="83">
        <f t="shared" si="2"/>
        <v>0.16</v>
      </c>
      <c r="Q7977" s="83">
        <f t="shared" si="3"/>
        <v>1</v>
      </c>
      <c r="R7977" s="83">
        <f t="shared" si="4"/>
        <v>0.16</v>
      </c>
      <c r="S7977" s="83" t="b">
        <f t="shared" si="5"/>
        <v>0</v>
      </c>
      <c r="T7977" s="72"/>
      <c r="U7977" s="72"/>
      <c r="V7977" s="72"/>
      <c r="W7977" s="72"/>
      <c r="X7977" s="72"/>
      <c r="Y7977" s="72"/>
      <c r="Z7977" s="72"/>
      <c r="AA7977" s="72"/>
      <c r="AB7977" s="72"/>
      <c r="AC7977" s="72"/>
      <c r="AD7977" s="72"/>
      <c r="AE7977" s="72"/>
      <c r="AF7977" s="72"/>
      <c r="AG7977" s="72"/>
      <c r="AH7977" s="72"/>
      <c r="AI7977" s="72"/>
      <c r="AJ7977" s="72"/>
      <c r="AK7977" s="72"/>
    </row>
    <row r="7978" ht="14.25" customHeight="1">
      <c r="A7978" s="78">
        <v>7975.0</v>
      </c>
      <c r="C7978" s="78" t="str">
        <f>VLOOKUP(G7978,[1]Macrodata_CCF!$A$3:$D$55,4,FALSE)</f>
        <v>#ERROR!</v>
      </c>
      <c r="E7978" s="79" t="str">
        <f>VLOOKUP(G7978,[1]Macrodata_CCF!$A$3:$B$55,2,FALSE)</f>
        <v>#ERROR!</v>
      </c>
      <c r="F7978" s="78">
        <v>0.0</v>
      </c>
      <c r="G7978" s="80">
        <v>28.0</v>
      </c>
      <c r="H7978" s="81">
        <v>287205.0</v>
      </c>
      <c r="I7978" s="81">
        <v>530000.0</v>
      </c>
      <c r="J7978" s="81">
        <v>540600.0</v>
      </c>
      <c r="K7978" s="81">
        <v>530000.0</v>
      </c>
      <c r="L7978" s="82">
        <v>1.043658230194197</v>
      </c>
      <c r="N7978" s="83">
        <f t="shared" si="1"/>
        <v>1.04365823</v>
      </c>
      <c r="O7978" s="83">
        <f t="shared" si="2"/>
        <v>1</v>
      </c>
      <c r="Q7978" s="83">
        <f t="shared" si="3"/>
        <v>0.4581037736</v>
      </c>
      <c r="R7978" s="83">
        <f t="shared" si="4"/>
        <v>1.04365823</v>
      </c>
      <c r="S7978" s="83" t="b">
        <f t="shared" si="5"/>
        <v>0</v>
      </c>
      <c r="T7978" s="72"/>
      <c r="U7978" s="72"/>
      <c r="V7978" s="72"/>
      <c r="W7978" s="72"/>
      <c r="X7978" s="72"/>
      <c r="Y7978" s="72"/>
      <c r="Z7978" s="72"/>
      <c r="AA7978" s="72"/>
      <c r="AB7978" s="72"/>
      <c r="AC7978" s="72"/>
      <c r="AD7978" s="72"/>
      <c r="AE7978" s="72"/>
      <c r="AF7978" s="72"/>
      <c r="AG7978" s="72"/>
      <c r="AH7978" s="72"/>
      <c r="AI7978" s="72"/>
      <c r="AJ7978" s="72"/>
      <c r="AK7978" s="72"/>
    </row>
    <row r="7979" ht="14.25" customHeight="1">
      <c r="A7979" s="78">
        <v>7976.0</v>
      </c>
      <c r="C7979" s="78" t="str">
        <f>VLOOKUP(G7979,[1]Macrodata_CCF!$A$3:$D$55,4,FALSE)</f>
        <v>#ERROR!</v>
      </c>
      <c r="E7979" s="79" t="str">
        <f>VLOOKUP(G7979,[1]Macrodata_CCF!$A$3:$B$55,2,FALSE)</f>
        <v>#ERROR!</v>
      </c>
      <c r="F7979" s="78">
        <v>0.0</v>
      </c>
      <c r="G7979" s="80">
        <v>10.0</v>
      </c>
      <c r="H7979" s="81">
        <v>0.0</v>
      </c>
      <c r="I7979" s="81">
        <v>820000.0</v>
      </c>
      <c r="J7979" s="81">
        <v>278800.0</v>
      </c>
      <c r="K7979" s="81">
        <v>820000.0</v>
      </c>
      <c r="L7979" s="82">
        <v>0.34</v>
      </c>
      <c r="N7979" s="83">
        <f t="shared" si="1"/>
        <v>0.34</v>
      </c>
      <c r="O7979" s="83">
        <f t="shared" si="2"/>
        <v>0.34</v>
      </c>
      <c r="Q7979" s="83">
        <f t="shared" si="3"/>
        <v>1</v>
      </c>
      <c r="R7979" s="83">
        <f t="shared" si="4"/>
        <v>0.34</v>
      </c>
      <c r="S7979" s="83" t="b">
        <f t="shared" si="5"/>
        <v>0</v>
      </c>
      <c r="T7979" s="72"/>
      <c r="U7979" s="72"/>
      <c r="V7979" s="72"/>
      <c r="W7979" s="72"/>
      <c r="X7979" s="72"/>
      <c r="Y7979" s="72"/>
      <c r="Z7979" s="72"/>
      <c r="AA7979" s="72"/>
      <c r="AB7979" s="72"/>
      <c r="AC7979" s="72"/>
      <c r="AD7979" s="72"/>
      <c r="AE7979" s="72"/>
      <c r="AF7979" s="72"/>
      <c r="AG7979" s="72"/>
      <c r="AH7979" s="72"/>
      <c r="AI7979" s="72"/>
      <c r="AJ7979" s="72"/>
      <c r="AK7979" s="72"/>
    </row>
    <row r="7980" ht="14.25" customHeight="1">
      <c r="A7980" s="78">
        <v>7977.0</v>
      </c>
      <c r="C7980" s="78" t="str">
        <f>VLOOKUP(G7980,[1]Macrodata_CCF!$A$3:$D$55,4,FALSE)</f>
        <v>#ERROR!</v>
      </c>
      <c r="E7980" s="79" t="str">
        <f>VLOOKUP(G7980,[1]Macrodata_CCF!$A$3:$B$55,2,FALSE)</f>
        <v>#ERROR!</v>
      </c>
      <c r="F7980" s="78">
        <v>1.0</v>
      </c>
      <c r="G7980" s="80">
        <v>37.0</v>
      </c>
      <c r="H7980" s="81">
        <v>228255.0</v>
      </c>
      <c r="I7980" s="81">
        <v>330000.0</v>
      </c>
      <c r="J7980" s="81">
        <v>286250.0</v>
      </c>
      <c r="K7980" s="81">
        <v>561000.0</v>
      </c>
      <c r="L7980" s="82">
        <v>0.5700034399724803</v>
      </c>
      <c r="N7980" s="83">
        <f t="shared" si="1"/>
        <v>0.57000344</v>
      </c>
      <c r="O7980" s="83">
        <f t="shared" si="2"/>
        <v>0.57000344</v>
      </c>
      <c r="Q7980" s="83">
        <f t="shared" si="3"/>
        <v>0.3083181818</v>
      </c>
      <c r="R7980" s="83">
        <f t="shared" si="4"/>
        <v>0.57000344</v>
      </c>
      <c r="S7980" s="83" t="b">
        <f t="shared" si="5"/>
        <v>0</v>
      </c>
      <c r="T7980" s="72"/>
      <c r="U7980" s="72"/>
      <c r="V7980" s="72"/>
      <c r="W7980" s="72"/>
      <c r="X7980" s="72"/>
      <c r="Y7980" s="72"/>
      <c r="Z7980" s="72"/>
      <c r="AA7980" s="72"/>
      <c r="AB7980" s="72"/>
      <c r="AC7980" s="72"/>
      <c r="AD7980" s="72"/>
      <c r="AE7980" s="72"/>
      <c r="AF7980" s="72"/>
      <c r="AG7980" s="72"/>
      <c r="AH7980" s="72"/>
      <c r="AI7980" s="72"/>
      <c r="AJ7980" s="72"/>
      <c r="AK7980" s="72"/>
    </row>
    <row r="7981" ht="14.25" customHeight="1">
      <c r="A7981" s="78">
        <v>7978.0</v>
      </c>
      <c r="C7981" s="78" t="str">
        <f>VLOOKUP(G7981,[1]Macrodata_CCF!$A$3:$D$55,4,FALSE)</f>
        <v>#ERROR!</v>
      </c>
      <c r="E7981" s="79" t="str">
        <f>VLOOKUP(G7981,[1]Macrodata_CCF!$A$3:$B$55,2,FALSE)</f>
        <v>#ERROR!</v>
      </c>
      <c r="F7981" s="78">
        <v>0.0</v>
      </c>
      <c r="G7981" s="80">
        <v>39.0</v>
      </c>
      <c r="H7981" s="81">
        <v>0.0</v>
      </c>
      <c r="I7981" s="81">
        <v>80000.0</v>
      </c>
      <c r="J7981" s="81">
        <v>0.0</v>
      </c>
      <c r="K7981" s="81">
        <v>80000.0</v>
      </c>
      <c r="L7981" s="82">
        <v>0.0</v>
      </c>
      <c r="N7981" s="83">
        <f t="shared" si="1"/>
        <v>0</v>
      </c>
      <c r="O7981" s="83">
        <f t="shared" si="2"/>
        <v>0</v>
      </c>
      <c r="Q7981" s="83">
        <f t="shared" si="3"/>
        <v>1</v>
      </c>
      <c r="R7981" s="83">
        <f t="shared" si="4"/>
        <v>0</v>
      </c>
      <c r="S7981" s="83" t="b">
        <f t="shared" si="5"/>
        <v>0</v>
      </c>
      <c r="T7981" s="72"/>
      <c r="U7981" s="72"/>
      <c r="V7981" s="72"/>
      <c r="W7981" s="72"/>
      <c r="X7981" s="72"/>
      <c r="Y7981" s="72"/>
      <c r="Z7981" s="72"/>
      <c r="AA7981" s="72"/>
      <c r="AB7981" s="72"/>
      <c r="AC7981" s="72"/>
      <c r="AD7981" s="72"/>
      <c r="AE7981" s="72"/>
      <c r="AF7981" s="72"/>
      <c r="AG7981" s="72"/>
      <c r="AH7981" s="72"/>
      <c r="AI7981" s="72"/>
      <c r="AJ7981" s="72"/>
      <c r="AK7981" s="72"/>
    </row>
    <row r="7982" ht="14.25" customHeight="1">
      <c r="A7982" s="78">
        <v>7979.0</v>
      </c>
      <c r="C7982" s="78" t="str">
        <f>VLOOKUP(G7982,[1]Macrodata_CCF!$A$3:$D$55,4,FALSE)</f>
        <v>#ERROR!</v>
      </c>
      <c r="E7982" s="79" t="str">
        <f>VLOOKUP(G7982,[1]Macrodata_CCF!$A$3:$B$55,2,FALSE)</f>
        <v>#ERROR!</v>
      </c>
      <c r="F7982" s="78">
        <v>0.0</v>
      </c>
      <c r="G7982" s="80">
        <v>53.0</v>
      </c>
      <c r="H7982" s="81">
        <v>230065.0</v>
      </c>
      <c r="I7982" s="81">
        <v>420000.0</v>
      </c>
      <c r="J7982" s="81">
        <v>249060.0</v>
      </c>
      <c r="K7982" s="81">
        <v>420000.0</v>
      </c>
      <c r="L7982" s="82">
        <v>0.1000078974385974</v>
      </c>
      <c r="N7982" s="83">
        <f t="shared" si="1"/>
        <v>0.1000078974</v>
      </c>
      <c r="O7982" s="83">
        <f t="shared" si="2"/>
        <v>0.1000078974</v>
      </c>
      <c r="Q7982" s="83">
        <f t="shared" si="3"/>
        <v>0.4522261905</v>
      </c>
      <c r="R7982" s="83">
        <f t="shared" si="4"/>
        <v>0.1000078974</v>
      </c>
      <c r="S7982" s="83" t="b">
        <f t="shared" si="5"/>
        <v>0</v>
      </c>
      <c r="T7982" s="72"/>
      <c r="U7982" s="72"/>
      <c r="V7982" s="72"/>
      <c r="W7982" s="72"/>
      <c r="X7982" s="72"/>
      <c r="Y7982" s="72"/>
      <c r="Z7982" s="72"/>
      <c r="AA7982" s="72"/>
      <c r="AB7982" s="72"/>
      <c r="AC7982" s="72"/>
      <c r="AD7982" s="72"/>
      <c r="AE7982" s="72"/>
      <c r="AF7982" s="72"/>
      <c r="AG7982" s="72"/>
      <c r="AH7982" s="72"/>
      <c r="AI7982" s="72"/>
      <c r="AJ7982" s="72"/>
      <c r="AK7982" s="72"/>
    </row>
    <row r="7983" ht="14.25" customHeight="1">
      <c r="A7983" s="78">
        <v>7980.0</v>
      </c>
      <c r="C7983" s="78" t="str">
        <f>VLOOKUP(G7983,[1]Macrodata_CCF!$A$3:$D$55,4,FALSE)</f>
        <v>#ERROR!</v>
      </c>
      <c r="E7983" s="79" t="str">
        <f>VLOOKUP(G7983,[1]Macrodata_CCF!$A$3:$B$55,2,FALSE)</f>
        <v>#ERROR!</v>
      </c>
      <c r="F7983" s="78">
        <v>0.0</v>
      </c>
      <c r="G7983" s="80">
        <v>14.0</v>
      </c>
      <c r="H7983" s="81">
        <v>535695.0</v>
      </c>
      <c r="I7983" s="81">
        <v>740000.0</v>
      </c>
      <c r="J7983" s="81">
        <v>570425.0</v>
      </c>
      <c r="K7983" s="81">
        <v>740000.0</v>
      </c>
      <c r="L7983" s="82">
        <v>0.1699909449107951</v>
      </c>
      <c r="N7983" s="83">
        <f t="shared" si="1"/>
        <v>0.1699909449</v>
      </c>
      <c r="O7983" s="83">
        <f t="shared" si="2"/>
        <v>0.1699909449</v>
      </c>
      <c r="Q7983" s="83">
        <f t="shared" si="3"/>
        <v>0.2760878378</v>
      </c>
      <c r="R7983" s="83">
        <f t="shared" si="4"/>
        <v>0.1699909449</v>
      </c>
      <c r="S7983" s="83" t="b">
        <f t="shared" si="5"/>
        <v>0</v>
      </c>
      <c r="T7983" s="72"/>
      <c r="U7983" s="72"/>
      <c r="V7983" s="72"/>
      <c r="W7983" s="72"/>
      <c r="X7983" s="72"/>
      <c r="Y7983" s="72"/>
      <c r="Z7983" s="72"/>
      <c r="AA7983" s="72"/>
      <c r="AB7983" s="72"/>
      <c r="AC7983" s="72"/>
      <c r="AD7983" s="72"/>
      <c r="AE7983" s="72"/>
      <c r="AF7983" s="72"/>
      <c r="AG7983" s="72"/>
      <c r="AH7983" s="72"/>
      <c r="AI7983" s="72"/>
      <c r="AJ7983" s="72"/>
      <c r="AK7983" s="72"/>
    </row>
    <row r="7984" ht="14.25" customHeight="1">
      <c r="A7984" s="78">
        <v>7981.0</v>
      </c>
      <c r="C7984" s="78" t="str">
        <f>VLOOKUP(G7984,[1]Macrodata_CCF!$A$3:$D$55,4,FALSE)</f>
        <v>#ERROR!</v>
      </c>
      <c r="E7984" s="79" t="str">
        <f>VLOOKUP(G7984,[1]Macrodata_CCF!$A$3:$B$55,2,FALSE)</f>
        <v>#ERROR!</v>
      </c>
      <c r="F7984" s="78">
        <v>0.0</v>
      </c>
      <c r="G7984" s="80">
        <v>13.0</v>
      </c>
      <c r="H7984" s="81">
        <v>216975.0</v>
      </c>
      <c r="I7984" s="81">
        <v>570000.0</v>
      </c>
      <c r="J7984" s="81">
        <v>284050.0</v>
      </c>
      <c r="K7984" s="81">
        <v>570000.0</v>
      </c>
      <c r="L7984" s="82">
        <v>0.1900007081651441</v>
      </c>
      <c r="N7984" s="83">
        <f t="shared" si="1"/>
        <v>0.1900007082</v>
      </c>
      <c r="O7984" s="83">
        <f t="shared" si="2"/>
        <v>0.1900007082</v>
      </c>
      <c r="Q7984" s="83">
        <f t="shared" si="3"/>
        <v>0.6193421053</v>
      </c>
      <c r="R7984" s="83">
        <f t="shared" si="4"/>
        <v>0.1900007082</v>
      </c>
      <c r="S7984" s="83" t="b">
        <f t="shared" si="5"/>
        <v>0</v>
      </c>
      <c r="T7984" s="72"/>
      <c r="U7984" s="72"/>
      <c r="V7984" s="72"/>
      <c r="W7984" s="72"/>
      <c r="X7984" s="72"/>
      <c r="Y7984" s="72"/>
      <c r="Z7984" s="72"/>
      <c r="AA7984" s="72"/>
      <c r="AB7984" s="72"/>
      <c r="AC7984" s="72"/>
      <c r="AD7984" s="72"/>
      <c r="AE7984" s="72"/>
      <c r="AF7984" s="72"/>
      <c r="AG7984" s="72"/>
      <c r="AH7984" s="72"/>
      <c r="AI7984" s="72"/>
      <c r="AJ7984" s="72"/>
      <c r="AK7984" s="72"/>
    </row>
    <row r="7985" ht="14.25" customHeight="1">
      <c r="A7985" s="78">
        <v>7982.0</v>
      </c>
      <c r="C7985" s="78" t="str">
        <f>VLOOKUP(G7985,[1]Macrodata_CCF!$A$3:$D$55,4,FALSE)</f>
        <v>#ERROR!</v>
      </c>
      <c r="E7985" s="79" t="str">
        <f>VLOOKUP(G7985,[1]Macrodata_CCF!$A$3:$B$55,2,FALSE)</f>
        <v>#ERROR!</v>
      </c>
      <c r="F7985" s="78">
        <v>0.0</v>
      </c>
      <c r="G7985" s="80">
        <v>34.0</v>
      </c>
      <c r="H7985" s="81">
        <v>138960.0</v>
      </c>
      <c r="I7985" s="81">
        <v>580000.0</v>
      </c>
      <c r="J7985" s="81">
        <v>591600.0</v>
      </c>
      <c r="K7985" s="81">
        <v>580000.0</v>
      </c>
      <c r="L7985" s="82">
        <v>1.026301469254489</v>
      </c>
      <c r="N7985" s="83">
        <f t="shared" si="1"/>
        <v>1.026301469</v>
      </c>
      <c r="O7985" s="83">
        <f t="shared" si="2"/>
        <v>1</v>
      </c>
      <c r="Q7985" s="83">
        <f t="shared" si="3"/>
        <v>0.7604137931</v>
      </c>
      <c r="R7985" s="83">
        <f t="shared" si="4"/>
        <v>1.026301469</v>
      </c>
      <c r="S7985" s="83" t="b">
        <f t="shared" si="5"/>
        <v>0</v>
      </c>
      <c r="T7985" s="72"/>
      <c r="U7985" s="72"/>
      <c r="V7985" s="72"/>
      <c r="W7985" s="72"/>
      <c r="X7985" s="72"/>
      <c r="Y7985" s="72"/>
      <c r="Z7985" s="72"/>
      <c r="AA7985" s="72"/>
      <c r="AB7985" s="72"/>
      <c r="AC7985" s="72"/>
      <c r="AD7985" s="72"/>
      <c r="AE7985" s="72"/>
      <c r="AF7985" s="72"/>
      <c r="AG7985" s="72"/>
      <c r="AH7985" s="72"/>
      <c r="AI7985" s="72"/>
      <c r="AJ7985" s="72"/>
      <c r="AK7985" s="72"/>
    </row>
    <row r="7986" ht="14.25" customHeight="1">
      <c r="A7986" s="78">
        <v>7983.0</v>
      </c>
      <c r="C7986" s="78" t="str">
        <f>VLOOKUP(G7986,[1]Macrodata_CCF!$A$3:$D$55,4,FALSE)</f>
        <v>#ERROR!</v>
      </c>
      <c r="E7986" s="79" t="str">
        <f>VLOOKUP(G7986,[1]Macrodata_CCF!$A$3:$B$55,2,FALSE)</f>
        <v>#ERROR!</v>
      </c>
      <c r="F7986" s="78">
        <v>0.0</v>
      </c>
      <c r="G7986" s="80">
        <v>28.0</v>
      </c>
      <c r="H7986" s="81">
        <v>197775.0</v>
      </c>
      <c r="I7986" s="81">
        <v>460000.0</v>
      </c>
      <c r="J7986" s="81">
        <v>242355.0</v>
      </c>
      <c r="K7986" s="81">
        <v>460000.0</v>
      </c>
      <c r="L7986" s="82">
        <v>0.170006673658118</v>
      </c>
      <c r="N7986" s="83">
        <f t="shared" si="1"/>
        <v>0.1700066737</v>
      </c>
      <c r="O7986" s="83">
        <f t="shared" si="2"/>
        <v>0.1700066737</v>
      </c>
      <c r="Q7986" s="83">
        <f t="shared" si="3"/>
        <v>0.5700543478</v>
      </c>
      <c r="R7986" s="83">
        <f t="shared" si="4"/>
        <v>0.1700066737</v>
      </c>
      <c r="S7986" s="83" t="b">
        <f t="shared" si="5"/>
        <v>0</v>
      </c>
      <c r="T7986" s="72"/>
      <c r="U7986" s="72"/>
      <c r="V7986" s="72"/>
      <c r="W7986" s="72"/>
      <c r="X7986" s="72"/>
      <c r="Y7986" s="72"/>
      <c r="Z7986" s="72"/>
      <c r="AA7986" s="72"/>
      <c r="AB7986" s="72"/>
      <c r="AC7986" s="72"/>
      <c r="AD7986" s="72"/>
      <c r="AE7986" s="72"/>
      <c r="AF7986" s="72"/>
      <c r="AG7986" s="72"/>
      <c r="AH7986" s="72"/>
      <c r="AI7986" s="72"/>
      <c r="AJ7986" s="72"/>
      <c r="AK7986" s="72"/>
    </row>
    <row r="7987" ht="14.25" customHeight="1">
      <c r="A7987" s="78">
        <v>7984.0</v>
      </c>
      <c r="C7987" s="78" t="str">
        <f>VLOOKUP(G7987,[1]Macrodata_CCF!$A$3:$D$55,4,FALSE)</f>
        <v>#ERROR!</v>
      </c>
      <c r="E7987" s="79" t="str">
        <f>VLOOKUP(G7987,[1]Macrodata_CCF!$A$3:$B$55,2,FALSE)</f>
        <v>#ERROR!</v>
      </c>
      <c r="F7987" s="78">
        <v>0.0</v>
      </c>
      <c r="G7987" s="80">
        <v>34.0</v>
      </c>
      <c r="H7987" s="81">
        <v>144280.0</v>
      </c>
      <c r="I7987" s="81">
        <v>570000.0</v>
      </c>
      <c r="J7987" s="81">
        <v>178340.0</v>
      </c>
      <c r="K7987" s="81">
        <v>570000.0</v>
      </c>
      <c r="L7987" s="82">
        <v>0.08000563750822137</v>
      </c>
      <c r="N7987" s="83">
        <f t="shared" si="1"/>
        <v>0.08000563751</v>
      </c>
      <c r="O7987" s="83">
        <f t="shared" si="2"/>
        <v>0.08000563751</v>
      </c>
      <c r="Q7987" s="83">
        <f t="shared" si="3"/>
        <v>0.746877193</v>
      </c>
      <c r="R7987" s="83">
        <f t="shared" si="4"/>
        <v>0.08000563751</v>
      </c>
      <c r="S7987" s="83" t="b">
        <f t="shared" si="5"/>
        <v>0</v>
      </c>
      <c r="T7987" s="72"/>
      <c r="U7987" s="72"/>
      <c r="V7987" s="72"/>
      <c r="W7987" s="72"/>
      <c r="X7987" s="72"/>
      <c r="Y7987" s="72"/>
      <c r="Z7987" s="72"/>
      <c r="AA7987" s="72"/>
      <c r="AB7987" s="72"/>
      <c r="AC7987" s="72"/>
      <c r="AD7987" s="72"/>
      <c r="AE7987" s="72"/>
      <c r="AF7987" s="72"/>
      <c r="AG7987" s="72"/>
      <c r="AH7987" s="72"/>
      <c r="AI7987" s="72"/>
      <c r="AJ7987" s="72"/>
      <c r="AK7987" s="72"/>
    </row>
    <row r="7988" ht="14.25" customHeight="1">
      <c r="A7988" s="78">
        <v>7985.0</v>
      </c>
      <c r="C7988" s="78" t="str">
        <f>VLOOKUP(G7988,[1]Macrodata_CCF!$A$3:$D$55,4,FALSE)</f>
        <v>#ERROR!</v>
      </c>
      <c r="E7988" s="79" t="str">
        <f>VLOOKUP(G7988,[1]Macrodata_CCF!$A$3:$B$55,2,FALSE)</f>
        <v>#ERROR!</v>
      </c>
      <c r="F7988" s="78">
        <v>1.0</v>
      </c>
      <c r="G7988" s="80">
        <v>13.0</v>
      </c>
      <c r="H7988" s="81">
        <v>569290.0</v>
      </c>
      <c r="I7988" s="81">
        <v>750000.0</v>
      </c>
      <c r="J7988" s="81">
        <v>567485.0</v>
      </c>
      <c r="K7988" s="81">
        <v>750000.0</v>
      </c>
      <c r="L7988" s="82">
        <v>-0.009988379171047534</v>
      </c>
      <c r="N7988" s="83">
        <f t="shared" si="1"/>
        <v>-0.009988379171</v>
      </c>
      <c r="O7988" s="83">
        <f t="shared" si="2"/>
        <v>0</v>
      </c>
      <c r="Q7988" s="83">
        <f t="shared" si="3"/>
        <v>0.2409466667</v>
      </c>
      <c r="R7988" s="83">
        <f t="shared" si="4"/>
        <v>-0.009988379171</v>
      </c>
      <c r="S7988" s="83" t="b">
        <f t="shared" si="5"/>
        <v>0</v>
      </c>
      <c r="T7988" s="72"/>
      <c r="U7988" s="72"/>
      <c r="V7988" s="72"/>
      <c r="W7988" s="72"/>
      <c r="X7988" s="72"/>
      <c r="Y7988" s="72"/>
      <c r="Z7988" s="72"/>
      <c r="AA7988" s="72"/>
      <c r="AB7988" s="72"/>
      <c r="AC7988" s="72"/>
      <c r="AD7988" s="72"/>
      <c r="AE7988" s="72"/>
      <c r="AF7988" s="72"/>
      <c r="AG7988" s="72"/>
      <c r="AH7988" s="72"/>
      <c r="AI7988" s="72"/>
      <c r="AJ7988" s="72"/>
      <c r="AK7988" s="72"/>
    </row>
    <row r="7989" ht="14.25" customHeight="1">
      <c r="A7989" s="78">
        <v>7986.0</v>
      </c>
      <c r="C7989" s="78" t="str">
        <f>VLOOKUP(G7989,[1]Macrodata_CCF!$A$3:$D$55,4,FALSE)</f>
        <v>#ERROR!</v>
      </c>
      <c r="E7989" s="79" t="str">
        <f>VLOOKUP(G7989,[1]Macrodata_CCF!$A$3:$B$55,2,FALSE)</f>
        <v>#ERROR!</v>
      </c>
      <c r="F7989" s="78">
        <v>0.0</v>
      </c>
      <c r="G7989" s="80">
        <v>53.0</v>
      </c>
      <c r="H7989" s="81">
        <v>152965.0</v>
      </c>
      <c r="I7989" s="81">
        <v>230000.0</v>
      </c>
      <c r="J7989" s="81">
        <v>118300.0</v>
      </c>
      <c r="K7989" s="81">
        <v>230000.0</v>
      </c>
      <c r="L7989" s="82">
        <v>-0.449990264165639</v>
      </c>
      <c r="N7989" s="83">
        <f t="shared" si="1"/>
        <v>-0.4499902642</v>
      </c>
      <c r="O7989" s="83">
        <f t="shared" si="2"/>
        <v>0</v>
      </c>
      <c r="Q7989" s="83">
        <f t="shared" si="3"/>
        <v>0.3349347826</v>
      </c>
      <c r="R7989" s="83">
        <f t="shared" si="4"/>
        <v>-0.4499902642</v>
      </c>
      <c r="S7989" s="83" t="b">
        <f t="shared" si="5"/>
        <v>0</v>
      </c>
      <c r="T7989" s="72"/>
      <c r="U7989" s="72"/>
      <c r="V7989" s="72"/>
      <c r="W7989" s="72"/>
      <c r="X7989" s="72"/>
      <c r="Y7989" s="72"/>
      <c r="Z7989" s="72"/>
      <c r="AA7989" s="72"/>
      <c r="AB7989" s="72"/>
      <c r="AC7989" s="72"/>
      <c r="AD7989" s="72"/>
      <c r="AE7989" s="72"/>
      <c r="AF7989" s="72"/>
      <c r="AG7989" s="72"/>
      <c r="AH7989" s="72"/>
      <c r="AI7989" s="72"/>
      <c r="AJ7989" s="72"/>
      <c r="AK7989" s="72"/>
    </row>
    <row r="7990" ht="14.25" customHeight="1">
      <c r="A7990" s="78">
        <v>7987.0</v>
      </c>
      <c r="C7990" s="78" t="str">
        <f>VLOOKUP(G7990,[1]Macrodata_CCF!$A$3:$D$55,4,FALSE)</f>
        <v>#ERROR!</v>
      </c>
      <c r="E7990" s="79" t="str">
        <f>VLOOKUP(G7990,[1]Macrodata_CCF!$A$3:$B$55,2,FALSE)</f>
        <v>#ERROR!</v>
      </c>
      <c r="F7990" s="78">
        <v>0.0</v>
      </c>
      <c r="G7990" s="80">
        <v>46.0</v>
      </c>
      <c r="H7990" s="81">
        <v>459690.0</v>
      </c>
      <c r="I7990" s="81">
        <v>490000.0</v>
      </c>
      <c r="J7990" s="81">
        <v>464540.0</v>
      </c>
      <c r="K7990" s="81">
        <v>490000.0</v>
      </c>
      <c r="L7990" s="82">
        <v>0.1600131969646981</v>
      </c>
      <c r="N7990" s="83">
        <f t="shared" si="1"/>
        <v>0.160013197</v>
      </c>
      <c r="O7990" s="83">
        <f t="shared" si="2"/>
        <v>0.160013197</v>
      </c>
      <c r="Q7990" s="83">
        <f t="shared" si="3"/>
        <v>0.06185714286</v>
      </c>
      <c r="R7990" s="83">
        <f t="shared" si="4"/>
        <v>0.009897959184</v>
      </c>
      <c r="S7990" s="83" t="b">
        <f t="shared" si="5"/>
        <v>0</v>
      </c>
      <c r="T7990" s="72"/>
      <c r="U7990" s="72"/>
      <c r="V7990" s="72"/>
      <c r="W7990" s="72"/>
      <c r="X7990" s="72"/>
      <c r="Y7990" s="72"/>
      <c r="Z7990" s="72"/>
      <c r="AA7990" s="72"/>
      <c r="AB7990" s="72"/>
      <c r="AC7990" s="72"/>
      <c r="AD7990" s="72"/>
      <c r="AE7990" s="72"/>
      <c r="AF7990" s="72"/>
      <c r="AG7990" s="72"/>
      <c r="AH7990" s="72"/>
      <c r="AI7990" s="72"/>
      <c r="AJ7990" s="72"/>
      <c r="AK7990" s="72"/>
    </row>
    <row r="7991" ht="14.25" customHeight="1">
      <c r="A7991" s="78">
        <v>7988.0</v>
      </c>
      <c r="C7991" s="78" t="str">
        <f>VLOOKUP(G7991,[1]Macrodata_CCF!$A$3:$D$55,4,FALSE)</f>
        <v>#ERROR!</v>
      </c>
      <c r="E7991" s="79" t="str">
        <f>VLOOKUP(G7991,[1]Macrodata_CCF!$A$3:$B$55,2,FALSE)</f>
        <v>#ERROR!</v>
      </c>
      <c r="F7991" s="78">
        <v>0.0</v>
      </c>
      <c r="G7991" s="80">
        <v>24.0</v>
      </c>
      <c r="H7991" s="81">
        <v>3545.0</v>
      </c>
      <c r="I7991" s="81">
        <v>90000.0</v>
      </c>
      <c r="J7991" s="81">
        <v>20835.0</v>
      </c>
      <c r="K7991" s="81">
        <v>90000.0</v>
      </c>
      <c r="L7991" s="82">
        <v>0.1999884332889943</v>
      </c>
      <c r="N7991" s="83">
        <f t="shared" si="1"/>
        <v>0.1999884333</v>
      </c>
      <c r="O7991" s="83">
        <f t="shared" si="2"/>
        <v>0.1999884333</v>
      </c>
      <c r="Q7991" s="83">
        <f t="shared" si="3"/>
        <v>0.9606111111</v>
      </c>
      <c r="R7991" s="83">
        <f t="shared" si="4"/>
        <v>0.1999884333</v>
      </c>
      <c r="S7991" s="83" t="b">
        <f t="shared" si="5"/>
        <v>0</v>
      </c>
      <c r="T7991" s="72"/>
      <c r="U7991" s="72"/>
      <c r="V7991" s="72"/>
      <c r="W7991" s="72"/>
      <c r="X7991" s="72"/>
      <c r="Y7991" s="72"/>
      <c r="Z7991" s="72"/>
      <c r="AA7991" s="72"/>
      <c r="AB7991" s="72"/>
      <c r="AC7991" s="72"/>
      <c r="AD7991" s="72"/>
      <c r="AE7991" s="72"/>
      <c r="AF7991" s="72"/>
      <c r="AG7991" s="72"/>
      <c r="AH7991" s="72"/>
      <c r="AI7991" s="72"/>
      <c r="AJ7991" s="72"/>
      <c r="AK7991" s="72"/>
    </row>
    <row r="7992" ht="14.25" customHeight="1">
      <c r="A7992" s="78">
        <v>7989.0</v>
      </c>
      <c r="C7992" s="78" t="str">
        <f>VLOOKUP(G7992,[1]Macrodata_CCF!$A$3:$D$55,4,FALSE)</f>
        <v>#ERROR!</v>
      </c>
      <c r="E7992" s="79" t="str">
        <f>VLOOKUP(G7992,[1]Macrodata_CCF!$A$3:$B$55,2,FALSE)</f>
        <v>#ERROR!</v>
      </c>
      <c r="F7992" s="78">
        <v>0.0</v>
      </c>
      <c r="G7992" s="80">
        <v>14.0</v>
      </c>
      <c r="H7992" s="81">
        <v>0.0</v>
      </c>
      <c r="I7992" s="81">
        <v>100000.0</v>
      </c>
      <c r="J7992" s="81">
        <v>18000.0</v>
      </c>
      <c r="K7992" s="81">
        <v>100000.0</v>
      </c>
      <c r="L7992" s="82">
        <v>0.18</v>
      </c>
      <c r="N7992" s="83">
        <f t="shared" si="1"/>
        <v>0.18</v>
      </c>
      <c r="O7992" s="83">
        <f t="shared" si="2"/>
        <v>0.18</v>
      </c>
      <c r="Q7992" s="83">
        <f t="shared" si="3"/>
        <v>1</v>
      </c>
      <c r="R7992" s="83">
        <f t="shared" si="4"/>
        <v>0.18</v>
      </c>
      <c r="S7992" s="83" t="b">
        <f t="shared" si="5"/>
        <v>0</v>
      </c>
      <c r="T7992" s="72"/>
      <c r="U7992" s="72"/>
      <c r="V7992" s="72"/>
      <c r="W7992" s="72"/>
      <c r="X7992" s="72"/>
      <c r="Y7992" s="72"/>
      <c r="Z7992" s="72"/>
      <c r="AA7992" s="72"/>
      <c r="AB7992" s="72"/>
      <c r="AC7992" s="72"/>
      <c r="AD7992" s="72"/>
      <c r="AE7992" s="72"/>
      <c r="AF7992" s="72"/>
      <c r="AG7992" s="72"/>
      <c r="AH7992" s="72"/>
      <c r="AI7992" s="72"/>
      <c r="AJ7992" s="72"/>
      <c r="AK7992" s="72"/>
    </row>
    <row r="7993" ht="14.25" customHeight="1">
      <c r="A7993" s="78">
        <v>7990.0</v>
      </c>
      <c r="C7993" s="78" t="str">
        <f>VLOOKUP(G7993,[1]Macrodata_CCF!$A$3:$D$55,4,FALSE)</f>
        <v>#ERROR!</v>
      </c>
      <c r="E7993" s="79" t="str">
        <f>VLOOKUP(G7993,[1]Macrodata_CCF!$A$3:$B$55,2,FALSE)</f>
        <v>#ERROR!</v>
      </c>
      <c r="F7993" s="78">
        <v>0.0</v>
      </c>
      <c r="G7993" s="80">
        <v>18.0</v>
      </c>
      <c r="H7993" s="81">
        <v>259460.0</v>
      </c>
      <c r="I7993" s="81">
        <v>300000.0</v>
      </c>
      <c r="J7993" s="81">
        <v>306000.0</v>
      </c>
      <c r="K7993" s="81">
        <v>300000.0</v>
      </c>
      <c r="L7993" s="82">
        <v>1.148001973359645</v>
      </c>
      <c r="N7993" s="83">
        <f t="shared" si="1"/>
        <v>1.148001973</v>
      </c>
      <c r="O7993" s="83">
        <f t="shared" si="2"/>
        <v>1</v>
      </c>
      <c r="Q7993" s="83">
        <f t="shared" si="3"/>
        <v>0.1351333333</v>
      </c>
      <c r="R7993" s="83">
        <f t="shared" si="4"/>
        <v>1.148001973</v>
      </c>
      <c r="S7993" s="83" t="b">
        <f t="shared" si="5"/>
        <v>0</v>
      </c>
      <c r="T7993" s="72"/>
      <c r="U7993" s="72"/>
      <c r="V7993" s="72"/>
      <c r="W7993" s="72"/>
      <c r="X7993" s="72"/>
      <c r="Y7993" s="72"/>
      <c r="Z7993" s="72"/>
      <c r="AA7993" s="72"/>
      <c r="AB7993" s="72"/>
      <c r="AC7993" s="72"/>
      <c r="AD7993" s="72"/>
      <c r="AE7993" s="72"/>
      <c r="AF7993" s="72"/>
      <c r="AG7993" s="72"/>
      <c r="AH7993" s="72"/>
      <c r="AI7993" s="72"/>
      <c r="AJ7993" s="72"/>
      <c r="AK7993" s="72"/>
    </row>
    <row r="7994" ht="14.25" customHeight="1">
      <c r="A7994" s="78">
        <v>7991.0</v>
      </c>
      <c r="C7994" s="78" t="str">
        <f>VLOOKUP(G7994,[1]Macrodata_CCF!$A$3:$D$55,4,FALSE)</f>
        <v>#ERROR!</v>
      </c>
      <c r="E7994" s="79" t="str">
        <f>VLOOKUP(G7994,[1]Macrodata_CCF!$A$3:$B$55,2,FALSE)</f>
        <v>#ERROR!</v>
      </c>
      <c r="F7994" s="78">
        <v>0.0</v>
      </c>
      <c r="G7994" s="80">
        <v>48.0</v>
      </c>
      <c r="H7994" s="81">
        <v>63865.0</v>
      </c>
      <c r="I7994" s="81">
        <v>680000.0</v>
      </c>
      <c r="J7994" s="81">
        <v>168610.0</v>
      </c>
      <c r="K7994" s="81">
        <v>680000.0</v>
      </c>
      <c r="L7994" s="82">
        <v>0.1700033271929041</v>
      </c>
      <c r="N7994" s="83">
        <f t="shared" si="1"/>
        <v>0.1700033272</v>
      </c>
      <c r="O7994" s="83">
        <f t="shared" si="2"/>
        <v>0.1700033272</v>
      </c>
      <c r="Q7994" s="83">
        <f t="shared" si="3"/>
        <v>0.9060808824</v>
      </c>
      <c r="R7994" s="83">
        <f t="shared" si="4"/>
        <v>0.1700033272</v>
      </c>
      <c r="S7994" s="83" t="b">
        <f t="shared" si="5"/>
        <v>0</v>
      </c>
      <c r="T7994" s="72"/>
      <c r="U7994" s="72"/>
      <c r="V7994" s="72"/>
      <c r="W7994" s="72"/>
      <c r="X7994" s="72"/>
      <c r="Y7994" s="72"/>
      <c r="Z7994" s="72"/>
      <c r="AA7994" s="72"/>
      <c r="AB7994" s="72"/>
      <c r="AC7994" s="72"/>
      <c r="AD7994" s="72"/>
      <c r="AE7994" s="72"/>
      <c r="AF7994" s="72"/>
      <c r="AG7994" s="72"/>
      <c r="AH7994" s="72"/>
      <c r="AI7994" s="72"/>
      <c r="AJ7994" s="72"/>
      <c r="AK7994" s="72"/>
    </row>
    <row r="7995" ht="14.25" customHeight="1">
      <c r="A7995" s="78">
        <v>7992.0</v>
      </c>
      <c r="C7995" s="78" t="str">
        <f>VLOOKUP(G7995,[1]Macrodata_CCF!$A$3:$D$55,4,FALSE)</f>
        <v>#ERROR!</v>
      </c>
      <c r="E7995" s="79" t="str">
        <f>VLOOKUP(G7995,[1]Macrodata_CCF!$A$3:$B$55,2,FALSE)</f>
        <v>#ERROR!</v>
      </c>
      <c r="F7995" s="78">
        <v>0.0</v>
      </c>
      <c r="G7995" s="80">
        <v>43.0</v>
      </c>
      <c r="H7995" s="81">
        <v>47875.0</v>
      </c>
      <c r="I7995" s="81">
        <v>420000.0</v>
      </c>
      <c r="J7995" s="81">
        <v>14385.0</v>
      </c>
      <c r="K7995" s="81">
        <v>420000.0</v>
      </c>
      <c r="L7995" s="82">
        <v>-0.08999664091367147</v>
      </c>
      <c r="N7995" s="83">
        <f t="shared" si="1"/>
        <v>-0.08999664091</v>
      </c>
      <c r="O7995" s="83">
        <f t="shared" si="2"/>
        <v>0</v>
      </c>
      <c r="Q7995" s="83">
        <f t="shared" si="3"/>
        <v>0.8860119048</v>
      </c>
      <c r="R7995" s="83">
        <f t="shared" si="4"/>
        <v>-0.08999664091</v>
      </c>
      <c r="S7995" s="83" t="b">
        <f t="shared" si="5"/>
        <v>0</v>
      </c>
      <c r="T7995" s="72"/>
      <c r="U7995" s="72"/>
      <c r="V7995" s="72"/>
      <c r="W7995" s="72"/>
      <c r="X7995" s="72"/>
      <c r="Y7995" s="72"/>
      <c r="Z7995" s="72"/>
      <c r="AA7995" s="72"/>
      <c r="AB7995" s="72"/>
      <c r="AC7995" s="72"/>
      <c r="AD7995" s="72"/>
      <c r="AE7995" s="72"/>
      <c r="AF7995" s="72"/>
      <c r="AG7995" s="72"/>
      <c r="AH7995" s="72"/>
      <c r="AI7995" s="72"/>
      <c r="AJ7995" s="72"/>
      <c r="AK7995" s="72"/>
    </row>
    <row r="7996" ht="14.25" customHeight="1">
      <c r="A7996" s="78">
        <v>7993.0</v>
      </c>
      <c r="C7996" s="78" t="str">
        <f>VLOOKUP(G7996,[1]Macrodata_CCF!$A$3:$D$55,4,FALSE)</f>
        <v>#ERROR!</v>
      </c>
      <c r="E7996" s="79" t="str">
        <f>VLOOKUP(G7996,[1]Macrodata_CCF!$A$3:$B$55,2,FALSE)</f>
        <v>#ERROR!</v>
      </c>
      <c r="F7996" s="78">
        <v>0.0</v>
      </c>
      <c r="G7996" s="80">
        <v>25.0</v>
      </c>
      <c r="H7996" s="81">
        <v>0.0</v>
      </c>
      <c r="I7996" s="81">
        <v>760000.0</v>
      </c>
      <c r="J7996" s="81">
        <v>121600.0</v>
      </c>
      <c r="K7996" s="81">
        <v>760000.0</v>
      </c>
      <c r="L7996" s="82">
        <v>0.16</v>
      </c>
      <c r="N7996" s="83">
        <f t="shared" si="1"/>
        <v>0.16</v>
      </c>
      <c r="O7996" s="83">
        <f t="shared" si="2"/>
        <v>0.16</v>
      </c>
      <c r="Q7996" s="83">
        <f t="shared" si="3"/>
        <v>1</v>
      </c>
      <c r="R7996" s="83">
        <f t="shared" si="4"/>
        <v>0.16</v>
      </c>
      <c r="S7996" s="83" t="b">
        <f t="shared" si="5"/>
        <v>0</v>
      </c>
      <c r="T7996" s="72"/>
      <c r="U7996" s="72"/>
      <c r="V7996" s="72"/>
      <c r="W7996" s="72"/>
      <c r="X7996" s="72"/>
      <c r="Y7996" s="72"/>
      <c r="Z7996" s="72"/>
      <c r="AA7996" s="72"/>
      <c r="AB7996" s="72"/>
      <c r="AC7996" s="72"/>
      <c r="AD7996" s="72"/>
      <c r="AE7996" s="72"/>
      <c r="AF7996" s="72"/>
      <c r="AG7996" s="72"/>
      <c r="AH7996" s="72"/>
      <c r="AI7996" s="72"/>
      <c r="AJ7996" s="72"/>
      <c r="AK7996" s="72"/>
    </row>
    <row r="7997" ht="14.25" customHeight="1">
      <c r="A7997" s="78">
        <v>7994.0</v>
      </c>
      <c r="C7997" s="78" t="str">
        <f>VLOOKUP(G7997,[1]Macrodata_CCF!$A$3:$D$55,4,FALSE)</f>
        <v>#ERROR!</v>
      </c>
      <c r="E7997" s="79" t="str">
        <f>VLOOKUP(G7997,[1]Macrodata_CCF!$A$3:$B$55,2,FALSE)</f>
        <v>#ERROR!</v>
      </c>
      <c r="F7997" s="78">
        <v>0.0</v>
      </c>
      <c r="G7997" s="80">
        <v>26.0</v>
      </c>
      <c r="H7997" s="81">
        <v>705815.0</v>
      </c>
      <c r="I7997" s="81">
        <v>820000.0</v>
      </c>
      <c r="J7997" s="81">
        <v>724085.0</v>
      </c>
      <c r="K7997" s="81">
        <v>1558000.0</v>
      </c>
      <c r="L7997" s="82">
        <v>0.1600035030870955</v>
      </c>
      <c r="N7997" s="83">
        <f t="shared" si="1"/>
        <v>0.1600035031</v>
      </c>
      <c r="O7997" s="83">
        <f t="shared" si="2"/>
        <v>0.1600035031</v>
      </c>
      <c r="Q7997" s="83">
        <f t="shared" si="3"/>
        <v>0.13925</v>
      </c>
      <c r="R7997" s="83">
        <f t="shared" si="4"/>
        <v>0.1600035031</v>
      </c>
      <c r="S7997" s="83" t="b">
        <f t="shared" si="5"/>
        <v>0</v>
      </c>
      <c r="T7997" s="72"/>
      <c r="U7997" s="72"/>
      <c r="V7997" s="72"/>
      <c r="W7997" s="72"/>
      <c r="X7997" s="72"/>
      <c r="Y7997" s="72"/>
      <c r="Z7997" s="72"/>
      <c r="AA7997" s="72"/>
      <c r="AB7997" s="72"/>
      <c r="AC7997" s="72"/>
      <c r="AD7997" s="72"/>
      <c r="AE7997" s="72"/>
      <c r="AF7997" s="72"/>
      <c r="AG7997" s="72"/>
      <c r="AH7997" s="72"/>
      <c r="AI7997" s="72"/>
      <c r="AJ7997" s="72"/>
      <c r="AK7997" s="72"/>
    </row>
    <row r="7998" ht="14.25" customHeight="1">
      <c r="A7998" s="78">
        <v>7995.0</v>
      </c>
      <c r="C7998" s="78" t="str">
        <f>VLOOKUP(G7998,[1]Macrodata_CCF!$A$3:$D$55,4,FALSE)</f>
        <v>#ERROR!</v>
      </c>
      <c r="E7998" s="79" t="str">
        <f>VLOOKUP(G7998,[1]Macrodata_CCF!$A$3:$B$55,2,FALSE)</f>
        <v>#ERROR!</v>
      </c>
      <c r="F7998" s="78">
        <v>0.0</v>
      </c>
      <c r="G7998" s="80">
        <v>28.0</v>
      </c>
      <c r="H7998" s="81">
        <v>2620.0</v>
      </c>
      <c r="I7998" s="81">
        <v>30000.0</v>
      </c>
      <c r="J7998" s="81">
        <v>6455.0</v>
      </c>
      <c r="K7998" s="81">
        <v>30000.0</v>
      </c>
      <c r="L7998" s="82">
        <v>0.1400657414170928</v>
      </c>
      <c r="N7998" s="83">
        <f t="shared" si="1"/>
        <v>0.1400657414</v>
      </c>
      <c r="O7998" s="83">
        <f t="shared" si="2"/>
        <v>0.1400657414</v>
      </c>
      <c r="Q7998" s="83">
        <f t="shared" si="3"/>
        <v>0.9126666667</v>
      </c>
      <c r="R7998" s="83">
        <f t="shared" si="4"/>
        <v>0.1400657414</v>
      </c>
      <c r="S7998" s="83" t="b">
        <f t="shared" si="5"/>
        <v>0</v>
      </c>
      <c r="T7998" s="72"/>
      <c r="U7998" s="72"/>
      <c r="V7998" s="72"/>
      <c r="W7998" s="72"/>
      <c r="X7998" s="72"/>
      <c r="Y7998" s="72"/>
      <c r="Z7998" s="72"/>
      <c r="AA7998" s="72"/>
      <c r="AB7998" s="72"/>
      <c r="AC7998" s="72"/>
      <c r="AD7998" s="72"/>
      <c r="AE7998" s="72"/>
      <c r="AF7998" s="72"/>
      <c r="AG7998" s="72"/>
      <c r="AH7998" s="72"/>
      <c r="AI7998" s="72"/>
      <c r="AJ7998" s="72"/>
      <c r="AK7998" s="72"/>
    </row>
    <row r="7999" ht="14.25" customHeight="1">
      <c r="A7999" s="78">
        <v>7996.0</v>
      </c>
      <c r="C7999" s="78" t="str">
        <f>VLOOKUP(G7999,[1]Macrodata_CCF!$A$3:$D$55,4,FALSE)</f>
        <v>#ERROR!</v>
      </c>
      <c r="E7999" s="79" t="str">
        <f>VLOOKUP(G7999,[1]Macrodata_CCF!$A$3:$B$55,2,FALSE)</f>
        <v>#ERROR!</v>
      </c>
      <c r="F7999" s="78">
        <v>0.0</v>
      </c>
      <c r="G7999" s="80">
        <v>28.0</v>
      </c>
      <c r="H7999" s="81">
        <v>148330.0</v>
      </c>
      <c r="I7999" s="81">
        <v>230000.0</v>
      </c>
      <c r="J7999" s="81">
        <v>136895.0</v>
      </c>
      <c r="K7999" s="81">
        <v>230000.0</v>
      </c>
      <c r="L7999" s="82">
        <v>-0.1400146932778254</v>
      </c>
      <c r="N7999" s="83">
        <f t="shared" si="1"/>
        <v>-0.1400146933</v>
      </c>
      <c r="O7999" s="83">
        <f t="shared" si="2"/>
        <v>0</v>
      </c>
      <c r="Q7999" s="83">
        <f t="shared" si="3"/>
        <v>0.3550869565</v>
      </c>
      <c r="R7999" s="83">
        <f t="shared" si="4"/>
        <v>-0.1400146933</v>
      </c>
      <c r="S7999" s="83" t="b">
        <f t="shared" si="5"/>
        <v>0</v>
      </c>
      <c r="T7999" s="72"/>
      <c r="U7999" s="72"/>
      <c r="V7999" s="72"/>
      <c r="W7999" s="72"/>
      <c r="X7999" s="72"/>
      <c r="Y7999" s="72"/>
      <c r="Z7999" s="72"/>
      <c r="AA7999" s="72"/>
      <c r="AB7999" s="72"/>
      <c r="AC7999" s="72"/>
      <c r="AD7999" s="72"/>
      <c r="AE7999" s="72"/>
      <c r="AF7999" s="72"/>
      <c r="AG7999" s="72"/>
      <c r="AH7999" s="72"/>
      <c r="AI7999" s="72"/>
      <c r="AJ7999" s="72"/>
      <c r="AK7999" s="72"/>
    </row>
    <row r="8000" ht="14.25" customHeight="1">
      <c r="A8000" s="78">
        <v>7997.0</v>
      </c>
      <c r="C8000" s="78" t="str">
        <f>VLOOKUP(G8000,[1]Macrodata_CCF!$A$3:$D$55,4,FALSE)</f>
        <v>#ERROR!</v>
      </c>
      <c r="E8000" s="79" t="str">
        <f>VLOOKUP(G8000,[1]Macrodata_CCF!$A$3:$B$55,2,FALSE)</f>
        <v>#ERROR!</v>
      </c>
      <c r="F8000" s="78">
        <v>0.0</v>
      </c>
      <c r="G8000" s="80">
        <v>29.0</v>
      </c>
      <c r="H8000" s="81">
        <v>420500.0</v>
      </c>
      <c r="I8000" s="81">
        <v>680000.0</v>
      </c>
      <c r="J8000" s="81">
        <v>693600.0</v>
      </c>
      <c r="K8000" s="81">
        <v>680000.0</v>
      </c>
      <c r="L8000" s="82">
        <v>1.052408477842004</v>
      </c>
      <c r="N8000" s="83">
        <f t="shared" si="1"/>
        <v>1.052408478</v>
      </c>
      <c r="O8000" s="83">
        <f t="shared" si="2"/>
        <v>1</v>
      </c>
      <c r="Q8000" s="83">
        <f t="shared" si="3"/>
        <v>0.3816176471</v>
      </c>
      <c r="R8000" s="83">
        <f t="shared" si="4"/>
        <v>1.052408478</v>
      </c>
      <c r="S8000" s="83" t="b">
        <f t="shared" si="5"/>
        <v>0</v>
      </c>
      <c r="T8000" s="72"/>
      <c r="U8000" s="72"/>
      <c r="V8000" s="72"/>
      <c r="W8000" s="72"/>
      <c r="X8000" s="72"/>
      <c r="Y8000" s="72"/>
      <c r="Z8000" s="72"/>
      <c r="AA8000" s="72"/>
      <c r="AB8000" s="72"/>
      <c r="AC8000" s="72"/>
      <c r="AD8000" s="72"/>
      <c r="AE8000" s="72"/>
      <c r="AF8000" s="72"/>
      <c r="AG8000" s="72"/>
      <c r="AH8000" s="72"/>
      <c r="AI8000" s="72"/>
      <c r="AJ8000" s="72"/>
      <c r="AK8000" s="72"/>
    </row>
    <row r="8001" ht="14.25" customHeight="1">
      <c r="A8001" s="78">
        <v>7998.0</v>
      </c>
      <c r="C8001" s="78" t="str">
        <f>VLOOKUP(G8001,[1]Macrodata_CCF!$A$3:$D$55,4,FALSE)</f>
        <v>#ERROR!</v>
      </c>
      <c r="E8001" s="79" t="str">
        <f>VLOOKUP(G8001,[1]Macrodata_CCF!$A$3:$B$55,2,FALSE)</f>
        <v>#ERROR!</v>
      </c>
      <c r="F8001" s="78">
        <v>0.0</v>
      </c>
      <c r="G8001" s="80">
        <v>50.0</v>
      </c>
      <c r="H8001" s="81">
        <v>132760.0</v>
      </c>
      <c r="I8001" s="81">
        <v>200000.0</v>
      </c>
      <c r="J8001" s="81">
        <v>204000.0</v>
      </c>
      <c r="K8001" s="81">
        <v>200000.0</v>
      </c>
      <c r="L8001" s="82">
        <v>1.059488399762046</v>
      </c>
      <c r="N8001" s="83">
        <f t="shared" si="1"/>
        <v>1.0594884</v>
      </c>
      <c r="O8001" s="83">
        <f t="shared" si="2"/>
        <v>1</v>
      </c>
      <c r="Q8001" s="83">
        <f t="shared" si="3"/>
        <v>0.3362</v>
      </c>
      <c r="R8001" s="83">
        <f t="shared" si="4"/>
        <v>1.0594884</v>
      </c>
      <c r="S8001" s="83" t="b">
        <f t="shared" si="5"/>
        <v>0</v>
      </c>
      <c r="T8001" s="72"/>
      <c r="U8001" s="72"/>
      <c r="V8001" s="72"/>
      <c r="W8001" s="72"/>
      <c r="X8001" s="72"/>
      <c r="Y8001" s="72"/>
      <c r="Z8001" s="72"/>
      <c r="AA8001" s="72"/>
      <c r="AB8001" s="72"/>
      <c r="AC8001" s="72"/>
      <c r="AD8001" s="72"/>
      <c r="AE8001" s="72"/>
      <c r="AF8001" s="72"/>
      <c r="AG8001" s="72"/>
      <c r="AH8001" s="72"/>
      <c r="AI8001" s="72"/>
      <c r="AJ8001" s="72"/>
      <c r="AK8001" s="72"/>
    </row>
    <row r="8002" ht="14.25" customHeight="1">
      <c r="A8002" s="78">
        <v>7999.0</v>
      </c>
      <c r="C8002" s="78" t="str">
        <f>VLOOKUP(G8002,[1]Macrodata_CCF!$A$3:$D$55,4,FALSE)</f>
        <v>#ERROR!</v>
      </c>
      <c r="E8002" s="79" t="str">
        <f>VLOOKUP(G8002,[1]Macrodata_CCF!$A$3:$B$55,2,FALSE)</f>
        <v>#ERROR!</v>
      </c>
      <c r="F8002" s="78">
        <v>0.0</v>
      </c>
      <c r="G8002" s="80">
        <v>6.0</v>
      </c>
      <c r="H8002" s="81">
        <v>29695.0</v>
      </c>
      <c r="I8002" s="81">
        <v>30000.0</v>
      </c>
      <c r="J8002" s="81">
        <v>29760.0</v>
      </c>
      <c r="K8002" s="81">
        <v>30000.0</v>
      </c>
      <c r="L8002" s="82">
        <v>0.2131147540983606</v>
      </c>
      <c r="N8002" s="83">
        <f t="shared" si="1"/>
        <v>0.2131147541</v>
      </c>
      <c r="O8002" s="83">
        <f t="shared" si="2"/>
        <v>0.2131147541</v>
      </c>
      <c r="Q8002" s="83">
        <f t="shared" si="3"/>
        <v>0.01016666667</v>
      </c>
      <c r="R8002" s="83">
        <f t="shared" si="4"/>
        <v>0.002166666667</v>
      </c>
      <c r="S8002" s="83" t="b">
        <f t="shared" si="5"/>
        <v>0</v>
      </c>
      <c r="T8002" s="72"/>
      <c r="U8002" s="72"/>
      <c r="V8002" s="72"/>
      <c r="W8002" s="72"/>
      <c r="X8002" s="72"/>
      <c r="Y8002" s="72"/>
      <c r="Z8002" s="72"/>
      <c r="AA8002" s="72"/>
      <c r="AB8002" s="72"/>
      <c r="AC8002" s="72"/>
      <c r="AD8002" s="72"/>
      <c r="AE8002" s="72"/>
      <c r="AF8002" s="72"/>
      <c r="AG8002" s="72"/>
      <c r="AH8002" s="72"/>
      <c r="AI8002" s="72"/>
      <c r="AJ8002" s="72"/>
      <c r="AK8002" s="72"/>
    </row>
    <row r="8003" ht="14.25" customHeight="1">
      <c r="A8003" s="78">
        <v>8000.0</v>
      </c>
      <c r="C8003" s="78" t="str">
        <f>VLOOKUP(G8003,[1]Macrodata_CCF!$A$3:$D$55,4,FALSE)</f>
        <v>#ERROR!</v>
      </c>
      <c r="E8003" s="79" t="str">
        <f>VLOOKUP(G8003,[1]Macrodata_CCF!$A$3:$B$55,2,FALSE)</f>
        <v>#ERROR!</v>
      </c>
      <c r="F8003" s="78">
        <v>0.0</v>
      </c>
      <c r="G8003" s="80">
        <v>19.0</v>
      </c>
      <c r="H8003" s="81">
        <v>0.0</v>
      </c>
      <c r="I8003" s="81">
        <v>290000.0</v>
      </c>
      <c r="J8003" s="81">
        <v>40600.0</v>
      </c>
      <c r="K8003" s="81">
        <v>290000.0</v>
      </c>
      <c r="L8003" s="82">
        <v>0.14</v>
      </c>
      <c r="N8003" s="83">
        <f t="shared" si="1"/>
        <v>0.14</v>
      </c>
      <c r="O8003" s="83">
        <f t="shared" si="2"/>
        <v>0.14</v>
      </c>
      <c r="Q8003" s="83">
        <f t="shared" si="3"/>
        <v>1</v>
      </c>
      <c r="R8003" s="83">
        <f t="shared" si="4"/>
        <v>0.14</v>
      </c>
      <c r="S8003" s="83" t="b">
        <f t="shared" si="5"/>
        <v>0</v>
      </c>
      <c r="T8003" s="72"/>
      <c r="U8003" s="72"/>
      <c r="V8003" s="72"/>
      <c r="W8003" s="72"/>
      <c r="X8003" s="72"/>
      <c r="Y8003" s="72"/>
      <c r="Z8003" s="72"/>
      <c r="AA8003" s="72"/>
      <c r="AB8003" s="72"/>
      <c r="AC8003" s="72"/>
      <c r="AD8003" s="72"/>
      <c r="AE8003" s="72"/>
      <c r="AF8003" s="72"/>
      <c r="AG8003" s="72"/>
      <c r="AH8003" s="72"/>
      <c r="AI8003" s="72"/>
      <c r="AJ8003" s="72"/>
      <c r="AK8003" s="72"/>
    </row>
    <row r="8004" ht="14.25" customHeight="1">
      <c r="A8004" s="78">
        <v>8001.0</v>
      </c>
      <c r="C8004" s="78" t="str">
        <f>VLOOKUP(G8004,[1]Macrodata_CCF!$A$3:$D$55,4,FALSE)</f>
        <v>#ERROR!</v>
      </c>
      <c r="E8004" s="79" t="str">
        <f>VLOOKUP(G8004,[1]Macrodata_CCF!$A$3:$B$55,2,FALSE)</f>
        <v>#ERROR!</v>
      </c>
      <c r="F8004" s="78">
        <v>0.0</v>
      </c>
      <c r="G8004" s="80">
        <v>41.0</v>
      </c>
      <c r="H8004" s="81">
        <v>449345.0</v>
      </c>
      <c r="I8004" s="81">
        <v>930000.0</v>
      </c>
      <c r="J8004" s="81">
        <v>583930.0</v>
      </c>
      <c r="K8004" s="81">
        <v>1674000.0</v>
      </c>
      <c r="L8004" s="82">
        <v>0.2800033287909207</v>
      </c>
      <c r="N8004" s="83">
        <f t="shared" si="1"/>
        <v>0.2800033288</v>
      </c>
      <c r="O8004" s="83">
        <f t="shared" si="2"/>
        <v>0.2800033288</v>
      </c>
      <c r="Q8004" s="83">
        <f t="shared" si="3"/>
        <v>0.5168333333</v>
      </c>
      <c r="R8004" s="83">
        <f t="shared" si="4"/>
        <v>0.2800033288</v>
      </c>
      <c r="S8004" s="83" t="b">
        <f t="shared" si="5"/>
        <v>0</v>
      </c>
      <c r="T8004" s="72"/>
      <c r="U8004" s="72"/>
      <c r="V8004" s="72"/>
      <c r="W8004" s="72"/>
      <c r="X8004" s="72"/>
      <c r="Y8004" s="72"/>
      <c r="Z8004" s="72"/>
      <c r="AA8004" s="72"/>
      <c r="AB8004" s="72"/>
      <c r="AC8004" s="72"/>
      <c r="AD8004" s="72"/>
      <c r="AE8004" s="72"/>
      <c r="AF8004" s="72"/>
      <c r="AG8004" s="72"/>
      <c r="AH8004" s="72"/>
      <c r="AI8004" s="72"/>
      <c r="AJ8004" s="72"/>
      <c r="AK8004" s="72"/>
    </row>
    <row r="8005" ht="14.25" customHeight="1">
      <c r="A8005" s="78">
        <v>8002.0</v>
      </c>
      <c r="C8005" s="78" t="str">
        <f>VLOOKUP(G8005,[1]Macrodata_CCF!$A$3:$D$55,4,FALSE)</f>
        <v>#ERROR!</v>
      </c>
      <c r="E8005" s="79" t="str">
        <f>VLOOKUP(G8005,[1]Macrodata_CCF!$A$3:$B$55,2,FALSE)</f>
        <v>#ERROR!</v>
      </c>
      <c r="F8005" s="78">
        <v>0.0</v>
      </c>
      <c r="G8005" s="80">
        <v>10.0</v>
      </c>
      <c r="H8005" s="81">
        <v>117810.0</v>
      </c>
      <c r="I8005" s="81">
        <v>380000.0</v>
      </c>
      <c r="J8005" s="81">
        <v>109945.0</v>
      </c>
      <c r="K8005" s="81">
        <v>380000.0</v>
      </c>
      <c r="L8005" s="82">
        <v>-0.02999733018040352</v>
      </c>
      <c r="N8005" s="83">
        <f t="shared" si="1"/>
        <v>-0.02999733018</v>
      </c>
      <c r="O8005" s="83">
        <f t="shared" si="2"/>
        <v>0</v>
      </c>
      <c r="Q8005" s="83">
        <f t="shared" si="3"/>
        <v>0.6899736842</v>
      </c>
      <c r="R8005" s="83">
        <f t="shared" si="4"/>
        <v>-0.02999733018</v>
      </c>
      <c r="S8005" s="83" t="b">
        <f t="shared" si="5"/>
        <v>0</v>
      </c>
      <c r="T8005" s="72"/>
      <c r="U8005" s="72"/>
      <c r="V8005" s="72"/>
      <c r="W8005" s="72"/>
      <c r="X8005" s="72"/>
      <c r="Y8005" s="72"/>
      <c r="Z8005" s="72"/>
      <c r="AA8005" s="72"/>
      <c r="AB8005" s="72"/>
      <c r="AC8005" s="72"/>
      <c r="AD8005" s="72"/>
      <c r="AE8005" s="72"/>
      <c r="AF8005" s="72"/>
      <c r="AG8005" s="72"/>
      <c r="AH8005" s="72"/>
      <c r="AI8005" s="72"/>
      <c r="AJ8005" s="72"/>
      <c r="AK8005" s="72"/>
    </row>
    <row r="8006" ht="14.25" customHeight="1">
      <c r="A8006" s="78">
        <v>8003.0</v>
      </c>
      <c r="C8006" s="78" t="str">
        <f>VLOOKUP(G8006,[1]Macrodata_CCF!$A$3:$D$55,4,FALSE)</f>
        <v>#ERROR!</v>
      </c>
      <c r="E8006" s="79" t="str">
        <f>VLOOKUP(G8006,[1]Macrodata_CCF!$A$3:$B$55,2,FALSE)</f>
        <v>#ERROR!</v>
      </c>
      <c r="F8006" s="78">
        <v>0.0</v>
      </c>
      <c r="G8006" s="80">
        <v>14.0</v>
      </c>
      <c r="H8006" s="81">
        <v>0.0</v>
      </c>
      <c r="I8006" s="81">
        <v>590000.0</v>
      </c>
      <c r="J8006" s="81">
        <v>601800.0</v>
      </c>
      <c r="K8006" s="81">
        <v>590000.0</v>
      </c>
      <c r="L8006" s="82">
        <v>1.02</v>
      </c>
      <c r="N8006" s="83">
        <f t="shared" si="1"/>
        <v>1.02</v>
      </c>
      <c r="O8006" s="83">
        <f t="shared" si="2"/>
        <v>1</v>
      </c>
      <c r="Q8006" s="83">
        <f t="shared" si="3"/>
        <v>1</v>
      </c>
      <c r="R8006" s="83">
        <f t="shared" si="4"/>
        <v>1.02</v>
      </c>
      <c r="S8006" s="83" t="b">
        <f t="shared" si="5"/>
        <v>0</v>
      </c>
      <c r="T8006" s="72"/>
      <c r="U8006" s="72"/>
      <c r="V8006" s="72"/>
      <c r="W8006" s="72"/>
      <c r="X8006" s="72"/>
      <c r="Y8006" s="72"/>
      <c r="Z8006" s="72"/>
      <c r="AA8006" s="72"/>
      <c r="AB8006" s="72"/>
      <c r="AC8006" s="72"/>
      <c r="AD8006" s="72"/>
      <c r="AE8006" s="72"/>
      <c r="AF8006" s="72"/>
      <c r="AG8006" s="72"/>
      <c r="AH8006" s="72"/>
      <c r="AI8006" s="72"/>
      <c r="AJ8006" s="72"/>
      <c r="AK8006" s="72"/>
    </row>
    <row r="8007" ht="14.25" customHeight="1">
      <c r="A8007" s="78">
        <v>8004.0</v>
      </c>
      <c r="C8007" s="78" t="str">
        <f>VLOOKUP(G8007,[1]Macrodata_CCF!$A$3:$D$55,4,FALSE)</f>
        <v>#ERROR!</v>
      </c>
      <c r="E8007" s="79" t="str">
        <f>VLOOKUP(G8007,[1]Macrodata_CCF!$A$3:$B$55,2,FALSE)</f>
        <v>#ERROR!</v>
      </c>
      <c r="F8007" s="78">
        <v>0.0</v>
      </c>
      <c r="G8007" s="80">
        <v>52.0</v>
      </c>
      <c r="H8007" s="81">
        <v>359860.0</v>
      </c>
      <c r="I8007" s="81">
        <v>810000.0</v>
      </c>
      <c r="J8007" s="81">
        <v>395870.0</v>
      </c>
      <c r="K8007" s="81">
        <v>810000.0</v>
      </c>
      <c r="L8007" s="82">
        <v>0.07999733416270494</v>
      </c>
      <c r="N8007" s="83">
        <f t="shared" si="1"/>
        <v>0.07999733416</v>
      </c>
      <c r="O8007" s="83">
        <f t="shared" si="2"/>
        <v>0.07999733416</v>
      </c>
      <c r="Q8007" s="83">
        <f t="shared" si="3"/>
        <v>0.5557283951</v>
      </c>
      <c r="R8007" s="83">
        <f t="shared" si="4"/>
        <v>0.07999733416</v>
      </c>
      <c r="S8007" s="83" t="b">
        <f t="shared" si="5"/>
        <v>0</v>
      </c>
      <c r="T8007" s="72"/>
      <c r="U8007" s="72"/>
      <c r="V8007" s="72"/>
      <c r="W8007" s="72"/>
      <c r="X8007" s="72"/>
      <c r="Y8007" s="72"/>
      <c r="Z8007" s="72"/>
      <c r="AA8007" s="72"/>
      <c r="AB8007" s="72"/>
      <c r="AC8007" s="72"/>
      <c r="AD8007" s="72"/>
      <c r="AE8007" s="72"/>
      <c r="AF8007" s="72"/>
      <c r="AG8007" s="72"/>
      <c r="AH8007" s="72"/>
      <c r="AI8007" s="72"/>
      <c r="AJ8007" s="72"/>
      <c r="AK8007" s="72"/>
    </row>
    <row r="8008" ht="14.25" customHeight="1">
      <c r="A8008" s="78">
        <v>8005.0</v>
      </c>
      <c r="C8008" s="78" t="str">
        <f>VLOOKUP(G8008,[1]Macrodata_CCF!$A$3:$D$55,4,FALSE)</f>
        <v>#ERROR!</v>
      </c>
      <c r="E8008" s="79" t="str">
        <f>VLOOKUP(G8008,[1]Macrodata_CCF!$A$3:$B$55,2,FALSE)</f>
        <v>#ERROR!</v>
      </c>
      <c r="F8008" s="78">
        <v>0.0</v>
      </c>
      <c r="G8008" s="80">
        <v>20.0</v>
      </c>
      <c r="H8008" s="81">
        <v>740955.0</v>
      </c>
      <c r="I8008" s="81">
        <v>980000.0</v>
      </c>
      <c r="J8008" s="81">
        <v>674020.0</v>
      </c>
      <c r="K8008" s="81">
        <v>980000.0</v>
      </c>
      <c r="L8008" s="82">
        <v>-0.2800100399506369</v>
      </c>
      <c r="N8008" s="83">
        <f t="shared" si="1"/>
        <v>-0.28001004</v>
      </c>
      <c r="O8008" s="83">
        <f t="shared" si="2"/>
        <v>0</v>
      </c>
      <c r="Q8008" s="83">
        <f t="shared" si="3"/>
        <v>0.2439234694</v>
      </c>
      <c r="R8008" s="83">
        <f t="shared" si="4"/>
        <v>-0.28001004</v>
      </c>
      <c r="S8008" s="83" t="b">
        <f t="shared" si="5"/>
        <v>0</v>
      </c>
      <c r="T8008" s="72"/>
      <c r="U8008" s="72"/>
      <c r="V8008" s="72"/>
      <c r="W8008" s="72"/>
      <c r="X8008" s="72"/>
      <c r="Y8008" s="72"/>
      <c r="Z8008" s="72"/>
      <c r="AA8008" s="72"/>
      <c r="AB8008" s="72"/>
      <c r="AC8008" s="72"/>
      <c r="AD8008" s="72"/>
      <c r="AE8008" s="72"/>
      <c r="AF8008" s="72"/>
      <c r="AG8008" s="72"/>
      <c r="AH8008" s="72"/>
      <c r="AI8008" s="72"/>
      <c r="AJ8008" s="72"/>
      <c r="AK8008" s="72"/>
    </row>
    <row r="8009" ht="14.25" customHeight="1">
      <c r="A8009" s="78">
        <v>8006.0</v>
      </c>
      <c r="C8009" s="78" t="str">
        <f>VLOOKUP(G8009,[1]Macrodata_CCF!$A$3:$D$55,4,FALSE)</f>
        <v>#ERROR!</v>
      </c>
      <c r="E8009" s="79" t="str">
        <f>VLOOKUP(G8009,[1]Macrodata_CCF!$A$3:$B$55,2,FALSE)</f>
        <v>#ERROR!</v>
      </c>
      <c r="F8009" s="78">
        <v>0.0</v>
      </c>
      <c r="G8009" s="80">
        <v>27.0</v>
      </c>
      <c r="H8009" s="81">
        <v>606095.0</v>
      </c>
      <c r="I8009" s="81">
        <v>780000.0</v>
      </c>
      <c r="J8009" s="81">
        <v>633920.0</v>
      </c>
      <c r="K8009" s="81">
        <v>780000.0</v>
      </c>
      <c r="L8009" s="82">
        <v>0.16000115005319</v>
      </c>
      <c r="N8009" s="83">
        <f t="shared" si="1"/>
        <v>0.1600011501</v>
      </c>
      <c r="O8009" s="83">
        <f t="shared" si="2"/>
        <v>0.1600011501</v>
      </c>
      <c r="Q8009" s="83">
        <f t="shared" si="3"/>
        <v>0.2229551282</v>
      </c>
      <c r="R8009" s="83">
        <f t="shared" si="4"/>
        <v>0.1600011501</v>
      </c>
      <c r="S8009" s="83" t="b">
        <f t="shared" si="5"/>
        <v>0</v>
      </c>
      <c r="T8009" s="72"/>
      <c r="U8009" s="72"/>
      <c r="V8009" s="72"/>
      <c r="W8009" s="72"/>
      <c r="X8009" s="72"/>
      <c r="Y8009" s="72"/>
      <c r="Z8009" s="72"/>
      <c r="AA8009" s="72"/>
      <c r="AB8009" s="72"/>
      <c r="AC8009" s="72"/>
      <c r="AD8009" s="72"/>
      <c r="AE8009" s="72"/>
      <c r="AF8009" s="72"/>
      <c r="AG8009" s="72"/>
      <c r="AH8009" s="72"/>
      <c r="AI8009" s="72"/>
      <c r="AJ8009" s="72"/>
      <c r="AK8009" s="72"/>
    </row>
    <row r="8010" ht="14.25" customHeight="1">
      <c r="A8010" s="78">
        <v>8007.0</v>
      </c>
      <c r="C8010" s="78" t="str">
        <f>VLOOKUP(G8010,[1]Macrodata_CCF!$A$3:$D$55,4,FALSE)</f>
        <v>#ERROR!</v>
      </c>
      <c r="E8010" s="79" t="str">
        <f>VLOOKUP(G8010,[1]Macrodata_CCF!$A$3:$B$55,2,FALSE)</f>
        <v>#ERROR!</v>
      </c>
      <c r="F8010" s="78">
        <v>0.0</v>
      </c>
      <c r="G8010" s="80">
        <v>10.0</v>
      </c>
      <c r="H8010" s="81">
        <v>208325.0</v>
      </c>
      <c r="I8010" s="81">
        <v>860000.0</v>
      </c>
      <c r="J8010" s="81">
        <v>436410.0</v>
      </c>
      <c r="K8010" s="81">
        <v>860000.0</v>
      </c>
      <c r="L8010" s="82">
        <v>0.3499980818659608</v>
      </c>
      <c r="N8010" s="83">
        <f t="shared" si="1"/>
        <v>0.3499980819</v>
      </c>
      <c r="O8010" s="83">
        <f t="shared" si="2"/>
        <v>0.3499980819</v>
      </c>
      <c r="Q8010" s="83">
        <f t="shared" si="3"/>
        <v>0.7577616279</v>
      </c>
      <c r="R8010" s="83">
        <f t="shared" si="4"/>
        <v>0.3499980819</v>
      </c>
      <c r="S8010" s="83" t="b">
        <f t="shared" si="5"/>
        <v>0</v>
      </c>
      <c r="T8010" s="72"/>
      <c r="U8010" s="72"/>
      <c r="V8010" s="72"/>
      <c r="W8010" s="72"/>
      <c r="X8010" s="72"/>
      <c r="Y8010" s="72"/>
      <c r="Z8010" s="72"/>
      <c r="AA8010" s="72"/>
      <c r="AB8010" s="72"/>
      <c r="AC8010" s="72"/>
      <c r="AD8010" s="72"/>
      <c r="AE8010" s="72"/>
      <c r="AF8010" s="72"/>
      <c r="AG8010" s="72"/>
      <c r="AH8010" s="72"/>
      <c r="AI8010" s="72"/>
      <c r="AJ8010" s="72"/>
      <c r="AK8010" s="72"/>
    </row>
    <row r="8011" ht="14.25" customHeight="1">
      <c r="A8011" s="78">
        <v>8008.0</v>
      </c>
      <c r="C8011" s="78" t="str">
        <f>VLOOKUP(G8011,[1]Macrodata_CCF!$A$3:$D$55,4,FALSE)</f>
        <v>#ERROR!</v>
      </c>
      <c r="E8011" s="79" t="str">
        <f>VLOOKUP(G8011,[1]Macrodata_CCF!$A$3:$B$55,2,FALSE)</f>
        <v>#ERROR!</v>
      </c>
      <c r="F8011" s="78">
        <v>1.0</v>
      </c>
      <c r="G8011" s="80">
        <v>18.0</v>
      </c>
      <c r="H8011" s="81">
        <v>174670.0</v>
      </c>
      <c r="I8011" s="81">
        <v>230000.0</v>
      </c>
      <c r="J8011" s="81">
        <v>200120.0</v>
      </c>
      <c r="K8011" s="81">
        <v>230000.0</v>
      </c>
      <c r="L8011" s="82">
        <v>0.4599674679197542</v>
      </c>
      <c r="N8011" s="83">
        <f t="shared" si="1"/>
        <v>0.4599674679</v>
      </c>
      <c r="O8011" s="83">
        <f t="shared" si="2"/>
        <v>0.4599674679</v>
      </c>
      <c r="Q8011" s="83">
        <f t="shared" si="3"/>
        <v>0.2405652174</v>
      </c>
      <c r="R8011" s="83">
        <f t="shared" si="4"/>
        <v>0.4599674679</v>
      </c>
      <c r="S8011" s="83" t="b">
        <f t="shared" si="5"/>
        <v>0</v>
      </c>
      <c r="T8011" s="72"/>
      <c r="U8011" s="72"/>
      <c r="V8011" s="72"/>
      <c r="W8011" s="72"/>
      <c r="X8011" s="72"/>
      <c r="Y8011" s="72"/>
      <c r="Z8011" s="72"/>
      <c r="AA8011" s="72"/>
      <c r="AB8011" s="72"/>
      <c r="AC8011" s="72"/>
      <c r="AD8011" s="72"/>
      <c r="AE8011" s="72"/>
      <c r="AF8011" s="72"/>
      <c r="AG8011" s="72"/>
      <c r="AH8011" s="72"/>
      <c r="AI8011" s="72"/>
      <c r="AJ8011" s="72"/>
      <c r="AK8011" s="72"/>
    </row>
    <row r="8012" ht="14.25" customHeight="1">
      <c r="A8012" s="78">
        <v>8009.0</v>
      </c>
      <c r="C8012" s="78" t="str">
        <f>VLOOKUP(G8012,[1]Macrodata_CCF!$A$3:$D$55,4,FALSE)</f>
        <v>#ERROR!</v>
      </c>
      <c r="E8012" s="79" t="str">
        <f>VLOOKUP(G8012,[1]Macrodata_CCF!$A$3:$B$55,2,FALSE)</f>
        <v>#ERROR!</v>
      </c>
      <c r="F8012" s="78">
        <v>0.0</v>
      </c>
      <c r="G8012" s="80">
        <v>28.0</v>
      </c>
      <c r="H8012" s="81">
        <v>82550.0</v>
      </c>
      <c r="I8012" s="81">
        <v>660000.0</v>
      </c>
      <c r="J8012" s="81">
        <v>180715.0</v>
      </c>
      <c r="K8012" s="81">
        <v>1056000.0</v>
      </c>
      <c r="L8012" s="82">
        <v>0.1699974023724998</v>
      </c>
      <c r="N8012" s="83">
        <f t="shared" si="1"/>
        <v>0.1699974024</v>
      </c>
      <c r="O8012" s="83">
        <f t="shared" si="2"/>
        <v>0.1699974024</v>
      </c>
      <c r="Q8012" s="83">
        <f t="shared" si="3"/>
        <v>0.8749242424</v>
      </c>
      <c r="R8012" s="83">
        <f t="shared" si="4"/>
        <v>0.1699974024</v>
      </c>
      <c r="S8012" s="83" t="b">
        <f t="shared" si="5"/>
        <v>0</v>
      </c>
      <c r="T8012" s="72"/>
      <c r="U8012" s="72"/>
      <c r="V8012" s="72"/>
      <c r="W8012" s="72"/>
      <c r="X8012" s="72"/>
      <c r="Y8012" s="72"/>
      <c r="Z8012" s="72"/>
      <c r="AA8012" s="72"/>
      <c r="AB8012" s="72"/>
      <c r="AC8012" s="72"/>
      <c r="AD8012" s="72"/>
      <c r="AE8012" s="72"/>
      <c r="AF8012" s="72"/>
      <c r="AG8012" s="72"/>
      <c r="AH8012" s="72"/>
      <c r="AI8012" s="72"/>
      <c r="AJ8012" s="72"/>
      <c r="AK8012" s="72"/>
    </row>
    <row r="8013" ht="14.25" customHeight="1">
      <c r="A8013" s="78">
        <v>8010.0</v>
      </c>
      <c r="C8013" s="78" t="str">
        <f>VLOOKUP(G8013,[1]Macrodata_CCF!$A$3:$D$55,4,FALSE)</f>
        <v>#ERROR!</v>
      </c>
      <c r="E8013" s="79" t="str">
        <f>VLOOKUP(G8013,[1]Macrodata_CCF!$A$3:$B$55,2,FALSE)</f>
        <v>#ERROR!</v>
      </c>
      <c r="F8013" s="78">
        <v>0.0</v>
      </c>
      <c r="G8013" s="80">
        <v>19.0</v>
      </c>
      <c r="H8013" s="81">
        <v>10105.0</v>
      </c>
      <c r="I8013" s="81">
        <v>10000.0</v>
      </c>
      <c r="J8013" s="81">
        <v>10090.0</v>
      </c>
      <c r="K8013" s="81">
        <v>10000.0</v>
      </c>
      <c r="L8013" s="82">
        <v>0.1428571428571428</v>
      </c>
      <c r="N8013" s="83">
        <f t="shared" si="1"/>
        <v>0.1428571429</v>
      </c>
      <c r="O8013" s="83">
        <f t="shared" si="2"/>
        <v>0.1428571429</v>
      </c>
      <c r="Q8013" s="83">
        <f t="shared" si="3"/>
        <v>-0.0105</v>
      </c>
      <c r="R8013" s="83">
        <f t="shared" si="4"/>
        <v>-0.0015</v>
      </c>
      <c r="S8013" s="83" t="b">
        <f t="shared" si="5"/>
        <v>0</v>
      </c>
      <c r="T8013" s="72"/>
      <c r="U8013" s="72"/>
      <c r="V8013" s="72"/>
      <c r="W8013" s="72"/>
      <c r="X8013" s="72"/>
      <c r="Y8013" s="72"/>
      <c r="Z8013" s="72"/>
      <c r="AA8013" s="72"/>
      <c r="AB8013" s="72"/>
      <c r="AC8013" s="72"/>
      <c r="AD8013" s="72"/>
      <c r="AE8013" s="72"/>
      <c r="AF8013" s="72"/>
      <c r="AG8013" s="72"/>
      <c r="AH8013" s="72"/>
      <c r="AI8013" s="72"/>
      <c r="AJ8013" s="72"/>
      <c r="AK8013" s="72"/>
    </row>
    <row r="8014" ht="14.25" customHeight="1">
      <c r="A8014" s="78">
        <v>8011.0</v>
      </c>
      <c r="C8014" s="78" t="str">
        <f>VLOOKUP(G8014,[1]Macrodata_CCF!$A$3:$D$55,4,FALSE)</f>
        <v>#ERROR!</v>
      </c>
      <c r="E8014" s="79" t="str">
        <f>VLOOKUP(G8014,[1]Macrodata_CCF!$A$3:$B$55,2,FALSE)</f>
        <v>#ERROR!</v>
      </c>
      <c r="F8014" s="78">
        <v>0.0</v>
      </c>
      <c r="G8014" s="80">
        <v>39.0</v>
      </c>
      <c r="H8014" s="81">
        <v>0.0</v>
      </c>
      <c r="I8014" s="81">
        <v>990000.0</v>
      </c>
      <c r="J8014" s="81">
        <v>29700.0</v>
      </c>
      <c r="K8014" s="81">
        <v>990000.0</v>
      </c>
      <c r="L8014" s="82">
        <v>0.03</v>
      </c>
      <c r="N8014" s="83">
        <f t="shared" si="1"/>
        <v>0.03</v>
      </c>
      <c r="O8014" s="83">
        <f t="shared" si="2"/>
        <v>0.03</v>
      </c>
      <c r="Q8014" s="83">
        <f t="shared" si="3"/>
        <v>1</v>
      </c>
      <c r="R8014" s="83">
        <f t="shared" si="4"/>
        <v>0.03</v>
      </c>
      <c r="S8014" s="83" t="b">
        <f t="shared" si="5"/>
        <v>0</v>
      </c>
      <c r="T8014" s="72"/>
      <c r="U8014" s="72"/>
      <c r="V8014" s="72"/>
      <c r="W8014" s="72"/>
      <c r="X8014" s="72"/>
      <c r="Y8014" s="72"/>
      <c r="Z8014" s="72"/>
      <c r="AA8014" s="72"/>
      <c r="AB8014" s="72"/>
      <c r="AC8014" s="72"/>
      <c r="AD8014" s="72"/>
      <c r="AE8014" s="72"/>
      <c r="AF8014" s="72"/>
      <c r="AG8014" s="72"/>
      <c r="AH8014" s="72"/>
      <c r="AI8014" s="72"/>
      <c r="AJ8014" s="72"/>
      <c r="AK8014" s="72"/>
    </row>
    <row r="8015" ht="14.25" customHeight="1">
      <c r="A8015" s="78">
        <v>8012.0</v>
      </c>
      <c r="C8015" s="78" t="str">
        <f>VLOOKUP(G8015,[1]Macrodata_CCF!$A$3:$D$55,4,FALSE)</f>
        <v>#ERROR!</v>
      </c>
      <c r="E8015" s="79" t="str">
        <f>VLOOKUP(G8015,[1]Macrodata_CCF!$A$3:$B$55,2,FALSE)</f>
        <v>#ERROR!</v>
      </c>
      <c r="F8015" s="78">
        <v>0.0</v>
      </c>
      <c r="G8015" s="80">
        <v>43.0</v>
      </c>
      <c r="H8015" s="81">
        <v>100805.0</v>
      </c>
      <c r="I8015" s="81">
        <v>570000.0</v>
      </c>
      <c r="J8015" s="81">
        <v>171185.0</v>
      </c>
      <c r="K8015" s="81">
        <v>570000.0</v>
      </c>
      <c r="L8015" s="82">
        <v>0.1500015984825073</v>
      </c>
      <c r="N8015" s="83">
        <f t="shared" si="1"/>
        <v>0.1500015985</v>
      </c>
      <c r="O8015" s="83">
        <f t="shared" si="2"/>
        <v>0.1500015985</v>
      </c>
      <c r="Q8015" s="83">
        <f t="shared" si="3"/>
        <v>0.8231491228</v>
      </c>
      <c r="R8015" s="83">
        <f t="shared" si="4"/>
        <v>0.1500015985</v>
      </c>
      <c r="S8015" s="83" t="b">
        <f t="shared" si="5"/>
        <v>0</v>
      </c>
      <c r="T8015" s="72"/>
      <c r="U8015" s="72"/>
      <c r="V8015" s="72"/>
      <c r="W8015" s="72"/>
      <c r="X8015" s="72"/>
      <c r="Y8015" s="72"/>
      <c r="Z8015" s="72"/>
      <c r="AA8015" s="72"/>
      <c r="AB8015" s="72"/>
      <c r="AC8015" s="72"/>
      <c r="AD8015" s="72"/>
      <c r="AE8015" s="72"/>
      <c r="AF8015" s="72"/>
      <c r="AG8015" s="72"/>
      <c r="AH8015" s="72"/>
      <c r="AI8015" s="72"/>
      <c r="AJ8015" s="72"/>
      <c r="AK8015" s="72"/>
    </row>
    <row r="8016" ht="14.25" customHeight="1">
      <c r="A8016" s="78">
        <v>8013.0</v>
      </c>
      <c r="C8016" s="78" t="str">
        <f>VLOOKUP(G8016,[1]Macrodata_CCF!$A$3:$D$55,4,FALSE)</f>
        <v>#ERROR!</v>
      </c>
      <c r="E8016" s="79" t="str">
        <f>VLOOKUP(G8016,[1]Macrodata_CCF!$A$3:$B$55,2,FALSE)</f>
        <v>#ERROR!</v>
      </c>
      <c r="F8016" s="78">
        <v>0.0</v>
      </c>
      <c r="G8016" s="80">
        <v>9.0</v>
      </c>
      <c r="H8016" s="81">
        <v>0.0</v>
      </c>
      <c r="I8016" s="81">
        <v>100000.0</v>
      </c>
      <c r="J8016" s="81">
        <v>33000.0</v>
      </c>
      <c r="K8016" s="81">
        <v>100000.0</v>
      </c>
      <c r="L8016" s="82">
        <v>0.33</v>
      </c>
      <c r="N8016" s="83">
        <f t="shared" si="1"/>
        <v>0.33</v>
      </c>
      <c r="O8016" s="83">
        <f t="shared" si="2"/>
        <v>0.33</v>
      </c>
      <c r="Q8016" s="83">
        <f t="shared" si="3"/>
        <v>1</v>
      </c>
      <c r="R8016" s="83">
        <f t="shared" si="4"/>
        <v>0.33</v>
      </c>
      <c r="S8016" s="83" t="b">
        <f t="shared" si="5"/>
        <v>0</v>
      </c>
      <c r="T8016" s="72"/>
      <c r="U8016" s="72"/>
      <c r="V8016" s="72"/>
      <c r="W8016" s="72"/>
      <c r="X8016" s="72"/>
      <c r="Y8016" s="72"/>
      <c r="Z8016" s="72"/>
      <c r="AA8016" s="72"/>
      <c r="AB8016" s="72"/>
      <c r="AC8016" s="72"/>
      <c r="AD8016" s="72"/>
      <c r="AE8016" s="72"/>
      <c r="AF8016" s="72"/>
      <c r="AG8016" s="72"/>
      <c r="AH8016" s="72"/>
      <c r="AI8016" s="72"/>
      <c r="AJ8016" s="72"/>
      <c r="AK8016" s="72"/>
    </row>
    <row r="8017" ht="14.25" customHeight="1">
      <c r="A8017" s="78">
        <v>8014.0</v>
      </c>
      <c r="C8017" s="78" t="str">
        <f>VLOOKUP(G8017,[1]Macrodata_CCF!$A$3:$D$55,4,FALSE)</f>
        <v>#ERROR!</v>
      </c>
      <c r="E8017" s="79" t="str">
        <f>VLOOKUP(G8017,[1]Macrodata_CCF!$A$3:$B$55,2,FALSE)</f>
        <v>#ERROR!</v>
      </c>
      <c r="F8017" s="78">
        <v>0.0</v>
      </c>
      <c r="G8017" s="80">
        <v>17.0</v>
      </c>
      <c r="H8017" s="81">
        <v>452855.0</v>
      </c>
      <c r="I8017" s="81">
        <v>790000.0</v>
      </c>
      <c r="J8017" s="81">
        <v>500055.0</v>
      </c>
      <c r="K8017" s="81">
        <v>790000.0</v>
      </c>
      <c r="L8017" s="82">
        <v>0.1399991101751472</v>
      </c>
      <c r="N8017" s="83">
        <f t="shared" si="1"/>
        <v>0.1399991102</v>
      </c>
      <c r="O8017" s="83">
        <f t="shared" si="2"/>
        <v>0.1399991102</v>
      </c>
      <c r="Q8017" s="83">
        <f t="shared" si="3"/>
        <v>0.4267658228</v>
      </c>
      <c r="R8017" s="83">
        <f t="shared" si="4"/>
        <v>0.1399991102</v>
      </c>
      <c r="S8017" s="83" t="b">
        <f t="shared" si="5"/>
        <v>0</v>
      </c>
      <c r="T8017" s="72"/>
      <c r="U8017" s="72"/>
      <c r="V8017" s="72"/>
      <c r="W8017" s="72"/>
      <c r="X8017" s="72"/>
      <c r="Y8017" s="72"/>
      <c r="Z8017" s="72"/>
      <c r="AA8017" s="72"/>
      <c r="AB8017" s="72"/>
      <c r="AC8017" s="72"/>
      <c r="AD8017" s="72"/>
      <c r="AE8017" s="72"/>
      <c r="AF8017" s="72"/>
      <c r="AG8017" s="72"/>
      <c r="AH8017" s="72"/>
      <c r="AI8017" s="72"/>
      <c r="AJ8017" s="72"/>
      <c r="AK8017" s="72"/>
    </row>
    <row r="8018" ht="14.25" customHeight="1">
      <c r="A8018" s="78">
        <v>8015.0</v>
      </c>
      <c r="C8018" s="78" t="str">
        <f>VLOOKUP(G8018,[1]Macrodata_CCF!$A$3:$D$55,4,FALSE)</f>
        <v>#ERROR!</v>
      </c>
      <c r="E8018" s="79" t="str">
        <f>VLOOKUP(G8018,[1]Macrodata_CCF!$A$3:$B$55,2,FALSE)</f>
        <v>#ERROR!</v>
      </c>
      <c r="F8018" s="78">
        <v>0.0</v>
      </c>
      <c r="G8018" s="80">
        <v>45.0</v>
      </c>
      <c r="H8018" s="81">
        <v>0.0</v>
      </c>
      <c r="I8018" s="81">
        <v>20000.0</v>
      </c>
      <c r="J8018" s="81">
        <v>0.0</v>
      </c>
      <c r="K8018" s="81">
        <v>20000.0</v>
      </c>
      <c r="L8018" s="82">
        <v>0.0</v>
      </c>
      <c r="N8018" s="83">
        <f t="shared" si="1"/>
        <v>0</v>
      </c>
      <c r="O8018" s="83">
        <f t="shared" si="2"/>
        <v>0</v>
      </c>
      <c r="Q8018" s="83">
        <f t="shared" si="3"/>
        <v>1</v>
      </c>
      <c r="R8018" s="83">
        <f t="shared" si="4"/>
        <v>0</v>
      </c>
      <c r="S8018" s="83" t="b">
        <f t="shared" si="5"/>
        <v>0</v>
      </c>
      <c r="T8018" s="72"/>
      <c r="U8018" s="72"/>
      <c r="V8018" s="72"/>
      <c r="W8018" s="72"/>
      <c r="X8018" s="72"/>
      <c r="Y8018" s="72"/>
      <c r="Z8018" s="72"/>
      <c r="AA8018" s="72"/>
      <c r="AB8018" s="72"/>
      <c r="AC8018" s="72"/>
      <c r="AD8018" s="72"/>
      <c r="AE8018" s="72"/>
      <c r="AF8018" s="72"/>
      <c r="AG8018" s="72"/>
      <c r="AH8018" s="72"/>
      <c r="AI8018" s="72"/>
      <c r="AJ8018" s="72"/>
      <c r="AK8018" s="72"/>
    </row>
    <row r="8019" ht="14.25" customHeight="1">
      <c r="A8019" s="78">
        <v>8016.0</v>
      </c>
      <c r="C8019" s="78" t="str">
        <f>VLOOKUP(G8019,[1]Macrodata_CCF!$A$3:$D$55,4,FALSE)</f>
        <v>#ERROR!</v>
      </c>
      <c r="E8019" s="79" t="str">
        <f>VLOOKUP(G8019,[1]Macrodata_CCF!$A$3:$B$55,2,FALSE)</f>
        <v>#ERROR!</v>
      </c>
      <c r="F8019" s="78">
        <v>0.0</v>
      </c>
      <c r="G8019" s="80">
        <v>27.0</v>
      </c>
      <c r="H8019" s="81">
        <v>79975.0</v>
      </c>
      <c r="I8019" s="81">
        <v>590000.0</v>
      </c>
      <c r="J8019" s="81">
        <v>156480.0</v>
      </c>
      <c r="K8019" s="81">
        <v>590000.0</v>
      </c>
      <c r="L8019" s="82">
        <v>0.1500024508602519</v>
      </c>
      <c r="N8019" s="83">
        <f t="shared" si="1"/>
        <v>0.1500024509</v>
      </c>
      <c r="O8019" s="83">
        <f t="shared" si="2"/>
        <v>0.1500024509</v>
      </c>
      <c r="Q8019" s="83">
        <f t="shared" si="3"/>
        <v>0.8644491525</v>
      </c>
      <c r="R8019" s="83">
        <f t="shared" si="4"/>
        <v>0.1500024509</v>
      </c>
      <c r="S8019" s="83" t="b">
        <f t="shared" si="5"/>
        <v>0</v>
      </c>
      <c r="T8019" s="72"/>
      <c r="U8019" s="72"/>
      <c r="V8019" s="72"/>
      <c r="W8019" s="72"/>
      <c r="X8019" s="72"/>
      <c r="Y8019" s="72"/>
      <c r="Z8019" s="72"/>
      <c r="AA8019" s="72"/>
      <c r="AB8019" s="72"/>
      <c r="AC8019" s="72"/>
      <c r="AD8019" s="72"/>
      <c r="AE8019" s="72"/>
      <c r="AF8019" s="72"/>
      <c r="AG8019" s="72"/>
      <c r="AH8019" s="72"/>
      <c r="AI8019" s="72"/>
      <c r="AJ8019" s="72"/>
      <c r="AK8019" s="72"/>
    </row>
    <row r="8020" ht="14.25" customHeight="1">
      <c r="A8020" s="78">
        <v>8017.0</v>
      </c>
      <c r="C8020" s="78" t="str">
        <f>VLOOKUP(G8020,[1]Macrodata_CCF!$A$3:$D$55,4,FALSE)</f>
        <v>#ERROR!</v>
      </c>
      <c r="E8020" s="79" t="str">
        <f>VLOOKUP(G8020,[1]Macrodata_CCF!$A$3:$B$55,2,FALSE)</f>
        <v>#ERROR!</v>
      </c>
      <c r="F8020" s="78">
        <v>0.0</v>
      </c>
      <c r="G8020" s="80">
        <v>20.0</v>
      </c>
      <c r="H8020" s="81">
        <v>46660.0</v>
      </c>
      <c r="I8020" s="81">
        <v>180000.0</v>
      </c>
      <c r="J8020" s="81">
        <v>67995.0</v>
      </c>
      <c r="K8020" s="81">
        <v>252000.0</v>
      </c>
      <c r="L8020" s="82">
        <v>0.1600044997750112</v>
      </c>
      <c r="N8020" s="83">
        <f t="shared" si="1"/>
        <v>0.1600044998</v>
      </c>
      <c r="O8020" s="83">
        <f t="shared" si="2"/>
        <v>0.1600044998</v>
      </c>
      <c r="Q8020" s="83">
        <f t="shared" si="3"/>
        <v>0.7407777778</v>
      </c>
      <c r="R8020" s="83">
        <f t="shared" si="4"/>
        <v>0.1600044998</v>
      </c>
      <c r="S8020" s="83" t="b">
        <f t="shared" si="5"/>
        <v>0</v>
      </c>
      <c r="T8020" s="72"/>
      <c r="U8020" s="72"/>
      <c r="V8020" s="72"/>
      <c r="W8020" s="72"/>
      <c r="X8020" s="72"/>
      <c r="Y8020" s="72"/>
      <c r="Z8020" s="72"/>
      <c r="AA8020" s="72"/>
      <c r="AB8020" s="72"/>
      <c r="AC8020" s="72"/>
      <c r="AD8020" s="72"/>
      <c r="AE8020" s="72"/>
      <c r="AF8020" s="72"/>
      <c r="AG8020" s="72"/>
      <c r="AH8020" s="72"/>
      <c r="AI8020" s="72"/>
      <c r="AJ8020" s="72"/>
      <c r="AK8020" s="72"/>
    </row>
    <row r="8021" ht="14.25" customHeight="1">
      <c r="A8021" s="78">
        <v>8018.0</v>
      </c>
      <c r="C8021" s="78" t="str">
        <f>VLOOKUP(G8021,[1]Macrodata_CCF!$A$3:$D$55,4,FALSE)</f>
        <v>#ERROR!</v>
      </c>
      <c r="E8021" s="79" t="str">
        <f>VLOOKUP(G8021,[1]Macrodata_CCF!$A$3:$B$55,2,FALSE)</f>
        <v>#ERROR!</v>
      </c>
      <c r="F8021" s="78">
        <v>0.0</v>
      </c>
      <c r="G8021" s="80">
        <v>1.0</v>
      </c>
      <c r="H8021" s="81">
        <v>420005.0</v>
      </c>
      <c r="I8021" s="81">
        <v>930000.0</v>
      </c>
      <c r="J8021" s="81">
        <v>593405.0</v>
      </c>
      <c r="K8021" s="81">
        <v>930000.0</v>
      </c>
      <c r="L8021" s="82">
        <v>0.3400033333660134</v>
      </c>
      <c r="N8021" s="83">
        <f t="shared" si="1"/>
        <v>0.3400033334</v>
      </c>
      <c r="O8021" s="83">
        <f t="shared" si="2"/>
        <v>0.3400033334</v>
      </c>
      <c r="Q8021" s="83">
        <f t="shared" si="3"/>
        <v>0.5483817204</v>
      </c>
      <c r="R8021" s="83">
        <f t="shared" si="4"/>
        <v>0.3400033334</v>
      </c>
      <c r="S8021" s="83" t="b">
        <f t="shared" si="5"/>
        <v>0</v>
      </c>
      <c r="T8021" s="72"/>
      <c r="U8021" s="72"/>
      <c r="V8021" s="72"/>
      <c r="W8021" s="72"/>
      <c r="X8021" s="72"/>
      <c r="Y8021" s="72"/>
      <c r="Z8021" s="72"/>
      <c r="AA8021" s="72"/>
      <c r="AB8021" s="72"/>
      <c r="AC8021" s="72"/>
      <c r="AD8021" s="72"/>
      <c r="AE8021" s="72"/>
      <c r="AF8021" s="72"/>
      <c r="AG8021" s="72"/>
      <c r="AH8021" s="72"/>
      <c r="AI8021" s="72"/>
      <c r="AJ8021" s="72"/>
      <c r="AK8021" s="72"/>
    </row>
    <row r="8022" ht="14.25" customHeight="1">
      <c r="A8022" s="78">
        <v>8019.0</v>
      </c>
      <c r="C8022" s="78" t="str">
        <f>VLOOKUP(G8022,[1]Macrodata_CCF!$A$3:$D$55,4,FALSE)</f>
        <v>#ERROR!</v>
      </c>
      <c r="E8022" s="79" t="str">
        <f>VLOOKUP(G8022,[1]Macrodata_CCF!$A$3:$B$55,2,FALSE)</f>
        <v>#ERROR!</v>
      </c>
      <c r="F8022" s="78">
        <v>1.0</v>
      </c>
      <c r="G8022" s="80">
        <v>50.0</v>
      </c>
      <c r="H8022" s="81">
        <v>8700.0</v>
      </c>
      <c r="I8022" s="81">
        <v>550000.0</v>
      </c>
      <c r="J8022" s="81">
        <v>561000.0</v>
      </c>
      <c r="K8022" s="81">
        <v>550000.0</v>
      </c>
      <c r="L8022" s="82">
        <v>1.020321448365047</v>
      </c>
      <c r="N8022" s="83">
        <f t="shared" si="1"/>
        <v>1.020321448</v>
      </c>
      <c r="O8022" s="83">
        <f t="shared" si="2"/>
        <v>1</v>
      </c>
      <c r="Q8022" s="83">
        <f t="shared" si="3"/>
        <v>0.9841818182</v>
      </c>
      <c r="R8022" s="83">
        <f t="shared" si="4"/>
        <v>1.020321448</v>
      </c>
      <c r="S8022" s="83" t="b">
        <f t="shared" si="5"/>
        <v>0</v>
      </c>
      <c r="T8022" s="72"/>
      <c r="U8022" s="72"/>
      <c r="V8022" s="72"/>
      <c r="W8022" s="72"/>
      <c r="X8022" s="72"/>
      <c r="Y8022" s="72"/>
      <c r="Z8022" s="72"/>
      <c r="AA8022" s="72"/>
      <c r="AB8022" s="72"/>
      <c r="AC8022" s="72"/>
      <c r="AD8022" s="72"/>
      <c r="AE8022" s="72"/>
      <c r="AF8022" s="72"/>
      <c r="AG8022" s="72"/>
      <c r="AH8022" s="72"/>
      <c r="AI8022" s="72"/>
      <c r="AJ8022" s="72"/>
      <c r="AK8022" s="72"/>
    </row>
    <row r="8023" ht="14.25" customHeight="1">
      <c r="A8023" s="78">
        <v>8020.0</v>
      </c>
      <c r="C8023" s="78" t="str">
        <f>VLOOKUP(G8023,[1]Macrodata_CCF!$A$3:$D$55,4,FALSE)</f>
        <v>#ERROR!</v>
      </c>
      <c r="E8023" s="79" t="str">
        <f>VLOOKUP(G8023,[1]Macrodata_CCF!$A$3:$B$55,2,FALSE)</f>
        <v>#ERROR!</v>
      </c>
      <c r="F8023" s="78">
        <v>0.0</v>
      </c>
      <c r="G8023" s="80">
        <v>20.0</v>
      </c>
      <c r="H8023" s="81">
        <v>0.0</v>
      </c>
      <c r="I8023" s="81">
        <v>770000.0</v>
      </c>
      <c r="J8023" s="81">
        <v>0.0</v>
      </c>
      <c r="K8023" s="81">
        <v>770000.0</v>
      </c>
      <c r="L8023" s="82">
        <v>0.0</v>
      </c>
      <c r="N8023" s="83">
        <f t="shared" si="1"/>
        <v>0</v>
      </c>
      <c r="O8023" s="83">
        <f t="shared" si="2"/>
        <v>0</v>
      </c>
      <c r="Q8023" s="83">
        <f t="shared" si="3"/>
        <v>1</v>
      </c>
      <c r="R8023" s="83">
        <f t="shared" si="4"/>
        <v>0</v>
      </c>
      <c r="S8023" s="83" t="b">
        <f t="shared" si="5"/>
        <v>0</v>
      </c>
      <c r="T8023" s="72"/>
      <c r="U8023" s="72"/>
      <c r="V8023" s="72"/>
      <c r="W8023" s="72"/>
      <c r="X8023" s="72"/>
      <c r="Y8023" s="72"/>
      <c r="Z8023" s="72"/>
      <c r="AA8023" s="72"/>
      <c r="AB8023" s="72"/>
      <c r="AC8023" s="72"/>
      <c r="AD8023" s="72"/>
      <c r="AE8023" s="72"/>
      <c r="AF8023" s="72"/>
      <c r="AG8023" s="72"/>
      <c r="AH8023" s="72"/>
      <c r="AI8023" s="72"/>
      <c r="AJ8023" s="72"/>
      <c r="AK8023" s="72"/>
    </row>
    <row r="8024" ht="14.25" customHeight="1">
      <c r="A8024" s="78">
        <v>8021.0</v>
      </c>
      <c r="C8024" s="78" t="str">
        <f>VLOOKUP(G8024,[1]Macrodata_CCF!$A$3:$D$55,4,FALSE)</f>
        <v>#ERROR!</v>
      </c>
      <c r="E8024" s="79" t="str">
        <f>VLOOKUP(G8024,[1]Macrodata_CCF!$A$3:$B$55,2,FALSE)</f>
        <v>#ERROR!</v>
      </c>
      <c r="F8024" s="78">
        <v>0.0</v>
      </c>
      <c r="G8024" s="80">
        <v>36.0</v>
      </c>
      <c r="H8024" s="81">
        <v>0.0</v>
      </c>
      <c r="I8024" s="81">
        <v>390000.0</v>
      </c>
      <c r="J8024" s="81">
        <v>78000.0</v>
      </c>
      <c r="K8024" s="81">
        <v>390000.0</v>
      </c>
      <c r="L8024" s="82">
        <v>0.2</v>
      </c>
      <c r="N8024" s="83">
        <f t="shared" si="1"/>
        <v>0.2</v>
      </c>
      <c r="O8024" s="83">
        <f t="shared" si="2"/>
        <v>0.2</v>
      </c>
      <c r="Q8024" s="83">
        <f t="shared" si="3"/>
        <v>1</v>
      </c>
      <c r="R8024" s="83">
        <f t="shared" si="4"/>
        <v>0.2</v>
      </c>
      <c r="S8024" s="83" t="b">
        <f t="shared" si="5"/>
        <v>0</v>
      </c>
      <c r="T8024" s="72"/>
      <c r="U8024" s="72"/>
      <c r="V8024" s="72"/>
      <c r="W8024" s="72"/>
      <c r="X8024" s="72"/>
      <c r="Y8024" s="72"/>
      <c r="Z8024" s="72"/>
      <c r="AA8024" s="72"/>
      <c r="AB8024" s="72"/>
      <c r="AC8024" s="72"/>
      <c r="AD8024" s="72"/>
      <c r="AE8024" s="72"/>
      <c r="AF8024" s="72"/>
      <c r="AG8024" s="72"/>
      <c r="AH8024" s="72"/>
      <c r="AI8024" s="72"/>
      <c r="AJ8024" s="72"/>
      <c r="AK8024" s="72"/>
    </row>
    <row r="8025" ht="14.25" customHeight="1">
      <c r="A8025" s="78">
        <v>8022.0</v>
      </c>
      <c r="C8025" s="78" t="str">
        <f>VLOOKUP(G8025,[1]Macrodata_CCF!$A$3:$D$55,4,FALSE)</f>
        <v>#ERROR!</v>
      </c>
      <c r="E8025" s="79" t="str">
        <f>VLOOKUP(G8025,[1]Macrodata_CCF!$A$3:$B$55,2,FALSE)</f>
        <v>#ERROR!</v>
      </c>
      <c r="F8025" s="78">
        <v>0.0</v>
      </c>
      <c r="G8025" s="80">
        <v>49.0</v>
      </c>
      <c r="H8025" s="81">
        <v>0.0</v>
      </c>
      <c r="I8025" s="81">
        <v>430000.0</v>
      </c>
      <c r="J8025" s="81">
        <v>0.0</v>
      </c>
      <c r="K8025" s="81">
        <v>430000.0</v>
      </c>
      <c r="L8025" s="82">
        <v>0.0</v>
      </c>
      <c r="N8025" s="83">
        <f t="shared" si="1"/>
        <v>0</v>
      </c>
      <c r="O8025" s="83">
        <f t="shared" si="2"/>
        <v>0</v>
      </c>
      <c r="Q8025" s="83">
        <f t="shared" si="3"/>
        <v>1</v>
      </c>
      <c r="R8025" s="83">
        <f t="shared" si="4"/>
        <v>0</v>
      </c>
      <c r="S8025" s="83" t="b">
        <f t="shared" si="5"/>
        <v>0</v>
      </c>
      <c r="T8025" s="72"/>
      <c r="U8025" s="72"/>
      <c r="V8025" s="72"/>
      <c r="W8025" s="72"/>
      <c r="X8025" s="72"/>
      <c r="Y8025" s="72"/>
      <c r="Z8025" s="72"/>
      <c r="AA8025" s="72"/>
      <c r="AB8025" s="72"/>
      <c r="AC8025" s="72"/>
      <c r="AD8025" s="72"/>
      <c r="AE8025" s="72"/>
      <c r="AF8025" s="72"/>
      <c r="AG8025" s="72"/>
      <c r="AH8025" s="72"/>
      <c r="AI8025" s="72"/>
      <c r="AJ8025" s="72"/>
      <c r="AK8025" s="72"/>
    </row>
    <row r="8026" ht="14.25" customHeight="1">
      <c r="A8026" s="78">
        <v>8023.0</v>
      </c>
      <c r="C8026" s="78" t="str">
        <f>VLOOKUP(G8026,[1]Macrodata_CCF!$A$3:$D$55,4,FALSE)</f>
        <v>#ERROR!</v>
      </c>
      <c r="E8026" s="79" t="str">
        <f>VLOOKUP(G8026,[1]Macrodata_CCF!$A$3:$B$55,2,FALSE)</f>
        <v>#ERROR!</v>
      </c>
      <c r="F8026" s="78">
        <v>0.0</v>
      </c>
      <c r="G8026" s="80">
        <v>2.0</v>
      </c>
      <c r="H8026" s="81">
        <v>0.0</v>
      </c>
      <c r="I8026" s="81">
        <v>190000.0</v>
      </c>
      <c r="J8026" s="81">
        <v>74100.0</v>
      </c>
      <c r="K8026" s="81">
        <v>190000.0</v>
      </c>
      <c r="L8026" s="82">
        <v>0.39</v>
      </c>
      <c r="N8026" s="83">
        <f t="shared" si="1"/>
        <v>0.39</v>
      </c>
      <c r="O8026" s="83">
        <f t="shared" si="2"/>
        <v>0.39</v>
      </c>
      <c r="Q8026" s="83">
        <f t="shared" si="3"/>
        <v>1</v>
      </c>
      <c r="R8026" s="83">
        <f t="shared" si="4"/>
        <v>0.39</v>
      </c>
      <c r="S8026" s="83" t="b">
        <f t="shared" si="5"/>
        <v>0</v>
      </c>
      <c r="T8026" s="72"/>
      <c r="U8026" s="72"/>
      <c r="V8026" s="72"/>
      <c r="W8026" s="72"/>
      <c r="X8026" s="72"/>
      <c r="Y8026" s="72"/>
      <c r="Z8026" s="72"/>
      <c r="AA8026" s="72"/>
      <c r="AB8026" s="72"/>
      <c r="AC8026" s="72"/>
      <c r="AD8026" s="72"/>
      <c r="AE8026" s="72"/>
      <c r="AF8026" s="72"/>
      <c r="AG8026" s="72"/>
      <c r="AH8026" s="72"/>
      <c r="AI8026" s="72"/>
      <c r="AJ8026" s="72"/>
      <c r="AK8026" s="72"/>
    </row>
    <row r="8027" ht="14.25" customHeight="1">
      <c r="A8027" s="78">
        <v>8024.0</v>
      </c>
      <c r="C8027" s="78" t="str">
        <f>VLOOKUP(G8027,[1]Macrodata_CCF!$A$3:$D$55,4,FALSE)</f>
        <v>#ERROR!</v>
      </c>
      <c r="E8027" s="79" t="str">
        <f>VLOOKUP(G8027,[1]Macrodata_CCF!$A$3:$B$55,2,FALSE)</f>
        <v>#ERROR!</v>
      </c>
      <c r="F8027" s="78">
        <v>0.0</v>
      </c>
      <c r="G8027" s="80">
        <v>46.0</v>
      </c>
      <c r="H8027" s="81">
        <v>164780.0</v>
      </c>
      <c r="I8027" s="81">
        <v>190000.0</v>
      </c>
      <c r="J8027" s="81">
        <v>169065.0</v>
      </c>
      <c r="K8027" s="81">
        <v>342000.0</v>
      </c>
      <c r="L8027" s="82">
        <v>0.1699048374306106</v>
      </c>
      <c r="N8027" s="83">
        <f t="shared" si="1"/>
        <v>0.1699048374</v>
      </c>
      <c r="O8027" s="83">
        <f t="shared" si="2"/>
        <v>0.1699048374</v>
      </c>
      <c r="Q8027" s="83">
        <f t="shared" si="3"/>
        <v>0.1327368421</v>
      </c>
      <c r="R8027" s="83">
        <f t="shared" si="4"/>
        <v>0.1699048374</v>
      </c>
      <c r="S8027" s="83" t="b">
        <f t="shared" si="5"/>
        <v>0</v>
      </c>
      <c r="T8027" s="72"/>
      <c r="U8027" s="72"/>
      <c r="V8027" s="72"/>
      <c r="W8027" s="72"/>
      <c r="X8027" s="72"/>
      <c r="Y8027" s="72"/>
      <c r="Z8027" s="72"/>
      <c r="AA8027" s="72"/>
      <c r="AB8027" s="72"/>
      <c r="AC8027" s="72"/>
      <c r="AD8027" s="72"/>
      <c r="AE8027" s="72"/>
      <c r="AF8027" s="72"/>
      <c r="AG8027" s="72"/>
      <c r="AH8027" s="72"/>
      <c r="AI8027" s="72"/>
      <c r="AJ8027" s="72"/>
      <c r="AK8027" s="72"/>
    </row>
    <row r="8028" ht="14.25" customHeight="1">
      <c r="A8028" s="78">
        <v>8025.0</v>
      </c>
      <c r="C8028" s="78" t="str">
        <f>VLOOKUP(G8028,[1]Macrodata_CCF!$A$3:$D$55,4,FALSE)</f>
        <v>#ERROR!</v>
      </c>
      <c r="E8028" s="79" t="str">
        <f>VLOOKUP(G8028,[1]Macrodata_CCF!$A$3:$B$55,2,FALSE)</f>
        <v>#ERROR!</v>
      </c>
      <c r="F8028" s="78">
        <v>0.0</v>
      </c>
      <c r="G8028" s="80">
        <v>19.0</v>
      </c>
      <c r="H8028" s="81">
        <v>0.0</v>
      </c>
      <c r="I8028" s="81">
        <v>300000.0</v>
      </c>
      <c r="J8028" s="81">
        <v>60000.0</v>
      </c>
      <c r="K8028" s="81">
        <v>300000.0</v>
      </c>
      <c r="L8028" s="82">
        <v>0.2</v>
      </c>
      <c r="N8028" s="83">
        <f t="shared" si="1"/>
        <v>0.2</v>
      </c>
      <c r="O8028" s="83">
        <f t="shared" si="2"/>
        <v>0.2</v>
      </c>
      <c r="Q8028" s="83">
        <f t="shared" si="3"/>
        <v>1</v>
      </c>
      <c r="R8028" s="83">
        <f t="shared" si="4"/>
        <v>0.2</v>
      </c>
      <c r="S8028" s="83" t="b">
        <f t="shared" si="5"/>
        <v>0</v>
      </c>
      <c r="T8028" s="72"/>
      <c r="U8028" s="72"/>
      <c r="V8028" s="72"/>
      <c r="W8028" s="72"/>
      <c r="X8028" s="72"/>
      <c r="Y8028" s="72"/>
      <c r="Z8028" s="72"/>
      <c r="AA8028" s="72"/>
      <c r="AB8028" s="72"/>
      <c r="AC8028" s="72"/>
      <c r="AD8028" s="72"/>
      <c r="AE8028" s="72"/>
      <c r="AF8028" s="72"/>
      <c r="AG8028" s="72"/>
      <c r="AH8028" s="72"/>
      <c r="AI8028" s="72"/>
      <c r="AJ8028" s="72"/>
      <c r="AK8028" s="72"/>
    </row>
    <row r="8029" ht="14.25" customHeight="1">
      <c r="A8029" s="78">
        <v>8026.0</v>
      </c>
      <c r="C8029" s="78" t="str">
        <f>VLOOKUP(G8029,[1]Macrodata_CCF!$A$3:$D$55,4,FALSE)</f>
        <v>#ERROR!</v>
      </c>
      <c r="E8029" s="79" t="str">
        <f>VLOOKUP(G8029,[1]Macrodata_CCF!$A$3:$B$55,2,FALSE)</f>
        <v>#ERROR!</v>
      </c>
      <c r="F8029" s="78">
        <v>0.0</v>
      </c>
      <c r="G8029" s="80">
        <v>45.0</v>
      </c>
      <c r="H8029" s="81">
        <v>543780.0</v>
      </c>
      <c r="I8029" s="81">
        <v>810000.0</v>
      </c>
      <c r="J8029" s="81">
        <v>597025.0</v>
      </c>
      <c r="K8029" s="81">
        <v>810000.0</v>
      </c>
      <c r="L8029" s="82">
        <v>0.2000037562917887</v>
      </c>
      <c r="N8029" s="83">
        <f t="shared" si="1"/>
        <v>0.2000037563</v>
      </c>
      <c r="O8029" s="83">
        <f t="shared" si="2"/>
        <v>0.2000037563</v>
      </c>
      <c r="Q8029" s="83">
        <f t="shared" si="3"/>
        <v>0.3286666667</v>
      </c>
      <c r="R8029" s="83">
        <f t="shared" si="4"/>
        <v>0.2000037563</v>
      </c>
      <c r="S8029" s="83" t="b">
        <f t="shared" si="5"/>
        <v>0</v>
      </c>
      <c r="T8029" s="72"/>
      <c r="U8029" s="72"/>
      <c r="V8029" s="72"/>
      <c r="W8029" s="72"/>
      <c r="X8029" s="72"/>
      <c r="Y8029" s="72"/>
      <c r="Z8029" s="72"/>
      <c r="AA8029" s="72"/>
      <c r="AB8029" s="72"/>
      <c r="AC8029" s="72"/>
      <c r="AD8029" s="72"/>
      <c r="AE8029" s="72"/>
      <c r="AF8029" s="72"/>
      <c r="AG8029" s="72"/>
      <c r="AH8029" s="72"/>
      <c r="AI8029" s="72"/>
      <c r="AJ8029" s="72"/>
      <c r="AK8029" s="72"/>
    </row>
    <row r="8030" ht="14.25" customHeight="1">
      <c r="A8030" s="78">
        <v>8027.0</v>
      </c>
      <c r="C8030" s="78" t="str">
        <f>VLOOKUP(G8030,[1]Macrodata_CCF!$A$3:$D$55,4,FALSE)</f>
        <v>#ERROR!</v>
      </c>
      <c r="E8030" s="79" t="str">
        <f>VLOOKUP(G8030,[1]Macrodata_CCF!$A$3:$B$55,2,FALSE)</f>
        <v>#ERROR!</v>
      </c>
      <c r="F8030" s="78">
        <v>0.0</v>
      </c>
      <c r="G8030" s="80">
        <v>28.0</v>
      </c>
      <c r="H8030" s="81">
        <v>52445.0</v>
      </c>
      <c r="I8030" s="81">
        <v>80000.0</v>
      </c>
      <c r="J8030" s="81">
        <v>56580.0</v>
      </c>
      <c r="K8030" s="81">
        <v>80000.0</v>
      </c>
      <c r="L8030" s="82">
        <v>0.1500635093449465</v>
      </c>
      <c r="N8030" s="83">
        <f t="shared" si="1"/>
        <v>0.1500635093</v>
      </c>
      <c r="O8030" s="83">
        <f t="shared" si="2"/>
        <v>0.1500635093</v>
      </c>
      <c r="Q8030" s="83">
        <f t="shared" si="3"/>
        <v>0.3444375</v>
      </c>
      <c r="R8030" s="83">
        <f t="shared" si="4"/>
        <v>0.1500635093</v>
      </c>
      <c r="S8030" s="83" t="b">
        <f t="shared" si="5"/>
        <v>0</v>
      </c>
      <c r="T8030" s="72"/>
      <c r="U8030" s="72"/>
      <c r="V8030" s="72"/>
      <c r="W8030" s="72"/>
      <c r="X8030" s="72"/>
      <c r="Y8030" s="72"/>
      <c r="Z8030" s="72"/>
      <c r="AA8030" s="72"/>
      <c r="AB8030" s="72"/>
      <c r="AC8030" s="72"/>
      <c r="AD8030" s="72"/>
      <c r="AE8030" s="72"/>
      <c r="AF8030" s="72"/>
      <c r="AG8030" s="72"/>
      <c r="AH8030" s="72"/>
      <c r="AI8030" s="72"/>
      <c r="AJ8030" s="72"/>
      <c r="AK8030" s="72"/>
    </row>
    <row r="8031" ht="14.25" customHeight="1">
      <c r="A8031" s="78">
        <v>8028.0</v>
      </c>
      <c r="C8031" s="78" t="str">
        <f>VLOOKUP(G8031,[1]Macrodata_CCF!$A$3:$D$55,4,FALSE)</f>
        <v>#ERROR!</v>
      </c>
      <c r="E8031" s="79" t="str">
        <f>VLOOKUP(G8031,[1]Macrodata_CCF!$A$3:$B$55,2,FALSE)</f>
        <v>#ERROR!</v>
      </c>
      <c r="F8031" s="78">
        <v>1.0</v>
      </c>
      <c r="G8031" s="80">
        <v>11.0</v>
      </c>
      <c r="H8031" s="81">
        <v>269260.0</v>
      </c>
      <c r="I8031" s="81">
        <v>350000.0</v>
      </c>
      <c r="J8031" s="81">
        <v>303980.0</v>
      </c>
      <c r="K8031" s="81">
        <v>560000.0</v>
      </c>
      <c r="L8031" s="82">
        <v>0.4300222937825118</v>
      </c>
      <c r="N8031" s="83">
        <f t="shared" si="1"/>
        <v>0.4300222938</v>
      </c>
      <c r="O8031" s="83">
        <f t="shared" si="2"/>
        <v>0.4300222938</v>
      </c>
      <c r="Q8031" s="83">
        <f t="shared" si="3"/>
        <v>0.2306857143</v>
      </c>
      <c r="R8031" s="83">
        <f t="shared" si="4"/>
        <v>0.4300222938</v>
      </c>
      <c r="S8031" s="83" t="b">
        <f t="shared" si="5"/>
        <v>0</v>
      </c>
      <c r="T8031" s="72"/>
      <c r="U8031" s="72"/>
      <c r="V8031" s="72"/>
      <c r="W8031" s="72"/>
      <c r="X8031" s="72"/>
      <c r="Y8031" s="72"/>
      <c r="Z8031" s="72"/>
      <c r="AA8031" s="72"/>
      <c r="AB8031" s="72"/>
      <c r="AC8031" s="72"/>
      <c r="AD8031" s="72"/>
      <c r="AE8031" s="72"/>
      <c r="AF8031" s="72"/>
      <c r="AG8031" s="72"/>
      <c r="AH8031" s="72"/>
      <c r="AI8031" s="72"/>
      <c r="AJ8031" s="72"/>
      <c r="AK8031" s="72"/>
    </row>
    <row r="8032" ht="14.25" customHeight="1">
      <c r="A8032" s="78">
        <v>8029.0</v>
      </c>
      <c r="C8032" s="78" t="str">
        <f>VLOOKUP(G8032,[1]Macrodata_CCF!$A$3:$D$55,4,FALSE)</f>
        <v>#ERROR!</v>
      </c>
      <c r="E8032" s="79" t="str">
        <f>VLOOKUP(G8032,[1]Macrodata_CCF!$A$3:$B$55,2,FALSE)</f>
        <v>#ERROR!</v>
      </c>
      <c r="F8032" s="78">
        <v>0.0</v>
      </c>
      <c r="G8032" s="80">
        <v>17.0</v>
      </c>
      <c r="H8032" s="81">
        <v>0.0</v>
      </c>
      <c r="I8032" s="81">
        <v>970000.0</v>
      </c>
      <c r="J8032" s="81">
        <v>164900.0</v>
      </c>
      <c r="K8032" s="81">
        <v>970000.0</v>
      </c>
      <c r="L8032" s="82">
        <v>0.17</v>
      </c>
      <c r="N8032" s="83">
        <f t="shared" si="1"/>
        <v>0.17</v>
      </c>
      <c r="O8032" s="83">
        <f t="shared" si="2"/>
        <v>0.17</v>
      </c>
      <c r="Q8032" s="83">
        <f t="shared" si="3"/>
        <v>1</v>
      </c>
      <c r="R8032" s="83">
        <f t="shared" si="4"/>
        <v>0.17</v>
      </c>
      <c r="S8032" s="83" t="b">
        <f t="shared" si="5"/>
        <v>0</v>
      </c>
      <c r="T8032" s="72"/>
      <c r="U8032" s="72"/>
      <c r="V8032" s="72"/>
      <c r="W8032" s="72"/>
      <c r="X8032" s="72"/>
      <c r="Y8032" s="72"/>
      <c r="Z8032" s="72"/>
      <c r="AA8032" s="72"/>
      <c r="AB8032" s="72"/>
      <c r="AC8032" s="72"/>
      <c r="AD8032" s="72"/>
      <c r="AE8032" s="72"/>
      <c r="AF8032" s="72"/>
      <c r="AG8032" s="72"/>
      <c r="AH8032" s="72"/>
      <c r="AI8032" s="72"/>
      <c r="AJ8032" s="72"/>
      <c r="AK8032" s="72"/>
    </row>
    <row r="8033" ht="14.25" customHeight="1">
      <c r="A8033" s="78">
        <v>8030.0</v>
      </c>
      <c r="C8033" s="78" t="str">
        <f>VLOOKUP(G8033,[1]Macrodata_CCF!$A$3:$D$55,4,FALSE)</f>
        <v>#ERROR!</v>
      </c>
      <c r="E8033" s="79" t="str">
        <f>VLOOKUP(G8033,[1]Macrodata_CCF!$A$3:$B$55,2,FALSE)</f>
        <v>#ERROR!</v>
      </c>
      <c r="F8033" s="78">
        <v>0.0</v>
      </c>
      <c r="G8033" s="80">
        <v>15.0</v>
      </c>
      <c r="H8033" s="81">
        <v>64965.0</v>
      </c>
      <c r="I8033" s="81">
        <v>370000.0</v>
      </c>
      <c r="J8033" s="81">
        <v>377400.0</v>
      </c>
      <c r="K8033" s="81">
        <v>370000.0</v>
      </c>
      <c r="L8033" s="82">
        <v>1.024259511203632</v>
      </c>
      <c r="N8033" s="83">
        <f t="shared" si="1"/>
        <v>1.024259511</v>
      </c>
      <c r="O8033" s="83">
        <f t="shared" si="2"/>
        <v>1</v>
      </c>
      <c r="Q8033" s="83">
        <f t="shared" si="3"/>
        <v>0.8244189189</v>
      </c>
      <c r="R8033" s="83">
        <f t="shared" si="4"/>
        <v>1.024259511</v>
      </c>
      <c r="S8033" s="83" t="b">
        <f t="shared" si="5"/>
        <v>0</v>
      </c>
      <c r="T8033" s="72"/>
      <c r="U8033" s="72"/>
      <c r="V8033" s="72"/>
      <c r="W8033" s="72"/>
      <c r="X8033" s="72"/>
      <c r="Y8033" s="72"/>
      <c r="Z8033" s="72"/>
      <c r="AA8033" s="72"/>
      <c r="AB8033" s="72"/>
      <c r="AC8033" s="72"/>
      <c r="AD8033" s="72"/>
      <c r="AE8033" s="72"/>
      <c r="AF8033" s="72"/>
      <c r="AG8033" s="72"/>
      <c r="AH8033" s="72"/>
      <c r="AI8033" s="72"/>
      <c r="AJ8033" s="72"/>
      <c r="AK8033" s="72"/>
    </row>
    <row r="8034" ht="14.25" customHeight="1">
      <c r="A8034" s="78">
        <v>8031.0</v>
      </c>
      <c r="C8034" s="78" t="str">
        <f>VLOOKUP(G8034,[1]Macrodata_CCF!$A$3:$D$55,4,FALSE)</f>
        <v>#ERROR!</v>
      </c>
      <c r="E8034" s="79" t="str">
        <f>VLOOKUP(G8034,[1]Macrodata_CCF!$A$3:$B$55,2,FALSE)</f>
        <v>#ERROR!</v>
      </c>
      <c r="F8034" s="78">
        <v>1.0</v>
      </c>
      <c r="G8034" s="80">
        <v>25.0</v>
      </c>
      <c r="H8034" s="81">
        <v>375725.0</v>
      </c>
      <c r="I8034" s="81">
        <v>700000.0</v>
      </c>
      <c r="J8034" s="81">
        <v>537865.0</v>
      </c>
      <c r="K8034" s="81">
        <v>700000.0</v>
      </c>
      <c r="L8034" s="82">
        <v>0.5000077095058206</v>
      </c>
      <c r="N8034" s="83">
        <f t="shared" si="1"/>
        <v>0.5000077095</v>
      </c>
      <c r="O8034" s="83">
        <f t="shared" si="2"/>
        <v>0.5000077095</v>
      </c>
      <c r="Q8034" s="83">
        <f t="shared" si="3"/>
        <v>0.46325</v>
      </c>
      <c r="R8034" s="83">
        <f t="shared" si="4"/>
        <v>0.5000077095</v>
      </c>
      <c r="S8034" s="83" t="b">
        <f t="shared" si="5"/>
        <v>0</v>
      </c>
      <c r="T8034" s="72"/>
      <c r="U8034" s="72"/>
      <c r="V8034" s="72"/>
      <c r="W8034" s="72"/>
      <c r="X8034" s="72"/>
      <c r="Y8034" s="72"/>
      <c r="Z8034" s="72"/>
      <c r="AA8034" s="72"/>
      <c r="AB8034" s="72"/>
      <c r="AC8034" s="72"/>
      <c r="AD8034" s="72"/>
      <c r="AE8034" s="72"/>
      <c r="AF8034" s="72"/>
      <c r="AG8034" s="72"/>
      <c r="AH8034" s="72"/>
      <c r="AI8034" s="72"/>
      <c r="AJ8034" s="72"/>
      <c r="AK8034" s="72"/>
    </row>
    <row r="8035" ht="14.25" customHeight="1">
      <c r="A8035" s="78">
        <v>8032.0</v>
      </c>
      <c r="C8035" s="78" t="str">
        <f>VLOOKUP(G8035,[1]Macrodata_CCF!$A$3:$D$55,4,FALSE)</f>
        <v>#ERROR!</v>
      </c>
      <c r="E8035" s="79" t="str">
        <f>VLOOKUP(G8035,[1]Macrodata_CCF!$A$3:$B$55,2,FALSE)</f>
        <v>#ERROR!</v>
      </c>
      <c r="F8035" s="78">
        <v>1.0</v>
      </c>
      <c r="G8035" s="80">
        <v>47.0</v>
      </c>
      <c r="H8035" s="81">
        <v>30850.0</v>
      </c>
      <c r="I8035" s="81">
        <v>380000.0</v>
      </c>
      <c r="J8035" s="81">
        <v>387600.0</v>
      </c>
      <c r="K8035" s="81">
        <v>380000.0</v>
      </c>
      <c r="L8035" s="82">
        <v>1.021767148789918</v>
      </c>
      <c r="N8035" s="83">
        <f t="shared" si="1"/>
        <v>1.021767149</v>
      </c>
      <c r="O8035" s="83">
        <f t="shared" si="2"/>
        <v>1</v>
      </c>
      <c r="Q8035" s="83">
        <f t="shared" si="3"/>
        <v>0.9188157895</v>
      </c>
      <c r="R8035" s="83">
        <f t="shared" si="4"/>
        <v>1.021767149</v>
      </c>
      <c r="S8035" s="83" t="b">
        <f t="shared" si="5"/>
        <v>0</v>
      </c>
      <c r="T8035" s="72"/>
      <c r="U8035" s="72"/>
      <c r="V8035" s="72"/>
      <c r="W8035" s="72"/>
      <c r="X8035" s="72"/>
      <c r="Y8035" s="72"/>
      <c r="Z8035" s="72"/>
      <c r="AA8035" s="72"/>
      <c r="AB8035" s="72"/>
      <c r="AC8035" s="72"/>
      <c r="AD8035" s="72"/>
      <c r="AE8035" s="72"/>
      <c r="AF8035" s="72"/>
      <c r="AG8035" s="72"/>
      <c r="AH8035" s="72"/>
      <c r="AI8035" s="72"/>
      <c r="AJ8035" s="72"/>
      <c r="AK8035" s="72"/>
    </row>
    <row r="8036" ht="14.25" customHeight="1">
      <c r="A8036" s="78">
        <v>8033.0</v>
      </c>
      <c r="C8036" s="78" t="str">
        <f>VLOOKUP(G8036,[1]Macrodata_CCF!$A$3:$D$55,4,FALSE)</f>
        <v>#ERROR!</v>
      </c>
      <c r="E8036" s="79" t="str">
        <f>VLOOKUP(G8036,[1]Macrodata_CCF!$A$3:$B$55,2,FALSE)</f>
        <v>#ERROR!</v>
      </c>
      <c r="F8036" s="78">
        <v>0.0</v>
      </c>
      <c r="G8036" s="80">
        <v>22.0</v>
      </c>
      <c r="H8036" s="81">
        <v>822945.0</v>
      </c>
      <c r="I8036" s="81">
        <v>980000.0</v>
      </c>
      <c r="J8036" s="81">
        <v>854355.0</v>
      </c>
      <c r="K8036" s="81">
        <v>980000.0</v>
      </c>
      <c r="L8036" s="82">
        <v>0.1999936328037948</v>
      </c>
      <c r="N8036" s="83">
        <f t="shared" si="1"/>
        <v>0.1999936328</v>
      </c>
      <c r="O8036" s="83">
        <f t="shared" si="2"/>
        <v>0.1999936328</v>
      </c>
      <c r="Q8036" s="83">
        <f t="shared" si="3"/>
        <v>0.1602602041</v>
      </c>
      <c r="R8036" s="83">
        <f t="shared" si="4"/>
        <v>0.1999936328</v>
      </c>
      <c r="S8036" s="83" t="b">
        <f t="shared" si="5"/>
        <v>0</v>
      </c>
      <c r="T8036" s="72"/>
      <c r="U8036" s="72"/>
      <c r="V8036" s="72"/>
      <c r="W8036" s="72"/>
      <c r="X8036" s="72"/>
      <c r="Y8036" s="72"/>
      <c r="Z8036" s="72"/>
      <c r="AA8036" s="72"/>
      <c r="AB8036" s="72"/>
      <c r="AC8036" s="72"/>
      <c r="AD8036" s="72"/>
      <c r="AE8036" s="72"/>
      <c r="AF8036" s="72"/>
      <c r="AG8036" s="72"/>
      <c r="AH8036" s="72"/>
      <c r="AI8036" s="72"/>
      <c r="AJ8036" s="72"/>
      <c r="AK8036" s="72"/>
    </row>
    <row r="8037" ht="14.25" customHeight="1">
      <c r="A8037" s="78">
        <v>8034.0</v>
      </c>
      <c r="C8037" s="78" t="str">
        <f>VLOOKUP(G8037,[1]Macrodata_CCF!$A$3:$D$55,4,FALSE)</f>
        <v>#ERROR!</v>
      </c>
      <c r="E8037" s="79" t="str">
        <f>VLOOKUP(G8037,[1]Macrodata_CCF!$A$3:$B$55,2,FALSE)</f>
        <v>#ERROR!</v>
      </c>
      <c r="F8037" s="78">
        <v>0.0</v>
      </c>
      <c r="G8037" s="80">
        <v>9.0</v>
      </c>
      <c r="H8037" s="81">
        <v>332565.0</v>
      </c>
      <c r="I8037" s="81">
        <v>500000.0</v>
      </c>
      <c r="J8037" s="81">
        <v>367725.0</v>
      </c>
      <c r="K8037" s="81">
        <v>500000.0</v>
      </c>
      <c r="L8037" s="82">
        <v>0.2099919371696479</v>
      </c>
      <c r="N8037" s="83">
        <f t="shared" si="1"/>
        <v>0.2099919372</v>
      </c>
      <c r="O8037" s="83">
        <f t="shared" si="2"/>
        <v>0.2099919372</v>
      </c>
      <c r="Q8037" s="83">
        <f t="shared" si="3"/>
        <v>0.33487</v>
      </c>
      <c r="R8037" s="83">
        <f t="shared" si="4"/>
        <v>0.2099919372</v>
      </c>
      <c r="S8037" s="83" t="b">
        <f t="shared" si="5"/>
        <v>0</v>
      </c>
      <c r="T8037" s="72"/>
      <c r="U8037" s="72"/>
      <c r="V8037" s="72"/>
      <c r="W8037" s="72"/>
      <c r="X8037" s="72"/>
      <c r="Y8037" s="72"/>
      <c r="Z8037" s="72"/>
      <c r="AA8037" s="72"/>
      <c r="AB8037" s="72"/>
      <c r="AC8037" s="72"/>
      <c r="AD8037" s="72"/>
      <c r="AE8037" s="72"/>
      <c r="AF8037" s="72"/>
      <c r="AG8037" s="72"/>
      <c r="AH8037" s="72"/>
      <c r="AI8037" s="72"/>
      <c r="AJ8037" s="72"/>
      <c r="AK8037" s="72"/>
    </row>
    <row r="8038" ht="14.25" customHeight="1">
      <c r="A8038" s="78">
        <v>8035.0</v>
      </c>
      <c r="C8038" s="78" t="str">
        <f>VLOOKUP(G8038,[1]Macrodata_CCF!$A$3:$D$55,4,FALSE)</f>
        <v>#ERROR!</v>
      </c>
      <c r="E8038" s="79" t="str">
        <f>VLOOKUP(G8038,[1]Macrodata_CCF!$A$3:$B$55,2,FALSE)</f>
        <v>#ERROR!</v>
      </c>
      <c r="F8038" s="78">
        <v>0.0</v>
      </c>
      <c r="G8038" s="80">
        <v>34.0</v>
      </c>
      <c r="H8038" s="81">
        <v>358670.0</v>
      </c>
      <c r="I8038" s="81">
        <v>960000.0</v>
      </c>
      <c r="J8038" s="81">
        <v>376710.0</v>
      </c>
      <c r="K8038" s="81">
        <v>960000.0</v>
      </c>
      <c r="L8038" s="82">
        <v>0.03000016629803934</v>
      </c>
      <c r="N8038" s="83">
        <f t="shared" si="1"/>
        <v>0.0300001663</v>
      </c>
      <c r="O8038" s="83">
        <f t="shared" si="2"/>
        <v>0.0300001663</v>
      </c>
      <c r="Q8038" s="83">
        <f t="shared" si="3"/>
        <v>0.6263854167</v>
      </c>
      <c r="R8038" s="83">
        <f t="shared" si="4"/>
        <v>0.0300001663</v>
      </c>
      <c r="S8038" s="83" t="b">
        <f t="shared" si="5"/>
        <v>0</v>
      </c>
      <c r="T8038" s="72"/>
      <c r="U8038" s="72"/>
      <c r="V8038" s="72"/>
      <c r="W8038" s="72"/>
      <c r="X8038" s="72"/>
      <c r="Y8038" s="72"/>
      <c r="Z8038" s="72"/>
      <c r="AA8038" s="72"/>
      <c r="AB8038" s="72"/>
      <c r="AC8038" s="72"/>
      <c r="AD8038" s="72"/>
      <c r="AE8038" s="72"/>
      <c r="AF8038" s="72"/>
      <c r="AG8038" s="72"/>
      <c r="AH8038" s="72"/>
      <c r="AI8038" s="72"/>
      <c r="AJ8038" s="72"/>
      <c r="AK8038" s="72"/>
    </row>
    <row r="8039" ht="14.25" customHeight="1">
      <c r="A8039" s="78">
        <v>8036.0</v>
      </c>
      <c r="C8039" s="78" t="str">
        <f>VLOOKUP(G8039,[1]Macrodata_CCF!$A$3:$D$55,4,FALSE)</f>
        <v>#ERROR!</v>
      </c>
      <c r="E8039" s="79" t="str">
        <f>VLOOKUP(G8039,[1]Macrodata_CCF!$A$3:$B$55,2,FALSE)</f>
        <v>#ERROR!</v>
      </c>
      <c r="F8039" s="78">
        <v>0.0</v>
      </c>
      <c r="G8039" s="80">
        <v>1.0</v>
      </c>
      <c r="H8039" s="81">
        <v>332600.0</v>
      </c>
      <c r="I8039" s="81">
        <v>740000.0</v>
      </c>
      <c r="J8039" s="81">
        <v>418155.0</v>
      </c>
      <c r="K8039" s="81">
        <v>740000.0</v>
      </c>
      <c r="L8039" s="82">
        <v>0.2100024545900835</v>
      </c>
      <c r="N8039" s="83">
        <f t="shared" si="1"/>
        <v>0.2100024546</v>
      </c>
      <c r="O8039" s="83">
        <f t="shared" si="2"/>
        <v>0.2100024546</v>
      </c>
      <c r="Q8039" s="83">
        <f t="shared" si="3"/>
        <v>0.5505405405</v>
      </c>
      <c r="R8039" s="83">
        <f t="shared" si="4"/>
        <v>0.2100024546</v>
      </c>
      <c r="S8039" s="83" t="b">
        <f t="shared" si="5"/>
        <v>0</v>
      </c>
      <c r="T8039" s="72"/>
      <c r="U8039" s="72"/>
      <c r="V8039" s="72"/>
      <c r="W8039" s="72"/>
      <c r="X8039" s="72"/>
      <c r="Y8039" s="72"/>
      <c r="Z8039" s="72"/>
      <c r="AA8039" s="72"/>
      <c r="AB8039" s="72"/>
      <c r="AC8039" s="72"/>
      <c r="AD8039" s="72"/>
      <c r="AE8039" s="72"/>
      <c r="AF8039" s="72"/>
      <c r="AG8039" s="72"/>
      <c r="AH8039" s="72"/>
      <c r="AI8039" s="72"/>
      <c r="AJ8039" s="72"/>
      <c r="AK8039" s="72"/>
    </row>
    <row r="8040" ht="14.25" customHeight="1">
      <c r="A8040" s="78">
        <v>8037.0</v>
      </c>
      <c r="C8040" s="78" t="str">
        <f>VLOOKUP(G8040,[1]Macrodata_CCF!$A$3:$D$55,4,FALSE)</f>
        <v>#ERROR!</v>
      </c>
      <c r="E8040" s="79" t="str">
        <f>VLOOKUP(G8040,[1]Macrodata_CCF!$A$3:$B$55,2,FALSE)</f>
        <v>#ERROR!</v>
      </c>
      <c r="F8040" s="78">
        <v>0.0</v>
      </c>
      <c r="G8040" s="80">
        <v>20.0</v>
      </c>
      <c r="H8040" s="81">
        <v>240040.0</v>
      </c>
      <c r="I8040" s="81">
        <v>260000.0</v>
      </c>
      <c r="J8040" s="81">
        <v>243035.0</v>
      </c>
      <c r="K8040" s="81">
        <v>260000.0</v>
      </c>
      <c r="L8040" s="82">
        <v>0.1500501002004008</v>
      </c>
      <c r="N8040" s="83">
        <f t="shared" si="1"/>
        <v>0.1500501002</v>
      </c>
      <c r="O8040" s="83">
        <f t="shared" si="2"/>
        <v>0.1500501002</v>
      </c>
      <c r="Q8040" s="83">
        <f t="shared" si="3"/>
        <v>0.07676923077</v>
      </c>
      <c r="R8040" s="83">
        <f t="shared" si="4"/>
        <v>0.01151923077</v>
      </c>
      <c r="S8040" s="83" t="b">
        <f t="shared" si="5"/>
        <v>0</v>
      </c>
      <c r="T8040" s="72"/>
      <c r="U8040" s="72"/>
      <c r="V8040" s="72"/>
      <c r="W8040" s="72"/>
      <c r="X8040" s="72"/>
      <c r="Y8040" s="72"/>
      <c r="Z8040" s="72"/>
      <c r="AA8040" s="72"/>
      <c r="AB8040" s="72"/>
      <c r="AC8040" s="72"/>
      <c r="AD8040" s="72"/>
      <c r="AE8040" s="72"/>
      <c r="AF8040" s="72"/>
      <c r="AG8040" s="72"/>
      <c r="AH8040" s="72"/>
      <c r="AI8040" s="72"/>
      <c r="AJ8040" s="72"/>
      <c r="AK8040" s="72"/>
    </row>
    <row r="8041" ht="14.25" customHeight="1">
      <c r="A8041" s="78">
        <v>8038.0</v>
      </c>
      <c r="C8041" s="78" t="str">
        <f>VLOOKUP(G8041,[1]Macrodata_CCF!$A$3:$D$55,4,FALSE)</f>
        <v>#ERROR!</v>
      </c>
      <c r="E8041" s="79" t="str">
        <f>VLOOKUP(G8041,[1]Macrodata_CCF!$A$3:$B$55,2,FALSE)</f>
        <v>#ERROR!</v>
      </c>
      <c r="F8041" s="78">
        <v>0.0</v>
      </c>
      <c r="G8041" s="80">
        <v>30.0</v>
      </c>
      <c r="H8041" s="81">
        <v>0.0</v>
      </c>
      <c r="I8041" s="81">
        <v>40000.0</v>
      </c>
      <c r="J8041" s="81">
        <v>6000.0</v>
      </c>
      <c r="K8041" s="81">
        <v>40000.0</v>
      </c>
      <c r="L8041" s="82">
        <v>0.15</v>
      </c>
      <c r="N8041" s="83">
        <f t="shared" si="1"/>
        <v>0.15</v>
      </c>
      <c r="O8041" s="83">
        <f t="shared" si="2"/>
        <v>0.15</v>
      </c>
      <c r="Q8041" s="83">
        <f t="shared" si="3"/>
        <v>1</v>
      </c>
      <c r="R8041" s="83">
        <f t="shared" si="4"/>
        <v>0.15</v>
      </c>
      <c r="S8041" s="83" t="b">
        <f t="shared" si="5"/>
        <v>0</v>
      </c>
      <c r="T8041" s="72"/>
      <c r="U8041" s="72"/>
      <c r="V8041" s="72"/>
      <c r="W8041" s="72"/>
      <c r="X8041" s="72"/>
      <c r="Y8041" s="72"/>
      <c r="Z8041" s="72"/>
      <c r="AA8041" s="72"/>
      <c r="AB8041" s="72"/>
      <c r="AC8041" s="72"/>
      <c r="AD8041" s="72"/>
      <c r="AE8041" s="72"/>
      <c r="AF8041" s="72"/>
      <c r="AG8041" s="72"/>
      <c r="AH8041" s="72"/>
      <c r="AI8041" s="72"/>
      <c r="AJ8041" s="72"/>
      <c r="AK8041" s="72"/>
    </row>
    <row r="8042" ht="14.25" customHeight="1">
      <c r="A8042" s="78">
        <v>8039.0</v>
      </c>
      <c r="C8042" s="78" t="str">
        <f>VLOOKUP(G8042,[1]Macrodata_CCF!$A$3:$D$55,4,FALSE)</f>
        <v>#ERROR!</v>
      </c>
      <c r="E8042" s="79" t="str">
        <f>VLOOKUP(G8042,[1]Macrodata_CCF!$A$3:$B$55,2,FALSE)</f>
        <v>#ERROR!</v>
      </c>
      <c r="F8042" s="78">
        <v>1.0</v>
      </c>
      <c r="G8042" s="80">
        <v>13.0</v>
      </c>
      <c r="H8042" s="81">
        <v>74615.0</v>
      </c>
      <c r="I8042" s="81">
        <v>260000.0</v>
      </c>
      <c r="J8042" s="81">
        <v>159890.0</v>
      </c>
      <c r="K8042" s="81">
        <v>260000.0</v>
      </c>
      <c r="L8042" s="82">
        <v>0.4599886722226718</v>
      </c>
      <c r="N8042" s="83">
        <f t="shared" si="1"/>
        <v>0.4599886722</v>
      </c>
      <c r="O8042" s="83">
        <f t="shared" si="2"/>
        <v>0.4599886722</v>
      </c>
      <c r="Q8042" s="83">
        <f t="shared" si="3"/>
        <v>0.7130192308</v>
      </c>
      <c r="R8042" s="83">
        <f t="shared" si="4"/>
        <v>0.4599886722</v>
      </c>
      <c r="S8042" s="83" t="b">
        <f t="shared" si="5"/>
        <v>0</v>
      </c>
      <c r="T8042" s="72"/>
      <c r="U8042" s="72"/>
      <c r="V8042" s="72"/>
      <c r="W8042" s="72"/>
      <c r="X8042" s="72"/>
      <c r="Y8042" s="72"/>
      <c r="Z8042" s="72"/>
      <c r="AA8042" s="72"/>
      <c r="AB8042" s="72"/>
      <c r="AC8042" s="72"/>
      <c r="AD8042" s="72"/>
      <c r="AE8042" s="72"/>
      <c r="AF8042" s="72"/>
      <c r="AG8042" s="72"/>
      <c r="AH8042" s="72"/>
      <c r="AI8042" s="72"/>
      <c r="AJ8042" s="72"/>
      <c r="AK8042" s="72"/>
    </row>
    <row r="8043" ht="14.25" customHeight="1">
      <c r="A8043" s="78">
        <v>8040.0</v>
      </c>
      <c r="C8043" s="78" t="str">
        <f>VLOOKUP(G8043,[1]Macrodata_CCF!$A$3:$D$55,4,FALSE)</f>
        <v>#ERROR!</v>
      </c>
      <c r="E8043" s="79" t="str">
        <f>VLOOKUP(G8043,[1]Macrodata_CCF!$A$3:$B$55,2,FALSE)</f>
        <v>#ERROR!</v>
      </c>
      <c r="F8043" s="78">
        <v>0.0</v>
      </c>
      <c r="G8043" s="80">
        <v>38.0</v>
      </c>
      <c r="H8043" s="81">
        <v>0.0</v>
      </c>
      <c r="I8043" s="81">
        <v>290000.0</v>
      </c>
      <c r="J8043" s="81">
        <v>0.0</v>
      </c>
      <c r="K8043" s="81">
        <v>290000.0</v>
      </c>
      <c r="L8043" s="82">
        <v>0.0</v>
      </c>
      <c r="N8043" s="83">
        <f t="shared" si="1"/>
        <v>0</v>
      </c>
      <c r="O8043" s="83">
        <f t="shared" si="2"/>
        <v>0</v>
      </c>
      <c r="Q8043" s="83">
        <f t="shared" si="3"/>
        <v>1</v>
      </c>
      <c r="R8043" s="83">
        <f t="shared" si="4"/>
        <v>0</v>
      </c>
      <c r="S8043" s="83" t="b">
        <f t="shared" si="5"/>
        <v>0</v>
      </c>
      <c r="T8043" s="72"/>
      <c r="U8043" s="72"/>
      <c r="V8043" s="72"/>
      <c r="W8043" s="72"/>
      <c r="X8043" s="72"/>
      <c r="Y8043" s="72"/>
      <c r="Z8043" s="72"/>
      <c r="AA8043" s="72"/>
      <c r="AB8043" s="72"/>
      <c r="AC8043" s="72"/>
      <c r="AD8043" s="72"/>
      <c r="AE8043" s="72"/>
      <c r="AF8043" s="72"/>
      <c r="AG8043" s="72"/>
      <c r="AH8043" s="72"/>
      <c r="AI8043" s="72"/>
      <c r="AJ8043" s="72"/>
      <c r="AK8043" s="72"/>
    </row>
    <row r="8044" ht="14.25" customHeight="1">
      <c r="A8044" s="78">
        <v>8041.0</v>
      </c>
      <c r="C8044" s="78" t="str">
        <f>VLOOKUP(G8044,[1]Macrodata_CCF!$A$3:$D$55,4,FALSE)</f>
        <v>#ERROR!</v>
      </c>
      <c r="E8044" s="79" t="str">
        <f>VLOOKUP(G8044,[1]Macrodata_CCF!$A$3:$B$55,2,FALSE)</f>
        <v>#ERROR!</v>
      </c>
      <c r="F8044" s="78">
        <v>0.0</v>
      </c>
      <c r="G8044" s="80">
        <v>19.0</v>
      </c>
      <c r="H8044" s="81">
        <v>0.0</v>
      </c>
      <c r="I8044" s="81">
        <v>510000.0</v>
      </c>
      <c r="J8044" s="81">
        <v>0.0</v>
      </c>
      <c r="K8044" s="81">
        <v>510000.0</v>
      </c>
      <c r="L8044" s="82">
        <v>0.0</v>
      </c>
      <c r="N8044" s="83">
        <f t="shared" si="1"/>
        <v>0</v>
      </c>
      <c r="O8044" s="83">
        <f t="shared" si="2"/>
        <v>0</v>
      </c>
      <c r="Q8044" s="83">
        <f t="shared" si="3"/>
        <v>1</v>
      </c>
      <c r="R8044" s="83">
        <f t="shared" si="4"/>
        <v>0</v>
      </c>
      <c r="S8044" s="83" t="b">
        <f t="shared" si="5"/>
        <v>0</v>
      </c>
      <c r="T8044" s="72"/>
      <c r="U8044" s="72"/>
      <c r="V8044" s="72"/>
      <c r="W8044" s="72"/>
      <c r="X8044" s="72"/>
      <c r="Y8044" s="72"/>
      <c r="Z8044" s="72"/>
      <c r="AA8044" s="72"/>
      <c r="AB8044" s="72"/>
      <c r="AC8044" s="72"/>
      <c r="AD8044" s="72"/>
      <c r="AE8044" s="72"/>
      <c r="AF8044" s="72"/>
      <c r="AG8044" s="72"/>
      <c r="AH8044" s="72"/>
      <c r="AI8044" s="72"/>
      <c r="AJ8044" s="72"/>
      <c r="AK8044" s="72"/>
    </row>
    <row r="8045" ht="14.25" customHeight="1">
      <c r="A8045" s="78">
        <v>8042.0</v>
      </c>
      <c r="C8045" s="78" t="str">
        <f>VLOOKUP(G8045,[1]Macrodata_CCF!$A$3:$D$55,4,FALSE)</f>
        <v>#ERROR!</v>
      </c>
      <c r="E8045" s="79" t="str">
        <f>VLOOKUP(G8045,[1]Macrodata_CCF!$A$3:$B$55,2,FALSE)</f>
        <v>#ERROR!</v>
      </c>
      <c r="F8045" s="78">
        <v>0.0</v>
      </c>
      <c r="G8045" s="80">
        <v>30.0</v>
      </c>
      <c r="H8045" s="81">
        <v>58150.0</v>
      </c>
      <c r="I8045" s="81">
        <v>370000.0</v>
      </c>
      <c r="J8045" s="81">
        <v>111165.0</v>
      </c>
      <c r="K8045" s="81">
        <v>370000.0</v>
      </c>
      <c r="L8045" s="82">
        <v>0.1700016033349367</v>
      </c>
      <c r="N8045" s="83">
        <f t="shared" si="1"/>
        <v>0.1700016033</v>
      </c>
      <c r="O8045" s="83">
        <f t="shared" si="2"/>
        <v>0.1700016033</v>
      </c>
      <c r="Q8045" s="83">
        <f t="shared" si="3"/>
        <v>0.8428378378</v>
      </c>
      <c r="R8045" s="83">
        <f t="shared" si="4"/>
        <v>0.1700016033</v>
      </c>
      <c r="S8045" s="83" t="b">
        <f t="shared" si="5"/>
        <v>0</v>
      </c>
      <c r="T8045" s="72"/>
      <c r="U8045" s="72"/>
      <c r="V8045" s="72"/>
      <c r="W8045" s="72"/>
      <c r="X8045" s="72"/>
      <c r="Y8045" s="72"/>
      <c r="Z8045" s="72"/>
      <c r="AA8045" s="72"/>
      <c r="AB8045" s="72"/>
      <c r="AC8045" s="72"/>
      <c r="AD8045" s="72"/>
      <c r="AE8045" s="72"/>
      <c r="AF8045" s="72"/>
      <c r="AG8045" s="72"/>
      <c r="AH8045" s="72"/>
      <c r="AI8045" s="72"/>
      <c r="AJ8045" s="72"/>
      <c r="AK8045" s="72"/>
    </row>
    <row r="8046" ht="14.25" customHeight="1">
      <c r="A8046" s="78">
        <v>8043.0</v>
      </c>
      <c r="C8046" s="78" t="str">
        <f>VLOOKUP(G8046,[1]Macrodata_CCF!$A$3:$D$55,4,FALSE)</f>
        <v>#ERROR!</v>
      </c>
      <c r="E8046" s="79" t="str">
        <f>VLOOKUP(G8046,[1]Macrodata_CCF!$A$3:$B$55,2,FALSE)</f>
        <v>#ERROR!</v>
      </c>
      <c r="F8046" s="78">
        <v>0.0</v>
      </c>
      <c r="G8046" s="80">
        <v>35.0</v>
      </c>
      <c r="H8046" s="81">
        <v>8045.0</v>
      </c>
      <c r="I8046" s="81">
        <v>30000.0</v>
      </c>
      <c r="J8046" s="81">
        <v>30600.0</v>
      </c>
      <c r="K8046" s="81">
        <v>30000.0</v>
      </c>
      <c r="L8046" s="82">
        <v>1.027328626736506</v>
      </c>
      <c r="N8046" s="83">
        <f t="shared" si="1"/>
        <v>1.027328627</v>
      </c>
      <c r="O8046" s="83">
        <f t="shared" si="2"/>
        <v>1</v>
      </c>
      <c r="Q8046" s="83">
        <f t="shared" si="3"/>
        <v>0.7318333333</v>
      </c>
      <c r="R8046" s="83">
        <f t="shared" si="4"/>
        <v>1.027328627</v>
      </c>
      <c r="S8046" s="83" t="b">
        <f t="shared" si="5"/>
        <v>0</v>
      </c>
      <c r="T8046" s="72"/>
      <c r="U8046" s="72"/>
      <c r="V8046" s="72"/>
      <c r="W8046" s="72"/>
      <c r="X8046" s="72"/>
      <c r="Y8046" s="72"/>
      <c r="Z8046" s="72"/>
      <c r="AA8046" s="72"/>
      <c r="AB8046" s="72"/>
      <c r="AC8046" s="72"/>
      <c r="AD8046" s="72"/>
      <c r="AE8046" s="72"/>
      <c r="AF8046" s="72"/>
      <c r="AG8046" s="72"/>
      <c r="AH8046" s="72"/>
      <c r="AI8046" s="72"/>
      <c r="AJ8046" s="72"/>
      <c r="AK8046" s="72"/>
    </row>
    <row r="8047" ht="14.25" customHeight="1">
      <c r="A8047" s="78">
        <v>8044.0</v>
      </c>
      <c r="C8047" s="78" t="str">
        <f>VLOOKUP(G8047,[1]Macrodata_CCF!$A$3:$D$55,4,FALSE)</f>
        <v>#ERROR!</v>
      </c>
      <c r="E8047" s="79" t="str">
        <f>VLOOKUP(G8047,[1]Macrodata_CCF!$A$3:$B$55,2,FALSE)</f>
        <v>#ERROR!</v>
      </c>
      <c r="F8047" s="78">
        <v>0.0</v>
      </c>
      <c r="G8047" s="80">
        <v>2.0</v>
      </c>
      <c r="H8047" s="81">
        <v>0.0</v>
      </c>
      <c r="I8047" s="81">
        <v>40000.0</v>
      </c>
      <c r="J8047" s="81">
        <v>14800.0</v>
      </c>
      <c r="K8047" s="81">
        <v>40000.0</v>
      </c>
      <c r="L8047" s="82">
        <v>0.37</v>
      </c>
      <c r="N8047" s="83">
        <f t="shared" si="1"/>
        <v>0.37</v>
      </c>
      <c r="O8047" s="83">
        <f t="shared" si="2"/>
        <v>0.37</v>
      </c>
      <c r="Q8047" s="83">
        <f t="shared" si="3"/>
        <v>1</v>
      </c>
      <c r="R8047" s="83">
        <f t="shared" si="4"/>
        <v>0.37</v>
      </c>
      <c r="S8047" s="83" t="b">
        <f t="shared" si="5"/>
        <v>0</v>
      </c>
      <c r="T8047" s="72"/>
      <c r="U8047" s="72"/>
      <c r="V8047" s="72"/>
      <c r="W8047" s="72"/>
      <c r="X8047" s="72"/>
      <c r="Y8047" s="72"/>
      <c r="Z8047" s="72"/>
      <c r="AA8047" s="72"/>
      <c r="AB8047" s="72"/>
      <c r="AC8047" s="72"/>
      <c r="AD8047" s="72"/>
      <c r="AE8047" s="72"/>
      <c r="AF8047" s="72"/>
      <c r="AG8047" s="72"/>
      <c r="AH8047" s="72"/>
      <c r="AI8047" s="72"/>
      <c r="AJ8047" s="72"/>
      <c r="AK8047" s="72"/>
    </row>
    <row r="8048" ht="14.25" customHeight="1">
      <c r="A8048" s="78">
        <v>8045.0</v>
      </c>
      <c r="C8048" s="78" t="str">
        <f>VLOOKUP(G8048,[1]Macrodata_CCF!$A$3:$D$55,4,FALSE)</f>
        <v>#ERROR!</v>
      </c>
      <c r="E8048" s="79" t="str">
        <f>VLOOKUP(G8048,[1]Macrodata_CCF!$A$3:$B$55,2,FALSE)</f>
        <v>#ERROR!</v>
      </c>
      <c r="F8048" s="78">
        <v>0.0</v>
      </c>
      <c r="G8048" s="80">
        <v>11.0</v>
      </c>
      <c r="H8048" s="81">
        <v>0.0</v>
      </c>
      <c r="I8048" s="81">
        <v>520000.0</v>
      </c>
      <c r="J8048" s="81">
        <v>530400.0</v>
      </c>
      <c r="K8048" s="81">
        <v>520000.0</v>
      </c>
      <c r="L8048" s="82">
        <v>1.02</v>
      </c>
      <c r="N8048" s="83">
        <f t="shared" si="1"/>
        <v>1.02</v>
      </c>
      <c r="O8048" s="83">
        <f t="shared" si="2"/>
        <v>1</v>
      </c>
      <c r="Q8048" s="83">
        <f t="shared" si="3"/>
        <v>1</v>
      </c>
      <c r="R8048" s="83">
        <f t="shared" si="4"/>
        <v>1.02</v>
      </c>
      <c r="S8048" s="83" t="b">
        <f t="shared" si="5"/>
        <v>0</v>
      </c>
      <c r="T8048" s="72"/>
      <c r="U8048" s="72"/>
      <c r="V8048" s="72"/>
      <c r="W8048" s="72"/>
      <c r="X8048" s="72"/>
      <c r="Y8048" s="72"/>
      <c r="Z8048" s="72"/>
      <c r="AA8048" s="72"/>
      <c r="AB8048" s="72"/>
      <c r="AC8048" s="72"/>
      <c r="AD8048" s="72"/>
      <c r="AE8048" s="72"/>
      <c r="AF8048" s="72"/>
      <c r="AG8048" s="72"/>
      <c r="AH8048" s="72"/>
      <c r="AI8048" s="72"/>
      <c r="AJ8048" s="72"/>
      <c r="AK8048" s="72"/>
    </row>
    <row r="8049" ht="14.25" customHeight="1">
      <c r="A8049" s="78">
        <v>8046.0</v>
      </c>
      <c r="C8049" s="78" t="str">
        <f>VLOOKUP(G8049,[1]Macrodata_CCF!$A$3:$D$55,4,FALSE)</f>
        <v>#ERROR!</v>
      </c>
      <c r="E8049" s="79" t="str">
        <f>VLOOKUP(G8049,[1]Macrodata_CCF!$A$3:$B$55,2,FALSE)</f>
        <v>#ERROR!</v>
      </c>
      <c r="F8049" s="78">
        <v>0.0</v>
      </c>
      <c r="G8049" s="80">
        <v>35.0</v>
      </c>
      <c r="H8049" s="81">
        <v>80215.0</v>
      </c>
      <c r="I8049" s="81">
        <v>740000.0</v>
      </c>
      <c r="J8049" s="81">
        <v>119800.0</v>
      </c>
      <c r="K8049" s="81">
        <v>740000.0</v>
      </c>
      <c r="L8049" s="82">
        <v>0.05999681714497904</v>
      </c>
      <c r="N8049" s="83">
        <f t="shared" si="1"/>
        <v>0.05999681714</v>
      </c>
      <c r="O8049" s="83">
        <f t="shared" si="2"/>
        <v>0.05999681714</v>
      </c>
      <c r="Q8049" s="83">
        <f t="shared" si="3"/>
        <v>0.8916013514</v>
      </c>
      <c r="R8049" s="83">
        <f t="shared" si="4"/>
        <v>0.05999681714</v>
      </c>
      <c r="S8049" s="83" t="b">
        <f t="shared" si="5"/>
        <v>0</v>
      </c>
      <c r="T8049" s="72"/>
      <c r="U8049" s="72"/>
      <c r="V8049" s="72"/>
      <c r="W8049" s="72"/>
      <c r="X8049" s="72"/>
      <c r="Y8049" s="72"/>
      <c r="Z8049" s="72"/>
      <c r="AA8049" s="72"/>
      <c r="AB8049" s="72"/>
      <c r="AC8049" s="72"/>
      <c r="AD8049" s="72"/>
      <c r="AE8049" s="72"/>
      <c r="AF8049" s="72"/>
      <c r="AG8049" s="72"/>
      <c r="AH8049" s="72"/>
      <c r="AI8049" s="72"/>
      <c r="AJ8049" s="72"/>
      <c r="AK8049" s="72"/>
    </row>
    <row r="8050" ht="14.25" customHeight="1">
      <c r="A8050" s="78">
        <v>8047.0</v>
      </c>
      <c r="C8050" s="78" t="str">
        <f>VLOOKUP(G8050,[1]Macrodata_CCF!$A$3:$D$55,4,FALSE)</f>
        <v>#ERROR!</v>
      </c>
      <c r="E8050" s="79" t="str">
        <f>VLOOKUP(G8050,[1]Macrodata_CCF!$A$3:$B$55,2,FALSE)</f>
        <v>#ERROR!</v>
      </c>
      <c r="F8050" s="78">
        <v>0.0</v>
      </c>
      <c r="G8050" s="80">
        <v>1.0</v>
      </c>
      <c r="H8050" s="81">
        <v>226130.0</v>
      </c>
      <c r="I8050" s="81">
        <v>740000.0</v>
      </c>
      <c r="J8050" s="81">
        <v>754800.0</v>
      </c>
      <c r="K8050" s="81">
        <v>740000.0</v>
      </c>
      <c r="L8050" s="82">
        <v>1.028801058633507</v>
      </c>
      <c r="N8050" s="83">
        <f t="shared" si="1"/>
        <v>1.028801059</v>
      </c>
      <c r="O8050" s="83">
        <f t="shared" si="2"/>
        <v>1</v>
      </c>
      <c r="Q8050" s="83">
        <f t="shared" si="3"/>
        <v>0.6944189189</v>
      </c>
      <c r="R8050" s="83">
        <f t="shared" si="4"/>
        <v>1.028801059</v>
      </c>
      <c r="S8050" s="83" t="b">
        <f t="shared" si="5"/>
        <v>0</v>
      </c>
      <c r="T8050" s="72"/>
      <c r="U8050" s="72"/>
      <c r="V8050" s="72"/>
      <c r="W8050" s="72"/>
      <c r="X8050" s="72"/>
      <c r="Y8050" s="72"/>
      <c r="Z8050" s="72"/>
      <c r="AA8050" s="72"/>
      <c r="AB8050" s="72"/>
      <c r="AC8050" s="72"/>
      <c r="AD8050" s="72"/>
      <c r="AE8050" s="72"/>
      <c r="AF8050" s="72"/>
      <c r="AG8050" s="72"/>
      <c r="AH8050" s="72"/>
      <c r="AI8050" s="72"/>
      <c r="AJ8050" s="72"/>
      <c r="AK8050" s="72"/>
    </row>
    <row r="8051" ht="14.25" customHeight="1">
      <c r="A8051" s="78">
        <v>8048.0</v>
      </c>
      <c r="C8051" s="78" t="str">
        <f>VLOOKUP(G8051,[1]Macrodata_CCF!$A$3:$D$55,4,FALSE)</f>
        <v>#ERROR!</v>
      </c>
      <c r="E8051" s="79" t="str">
        <f>VLOOKUP(G8051,[1]Macrodata_CCF!$A$3:$B$55,2,FALSE)</f>
        <v>#ERROR!</v>
      </c>
      <c r="F8051" s="78">
        <v>0.0</v>
      </c>
      <c r="G8051" s="80">
        <v>44.0</v>
      </c>
      <c r="H8051" s="81">
        <v>0.0</v>
      </c>
      <c r="I8051" s="81">
        <v>160000.0</v>
      </c>
      <c r="J8051" s="81">
        <v>0.0</v>
      </c>
      <c r="K8051" s="81">
        <v>160000.0</v>
      </c>
      <c r="L8051" s="82">
        <v>0.0</v>
      </c>
      <c r="N8051" s="83">
        <f t="shared" si="1"/>
        <v>0</v>
      </c>
      <c r="O8051" s="83">
        <f t="shared" si="2"/>
        <v>0</v>
      </c>
      <c r="Q8051" s="83">
        <f t="shared" si="3"/>
        <v>1</v>
      </c>
      <c r="R8051" s="83">
        <f t="shared" si="4"/>
        <v>0</v>
      </c>
      <c r="S8051" s="83" t="b">
        <f t="shared" si="5"/>
        <v>0</v>
      </c>
      <c r="T8051" s="72"/>
      <c r="U8051" s="72"/>
      <c r="V8051" s="72"/>
      <c r="W8051" s="72"/>
      <c r="X8051" s="72"/>
      <c r="Y8051" s="72"/>
      <c r="Z8051" s="72"/>
      <c r="AA8051" s="72"/>
      <c r="AB8051" s="72"/>
      <c r="AC8051" s="72"/>
      <c r="AD8051" s="72"/>
      <c r="AE8051" s="72"/>
      <c r="AF8051" s="72"/>
      <c r="AG8051" s="72"/>
      <c r="AH8051" s="72"/>
      <c r="AI8051" s="72"/>
      <c r="AJ8051" s="72"/>
      <c r="AK8051" s="72"/>
    </row>
    <row r="8052" ht="14.25" customHeight="1">
      <c r="A8052" s="78">
        <v>8049.0</v>
      </c>
      <c r="C8052" s="78" t="str">
        <f>VLOOKUP(G8052,[1]Macrodata_CCF!$A$3:$D$55,4,FALSE)</f>
        <v>#ERROR!</v>
      </c>
      <c r="E8052" s="79" t="str">
        <f>VLOOKUP(G8052,[1]Macrodata_CCF!$A$3:$B$55,2,FALSE)</f>
        <v>#ERROR!</v>
      </c>
      <c r="F8052" s="78">
        <v>0.0</v>
      </c>
      <c r="G8052" s="80">
        <v>35.0</v>
      </c>
      <c r="H8052" s="81">
        <v>44040.0</v>
      </c>
      <c r="I8052" s="81">
        <v>140000.0</v>
      </c>
      <c r="J8052" s="81">
        <v>46920.0</v>
      </c>
      <c r="K8052" s="81">
        <v>140000.0</v>
      </c>
      <c r="L8052" s="82">
        <v>0.03001250521050438</v>
      </c>
      <c r="N8052" s="83">
        <f t="shared" si="1"/>
        <v>0.03001250521</v>
      </c>
      <c r="O8052" s="83">
        <f t="shared" si="2"/>
        <v>0.03001250521</v>
      </c>
      <c r="Q8052" s="83">
        <f t="shared" si="3"/>
        <v>0.6854285714</v>
      </c>
      <c r="R8052" s="83">
        <f t="shared" si="4"/>
        <v>0.03001250521</v>
      </c>
      <c r="S8052" s="83" t="b">
        <f t="shared" si="5"/>
        <v>0</v>
      </c>
      <c r="T8052" s="72"/>
      <c r="U8052" s="72"/>
      <c r="V8052" s="72"/>
      <c r="W8052" s="72"/>
      <c r="X8052" s="72"/>
      <c r="Y8052" s="72"/>
      <c r="Z8052" s="72"/>
      <c r="AA8052" s="72"/>
      <c r="AB8052" s="72"/>
      <c r="AC8052" s="72"/>
      <c r="AD8052" s="72"/>
      <c r="AE8052" s="72"/>
      <c r="AF8052" s="72"/>
      <c r="AG8052" s="72"/>
      <c r="AH8052" s="72"/>
      <c r="AI8052" s="72"/>
      <c r="AJ8052" s="72"/>
      <c r="AK8052" s="72"/>
    </row>
    <row r="8053" ht="14.25" customHeight="1">
      <c r="A8053" s="78">
        <v>8050.0</v>
      </c>
      <c r="C8053" s="78" t="str">
        <f>VLOOKUP(G8053,[1]Macrodata_CCF!$A$3:$D$55,4,FALSE)</f>
        <v>#ERROR!</v>
      </c>
      <c r="E8053" s="79" t="str">
        <f>VLOOKUP(G8053,[1]Macrodata_CCF!$A$3:$B$55,2,FALSE)</f>
        <v>#ERROR!</v>
      </c>
      <c r="F8053" s="78">
        <v>0.0</v>
      </c>
      <c r="G8053" s="80">
        <v>50.0</v>
      </c>
      <c r="H8053" s="81">
        <v>71750.0</v>
      </c>
      <c r="I8053" s="81">
        <v>290000.0</v>
      </c>
      <c r="J8053" s="81">
        <v>76115.0</v>
      </c>
      <c r="K8053" s="81">
        <v>290000.0</v>
      </c>
      <c r="L8053" s="82">
        <v>0.02</v>
      </c>
      <c r="N8053" s="83">
        <f t="shared" si="1"/>
        <v>0.02</v>
      </c>
      <c r="O8053" s="83">
        <f t="shared" si="2"/>
        <v>0.02</v>
      </c>
      <c r="Q8053" s="83">
        <f t="shared" si="3"/>
        <v>0.7525862069</v>
      </c>
      <c r="R8053" s="83">
        <f t="shared" si="4"/>
        <v>0.02</v>
      </c>
      <c r="S8053" s="83" t="b">
        <f t="shared" si="5"/>
        <v>0</v>
      </c>
      <c r="T8053" s="72"/>
      <c r="U8053" s="72"/>
      <c r="V8053" s="72"/>
      <c r="W8053" s="72"/>
      <c r="X8053" s="72"/>
      <c r="Y8053" s="72"/>
      <c r="Z8053" s="72"/>
      <c r="AA8053" s="72"/>
      <c r="AB8053" s="72"/>
      <c r="AC8053" s="72"/>
      <c r="AD8053" s="72"/>
      <c r="AE8053" s="72"/>
      <c r="AF8053" s="72"/>
      <c r="AG8053" s="72"/>
      <c r="AH8053" s="72"/>
      <c r="AI8053" s="72"/>
      <c r="AJ8053" s="72"/>
      <c r="AK8053" s="72"/>
    </row>
    <row r="8054" ht="14.25" customHeight="1">
      <c r="A8054" s="78">
        <v>8051.0</v>
      </c>
      <c r="C8054" s="78" t="str">
        <f>VLOOKUP(G8054,[1]Macrodata_CCF!$A$3:$D$55,4,FALSE)</f>
        <v>#ERROR!</v>
      </c>
      <c r="E8054" s="79" t="str">
        <f>VLOOKUP(G8054,[1]Macrodata_CCF!$A$3:$B$55,2,FALSE)</f>
        <v>#ERROR!</v>
      </c>
      <c r="F8054" s="78">
        <v>0.0</v>
      </c>
      <c r="G8054" s="80">
        <v>21.0</v>
      </c>
      <c r="H8054" s="81">
        <v>52350.0</v>
      </c>
      <c r="I8054" s="81">
        <v>100000.0</v>
      </c>
      <c r="J8054" s="81">
        <v>59500.0</v>
      </c>
      <c r="K8054" s="81">
        <v>140000.0</v>
      </c>
      <c r="L8054" s="82">
        <v>0.1500524658971668</v>
      </c>
      <c r="N8054" s="83">
        <f t="shared" si="1"/>
        <v>0.1500524659</v>
      </c>
      <c r="O8054" s="83">
        <f t="shared" si="2"/>
        <v>0.1500524659</v>
      </c>
      <c r="Q8054" s="83">
        <f t="shared" si="3"/>
        <v>0.4765</v>
      </c>
      <c r="R8054" s="83">
        <f t="shared" si="4"/>
        <v>0.1500524659</v>
      </c>
      <c r="S8054" s="83" t="b">
        <f t="shared" si="5"/>
        <v>0</v>
      </c>
      <c r="T8054" s="72"/>
      <c r="U8054" s="72"/>
      <c r="V8054" s="72"/>
      <c r="W8054" s="72"/>
      <c r="X8054" s="72"/>
      <c r="Y8054" s="72"/>
      <c r="Z8054" s="72"/>
      <c r="AA8054" s="72"/>
      <c r="AB8054" s="72"/>
      <c r="AC8054" s="72"/>
      <c r="AD8054" s="72"/>
      <c r="AE8054" s="72"/>
      <c r="AF8054" s="72"/>
      <c r="AG8054" s="72"/>
      <c r="AH8054" s="72"/>
      <c r="AI8054" s="72"/>
      <c r="AJ8054" s="72"/>
      <c r="AK8054" s="72"/>
    </row>
    <row r="8055" ht="14.25" customHeight="1">
      <c r="A8055" s="78">
        <v>8052.0</v>
      </c>
      <c r="C8055" s="78" t="str">
        <f>VLOOKUP(G8055,[1]Macrodata_CCF!$A$3:$D$55,4,FALSE)</f>
        <v>#ERROR!</v>
      </c>
      <c r="E8055" s="79" t="str">
        <f>VLOOKUP(G8055,[1]Macrodata_CCF!$A$3:$B$55,2,FALSE)</f>
        <v>#ERROR!</v>
      </c>
      <c r="F8055" s="78">
        <v>0.0</v>
      </c>
      <c r="G8055" s="80">
        <v>28.0</v>
      </c>
      <c r="H8055" s="81">
        <v>541615.0</v>
      </c>
      <c r="I8055" s="81">
        <v>720000.0</v>
      </c>
      <c r="J8055" s="81">
        <v>575510.0</v>
      </c>
      <c r="K8055" s="81">
        <v>720000.0</v>
      </c>
      <c r="L8055" s="82">
        <v>0.1900103708271435</v>
      </c>
      <c r="N8055" s="83">
        <f t="shared" si="1"/>
        <v>0.1900103708</v>
      </c>
      <c r="O8055" s="83">
        <f t="shared" si="2"/>
        <v>0.1900103708</v>
      </c>
      <c r="Q8055" s="83">
        <f t="shared" si="3"/>
        <v>0.2477569444</v>
      </c>
      <c r="R8055" s="83">
        <f t="shared" si="4"/>
        <v>0.1900103708</v>
      </c>
      <c r="S8055" s="83" t="b">
        <f t="shared" si="5"/>
        <v>0</v>
      </c>
      <c r="T8055" s="72"/>
      <c r="U8055" s="72"/>
      <c r="V8055" s="72"/>
      <c r="W8055" s="72"/>
      <c r="X8055" s="72"/>
      <c r="Y8055" s="72"/>
      <c r="Z8055" s="72"/>
      <c r="AA8055" s="72"/>
      <c r="AB8055" s="72"/>
      <c r="AC8055" s="72"/>
      <c r="AD8055" s="72"/>
      <c r="AE8055" s="72"/>
      <c r="AF8055" s="72"/>
      <c r="AG8055" s="72"/>
      <c r="AH8055" s="72"/>
      <c r="AI8055" s="72"/>
      <c r="AJ8055" s="72"/>
      <c r="AK8055" s="72"/>
    </row>
    <row r="8056" ht="14.25" customHeight="1">
      <c r="A8056" s="78">
        <v>8053.0</v>
      </c>
      <c r="C8056" s="78" t="str">
        <f>VLOOKUP(G8056,[1]Macrodata_CCF!$A$3:$D$55,4,FALSE)</f>
        <v>#ERROR!</v>
      </c>
      <c r="E8056" s="79" t="str">
        <f>VLOOKUP(G8056,[1]Macrodata_CCF!$A$3:$B$55,2,FALSE)</f>
        <v>#ERROR!</v>
      </c>
      <c r="F8056" s="78">
        <v>0.0</v>
      </c>
      <c r="G8056" s="80">
        <v>5.0</v>
      </c>
      <c r="H8056" s="81">
        <v>0.0</v>
      </c>
      <c r="I8056" s="81">
        <v>900000.0</v>
      </c>
      <c r="J8056" s="81">
        <v>198000.0</v>
      </c>
      <c r="K8056" s="81">
        <v>900000.0</v>
      </c>
      <c r="L8056" s="82">
        <v>0.22</v>
      </c>
      <c r="N8056" s="83">
        <f t="shared" si="1"/>
        <v>0.22</v>
      </c>
      <c r="O8056" s="83">
        <f t="shared" si="2"/>
        <v>0.22</v>
      </c>
      <c r="Q8056" s="83">
        <f t="shared" si="3"/>
        <v>1</v>
      </c>
      <c r="R8056" s="83">
        <f t="shared" si="4"/>
        <v>0.22</v>
      </c>
      <c r="S8056" s="83" t="b">
        <f t="shared" si="5"/>
        <v>0</v>
      </c>
      <c r="T8056" s="72"/>
      <c r="U8056" s="72"/>
      <c r="V8056" s="72"/>
      <c r="W8056" s="72"/>
      <c r="X8056" s="72"/>
      <c r="Y8056" s="72"/>
      <c r="Z8056" s="72"/>
      <c r="AA8056" s="72"/>
      <c r="AB8056" s="72"/>
      <c r="AC8056" s="72"/>
      <c r="AD8056" s="72"/>
      <c r="AE8056" s="72"/>
      <c r="AF8056" s="72"/>
      <c r="AG8056" s="72"/>
      <c r="AH8056" s="72"/>
      <c r="AI8056" s="72"/>
      <c r="AJ8056" s="72"/>
      <c r="AK8056" s="72"/>
    </row>
    <row r="8057" ht="14.25" customHeight="1">
      <c r="A8057" s="78">
        <v>8054.0</v>
      </c>
      <c r="C8057" s="78" t="str">
        <f>VLOOKUP(G8057,[1]Macrodata_CCF!$A$3:$D$55,4,FALSE)</f>
        <v>#ERROR!</v>
      </c>
      <c r="E8057" s="79" t="str">
        <f>VLOOKUP(G8057,[1]Macrodata_CCF!$A$3:$B$55,2,FALSE)</f>
        <v>#ERROR!</v>
      </c>
      <c r="F8057" s="78">
        <v>1.0</v>
      </c>
      <c r="G8057" s="80">
        <v>36.0</v>
      </c>
      <c r="H8057" s="81">
        <v>0.0</v>
      </c>
      <c r="I8057" s="81">
        <v>420000.0</v>
      </c>
      <c r="J8057" s="81">
        <v>235200.0</v>
      </c>
      <c r="K8057" s="81">
        <v>420000.0</v>
      </c>
      <c r="L8057" s="82">
        <v>0.56</v>
      </c>
      <c r="N8057" s="83">
        <f t="shared" si="1"/>
        <v>0.56</v>
      </c>
      <c r="O8057" s="83">
        <f t="shared" si="2"/>
        <v>0.56</v>
      </c>
      <c r="Q8057" s="83">
        <f t="shared" si="3"/>
        <v>1</v>
      </c>
      <c r="R8057" s="83">
        <f t="shared" si="4"/>
        <v>0.56</v>
      </c>
      <c r="S8057" s="83" t="b">
        <f t="shared" si="5"/>
        <v>0</v>
      </c>
      <c r="T8057" s="72"/>
      <c r="U8057" s="72"/>
      <c r="V8057" s="72"/>
      <c r="W8057" s="72"/>
      <c r="X8057" s="72"/>
      <c r="Y8057" s="72"/>
      <c r="Z8057" s="72"/>
      <c r="AA8057" s="72"/>
      <c r="AB8057" s="72"/>
      <c r="AC8057" s="72"/>
      <c r="AD8057" s="72"/>
      <c r="AE8057" s="72"/>
      <c r="AF8057" s="72"/>
      <c r="AG8057" s="72"/>
      <c r="AH8057" s="72"/>
      <c r="AI8057" s="72"/>
      <c r="AJ8057" s="72"/>
      <c r="AK8057" s="72"/>
    </row>
    <row r="8058" ht="14.25" customHeight="1">
      <c r="A8058" s="78">
        <v>8055.0</v>
      </c>
      <c r="C8058" s="78" t="str">
        <f>VLOOKUP(G8058,[1]Macrodata_CCF!$A$3:$D$55,4,FALSE)</f>
        <v>#ERROR!</v>
      </c>
      <c r="E8058" s="79" t="str">
        <f>VLOOKUP(G8058,[1]Macrodata_CCF!$A$3:$B$55,2,FALSE)</f>
        <v>#ERROR!</v>
      </c>
      <c r="F8058" s="78">
        <v>0.0</v>
      </c>
      <c r="G8058" s="80">
        <v>42.0</v>
      </c>
      <c r="H8058" s="81">
        <v>194890.0</v>
      </c>
      <c r="I8058" s="81">
        <v>300000.0</v>
      </c>
      <c r="J8058" s="81">
        <v>306000.0</v>
      </c>
      <c r="K8058" s="81">
        <v>300000.0</v>
      </c>
      <c r="L8058" s="82">
        <v>1.057083055846256</v>
      </c>
      <c r="N8058" s="83">
        <f t="shared" si="1"/>
        <v>1.057083056</v>
      </c>
      <c r="O8058" s="83">
        <f t="shared" si="2"/>
        <v>1</v>
      </c>
      <c r="Q8058" s="83">
        <f t="shared" si="3"/>
        <v>0.3503666667</v>
      </c>
      <c r="R8058" s="83">
        <f t="shared" si="4"/>
        <v>1.057083056</v>
      </c>
      <c r="S8058" s="83" t="b">
        <f t="shared" si="5"/>
        <v>0</v>
      </c>
      <c r="T8058" s="72"/>
      <c r="U8058" s="72"/>
      <c r="V8058" s="72"/>
      <c r="W8058" s="72"/>
      <c r="X8058" s="72"/>
      <c r="Y8058" s="72"/>
      <c r="Z8058" s="72"/>
      <c r="AA8058" s="72"/>
      <c r="AB8058" s="72"/>
      <c r="AC8058" s="72"/>
      <c r="AD8058" s="72"/>
      <c r="AE8058" s="72"/>
      <c r="AF8058" s="72"/>
      <c r="AG8058" s="72"/>
      <c r="AH8058" s="72"/>
      <c r="AI8058" s="72"/>
      <c r="AJ8058" s="72"/>
      <c r="AK8058" s="72"/>
    </row>
    <row r="8059" ht="14.25" customHeight="1">
      <c r="A8059" s="78">
        <v>8056.0</v>
      </c>
      <c r="C8059" s="78" t="str">
        <f>VLOOKUP(G8059,[1]Macrodata_CCF!$A$3:$D$55,4,FALSE)</f>
        <v>#ERROR!</v>
      </c>
      <c r="E8059" s="79" t="str">
        <f>VLOOKUP(G8059,[1]Macrodata_CCF!$A$3:$B$55,2,FALSE)</f>
        <v>#ERROR!</v>
      </c>
      <c r="F8059" s="78">
        <v>0.0</v>
      </c>
      <c r="G8059" s="80">
        <v>41.0</v>
      </c>
      <c r="H8059" s="81">
        <v>239325.0</v>
      </c>
      <c r="I8059" s="81">
        <v>870000.0</v>
      </c>
      <c r="J8059" s="81">
        <v>478980.0</v>
      </c>
      <c r="K8059" s="81">
        <v>870000.0</v>
      </c>
      <c r="L8059" s="82">
        <v>0.3799976215959092</v>
      </c>
      <c r="N8059" s="83">
        <f t="shared" si="1"/>
        <v>0.3799976216</v>
      </c>
      <c r="O8059" s="83">
        <f t="shared" si="2"/>
        <v>0.3799976216</v>
      </c>
      <c r="Q8059" s="83">
        <f t="shared" si="3"/>
        <v>0.7249137931</v>
      </c>
      <c r="R8059" s="83">
        <f t="shared" si="4"/>
        <v>0.3799976216</v>
      </c>
      <c r="S8059" s="83" t="b">
        <f t="shared" si="5"/>
        <v>0</v>
      </c>
      <c r="T8059" s="72"/>
      <c r="U8059" s="72"/>
      <c r="V8059" s="72"/>
      <c r="W8059" s="72"/>
      <c r="X8059" s="72"/>
      <c r="Y8059" s="72"/>
      <c r="Z8059" s="72"/>
      <c r="AA8059" s="72"/>
      <c r="AB8059" s="72"/>
      <c r="AC8059" s="72"/>
      <c r="AD8059" s="72"/>
      <c r="AE8059" s="72"/>
      <c r="AF8059" s="72"/>
      <c r="AG8059" s="72"/>
      <c r="AH8059" s="72"/>
      <c r="AI8059" s="72"/>
      <c r="AJ8059" s="72"/>
      <c r="AK8059" s="72"/>
    </row>
    <row r="8060" ht="14.25" customHeight="1">
      <c r="A8060" s="78">
        <v>8057.0</v>
      </c>
      <c r="C8060" s="78" t="str">
        <f>VLOOKUP(G8060,[1]Macrodata_CCF!$A$3:$D$55,4,FALSE)</f>
        <v>#ERROR!</v>
      </c>
      <c r="E8060" s="79" t="str">
        <f>VLOOKUP(G8060,[1]Macrodata_CCF!$A$3:$B$55,2,FALSE)</f>
        <v>#ERROR!</v>
      </c>
      <c r="F8060" s="78">
        <v>0.0</v>
      </c>
      <c r="G8060" s="80">
        <v>24.0</v>
      </c>
      <c r="H8060" s="81">
        <v>266760.0</v>
      </c>
      <c r="I8060" s="81">
        <v>270000.0</v>
      </c>
      <c r="J8060" s="81">
        <v>267245.0</v>
      </c>
      <c r="K8060" s="81">
        <v>270000.0</v>
      </c>
      <c r="L8060" s="82">
        <v>0.1496913580246914</v>
      </c>
      <c r="N8060" s="83">
        <f t="shared" si="1"/>
        <v>0.149691358</v>
      </c>
      <c r="O8060" s="83">
        <f t="shared" si="2"/>
        <v>0.149691358</v>
      </c>
      <c r="Q8060" s="83">
        <f t="shared" si="3"/>
        <v>0.012</v>
      </c>
      <c r="R8060" s="83">
        <f t="shared" si="4"/>
        <v>0.001796296296</v>
      </c>
      <c r="S8060" s="83" t="b">
        <f t="shared" si="5"/>
        <v>0</v>
      </c>
      <c r="T8060" s="72"/>
      <c r="U8060" s="72"/>
      <c r="V8060" s="72"/>
      <c r="W8060" s="72"/>
      <c r="X8060" s="72"/>
      <c r="Y8060" s="72"/>
      <c r="Z8060" s="72"/>
      <c r="AA8060" s="72"/>
      <c r="AB8060" s="72"/>
      <c r="AC8060" s="72"/>
      <c r="AD8060" s="72"/>
      <c r="AE8060" s="72"/>
      <c r="AF8060" s="72"/>
      <c r="AG8060" s="72"/>
      <c r="AH8060" s="72"/>
      <c r="AI8060" s="72"/>
      <c r="AJ8060" s="72"/>
      <c r="AK8060" s="72"/>
    </row>
    <row r="8061" ht="14.25" customHeight="1">
      <c r="A8061" s="78">
        <v>8058.0</v>
      </c>
      <c r="C8061" s="78" t="str">
        <f>VLOOKUP(G8061,[1]Macrodata_CCF!$A$3:$D$55,4,FALSE)</f>
        <v>#ERROR!</v>
      </c>
      <c r="E8061" s="79" t="str">
        <f>VLOOKUP(G8061,[1]Macrodata_CCF!$A$3:$B$55,2,FALSE)</f>
        <v>#ERROR!</v>
      </c>
      <c r="F8061" s="78">
        <v>0.0</v>
      </c>
      <c r="G8061" s="80">
        <v>38.0</v>
      </c>
      <c r="H8061" s="81">
        <v>87175.0</v>
      </c>
      <c r="I8061" s="81">
        <v>450000.0</v>
      </c>
      <c r="J8061" s="81">
        <v>137970.0</v>
      </c>
      <c r="K8061" s="81">
        <v>675000.0</v>
      </c>
      <c r="L8061" s="82">
        <v>0.1399986219251705</v>
      </c>
      <c r="N8061" s="83">
        <f t="shared" si="1"/>
        <v>0.1399986219</v>
      </c>
      <c r="O8061" s="83">
        <f t="shared" si="2"/>
        <v>0.1399986219</v>
      </c>
      <c r="Q8061" s="83">
        <f t="shared" si="3"/>
        <v>0.8062777778</v>
      </c>
      <c r="R8061" s="83">
        <f t="shared" si="4"/>
        <v>0.1399986219</v>
      </c>
      <c r="S8061" s="83" t="b">
        <f t="shared" si="5"/>
        <v>0</v>
      </c>
      <c r="T8061" s="72"/>
      <c r="U8061" s="72"/>
      <c r="V8061" s="72"/>
      <c r="W8061" s="72"/>
      <c r="X8061" s="72"/>
      <c r="Y8061" s="72"/>
      <c r="Z8061" s="72"/>
      <c r="AA8061" s="72"/>
      <c r="AB8061" s="72"/>
      <c r="AC8061" s="72"/>
      <c r="AD8061" s="72"/>
      <c r="AE8061" s="72"/>
      <c r="AF8061" s="72"/>
      <c r="AG8061" s="72"/>
      <c r="AH8061" s="72"/>
      <c r="AI8061" s="72"/>
      <c r="AJ8061" s="72"/>
      <c r="AK8061" s="72"/>
    </row>
    <row r="8062" ht="14.25" customHeight="1">
      <c r="A8062" s="78">
        <v>8059.0</v>
      </c>
      <c r="C8062" s="78" t="str">
        <f>VLOOKUP(G8062,[1]Macrodata_CCF!$A$3:$D$55,4,FALSE)</f>
        <v>#ERROR!</v>
      </c>
      <c r="E8062" s="79" t="str">
        <f>VLOOKUP(G8062,[1]Macrodata_CCF!$A$3:$B$55,2,FALSE)</f>
        <v>#ERROR!</v>
      </c>
      <c r="F8062" s="78">
        <v>0.0</v>
      </c>
      <c r="G8062" s="80">
        <v>36.0</v>
      </c>
      <c r="H8062" s="81">
        <v>116495.0</v>
      </c>
      <c r="I8062" s="81">
        <v>260000.0</v>
      </c>
      <c r="J8062" s="81">
        <v>139455.0</v>
      </c>
      <c r="K8062" s="81">
        <v>260000.0</v>
      </c>
      <c r="L8062" s="82">
        <v>0.1599944252813491</v>
      </c>
      <c r="N8062" s="83">
        <f t="shared" si="1"/>
        <v>0.1599944253</v>
      </c>
      <c r="O8062" s="83">
        <f t="shared" si="2"/>
        <v>0.1599944253</v>
      </c>
      <c r="Q8062" s="83">
        <f t="shared" si="3"/>
        <v>0.5519423077</v>
      </c>
      <c r="R8062" s="83">
        <f t="shared" si="4"/>
        <v>0.1599944253</v>
      </c>
      <c r="S8062" s="83" t="b">
        <f t="shared" si="5"/>
        <v>0</v>
      </c>
      <c r="T8062" s="72"/>
      <c r="U8062" s="72"/>
      <c r="V8062" s="72"/>
      <c r="W8062" s="72"/>
      <c r="X8062" s="72"/>
      <c r="Y8062" s="72"/>
      <c r="Z8062" s="72"/>
      <c r="AA8062" s="72"/>
      <c r="AB8062" s="72"/>
      <c r="AC8062" s="72"/>
      <c r="AD8062" s="72"/>
      <c r="AE8062" s="72"/>
      <c r="AF8062" s="72"/>
      <c r="AG8062" s="72"/>
      <c r="AH8062" s="72"/>
      <c r="AI8062" s="72"/>
      <c r="AJ8062" s="72"/>
      <c r="AK8062" s="72"/>
    </row>
    <row r="8063" ht="14.25" customHeight="1">
      <c r="A8063" s="78">
        <v>8060.0</v>
      </c>
      <c r="C8063" s="78" t="str">
        <f>VLOOKUP(G8063,[1]Macrodata_CCF!$A$3:$D$55,4,FALSE)</f>
        <v>#ERROR!</v>
      </c>
      <c r="E8063" s="79" t="str">
        <f>VLOOKUP(G8063,[1]Macrodata_CCF!$A$3:$B$55,2,FALSE)</f>
        <v>#ERROR!</v>
      </c>
      <c r="F8063" s="78">
        <v>0.0</v>
      </c>
      <c r="G8063" s="80">
        <v>23.0</v>
      </c>
      <c r="H8063" s="81">
        <v>313005.0</v>
      </c>
      <c r="I8063" s="81">
        <v>340000.0</v>
      </c>
      <c r="J8063" s="81">
        <v>317865.0</v>
      </c>
      <c r="K8063" s="81">
        <v>475999.9999999999</v>
      </c>
      <c r="L8063" s="82">
        <v>0.1800333395073162</v>
      </c>
      <c r="N8063" s="83">
        <f t="shared" si="1"/>
        <v>0.1800333395</v>
      </c>
      <c r="O8063" s="83">
        <f t="shared" si="2"/>
        <v>0.1800333395</v>
      </c>
      <c r="Q8063" s="83">
        <f t="shared" si="3"/>
        <v>0.07939705882</v>
      </c>
      <c r="R8063" s="83">
        <f t="shared" si="4"/>
        <v>0.01429411765</v>
      </c>
      <c r="S8063" s="83" t="b">
        <f t="shared" si="5"/>
        <v>0</v>
      </c>
      <c r="T8063" s="72"/>
      <c r="U8063" s="72"/>
      <c r="V8063" s="72"/>
      <c r="W8063" s="72"/>
      <c r="X8063" s="72"/>
      <c r="Y8063" s="72"/>
      <c r="Z8063" s="72"/>
      <c r="AA8063" s="72"/>
      <c r="AB8063" s="72"/>
      <c r="AC8063" s="72"/>
      <c r="AD8063" s="72"/>
      <c r="AE8063" s="72"/>
      <c r="AF8063" s="72"/>
      <c r="AG8063" s="72"/>
      <c r="AH8063" s="72"/>
      <c r="AI8063" s="72"/>
      <c r="AJ8063" s="72"/>
      <c r="AK8063" s="72"/>
    </row>
    <row r="8064" ht="14.25" customHeight="1">
      <c r="A8064" s="78">
        <v>8061.0</v>
      </c>
      <c r="C8064" s="78" t="str">
        <f>VLOOKUP(G8064,[1]Macrodata_CCF!$A$3:$D$55,4,FALSE)</f>
        <v>#ERROR!</v>
      </c>
      <c r="E8064" s="79" t="str">
        <f>VLOOKUP(G8064,[1]Macrodata_CCF!$A$3:$B$55,2,FALSE)</f>
        <v>#ERROR!</v>
      </c>
      <c r="F8064" s="78">
        <v>0.0</v>
      </c>
      <c r="G8064" s="80">
        <v>5.0</v>
      </c>
      <c r="H8064" s="81">
        <v>141615.0</v>
      </c>
      <c r="I8064" s="81">
        <v>610000.0</v>
      </c>
      <c r="J8064" s="81">
        <v>286815.0</v>
      </c>
      <c r="K8064" s="81">
        <v>610000.0</v>
      </c>
      <c r="L8064" s="82">
        <v>0.3100013877472592</v>
      </c>
      <c r="N8064" s="83">
        <f t="shared" si="1"/>
        <v>0.3100013877</v>
      </c>
      <c r="O8064" s="83">
        <f t="shared" si="2"/>
        <v>0.3100013877</v>
      </c>
      <c r="Q8064" s="83">
        <f t="shared" si="3"/>
        <v>0.7678442623</v>
      </c>
      <c r="R8064" s="83">
        <f t="shared" si="4"/>
        <v>0.3100013877</v>
      </c>
      <c r="S8064" s="83" t="b">
        <f t="shared" si="5"/>
        <v>0</v>
      </c>
      <c r="T8064" s="72"/>
      <c r="U8064" s="72"/>
      <c r="V8064" s="72"/>
      <c r="W8064" s="72"/>
      <c r="X8064" s="72"/>
      <c r="Y8064" s="72"/>
      <c r="Z8064" s="72"/>
      <c r="AA8064" s="72"/>
      <c r="AB8064" s="72"/>
      <c r="AC8064" s="72"/>
      <c r="AD8064" s="72"/>
      <c r="AE8064" s="72"/>
      <c r="AF8064" s="72"/>
      <c r="AG8064" s="72"/>
      <c r="AH8064" s="72"/>
      <c r="AI8064" s="72"/>
      <c r="AJ8064" s="72"/>
      <c r="AK8064" s="72"/>
    </row>
    <row r="8065" ht="14.25" customHeight="1">
      <c r="A8065" s="78">
        <v>8062.0</v>
      </c>
      <c r="C8065" s="78" t="str">
        <f>VLOOKUP(G8065,[1]Macrodata_CCF!$A$3:$D$55,4,FALSE)</f>
        <v>#ERROR!</v>
      </c>
      <c r="E8065" s="79" t="str">
        <f>VLOOKUP(G8065,[1]Macrodata_CCF!$A$3:$B$55,2,FALSE)</f>
        <v>#ERROR!</v>
      </c>
      <c r="F8065" s="78">
        <v>0.0</v>
      </c>
      <c r="G8065" s="80">
        <v>33.0</v>
      </c>
      <c r="H8065" s="81">
        <v>162205.0</v>
      </c>
      <c r="I8065" s="81">
        <v>400000.0</v>
      </c>
      <c r="J8065" s="81">
        <v>197875.0</v>
      </c>
      <c r="K8065" s="81">
        <v>400000.0</v>
      </c>
      <c r="L8065" s="82">
        <v>0.1500031539771652</v>
      </c>
      <c r="N8065" s="83">
        <f t="shared" si="1"/>
        <v>0.150003154</v>
      </c>
      <c r="O8065" s="83">
        <f t="shared" si="2"/>
        <v>0.150003154</v>
      </c>
      <c r="Q8065" s="83">
        <f t="shared" si="3"/>
        <v>0.5944875</v>
      </c>
      <c r="R8065" s="83">
        <f t="shared" si="4"/>
        <v>0.150003154</v>
      </c>
      <c r="S8065" s="83" t="b">
        <f t="shared" si="5"/>
        <v>0</v>
      </c>
      <c r="T8065" s="72"/>
      <c r="U8065" s="72"/>
      <c r="V8065" s="72"/>
      <c r="W8065" s="72"/>
      <c r="X8065" s="72"/>
      <c r="Y8065" s="72"/>
      <c r="Z8065" s="72"/>
      <c r="AA8065" s="72"/>
      <c r="AB8065" s="72"/>
      <c r="AC8065" s="72"/>
      <c r="AD8065" s="72"/>
      <c r="AE8065" s="72"/>
      <c r="AF8065" s="72"/>
      <c r="AG8065" s="72"/>
      <c r="AH8065" s="72"/>
      <c r="AI8065" s="72"/>
      <c r="AJ8065" s="72"/>
      <c r="AK8065" s="72"/>
    </row>
    <row r="8066" ht="14.25" customHeight="1">
      <c r="A8066" s="78">
        <v>8063.0</v>
      </c>
      <c r="C8066" s="78" t="str">
        <f>VLOOKUP(G8066,[1]Macrodata_CCF!$A$3:$D$55,4,FALSE)</f>
        <v>#ERROR!</v>
      </c>
      <c r="E8066" s="79" t="str">
        <f>VLOOKUP(G8066,[1]Macrodata_CCF!$A$3:$B$55,2,FALSE)</f>
        <v>#ERROR!</v>
      </c>
      <c r="F8066" s="78">
        <v>0.0</v>
      </c>
      <c r="G8066" s="80">
        <v>33.0</v>
      </c>
      <c r="H8066" s="81">
        <v>308770.0</v>
      </c>
      <c r="I8066" s="81">
        <v>340000.0</v>
      </c>
      <c r="J8066" s="81">
        <v>315015.0</v>
      </c>
      <c r="K8066" s="81">
        <v>340000.0</v>
      </c>
      <c r="L8066" s="82">
        <v>0.1999679795068844</v>
      </c>
      <c r="N8066" s="83">
        <f t="shared" si="1"/>
        <v>0.1999679795</v>
      </c>
      <c r="O8066" s="83">
        <f t="shared" si="2"/>
        <v>0.1999679795</v>
      </c>
      <c r="Q8066" s="83">
        <f t="shared" si="3"/>
        <v>0.09185294118</v>
      </c>
      <c r="R8066" s="83">
        <f t="shared" si="4"/>
        <v>0.01836764706</v>
      </c>
      <c r="S8066" s="83" t="b">
        <f t="shared" si="5"/>
        <v>0</v>
      </c>
      <c r="T8066" s="72"/>
      <c r="U8066" s="72"/>
      <c r="V8066" s="72"/>
      <c r="W8066" s="72"/>
      <c r="X8066" s="72"/>
      <c r="Y8066" s="72"/>
      <c r="Z8066" s="72"/>
      <c r="AA8066" s="72"/>
      <c r="AB8066" s="72"/>
      <c r="AC8066" s="72"/>
      <c r="AD8066" s="72"/>
      <c r="AE8066" s="72"/>
      <c r="AF8066" s="72"/>
      <c r="AG8066" s="72"/>
      <c r="AH8066" s="72"/>
      <c r="AI8066" s="72"/>
      <c r="AJ8066" s="72"/>
      <c r="AK8066" s="72"/>
    </row>
    <row r="8067" ht="14.25" customHeight="1">
      <c r="A8067" s="78">
        <v>8064.0</v>
      </c>
      <c r="C8067" s="78" t="str">
        <f>VLOOKUP(G8067,[1]Macrodata_CCF!$A$3:$D$55,4,FALSE)</f>
        <v>#ERROR!</v>
      </c>
      <c r="E8067" s="79" t="str">
        <f>VLOOKUP(G8067,[1]Macrodata_CCF!$A$3:$B$55,2,FALSE)</f>
        <v>#ERROR!</v>
      </c>
      <c r="F8067" s="78">
        <v>0.0</v>
      </c>
      <c r="G8067" s="80">
        <v>3.0</v>
      </c>
      <c r="H8067" s="81">
        <v>119590.0</v>
      </c>
      <c r="I8067" s="81">
        <v>480000.0</v>
      </c>
      <c r="J8067" s="81">
        <v>220505.0</v>
      </c>
      <c r="K8067" s="81">
        <v>480000.0</v>
      </c>
      <c r="L8067" s="82">
        <v>0.2800005549235593</v>
      </c>
      <c r="N8067" s="83">
        <f t="shared" si="1"/>
        <v>0.2800005549</v>
      </c>
      <c r="O8067" s="83">
        <f t="shared" si="2"/>
        <v>0.2800005549</v>
      </c>
      <c r="Q8067" s="83">
        <f t="shared" si="3"/>
        <v>0.7508541667</v>
      </c>
      <c r="R8067" s="83">
        <f t="shared" si="4"/>
        <v>0.2800005549</v>
      </c>
      <c r="S8067" s="83" t="b">
        <f t="shared" si="5"/>
        <v>0</v>
      </c>
      <c r="T8067" s="72"/>
      <c r="U8067" s="72"/>
      <c r="V8067" s="72"/>
      <c r="W8067" s="72"/>
      <c r="X8067" s="72"/>
      <c r="Y8067" s="72"/>
      <c r="Z8067" s="72"/>
      <c r="AA8067" s="72"/>
      <c r="AB8067" s="72"/>
      <c r="AC8067" s="72"/>
      <c r="AD8067" s="72"/>
      <c r="AE8067" s="72"/>
      <c r="AF8067" s="72"/>
      <c r="AG8067" s="72"/>
      <c r="AH8067" s="72"/>
      <c r="AI8067" s="72"/>
      <c r="AJ8067" s="72"/>
      <c r="AK8067" s="72"/>
    </row>
    <row r="8068" ht="14.25" customHeight="1">
      <c r="A8068" s="78">
        <v>8065.0</v>
      </c>
      <c r="C8068" s="78" t="str">
        <f>VLOOKUP(G8068,[1]Macrodata_CCF!$A$3:$D$55,4,FALSE)</f>
        <v>#ERROR!</v>
      </c>
      <c r="E8068" s="79" t="str">
        <f>VLOOKUP(G8068,[1]Macrodata_CCF!$A$3:$B$55,2,FALSE)</f>
        <v>#ERROR!</v>
      </c>
      <c r="F8068" s="78">
        <v>0.0</v>
      </c>
      <c r="G8068" s="80">
        <v>19.0</v>
      </c>
      <c r="H8068" s="81">
        <v>99065.0</v>
      </c>
      <c r="I8068" s="81">
        <v>100000.0</v>
      </c>
      <c r="J8068" s="81">
        <v>99250.0</v>
      </c>
      <c r="K8068" s="81">
        <v>100000.0</v>
      </c>
      <c r="L8068" s="82">
        <v>0.1978609625668449</v>
      </c>
      <c r="N8068" s="83">
        <f t="shared" si="1"/>
        <v>0.1978609626</v>
      </c>
      <c r="O8068" s="83">
        <f t="shared" si="2"/>
        <v>0.1978609626</v>
      </c>
      <c r="Q8068" s="83">
        <f t="shared" si="3"/>
        <v>0.00935</v>
      </c>
      <c r="R8068" s="83">
        <f t="shared" si="4"/>
        <v>0.00185</v>
      </c>
      <c r="S8068" s="83" t="b">
        <f t="shared" si="5"/>
        <v>0</v>
      </c>
      <c r="T8068" s="72"/>
      <c r="U8068" s="72"/>
      <c r="V8068" s="72"/>
      <c r="W8068" s="72"/>
      <c r="X8068" s="72"/>
      <c r="Y8068" s="72"/>
      <c r="Z8068" s="72"/>
      <c r="AA8068" s="72"/>
      <c r="AB8068" s="72"/>
      <c r="AC8068" s="72"/>
      <c r="AD8068" s="72"/>
      <c r="AE8068" s="72"/>
      <c r="AF8068" s="72"/>
      <c r="AG8068" s="72"/>
      <c r="AH8068" s="72"/>
      <c r="AI8068" s="72"/>
      <c r="AJ8068" s="72"/>
      <c r="AK8068" s="72"/>
    </row>
    <row r="8069" ht="14.25" customHeight="1">
      <c r="A8069" s="78">
        <v>8066.0</v>
      </c>
      <c r="C8069" s="78" t="str">
        <f>VLOOKUP(G8069,[1]Macrodata_CCF!$A$3:$D$55,4,FALSE)</f>
        <v>#ERROR!</v>
      </c>
      <c r="E8069" s="79" t="str">
        <f>VLOOKUP(G8069,[1]Macrodata_CCF!$A$3:$B$55,2,FALSE)</f>
        <v>#ERROR!</v>
      </c>
      <c r="F8069" s="78">
        <v>0.0</v>
      </c>
      <c r="G8069" s="80">
        <v>7.0</v>
      </c>
      <c r="H8069" s="81">
        <v>86905.0</v>
      </c>
      <c r="I8069" s="81">
        <v>90000.0</v>
      </c>
      <c r="J8069" s="81">
        <v>91800.0</v>
      </c>
      <c r="K8069" s="81">
        <v>90000.0</v>
      </c>
      <c r="L8069" s="82">
        <v>1.581583198707593</v>
      </c>
      <c r="N8069" s="83">
        <f t="shared" si="1"/>
        <v>1.581583199</v>
      </c>
      <c r="O8069" s="83">
        <f t="shared" si="2"/>
        <v>1</v>
      </c>
      <c r="Q8069" s="83">
        <f t="shared" si="3"/>
        <v>0.03438888889</v>
      </c>
      <c r="R8069" s="83">
        <f t="shared" si="4"/>
        <v>0.05438888889</v>
      </c>
      <c r="S8069" s="83" t="b">
        <f t="shared" si="5"/>
        <v>1</v>
      </c>
      <c r="T8069" s="72"/>
      <c r="U8069" s="72"/>
      <c r="V8069" s="72"/>
      <c r="W8069" s="72"/>
      <c r="X8069" s="72"/>
      <c r="Y8069" s="72"/>
      <c r="Z8069" s="72"/>
      <c r="AA8069" s="72"/>
      <c r="AB8069" s="72"/>
      <c r="AC8069" s="72"/>
      <c r="AD8069" s="72"/>
      <c r="AE8069" s="72"/>
      <c r="AF8069" s="72"/>
      <c r="AG8069" s="72"/>
      <c r="AH8069" s="72"/>
      <c r="AI8069" s="72"/>
      <c r="AJ8069" s="72"/>
      <c r="AK8069" s="72"/>
    </row>
    <row r="8070" ht="14.25" customHeight="1">
      <c r="A8070" s="78">
        <v>8067.0</v>
      </c>
      <c r="C8070" s="78" t="str">
        <f>VLOOKUP(G8070,[1]Macrodata_CCF!$A$3:$D$55,4,FALSE)</f>
        <v>#ERROR!</v>
      </c>
      <c r="E8070" s="79" t="str">
        <f>VLOOKUP(G8070,[1]Macrodata_CCF!$A$3:$B$55,2,FALSE)</f>
        <v>#ERROR!</v>
      </c>
      <c r="F8070" s="78">
        <v>0.0</v>
      </c>
      <c r="G8070" s="80">
        <v>26.0</v>
      </c>
      <c r="H8070" s="81">
        <v>686440.0</v>
      </c>
      <c r="I8070" s="81">
        <v>900000.0</v>
      </c>
      <c r="J8070" s="81">
        <v>729150.0</v>
      </c>
      <c r="K8070" s="81">
        <v>900000.0</v>
      </c>
      <c r="L8070" s="82">
        <v>0.1999906349503652</v>
      </c>
      <c r="N8070" s="83">
        <f t="shared" si="1"/>
        <v>0.199990635</v>
      </c>
      <c r="O8070" s="83">
        <f t="shared" si="2"/>
        <v>0.199990635</v>
      </c>
      <c r="Q8070" s="83">
        <f t="shared" si="3"/>
        <v>0.2372888889</v>
      </c>
      <c r="R8070" s="83">
        <f t="shared" si="4"/>
        <v>0.199990635</v>
      </c>
      <c r="S8070" s="83" t="b">
        <f t="shared" si="5"/>
        <v>0</v>
      </c>
      <c r="T8070" s="72"/>
      <c r="U8070" s="72"/>
      <c r="V8070" s="72"/>
      <c r="W8070" s="72"/>
      <c r="X8070" s="72"/>
      <c r="Y8070" s="72"/>
      <c r="Z8070" s="72"/>
      <c r="AA8070" s="72"/>
      <c r="AB8070" s="72"/>
      <c r="AC8070" s="72"/>
      <c r="AD8070" s="72"/>
      <c r="AE8070" s="72"/>
      <c r="AF8070" s="72"/>
      <c r="AG8070" s="72"/>
      <c r="AH8070" s="72"/>
      <c r="AI8070" s="72"/>
      <c r="AJ8070" s="72"/>
      <c r="AK8070" s="72"/>
    </row>
    <row r="8071" ht="14.25" customHeight="1">
      <c r="A8071" s="78">
        <v>8068.0</v>
      </c>
      <c r="C8071" s="78" t="str">
        <f>VLOOKUP(G8071,[1]Macrodata_CCF!$A$3:$D$55,4,FALSE)</f>
        <v>#ERROR!</v>
      </c>
      <c r="E8071" s="79" t="str">
        <f>VLOOKUP(G8071,[1]Macrodata_CCF!$A$3:$B$55,2,FALSE)</f>
        <v>#ERROR!</v>
      </c>
      <c r="F8071" s="78">
        <v>0.0</v>
      </c>
      <c r="G8071" s="80">
        <v>11.0</v>
      </c>
      <c r="H8071" s="81">
        <v>596105.0</v>
      </c>
      <c r="I8071" s="81">
        <v>640000.0</v>
      </c>
      <c r="J8071" s="81">
        <v>603130.0</v>
      </c>
      <c r="K8071" s="81">
        <v>640000.0</v>
      </c>
      <c r="L8071" s="82">
        <v>0.1600410069483996</v>
      </c>
      <c r="N8071" s="83">
        <f t="shared" si="1"/>
        <v>0.1600410069</v>
      </c>
      <c r="O8071" s="83">
        <f t="shared" si="2"/>
        <v>0.1600410069</v>
      </c>
      <c r="Q8071" s="83">
        <f t="shared" si="3"/>
        <v>0.0685859375</v>
      </c>
      <c r="R8071" s="83">
        <f t="shared" si="4"/>
        <v>0.0109765625</v>
      </c>
      <c r="S8071" s="83" t="b">
        <f t="shared" si="5"/>
        <v>0</v>
      </c>
      <c r="T8071" s="72"/>
      <c r="U8071" s="72"/>
      <c r="V8071" s="72"/>
      <c r="W8071" s="72"/>
      <c r="X8071" s="72"/>
      <c r="Y8071" s="72"/>
      <c r="Z8071" s="72"/>
      <c r="AA8071" s="72"/>
      <c r="AB8071" s="72"/>
      <c r="AC8071" s="72"/>
      <c r="AD8071" s="72"/>
      <c r="AE8071" s="72"/>
      <c r="AF8071" s="72"/>
      <c r="AG8071" s="72"/>
      <c r="AH8071" s="72"/>
      <c r="AI8071" s="72"/>
      <c r="AJ8071" s="72"/>
      <c r="AK8071" s="72"/>
    </row>
    <row r="8072" ht="14.25" customHeight="1">
      <c r="A8072" s="78">
        <v>8069.0</v>
      </c>
      <c r="C8072" s="78" t="str">
        <f>VLOOKUP(G8072,[1]Macrodata_CCF!$A$3:$D$55,4,FALSE)</f>
        <v>#ERROR!</v>
      </c>
      <c r="E8072" s="79" t="str">
        <f>VLOOKUP(G8072,[1]Macrodata_CCF!$A$3:$B$55,2,FALSE)</f>
        <v>#ERROR!</v>
      </c>
      <c r="F8072" s="78">
        <v>0.0</v>
      </c>
      <c r="G8072" s="80">
        <v>38.0</v>
      </c>
      <c r="H8072" s="81">
        <v>373660.0</v>
      </c>
      <c r="I8072" s="81">
        <v>660000.0</v>
      </c>
      <c r="J8072" s="81">
        <v>410885.0</v>
      </c>
      <c r="K8072" s="81">
        <v>660000.0</v>
      </c>
      <c r="L8072" s="82">
        <v>0.1300027938813997</v>
      </c>
      <c r="N8072" s="83">
        <f t="shared" si="1"/>
        <v>0.1300027939</v>
      </c>
      <c r="O8072" s="83">
        <f t="shared" si="2"/>
        <v>0.1300027939</v>
      </c>
      <c r="Q8072" s="83">
        <f t="shared" si="3"/>
        <v>0.4338484848</v>
      </c>
      <c r="R8072" s="83">
        <f t="shared" si="4"/>
        <v>0.1300027939</v>
      </c>
      <c r="S8072" s="83" t="b">
        <f t="shared" si="5"/>
        <v>0</v>
      </c>
      <c r="T8072" s="72"/>
      <c r="U8072" s="72"/>
      <c r="V8072" s="72"/>
      <c r="W8072" s="72"/>
      <c r="X8072" s="72"/>
      <c r="Y8072" s="72"/>
      <c r="Z8072" s="72"/>
      <c r="AA8072" s="72"/>
      <c r="AB8072" s="72"/>
      <c r="AC8072" s="72"/>
      <c r="AD8072" s="72"/>
      <c r="AE8072" s="72"/>
      <c r="AF8072" s="72"/>
      <c r="AG8072" s="72"/>
      <c r="AH8072" s="72"/>
      <c r="AI8072" s="72"/>
      <c r="AJ8072" s="72"/>
      <c r="AK8072" s="72"/>
    </row>
    <row r="8073" ht="14.25" customHeight="1">
      <c r="A8073" s="78">
        <v>8070.0</v>
      </c>
      <c r="C8073" s="78" t="str">
        <f>VLOOKUP(G8073,[1]Macrodata_CCF!$A$3:$D$55,4,FALSE)</f>
        <v>#ERROR!</v>
      </c>
      <c r="E8073" s="79" t="str">
        <f>VLOOKUP(G8073,[1]Macrodata_CCF!$A$3:$B$55,2,FALSE)</f>
        <v>#ERROR!</v>
      </c>
      <c r="F8073" s="78">
        <v>0.0</v>
      </c>
      <c r="G8073" s="80">
        <v>13.0</v>
      </c>
      <c r="H8073" s="81">
        <v>0.0</v>
      </c>
      <c r="I8073" s="81">
        <v>190000.0</v>
      </c>
      <c r="J8073" s="81">
        <v>0.0</v>
      </c>
      <c r="K8073" s="81">
        <v>190000.0</v>
      </c>
      <c r="L8073" s="82">
        <v>0.0</v>
      </c>
      <c r="N8073" s="83">
        <f t="shared" si="1"/>
        <v>0</v>
      </c>
      <c r="O8073" s="83">
        <f t="shared" si="2"/>
        <v>0</v>
      </c>
      <c r="Q8073" s="83">
        <f t="shared" si="3"/>
        <v>1</v>
      </c>
      <c r="R8073" s="83">
        <f t="shared" si="4"/>
        <v>0</v>
      </c>
      <c r="S8073" s="83" t="b">
        <f t="shared" si="5"/>
        <v>0</v>
      </c>
      <c r="T8073" s="72"/>
      <c r="U8073" s="72"/>
      <c r="V8073" s="72"/>
      <c r="W8073" s="72"/>
      <c r="X8073" s="72"/>
      <c r="Y8073" s="72"/>
      <c r="Z8073" s="72"/>
      <c r="AA8073" s="72"/>
      <c r="AB8073" s="72"/>
      <c r="AC8073" s="72"/>
      <c r="AD8073" s="72"/>
      <c r="AE8073" s="72"/>
      <c r="AF8073" s="72"/>
      <c r="AG8073" s="72"/>
      <c r="AH8073" s="72"/>
      <c r="AI8073" s="72"/>
      <c r="AJ8073" s="72"/>
      <c r="AK8073" s="72"/>
    </row>
    <row r="8074" ht="14.25" customHeight="1">
      <c r="A8074" s="78">
        <v>8071.0</v>
      </c>
      <c r="C8074" s="78" t="str">
        <f>VLOOKUP(G8074,[1]Macrodata_CCF!$A$3:$D$55,4,FALSE)</f>
        <v>#ERROR!</v>
      </c>
      <c r="E8074" s="79" t="str">
        <f>VLOOKUP(G8074,[1]Macrodata_CCF!$A$3:$B$55,2,FALSE)</f>
        <v>#ERROR!</v>
      </c>
      <c r="F8074" s="78">
        <v>0.0</v>
      </c>
      <c r="G8074" s="80">
        <v>4.0</v>
      </c>
      <c r="H8074" s="81">
        <v>246380.0</v>
      </c>
      <c r="I8074" s="81">
        <v>790000.0</v>
      </c>
      <c r="J8074" s="81">
        <v>398595.0</v>
      </c>
      <c r="K8074" s="81">
        <v>790000.0</v>
      </c>
      <c r="L8074" s="82">
        <v>0.2800025753283544</v>
      </c>
      <c r="N8074" s="83">
        <f t="shared" si="1"/>
        <v>0.2800025753</v>
      </c>
      <c r="O8074" s="83">
        <f t="shared" si="2"/>
        <v>0.2800025753</v>
      </c>
      <c r="Q8074" s="83">
        <f t="shared" si="3"/>
        <v>0.6881265823</v>
      </c>
      <c r="R8074" s="83">
        <f t="shared" si="4"/>
        <v>0.2800025753</v>
      </c>
      <c r="S8074" s="83" t="b">
        <f t="shared" si="5"/>
        <v>0</v>
      </c>
      <c r="T8074" s="72"/>
      <c r="U8074" s="72"/>
      <c r="V8074" s="72"/>
      <c r="W8074" s="72"/>
      <c r="X8074" s="72"/>
      <c r="Y8074" s="72"/>
      <c r="Z8074" s="72"/>
      <c r="AA8074" s="72"/>
      <c r="AB8074" s="72"/>
      <c r="AC8074" s="72"/>
      <c r="AD8074" s="72"/>
      <c r="AE8074" s="72"/>
      <c r="AF8074" s="72"/>
      <c r="AG8074" s="72"/>
      <c r="AH8074" s="72"/>
      <c r="AI8074" s="72"/>
      <c r="AJ8074" s="72"/>
      <c r="AK8074" s="72"/>
    </row>
    <row r="8075" ht="14.25" customHeight="1">
      <c r="A8075" s="78">
        <v>8072.0</v>
      </c>
      <c r="C8075" s="78" t="str">
        <f>VLOOKUP(G8075,[1]Macrodata_CCF!$A$3:$D$55,4,FALSE)</f>
        <v>#ERROR!</v>
      </c>
      <c r="E8075" s="79" t="str">
        <f>VLOOKUP(G8075,[1]Macrodata_CCF!$A$3:$B$55,2,FALSE)</f>
        <v>#ERROR!</v>
      </c>
      <c r="F8075" s="78">
        <v>0.0</v>
      </c>
      <c r="G8075" s="80">
        <v>20.0</v>
      </c>
      <c r="H8075" s="81">
        <v>240535.0</v>
      </c>
      <c r="I8075" s="81">
        <v>640000.0</v>
      </c>
      <c r="J8075" s="81">
        <v>304450.0</v>
      </c>
      <c r="K8075" s="81">
        <v>640000.0</v>
      </c>
      <c r="L8075" s="82">
        <v>0.160001502008937</v>
      </c>
      <c r="N8075" s="83">
        <f t="shared" si="1"/>
        <v>0.160001502</v>
      </c>
      <c r="O8075" s="83">
        <f t="shared" si="2"/>
        <v>0.160001502</v>
      </c>
      <c r="Q8075" s="83">
        <f t="shared" si="3"/>
        <v>0.6241640625</v>
      </c>
      <c r="R8075" s="83">
        <f t="shared" si="4"/>
        <v>0.160001502</v>
      </c>
      <c r="S8075" s="83" t="b">
        <f t="shared" si="5"/>
        <v>0</v>
      </c>
      <c r="T8075" s="72"/>
      <c r="U8075" s="72"/>
      <c r="V8075" s="72"/>
      <c r="W8075" s="72"/>
      <c r="X8075" s="72"/>
      <c r="Y8075" s="72"/>
      <c r="Z8075" s="72"/>
      <c r="AA8075" s="72"/>
      <c r="AB8075" s="72"/>
      <c r="AC8075" s="72"/>
      <c r="AD8075" s="72"/>
      <c r="AE8075" s="72"/>
      <c r="AF8075" s="72"/>
      <c r="AG8075" s="72"/>
      <c r="AH8075" s="72"/>
      <c r="AI8075" s="72"/>
      <c r="AJ8075" s="72"/>
      <c r="AK8075" s="72"/>
    </row>
    <row r="8076" ht="14.25" customHeight="1">
      <c r="A8076" s="78">
        <v>8073.0</v>
      </c>
      <c r="C8076" s="78" t="str">
        <f>VLOOKUP(G8076,[1]Macrodata_CCF!$A$3:$D$55,4,FALSE)</f>
        <v>#ERROR!</v>
      </c>
      <c r="E8076" s="79" t="str">
        <f>VLOOKUP(G8076,[1]Macrodata_CCF!$A$3:$B$55,2,FALSE)</f>
        <v>#ERROR!</v>
      </c>
      <c r="F8076" s="78">
        <v>0.0</v>
      </c>
      <c r="G8076" s="80">
        <v>53.0</v>
      </c>
      <c r="H8076" s="81">
        <v>98460.0</v>
      </c>
      <c r="I8076" s="81">
        <v>270000.0</v>
      </c>
      <c r="J8076" s="81">
        <v>122475.0</v>
      </c>
      <c r="K8076" s="81">
        <v>540000.0</v>
      </c>
      <c r="L8076" s="82">
        <v>0.1399965022735222</v>
      </c>
      <c r="N8076" s="83">
        <f t="shared" si="1"/>
        <v>0.1399965023</v>
      </c>
      <c r="O8076" s="83">
        <f t="shared" si="2"/>
        <v>0.1399965023</v>
      </c>
      <c r="Q8076" s="83">
        <f t="shared" si="3"/>
        <v>0.6353333333</v>
      </c>
      <c r="R8076" s="83">
        <f t="shared" si="4"/>
        <v>0.1399965023</v>
      </c>
      <c r="S8076" s="83" t="b">
        <f t="shared" si="5"/>
        <v>0</v>
      </c>
      <c r="T8076" s="72"/>
      <c r="U8076" s="72"/>
      <c r="V8076" s="72"/>
      <c r="W8076" s="72"/>
      <c r="X8076" s="72"/>
      <c r="Y8076" s="72"/>
      <c r="Z8076" s="72"/>
      <c r="AA8076" s="72"/>
      <c r="AB8076" s="72"/>
      <c r="AC8076" s="72"/>
      <c r="AD8076" s="72"/>
      <c r="AE8076" s="72"/>
      <c r="AF8076" s="72"/>
      <c r="AG8076" s="72"/>
      <c r="AH8076" s="72"/>
      <c r="AI8076" s="72"/>
      <c r="AJ8076" s="72"/>
      <c r="AK8076" s="72"/>
    </row>
    <row r="8077" ht="14.25" customHeight="1">
      <c r="A8077" s="78">
        <v>8074.0</v>
      </c>
      <c r="C8077" s="78" t="str">
        <f>VLOOKUP(G8077,[1]Macrodata_CCF!$A$3:$D$55,4,FALSE)</f>
        <v>#ERROR!</v>
      </c>
      <c r="E8077" s="79" t="str">
        <f>VLOOKUP(G8077,[1]Macrodata_CCF!$A$3:$B$55,2,FALSE)</f>
        <v>#ERROR!</v>
      </c>
      <c r="F8077" s="78">
        <v>0.0</v>
      </c>
      <c r="G8077" s="80">
        <v>52.0</v>
      </c>
      <c r="H8077" s="81">
        <v>41130.0</v>
      </c>
      <c r="I8077" s="81">
        <v>50000.0</v>
      </c>
      <c r="J8077" s="81">
        <v>41660.0</v>
      </c>
      <c r="K8077" s="81">
        <v>50000.0</v>
      </c>
      <c r="L8077" s="82">
        <v>0.05975197294250282</v>
      </c>
      <c r="N8077" s="83">
        <f t="shared" si="1"/>
        <v>0.05975197294</v>
      </c>
      <c r="O8077" s="83">
        <f t="shared" si="2"/>
        <v>0.05975197294</v>
      </c>
      <c r="Q8077" s="83">
        <f t="shared" si="3"/>
        <v>0.1774</v>
      </c>
      <c r="R8077" s="83">
        <f t="shared" si="4"/>
        <v>0.05975197294</v>
      </c>
      <c r="S8077" s="83" t="b">
        <f t="shared" si="5"/>
        <v>0</v>
      </c>
      <c r="T8077" s="72"/>
      <c r="U8077" s="72"/>
      <c r="V8077" s="72"/>
      <c r="W8077" s="72"/>
      <c r="X8077" s="72"/>
      <c r="Y8077" s="72"/>
      <c r="Z8077" s="72"/>
      <c r="AA8077" s="72"/>
      <c r="AB8077" s="72"/>
      <c r="AC8077" s="72"/>
      <c r="AD8077" s="72"/>
      <c r="AE8077" s="72"/>
      <c r="AF8077" s="72"/>
      <c r="AG8077" s="72"/>
      <c r="AH8077" s="72"/>
      <c r="AI8077" s="72"/>
      <c r="AJ8077" s="72"/>
      <c r="AK8077" s="72"/>
    </row>
    <row r="8078" ht="14.25" customHeight="1">
      <c r="A8078" s="78">
        <v>8075.0</v>
      </c>
      <c r="C8078" s="78" t="str">
        <f>VLOOKUP(G8078,[1]Macrodata_CCF!$A$3:$D$55,4,FALSE)</f>
        <v>#ERROR!</v>
      </c>
      <c r="E8078" s="79" t="str">
        <f>VLOOKUP(G8078,[1]Macrodata_CCF!$A$3:$B$55,2,FALSE)</f>
        <v>#ERROR!</v>
      </c>
      <c r="F8078" s="78">
        <v>0.0</v>
      </c>
      <c r="G8078" s="80">
        <v>4.0</v>
      </c>
      <c r="H8078" s="81">
        <v>172200.0</v>
      </c>
      <c r="I8078" s="81">
        <v>550000.0</v>
      </c>
      <c r="J8078" s="81">
        <v>251540.0</v>
      </c>
      <c r="K8078" s="81">
        <v>550000.0</v>
      </c>
      <c r="L8078" s="82">
        <v>0.2100052938062467</v>
      </c>
      <c r="N8078" s="83">
        <f t="shared" si="1"/>
        <v>0.2100052938</v>
      </c>
      <c r="O8078" s="83">
        <f t="shared" si="2"/>
        <v>0.2100052938</v>
      </c>
      <c r="Q8078" s="83">
        <f t="shared" si="3"/>
        <v>0.6869090909</v>
      </c>
      <c r="R8078" s="83">
        <f t="shared" si="4"/>
        <v>0.2100052938</v>
      </c>
      <c r="S8078" s="83" t="b">
        <f t="shared" si="5"/>
        <v>0</v>
      </c>
      <c r="T8078" s="72"/>
      <c r="U8078" s="72"/>
      <c r="V8078" s="72"/>
      <c r="W8078" s="72"/>
      <c r="X8078" s="72"/>
      <c r="Y8078" s="72"/>
      <c r="Z8078" s="72"/>
      <c r="AA8078" s="72"/>
      <c r="AB8078" s="72"/>
      <c r="AC8078" s="72"/>
      <c r="AD8078" s="72"/>
      <c r="AE8078" s="72"/>
      <c r="AF8078" s="72"/>
      <c r="AG8078" s="72"/>
      <c r="AH8078" s="72"/>
      <c r="AI8078" s="72"/>
      <c r="AJ8078" s="72"/>
      <c r="AK8078" s="72"/>
    </row>
    <row r="8079" ht="14.25" customHeight="1">
      <c r="A8079" s="78">
        <v>8076.0</v>
      </c>
      <c r="C8079" s="78" t="str">
        <f>VLOOKUP(G8079,[1]Macrodata_CCF!$A$3:$D$55,4,FALSE)</f>
        <v>#ERROR!</v>
      </c>
      <c r="E8079" s="79" t="str">
        <f>VLOOKUP(G8079,[1]Macrodata_CCF!$A$3:$B$55,2,FALSE)</f>
        <v>#ERROR!</v>
      </c>
      <c r="F8079" s="78">
        <v>0.0</v>
      </c>
      <c r="G8079" s="80">
        <v>46.0</v>
      </c>
      <c r="H8079" s="81">
        <v>71040.0</v>
      </c>
      <c r="I8079" s="81">
        <v>90000.0</v>
      </c>
      <c r="J8079" s="81">
        <v>139485.0</v>
      </c>
      <c r="K8079" s="81">
        <v>153000.0</v>
      </c>
      <c r="L8079" s="82">
        <v>3.60996835443038</v>
      </c>
      <c r="N8079" s="83">
        <f t="shared" si="1"/>
        <v>3.609968354</v>
      </c>
      <c r="O8079" s="83">
        <f t="shared" si="2"/>
        <v>1</v>
      </c>
      <c r="Q8079" s="83">
        <f t="shared" si="3"/>
        <v>0.2106666667</v>
      </c>
      <c r="R8079" s="83">
        <f t="shared" si="4"/>
        <v>3.609968354</v>
      </c>
      <c r="S8079" s="83" t="b">
        <f t="shared" si="5"/>
        <v>0</v>
      </c>
      <c r="T8079" s="72"/>
      <c r="U8079" s="72"/>
      <c r="V8079" s="72"/>
      <c r="W8079" s="72"/>
      <c r="X8079" s="72"/>
      <c r="Y8079" s="72"/>
      <c r="Z8079" s="72"/>
      <c r="AA8079" s="72"/>
      <c r="AB8079" s="72"/>
      <c r="AC8079" s="72"/>
      <c r="AD8079" s="72"/>
      <c r="AE8079" s="72"/>
      <c r="AF8079" s="72"/>
      <c r="AG8079" s="72"/>
      <c r="AH8079" s="72"/>
      <c r="AI8079" s="72"/>
      <c r="AJ8079" s="72"/>
      <c r="AK8079" s="72"/>
    </row>
    <row r="8080" ht="14.25" customHeight="1">
      <c r="A8080" s="78">
        <v>8077.0</v>
      </c>
      <c r="C8080" s="78" t="str">
        <f>VLOOKUP(G8080,[1]Macrodata_CCF!$A$3:$D$55,4,FALSE)</f>
        <v>#ERROR!</v>
      </c>
      <c r="E8080" s="79" t="str">
        <f>VLOOKUP(G8080,[1]Macrodata_CCF!$A$3:$B$55,2,FALSE)</f>
        <v>#ERROR!</v>
      </c>
      <c r="F8080" s="78">
        <v>0.0</v>
      </c>
      <c r="G8080" s="80">
        <v>2.0</v>
      </c>
      <c r="H8080" s="81">
        <v>82430.0</v>
      </c>
      <c r="I8080" s="81">
        <v>660000.0</v>
      </c>
      <c r="J8080" s="81">
        <v>313460.0</v>
      </c>
      <c r="K8080" s="81">
        <v>660000.0</v>
      </c>
      <c r="L8080" s="82">
        <v>0.4000034627837318</v>
      </c>
      <c r="N8080" s="83">
        <f t="shared" si="1"/>
        <v>0.4000034628</v>
      </c>
      <c r="O8080" s="83">
        <f t="shared" si="2"/>
        <v>0.4000034628</v>
      </c>
      <c r="Q8080" s="83">
        <f t="shared" si="3"/>
        <v>0.8751060606</v>
      </c>
      <c r="R8080" s="83">
        <f t="shared" si="4"/>
        <v>0.4000034628</v>
      </c>
      <c r="S8080" s="83" t="b">
        <f t="shared" si="5"/>
        <v>0</v>
      </c>
      <c r="T8080" s="72"/>
      <c r="U8080" s="72"/>
      <c r="V8080" s="72"/>
      <c r="W8080" s="72"/>
      <c r="X8080" s="72"/>
      <c r="Y8080" s="72"/>
      <c r="Z8080" s="72"/>
      <c r="AA8080" s="72"/>
      <c r="AB8080" s="72"/>
      <c r="AC8080" s="72"/>
      <c r="AD8080" s="72"/>
      <c r="AE8080" s="72"/>
      <c r="AF8080" s="72"/>
      <c r="AG8080" s="72"/>
      <c r="AH8080" s="72"/>
      <c r="AI8080" s="72"/>
      <c r="AJ8080" s="72"/>
      <c r="AK8080" s="72"/>
    </row>
    <row r="8081" ht="14.25" customHeight="1">
      <c r="A8081" s="78">
        <v>8078.0</v>
      </c>
      <c r="C8081" s="78" t="str">
        <f>VLOOKUP(G8081,[1]Macrodata_CCF!$A$3:$D$55,4,FALSE)</f>
        <v>#ERROR!</v>
      </c>
      <c r="E8081" s="79" t="str">
        <f>VLOOKUP(G8081,[1]Macrodata_CCF!$A$3:$B$55,2,FALSE)</f>
        <v>#ERROR!</v>
      </c>
      <c r="F8081" s="78">
        <v>0.0</v>
      </c>
      <c r="G8081" s="80">
        <v>21.0</v>
      </c>
      <c r="H8081" s="81">
        <v>480235.0</v>
      </c>
      <c r="I8081" s="81">
        <v>520000.0</v>
      </c>
      <c r="J8081" s="81">
        <v>485800.0</v>
      </c>
      <c r="K8081" s="81">
        <v>936000.0</v>
      </c>
      <c r="L8081" s="82">
        <v>0.1399471897397209</v>
      </c>
      <c r="N8081" s="83">
        <f t="shared" si="1"/>
        <v>0.1399471897</v>
      </c>
      <c r="O8081" s="83">
        <f t="shared" si="2"/>
        <v>0.1399471897</v>
      </c>
      <c r="Q8081" s="83">
        <f t="shared" si="3"/>
        <v>0.07647115385</v>
      </c>
      <c r="R8081" s="83">
        <f t="shared" si="4"/>
        <v>0.01070192308</v>
      </c>
      <c r="S8081" s="83" t="b">
        <f t="shared" si="5"/>
        <v>0</v>
      </c>
      <c r="T8081" s="72"/>
      <c r="U8081" s="72"/>
      <c r="V8081" s="72"/>
      <c r="W8081" s="72"/>
      <c r="X8081" s="72"/>
      <c r="Y8081" s="72"/>
      <c r="Z8081" s="72"/>
      <c r="AA8081" s="72"/>
      <c r="AB8081" s="72"/>
      <c r="AC8081" s="72"/>
      <c r="AD8081" s="72"/>
      <c r="AE8081" s="72"/>
      <c r="AF8081" s="72"/>
      <c r="AG8081" s="72"/>
      <c r="AH8081" s="72"/>
      <c r="AI8081" s="72"/>
      <c r="AJ8081" s="72"/>
      <c r="AK8081" s="72"/>
    </row>
    <row r="8082" ht="14.25" customHeight="1">
      <c r="A8082" s="78">
        <v>8079.0</v>
      </c>
      <c r="C8082" s="78" t="str">
        <f>VLOOKUP(G8082,[1]Macrodata_CCF!$A$3:$D$55,4,FALSE)</f>
        <v>#ERROR!</v>
      </c>
      <c r="E8082" s="79" t="str">
        <f>VLOOKUP(G8082,[1]Macrodata_CCF!$A$3:$B$55,2,FALSE)</f>
        <v>#ERROR!</v>
      </c>
      <c r="F8082" s="78">
        <v>0.0</v>
      </c>
      <c r="G8082" s="80">
        <v>23.0</v>
      </c>
      <c r="H8082" s="81">
        <v>520445.0</v>
      </c>
      <c r="I8082" s="81">
        <v>650000.0</v>
      </c>
      <c r="J8082" s="81">
        <v>541175.0</v>
      </c>
      <c r="K8082" s="81">
        <v>650000.0</v>
      </c>
      <c r="L8082" s="82">
        <v>0.1600092624753965</v>
      </c>
      <c r="N8082" s="83">
        <f t="shared" si="1"/>
        <v>0.1600092625</v>
      </c>
      <c r="O8082" s="83">
        <f t="shared" si="2"/>
        <v>0.1600092625</v>
      </c>
      <c r="Q8082" s="83">
        <f t="shared" si="3"/>
        <v>0.1993153846</v>
      </c>
      <c r="R8082" s="83">
        <f t="shared" si="4"/>
        <v>0.1600092625</v>
      </c>
      <c r="S8082" s="83" t="b">
        <f t="shared" si="5"/>
        <v>0</v>
      </c>
      <c r="T8082" s="72"/>
      <c r="U8082" s="72"/>
      <c r="V8082" s="72"/>
      <c r="W8082" s="72"/>
      <c r="X8082" s="72"/>
      <c r="Y8082" s="72"/>
      <c r="Z8082" s="72"/>
      <c r="AA8082" s="72"/>
      <c r="AB8082" s="72"/>
      <c r="AC8082" s="72"/>
      <c r="AD8082" s="72"/>
      <c r="AE8082" s="72"/>
      <c r="AF8082" s="72"/>
      <c r="AG8082" s="72"/>
      <c r="AH8082" s="72"/>
      <c r="AI8082" s="72"/>
      <c r="AJ8082" s="72"/>
      <c r="AK8082" s="72"/>
    </row>
    <row r="8083" ht="14.25" customHeight="1">
      <c r="A8083" s="78">
        <v>8080.0</v>
      </c>
      <c r="C8083" s="78" t="str">
        <f>VLOOKUP(G8083,[1]Macrodata_CCF!$A$3:$D$55,4,FALSE)</f>
        <v>#ERROR!</v>
      </c>
      <c r="E8083" s="79" t="str">
        <f>VLOOKUP(G8083,[1]Macrodata_CCF!$A$3:$B$55,2,FALSE)</f>
        <v>#ERROR!</v>
      </c>
      <c r="F8083" s="78">
        <v>0.0</v>
      </c>
      <c r="G8083" s="80">
        <v>41.0</v>
      </c>
      <c r="H8083" s="81">
        <v>11170.0</v>
      </c>
      <c r="I8083" s="81">
        <v>30000.0</v>
      </c>
      <c r="J8083" s="81">
        <v>9850.0</v>
      </c>
      <c r="K8083" s="81">
        <v>30000.0</v>
      </c>
      <c r="L8083" s="82">
        <v>-0.07010090281465746</v>
      </c>
      <c r="N8083" s="83">
        <f t="shared" si="1"/>
        <v>-0.07010090281</v>
      </c>
      <c r="O8083" s="83">
        <f t="shared" si="2"/>
        <v>0</v>
      </c>
      <c r="Q8083" s="83">
        <f t="shared" si="3"/>
        <v>0.6276666667</v>
      </c>
      <c r="R8083" s="83">
        <f t="shared" si="4"/>
        <v>-0.07010090281</v>
      </c>
      <c r="S8083" s="83" t="b">
        <f t="shared" si="5"/>
        <v>0</v>
      </c>
      <c r="T8083" s="72"/>
      <c r="U8083" s="72"/>
      <c r="V8083" s="72"/>
      <c r="W8083" s="72"/>
      <c r="X8083" s="72"/>
      <c r="Y8083" s="72"/>
      <c r="Z8083" s="72"/>
      <c r="AA8083" s="72"/>
      <c r="AB8083" s="72"/>
      <c r="AC8083" s="72"/>
      <c r="AD8083" s="72"/>
      <c r="AE8083" s="72"/>
      <c r="AF8083" s="72"/>
      <c r="AG8083" s="72"/>
      <c r="AH8083" s="72"/>
      <c r="AI8083" s="72"/>
      <c r="AJ8083" s="72"/>
      <c r="AK8083" s="72"/>
    </row>
    <row r="8084" ht="14.25" customHeight="1">
      <c r="A8084" s="78">
        <v>8081.0</v>
      </c>
      <c r="C8084" s="78" t="str">
        <f>VLOOKUP(G8084,[1]Macrodata_CCF!$A$3:$D$55,4,FALSE)</f>
        <v>#ERROR!</v>
      </c>
      <c r="E8084" s="79" t="str">
        <f>VLOOKUP(G8084,[1]Macrodata_CCF!$A$3:$B$55,2,FALSE)</f>
        <v>#ERROR!</v>
      </c>
      <c r="F8084" s="78">
        <v>0.0</v>
      </c>
      <c r="G8084" s="80">
        <v>8.0</v>
      </c>
      <c r="H8084" s="81">
        <v>68955.0</v>
      </c>
      <c r="I8084" s="81">
        <v>430000.0</v>
      </c>
      <c r="J8084" s="81">
        <v>202540.0</v>
      </c>
      <c r="K8084" s="81">
        <v>430000.0</v>
      </c>
      <c r="L8084" s="82">
        <v>0.3699954299325569</v>
      </c>
      <c r="N8084" s="83">
        <f t="shared" si="1"/>
        <v>0.3699954299</v>
      </c>
      <c r="O8084" s="83">
        <f t="shared" si="2"/>
        <v>0.3699954299</v>
      </c>
      <c r="Q8084" s="83">
        <f t="shared" si="3"/>
        <v>0.8396395349</v>
      </c>
      <c r="R8084" s="83">
        <f t="shared" si="4"/>
        <v>0.3699954299</v>
      </c>
      <c r="S8084" s="83" t="b">
        <f t="shared" si="5"/>
        <v>0</v>
      </c>
      <c r="T8084" s="72"/>
      <c r="U8084" s="72"/>
      <c r="V8084" s="72"/>
      <c r="W8084" s="72"/>
      <c r="X8084" s="72"/>
      <c r="Y8084" s="72"/>
      <c r="Z8084" s="72"/>
      <c r="AA8084" s="72"/>
      <c r="AB8084" s="72"/>
      <c r="AC8084" s="72"/>
      <c r="AD8084" s="72"/>
      <c r="AE8084" s="72"/>
      <c r="AF8084" s="72"/>
      <c r="AG8084" s="72"/>
      <c r="AH8084" s="72"/>
      <c r="AI8084" s="72"/>
      <c r="AJ8084" s="72"/>
      <c r="AK8084" s="72"/>
    </row>
    <row r="8085" ht="14.25" customHeight="1">
      <c r="A8085" s="78">
        <v>8082.0</v>
      </c>
      <c r="C8085" s="78" t="str">
        <f>VLOOKUP(G8085,[1]Macrodata_CCF!$A$3:$D$55,4,FALSE)</f>
        <v>#ERROR!</v>
      </c>
      <c r="E8085" s="79" t="str">
        <f>VLOOKUP(G8085,[1]Macrodata_CCF!$A$3:$B$55,2,FALSE)</f>
        <v>#ERROR!</v>
      </c>
      <c r="F8085" s="78">
        <v>0.0</v>
      </c>
      <c r="G8085" s="80">
        <v>7.0</v>
      </c>
      <c r="H8085" s="81">
        <v>60470.0</v>
      </c>
      <c r="I8085" s="81">
        <v>630000.0</v>
      </c>
      <c r="J8085" s="81">
        <v>282585.0</v>
      </c>
      <c r="K8085" s="81">
        <v>630000.0</v>
      </c>
      <c r="L8085" s="82">
        <v>0.389997015082612</v>
      </c>
      <c r="N8085" s="83">
        <f t="shared" si="1"/>
        <v>0.3899970151</v>
      </c>
      <c r="O8085" s="83">
        <f t="shared" si="2"/>
        <v>0.3899970151</v>
      </c>
      <c r="Q8085" s="83">
        <f t="shared" si="3"/>
        <v>0.904015873</v>
      </c>
      <c r="R8085" s="83">
        <f t="shared" si="4"/>
        <v>0.3899970151</v>
      </c>
      <c r="S8085" s="83" t="b">
        <f t="shared" si="5"/>
        <v>0</v>
      </c>
      <c r="T8085" s="72"/>
      <c r="U8085" s="72"/>
      <c r="V8085" s="72"/>
      <c r="W8085" s="72"/>
      <c r="X8085" s="72"/>
      <c r="Y8085" s="72"/>
      <c r="Z8085" s="72"/>
      <c r="AA8085" s="72"/>
      <c r="AB8085" s="72"/>
      <c r="AC8085" s="72"/>
      <c r="AD8085" s="72"/>
      <c r="AE8085" s="72"/>
      <c r="AF8085" s="72"/>
      <c r="AG8085" s="72"/>
      <c r="AH8085" s="72"/>
      <c r="AI8085" s="72"/>
      <c r="AJ8085" s="72"/>
      <c r="AK8085" s="72"/>
    </row>
    <row r="8086" ht="14.25" customHeight="1">
      <c r="A8086" s="78">
        <v>8083.0</v>
      </c>
      <c r="C8086" s="78" t="str">
        <f>VLOOKUP(G8086,[1]Macrodata_CCF!$A$3:$D$55,4,FALSE)</f>
        <v>#ERROR!</v>
      </c>
      <c r="E8086" s="79" t="str">
        <f>VLOOKUP(G8086,[1]Macrodata_CCF!$A$3:$B$55,2,FALSE)</f>
        <v>#ERROR!</v>
      </c>
      <c r="F8086" s="78">
        <v>0.0</v>
      </c>
      <c r="G8086" s="80">
        <v>19.0</v>
      </c>
      <c r="H8086" s="81">
        <v>521570.0</v>
      </c>
      <c r="I8086" s="81">
        <v>550000.0</v>
      </c>
      <c r="J8086" s="81">
        <v>507640.0</v>
      </c>
      <c r="K8086" s="81">
        <v>550000.0</v>
      </c>
      <c r="L8086" s="82">
        <v>-0.4899753781217024</v>
      </c>
      <c r="N8086" s="83">
        <f t="shared" si="1"/>
        <v>-0.4899753781</v>
      </c>
      <c r="O8086" s="83">
        <f t="shared" si="2"/>
        <v>0</v>
      </c>
      <c r="Q8086" s="83">
        <f t="shared" si="3"/>
        <v>0.05169090909</v>
      </c>
      <c r="R8086" s="83">
        <f t="shared" si="4"/>
        <v>-0.02532727273</v>
      </c>
      <c r="S8086" s="83" t="b">
        <f t="shared" si="5"/>
        <v>0</v>
      </c>
      <c r="T8086" s="72"/>
      <c r="U8086" s="72"/>
      <c r="V8086" s="72"/>
      <c r="W8086" s="72"/>
      <c r="X8086" s="72"/>
      <c r="Y8086" s="72"/>
      <c r="Z8086" s="72"/>
      <c r="AA8086" s="72"/>
      <c r="AB8086" s="72"/>
      <c r="AC8086" s="72"/>
      <c r="AD8086" s="72"/>
      <c r="AE8086" s="72"/>
      <c r="AF8086" s="72"/>
      <c r="AG8086" s="72"/>
      <c r="AH8086" s="72"/>
      <c r="AI8086" s="72"/>
      <c r="AJ8086" s="72"/>
      <c r="AK8086" s="72"/>
    </row>
    <row r="8087" ht="14.25" customHeight="1">
      <c r="A8087" s="78">
        <v>8084.0</v>
      </c>
      <c r="C8087" s="78" t="str">
        <f>VLOOKUP(G8087,[1]Macrodata_CCF!$A$3:$D$55,4,FALSE)</f>
        <v>#ERROR!</v>
      </c>
      <c r="E8087" s="79" t="str">
        <f>VLOOKUP(G8087,[1]Macrodata_CCF!$A$3:$B$55,2,FALSE)</f>
        <v>#ERROR!</v>
      </c>
      <c r="F8087" s="78">
        <v>0.0</v>
      </c>
      <c r="G8087" s="80">
        <v>20.0</v>
      </c>
      <c r="H8087" s="81">
        <v>105640.0</v>
      </c>
      <c r="I8087" s="81">
        <v>310000.0</v>
      </c>
      <c r="J8087" s="81">
        <v>146510.0</v>
      </c>
      <c r="K8087" s="81">
        <v>310000.0</v>
      </c>
      <c r="L8087" s="82">
        <v>0.199990213348992</v>
      </c>
      <c r="N8087" s="83">
        <f t="shared" si="1"/>
        <v>0.1999902133</v>
      </c>
      <c r="O8087" s="83">
        <f t="shared" si="2"/>
        <v>0.1999902133</v>
      </c>
      <c r="Q8087" s="83">
        <f t="shared" si="3"/>
        <v>0.6592258065</v>
      </c>
      <c r="R8087" s="83">
        <f t="shared" si="4"/>
        <v>0.1999902133</v>
      </c>
      <c r="S8087" s="83" t="b">
        <f t="shared" si="5"/>
        <v>0</v>
      </c>
      <c r="T8087" s="72"/>
      <c r="U8087" s="72"/>
      <c r="V8087" s="72"/>
      <c r="W8087" s="72"/>
      <c r="X8087" s="72"/>
      <c r="Y8087" s="72"/>
      <c r="Z8087" s="72"/>
      <c r="AA8087" s="72"/>
      <c r="AB8087" s="72"/>
      <c r="AC8087" s="72"/>
      <c r="AD8087" s="72"/>
      <c r="AE8087" s="72"/>
      <c r="AF8087" s="72"/>
      <c r="AG8087" s="72"/>
      <c r="AH8087" s="72"/>
      <c r="AI8087" s="72"/>
      <c r="AJ8087" s="72"/>
      <c r="AK8087" s="72"/>
    </row>
    <row r="8088" ht="14.25" customHeight="1">
      <c r="A8088" s="78">
        <v>8085.0</v>
      </c>
      <c r="C8088" s="78" t="str">
        <f>VLOOKUP(G8088,[1]Macrodata_CCF!$A$3:$D$55,4,FALSE)</f>
        <v>#ERROR!</v>
      </c>
      <c r="E8088" s="79" t="str">
        <f>VLOOKUP(G8088,[1]Macrodata_CCF!$A$3:$B$55,2,FALSE)</f>
        <v>#ERROR!</v>
      </c>
      <c r="F8088" s="78">
        <v>0.0</v>
      </c>
      <c r="G8088" s="80">
        <v>44.0</v>
      </c>
      <c r="H8088" s="81">
        <v>160960.0</v>
      </c>
      <c r="I8088" s="81">
        <v>680000.0</v>
      </c>
      <c r="J8088" s="81">
        <v>254385.0</v>
      </c>
      <c r="K8088" s="81">
        <v>680000.0</v>
      </c>
      <c r="L8088" s="82">
        <v>0.179995761405672</v>
      </c>
      <c r="N8088" s="83">
        <f t="shared" si="1"/>
        <v>0.1799957614</v>
      </c>
      <c r="O8088" s="83">
        <f t="shared" si="2"/>
        <v>0.1799957614</v>
      </c>
      <c r="Q8088" s="83">
        <f t="shared" si="3"/>
        <v>0.7632941176</v>
      </c>
      <c r="R8088" s="83">
        <f t="shared" si="4"/>
        <v>0.1799957614</v>
      </c>
      <c r="S8088" s="83" t="b">
        <f t="shared" si="5"/>
        <v>0</v>
      </c>
      <c r="T8088" s="72"/>
      <c r="U8088" s="72"/>
      <c r="V8088" s="72"/>
      <c r="W8088" s="72"/>
      <c r="X8088" s="72"/>
      <c r="Y8088" s="72"/>
      <c r="Z8088" s="72"/>
      <c r="AA8088" s="72"/>
      <c r="AB8088" s="72"/>
      <c r="AC8088" s="72"/>
      <c r="AD8088" s="72"/>
      <c r="AE8088" s="72"/>
      <c r="AF8088" s="72"/>
      <c r="AG8088" s="72"/>
      <c r="AH8088" s="72"/>
      <c r="AI8088" s="72"/>
      <c r="AJ8088" s="72"/>
      <c r="AK8088" s="72"/>
    </row>
    <row r="8089" ht="14.25" customHeight="1">
      <c r="A8089" s="78">
        <v>8086.0</v>
      </c>
      <c r="C8089" s="78" t="str">
        <f>VLOOKUP(G8089,[1]Macrodata_CCF!$A$3:$D$55,4,FALSE)</f>
        <v>#ERROR!</v>
      </c>
      <c r="E8089" s="79" t="str">
        <f>VLOOKUP(G8089,[1]Macrodata_CCF!$A$3:$B$55,2,FALSE)</f>
        <v>#ERROR!</v>
      </c>
      <c r="F8089" s="78">
        <v>1.0</v>
      </c>
      <c r="G8089" s="80">
        <v>1.0</v>
      </c>
      <c r="H8089" s="81">
        <v>288340.0</v>
      </c>
      <c r="I8089" s="81">
        <v>530000.0</v>
      </c>
      <c r="J8089" s="81">
        <v>540600.0</v>
      </c>
      <c r="K8089" s="81">
        <v>530000.0</v>
      </c>
      <c r="L8089" s="82">
        <v>1.043863278987007</v>
      </c>
      <c r="N8089" s="83">
        <f t="shared" si="1"/>
        <v>1.043863279</v>
      </c>
      <c r="O8089" s="83">
        <f t="shared" si="2"/>
        <v>1</v>
      </c>
      <c r="Q8089" s="83">
        <f t="shared" si="3"/>
        <v>0.4559622642</v>
      </c>
      <c r="R8089" s="83">
        <f t="shared" si="4"/>
        <v>1.043863279</v>
      </c>
      <c r="S8089" s="83" t="b">
        <f t="shared" si="5"/>
        <v>0</v>
      </c>
      <c r="T8089" s="72"/>
      <c r="U8089" s="72"/>
      <c r="V8089" s="72"/>
      <c r="W8089" s="72"/>
      <c r="X8089" s="72"/>
      <c r="Y8089" s="72"/>
      <c r="Z8089" s="72"/>
      <c r="AA8089" s="72"/>
      <c r="AB8089" s="72"/>
      <c r="AC8089" s="72"/>
      <c r="AD8089" s="72"/>
      <c r="AE8089" s="72"/>
      <c r="AF8089" s="72"/>
      <c r="AG8089" s="72"/>
      <c r="AH8089" s="72"/>
      <c r="AI8089" s="72"/>
      <c r="AJ8089" s="72"/>
      <c r="AK8089" s="72"/>
    </row>
    <row r="8090" ht="14.25" customHeight="1">
      <c r="A8090" s="78">
        <v>8087.0</v>
      </c>
      <c r="C8090" s="78" t="str">
        <f>VLOOKUP(G8090,[1]Macrodata_CCF!$A$3:$D$55,4,FALSE)</f>
        <v>#ERROR!</v>
      </c>
      <c r="E8090" s="79" t="str">
        <f>VLOOKUP(G8090,[1]Macrodata_CCF!$A$3:$B$55,2,FALSE)</f>
        <v>#ERROR!</v>
      </c>
      <c r="F8090" s="78">
        <v>0.0</v>
      </c>
      <c r="G8090" s="80">
        <v>3.0</v>
      </c>
      <c r="H8090" s="81">
        <v>606870.0</v>
      </c>
      <c r="I8090" s="81">
        <v>830000.0</v>
      </c>
      <c r="J8090" s="81">
        <v>655960.0</v>
      </c>
      <c r="K8090" s="81">
        <v>830000.0</v>
      </c>
      <c r="L8090" s="82">
        <v>0.2200062743692018</v>
      </c>
      <c r="N8090" s="83">
        <f t="shared" si="1"/>
        <v>0.2200062744</v>
      </c>
      <c r="O8090" s="83">
        <f t="shared" si="2"/>
        <v>0.2200062744</v>
      </c>
      <c r="Q8090" s="83">
        <f t="shared" si="3"/>
        <v>0.2688313253</v>
      </c>
      <c r="R8090" s="83">
        <f t="shared" si="4"/>
        <v>0.2200062744</v>
      </c>
      <c r="S8090" s="83" t="b">
        <f t="shared" si="5"/>
        <v>0</v>
      </c>
      <c r="T8090" s="72"/>
      <c r="U8090" s="72"/>
      <c r="V8090" s="72"/>
      <c r="W8090" s="72"/>
      <c r="X8090" s="72"/>
      <c r="Y8090" s="72"/>
      <c r="Z8090" s="72"/>
      <c r="AA8090" s="72"/>
      <c r="AB8090" s="72"/>
      <c r="AC8090" s="72"/>
      <c r="AD8090" s="72"/>
      <c r="AE8090" s="72"/>
      <c r="AF8090" s="72"/>
      <c r="AG8090" s="72"/>
      <c r="AH8090" s="72"/>
      <c r="AI8090" s="72"/>
      <c r="AJ8090" s="72"/>
      <c r="AK8090" s="72"/>
    </row>
    <row r="8091" ht="14.25" customHeight="1">
      <c r="A8091" s="78">
        <v>8088.0</v>
      </c>
      <c r="C8091" s="78" t="str">
        <f>VLOOKUP(G8091,[1]Macrodata_CCF!$A$3:$D$55,4,FALSE)</f>
        <v>#ERROR!</v>
      </c>
      <c r="E8091" s="79" t="str">
        <f>VLOOKUP(G8091,[1]Macrodata_CCF!$A$3:$B$55,2,FALSE)</f>
        <v>#ERROR!</v>
      </c>
      <c r="F8091" s="78">
        <v>0.0</v>
      </c>
      <c r="G8091" s="80">
        <v>46.0</v>
      </c>
      <c r="H8091" s="81">
        <v>482765.0</v>
      </c>
      <c r="I8091" s="81">
        <v>570000.0</v>
      </c>
      <c r="J8091" s="81">
        <v>494980.0</v>
      </c>
      <c r="K8091" s="81">
        <v>570000.0</v>
      </c>
      <c r="L8091" s="82">
        <v>0.1400240729065169</v>
      </c>
      <c r="N8091" s="83">
        <f t="shared" si="1"/>
        <v>0.1400240729</v>
      </c>
      <c r="O8091" s="83">
        <f t="shared" si="2"/>
        <v>0.1400240729</v>
      </c>
      <c r="Q8091" s="83">
        <f t="shared" si="3"/>
        <v>0.1530438596</v>
      </c>
      <c r="R8091" s="83">
        <f t="shared" si="4"/>
        <v>0.1400240729</v>
      </c>
      <c r="S8091" s="83" t="b">
        <f t="shared" si="5"/>
        <v>0</v>
      </c>
      <c r="T8091" s="72"/>
      <c r="U8091" s="72"/>
      <c r="V8091" s="72"/>
      <c r="W8091" s="72"/>
      <c r="X8091" s="72"/>
      <c r="Y8091" s="72"/>
      <c r="Z8091" s="72"/>
      <c r="AA8091" s="72"/>
      <c r="AB8091" s="72"/>
      <c r="AC8091" s="72"/>
      <c r="AD8091" s="72"/>
      <c r="AE8091" s="72"/>
      <c r="AF8091" s="72"/>
      <c r="AG8091" s="72"/>
      <c r="AH8091" s="72"/>
      <c r="AI8091" s="72"/>
      <c r="AJ8091" s="72"/>
      <c r="AK8091" s="72"/>
    </row>
    <row r="8092" ht="14.25" customHeight="1">
      <c r="A8092" s="78">
        <v>8089.0</v>
      </c>
      <c r="C8092" s="78" t="str">
        <f>VLOOKUP(G8092,[1]Macrodata_CCF!$A$3:$D$55,4,FALSE)</f>
        <v>#ERROR!</v>
      </c>
      <c r="E8092" s="79" t="str">
        <f>VLOOKUP(G8092,[1]Macrodata_CCF!$A$3:$B$55,2,FALSE)</f>
        <v>#ERROR!</v>
      </c>
      <c r="F8092" s="78">
        <v>0.0</v>
      </c>
      <c r="G8092" s="80">
        <v>31.0</v>
      </c>
      <c r="H8092" s="81">
        <v>337515.0</v>
      </c>
      <c r="I8092" s="81">
        <v>820000.0</v>
      </c>
      <c r="J8092" s="81">
        <v>429185.0</v>
      </c>
      <c r="K8092" s="81">
        <v>820000.0</v>
      </c>
      <c r="L8092" s="82">
        <v>0.1899955439029193</v>
      </c>
      <c r="N8092" s="83">
        <f t="shared" si="1"/>
        <v>0.1899955439</v>
      </c>
      <c r="O8092" s="83">
        <f t="shared" si="2"/>
        <v>0.1899955439</v>
      </c>
      <c r="Q8092" s="83">
        <f t="shared" si="3"/>
        <v>0.5883963415</v>
      </c>
      <c r="R8092" s="83">
        <f t="shared" si="4"/>
        <v>0.1899955439</v>
      </c>
      <c r="S8092" s="83" t="b">
        <f t="shared" si="5"/>
        <v>0</v>
      </c>
      <c r="T8092" s="72"/>
      <c r="U8092" s="72"/>
      <c r="V8092" s="72"/>
      <c r="W8092" s="72"/>
      <c r="X8092" s="72"/>
      <c r="Y8092" s="72"/>
      <c r="Z8092" s="72"/>
      <c r="AA8092" s="72"/>
      <c r="AB8092" s="72"/>
      <c r="AC8092" s="72"/>
      <c r="AD8092" s="72"/>
      <c r="AE8092" s="72"/>
      <c r="AF8092" s="72"/>
      <c r="AG8092" s="72"/>
      <c r="AH8092" s="72"/>
      <c r="AI8092" s="72"/>
      <c r="AJ8092" s="72"/>
      <c r="AK8092" s="72"/>
    </row>
    <row r="8093" ht="14.25" customHeight="1">
      <c r="A8093" s="78">
        <v>8090.0</v>
      </c>
      <c r="C8093" s="78" t="str">
        <f>VLOOKUP(G8093,[1]Macrodata_CCF!$A$3:$D$55,4,FALSE)</f>
        <v>#ERROR!</v>
      </c>
      <c r="E8093" s="79" t="str">
        <f>VLOOKUP(G8093,[1]Macrodata_CCF!$A$3:$B$55,2,FALSE)</f>
        <v>#ERROR!</v>
      </c>
      <c r="F8093" s="78">
        <v>0.0</v>
      </c>
      <c r="G8093" s="80">
        <v>9.0</v>
      </c>
      <c r="H8093" s="81">
        <v>133665.0</v>
      </c>
      <c r="I8093" s="81">
        <v>370000.0</v>
      </c>
      <c r="J8093" s="81">
        <v>223470.0</v>
      </c>
      <c r="K8093" s="81">
        <v>370000.0</v>
      </c>
      <c r="L8093" s="82">
        <v>0.3799902680517063</v>
      </c>
      <c r="N8093" s="83">
        <f t="shared" si="1"/>
        <v>0.3799902681</v>
      </c>
      <c r="O8093" s="83">
        <f t="shared" si="2"/>
        <v>0.3799902681</v>
      </c>
      <c r="Q8093" s="83">
        <f t="shared" si="3"/>
        <v>0.6387432432</v>
      </c>
      <c r="R8093" s="83">
        <f t="shared" si="4"/>
        <v>0.3799902681</v>
      </c>
      <c r="S8093" s="83" t="b">
        <f t="shared" si="5"/>
        <v>0</v>
      </c>
      <c r="T8093" s="72"/>
      <c r="U8093" s="72"/>
      <c r="V8093" s="72"/>
      <c r="W8093" s="72"/>
      <c r="X8093" s="72"/>
      <c r="Y8093" s="72"/>
      <c r="Z8093" s="72"/>
      <c r="AA8093" s="72"/>
      <c r="AB8093" s="72"/>
      <c r="AC8093" s="72"/>
      <c r="AD8093" s="72"/>
      <c r="AE8093" s="72"/>
      <c r="AF8093" s="72"/>
      <c r="AG8093" s="72"/>
      <c r="AH8093" s="72"/>
      <c r="AI8093" s="72"/>
      <c r="AJ8093" s="72"/>
      <c r="AK8093" s="72"/>
    </row>
    <row r="8094" ht="14.25" customHeight="1">
      <c r="A8094" s="78">
        <v>8091.0</v>
      </c>
      <c r="C8094" s="78" t="str">
        <f>VLOOKUP(G8094,[1]Macrodata_CCF!$A$3:$D$55,4,FALSE)</f>
        <v>#ERROR!</v>
      </c>
      <c r="E8094" s="79" t="str">
        <f>VLOOKUP(G8094,[1]Macrodata_CCF!$A$3:$B$55,2,FALSE)</f>
        <v>#ERROR!</v>
      </c>
      <c r="F8094" s="78">
        <v>0.0</v>
      </c>
      <c r="G8094" s="80">
        <v>43.0</v>
      </c>
      <c r="H8094" s="81">
        <v>51300.0</v>
      </c>
      <c r="I8094" s="81">
        <v>300000.0</v>
      </c>
      <c r="J8094" s="81">
        <v>0.0</v>
      </c>
      <c r="K8094" s="81">
        <v>420000.0</v>
      </c>
      <c r="L8094" s="82">
        <v>-0.2062726176115802</v>
      </c>
      <c r="N8094" s="83">
        <f t="shared" si="1"/>
        <v>-0.2062726176</v>
      </c>
      <c r="O8094" s="83">
        <f t="shared" si="2"/>
        <v>0</v>
      </c>
      <c r="Q8094" s="83">
        <f t="shared" si="3"/>
        <v>0.829</v>
      </c>
      <c r="R8094" s="83">
        <f t="shared" si="4"/>
        <v>-0.2062726176</v>
      </c>
      <c r="S8094" s="83" t="b">
        <f t="shared" si="5"/>
        <v>0</v>
      </c>
      <c r="T8094" s="72"/>
      <c r="U8094" s="72"/>
      <c r="V8094" s="72"/>
      <c r="W8094" s="72"/>
      <c r="X8094" s="72"/>
      <c r="Y8094" s="72"/>
      <c r="Z8094" s="72"/>
      <c r="AA8094" s="72"/>
      <c r="AB8094" s="72"/>
      <c r="AC8094" s="72"/>
      <c r="AD8094" s="72"/>
      <c r="AE8094" s="72"/>
      <c r="AF8094" s="72"/>
      <c r="AG8094" s="72"/>
      <c r="AH8094" s="72"/>
      <c r="AI8094" s="72"/>
      <c r="AJ8094" s="72"/>
      <c r="AK8094" s="72"/>
    </row>
    <row r="8095" ht="14.25" customHeight="1">
      <c r="A8095" s="78">
        <v>8092.0</v>
      </c>
      <c r="C8095" s="78" t="str">
        <f>VLOOKUP(G8095,[1]Macrodata_CCF!$A$3:$D$55,4,FALSE)</f>
        <v>#ERROR!</v>
      </c>
      <c r="E8095" s="79" t="str">
        <f>VLOOKUP(G8095,[1]Macrodata_CCF!$A$3:$B$55,2,FALSE)</f>
        <v>#ERROR!</v>
      </c>
      <c r="F8095" s="78">
        <v>0.0</v>
      </c>
      <c r="G8095" s="80">
        <v>21.0</v>
      </c>
      <c r="H8095" s="81">
        <v>24860.0</v>
      </c>
      <c r="I8095" s="81">
        <v>390000.0</v>
      </c>
      <c r="J8095" s="81">
        <v>90585.0</v>
      </c>
      <c r="K8095" s="81">
        <v>390000.0</v>
      </c>
      <c r="L8095" s="82">
        <v>0.1799994522648847</v>
      </c>
      <c r="N8095" s="83">
        <f t="shared" si="1"/>
        <v>0.1799994523</v>
      </c>
      <c r="O8095" s="83">
        <f t="shared" si="2"/>
        <v>0.1799994523</v>
      </c>
      <c r="Q8095" s="83">
        <f t="shared" si="3"/>
        <v>0.9362564103</v>
      </c>
      <c r="R8095" s="83">
        <f t="shared" si="4"/>
        <v>0.1799994523</v>
      </c>
      <c r="S8095" s="83" t="b">
        <f t="shared" si="5"/>
        <v>0</v>
      </c>
      <c r="T8095" s="72"/>
      <c r="U8095" s="72"/>
      <c r="V8095" s="72"/>
      <c r="W8095" s="72"/>
      <c r="X8095" s="72"/>
      <c r="Y8095" s="72"/>
      <c r="Z8095" s="72"/>
      <c r="AA8095" s="72"/>
      <c r="AB8095" s="72"/>
      <c r="AC8095" s="72"/>
      <c r="AD8095" s="72"/>
      <c r="AE8095" s="72"/>
      <c r="AF8095" s="72"/>
      <c r="AG8095" s="72"/>
      <c r="AH8095" s="72"/>
      <c r="AI8095" s="72"/>
      <c r="AJ8095" s="72"/>
      <c r="AK8095" s="72"/>
    </row>
    <row r="8096" ht="14.25" customHeight="1">
      <c r="A8096" s="78">
        <v>8093.0</v>
      </c>
      <c r="C8096" s="78" t="str">
        <f>VLOOKUP(G8096,[1]Macrodata_CCF!$A$3:$D$55,4,FALSE)</f>
        <v>#ERROR!</v>
      </c>
      <c r="E8096" s="79" t="str">
        <f>VLOOKUP(G8096,[1]Macrodata_CCF!$A$3:$B$55,2,FALSE)</f>
        <v>#ERROR!</v>
      </c>
      <c r="F8096" s="78">
        <v>1.0</v>
      </c>
      <c r="G8096" s="80">
        <v>7.0</v>
      </c>
      <c r="H8096" s="81">
        <v>758075.0</v>
      </c>
      <c r="I8096" s="81">
        <v>880000.0</v>
      </c>
      <c r="J8096" s="81">
        <v>823915.0</v>
      </c>
      <c r="K8096" s="81">
        <v>880000.0</v>
      </c>
      <c r="L8096" s="82">
        <v>0.5400041008816896</v>
      </c>
      <c r="N8096" s="83">
        <f t="shared" si="1"/>
        <v>0.5400041009</v>
      </c>
      <c r="O8096" s="83">
        <f t="shared" si="2"/>
        <v>0.5400041009</v>
      </c>
      <c r="Q8096" s="83">
        <f t="shared" si="3"/>
        <v>0.1385511364</v>
      </c>
      <c r="R8096" s="83">
        <f t="shared" si="4"/>
        <v>0.5400041009</v>
      </c>
      <c r="S8096" s="83" t="b">
        <f t="shared" si="5"/>
        <v>0</v>
      </c>
      <c r="T8096" s="72"/>
      <c r="U8096" s="72"/>
      <c r="V8096" s="72"/>
      <c r="W8096" s="72"/>
      <c r="X8096" s="72"/>
      <c r="Y8096" s="72"/>
      <c r="Z8096" s="72"/>
      <c r="AA8096" s="72"/>
      <c r="AB8096" s="72"/>
      <c r="AC8096" s="72"/>
      <c r="AD8096" s="72"/>
      <c r="AE8096" s="72"/>
      <c r="AF8096" s="72"/>
      <c r="AG8096" s="72"/>
      <c r="AH8096" s="72"/>
      <c r="AI8096" s="72"/>
      <c r="AJ8096" s="72"/>
      <c r="AK8096" s="72"/>
    </row>
    <row r="8097" ht="14.25" customHeight="1">
      <c r="A8097" s="78">
        <v>8094.0</v>
      </c>
      <c r="C8097" s="78" t="str">
        <f>VLOOKUP(G8097,[1]Macrodata_CCF!$A$3:$D$55,4,FALSE)</f>
        <v>#ERROR!</v>
      </c>
      <c r="E8097" s="79" t="str">
        <f>VLOOKUP(G8097,[1]Macrodata_CCF!$A$3:$B$55,2,FALSE)</f>
        <v>#ERROR!</v>
      </c>
      <c r="F8097" s="78">
        <v>0.0</v>
      </c>
      <c r="G8097" s="80">
        <v>40.0</v>
      </c>
      <c r="H8097" s="81">
        <v>85030.0</v>
      </c>
      <c r="I8097" s="81">
        <v>190000.0</v>
      </c>
      <c r="J8097" s="81">
        <v>94475.0</v>
      </c>
      <c r="K8097" s="81">
        <v>190000.0</v>
      </c>
      <c r="L8097" s="82">
        <v>0.08997808897780318</v>
      </c>
      <c r="N8097" s="83">
        <f t="shared" si="1"/>
        <v>0.08997808898</v>
      </c>
      <c r="O8097" s="83">
        <f t="shared" si="2"/>
        <v>0.08997808898</v>
      </c>
      <c r="Q8097" s="83">
        <f t="shared" si="3"/>
        <v>0.5524736842</v>
      </c>
      <c r="R8097" s="83">
        <f t="shared" si="4"/>
        <v>0.08997808898</v>
      </c>
      <c r="S8097" s="83" t="b">
        <f t="shared" si="5"/>
        <v>0</v>
      </c>
      <c r="T8097" s="72"/>
      <c r="U8097" s="72"/>
      <c r="V8097" s="72"/>
      <c r="W8097" s="72"/>
      <c r="X8097" s="72"/>
      <c r="Y8097" s="72"/>
      <c r="Z8097" s="72"/>
      <c r="AA8097" s="72"/>
      <c r="AB8097" s="72"/>
      <c r="AC8097" s="72"/>
      <c r="AD8097" s="72"/>
      <c r="AE8097" s="72"/>
      <c r="AF8097" s="72"/>
      <c r="AG8097" s="72"/>
      <c r="AH8097" s="72"/>
      <c r="AI8097" s="72"/>
      <c r="AJ8097" s="72"/>
      <c r="AK8097" s="72"/>
    </row>
    <row r="8098" ht="14.25" customHeight="1">
      <c r="A8098" s="78">
        <v>8095.0</v>
      </c>
      <c r="C8098" s="78" t="str">
        <f>VLOOKUP(G8098,[1]Macrodata_CCF!$A$3:$D$55,4,FALSE)</f>
        <v>#ERROR!</v>
      </c>
      <c r="E8098" s="79" t="str">
        <f>VLOOKUP(G8098,[1]Macrodata_CCF!$A$3:$B$55,2,FALSE)</f>
        <v>#ERROR!</v>
      </c>
      <c r="F8098" s="78">
        <v>0.0</v>
      </c>
      <c r="G8098" s="80">
        <v>40.0</v>
      </c>
      <c r="H8098" s="81">
        <v>19680.0</v>
      </c>
      <c r="I8098" s="81">
        <v>320000.0</v>
      </c>
      <c r="J8098" s="81">
        <v>28690.0</v>
      </c>
      <c r="K8098" s="81">
        <v>544000.0</v>
      </c>
      <c r="L8098" s="82">
        <v>0.03000133191262653</v>
      </c>
      <c r="N8098" s="83">
        <f t="shared" si="1"/>
        <v>0.03000133191</v>
      </c>
      <c r="O8098" s="83">
        <f t="shared" si="2"/>
        <v>0.03000133191</v>
      </c>
      <c r="Q8098" s="83">
        <f t="shared" si="3"/>
        <v>0.9385</v>
      </c>
      <c r="R8098" s="83">
        <f t="shared" si="4"/>
        <v>0.03000133191</v>
      </c>
      <c r="S8098" s="83" t="b">
        <f t="shared" si="5"/>
        <v>0</v>
      </c>
      <c r="T8098" s="72"/>
      <c r="U8098" s="72"/>
      <c r="V8098" s="72"/>
      <c r="W8098" s="72"/>
      <c r="X8098" s="72"/>
      <c r="Y8098" s="72"/>
      <c r="Z8098" s="72"/>
      <c r="AA8098" s="72"/>
      <c r="AB8098" s="72"/>
      <c r="AC8098" s="72"/>
      <c r="AD8098" s="72"/>
      <c r="AE8098" s="72"/>
      <c r="AF8098" s="72"/>
      <c r="AG8098" s="72"/>
      <c r="AH8098" s="72"/>
      <c r="AI8098" s="72"/>
      <c r="AJ8098" s="72"/>
      <c r="AK8098" s="72"/>
    </row>
    <row r="8099" ht="14.25" customHeight="1">
      <c r="A8099" s="78">
        <v>8096.0</v>
      </c>
      <c r="C8099" s="78" t="str">
        <f>VLOOKUP(G8099,[1]Macrodata_CCF!$A$3:$D$55,4,FALSE)</f>
        <v>#ERROR!</v>
      </c>
      <c r="E8099" s="79" t="str">
        <f>VLOOKUP(G8099,[1]Macrodata_CCF!$A$3:$B$55,2,FALSE)</f>
        <v>#ERROR!</v>
      </c>
      <c r="F8099" s="78">
        <v>0.0</v>
      </c>
      <c r="G8099" s="80">
        <v>25.0</v>
      </c>
      <c r="H8099" s="81">
        <v>84875.0</v>
      </c>
      <c r="I8099" s="81">
        <v>910000.0</v>
      </c>
      <c r="J8099" s="81">
        <v>241650.0</v>
      </c>
      <c r="K8099" s="81">
        <v>910000.0</v>
      </c>
      <c r="L8099" s="82">
        <v>0.1900015149219815</v>
      </c>
      <c r="N8099" s="83">
        <f t="shared" si="1"/>
        <v>0.1900015149</v>
      </c>
      <c r="O8099" s="83">
        <f t="shared" si="2"/>
        <v>0.1900015149</v>
      </c>
      <c r="Q8099" s="83">
        <f t="shared" si="3"/>
        <v>0.9067307692</v>
      </c>
      <c r="R8099" s="83">
        <f t="shared" si="4"/>
        <v>0.1900015149</v>
      </c>
      <c r="S8099" s="83" t="b">
        <f t="shared" si="5"/>
        <v>0</v>
      </c>
      <c r="T8099" s="72"/>
      <c r="U8099" s="72"/>
      <c r="V8099" s="72"/>
      <c r="W8099" s="72"/>
      <c r="X8099" s="72"/>
      <c r="Y8099" s="72"/>
      <c r="Z8099" s="72"/>
      <c r="AA8099" s="72"/>
      <c r="AB8099" s="72"/>
      <c r="AC8099" s="72"/>
      <c r="AD8099" s="72"/>
      <c r="AE8099" s="72"/>
      <c r="AF8099" s="72"/>
      <c r="AG8099" s="72"/>
      <c r="AH8099" s="72"/>
      <c r="AI8099" s="72"/>
      <c r="AJ8099" s="72"/>
      <c r="AK8099" s="72"/>
    </row>
    <row r="8100" ht="14.25" customHeight="1">
      <c r="A8100" s="78">
        <v>8097.0</v>
      </c>
      <c r="C8100" s="78" t="str">
        <f>VLOOKUP(G8100,[1]Macrodata_CCF!$A$3:$D$55,4,FALSE)</f>
        <v>#ERROR!</v>
      </c>
      <c r="E8100" s="79" t="str">
        <f>VLOOKUP(G8100,[1]Macrodata_CCF!$A$3:$B$55,2,FALSE)</f>
        <v>#ERROR!</v>
      </c>
      <c r="F8100" s="78">
        <v>0.0</v>
      </c>
      <c r="G8100" s="80">
        <v>15.0</v>
      </c>
      <c r="H8100" s="81">
        <v>378625.0</v>
      </c>
      <c r="I8100" s="81">
        <v>450000.0</v>
      </c>
      <c r="J8100" s="81">
        <v>392185.0</v>
      </c>
      <c r="K8100" s="81">
        <v>450000.0</v>
      </c>
      <c r="L8100" s="82">
        <v>0.1899824868651489</v>
      </c>
      <c r="N8100" s="83">
        <f t="shared" si="1"/>
        <v>0.1899824869</v>
      </c>
      <c r="O8100" s="83">
        <f t="shared" si="2"/>
        <v>0.1899824869</v>
      </c>
      <c r="Q8100" s="83">
        <f t="shared" si="3"/>
        <v>0.1586111111</v>
      </c>
      <c r="R8100" s="83">
        <f t="shared" si="4"/>
        <v>0.1899824869</v>
      </c>
      <c r="S8100" s="83" t="b">
        <f t="shared" si="5"/>
        <v>0</v>
      </c>
      <c r="T8100" s="72"/>
      <c r="U8100" s="72"/>
      <c r="V8100" s="72"/>
      <c r="W8100" s="72"/>
      <c r="X8100" s="72"/>
      <c r="Y8100" s="72"/>
      <c r="Z8100" s="72"/>
      <c r="AA8100" s="72"/>
      <c r="AB8100" s="72"/>
      <c r="AC8100" s="72"/>
      <c r="AD8100" s="72"/>
      <c r="AE8100" s="72"/>
      <c r="AF8100" s="72"/>
      <c r="AG8100" s="72"/>
      <c r="AH8100" s="72"/>
      <c r="AI8100" s="72"/>
      <c r="AJ8100" s="72"/>
      <c r="AK8100" s="72"/>
    </row>
    <row r="8101" ht="14.25" customHeight="1">
      <c r="A8101" s="78">
        <v>8098.0</v>
      </c>
      <c r="C8101" s="78" t="str">
        <f>VLOOKUP(G8101,[1]Macrodata_CCF!$A$3:$D$55,4,FALSE)</f>
        <v>#ERROR!</v>
      </c>
      <c r="E8101" s="79" t="str">
        <f>VLOOKUP(G8101,[1]Macrodata_CCF!$A$3:$B$55,2,FALSE)</f>
        <v>#ERROR!</v>
      </c>
      <c r="F8101" s="78">
        <v>0.0</v>
      </c>
      <c r="G8101" s="80">
        <v>37.0</v>
      </c>
      <c r="H8101" s="81">
        <v>267470.0</v>
      </c>
      <c r="I8101" s="81">
        <v>340000.0</v>
      </c>
      <c r="J8101" s="81">
        <v>277625.0</v>
      </c>
      <c r="K8101" s="81">
        <v>340000.0</v>
      </c>
      <c r="L8101" s="82">
        <v>0.1400110299186544</v>
      </c>
      <c r="N8101" s="83">
        <f t="shared" si="1"/>
        <v>0.1400110299</v>
      </c>
      <c r="O8101" s="83">
        <f t="shared" si="2"/>
        <v>0.1400110299</v>
      </c>
      <c r="Q8101" s="83">
        <f t="shared" si="3"/>
        <v>0.2133235294</v>
      </c>
      <c r="R8101" s="83">
        <f t="shared" si="4"/>
        <v>0.1400110299</v>
      </c>
      <c r="S8101" s="83" t="b">
        <f t="shared" si="5"/>
        <v>0</v>
      </c>
      <c r="T8101" s="72"/>
      <c r="U8101" s="72"/>
      <c r="V8101" s="72"/>
      <c r="W8101" s="72"/>
      <c r="X8101" s="72"/>
      <c r="Y8101" s="72"/>
      <c r="Z8101" s="72"/>
      <c r="AA8101" s="72"/>
      <c r="AB8101" s="72"/>
      <c r="AC8101" s="72"/>
      <c r="AD8101" s="72"/>
      <c r="AE8101" s="72"/>
      <c r="AF8101" s="72"/>
      <c r="AG8101" s="72"/>
      <c r="AH8101" s="72"/>
      <c r="AI8101" s="72"/>
      <c r="AJ8101" s="72"/>
      <c r="AK8101" s="72"/>
    </row>
    <row r="8102" ht="14.25" customHeight="1">
      <c r="A8102" s="78">
        <v>8099.0</v>
      </c>
      <c r="C8102" s="78" t="str">
        <f>VLOOKUP(G8102,[1]Macrodata_CCF!$A$3:$D$55,4,FALSE)</f>
        <v>#ERROR!</v>
      </c>
      <c r="E8102" s="79" t="str">
        <f>VLOOKUP(G8102,[1]Macrodata_CCF!$A$3:$B$55,2,FALSE)</f>
        <v>#ERROR!</v>
      </c>
      <c r="F8102" s="78">
        <v>0.0</v>
      </c>
      <c r="G8102" s="80">
        <v>15.0</v>
      </c>
      <c r="H8102" s="81">
        <v>151055.0</v>
      </c>
      <c r="I8102" s="81">
        <v>290000.0</v>
      </c>
      <c r="J8102" s="81">
        <v>174675.0</v>
      </c>
      <c r="K8102" s="81">
        <v>290000.0</v>
      </c>
      <c r="L8102" s="82">
        <v>0.1699953218899564</v>
      </c>
      <c r="N8102" s="83">
        <f t="shared" si="1"/>
        <v>0.1699953219</v>
      </c>
      <c r="O8102" s="83">
        <f t="shared" si="2"/>
        <v>0.1699953219</v>
      </c>
      <c r="Q8102" s="83">
        <f t="shared" si="3"/>
        <v>0.4791206897</v>
      </c>
      <c r="R8102" s="83">
        <f t="shared" si="4"/>
        <v>0.1699953219</v>
      </c>
      <c r="S8102" s="83" t="b">
        <f t="shared" si="5"/>
        <v>0</v>
      </c>
      <c r="T8102" s="72"/>
      <c r="U8102" s="72"/>
      <c r="V8102" s="72"/>
      <c r="W8102" s="72"/>
      <c r="X8102" s="72"/>
      <c r="Y8102" s="72"/>
      <c r="Z8102" s="72"/>
      <c r="AA8102" s="72"/>
      <c r="AB8102" s="72"/>
      <c r="AC8102" s="72"/>
      <c r="AD8102" s="72"/>
      <c r="AE8102" s="72"/>
      <c r="AF8102" s="72"/>
      <c r="AG8102" s="72"/>
      <c r="AH8102" s="72"/>
      <c r="AI8102" s="72"/>
      <c r="AJ8102" s="72"/>
      <c r="AK8102" s="72"/>
    </row>
    <row r="8103" ht="14.25" customHeight="1">
      <c r="A8103" s="78">
        <v>8100.0</v>
      </c>
      <c r="C8103" s="78" t="str">
        <f>VLOOKUP(G8103,[1]Macrodata_CCF!$A$3:$D$55,4,FALSE)</f>
        <v>#ERROR!</v>
      </c>
      <c r="E8103" s="79" t="str">
        <f>VLOOKUP(G8103,[1]Macrodata_CCF!$A$3:$B$55,2,FALSE)</f>
        <v>#ERROR!</v>
      </c>
      <c r="F8103" s="78">
        <v>1.0</v>
      </c>
      <c r="G8103" s="80">
        <v>51.0</v>
      </c>
      <c r="H8103" s="81">
        <v>306100.0</v>
      </c>
      <c r="I8103" s="81">
        <v>460000.0</v>
      </c>
      <c r="J8103" s="81">
        <v>396900.0</v>
      </c>
      <c r="K8103" s="81">
        <v>460000.0</v>
      </c>
      <c r="L8103" s="82">
        <v>0.589993502274204</v>
      </c>
      <c r="N8103" s="83">
        <f t="shared" si="1"/>
        <v>0.5899935023</v>
      </c>
      <c r="O8103" s="83">
        <f t="shared" si="2"/>
        <v>0.5899935023</v>
      </c>
      <c r="Q8103" s="83">
        <f t="shared" si="3"/>
        <v>0.3345652174</v>
      </c>
      <c r="R8103" s="83">
        <f t="shared" si="4"/>
        <v>0.5899935023</v>
      </c>
      <c r="S8103" s="83" t="b">
        <f t="shared" si="5"/>
        <v>0</v>
      </c>
      <c r="T8103" s="72"/>
      <c r="U8103" s="72"/>
      <c r="V8103" s="72"/>
      <c r="W8103" s="72"/>
      <c r="X8103" s="72"/>
      <c r="Y8103" s="72"/>
      <c r="Z8103" s="72"/>
      <c r="AA8103" s="72"/>
      <c r="AB8103" s="72"/>
      <c r="AC8103" s="72"/>
      <c r="AD8103" s="72"/>
      <c r="AE8103" s="72"/>
      <c r="AF8103" s="72"/>
      <c r="AG8103" s="72"/>
      <c r="AH8103" s="72"/>
      <c r="AI8103" s="72"/>
      <c r="AJ8103" s="72"/>
      <c r="AK8103" s="72"/>
    </row>
    <row r="8104" ht="14.25" customHeight="1">
      <c r="A8104" s="78">
        <v>8101.0</v>
      </c>
      <c r="C8104" s="78" t="str">
        <f>VLOOKUP(G8104,[1]Macrodata_CCF!$A$3:$D$55,4,FALSE)</f>
        <v>#ERROR!</v>
      </c>
      <c r="E8104" s="79" t="str">
        <f>VLOOKUP(G8104,[1]Macrodata_CCF!$A$3:$B$55,2,FALSE)</f>
        <v>#ERROR!</v>
      </c>
      <c r="F8104" s="78">
        <v>0.0</v>
      </c>
      <c r="G8104" s="80">
        <v>33.0</v>
      </c>
      <c r="H8104" s="81">
        <v>538235.0</v>
      </c>
      <c r="I8104" s="81">
        <v>840000.0</v>
      </c>
      <c r="J8104" s="81">
        <v>595570.0</v>
      </c>
      <c r="K8104" s="81">
        <v>840000.0</v>
      </c>
      <c r="L8104" s="82">
        <v>0.1899988401570759</v>
      </c>
      <c r="N8104" s="83">
        <f t="shared" si="1"/>
        <v>0.1899988402</v>
      </c>
      <c r="O8104" s="83">
        <f t="shared" si="2"/>
        <v>0.1899988402</v>
      </c>
      <c r="Q8104" s="83">
        <f t="shared" si="3"/>
        <v>0.3592440476</v>
      </c>
      <c r="R8104" s="83">
        <f t="shared" si="4"/>
        <v>0.1899988402</v>
      </c>
      <c r="S8104" s="83" t="b">
        <f t="shared" si="5"/>
        <v>0</v>
      </c>
      <c r="T8104" s="72"/>
      <c r="U8104" s="72"/>
      <c r="V8104" s="72"/>
      <c r="W8104" s="72"/>
      <c r="X8104" s="72"/>
      <c r="Y8104" s="72"/>
      <c r="Z8104" s="72"/>
      <c r="AA8104" s="72"/>
      <c r="AB8104" s="72"/>
      <c r="AC8104" s="72"/>
      <c r="AD8104" s="72"/>
      <c r="AE8104" s="72"/>
      <c r="AF8104" s="72"/>
      <c r="AG8104" s="72"/>
      <c r="AH8104" s="72"/>
      <c r="AI8104" s="72"/>
      <c r="AJ8104" s="72"/>
      <c r="AK8104" s="72"/>
    </row>
    <row r="8105" ht="14.25" customHeight="1">
      <c r="A8105" s="78">
        <v>8102.0</v>
      </c>
      <c r="C8105" s="78" t="str">
        <f>VLOOKUP(G8105,[1]Macrodata_CCF!$A$3:$D$55,4,FALSE)</f>
        <v>#ERROR!</v>
      </c>
      <c r="E8105" s="79" t="str">
        <f>VLOOKUP(G8105,[1]Macrodata_CCF!$A$3:$B$55,2,FALSE)</f>
        <v>#ERROR!</v>
      </c>
      <c r="F8105" s="78">
        <v>0.0</v>
      </c>
      <c r="G8105" s="80">
        <v>34.0</v>
      </c>
      <c r="H8105" s="81">
        <v>71830.0</v>
      </c>
      <c r="I8105" s="81">
        <v>250000.0</v>
      </c>
      <c r="J8105" s="81">
        <v>89645.0</v>
      </c>
      <c r="K8105" s="81">
        <v>375000.0</v>
      </c>
      <c r="L8105" s="82">
        <v>0.09998877476567324</v>
      </c>
      <c r="N8105" s="83">
        <f t="shared" si="1"/>
        <v>0.09998877477</v>
      </c>
      <c r="O8105" s="83">
        <f t="shared" si="2"/>
        <v>0.09998877477</v>
      </c>
      <c r="Q8105" s="83">
        <f t="shared" si="3"/>
        <v>0.71268</v>
      </c>
      <c r="R8105" s="83">
        <f t="shared" si="4"/>
        <v>0.09998877477</v>
      </c>
      <c r="S8105" s="83" t="b">
        <f t="shared" si="5"/>
        <v>0</v>
      </c>
      <c r="T8105" s="72"/>
      <c r="U8105" s="72"/>
      <c r="V8105" s="72"/>
      <c r="W8105" s="72"/>
      <c r="X8105" s="72"/>
      <c r="Y8105" s="72"/>
      <c r="Z8105" s="72"/>
      <c r="AA8105" s="72"/>
      <c r="AB8105" s="72"/>
      <c r="AC8105" s="72"/>
      <c r="AD8105" s="72"/>
      <c r="AE8105" s="72"/>
      <c r="AF8105" s="72"/>
      <c r="AG8105" s="72"/>
      <c r="AH8105" s="72"/>
      <c r="AI8105" s="72"/>
      <c r="AJ8105" s="72"/>
      <c r="AK8105" s="72"/>
    </row>
    <row r="8106" ht="14.25" customHeight="1">
      <c r="A8106" s="78">
        <v>8103.0</v>
      </c>
      <c r="C8106" s="78" t="str">
        <f>VLOOKUP(G8106,[1]Macrodata_CCF!$A$3:$D$55,4,FALSE)</f>
        <v>#ERROR!</v>
      </c>
      <c r="E8106" s="79" t="str">
        <f>VLOOKUP(G8106,[1]Macrodata_CCF!$A$3:$B$55,2,FALSE)</f>
        <v>#ERROR!</v>
      </c>
      <c r="F8106" s="78">
        <v>0.0</v>
      </c>
      <c r="G8106" s="80">
        <v>21.0</v>
      </c>
      <c r="H8106" s="81">
        <v>38710.0</v>
      </c>
      <c r="I8106" s="81">
        <v>520000.0</v>
      </c>
      <c r="J8106" s="81">
        <v>106090.0</v>
      </c>
      <c r="K8106" s="81">
        <v>520000.0</v>
      </c>
      <c r="L8106" s="82">
        <v>0.1399987533503709</v>
      </c>
      <c r="N8106" s="83">
        <f t="shared" si="1"/>
        <v>0.1399987534</v>
      </c>
      <c r="O8106" s="83">
        <f t="shared" si="2"/>
        <v>0.1399987534</v>
      </c>
      <c r="Q8106" s="83">
        <f t="shared" si="3"/>
        <v>0.9255576923</v>
      </c>
      <c r="R8106" s="83">
        <f t="shared" si="4"/>
        <v>0.1399987534</v>
      </c>
      <c r="S8106" s="83" t="b">
        <f t="shared" si="5"/>
        <v>0</v>
      </c>
      <c r="T8106" s="72"/>
      <c r="U8106" s="72"/>
      <c r="V8106" s="72"/>
      <c r="W8106" s="72"/>
      <c r="X8106" s="72"/>
      <c r="Y8106" s="72"/>
      <c r="Z8106" s="72"/>
      <c r="AA8106" s="72"/>
      <c r="AB8106" s="72"/>
      <c r="AC8106" s="72"/>
      <c r="AD8106" s="72"/>
      <c r="AE8106" s="72"/>
      <c r="AF8106" s="72"/>
      <c r="AG8106" s="72"/>
      <c r="AH8106" s="72"/>
      <c r="AI8106" s="72"/>
      <c r="AJ8106" s="72"/>
      <c r="AK8106" s="72"/>
    </row>
    <row r="8107" ht="14.25" customHeight="1">
      <c r="A8107" s="78">
        <v>8104.0</v>
      </c>
      <c r="C8107" s="78" t="str">
        <f>VLOOKUP(G8107,[1]Macrodata_CCF!$A$3:$D$55,4,FALSE)</f>
        <v>#ERROR!</v>
      </c>
      <c r="E8107" s="79" t="str">
        <f>VLOOKUP(G8107,[1]Macrodata_CCF!$A$3:$B$55,2,FALSE)</f>
        <v>#ERROR!</v>
      </c>
      <c r="F8107" s="78">
        <v>0.0</v>
      </c>
      <c r="G8107" s="80">
        <v>13.0</v>
      </c>
      <c r="H8107" s="81">
        <v>250345.0</v>
      </c>
      <c r="I8107" s="81">
        <v>720000.0</v>
      </c>
      <c r="J8107" s="81">
        <v>339580.0</v>
      </c>
      <c r="K8107" s="81">
        <v>720000.0</v>
      </c>
      <c r="L8107" s="82">
        <v>0.1900011710723829</v>
      </c>
      <c r="N8107" s="83">
        <f t="shared" si="1"/>
        <v>0.1900011711</v>
      </c>
      <c r="O8107" s="83">
        <f t="shared" si="2"/>
        <v>0.1900011711</v>
      </c>
      <c r="Q8107" s="83">
        <f t="shared" si="3"/>
        <v>0.6522986111</v>
      </c>
      <c r="R8107" s="83">
        <f t="shared" si="4"/>
        <v>0.1900011711</v>
      </c>
      <c r="S8107" s="83" t="b">
        <f t="shared" si="5"/>
        <v>0</v>
      </c>
      <c r="T8107" s="72"/>
      <c r="U8107" s="72"/>
      <c r="V8107" s="72"/>
      <c r="W8107" s="72"/>
      <c r="X8107" s="72"/>
      <c r="Y8107" s="72"/>
      <c r="Z8107" s="72"/>
      <c r="AA8107" s="72"/>
      <c r="AB8107" s="72"/>
      <c r="AC8107" s="72"/>
      <c r="AD8107" s="72"/>
      <c r="AE8107" s="72"/>
      <c r="AF8107" s="72"/>
      <c r="AG8107" s="72"/>
      <c r="AH8107" s="72"/>
      <c r="AI8107" s="72"/>
      <c r="AJ8107" s="72"/>
      <c r="AK8107" s="72"/>
    </row>
    <row r="8108" ht="14.25" customHeight="1">
      <c r="A8108" s="78">
        <v>8105.0</v>
      </c>
      <c r="C8108" s="78" t="str">
        <f>VLOOKUP(G8108,[1]Macrodata_CCF!$A$3:$D$55,4,FALSE)</f>
        <v>#ERROR!</v>
      </c>
      <c r="E8108" s="79" t="str">
        <f>VLOOKUP(G8108,[1]Macrodata_CCF!$A$3:$B$55,2,FALSE)</f>
        <v>#ERROR!</v>
      </c>
      <c r="F8108" s="78">
        <v>0.0</v>
      </c>
      <c r="G8108" s="80">
        <v>38.0</v>
      </c>
      <c r="H8108" s="81">
        <v>906015.0</v>
      </c>
      <c r="I8108" s="81">
        <v>980000.0</v>
      </c>
      <c r="J8108" s="81">
        <v>908235.0</v>
      </c>
      <c r="K8108" s="81">
        <v>1470000.0</v>
      </c>
      <c r="L8108" s="82">
        <v>0.03000608231398257</v>
      </c>
      <c r="N8108" s="83">
        <f t="shared" si="1"/>
        <v>0.03000608231</v>
      </c>
      <c r="O8108" s="83">
        <f t="shared" si="2"/>
        <v>0.03000608231</v>
      </c>
      <c r="Q8108" s="83">
        <f t="shared" si="3"/>
        <v>0.07549489796</v>
      </c>
      <c r="R8108" s="83">
        <f t="shared" si="4"/>
        <v>0.002265306122</v>
      </c>
      <c r="S8108" s="83" t="b">
        <f t="shared" si="5"/>
        <v>0</v>
      </c>
      <c r="T8108" s="72"/>
      <c r="U8108" s="72"/>
      <c r="V8108" s="72"/>
      <c r="W8108" s="72"/>
      <c r="X8108" s="72"/>
      <c r="Y8108" s="72"/>
      <c r="Z8108" s="72"/>
      <c r="AA8108" s="72"/>
      <c r="AB8108" s="72"/>
      <c r="AC8108" s="72"/>
      <c r="AD8108" s="72"/>
      <c r="AE8108" s="72"/>
      <c r="AF8108" s="72"/>
      <c r="AG8108" s="72"/>
      <c r="AH8108" s="72"/>
      <c r="AI8108" s="72"/>
      <c r="AJ8108" s="72"/>
      <c r="AK8108" s="72"/>
    </row>
    <row r="8109" ht="14.25" customHeight="1">
      <c r="A8109" s="78">
        <v>8106.0</v>
      </c>
      <c r="C8109" s="78" t="str">
        <f>VLOOKUP(G8109,[1]Macrodata_CCF!$A$3:$D$55,4,FALSE)</f>
        <v>#ERROR!</v>
      </c>
      <c r="E8109" s="79" t="str">
        <f>VLOOKUP(G8109,[1]Macrodata_CCF!$A$3:$B$55,2,FALSE)</f>
        <v>#ERROR!</v>
      </c>
      <c r="F8109" s="78">
        <v>0.0</v>
      </c>
      <c r="G8109" s="80">
        <v>24.0</v>
      </c>
      <c r="H8109" s="81">
        <v>0.0</v>
      </c>
      <c r="I8109" s="81">
        <v>780000.0</v>
      </c>
      <c r="J8109" s="81">
        <v>117000.0</v>
      </c>
      <c r="K8109" s="81">
        <v>780000.0</v>
      </c>
      <c r="L8109" s="82">
        <v>0.15</v>
      </c>
      <c r="N8109" s="83">
        <f t="shared" si="1"/>
        <v>0.15</v>
      </c>
      <c r="O8109" s="83">
        <f t="shared" si="2"/>
        <v>0.15</v>
      </c>
      <c r="Q8109" s="83">
        <f t="shared" si="3"/>
        <v>1</v>
      </c>
      <c r="R8109" s="83">
        <f t="shared" si="4"/>
        <v>0.15</v>
      </c>
      <c r="S8109" s="83" t="b">
        <f t="shared" si="5"/>
        <v>0</v>
      </c>
      <c r="T8109" s="72"/>
      <c r="U8109" s="72"/>
      <c r="V8109" s="72"/>
      <c r="W8109" s="72"/>
      <c r="X8109" s="72"/>
      <c r="Y8109" s="72"/>
      <c r="Z8109" s="72"/>
      <c r="AA8109" s="72"/>
      <c r="AB8109" s="72"/>
      <c r="AC8109" s="72"/>
      <c r="AD8109" s="72"/>
      <c r="AE8109" s="72"/>
      <c r="AF8109" s="72"/>
      <c r="AG8109" s="72"/>
      <c r="AH8109" s="72"/>
      <c r="AI8109" s="72"/>
      <c r="AJ8109" s="72"/>
      <c r="AK8109" s="72"/>
    </row>
    <row r="8110" ht="14.25" customHeight="1">
      <c r="A8110" s="78">
        <v>8107.0</v>
      </c>
      <c r="C8110" s="78" t="str">
        <f>VLOOKUP(G8110,[1]Macrodata_CCF!$A$3:$D$55,4,FALSE)</f>
        <v>#ERROR!</v>
      </c>
      <c r="E8110" s="79" t="str">
        <f>VLOOKUP(G8110,[1]Macrodata_CCF!$A$3:$B$55,2,FALSE)</f>
        <v>#ERROR!</v>
      </c>
      <c r="F8110" s="78">
        <v>0.0</v>
      </c>
      <c r="G8110" s="80">
        <v>34.0</v>
      </c>
      <c r="H8110" s="81">
        <v>24215.0</v>
      </c>
      <c r="I8110" s="81">
        <v>30000.0</v>
      </c>
      <c r="J8110" s="81">
        <v>22480.0</v>
      </c>
      <c r="K8110" s="81">
        <v>60000.0</v>
      </c>
      <c r="L8110" s="82">
        <v>-0.2999135695764909</v>
      </c>
      <c r="N8110" s="83">
        <f t="shared" si="1"/>
        <v>-0.2999135696</v>
      </c>
      <c r="O8110" s="83">
        <f t="shared" si="2"/>
        <v>0</v>
      </c>
      <c r="Q8110" s="83">
        <f t="shared" si="3"/>
        <v>0.1928333333</v>
      </c>
      <c r="R8110" s="83">
        <f t="shared" si="4"/>
        <v>-0.2999135696</v>
      </c>
      <c r="S8110" s="83" t="b">
        <f t="shared" si="5"/>
        <v>0</v>
      </c>
      <c r="T8110" s="72"/>
      <c r="U8110" s="72"/>
      <c r="V8110" s="72"/>
      <c r="W8110" s="72"/>
      <c r="X8110" s="72"/>
      <c r="Y8110" s="72"/>
      <c r="Z8110" s="72"/>
      <c r="AA8110" s="72"/>
      <c r="AB8110" s="72"/>
      <c r="AC8110" s="72"/>
      <c r="AD8110" s="72"/>
      <c r="AE8110" s="72"/>
      <c r="AF8110" s="72"/>
      <c r="AG8110" s="72"/>
      <c r="AH8110" s="72"/>
      <c r="AI8110" s="72"/>
      <c r="AJ8110" s="72"/>
      <c r="AK8110" s="72"/>
    </row>
    <row r="8111" ht="14.25" customHeight="1">
      <c r="A8111" s="78">
        <v>8108.0</v>
      </c>
      <c r="C8111" s="78" t="str">
        <f>VLOOKUP(G8111,[1]Macrodata_CCF!$A$3:$D$55,4,FALSE)</f>
        <v>#ERROR!</v>
      </c>
      <c r="E8111" s="79" t="str">
        <f>VLOOKUP(G8111,[1]Macrodata_CCF!$A$3:$B$55,2,FALSE)</f>
        <v>#ERROR!</v>
      </c>
      <c r="F8111" s="78">
        <v>0.0</v>
      </c>
      <c r="G8111" s="80">
        <v>21.0</v>
      </c>
      <c r="H8111" s="81">
        <v>36895.0</v>
      </c>
      <c r="I8111" s="81">
        <v>290000.0</v>
      </c>
      <c r="J8111" s="81">
        <v>0.0</v>
      </c>
      <c r="K8111" s="81">
        <v>290000.0</v>
      </c>
      <c r="L8111" s="82">
        <v>-0.1457695422848225</v>
      </c>
      <c r="N8111" s="83">
        <f t="shared" si="1"/>
        <v>-0.1457695423</v>
      </c>
      <c r="O8111" s="83">
        <f t="shared" si="2"/>
        <v>0</v>
      </c>
      <c r="Q8111" s="83">
        <f t="shared" si="3"/>
        <v>0.8727758621</v>
      </c>
      <c r="R8111" s="83">
        <f t="shared" si="4"/>
        <v>-0.1457695423</v>
      </c>
      <c r="S8111" s="83" t="b">
        <f t="shared" si="5"/>
        <v>0</v>
      </c>
      <c r="T8111" s="72"/>
      <c r="U8111" s="72"/>
      <c r="V8111" s="72"/>
      <c r="W8111" s="72"/>
      <c r="X8111" s="72"/>
      <c r="Y8111" s="72"/>
      <c r="Z8111" s="72"/>
      <c r="AA8111" s="72"/>
      <c r="AB8111" s="72"/>
      <c r="AC8111" s="72"/>
      <c r="AD8111" s="72"/>
      <c r="AE8111" s="72"/>
      <c r="AF8111" s="72"/>
      <c r="AG8111" s="72"/>
      <c r="AH8111" s="72"/>
      <c r="AI8111" s="72"/>
      <c r="AJ8111" s="72"/>
      <c r="AK8111" s="72"/>
    </row>
    <row r="8112" ht="14.25" customHeight="1">
      <c r="A8112" s="78">
        <v>8109.0</v>
      </c>
      <c r="C8112" s="78" t="str">
        <f>VLOOKUP(G8112,[1]Macrodata_CCF!$A$3:$D$55,4,FALSE)</f>
        <v>#ERROR!</v>
      </c>
      <c r="E8112" s="79" t="str">
        <f>VLOOKUP(G8112,[1]Macrodata_CCF!$A$3:$B$55,2,FALSE)</f>
        <v>#ERROR!</v>
      </c>
      <c r="F8112" s="78">
        <v>0.0</v>
      </c>
      <c r="G8112" s="80">
        <v>13.0</v>
      </c>
      <c r="H8112" s="81">
        <v>0.0</v>
      </c>
      <c r="I8112" s="81">
        <v>200000.0</v>
      </c>
      <c r="J8112" s="81">
        <v>0.0</v>
      </c>
      <c r="K8112" s="81">
        <v>200000.0</v>
      </c>
      <c r="L8112" s="82">
        <v>0.0</v>
      </c>
      <c r="N8112" s="83">
        <f t="shared" si="1"/>
        <v>0</v>
      </c>
      <c r="O8112" s="83">
        <f t="shared" si="2"/>
        <v>0</v>
      </c>
      <c r="Q8112" s="83">
        <f t="shared" si="3"/>
        <v>1</v>
      </c>
      <c r="R8112" s="83">
        <f t="shared" si="4"/>
        <v>0</v>
      </c>
      <c r="S8112" s="83" t="b">
        <f t="shared" si="5"/>
        <v>0</v>
      </c>
      <c r="T8112" s="72"/>
      <c r="U8112" s="72"/>
      <c r="V8112" s="72"/>
      <c r="W8112" s="72"/>
      <c r="X8112" s="72"/>
      <c r="Y8112" s="72"/>
      <c r="Z8112" s="72"/>
      <c r="AA8112" s="72"/>
      <c r="AB8112" s="72"/>
      <c r="AC8112" s="72"/>
      <c r="AD8112" s="72"/>
      <c r="AE8112" s="72"/>
      <c r="AF8112" s="72"/>
      <c r="AG8112" s="72"/>
      <c r="AH8112" s="72"/>
      <c r="AI8112" s="72"/>
      <c r="AJ8112" s="72"/>
      <c r="AK8112" s="72"/>
    </row>
    <row r="8113" ht="14.25" customHeight="1">
      <c r="A8113" s="78">
        <v>8110.0</v>
      </c>
      <c r="C8113" s="78" t="str">
        <f>VLOOKUP(G8113,[1]Macrodata_CCF!$A$3:$D$55,4,FALSE)</f>
        <v>#ERROR!</v>
      </c>
      <c r="E8113" s="79" t="str">
        <f>VLOOKUP(G8113,[1]Macrodata_CCF!$A$3:$B$55,2,FALSE)</f>
        <v>#ERROR!</v>
      </c>
      <c r="F8113" s="78">
        <v>0.0</v>
      </c>
      <c r="G8113" s="80">
        <v>12.0</v>
      </c>
      <c r="H8113" s="81">
        <v>19185.0</v>
      </c>
      <c r="I8113" s="81">
        <v>250000.0</v>
      </c>
      <c r="J8113" s="81">
        <v>74580.0</v>
      </c>
      <c r="K8113" s="81">
        <v>250000.0</v>
      </c>
      <c r="L8113" s="82">
        <v>0.2399974005155644</v>
      </c>
      <c r="N8113" s="83">
        <f t="shared" si="1"/>
        <v>0.2399974005</v>
      </c>
      <c r="O8113" s="83">
        <f t="shared" si="2"/>
        <v>0.2399974005</v>
      </c>
      <c r="Q8113" s="83">
        <f t="shared" si="3"/>
        <v>0.92326</v>
      </c>
      <c r="R8113" s="83">
        <f t="shared" si="4"/>
        <v>0.2399974005</v>
      </c>
      <c r="S8113" s="83" t="b">
        <f t="shared" si="5"/>
        <v>0</v>
      </c>
      <c r="T8113" s="72"/>
      <c r="U8113" s="72"/>
      <c r="V8113" s="72"/>
      <c r="W8113" s="72"/>
      <c r="X8113" s="72"/>
      <c r="Y8113" s="72"/>
      <c r="Z8113" s="72"/>
      <c r="AA8113" s="72"/>
      <c r="AB8113" s="72"/>
      <c r="AC8113" s="72"/>
      <c r="AD8113" s="72"/>
      <c r="AE8113" s="72"/>
      <c r="AF8113" s="72"/>
      <c r="AG8113" s="72"/>
      <c r="AH8113" s="72"/>
      <c r="AI8113" s="72"/>
      <c r="AJ8113" s="72"/>
      <c r="AK8113" s="72"/>
    </row>
    <row r="8114" ht="14.25" customHeight="1">
      <c r="A8114" s="78">
        <v>8111.0</v>
      </c>
      <c r="C8114" s="78" t="str">
        <f>VLOOKUP(G8114,[1]Macrodata_CCF!$A$3:$D$55,4,FALSE)</f>
        <v>#ERROR!</v>
      </c>
      <c r="E8114" s="79" t="str">
        <f>VLOOKUP(G8114,[1]Macrodata_CCF!$A$3:$B$55,2,FALSE)</f>
        <v>#ERROR!</v>
      </c>
      <c r="F8114" s="78">
        <v>0.0</v>
      </c>
      <c r="G8114" s="80">
        <v>18.0</v>
      </c>
      <c r="H8114" s="81">
        <v>0.0</v>
      </c>
      <c r="I8114" s="81">
        <v>480000.0</v>
      </c>
      <c r="J8114" s="81">
        <v>67200.0</v>
      </c>
      <c r="K8114" s="81">
        <v>768000.0</v>
      </c>
      <c r="L8114" s="82">
        <v>0.14</v>
      </c>
      <c r="N8114" s="83">
        <f t="shared" si="1"/>
        <v>0.14</v>
      </c>
      <c r="O8114" s="83">
        <f t="shared" si="2"/>
        <v>0.14</v>
      </c>
      <c r="Q8114" s="83">
        <f t="shared" si="3"/>
        <v>1</v>
      </c>
      <c r="R8114" s="83">
        <f t="shared" si="4"/>
        <v>0.14</v>
      </c>
      <c r="S8114" s="83" t="b">
        <f t="shared" si="5"/>
        <v>0</v>
      </c>
      <c r="T8114" s="72"/>
      <c r="U8114" s="72"/>
      <c r="V8114" s="72"/>
      <c r="W8114" s="72"/>
      <c r="X8114" s="72"/>
      <c r="Y8114" s="72"/>
      <c r="Z8114" s="72"/>
      <c r="AA8114" s="72"/>
      <c r="AB8114" s="72"/>
      <c r="AC8114" s="72"/>
      <c r="AD8114" s="72"/>
      <c r="AE8114" s="72"/>
      <c r="AF8114" s="72"/>
      <c r="AG8114" s="72"/>
      <c r="AH8114" s="72"/>
      <c r="AI8114" s="72"/>
      <c r="AJ8114" s="72"/>
      <c r="AK8114" s="72"/>
    </row>
    <row r="8115" ht="14.25" customHeight="1">
      <c r="A8115" s="78">
        <v>8112.0</v>
      </c>
      <c r="C8115" s="78" t="str">
        <f>VLOOKUP(G8115,[1]Macrodata_CCF!$A$3:$D$55,4,FALSE)</f>
        <v>#ERROR!</v>
      </c>
      <c r="E8115" s="79" t="str">
        <f>VLOOKUP(G8115,[1]Macrodata_CCF!$A$3:$B$55,2,FALSE)</f>
        <v>#ERROR!</v>
      </c>
      <c r="F8115" s="78">
        <v>0.0</v>
      </c>
      <c r="G8115" s="80">
        <v>1.0</v>
      </c>
      <c r="H8115" s="81">
        <v>577030.0</v>
      </c>
      <c r="I8115" s="81">
        <v>730000.0</v>
      </c>
      <c r="J8115" s="81">
        <v>630570.0</v>
      </c>
      <c r="K8115" s="81">
        <v>1241000.0</v>
      </c>
      <c r="L8115" s="82">
        <v>0.3500032686147611</v>
      </c>
      <c r="N8115" s="83">
        <f t="shared" si="1"/>
        <v>0.3500032686</v>
      </c>
      <c r="O8115" s="83">
        <f t="shared" si="2"/>
        <v>0.3500032686</v>
      </c>
      <c r="Q8115" s="83">
        <f t="shared" si="3"/>
        <v>0.2095479452</v>
      </c>
      <c r="R8115" s="83">
        <f t="shared" si="4"/>
        <v>0.3500032686</v>
      </c>
      <c r="S8115" s="83" t="b">
        <f t="shared" si="5"/>
        <v>0</v>
      </c>
      <c r="T8115" s="72"/>
      <c r="U8115" s="72"/>
      <c r="V8115" s="72"/>
      <c r="W8115" s="72"/>
      <c r="X8115" s="72"/>
      <c r="Y8115" s="72"/>
      <c r="Z8115" s="72"/>
      <c r="AA8115" s="72"/>
      <c r="AB8115" s="72"/>
      <c r="AC8115" s="72"/>
      <c r="AD8115" s="72"/>
      <c r="AE8115" s="72"/>
      <c r="AF8115" s="72"/>
      <c r="AG8115" s="72"/>
      <c r="AH8115" s="72"/>
      <c r="AI8115" s="72"/>
      <c r="AJ8115" s="72"/>
      <c r="AK8115" s="72"/>
    </row>
    <row r="8116" ht="14.25" customHeight="1">
      <c r="A8116" s="78">
        <v>8113.0</v>
      </c>
      <c r="C8116" s="78" t="str">
        <f>VLOOKUP(G8116,[1]Macrodata_CCF!$A$3:$D$55,4,FALSE)</f>
        <v>#ERROR!</v>
      </c>
      <c r="E8116" s="79" t="str">
        <f>VLOOKUP(G8116,[1]Macrodata_CCF!$A$3:$B$55,2,FALSE)</f>
        <v>#ERROR!</v>
      </c>
      <c r="F8116" s="78">
        <v>0.0</v>
      </c>
      <c r="G8116" s="80">
        <v>11.0</v>
      </c>
      <c r="H8116" s="81">
        <v>49785.0</v>
      </c>
      <c r="I8116" s="81">
        <v>70000.0</v>
      </c>
      <c r="J8116" s="81">
        <v>70000.0</v>
      </c>
      <c r="K8116" s="81">
        <v>70000.0</v>
      </c>
      <c r="L8116" s="82">
        <v>1.0</v>
      </c>
      <c r="N8116" s="83">
        <f t="shared" si="1"/>
        <v>1</v>
      </c>
      <c r="O8116" s="83">
        <f t="shared" si="2"/>
        <v>1</v>
      </c>
      <c r="Q8116" s="83">
        <f t="shared" si="3"/>
        <v>0.2887857143</v>
      </c>
      <c r="R8116" s="83">
        <f t="shared" si="4"/>
        <v>1</v>
      </c>
      <c r="S8116" s="83" t="b">
        <f t="shared" si="5"/>
        <v>0</v>
      </c>
      <c r="T8116" s="72"/>
      <c r="U8116" s="72"/>
      <c r="V8116" s="72"/>
      <c r="W8116" s="72"/>
      <c r="X8116" s="72"/>
      <c r="Y8116" s="72"/>
      <c r="Z8116" s="72"/>
      <c r="AA8116" s="72"/>
      <c r="AB8116" s="72"/>
      <c r="AC8116" s="72"/>
      <c r="AD8116" s="72"/>
      <c r="AE8116" s="72"/>
      <c r="AF8116" s="72"/>
      <c r="AG8116" s="72"/>
      <c r="AH8116" s="72"/>
      <c r="AI8116" s="72"/>
      <c r="AJ8116" s="72"/>
      <c r="AK8116" s="72"/>
    </row>
    <row r="8117" ht="14.25" customHeight="1">
      <c r="A8117" s="78">
        <v>8114.0</v>
      </c>
      <c r="C8117" s="78" t="str">
        <f>VLOOKUP(G8117,[1]Macrodata_CCF!$A$3:$D$55,4,FALSE)</f>
        <v>#ERROR!</v>
      </c>
      <c r="E8117" s="79" t="str">
        <f>VLOOKUP(G8117,[1]Macrodata_CCF!$A$3:$B$55,2,FALSE)</f>
        <v>#ERROR!</v>
      </c>
      <c r="F8117" s="78">
        <v>0.0</v>
      </c>
      <c r="G8117" s="80">
        <v>45.0</v>
      </c>
      <c r="H8117" s="81">
        <v>0.0</v>
      </c>
      <c r="I8117" s="81">
        <v>180000.0</v>
      </c>
      <c r="J8117" s="81">
        <v>25200.0</v>
      </c>
      <c r="K8117" s="81">
        <v>180000.0</v>
      </c>
      <c r="L8117" s="82">
        <v>0.14</v>
      </c>
      <c r="N8117" s="83">
        <f t="shared" si="1"/>
        <v>0.14</v>
      </c>
      <c r="O8117" s="83">
        <f t="shared" si="2"/>
        <v>0.14</v>
      </c>
      <c r="Q8117" s="83">
        <f t="shared" si="3"/>
        <v>1</v>
      </c>
      <c r="R8117" s="83">
        <f t="shared" si="4"/>
        <v>0.14</v>
      </c>
      <c r="S8117" s="83" t="b">
        <f t="shared" si="5"/>
        <v>0</v>
      </c>
      <c r="T8117" s="72"/>
      <c r="U8117" s="72"/>
      <c r="V8117" s="72"/>
      <c r="W8117" s="72"/>
      <c r="X8117" s="72"/>
      <c r="Y8117" s="72"/>
      <c r="Z8117" s="72"/>
      <c r="AA8117" s="72"/>
      <c r="AB8117" s="72"/>
      <c r="AC8117" s="72"/>
      <c r="AD8117" s="72"/>
      <c r="AE8117" s="72"/>
      <c r="AF8117" s="72"/>
      <c r="AG8117" s="72"/>
      <c r="AH8117" s="72"/>
      <c r="AI8117" s="72"/>
      <c r="AJ8117" s="72"/>
      <c r="AK8117" s="72"/>
    </row>
    <row r="8118" ht="14.25" customHeight="1">
      <c r="A8118" s="78">
        <v>8115.0</v>
      </c>
      <c r="C8118" s="78" t="str">
        <f>VLOOKUP(G8118,[1]Macrodata_CCF!$A$3:$D$55,4,FALSE)</f>
        <v>#ERROR!</v>
      </c>
      <c r="E8118" s="79" t="str">
        <f>VLOOKUP(G8118,[1]Macrodata_CCF!$A$3:$B$55,2,FALSE)</f>
        <v>#ERROR!</v>
      </c>
      <c r="F8118" s="78">
        <v>0.0</v>
      </c>
      <c r="G8118" s="80">
        <v>42.0</v>
      </c>
      <c r="H8118" s="81">
        <v>29310.0</v>
      </c>
      <c r="I8118" s="81">
        <v>50000.0</v>
      </c>
      <c r="J8118" s="81">
        <v>37585.0</v>
      </c>
      <c r="K8118" s="81">
        <v>50000.0</v>
      </c>
      <c r="L8118" s="82">
        <v>0.3999516674722088</v>
      </c>
      <c r="N8118" s="83">
        <f t="shared" si="1"/>
        <v>0.3999516675</v>
      </c>
      <c r="O8118" s="83">
        <f t="shared" si="2"/>
        <v>0.3999516675</v>
      </c>
      <c r="Q8118" s="83">
        <f t="shared" si="3"/>
        <v>0.4138</v>
      </c>
      <c r="R8118" s="83">
        <f t="shared" si="4"/>
        <v>0.3999516675</v>
      </c>
      <c r="S8118" s="83" t="b">
        <f t="shared" si="5"/>
        <v>0</v>
      </c>
      <c r="T8118" s="72"/>
      <c r="U8118" s="72"/>
      <c r="V8118" s="72"/>
      <c r="W8118" s="72"/>
      <c r="X8118" s="72"/>
      <c r="Y8118" s="72"/>
      <c r="Z8118" s="72"/>
      <c r="AA8118" s="72"/>
      <c r="AB8118" s="72"/>
      <c r="AC8118" s="72"/>
      <c r="AD8118" s="72"/>
      <c r="AE8118" s="72"/>
      <c r="AF8118" s="72"/>
      <c r="AG8118" s="72"/>
      <c r="AH8118" s="72"/>
      <c r="AI8118" s="72"/>
      <c r="AJ8118" s="72"/>
      <c r="AK8118" s="72"/>
    </row>
    <row r="8119" ht="14.25" customHeight="1">
      <c r="A8119" s="78">
        <v>8116.0</v>
      </c>
      <c r="C8119" s="78" t="str">
        <f>VLOOKUP(G8119,[1]Macrodata_CCF!$A$3:$D$55,4,FALSE)</f>
        <v>#ERROR!</v>
      </c>
      <c r="E8119" s="79" t="str">
        <f>VLOOKUP(G8119,[1]Macrodata_CCF!$A$3:$B$55,2,FALSE)</f>
        <v>#ERROR!</v>
      </c>
      <c r="F8119" s="78">
        <v>0.0</v>
      </c>
      <c r="G8119" s="80">
        <v>36.0</v>
      </c>
      <c r="H8119" s="81">
        <v>21210.0</v>
      </c>
      <c r="I8119" s="81">
        <v>90000.0</v>
      </c>
      <c r="J8119" s="81">
        <v>91800.0</v>
      </c>
      <c r="K8119" s="81">
        <v>90000.0</v>
      </c>
      <c r="L8119" s="82">
        <v>1.026166593981683</v>
      </c>
      <c r="N8119" s="83">
        <f t="shared" si="1"/>
        <v>1.026166594</v>
      </c>
      <c r="O8119" s="83">
        <f t="shared" si="2"/>
        <v>1</v>
      </c>
      <c r="Q8119" s="83">
        <f t="shared" si="3"/>
        <v>0.7643333333</v>
      </c>
      <c r="R8119" s="83">
        <f t="shared" si="4"/>
        <v>1.026166594</v>
      </c>
      <c r="S8119" s="83" t="b">
        <f t="shared" si="5"/>
        <v>0</v>
      </c>
      <c r="T8119" s="72"/>
      <c r="U8119" s="72"/>
      <c r="V8119" s="72"/>
      <c r="W8119" s="72"/>
      <c r="X8119" s="72"/>
      <c r="Y8119" s="72"/>
      <c r="Z8119" s="72"/>
      <c r="AA8119" s="72"/>
      <c r="AB8119" s="72"/>
      <c r="AC8119" s="72"/>
      <c r="AD8119" s="72"/>
      <c r="AE8119" s="72"/>
      <c r="AF8119" s="72"/>
      <c r="AG8119" s="72"/>
      <c r="AH8119" s="72"/>
      <c r="AI8119" s="72"/>
      <c r="AJ8119" s="72"/>
      <c r="AK8119" s="72"/>
    </row>
    <row r="8120" ht="14.25" customHeight="1">
      <c r="A8120" s="78">
        <v>8117.0</v>
      </c>
      <c r="C8120" s="78" t="str">
        <f>VLOOKUP(G8120,[1]Macrodata_CCF!$A$3:$D$55,4,FALSE)</f>
        <v>#ERROR!</v>
      </c>
      <c r="E8120" s="79" t="str">
        <f>VLOOKUP(G8120,[1]Macrodata_CCF!$A$3:$B$55,2,FALSE)</f>
        <v>#ERROR!</v>
      </c>
      <c r="F8120" s="78">
        <v>0.0</v>
      </c>
      <c r="G8120" s="80">
        <v>34.0</v>
      </c>
      <c r="H8120" s="81">
        <v>182805.0</v>
      </c>
      <c r="I8120" s="81">
        <v>770000.0</v>
      </c>
      <c r="J8120" s="81">
        <v>176935.0</v>
      </c>
      <c r="K8120" s="81">
        <v>1232000.0</v>
      </c>
      <c r="L8120" s="82">
        <v>-0.009996679127036164</v>
      </c>
      <c r="N8120" s="83">
        <f t="shared" si="1"/>
        <v>-0.009996679127</v>
      </c>
      <c r="O8120" s="83">
        <f t="shared" si="2"/>
        <v>0</v>
      </c>
      <c r="Q8120" s="83">
        <f t="shared" si="3"/>
        <v>0.7625909091</v>
      </c>
      <c r="R8120" s="83">
        <f t="shared" si="4"/>
        <v>-0.009996679127</v>
      </c>
      <c r="S8120" s="83" t="b">
        <f t="shared" si="5"/>
        <v>0</v>
      </c>
      <c r="T8120" s="72"/>
      <c r="U8120" s="72"/>
      <c r="V8120" s="72"/>
      <c r="W8120" s="72"/>
      <c r="X8120" s="72"/>
      <c r="Y8120" s="72"/>
      <c r="Z8120" s="72"/>
      <c r="AA8120" s="72"/>
      <c r="AB8120" s="72"/>
      <c r="AC8120" s="72"/>
      <c r="AD8120" s="72"/>
      <c r="AE8120" s="72"/>
      <c r="AF8120" s="72"/>
      <c r="AG8120" s="72"/>
      <c r="AH8120" s="72"/>
      <c r="AI8120" s="72"/>
      <c r="AJ8120" s="72"/>
      <c r="AK8120" s="72"/>
    </row>
    <row r="8121" ht="14.25" customHeight="1">
      <c r="A8121" s="78">
        <v>8118.0</v>
      </c>
      <c r="C8121" s="78" t="str">
        <f>VLOOKUP(G8121,[1]Macrodata_CCF!$A$3:$D$55,4,FALSE)</f>
        <v>#ERROR!</v>
      </c>
      <c r="E8121" s="79" t="str">
        <f>VLOOKUP(G8121,[1]Macrodata_CCF!$A$3:$B$55,2,FALSE)</f>
        <v>#ERROR!</v>
      </c>
      <c r="F8121" s="78">
        <v>0.0</v>
      </c>
      <c r="G8121" s="80">
        <v>41.0</v>
      </c>
      <c r="H8121" s="81">
        <v>11400.0</v>
      </c>
      <c r="I8121" s="81">
        <v>40000.0</v>
      </c>
      <c r="J8121" s="81">
        <v>19410.0</v>
      </c>
      <c r="K8121" s="81">
        <v>40000.0</v>
      </c>
      <c r="L8121" s="82">
        <v>0.2800699300699301</v>
      </c>
      <c r="N8121" s="83">
        <f t="shared" si="1"/>
        <v>0.2800699301</v>
      </c>
      <c r="O8121" s="83">
        <f t="shared" si="2"/>
        <v>0.2800699301</v>
      </c>
      <c r="Q8121" s="83">
        <f t="shared" si="3"/>
        <v>0.715</v>
      </c>
      <c r="R8121" s="83">
        <f t="shared" si="4"/>
        <v>0.2800699301</v>
      </c>
      <c r="S8121" s="83" t="b">
        <f t="shared" si="5"/>
        <v>0</v>
      </c>
      <c r="T8121" s="72"/>
      <c r="U8121" s="72"/>
      <c r="V8121" s="72"/>
      <c r="W8121" s="72"/>
      <c r="X8121" s="72"/>
      <c r="Y8121" s="72"/>
      <c r="Z8121" s="72"/>
      <c r="AA8121" s="72"/>
      <c r="AB8121" s="72"/>
      <c r="AC8121" s="72"/>
      <c r="AD8121" s="72"/>
      <c r="AE8121" s="72"/>
      <c r="AF8121" s="72"/>
      <c r="AG8121" s="72"/>
      <c r="AH8121" s="72"/>
      <c r="AI8121" s="72"/>
      <c r="AJ8121" s="72"/>
      <c r="AK8121" s="72"/>
    </row>
    <row r="8122" ht="14.25" customHeight="1">
      <c r="A8122" s="78">
        <v>8119.0</v>
      </c>
      <c r="C8122" s="78" t="str">
        <f>VLOOKUP(G8122,[1]Macrodata_CCF!$A$3:$D$55,4,FALSE)</f>
        <v>#ERROR!</v>
      </c>
      <c r="E8122" s="79" t="str">
        <f>VLOOKUP(G8122,[1]Macrodata_CCF!$A$3:$B$55,2,FALSE)</f>
        <v>#ERROR!</v>
      </c>
      <c r="F8122" s="78">
        <v>0.0</v>
      </c>
      <c r="G8122" s="80">
        <v>24.0</v>
      </c>
      <c r="H8122" s="81">
        <v>360425.0</v>
      </c>
      <c r="I8122" s="81">
        <v>670000.0</v>
      </c>
      <c r="J8122" s="81">
        <v>422340.0</v>
      </c>
      <c r="K8122" s="81">
        <v>670000.0</v>
      </c>
      <c r="L8122" s="82">
        <v>0.2</v>
      </c>
      <c r="N8122" s="83">
        <f t="shared" si="1"/>
        <v>0.2</v>
      </c>
      <c r="O8122" s="83">
        <f t="shared" si="2"/>
        <v>0.2</v>
      </c>
      <c r="Q8122" s="83">
        <f t="shared" si="3"/>
        <v>0.4620522388</v>
      </c>
      <c r="R8122" s="83">
        <f t="shared" si="4"/>
        <v>0.2</v>
      </c>
      <c r="S8122" s="83" t="b">
        <f t="shared" si="5"/>
        <v>0</v>
      </c>
      <c r="T8122" s="72"/>
      <c r="U8122" s="72"/>
      <c r="V8122" s="72"/>
      <c r="W8122" s="72"/>
      <c r="X8122" s="72"/>
      <c r="Y8122" s="72"/>
      <c r="Z8122" s="72"/>
      <c r="AA8122" s="72"/>
      <c r="AB8122" s="72"/>
      <c r="AC8122" s="72"/>
      <c r="AD8122" s="72"/>
      <c r="AE8122" s="72"/>
      <c r="AF8122" s="72"/>
      <c r="AG8122" s="72"/>
      <c r="AH8122" s="72"/>
      <c r="AI8122" s="72"/>
      <c r="AJ8122" s="72"/>
      <c r="AK8122" s="72"/>
    </row>
    <row r="8123" ht="14.25" customHeight="1">
      <c r="A8123" s="78">
        <v>8120.0</v>
      </c>
      <c r="C8123" s="78" t="str">
        <f>VLOOKUP(G8123,[1]Macrodata_CCF!$A$3:$D$55,4,FALSE)</f>
        <v>#ERROR!</v>
      </c>
      <c r="E8123" s="79" t="str">
        <f>VLOOKUP(G8123,[1]Macrodata_CCF!$A$3:$B$55,2,FALSE)</f>
        <v>#ERROR!</v>
      </c>
      <c r="F8123" s="78">
        <v>1.0</v>
      </c>
      <c r="G8123" s="80">
        <v>37.0</v>
      </c>
      <c r="H8123" s="81">
        <v>454960.0</v>
      </c>
      <c r="I8123" s="81">
        <v>980000.0</v>
      </c>
      <c r="J8123" s="81">
        <v>722730.0</v>
      </c>
      <c r="K8123" s="81">
        <v>1470000.0</v>
      </c>
      <c r="L8123" s="82">
        <v>0.5099992381532835</v>
      </c>
      <c r="N8123" s="83">
        <f t="shared" si="1"/>
        <v>0.5099992382</v>
      </c>
      <c r="O8123" s="83">
        <f t="shared" si="2"/>
        <v>0.5099992382</v>
      </c>
      <c r="Q8123" s="83">
        <f t="shared" si="3"/>
        <v>0.535755102</v>
      </c>
      <c r="R8123" s="83">
        <f t="shared" si="4"/>
        <v>0.5099992382</v>
      </c>
      <c r="S8123" s="83" t="b">
        <f t="shared" si="5"/>
        <v>0</v>
      </c>
      <c r="T8123" s="72"/>
      <c r="U8123" s="72"/>
      <c r="V8123" s="72"/>
      <c r="W8123" s="72"/>
      <c r="X8123" s="72"/>
      <c r="Y8123" s="72"/>
      <c r="Z8123" s="72"/>
      <c r="AA8123" s="72"/>
      <c r="AB8123" s="72"/>
      <c r="AC8123" s="72"/>
      <c r="AD8123" s="72"/>
      <c r="AE8123" s="72"/>
      <c r="AF8123" s="72"/>
      <c r="AG8123" s="72"/>
      <c r="AH8123" s="72"/>
      <c r="AI8123" s="72"/>
      <c r="AJ8123" s="72"/>
      <c r="AK8123" s="72"/>
    </row>
    <row r="8124" ht="14.25" customHeight="1">
      <c r="A8124" s="78">
        <v>8121.0</v>
      </c>
      <c r="C8124" s="78" t="str">
        <f>VLOOKUP(G8124,[1]Macrodata_CCF!$A$3:$D$55,4,FALSE)</f>
        <v>#ERROR!</v>
      </c>
      <c r="E8124" s="79" t="str">
        <f>VLOOKUP(G8124,[1]Macrodata_CCF!$A$3:$B$55,2,FALSE)</f>
        <v>#ERROR!</v>
      </c>
      <c r="F8124" s="78">
        <v>0.0</v>
      </c>
      <c r="G8124" s="80">
        <v>2.0</v>
      </c>
      <c r="H8124" s="81">
        <v>297175.0</v>
      </c>
      <c r="I8124" s="81">
        <v>390000.0</v>
      </c>
      <c r="J8124" s="81">
        <v>321310.0</v>
      </c>
      <c r="K8124" s="81">
        <v>390000.0</v>
      </c>
      <c r="L8124" s="82">
        <v>0.2600053864799354</v>
      </c>
      <c r="N8124" s="83">
        <f t="shared" si="1"/>
        <v>0.2600053865</v>
      </c>
      <c r="O8124" s="83">
        <f t="shared" si="2"/>
        <v>0.2600053865</v>
      </c>
      <c r="Q8124" s="83">
        <f t="shared" si="3"/>
        <v>0.2380128205</v>
      </c>
      <c r="R8124" s="83">
        <f t="shared" si="4"/>
        <v>0.2600053865</v>
      </c>
      <c r="S8124" s="83" t="b">
        <f t="shared" si="5"/>
        <v>0</v>
      </c>
      <c r="T8124" s="72"/>
      <c r="U8124" s="72"/>
      <c r="V8124" s="72"/>
      <c r="W8124" s="72"/>
      <c r="X8124" s="72"/>
      <c r="Y8124" s="72"/>
      <c r="Z8124" s="72"/>
      <c r="AA8124" s="72"/>
      <c r="AB8124" s="72"/>
      <c r="AC8124" s="72"/>
      <c r="AD8124" s="72"/>
      <c r="AE8124" s="72"/>
      <c r="AF8124" s="72"/>
      <c r="AG8124" s="72"/>
      <c r="AH8124" s="72"/>
      <c r="AI8124" s="72"/>
      <c r="AJ8124" s="72"/>
      <c r="AK8124" s="72"/>
    </row>
    <row r="8125" ht="14.25" customHeight="1">
      <c r="A8125" s="78">
        <v>8122.0</v>
      </c>
      <c r="C8125" s="78" t="str">
        <f>VLOOKUP(G8125,[1]Macrodata_CCF!$A$3:$D$55,4,FALSE)</f>
        <v>#ERROR!</v>
      </c>
      <c r="E8125" s="79" t="str">
        <f>VLOOKUP(G8125,[1]Macrodata_CCF!$A$3:$B$55,2,FALSE)</f>
        <v>#ERROR!</v>
      </c>
      <c r="F8125" s="78">
        <v>0.0</v>
      </c>
      <c r="G8125" s="80">
        <v>24.0</v>
      </c>
      <c r="H8125" s="81">
        <v>191075.0</v>
      </c>
      <c r="I8125" s="81">
        <v>270000.0</v>
      </c>
      <c r="J8125" s="81">
        <v>206070.0</v>
      </c>
      <c r="K8125" s="81">
        <v>270000.0</v>
      </c>
      <c r="L8125" s="82">
        <v>0.1899904973075705</v>
      </c>
      <c r="N8125" s="83">
        <f t="shared" si="1"/>
        <v>0.1899904973</v>
      </c>
      <c r="O8125" s="83">
        <f t="shared" si="2"/>
        <v>0.1899904973</v>
      </c>
      <c r="Q8125" s="83">
        <f t="shared" si="3"/>
        <v>0.2923148148</v>
      </c>
      <c r="R8125" s="83">
        <f t="shared" si="4"/>
        <v>0.1899904973</v>
      </c>
      <c r="S8125" s="83" t="b">
        <f t="shared" si="5"/>
        <v>0</v>
      </c>
      <c r="T8125" s="72"/>
      <c r="U8125" s="72"/>
      <c r="V8125" s="72"/>
      <c r="W8125" s="72"/>
      <c r="X8125" s="72"/>
      <c r="Y8125" s="72"/>
      <c r="Z8125" s="72"/>
      <c r="AA8125" s="72"/>
      <c r="AB8125" s="72"/>
      <c r="AC8125" s="72"/>
      <c r="AD8125" s="72"/>
      <c r="AE8125" s="72"/>
      <c r="AF8125" s="72"/>
      <c r="AG8125" s="72"/>
      <c r="AH8125" s="72"/>
      <c r="AI8125" s="72"/>
      <c r="AJ8125" s="72"/>
      <c r="AK8125" s="72"/>
    </row>
    <row r="8126" ht="14.25" customHeight="1">
      <c r="A8126" s="78">
        <v>8123.0</v>
      </c>
      <c r="C8126" s="78" t="str">
        <f>VLOOKUP(G8126,[1]Macrodata_CCF!$A$3:$D$55,4,FALSE)</f>
        <v>#ERROR!</v>
      </c>
      <c r="E8126" s="79" t="str">
        <f>VLOOKUP(G8126,[1]Macrodata_CCF!$A$3:$B$55,2,FALSE)</f>
        <v>#ERROR!</v>
      </c>
      <c r="F8126" s="78">
        <v>0.0</v>
      </c>
      <c r="G8126" s="80">
        <v>19.0</v>
      </c>
      <c r="H8126" s="81">
        <v>30730.0</v>
      </c>
      <c r="I8126" s="81">
        <v>970000.0</v>
      </c>
      <c r="J8126" s="81">
        <v>171620.0</v>
      </c>
      <c r="K8126" s="81">
        <v>970000.0</v>
      </c>
      <c r="L8126" s="82">
        <v>0.1499994676717025</v>
      </c>
      <c r="N8126" s="83">
        <f t="shared" si="1"/>
        <v>0.1499994677</v>
      </c>
      <c r="O8126" s="83">
        <f t="shared" si="2"/>
        <v>0.1499994677</v>
      </c>
      <c r="Q8126" s="83">
        <f t="shared" si="3"/>
        <v>0.9683195876</v>
      </c>
      <c r="R8126" s="83">
        <f t="shared" si="4"/>
        <v>0.1499994677</v>
      </c>
      <c r="S8126" s="83" t="b">
        <f t="shared" si="5"/>
        <v>0</v>
      </c>
      <c r="T8126" s="72"/>
      <c r="U8126" s="72"/>
      <c r="V8126" s="72"/>
      <c r="W8126" s="72"/>
      <c r="X8126" s="72"/>
      <c r="Y8126" s="72"/>
      <c r="Z8126" s="72"/>
      <c r="AA8126" s="72"/>
      <c r="AB8126" s="72"/>
      <c r="AC8126" s="72"/>
      <c r="AD8126" s="72"/>
      <c r="AE8126" s="72"/>
      <c r="AF8126" s="72"/>
      <c r="AG8126" s="72"/>
      <c r="AH8126" s="72"/>
      <c r="AI8126" s="72"/>
      <c r="AJ8126" s="72"/>
      <c r="AK8126" s="72"/>
    </row>
    <row r="8127" ht="14.25" customHeight="1">
      <c r="A8127" s="78">
        <v>8124.0</v>
      </c>
      <c r="C8127" s="78" t="str">
        <f>VLOOKUP(G8127,[1]Macrodata_CCF!$A$3:$D$55,4,FALSE)</f>
        <v>#ERROR!</v>
      </c>
      <c r="E8127" s="79" t="str">
        <f>VLOOKUP(G8127,[1]Macrodata_CCF!$A$3:$B$55,2,FALSE)</f>
        <v>#ERROR!</v>
      </c>
      <c r="F8127" s="78">
        <v>0.0</v>
      </c>
      <c r="G8127" s="80">
        <v>26.0</v>
      </c>
      <c r="H8127" s="81">
        <v>36260.0</v>
      </c>
      <c r="I8127" s="81">
        <v>120000.0</v>
      </c>
      <c r="J8127" s="81">
        <v>53010.0</v>
      </c>
      <c r="K8127" s="81">
        <v>120000.0</v>
      </c>
      <c r="L8127" s="82">
        <v>0.20002388344877</v>
      </c>
      <c r="N8127" s="83">
        <f t="shared" si="1"/>
        <v>0.2000238834</v>
      </c>
      <c r="O8127" s="83">
        <f t="shared" si="2"/>
        <v>0.2000238834</v>
      </c>
      <c r="Q8127" s="83">
        <f t="shared" si="3"/>
        <v>0.6978333333</v>
      </c>
      <c r="R8127" s="83">
        <f t="shared" si="4"/>
        <v>0.2000238834</v>
      </c>
      <c r="S8127" s="83" t="b">
        <f t="shared" si="5"/>
        <v>0</v>
      </c>
      <c r="T8127" s="72"/>
      <c r="U8127" s="72"/>
      <c r="V8127" s="72"/>
      <c r="W8127" s="72"/>
      <c r="X8127" s="72"/>
      <c r="Y8127" s="72"/>
      <c r="Z8127" s="72"/>
      <c r="AA8127" s="72"/>
      <c r="AB8127" s="72"/>
      <c r="AC8127" s="72"/>
      <c r="AD8127" s="72"/>
      <c r="AE8127" s="72"/>
      <c r="AF8127" s="72"/>
      <c r="AG8127" s="72"/>
      <c r="AH8127" s="72"/>
      <c r="AI8127" s="72"/>
      <c r="AJ8127" s="72"/>
      <c r="AK8127" s="72"/>
    </row>
    <row r="8128" ht="14.25" customHeight="1">
      <c r="A8128" s="78">
        <v>8125.0</v>
      </c>
      <c r="C8128" s="78" t="str">
        <f>VLOOKUP(G8128,[1]Macrodata_CCF!$A$3:$D$55,4,FALSE)</f>
        <v>#ERROR!</v>
      </c>
      <c r="E8128" s="79" t="str">
        <f>VLOOKUP(G8128,[1]Macrodata_CCF!$A$3:$B$55,2,FALSE)</f>
        <v>#ERROR!</v>
      </c>
      <c r="F8128" s="78">
        <v>0.0</v>
      </c>
      <c r="G8128" s="80">
        <v>42.0</v>
      </c>
      <c r="H8128" s="81">
        <v>34520.0</v>
      </c>
      <c r="I8128" s="81">
        <v>460000.0</v>
      </c>
      <c r="J8128" s="81">
        <v>469200.0</v>
      </c>
      <c r="K8128" s="81">
        <v>460000.0</v>
      </c>
      <c r="L8128" s="82">
        <v>1.021622637961831</v>
      </c>
      <c r="N8128" s="83">
        <f t="shared" si="1"/>
        <v>1.021622638</v>
      </c>
      <c r="O8128" s="83">
        <f t="shared" si="2"/>
        <v>1</v>
      </c>
      <c r="Q8128" s="83">
        <f t="shared" si="3"/>
        <v>0.9249565217</v>
      </c>
      <c r="R8128" s="83">
        <f t="shared" si="4"/>
        <v>1.021622638</v>
      </c>
      <c r="S8128" s="83" t="b">
        <f t="shared" si="5"/>
        <v>0</v>
      </c>
      <c r="T8128" s="72"/>
      <c r="U8128" s="72"/>
      <c r="V8128" s="72"/>
      <c r="W8128" s="72"/>
      <c r="X8128" s="72"/>
      <c r="Y8128" s="72"/>
      <c r="Z8128" s="72"/>
      <c r="AA8128" s="72"/>
      <c r="AB8128" s="72"/>
      <c r="AC8128" s="72"/>
      <c r="AD8128" s="72"/>
      <c r="AE8128" s="72"/>
      <c r="AF8128" s="72"/>
      <c r="AG8128" s="72"/>
      <c r="AH8128" s="72"/>
      <c r="AI8128" s="72"/>
      <c r="AJ8128" s="72"/>
      <c r="AK8128" s="72"/>
    </row>
    <row r="8129" ht="14.25" customHeight="1">
      <c r="A8129" s="78">
        <v>8126.0</v>
      </c>
      <c r="C8129" s="78" t="str">
        <f>VLOOKUP(G8129,[1]Macrodata_CCF!$A$3:$D$55,4,FALSE)</f>
        <v>#ERROR!</v>
      </c>
      <c r="E8129" s="79" t="str">
        <f>VLOOKUP(G8129,[1]Macrodata_CCF!$A$3:$B$55,2,FALSE)</f>
        <v>#ERROR!</v>
      </c>
      <c r="F8129" s="78">
        <v>0.0</v>
      </c>
      <c r="G8129" s="80">
        <v>52.0</v>
      </c>
      <c r="H8129" s="81">
        <v>0.0</v>
      </c>
      <c r="I8129" s="81">
        <v>740000.0</v>
      </c>
      <c r="J8129" s="81">
        <v>81400.0</v>
      </c>
      <c r="K8129" s="81">
        <v>1110000.0</v>
      </c>
      <c r="L8129" s="82">
        <v>0.11</v>
      </c>
      <c r="N8129" s="83">
        <f t="shared" si="1"/>
        <v>0.11</v>
      </c>
      <c r="O8129" s="83">
        <f t="shared" si="2"/>
        <v>0.11</v>
      </c>
      <c r="Q8129" s="83">
        <f t="shared" si="3"/>
        <v>1</v>
      </c>
      <c r="R8129" s="83">
        <f t="shared" si="4"/>
        <v>0.11</v>
      </c>
      <c r="S8129" s="83" t="b">
        <f t="shared" si="5"/>
        <v>0</v>
      </c>
      <c r="T8129" s="72"/>
      <c r="U8129" s="72"/>
      <c r="V8129" s="72"/>
      <c r="W8129" s="72"/>
      <c r="X8129" s="72"/>
      <c r="Y8129" s="72"/>
      <c r="Z8129" s="72"/>
      <c r="AA8129" s="72"/>
      <c r="AB8129" s="72"/>
      <c r="AC8129" s="72"/>
      <c r="AD8129" s="72"/>
      <c r="AE8129" s="72"/>
      <c r="AF8129" s="72"/>
      <c r="AG8129" s="72"/>
      <c r="AH8129" s="72"/>
      <c r="AI8129" s="72"/>
      <c r="AJ8129" s="72"/>
      <c r="AK8129" s="72"/>
    </row>
    <row r="8130" ht="14.25" customHeight="1">
      <c r="A8130" s="78">
        <v>8127.0</v>
      </c>
      <c r="C8130" s="78" t="str">
        <f>VLOOKUP(G8130,[1]Macrodata_CCF!$A$3:$D$55,4,FALSE)</f>
        <v>#ERROR!</v>
      </c>
      <c r="E8130" s="79" t="str">
        <f>VLOOKUP(G8130,[1]Macrodata_CCF!$A$3:$B$55,2,FALSE)</f>
        <v>#ERROR!</v>
      </c>
      <c r="F8130" s="78">
        <v>0.0</v>
      </c>
      <c r="G8130" s="80">
        <v>43.0</v>
      </c>
      <c r="H8130" s="81">
        <v>191905.0</v>
      </c>
      <c r="I8130" s="81">
        <v>990000.0</v>
      </c>
      <c r="J8130" s="81">
        <v>319600.0</v>
      </c>
      <c r="K8130" s="81">
        <v>990000.0</v>
      </c>
      <c r="L8130" s="82">
        <v>0.1599997494032665</v>
      </c>
      <c r="N8130" s="83">
        <f t="shared" si="1"/>
        <v>0.1599997494</v>
      </c>
      <c r="O8130" s="83">
        <f t="shared" si="2"/>
        <v>0.1599997494</v>
      </c>
      <c r="Q8130" s="83">
        <f t="shared" si="3"/>
        <v>0.8061565657</v>
      </c>
      <c r="R8130" s="83">
        <f t="shared" si="4"/>
        <v>0.1599997494</v>
      </c>
      <c r="S8130" s="83" t="b">
        <f t="shared" si="5"/>
        <v>0</v>
      </c>
      <c r="T8130" s="72"/>
      <c r="U8130" s="72"/>
      <c r="V8130" s="72"/>
      <c r="W8130" s="72"/>
      <c r="X8130" s="72"/>
      <c r="Y8130" s="72"/>
      <c r="Z8130" s="72"/>
      <c r="AA8130" s="72"/>
      <c r="AB8130" s="72"/>
      <c r="AC8130" s="72"/>
      <c r="AD8130" s="72"/>
      <c r="AE8130" s="72"/>
      <c r="AF8130" s="72"/>
      <c r="AG8130" s="72"/>
      <c r="AH8130" s="72"/>
      <c r="AI8130" s="72"/>
      <c r="AJ8130" s="72"/>
      <c r="AK8130" s="72"/>
    </row>
    <row r="8131" ht="14.25" customHeight="1">
      <c r="A8131" s="78">
        <v>8128.0</v>
      </c>
      <c r="C8131" s="78" t="str">
        <f>VLOOKUP(G8131,[1]Macrodata_CCF!$A$3:$D$55,4,FALSE)</f>
        <v>#ERROR!</v>
      </c>
      <c r="E8131" s="79" t="str">
        <f>VLOOKUP(G8131,[1]Macrodata_CCF!$A$3:$B$55,2,FALSE)</f>
        <v>#ERROR!</v>
      </c>
      <c r="F8131" s="78">
        <v>0.0</v>
      </c>
      <c r="G8131" s="80">
        <v>28.0</v>
      </c>
      <c r="H8131" s="81">
        <v>202155.0</v>
      </c>
      <c r="I8131" s="81">
        <v>940000.0</v>
      </c>
      <c r="J8131" s="81">
        <v>334965.0</v>
      </c>
      <c r="K8131" s="81">
        <v>940000.0</v>
      </c>
      <c r="L8131" s="82">
        <v>0.1799971538737811</v>
      </c>
      <c r="N8131" s="83">
        <f t="shared" si="1"/>
        <v>0.1799971539</v>
      </c>
      <c r="O8131" s="83">
        <f t="shared" si="2"/>
        <v>0.1799971539</v>
      </c>
      <c r="Q8131" s="83">
        <f t="shared" si="3"/>
        <v>0.7849414894</v>
      </c>
      <c r="R8131" s="83">
        <f t="shared" si="4"/>
        <v>0.1799971539</v>
      </c>
      <c r="S8131" s="83" t="b">
        <f t="shared" si="5"/>
        <v>0</v>
      </c>
      <c r="T8131" s="72"/>
      <c r="U8131" s="72"/>
      <c r="V8131" s="72"/>
      <c r="W8131" s="72"/>
      <c r="X8131" s="72"/>
      <c r="Y8131" s="72"/>
      <c r="Z8131" s="72"/>
      <c r="AA8131" s="72"/>
      <c r="AB8131" s="72"/>
      <c r="AC8131" s="72"/>
      <c r="AD8131" s="72"/>
      <c r="AE8131" s="72"/>
      <c r="AF8131" s="72"/>
      <c r="AG8131" s="72"/>
      <c r="AH8131" s="72"/>
      <c r="AI8131" s="72"/>
      <c r="AJ8131" s="72"/>
      <c r="AK8131" s="72"/>
    </row>
    <row r="8132" ht="14.25" customHeight="1">
      <c r="A8132" s="78">
        <v>8129.0</v>
      </c>
      <c r="C8132" s="78" t="str">
        <f>VLOOKUP(G8132,[1]Macrodata_CCF!$A$3:$D$55,4,FALSE)</f>
        <v>#ERROR!</v>
      </c>
      <c r="E8132" s="79" t="str">
        <f>VLOOKUP(G8132,[1]Macrodata_CCF!$A$3:$B$55,2,FALSE)</f>
        <v>#ERROR!</v>
      </c>
      <c r="F8132" s="78">
        <v>0.0</v>
      </c>
      <c r="G8132" s="80">
        <v>26.0</v>
      </c>
      <c r="H8132" s="81">
        <v>0.0</v>
      </c>
      <c r="I8132" s="81">
        <v>570000.0</v>
      </c>
      <c r="J8132" s="81">
        <v>114000.0</v>
      </c>
      <c r="K8132" s="81">
        <v>855000.0</v>
      </c>
      <c r="L8132" s="82">
        <v>0.2</v>
      </c>
      <c r="N8132" s="83">
        <f t="shared" si="1"/>
        <v>0.2</v>
      </c>
      <c r="O8132" s="83">
        <f t="shared" si="2"/>
        <v>0.2</v>
      </c>
      <c r="Q8132" s="83">
        <f t="shared" si="3"/>
        <v>1</v>
      </c>
      <c r="R8132" s="83">
        <f t="shared" si="4"/>
        <v>0.2</v>
      </c>
      <c r="S8132" s="83" t="b">
        <f t="shared" si="5"/>
        <v>0</v>
      </c>
      <c r="T8132" s="72"/>
      <c r="U8132" s="72"/>
      <c r="V8132" s="72"/>
      <c r="W8132" s="72"/>
      <c r="X8132" s="72"/>
      <c r="Y8132" s="72"/>
      <c r="Z8132" s="72"/>
      <c r="AA8132" s="72"/>
      <c r="AB8132" s="72"/>
      <c r="AC8132" s="72"/>
      <c r="AD8132" s="72"/>
      <c r="AE8132" s="72"/>
      <c r="AF8132" s="72"/>
      <c r="AG8132" s="72"/>
      <c r="AH8132" s="72"/>
      <c r="AI8132" s="72"/>
      <c r="AJ8132" s="72"/>
      <c r="AK8132" s="72"/>
    </row>
    <row r="8133" ht="14.25" customHeight="1">
      <c r="A8133" s="78">
        <v>8130.0</v>
      </c>
      <c r="C8133" s="78" t="str">
        <f>VLOOKUP(G8133,[1]Macrodata_CCF!$A$3:$D$55,4,FALSE)</f>
        <v>#ERROR!</v>
      </c>
      <c r="E8133" s="79" t="str">
        <f>VLOOKUP(G8133,[1]Macrodata_CCF!$A$3:$B$55,2,FALSE)</f>
        <v>#ERROR!</v>
      </c>
      <c r="F8133" s="78">
        <v>0.0</v>
      </c>
      <c r="G8133" s="80">
        <v>12.0</v>
      </c>
      <c r="H8133" s="81">
        <v>0.0</v>
      </c>
      <c r="I8133" s="81">
        <v>700000.0</v>
      </c>
      <c r="J8133" s="81">
        <v>280000.0</v>
      </c>
      <c r="K8133" s="81">
        <v>700000.0</v>
      </c>
      <c r="L8133" s="82">
        <v>0.4</v>
      </c>
      <c r="N8133" s="83">
        <f t="shared" si="1"/>
        <v>0.4</v>
      </c>
      <c r="O8133" s="83">
        <f t="shared" si="2"/>
        <v>0.4</v>
      </c>
      <c r="Q8133" s="83">
        <f t="shared" si="3"/>
        <v>1</v>
      </c>
      <c r="R8133" s="83">
        <f t="shared" si="4"/>
        <v>0.4</v>
      </c>
      <c r="S8133" s="83" t="b">
        <f t="shared" si="5"/>
        <v>0</v>
      </c>
      <c r="T8133" s="72"/>
      <c r="U8133" s="72"/>
      <c r="V8133" s="72"/>
      <c r="W8133" s="72"/>
      <c r="X8133" s="72"/>
      <c r="Y8133" s="72"/>
      <c r="Z8133" s="72"/>
      <c r="AA8133" s="72"/>
      <c r="AB8133" s="72"/>
      <c r="AC8133" s="72"/>
      <c r="AD8133" s="72"/>
      <c r="AE8133" s="72"/>
      <c r="AF8133" s="72"/>
      <c r="AG8133" s="72"/>
      <c r="AH8133" s="72"/>
      <c r="AI8133" s="72"/>
      <c r="AJ8133" s="72"/>
      <c r="AK8133" s="72"/>
    </row>
    <row r="8134" ht="14.25" customHeight="1">
      <c r="A8134" s="78">
        <v>8131.0</v>
      </c>
      <c r="C8134" s="78" t="str">
        <f>VLOOKUP(G8134,[1]Macrodata_CCF!$A$3:$D$55,4,FALSE)</f>
        <v>#ERROR!</v>
      </c>
      <c r="E8134" s="79" t="str">
        <f>VLOOKUP(G8134,[1]Macrodata_CCF!$A$3:$B$55,2,FALSE)</f>
        <v>#ERROR!</v>
      </c>
      <c r="F8134" s="78">
        <v>0.0</v>
      </c>
      <c r="G8134" s="80">
        <v>8.0</v>
      </c>
      <c r="H8134" s="81">
        <v>194720.0</v>
      </c>
      <c r="I8134" s="81">
        <v>900000.0</v>
      </c>
      <c r="J8134" s="81">
        <v>918000.0</v>
      </c>
      <c r="K8134" s="81">
        <v>900000.0</v>
      </c>
      <c r="L8134" s="82">
        <v>1.025521778584392</v>
      </c>
      <c r="N8134" s="83">
        <f t="shared" si="1"/>
        <v>1.025521779</v>
      </c>
      <c r="O8134" s="83">
        <f t="shared" si="2"/>
        <v>1</v>
      </c>
      <c r="Q8134" s="83">
        <f t="shared" si="3"/>
        <v>0.7836444444</v>
      </c>
      <c r="R8134" s="83">
        <f t="shared" si="4"/>
        <v>1.025521779</v>
      </c>
      <c r="S8134" s="83" t="b">
        <f t="shared" si="5"/>
        <v>0</v>
      </c>
      <c r="T8134" s="72"/>
      <c r="U8134" s="72"/>
      <c r="V8134" s="72"/>
      <c r="W8134" s="72"/>
      <c r="X8134" s="72"/>
      <c r="Y8134" s="72"/>
      <c r="Z8134" s="72"/>
      <c r="AA8134" s="72"/>
      <c r="AB8134" s="72"/>
      <c r="AC8134" s="72"/>
      <c r="AD8134" s="72"/>
      <c r="AE8134" s="72"/>
      <c r="AF8134" s="72"/>
      <c r="AG8134" s="72"/>
      <c r="AH8134" s="72"/>
      <c r="AI8134" s="72"/>
      <c r="AJ8134" s="72"/>
      <c r="AK8134" s="72"/>
    </row>
    <row r="8135" ht="14.25" customHeight="1">
      <c r="A8135" s="78">
        <v>8132.0</v>
      </c>
      <c r="C8135" s="78" t="str">
        <f>VLOOKUP(G8135,[1]Macrodata_CCF!$A$3:$D$55,4,FALSE)</f>
        <v>#ERROR!</v>
      </c>
      <c r="E8135" s="79" t="str">
        <f>VLOOKUP(G8135,[1]Macrodata_CCF!$A$3:$B$55,2,FALSE)</f>
        <v>#ERROR!</v>
      </c>
      <c r="F8135" s="78">
        <v>0.0</v>
      </c>
      <c r="G8135" s="80">
        <v>46.0</v>
      </c>
      <c r="H8135" s="81">
        <v>0.0</v>
      </c>
      <c r="I8135" s="81">
        <v>440000.0</v>
      </c>
      <c r="J8135" s="81">
        <v>88000.0</v>
      </c>
      <c r="K8135" s="81">
        <v>440000.0</v>
      </c>
      <c r="L8135" s="82">
        <v>0.2</v>
      </c>
      <c r="N8135" s="83">
        <f t="shared" si="1"/>
        <v>0.2</v>
      </c>
      <c r="O8135" s="83">
        <f t="shared" si="2"/>
        <v>0.2</v>
      </c>
      <c r="Q8135" s="83">
        <f t="shared" si="3"/>
        <v>1</v>
      </c>
      <c r="R8135" s="83">
        <f t="shared" si="4"/>
        <v>0.2</v>
      </c>
      <c r="S8135" s="83" t="b">
        <f t="shared" si="5"/>
        <v>0</v>
      </c>
      <c r="T8135" s="72"/>
      <c r="U8135" s="72"/>
      <c r="V8135" s="72"/>
      <c r="W8135" s="72"/>
      <c r="X8135" s="72"/>
      <c r="Y8135" s="72"/>
      <c r="Z8135" s="72"/>
      <c r="AA8135" s="72"/>
      <c r="AB8135" s="72"/>
      <c r="AC8135" s="72"/>
      <c r="AD8135" s="72"/>
      <c r="AE8135" s="72"/>
      <c r="AF8135" s="72"/>
      <c r="AG8135" s="72"/>
      <c r="AH8135" s="72"/>
      <c r="AI8135" s="72"/>
      <c r="AJ8135" s="72"/>
      <c r="AK8135" s="72"/>
    </row>
    <row r="8136" ht="14.25" customHeight="1">
      <c r="A8136" s="78">
        <v>8133.0</v>
      </c>
      <c r="C8136" s="78" t="str">
        <f>VLOOKUP(G8136,[1]Macrodata_CCF!$A$3:$D$55,4,FALSE)</f>
        <v>#ERROR!</v>
      </c>
      <c r="E8136" s="79" t="str">
        <f>VLOOKUP(G8136,[1]Macrodata_CCF!$A$3:$B$55,2,FALSE)</f>
        <v>#ERROR!</v>
      </c>
      <c r="F8136" s="78">
        <v>0.0</v>
      </c>
      <c r="G8136" s="80">
        <v>44.0</v>
      </c>
      <c r="H8136" s="81">
        <v>26975.0</v>
      </c>
      <c r="I8136" s="81">
        <v>40000.0</v>
      </c>
      <c r="J8136" s="81">
        <v>29320.0</v>
      </c>
      <c r="K8136" s="81">
        <v>56000.0</v>
      </c>
      <c r="L8136" s="82">
        <v>0.1800383877159309</v>
      </c>
      <c r="N8136" s="83">
        <f t="shared" si="1"/>
        <v>0.1800383877</v>
      </c>
      <c r="O8136" s="83">
        <f t="shared" si="2"/>
        <v>0.1800383877</v>
      </c>
      <c r="Q8136" s="83">
        <f t="shared" si="3"/>
        <v>0.325625</v>
      </c>
      <c r="R8136" s="83">
        <f t="shared" si="4"/>
        <v>0.1800383877</v>
      </c>
      <c r="S8136" s="83" t="b">
        <f t="shared" si="5"/>
        <v>0</v>
      </c>
      <c r="T8136" s="72"/>
      <c r="U8136" s="72"/>
      <c r="V8136" s="72"/>
      <c r="W8136" s="72"/>
      <c r="X8136" s="72"/>
      <c r="Y8136" s="72"/>
      <c r="Z8136" s="72"/>
      <c r="AA8136" s="72"/>
      <c r="AB8136" s="72"/>
      <c r="AC8136" s="72"/>
      <c r="AD8136" s="72"/>
      <c r="AE8136" s="72"/>
      <c r="AF8136" s="72"/>
      <c r="AG8136" s="72"/>
      <c r="AH8136" s="72"/>
      <c r="AI8136" s="72"/>
      <c r="AJ8136" s="72"/>
      <c r="AK8136" s="72"/>
    </row>
    <row r="8137" ht="14.25" customHeight="1">
      <c r="A8137" s="78">
        <v>8134.0</v>
      </c>
      <c r="C8137" s="78" t="str">
        <f>VLOOKUP(G8137,[1]Macrodata_CCF!$A$3:$D$55,4,FALSE)</f>
        <v>#ERROR!</v>
      </c>
      <c r="E8137" s="79" t="str">
        <f>VLOOKUP(G8137,[1]Macrodata_CCF!$A$3:$B$55,2,FALSE)</f>
        <v>#ERROR!</v>
      </c>
      <c r="F8137" s="78">
        <v>1.0</v>
      </c>
      <c r="G8137" s="80">
        <v>2.0</v>
      </c>
      <c r="H8137" s="81">
        <v>953150.0</v>
      </c>
      <c r="I8137" s="81">
        <v>910000.0</v>
      </c>
      <c r="J8137" s="81">
        <v>928200.0</v>
      </c>
      <c r="K8137" s="81">
        <v>910000.0</v>
      </c>
      <c r="L8137" s="82">
        <v>0.578215527230591</v>
      </c>
      <c r="N8137" s="83">
        <f t="shared" si="1"/>
        <v>0.5782155272</v>
      </c>
      <c r="O8137" s="83">
        <f t="shared" si="2"/>
        <v>0.5782155272</v>
      </c>
      <c r="Q8137" s="83">
        <f t="shared" si="3"/>
        <v>-0.04741758242</v>
      </c>
      <c r="R8137" s="83">
        <f t="shared" si="4"/>
        <v>-0.02741758242</v>
      </c>
      <c r="S8137" s="83" t="b">
        <f t="shared" si="5"/>
        <v>0</v>
      </c>
      <c r="T8137" s="72"/>
      <c r="U8137" s="72"/>
      <c r="V8137" s="72"/>
      <c r="W8137" s="72"/>
      <c r="X8137" s="72"/>
      <c r="Y8137" s="72"/>
      <c r="Z8137" s="72"/>
      <c r="AA8137" s="72"/>
      <c r="AB8137" s="72"/>
      <c r="AC8137" s="72"/>
      <c r="AD8137" s="72"/>
      <c r="AE8137" s="72"/>
      <c r="AF8137" s="72"/>
      <c r="AG8137" s="72"/>
      <c r="AH8137" s="72"/>
      <c r="AI8137" s="72"/>
      <c r="AJ8137" s="72"/>
      <c r="AK8137" s="72"/>
    </row>
    <row r="8138" ht="14.25" customHeight="1">
      <c r="A8138" s="78">
        <v>8135.0</v>
      </c>
      <c r="C8138" s="78" t="str">
        <f>VLOOKUP(G8138,[1]Macrodata_CCF!$A$3:$D$55,4,FALSE)</f>
        <v>#ERROR!</v>
      </c>
      <c r="E8138" s="79" t="str">
        <f>VLOOKUP(G8138,[1]Macrodata_CCF!$A$3:$B$55,2,FALSE)</f>
        <v>#ERROR!</v>
      </c>
      <c r="F8138" s="78">
        <v>0.0</v>
      </c>
      <c r="G8138" s="80">
        <v>47.0</v>
      </c>
      <c r="H8138" s="81">
        <v>29935.0</v>
      </c>
      <c r="I8138" s="81">
        <v>30000.0</v>
      </c>
      <c r="J8138" s="81">
        <v>29945.0</v>
      </c>
      <c r="K8138" s="81">
        <v>30000.0</v>
      </c>
      <c r="L8138" s="82">
        <v>0.1538461538461539</v>
      </c>
      <c r="N8138" s="83">
        <f t="shared" si="1"/>
        <v>0.1538461538</v>
      </c>
      <c r="O8138" s="83">
        <f t="shared" si="2"/>
        <v>0.1538461538</v>
      </c>
      <c r="Q8138" s="83">
        <f t="shared" si="3"/>
        <v>0.002166666667</v>
      </c>
      <c r="R8138" s="83">
        <f t="shared" si="4"/>
        <v>0.0003333333333</v>
      </c>
      <c r="S8138" s="83" t="b">
        <f t="shared" si="5"/>
        <v>0</v>
      </c>
      <c r="T8138" s="72"/>
      <c r="U8138" s="72"/>
      <c r="V8138" s="72"/>
      <c r="W8138" s="72"/>
      <c r="X8138" s="72"/>
      <c r="Y8138" s="72"/>
      <c r="Z8138" s="72"/>
      <c r="AA8138" s="72"/>
      <c r="AB8138" s="72"/>
      <c r="AC8138" s="72"/>
      <c r="AD8138" s="72"/>
      <c r="AE8138" s="72"/>
      <c r="AF8138" s="72"/>
      <c r="AG8138" s="72"/>
      <c r="AH8138" s="72"/>
      <c r="AI8138" s="72"/>
      <c r="AJ8138" s="72"/>
      <c r="AK8138" s="72"/>
    </row>
    <row r="8139" ht="14.25" customHeight="1">
      <c r="A8139" s="78">
        <v>8136.0</v>
      </c>
      <c r="C8139" s="78" t="str">
        <f>VLOOKUP(G8139,[1]Macrodata_CCF!$A$3:$D$55,4,FALSE)</f>
        <v>#ERROR!</v>
      </c>
      <c r="E8139" s="79" t="str">
        <f>VLOOKUP(G8139,[1]Macrodata_CCF!$A$3:$B$55,2,FALSE)</f>
        <v>#ERROR!</v>
      </c>
      <c r="F8139" s="78">
        <v>0.0</v>
      </c>
      <c r="G8139" s="80">
        <v>5.0</v>
      </c>
      <c r="H8139" s="81">
        <v>58910.0</v>
      </c>
      <c r="I8139" s="81">
        <v>170000.0</v>
      </c>
      <c r="J8139" s="81">
        <v>47800.0</v>
      </c>
      <c r="K8139" s="81">
        <v>170000.0</v>
      </c>
      <c r="L8139" s="82">
        <v>-0.100009001710325</v>
      </c>
      <c r="N8139" s="83">
        <f t="shared" si="1"/>
        <v>-0.1000090017</v>
      </c>
      <c r="O8139" s="83">
        <f t="shared" si="2"/>
        <v>0</v>
      </c>
      <c r="Q8139" s="83">
        <f t="shared" si="3"/>
        <v>0.6534705882</v>
      </c>
      <c r="R8139" s="83">
        <f t="shared" si="4"/>
        <v>-0.1000090017</v>
      </c>
      <c r="S8139" s="83" t="b">
        <f t="shared" si="5"/>
        <v>0</v>
      </c>
      <c r="T8139" s="72"/>
      <c r="U8139" s="72"/>
      <c r="V8139" s="72"/>
      <c r="W8139" s="72"/>
      <c r="X8139" s="72"/>
      <c r="Y8139" s="72"/>
      <c r="Z8139" s="72"/>
      <c r="AA8139" s="72"/>
      <c r="AB8139" s="72"/>
      <c r="AC8139" s="72"/>
      <c r="AD8139" s="72"/>
      <c r="AE8139" s="72"/>
      <c r="AF8139" s="72"/>
      <c r="AG8139" s="72"/>
      <c r="AH8139" s="72"/>
      <c r="AI8139" s="72"/>
      <c r="AJ8139" s="72"/>
      <c r="AK8139" s="72"/>
    </row>
    <row r="8140" ht="14.25" customHeight="1">
      <c r="A8140" s="78">
        <v>8137.0</v>
      </c>
      <c r="C8140" s="78" t="str">
        <f>VLOOKUP(G8140,[1]Macrodata_CCF!$A$3:$D$55,4,FALSE)</f>
        <v>#ERROR!</v>
      </c>
      <c r="E8140" s="79" t="str">
        <f>VLOOKUP(G8140,[1]Macrodata_CCF!$A$3:$B$55,2,FALSE)</f>
        <v>#ERROR!</v>
      </c>
      <c r="F8140" s="78">
        <v>0.0</v>
      </c>
      <c r="G8140" s="80">
        <v>16.0</v>
      </c>
      <c r="H8140" s="81">
        <v>31490.0</v>
      </c>
      <c r="I8140" s="81">
        <v>790000.0</v>
      </c>
      <c r="J8140" s="81">
        <v>175605.0</v>
      </c>
      <c r="K8140" s="81">
        <v>790000.0</v>
      </c>
      <c r="L8140" s="82">
        <v>0.1899974950890562</v>
      </c>
      <c r="N8140" s="83">
        <f t="shared" si="1"/>
        <v>0.1899974951</v>
      </c>
      <c r="O8140" s="83">
        <f t="shared" si="2"/>
        <v>0.1899974951</v>
      </c>
      <c r="Q8140" s="83">
        <f t="shared" si="3"/>
        <v>0.9601392405</v>
      </c>
      <c r="R8140" s="83">
        <f t="shared" si="4"/>
        <v>0.1899974951</v>
      </c>
      <c r="S8140" s="83" t="b">
        <f t="shared" si="5"/>
        <v>0</v>
      </c>
      <c r="T8140" s="72"/>
      <c r="U8140" s="72"/>
      <c r="V8140" s="72"/>
      <c r="W8140" s="72"/>
      <c r="X8140" s="72"/>
      <c r="Y8140" s="72"/>
      <c r="Z8140" s="72"/>
      <c r="AA8140" s="72"/>
      <c r="AB8140" s="72"/>
      <c r="AC8140" s="72"/>
      <c r="AD8140" s="72"/>
      <c r="AE8140" s="72"/>
      <c r="AF8140" s="72"/>
      <c r="AG8140" s="72"/>
      <c r="AH8140" s="72"/>
      <c r="AI8140" s="72"/>
      <c r="AJ8140" s="72"/>
      <c r="AK8140" s="72"/>
    </row>
    <row r="8141" ht="14.25" customHeight="1">
      <c r="A8141" s="78">
        <v>8138.0</v>
      </c>
      <c r="C8141" s="78" t="str">
        <f>VLOOKUP(G8141,[1]Macrodata_CCF!$A$3:$D$55,4,FALSE)</f>
        <v>#ERROR!</v>
      </c>
      <c r="E8141" s="79" t="str">
        <f>VLOOKUP(G8141,[1]Macrodata_CCF!$A$3:$B$55,2,FALSE)</f>
        <v>#ERROR!</v>
      </c>
      <c r="F8141" s="78">
        <v>1.0</v>
      </c>
      <c r="G8141" s="80">
        <v>11.0</v>
      </c>
      <c r="H8141" s="81">
        <v>0.0</v>
      </c>
      <c r="I8141" s="81">
        <v>790000.0</v>
      </c>
      <c r="J8141" s="81">
        <v>371300.0</v>
      </c>
      <c r="K8141" s="81">
        <v>1106000.0</v>
      </c>
      <c r="L8141" s="82">
        <v>0.47</v>
      </c>
      <c r="N8141" s="83">
        <f t="shared" si="1"/>
        <v>0.47</v>
      </c>
      <c r="O8141" s="83">
        <f t="shared" si="2"/>
        <v>0.47</v>
      </c>
      <c r="Q8141" s="83">
        <f t="shared" si="3"/>
        <v>1</v>
      </c>
      <c r="R8141" s="83">
        <f t="shared" si="4"/>
        <v>0.47</v>
      </c>
      <c r="S8141" s="83" t="b">
        <f t="shared" si="5"/>
        <v>0</v>
      </c>
      <c r="T8141" s="72"/>
      <c r="U8141" s="72"/>
      <c r="V8141" s="72"/>
      <c r="W8141" s="72"/>
      <c r="X8141" s="72"/>
      <c r="Y8141" s="72"/>
      <c r="Z8141" s="72"/>
      <c r="AA8141" s="72"/>
      <c r="AB8141" s="72"/>
      <c r="AC8141" s="72"/>
      <c r="AD8141" s="72"/>
      <c r="AE8141" s="72"/>
      <c r="AF8141" s="72"/>
      <c r="AG8141" s="72"/>
      <c r="AH8141" s="72"/>
      <c r="AI8141" s="72"/>
      <c r="AJ8141" s="72"/>
      <c r="AK8141" s="72"/>
    </row>
    <row r="8142" ht="14.25" customHeight="1">
      <c r="A8142" s="78">
        <v>8139.0</v>
      </c>
      <c r="C8142" s="78" t="str">
        <f>VLOOKUP(G8142,[1]Macrodata_CCF!$A$3:$D$55,4,FALSE)</f>
        <v>#ERROR!</v>
      </c>
      <c r="E8142" s="79" t="str">
        <f>VLOOKUP(G8142,[1]Macrodata_CCF!$A$3:$B$55,2,FALSE)</f>
        <v>#ERROR!</v>
      </c>
      <c r="F8142" s="78">
        <v>0.0</v>
      </c>
      <c r="G8142" s="80">
        <v>36.0</v>
      </c>
      <c r="H8142" s="81">
        <v>377955.0</v>
      </c>
      <c r="I8142" s="81">
        <v>560000.0</v>
      </c>
      <c r="J8142" s="81">
        <v>414365.0</v>
      </c>
      <c r="K8142" s="81">
        <v>560000.0</v>
      </c>
      <c r="L8142" s="82">
        <v>0.2000054931472987</v>
      </c>
      <c r="N8142" s="83">
        <f t="shared" si="1"/>
        <v>0.2000054931</v>
      </c>
      <c r="O8142" s="83">
        <f t="shared" si="2"/>
        <v>0.2000054931</v>
      </c>
      <c r="Q8142" s="83">
        <f t="shared" si="3"/>
        <v>0.3250803571</v>
      </c>
      <c r="R8142" s="83">
        <f t="shared" si="4"/>
        <v>0.2000054931</v>
      </c>
      <c r="S8142" s="83" t="b">
        <f t="shared" si="5"/>
        <v>0</v>
      </c>
      <c r="T8142" s="72"/>
      <c r="U8142" s="72"/>
      <c r="V8142" s="72"/>
      <c r="W8142" s="72"/>
      <c r="X8142" s="72"/>
      <c r="Y8142" s="72"/>
      <c r="Z8142" s="72"/>
      <c r="AA8142" s="72"/>
      <c r="AB8142" s="72"/>
      <c r="AC8142" s="72"/>
      <c r="AD8142" s="72"/>
      <c r="AE8142" s="72"/>
      <c r="AF8142" s="72"/>
      <c r="AG8142" s="72"/>
      <c r="AH8142" s="72"/>
      <c r="AI8142" s="72"/>
      <c r="AJ8142" s="72"/>
      <c r="AK8142" s="72"/>
    </row>
    <row r="8143" ht="14.25" customHeight="1">
      <c r="A8143" s="78">
        <v>8140.0</v>
      </c>
      <c r="C8143" s="78" t="str">
        <f>VLOOKUP(G8143,[1]Macrodata_CCF!$A$3:$D$55,4,FALSE)</f>
        <v>#ERROR!</v>
      </c>
      <c r="E8143" s="79" t="str">
        <f>VLOOKUP(G8143,[1]Macrodata_CCF!$A$3:$B$55,2,FALSE)</f>
        <v>#ERROR!</v>
      </c>
      <c r="F8143" s="78">
        <v>0.0</v>
      </c>
      <c r="G8143" s="80">
        <v>10.0</v>
      </c>
      <c r="H8143" s="81">
        <v>764610.0</v>
      </c>
      <c r="I8143" s="81">
        <v>810000.0</v>
      </c>
      <c r="J8143" s="81">
        <v>774595.0</v>
      </c>
      <c r="K8143" s="81">
        <v>810000.0</v>
      </c>
      <c r="L8143" s="82">
        <v>0.2199823749724609</v>
      </c>
      <c r="N8143" s="83">
        <f t="shared" si="1"/>
        <v>0.219982375</v>
      </c>
      <c r="O8143" s="83">
        <f t="shared" si="2"/>
        <v>0.219982375</v>
      </c>
      <c r="Q8143" s="83">
        <f t="shared" si="3"/>
        <v>0.05603703704</v>
      </c>
      <c r="R8143" s="83">
        <f t="shared" si="4"/>
        <v>0.01232716049</v>
      </c>
      <c r="S8143" s="83" t="b">
        <f t="shared" si="5"/>
        <v>0</v>
      </c>
      <c r="T8143" s="72"/>
      <c r="U8143" s="72"/>
      <c r="V8143" s="72"/>
      <c r="W8143" s="72"/>
      <c r="X8143" s="72"/>
      <c r="Y8143" s="72"/>
      <c r="Z8143" s="72"/>
      <c r="AA8143" s="72"/>
      <c r="AB8143" s="72"/>
      <c r="AC8143" s="72"/>
      <c r="AD8143" s="72"/>
      <c r="AE8143" s="72"/>
      <c r="AF8143" s="72"/>
      <c r="AG8143" s="72"/>
      <c r="AH8143" s="72"/>
      <c r="AI8143" s="72"/>
      <c r="AJ8143" s="72"/>
      <c r="AK8143" s="72"/>
    </row>
    <row r="8144" ht="14.25" customHeight="1">
      <c r="A8144" s="78">
        <v>8141.0</v>
      </c>
      <c r="C8144" s="78" t="str">
        <f>VLOOKUP(G8144,[1]Macrodata_CCF!$A$3:$D$55,4,FALSE)</f>
        <v>#ERROR!</v>
      </c>
      <c r="E8144" s="79" t="str">
        <f>VLOOKUP(G8144,[1]Macrodata_CCF!$A$3:$B$55,2,FALSE)</f>
        <v>#ERROR!</v>
      </c>
      <c r="F8144" s="78">
        <v>0.0</v>
      </c>
      <c r="G8144" s="80">
        <v>40.0</v>
      </c>
      <c r="H8144" s="81">
        <v>33305.0</v>
      </c>
      <c r="I8144" s="81">
        <v>50000.0</v>
      </c>
      <c r="J8144" s="81">
        <v>35475.0</v>
      </c>
      <c r="K8144" s="81">
        <v>50000.0</v>
      </c>
      <c r="L8144" s="82">
        <v>0.129979035639413</v>
      </c>
      <c r="N8144" s="83">
        <f t="shared" si="1"/>
        <v>0.1299790356</v>
      </c>
      <c r="O8144" s="83">
        <f t="shared" si="2"/>
        <v>0.1299790356</v>
      </c>
      <c r="Q8144" s="83">
        <f t="shared" si="3"/>
        <v>0.3339</v>
      </c>
      <c r="R8144" s="83">
        <f t="shared" si="4"/>
        <v>0.1299790356</v>
      </c>
      <c r="S8144" s="83" t="b">
        <f t="shared" si="5"/>
        <v>0</v>
      </c>
      <c r="T8144" s="72"/>
      <c r="U8144" s="72"/>
      <c r="V8144" s="72"/>
      <c r="W8144" s="72"/>
      <c r="X8144" s="72"/>
      <c r="Y8144" s="72"/>
      <c r="Z8144" s="72"/>
      <c r="AA8144" s="72"/>
      <c r="AB8144" s="72"/>
      <c r="AC8144" s="72"/>
      <c r="AD8144" s="72"/>
      <c r="AE8144" s="72"/>
      <c r="AF8144" s="72"/>
      <c r="AG8144" s="72"/>
      <c r="AH8144" s="72"/>
      <c r="AI8144" s="72"/>
      <c r="AJ8144" s="72"/>
      <c r="AK8144" s="72"/>
    </row>
    <row r="8145" ht="14.25" customHeight="1">
      <c r="A8145" s="78">
        <v>8142.0</v>
      </c>
      <c r="C8145" s="78" t="str">
        <f>VLOOKUP(G8145,[1]Macrodata_CCF!$A$3:$D$55,4,FALSE)</f>
        <v>#ERROR!</v>
      </c>
      <c r="E8145" s="79" t="str">
        <f>VLOOKUP(G8145,[1]Macrodata_CCF!$A$3:$B$55,2,FALSE)</f>
        <v>#ERROR!</v>
      </c>
      <c r="F8145" s="78">
        <v>0.0</v>
      </c>
      <c r="G8145" s="80">
        <v>36.0</v>
      </c>
      <c r="H8145" s="81">
        <v>675925.0</v>
      </c>
      <c r="I8145" s="81">
        <v>770000.0</v>
      </c>
      <c r="J8145" s="81">
        <v>691920.0</v>
      </c>
      <c r="K8145" s="81">
        <v>770000.0</v>
      </c>
      <c r="L8145" s="82">
        <v>0.1700239170874303</v>
      </c>
      <c r="N8145" s="83">
        <f t="shared" si="1"/>
        <v>0.1700239171</v>
      </c>
      <c r="O8145" s="83">
        <f t="shared" si="2"/>
        <v>0.1700239171</v>
      </c>
      <c r="Q8145" s="83">
        <f t="shared" si="3"/>
        <v>0.1221753247</v>
      </c>
      <c r="R8145" s="83">
        <f t="shared" si="4"/>
        <v>0.1700239171</v>
      </c>
      <c r="S8145" s="83" t="b">
        <f t="shared" si="5"/>
        <v>0</v>
      </c>
      <c r="T8145" s="72"/>
      <c r="U8145" s="72"/>
      <c r="V8145" s="72"/>
      <c r="W8145" s="72"/>
      <c r="X8145" s="72"/>
      <c r="Y8145" s="72"/>
      <c r="Z8145" s="72"/>
      <c r="AA8145" s="72"/>
      <c r="AB8145" s="72"/>
      <c r="AC8145" s="72"/>
      <c r="AD8145" s="72"/>
      <c r="AE8145" s="72"/>
      <c r="AF8145" s="72"/>
      <c r="AG8145" s="72"/>
      <c r="AH8145" s="72"/>
      <c r="AI8145" s="72"/>
      <c r="AJ8145" s="72"/>
      <c r="AK8145" s="72"/>
    </row>
    <row r="8146" ht="14.25" customHeight="1">
      <c r="A8146" s="78">
        <v>8143.0</v>
      </c>
      <c r="C8146" s="78" t="str">
        <f>VLOOKUP(G8146,[1]Macrodata_CCF!$A$3:$D$55,4,FALSE)</f>
        <v>#ERROR!</v>
      </c>
      <c r="E8146" s="79" t="str">
        <f>VLOOKUP(G8146,[1]Macrodata_CCF!$A$3:$B$55,2,FALSE)</f>
        <v>#ERROR!</v>
      </c>
      <c r="F8146" s="78">
        <v>0.0</v>
      </c>
      <c r="G8146" s="80">
        <v>28.0</v>
      </c>
      <c r="H8146" s="81">
        <v>229245.0</v>
      </c>
      <c r="I8146" s="81">
        <v>860000.0</v>
      </c>
      <c r="J8146" s="81">
        <v>1228080.0</v>
      </c>
      <c r="K8146" s="81">
        <v>1204000.0</v>
      </c>
      <c r="L8146" s="82">
        <v>1.583554628976386</v>
      </c>
      <c r="N8146" s="83">
        <f t="shared" si="1"/>
        <v>1.583554629</v>
      </c>
      <c r="O8146" s="83">
        <f t="shared" si="2"/>
        <v>1</v>
      </c>
      <c r="Q8146" s="83">
        <f t="shared" si="3"/>
        <v>0.7334360465</v>
      </c>
      <c r="R8146" s="83">
        <f t="shared" si="4"/>
        <v>1.583554629</v>
      </c>
      <c r="S8146" s="83" t="b">
        <f t="shared" si="5"/>
        <v>0</v>
      </c>
      <c r="T8146" s="72"/>
      <c r="U8146" s="72"/>
      <c r="V8146" s="72"/>
      <c r="W8146" s="72"/>
      <c r="X8146" s="72"/>
      <c r="Y8146" s="72"/>
      <c r="Z8146" s="72"/>
      <c r="AA8146" s="72"/>
      <c r="AB8146" s="72"/>
      <c r="AC8146" s="72"/>
      <c r="AD8146" s="72"/>
      <c r="AE8146" s="72"/>
      <c r="AF8146" s="72"/>
      <c r="AG8146" s="72"/>
      <c r="AH8146" s="72"/>
      <c r="AI8146" s="72"/>
      <c r="AJ8146" s="72"/>
      <c r="AK8146" s="72"/>
    </row>
    <row r="8147" ht="14.25" customHeight="1">
      <c r="A8147" s="78">
        <v>8144.0</v>
      </c>
      <c r="C8147" s="78" t="str">
        <f>VLOOKUP(G8147,[1]Macrodata_CCF!$A$3:$D$55,4,FALSE)</f>
        <v>#ERROR!</v>
      </c>
      <c r="E8147" s="79" t="str">
        <f>VLOOKUP(G8147,[1]Macrodata_CCF!$A$3:$B$55,2,FALSE)</f>
        <v>#ERROR!</v>
      </c>
      <c r="F8147" s="78">
        <v>0.0</v>
      </c>
      <c r="G8147" s="80">
        <v>35.0</v>
      </c>
      <c r="H8147" s="81">
        <v>71775.0</v>
      </c>
      <c r="I8147" s="81">
        <v>380000.0</v>
      </c>
      <c r="J8147" s="81">
        <v>96435.0</v>
      </c>
      <c r="K8147" s="81">
        <v>380000.0</v>
      </c>
      <c r="L8147" s="82">
        <v>0.0800064887663233</v>
      </c>
      <c r="N8147" s="83">
        <f t="shared" si="1"/>
        <v>0.08000648877</v>
      </c>
      <c r="O8147" s="83">
        <f t="shared" si="2"/>
        <v>0.08000648877</v>
      </c>
      <c r="Q8147" s="83">
        <f t="shared" si="3"/>
        <v>0.8111184211</v>
      </c>
      <c r="R8147" s="83">
        <f t="shared" si="4"/>
        <v>0.08000648877</v>
      </c>
      <c r="S8147" s="83" t="b">
        <f t="shared" si="5"/>
        <v>0</v>
      </c>
      <c r="T8147" s="72"/>
      <c r="U8147" s="72"/>
      <c r="V8147" s="72"/>
      <c r="W8147" s="72"/>
      <c r="X8147" s="72"/>
      <c r="Y8147" s="72"/>
      <c r="Z8147" s="72"/>
      <c r="AA8147" s="72"/>
      <c r="AB8147" s="72"/>
      <c r="AC8147" s="72"/>
      <c r="AD8147" s="72"/>
      <c r="AE8147" s="72"/>
      <c r="AF8147" s="72"/>
      <c r="AG8147" s="72"/>
      <c r="AH8147" s="72"/>
      <c r="AI8147" s="72"/>
      <c r="AJ8147" s="72"/>
      <c r="AK8147" s="72"/>
    </row>
    <row r="8148" ht="14.25" customHeight="1">
      <c r="A8148" s="78">
        <v>8145.0</v>
      </c>
      <c r="C8148" s="78" t="str">
        <f>VLOOKUP(G8148,[1]Macrodata_CCF!$A$3:$D$55,4,FALSE)</f>
        <v>#ERROR!</v>
      </c>
      <c r="E8148" s="79" t="str">
        <f>VLOOKUP(G8148,[1]Macrodata_CCF!$A$3:$B$55,2,FALSE)</f>
        <v>#ERROR!</v>
      </c>
      <c r="F8148" s="78">
        <v>0.0</v>
      </c>
      <c r="G8148" s="80">
        <v>40.0</v>
      </c>
      <c r="H8148" s="81">
        <v>124140.0</v>
      </c>
      <c r="I8148" s="81">
        <v>160000.0</v>
      </c>
      <c r="J8148" s="81">
        <v>127365.0</v>
      </c>
      <c r="K8148" s="81">
        <v>160000.0</v>
      </c>
      <c r="L8148" s="82">
        <v>0.08993307306190741</v>
      </c>
      <c r="N8148" s="83">
        <f t="shared" si="1"/>
        <v>0.08993307306</v>
      </c>
      <c r="O8148" s="83">
        <f t="shared" si="2"/>
        <v>0.08993307306</v>
      </c>
      <c r="Q8148" s="83">
        <f t="shared" si="3"/>
        <v>0.224125</v>
      </c>
      <c r="R8148" s="83">
        <f t="shared" si="4"/>
        <v>0.08993307306</v>
      </c>
      <c r="S8148" s="83" t="b">
        <f t="shared" si="5"/>
        <v>0</v>
      </c>
      <c r="T8148" s="72"/>
      <c r="U8148" s="72"/>
      <c r="V8148" s="72"/>
      <c r="W8148" s="72"/>
      <c r="X8148" s="72"/>
      <c r="Y8148" s="72"/>
      <c r="Z8148" s="72"/>
      <c r="AA8148" s="72"/>
      <c r="AB8148" s="72"/>
      <c r="AC8148" s="72"/>
      <c r="AD8148" s="72"/>
      <c r="AE8148" s="72"/>
      <c r="AF8148" s="72"/>
      <c r="AG8148" s="72"/>
      <c r="AH8148" s="72"/>
      <c r="AI8148" s="72"/>
      <c r="AJ8148" s="72"/>
      <c r="AK8148" s="72"/>
    </row>
    <row r="8149" ht="14.25" customHeight="1">
      <c r="A8149" s="78">
        <v>8146.0</v>
      </c>
      <c r="C8149" s="78" t="str">
        <f>VLOOKUP(G8149,[1]Macrodata_CCF!$A$3:$D$55,4,FALSE)</f>
        <v>#ERROR!</v>
      </c>
      <c r="E8149" s="79" t="str">
        <f>VLOOKUP(G8149,[1]Macrodata_CCF!$A$3:$B$55,2,FALSE)</f>
        <v>#ERROR!</v>
      </c>
      <c r="F8149" s="78">
        <v>0.0</v>
      </c>
      <c r="G8149" s="80">
        <v>33.0</v>
      </c>
      <c r="H8149" s="81">
        <v>362130.0</v>
      </c>
      <c r="I8149" s="81">
        <v>570000.0</v>
      </c>
      <c r="J8149" s="81">
        <v>393310.0</v>
      </c>
      <c r="K8149" s="81">
        <v>570000.0</v>
      </c>
      <c r="L8149" s="82">
        <v>0.1499975946505027</v>
      </c>
      <c r="N8149" s="83">
        <f t="shared" si="1"/>
        <v>0.1499975947</v>
      </c>
      <c r="O8149" s="83">
        <f t="shared" si="2"/>
        <v>0.1499975947</v>
      </c>
      <c r="Q8149" s="83">
        <f t="shared" si="3"/>
        <v>0.3646842105</v>
      </c>
      <c r="R8149" s="83">
        <f t="shared" si="4"/>
        <v>0.1499975947</v>
      </c>
      <c r="S8149" s="83" t="b">
        <f t="shared" si="5"/>
        <v>0</v>
      </c>
      <c r="T8149" s="72"/>
      <c r="U8149" s="72"/>
      <c r="V8149" s="72"/>
      <c r="W8149" s="72"/>
      <c r="X8149" s="72"/>
      <c r="Y8149" s="72"/>
      <c r="Z8149" s="72"/>
      <c r="AA8149" s="72"/>
      <c r="AB8149" s="72"/>
      <c r="AC8149" s="72"/>
      <c r="AD8149" s="72"/>
      <c r="AE8149" s="72"/>
      <c r="AF8149" s="72"/>
      <c r="AG8149" s="72"/>
      <c r="AH8149" s="72"/>
      <c r="AI8149" s="72"/>
      <c r="AJ8149" s="72"/>
      <c r="AK8149" s="72"/>
    </row>
    <row r="8150" ht="14.25" customHeight="1">
      <c r="A8150" s="78">
        <v>8147.0</v>
      </c>
      <c r="C8150" s="78" t="str">
        <f>VLOOKUP(G8150,[1]Macrodata_CCF!$A$3:$D$55,4,FALSE)</f>
        <v>#ERROR!</v>
      </c>
      <c r="E8150" s="79" t="str">
        <f>VLOOKUP(G8150,[1]Macrodata_CCF!$A$3:$B$55,2,FALSE)</f>
        <v>#ERROR!</v>
      </c>
      <c r="F8150" s="78">
        <v>0.0</v>
      </c>
      <c r="G8150" s="80">
        <v>34.0</v>
      </c>
      <c r="H8150" s="81">
        <v>180830.0</v>
      </c>
      <c r="I8150" s="81">
        <v>730000.0</v>
      </c>
      <c r="J8150" s="81">
        <v>208290.0</v>
      </c>
      <c r="K8150" s="81">
        <v>730000.0</v>
      </c>
      <c r="L8150" s="82">
        <v>0.05000273139465011</v>
      </c>
      <c r="N8150" s="83">
        <f t="shared" si="1"/>
        <v>0.05000273139</v>
      </c>
      <c r="O8150" s="83">
        <f t="shared" si="2"/>
        <v>0.05000273139</v>
      </c>
      <c r="Q8150" s="83">
        <f t="shared" si="3"/>
        <v>0.7522876712</v>
      </c>
      <c r="R8150" s="83">
        <f t="shared" si="4"/>
        <v>0.05000273139</v>
      </c>
      <c r="S8150" s="83" t="b">
        <f t="shared" si="5"/>
        <v>0</v>
      </c>
      <c r="T8150" s="72"/>
      <c r="U8150" s="72"/>
      <c r="V8150" s="72"/>
      <c r="W8150" s="72"/>
      <c r="X8150" s="72"/>
      <c r="Y8150" s="72"/>
      <c r="Z8150" s="72"/>
      <c r="AA8150" s="72"/>
      <c r="AB8150" s="72"/>
      <c r="AC8150" s="72"/>
      <c r="AD8150" s="72"/>
      <c r="AE8150" s="72"/>
      <c r="AF8150" s="72"/>
      <c r="AG8150" s="72"/>
      <c r="AH8150" s="72"/>
      <c r="AI8150" s="72"/>
      <c r="AJ8150" s="72"/>
      <c r="AK8150" s="72"/>
    </row>
    <row r="8151" ht="14.25" customHeight="1">
      <c r="A8151" s="78">
        <v>8148.0</v>
      </c>
      <c r="C8151" s="78" t="str">
        <f>VLOOKUP(G8151,[1]Macrodata_CCF!$A$3:$D$55,4,FALSE)</f>
        <v>#ERROR!</v>
      </c>
      <c r="E8151" s="79" t="str">
        <f>VLOOKUP(G8151,[1]Macrodata_CCF!$A$3:$B$55,2,FALSE)</f>
        <v>#ERROR!</v>
      </c>
      <c r="F8151" s="78">
        <v>0.0</v>
      </c>
      <c r="G8151" s="80">
        <v>50.0</v>
      </c>
      <c r="H8151" s="81">
        <v>318745.0</v>
      </c>
      <c r="I8151" s="81">
        <v>630000.0</v>
      </c>
      <c r="J8151" s="81">
        <v>331195.0</v>
      </c>
      <c r="K8151" s="81">
        <v>630000.0</v>
      </c>
      <c r="L8151" s="82">
        <v>0.03999935744004112</v>
      </c>
      <c r="N8151" s="83">
        <f t="shared" si="1"/>
        <v>0.03999935744</v>
      </c>
      <c r="O8151" s="83">
        <f t="shared" si="2"/>
        <v>0.03999935744</v>
      </c>
      <c r="Q8151" s="83">
        <f t="shared" si="3"/>
        <v>0.4940555556</v>
      </c>
      <c r="R8151" s="83">
        <f t="shared" si="4"/>
        <v>0.03999935744</v>
      </c>
      <c r="S8151" s="83" t="b">
        <f t="shared" si="5"/>
        <v>0</v>
      </c>
      <c r="T8151" s="72"/>
      <c r="U8151" s="72"/>
      <c r="V8151" s="72"/>
      <c r="W8151" s="72"/>
      <c r="X8151" s="72"/>
      <c r="Y8151" s="72"/>
      <c r="Z8151" s="72"/>
      <c r="AA8151" s="72"/>
      <c r="AB8151" s="72"/>
      <c r="AC8151" s="72"/>
      <c r="AD8151" s="72"/>
      <c r="AE8151" s="72"/>
      <c r="AF8151" s="72"/>
      <c r="AG8151" s="72"/>
      <c r="AH8151" s="72"/>
      <c r="AI8151" s="72"/>
      <c r="AJ8151" s="72"/>
      <c r="AK8151" s="72"/>
    </row>
    <row r="8152" ht="14.25" customHeight="1">
      <c r="A8152" s="78">
        <v>8149.0</v>
      </c>
      <c r="C8152" s="78" t="str">
        <f>VLOOKUP(G8152,[1]Macrodata_CCF!$A$3:$D$55,4,FALSE)</f>
        <v>#ERROR!</v>
      </c>
      <c r="E8152" s="79" t="str">
        <f>VLOOKUP(G8152,[1]Macrodata_CCF!$A$3:$B$55,2,FALSE)</f>
        <v>#ERROR!</v>
      </c>
      <c r="F8152" s="78">
        <v>0.0</v>
      </c>
      <c r="G8152" s="80">
        <v>48.0</v>
      </c>
      <c r="H8152" s="81">
        <v>221415.0</v>
      </c>
      <c r="I8152" s="81">
        <v>240000.0</v>
      </c>
      <c r="J8152" s="81">
        <v>225130.0</v>
      </c>
      <c r="K8152" s="81">
        <v>240000.0</v>
      </c>
      <c r="L8152" s="82">
        <v>0.1998923863330643</v>
      </c>
      <c r="N8152" s="83">
        <f t="shared" si="1"/>
        <v>0.1998923863</v>
      </c>
      <c r="O8152" s="83">
        <f t="shared" si="2"/>
        <v>0.1998923863</v>
      </c>
      <c r="Q8152" s="83">
        <f t="shared" si="3"/>
        <v>0.0774375</v>
      </c>
      <c r="R8152" s="83">
        <f t="shared" si="4"/>
        <v>0.01547916667</v>
      </c>
      <c r="S8152" s="83" t="b">
        <f t="shared" si="5"/>
        <v>0</v>
      </c>
      <c r="T8152" s="72"/>
      <c r="U8152" s="72"/>
      <c r="V8152" s="72"/>
      <c r="W8152" s="72"/>
      <c r="X8152" s="72"/>
      <c r="Y8152" s="72"/>
      <c r="Z8152" s="72"/>
      <c r="AA8152" s="72"/>
      <c r="AB8152" s="72"/>
      <c r="AC8152" s="72"/>
      <c r="AD8152" s="72"/>
      <c r="AE8152" s="72"/>
      <c r="AF8152" s="72"/>
      <c r="AG8152" s="72"/>
      <c r="AH8152" s="72"/>
      <c r="AI8152" s="72"/>
      <c r="AJ8152" s="72"/>
      <c r="AK8152" s="72"/>
    </row>
    <row r="8153" ht="14.25" customHeight="1">
      <c r="A8153" s="78">
        <v>8150.0</v>
      </c>
      <c r="C8153" s="78" t="str">
        <f>VLOOKUP(G8153,[1]Macrodata_CCF!$A$3:$D$55,4,FALSE)</f>
        <v>#ERROR!</v>
      </c>
      <c r="E8153" s="79" t="str">
        <f>VLOOKUP(G8153,[1]Macrodata_CCF!$A$3:$B$55,2,FALSE)</f>
        <v>#ERROR!</v>
      </c>
      <c r="F8153" s="78">
        <v>0.0</v>
      </c>
      <c r="G8153" s="80">
        <v>15.0</v>
      </c>
      <c r="H8153" s="81">
        <v>976600.0</v>
      </c>
      <c r="I8153" s="81">
        <v>950000.0</v>
      </c>
      <c r="J8153" s="81">
        <v>969000.0</v>
      </c>
      <c r="K8153" s="81">
        <v>950000.0</v>
      </c>
      <c r="L8153" s="82">
        <v>0.2857142857142857</v>
      </c>
      <c r="N8153" s="83">
        <f t="shared" si="1"/>
        <v>0.2857142857</v>
      </c>
      <c r="O8153" s="83">
        <f t="shared" si="2"/>
        <v>0.2857142857</v>
      </c>
      <c r="Q8153" s="83">
        <f t="shared" si="3"/>
        <v>-0.028</v>
      </c>
      <c r="R8153" s="83">
        <f t="shared" si="4"/>
        <v>-0.008</v>
      </c>
      <c r="S8153" s="83" t="b">
        <f t="shared" si="5"/>
        <v>0</v>
      </c>
      <c r="T8153" s="72"/>
      <c r="U8153" s="72"/>
      <c r="V8153" s="72"/>
      <c r="W8153" s="72"/>
      <c r="X8153" s="72"/>
      <c r="Y8153" s="72"/>
      <c r="Z8153" s="72"/>
      <c r="AA8153" s="72"/>
      <c r="AB8153" s="72"/>
      <c r="AC8153" s="72"/>
      <c r="AD8153" s="72"/>
      <c r="AE8153" s="72"/>
      <c r="AF8153" s="72"/>
      <c r="AG8153" s="72"/>
      <c r="AH8153" s="72"/>
      <c r="AI8153" s="72"/>
      <c r="AJ8153" s="72"/>
      <c r="AK8153" s="72"/>
    </row>
    <row r="8154" ht="14.25" customHeight="1">
      <c r="A8154" s="78">
        <v>8151.0</v>
      </c>
      <c r="C8154" s="78" t="str">
        <f>VLOOKUP(G8154,[1]Macrodata_CCF!$A$3:$D$55,4,FALSE)</f>
        <v>#ERROR!</v>
      </c>
      <c r="E8154" s="79" t="str">
        <f>VLOOKUP(G8154,[1]Macrodata_CCF!$A$3:$B$55,2,FALSE)</f>
        <v>#ERROR!</v>
      </c>
      <c r="F8154" s="78">
        <v>0.0</v>
      </c>
      <c r="G8154" s="80">
        <v>12.0</v>
      </c>
      <c r="H8154" s="81">
        <v>215945.0</v>
      </c>
      <c r="I8154" s="81">
        <v>240000.0</v>
      </c>
      <c r="J8154" s="81">
        <v>223160.0</v>
      </c>
      <c r="K8154" s="81">
        <v>240000.0</v>
      </c>
      <c r="L8154" s="82">
        <v>0.2999376429016836</v>
      </c>
      <c r="N8154" s="83">
        <f t="shared" si="1"/>
        <v>0.2999376429</v>
      </c>
      <c r="O8154" s="83">
        <f t="shared" si="2"/>
        <v>0.2999376429</v>
      </c>
      <c r="Q8154" s="83">
        <f t="shared" si="3"/>
        <v>0.1002291667</v>
      </c>
      <c r="R8154" s="83">
        <f t="shared" si="4"/>
        <v>0.2999376429</v>
      </c>
      <c r="S8154" s="83" t="b">
        <f t="shared" si="5"/>
        <v>0</v>
      </c>
      <c r="T8154" s="72"/>
      <c r="U8154" s="72"/>
      <c r="V8154" s="72"/>
      <c r="W8154" s="72"/>
      <c r="X8154" s="72"/>
      <c r="Y8154" s="72"/>
      <c r="Z8154" s="72"/>
      <c r="AA8154" s="72"/>
      <c r="AB8154" s="72"/>
      <c r="AC8154" s="72"/>
      <c r="AD8154" s="72"/>
      <c r="AE8154" s="72"/>
      <c r="AF8154" s="72"/>
      <c r="AG8154" s="72"/>
      <c r="AH8154" s="72"/>
      <c r="AI8154" s="72"/>
      <c r="AJ8154" s="72"/>
      <c r="AK8154" s="72"/>
    </row>
    <row r="8155" ht="14.25" customHeight="1">
      <c r="A8155" s="78">
        <v>8152.0</v>
      </c>
      <c r="C8155" s="78" t="str">
        <f>VLOOKUP(G8155,[1]Macrodata_CCF!$A$3:$D$55,4,FALSE)</f>
        <v>#ERROR!</v>
      </c>
      <c r="E8155" s="79" t="str">
        <f>VLOOKUP(G8155,[1]Macrodata_CCF!$A$3:$B$55,2,FALSE)</f>
        <v>#ERROR!</v>
      </c>
      <c r="F8155" s="78">
        <v>0.0</v>
      </c>
      <c r="G8155" s="80">
        <v>39.0</v>
      </c>
      <c r="H8155" s="81">
        <v>60715.0</v>
      </c>
      <c r="I8155" s="81">
        <v>510000.0</v>
      </c>
      <c r="J8155" s="81">
        <v>74195.0</v>
      </c>
      <c r="K8155" s="81">
        <v>510000.0</v>
      </c>
      <c r="L8155" s="82">
        <v>0.03000322735012297</v>
      </c>
      <c r="N8155" s="83">
        <f t="shared" si="1"/>
        <v>0.03000322735</v>
      </c>
      <c r="O8155" s="83">
        <f t="shared" si="2"/>
        <v>0.03000322735</v>
      </c>
      <c r="Q8155" s="83">
        <f t="shared" si="3"/>
        <v>0.8809509804</v>
      </c>
      <c r="R8155" s="83">
        <f t="shared" si="4"/>
        <v>0.03000322735</v>
      </c>
      <c r="S8155" s="83" t="b">
        <f t="shared" si="5"/>
        <v>0</v>
      </c>
      <c r="T8155" s="72"/>
      <c r="U8155" s="72"/>
      <c r="V8155" s="72"/>
      <c r="W8155" s="72"/>
      <c r="X8155" s="72"/>
      <c r="Y8155" s="72"/>
      <c r="Z8155" s="72"/>
      <c r="AA8155" s="72"/>
      <c r="AB8155" s="72"/>
      <c r="AC8155" s="72"/>
      <c r="AD8155" s="72"/>
      <c r="AE8155" s="72"/>
      <c r="AF8155" s="72"/>
      <c r="AG8155" s="72"/>
      <c r="AH8155" s="72"/>
      <c r="AI8155" s="72"/>
      <c r="AJ8155" s="72"/>
      <c r="AK8155" s="72"/>
    </row>
    <row r="8156" ht="14.25" customHeight="1">
      <c r="A8156" s="78">
        <v>8153.0</v>
      </c>
      <c r="C8156" s="78" t="str">
        <f>VLOOKUP(G8156,[1]Macrodata_CCF!$A$3:$D$55,4,FALSE)</f>
        <v>#ERROR!</v>
      </c>
      <c r="E8156" s="79" t="str">
        <f>VLOOKUP(G8156,[1]Macrodata_CCF!$A$3:$B$55,2,FALSE)</f>
        <v>#ERROR!</v>
      </c>
      <c r="F8156" s="78">
        <v>0.0</v>
      </c>
      <c r="G8156" s="80">
        <v>41.0</v>
      </c>
      <c r="H8156" s="81">
        <v>80270.0</v>
      </c>
      <c r="I8156" s="81">
        <v>370000.0</v>
      </c>
      <c r="J8156" s="81">
        <v>187470.0</v>
      </c>
      <c r="K8156" s="81">
        <v>370000.0</v>
      </c>
      <c r="L8156" s="82">
        <v>0.3699996548510682</v>
      </c>
      <c r="N8156" s="83">
        <f t="shared" si="1"/>
        <v>0.3699996549</v>
      </c>
      <c r="O8156" s="83">
        <f t="shared" si="2"/>
        <v>0.3699996549</v>
      </c>
      <c r="Q8156" s="83">
        <f t="shared" si="3"/>
        <v>0.7830540541</v>
      </c>
      <c r="R8156" s="83">
        <f t="shared" si="4"/>
        <v>0.3699996549</v>
      </c>
      <c r="S8156" s="83" t="b">
        <f t="shared" si="5"/>
        <v>0</v>
      </c>
      <c r="T8156" s="72"/>
      <c r="U8156" s="72"/>
      <c r="V8156" s="72"/>
      <c r="W8156" s="72"/>
      <c r="X8156" s="72"/>
      <c r="Y8156" s="72"/>
      <c r="Z8156" s="72"/>
      <c r="AA8156" s="72"/>
      <c r="AB8156" s="72"/>
      <c r="AC8156" s="72"/>
      <c r="AD8156" s="72"/>
      <c r="AE8156" s="72"/>
      <c r="AF8156" s="72"/>
      <c r="AG8156" s="72"/>
      <c r="AH8156" s="72"/>
      <c r="AI8156" s="72"/>
      <c r="AJ8156" s="72"/>
      <c r="AK8156" s="72"/>
    </row>
    <row r="8157" ht="14.25" customHeight="1">
      <c r="A8157" s="78">
        <v>8154.0</v>
      </c>
      <c r="C8157" s="78" t="str">
        <f>VLOOKUP(G8157,[1]Macrodata_CCF!$A$3:$D$55,4,FALSE)</f>
        <v>#ERROR!</v>
      </c>
      <c r="E8157" s="79" t="str">
        <f>VLOOKUP(G8157,[1]Macrodata_CCF!$A$3:$B$55,2,FALSE)</f>
        <v>#ERROR!</v>
      </c>
      <c r="F8157" s="78">
        <v>0.0</v>
      </c>
      <c r="G8157" s="80">
        <v>52.0</v>
      </c>
      <c r="H8157" s="81">
        <v>106560.0</v>
      </c>
      <c r="I8157" s="81">
        <v>210000.0</v>
      </c>
      <c r="J8157" s="81">
        <v>117940.0</v>
      </c>
      <c r="K8157" s="81">
        <v>210000.0</v>
      </c>
      <c r="L8157" s="82">
        <v>0.110015467904099</v>
      </c>
      <c r="N8157" s="83">
        <f t="shared" si="1"/>
        <v>0.1100154679</v>
      </c>
      <c r="O8157" s="83">
        <f t="shared" si="2"/>
        <v>0.1100154679</v>
      </c>
      <c r="Q8157" s="83">
        <f t="shared" si="3"/>
        <v>0.4925714286</v>
      </c>
      <c r="R8157" s="83">
        <f t="shared" si="4"/>
        <v>0.1100154679</v>
      </c>
      <c r="S8157" s="83" t="b">
        <f t="shared" si="5"/>
        <v>0</v>
      </c>
      <c r="T8157" s="72"/>
      <c r="U8157" s="72"/>
      <c r="V8157" s="72"/>
      <c r="W8157" s="72"/>
      <c r="X8157" s="72"/>
      <c r="Y8157" s="72"/>
      <c r="Z8157" s="72"/>
      <c r="AA8157" s="72"/>
      <c r="AB8157" s="72"/>
      <c r="AC8157" s="72"/>
      <c r="AD8157" s="72"/>
      <c r="AE8157" s="72"/>
      <c r="AF8157" s="72"/>
      <c r="AG8157" s="72"/>
      <c r="AH8157" s="72"/>
      <c r="AI8157" s="72"/>
      <c r="AJ8157" s="72"/>
      <c r="AK8157" s="72"/>
    </row>
    <row r="8158" ht="14.25" customHeight="1">
      <c r="A8158" s="78">
        <v>8155.0</v>
      </c>
      <c r="C8158" s="78" t="str">
        <f>VLOOKUP(G8158,[1]Macrodata_CCF!$A$3:$D$55,4,FALSE)</f>
        <v>#ERROR!</v>
      </c>
      <c r="E8158" s="79" t="str">
        <f>VLOOKUP(G8158,[1]Macrodata_CCF!$A$3:$B$55,2,FALSE)</f>
        <v>#ERROR!</v>
      </c>
      <c r="F8158" s="78">
        <v>0.0</v>
      </c>
      <c r="G8158" s="80">
        <v>22.0</v>
      </c>
      <c r="H8158" s="81">
        <v>154590.0</v>
      </c>
      <c r="I8158" s="81">
        <v>770000.0</v>
      </c>
      <c r="J8158" s="81">
        <v>253055.0</v>
      </c>
      <c r="K8158" s="81">
        <v>770000.0</v>
      </c>
      <c r="L8158" s="82">
        <v>0.1599990250402171</v>
      </c>
      <c r="N8158" s="83">
        <f t="shared" si="1"/>
        <v>0.159999025</v>
      </c>
      <c r="O8158" s="83">
        <f t="shared" si="2"/>
        <v>0.159999025</v>
      </c>
      <c r="Q8158" s="83">
        <f t="shared" si="3"/>
        <v>0.7992337662</v>
      </c>
      <c r="R8158" s="83">
        <f t="shared" si="4"/>
        <v>0.159999025</v>
      </c>
      <c r="S8158" s="83" t="b">
        <f t="shared" si="5"/>
        <v>0</v>
      </c>
      <c r="T8158" s="72"/>
      <c r="U8158" s="72"/>
      <c r="V8158" s="72"/>
      <c r="W8158" s="72"/>
      <c r="X8158" s="72"/>
      <c r="Y8158" s="72"/>
      <c r="Z8158" s="72"/>
      <c r="AA8158" s="72"/>
      <c r="AB8158" s="72"/>
      <c r="AC8158" s="72"/>
      <c r="AD8158" s="72"/>
      <c r="AE8158" s="72"/>
      <c r="AF8158" s="72"/>
      <c r="AG8158" s="72"/>
      <c r="AH8158" s="72"/>
      <c r="AI8158" s="72"/>
      <c r="AJ8158" s="72"/>
      <c r="AK8158" s="72"/>
    </row>
    <row r="8159" ht="14.25" customHeight="1">
      <c r="A8159" s="78">
        <v>8156.0</v>
      </c>
      <c r="C8159" s="78" t="str">
        <f>VLOOKUP(G8159,[1]Macrodata_CCF!$A$3:$D$55,4,FALSE)</f>
        <v>#ERROR!</v>
      </c>
      <c r="E8159" s="79" t="str">
        <f>VLOOKUP(G8159,[1]Macrodata_CCF!$A$3:$B$55,2,FALSE)</f>
        <v>#ERROR!</v>
      </c>
      <c r="F8159" s="78">
        <v>0.0</v>
      </c>
      <c r="G8159" s="80">
        <v>19.0</v>
      </c>
      <c r="H8159" s="81">
        <v>307170.0</v>
      </c>
      <c r="I8159" s="81">
        <v>630000.0</v>
      </c>
      <c r="J8159" s="81">
        <v>365280.0</v>
      </c>
      <c r="K8159" s="81">
        <v>630000.0</v>
      </c>
      <c r="L8159" s="82">
        <v>0.1800018585633305</v>
      </c>
      <c r="N8159" s="83">
        <f t="shared" si="1"/>
        <v>0.1800018586</v>
      </c>
      <c r="O8159" s="83">
        <f t="shared" si="2"/>
        <v>0.1800018586</v>
      </c>
      <c r="Q8159" s="83">
        <f t="shared" si="3"/>
        <v>0.5124285714</v>
      </c>
      <c r="R8159" s="83">
        <f t="shared" si="4"/>
        <v>0.1800018586</v>
      </c>
      <c r="S8159" s="83" t="b">
        <f t="shared" si="5"/>
        <v>0</v>
      </c>
      <c r="T8159" s="72"/>
      <c r="U8159" s="72"/>
      <c r="V8159" s="72"/>
      <c r="W8159" s="72"/>
      <c r="X8159" s="72"/>
      <c r="Y8159" s="72"/>
      <c r="Z8159" s="72"/>
      <c r="AA8159" s="72"/>
      <c r="AB8159" s="72"/>
      <c r="AC8159" s="72"/>
      <c r="AD8159" s="72"/>
      <c r="AE8159" s="72"/>
      <c r="AF8159" s="72"/>
      <c r="AG8159" s="72"/>
      <c r="AH8159" s="72"/>
      <c r="AI8159" s="72"/>
      <c r="AJ8159" s="72"/>
      <c r="AK8159" s="72"/>
    </row>
    <row r="8160" ht="14.25" customHeight="1">
      <c r="A8160" s="78">
        <v>8157.0</v>
      </c>
      <c r="C8160" s="78" t="str">
        <f>VLOOKUP(G8160,[1]Macrodata_CCF!$A$3:$D$55,4,FALSE)</f>
        <v>#ERROR!</v>
      </c>
      <c r="E8160" s="79" t="str">
        <f>VLOOKUP(G8160,[1]Macrodata_CCF!$A$3:$B$55,2,FALSE)</f>
        <v>#ERROR!</v>
      </c>
      <c r="F8160" s="78">
        <v>1.0</v>
      </c>
      <c r="G8160" s="80">
        <v>10.0</v>
      </c>
      <c r="H8160" s="81">
        <v>227530.0</v>
      </c>
      <c r="I8160" s="81">
        <v>390000.0</v>
      </c>
      <c r="J8160" s="81">
        <v>315265.0</v>
      </c>
      <c r="K8160" s="81">
        <v>390000.0</v>
      </c>
      <c r="L8160" s="82">
        <v>0.5400073859789499</v>
      </c>
      <c r="N8160" s="83">
        <f t="shared" si="1"/>
        <v>0.540007386</v>
      </c>
      <c r="O8160" s="83">
        <f t="shared" si="2"/>
        <v>0.540007386</v>
      </c>
      <c r="Q8160" s="83">
        <f t="shared" si="3"/>
        <v>0.4165897436</v>
      </c>
      <c r="R8160" s="83">
        <f t="shared" si="4"/>
        <v>0.540007386</v>
      </c>
      <c r="S8160" s="83" t="b">
        <f t="shared" si="5"/>
        <v>0</v>
      </c>
      <c r="T8160" s="72"/>
      <c r="U8160" s="72"/>
      <c r="V8160" s="72"/>
      <c r="W8160" s="72"/>
      <c r="X8160" s="72"/>
      <c r="Y8160" s="72"/>
      <c r="Z8160" s="72"/>
      <c r="AA8160" s="72"/>
      <c r="AB8160" s="72"/>
      <c r="AC8160" s="72"/>
      <c r="AD8160" s="72"/>
      <c r="AE8160" s="72"/>
      <c r="AF8160" s="72"/>
      <c r="AG8160" s="72"/>
      <c r="AH8160" s="72"/>
      <c r="AI8160" s="72"/>
      <c r="AJ8160" s="72"/>
      <c r="AK8160" s="72"/>
    </row>
    <row r="8161" ht="14.25" customHeight="1">
      <c r="A8161" s="78">
        <v>8158.0</v>
      </c>
      <c r="C8161" s="78" t="str">
        <f>VLOOKUP(G8161,[1]Macrodata_CCF!$A$3:$D$55,4,FALSE)</f>
        <v>#ERROR!</v>
      </c>
      <c r="E8161" s="79" t="str">
        <f>VLOOKUP(G8161,[1]Macrodata_CCF!$A$3:$B$55,2,FALSE)</f>
        <v>#ERROR!</v>
      </c>
      <c r="F8161" s="78">
        <v>0.0</v>
      </c>
      <c r="G8161" s="80">
        <v>48.0</v>
      </c>
      <c r="H8161" s="81">
        <v>344400.0</v>
      </c>
      <c r="I8161" s="81">
        <v>970000.0</v>
      </c>
      <c r="J8161" s="81">
        <v>469520.0</v>
      </c>
      <c r="K8161" s="81">
        <v>970000.0</v>
      </c>
      <c r="L8161" s="82">
        <v>0.2</v>
      </c>
      <c r="N8161" s="83">
        <f t="shared" si="1"/>
        <v>0.2</v>
      </c>
      <c r="O8161" s="83">
        <f t="shared" si="2"/>
        <v>0.2</v>
      </c>
      <c r="Q8161" s="83">
        <f t="shared" si="3"/>
        <v>0.6449484536</v>
      </c>
      <c r="R8161" s="83">
        <f t="shared" si="4"/>
        <v>0.2</v>
      </c>
      <c r="S8161" s="83" t="b">
        <f t="shared" si="5"/>
        <v>0</v>
      </c>
      <c r="T8161" s="72"/>
      <c r="U8161" s="72"/>
      <c r="V8161" s="72"/>
      <c r="W8161" s="72"/>
      <c r="X8161" s="72"/>
      <c r="Y8161" s="72"/>
      <c r="Z8161" s="72"/>
      <c r="AA8161" s="72"/>
      <c r="AB8161" s="72"/>
      <c r="AC8161" s="72"/>
      <c r="AD8161" s="72"/>
      <c r="AE8161" s="72"/>
      <c r="AF8161" s="72"/>
      <c r="AG8161" s="72"/>
      <c r="AH8161" s="72"/>
      <c r="AI8161" s="72"/>
      <c r="AJ8161" s="72"/>
      <c r="AK8161" s="72"/>
    </row>
    <row r="8162" ht="14.25" customHeight="1">
      <c r="A8162" s="78">
        <v>8159.0</v>
      </c>
      <c r="C8162" s="78" t="str">
        <f>VLOOKUP(G8162,[1]Macrodata_CCF!$A$3:$D$55,4,FALSE)</f>
        <v>#ERROR!</v>
      </c>
      <c r="E8162" s="79" t="str">
        <f>VLOOKUP(G8162,[1]Macrodata_CCF!$A$3:$B$55,2,FALSE)</f>
        <v>#ERROR!</v>
      </c>
      <c r="F8162" s="78">
        <v>0.0</v>
      </c>
      <c r="G8162" s="80">
        <v>6.0</v>
      </c>
      <c r="H8162" s="81">
        <v>40555.0</v>
      </c>
      <c r="I8162" s="81">
        <v>190000.0</v>
      </c>
      <c r="J8162" s="81">
        <v>82400.0</v>
      </c>
      <c r="K8162" s="81">
        <v>247000.0</v>
      </c>
      <c r="L8162" s="82">
        <v>0.2800026765699756</v>
      </c>
      <c r="N8162" s="83">
        <f t="shared" si="1"/>
        <v>0.2800026766</v>
      </c>
      <c r="O8162" s="83">
        <f t="shared" si="2"/>
        <v>0.2800026766</v>
      </c>
      <c r="Q8162" s="83">
        <f t="shared" si="3"/>
        <v>0.7865526316</v>
      </c>
      <c r="R8162" s="83">
        <f t="shared" si="4"/>
        <v>0.2800026766</v>
      </c>
      <c r="S8162" s="83" t="b">
        <f t="shared" si="5"/>
        <v>0</v>
      </c>
      <c r="T8162" s="72"/>
      <c r="U8162" s="72"/>
      <c r="V8162" s="72"/>
      <c r="W8162" s="72"/>
      <c r="X8162" s="72"/>
      <c r="Y8162" s="72"/>
      <c r="Z8162" s="72"/>
      <c r="AA8162" s="72"/>
      <c r="AB8162" s="72"/>
      <c r="AC8162" s="72"/>
      <c r="AD8162" s="72"/>
      <c r="AE8162" s="72"/>
      <c r="AF8162" s="72"/>
      <c r="AG8162" s="72"/>
      <c r="AH8162" s="72"/>
      <c r="AI8162" s="72"/>
      <c r="AJ8162" s="72"/>
      <c r="AK8162" s="72"/>
    </row>
    <row r="8163" ht="14.25" customHeight="1">
      <c r="A8163" s="78">
        <v>8160.0</v>
      </c>
      <c r="C8163" s="78" t="str">
        <f>VLOOKUP(G8163,[1]Macrodata_CCF!$A$3:$D$55,4,FALSE)</f>
        <v>#ERROR!</v>
      </c>
      <c r="E8163" s="79" t="str">
        <f>VLOOKUP(G8163,[1]Macrodata_CCF!$A$3:$B$55,2,FALSE)</f>
        <v>#ERROR!</v>
      </c>
      <c r="F8163" s="78">
        <v>0.0</v>
      </c>
      <c r="G8163" s="80">
        <v>20.0</v>
      </c>
      <c r="H8163" s="81">
        <v>358155.0</v>
      </c>
      <c r="I8163" s="81">
        <v>710000.0</v>
      </c>
      <c r="J8163" s="81">
        <v>421485.0</v>
      </c>
      <c r="K8163" s="81">
        <v>710000.0</v>
      </c>
      <c r="L8163" s="82">
        <v>0.1799940314627179</v>
      </c>
      <c r="N8163" s="83">
        <f t="shared" si="1"/>
        <v>0.1799940315</v>
      </c>
      <c r="O8163" s="83">
        <f t="shared" si="2"/>
        <v>0.1799940315</v>
      </c>
      <c r="Q8163" s="83">
        <f t="shared" si="3"/>
        <v>0.495556338</v>
      </c>
      <c r="R8163" s="83">
        <f t="shared" si="4"/>
        <v>0.1799940315</v>
      </c>
      <c r="S8163" s="83" t="b">
        <f t="shared" si="5"/>
        <v>0</v>
      </c>
      <c r="T8163" s="72"/>
      <c r="U8163" s="72"/>
      <c r="V8163" s="72"/>
      <c r="W8163" s="72"/>
      <c r="X8163" s="72"/>
      <c r="Y8163" s="72"/>
      <c r="Z8163" s="72"/>
      <c r="AA8163" s="72"/>
      <c r="AB8163" s="72"/>
      <c r="AC8163" s="72"/>
      <c r="AD8163" s="72"/>
      <c r="AE8163" s="72"/>
      <c r="AF8163" s="72"/>
      <c r="AG8163" s="72"/>
      <c r="AH8163" s="72"/>
      <c r="AI8163" s="72"/>
      <c r="AJ8163" s="72"/>
      <c r="AK8163" s="72"/>
    </row>
    <row r="8164" ht="14.25" customHeight="1">
      <c r="A8164" s="78">
        <v>8161.0</v>
      </c>
      <c r="C8164" s="78" t="str">
        <f>VLOOKUP(G8164,[1]Macrodata_CCF!$A$3:$D$55,4,FALSE)</f>
        <v>#ERROR!</v>
      </c>
      <c r="E8164" s="79" t="str">
        <f>VLOOKUP(G8164,[1]Macrodata_CCF!$A$3:$B$55,2,FALSE)</f>
        <v>#ERROR!</v>
      </c>
      <c r="F8164" s="78">
        <v>0.0</v>
      </c>
      <c r="G8164" s="80">
        <v>31.0</v>
      </c>
      <c r="H8164" s="81">
        <v>0.0</v>
      </c>
      <c r="I8164" s="81">
        <v>810000.0</v>
      </c>
      <c r="J8164" s="81">
        <v>137700.0</v>
      </c>
      <c r="K8164" s="81">
        <v>810000.0</v>
      </c>
      <c r="L8164" s="82">
        <v>0.17</v>
      </c>
      <c r="N8164" s="83">
        <f t="shared" si="1"/>
        <v>0.17</v>
      </c>
      <c r="O8164" s="83">
        <f t="shared" si="2"/>
        <v>0.17</v>
      </c>
      <c r="Q8164" s="83">
        <f t="shared" si="3"/>
        <v>1</v>
      </c>
      <c r="R8164" s="83">
        <f t="shared" si="4"/>
        <v>0.17</v>
      </c>
      <c r="S8164" s="83" t="b">
        <f t="shared" si="5"/>
        <v>0</v>
      </c>
      <c r="T8164" s="72"/>
      <c r="U8164" s="72"/>
      <c r="V8164" s="72"/>
      <c r="W8164" s="72"/>
      <c r="X8164" s="72"/>
      <c r="Y8164" s="72"/>
      <c r="Z8164" s="72"/>
      <c r="AA8164" s="72"/>
      <c r="AB8164" s="72"/>
      <c r="AC8164" s="72"/>
      <c r="AD8164" s="72"/>
      <c r="AE8164" s="72"/>
      <c r="AF8164" s="72"/>
      <c r="AG8164" s="72"/>
      <c r="AH8164" s="72"/>
      <c r="AI8164" s="72"/>
      <c r="AJ8164" s="72"/>
      <c r="AK8164" s="72"/>
    </row>
    <row r="8165" ht="14.25" customHeight="1">
      <c r="A8165" s="78">
        <v>8162.0</v>
      </c>
      <c r="C8165" s="78" t="str">
        <f>VLOOKUP(G8165,[1]Macrodata_CCF!$A$3:$D$55,4,FALSE)</f>
        <v>#ERROR!</v>
      </c>
      <c r="E8165" s="79" t="str">
        <f>VLOOKUP(G8165,[1]Macrodata_CCF!$A$3:$B$55,2,FALSE)</f>
        <v>#ERROR!</v>
      </c>
      <c r="F8165" s="78">
        <v>0.0</v>
      </c>
      <c r="G8165" s="80">
        <v>19.0</v>
      </c>
      <c r="H8165" s="81">
        <v>166690.0</v>
      </c>
      <c r="I8165" s="81">
        <v>360000.0</v>
      </c>
      <c r="J8165" s="81">
        <v>201485.0</v>
      </c>
      <c r="K8165" s="81">
        <v>468000.0</v>
      </c>
      <c r="L8165" s="82">
        <v>0.1799958615694998</v>
      </c>
      <c r="N8165" s="83">
        <f t="shared" si="1"/>
        <v>0.1799958616</v>
      </c>
      <c r="O8165" s="83">
        <f t="shared" si="2"/>
        <v>0.1799958616</v>
      </c>
      <c r="Q8165" s="83">
        <f t="shared" si="3"/>
        <v>0.5369722222</v>
      </c>
      <c r="R8165" s="83">
        <f t="shared" si="4"/>
        <v>0.1799958616</v>
      </c>
      <c r="S8165" s="83" t="b">
        <f t="shared" si="5"/>
        <v>0</v>
      </c>
      <c r="T8165" s="72"/>
      <c r="U8165" s="72"/>
      <c r="V8165" s="72"/>
      <c r="W8165" s="72"/>
      <c r="X8165" s="72"/>
      <c r="Y8165" s="72"/>
      <c r="Z8165" s="72"/>
      <c r="AA8165" s="72"/>
      <c r="AB8165" s="72"/>
      <c r="AC8165" s="72"/>
      <c r="AD8165" s="72"/>
      <c r="AE8165" s="72"/>
      <c r="AF8165" s="72"/>
      <c r="AG8165" s="72"/>
      <c r="AH8165" s="72"/>
      <c r="AI8165" s="72"/>
      <c r="AJ8165" s="72"/>
      <c r="AK8165" s="72"/>
    </row>
    <row r="8166" ht="14.25" customHeight="1">
      <c r="A8166" s="78">
        <v>8163.0</v>
      </c>
      <c r="C8166" s="78" t="str">
        <f>VLOOKUP(G8166,[1]Macrodata_CCF!$A$3:$D$55,4,FALSE)</f>
        <v>#ERROR!</v>
      </c>
      <c r="E8166" s="79" t="str">
        <f>VLOOKUP(G8166,[1]Macrodata_CCF!$A$3:$B$55,2,FALSE)</f>
        <v>#ERROR!</v>
      </c>
      <c r="F8166" s="78">
        <v>0.0</v>
      </c>
      <c r="G8166" s="80">
        <v>41.0</v>
      </c>
      <c r="H8166" s="81">
        <v>4870.0</v>
      </c>
      <c r="I8166" s="81">
        <v>80000.0</v>
      </c>
      <c r="J8166" s="81">
        <v>32670.0</v>
      </c>
      <c r="K8166" s="81">
        <v>80000.0</v>
      </c>
      <c r="L8166" s="82">
        <v>0.3700252894982031</v>
      </c>
      <c r="N8166" s="83">
        <f t="shared" si="1"/>
        <v>0.3700252895</v>
      </c>
      <c r="O8166" s="83">
        <f t="shared" si="2"/>
        <v>0.3700252895</v>
      </c>
      <c r="Q8166" s="83">
        <f t="shared" si="3"/>
        <v>0.939125</v>
      </c>
      <c r="R8166" s="83">
        <f t="shared" si="4"/>
        <v>0.3700252895</v>
      </c>
      <c r="S8166" s="83" t="b">
        <f t="shared" si="5"/>
        <v>0</v>
      </c>
      <c r="T8166" s="72"/>
      <c r="U8166" s="72"/>
      <c r="V8166" s="72"/>
      <c r="W8166" s="72"/>
      <c r="X8166" s="72"/>
      <c r="Y8166" s="72"/>
      <c r="Z8166" s="72"/>
      <c r="AA8166" s="72"/>
      <c r="AB8166" s="72"/>
      <c r="AC8166" s="72"/>
      <c r="AD8166" s="72"/>
      <c r="AE8166" s="72"/>
      <c r="AF8166" s="72"/>
      <c r="AG8166" s="72"/>
      <c r="AH8166" s="72"/>
      <c r="AI8166" s="72"/>
      <c r="AJ8166" s="72"/>
      <c r="AK8166" s="72"/>
    </row>
    <row r="8167" ht="14.25" customHeight="1">
      <c r="A8167" s="78">
        <v>8164.0</v>
      </c>
      <c r="C8167" s="78" t="str">
        <f>VLOOKUP(G8167,[1]Macrodata_CCF!$A$3:$D$55,4,FALSE)</f>
        <v>#ERROR!</v>
      </c>
      <c r="E8167" s="79" t="str">
        <f>VLOOKUP(G8167,[1]Macrodata_CCF!$A$3:$B$55,2,FALSE)</f>
        <v>#ERROR!</v>
      </c>
      <c r="F8167" s="78">
        <v>0.0</v>
      </c>
      <c r="G8167" s="80">
        <v>46.0</v>
      </c>
      <c r="H8167" s="81">
        <v>288890.0</v>
      </c>
      <c r="I8167" s="81">
        <v>490000.0</v>
      </c>
      <c r="J8167" s="81">
        <v>327100.0</v>
      </c>
      <c r="K8167" s="81">
        <v>931000.0</v>
      </c>
      <c r="L8167" s="82">
        <v>0.1899955248371538</v>
      </c>
      <c r="N8167" s="83">
        <f t="shared" si="1"/>
        <v>0.1899955248</v>
      </c>
      <c r="O8167" s="83">
        <f t="shared" si="2"/>
        <v>0.1899955248</v>
      </c>
      <c r="Q8167" s="83">
        <f t="shared" si="3"/>
        <v>0.4104285714</v>
      </c>
      <c r="R8167" s="83">
        <f t="shared" si="4"/>
        <v>0.1899955248</v>
      </c>
      <c r="S8167" s="83" t="b">
        <f t="shared" si="5"/>
        <v>0</v>
      </c>
      <c r="T8167" s="72"/>
      <c r="U8167" s="72"/>
      <c r="V8167" s="72"/>
      <c r="W8167" s="72"/>
      <c r="X8167" s="72"/>
      <c r="Y8167" s="72"/>
      <c r="Z8167" s="72"/>
      <c r="AA8167" s="72"/>
      <c r="AB8167" s="72"/>
      <c r="AC8167" s="72"/>
      <c r="AD8167" s="72"/>
      <c r="AE8167" s="72"/>
      <c r="AF8167" s="72"/>
      <c r="AG8167" s="72"/>
      <c r="AH8167" s="72"/>
      <c r="AI8167" s="72"/>
      <c r="AJ8167" s="72"/>
      <c r="AK8167" s="72"/>
    </row>
    <row r="8168" ht="14.25" customHeight="1">
      <c r="A8168" s="78">
        <v>8165.0</v>
      </c>
      <c r="C8168" s="78" t="str">
        <f>VLOOKUP(G8168,[1]Macrodata_CCF!$A$3:$D$55,4,FALSE)</f>
        <v>#ERROR!</v>
      </c>
      <c r="E8168" s="79" t="str">
        <f>VLOOKUP(G8168,[1]Macrodata_CCF!$A$3:$B$55,2,FALSE)</f>
        <v>#ERROR!</v>
      </c>
      <c r="F8168" s="78">
        <v>0.0</v>
      </c>
      <c r="G8168" s="80">
        <v>36.0</v>
      </c>
      <c r="H8168" s="81">
        <v>82910.0</v>
      </c>
      <c r="I8168" s="81">
        <v>140000.0</v>
      </c>
      <c r="J8168" s="81">
        <v>93185.0</v>
      </c>
      <c r="K8168" s="81">
        <v>140000.0</v>
      </c>
      <c r="L8168" s="82">
        <v>0.1799789805570153</v>
      </c>
      <c r="N8168" s="83">
        <f t="shared" si="1"/>
        <v>0.1799789806</v>
      </c>
      <c r="O8168" s="83">
        <f t="shared" si="2"/>
        <v>0.1799789806</v>
      </c>
      <c r="Q8168" s="83">
        <f t="shared" si="3"/>
        <v>0.4077857143</v>
      </c>
      <c r="R8168" s="83">
        <f t="shared" si="4"/>
        <v>0.1799789806</v>
      </c>
      <c r="S8168" s="83" t="b">
        <f t="shared" si="5"/>
        <v>0</v>
      </c>
      <c r="T8168" s="72"/>
      <c r="U8168" s="72"/>
      <c r="V8168" s="72"/>
      <c r="W8168" s="72"/>
      <c r="X8168" s="72"/>
      <c r="Y8168" s="72"/>
      <c r="Z8168" s="72"/>
      <c r="AA8168" s="72"/>
      <c r="AB8168" s="72"/>
      <c r="AC8168" s="72"/>
      <c r="AD8168" s="72"/>
      <c r="AE8168" s="72"/>
      <c r="AF8168" s="72"/>
      <c r="AG8168" s="72"/>
      <c r="AH8168" s="72"/>
      <c r="AI8168" s="72"/>
      <c r="AJ8168" s="72"/>
      <c r="AK8168" s="72"/>
    </row>
    <row r="8169" ht="14.25" customHeight="1">
      <c r="A8169" s="78">
        <v>8166.0</v>
      </c>
      <c r="C8169" s="78" t="str">
        <f>VLOOKUP(G8169,[1]Macrodata_CCF!$A$3:$D$55,4,FALSE)</f>
        <v>#ERROR!</v>
      </c>
      <c r="E8169" s="79" t="str">
        <f>VLOOKUP(G8169,[1]Macrodata_CCF!$A$3:$B$55,2,FALSE)</f>
        <v>#ERROR!</v>
      </c>
      <c r="F8169" s="78">
        <v>0.0</v>
      </c>
      <c r="G8169" s="80">
        <v>48.0</v>
      </c>
      <c r="H8169" s="81">
        <v>346920.0</v>
      </c>
      <c r="I8169" s="81">
        <v>430000.0</v>
      </c>
      <c r="J8169" s="81">
        <v>307870.0</v>
      </c>
      <c r="K8169" s="81">
        <v>430000.0</v>
      </c>
      <c r="L8169" s="82">
        <v>-0.4700288878189697</v>
      </c>
      <c r="N8169" s="83">
        <f t="shared" si="1"/>
        <v>-0.4700288878</v>
      </c>
      <c r="O8169" s="83">
        <f t="shared" si="2"/>
        <v>0</v>
      </c>
      <c r="Q8169" s="83">
        <f t="shared" si="3"/>
        <v>0.1932093023</v>
      </c>
      <c r="R8169" s="83">
        <f t="shared" si="4"/>
        <v>-0.4700288878</v>
      </c>
      <c r="S8169" s="83" t="b">
        <f t="shared" si="5"/>
        <v>0</v>
      </c>
      <c r="T8169" s="72"/>
      <c r="U8169" s="72"/>
      <c r="V8169" s="72"/>
      <c r="W8169" s="72"/>
      <c r="X8169" s="72"/>
      <c r="Y8169" s="72"/>
      <c r="Z8169" s="72"/>
      <c r="AA8169" s="72"/>
      <c r="AB8169" s="72"/>
      <c r="AC8169" s="72"/>
      <c r="AD8169" s="72"/>
      <c r="AE8169" s="72"/>
      <c r="AF8169" s="72"/>
      <c r="AG8169" s="72"/>
      <c r="AH8169" s="72"/>
      <c r="AI8169" s="72"/>
      <c r="AJ8169" s="72"/>
      <c r="AK8169" s="72"/>
    </row>
    <row r="8170" ht="14.25" customHeight="1">
      <c r="A8170" s="78">
        <v>8167.0</v>
      </c>
      <c r="C8170" s="78" t="str">
        <f>VLOOKUP(G8170,[1]Macrodata_CCF!$A$3:$D$55,4,FALSE)</f>
        <v>#ERROR!</v>
      </c>
      <c r="E8170" s="79" t="str">
        <f>VLOOKUP(G8170,[1]Macrodata_CCF!$A$3:$B$55,2,FALSE)</f>
        <v>#ERROR!</v>
      </c>
      <c r="F8170" s="78">
        <v>0.0</v>
      </c>
      <c r="G8170" s="80">
        <v>23.0</v>
      </c>
      <c r="H8170" s="81">
        <v>329685.0</v>
      </c>
      <c r="I8170" s="81">
        <v>330000.0</v>
      </c>
      <c r="J8170" s="81">
        <v>329750.0</v>
      </c>
      <c r="K8170" s="81">
        <v>594000.0</v>
      </c>
      <c r="L8170" s="82">
        <v>0.2063492063492063</v>
      </c>
      <c r="N8170" s="83">
        <f t="shared" si="1"/>
        <v>0.2063492063</v>
      </c>
      <c r="O8170" s="83">
        <f t="shared" si="2"/>
        <v>0.2063492063</v>
      </c>
      <c r="Q8170" s="83">
        <f t="shared" si="3"/>
        <v>0.0009545454545</v>
      </c>
      <c r="R8170" s="83">
        <f t="shared" si="4"/>
        <v>0.000196969697</v>
      </c>
      <c r="S8170" s="83" t="b">
        <f t="shared" si="5"/>
        <v>0</v>
      </c>
      <c r="T8170" s="72"/>
      <c r="U8170" s="72"/>
      <c r="V8170" s="72"/>
      <c r="W8170" s="72"/>
      <c r="X8170" s="72"/>
      <c r="Y8170" s="72"/>
      <c r="Z8170" s="72"/>
      <c r="AA8170" s="72"/>
      <c r="AB8170" s="72"/>
      <c r="AC8170" s="72"/>
      <c r="AD8170" s="72"/>
      <c r="AE8170" s="72"/>
      <c r="AF8170" s="72"/>
      <c r="AG8170" s="72"/>
      <c r="AH8170" s="72"/>
      <c r="AI8170" s="72"/>
      <c r="AJ8170" s="72"/>
      <c r="AK8170" s="72"/>
    </row>
    <row r="8171" ht="14.25" customHeight="1">
      <c r="A8171" s="78">
        <v>8168.0</v>
      </c>
      <c r="C8171" s="78" t="str">
        <f>VLOOKUP(G8171,[1]Macrodata_CCF!$A$3:$D$55,4,FALSE)</f>
        <v>#ERROR!</v>
      </c>
      <c r="E8171" s="79" t="str">
        <f>VLOOKUP(G8171,[1]Macrodata_CCF!$A$3:$B$55,2,FALSE)</f>
        <v>#ERROR!</v>
      </c>
      <c r="F8171" s="78">
        <v>0.0</v>
      </c>
      <c r="G8171" s="80">
        <v>30.0</v>
      </c>
      <c r="H8171" s="81">
        <v>0.0</v>
      </c>
      <c r="I8171" s="81">
        <v>910000.0</v>
      </c>
      <c r="J8171" s="81">
        <v>0.0</v>
      </c>
      <c r="K8171" s="81">
        <v>910000.0</v>
      </c>
      <c r="L8171" s="82">
        <v>0.0</v>
      </c>
      <c r="N8171" s="83">
        <f t="shared" si="1"/>
        <v>0</v>
      </c>
      <c r="O8171" s="83">
        <f t="shared" si="2"/>
        <v>0</v>
      </c>
      <c r="Q8171" s="83">
        <f t="shared" si="3"/>
        <v>1</v>
      </c>
      <c r="R8171" s="83">
        <f t="shared" si="4"/>
        <v>0</v>
      </c>
      <c r="S8171" s="83" t="b">
        <f t="shared" si="5"/>
        <v>0</v>
      </c>
      <c r="T8171" s="72"/>
      <c r="U8171" s="72"/>
      <c r="V8171" s="72"/>
      <c r="W8171" s="72"/>
      <c r="X8171" s="72"/>
      <c r="Y8171" s="72"/>
      <c r="Z8171" s="72"/>
      <c r="AA8171" s="72"/>
      <c r="AB8171" s="72"/>
      <c r="AC8171" s="72"/>
      <c r="AD8171" s="72"/>
      <c r="AE8171" s="72"/>
      <c r="AF8171" s="72"/>
      <c r="AG8171" s="72"/>
      <c r="AH8171" s="72"/>
      <c r="AI8171" s="72"/>
      <c r="AJ8171" s="72"/>
      <c r="AK8171" s="72"/>
    </row>
    <row r="8172" ht="14.25" customHeight="1">
      <c r="A8172" s="78">
        <v>8169.0</v>
      </c>
      <c r="C8172" s="78" t="str">
        <f>VLOOKUP(G8172,[1]Macrodata_CCF!$A$3:$D$55,4,FALSE)</f>
        <v>#ERROR!</v>
      </c>
      <c r="E8172" s="79" t="str">
        <f>VLOOKUP(G8172,[1]Macrodata_CCF!$A$3:$B$55,2,FALSE)</f>
        <v>#ERROR!</v>
      </c>
      <c r="F8172" s="78">
        <v>0.0</v>
      </c>
      <c r="G8172" s="80">
        <v>2.0</v>
      </c>
      <c r="H8172" s="81">
        <v>874180.0</v>
      </c>
      <c r="I8172" s="81">
        <v>980000.0</v>
      </c>
      <c r="J8172" s="81">
        <v>906985.0</v>
      </c>
      <c r="K8172" s="81">
        <v>980000.0</v>
      </c>
      <c r="L8172" s="82">
        <v>0.31000756000756</v>
      </c>
      <c r="N8172" s="83">
        <f t="shared" si="1"/>
        <v>0.31000756</v>
      </c>
      <c r="O8172" s="83">
        <f t="shared" si="2"/>
        <v>0.31000756</v>
      </c>
      <c r="Q8172" s="83">
        <f t="shared" si="3"/>
        <v>0.1079795918</v>
      </c>
      <c r="R8172" s="83">
        <f t="shared" si="4"/>
        <v>0.31000756</v>
      </c>
      <c r="S8172" s="83" t="b">
        <f t="shared" si="5"/>
        <v>0</v>
      </c>
      <c r="T8172" s="72"/>
      <c r="U8172" s="72"/>
      <c r="V8172" s="72"/>
      <c r="W8172" s="72"/>
      <c r="X8172" s="72"/>
      <c r="Y8172" s="72"/>
      <c r="Z8172" s="72"/>
      <c r="AA8172" s="72"/>
      <c r="AB8172" s="72"/>
      <c r="AC8172" s="72"/>
      <c r="AD8172" s="72"/>
      <c r="AE8172" s="72"/>
      <c r="AF8172" s="72"/>
      <c r="AG8172" s="72"/>
      <c r="AH8172" s="72"/>
      <c r="AI8172" s="72"/>
      <c r="AJ8172" s="72"/>
      <c r="AK8172" s="72"/>
    </row>
    <row r="8173" ht="14.25" customHeight="1">
      <c r="A8173" s="78">
        <v>8170.0</v>
      </c>
      <c r="C8173" s="78" t="str">
        <f>VLOOKUP(G8173,[1]Macrodata_CCF!$A$3:$D$55,4,FALSE)</f>
        <v>#ERROR!</v>
      </c>
      <c r="E8173" s="79" t="str">
        <f>VLOOKUP(G8173,[1]Macrodata_CCF!$A$3:$B$55,2,FALSE)</f>
        <v>#ERROR!</v>
      </c>
      <c r="F8173" s="78">
        <v>0.0</v>
      </c>
      <c r="G8173" s="80">
        <v>38.0</v>
      </c>
      <c r="H8173" s="81">
        <v>282915.0</v>
      </c>
      <c r="I8173" s="81">
        <v>360000.0</v>
      </c>
      <c r="J8173" s="81">
        <v>289855.0</v>
      </c>
      <c r="K8173" s="81">
        <v>360000.0</v>
      </c>
      <c r="L8173" s="82">
        <v>0.09003048582733346</v>
      </c>
      <c r="N8173" s="83">
        <f t="shared" si="1"/>
        <v>0.09003048583</v>
      </c>
      <c r="O8173" s="83">
        <f t="shared" si="2"/>
        <v>0.09003048583</v>
      </c>
      <c r="Q8173" s="83">
        <f t="shared" si="3"/>
        <v>0.214125</v>
      </c>
      <c r="R8173" s="83">
        <f t="shared" si="4"/>
        <v>0.09003048583</v>
      </c>
      <c r="S8173" s="83" t="b">
        <f t="shared" si="5"/>
        <v>0</v>
      </c>
      <c r="T8173" s="72"/>
      <c r="U8173" s="72"/>
      <c r="V8173" s="72"/>
      <c r="W8173" s="72"/>
      <c r="X8173" s="72"/>
      <c r="Y8173" s="72"/>
      <c r="Z8173" s="72"/>
      <c r="AA8173" s="72"/>
      <c r="AB8173" s="72"/>
      <c r="AC8173" s="72"/>
      <c r="AD8173" s="72"/>
      <c r="AE8173" s="72"/>
      <c r="AF8173" s="72"/>
      <c r="AG8173" s="72"/>
      <c r="AH8173" s="72"/>
      <c r="AI8173" s="72"/>
      <c r="AJ8173" s="72"/>
      <c r="AK8173" s="72"/>
    </row>
    <row r="8174" ht="14.25" customHeight="1">
      <c r="A8174" s="78">
        <v>8171.0</v>
      </c>
      <c r="C8174" s="78" t="str">
        <f>VLOOKUP(G8174,[1]Macrodata_CCF!$A$3:$D$55,4,FALSE)</f>
        <v>#ERROR!</v>
      </c>
      <c r="E8174" s="79" t="str">
        <f>VLOOKUP(G8174,[1]Macrodata_CCF!$A$3:$B$55,2,FALSE)</f>
        <v>#ERROR!</v>
      </c>
      <c r="F8174" s="78">
        <v>0.0</v>
      </c>
      <c r="G8174" s="80">
        <v>15.0</v>
      </c>
      <c r="H8174" s="81">
        <v>241365.0</v>
      </c>
      <c r="I8174" s="81">
        <v>610000.0</v>
      </c>
      <c r="J8174" s="81">
        <v>315090.0</v>
      </c>
      <c r="K8174" s="81">
        <v>610000.0</v>
      </c>
      <c r="L8174" s="82">
        <v>0.1999945745791908</v>
      </c>
      <c r="N8174" s="83">
        <f t="shared" si="1"/>
        <v>0.1999945746</v>
      </c>
      <c r="O8174" s="83">
        <f t="shared" si="2"/>
        <v>0.1999945746</v>
      </c>
      <c r="Q8174" s="83">
        <f t="shared" si="3"/>
        <v>0.6043196721</v>
      </c>
      <c r="R8174" s="83">
        <f t="shared" si="4"/>
        <v>0.1999945746</v>
      </c>
      <c r="S8174" s="83" t="b">
        <f t="shared" si="5"/>
        <v>0</v>
      </c>
      <c r="T8174" s="72"/>
      <c r="U8174" s="72"/>
      <c r="V8174" s="72"/>
      <c r="W8174" s="72"/>
      <c r="X8174" s="72"/>
      <c r="Y8174" s="72"/>
      <c r="Z8174" s="72"/>
      <c r="AA8174" s="72"/>
      <c r="AB8174" s="72"/>
      <c r="AC8174" s="72"/>
      <c r="AD8174" s="72"/>
      <c r="AE8174" s="72"/>
      <c r="AF8174" s="72"/>
      <c r="AG8174" s="72"/>
      <c r="AH8174" s="72"/>
      <c r="AI8174" s="72"/>
      <c r="AJ8174" s="72"/>
      <c r="AK8174" s="72"/>
    </row>
    <row r="8175" ht="14.25" customHeight="1">
      <c r="A8175" s="78">
        <v>8172.0</v>
      </c>
      <c r="C8175" s="78" t="str">
        <f>VLOOKUP(G8175,[1]Macrodata_CCF!$A$3:$D$55,4,FALSE)</f>
        <v>#ERROR!</v>
      </c>
      <c r="E8175" s="79" t="str">
        <f>VLOOKUP(G8175,[1]Macrodata_CCF!$A$3:$B$55,2,FALSE)</f>
        <v>#ERROR!</v>
      </c>
      <c r="F8175" s="78">
        <v>0.0</v>
      </c>
      <c r="G8175" s="80">
        <v>3.0</v>
      </c>
      <c r="H8175" s="81">
        <v>128945.0</v>
      </c>
      <c r="I8175" s="81">
        <v>220000.0</v>
      </c>
      <c r="J8175" s="81">
        <v>150800.0</v>
      </c>
      <c r="K8175" s="81">
        <v>220000.0</v>
      </c>
      <c r="L8175" s="82">
        <v>0.2400197682719236</v>
      </c>
      <c r="N8175" s="83">
        <f t="shared" si="1"/>
        <v>0.2400197683</v>
      </c>
      <c r="O8175" s="83">
        <f t="shared" si="2"/>
        <v>0.2400197683</v>
      </c>
      <c r="Q8175" s="83">
        <f t="shared" si="3"/>
        <v>0.4138863636</v>
      </c>
      <c r="R8175" s="83">
        <f t="shared" si="4"/>
        <v>0.2400197683</v>
      </c>
      <c r="S8175" s="83" t="b">
        <f t="shared" si="5"/>
        <v>0</v>
      </c>
      <c r="T8175" s="72"/>
      <c r="U8175" s="72"/>
      <c r="V8175" s="72"/>
      <c r="W8175" s="72"/>
      <c r="X8175" s="72"/>
      <c r="Y8175" s="72"/>
      <c r="Z8175" s="72"/>
      <c r="AA8175" s="72"/>
      <c r="AB8175" s="72"/>
      <c r="AC8175" s="72"/>
      <c r="AD8175" s="72"/>
      <c r="AE8175" s="72"/>
      <c r="AF8175" s="72"/>
      <c r="AG8175" s="72"/>
      <c r="AH8175" s="72"/>
      <c r="AI8175" s="72"/>
      <c r="AJ8175" s="72"/>
      <c r="AK8175" s="72"/>
    </row>
    <row r="8176" ht="14.25" customHeight="1">
      <c r="A8176" s="78">
        <v>8173.0</v>
      </c>
      <c r="C8176" s="78" t="str">
        <f>VLOOKUP(G8176,[1]Macrodata_CCF!$A$3:$D$55,4,FALSE)</f>
        <v>#ERROR!</v>
      </c>
      <c r="E8176" s="79" t="str">
        <f>VLOOKUP(G8176,[1]Macrodata_CCF!$A$3:$B$55,2,FALSE)</f>
        <v>#ERROR!</v>
      </c>
      <c r="F8176" s="78">
        <v>0.0</v>
      </c>
      <c r="G8176" s="80">
        <v>52.0</v>
      </c>
      <c r="H8176" s="81">
        <v>380060.0</v>
      </c>
      <c r="I8176" s="81">
        <v>690000.0</v>
      </c>
      <c r="J8176" s="81">
        <v>339770.0</v>
      </c>
      <c r="K8176" s="81">
        <v>1104000.0</v>
      </c>
      <c r="L8176" s="82">
        <v>-0.1299929018519713</v>
      </c>
      <c r="N8176" s="83">
        <f t="shared" si="1"/>
        <v>-0.1299929019</v>
      </c>
      <c r="O8176" s="83">
        <f t="shared" si="2"/>
        <v>0</v>
      </c>
      <c r="Q8176" s="83">
        <f t="shared" si="3"/>
        <v>0.4491884058</v>
      </c>
      <c r="R8176" s="83">
        <f t="shared" si="4"/>
        <v>-0.1299929019</v>
      </c>
      <c r="S8176" s="83" t="b">
        <f t="shared" si="5"/>
        <v>0</v>
      </c>
      <c r="T8176" s="72"/>
      <c r="U8176" s="72"/>
      <c r="V8176" s="72"/>
      <c r="W8176" s="72"/>
      <c r="X8176" s="72"/>
      <c r="Y8176" s="72"/>
      <c r="Z8176" s="72"/>
      <c r="AA8176" s="72"/>
      <c r="AB8176" s="72"/>
      <c r="AC8176" s="72"/>
      <c r="AD8176" s="72"/>
      <c r="AE8176" s="72"/>
      <c r="AF8176" s="72"/>
      <c r="AG8176" s="72"/>
      <c r="AH8176" s="72"/>
      <c r="AI8176" s="72"/>
      <c r="AJ8176" s="72"/>
      <c r="AK8176" s="72"/>
    </row>
    <row r="8177" ht="14.25" customHeight="1">
      <c r="A8177" s="78">
        <v>8174.0</v>
      </c>
      <c r="C8177" s="78" t="str">
        <f>VLOOKUP(G8177,[1]Macrodata_CCF!$A$3:$D$55,4,FALSE)</f>
        <v>#ERROR!</v>
      </c>
      <c r="E8177" s="79" t="str">
        <f>VLOOKUP(G8177,[1]Macrodata_CCF!$A$3:$B$55,2,FALSE)</f>
        <v>#ERROR!</v>
      </c>
      <c r="F8177" s="78">
        <v>0.0</v>
      </c>
      <c r="G8177" s="80">
        <v>46.0</v>
      </c>
      <c r="H8177" s="81">
        <v>794525.0</v>
      </c>
      <c r="I8177" s="81">
        <v>910000.0</v>
      </c>
      <c r="J8177" s="81">
        <v>814155.0</v>
      </c>
      <c r="K8177" s="81">
        <v>910000.0</v>
      </c>
      <c r="L8177" s="82">
        <v>0.1699935050876813</v>
      </c>
      <c r="N8177" s="83">
        <f t="shared" si="1"/>
        <v>0.1699935051</v>
      </c>
      <c r="O8177" s="83">
        <f t="shared" si="2"/>
        <v>0.1699935051</v>
      </c>
      <c r="Q8177" s="83">
        <f t="shared" si="3"/>
        <v>0.1268956044</v>
      </c>
      <c r="R8177" s="83">
        <f t="shared" si="4"/>
        <v>0.1699935051</v>
      </c>
      <c r="S8177" s="83" t="b">
        <f t="shared" si="5"/>
        <v>0</v>
      </c>
      <c r="T8177" s="72"/>
      <c r="U8177" s="72"/>
      <c r="V8177" s="72"/>
      <c r="W8177" s="72"/>
      <c r="X8177" s="72"/>
      <c r="Y8177" s="72"/>
      <c r="Z8177" s="72"/>
      <c r="AA8177" s="72"/>
      <c r="AB8177" s="72"/>
      <c r="AC8177" s="72"/>
      <c r="AD8177" s="72"/>
      <c r="AE8177" s="72"/>
      <c r="AF8177" s="72"/>
      <c r="AG8177" s="72"/>
      <c r="AH8177" s="72"/>
      <c r="AI8177" s="72"/>
      <c r="AJ8177" s="72"/>
      <c r="AK8177" s="72"/>
    </row>
    <row r="8178" ht="14.25" customHeight="1">
      <c r="A8178" s="78">
        <v>8175.0</v>
      </c>
      <c r="C8178" s="78" t="str">
        <f>VLOOKUP(G8178,[1]Macrodata_CCF!$A$3:$D$55,4,FALSE)</f>
        <v>#ERROR!</v>
      </c>
      <c r="E8178" s="79" t="str">
        <f>VLOOKUP(G8178,[1]Macrodata_CCF!$A$3:$B$55,2,FALSE)</f>
        <v>#ERROR!</v>
      </c>
      <c r="F8178" s="78">
        <v>0.0</v>
      </c>
      <c r="G8178" s="80">
        <v>10.0</v>
      </c>
      <c r="H8178" s="81">
        <v>352475.0</v>
      </c>
      <c r="I8178" s="81">
        <v>680000.0</v>
      </c>
      <c r="J8178" s="81">
        <v>431080.0</v>
      </c>
      <c r="K8178" s="81">
        <v>680000.0</v>
      </c>
      <c r="L8178" s="82">
        <v>0.2399969467979544</v>
      </c>
      <c r="N8178" s="83">
        <f t="shared" si="1"/>
        <v>0.2399969468</v>
      </c>
      <c r="O8178" s="83">
        <f t="shared" si="2"/>
        <v>0.2399969468</v>
      </c>
      <c r="Q8178" s="83">
        <f t="shared" si="3"/>
        <v>0.4816544118</v>
      </c>
      <c r="R8178" s="83">
        <f t="shared" si="4"/>
        <v>0.2399969468</v>
      </c>
      <c r="S8178" s="83" t="b">
        <f t="shared" si="5"/>
        <v>0</v>
      </c>
      <c r="T8178" s="72"/>
      <c r="U8178" s="72"/>
      <c r="V8178" s="72"/>
      <c r="W8178" s="72"/>
      <c r="X8178" s="72"/>
      <c r="Y8178" s="72"/>
      <c r="Z8178" s="72"/>
      <c r="AA8178" s="72"/>
      <c r="AB8178" s="72"/>
      <c r="AC8178" s="72"/>
      <c r="AD8178" s="72"/>
      <c r="AE8178" s="72"/>
      <c r="AF8178" s="72"/>
      <c r="AG8178" s="72"/>
      <c r="AH8178" s="72"/>
      <c r="AI8178" s="72"/>
      <c r="AJ8178" s="72"/>
      <c r="AK8178" s="72"/>
    </row>
    <row r="8179" ht="14.25" customHeight="1">
      <c r="A8179" s="78">
        <v>8176.0</v>
      </c>
      <c r="C8179" s="78" t="str">
        <f>VLOOKUP(G8179,[1]Macrodata_CCF!$A$3:$D$55,4,FALSE)</f>
        <v>#ERROR!</v>
      </c>
      <c r="E8179" s="79" t="str">
        <f>VLOOKUP(G8179,[1]Macrodata_CCF!$A$3:$B$55,2,FALSE)</f>
        <v>#ERROR!</v>
      </c>
      <c r="F8179" s="78">
        <v>0.0</v>
      </c>
      <c r="G8179" s="80">
        <v>14.0</v>
      </c>
      <c r="H8179" s="81">
        <v>0.0</v>
      </c>
      <c r="I8179" s="81">
        <v>160000.0</v>
      </c>
      <c r="J8179" s="81">
        <v>0.0</v>
      </c>
      <c r="K8179" s="81">
        <v>160000.0</v>
      </c>
      <c r="L8179" s="82">
        <v>0.0</v>
      </c>
      <c r="N8179" s="83">
        <f t="shared" si="1"/>
        <v>0</v>
      </c>
      <c r="O8179" s="83">
        <f t="shared" si="2"/>
        <v>0</v>
      </c>
      <c r="Q8179" s="83">
        <f t="shared" si="3"/>
        <v>1</v>
      </c>
      <c r="R8179" s="83">
        <f t="shared" si="4"/>
        <v>0</v>
      </c>
      <c r="S8179" s="83" t="b">
        <f t="shared" si="5"/>
        <v>0</v>
      </c>
      <c r="T8179" s="72"/>
      <c r="U8179" s="72"/>
      <c r="V8179" s="72"/>
      <c r="W8179" s="72"/>
      <c r="X8179" s="72"/>
      <c r="Y8179" s="72"/>
      <c r="Z8179" s="72"/>
      <c r="AA8179" s="72"/>
      <c r="AB8179" s="72"/>
      <c r="AC8179" s="72"/>
      <c r="AD8179" s="72"/>
      <c r="AE8179" s="72"/>
      <c r="AF8179" s="72"/>
      <c r="AG8179" s="72"/>
      <c r="AH8179" s="72"/>
      <c r="AI8179" s="72"/>
      <c r="AJ8179" s="72"/>
      <c r="AK8179" s="72"/>
    </row>
    <row r="8180" ht="14.25" customHeight="1">
      <c r="A8180" s="78">
        <v>8177.0</v>
      </c>
      <c r="C8180" s="78" t="str">
        <f>VLOOKUP(G8180,[1]Macrodata_CCF!$A$3:$D$55,4,FALSE)</f>
        <v>#ERROR!</v>
      </c>
      <c r="E8180" s="79" t="str">
        <f>VLOOKUP(G8180,[1]Macrodata_CCF!$A$3:$B$55,2,FALSE)</f>
        <v>#ERROR!</v>
      </c>
      <c r="F8180" s="78">
        <v>0.0</v>
      </c>
      <c r="G8180" s="80">
        <v>21.0</v>
      </c>
      <c r="H8180" s="81">
        <v>487485.0</v>
      </c>
      <c r="I8180" s="81">
        <v>770000.0</v>
      </c>
      <c r="J8180" s="81">
        <v>532685.0</v>
      </c>
      <c r="K8180" s="81">
        <v>770000.0</v>
      </c>
      <c r="L8180" s="82">
        <v>0.1599915048758473</v>
      </c>
      <c r="N8180" s="83">
        <f t="shared" si="1"/>
        <v>0.1599915049</v>
      </c>
      <c r="O8180" s="83">
        <f t="shared" si="2"/>
        <v>0.1599915049</v>
      </c>
      <c r="Q8180" s="83">
        <f t="shared" si="3"/>
        <v>0.3669025974</v>
      </c>
      <c r="R8180" s="83">
        <f t="shared" si="4"/>
        <v>0.1599915049</v>
      </c>
      <c r="S8180" s="83" t="b">
        <f t="shared" si="5"/>
        <v>0</v>
      </c>
      <c r="T8180" s="72"/>
      <c r="U8180" s="72"/>
      <c r="V8180" s="72"/>
      <c r="W8180" s="72"/>
      <c r="X8180" s="72"/>
      <c r="Y8180" s="72"/>
      <c r="Z8180" s="72"/>
      <c r="AA8180" s="72"/>
      <c r="AB8180" s="72"/>
      <c r="AC8180" s="72"/>
      <c r="AD8180" s="72"/>
      <c r="AE8180" s="72"/>
      <c r="AF8180" s="72"/>
      <c r="AG8180" s="72"/>
      <c r="AH8180" s="72"/>
      <c r="AI8180" s="72"/>
      <c r="AJ8180" s="72"/>
      <c r="AK8180" s="72"/>
    </row>
    <row r="8181" ht="14.25" customHeight="1">
      <c r="A8181" s="78">
        <v>8178.0</v>
      </c>
      <c r="C8181" s="78" t="str">
        <f>VLOOKUP(G8181,[1]Macrodata_CCF!$A$3:$D$55,4,FALSE)</f>
        <v>#ERROR!</v>
      </c>
      <c r="E8181" s="79" t="str">
        <f>VLOOKUP(G8181,[1]Macrodata_CCF!$A$3:$B$55,2,FALSE)</f>
        <v>#ERROR!</v>
      </c>
      <c r="F8181" s="78">
        <v>0.0</v>
      </c>
      <c r="G8181" s="80">
        <v>41.0</v>
      </c>
      <c r="H8181" s="81">
        <v>33445.0</v>
      </c>
      <c r="I8181" s="81">
        <v>130000.0</v>
      </c>
      <c r="J8181" s="81">
        <v>12205.0</v>
      </c>
      <c r="K8181" s="81">
        <v>130000.0</v>
      </c>
      <c r="L8181" s="82">
        <v>-0.2199782507379214</v>
      </c>
      <c r="N8181" s="83">
        <f t="shared" si="1"/>
        <v>-0.2199782507</v>
      </c>
      <c r="O8181" s="83">
        <f t="shared" si="2"/>
        <v>0</v>
      </c>
      <c r="Q8181" s="83">
        <f t="shared" si="3"/>
        <v>0.7427307692</v>
      </c>
      <c r="R8181" s="83">
        <f t="shared" si="4"/>
        <v>-0.2199782507</v>
      </c>
      <c r="S8181" s="83" t="b">
        <f t="shared" si="5"/>
        <v>0</v>
      </c>
      <c r="T8181" s="72"/>
      <c r="U8181" s="72"/>
      <c r="V8181" s="72"/>
      <c r="W8181" s="72"/>
      <c r="X8181" s="72"/>
      <c r="Y8181" s="72"/>
      <c r="Z8181" s="72"/>
      <c r="AA8181" s="72"/>
      <c r="AB8181" s="72"/>
      <c r="AC8181" s="72"/>
      <c r="AD8181" s="72"/>
      <c r="AE8181" s="72"/>
      <c r="AF8181" s="72"/>
      <c r="AG8181" s="72"/>
      <c r="AH8181" s="72"/>
      <c r="AI8181" s="72"/>
      <c r="AJ8181" s="72"/>
      <c r="AK8181" s="72"/>
    </row>
    <row r="8182" ht="14.25" customHeight="1">
      <c r="A8182" s="78">
        <v>8179.0</v>
      </c>
      <c r="C8182" s="78" t="str">
        <f>VLOOKUP(G8182,[1]Macrodata_CCF!$A$3:$D$55,4,FALSE)</f>
        <v>#ERROR!</v>
      </c>
      <c r="E8182" s="79" t="str">
        <f>VLOOKUP(G8182,[1]Macrodata_CCF!$A$3:$B$55,2,FALSE)</f>
        <v>#ERROR!</v>
      </c>
      <c r="F8182" s="78">
        <v>0.0</v>
      </c>
      <c r="G8182" s="80">
        <v>29.0</v>
      </c>
      <c r="H8182" s="81">
        <v>30440.0</v>
      </c>
      <c r="I8182" s="81">
        <v>600000.0</v>
      </c>
      <c r="J8182" s="81">
        <v>127265.0</v>
      </c>
      <c r="K8182" s="81">
        <v>600000.0</v>
      </c>
      <c r="L8182" s="82">
        <v>0.1699996488517452</v>
      </c>
      <c r="N8182" s="83">
        <f t="shared" si="1"/>
        <v>0.1699996489</v>
      </c>
      <c r="O8182" s="83">
        <f t="shared" si="2"/>
        <v>0.1699996489</v>
      </c>
      <c r="Q8182" s="83">
        <f t="shared" si="3"/>
        <v>0.9492666667</v>
      </c>
      <c r="R8182" s="83">
        <f t="shared" si="4"/>
        <v>0.1699996489</v>
      </c>
      <c r="S8182" s="83" t="b">
        <f t="shared" si="5"/>
        <v>0</v>
      </c>
      <c r="T8182" s="72"/>
      <c r="U8182" s="72"/>
      <c r="V8182" s="72"/>
      <c r="W8182" s="72"/>
      <c r="X8182" s="72"/>
      <c r="Y8182" s="72"/>
      <c r="Z8182" s="72"/>
      <c r="AA8182" s="72"/>
      <c r="AB8182" s="72"/>
      <c r="AC8182" s="72"/>
      <c r="AD8182" s="72"/>
      <c r="AE8182" s="72"/>
      <c r="AF8182" s="72"/>
      <c r="AG8182" s="72"/>
      <c r="AH8182" s="72"/>
      <c r="AI8182" s="72"/>
      <c r="AJ8182" s="72"/>
      <c r="AK8182" s="72"/>
    </row>
    <row r="8183" ht="14.25" customHeight="1">
      <c r="A8183" s="78">
        <v>8180.0</v>
      </c>
      <c r="C8183" s="78" t="str">
        <f>VLOOKUP(G8183,[1]Macrodata_CCF!$A$3:$D$55,4,FALSE)</f>
        <v>#ERROR!</v>
      </c>
      <c r="E8183" s="79" t="str">
        <f>VLOOKUP(G8183,[1]Macrodata_CCF!$A$3:$B$55,2,FALSE)</f>
        <v>#ERROR!</v>
      </c>
      <c r="F8183" s="78">
        <v>1.0</v>
      </c>
      <c r="G8183" s="80">
        <v>51.0</v>
      </c>
      <c r="H8183" s="81">
        <v>576715.0</v>
      </c>
      <c r="I8183" s="81">
        <v>940000.0</v>
      </c>
      <c r="J8183" s="81">
        <v>761990.0</v>
      </c>
      <c r="K8183" s="81">
        <v>940000.0</v>
      </c>
      <c r="L8183" s="82">
        <v>0.5099990365690849</v>
      </c>
      <c r="N8183" s="83">
        <f t="shared" si="1"/>
        <v>0.5099990366</v>
      </c>
      <c r="O8183" s="83">
        <f t="shared" si="2"/>
        <v>0.5099990366</v>
      </c>
      <c r="Q8183" s="83">
        <f t="shared" si="3"/>
        <v>0.3864734043</v>
      </c>
      <c r="R8183" s="83">
        <f t="shared" si="4"/>
        <v>0.5099990366</v>
      </c>
      <c r="S8183" s="83" t="b">
        <f t="shared" si="5"/>
        <v>0</v>
      </c>
      <c r="T8183" s="72"/>
      <c r="U8183" s="72"/>
      <c r="V8183" s="72"/>
      <c r="W8183" s="72"/>
      <c r="X8183" s="72"/>
      <c r="Y8183" s="72"/>
      <c r="Z8183" s="72"/>
      <c r="AA8183" s="72"/>
      <c r="AB8183" s="72"/>
      <c r="AC8183" s="72"/>
      <c r="AD8183" s="72"/>
      <c r="AE8183" s="72"/>
      <c r="AF8183" s="72"/>
      <c r="AG8183" s="72"/>
      <c r="AH8183" s="72"/>
      <c r="AI8183" s="72"/>
      <c r="AJ8183" s="72"/>
      <c r="AK8183" s="72"/>
    </row>
    <row r="8184" ht="14.25" customHeight="1">
      <c r="A8184" s="78">
        <v>8181.0</v>
      </c>
      <c r="C8184" s="78" t="str">
        <f>VLOOKUP(G8184,[1]Macrodata_CCF!$A$3:$D$55,4,FALSE)</f>
        <v>#ERROR!</v>
      </c>
      <c r="E8184" s="79" t="str">
        <f>VLOOKUP(G8184,[1]Macrodata_CCF!$A$3:$B$55,2,FALSE)</f>
        <v>#ERROR!</v>
      </c>
      <c r="F8184" s="78">
        <v>0.0</v>
      </c>
      <c r="G8184" s="80">
        <v>45.0</v>
      </c>
      <c r="H8184" s="81">
        <v>407150.0</v>
      </c>
      <c r="I8184" s="81">
        <v>860000.0</v>
      </c>
      <c r="J8184" s="81">
        <v>484135.0</v>
      </c>
      <c r="K8184" s="81">
        <v>1462000.0</v>
      </c>
      <c r="L8184" s="82">
        <v>0.1700011041183615</v>
      </c>
      <c r="N8184" s="83">
        <f t="shared" si="1"/>
        <v>0.1700011041</v>
      </c>
      <c r="O8184" s="83">
        <f t="shared" si="2"/>
        <v>0.1700011041</v>
      </c>
      <c r="Q8184" s="83">
        <f t="shared" si="3"/>
        <v>0.5265697674</v>
      </c>
      <c r="R8184" s="83">
        <f t="shared" si="4"/>
        <v>0.1700011041</v>
      </c>
      <c r="S8184" s="83" t="b">
        <f t="shared" si="5"/>
        <v>0</v>
      </c>
      <c r="T8184" s="72"/>
      <c r="U8184" s="72"/>
      <c r="V8184" s="72"/>
      <c r="W8184" s="72"/>
      <c r="X8184" s="72"/>
      <c r="Y8184" s="72"/>
      <c r="Z8184" s="72"/>
      <c r="AA8184" s="72"/>
      <c r="AB8184" s="72"/>
      <c r="AC8184" s="72"/>
      <c r="AD8184" s="72"/>
      <c r="AE8184" s="72"/>
      <c r="AF8184" s="72"/>
      <c r="AG8184" s="72"/>
      <c r="AH8184" s="72"/>
      <c r="AI8184" s="72"/>
      <c r="AJ8184" s="72"/>
      <c r="AK8184" s="72"/>
    </row>
    <row r="8185" ht="14.25" customHeight="1">
      <c r="A8185" s="78">
        <v>8182.0</v>
      </c>
      <c r="C8185" s="78" t="str">
        <f>VLOOKUP(G8185,[1]Macrodata_CCF!$A$3:$D$55,4,FALSE)</f>
        <v>#ERROR!</v>
      </c>
      <c r="E8185" s="79" t="str">
        <f>VLOOKUP(G8185,[1]Macrodata_CCF!$A$3:$B$55,2,FALSE)</f>
        <v>#ERROR!</v>
      </c>
      <c r="F8185" s="78">
        <v>0.0</v>
      </c>
      <c r="G8185" s="80">
        <v>33.0</v>
      </c>
      <c r="H8185" s="81">
        <v>122640.0</v>
      </c>
      <c r="I8185" s="81">
        <v>960000.0</v>
      </c>
      <c r="J8185" s="81">
        <v>248245.0</v>
      </c>
      <c r="K8185" s="81">
        <v>960000.0</v>
      </c>
      <c r="L8185" s="82">
        <v>0.1500011942294831</v>
      </c>
      <c r="N8185" s="83">
        <f t="shared" si="1"/>
        <v>0.1500011942</v>
      </c>
      <c r="O8185" s="83">
        <f t="shared" si="2"/>
        <v>0.1500011942</v>
      </c>
      <c r="Q8185" s="83">
        <f t="shared" si="3"/>
        <v>0.87225</v>
      </c>
      <c r="R8185" s="83">
        <f t="shared" si="4"/>
        <v>0.1500011942</v>
      </c>
      <c r="S8185" s="83" t="b">
        <f t="shared" si="5"/>
        <v>0</v>
      </c>
      <c r="T8185" s="72"/>
      <c r="U8185" s="72"/>
      <c r="V8185" s="72"/>
      <c r="W8185" s="72"/>
      <c r="X8185" s="72"/>
      <c r="Y8185" s="72"/>
      <c r="Z8185" s="72"/>
      <c r="AA8185" s="72"/>
      <c r="AB8185" s="72"/>
      <c r="AC8185" s="72"/>
      <c r="AD8185" s="72"/>
      <c r="AE8185" s="72"/>
      <c r="AF8185" s="72"/>
      <c r="AG8185" s="72"/>
      <c r="AH8185" s="72"/>
      <c r="AI8185" s="72"/>
      <c r="AJ8185" s="72"/>
      <c r="AK8185" s="72"/>
    </row>
    <row r="8186" ht="14.25" customHeight="1">
      <c r="A8186" s="78">
        <v>8183.0</v>
      </c>
      <c r="C8186" s="78" t="str">
        <f>VLOOKUP(G8186,[1]Macrodata_CCF!$A$3:$D$55,4,FALSE)</f>
        <v>#ERROR!</v>
      </c>
      <c r="E8186" s="79" t="str">
        <f>VLOOKUP(G8186,[1]Macrodata_CCF!$A$3:$B$55,2,FALSE)</f>
        <v>#ERROR!</v>
      </c>
      <c r="F8186" s="78">
        <v>0.0</v>
      </c>
      <c r="G8186" s="80">
        <v>26.0</v>
      </c>
      <c r="H8186" s="81">
        <v>826845.0</v>
      </c>
      <c r="I8186" s="81">
        <v>940000.0</v>
      </c>
      <c r="J8186" s="81">
        <v>842685.0</v>
      </c>
      <c r="K8186" s="81">
        <v>940000.0</v>
      </c>
      <c r="L8186" s="82">
        <v>0.1399849763598604</v>
      </c>
      <c r="N8186" s="83">
        <f t="shared" si="1"/>
        <v>0.1399849764</v>
      </c>
      <c r="O8186" s="83">
        <f t="shared" si="2"/>
        <v>0.1399849764</v>
      </c>
      <c r="Q8186" s="83">
        <f t="shared" si="3"/>
        <v>0.1203776596</v>
      </c>
      <c r="R8186" s="83">
        <f t="shared" si="4"/>
        <v>0.1399849764</v>
      </c>
      <c r="S8186" s="83" t="b">
        <f t="shared" si="5"/>
        <v>0</v>
      </c>
      <c r="T8186" s="72"/>
      <c r="U8186" s="72"/>
      <c r="V8186" s="72"/>
      <c r="W8186" s="72"/>
      <c r="X8186" s="72"/>
      <c r="Y8186" s="72"/>
      <c r="Z8186" s="72"/>
      <c r="AA8186" s="72"/>
      <c r="AB8186" s="72"/>
      <c r="AC8186" s="72"/>
      <c r="AD8186" s="72"/>
      <c r="AE8186" s="72"/>
      <c r="AF8186" s="72"/>
      <c r="AG8186" s="72"/>
      <c r="AH8186" s="72"/>
      <c r="AI8186" s="72"/>
      <c r="AJ8186" s="72"/>
      <c r="AK8186" s="72"/>
    </row>
    <row r="8187" ht="14.25" customHeight="1">
      <c r="A8187" s="78">
        <v>8184.0</v>
      </c>
      <c r="C8187" s="78" t="str">
        <f>VLOOKUP(G8187,[1]Macrodata_CCF!$A$3:$D$55,4,FALSE)</f>
        <v>#ERROR!</v>
      </c>
      <c r="E8187" s="79" t="str">
        <f>VLOOKUP(G8187,[1]Macrodata_CCF!$A$3:$B$55,2,FALSE)</f>
        <v>#ERROR!</v>
      </c>
      <c r="F8187" s="78">
        <v>0.0</v>
      </c>
      <c r="G8187" s="80">
        <v>41.0</v>
      </c>
      <c r="H8187" s="81">
        <v>966945.0</v>
      </c>
      <c r="I8187" s="81">
        <v>1000000.0</v>
      </c>
      <c r="J8187" s="81">
        <v>978845.0</v>
      </c>
      <c r="K8187" s="81">
        <v>1000000.0</v>
      </c>
      <c r="L8187" s="82">
        <v>0.3600060505218575</v>
      </c>
      <c r="N8187" s="83">
        <f t="shared" si="1"/>
        <v>0.3600060505</v>
      </c>
      <c r="O8187" s="83">
        <f t="shared" si="2"/>
        <v>0.3600060505</v>
      </c>
      <c r="Q8187" s="83">
        <f t="shared" si="3"/>
        <v>0.033055</v>
      </c>
      <c r="R8187" s="83">
        <f t="shared" si="4"/>
        <v>0.0119</v>
      </c>
      <c r="S8187" s="83" t="b">
        <f t="shared" si="5"/>
        <v>0</v>
      </c>
      <c r="T8187" s="72"/>
      <c r="U8187" s="72"/>
      <c r="V8187" s="72"/>
      <c r="W8187" s="72"/>
      <c r="X8187" s="72"/>
      <c r="Y8187" s="72"/>
      <c r="Z8187" s="72"/>
      <c r="AA8187" s="72"/>
      <c r="AB8187" s="72"/>
      <c r="AC8187" s="72"/>
      <c r="AD8187" s="72"/>
      <c r="AE8187" s="72"/>
      <c r="AF8187" s="72"/>
      <c r="AG8187" s="72"/>
      <c r="AH8187" s="72"/>
      <c r="AI8187" s="72"/>
      <c r="AJ8187" s="72"/>
      <c r="AK8187" s="72"/>
    </row>
    <row r="8188" ht="14.25" customHeight="1">
      <c r="A8188" s="78">
        <v>8185.0</v>
      </c>
      <c r="C8188" s="78" t="str">
        <f>VLOOKUP(G8188,[1]Macrodata_CCF!$A$3:$D$55,4,FALSE)</f>
        <v>#ERROR!</v>
      </c>
      <c r="E8188" s="79" t="str">
        <f>VLOOKUP(G8188,[1]Macrodata_CCF!$A$3:$B$55,2,FALSE)</f>
        <v>#ERROR!</v>
      </c>
      <c r="F8188" s="78">
        <v>1.0</v>
      </c>
      <c r="G8188" s="80">
        <v>11.0</v>
      </c>
      <c r="H8188" s="81">
        <v>310350.0</v>
      </c>
      <c r="I8188" s="81">
        <v>340000.0</v>
      </c>
      <c r="J8188" s="81">
        <v>326660.0</v>
      </c>
      <c r="K8188" s="81">
        <v>340000.0</v>
      </c>
      <c r="L8188" s="82">
        <v>0.5500843170320405</v>
      </c>
      <c r="N8188" s="83">
        <f t="shared" si="1"/>
        <v>0.550084317</v>
      </c>
      <c r="O8188" s="83">
        <f t="shared" si="2"/>
        <v>0.550084317</v>
      </c>
      <c r="Q8188" s="83">
        <f t="shared" si="3"/>
        <v>0.08720588235</v>
      </c>
      <c r="R8188" s="83">
        <f t="shared" si="4"/>
        <v>0.04797058824</v>
      </c>
      <c r="S8188" s="83" t="b">
        <f t="shared" si="5"/>
        <v>0</v>
      </c>
      <c r="T8188" s="72"/>
      <c r="U8188" s="72"/>
      <c r="V8188" s="72"/>
      <c r="W8188" s="72"/>
      <c r="X8188" s="72"/>
      <c r="Y8188" s="72"/>
      <c r="Z8188" s="72"/>
      <c r="AA8188" s="72"/>
      <c r="AB8188" s="72"/>
      <c r="AC8188" s="72"/>
      <c r="AD8188" s="72"/>
      <c r="AE8188" s="72"/>
      <c r="AF8188" s="72"/>
      <c r="AG8188" s="72"/>
      <c r="AH8188" s="72"/>
      <c r="AI8188" s="72"/>
      <c r="AJ8188" s="72"/>
      <c r="AK8188" s="72"/>
    </row>
    <row r="8189" ht="14.25" customHeight="1">
      <c r="A8189" s="78">
        <v>8186.0</v>
      </c>
      <c r="C8189" s="78" t="str">
        <f>VLOOKUP(G8189,[1]Macrodata_CCF!$A$3:$D$55,4,FALSE)</f>
        <v>#ERROR!</v>
      </c>
      <c r="E8189" s="79" t="str">
        <f>VLOOKUP(G8189,[1]Macrodata_CCF!$A$3:$B$55,2,FALSE)</f>
        <v>#ERROR!</v>
      </c>
      <c r="F8189" s="78">
        <v>1.0</v>
      </c>
      <c r="G8189" s="80">
        <v>19.0</v>
      </c>
      <c r="H8189" s="81">
        <v>141505.0</v>
      </c>
      <c r="I8189" s="81">
        <v>150000.0</v>
      </c>
      <c r="J8189" s="81">
        <v>145755.0</v>
      </c>
      <c r="K8189" s="81">
        <v>270000.0</v>
      </c>
      <c r="L8189" s="82">
        <v>0.5002942907592701</v>
      </c>
      <c r="N8189" s="83">
        <f t="shared" si="1"/>
        <v>0.5002942908</v>
      </c>
      <c r="O8189" s="83">
        <f t="shared" si="2"/>
        <v>0.5002942908</v>
      </c>
      <c r="Q8189" s="83">
        <f t="shared" si="3"/>
        <v>0.05663333333</v>
      </c>
      <c r="R8189" s="83">
        <f t="shared" si="4"/>
        <v>0.02833333333</v>
      </c>
      <c r="S8189" s="83" t="b">
        <f t="shared" si="5"/>
        <v>0</v>
      </c>
      <c r="T8189" s="72"/>
      <c r="U8189" s="72"/>
      <c r="V8189" s="72"/>
      <c r="W8189" s="72"/>
      <c r="X8189" s="72"/>
      <c r="Y8189" s="72"/>
      <c r="Z8189" s="72"/>
      <c r="AA8189" s="72"/>
      <c r="AB8189" s="72"/>
      <c r="AC8189" s="72"/>
      <c r="AD8189" s="72"/>
      <c r="AE8189" s="72"/>
      <c r="AF8189" s="72"/>
      <c r="AG8189" s="72"/>
      <c r="AH8189" s="72"/>
      <c r="AI8189" s="72"/>
      <c r="AJ8189" s="72"/>
      <c r="AK8189" s="72"/>
    </row>
    <row r="8190" ht="14.25" customHeight="1">
      <c r="A8190" s="78">
        <v>8187.0</v>
      </c>
      <c r="C8190" s="78" t="str">
        <f>VLOOKUP(G8190,[1]Macrodata_CCF!$A$3:$D$55,4,FALSE)</f>
        <v>#ERROR!</v>
      </c>
      <c r="E8190" s="79" t="str">
        <f>VLOOKUP(G8190,[1]Macrodata_CCF!$A$3:$B$55,2,FALSE)</f>
        <v>#ERROR!</v>
      </c>
      <c r="F8190" s="78">
        <v>0.0</v>
      </c>
      <c r="G8190" s="80">
        <v>3.0</v>
      </c>
      <c r="H8190" s="81">
        <v>126005.0</v>
      </c>
      <c r="I8190" s="81">
        <v>220000.0</v>
      </c>
      <c r="J8190" s="81">
        <v>87465.0</v>
      </c>
      <c r="K8190" s="81">
        <v>220000.0</v>
      </c>
      <c r="L8190" s="82">
        <v>-0.4100218096707272</v>
      </c>
      <c r="N8190" s="83">
        <f t="shared" si="1"/>
        <v>-0.4100218097</v>
      </c>
      <c r="O8190" s="83">
        <f t="shared" si="2"/>
        <v>0</v>
      </c>
      <c r="Q8190" s="83">
        <f t="shared" si="3"/>
        <v>0.42725</v>
      </c>
      <c r="R8190" s="83">
        <f t="shared" si="4"/>
        <v>-0.4100218097</v>
      </c>
      <c r="S8190" s="83" t="b">
        <f t="shared" si="5"/>
        <v>0</v>
      </c>
      <c r="T8190" s="72"/>
      <c r="U8190" s="72"/>
      <c r="V8190" s="72"/>
      <c r="W8190" s="72"/>
      <c r="X8190" s="72"/>
      <c r="Y8190" s="72"/>
      <c r="Z8190" s="72"/>
      <c r="AA8190" s="72"/>
      <c r="AB8190" s="72"/>
      <c r="AC8190" s="72"/>
      <c r="AD8190" s="72"/>
      <c r="AE8190" s="72"/>
      <c r="AF8190" s="72"/>
      <c r="AG8190" s="72"/>
      <c r="AH8190" s="72"/>
      <c r="AI8190" s="72"/>
      <c r="AJ8190" s="72"/>
      <c r="AK8190" s="72"/>
    </row>
    <row r="8191" ht="14.25" customHeight="1">
      <c r="A8191" s="78">
        <v>8188.0</v>
      </c>
      <c r="C8191" s="78" t="str">
        <f>VLOOKUP(G8191,[1]Macrodata_CCF!$A$3:$D$55,4,FALSE)</f>
        <v>#ERROR!</v>
      </c>
      <c r="E8191" s="79" t="str">
        <f>VLOOKUP(G8191,[1]Macrodata_CCF!$A$3:$B$55,2,FALSE)</f>
        <v>#ERROR!</v>
      </c>
      <c r="F8191" s="78">
        <v>0.0</v>
      </c>
      <c r="G8191" s="80">
        <v>2.0</v>
      </c>
      <c r="H8191" s="81">
        <v>167735.0</v>
      </c>
      <c r="I8191" s="81">
        <v>840000.0</v>
      </c>
      <c r="J8191" s="81">
        <v>362690.0</v>
      </c>
      <c r="K8191" s="81">
        <v>840000.0</v>
      </c>
      <c r="L8191" s="82">
        <v>0.2899972481090046</v>
      </c>
      <c r="N8191" s="83">
        <f t="shared" si="1"/>
        <v>0.2899972481</v>
      </c>
      <c r="O8191" s="83">
        <f t="shared" si="2"/>
        <v>0.2899972481</v>
      </c>
      <c r="Q8191" s="83">
        <f t="shared" si="3"/>
        <v>0.8003154762</v>
      </c>
      <c r="R8191" s="83">
        <f t="shared" si="4"/>
        <v>0.2899972481</v>
      </c>
      <c r="S8191" s="83" t="b">
        <f t="shared" si="5"/>
        <v>0</v>
      </c>
      <c r="T8191" s="72"/>
      <c r="U8191" s="72"/>
      <c r="V8191" s="72"/>
      <c r="W8191" s="72"/>
      <c r="X8191" s="72"/>
      <c r="Y8191" s="72"/>
      <c r="Z8191" s="72"/>
      <c r="AA8191" s="72"/>
      <c r="AB8191" s="72"/>
      <c r="AC8191" s="72"/>
      <c r="AD8191" s="72"/>
      <c r="AE8191" s="72"/>
      <c r="AF8191" s="72"/>
      <c r="AG8191" s="72"/>
      <c r="AH8191" s="72"/>
      <c r="AI8191" s="72"/>
      <c r="AJ8191" s="72"/>
      <c r="AK8191" s="72"/>
    </row>
    <row r="8192" ht="14.25" customHeight="1">
      <c r="A8192" s="78">
        <v>8189.0</v>
      </c>
      <c r="C8192" s="78" t="str">
        <f>VLOOKUP(G8192,[1]Macrodata_CCF!$A$3:$D$55,4,FALSE)</f>
        <v>#ERROR!</v>
      </c>
      <c r="E8192" s="79" t="str">
        <f>VLOOKUP(G8192,[1]Macrodata_CCF!$A$3:$B$55,2,FALSE)</f>
        <v>#ERROR!</v>
      </c>
      <c r="F8192" s="78">
        <v>0.0</v>
      </c>
      <c r="G8192" s="80">
        <v>34.0</v>
      </c>
      <c r="H8192" s="81">
        <v>103040.0</v>
      </c>
      <c r="I8192" s="81">
        <v>210000.0</v>
      </c>
      <c r="J8192" s="81">
        <v>108390.0</v>
      </c>
      <c r="K8192" s="81">
        <v>210000.0</v>
      </c>
      <c r="L8192" s="82">
        <v>0.05001869857890801</v>
      </c>
      <c r="N8192" s="83">
        <f t="shared" si="1"/>
        <v>0.05001869858</v>
      </c>
      <c r="O8192" s="83">
        <f t="shared" si="2"/>
        <v>0.05001869858</v>
      </c>
      <c r="Q8192" s="83">
        <f t="shared" si="3"/>
        <v>0.5093333333</v>
      </c>
      <c r="R8192" s="83">
        <f t="shared" si="4"/>
        <v>0.05001869858</v>
      </c>
      <c r="S8192" s="83" t="b">
        <f t="shared" si="5"/>
        <v>0</v>
      </c>
      <c r="T8192" s="72"/>
      <c r="U8192" s="72"/>
      <c r="V8192" s="72"/>
      <c r="W8192" s="72"/>
      <c r="X8192" s="72"/>
      <c r="Y8192" s="72"/>
      <c r="Z8192" s="72"/>
      <c r="AA8192" s="72"/>
      <c r="AB8192" s="72"/>
      <c r="AC8192" s="72"/>
      <c r="AD8192" s="72"/>
      <c r="AE8192" s="72"/>
      <c r="AF8192" s="72"/>
      <c r="AG8192" s="72"/>
      <c r="AH8192" s="72"/>
      <c r="AI8192" s="72"/>
      <c r="AJ8192" s="72"/>
      <c r="AK8192" s="72"/>
    </row>
    <row r="8193" ht="14.25" customHeight="1">
      <c r="A8193" s="78">
        <v>8190.0</v>
      </c>
      <c r="C8193" s="78" t="str">
        <f>VLOOKUP(G8193,[1]Macrodata_CCF!$A$3:$D$55,4,FALSE)</f>
        <v>#ERROR!</v>
      </c>
      <c r="E8193" s="79" t="str">
        <f>VLOOKUP(G8193,[1]Macrodata_CCF!$A$3:$B$55,2,FALSE)</f>
        <v>#ERROR!</v>
      </c>
      <c r="F8193" s="78">
        <v>0.0</v>
      </c>
      <c r="G8193" s="80">
        <v>7.0</v>
      </c>
      <c r="H8193" s="81">
        <v>465375.0</v>
      </c>
      <c r="I8193" s="81">
        <v>630000.0</v>
      </c>
      <c r="J8193" s="81">
        <v>514765.0</v>
      </c>
      <c r="K8193" s="81">
        <v>630000.0</v>
      </c>
      <c r="L8193" s="82">
        <v>0.3000151860288535</v>
      </c>
      <c r="N8193" s="83">
        <f t="shared" si="1"/>
        <v>0.300015186</v>
      </c>
      <c r="O8193" s="83">
        <f t="shared" si="2"/>
        <v>0.300015186</v>
      </c>
      <c r="Q8193" s="83">
        <f t="shared" si="3"/>
        <v>0.2613095238</v>
      </c>
      <c r="R8193" s="83">
        <f t="shared" si="4"/>
        <v>0.300015186</v>
      </c>
      <c r="S8193" s="83" t="b">
        <f t="shared" si="5"/>
        <v>0</v>
      </c>
      <c r="T8193" s="72"/>
      <c r="U8193" s="72"/>
      <c r="V8193" s="72"/>
      <c r="W8193" s="72"/>
      <c r="X8193" s="72"/>
      <c r="Y8193" s="72"/>
      <c r="Z8193" s="72"/>
      <c r="AA8193" s="72"/>
      <c r="AB8193" s="72"/>
      <c r="AC8193" s="72"/>
      <c r="AD8193" s="72"/>
      <c r="AE8193" s="72"/>
      <c r="AF8193" s="72"/>
      <c r="AG8193" s="72"/>
      <c r="AH8193" s="72"/>
      <c r="AI8193" s="72"/>
      <c r="AJ8193" s="72"/>
      <c r="AK8193" s="72"/>
    </row>
    <row r="8194" ht="14.25" customHeight="1">
      <c r="A8194" s="78">
        <v>8191.0</v>
      </c>
      <c r="C8194" s="78" t="str">
        <f>VLOOKUP(G8194,[1]Macrodata_CCF!$A$3:$D$55,4,FALSE)</f>
        <v>#ERROR!</v>
      </c>
      <c r="E8194" s="79" t="str">
        <f>VLOOKUP(G8194,[1]Macrodata_CCF!$A$3:$B$55,2,FALSE)</f>
        <v>#ERROR!</v>
      </c>
      <c r="F8194" s="78">
        <v>0.0</v>
      </c>
      <c r="G8194" s="80">
        <v>30.0</v>
      </c>
      <c r="H8194" s="81">
        <v>82240.0</v>
      </c>
      <c r="I8194" s="81">
        <v>100000.0</v>
      </c>
      <c r="J8194" s="81">
        <v>85615.0</v>
      </c>
      <c r="K8194" s="81">
        <v>100000.0</v>
      </c>
      <c r="L8194" s="82">
        <v>0.1900337837837838</v>
      </c>
      <c r="N8194" s="83">
        <f t="shared" si="1"/>
        <v>0.1900337838</v>
      </c>
      <c r="O8194" s="83">
        <f t="shared" si="2"/>
        <v>0.1900337838</v>
      </c>
      <c r="Q8194" s="83">
        <f t="shared" si="3"/>
        <v>0.1776</v>
      </c>
      <c r="R8194" s="83">
        <f t="shared" si="4"/>
        <v>0.1900337838</v>
      </c>
      <c r="S8194" s="83" t="b">
        <f t="shared" si="5"/>
        <v>0</v>
      </c>
      <c r="T8194" s="72"/>
      <c r="U8194" s="72"/>
      <c r="V8194" s="72"/>
      <c r="W8194" s="72"/>
      <c r="X8194" s="72"/>
      <c r="Y8194" s="72"/>
      <c r="Z8194" s="72"/>
      <c r="AA8194" s="72"/>
      <c r="AB8194" s="72"/>
      <c r="AC8194" s="72"/>
      <c r="AD8194" s="72"/>
      <c r="AE8194" s="72"/>
      <c r="AF8194" s="72"/>
      <c r="AG8194" s="72"/>
      <c r="AH8194" s="72"/>
      <c r="AI8194" s="72"/>
      <c r="AJ8194" s="72"/>
      <c r="AK8194" s="72"/>
    </row>
    <row r="8195" ht="14.25" customHeight="1">
      <c r="A8195" s="78">
        <v>8192.0</v>
      </c>
      <c r="C8195" s="78" t="str">
        <f>VLOOKUP(G8195,[1]Macrodata_CCF!$A$3:$D$55,4,FALSE)</f>
        <v>#ERROR!</v>
      </c>
      <c r="E8195" s="79" t="str">
        <f>VLOOKUP(G8195,[1]Macrodata_CCF!$A$3:$B$55,2,FALSE)</f>
        <v>#ERROR!</v>
      </c>
      <c r="F8195" s="78">
        <v>0.0</v>
      </c>
      <c r="G8195" s="80">
        <v>24.0</v>
      </c>
      <c r="H8195" s="81">
        <v>27070.0</v>
      </c>
      <c r="I8195" s="81">
        <v>170000.0</v>
      </c>
      <c r="J8195" s="81">
        <v>47080.0</v>
      </c>
      <c r="K8195" s="81">
        <v>170000.0</v>
      </c>
      <c r="L8195" s="82">
        <v>0.139998600713636</v>
      </c>
      <c r="N8195" s="83">
        <f t="shared" si="1"/>
        <v>0.1399986007</v>
      </c>
      <c r="O8195" s="83">
        <f t="shared" si="2"/>
        <v>0.1399986007</v>
      </c>
      <c r="Q8195" s="83">
        <f t="shared" si="3"/>
        <v>0.8407647059</v>
      </c>
      <c r="R8195" s="83">
        <f t="shared" si="4"/>
        <v>0.1399986007</v>
      </c>
      <c r="S8195" s="83" t="b">
        <f t="shared" si="5"/>
        <v>0</v>
      </c>
      <c r="T8195" s="72"/>
      <c r="U8195" s="72"/>
      <c r="V8195" s="72"/>
      <c r="W8195" s="72"/>
      <c r="X8195" s="72"/>
      <c r="Y8195" s="72"/>
      <c r="Z8195" s="72"/>
      <c r="AA8195" s="72"/>
      <c r="AB8195" s="72"/>
      <c r="AC8195" s="72"/>
      <c r="AD8195" s="72"/>
      <c r="AE8195" s="72"/>
      <c r="AF8195" s="72"/>
      <c r="AG8195" s="72"/>
      <c r="AH8195" s="72"/>
      <c r="AI8195" s="72"/>
      <c r="AJ8195" s="72"/>
      <c r="AK8195" s="72"/>
    </row>
    <row r="8196" ht="14.25" customHeight="1">
      <c r="A8196" s="78">
        <v>8193.0</v>
      </c>
      <c r="C8196" s="78" t="str">
        <f>VLOOKUP(G8196,[1]Macrodata_CCF!$A$3:$D$55,4,FALSE)</f>
        <v>#ERROR!</v>
      </c>
      <c r="E8196" s="79" t="str">
        <f>VLOOKUP(G8196,[1]Macrodata_CCF!$A$3:$B$55,2,FALSE)</f>
        <v>#ERROR!</v>
      </c>
      <c r="F8196" s="78">
        <v>1.0</v>
      </c>
      <c r="G8196" s="80">
        <v>38.0</v>
      </c>
      <c r="H8196" s="81">
        <v>117855.0</v>
      </c>
      <c r="I8196" s="81">
        <v>150000.0</v>
      </c>
      <c r="J8196" s="81">
        <v>136500.0</v>
      </c>
      <c r="K8196" s="81">
        <v>150000.0</v>
      </c>
      <c r="L8196" s="82">
        <v>0.5800279981334577</v>
      </c>
      <c r="N8196" s="83">
        <f t="shared" si="1"/>
        <v>0.5800279981</v>
      </c>
      <c r="O8196" s="83">
        <f t="shared" si="2"/>
        <v>0.5800279981</v>
      </c>
      <c r="Q8196" s="83">
        <f t="shared" si="3"/>
        <v>0.2143</v>
      </c>
      <c r="R8196" s="83">
        <f t="shared" si="4"/>
        <v>0.5800279981</v>
      </c>
      <c r="S8196" s="83" t="b">
        <f t="shared" si="5"/>
        <v>0</v>
      </c>
      <c r="T8196" s="72"/>
      <c r="U8196" s="72"/>
      <c r="V8196" s="72"/>
      <c r="W8196" s="72"/>
      <c r="X8196" s="72"/>
      <c r="Y8196" s="72"/>
      <c r="Z8196" s="72"/>
      <c r="AA8196" s="72"/>
      <c r="AB8196" s="72"/>
      <c r="AC8196" s="72"/>
      <c r="AD8196" s="72"/>
      <c r="AE8196" s="72"/>
      <c r="AF8196" s="72"/>
      <c r="AG8196" s="72"/>
      <c r="AH8196" s="72"/>
      <c r="AI8196" s="72"/>
      <c r="AJ8196" s="72"/>
      <c r="AK8196" s="72"/>
    </row>
    <row r="8197" ht="14.25" customHeight="1">
      <c r="A8197" s="78">
        <v>8194.0</v>
      </c>
      <c r="C8197" s="78" t="str">
        <f>VLOOKUP(G8197,[1]Macrodata_CCF!$A$3:$D$55,4,FALSE)</f>
        <v>#ERROR!</v>
      </c>
      <c r="E8197" s="79" t="str">
        <f>VLOOKUP(G8197,[1]Macrodata_CCF!$A$3:$B$55,2,FALSE)</f>
        <v>#ERROR!</v>
      </c>
      <c r="F8197" s="78">
        <v>0.0</v>
      </c>
      <c r="G8197" s="80">
        <v>40.0</v>
      </c>
      <c r="H8197" s="81">
        <v>243700.0</v>
      </c>
      <c r="I8197" s="81">
        <v>510000.0</v>
      </c>
      <c r="J8197" s="81">
        <v>278320.0</v>
      </c>
      <c r="K8197" s="81">
        <v>510000.0</v>
      </c>
      <c r="L8197" s="82">
        <v>0.1300037551633496</v>
      </c>
      <c r="N8197" s="83">
        <f t="shared" si="1"/>
        <v>0.1300037552</v>
      </c>
      <c r="O8197" s="83">
        <f t="shared" si="2"/>
        <v>0.1300037552</v>
      </c>
      <c r="Q8197" s="83">
        <f t="shared" si="3"/>
        <v>0.5221568627</v>
      </c>
      <c r="R8197" s="83">
        <f t="shared" si="4"/>
        <v>0.1300037552</v>
      </c>
      <c r="S8197" s="83" t="b">
        <f t="shared" si="5"/>
        <v>0</v>
      </c>
      <c r="T8197" s="72"/>
      <c r="U8197" s="72"/>
      <c r="V8197" s="72"/>
      <c r="W8197" s="72"/>
      <c r="X8197" s="72"/>
      <c r="Y8197" s="72"/>
      <c r="Z8197" s="72"/>
      <c r="AA8197" s="72"/>
      <c r="AB8197" s="72"/>
      <c r="AC8197" s="72"/>
      <c r="AD8197" s="72"/>
      <c r="AE8197" s="72"/>
      <c r="AF8197" s="72"/>
      <c r="AG8197" s="72"/>
      <c r="AH8197" s="72"/>
      <c r="AI8197" s="72"/>
      <c r="AJ8197" s="72"/>
      <c r="AK8197" s="72"/>
    </row>
    <row r="8198" ht="14.25" customHeight="1">
      <c r="A8198" s="78">
        <v>8195.0</v>
      </c>
      <c r="C8198" s="78" t="str">
        <f>VLOOKUP(G8198,[1]Macrodata_CCF!$A$3:$D$55,4,FALSE)</f>
        <v>#ERROR!</v>
      </c>
      <c r="E8198" s="79" t="str">
        <f>VLOOKUP(G8198,[1]Macrodata_CCF!$A$3:$B$55,2,FALSE)</f>
        <v>#ERROR!</v>
      </c>
      <c r="F8198" s="78">
        <v>0.0</v>
      </c>
      <c r="G8198" s="80">
        <v>34.0</v>
      </c>
      <c r="H8198" s="81">
        <v>123410.0</v>
      </c>
      <c r="I8198" s="81">
        <v>330000.0</v>
      </c>
      <c r="J8198" s="81">
        <v>152335.0</v>
      </c>
      <c r="K8198" s="81">
        <v>330000.0</v>
      </c>
      <c r="L8198" s="82">
        <v>0.140011617212837</v>
      </c>
      <c r="N8198" s="83">
        <f t="shared" si="1"/>
        <v>0.1400116172</v>
      </c>
      <c r="O8198" s="83">
        <f t="shared" si="2"/>
        <v>0.1400116172</v>
      </c>
      <c r="Q8198" s="83">
        <f t="shared" si="3"/>
        <v>0.626030303</v>
      </c>
      <c r="R8198" s="83">
        <f t="shared" si="4"/>
        <v>0.1400116172</v>
      </c>
      <c r="S8198" s="83" t="b">
        <f t="shared" si="5"/>
        <v>0</v>
      </c>
      <c r="T8198" s="72"/>
      <c r="U8198" s="72"/>
      <c r="V8198" s="72"/>
      <c r="W8198" s="72"/>
      <c r="X8198" s="72"/>
      <c r="Y8198" s="72"/>
      <c r="Z8198" s="72"/>
      <c r="AA8198" s="72"/>
      <c r="AB8198" s="72"/>
      <c r="AC8198" s="72"/>
      <c r="AD8198" s="72"/>
      <c r="AE8198" s="72"/>
      <c r="AF8198" s="72"/>
      <c r="AG8198" s="72"/>
      <c r="AH8198" s="72"/>
      <c r="AI8198" s="72"/>
      <c r="AJ8198" s="72"/>
      <c r="AK8198" s="72"/>
    </row>
    <row r="8199" ht="14.25" customHeight="1">
      <c r="A8199" s="78">
        <v>8196.0</v>
      </c>
      <c r="C8199" s="78" t="str">
        <f>VLOOKUP(G8199,[1]Macrodata_CCF!$A$3:$D$55,4,FALSE)</f>
        <v>#ERROR!</v>
      </c>
      <c r="E8199" s="79" t="str">
        <f>VLOOKUP(G8199,[1]Macrodata_CCF!$A$3:$B$55,2,FALSE)</f>
        <v>#ERROR!</v>
      </c>
      <c r="F8199" s="78">
        <v>0.0</v>
      </c>
      <c r="G8199" s="80">
        <v>43.0</v>
      </c>
      <c r="H8199" s="81">
        <v>0.0</v>
      </c>
      <c r="I8199" s="81">
        <v>460000.0</v>
      </c>
      <c r="J8199" s="81">
        <v>78200.0</v>
      </c>
      <c r="K8199" s="81">
        <v>460000.0</v>
      </c>
      <c r="L8199" s="82">
        <v>0.17</v>
      </c>
      <c r="N8199" s="83">
        <f t="shared" si="1"/>
        <v>0.17</v>
      </c>
      <c r="O8199" s="83">
        <f t="shared" si="2"/>
        <v>0.17</v>
      </c>
      <c r="Q8199" s="83">
        <f t="shared" si="3"/>
        <v>1</v>
      </c>
      <c r="R8199" s="83">
        <f t="shared" si="4"/>
        <v>0.17</v>
      </c>
      <c r="S8199" s="83" t="b">
        <f t="shared" si="5"/>
        <v>0</v>
      </c>
      <c r="T8199" s="72"/>
      <c r="U8199" s="72"/>
      <c r="V8199" s="72"/>
      <c r="W8199" s="72"/>
      <c r="X8199" s="72"/>
      <c r="Y8199" s="72"/>
      <c r="Z8199" s="72"/>
      <c r="AA8199" s="72"/>
      <c r="AB8199" s="72"/>
      <c r="AC8199" s="72"/>
      <c r="AD8199" s="72"/>
      <c r="AE8199" s="72"/>
      <c r="AF8199" s="72"/>
      <c r="AG8199" s="72"/>
      <c r="AH8199" s="72"/>
      <c r="AI8199" s="72"/>
      <c r="AJ8199" s="72"/>
      <c r="AK8199" s="72"/>
    </row>
    <row r="8200" ht="14.25" customHeight="1">
      <c r="A8200" s="78">
        <v>8197.0</v>
      </c>
      <c r="C8200" s="78" t="str">
        <f>VLOOKUP(G8200,[1]Macrodata_CCF!$A$3:$D$55,4,FALSE)</f>
        <v>#ERROR!</v>
      </c>
      <c r="E8200" s="79" t="str">
        <f>VLOOKUP(G8200,[1]Macrodata_CCF!$A$3:$B$55,2,FALSE)</f>
        <v>#ERROR!</v>
      </c>
      <c r="F8200" s="78">
        <v>0.0</v>
      </c>
      <c r="G8200" s="80">
        <v>39.0</v>
      </c>
      <c r="H8200" s="81">
        <v>0.0</v>
      </c>
      <c r="I8200" s="81">
        <v>220000.0</v>
      </c>
      <c r="J8200" s="81">
        <v>13200.0</v>
      </c>
      <c r="K8200" s="81">
        <v>220000.0</v>
      </c>
      <c r="L8200" s="82">
        <v>0.06</v>
      </c>
      <c r="N8200" s="83">
        <f t="shared" si="1"/>
        <v>0.06</v>
      </c>
      <c r="O8200" s="83">
        <f t="shared" si="2"/>
        <v>0.06</v>
      </c>
      <c r="Q8200" s="83">
        <f t="shared" si="3"/>
        <v>1</v>
      </c>
      <c r="R8200" s="83">
        <f t="shared" si="4"/>
        <v>0.06</v>
      </c>
      <c r="S8200" s="83" t="b">
        <f t="shared" si="5"/>
        <v>0</v>
      </c>
      <c r="T8200" s="72"/>
      <c r="U8200" s="72"/>
      <c r="V8200" s="72"/>
      <c r="W8200" s="72"/>
      <c r="X8200" s="72"/>
      <c r="Y8200" s="72"/>
      <c r="Z8200" s="72"/>
      <c r="AA8200" s="72"/>
      <c r="AB8200" s="72"/>
      <c r="AC8200" s="72"/>
      <c r="AD8200" s="72"/>
      <c r="AE8200" s="72"/>
      <c r="AF8200" s="72"/>
      <c r="AG8200" s="72"/>
      <c r="AH8200" s="72"/>
      <c r="AI8200" s="72"/>
      <c r="AJ8200" s="72"/>
      <c r="AK8200" s="72"/>
    </row>
    <row r="8201" ht="14.25" customHeight="1">
      <c r="A8201" s="78">
        <v>8198.0</v>
      </c>
      <c r="C8201" s="78" t="str">
        <f>VLOOKUP(G8201,[1]Macrodata_CCF!$A$3:$D$55,4,FALSE)</f>
        <v>#ERROR!</v>
      </c>
      <c r="E8201" s="79" t="str">
        <f>VLOOKUP(G8201,[1]Macrodata_CCF!$A$3:$B$55,2,FALSE)</f>
        <v>#ERROR!</v>
      </c>
      <c r="F8201" s="78">
        <v>0.0</v>
      </c>
      <c r="G8201" s="80">
        <v>46.0</v>
      </c>
      <c r="H8201" s="81">
        <v>0.0</v>
      </c>
      <c r="I8201" s="81">
        <v>90000.0</v>
      </c>
      <c r="J8201" s="81">
        <v>15300.0</v>
      </c>
      <c r="K8201" s="81">
        <v>126000.0</v>
      </c>
      <c r="L8201" s="82">
        <v>0.17</v>
      </c>
      <c r="N8201" s="83">
        <f t="shared" si="1"/>
        <v>0.17</v>
      </c>
      <c r="O8201" s="83">
        <f t="shared" si="2"/>
        <v>0.17</v>
      </c>
      <c r="Q8201" s="83">
        <f t="shared" si="3"/>
        <v>1</v>
      </c>
      <c r="R8201" s="83">
        <f t="shared" si="4"/>
        <v>0.17</v>
      </c>
      <c r="S8201" s="83" t="b">
        <f t="shared" si="5"/>
        <v>0</v>
      </c>
      <c r="T8201" s="72"/>
      <c r="U8201" s="72"/>
      <c r="V8201" s="72"/>
      <c r="W8201" s="72"/>
      <c r="X8201" s="72"/>
      <c r="Y8201" s="72"/>
      <c r="Z8201" s="72"/>
      <c r="AA8201" s="72"/>
      <c r="AB8201" s="72"/>
      <c r="AC8201" s="72"/>
      <c r="AD8201" s="72"/>
      <c r="AE8201" s="72"/>
      <c r="AF8201" s="72"/>
      <c r="AG8201" s="72"/>
      <c r="AH8201" s="72"/>
      <c r="AI8201" s="72"/>
      <c r="AJ8201" s="72"/>
      <c r="AK8201" s="72"/>
    </row>
    <row r="8202" ht="14.25" customHeight="1">
      <c r="A8202" s="78">
        <v>8199.0</v>
      </c>
      <c r="C8202" s="78" t="str">
        <f>VLOOKUP(G8202,[1]Macrodata_CCF!$A$3:$D$55,4,FALSE)</f>
        <v>#ERROR!</v>
      </c>
      <c r="E8202" s="79" t="str">
        <f>VLOOKUP(G8202,[1]Macrodata_CCF!$A$3:$B$55,2,FALSE)</f>
        <v>#ERROR!</v>
      </c>
      <c r="F8202" s="78">
        <v>1.0</v>
      </c>
      <c r="G8202" s="80">
        <v>12.0</v>
      </c>
      <c r="H8202" s="81">
        <v>493850.0</v>
      </c>
      <c r="I8202" s="81">
        <v>990000.0</v>
      </c>
      <c r="J8202" s="81">
        <v>692310.0</v>
      </c>
      <c r="K8202" s="81">
        <v>990000.0</v>
      </c>
      <c r="L8202" s="82">
        <v>0.4</v>
      </c>
      <c r="N8202" s="83">
        <f t="shared" si="1"/>
        <v>0.4</v>
      </c>
      <c r="O8202" s="83">
        <f t="shared" si="2"/>
        <v>0.4</v>
      </c>
      <c r="Q8202" s="83">
        <f t="shared" si="3"/>
        <v>0.5011616162</v>
      </c>
      <c r="R8202" s="83">
        <f t="shared" si="4"/>
        <v>0.4</v>
      </c>
      <c r="S8202" s="83" t="b">
        <f t="shared" si="5"/>
        <v>0</v>
      </c>
      <c r="T8202" s="72"/>
      <c r="U8202" s="72"/>
      <c r="V8202" s="72"/>
      <c r="W8202" s="72"/>
      <c r="X8202" s="72"/>
      <c r="Y8202" s="72"/>
      <c r="Z8202" s="72"/>
      <c r="AA8202" s="72"/>
      <c r="AB8202" s="72"/>
      <c r="AC8202" s="72"/>
      <c r="AD8202" s="72"/>
      <c r="AE8202" s="72"/>
      <c r="AF8202" s="72"/>
      <c r="AG8202" s="72"/>
      <c r="AH8202" s="72"/>
      <c r="AI8202" s="72"/>
      <c r="AJ8202" s="72"/>
      <c r="AK8202" s="72"/>
    </row>
    <row r="8203" ht="14.25" customHeight="1">
      <c r="A8203" s="78">
        <v>8200.0</v>
      </c>
      <c r="C8203" s="78" t="str">
        <f>VLOOKUP(G8203,[1]Macrodata_CCF!$A$3:$D$55,4,FALSE)</f>
        <v>#ERROR!</v>
      </c>
      <c r="E8203" s="79" t="str">
        <f>VLOOKUP(G8203,[1]Macrodata_CCF!$A$3:$B$55,2,FALSE)</f>
        <v>#ERROR!</v>
      </c>
      <c r="F8203" s="78">
        <v>0.0</v>
      </c>
      <c r="G8203" s="80">
        <v>26.0</v>
      </c>
      <c r="H8203" s="81">
        <v>94515.0</v>
      </c>
      <c r="I8203" s="81">
        <v>560000.0</v>
      </c>
      <c r="J8203" s="81">
        <v>187610.0</v>
      </c>
      <c r="K8203" s="81">
        <v>560000.0</v>
      </c>
      <c r="L8203" s="82">
        <v>0.1999957034061248</v>
      </c>
      <c r="N8203" s="83">
        <f t="shared" si="1"/>
        <v>0.1999957034</v>
      </c>
      <c r="O8203" s="83">
        <f t="shared" si="2"/>
        <v>0.1999957034</v>
      </c>
      <c r="Q8203" s="83">
        <f t="shared" si="3"/>
        <v>0.8312232143</v>
      </c>
      <c r="R8203" s="83">
        <f t="shared" si="4"/>
        <v>0.1999957034</v>
      </c>
      <c r="S8203" s="83" t="b">
        <f t="shared" si="5"/>
        <v>0</v>
      </c>
      <c r="T8203" s="72"/>
      <c r="U8203" s="72"/>
      <c r="V8203" s="72"/>
      <c r="W8203" s="72"/>
      <c r="X8203" s="72"/>
      <c r="Y8203" s="72"/>
      <c r="Z8203" s="72"/>
      <c r="AA8203" s="72"/>
      <c r="AB8203" s="72"/>
      <c r="AC8203" s="72"/>
      <c r="AD8203" s="72"/>
      <c r="AE8203" s="72"/>
      <c r="AF8203" s="72"/>
      <c r="AG8203" s="72"/>
      <c r="AH8203" s="72"/>
      <c r="AI8203" s="72"/>
      <c r="AJ8203" s="72"/>
      <c r="AK8203" s="72"/>
    </row>
    <row r="8204" ht="14.25" customHeight="1">
      <c r="A8204" s="78">
        <v>8201.0</v>
      </c>
      <c r="C8204" s="78" t="str">
        <f>VLOOKUP(G8204,[1]Macrodata_CCF!$A$3:$D$55,4,FALSE)</f>
        <v>#ERROR!</v>
      </c>
      <c r="E8204" s="79" t="str">
        <f>VLOOKUP(G8204,[1]Macrodata_CCF!$A$3:$B$55,2,FALSE)</f>
        <v>#ERROR!</v>
      </c>
      <c r="F8204" s="78">
        <v>0.0</v>
      </c>
      <c r="G8204" s="80">
        <v>12.0</v>
      </c>
      <c r="H8204" s="81">
        <v>417775.0</v>
      </c>
      <c r="I8204" s="81">
        <v>500000.0</v>
      </c>
      <c r="J8204" s="81">
        <v>434220.0</v>
      </c>
      <c r="K8204" s="81">
        <v>500000.0</v>
      </c>
      <c r="L8204" s="82">
        <v>0.2</v>
      </c>
      <c r="N8204" s="83">
        <f t="shared" si="1"/>
        <v>0.2</v>
      </c>
      <c r="O8204" s="83">
        <f t="shared" si="2"/>
        <v>0.2</v>
      </c>
      <c r="Q8204" s="83">
        <f t="shared" si="3"/>
        <v>0.16445</v>
      </c>
      <c r="R8204" s="83">
        <f t="shared" si="4"/>
        <v>0.2</v>
      </c>
      <c r="S8204" s="83" t="b">
        <f t="shared" si="5"/>
        <v>0</v>
      </c>
      <c r="T8204" s="72"/>
      <c r="U8204" s="72"/>
      <c r="V8204" s="72"/>
      <c r="W8204" s="72"/>
      <c r="X8204" s="72"/>
      <c r="Y8204" s="72"/>
      <c r="Z8204" s="72"/>
      <c r="AA8204" s="72"/>
      <c r="AB8204" s="72"/>
      <c r="AC8204" s="72"/>
      <c r="AD8204" s="72"/>
      <c r="AE8204" s="72"/>
      <c r="AF8204" s="72"/>
      <c r="AG8204" s="72"/>
      <c r="AH8204" s="72"/>
      <c r="AI8204" s="72"/>
      <c r="AJ8204" s="72"/>
      <c r="AK8204" s="72"/>
    </row>
    <row r="8205" ht="14.25" customHeight="1">
      <c r="A8205" s="78">
        <v>8202.0</v>
      </c>
      <c r="C8205" s="78" t="str">
        <f>VLOOKUP(G8205,[1]Macrodata_CCF!$A$3:$D$55,4,FALSE)</f>
        <v>#ERROR!</v>
      </c>
      <c r="E8205" s="79" t="str">
        <f>VLOOKUP(G8205,[1]Macrodata_CCF!$A$3:$B$55,2,FALSE)</f>
        <v>#ERROR!</v>
      </c>
      <c r="F8205" s="78">
        <v>0.0</v>
      </c>
      <c r="G8205" s="80">
        <v>27.0</v>
      </c>
      <c r="H8205" s="81">
        <v>25395.0</v>
      </c>
      <c r="I8205" s="81">
        <v>70000.0</v>
      </c>
      <c r="J8205" s="81">
        <v>34315.0</v>
      </c>
      <c r="K8205" s="81">
        <v>70000.0</v>
      </c>
      <c r="L8205" s="82">
        <v>0.1999775809886784</v>
      </c>
      <c r="N8205" s="83">
        <f t="shared" si="1"/>
        <v>0.199977581</v>
      </c>
      <c r="O8205" s="83">
        <f t="shared" si="2"/>
        <v>0.199977581</v>
      </c>
      <c r="Q8205" s="83">
        <f t="shared" si="3"/>
        <v>0.6372142857</v>
      </c>
      <c r="R8205" s="83">
        <f t="shared" si="4"/>
        <v>0.199977581</v>
      </c>
      <c r="S8205" s="83" t="b">
        <f t="shared" si="5"/>
        <v>0</v>
      </c>
      <c r="T8205" s="72"/>
      <c r="U8205" s="72"/>
      <c r="V8205" s="72"/>
      <c r="W8205" s="72"/>
      <c r="X8205" s="72"/>
      <c r="Y8205" s="72"/>
      <c r="Z8205" s="72"/>
      <c r="AA8205" s="72"/>
      <c r="AB8205" s="72"/>
      <c r="AC8205" s="72"/>
      <c r="AD8205" s="72"/>
      <c r="AE8205" s="72"/>
      <c r="AF8205" s="72"/>
      <c r="AG8205" s="72"/>
      <c r="AH8205" s="72"/>
      <c r="AI8205" s="72"/>
      <c r="AJ8205" s="72"/>
      <c r="AK8205" s="72"/>
    </row>
    <row r="8206" ht="14.25" customHeight="1">
      <c r="A8206" s="78">
        <v>8203.0</v>
      </c>
      <c r="C8206" s="78" t="str">
        <f>VLOOKUP(G8206,[1]Macrodata_CCF!$A$3:$D$55,4,FALSE)</f>
        <v>#ERROR!</v>
      </c>
      <c r="E8206" s="79" t="str">
        <f>VLOOKUP(G8206,[1]Macrodata_CCF!$A$3:$B$55,2,FALSE)</f>
        <v>#ERROR!</v>
      </c>
      <c r="F8206" s="78">
        <v>0.0</v>
      </c>
      <c r="G8206" s="80">
        <v>23.0</v>
      </c>
      <c r="H8206" s="81">
        <v>7865.0</v>
      </c>
      <c r="I8206" s="81">
        <v>480000.0</v>
      </c>
      <c r="J8206" s="81">
        <v>78685.0</v>
      </c>
      <c r="K8206" s="81">
        <v>480000.0</v>
      </c>
      <c r="L8206" s="82">
        <v>0.1499994704904318</v>
      </c>
      <c r="N8206" s="83">
        <f t="shared" si="1"/>
        <v>0.1499994705</v>
      </c>
      <c r="O8206" s="83">
        <f t="shared" si="2"/>
        <v>0.1499994705</v>
      </c>
      <c r="Q8206" s="83">
        <f t="shared" si="3"/>
        <v>0.9836145833</v>
      </c>
      <c r="R8206" s="83">
        <f t="shared" si="4"/>
        <v>0.1499994705</v>
      </c>
      <c r="S8206" s="83" t="b">
        <f t="shared" si="5"/>
        <v>0</v>
      </c>
      <c r="T8206" s="72"/>
      <c r="U8206" s="72"/>
      <c r="V8206" s="72"/>
      <c r="W8206" s="72"/>
      <c r="X8206" s="72"/>
      <c r="Y8206" s="72"/>
      <c r="Z8206" s="72"/>
      <c r="AA8206" s="72"/>
      <c r="AB8206" s="72"/>
      <c r="AC8206" s="72"/>
      <c r="AD8206" s="72"/>
      <c r="AE8206" s="72"/>
      <c r="AF8206" s="72"/>
      <c r="AG8206" s="72"/>
      <c r="AH8206" s="72"/>
      <c r="AI8206" s="72"/>
      <c r="AJ8206" s="72"/>
      <c r="AK8206" s="72"/>
    </row>
    <row r="8207" ht="14.25" customHeight="1">
      <c r="A8207" s="78">
        <v>8204.0</v>
      </c>
      <c r="C8207" s="78" t="str">
        <f>VLOOKUP(G8207,[1]Macrodata_CCF!$A$3:$D$55,4,FALSE)</f>
        <v>#ERROR!</v>
      </c>
      <c r="E8207" s="79" t="str">
        <f>VLOOKUP(G8207,[1]Macrodata_CCF!$A$3:$B$55,2,FALSE)</f>
        <v>#ERROR!</v>
      </c>
      <c r="F8207" s="78">
        <v>0.0</v>
      </c>
      <c r="G8207" s="80">
        <v>21.0</v>
      </c>
      <c r="H8207" s="81">
        <v>705655.0</v>
      </c>
      <c r="I8207" s="81">
        <v>860000.0</v>
      </c>
      <c r="J8207" s="81">
        <v>727265.0</v>
      </c>
      <c r="K8207" s="81">
        <v>860000.0</v>
      </c>
      <c r="L8207" s="82">
        <v>0.1400110142861771</v>
      </c>
      <c r="N8207" s="83">
        <f t="shared" si="1"/>
        <v>0.1400110143</v>
      </c>
      <c r="O8207" s="83">
        <f t="shared" si="2"/>
        <v>0.1400110143</v>
      </c>
      <c r="Q8207" s="83">
        <f t="shared" si="3"/>
        <v>0.1794709302</v>
      </c>
      <c r="R8207" s="83">
        <f t="shared" si="4"/>
        <v>0.1400110143</v>
      </c>
      <c r="S8207" s="83" t="b">
        <f t="shared" si="5"/>
        <v>0</v>
      </c>
      <c r="T8207" s="72"/>
      <c r="U8207" s="72"/>
      <c r="V8207" s="72"/>
      <c r="W8207" s="72"/>
      <c r="X8207" s="72"/>
      <c r="Y8207" s="72"/>
      <c r="Z8207" s="72"/>
      <c r="AA8207" s="72"/>
      <c r="AB8207" s="72"/>
      <c r="AC8207" s="72"/>
      <c r="AD8207" s="72"/>
      <c r="AE8207" s="72"/>
      <c r="AF8207" s="72"/>
      <c r="AG8207" s="72"/>
      <c r="AH8207" s="72"/>
      <c r="AI8207" s="72"/>
      <c r="AJ8207" s="72"/>
      <c r="AK8207" s="72"/>
    </row>
    <row r="8208" ht="14.25" customHeight="1">
      <c r="A8208" s="78">
        <v>8205.0</v>
      </c>
      <c r="C8208" s="78" t="str">
        <f>VLOOKUP(G8208,[1]Macrodata_CCF!$A$3:$D$55,4,FALSE)</f>
        <v>#ERROR!</v>
      </c>
      <c r="E8208" s="79" t="str">
        <f>VLOOKUP(G8208,[1]Macrodata_CCF!$A$3:$B$55,2,FALSE)</f>
        <v>#ERROR!</v>
      </c>
      <c r="F8208" s="78">
        <v>0.0</v>
      </c>
      <c r="G8208" s="80">
        <v>44.0</v>
      </c>
      <c r="H8208" s="81">
        <v>0.0</v>
      </c>
      <c r="I8208" s="81">
        <v>180000.0</v>
      </c>
      <c r="J8208" s="81">
        <v>28800.0</v>
      </c>
      <c r="K8208" s="81">
        <v>180000.0</v>
      </c>
      <c r="L8208" s="82">
        <v>0.16</v>
      </c>
      <c r="N8208" s="83">
        <f t="shared" si="1"/>
        <v>0.16</v>
      </c>
      <c r="O8208" s="83">
        <f t="shared" si="2"/>
        <v>0.16</v>
      </c>
      <c r="Q8208" s="83">
        <f t="shared" si="3"/>
        <v>1</v>
      </c>
      <c r="R8208" s="83">
        <f t="shared" si="4"/>
        <v>0.16</v>
      </c>
      <c r="S8208" s="83" t="b">
        <f t="shared" si="5"/>
        <v>0</v>
      </c>
      <c r="T8208" s="72"/>
      <c r="U8208" s="72"/>
      <c r="V8208" s="72"/>
      <c r="W8208" s="72"/>
      <c r="X8208" s="72"/>
      <c r="Y8208" s="72"/>
      <c r="Z8208" s="72"/>
      <c r="AA8208" s="72"/>
      <c r="AB8208" s="72"/>
      <c r="AC8208" s="72"/>
      <c r="AD8208" s="72"/>
      <c r="AE8208" s="72"/>
      <c r="AF8208" s="72"/>
      <c r="AG8208" s="72"/>
      <c r="AH8208" s="72"/>
      <c r="AI8208" s="72"/>
      <c r="AJ8208" s="72"/>
      <c r="AK8208" s="72"/>
    </row>
    <row r="8209" ht="14.25" customHeight="1">
      <c r="A8209" s="78">
        <v>8206.0</v>
      </c>
      <c r="C8209" s="78" t="str">
        <f>VLOOKUP(G8209,[1]Macrodata_CCF!$A$3:$D$55,4,FALSE)</f>
        <v>#ERROR!</v>
      </c>
      <c r="E8209" s="79" t="str">
        <f>VLOOKUP(G8209,[1]Macrodata_CCF!$A$3:$B$55,2,FALSE)</f>
        <v>#ERROR!</v>
      </c>
      <c r="F8209" s="78">
        <v>0.0</v>
      </c>
      <c r="G8209" s="80">
        <v>5.0</v>
      </c>
      <c r="H8209" s="81">
        <v>26280.0</v>
      </c>
      <c r="I8209" s="81">
        <v>160000.0</v>
      </c>
      <c r="J8209" s="81">
        <v>79770.0</v>
      </c>
      <c r="K8209" s="81">
        <v>160000.0</v>
      </c>
      <c r="L8209" s="82">
        <v>0.4000149566257852</v>
      </c>
      <c r="N8209" s="83">
        <f t="shared" si="1"/>
        <v>0.4000149566</v>
      </c>
      <c r="O8209" s="83">
        <f t="shared" si="2"/>
        <v>0.4000149566</v>
      </c>
      <c r="Q8209" s="83">
        <f t="shared" si="3"/>
        <v>0.83575</v>
      </c>
      <c r="R8209" s="83">
        <f t="shared" si="4"/>
        <v>0.4000149566</v>
      </c>
      <c r="S8209" s="83" t="b">
        <f t="shared" si="5"/>
        <v>0</v>
      </c>
      <c r="T8209" s="72"/>
      <c r="U8209" s="72"/>
      <c r="V8209" s="72"/>
      <c r="W8209" s="72"/>
      <c r="X8209" s="72"/>
      <c r="Y8209" s="72"/>
      <c r="Z8209" s="72"/>
      <c r="AA8209" s="72"/>
      <c r="AB8209" s="72"/>
      <c r="AC8209" s="72"/>
      <c r="AD8209" s="72"/>
      <c r="AE8209" s="72"/>
      <c r="AF8209" s="72"/>
      <c r="AG8209" s="72"/>
      <c r="AH8209" s="72"/>
      <c r="AI8209" s="72"/>
      <c r="AJ8209" s="72"/>
      <c r="AK8209" s="72"/>
    </row>
    <row r="8210" ht="14.25" customHeight="1">
      <c r="A8210" s="78">
        <v>8207.0</v>
      </c>
      <c r="C8210" s="78" t="str">
        <f>VLOOKUP(G8210,[1]Macrodata_CCF!$A$3:$D$55,4,FALSE)</f>
        <v>#ERROR!</v>
      </c>
      <c r="E8210" s="79" t="str">
        <f>VLOOKUP(G8210,[1]Macrodata_CCF!$A$3:$B$55,2,FALSE)</f>
        <v>#ERROR!</v>
      </c>
      <c r="F8210" s="78">
        <v>0.0</v>
      </c>
      <c r="G8210" s="80">
        <v>17.0</v>
      </c>
      <c r="H8210" s="81">
        <v>334455.0</v>
      </c>
      <c r="I8210" s="81">
        <v>620000.0</v>
      </c>
      <c r="J8210" s="81">
        <v>377285.0</v>
      </c>
      <c r="K8210" s="81">
        <v>620000.0</v>
      </c>
      <c r="L8210" s="82">
        <v>0.149993871368786</v>
      </c>
      <c r="N8210" s="83">
        <f t="shared" si="1"/>
        <v>0.1499938714</v>
      </c>
      <c r="O8210" s="83">
        <f t="shared" si="2"/>
        <v>0.1499938714</v>
      </c>
      <c r="Q8210" s="83">
        <f t="shared" si="3"/>
        <v>0.4605564516</v>
      </c>
      <c r="R8210" s="83">
        <f t="shared" si="4"/>
        <v>0.1499938714</v>
      </c>
      <c r="S8210" s="83" t="b">
        <f t="shared" si="5"/>
        <v>0</v>
      </c>
      <c r="T8210" s="72"/>
      <c r="U8210" s="72"/>
      <c r="V8210" s="72"/>
      <c r="W8210" s="72"/>
      <c r="X8210" s="72"/>
      <c r="Y8210" s="72"/>
      <c r="Z8210" s="72"/>
      <c r="AA8210" s="72"/>
      <c r="AB8210" s="72"/>
      <c r="AC8210" s="72"/>
      <c r="AD8210" s="72"/>
      <c r="AE8210" s="72"/>
      <c r="AF8210" s="72"/>
      <c r="AG8210" s="72"/>
      <c r="AH8210" s="72"/>
      <c r="AI8210" s="72"/>
      <c r="AJ8210" s="72"/>
      <c r="AK8210" s="72"/>
    </row>
    <row r="8211" ht="14.25" customHeight="1">
      <c r="A8211" s="78">
        <v>8208.0</v>
      </c>
      <c r="C8211" s="78" t="str">
        <f>VLOOKUP(G8211,[1]Macrodata_CCF!$A$3:$D$55,4,FALSE)</f>
        <v>#ERROR!</v>
      </c>
      <c r="E8211" s="79" t="str">
        <f>VLOOKUP(G8211,[1]Macrodata_CCF!$A$3:$B$55,2,FALSE)</f>
        <v>#ERROR!</v>
      </c>
      <c r="F8211" s="78">
        <v>1.0</v>
      </c>
      <c r="G8211" s="80">
        <v>7.0</v>
      </c>
      <c r="H8211" s="81">
        <v>182785.0</v>
      </c>
      <c r="I8211" s="81">
        <v>250000.0</v>
      </c>
      <c r="J8211" s="81">
        <v>213030.0</v>
      </c>
      <c r="K8211" s="81">
        <v>250000.0</v>
      </c>
      <c r="L8211" s="82">
        <v>0.4499739641449081</v>
      </c>
      <c r="N8211" s="83">
        <f t="shared" si="1"/>
        <v>0.4499739641</v>
      </c>
      <c r="O8211" s="83">
        <f t="shared" si="2"/>
        <v>0.4499739641</v>
      </c>
      <c r="Q8211" s="83">
        <f t="shared" si="3"/>
        <v>0.26886</v>
      </c>
      <c r="R8211" s="83">
        <f t="shared" si="4"/>
        <v>0.4499739641</v>
      </c>
      <c r="S8211" s="83" t="b">
        <f t="shared" si="5"/>
        <v>0</v>
      </c>
      <c r="T8211" s="72"/>
      <c r="U8211" s="72"/>
      <c r="V8211" s="72"/>
      <c r="W8211" s="72"/>
      <c r="X8211" s="72"/>
      <c r="Y8211" s="72"/>
      <c r="Z8211" s="72"/>
      <c r="AA8211" s="72"/>
      <c r="AB8211" s="72"/>
      <c r="AC8211" s="72"/>
      <c r="AD8211" s="72"/>
      <c r="AE8211" s="72"/>
      <c r="AF8211" s="72"/>
      <c r="AG8211" s="72"/>
      <c r="AH8211" s="72"/>
      <c r="AI8211" s="72"/>
      <c r="AJ8211" s="72"/>
      <c r="AK8211" s="72"/>
    </row>
    <row r="8212" ht="14.25" customHeight="1">
      <c r="A8212" s="78">
        <v>8209.0</v>
      </c>
      <c r="C8212" s="78" t="str">
        <f>VLOOKUP(G8212,[1]Macrodata_CCF!$A$3:$D$55,4,FALSE)</f>
        <v>#ERROR!</v>
      </c>
      <c r="E8212" s="79" t="str">
        <f>VLOOKUP(G8212,[1]Macrodata_CCF!$A$3:$B$55,2,FALSE)</f>
        <v>#ERROR!</v>
      </c>
      <c r="F8212" s="78">
        <v>0.0</v>
      </c>
      <c r="G8212" s="80">
        <v>31.0</v>
      </c>
      <c r="H8212" s="81">
        <v>565140.0</v>
      </c>
      <c r="I8212" s="81">
        <v>630000.0</v>
      </c>
      <c r="J8212" s="81">
        <v>559950.0</v>
      </c>
      <c r="K8212" s="81">
        <v>630000.0</v>
      </c>
      <c r="L8212" s="82">
        <v>-0.08001850138760407</v>
      </c>
      <c r="N8212" s="83">
        <f t="shared" si="1"/>
        <v>-0.08001850139</v>
      </c>
      <c r="O8212" s="83">
        <f t="shared" si="2"/>
        <v>0</v>
      </c>
      <c r="Q8212" s="83">
        <f t="shared" si="3"/>
        <v>0.102952381</v>
      </c>
      <c r="R8212" s="83">
        <f t="shared" si="4"/>
        <v>-0.08001850139</v>
      </c>
      <c r="S8212" s="83" t="b">
        <f t="shared" si="5"/>
        <v>0</v>
      </c>
      <c r="T8212" s="72"/>
      <c r="U8212" s="72"/>
      <c r="V8212" s="72"/>
      <c r="W8212" s="72"/>
      <c r="X8212" s="72"/>
      <c r="Y8212" s="72"/>
      <c r="Z8212" s="72"/>
      <c r="AA8212" s="72"/>
      <c r="AB8212" s="72"/>
      <c r="AC8212" s="72"/>
      <c r="AD8212" s="72"/>
      <c r="AE8212" s="72"/>
      <c r="AF8212" s="72"/>
      <c r="AG8212" s="72"/>
      <c r="AH8212" s="72"/>
      <c r="AI8212" s="72"/>
      <c r="AJ8212" s="72"/>
      <c r="AK8212" s="72"/>
    </row>
    <row r="8213" ht="14.25" customHeight="1">
      <c r="A8213" s="78">
        <v>8210.0</v>
      </c>
      <c r="C8213" s="78" t="str">
        <f>VLOOKUP(G8213,[1]Macrodata_CCF!$A$3:$D$55,4,FALSE)</f>
        <v>#ERROR!</v>
      </c>
      <c r="E8213" s="79" t="str">
        <f>VLOOKUP(G8213,[1]Macrodata_CCF!$A$3:$B$55,2,FALSE)</f>
        <v>#ERROR!</v>
      </c>
      <c r="F8213" s="78">
        <v>1.0</v>
      </c>
      <c r="G8213" s="80">
        <v>20.0</v>
      </c>
      <c r="H8213" s="81">
        <v>0.0</v>
      </c>
      <c r="I8213" s="81">
        <v>340000.0</v>
      </c>
      <c r="J8213" s="81">
        <v>153000.0</v>
      </c>
      <c r="K8213" s="81">
        <v>340000.0</v>
      </c>
      <c r="L8213" s="82">
        <v>0.45</v>
      </c>
      <c r="N8213" s="83">
        <f t="shared" si="1"/>
        <v>0.45</v>
      </c>
      <c r="O8213" s="83">
        <f t="shared" si="2"/>
        <v>0.45</v>
      </c>
      <c r="Q8213" s="83">
        <f t="shared" si="3"/>
        <v>1</v>
      </c>
      <c r="R8213" s="83">
        <f t="shared" si="4"/>
        <v>0.45</v>
      </c>
      <c r="S8213" s="83" t="b">
        <f t="shared" si="5"/>
        <v>0</v>
      </c>
      <c r="T8213" s="72"/>
      <c r="U8213" s="72"/>
      <c r="V8213" s="72"/>
      <c r="W8213" s="72"/>
      <c r="X8213" s="72"/>
      <c r="Y8213" s="72"/>
      <c r="Z8213" s="72"/>
      <c r="AA8213" s="72"/>
      <c r="AB8213" s="72"/>
      <c r="AC8213" s="72"/>
      <c r="AD8213" s="72"/>
      <c r="AE8213" s="72"/>
      <c r="AF8213" s="72"/>
      <c r="AG8213" s="72"/>
      <c r="AH8213" s="72"/>
      <c r="AI8213" s="72"/>
      <c r="AJ8213" s="72"/>
      <c r="AK8213" s="72"/>
    </row>
    <row r="8214" ht="14.25" customHeight="1">
      <c r="A8214" s="78">
        <v>8211.0</v>
      </c>
      <c r="C8214" s="78" t="str">
        <f>VLOOKUP(G8214,[1]Macrodata_CCF!$A$3:$D$55,4,FALSE)</f>
        <v>#ERROR!</v>
      </c>
      <c r="E8214" s="79" t="str">
        <f>VLOOKUP(G8214,[1]Macrodata_CCF!$A$3:$B$55,2,FALSE)</f>
        <v>#ERROR!</v>
      </c>
      <c r="F8214" s="78">
        <v>0.0</v>
      </c>
      <c r="G8214" s="80">
        <v>44.0</v>
      </c>
      <c r="H8214" s="81">
        <v>475070.0</v>
      </c>
      <c r="I8214" s="81">
        <v>650000.0</v>
      </c>
      <c r="J8214" s="81">
        <v>508305.0</v>
      </c>
      <c r="K8214" s="81">
        <v>910000.0</v>
      </c>
      <c r="L8214" s="82">
        <v>0.1899902818270165</v>
      </c>
      <c r="N8214" s="83">
        <f t="shared" si="1"/>
        <v>0.1899902818</v>
      </c>
      <c r="O8214" s="83">
        <f t="shared" si="2"/>
        <v>0.1899902818</v>
      </c>
      <c r="Q8214" s="83">
        <f t="shared" si="3"/>
        <v>0.2691230769</v>
      </c>
      <c r="R8214" s="83">
        <f t="shared" si="4"/>
        <v>0.1899902818</v>
      </c>
      <c r="S8214" s="83" t="b">
        <f t="shared" si="5"/>
        <v>0</v>
      </c>
      <c r="T8214" s="72"/>
      <c r="U8214" s="72"/>
      <c r="V8214" s="72"/>
      <c r="W8214" s="72"/>
      <c r="X8214" s="72"/>
      <c r="Y8214" s="72"/>
      <c r="Z8214" s="72"/>
      <c r="AA8214" s="72"/>
      <c r="AB8214" s="72"/>
      <c r="AC8214" s="72"/>
      <c r="AD8214" s="72"/>
      <c r="AE8214" s="72"/>
      <c r="AF8214" s="72"/>
      <c r="AG8214" s="72"/>
      <c r="AH8214" s="72"/>
      <c r="AI8214" s="72"/>
      <c r="AJ8214" s="72"/>
      <c r="AK8214" s="72"/>
    </row>
    <row r="8215" ht="14.25" customHeight="1">
      <c r="A8215" s="78">
        <v>8212.0</v>
      </c>
      <c r="C8215" s="78" t="str">
        <f>VLOOKUP(G8215,[1]Macrodata_CCF!$A$3:$D$55,4,FALSE)</f>
        <v>#ERROR!</v>
      </c>
      <c r="E8215" s="79" t="str">
        <f>VLOOKUP(G8215,[1]Macrodata_CCF!$A$3:$B$55,2,FALSE)</f>
        <v>#ERROR!</v>
      </c>
      <c r="F8215" s="78">
        <v>0.0</v>
      </c>
      <c r="G8215" s="80">
        <v>7.0</v>
      </c>
      <c r="H8215" s="81">
        <v>443545.0</v>
      </c>
      <c r="I8215" s="81">
        <v>670000.0</v>
      </c>
      <c r="J8215" s="81">
        <v>491100.0</v>
      </c>
      <c r="K8215" s="81">
        <v>670000.0</v>
      </c>
      <c r="L8215" s="82">
        <v>0.2099975712613985</v>
      </c>
      <c r="N8215" s="83">
        <f t="shared" si="1"/>
        <v>0.2099975713</v>
      </c>
      <c r="O8215" s="83">
        <f t="shared" si="2"/>
        <v>0.2099975713</v>
      </c>
      <c r="Q8215" s="83">
        <f t="shared" si="3"/>
        <v>0.3379925373</v>
      </c>
      <c r="R8215" s="83">
        <f t="shared" si="4"/>
        <v>0.2099975713</v>
      </c>
      <c r="S8215" s="83" t="b">
        <f t="shared" si="5"/>
        <v>0</v>
      </c>
      <c r="T8215" s="72"/>
      <c r="U8215" s="72"/>
      <c r="V8215" s="72"/>
      <c r="W8215" s="72"/>
      <c r="X8215" s="72"/>
      <c r="Y8215" s="72"/>
      <c r="Z8215" s="72"/>
      <c r="AA8215" s="72"/>
      <c r="AB8215" s="72"/>
      <c r="AC8215" s="72"/>
      <c r="AD8215" s="72"/>
      <c r="AE8215" s="72"/>
      <c r="AF8215" s="72"/>
      <c r="AG8215" s="72"/>
      <c r="AH8215" s="72"/>
      <c r="AI8215" s="72"/>
      <c r="AJ8215" s="72"/>
      <c r="AK8215" s="72"/>
    </row>
    <row r="8216" ht="14.25" customHeight="1">
      <c r="A8216" s="78">
        <v>8213.0</v>
      </c>
      <c r="C8216" s="78" t="str">
        <f>VLOOKUP(G8216,[1]Macrodata_CCF!$A$3:$D$55,4,FALSE)</f>
        <v>#ERROR!</v>
      </c>
      <c r="E8216" s="79" t="str">
        <f>VLOOKUP(G8216,[1]Macrodata_CCF!$A$3:$B$55,2,FALSE)</f>
        <v>#ERROR!</v>
      </c>
      <c r="F8216" s="78">
        <v>0.0</v>
      </c>
      <c r="G8216" s="80">
        <v>17.0</v>
      </c>
      <c r="H8216" s="81">
        <v>20710.0</v>
      </c>
      <c r="I8216" s="81">
        <v>120000.0</v>
      </c>
      <c r="J8216" s="81">
        <v>850.0</v>
      </c>
      <c r="K8216" s="81">
        <v>120000.0</v>
      </c>
      <c r="L8216" s="82">
        <v>-0.2000201430154094</v>
      </c>
      <c r="N8216" s="83">
        <f t="shared" si="1"/>
        <v>-0.200020143</v>
      </c>
      <c r="O8216" s="83">
        <f t="shared" si="2"/>
        <v>0</v>
      </c>
      <c r="Q8216" s="83">
        <f t="shared" si="3"/>
        <v>0.8274166667</v>
      </c>
      <c r="R8216" s="83">
        <f t="shared" si="4"/>
        <v>-0.200020143</v>
      </c>
      <c r="S8216" s="83" t="b">
        <f t="shared" si="5"/>
        <v>0</v>
      </c>
      <c r="T8216" s="72"/>
      <c r="U8216" s="72"/>
      <c r="V8216" s="72"/>
      <c r="W8216" s="72"/>
      <c r="X8216" s="72"/>
      <c r="Y8216" s="72"/>
      <c r="Z8216" s="72"/>
      <c r="AA8216" s="72"/>
      <c r="AB8216" s="72"/>
      <c r="AC8216" s="72"/>
      <c r="AD8216" s="72"/>
      <c r="AE8216" s="72"/>
      <c r="AF8216" s="72"/>
      <c r="AG8216" s="72"/>
      <c r="AH8216" s="72"/>
      <c r="AI8216" s="72"/>
      <c r="AJ8216" s="72"/>
      <c r="AK8216" s="72"/>
    </row>
    <row r="8217" ht="14.25" customHeight="1">
      <c r="A8217" s="78">
        <v>8214.0</v>
      </c>
      <c r="C8217" s="78" t="str">
        <f>VLOOKUP(G8217,[1]Macrodata_CCF!$A$3:$D$55,4,FALSE)</f>
        <v>#ERROR!</v>
      </c>
      <c r="E8217" s="79" t="str">
        <f>VLOOKUP(G8217,[1]Macrodata_CCF!$A$3:$B$55,2,FALSE)</f>
        <v>#ERROR!</v>
      </c>
      <c r="F8217" s="78">
        <v>0.0</v>
      </c>
      <c r="G8217" s="80">
        <v>25.0</v>
      </c>
      <c r="H8217" s="81">
        <v>240715.0</v>
      </c>
      <c r="I8217" s="81">
        <v>380000.0</v>
      </c>
      <c r="J8217" s="81">
        <v>261610.0</v>
      </c>
      <c r="K8217" s="81">
        <v>380000.0</v>
      </c>
      <c r="L8217" s="82">
        <v>0.1500161539289945</v>
      </c>
      <c r="N8217" s="83">
        <f t="shared" si="1"/>
        <v>0.1500161539</v>
      </c>
      <c r="O8217" s="83">
        <f t="shared" si="2"/>
        <v>0.1500161539</v>
      </c>
      <c r="Q8217" s="83">
        <f t="shared" si="3"/>
        <v>0.3665394737</v>
      </c>
      <c r="R8217" s="83">
        <f t="shared" si="4"/>
        <v>0.1500161539</v>
      </c>
      <c r="S8217" s="83" t="b">
        <f t="shared" si="5"/>
        <v>0</v>
      </c>
      <c r="T8217" s="72"/>
      <c r="U8217" s="72"/>
      <c r="V8217" s="72"/>
      <c r="W8217" s="72"/>
      <c r="X8217" s="72"/>
      <c r="Y8217" s="72"/>
      <c r="Z8217" s="72"/>
      <c r="AA8217" s="72"/>
      <c r="AB8217" s="72"/>
      <c r="AC8217" s="72"/>
      <c r="AD8217" s="72"/>
      <c r="AE8217" s="72"/>
      <c r="AF8217" s="72"/>
      <c r="AG8217" s="72"/>
      <c r="AH8217" s="72"/>
      <c r="AI8217" s="72"/>
      <c r="AJ8217" s="72"/>
      <c r="AK8217" s="72"/>
    </row>
    <row r="8218" ht="14.25" customHeight="1">
      <c r="A8218" s="78">
        <v>8215.0</v>
      </c>
      <c r="C8218" s="78" t="str">
        <f>VLOOKUP(G8218,[1]Macrodata_CCF!$A$3:$D$55,4,FALSE)</f>
        <v>#ERROR!</v>
      </c>
      <c r="E8218" s="79" t="str">
        <f>VLOOKUP(G8218,[1]Macrodata_CCF!$A$3:$B$55,2,FALSE)</f>
        <v>#ERROR!</v>
      </c>
      <c r="F8218" s="78">
        <v>0.0</v>
      </c>
      <c r="G8218" s="80">
        <v>51.0</v>
      </c>
      <c r="H8218" s="81">
        <v>161960.0</v>
      </c>
      <c r="I8218" s="81">
        <v>400000.0</v>
      </c>
      <c r="J8218" s="81">
        <v>169100.0</v>
      </c>
      <c r="K8218" s="81">
        <v>400000.0</v>
      </c>
      <c r="L8218" s="82">
        <v>0.02999495883044866</v>
      </c>
      <c r="N8218" s="83">
        <f t="shared" si="1"/>
        <v>0.02999495883</v>
      </c>
      <c r="O8218" s="83">
        <f t="shared" si="2"/>
        <v>0.02999495883</v>
      </c>
      <c r="Q8218" s="83">
        <f t="shared" si="3"/>
        <v>0.5951</v>
      </c>
      <c r="R8218" s="83">
        <f t="shared" si="4"/>
        <v>0.02999495883</v>
      </c>
      <c r="S8218" s="83" t="b">
        <f t="shared" si="5"/>
        <v>0</v>
      </c>
      <c r="T8218" s="72"/>
      <c r="U8218" s="72"/>
      <c r="V8218" s="72"/>
      <c r="W8218" s="72"/>
      <c r="X8218" s="72"/>
      <c r="Y8218" s="72"/>
      <c r="Z8218" s="72"/>
      <c r="AA8218" s="72"/>
      <c r="AB8218" s="72"/>
      <c r="AC8218" s="72"/>
      <c r="AD8218" s="72"/>
      <c r="AE8218" s="72"/>
      <c r="AF8218" s="72"/>
      <c r="AG8218" s="72"/>
      <c r="AH8218" s="72"/>
      <c r="AI8218" s="72"/>
      <c r="AJ8218" s="72"/>
      <c r="AK8218" s="72"/>
    </row>
    <row r="8219" ht="14.25" customHeight="1">
      <c r="A8219" s="78">
        <v>8216.0</v>
      </c>
      <c r="C8219" s="78" t="str">
        <f>VLOOKUP(G8219,[1]Macrodata_CCF!$A$3:$D$55,4,FALSE)</f>
        <v>#ERROR!</v>
      </c>
      <c r="E8219" s="79" t="str">
        <f>VLOOKUP(G8219,[1]Macrodata_CCF!$A$3:$B$55,2,FALSE)</f>
        <v>#ERROR!</v>
      </c>
      <c r="F8219" s="78">
        <v>0.0</v>
      </c>
      <c r="G8219" s="80">
        <v>16.0</v>
      </c>
      <c r="H8219" s="81">
        <v>31215.0</v>
      </c>
      <c r="I8219" s="81">
        <v>680000.0</v>
      </c>
      <c r="J8219" s="81">
        <v>147995.0</v>
      </c>
      <c r="K8219" s="81">
        <v>680000.0</v>
      </c>
      <c r="L8219" s="82">
        <v>0.1799979962545373</v>
      </c>
      <c r="N8219" s="83">
        <f t="shared" si="1"/>
        <v>0.1799979963</v>
      </c>
      <c r="O8219" s="83">
        <f t="shared" si="2"/>
        <v>0.1799979963</v>
      </c>
      <c r="Q8219" s="83">
        <f t="shared" si="3"/>
        <v>0.9540955882</v>
      </c>
      <c r="R8219" s="83">
        <f t="shared" si="4"/>
        <v>0.1799979963</v>
      </c>
      <c r="S8219" s="83" t="b">
        <f t="shared" si="5"/>
        <v>0</v>
      </c>
      <c r="T8219" s="72"/>
      <c r="U8219" s="72"/>
      <c r="V8219" s="72"/>
      <c r="W8219" s="72"/>
      <c r="X8219" s="72"/>
      <c r="Y8219" s="72"/>
      <c r="Z8219" s="72"/>
      <c r="AA8219" s="72"/>
      <c r="AB8219" s="72"/>
      <c r="AC8219" s="72"/>
      <c r="AD8219" s="72"/>
      <c r="AE8219" s="72"/>
      <c r="AF8219" s="72"/>
      <c r="AG8219" s="72"/>
      <c r="AH8219" s="72"/>
      <c r="AI8219" s="72"/>
      <c r="AJ8219" s="72"/>
      <c r="AK8219" s="72"/>
    </row>
    <row r="8220" ht="14.25" customHeight="1">
      <c r="A8220" s="78">
        <v>8217.0</v>
      </c>
      <c r="C8220" s="78" t="str">
        <f>VLOOKUP(G8220,[1]Macrodata_CCF!$A$3:$D$55,4,FALSE)</f>
        <v>#ERROR!</v>
      </c>
      <c r="E8220" s="79" t="str">
        <f>VLOOKUP(G8220,[1]Macrodata_CCF!$A$3:$B$55,2,FALSE)</f>
        <v>#ERROR!</v>
      </c>
      <c r="F8220" s="78">
        <v>0.0</v>
      </c>
      <c r="G8220" s="80">
        <v>8.0</v>
      </c>
      <c r="H8220" s="81">
        <v>90210.0</v>
      </c>
      <c r="I8220" s="81">
        <v>120000.0</v>
      </c>
      <c r="J8220" s="81">
        <v>96465.0</v>
      </c>
      <c r="K8220" s="81">
        <v>120000.0</v>
      </c>
      <c r="L8220" s="82">
        <v>0.2099697885196375</v>
      </c>
      <c r="N8220" s="83">
        <f t="shared" si="1"/>
        <v>0.2099697885</v>
      </c>
      <c r="O8220" s="83">
        <f t="shared" si="2"/>
        <v>0.2099697885</v>
      </c>
      <c r="Q8220" s="83">
        <f t="shared" si="3"/>
        <v>0.24825</v>
      </c>
      <c r="R8220" s="83">
        <f t="shared" si="4"/>
        <v>0.2099697885</v>
      </c>
      <c r="S8220" s="83" t="b">
        <f t="shared" si="5"/>
        <v>0</v>
      </c>
      <c r="T8220" s="72"/>
      <c r="U8220" s="72"/>
      <c r="V8220" s="72"/>
      <c r="W8220" s="72"/>
      <c r="X8220" s="72"/>
      <c r="Y8220" s="72"/>
      <c r="Z8220" s="72"/>
      <c r="AA8220" s="72"/>
      <c r="AB8220" s="72"/>
      <c r="AC8220" s="72"/>
      <c r="AD8220" s="72"/>
      <c r="AE8220" s="72"/>
      <c r="AF8220" s="72"/>
      <c r="AG8220" s="72"/>
      <c r="AH8220" s="72"/>
      <c r="AI8220" s="72"/>
      <c r="AJ8220" s="72"/>
      <c r="AK8220" s="72"/>
    </row>
    <row r="8221" ht="14.25" customHeight="1">
      <c r="A8221" s="78">
        <v>8218.0</v>
      </c>
      <c r="C8221" s="78" t="str">
        <f>VLOOKUP(G8221,[1]Macrodata_CCF!$A$3:$D$55,4,FALSE)</f>
        <v>#ERROR!</v>
      </c>
      <c r="E8221" s="79" t="str">
        <f>VLOOKUP(G8221,[1]Macrodata_CCF!$A$3:$B$55,2,FALSE)</f>
        <v>#ERROR!</v>
      </c>
      <c r="F8221" s="78">
        <v>0.0</v>
      </c>
      <c r="G8221" s="80">
        <v>8.0</v>
      </c>
      <c r="H8221" s="81">
        <v>278855.0</v>
      </c>
      <c r="I8221" s="81">
        <v>990000.0</v>
      </c>
      <c r="J8221" s="81">
        <v>456640.0</v>
      </c>
      <c r="K8221" s="81">
        <v>990000.0</v>
      </c>
      <c r="L8221" s="82">
        <v>0.2499982422712668</v>
      </c>
      <c r="N8221" s="83">
        <f t="shared" si="1"/>
        <v>0.2499982423</v>
      </c>
      <c r="O8221" s="83">
        <f t="shared" si="2"/>
        <v>0.2499982423</v>
      </c>
      <c r="Q8221" s="83">
        <f t="shared" si="3"/>
        <v>0.7183282828</v>
      </c>
      <c r="R8221" s="83">
        <f t="shared" si="4"/>
        <v>0.2499982423</v>
      </c>
      <c r="S8221" s="83" t="b">
        <f t="shared" si="5"/>
        <v>0</v>
      </c>
      <c r="T8221" s="72"/>
      <c r="U8221" s="72"/>
      <c r="V8221" s="72"/>
      <c r="W8221" s="72"/>
      <c r="X8221" s="72"/>
      <c r="Y8221" s="72"/>
      <c r="Z8221" s="72"/>
      <c r="AA8221" s="72"/>
      <c r="AB8221" s="72"/>
      <c r="AC8221" s="72"/>
      <c r="AD8221" s="72"/>
      <c r="AE8221" s="72"/>
      <c r="AF8221" s="72"/>
      <c r="AG8221" s="72"/>
      <c r="AH8221" s="72"/>
      <c r="AI8221" s="72"/>
      <c r="AJ8221" s="72"/>
      <c r="AK8221" s="72"/>
    </row>
    <row r="8222" ht="14.25" customHeight="1">
      <c r="A8222" s="78">
        <v>8219.0</v>
      </c>
      <c r="C8222" s="78" t="str">
        <f>VLOOKUP(G8222,[1]Macrodata_CCF!$A$3:$D$55,4,FALSE)</f>
        <v>#ERROR!</v>
      </c>
      <c r="E8222" s="79" t="str">
        <f>VLOOKUP(G8222,[1]Macrodata_CCF!$A$3:$B$55,2,FALSE)</f>
        <v>#ERROR!</v>
      </c>
      <c r="F8222" s="78">
        <v>0.0</v>
      </c>
      <c r="G8222" s="80">
        <v>11.0</v>
      </c>
      <c r="H8222" s="81">
        <v>8300.0</v>
      </c>
      <c r="I8222" s="81">
        <v>10000.0</v>
      </c>
      <c r="J8222" s="81">
        <v>8640.0</v>
      </c>
      <c r="K8222" s="81">
        <v>10000.0</v>
      </c>
      <c r="L8222" s="82">
        <v>0.2</v>
      </c>
      <c r="N8222" s="83">
        <f t="shared" si="1"/>
        <v>0.2</v>
      </c>
      <c r="O8222" s="83">
        <f t="shared" si="2"/>
        <v>0.2</v>
      </c>
      <c r="Q8222" s="83">
        <f t="shared" si="3"/>
        <v>0.17</v>
      </c>
      <c r="R8222" s="83">
        <f t="shared" si="4"/>
        <v>0.2</v>
      </c>
      <c r="S8222" s="83" t="b">
        <f t="shared" si="5"/>
        <v>0</v>
      </c>
      <c r="T8222" s="72"/>
      <c r="U8222" s="72"/>
      <c r="V8222" s="72"/>
      <c r="W8222" s="72"/>
      <c r="X8222" s="72"/>
      <c r="Y8222" s="72"/>
      <c r="Z8222" s="72"/>
      <c r="AA8222" s="72"/>
      <c r="AB8222" s="72"/>
      <c r="AC8222" s="72"/>
      <c r="AD8222" s="72"/>
      <c r="AE8222" s="72"/>
      <c r="AF8222" s="72"/>
      <c r="AG8222" s="72"/>
      <c r="AH8222" s="72"/>
      <c r="AI8222" s="72"/>
      <c r="AJ8222" s="72"/>
      <c r="AK8222" s="72"/>
    </row>
    <row r="8223" ht="14.25" customHeight="1">
      <c r="A8223" s="78">
        <v>8220.0</v>
      </c>
      <c r="C8223" s="78" t="str">
        <f>VLOOKUP(G8223,[1]Macrodata_CCF!$A$3:$D$55,4,FALSE)</f>
        <v>#ERROR!</v>
      </c>
      <c r="E8223" s="79" t="str">
        <f>VLOOKUP(G8223,[1]Macrodata_CCF!$A$3:$B$55,2,FALSE)</f>
        <v>#ERROR!</v>
      </c>
      <c r="F8223" s="78">
        <v>0.0</v>
      </c>
      <c r="G8223" s="80">
        <v>48.0</v>
      </c>
      <c r="H8223" s="81">
        <v>21500.0</v>
      </c>
      <c r="I8223" s="81">
        <v>80000.0</v>
      </c>
      <c r="J8223" s="81">
        <v>30275.0</v>
      </c>
      <c r="K8223" s="81">
        <v>80000.0</v>
      </c>
      <c r="L8223" s="82">
        <v>0.15</v>
      </c>
      <c r="N8223" s="83">
        <f t="shared" si="1"/>
        <v>0.15</v>
      </c>
      <c r="O8223" s="83">
        <f t="shared" si="2"/>
        <v>0.15</v>
      </c>
      <c r="Q8223" s="83">
        <f t="shared" si="3"/>
        <v>0.73125</v>
      </c>
      <c r="R8223" s="83">
        <f t="shared" si="4"/>
        <v>0.15</v>
      </c>
      <c r="S8223" s="83" t="b">
        <f t="shared" si="5"/>
        <v>0</v>
      </c>
      <c r="T8223" s="72"/>
      <c r="U8223" s="72"/>
      <c r="V8223" s="72"/>
      <c r="W8223" s="72"/>
      <c r="X8223" s="72"/>
      <c r="Y8223" s="72"/>
      <c r="Z8223" s="72"/>
      <c r="AA8223" s="72"/>
      <c r="AB8223" s="72"/>
      <c r="AC8223" s="72"/>
      <c r="AD8223" s="72"/>
      <c r="AE8223" s="72"/>
      <c r="AF8223" s="72"/>
      <c r="AG8223" s="72"/>
      <c r="AH8223" s="72"/>
      <c r="AI8223" s="72"/>
      <c r="AJ8223" s="72"/>
      <c r="AK8223" s="72"/>
    </row>
    <row r="8224" ht="14.25" customHeight="1">
      <c r="A8224" s="78">
        <v>8221.0</v>
      </c>
      <c r="C8224" s="78" t="str">
        <f>VLOOKUP(G8224,[1]Macrodata_CCF!$A$3:$D$55,4,FALSE)</f>
        <v>#ERROR!</v>
      </c>
      <c r="E8224" s="79" t="str">
        <f>VLOOKUP(G8224,[1]Macrodata_CCF!$A$3:$B$55,2,FALSE)</f>
        <v>#ERROR!</v>
      </c>
      <c r="F8224" s="78">
        <v>0.0</v>
      </c>
      <c r="G8224" s="80">
        <v>30.0</v>
      </c>
      <c r="H8224" s="81">
        <v>43365.0</v>
      </c>
      <c r="I8224" s="81">
        <v>50000.0</v>
      </c>
      <c r="J8224" s="81">
        <v>44625.0</v>
      </c>
      <c r="K8224" s="81">
        <v>50000.0</v>
      </c>
      <c r="L8224" s="82">
        <v>0.1899020346646571</v>
      </c>
      <c r="N8224" s="83">
        <f t="shared" si="1"/>
        <v>0.1899020347</v>
      </c>
      <c r="O8224" s="83">
        <f t="shared" si="2"/>
        <v>0.1899020347</v>
      </c>
      <c r="Q8224" s="83">
        <f t="shared" si="3"/>
        <v>0.1327</v>
      </c>
      <c r="R8224" s="83">
        <f t="shared" si="4"/>
        <v>0.1899020347</v>
      </c>
      <c r="S8224" s="83" t="b">
        <f t="shared" si="5"/>
        <v>0</v>
      </c>
      <c r="T8224" s="72"/>
      <c r="U8224" s="72"/>
      <c r="V8224" s="72"/>
      <c r="W8224" s="72"/>
      <c r="X8224" s="72"/>
      <c r="Y8224" s="72"/>
      <c r="Z8224" s="72"/>
      <c r="AA8224" s="72"/>
      <c r="AB8224" s="72"/>
      <c r="AC8224" s="72"/>
      <c r="AD8224" s="72"/>
      <c r="AE8224" s="72"/>
      <c r="AF8224" s="72"/>
      <c r="AG8224" s="72"/>
      <c r="AH8224" s="72"/>
      <c r="AI8224" s="72"/>
      <c r="AJ8224" s="72"/>
      <c r="AK8224" s="72"/>
    </row>
    <row r="8225" ht="14.25" customHeight="1">
      <c r="A8225" s="78">
        <v>8222.0</v>
      </c>
      <c r="C8225" s="78" t="str">
        <f>VLOOKUP(G8225,[1]Macrodata_CCF!$A$3:$D$55,4,FALSE)</f>
        <v>#ERROR!</v>
      </c>
      <c r="E8225" s="79" t="str">
        <f>VLOOKUP(G8225,[1]Macrodata_CCF!$A$3:$B$55,2,FALSE)</f>
        <v>#ERROR!</v>
      </c>
      <c r="F8225" s="78">
        <v>0.0</v>
      </c>
      <c r="G8225" s="80">
        <v>53.0</v>
      </c>
      <c r="H8225" s="81">
        <v>202575.0</v>
      </c>
      <c r="I8225" s="81">
        <v>230000.0</v>
      </c>
      <c r="J8225" s="81">
        <v>204495.0</v>
      </c>
      <c r="K8225" s="81">
        <v>230000.0</v>
      </c>
      <c r="L8225" s="82">
        <v>0.07000911577028258</v>
      </c>
      <c r="N8225" s="83">
        <f t="shared" si="1"/>
        <v>0.07000911577</v>
      </c>
      <c r="O8225" s="83">
        <f t="shared" si="2"/>
        <v>0.07000911577</v>
      </c>
      <c r="Q8225" s="83">
        <f t="shared" si="3"/>
        <v>0.1192391304</v>
      </c>
      <c r="R8225" s="83">
        <f t="shared" si="4"/>
        <v>0.07000911577</v>
      </c>
      <c r="S8225" s="83" t="b">
        <f t="shared" si="5"/>
        <v>0</v>
      </c>
      <c r="T8225" s="72"/>
      <c r="U8225" s="72"/>
      <c r="V8225" s="72"/>
      <c r="W8225" s="72"/>
      <c r="X8225" s="72"/>
      <c r="Y8225" s="72"/>
      <c r="Z8225" s="72"/>
      <c r="AA8225" s="72"/>
      <c r="AB8225" s="72"/>
      <c r="AC8225" s="72"/>
      <c r="AD8225" s="72"/>
      <c r="AE8225" s="72"/>
      <c r="AF8225" s="72"/>
      <c r="AG8225" s="72"/>
      <c r="AH8225" s="72"/>
      <c r="AI8225" s="72"/>
      <c r="AJ8225" s="72"/>
      <c r="AK8225" s="72"/>
    </row>
    <row r="8226" ht="14.25" customHeight="1">
      <c r="A8226" s="78">
        <v>8223.0</v>
      </c>
      <c r="C8226" s="78" t="str">
        <f>VLOOKUP(G8226,[1]Macrodata_CCF!$A$3:$D$55,4,FALSE)</f>
        <v>#ERROR!</v>
      </c>
      <c r="E8226" s="79" t="str">
        <f>VLOOKUP(G8226,[1]Macrodata_CCF!$A$3:$B$55,2,FALSE)</f>
        <v>#ERROR!</v>
      </c>
      <c r="F8226" s="78">
        <v>0.0</v>
      </c>
      <c r="G8226" s="80">
        <v>29.0</v>
      </c>
      <c r="H8226" s="81">
        <v>722940.0</v>
      </c>
      <c r="I8226" s="81">
        <v>760000.0</v>
      </c>
      <c r="J8226" s="81">
        <v>714045.0</v>
      </c>
      <c r="K8226" s="81">
        <v>760000.0</v>
      </c>
      <c r="L8226" s="82">
        <v>-0.2400161899622234</v>
      </c>
      <c r="N8226" s="83">
        <f t="shared" si="1"/>
        <v>-0.24001619</v>
      </c>
      <c r="O8226" s="83">
        <f t="shared" si="2"/>
        <v>0</v>
      </c>
      <c r="Q8226" s="83">
        <f t="shared" si="3"/>
        <v>0.04876315789</v>
      </c>
      <c r="R8226" s="83">
        <f t="shared" si="4"/>
        <v>-0.01170394737</v>
      </c>
      <c r="S8226" s="83" t="b">
        <f t="shared" si="5"/>
        <v>0</v>
      </c>
      <c r="T8226" s="72"/>
      <c r="U8226" s="72"/>
      <c r="V8226" s="72"/>
      <c r="W8226" s="72"/>
      <c r="X8226" s="72"/>
      <c r="Y8226" s="72"/>
      <c r="Z8226" s="72"/>
      <c r="AA8226" s="72"/>
      <c r="AB8226" s="72"/>
      <c r="AC8226" s="72"/>
      <c r="AD8226" s="72"/>
      <c r="AE8226" s="72"/>
      <c r="AF8226" s="72"/>
      <c r="AG8226" s="72"/>
      <c r="AH8226" s="72"/>
      <c r="AI8226" s="72"/>
      <c r="AJ8226" s="72"/>
      <c r="AK8226" s="72"/>
    </row>
    <row r="8227" ht="14.25" customHeight="1">
      <c r="A8227" s="78">
        <v>8224.0</v>
      </c>
      <c r="C8227" s="78" t="str">
        <f>VLOOKUP(G8227,[1]Macrodata_CCF!$A$3:$D$55,4,FALSE)</f>
        <v>#ERROR!</v>
      </c>
      <c r="E8227" s="79" t="str">
        <f>VLOOKUP(G8227,[1]Macrodata_CCF!$A$3:$B$55,2,FALSE)</f>
        <v>#ERROR!</v>
      </c>
      <c r="F8227" s="78">
        <v>0.0</v>
      </c>
      <c r="G8227" s="80">
        <v>22.0</v>
      </c>
      <c r="H8227" s="81">
        <v>3735.0</v>
      </c>
      <c r="I8227" s="81">
        <v>100000.0</v>
      </c>
      <c r="J8227" s="81">
        <v>22025.0</v>
      </c>
      <c r="K8227" s="81">
        <v>100000.0</v>
      </c>
      <c r="L8227" s="82">
        <v>0.1899963642029814</v>
      </c>
      <c r="N8227" s="83">
        <f t="shared" si="1"/>
        <v>0.1899963642</v>
      </c>
      <c r="O8227" s="83">
        <f t="shared" si="2"/>
        <v>0.1899963642</v>
      </c>
      <c r="Q8227" s="83">
        <f t="shared" si="3"/>
        <v>0.96265</v>
      </c>
      <c r="R8227" s="83">
        <f t="shared" si="4"/>
        <v>0.1899963642</v>
      </c>
      <c r="S8227" s="83" t="b">
        <f t="shared" si="5"/>
        <v>0</v>
      </c>
      <c r="T8227" s="72"/>
      <c r="U8227" s="72"/>
      <c r="V8227" s="72"/>
      <c r="W8227" s="72"/>
      <c r="X8227" s="72"/>
      <c r="Y8227" s="72"/>
      <c r="Z8227" s="72"/>
      <c r="AA8227" s="72"/>
      <c r="AB8227" s="72"/>
      <c r="AC8227" s="72"/>
      <c r="AD8227" s="72"/>
      <c r="AE8227" s="72"/>
      <c r="AF8227" s="72"/>
      <c r="AG8227" s="72"/>
      <c r="AH8227" s="72"/>
      <c r="AI8227" s="72"/>
      <c r="AJ8227" s="72"/>
      <c r="AK8227" s="72"/>
    </row>
    <row r="8228" ht="14.25" customHeight="1">
      <c r="A8228" s="78">
        <v>8225.0</v>
      </c>
      <c r="C8228" s="78" t="str">
        <f>VLOOKUP(G8228,[1]Macrodata_CCF!$A$3:$D$55,4,FALSE)</f>
        <v>#ERROR!</v>
      </c>
      <c r="E8228" s="79" t="str">
        <f>VLOOKUP(G8228,[1]Macrodata_CCF!$A$3:$B$55,2,FALSE)</f>
        <v>#ERROR!</v>
      </c>
      <c r="F8228" s="78">
        <v>0.0</v>
      </c>
      <c r="G8228" s="80">
        <v>33.0</v>
      </c>
      <c r="H8228" s="81">
        <v>694615.0</v>
      </c>
      <c r="I8228" s="81">
        <v>830000.0</v>
      </c>
      <c r="J8228" s="81">
        <v>714925.0</v>
      </c>
      <c r="K8228" s="81">
        <v>830000.0</v>
      </c>
      <c r="L8228" s="82">
        <v>0.150016619270968</v>
      </c>
      <c r="N8228" s="83">
        <f t="shared" si="1"/>
        <v>0.1500166193</v>
      </c>
      <c r="O8228" s="83">
        <f t="shared" si="2"/>
        <v>0.1500166193</v>
      </c>
      <c r="Q8228" s="83">
        <f t="shared" si="3"/>
        <v>0.1631144578</v>
      </c>
      <c r="R8228" s="83">
        <f t="shared" si="4"/>
        <v>0.1500166193</v>
      </c>
      <c r="S8228" s="83" t="b">
        <f t="shared" si="5"/>
        <v>0</v>
      </c>
      <c r="T8228" s="72"/>
      <c r="U8228" s="72"/>
      <c r="V8228" s="72"/>
      <c r="W8228" s="72"/>
      <c r="X8228" s="72"/>
      <c r="Y8228" s="72"/>
      <c r="Z8228" s="72"/>
      <c r="AA8228" s="72"/>
      <c r="AB8228" s="72"/>
      <c r="AC8228" s="72"/>
      <c r="AD8228" s="72"/>
      <c r="AE8228" s="72"/>
      <c r="AF8228" s="72"/>
      <c r="AG8228" s="72"/>
      <c r="AH8228" s="72"/>
      <c r="AI8228" s="72"/>
      <c r="AJ8228" s="72"/>
      <c r="AK8228" s="72"/>
    </row>
    <row r="8229" ht="14.25" customHeight="1">
      <c r="A8229" s="78">
        <v>8226.0</v>
      </c>
      <c r="C8229" s="78" t="str">
        <f>VLOOKUP(G8229,[1]Macrodata_CCF!$A$3:$D$55,4,FALSE)</f>
        <v>#ERROR!</v>
      </c>
      <c r="E8229" s="79" t="str">
        <f>VLOOKUP(G8229,[1]Macrodata_CCF!$A$3:$B$55,2,FALSE)</f>
        <v>#ERROR!</v>
      </c>
      <c r="F8229" s="78">
        <v>1.0</v>
      </c>
      <c r="G8229" s="80">
        <v>28.0</v>
      </c>
      <c r="H8229" s="81">
        <v>850.0</v>
      </c>
      <c r="I8229" s="81">
        <v>450000.0</v>
      </c>
      <c r="J8229" s="81">
        <v>198475.0</v>
      </c>
      <c r="K8229" s="81">
        <v>450000.0</v>
      </c>
      <c r="L8229" s="82">
        <v>0.4399977735723032</v>
      </c>
      <c r="N8229" s="83">
        <f t="shared" si="1"/>
        <v>0.4399977736</v>
      </c>
      <c r="O8229" s="83">
        <f t="shared" si="2"/>
        <v>0.4399977736</v>
      </c>
      <c r="Q8229" s="83">
        <f t="shared" si="3"/>
        <v>0.9981111111</v>
      </c>
      <c r="R8229" s="83">
        <f t="shared" si="4"/>
        <v>0.4399977736</v>
      </c>
      <c r="S8229" s="83" t="b">
        <f t="shared" si="5"/>
        <v>0</v>
      </c>
      <c r="T8229" s="72"/>
      <c r="U8229" s="72"/>
      <c r="V8229" s="72"/>
      <c r="W8229" s="72"/>
      <c r="X8229" s="72"/>
      <c r="Y8229" s="72"/>
      <c r="Z8229" s="72"/>
      <c r="AA8229" s="72"/>
      <c r="AB8229" s="72"/>
      <c r="AC8229" s="72"/>
      <c r="AD8229" s="72"/>
      <c r="AE8229" s="72"/>
      <c r="AF8229" s="72"/>
      <c r="AG8229" s="72"/>
      <c r="AH8229" s="72"/>
      <c r="AI8229" s="72"/>
      <c r="AJ8229" s="72"/>
      <c r="AK8229" s="72"/>
    </row>
    <row r="8230" ht="14.25" customHeight="1">
      <c r="A8230" s="78">
        <v>8227.0</v>
      </c>
      <c r="C8230" s="78" t="str">
        <f>VLOOKUP(G8230,[1]Macrodata_CCF!$A$3:$D$55,4,FALSE)</f>
        <v>#ERROR!</v>
      </c>
      <c r="E8230" s="79" t="str">
        <f>VLOOKUP(G8230,[1]Macrodata_CCF!$A$3:$B$55,2,FALSE)</f>
        <v>#ERROR!</v>
      </c>
      <c r="F8230" s="78">
        <v>0.0</v>
      </c>
      <c r="G8230" s="80">
        <v>34.0</v>
      </c>
      <c r="H8230" s="81">
        <v>51675.0</v>
      </c>
      <c r="I8230" s="81">
        <v>690000.0</v>
      </c>
      <c r="J8230" s="81">
        <v>134655.0</v>
      </c>
      <c r="K8230" s="81">
        <v>1311000.0</v>
      </c>
      <c r="L8230" s="82">
        <v>0.1299964751498061</v>
      </c>
      <c r="N8230" s="83">
        <f t="shared" si="1"/>
        <v>0.1299964751</v>
      </c>
      <c r="O8230" s="83">
        <f t="shared" si="2"/>
        <v>0.1299964751</v>
      </c>
      <c r="Q8230" s="83">
        <f t="shared" si="3"/>
        <v>0.9251086957</v>
      </c>
      <c r="R8230" s="83">
        <f t="shared" si="4"/>
        <v>0.1299964751</v>
      </c>
      <c r="S8230" s="83" t="b">
        <f t="shared" si="5"/>
        <v>0</v>
      </c>
      <c r="T8230" s="72"/>
      <c r="U8230" s="72"/>
      <c r="V8230" s="72"/>
      <c r="W8230" s="72"/>
      <c r="X8230" s="72"/>
      <c r="Y8230" s="72"/>
      <c r="Z8230" s="72"/>
      <c r="AA8230" s="72"/>
      <c r="AB8230" s="72"/>
      <c r="AC8230" s="72"/>
      <c r="AD8230" s="72"/>
      <c r="AE8230" s="72"/>
      <c r="AF8230" s="72"/>
      <c r="AG8230" s="72"/>
      <c r="AH8230" s="72"/>
      <c r="AI8230" s="72"/>
      <c r="AJ8230" s="72"/>
      <c r="AK8230" s="72"/>
    </row>
    <row r="8231" ht="14.25" customHeight="1">
      <c r="A8231" s="78">
        <v>8228.0</v>
      </c>
      <c r="C8231" s="78" t="str">
        <f>VLOOKUP(G8231,[1]Macrodata_CCF!$A$3:$D$55,4,FALSE)</f>
        <v>#ERROR!</v>
      </c>
      <c r="E8231" s="79" t="str">
        <f>VLOOKUP(G8231,[1]Macrodata_CCF!$A$3:$B$55,2,FALSE)</f>
        <v>#ERROR!</v>
      </c>
      <c r="F8231" s="78">
        <v>0.0</v>
      </c>
      <c r="G8231" s="80">
        <v>40.0</v>
      </c>
      <c r="H8231" s="81">
        <v>0.0</v>
      </c>
      <c r="I8231" s="81">
        <v>910000.0</v>
      </c>
      <c r="J8231" s="81">
        <v>45500.0</v>
      </c>
      <c r="K8231" s="81">
        <v>1547000.0</v>
      </c>
      <c r="L8231" s="82">
        <v>0.05</v>
      </c>
      <c r="N8231" s="83">
        <f t="shared" si="1"/>
        <v>0.05</v>
      </c>
      <c r="O8231" s="83">
        <f t="shared" si="2"/>
        <v>0.05</v>
      </c>
      <c r="Q8231" s="83">
        <f t="shared" si="3"/>
        <v>1</v>
      </c>
      <c r="R8231" s="83">
        <f t="shared" si="4"/>
        <v>0.05</v>
      </c>
      <c r="S8231" s="83" t="b">
        <f t="shared" si="5"/>
        <v>0</v>
      </c>
      <c r="T8231" s="72"/>
      <c r="U8231" s="72"/>
      <c r="V8231" s="72"/>
      <c r="W8231" s="72"/>
      <c r="X8231" s="72"/>
      <c r="Y8231" s="72"/>
      <c r="Z8231" s="72"/>
      <c r="AA8231" s="72"/>
      <c r="AB8231" s="72"/>
      <c r="AC8231" s="72"/>
      <c r="AD8231" s="72"/>
      <c r="AE8231" s="72"/>
      <c r="AF8231" s="72"/>
      <c r="AG8231" s="72"/>
      <c r="AH8231" s="72"/>
      <c r="AI8231" s="72"/>
      <c r="AJ8231" s="72"/>
      <c r="AK8231" s="72"/>
    </row>
    <row r="8232" ht="14.25" customHeight="1">
      <c r="A8232" s="78">
        <v>8229.0</v>
      </c>
      <c r="C8232" s="78" t="str">
        <f>VLOOKUP(G8232,[1]Macrodata_CCF!$A$3:$D$55,4,FALSE)</f>
        <v>#ERROR!</v>
      </c>
      <c r="E8232" s="79" t="str">
        <f>VLOOKUP(G8232,[1]Macrodata_CCF!$A$3:$B$55,2,FALSE)</f>
        <v>#ERROR!</v>
      </c>
      <c r="F8232" s="78">
        <v>0.0</v>
      </c>
      <c r="G8232" s="80">
        <v>11.0</v>
      </c>
      <c r="H8232" s="81">
        <v>456400.0</v>
      </c>
      <c r="I8232" s="81">
        <v>500000.0</v>
      </c>
      <c r="J8232" s="81">
        <v>462505.0</v>
      </c>
      <c r="K8232" s="81">
        <v>500000.0</v>
      </c>
      <c r="L8232" s="82">
        <v>0.1400229357798165</v>
      </c>
      <c r="N8232" s="83">
        <f t="shared" si="1"/>
        <v>0.1400229358</v>
      </c>
      <c r="O8232" s="83">
        <f t="shared" si="2"/>
        <v>0.1400229358</v>
      </c>
      <c r="Q8232" s="83">
        <f t="shared" si="3"/>
        <v>0.0872</v>
      </c>
      <c r="R8232" s="83">
        <f t="shared" si="4"/>
        <v>0.01221</v>
      </c>
      <c r="S8232" s="83" t="b">
        <f t="shared" si="5"/>
        <v>0</v>
      </c>
      <c r="T8232" s="72"/>
      <c r="U8232" s="72"/>
      <c r="V8232" s="72"/>
      <c r="W8232" s="72"/>
      <c r="X8232" s="72"/>
      <c r="Y8232" s="72"/>
      <c r="Z8232" s="72"/>
      <c r="AA8232" s="72"/>
      <c r="AB8232" s="72"/>
      <c r="AC8232" s="72"/>
      <c r="AD8232" s="72"/>
      <c r="AE8232" s="72"/>
      <c r="AF8232" s="72"/>
      <c r="AG8232" s="72"/>
      <c r="AH8232" s="72"/>
      <c r="AI8232" s="72"/>
      <c r="AJ8232" s="72"/>
      <c r="AK8232" s="72"/>
    </row>
    <row r="8233" ht="14.25" customHeight="1">
      <c r="A8233" s="78">
        <v>8230.0</v>
      </c>
      <c r="C8233" s="78" t="str">
        <f>VLOOKUP(G8233,[1]Macrodata_CCF!$A$3:$D$55,4,FALSE)</f>
        <v>#ERROR!</v>
      </c>
      <c r="E8233" s="79" t="str">
        <f>VLOOKUP(G8233,[1]Macrodata_CCF!$A$3:$B$55,2,FALSE)</f>
        <v>#ERROR!</v>
      </c>
      <c r="F8233" s="78">
        <v>0.0</v>
      </c>
      <c r="G8233" s="80">
        <v>13.0</v>
      </c>
      <c r="H8233" s="81">
        <v>273080.0</v>
      </c>
      <c r="I8233" s="81">
        <v>360000.0</v>
      </c>
      <c r="J8233" s="81">
        <v>367200.0</v>
      </c>
      <c r="K8233" s="81">
        <v>360000.0</v>
      </c>
      <c r="L8233" s="82">
        <v>1.082834790612057</v>
      </c>
      <c r="N8233" s="83">
        <f t="shared" si="1"/>
        <v>1.082834791</v>
      </c>
      <c r="O8233" s="83">
        <f t="shared" si="2"/>
        <v>1</v>
      </c>
      <c r="Q8233" s="83">
        <f t="shared" si="3"/>
        <v>0.2414444444</v>
      </c>
      <c r="R8233" s="83">
        <f t="shared" si="4"/>
        <v>1.082834791</v>
      </c>
      <c r="S8233" s="83" t="b">
        <f t="shared" si="5"/>
        <v>0</v>
      </c>
      <c r="T8233" s="72"/>
      <c r="U8233" s="72"/>
      <c r="V8233" s="72"/>
      <c r="W8233" s="72"/>
      <c r="X8233" s="72"/>
      <c r="Y8233" s="72"/>
      <c r="Z8233" s="72"/>
      <c r="AA8233" s="72"/>
      <c r="AB8233" s="72"/>
      <c r="AC8233" s="72"/>
      <c r="AD8233" s="72"/>
      <c r="AE8233" s="72"/>
      <c r="AF8233" s="72"/>
      <c r="AG8233" s="72"/>
      <c r="AH8233" s="72"/>
      <c r="AI8233" s="72"/>
      <c r="AJ8233" s="72"/>
      <c r="AK8233" s="72"/>
    </row>
    <row r="8234" ht="14.25" customHeight="1">
      <c r="A8234" s="78">
        <v>8231.0</v>
      </c>
      <c r="C8234" s="78" t="str">
        <f>VLOOKUP(G8234,[1]Macrodata_CCF!$A$3:$D$55,4,FALSE)</f>
        <v>#ERROR!</v>
      </c>
      <c r="E8234" s="79" t="str">
        <f>VLOOKUP(G8234,[1]Macrodata_CCF!$A$3:$B$55,2,FALSE)</f>
        <v>#ERROR!</v>
      </c>
      <c r="F8234" s="78">
        <v>1.0</v>
      </c>
      <c r="G8234" s="80">
        <v>33.0</v>
      </c>
      <c r="H8234" s="81">
        <v>105485.0</v>
      </c>
      <c r="I8234" s="81">
        <v>400000.0</v>
      </c>
      <c r="J8234" s="81">
        <v>235070.0</v>
      </c>
      <c r="K8234" s="81">
        <v>400000.0</v>
      </c>
      <c r="L8234" s="82">
        <v>0.4399945673395243</v>
      </c>
      <c r="N8234" s="83">
        <f t="shared" si="1"/>
        <v>0.4399945673</v>
      </c>
      <c r="O8234" s="83">
        <f t="shared" si="2"/>
        <v>0.4399945673</v>
      </c>
      <c r="Q8234" s="83">
        <f t="shared" si="3"/>
        <v>0.7362875</v>
      </c>
      <c r="R8234" s="83">
        <f t="shared" si="4"/>
        <v>0.4399945673</v>
      </c>
      <c r="S8234" s="83" t="b">
        <f t="shared" si="5"/>
        <v>0</v>
      </c>
      <c r="T8234" s="72"/>
      <c r="U8234" s="72"/>
      <c r="V8234" s="72"/>
      <c r="W8234" s="72"/>
      <c r="X8234" s="72"/>
      <c r="Y8234" s="72"/>
      <c r="Z8234" s="72"/>
      <c r="AA8234" s="72"/>
      <c r="AB8234" s="72"/>
      <c r="AC8234" s="72"/>
      <c r="AD8234" s="72"/>
      <c r="AE8234" s="72"/>
      <c r="AF8234" s="72"/>
      <c r="AG8234" s="72"/>
      <c r="AH8234" s="72"/>
      <c r="AI8234" s="72"/>
      <c r="AJ8234" s="72"/>
      <c r="AK8234" s="72"/>
    </row>
    <row r="8235" ht="14.25" customHeight="1">
      <c r="A8235" s="78">
        <v>8232.0</v>
      </c>
      <c r="C8235" s="78" t="str">
        <f>VLOOKUP(G8235,[1]Macrodata_CCF!$A$3:$D$55,4,FALSE)</f>
        <v>#ERROR!</v>
      </c>
      <c r="E8235" s="79" t="str">
        <f>VLOOKUP(G8235,[1]Macrodata_CCF!$A$3:$B$55,2,FALSE)</f>
        <v>#ERROR!</v>
      </c>
      <c r="F8235" s="78">
        <v>0.0</v>
      </c>
      <c r="G8235" s="80">
        <v>30.0</v>
      </c>
      <c r="H8235" s="81">
        <v>14180.0</v>
      </c>
      <c r="I8235" s="81">
        <v>850000.0</v>
      </c>
      <c r="J8235" s="81">
        <v>156270.0</v>
      </c>
      <c r="K8235" s="81">
        <v>850000.0</v>
      </c>
      <c r="L8235" s="82">
        <v>0.170000717857912</v>
      </c>
      <c r="N8235" s="83">
        <f t="shared" si="1"/>
        <v>0.1700007179</v>
      </c>
      <c r="O8235" s="83">
        <f t="shared" si="2"/>
        <v>0.1700007179</v>
      </c>
      <c r="Q8235" s="83">
        <f t="shared" si="3"/>
        <v>0.9833176471</v>
      </c>
      <c r="R8235" s="83">
        <f t="shared" si="4"/>
        <v>0.1700007179</v>
      </c>
      <c r="S8235" s="83" t="b">
        <f t="shared" si="5"/>
        <v>0</v>
      </c>
      <c r="T8235" s="72"/>
      <c r="U8235" s="72"/>
      <c r="V8235" s="72"/>
      <c r="W8235" s="72"/>
      <c r="X8235" s="72"/>
      <c r="Y8235" s="72"/>
      <c r="Z8235" s="72"/>
      <c r="AA8235" s="72"/>
      <c r="AB8235" s="72"/>
      <c r="AC8235" s="72"/>
      <c r="AD8235" s="72"/>
      <c r="AE8235" s="72"/>
      <c r="AF8235" s="72"/>
      <c r="AG8235" s="72"/>
      <c r="AH8235" s="72"/>
      <c r="AI8235" s="72"/>
      <c r="AJ8235" s="72"/>
      <c r="AK8235" s="72"/>
    </row>
    <row r="8236" ht="14.25" customHeight="1">
      <c r="A8236" s="78">
        <v>8233.0</v>
      </c>
      <c r="C8236" s="78" t="str">
        <f>VLOOKUP(G8236,[1]Macrodata_CCF!$A$3:$D$55,4,FALSE)</f>
        <v>#ERROR!</v>
      </c>
      <c r="E8236" s="79" t="str">
        <f>VLOOKUP(G8236,[1]Macrodata_CCF!$A$3:$B$55,2,FALSE)</f>
        <v>#ERROR!</v>
      </c>
      <c r="F8236" s="78">
        <v>0.0</v>
      </c>
      <c r="G8236" s="80">
        <v>24.0</v>
      </c>
      <c r="H8236" s="81">
        <v>157125.0</v>
      </c>
      <c r="I8236" s="81">
        <v>330000.0</v>
      </c>
      <c r="J8236" s="81">
        <v>184785.0</v>
      </c>
      <c r="K8236" s="81">
        <v>660000.0</v>
      </c>
      <c r="L8236" s="82">
        <v>0.16</v>
      </c>
      <c r="N8236" s="83">
        <f t="shared" si="1"/>
        <v>0.16</v>
      </c>
      <c r="O8236" s="83">
        <f t="shared" si="2"/>
        <v>0.16</v>
      </c>
      <c r="Q8236" s="83">
        <f t="shared" si="3"/>
        <v>0.5238636364</v>
      </c>
      <c r="R8236" s="83">
        <f t="shared" si="4"/>
        <v>0.16</v>
      </c>
      <c r="S8236" s="83" t="b">
        <f t="shared" si="5"/>
        <v>0</v>
      </c>
      <c r="T8236" s="72"/>
      <c r="U8236" s="72"/>
      <c r="V8236" s="72"/>
      <c r="W8236" s="72"/>
      <c r="X8236" s="72"/>
      <c r="Y8236" s="72"/>
      <c r="Z8236" s="72"/>
      <c r="AA8236" s="72"/>
      <c r="AB8236" s="72"/>
      <c r="AC8236" s="72"/>
      <c r="AD8236" s="72"/>
      <c r="AE8236" s="72"/>
      <c r="AF8236" s="72"/>
      <c r="AG8236" s="72"/>
      <c r="AH8236" s="72"/>
      <c r="AI8236" s="72"/>
      <c r="AJ8236" s="72"/>
      <c r="AK8236" s="72"/>
    </row>
    <row r="8237" ht="14.25" customHeight="1">
      <c r="A8237" s="78">
        <v>8234.0</v>
      </c>
      <c r="C8237" s="78" t="str">
        <f>VLOOKUP(G8237,[1]Macrodata_CCF!$A$3:$D$55,4,FALSE)</f>
        <v>#ERROR!</v>
      </c>
      <c r="E8237" s="79" t="str">
        <f>VLOOKUP(G8237,[1]Macrodata_CCF!$A$3:$B$55,2,FALSE)</f>
        <v>#ERROR!</v>
      </c>
      <c r="F8237" s="78">
        <v>0.0</v>
      </c>
      <c r="G8237" s="80">
        <v>35.0</v>
      </c>
      <c r="H8237" s="81">
        <v>8190.0</v>
      </c>
      <c r="I8237" s="81">
        <v>150000.0</v>
      </c>
      <c r="J8237" s="81">
        <v>26625.0</v>
      </c>
      <c r="K8237" s="81">
        <v>150000.0</v>
      </c>
      <c r="L8237" s="82">
        <v>0.1299978844933362</v>
      </c>
      <c r="N8237" s="83">
        <f t="shared" si="1"/>
        <v>0.1299978845</v>
      </c>
      <c r="O8237" s="83">
        <f t="shared" si="2"/>
        <v>0.1299978845</v>
      </c>
      <c r="Q8237" s="83">
        <f t="shared" si="3"/>
        <v>0.9454</v>
      </c>
      <c r="R8237" s="83">
        <f t="shared" si="4"/>
        <v>0.1299978845</v>
      </c>
      <c r="S8237" s="83" t="b">
        <f t="shared" si="5"/>
        <v>0</v>
      </c>
      <c r="T8237" s="72"/>
      <c r="U8237" s="72"/>
      <c r="V8237" s="72"/>
      <c r="W8237" s="72"/>
      <c r="X8237" s="72"/>
      <c r="Y8237" s="72"/>
      <c r="Z8237" s="72"/>
      <c r="AA8237" s="72"/>
      <c r="AB8237" s="72"/>
      <c r="AC8237" s="72"/>
      <c r="AD8237" s="72"/>
      <c r="AE8237" s="72"/>
      <c r="AF8237" s="72"/>
      <c r="AG8237" s="72"/>
      <c r="AH8237" s="72"/>
      <c r="AI8237" s="72"/>
      <c r="AJ8237" s="72"/>
      <c r="AK8237" s="72"/>
    </row>
    <row r="8238" ht="14.25" customHeight="1">
      <c r="A8238" s="78">
        <v>8235.0</v>
      </c>
      <c r="C8238" s="78" t="str">
        <f>VLOOKUP(G8238,[1]Macrodata_CCF!$A$3:$D$55,4,FALSE)</f>
        <v>#ERROR!</v>
      </c>
      <c r="E8238" s="79" t="str">
        <f>VLOOKUP(G8238,[1]Macrodata_CCF!$A$3:$B$55,2,FALSE)</f>
        <v>#ERROR!</v>
      </c>
      <c r="F8238" s="78">
        <v>1.0</v>
      </c>
      <c r="G8238" s="80">
        <v>52.0</v>
      </c>
      <c r="H8238" s="81">
        <v>440595.0</v>
      </c>
      <c r="I8238" s="81">
        <v>480000.0</v>
      </c>
      <c r="J8238" s="81">
        <v>424835.0</v>
      </c>
      <c r="K8238" s="81">
        <v>480000.0</v>
      </c>
      <c r="L8238" s="82">
        <v>-0.3999492450196676</v>
      </c>
      <c r="N8238" s="83">
        <f t="shared" si="1"/>
        <v>-0.399949245</v>
      </c>
      <c r="O8238" s="83">
        <f t="shared" si="2"/>
        <v>0</v>
      </c>
      <c r="Q8238" s="83">
        <f t="shared" si="3"/>
        <v>0.08209375</v>
      </c>
      <c r="R8238" s="83">
        <f t="shared" si="4"/>
        <v>-0.03283333333</v>
      </c>
      <c r="S8238" s="83" t="b">
        <f t="shared" si="5"/>
        <v>0</v>
      </c>
      <c r="T8238" s="72"/>
      <c r="U8238" s="72"/>
      <c r="V8238" s="72"/>
      <c r="W8238" s="72"/>
      <c r="X8238" s="72"/>
      <c r="Y8238" s="72"/>
      <c r="Z8238" s="72"/>
      <c r="AA8238" s="72"/>
      <c r="AB8238" s="72"/>
      <c r="AC8238" s="72"/>
      <c r="AD8238" s="72"/>
      <c r="AE8238" s="72"/>
      <c r="AF8238" s="72"/>
      <c r="AG8238" s="72"/>
      <c r="AH8238" s="72"/>
      <c r="AI8238" s="72"/>
      <c r="AJ8238" s="72"/>
      <c r="AK8238" s="72"/>
    </row>
    <row r="8239" ht="14.25" customHeight="1">
      <c r="A8239" s="78">
        <v>8236.0</v>
      </c>
      <c r="C8239" s="78" t="str">
        <f>VLOOKUP(G8239,[1]Macrodata_CCF!$A$3:$D$55,4,FALSE)</f>
        <v>#ERROR!</v>
      </c>
      <c r="E8239" s="79" t="str">
        <f>VLOOKUP(G8239,[1]Macrodata_CCF!$A$3:$B$55,2,FALSE)</f>
        <v>#ERROR!</v>
      </c>
      <c r="F8239" s="78">
        <v>0.0</v>
      </c>
      <c r="G8239" s="80">
        <v>20.0</v>
      </c>
      <c r="H8239" s="81">
        <v>226330.0</v>
      </c>
      <c r="I8239" s="81">
        <v>260000.0</v>
      </c>
      <c r="J8239" s="81">
        <v>232390.0</v>
      </c>
      <c r="K8239" s="81">
        <v>260000.0</v>
      </c>
      <c r="L8239" s="82">
        <v>0.17998217998218</v>
      </c>
      <c r="N8239" s="83">
        <f t="shared" si="1"/>
        <v>0.17998218</v>
      </c>
      <c r="O8239" s="83">
        <f t="shared" si="2"/>
        <v>0.17998218</v>
      </c>
      <c r="Q8239" s="83">
        <f t="shared" si="3"/>
        <v>0.1295</v>
      </c>
      <c r="R8239" s="83">
        <f t="shared" si="4"/>
        <v>0.17998218</v>
      </c>
      <c r="S8239" s="83" t="b">
        <f t="shared" si="5"/>
        <v>0</v>
      </c>
      <c r="T8239" s="72"/>
      <c r="U8239" s="72"/>
      <c r="V8239" s="72"/>
      <c r="W8239" s="72"/>
      <c r="X8239" s="72"/>
      <c r="Y8239" s="72"/>
      <c r="Z8239" s="72"/>
      <c r="AA8239" s="72"/>
      <c r="AB8239" s="72"/>
      <c r="AC8239" s="72"/>
      <c r="AD8239" s="72"/>
      <c r="AE8239" s="72"/>
      <c r="AF8239" s="72"/>
      <c r="AG8239" s="72"/>
      <c r="AH8239" s="72"/>
      <c r="AI8239" s="72"/>
      <c r="AJ8239" s="72"/>
      <c r="AK8239" s="72"/>
    </row>
    <row r="8240" ht="14.25" customHeight="1">
      <c r="A8240" s="78">
        <v>8237.0</v>
      </c>
      <c r="C8240" s="78" t="str">
        <f>VLOOKUP(G8240,[1]Macrodata_CCF!$A$3:$D$55,4,FALSE)</f>
        <v>#ERROR!</v>
      </c>
      <c r="E8240" s="79" t="str">
        <f>VLOOKUP(G8240,[1]Macrodata_CCF!$A$3:$B$55,2,FALSE)</f>
        <v>#ERROR!</v>
      </c>
      <c r="F8240" s="78">
        <v>0.0</v>
      </c>
      <c r="G8240" s="80">
        <v>11.0</v>
      </c>
      <c r="H8240" s="81">
        <v>782775.0</v>
      </c>
      <c r="I8240" s="81">
        <v>960000.0</v>
      </c>
      <c r="J8240" s="81">
        <v>811130.0</v>
      </c>
      <c r="K8240" s="81">
        <v>960000.0</v>
      </c>
      <c r="L8240" s="82">
        <v>0.1599943574552123</v>
      </c>
      <c r="N8240" s="83">
        <f t="shared" si="1"/>
        <v>0.1599943575</v>
      </c>
      <c r="O8240" s="83">
        <f t="shared" si="2"/>
        <v>0.1599943575</v>
      </c>
      <c r="Q8240" s="83">
        <f t="shared" si="3"/>
        <v>0.184609375</v>
      </c>
      <c r="R8240" s="83">
        <f t="shared" si="4"/>
        <v>0.1599943575</v>
      </c>
      <c r="S8240" s="83" t="b">
        <f t="shared" si="5"/>
        <v>0</v>
      </c>
      <c r="T8240" s="72"/>
      <c r="U8240" s="72"/>
      <c r="V8240" s="72"/>
      <c r="W8240" s="72"/>
      <c r="X8240" s="72"/>
      <c r="Y8240" s="72"/>
      <c r="Z8240" s="72"/>
      <c r="AA8240" s="72"/>
      <c r="AB8240" s="72"/>
      <c r="AC8240" s="72"/>
      <c r="AD8240" s="72"/>
      <c r="AE8240" s="72"/>
      <c r="AF8240" s="72"/>
      <c r="AG8240" s="72"/>
      <c r="AH8240" s="72"/>
      <c r="AI8240" s="72"/>
      <c r="AJ8240" s="72"/>
      <c r="AK8240" s="72"/>
    </row>
    <row r="8241" ht="14.25" customHeight="1">
      <c r="A8241" s="78">
        <v>8238.0</v>
      </c>
      <c r="C8241" s="78" t="str">
        <f>VLOOKUP(G8241,[1]Macrodata_CCF!$A$3:$D$55,4,FALSE)</f>
        <v>#ERROR!</v>
      </c>
      <c r="E8241" s="79" t="str">
        <f>VLOOKUP(G8241,[1]Macrodata_CCF!$A$3:$B$55,2,FALSE)</f>
        <v>#ERROR!</v>
      </c>
      <c r="F8241" s="78">
        <v>0.0</v>
      </c>
      <c r="G8241" s="80">
        <v>2.0</v>
      </c>
      <c r="H8241" s="81">
        <v>240265.0</v>
      </c>
      <c r="I8241" s="81">
        <v>730000.0</v>
      </c>
      <c r="J8241" s="81">
        <v>436160.0</v>
      </c>
      <c r="K8241" s="81">
        <v>1387000.0</v>
      </c>
      <c r="L8241" s="82">
        <v>0.4000020419206305</v>
      </c>
      <c r="N8241" s="83">
        <f t="shared" si="1"/>
        <v>0.4000020419</v>
      </c>
      <c r="O8241" s="83">
        <f t="shared" si="2"/>
        <v>0.4000020419</v>
      </c>
      <c r="Q8241" s="83">
        <f t="shared" si="3"/>
        <v>0.670869863</v>
      </c>
      <c r="R8241" s="83">
        <f t="shared" si="4"/>
        <v>0.4000020419</v>
      </c>
      <c r="S8241" s="83" t="b">
        <f t="shared" si="5"/>
        <v>0</v>
      </c>
      <c r="T8241" s="72"/>
      <c r="U8241" s="72"/>
      <c r="V8241" s="72"/>
      <c r="W8241" s="72"/>
      <c r="X8241" s="72"/>
      <c r="Y8241" s="72"/>
      <c r="Z8241" s="72"/>
      <c r="AA8241" s="72"/>
      <c r="AB8241" s="72"/>
      <c r="AC8241" s="72"/>
      <c r="AD8241" s="72"/>
      <c r="AE8241" s="72"/>
      <c r="AF8241" s="72"/>
      <c r="AG8241" s="72"/>
      <c r="AH8241" s="72"/>
      <c r="AI8241" s="72"/>
      <c r="AJ8241" s="72"/>
      <c r="AK8241" s="72"/>
    </row>
    <row r="8242" ht="14.25" customHeight="1">
      <c r="A8242" s="78">
        <v>8239.0</v>
      </c>
      <c r="C8242" s="78" t="str">
        <f>VLOOKUP(G8242,[1]Macrodata_CCF!$A$3:$D$55,4,FALSE)</f>
        <v>#ERROR!</v>
      </c>
      <c r="E8242" s="79" t="str">
        <f>VLOOKUP(G8242,[1]Macrodata_CCF!$A$3:$B$55,2,FALSE)</f>
        <v>#ERROR!</v>
      </c>
      <c r="F8242" s="78">
        <v>0.0</v>
      </c>
      <c r="G8242" s="80">
        <v>10.0</v>
      </c>
      <c r="H8242" s="81">
        <v>3430.0</v>
      </c>
      <c r="I8242" s="81">
        <v>10000.0</v>
      </c>
      <c r="J8242" s="81">
        <v>2380.0</v>
      </c>
      <c r="K8242" s="81">
        <v>18000.0</v>
      </c>
      <c r="L8242" s="82">
        <v>-0.1598173515981735</v>
      </c>
      <c r="N8242" s="83">
        <f t="shared" si="1"/>
        <v>-0.1598173516</v>
      </c>
      <c r="O8242" s="83">
        <f t="shared" si="2"/>
        <v>0</v>
      </c>
      <c r="Q8242" s="83">
        <f t="shared" si="3"/>
        <v>0.657</v>
      </c>
      <c r="R8242" s="83">
        <f t="shared" si="4"/>
        <v>-0.1598173516</v>
      </c>
      <c r="S8242" s="83" t="b">
        <f t="shared" si="5"/>
        <v>0</v>
      </c>
      <c r="T8242" s="72"/>
      <c r="U8242" s="72"/>
      <c r="V8242" s="72"/>
      <c r="W8242" s="72"/>
      <c r="X8242" s="72"/>
      <c r="Y8242" s="72"/>
      <c r="Z8242" s="72"/>
      <c r="AA8242" s="72"/>
      <c r="AB8242" s="72"/>
      <c r="AC8242" s="72"/>
      <c r="AD8242" s="72"/>
      <c r="AE8242" s="72"/>
      <c r="AF8242" s="72"/>
      <c r="AG8242" s="72"/>
      <c r="AH8242" s="72"/>
      <c r="AI8242" s="72"/>
      <c r="AJ8242" s="72"/>
      <c r="AK8242" s="72"/>
    </row>
    <row r="8243" ht="14.25" customHeight="1">
      <c r="A8243" s="78">
        <v>8240.0</v>
      </c>
      <c r="C8243" s="78" t="str">
        <f>VLOOKUP(G8243,[1]Macrodata_CCF!$A$3:$D$55,4,FALSE)</f>
        <v>#ERROR!</v>
      </c>
      <c r="E8243" s="79" t="str">
        <f>VLOOKUP(G8243,[1]Macrodata_CCF!$A$3:$B$55,2,FALSE)</f>
        <v>#ERROR!</v>
      </c>
      <c r="F8243" s="78">
        <v>0.0</v>
      </c>
      <c r="G8243" s="80">
        <v>49.0</v>
      </c>
      <c r="H8243" s="81">
        <v>495390.0</v>
      </c>
      <c r="I8243" s="81">
        <v>1000000.0</v>
      </c>
      <c r="J8243" s="81">
        <v>530715.0</v>
      </c>
      <c r="K8243" s="81">
        <v>1000000.0</v>
      </c>
      <c r="L8243" s="82">
        <v>0.0700045579754662</v>
      </c>
      <c r="N8243" s="83">
        <f t="shared" si="1"/>
        <v>0.07000455798</v>
      </c>
      <c r="O8243" s="83">
        <f t="shared" si="2"/>
        <v>0.07000455798</v>
      </c>
      <c r="Q8243" s="83">
        <f t="shared" si="3"/>
        <v>0.50461</v>
      </c>
      <c r="R8243" s="83">
        <f t="shared" si="4"/>
        <v>0.07000455798</v>
      </c>
      <c r="S8243" s="83" t="b">
        <f t="shared" si="5"/>
        <v>0</v>
      </c>
      <c r="T8243" s="72"/>
      <c r="U8243" s="72"/>
      <c r="V8243" s="72"/>
      <c r="W8243" s="72"/>
      <c r="X8243" s="72"/>
      <c r="Y8243" s="72"/>
      <c r="Z8243" s="72"/>
      <c r="AA8243" s="72"/>
      <c r="AB8243" s="72"/>
      <c r="AC8243" s="72"/>
      <c r="AD8243" s="72"/>
      <c r="AE8243" s="72"/>
      <c r="AF8243" s="72"/>
      <c r="AG8243" s="72"/>
      <c r="AH8243" s="72"/>
      <c r="AI8243" s="72"/>
      <c r="AJ8243" s="72"/>
      <c r="AK8243" s="72"/>
    </row>
    <row r="8244" ht="14.25" customHeight="1">
      <c r="A8244" s="78">
        <v>8241.0</v>
      </c>
      <c r="C8244" s="78" t="str">
        <f>VLOOKUP(G8244,[1]Macrodata_CCF!$A$3:$D$55,4,FALSE)</f>
        <v>#ERROR!</v>
      </c>
      <c r="E8244" s="79" t="str">
        <f>VLOOKUP(G8244,[1]Macrodata_CCF!$A$3:$B$55,2,FALSE)</f>
        <v>#ERROR!</v>
      </c>
      <c r="F8244" s="78">
        <v>0.0</v>
      </c>
      <c r="G8244" s="80">
        <v>11.0</v>
      </c>
      <c r="H8244" s="81">
        <v>413865.0</v>
      </c>
      <c r="I8244" s="81">
        <v>830000.0</v>
      </c>
      <c r="J8244" s="81">
        <v>497090.0</v>
      </c>
      <c r="K8244" s="81">
        <v>830000.0</v>
      </c>
      <c r="L8244" s="82">
        <v>0.1999951938673748</v>
      </c>
      <c r="N8244" s="83">
        <f t="shared" si="1"/>
        <v>0.1999951939</v>
      </c>
      <c r="O8244" s="83">
        <f t="shared" si="2"/>
        <v>0.1999951939</v>
      </c>
      <c r="Q8244" s="83">
        <f t="shared" si="3"/>
        <v>0.5013674699</v>
      </c>
      <c r="R8244" s="83">
        <f t="shared" si="4"/>
        <v>0.1999951939</v>
      </c>
      <c r="S8244" s="83" t="b">
        <f t="shared" si="5"/>
        <v>0</v>
      </c>
      <c r="T8244" s="72"/>
      <c r="U8244" s="72"/>
      <c r="V8244" s="72"/>
      <c r="W8244" s="72"/>
      <c r="X8244" s="72"/>
      <c r="Y8244" s="72"/>
      <c r="Z8244" s="72"/>
      <c r="AA8244" s="72"/>
      <c r="AB8244" s="72"/>
      <c r="AC8244" s="72"/>
      <c r="AD8244" s="72"/>
      <c r="AE8244" s="72"/>
      <c r="AF8244" s="72"/>
      <c r="AG8244" s="72"/>
      <c r="AH8244" s="72"/>
      <c r="AI8244" s="72"/>
      <c r="AJ8244" s="72"/>
      <c r="AK8244" s="72"/>
    </row>
    <row r="8245" ht="14.25" customHeight="1">
      <c r="A8245" s="78">
        <v>8242.0</v>
      </c>
      <c r="C8245" s="78" t="str">
        <f>VLOOKUP(G8245,[1]Macrodata_CCF!$A$3:$D$55,4,FALSE)</f>
        <v>#ERROR!</v>
      </c>
      <c r="E8245" s="79" t="str">
        <f>VLOOKUP(G8245,[1]Macrodata_CCF!$A$3:$B$55,2,FALSE)</f>
        <v>#ERROR!</v>
      </c>
      <c r="F8245" s="78">
        <v>0.0</v>
      </c>
      <c r="G8245" s="80">
        <v>25.0</v>
      </c>
      <c r="H8245" s="81">
        <v>0.0</v>
      </c>
      <c r="I8245" s="81">
        <v>450000.0</v>
      </c>
      <c r="J8245" s="81">
        <v>459000.0</v>
      </c>
      <c r="K8245" s="81">
        <v>450000.0</v>
      </c>
      <c r="L8245" s="82">
        <v>1.02</v>
      </c>
      <c r="N8245" s="83">
        <f t="shared" si="1"/>
        <v>1.02</v>
      </c>
      <c r="O8245" s="83">
        <f t="shared" si="2"/>
        <v>1</v>
      </c>
      <c r="Q8245" s="83">
        <f t="shared" si="3"/>
        <v>1</v>
      </c>
      <c r="R8245" s="83">
        <f t="shared" si="4"/>
        <v>1.02</v>
      </c>
      <c r="S8245" s="83" t="b">
        <f t="shared" si="5"/>
        <v>0</v>
      </c>
      <c r="T8245" s="72"/>
      <c r="U8245" s="72"/>
      <c r="V8245" s="72"/>
      <c r="W8245" s="72"/>
      <c r="X8245" s="72"/>
      <c r="Y8245" s="72"/>
      <c r="Z8245" s="72"/>
      <c r="AA8245" s="72"/>
      <c r="AB8245" s="72"/>
      <c r="AC8245" s="72"/>
      <c r="AD8245" s="72"/>
      <c r="AE8245" s="72"/>
      <c r="AF8245" s="72"/>
      <c r="AG8245" s="72"/>
      <c r="AH8245" s="72"/>
      <c r="AI8245" s="72"/>
      <c r="AJ8245" s="72"/>
      <c r="AK8245" s="72"/>
    </row>
    <row r="8246" ht="14.25" customHeight="1">
      <c r="A8246" s="78">
        <v>8243.0</v>
      </c>
      <c r="C8246" s="78" t="str">
        <f>VLOOKUP(G8246,[1]Macrodata_CCF!$A$3:$D$55,4,FALSE)</f>
        <v>#ERROR!</v>
      </c>
      <c r="E8246" s="79" t="str">
        <f>VLOOKUP(G8246,[1]Macrodata_CCF!$A$3:$B$55,2,FALSE)</f>
        <v>#ERROR!</v>
      </c>
      <c r="F8246" s="78">
        <v>0.0</v>
      </c>
      <c r="G8246" s="80">
        <v>16.0</v>
      </c>
      <c r="H8246" s="81">
        <v>11630.0</v>
      </c>
      <c r="I8246" s="81">
        <v>500000.0</v>
      </c>
      <c r="J8246" s="81">
        <v>99535.0</v>
      </c>
      <c r="K8246" s="81">
        <v>500000.0</v>
      </c>
      <c r="L8246" s="82">
        <v>0.1799967237954829</v>
      </c>
      <c r="N8246" s="83">
        <f t="shared" si="1"/>
        <v>0.1799967238</v>
      </c>
      <c r="O8246" s="83">
        <f t="shared" si="2"/>
        <v>0.1799967238</v>
      </c>
      <c r="Q8246" s="83">
        <f t="shared" si="3"/>
        <v>0.97674</v>
      </c>
      <c r="R8246" s="83">
        <f t="shared" si="4"/>
        <v>0.1799967238</v>
      </c>
      <c r="S8246" s="83" t="b">
        <f t="shared" si="5"/>
        <v>0</v>
      </c>
      <c r="T8246" s="72"/>
      <c r="U8246" s="72"/>
      <c r="V8246" s="72"/>
      <c r="W8246" s="72"/>
      <c r="X8246" s="72"/>
      <c r="Y8246" s="72"/>
      <c r="Z8246" s="72"/>
      <c r="AA8246" s="72"/>
      <c r="AB8246" s="72"/>
      <c r="AC8246" s="72"/>
      <c r="AD8246" s="72"/>
      <c r="AE8246" s="72"/>
      <c r="AF8246" s="72"/>
      <c r="AG8246" s="72"/>
      <c r="AH8246" s="72"/>
      <c r="AI8246" s="72"/>
      <c r="AJ8246" s="72"/>
      <c r="AK8246" s="72"/>
    </row>
    <row r="8247" ht="14.25" customHeight="1">
      <c r="A8247" s="78">
        <v>8244.0</v>
      </c>
      <c r="C8247" s="78" t="str">
        <f>VLOOKUP(G8247,[1]Macrodata_CCF!$A$3:$D$55,4,FALSE)</f>
        <v>#ERROR!</v>
      </c>
      <c r="E8247" s="79" t="str">
        <f>VLOOKUP(G8247,[1]Macrodata_CCF!$A$3:$B$55,2,FALSE)</f>
        <v>#ERROR!</v>
      </c>
      <c r="F8247" s="78">
        <v>0.0</v>
      </c>
      <c r="G8247" s="80">
        <v>32.0</v>
      </c>
      <c r="H8247" s="81">
        <v>9650.0</v>
      </c>
      <c r="I8247" s="81">
        <v>20000.0</v>
      </c>
      <c r="J8247" s="81">
        <v>7580.0</v>
      </c>
      <c r="K8247" s="81">
        <v>20000.0</v>
      </c>
      <c r="L8247" s="82">
        <v>-0.2</v>
      </c>
      <c r="N8247" s="83">
        <f t="shared" si="1"/>
        <v>-0.2</v>
      </c>
      <c r="O8247" s="83">
        <f t="shared" si="2"/>
        <v>0</v>
      </c>
      <c r="Q8247" s="83">
        <f t="shared" si="3"/>
        <v>0.5175</v>
      </c>
      <c r="R8247" s="83">
        <f t="shared" si="4"/>
        <v>-0.2</v>
      </c>
      <c r="S8247" s="83" t="b">
        <f t="shared" si="5"/>
        <v>0</v>
      </c>
      <c r="T8247" s="72"/>
      <c r="U8247" s="72"/>
      <c r="V8247" s="72"/>
      <c r="W8247" s="72"/>
      <c r="X8247" s="72"/>
      <c r="Y8247" s="72"/>
      <c r="Z8247" s="72"/>
      <c r="AA8247" s="72"/>
      <c r="AB8247" s="72"/>
      <c r="AC8247" s="72"/>
      <c r="AD8247" s="72"/>
      <c r="AE8247" s="72"/>
      <c r="AF8247" s="72"/>
      <c r="AG8247" s="72"/>
      <c r="AH8247" s="72"/>
      <c r="AI8247" s="72"/>
      <c r="AJ8247" s="72"/>
      <c r="AK8247" s="72"/>
    </row>
    <row r="8248" ht="14.25" customHeight="1">
      <c r="A8248" s="78">
        <v>8245.0</v>
      </c>
      <c r="C8248" s="78" t="str">
        <f>VLOOKUP(G8248,[1]Macrodata_CCF!$A$3:$D$55,4,FALSE)</f>
        <v>#ERROR!</v>
      </c>
      <c r="E8248" s="79" t="str">
        <f>VLOOKUP(G8248,[1]Macrodata_CCF!$A$3:$B$55,2,FALSE)</f>
        <v>#ERROR!</v>
      </c>
      <c r="F8248" s="78">
        <v>0.0</v>
      </c>
      <c r="G8248" s="80">
        <v>21.0</v>
      </c>
      <c r="H8248" s="81">
        <v>0.0</v>
      </c>
      <c r="I8248" s="81">
        <v>160000.0</v>
      </c>
      <c r="J8248" s="81">
        <v>24000.0</v>
      </c>
      <c r="K8248" s="81">
        <v>160000.0</v>
      </c>
      <c r="L8248" s="82">
        <v>0.15</v>
      </c>
      <c r="N8248" s="83">
        <f t="shared" si="1"/>
        <v>0.15</v>
      </c>
      <c r="O8248" s="83">
        <f t="shared" si="2"/>
        <v>0.15</v>
      </c>
      <c r="Q8248" s="83">
        <f t="shared" si="3"/>
        <v>1</v>
      </c>
      <c r="R8248" s="83">
        <f t="shared" si="4"/>
        <v>0.15</v>
      </c>
      <c r="S8248" s="83" t="b">
        <f t="shared" si="5"/>
        <v>0</v>
      </c>
      <c r="T8248" s="72"/>
      <c r="U8248" s="72"/>
      <c r="V8248" s="72"/>
      <c r="W8248" s="72"/>
      <c r="X8248" s="72"/>
      <c r="Y8248" s="72"/>
      <c r="Z8248" s="72"/>
      <c r="AA8248" s="72"/>
      <c r="AB8248" s="72"/>
      <c r="AC8248" s="72"/>
      <c r="AD8248" s="72"/>
      <c r="AE8248" s="72"/>
      <c r="AF8248" s="72"/>
      <c r="AG8248" s="72"/>
      <c r="AH8248" s="72"/>
      <c r="AI8248" s="72"/>
      <c r="AJ8248" s="72"/>
      <c r="AK8248" s="72"/>
    </row>
    <row r="8249" ht="14.25" customHeight="1">
      <c r="A8249" s="78">
        <v>8246.0</v>
      </c>
      <c r="C8249" s="78" t="str">
        <f>VLOOKUP(G8249,[1]Macrodata_CCF!$A$3:$D$55,4,FALSE)</f>
        <v>#ERROR!</v>
      </c>
      <c r="E8249" s="79" t="str">
        <f>VLOOKUP(G8249,[1]Macrodata_CCF!$A$3:$B$55,2,FALSE)</f>
        <v>#ERROR!</v>
      </c>
      <c r="F8249" s="78">
        <v>0.0</v>
      </c>
      <c r="G8249" s="80">
        <v>50.0</v>
      </c>
      <c r="H8249" s="81">
        <v>811595.0</v>
      </c>
      <c r="I8249" s="81">
        <v>840000.0</v>
      </c>
      <c r="J8249" s="81">
        <v>805345.0</v>
      </c>
      <c r="K8249" s="81">
        <v>840000.0</v>
      </c>
      <c r="L8249" s="82">
        <v>-0.220031684562577</v>
      </c>
      <c r="N8249" s="83">
        <f t="shared" si="1"/>
        <v>-0.2200316846</v>
      </c>
      <c r="O8249" s="83">
        <f t="shared" si="2"/>
        <v>0</v>
      </c>
      <c r="Q8249" s="83">
        <f t="shared" si="3"/>
        <v>0.03381547619</v>
      </c>
      <c r="R8249" s="83">
        <f t="shared" si="4"/>
        <v>-0.00744047619</v>
      </c>
      <c r="S8249" s="83" t="b">
        <f t="shared" si="5"/>
        <v>0</v>
      </c>
      <c r="T8249" s="72"/>
      <c r="U8249" s="72"/>
      <c r="V8249" s="72"/>
      <c r="W8249" s="72"/>
      <c r="X8249" s="72"/>
      <c r="Y8249" s="72"/>
      <c r="Z8249" s="72"/>
      <c r="AA8249" s="72"/>
      <c r="AB8249" s="72"/>
      <c r="AC8249" s="72"/>
      <c r="AD8249" s="72"/>
      <c r="AE8249" s="72"/>
      <c r="AF8249" s="72"/>
      <c r="AG8249" s="72"/>
      <c r="AH8249" s="72"/>
      <c r="AI8249" s="72"/>
      <c r="AJ8249" s="72"/>
      <c r="AK8249" s="72"/>
    </row>
    <row r="8250" ht="14.25" customHeight="1">
      <c r="A8250" s="78">
        <v>8247.0</v>
      </c>
      <c r="C8250" s="78" t="str">
        <f>VLOOKUP(G8250,[1]Macrodata_CCF!$A$3:$D$55,4,FALSE)</f>
        <v>#ERROR!</v>
      </c>
      <c r="E8250" s="79" t="str">
        <f>VLOOKUP(G8250,[1]Macrodata_CCF!$A$3:$B$55,2,FALSE)</f>
        <v>#ERROR!</v>
      </c>
      <c r="F8250" s="78">
        <v>0.0</v>
      </c>
      <c r="G8250" s="80">
        <v>22.0</v>
      </c>
      <c r="H8250" s="81">
        <v>15740.0</v>
      </c>
      <c r="I8250" s="81">
        <v>80000.0</v>
      </c>
      <c r="J8250" s="81">
        <v>27950.0</v>
      </c>
      <c r="K8250" s="81">
        <v>112000.0</v>
      </c>
      <c r="L8250" s="82">
        <v>0.1900093370681606</v>
      </c>
      <c r="N8250" s="83">
        <f t="shared" si="1"/>
        <v>0.1900093371</v>
      </c>
      <c r="O8250" s="83">
        <f t="shared" si="2"/>
        <v>0.1900093371</v>
      </c>
      <c r="Q8250" s="83">
        <f t="shared" si="3"/>
        <v>0.80325</v>
      </c>
      <c r="R8250" s="83">
        <f t="shared" si="4"/>
        <v>0.1900093371</v>
      </c>
      <c r="S8250" s="83" t="b">
        <f t="shared" si="5"/>
        <v>0</v>
      </c>
      <c r="T8250" s="72"/>
      <c r="U8250" s="72"/>
      <c r="V8250" s="72"/>
      <c r="W8250" s="72"/>
      <c r="X8250" s="72"/>
      <c r="Y8250" s="72"/>
      <c r="Z8250" s="72"/>
      <c r="AA8250" s="72"/>
      <c r="AB8250" s="72"/>
      <c r="AC8250" s="72"/>
      <c r="AD8250" s="72"/>
      <c r="AE8250" s="72"/>
      <c r="AF8250" s="72"/>
      <c r="AG8250" s="72"/>
      <c r="AH8250" s="72"/>
      <c r="AI8250" s="72"/>
      <c r="AJ8250" s="72"/>
      <c r="AK8250" s="72"/>
    </row>
    <row r="8251" ht="14.25" customHeight="1">
      <c r="A8251" s="78">
        <v>8248.0</v>
      </c>
      <c r="C8251" s="78" t="str">
        <f>VLOOKUP(G8251,[1]Macrodata_CCF!$A$3:$D$55,4,FALSE)</f>
        <v>#ERROR!</v>
      </c>
      <c r="E8251" s="79" t="str">
        <f>VLOOKUP(G8251,[1]Macrodata_CCF!$A$3:$B$55,2,FALSE)</f>
        <v>#ERROR!</v>
      </c>
      <c r="F8251" s="78">
        <v>0.0</v>
      </c>
      <c r="G8251" s="80">
        <v>46.0</v>
      </c>
      <c r="H8251" s="81">
        <v>25935.0</v>
      </c>
      <c r="I8251" s="81">
        <v>450000.0</v>
      </c>
      <c r="J8251" s="81">
        <v>89545.0</v>
      </c>
      <c r="K8251" s="81">
        <v>450000.0</v>
      </c>
      <c r="L8251" s="82">
        <v>0.1500005895322651</v>
      </c>
      <c r="N8251" s="83">
        <f t="shared" si="1"/>
        <v>0.1500005895</v>
      </c>
      <c r="O8251" s="83">
        <f t="shared" si="2"/>
        <v>0.1500005895</v>
      </c>
      <c r="Q8251" s="83">
        <f t="shared" si="3"/>
        <v>0.9423666667</v>
      </c>
      <c r="R8251" s="83">
        <f t="shared" si="4"/>
        <v>0.1500005895</v>
      </c>
      <c r="S8251" s="83" t="b">
        <f t="shared" si="5"/>
        <v>0</v>
      </c>
      <c r="T8251" s="72"/>
      <c r="U8251" s="72"/>
      <c r="V8251" s="72"/>
      <c r="W8251" s="72"/>
      <c r="X8251" s="72"/>
      <c r="Y8251" s="72"/>
      <c r="Z8251" s="72"/>
      <c r="AA8251" s="72"/>
      <c r="AB8251" s="72"/>
      <c r="AC8251" s="72"/>
      <c r="AD8251" s="72"/>
      <c r="AE8251" s="72"/>
      <c r="AF8251" s="72"/>
      <c r="AG8251" s="72"/>
      <c r="AH8251" s="72"/>
      <c r="AI8251" s="72"/>
      <c r="AJ8251" s="72"/>
      <c r="AK8251" s="72"/>
    </row>
    <row r="8252" ht="14.25" customHeight="1">
      <c r="A8252" s="78">
        <v>8249.0</v>
      </c>
      <c r="C8252" s="78" t="str">
        <f>VLOOKUP(G8252,[1]Macrodata_CCF!$A$3:$D$55,4,FALSE)</f>
        <v>#ERROR!</v>
      </c>
      <c r="E8252" s="79" t="str">
        <f>VLOOKUP(G8252,[1]Macrodata_CCF!$A$3:$B$55,2,FALSE)</f>
        <v>#ERROR!</v>
      </c>
      <c r="F8252" s="78">
        <v>0.0</v>
      </c>
      <c r="G8252" s="80">
        <v>35.0</v>
      </c>
      <c r="H8252" s="81">
        <v>78230.0</v>
      </c>
      <c r="I8252" s="81">
        <v>260000.0</v>
      </c>
      <c r="J8252" s="81">
        <v>90955.0</v>
      </c>
      <c r="K8252" s="81">
        <v>260000.0</v>
      </c>
      <c r="L8252" s="82">
        <v>0.07000605160367497</v>
      </c>
      <c r="N8252" s="83">
        <f t="shared" si="1"/>
        <v>0.0700060516</v>
      </c>
      <c r="O8252" s="83">
        <f t="shared" si="2"/>
        <v>0.0700060516</v>
      </c>
      <c r="Q8252" s="83">
        <f t="shared" si="3"/>
        <v>0.6991153846</v>
      </c>
      <c r="R8252" s="83">
        <f t="shared" si="4"/>
        <v>0.0700060516</v>
      </c>
      <c r="S8252" s="83" t="b">
        <f t="shared" si="5"/>
        <v>0</v>
      </c>
      <c r="T8252" s="72"/>
      <c r="U8252" s="72"/>
      <c r="V8252" s="72"/>
      <c r="W8252" s="72"/>
      <c r="X8252" s="72"/>
      <c r="Y8252" s="72"/>
      <c r="Z8252" s="72"/>
      <c r="AA8252" s="72"/>
      <c r="AB8252" s="72"/>
      <c r="AC8252" s="72"/>
      <c r="AD8252" s="72"/>
      <c r="AE8252" s="72"/>
      <c r="AF8252" s="72"/>
      <c r="AG8252" s="72"/>
      <c r="AH8252" s="72"/>
      <c r="AI8252" s="72"/>
      <c r="AJ8252" s="72"/>
      <c r="AK8252" s="72"/>
    </row>
    <row r="8253" ht="14.25" customHeight="1">
      <c r="A8253" s="78">
        <v>8250.0</v>
      </c>
      <c r="C8253" s="78" t="str">
        <f>VLOOKUP(G8253,[1]Macrodata_CCF!$A$3:$D$55,4,FALSE)</f>
        <v>#ERROR!</v>
      </c>
      <c r="E8253" s="79" t="str">
        <f>VLOOKUP(G8253,[1]Macrodata_CCF!$A$3:$B$55,2,FALSE)</f>
        <v>#ERROR!</v>
      </c>
      <c r="F8253" s="78">
        <v>0.0</v>
      </c>
      <c r="G8253" s="80">
        <v>4.0</v>
      </c>
      <c r="H8253" s="81">
        <v>9980.0</v>
      </c>
      <c r="I8253" s="81">
        <v>790000.0</v>
      </c>
      <c r="J8253" s="81">
        <v>220585.0</v>
      </c>
      <c r="K8253" s="81">
        <v>790000.0</v>
      </c>
      <c r="L8253" s="82">
        <v>0.2699994871926361</v>
      </c>
      <c r="N8253" s="83">
        <f t="shared" si="1"/>
        <v>0.2699994872</v>
      </c>
      <c r="O8253" s="83">
        <f t="shared" si="2"/>
        <v>0.2699994872</v>
      </c>
      <c r="Q8253" s="83">
        <f t="shared" si="3"/>
        <v>0.9873670886</v>
      </c>
      <c r="R8253" s="83">
        <f t="shared" si="4"/>
        <v>0.2699994872</v>
      </c>
      <c r="S8253" s="83" t="b">
        <f t="shared" si="5"/>
        <v>0</v>
      </c>
      <c r="T8253" s="72"/>
      <c r="U8253" s="72"/>
      <c r="V8253" s="72"/>
      <c r="W8253" s="72"/>
      <c r="X8253" s="72"/>
      <c r="Y8253" s="72"/>
      <c r="Z8253" s="72"/>
      <c r="AA8253" s="72"/>
      <c r="AB8253" s="72"/>
      <c r="AC8253" s="72"/>
      <c r="AD8253" s="72"/>
      <c r="AE8253" s="72"/>
      <c r="AF8253" s="72"/>
      <c r="AG8253" s="72"/>
      <c r="AH8253" s="72"/>
      <c r="AI8253" s="72"/>
      <c r="AJ8253" s="72"/>
      <c r="AK8253" s="72"/>
    </row>
    <row r="8254" ht="14.25" customHeight="1">
      <c r="A8254" s="78">
        <v>8251.0</v>
      </c>
      <c r="C8254" s="78" t="str">
        <f>VLOOKUP(G8254,[1]Macrodata_CCF!$A$3:$D$55,4,FALSE)</f>
        <v>#ERROR!</v>
      </c>
      <c r="E8254" s="79" t="str">
        <f>VLOOKUP(G8254,[1]Macrodata_CCF!$A$3:$B$55,2,FALSE)</f>
        <v>#ERROR!</v>
      </c>
      <c r="F8254" s="78">
        <v>0.0</v>
      </c>
      <c r="G8254" s="80">
        <v>27.0</v>
      </c>
      <c r="H8254" s="81">
        <v>358655.0</v>
      </c>
      <c r="I8254" s="81">
        <v>400000.0</v>
      </c>
      <c r="J8254" s="81">
        <v>366095.0</v>
      </c>
      <c r="K8254" s="81">
        <v>680000.0</v>
      </c>
      <c r="L8254" s="82">
        <v>0.1799492078848712</v>
      </c>
      <c r="N8254" s="83">
        <f t="shared" si="1"/>
        <v>0.1799492079</v>
      </c>
      <c r="O8254" s="83">
        <f t="shared" si="2"/>
        <v>0.1799492079</v>
      </c>
      <c r="Q8254" s="83">
        <f t="shared" si="3"/>
        <v>0.1033625</v>
      </c>
      <c r="R8254" s="83">
        <f t="shared" si="4"/>
        <v>0.1799492079</v>
      </c>
      <c r="S8254" s="83" t="b">
        <f t="shared" si="5"/>
        <v>0</v>
      </c>
      <c r="T8254" s="72"/>
      <c r="U8254" s="72"/>
      <c r="V8254" s="72"/>
      <c r="W8254" s="72"/>
      <c r="X8254" s="72"/>
      <c r="Y8254" s="72"/>
      <c r="Z8254" s="72"/>
      <c r="AA8254" s="72"/>
      <c r="AB8254" s="72"/>
      <c r="AC8254" s="72"/>
      <c r="AD8254" s="72"/>
      <c r="AE8254" s="72"/>
      <c r="AF8254" s="72"/>
      <c r="AG8254" s="72"/>
      <c r="AH8254" s="72"/>
      <c r="AI8254" s="72"/>
      <c r="AJ8254" s="72"/>
      <c r="AK8254" s="72"/>
    </row>
    <row r="8255" ht="14.25" customHeight="1">
      <c r="A8255" s="78">
        <v>8252.0</v>
      </c>
      <c r="C8255" s="78" t="str">
        <f>VLOOKUP(G8255,[1]Macrodata_CCF!$A$3:$D$55,4,FALSE)</f>
        <v>#ERROR!</v>
      </c>
      <c r="E8255" s="79" t="str">
        <f>VLOOKUP(G8255,[1]Macrodata_CCF!$A$3:$B$55,2,FALSE)</f>
        <v>#ERROR!</v>
      </c>
      <c r="F8255" s="78">
        <v>0.0</v>
      </c>
      <c r="G8255" s="80">
        <v>40.0</v>
      </c>
      <c r="H8255" s="81">
        <v>820565.0</v>
      </c>
      <c r="I8255" s="81">
        <v>900000.0</v>
      </c>
      <c r="J8255" s="81">
        <v>830890.0</v>
      </c>
      <c r="K8255" s="81">
        <v>900000.0</v>
      </c>
      <c r="L8255" s="82">
        <v>0.1299804871907849</v>
      </c>
      <c r="N8255" s="83">
        <f t="shared" si="1"/>
        <v>0.1299804872</v>
      </c>
      <c r="O8255" s="83">
        <f t="shared" si="2"/>
        <v>0.1299804872</v>
      </c>
      <c r="Q8255" s="83">
        <f t="shared" si="3"/>
        <v>0.08826111111</v>
      </c>
      <c r="R8255" s="83">
        <f t="shared" si="4"/>
        <v>0.01147222222</v>
      </c>
      <c r="S8255" s="83" t="b">
        <f t="shared" si="5"/>
        <v>0</v>
      </c>
      <c r="T8255" s="72"/>
      <c r="U8255" s="72"/>
      <c r="V8255" s="72"/>
      <c r="W8255" s="72"/>
      <c r="X8255" s="72"/>
      <c r="Y8255" s="72"/>
      <c r="Z8255" s="72"/>
      <c r="AA8255" s="72"/>
      <c r="AB8255" s="72"/>
      <c r="AC8255" s="72"/>
      <c r="AD8255" s="72"/>
      <c r="AE8255" s="72"/>
      <c r="AF8255" s="72"/>
      <c r="AG8255" s="72"/>
      <c r="AH8255" s="72"/>
      <c r="AI8255" s="72"/>
      <c r="AJ8255" s="72"/>
      <c r="AK8255" s="72"/>
    </row>
    <row r="8256" ht="14.25" customHeight="1">
      <c r="A8256" s="78">
        <v>8253.0</v>
      </c>
      <c r="C8256" s="78" t="str">
        <f>VLOOKUP(G8256,[1]Macrodata_CCF!$A$3:$D$55,4,FALSE)</f>
        <v>#ERROR!</v>
      </c>
      <c r="E8256" s="79" t="str">
        <f>VLOOKUP(G8256,[1]Macrodata_CCF!$A$3:$B$55,2,FALSE)</f>
        <v>#ERROR!</v>
      </c>
      <c r="F8256" s="78">
        <v>0.0</v>
      </c>
      <c r="G8256" s="80">
        <v>34.0</v>
      </c>
      <c r="H8256" s="81">
        <v>0.0</v>
      </c>
      <c r="I8256" s="81">
        <v>130000.0</v>
      </c>
      <c r="J8256" s="81">
        <v>11700.0</v>
      </c>
      <c r="K8256" s="81">
        <v>130000.0</v>
      </c>
      <c r="L8256" s="82">
        <v>0.09</v>
      </c>
      <c r="N8256" s="83">
        <f t="shared" si="1"/>
        <v>0.09</v>
      </c>
      <c r="O8256" s="83">
        <f t="shared" si="2"/>
        <v>0.09</v>
      </c>
      <c r="Q8256" s="83">
        <f t="shared" si="3"/>
        <v>1</v>
      </c>
      <c r="R8256" s="83">
        <f t="shared" si="4"/>
        <v>0.09</v>
      </c>
      <c r="S8256" s="83" t="b">
        <f t="shared" si="5"/>
        <v>0</v>
      </c>
      <c r="T8256" s="72"/>
      <c r="U8256" s="72"/>
      <c r="V8256" s="72"/>
      <c r="W8256" s="72"/>
      <c r="X8256" s="72"/>
      <c r="Y8256" s="72"/>
      <c r="Z8256" s="72"/>
      <c r="AA8256" s="72"/>
      <c r="AB8256" s="72"/>
      <c r="AC8256" s="72"/>
      <c r="AD8256" s="72"/>
      <c r="AE8256" s="72"/>
      <c r="AF8256" s="72"/>
      <c r="AG8256" s="72"/>
      <c r="AH8256" s="72"/>
      <c r="AI8256" s="72"/>
      <c r="AJ8256" s="72"/>
      <c r="AK8256" s="72"/>
    </row>
    <row r="8257" ht="14.25" customHeight="1">
      <c r="A8257" s="78">
        <v>8254.0</v>
      </c>
      <c r="C8257" s="78" t="str">
        <f>VLOOKUP(G8257,[1]Macrodata_CCF!$A$3:$D$55,4,FALSE)</f>
        <v>#ERROR!</v>
      </c>
      <c r="E8257" s="79" t="str">
        <f>VLOOKUP(G8257,[1]Macrodata_CCF!$A$3:$B$55,2,FALSE)</f>
        <v>#ERROR!</v>
      </c>
      <c r="F8257" s="78">
        <v>0.0</v>
      </c>
      <c r="G8257" s="80">
        <v>8.0</v>
      </c>
      <c r="H8257" s="81">
        <v>19140.0</v>
      </c>
      <c r="I8257" s="81">
        <v>240000.0</v>
      </c>
      <c r="J8257" s="81">
        <v>67730.0</v>
      </c>
      <c r="K8257" s="81">
        <v>240000.0</v>
      </c>
      <c r="L8257" s="82">
        <v>0.2200036222041112</v>
      </c>
      <c r="N8257" s="83">
        <f t="shared" si="1"/>
        <v>0.2200036222</v>
      </c>
      <c r="O8257" s="83">
        <f t="shared" si="2"/>
        <v>0.2200036222</v>
      </c>
      <c r="Q8257" s="83">
        <f t="shared" si="3"/>
        <v>0.92025</v>
      </c>
      <c r="R8257" s="83">
        <f t="shared" si="4"/>
        <v>0.2200036222</v>
      </c>
      <c r="S8257" s="83" t="b">
        <f t="shared" si="5"/>
        <v>0</v>
      </c>
      <c r="T8257" s="72"/>
      <c r="U8257" s="72"/>
      <c r="V8257" s="72"/>
      <c r="W8257" s="72"/>
      <c r="X8257" s="72"/>
      <c r="Y8257" s="72"/>
      <c r="Z8257" s="72"/>
      <c r="AA8257" s="72"/>
      <c r="AB8257" s="72"/>
      <c r="AC8257" s="72"/>
      <c r="AD8257" s="72"/>
      <c r="AE8257" s="72"/>
      <c r="AF8257" s="72"/>
      <c r="AG8257" s="72"/>
      <c r="AH8257" s="72"/>
      <c r="AI8257" s="72"/>
      <c r="AJ8257" s="72"/>
      <c r="AK8257" s="72"/>
    </row>
    <row r="8258" ht="14.25" customHeight="1">
      <c r="A8258" s="78">
        <v>8255.0</v>
      </c>
      <c r="C8258" s="78" t="str">
        <f>VLOOKUP(G8258,[1]Macrodata_CCF!$A$3:$D$55,4,FALSE)</f>
        <v>#ERROR!</v>
      </c>
      <c r="E8258" s="79" t="str">
        <f>VLOOKUP(G8258,[1]Macrodata_CCF!$A$3:$B$55,2,FALSE)</f>
        <v>#ERROR!</v>
      </c>
      <c r="F8258" s="78">
        <v>0.0</v>
      </c>
      <c r="G8258" s="80">
        <v>51.0</v>
      </c>
      <c r="H8258" s="81">
        <v>25640.0</v>
      </c>
      <c r="I8258" s="81">
        <v>500000.0</v>
      </c>
      <c r="J8258" s="81">
        <v>35125.0</v>
      </c>
      <c r="K8258" s="81">
        <v>500000.0</v>
      </c>
      <c r="L8258" s="82">
        <v>0.0199953621721899</v>
      </c>
      <c r="N8258" s="83">
        <f t="shared" si="1"/>
        <v>0.01999536217</v>
      </c>
      <c r="O8258" s="83">
        <f t="shared" si="2"/>
        <v>0.01999536217</v>
      </c>
      <c r="Q8258" s="83">
        <f t="shared" si="3"/>
        <v>0.94872</v>
      </c>
      <c r="R8258" s="83">
        <f t="shared" si="4"/>
        <v>0.01999536217</v>
      </c>
      <c r="S8258" s="83" t="b">
        <f t="shared" si="5"/>
        <v>0</v>
      </c>
      <c r="T8258" s="72"/>
      <c r="U8258" s="72"/>
      <c r="V8258" s="72"/>
      <c r="W8258" s="72"/>
      <c r="X8258" s="72"/>
      <c r="Y8258" s="72"/>
      <c r="Z8258" s="72"/>
      <c r="AA8258" s="72"/>
      <c r="AB8258" s="72"/>
      <c r="AC8258" s="72"/>
      <c r="AD8258" s="72"/>
      <c r="AE8258" s="72"/>
      <c r="AF8258" s="72"/>
      <c r="AG8258" s="72"/>
      <c r="AH8258" s="72"/>
      <c r="AI8258" s="72"/>
      <c r="AJ8258" s="72"/>
      <c r="AK8258" s="72"/>
    </row>
    <row r="8259" ht="14.25" customHeight="1">
      <c r="A8259" s="78">
        <v>8256.0</v>
      </c>
      <c r="C8259" s="78" t="str">
        <f>VLOOKUP(G8259,[1]Macrodata_CCF!$A$3:$D$55,4,FALSE)</f>
        <v>#ERROR!</v>
      </c>
      <c r="E8259" s="79" t="str">
        <f>VLOOKUP(G8259,[1]Macrodata_CCF!$A$3:$B$55,2,FALSE)</f>
        <v>#ERROR!</v>
      </c>
      <c r="F8259" s="78">
        <v>0.0</v>
      </c>
      <c r="G8259" s="80">
        <v>34.0</v>
      </c>
      <c r="H8259" s="81">
        <v>203845.0</v>
      </c>
      <c r="I8259" s="81">
        <v>330000.0</v>
      </c>
      <c r="J8259" s="81">
        <v>213935.0</v>
      </c>
      <c r="K8259" s="81">
        <v>330000.0</v>
      </c>
      <c r="L8259" s="82">
        <v>0.07998097578375808</v>
      </c>
      <c r="N8259" s="83">
        <f t="shared" si="1"/>
        <v>0.07998097578</v>
      </c>
      <c r="O8259" s="83">
        <f t="shared" si="2"/>
        <v>0.07998097578</v>
      </c>
      <c r="Q8259" s="83">
        <f t="shared" si="3"/>
        <v>0.3822878788</v>
      </c>
      <c r="R8259" s="83">
        <f t="shared" si="4"/>
        <v>0.07998097578</v>
      </c>
      <c r="S8259" s="83" t="b">
        <f t="shared" si="5"/>
        <v>0</v>
      </c>
      <c r="T8259" s="72"/>
      <c r="U8259" s="72"/>
      <c r="V8259" s="72"/>
      <c r="W8259" s="72"/>
      <c r="X8259" s="72"/>
      <c r="Y8259" s="72"/>
      <c r="Z8259" s="72"/>
      <c r="AA8259" s="72"/>
      <c r="AB8259" s="72"/>
      <c r="AC8259" s="72"/>
      <c r="AD8259" s="72"/>
      <c r="AE8259" s="72"/>
      <c r="AF8259" s="72"/>
      <c r="AG8259" s="72"/>
      <c r="AH8259" s="72"/>
      <c r="AI8259" s="72"/>
      <c r="AJ8259" s="72"/>
      <c r="AK8259" s="72"/>
    </row>
    <row r="8260" ht="14.25" customHeight="1">
      <c r="A8260" s="78">
        <v>8257.0</v>
      </c>
      <c r="C8260" s="78" t="str">
        <f>VLOOKUP(G8260,[1]Macrodata_CCF!$A$3:$D$55,4,FALSE)</f>
        <v>#ERROR!</v>
      </c>
      <c r="E8260" s="79" t="str">
        <f>VLOOKUP(G8260,[1]Macrodata_CCF!$A$3:$B$55,2,FALSE)</f>
        <v>#ERROR!</v>
      </c>
      <c r="F8260" s="78">
        <v>0.0</v>
      </c>
      <c r="G8260" s="80">
        <v>45.0</v>
      </c>
      <c r="H8260" s="81">
        <v>215495.0</v>
      </c>
      <c r="I8260" s="81">
        <v>290000.0</v>
      </c>
      <c r="J8260" s="81">
        <v>230395.0</v>
      </c>
      <c r="K8260" s="81">
        <v>290000.0</v>
      </c>
      <c r="L8260" s="82">
        <v>0.1999865780820079</v>
      </c>
      <c r="N8260" s="83">
        <f t="shared" si="1"/>
        <v>0.1999865781</v>
      </c>
      <c r="O8260" s="83">
        <f t="shared" si="2"/>
        <v>0.1999865781</v>
      </c>
      <c r="Q8260" s="83">
        <f t="shared" si="3"/>
        <v>0.2569137931</v>
      </c>
      <c r="R8260" s="83">
        <f t="shared" si="4"/>
        <v>0.1999865781</v>
      </c>
      <c r="S8260" s="83" t="b">
        <f t="shared" si="5"/>
        <v>0</v>
      </c>
      <c r="T8260" s="72"/>
      <c r="U8260" s="72"/>
      <c r="V8260" s="72"/>
      <c r="W8260" s="72"/>
      <c r="X8260" s="72"/>
      <c r="Y8260" s="72"/>
      <c r="Z8260" s="72"/>
      <c r="AA8260" s="72"/>
      <c r="AB8260" s="72"/>
      <c r="AC8260" s="72"/>
      <c r="AD8260" s="72"/>
      <c r="AE8260" s="72"/>
      <c r="AF8260" s="72"/>
      <c r="AG8260" s="72"/>
      <c r="AH8260" s="72"/>
      <c r="AI8260" s="72"/>
      <c r="AJ8260" s="72"/>
      <c r="AK8260" s="72"/>
    </row>
    <row r="8261" ht="14.25" customHeight="1">
      <c r="A8261" s="78">
        <v>8258.0</v>
      </c>
      <c r="C8261" s="78" t="str">
        <f>VLOOKUP(G8261,[1]Macrodata_CCF!$A$3:$D$55,4,FALSE)</f>
        <v>#ERROR!</v>
      </c>
      <c r="E8261" s="79" t="str">
        <f>VLOOKUP(G8261,[1]Macrodata_CCF!$A$3:$B$55,2,FALSE)</f>
        <v>#ERROR!</v>
      </c>
      <c r="F8261" s="78">
        <v>1.0</v>
      </c>
      <c r="G8261" s="80">
        <v>6.0</v>
      </c>
      <c r="H8261" s="81">
        <v>0.0</v>
      </c>
      <c r="I8261" s="81">
        <v>270000.0</v>
      </c>
      <c r="J8261" s="81">
        <v>140400.0</v>
      </c>
      <c r="K8261" s="81">
        <v>270000.0</v>
      </c>
      <c r="L8261" s="82">
        <v>0.52</v>
      </c>
      <c r="N8261" s="83">
        <f t="shared" si="1"/>
        <v>0.52</v>
      </c>
      <c r="O8261" s="83">
        <f t="shared" si="2"/>
        <v>0.52</v>
      </c>
      <c r="Q8261" s="83">
        <f t="shared" si="3"/>
        <v>1</v>
      </c>
      <c r="R8261" s="83">
        <f t="shared" si="4"/>
        <v>0.52</v>
      </c>
      <c r="S8261" s="83" t="b">
        <f t="shared" si="5"/>
        <v>0</v>
      </c>
      <c r="T8261" s="72"/>
      <c r="U8261" s="72"/>
      <c r="V8261" s="72"/>
      <c r="W8261" s="72"/>
      <c r="X8261" s="72"/>
      <c r="Y8261" s="72"/>
      <c r="Z8261" s="72"/>
      <c r="AA8261" s="72"/>
      <c r="AB8261" s="72"/>
      <c r="AC8261" s="72"/>
      <c r="AD8261" s="72"/>
      <c r="AE8261" s="72"/>
      <c r="AF8261" s="72"/>
      <c r="AG8261" s="72"/>
      <c r="AH8261" s="72"/>
      <c r="AI8261" s="72"/>
      <c r="AJ8261" s="72"/>
      <c r="AK8261" s="72"/>
    </row>
    <row r="8262" ht="14.25" customHeight="1">
      <c r="A8262" s="78">
        <v>8259.0</v>
      </c>
      <c r="C8262" s="78" t="str">
        <f>VLOOKUP(G8262,[1]Macrodata_CCF!$A$3:$D$55,4,FALSE)</f>
        <v>#ERROR!</v>
      </c>
      <c r="E8262" s="79" t="str">
        <f>VLOOKUP(G8262,[1]Macrodata_CCF!$A$3:$B$55,2,FALSE)</f>
        <v>#ERROR!</v>
      </c>
      <c r="F8262" s="78">
        <v>0.0</v>
      </c>
      <c r="G8262" s="80">
        <v>36.0</v>
      </c>
      <c r="H8262" s="81">
        <v>37045.0</v>
      </c>
      <c r="I8262" s="81">
        <v>910000.0</v>
      </c>
      <c r="J8262" s="81">
        <v>176720.0</v>
      </c>
      <c r="K8262" s="81">
        <v>910000.0</v>
      </c>
      <c r="L8262" s="82">
        <v>0.160002520175725</v>
      </c>
      <c r="N8262" s="83">
        <f t="shared" si="1"/>
        <v>0.1600025202</v>
      </c>
      <c r="O8262" s="83">
        <f t="shared" si="2"/>
        <v>0.1600025202</v>
      </c>
      <c r="Q8262" s="83">
        <f t="shared" si="3"/>
        <v>0.9592912088</v>
      </c>
      <c r="R8262" s="83">
        <f t="shared" si="4"/>
        <v>0.1600025202</v>
      </c>
      <c r="S8262" s="83" t="b">
        <f t="shared" si="5"/>
        <v>0</v>
      </c>
      <c r="T8262" s="72"/>
      <c r="U8262" s="72"/>
      <c r="V8262" s="72"/>
      <c r="W8262" s="72"/>
      <c r="X8262" s="72"/>
      <c r="Y8262" s="72"/>
      <c r="Z8262" s="72"/>
      <c r="AA8262" s="72"/>
      <c r="AB8262" s="72"/>
      <c r="AC8262" s="72"/>
      <c r="AD8262" s="72"/>
      <c r="AE8262" s="72"/>
      <c r="AF8262" s="72"/>
      <c r="AG8262" s="72"/>
      <c r="AH8262" s="72"/>
      <c r="AI8262" s="72"/>
      <c r="AJ8262" s="72"/>
      <c r="AK8262" s="72"/>
    </row>
    <row r="8263" ht="14.25" customHeight="1">
      <c r="A8263" s="78">
        <v>8260.0</v>
      </c>
      <c r="C8263" s="78" t="str">
        <f>VLOOKUP(G8263,[1]Macrodata_CCF!$A$3:$D$55,4,FALSE)</f>
        <v>#ERROR!</v>
      </c>
      <c r="E8263" s="79" t="str">
        <f>VLOOKUP(G8263,[1]Macrodata_CCF!$A$3:$B$55,2,FALSE)</f>
        <v>#ERROR!</v>
      </c>
      <c r="F8263" s="78">
        <v>0.0</v>
      </c>
      <c r="G8263" s="80">
        <v>29.0</v>
      </c>
      <c r="H8263" s="81">
        <v>429215.0</v>
      </c>
      <c r="I8263" s="81">
        <v>740000.0</v>
      </c>
      <c r="J8263" s="81">
        <v>754800.0</v>
      </c>
      <c r="K8263" s="81">
        <v>740000.0</v>
      </c>
      <c r="L8263" s="82">
        <v>1.047621345946555</v>
      </c>
      <c r="N8263" s="83">
        <f t="shared" si="1"/>
        <v>1.047621346</v>
      </c>
      <c r="O8263" s="83">
        <f t="shared" si="2"/>
        <v>1</v>
      </c>
      <c r="Q8263" s="83">
        <f t="shared" si="3"/>
        <v>0.4199797297</v>
      </c>
      <c r="R8263" s="83">
        <f t="shared" si="4"/>
        <v>1.047621346</v>
      </c>
      <c r="S8263" s="83" t="b">
        <f t="shared" si="5"/>
        <v>0</v>
      </c>
      <c r="T8263" s="72"/>
      <c r="U8263" s="72"/>
      <c r="V8263" s="72"/>
      <c r="W8263" s="72"/>
      <c r="X8263" s="72"/>
      <c r="Y8263" s="72"/>
      <c r="Z8263" s="72"/>
      <c r="AA8263" s="72"/>
      <c r="AB8263" s="72"/>
      <c r="AC8263" s="72"/>
      <c r="AD8263" s="72"/>
      <c r="AE8263" s="72"/>
      <c r="AF8263" s="72"/>
      <c r="AG8263" s="72"/>
      <c r="AH8263" s="72"/>
      <c r="AI8263" s="72"/>
      <c r="AJ8263" s="72"/>
      <c r="AK8263" s="72"/>
    </row>
    <row r="8264" ht="14.25" customHeight="1">
      <c r="A8264" s="78">
        <v>8261.0</v>
      </c>
      <c r="C8264" s="78" t="str">
        <f>VLOOKUP(G8264,[1]Macrodata_CCF!$A$3:$D$55,4,FALSE)</f>
        <v>#ERROR!</v>
      </c>
      <c r="E8264" s="79" t="str">
        <f>VLOOKUP(G8264,[1]Macrodata_CCF!$A$3:$B$55,2,FALSE)</f>
        <v>#ERROR!</v>
      </c>
      <c r="F8264" s="78">
        <v>0.0</v>
      </c>
      <c r="G8264" s="80">
        <v>51.0</v>
      </c>
      <c r="H8264" s="81">
        <v>298010.0</v>
      </c>
      <c r="I8264" s="81">
        <v>800000.0</v>
      </c>
      <c r="J8264" s="81">
        <v>287970.0</v>
      </c>
      <c r="K8264" s="81">
        <v>800000.0</v>
      </c>
      <c r="L8264" s="82">
        <v>-0.02000039841431104</v>
      </c>
      <c r="N8264" s="83">
        <f t="shared" si="1"/>
        <v>-0.02000039841</v>
      </c>
      <c r="O8264" s="83">
        <f t="shared" si="2"/>
        <v>0</v>
      </c>
      <c r="Q8264" s="83">
        <f t="shared" si="3"/>
        <v>0.6274875</v>
      </c>
      <c r="R8264" s="83">
        <f t="shared" si="4"/>
        <v>-0.02000039841</v>
      </c>
      <c r="S8264" s="83" t="b">
        <f t="shared" si="5"/>
        <v>0</v>
      </c>
      <c r="T8264" s="72"/>
      <c r="U8264" s="72"/>
      <c r="V8264" s="72"/>
      <c r="W8264" s="72"/>
      <c r="X8264" s="72"/>
      <c r="Y8264" s="72"/>
      <c r="Z8264" s="72"/>
      <c r="AA8264" s="72"/>
      <c r="AB8264" s="72"/>
      <c r="AC8264" s="72"/>
      <c r="AD8264" s="72"/>
      <c r="AE8264" s="72"/>
      <c r="AF8264" s="72"/>
      <c r="AG8264" s="72"/>
      <c r="AH8264" s="72"/>
      <c r="AI8264" s="72"/>
      <c r="AJ8264" s="72"/>
      <c r="AK8264" s="72"/>
    </row>
    <row r="8265" ht="14.25" customHeight="1">
      <c r="A8265" s="78">
        <v>8262.0</v>
      </c>
      <c r="C8265" s="78" t="str">
        <f>VLOOKUP(G8265,[1]Macrodata_CCF!$A$3:$D$55,4,FALSE)</f>
        <v>#ERROR!</v>
      </c>
      <c r="E8265" s="79" t="str">
        <f>VLOOKUP(G8265,[1]Macrodata_CCF!$A$3:$B$55,2,FALSE)</f>
        <v>#ERROR!</v>
      </c>
      <c r="F8265" s="78">
        <v>0.0</v>
      </c>
      <c r="G8265" s="80">
        <v>49.0</v>
      </c>
      <c r="H8265" s="81">
        <v>434470.0</v>
      </c>
      <c r="I8265" s="81">
        <v>720000.0</v>
      </c>
      <c r="J8265" s="81">
        <v>328825.0</v>
      </c>
      <c r="K8265" s="81">
        <v>1080000.0</v>
      </c>
      <c r="L8265" s="82">
        <v>-0.3699961475151473</v>
      </c>
      <c r="N8265" s="83">
        <f t="shared" si="1"/>
        <v>-0.3699961475</v>
      </c>
      <c r="O8265" s="83">
        <f t="shared" si="2"/>
        <v>0</v>
      </c>
      <c r="Q8265" s="83">
        <f t="shared" si="3"/>
        <v>0.3965694444</v>
      </c>
      <c r="R8265" s="83">
        <f t="shared" si="4"/>
        <v>-0.3699961475</v>
      </c>
      <c r="S8265" s="83" t="b">
        <f t="shared" si="5"/>
        <v>0</v>
      </c>
      <c r="T8265" s="72"/>
      <c r="U8265" s="72"/>
      <c r="V8265" s="72"/>
      <c r="W8265" s="72"/>
      <c r="X8265" s="72"/>
      <c r="Y8265" s="72"/>
      <c r="Z8265" s="72"/>
      <c r="AA8265" s="72"/>
      <c r="AB8265" s="72"/>
      <c r="AC8265" s="72"/>
      <c r="AD8265" s="72"/>
      <c r="AE8265" s="72"/>
      <c r="AF8265" s="72"/>
      <c r="AG8265" s="72"/>
      <c r="AH8265" s="72"/>
      <c r="AI8265" s="72"/>
      <c r="AJ8265" s="72"/>
      <c r="AK8265" s="72"/>
    </row>
    <row r="8266" ht="14.25" customHeight="1">
      <c r="A8266" s="78">
        <v>8263.0</v>
      </c>
      <c r="C8266" s="78" t="str">
        <f>VLOOKUP(G8266,[1]Macrodata_CCF!$A$3:$D$55,4,FALSE)</f>
        <v>#ERROR!</v>
      </c>
      <c r="E8266" s="79" t="str">
        <f>VLOOKUP(G8266,[1]Macrodata_CCF!$A$3:$B$55,2,FALSE)</f>
        <v>#ERROR!</v>
      </c>
      <c r="F8266" s="78">
        <v>0.0</v>
      </c>
      <c r="G8266" s="80">
        <v>14.0</v>
      </c>
      <c r="H8266" s="81">
        <v>18730.0</v>
      </c>
      <c r="I8266" s="81">
        <v>40000.0</v>
      </c>
      <c r="J8266" s="81">
        <v>22135.0</v>
      </c>
      <c r="K8266" s="81">
        <v>40000.0</v>
      </c>
      <c r="L8266" s="82">
        <v>0.1600846262341326</v>
      </c>
      <c r="N8266" s="83">
        <f t="shared" si="1"/>
        <v>0.1600846262</v>
      </c>
      <c r="O8266" s="83">
        <f t="shared" si="2"/>
        <v>0.1600846262</v>
      </c>
      <c r="Q8266" s="83">
        <f t="shared" si="3"/>
        <v>0.53175</v>
      </c>
      <c r="R8266" s="83">
        <f t="shared" si="4"/>
        <v>0.1600846262</v>
      </c>
      <c r="S8266" s="83" t="b">
        <f t="shared" si="5"/>
        <v>0</v>
      </c>
      <c r="T8266" s="72"/>
      <c r="U8266" s="72"/>
      <c r="V8266" s="72"/>
      <c r="W8266" s="72"/>
      <c r="X8266" s="72"/>
      <c r="Y8266" s="72"/>
      <c r="Z8266" s="72"/>
      <c r="AA8266" s="72"/>
      <c r="AB8266" s="72"/>
      <c r="AC8266" s="72"/>
      <c r="AD8266" s="72"/>
      <c r="AE8266" s="72"/>
      <c r="AF8266" s="72"/>
      <c r="AG8266" s="72"/>
      <c r="AH8266" s="72"/>
      <c r="AI8266" s="72"/>
      <c r="AJ8266" s="72"/>
      <c r="AK8266" s="72"/>
    </row>
    <row r="8267" ht="14.25" customHeight="1">
      <c r="A8267" s="78">
        <v>8264.0</v>
      </c>
      <c r="C8267" s="78" t="str">
        <f>VLOOKUP(G8267,[1]Macrodata_CCF!$A$3:$D$55,4,FALSE)</f>
        <v>#ERROR!</v>
      </c>
      <c r="E8267" s="79" t="str">
        <f>VLOOKUP(G8267,[1]Macrodata_CCF!$A$3:$B$55,2,FALSE)</f>
        <v>#ERROR!</v>
      </c>
      <c r="F8267" s="78">
        <v>1.0</v>
      </c>
      <c r="G8267" s="80">
        <v>3.0</v>
      </c>
      <c r="H8267" s="81">
        <v>129760.0</v>
      </c>
      <c r="I8267" s="81">
        <v>320000.0</v>
      </c>
      <c r="J8267" s="81">
        <v>232490.0</v>
      </c>
      <c r="K8267" s="81">
        <v>320000.0</v>
      </c>
      <c r="L8267" s="82">
        <v>0.5400021026072329</v>
      </c>
      <c r="N8267" s="83">
        <f t="shared" si="1"/>
        <v>0.5400021026</v>
      </c>
      <c r="O8267" s="83">
        <f t="shared" si="2"/>
        <v>0.5400021026</v>
      </c>
      <c r="Q8267" s="83">
        <f t="shared" si="3"/>
        <v>0.5945</v>
      </c>
      <c r="R8267" s="83">
        <f t="shared" si="4"/>
        <v>0.5400021026</v>
      </c>
      <c r="S8267" s="83" t="b">
        <f t="shared" si="5"/>
        <v>0</v>
      </c>
      <c r="T8267" s="72"/>
      <c r="U8267" s="72"/>
      <c r="V8267" s="72"/>
      <c r="W8267" s="72"/>
      <c r="X8267" s="72"/>
      <c r="Y8267" s="72"/>
      <c r="Z8267" s="72"/>
      <c r="AA8267" s="72"/>
      <c r="AB8267" s="72"/>
      <c r="AC8267" s="72"/>
      <c r="AD8267" s="72"/>
      <c r="AE8267" s="72"/>
      <c r="AF8267" s="72"/>
      <c r="AG8267" s="72"/>
      <c r="AH8267" s="72"/>
      <c r="AI8267" s="72"/>
      <c r="AJ8267" s="72"/>
      <c r="AK8267" s="72"/>
    </row>
    <row r="8268" ht="14.25" customHeight="1">
      <c r="A8268" s="78">
        <v>8265.0</v>
      </c>
      <c r="C8268" s="78" t="str">
        <f>VLOOKUP(G8268,[1]Macrodata_CCF!$A$3:$D$55,4,FALSE)</f>
        <v>#ERROR!</v>
      </c>
      <c r="E8268" s="79" t="str">
        <f>VLOOKUP(G8268,[1]Macrodata_CCF!$A$3:$B$55,2,FALSE)</f>
        <v>#ERROR!</v>
      </c>
      <c r="F8268" s="78">
        <v>0.0</v>
      </c>
      <c r="G8268" s="80">
        <v>53.0</v>
      </c>
      <c r="H8268" s="81">
        <v>409205.0</v>
      </c>
      <c r="I8268" s="81">
        <v>700000.0</v>
      </c>
      <c r="J8268" s="81">
        <v>415020.0</v>
      </c>
      <c r="K8268" s="81">
        <v>1050000.0</v>
      </c>
      <c r="L8268" s="82">
        <v>0.01999690503619388</v>
      </c>
      <c r="N8268" s="83">
        <f t="shared" si="1"/>
        <v>0.01999690504</v>
      </c>
      <c r="O8268" s="83">
        <f t="shared" si="2"/>
        <v>0.01999690504</v>
      </c>
      <c r="Q8268" s="83">
        <f t="shared" si="3"/>
        <v>0.4154214286</v>
      </c>
      <c r="R8268" s="83">
        <f t="shared" si="4"/>
        <v>0.01999690504</v>
      </c>
      <c r="S8268" s="83" t="b">
        <f t="shared" si="5"/>
        <v>0</v>
      </c>
      <c r="T8268" s="72"/>
      <c r="U8268" s="72"/>
      <c r="V8268" s="72"/>
      <c r="W8268" s="72"/>
      <c r="X8268" s="72"/>
      <c r="Y8268" s="72"/>
      <c r="Z8268" s="72"/>
      <c r="AA8268" s="72"/>
      <c r="AB8268" s="72"/>
      <c r="AC8268" s="72"/>
      <c r="AD8268" s="72"/>
      <c r="AE8268" s="72"/>
      <c r="AF8268" s="72"/>
      <c r="AG8268" s="72"/>
      <c r="AH8268" s="72"/>
      <c r="AI8268" s="72"/>
      <c r="AJ8268" s="72"/>
      <c r="AK8268" s="72"/>
    </row>
    <row r="8269" ht="14.25" customHeight="1">
      <c r="A8269" s="78">
        <v>8266.0</v>
      </c>
      <c r="C8269" s="78" t="str">
        <f>VLOOKUP(G8269,[1]Macrodata_CCF!$A$3:$D$55,4,FALSE)</f>
        <v>#ERROR!</v>
      </c>
      <c r="E8269" s="79" t="str">
        <f>VLOOKUP(G8269,[1]Macrodata_CCF!$A$3:$B$55,2,FALSE)</f>
        <v>#ERROR!</v>
      </c>
      <c r="F8269" s="78">
        <v>1.0</v>
      </c>
      <c r="G8269" s="80">
        <v>6.0</v>
      </c>
      <c r="H8269" s="81">
        <v>1545.0</v>
      </c>
      <c r="I8269" s="81">
        <v>130000.0</v>
      </c>
      <c r="J8269" s="81">
        <v>74765.0</v>
      </c>
      <c r="K8269" s="81">
        <v>130000.0</v>
      </c>
      <c r="L8269" s="82">
        <v>0.5700050601377914</v>
      </c>
      <c r="N8269" s="83">
        <f t="shared" si="1"/>
        <v>0.5700050601</v>
      </c>
      <c r="O8269" s="83">
        <f t="shared" si="2"/>
        <v>0.5700050601</v>
      </c>
      <c r="Q8269" s="83">
        <f t="shared" si="3"/>
        <v>0.9881153846</v>
      </c>
      <c r="R8269" s="83">
        <f t="shared" si="4"/>
        <v>0.5700050601</v>
      </c>
      <c r="S8269" s="83" t="b">
        <f t="shared" si="5"/>
        <v>0</v>
      </c>
      <c r="T8269" s="72"/>
      <c r="U8269" s="72"/>
      <c r="V8269" s="72"/>
      <c r="W8269" s="72"/>
      <c r="X8269" s="72"/>
      <c r="Y8269" s="72"/>
      <c r="Z8269" s="72"/>
      <c r="AA8269" s="72"/>
      <c r="AB8269" s="72"/>
      <c r="AC8269" s="72"/>
      <c r="AD8269" s="72"/>
      <c r="AE8269" s="72"/>
      <c r="AF8269" s="72"/>
      <c r="AG8269" s="72"/>
      <c r="AH8269" s="72"/>
      <c r="AI8269" s="72"/>
      <c r="AJ8269" s="72"/>
      <c r="AK8269" s="72"/>
    </row>
    <row r="8270" ht="14.25" customHeight="1">
      <c r="A8270" s="78">
        <v>8267.0</v>
      </c>
      <c r="C8270" s="78" t="str">
        <f>VLOOKUP(G8270,[1]Macrodata_CCF!$A$3:$D$55,4,FALSE)</f>
        <v>#ERROR!</v>
      </c>
      <c r="E8270" s="79" t="str">
        <f>VLOOKUP(G8270,[1]Macrodata_CCF!$A$3:$B$55,2,FALSE)</f>
        <v>#ERROR!</v>
      </c>
      <c r="F8270" s="78">
        <v>0.0</v>
      </c>
      <c r="G8270" s="80">
        <v>28.0</v>
      </c>
      <c r="H8270" s="81">
        <v>275045.0</v>
      </c>
      <c r="I8270" s="81">
        <v>500000.0</v>
      </c>
      <c r="J8270" s="81">
        <v>313285.0</v>
      </c>
      <c r="K8270" s="81">
        <v>500000.0</v>
      </c>
      <c r="L8270" s="82">
        <v>0.1699895534662488</v>
      </c>
      <c r="N8270" s="83">
        <f t="shared" si="1"/>
        <v>0.1699895535</v>
      </c>
      <c r="O8270" s="83">
        <f t="shared" si="2"/>
        <v>0.1699895535</v>
      </c>
      <c r="Q8270" s="83">
        <f t="shared" si="3"/>
        <v>0.44991</v>
      </c>
      <c r="R8270" s="83">
        <f t="shared" si="4"/>
        <v>0.1699895535</v>
      </c>
      <c r="S8270" s="83" t="b">
        <f t="shared" si="5"/>
        <v>0</v>
      </c>
      <c r="T8270" s="72"/>
      <c r="U8270" s="72"/>
      <c r="V8270" s="72"/>
      <c r="W8270" s="72"/>
      <c r="X8270" s="72"/>
      <c r="Y8270" s="72"/>
      <c r="Z8270" s="72"/>
      <c r="AA8270" s="72"/>
      <c r="AB8270" s="72"/>
      <c r="AC8270" s="72"/>
      <c r="AD8270" s="72"/>
      <c r="AE8270" s="72"/>
      <c r="AF8270" s="72"/>
      <c r="AG8270" s="72"/>
      <c r="AH8270" s="72"/>
      <c r="AI8270" s="72"/>
      <c r="AJ8270" s="72"/>
      <c r="AK8270" s="72"/>
    </row>
    <row r="8271" ht="14.25" customHeight="1">
      <c r="A8271" s="78">
        <v>8268.0</v>
      </c>
      <c r="C8271" s="78" t="str">
        <f>VLOOKUP(G8271,[1]Macrodata_CCF!$A$3:$D$55,4,FALSE)</f>
        <v>#ERROR!</v>
      </c>
      <c r="E8271" s="79" t="str">
        <f>VLOOKUP(G8271,[1]Macrodata_CCF!$A$3:$B$55,2,FALSE)</f>
        <v>#ERROR!</v>
      </c>
      <c r="F8271" s="78">
        <v>0.0</v>
      </c>
      <c r="G8271" s="80">
        <v>37.0</v>
      </c>
      <c r="H8271" s="81">
        <v>22440.0</v>
      </c>
      <c r="I8271" s="81">
        <v>50000.0</v>
      </c>
      <c r="J8271" s="81">
        <v>51000.0</v>
      </c>
      <c r="K8271" s="81">
        <v>50000.0</v>
      </c>
      <c r="L8271" s="82">
        <v>1.036284470246734</v>
      </c>
      <c r="N8271" s="83">
        <f t="shared" si="1"/>
        <v>1.03628447</v>
      </c>
      <c r="O8271" s="83">
        <f t="shared" si="2"/>
        <v>1</v>
      </c>
      <c r="Q8271" s="83">
        <f t="shared" si="3"/>
        <v>0.5512</v>
      </c>
      <c r="R8271" s="83">
        <f t="shared" si="4"/>
        <v>1.03628447</v>
      </c>
      <c r="S8271" s="83" t="b">
        <f t="shared" si="5"/>
        <v>0</v>
      </c>
      <c r="T8271" s="72"/>
      <c r="U8271" s="72"/>
      <c r="V8271" s="72"/>
      <c r="W8271" s="72"/>
      <c r="X8271" s="72"/>
      <c r="Y8271" s="72"/>
      <c r="Z8271" s="72"/>
      <c r="AA8271" s="72"/>
      <c r="AB8271" s="72"/>
      <c r="AC8271" s="72"/>
      <c r="AD8271" s="72"/>
      <c r="AE8271" s="72"/>
      <c r="AF8271" s="72"/>
      <c r="AG8271" s="72"/>
      <c r="AH8271" s="72"/>
      <c r="AI8271" s="72"/>
      <c r="AJ8271" s="72"/>
      <c r="AK8271" s="72"/>
    </row>
    <row r="8272" ht="14.25" customHeight="1">
      <c r="A8272" s="78">
        <v>8269.0</v>
      </c>
      <c r="C8272" s="78" t="str">
        <f>VLOOKUP(G8272,[1]Macrodata_CCF!$A$3:$D$55,4,FALSE)</f>
        <v>#ERROR!</v>
      </c>
      <c r="E8272" s="79" t="str">
        <f>VLOOKUP(G8272,[1]Macrodata_CCF!$A$3:$B$55,2,FALSE)</f>
        <v>#ERROR!</v>
      </c>
      <c r="F8272" s="78">
        <v>0.0</v>
      </c>
      <c r="G8272" s="80">
        <v>33.0</v>
      </c>
      <c r="H8272" s="81">
        <v>84730.0</v>
      </c>
      <c r="I8272" s="81">
        <v>170000.0</v>
      </c>
      <c r="J8272" s="81">
        <v>97520.0</v>
      </c>
      <c r="K8272" s="81">
        <v>170000.0</v>
      </c>
      <c r="L8272" s="82">
        <v>0.1499941362730151</v>
      </c>
      <c r="N8272" s="83">
        <f t="shared" si="1"/>
        <v>0.1499941363</v>
      </c>
      <c r="O8272" s="83">
        <f t="shared" si="2"/>
        <v>0.1499941363</v>
      </c>
      <c r="Q8272" s="83">
        <f t="shared" si="3"/>
        <v>0.5015882353</v>
      </c>
      <c r="R8272" s="83">
        <f t="shared" si="4"/>
        <v>0.1499941363</v>
      </c>
      <c r="S8272" s="83" t="b">
        <f t="shared" si="5"/>
        <v>0</v>
      </c>
      <c r="T8272" s="72"/>
      <c r="U8272" s="72"/>
      <c r="V8272" s="72"/>
      <c r="W8272" s="72"/>
      <c r="X8272" s="72"/>
      <c r="Y8272" s="72"/>
      <c r="Z8272" s="72"/>
      <c r="AA8272" s="72"/>
      <c r="AB8272" s="72"/>
      <c r="AC8272" s="72"/>
      <c r="AD8272" s="72"/>
      <c r="AE8272" s="72"/>
      <c r="AF8272" s="72"/>
      <c r="AG8272" s="72"/>
      <c r="AH8272" s="72"/>
      <c r="AI8272" s="72"/>
      <c r="AJ8272" s="72"/>
      <c r="AK8272" s="72"/>
    </row>
    <row r="8273" ht="14.25" customHeight="1">
      <c r="A8273" s="78">
        <v>8270.0</v>
      </c>
      <c r="C8273" s="78" t="str">
        <f>VLOOKUP(G8273,[1]Macrodata_CCF!$A$3:$D$55,4,FALSE)</f>
        <v>#ERROR!</v>
      </c>
      <c r="E8273" s="79" t="str">
        <f>VLOOKUP(G8273,[1]Macrodata_CCF!$A$3:$B$55,2,FALSE)</f>
        <v>#ERROR!</v>
      </c>
      <c r="F8273" s="78">
        <v>0.0</v>
      </c>
      <c r="G8273" s="80">
        <v>42.0</v>
      </c>
      <c r="H8273" s="81">
        <v>0.0</v>
      </c>
      <c r="I8273" s="81">
        <v>200000.0</v>
      </c>
      <c r="J8273" s="81">
        <v>0.0</v>
      </c>
      <c r="K8273" s="81">
        <v>200000.0</v>
      </c>
      <c r="L8273" s="82">
        <v>0.0</v>
      </c>
      <c r="N8273" s="83">
        <f t="shared" si="1"/>
        <v>0</v>
      </c>
      <c r="O8273" s="83">
        <f t="shared" si="2"/>
        <v>0</v>
      </c>
      <c r="Q8273" s="83">
        <f t="shared" si="3"/>
        <v>1</v>
      </c>
      <c r="R8273" s="83">
        <f t="shared" si="4"/>
        <v>0</v>
      </c>
      <c r="S8273" s="83" t="b">
        <f t="shared" si="5"/>
        <v>0</v>
      </c>
      <c r="T8273" s="72"/>
      <c r="U8273" s="72"/>
      <c r="V8273" s="72"/>
      <c r="W8273" s="72"/>
      <c r="X8273" s="72"/>
      <c r="Y8273" s="72"/>
      <c r="Z8273" s="72"/>
      <c r="AA8273" s="72"/>
      <c r="AB8273" s="72"/>
      <c r="AC8273" s="72"/>
      <c r="AD8273" s="72"/>
      <c r="AE8273" s="72"/>
      <c r="AF8273" s="72"/>
      <c r="AG8273" s="72"/>
      <c r="AH8273" s="72"/>
      <c r="AI8273" s="72"/>
      <c r="AJ8273" s="72"/>
      <c r="AK8273" s="72"/>
    </row>
    <row r="8274" ht="14.25" customHeight="1">
      <c r="A8274" s="78">
        <v>8271.0</v>
      </c>
      <c r="C8274" s="78" t="str">
        <f>VLOOKUP(G8274,[1]Macrodata_CCF!$A$3:$D$55,4,FALSE)</f>
        <v>#ERROR!</v>
      </c>
      <c r="E8274" s="79" t="str">
        <f>VLOOKUP(G8274,[1]Macrodata_CCF!$A$3:$B$55,2,FALSE)</f>
        <v>#ERROR!</v>
      </c>
      <c r="F8274" s="78">
        <v>0.0</v>
      </c>
      <c r="G8274" s="80">
        <v>46.0</v>
      </c>
      <c r="H8274" s="81">
        <v>50245.0</v>
      </c>
      <c r="I8274" s="81">
        <v>140000.0</v>
      </c>
      <c r="J8274" s="81">
        <v>65505.0</v>
      </c>
      <c r="K8274" s="81">
        <v>140000.0</v>
      </c>
      <c r="L8274" s="82">
        <v>0.1700183833769706</v>
      </c>
      <c r="N8274" s="83">
        <f t="shared" si="1"/>
        <v>0.1700183834</v>
      </c>
      <c r="O8274" s="83">
        <f t="shared" si="2"/>
        <v>0.1700183834</v>
      </c>
      <c r="Q8274" s="83">
        <f t="shared" si="3"/>
        <v>0.6411071429</v>
      </c>
      <c r="R8274" s="83">
        <f t="shared" si="4"/>
        <v>0.1700183834</v>
      </c>
      <c r="S8274" s="83" t="b">
        <f t="shared" si="5"/>
        <v>0</v>
      </c>
      <c r="T8274" s="72"/>
      <c r="U8274" s="72"/>
      <c r="V8274" s="72"/>
      <c r="W8274" s="72"/>
      <c r="X8274" s="72"/>
      <c r="Y8274" s="72"/>
      <c r="Z8274" s="72"/>
      <c r="AA8274" s="72"/>
      <c r="AB8274" s="72"/>
      <c r="AC8274" s="72"/>
      <c r="AD8274" s="72"/>
      <c r="AE8274" s="72"/>
      <c r="AF8274" s="72"/>
      <c r="AG8274" s="72"/>
      <c r="AH8274" s="72"/>
      <c r="AI8274" s="72"/>
      <c r="AJ8274" s="72"/>
      <c r="AK8274" s="72"/>
    </row>
    <row r="8275" ht="14.25" customHeight="1">
      <c r="A8275" s="78">
        <v>8272.0</v>
      </c>
      <c r="C8275" s="78" t="str">
        <f>VLOOKUP(G8275,[1]Macrodata_CCF!$A$3:$D$55,4,FALSE)</f>
        <v>#ERROR!</v>
      </c>
      <c r="E8275" s="79" t="str">
        <f>VLOOKUP(G8275,[1]Macrodata_CCF!$A$3:$B$55,2,FALSE)</f>
        <v>#ERROR!</v>
      </c>
      <c r="F8275" s="78">
        <v>0.0</v>
      </c>
      <c r="G8275" s="80">
        <v>14.0</v>
      </c>
      <c r="H8275" s="81">
        <v>125800.0</v>
      </c>
      <c r="I8275" s="81">
        <v>240000.0</v>
      </c>
      <c r="J8275" s="81">
        <v>148640.0</v>
      </c>
      <c r="K8275" s="81">
        <v>408000.0</v>
      </c>
      <c r="L8275" s="82">
        <v>0.2</v>
      </c>
      <c r="N8275" s="83">
        <f t="shared" si="1"/>
        <v>0.2</v>
      </c>
      <c r="O8275" s="83">
        <f t="shared" si="2"/>
        <v>0.2</v>
      </c>
      <c r="Q8275" s="83">
        <f t="shared" si="3"/>
        <v>0.4758333333</v>
      </c>
      <c r="R8275" s="83">
        <f t="shared" si="4"/>
        <v>0.2</v>
      </c>
      <c r="S8275" s="83" t="b">
        <f t="shared" si="5"/>
        <v>0</v>
      </c>
      <c r="T8275" s="72"/>
      <c r="U8275" s="72"/>
      <c r="V8275" s="72"/>
      <c r="W8275" s="72"/>
      <c r="X8275" s="72"/>
      <c r="Y8275" s="72"/>
      <c r="Z8275" s="72"/>
      <c r="AA8275" s="72"/>
      <c r="AB8275" s="72"/>
      <c r="AC8275" s="72"/>
      <c r="AD8275" s="72"/>
      <c r="AE8275" s="72"/>
      <c r="AF8275" s="72"/>
      <c r="AG8275" s="72"/>
      <c r="AH8275" s="72"/>
      <c r="AI8275" s="72"/>
      <c r="AJ8275" s="72"/>
      <c r="AK8275" s="72"/>
    </row>
    <row r="8276" ht="14.25" customHeight="1">
      <c r="A8276" s="78">
        <v>8273.0</v>
      </c>
      <c r="C8276" s="78" t="str">
        <f>VLOOKUP(G8276,[1]Macrodata_CCF!$A$3:$D$55,4,FALSE)</f>
        <v>#ERROR!</v>
      </c>
      <c r="E8276" s="79" t="str">
        <f>VLOOKUP(G8276,[1]Macrodata_CCF!$A$3:$B$55,2,FALSE)</f>
        <v>#ERROR!</v>
      </c>
      <c r="F8276" s="78">
        <v>0.0</v>
      </c>
      <c r="G8276" s="80">
        <v>36.0</v>
      </c>
      <c r="H8276" s="81">
        <v>301455.0</v>
      </c>
      <c r="I8276" s="81">
        <v>330000.0</v>
      </c>
      <c r="J8276" s="81">
        <v>306880.0</v>
      </c>
      <c r="K8276" s="81">
        <v>330000.0</v>
      </c>
      <c r="L8276" s="82">
        <v>0.1900507969872132</v>
      </c>
      <c r="N8276" s="83">
        <f t="shared" si="1"/>
        <v>0.190050797</v>
      </c>
      <c r="O8276" s="83">
        <f t="shared" si="2"/>
        <v>0.190050797</v>
      </c>
      <c r="Q8276" s="83">
        <f t="shared" si="3"/>
        <v>0.0865</v>
      </c>
      <c r="R8276" s="83">
        <f t="shared" si="4"/>
        <v>0.01643939394</v>
      </c>
      <c r="S8276" s="83" t="b">
        <f t="shared" si="5"/>
        <v>0</v>
      </c>
      <c r="T8276" s="72"/>
      <c r="U8276" s="72"/>
      <c r="V8276" s="72"/>
      <c r="W8276" s="72"/>
      <c r="X8276" s="72"/>
      <c r="Y8276" s="72"/>
      <c r="Z8276" s="72"/>
      <c r="AA8276" s="72"/>
      <c r="AB8276" s="72"/>
      <c r="AC8276" s="72"/>
      <c r="AD8276" s="72"/>
      <c r="AE8276" s="72"/>
      <c r="AF8276" s="72"/>
      <c r="AG8276" s="72"/>
      <c r="AH8276" s="72"/>
      <c r="AI8276" s="72"/>
      <c r="AJ8276" s="72"/>
      <c r="AK8276" s="72"/>
    </row>
    <row r="8277" ht="14.25" customHeight="1">
      <c r="A8277" s="78">
        <v>8274.0</v>
      </c>
      <c r="C8277" s="78" t="str">
        <f>VLOOKUP(G8277,[1]Macrodata_CCF!$A$3:$D$55,4,FALSE)</f>
        <v>#ERROR!</v>
      </c>
      <c r="E8277" s="79" t="str">
        <f>VLOOKUP(G8277,[1]Macrodata_CCF!$A$3:$B$55,2,FALSE)</f>
        <v>#ERROR!</v>
      </c>
      <c r="F8277" s="78">
        <v>0.0</v>
      </c>
      <c r="G8277" s="80">
        <v>44.0</v>
      </c>
      <c r="H8277" s="81">
        <v>350545.0</v>
      </c>
      <c r="I8277" s="81">
        <v>390000.0</v>
      </c>
      <c r="J8277" s="81">
        <v>397800.0</v>
      </c>
      <c r="K8277" s="81">
        <v>390000.0</v>
      </c>
      <c r="L8277" s="82">
        <v>1.197693574958814</v>
      </c>
      <c r="N8277" s="83">
        <f t="shared" si="1"/>
        <v>1.197693575</v>
      </c>
      <c r="O8277" s="83">
        <f t="shared" si="2"/>
        <v>1</v>
      </c>
      <c r="Q8277" s="83">
        <f t="shared" si="3"/>
        <v>0.1011666667</v>
      </c>
      <c r="R8277" s="83">
        <f t="shared" si="4"/>
        <v>1.197693575</v>
      </c>
      <c r="S8277" s="83" t="b">
        <f t="shared" si="5"/>
        <v>0</v>
      </c>
      <c r="T8277" s="72"/>
      <c r="U8277" s="72"/>
      <c r="V8277" s="72"/>
      <c r="W8277" s="72"/>
      <c r="X8277" s="72"/>
      <c r="Y8277" s="72"/>
      <c r="Z8277" s="72"/>
      <c r="AA8277" s="72"/>
      <c r="AB8277" s="72"/>
      <c r="AC8277" s="72"/>
      <c r="AD8277" s="72"/>
      <c r="AE8277" s="72"/>
      <c r="AF8277" s="72"/>
      <c r="AG8277" s="72"/>
      <c r="AH8277" s="72"/>
      <c r="AI8277" s="72"/>
      <c r="AJ8277" s="72"/>
      <c r="AK8277" s="72"/>
    </row>
    <row r="8278" ht="14.25" customHeight="1">
      <c r="A8278" s="78">
        <v>8275.0</v>
      </c>
      <c r="C8278" s="78" t="str">
        <f>VLOOKUP(G8278,[1]Macrodata_CCF!$A$3:$D$55,4,FALSE)</f>
        <v>#ERROR!</v>
      </c>
      <c r="E8278" s="79" t="str">
        <f>VLOOKUP(G8278,[1]Macrodata_CCF!$A$3:$B$55,2,FALSE)</f>
        <v>#ERROR!</v>
      </c>
      <c r="F8278" s="78">
        <v>1.0</v>
      </c>
      <c r="G8278" s="80">
        <v>43.0</v>
      </c>
      <c r="H8278" s="81">
        <v>0.0</v>
      </c>
      <c r="I8278" s="81">
        <v>470000.0</v>
      </c>
      <c r="J8278" s="81">
        <v>211500.0</v>
      </c>
      <c r="K8278" s="81">
        <v>658000.0</v>
      </c>
      <c r="L8278" s="82">
        <v>0.45</v>
      </c>
      <c r="N8278" s="83">
        <f t="shared" si="1"/>
        <v>0.45</v>
      </c>
      <c r="O8278" s="83">
        <f t="shared" si="2"/>
        <v>0.45</v>
      </c>
      <c r="Q8278" s="83">
        <f t="shared" si="3"/>
        <v>1</v>
      </c>
      <c r="R8278" s="83">
        <f t="shared" si="4"/>
        <v>0.45</v>
      </c>
      <c r="S8278" s="83" t="b">
        <f t="shared" si="5"/>
        <v>0</v>
      </c>
      <c r="T8278" s="72"/>
      <c r="U8278" s="72"/>
      <c r="V8278" s="72"/>
      <c r="W8278" s="72"/>
      <c r="X8278" s="72"/>
      <c r="Y8278" s="72"/>
      <c r="Z8278" s="72"/>
      <c r="AA8278" s="72"/>
      <c r="AB8278" s="72"/>
      <c r="AC8278" s="72"/>
      <c r="AD8278" s="72"/>
      <c r="AE8278" s="72"/>
      <c r="AF8278" s="72"/>
      <c r="AG8278" s="72"/>
      <c r="AH8278" s="72"/>
      <c r="AI8278" s="72"/>
      <c r="AJ8278" s="72"/>
      <c r="AK8278" s="72"/>
    </row>
    <row r="8279" ht="14.25" customHeight="1">
      <c r="A8279" s="78">
        <v>8276.0</v>
      </c>
      <c r="C8279" s="78" t="str">
        <f>VLOOKUP(G8279,[1]Macrodata_CCF!$A$3:$D$55,4,FALSE)</f>
        <v>#ERROR!</v>
      </c>
      <c r="E8279" s="79" t="str">
        <f>VLOOKUP(G8279,[1]Macrodata_CCF!$A$3:$B$55,2,FALSE)</f>
        <v>#ERROR!</v>
      </c>
      <c r="F8279" s="78">
        <v>0.0</v>
      </c>
      <c r="G8279" s="80">
        <v>10.0</v>
      </c>
      <c r="H8279" s="81">
        <v>0.0</v>
      </c>
      <c r="I8279" s="81">
        <v>690000.0</v>
      </c>
      <c r="J8279" s="81">
        <v>151800.0</v>
      </c>
      <c r="K8279" s="81">
        <v>690000.0</v>
      </c>
      <c r="L8279" s="82">
        <v>0.22</v>
      </c>
      <c r="N8279" s="83">
        <f t="shared" si="1"/>
        <v>0.22</v>
      </c>
      <c r="O8279" s="83">
        <f t="shared" si="2"/>
        <v>0.22</v>
      </c>
      <c r="Q8279" s="83">
        <f t="shared" si="3"/>
        <v>1</v>
      </c>
      <c r="R8279" s="83">
        <f t="shared" si="4"/>
        <v>0.22</v>
      </c>
      <c r="S8279" s="83" t="b">
        <f t="shared" si="5"/>
        <v>0</v>
      </c>
      <c r="T8279" s="72"/>
      <c r="U8279" s="72"/>
      <c r="V8279" s="72"/>
      <c r="W8279" s="72"/>
      <c r="X8279" s="72"/>
      <c r="Y8279" s="72"/>
      <c r="Z8279" s="72"/>
      <c r="AA8279" s="72"/>
      <c r="AB8279" s="72"/>
      <c r="AC8279" s="72"/>
      <c r="AD8279" s="72"/>
      <c r="AE8279" s="72"/>
      <c r="AF8279" s="72"/>
      <c r="AG8279" s="72"/>
      <c r="AH8279" s="72"/>
      <c r="AI8279" s="72"/>
      <c r="AJ8279" s="72"/>
      <c r="AK8279" s="72"/>
    </row>
    <row r="8280" ht="14.25" customHeight="1">
      <c r="A8280" s="78">
        <v>8277.0</v>
      </c>
      <c r="C8280" s="78" t="str">
        <f>VLOOKUP(G8280,[1]Macrodata_CCF!$A$3:$D$55,4,FALSE)</f>
        <v>#ERROR!</v>
      </c>
      <c r="E8280" s="79" t="str">
        <f>VLOOKUP(G8280,[1]Macrodata_CCF!$A$3:$B$55,2,FALSE)</f>
        <v>#ERROR!</v>
      </c>
      <c r="F8280" s="78">
        <v>0.0</v>
      </c>
      <c r="G8280" s="80">
        <v>27.0</v>
      </c>
      <c r="H8280" s="81">
        <v>0.0</v>
      </c>
      <c r="I8280" s="81">
        <v>620000.0</v>
      </c>
      <c r="J8280" s="81">
        <v>93000.0</v>
      </c>
      <c r="K8280" s="81">
        <v>620000.0</v>
      </c>
      <c r="L8280" s="82">
        <v>0.15</v>
      </c>
      <c r="N8280" s="83">
        <f t="shared" si="1"/>
        <v>0.15</v>
      </c>
      <c r="O8280" s="83">
        <f t="shared" si="2"/>
        <v>0.15</v>
      </c>
      <c r="Q8280" s="83">
        <f t="shared" si="3"/>
        <v>1</v>
      </c>
      <c r="R8280" s="83">
        <f t="shared" si="4"/>
        <v>0.15</v>
      </c>
      <c r="S8280" s="83" t="b">
        <f t="shared" si="5"/>
        <v>0</v>
      </c>
      <c r="T8280" s="72"/>
      <c r="U8280" s="72"/>
      <c r="V8280" s="72"/>
      <c r="W8280" s="72"/>
      <c r="X8280" s="72"/>
      <c r="Y8280" s="72"/>
      <c r="Z8280" s="72"/>
      <c r="AA8280" s="72"/>
      <c r="AB8280" s="72"/>
      <c r="AC8280" s="72"/>
      <c r="AD8280" s="72"/>
      <c r="AE8280" s="72"/>
      <c r="AF8280" s="72"/>
      <c r="AG8280" s="72"/>
      <c r="AH8280" s="72"/>
      <c r="AI8280" s="72"/>
      <c r="AJ8280" s="72"/>
      <c r="AK8280" s="72"/>
    </row>
    <row r="8281" ht="14.25" customHeight="1">
      <c r="A8281" s="78">
        <v>8278.0</v>
      </c>
      <c r="C8281" s="78" t="str">
        <f>VLOOKUP(G8281,[1]Macrodata_CCF!$A$3:$D$55,4,FALSE)</f>
        <v>#ERROR!</v>
      </c>
      <c r="E8281" s="79" t="str">
        <f>VLOOKUP(G8281,[1]Macrodata_CCF!$A$3:$B$55,2,FALSE)</f>
        <v>#ERROR!</v>
      </c>
      <c r="F8281" s="78">
        <v>0.0</v>
      </c>
      <c r="G8281" s="80">
        <v>5.0</v>
      </c>
      <c r="H8281" s="81">
        <v>59235.0</v>
      </c>
      <c r="I8281" s="81">
        <v>150000.0</v>
      </c>
      <c r="J8281" s="81">
        <v>81020.0</v>
      </c>
      <c r="K8281" s="81">
        <v>150000.0</v>
      </c>
      <c r="L8281" s="82">
        <v>0.2400154244477497</v>
      </c>
      <c r="N8281" s="83">
        <f t="shared" si="1"/>
        <v>0.2400154244</v>
      </c>
      <c r="O8281" s="83">
        <f t="shared" si="2"/>
        <v>0.2400154244</v>
      </c>
      <c r="Q8281" s="83">
        <f t="shared" si="3"/>
        <v>0.6051</v>
      </c>
      <c r="R8281" s="83">
        <f t="shared" si="4"/>
        <v>0.2400154244</v>
      </c>
      <c r="S8281" s="83" t="b">
        <f t="shared" si="5"/>
        <v>0</v>
      </c>
      <c r="T8281" s="72"/>
      <c r="U8281" s="72"/>
      <c r="V8281" s="72"/>
      <c r="W8281" s="72"/>
      <c r="X8281" s="72"/>
      <c r="Y8281" s="72"/>
      <c r="Z8281" s="72"/>
      <c r="AA8281" s="72"/>
      <c r="AB8281" s="72"/>
      <c r="AC8281" s="72"/>
      <c r="AD8281" s="72"/>
      <c r="AE8281" s="72"/>
      <c r="AF8281" s="72"/>
      <c r="AG8281" s="72"/>
      <c r="AH8281" s="72"/>
      <c r="AI8281" s="72"/>
      <c r="AJ8281" s="72"/>
      <c r="AK8281" s="72"/>
    </row>
    <row r="8282" ht="14.25" customHeight="1">
      <c r="A8282" s="78">
        <v>8279.0</v>
      </c>
      <c r="C8282" s="78" t="str">
        <f>VLOOKUP(G8282,[1]Macrodata_CCF!$A$3:$D$55,4,FALSE)</f>
        <v>#ERROR!</v>
      </c>
      <c r="E8282" s="79" t="str">
        <f>VLOOKUP(G8282,[1]Macrodata_CCF!$A$3:$B$55,2,FALSE)</f>
        <v>#ERROR!</v>
      </c>
      <c r="F8282" s="78">
        <v>0.0</v>
      </c>
      <c r="G8282" s="80">
        <v>9.0</v>
      </c>
      <c r="H8282" s="81">
        <v>31325.0</v>
      </c>
      <c r="I8282" s="81">
        <v>680000.0</v>
      </c>
      <c r="J8282" s="81">
        <v>693600.0</v>
      </c>
      <c r="K8282" s="81">
        <v>680000.0</v>
      </c>
      <c r="L8282" s="82">
        <v>1.020965814930435</v>
      </c>
      <c r="N8282" s="83">
        <f t="shared" si="1"/>
        <v>1.020965815</v>
      </c>
      <c r="O8282" s="83">
        <f t="shared" si="2"/>
        <v>1</v>
      </c>
      <c r="Q8282" s="83">
        <f t="shared" si="3"/>
        <v>0.9539338235</v>
      </c>
      <c r="R8282" s="83">
        <f t="shared" si="4"/>
        <v>1.020965815</v>
      </c>
      <c r="S8282" s="83" t="b">
        <f t="shared" si="5"/>
        <v>0</v>
      </c>
      <c r="T8282" s="72"/>
      <c r="U8282" s="72"/>
      <c r="V8282" s="72"/>
      <c r="W8282" s="72"/>
      <c r="X8282" s="72"/>
      <c r="Y8282" s="72"/>
      <c r="Z8282" s="72"/>
      <c r="AA8282" s="72"/>
      <c r="AB8282" s="72"/>
      <c r="AC8282" s="72"/>
      <c r="AD8282" s="72"/>
      <c r="AE8282" s="72"/>
      <c r="AF8282" s="72"/>
      <c r="AG8282" s="72"/>
      <c r="AH8282" s="72"/>
      <c r="AI8282" s="72"/>
      <c r="AJ8282" s="72"/>
      <c r="AK8282" s="72"/>
    </row>
    <row r="8283" ht="14.25" customHeight="1">
      <c r="A8283" s="78">
        <v>8280.0</v>
      </c>
      <c r="C8283" s="78" t="str">
        <f>VLOOKUP(G8283,[1]Macrodata_CCF!$A$3:$D$55,4,FALSE)</f>
        <v>#ERROR!</v>
      </c>
      <c r="E8283" s="79" t="str">
        <f>VLOOKUP(G8283,[1]Macrodata_CCF!$A$3:$B$55,2,FALSE)</f>
        <v>#ERROR!</v>
      </c>
      <c r="F8283" s="78">
        <v>0.0</v>
      </c>
      <c r="G8283" s="80">
        <v>10.0</v>
      </c>
      <c r="H8283" s="81">
        <v>82510.0</v>
      </c>
      <c r="I8283" s="81">
        <v>90000.0</v>
      </c>
      <c r="J8283" s="81">
        <v>85430.0</v>
      </c>
      <c r="K8283" s="81">
        <v>90000.0</v>
      </c>
      <c r="L8283" s="82">
        <v>0.3898531375166889</v>
      </c>
      <c r="N8283" s="83">
        <f t="shared" si="1"/>
        <v>0.3898531375</v>
      </c>
      <c r="O8283" s="83">
        <f t="shared" si="2"/>
        <v>0.3898531375</v>
      </c>
      <c r="Q8283" s="83">
        <f t="shared" si="3"/>
        <v>0.08322222222</v>
      </c>
      <c r="R8283" s="83">
        <f t="shared" si="4"/>
        <v>0.03244444444</v>
      </c>
      <c r="S8283" s="83" t="b">
        <f t="shared" si="5"/>
        <v>0</v>
      </c>
      <c r="T8283" s="72"/>
      <c r="U8283" s="72"/>
      <c r="V8283" s="72"/>
      <c r="W8283" s="72"/>
      <c r="X8283" s="72"/>
      <c r="Y8283" s="72"/>
      <c r="Z8283" s="72"/>
      <c r="AA8283" s="72"/>
      <c r="AB8283" s="72"/>
      <c r="AC8283" s="72"/>
      <c r="AD8283" s="72"/>
      <c r="AE8283" s="72"/>
      <c r="AF8283" s="72"/>
      <c r="AG8283" s="72"/>
      <c r="AH8283" s="72"/>
      <c r="AI8283" s="72"/>
      <c r="AJ8283" s="72"/>
      <c r="AK8283" s="72"/>
    </row>
    <row r="8284" ht="14.25" customHeight="1">
      <c r="A8284" s="78">
        <v>8281.0</v>
      </c>
      <c r="C8284" s="78" t="str">
        <f>VLOOKUP(G8284,[1]Macrodata_CCF!$A$3:$D$55,4,FALSE)</f>
        <v>#ERROR!</v>
      </c>
      <c r="E8284" s="79" t="str">
        <f>VLOOKUP(G8284,[1]Macrodata_CCF!$A$3:$B$55,2,FALSE)</f>
        <v>#ERROR!</v>
      </c>
      <c r="F8284" s="78">
        <v>0.0</v>
      </c>
      <c r="G8284" s="80">
        <v>8.0</v>
      </c>
      <c r="H8284" s="81">
        <v>200545.0</v>
      </c>
      <c r="I8284" s="81">
        <v>230000.0</v>
      </c>
      <c r="J8284" s="81">
        <v>212030.0</v>
      </c>
      <c r="K8284" s="81">
        <v>230000.0</v>
      </c>
      <c r="L8284" s="82">
        <v>0.3899168222712612</v>
      </c>
      <c r="N8284" s="83">
        <f t="shared" si="1"/>
        <v>0.3899168223</v>
      </c>
      <c r="O8284" s="83">
        <f t="shared" si="2"/>
        <v>0.3899168223</v>
      </c>
      <c r="Q8284" s="83">
        <f t="shared" si="3"/>
        <v>0.1280652174</v>
      </c>
      <c r="R8284" s="83">
        <f t="shared" si="4"/>
        <v>0.3899168223</v>
      </c>
      <c r="S8284" s="83" t="b">
        <f t="shared" si="5"/>
        <v>0</v>
      </c>
      <c r="T8284" s="72"/>
      <c r="U8284" s="72"/>
      <c r="V8284" s="72"/>
      <c r="W8284" s="72"/>
      <c r="X8284" s="72"/>
      <c r="Y8284" s="72"/>
      <c r="Z8284" s="72"/>
      <c r="AA8284" s="72"/>
      <c r="AB8284" s="72"/>
      <c r="AC8284" s="72"/>
      <c r="AD8284" s="72"/>
      <c r="AE8284" s="72"/>
      <c r="AF8284" s="72"/>
      <c r="AG8284" s="72"/>
      <c r="AH8284" s="72"/>
      <c r="AI8284" s="72"/>
      <c r="AJ8284" s="72"/>
      <c r="AK8284" s="72"/>
    </row>
    <row r="8285" ht="14.25" customHeight="1">
      <c r="A8285" s="78">
        <v>8282.0</v>
      </c>
      <c r="C8285" s="78" t="str">
        <f>VLOOKUP(G8285,[1]Macrodata_CCF!$A$3:$D$55,4,FALSE)</f>
        <v>#ERROR!</v>
      </c>
      <c r="E8285" s="79" t="str">
        <f>VLOOKUP(G8285,[1]Macrodata_CCF!$A$3:$B$55,2,FALSE)</f>
        <v>#ERROR!</v>
      </c>
      <c r="F8285" s="78">
        <v>0.0</v>
      </c>
      <c r="G8285" s="80">
        <v>15.0</v>
      </c>
      <c r="H8285" s="81">
        <v>738860.0</v>
      </c>
      <c r="I8285" s="81">
        <v>780000.0</v>
      </c>
      <c r="J8285" s="81">
        <v>745440.0</v>
      </c>
      <c r="K8285" s="81">
        <v>780000.0</v>
      </c>
      <c r="L8285" s="82">
        <v>0.1599416626154594</v>
      </c>
      <c r="N8285" s="83">
        <f t="shared" si="1"/>
        <v>0.1599416626</v>
      </c>
      <c r="O8285" s="83">
        <f t="shared" si="2"/>
        <v>0.1599416626</v>
      </c>
      <c r="Q8285" s="83">
        <f t="shared" si="3"/>
        <v>0.05274358974</v>
      </c>
      <c r="R8285" s="83">
        <f t="shared" si="4"/>
        <v>0.008435897436</v>
      </c>
      <c r="S8285" s="83" t="b">
        <f t="shared" si="5"/>
        <v>0</v>
      </c>
      <c r="T8285" s="72"/>
      <c r="U8285" s="72"/>
      <c r="V8285" s="72"/>
      <c r="W8285" s="72"/>
      <c r="X8285" s="72"/>
      <c r="Y8285" s="72"/>
      <c r="Z8285" s="72"/>
      <c r="AA8285" s="72"/>
      <c r="AB8285" s="72"/>
      <c r="AC8285" s="72"/>
      <c r="AD8285" s="72"/>
      <c r="AE8285" s="72"/>
      <c r="AF8285" s="72"/>
      <c r="AG8285" s="72"/>
      <c r="AH8285" s="72"/>
      <c r="AI8285" s="72"/>
      <c r="AJ8285" s="72"/>
      <c r="AK8285" s="72"/>
    </row>
    <row r="8286" ht="14.25" customHeight="1">
      <c r="A8286" s="78">
        <v>8283.0</v>
      </c>
      <c r="C8286" s="78" t="str">
        <f>VLOOKUP(G8286,[1]Macrodata_CCF!$A$3:$D$55,4,FALSE)</f>
        <v>#ERROR!</v>
      </c>
      <c r="E8286" s="79" t="str">
        <f>VLOOKUP(G8286,[1]Macrodata_CCF!$A$3:$B$55,2,FALSE)</f>
        <v>#ERROR!</v>
      </c>
      <c r="F8286" s="78">
        <v>0.0</v>
      </c>
      <c r="G8286" s="80">
        <v>20.0</v>
      </c>
      <c r="H8286" s="81">
        <v>319420.0</v>
      </c>
      <c r="I8286" s="81">
        <v>340000.0</v>
      </c>
      <c r="J8286" s="81">
        <v>322505.0</v>
      </c>
      <c r="K8286" s="81">
        <v>612000.0</v>
      </c>
      <c r="L8286" s="82">
        <v>0.1499028182701652</v>
      </c>
      <c r="N8286" s="83">
        <f t="shared" si="1"/>
        <v>0.1499028183</v>
      </c>
      <c r="O8286" s="83">
        <f t="shared" si="2"/>
        <v>0.1499028183</v>
      </c>
      <c r="Q8286" s="83">
        <f t="shared" si="3"/>
        <v>0.06052941176</v>
      </c>
      <c r="R8286" s="83">
        <f t="shared" si="4"/>
        <v>0.009073529412</v>
      </c>
      <c r="S8286" s="83" t="b">
        <f t="shared" si="5"/>
        <v>0</v>
      </c>
      <c r="T8286" s="72"/>
      <c r="U8286" s="72"/>
      <c r="V8286" s="72"/>
      <c r="W8286" s="72"/>
      <c r="X8286" s="72"/>
      <c r="Y8286" s="72"/>
      <c r="Z8286" s="72"/>
      <c r="AA8286" s="72"/>
      <c r="AB8286" s="72"/>
      <c r="AC8286" s="72"/>
      <c r="AD8286" s="72"/>
      <c r="AE8286" s="72"/>
      <c r="AF8286" s="72"/>
      <c r="AG8286" s="72"/>
      <c r="AH8286" s="72"/>
      <c r="AI8286" s="72"/>
      <c r="AJ8286" s="72"/>
      <c r="AK8286" s="72"/>
    </row>
    <row r="8287" ht="14.25" customHeight="1">
      <c r="A8287" s="78">
        <v>8284.0</v>
      </c>
      <c r="C8287" s="78" t="str">
        <f>VLOOKUP(G8287,[1]Macrodata_CCF!$A$3:$D$55,4,FALSE)</f>
        <v>#ERROR!</v>
      </c>
      <c r="E8287" s="79" t="str">
        <f>VLOOKUP(G8287,[1]Macrodata_CCF!$A$3:$B$55,2,FALSE)</f>
        <v>#ERROR!</v>
      </c>
      <c r="F8287" s="78">
        <v>0.0</v>
      </c>
      <c r="G8287" s="80">
        <v>10.0</v>
      </c>
      <c r="H8287" s="81">
        <v>640090.0</v>
      </c>
      <c r="I8287" s="81">
        <v>900000.0</v>
      </c>
      <c r="J8287" s="81">
        <v>697270.0</v>
      </c>
      <c r="K8287" s="81">
        <v>900000.0</v>
      </c>
      <c r="L8287" s="82">
        <v>0.2199992305028664</v>
      </c>
      <c r="N8287" s="83">
        <f t="shared" si="1"/>
        <v>0.2199992305</v>
      </c>
      <c r="O8287" s="83">
        <f t="shared" si="2"/>
        <v>0.2199992305</v>
      </c>
      <c r="Q8287" s="83">
        <f t="shared" si="3"/>
        <v>0.2887888889</v>
      </c>
      <c r="R8287" s="83">
        <f t="shared" si="4"/>
        <v>0.2199992305</v>
      </c>
      <c r="S8287" s="83" t="b">
        <f t="shared" si="5"/>
        <v>0</v>
      </c>
      <c r="T8287" s="72"/>
      <c r="U8287" s="72"/>
      <c r="V8287" s="72"/>
      <c r="W8287" s="72"/>
      <c r="X8287" s="72"/>
      <c r="Y8287" s="72"/>
      <c r="Z8287" s="72"/>
      <c r="AA8287" s="72"/>
      <c r="AB8287" s="72"/>
      <c r="AC8287" s="72"/>
      <c r="AD8287" s="72"/>
      <c r="AE8287" s="72"/>
      <c r="AF8287" s="72"/>
      <c r="AG8287" s="72"/>
      <c r="AH8287" s="72"/>
      <c r="AI8287" s="72"/>
      <c r="AJ8287" s="72"/>
      <c r="AK8287" s="72"/>
    </row>
    <row r="8288" ht="14.25" customHeight="1">
      <c r="A8288" s="78">
        <v>8285.0</v>
      </c>
      <c r="C8288" s="78" t="str">
        <f>VLOOKUP(G8288,[1]Macrodata_CCF!$A$3:$D$55,4,FALSE)</f>
        <v>#ERROR!</v>
      </c>
      <c r="E8288" s="79" t="str">
        <f>VLOOKUP(G8288,[1]Macrodata_CCF!$A$3:$B$55,2,FALSE)</f>
        <v>#ERROR!</v>
      </c>
      <c r="F8288" s="78">
        <v>0.0</v>
      </c>
      <c r="G8288" s="80">
        <v>9.0</v>
      </c>
      <c r="H8288" s="81">
        <v>324615.0</v>
      </c>
      <c r="I8288" s="81">
        <v>390000.0</v>
      </c>
      <c r="J8288" s="81">
        <v>340960.0</v>
      </c>
      <c r="K8288" s="81">
        <v>624000.0</v>
      </c>
      <c r="L8288" s="82">
        <v>0.2499808824653973</v>
      </c>
      <c r="N8288" s="83">
        <f t="shared" si="1"/>
        <v>0.2499808825</v>
      </c>
      <c r="O8288" s="83">
        <f t="shared" si="2"/>
        <v>0.2499808825</v>
      </c>
      <c r="Q8288" s="83">
        <f t="shared" si="3"/>
        <v>0.1676538462</v>
      </c>
      <c r="R8288" s="83">
        <f t="shared" si="4"/>
        <v>0.2499808825</v>
      </c>
      <c r="S8288" s="83" t="b">
        <f t="shared" si="5"/>
        <v>0</v>
      </c>
      <c r="T8288" s="72"/>
      <c r="U8288" s="72"/>
      <c r="V8288" s="72"/>
      <c r="W8288" s="72"/>
      <c r="X8288" s="72"/>
      <c r="Y8288" s="72"/>
      <c r="Z8288" s="72"/>
      <c r="AA8288" s="72"/>
      <c r="AB8288" s="72"/>
      <c r="AC8288" s="72"/>
      <c r="AD8288" s="72"/>
      <c r="AE8288" s="72"/>
      <c r="AF8288" s="72"/>
      <c r="AG8288" s="72"/>
      <c r="AH8288" s="72"/>
      <c r="AI8288" s="72"/>
      <c r="AJ8288" s="72"/>
      <c r="AK8288" s="72"/>
    </row>
    <row r="8289" ht="14.25" customHeight="1">
      <c r="A8289" s="78">
        <v>8286.0</v>
      </c>
      <c r="C8289" s="78" t="str">
        <f>VLOOKUP(G8289,[1]Macrodata_CCF!$A$3:$D$55,4,FALSE)</f>
        <v>#ERROR!</v>
      </c>
      <c r="E8289" s="79" t="str">
        <f>VLOOKUP(G8289,[1]Macrodata_CCF!$A$3:$B$55,2,FALSE)</f>
        <v>#ERROR!</v>
      </c>
      <c r="F8289" s="78">
        <v>0.0</v>
      </c>
      <c r="G8289" s="80">
        <v>48.0</v>
      </c>
      <c r="H8289" s="81">
        <v>110960.0</v>
      </c>
      <c r="I8289" s="81">
        <v>130000.0</v>
      </c>
      <c r="J8289" s="81">
        <v>113625.0</v>
      </c>
      <c r="K8289" s="81">
        <v>130000.0</v>
      </c>
      <c r="L8289" s="82">
        <v>0.139968487394958</v>
      </c>
      <c r="N8289" s="83">
        <f t="shared" si="1"/>
        <v>0.1399684874</v>
      </c>
      <c r="O8289" s="83">
        <f t="shared" si="2"/>
        <v>0.1399684874</v>
      </c>
      <c r="Q8289" s="83">
        <f t="shared" si="3"/>
        <v>0.1464615385</v>
      </c>
      <c r="R8289" s="83">
        <f t="shared" si="4"/>
        <v>0.1399684874</v>
      </c>
      <c r="S8289" s="83" t="b">
        <f t="shared" si="5"/>
        <v>0</v>
      </c>
      <c r="T8289" s="72"/>
      <c r="U8289" s="72"/>
      <c r="V8289" s="72"/>
      <c r="W8289" s="72"/>
      <c r="X8289" s="72"/>
      <c r="Y8289" s="72"/>
      <c r="Z8289" s="72"/>
      <c r="AA8289" s="72"/>
      <c r="AB8289" s="72"/>
      <c r="AC8289" s="72"/>
      <c r="AD8289" s="72"/>
      <c r="AE8289" s="72"/>
      <c r="AF8289" s="72"/>
      <c r="AG8289" s="72"/>
      <c r="AH8289" s="72"/>
      <c r="AI8289" s="72"/>
      <c r="AJ8289" s="72"/>
      <c r="AK8289" s="72"/>
    </row>
    <row r="8290" ht="14.25" customHeight="1">
      <c r="A8290" s="78">
        <v>8287.0</v>
      </c>
      <c r="C8290" s="78" t="str">
        <f>VLOOKUP(G8290,[1]Macrodata_CCF!$A$3:$D$55,4,FALSE)</f>
        <v>#ERROR!</v>
      </c>
      <c r="E8290" s="79" t="str">
        <f>VLOOKUP(G8290,[1]Macrodata_CCF!$A$3:$B$55,2,FALSE)</f>
        <v>#ERROR!</v>
      </c>
      <c r="F8290" s="78">
        <v>1.0</v>
      </c>
      <c r="G8290" s="80">
        <v>40.0</v>
      </c>
      <c r="H8290" s="81">
        <v>401995.0</v>
      </c>
      <c r="I8290" s="81">
        <v>610000.0</v>
      </c>
      <c r="J8290" s="81">
        <v>485195.0</v>
      </c>
      <c r="K8290" s="81">
        <v>610000.0</v>
      </c>
      <c r="L8290" s="82">
        <v>0.3999903848465181</v>
      </c>
      <c r="N8290" s="83">
        <f t="shared" si="1"/>
        <v>0.3999903848</v>
      </c>
      <c r="O8290" s="83">
        <f t="shared" si="2"/>
        <v>0.3999903848</v>
      </c>
      <c r="Q8290" s="83">
        <f t="shared" si="3"/>
        <v>0.3409918033</v>
      </c>
      <c r="R8290" s="83">
        <f t="shared" si="4"/>
        <v>0.3999903848</v>
      </c>
      <c r="S8290" s="83" t="b">
        <f t="shared" si="5"/>
        <v>0</v>
      </c>
      <c r="T8290" s="72"/>
      <c r="U8290" s="72"/>
      <c r="V8290" s="72"/>
      <c r="W8290" s="72"/>
      <c r="X8290" s="72"/>
      <c r="Y8290" s="72"/>
      <c r="Z8290" s="72"/>
      <c r="AA8290" s="72"/>
      <c r="AB8290" s="72"/>
      <c r="AC8290" s="72"/>
      <c r="AD8290" s="72"/>
      <c r="AE8290" s="72"/>
      <c r="AF8290" s="72"/>
      <c r="AG8290" s="72"/>
      <c r="AH8290" s="72"/>
      <c r="AI8290" s="72"/>
      <c r="AJ8290" s="72"/>
      <c r="AK8290" s="72"/>
    </row>
    <row r="8291" ht="14.25" customHeight="1">
      <c r="A8291" s="78">
        <v>8288.0</v>
      </c>
      <c r="C8291" s="78" t="str">
        <f>VLOOKUP(G8291,[1]Macrodata_CCF!$A$3:$D$55,4,FALSE)</f>
        <v>#ERROR!</v>
      </c>
      <c r="E8291" s="79" t="str">
        <f>VLOOKUP(G8291,[1]Macrodata_CCF!$A$3:$B$55,2,FALSE)</f>
        <v>#ERROR!</v>
      </c>
      <c r="F8291" s="78">
        <v>1.0</v>
      </c>
      <c r="G8291" s="80">
        <v>40.0</v>
      </c>
      <c r="H8291" s="81">
        <v>0.0</v>
      </c>
      <c r="I8291" s="81">
        <v>70000.0</v>
      </c>
      <c r="J8291" s="81">
        <v>41300.0</v>
      </c>
      <c r="K8291" s="81">
        <v>70000.0</v>
      </c>
      <c r="L8291" s="82">
        <v>0.59</v>
      </c>
      <c r="N8291" s="83">
        <f t="shared" si="1"/>
        <v>0.59</v>
      </c>
      <c r="O8291" s="83">
        <f t="shared" si="2"/>
        <v>0.59</v>
      </c>
      <c r="Q8291" s="83">
        <f t="shared" si="3"/>
        <v>1</v>
      </c>
      <c r="R8291" s="83">
        <f t="shared" si="4"/>
        <v>0.59</v>
      </c>
      <c r="S8291" s="83" t="b">
        <f t="shared" si="5"/>
        <v>0</v>
      </c>
      <c r="T8291" s="72"/>
      <c r="U8291" s="72"/>
      <c r="V8291" s="72"/>
      <c r="W8291" s="72"/>
      <c r="X8291" s="72"/>
      <c r="Y8291" s="72"/>
      <c r="Z8291" s="72"/>
      <c r="AA8291" s="72"/>
      <c r="AB8291" s="72"/>
      <c r="AC8291" s="72"/>
      <c r="AD8291" s="72"/>
      <c r="AE8291" s="72"/>
      <c r="AF8291" s="72"/>
      <c r="AG8291" s="72"/>
      <c r="AH8291" s="72"/>
      <c r="AI8291" s="72"/>
      <c r="AJ8291" s="72"/>
      <c r="AK8291" s="72"/>
    </row>
    <row r="8292" ht="14.25" customHeight="1">
      <c r="A8292" s="78">
        <v>8289.0</v>
      </c>
      <c r="C8292" s="78" t="str">
        <f>VLOOKUP(G8292,[1]Macrodata_CCF!$A$3:$D$55,4,FALSE)</f>
        <v>#ERROR!</v>
      </c>
      <c r="E8292" s="79" t="str">
        <f>VLOOKUP(G8292,[1]Macrodata_CCF!$A$3:$B$55,2,FALSE)</f>
        <v>#ERROR!</v>
      </c>
      <c r="F8292" s="78">
        <v>0.0</v>
      </c>
      <c r="G8292" s="80">
        <v>13.0</v>
      </c>
      <c r="H8292" s="81">
        <v>66765.0</v>
      </c>
      <c r="I8292" s="81">
        <v>70000.0</v>
      </c>
      <c r="J8292" s="81">
        <v>67220.0</v>
      </c>
      <c r="K8292" s="81">
        <v>70000.0</v>
      </c>
      <c r="L8292" s="82">
        <v>0.1406491499227202</v>
      </c>
      <c r="N8292" s="83">
        <f t="shared" si="1"/>
        <v>0.1406491499</v>
      </c>
      <c r="O8292" s="83">
        <f t="shared" si="2"/>
        <v>0.1406491499</v>
      </c>
      <c r="Q8292" s="83">
        <f t="shared" si="3"/>
        <v>0.04621428571</v>
      </c>
      <c r="R8292" s="83">
        <f t="shared" si="4"/>
        <v>0.0065</v>
      </c>
      <c r="S8292" s="83" t="b">
        <f t="shared" si="5"/>
        <v>0</v>
      </c>
      <c r="T8292" s="72"/>
      <c r="U8292" s="72"/>
      <c r="V8292" s="72"/>
      <c r="W8292" s="72"/>
      <c r="X8292" s="72"/>
      <c r="Y8292" s="72"/>
      <c r="Z8292" s="72"/>
      <c r="AA8292" s="72"/>
      <c r="AB8292" s="72"/>
      <c r="AC8292" s="72"/>
      <c r="AD8292" s="72"/>
      <c r="AE8292" s="72"/>
      <c r="AF8292" s="72"/>
      <c r="AG8292" s="72"/>
      <c r="AH8292" s="72"/>
      <c r="AI8292" s="72"/>
      <c r="AJ8292" s="72"/>
      <c r="AK8292" s="72"/>
    </row>
    <row r="8293" ht="14.25" customHeight="1">
      <c r="A8293" s="78">
        <v>8290.0</v>
      </c>
      <c r="C8293" s="78" t="str">
        <f>VLOOKUP(G8293,[1]Macrodata_CCF!$A$3:$D$55,4,FALSE)</f>
        <v>#ERROR!</v>
      </c>
      <c r="E8293" s="79" t="str">
        <f>VLOOKUP(G8293,[1]Macrodata_CCF!$A$3:$B$55,2,FALSE)</f>
        <v>#ERROR!</v>
      </c>
      <c r="F8293" s="78">
        <v>0.0</v>
      </c>
      <c r="G8293" s="80">
        <v>8.0</v>
      </c>
      <c r="H8293" s="81">
        <v>37540.0</v>
      </c>
      <c r="I8293" s="81">
        <v>110000.0</v>
      </c>
      <c r="J8293" s="81">
        <v>62175.0</v>
      </c>
      <c r="K8293" s="81">
        <v>110000.0</v>
      </c>
      <c r="L8293" s="82">
        <v>0.3399806789953078</v>
      </c>
      <c r="N8293" s="83">
        <f t="shared" si="1"/>
        <v>0.339980679</v>
      </c>
      <c r="O8293" s="83">
        <f t="shared" si="2"/>
        <v>0.339980679</v>
      </c>
      <c r="Q8293" s="83">
        <f t="shared" si="3"/>
        <v>0.6587272727</v>
      </c>
      <c r="R8293" s="83">
        <f t="shared" si="4"/>
        <v>0.339980679</v>
      </c>
      <c r="S8293" s="83" t="b">
        <f t="shared" si="5"/>
        <v>0</v>
      </c>
      <c r="T8293" s="72"/>
      <c r="U8293" s="72"/>
      <c r="V8293" s="72"/>
      <c r="W8293" s="72"/>
      <c r="X8293" s="72"/>
      <c r="Y8293" s="72"/>
      <c r="Z8293" s="72"/>
      <c r="AA8293" s="72"/>
      <c r="AB8293" s="72"/>
      <c r="AC8293" s="72"/>
      <c r="AD8293" s="72"/>
      <c r="AE8293" s="72"/>
      <c r="AF8293" s="72"/>
      <c r="AG8293" s="72"/>
      <c r="AH8293" s="72"/>
      <c r="AI8293" s="72"/>
      <c r="AJ8293" s="72"/>
      <c r="AK8293" s="72"/>
    </row>
    <row r="8294" ht="14.25" customHeight="1">
      <c r="A8294" s="78">
        <v>8291.0</v>
      </c>
      <c r="C8294" s="78" t="str">
        <f>VLOOKUP(G8294,[1]Macrodata_CCF!$A$3:$D$55,4,FALSE)</f>
        <v>#ERROR!</v>
      </c>
      <c r="E8294" s="79" t="str">
        <f>VLOOKUP(G8294,[1]Macrodata_CCF!$A$3:$B$55,2,FALSE)</f>
        <v>#ERROR!</v>
      </c>
      <c r="F8294" s="78">
        <v>0.0</v>
      </c>
      <c r="G8294" s="80">
        <v>13.0</v>
      </c>
      <c r="H8294" s="81">
        <v>539450.0</v>
      </c>
      <c r="I8294" s="81">
        <v>810000.0</v>
      </c>
      <c r="J8294" s="81">
        <v>593560.0</v>
      </c>
      <c r="K8294" s="81">
        <v>810000.0</v>
      </c>
      <c r="L8294" s="82">
        <v>0.2</v>
      </c>
      <c r="N8294" s="83">
        <f t="shared" si="1"/>
        <v>0.2</v>
      </c>
      <c r="O8294" s="83">
        <f t="shared" si="2"/>
        <v>0.2</v>
      </c>
      <c r="Q8294" s="83">
        <f t="shared" si="3"/>
        <v>0.3340123457</v>
      </c>
      <c r="R8294" s="83">
        <f t="shared" si="4"/>
        <v>0.2</v>
      </c>
      <c r="S8294" s="83" t="b">
        <f t="shared" si="5"/>
        <v>0</v>
      </c>
      <c r="T8294" s="72"/>
      <c r="U8294" s="72"/>
      <c r="V8294" s="72"/>
      <c r="W8294" s="72"/>
      <c r="X8294" s="72"/>
      <c r="Y8294" s="72"/>
      <c r="Z8294" s="72"/>
      <c r="AA8294" s="72"/>
      <c r="AB8294" s="72"/>
      <c r="AC8294" s="72"/>
      <c r="AD8294" s="72"/>
      <c r="AE8294" s="72"/>
      <c r="AF8294" s="72"/>
      <c r="AG8294" s="72"/>
      <c r="AH8294" s="72"/>
      <c r="AI8294" s="72"/>
      <c r="AJ8294" s="72"/>
      <c r="AK8294" s="72"/>
    </row>
    <row r="8295" ht="14.25" customHeight="1">
      <c r="A8295" s="78">
        <v>8292.0</v>
      </c>
      <c r="C8295" s="78" t="str">
        <f>VLOOKUP(G8295,[1]Macrodata_CCF!$A$3:$D$55,4,FALSE)</f>
        <v>#ERROR!</v>
      </c>
      <c r="E8295" s="79" t="str">
        <f>VLOOKUP(G8295,[1]Macrodata_CCF!$A$3:$B$55,2,FALSE)</f>
        <v>#ERROR!</v>
      </c>
      <c r="F8295" s="78">
        <v>0.0</v>
      </c>
      <c r="G8295" s="80">
        <v>17.0</v>
      </c>
      <c r="H8295" s="81">
        <v>693255.0</v>
      </c>
      <c r="I8295" s="81">
        <v>880000.0</v>
      </c>
      <c r="J8295" s="81">
        <v>730605.0</v>
      </c>
      <c r="K8295" s="81">
        <v>880000.0</v>
      </c>
      <c r="L8295" s="82">
        <v>0.2000053548957134</v>
      </c>
      <c r="N8295" s="83">
        <f t="shared" si="1"/>
        <v>0.2000053549</v>
      </c>
      <c r="O8295" s="83">
        <f t="shared" si="2"/>
        <v>0.2000053549</v>
      </c>
      <c r="Q8295" s="83">
        <f t="shared" si="3"/>
        <v>0.2122102273</v>
      </c>
      <c r="R8295" s="83">
        <f t="shared" si="4"/>
        <v>0.2000053549</v>
      </c>
      <c r="S8295" s="83" t="b">
        <f t="shared" si="5"/>
        <v>0</v>
      </c>
      <c r="T8295" s="72"/>
      <c r="U8295" s="72"/>
      <c r="V8295" s="72"/>
      <c r="W8295" s="72"/>
      <c r="X8295" s="72"/>
      <c r="Y8295" s="72"/>
      <c r="Z8295" s="72"/>
      <c r="AA8295" s="72"/>
      <c r="AB8295" s="72"/>
      <c r="AC8295" s="72"/>
      <c r="AD8295" s="72"/>
      <c r="AE8295" s="72"/>
      <c r="AF8295" s="72"/>
      <c r="AG8295" s="72"/>
      <c r="AH8295" s="72"/>
      <c r="AI8295" s="72"/>
      <c r="AJ8295" s="72"/>
      <c r="AK8295" s="72"/>
    </row>
    <row r="8296" ht="14.25" customHeight="1">
      <c r="A8296" s="78">
        <v>8293.0</v>
      </c>
      <c r="C8296" s="78" t="str">
        <f>VLOOKUP(G8296,[1]Macrodata_CCF!$A$3:$D$55,4,FALSE)</f>
        <v>#ERROR!</v>
      </c>
      <c r="E8296" s="79" t="str">
        <f>VLOOKUP(G8296,[1]Macrodata_CCF!$A$3:$B$55,2,FALSE)</f>
        <v>#ERROR!</v>
      </c>
      <c r="F8296" s="78">
        <v>0.0</v>
      </c>
      <c r="G8296" s="80">
        <v>7.0</v>
      </c>
      <c r="H8296" s="81">
        <v>0.0</v>
      </c>
      <c r="I8296" s="81">
        <v>800000.0</v>
      </c>
      <c r="J8296" s="81">
        <v>240000.0</v>
      </c>
      <c r="K8296" s="81">
        <v>800000.0</v>
      </c>
      <c r="L8296" s="82">
        <v>0.3</v>
      </c>
      <c r="N8296" s="83">
        <f t="shared" si="1"/>
        <v>0.3</v>
      </c>
      <c r="O8296" s="83">
        <f t="shared" si="2"/>
        <v>0.3</v>
      </c>
      <c r="Q8296" s="83">
        <f t="shared" si="3"/>
        <v>1</v>
      </c>
      <c r="R8296" s="83">
        <f t="shared" si="4"/>
        <v>0.3</v>
      </c>
      <c r="S8296" s="83" t="b">
        <f t="shared" si="5"/>
        <v>0</v>
      </c>
      <c r="T8296" s="72"/>
      <c r="U8296" s="72"/>
      <c r="V8296" s="72"/>
      <c r="W8296" s="72"/>
      <c r="X8296" s="72"/>
      <c r="Y8296" s="72"/>
      <c r="Z8296" s="72"/>
      <c r="AA8296" s="72"/>
      <c r="AB8296" s="72"/>
      <c r="AC8296" s="72"/>
      <c r="AD8296" s="72"/>
      <c r="AE8296" s="72"/>
      <c r="AF8296" s="72"/>
      <c r="AG8296" s="72"/>
      <c r="AH8296" s="72"/>
      <c r="AI8296" s="72"/>
      <c r="AJ8296" s="72"/>
      <c r="AK8296" s="72"/>
    </row>
    <row r="8297" ht="14.25" customHeight="1">
      <c r="A8297" s="78">
        <v>8294.0</v>
      </c>
      <c r="C8297" s="78" t="str">
        <f>VLOOKUP(G8297,[1]Macrodata_CCF!$A$3:$D$55,4,FALSE)</f>
        <v>#ERROR!</v>
      </c>
      <c r="E8297" s="79" t="str">
        <f>VLOOKUP(G8297,[1]Macrodata_CCF!$A$3:$B$55,2,FALSE)</f>
        <v>#ERROR!</v>
      </c>
      <c r="F8297" s="78">
        <v>0.0</v>
      </c>
      <c r="G8297" s="80">
        <v>51.0</v>
      </c>
      <c r="H8297" s="81">
        <v>568285.0</v>
      </c>
      <c r="I8297" s="81">
        <v>550000.0</v>
      </c>
      <c r="J8297" s="81">
        <v>561000.0</v>
      </c>
      <c r="K8297" s="81">
        <v>550000.0</v>
      </c>
      <c r="L8297" s="82">
        <v>0.3984140005468964</v>
      </c>
      <c r="N8297" s="83">
        <f t="shared" si="1"/>
        <v>0.3984140005</v>
      </c>
      <c r="O8297" s="83">
        <f t="shared" si="2"/>
        <v>0.3984140005</v>
      </c>
      <c r="Q8297" s="83">
        <f t="shared" si="3"/>
        <v>-0.03324545455</v>
      </c>
      <c r="R8297" s="83">
        <f t="shared" si="4"/>
        <v>-0.01324545455</v>
      </c>
      <c r="S8297" s="83" t="b">
        <f t="shared" si="5"/>
        <v>0</v>
      </c>
      <c r="T8297" s="72"/>
      <c r="U8297" s="72"/>
      <c r="V8297" s="72"/>
      <c r="W8297" s="72"/>
      <c r="X8297" s="72"/>
      <c r="Y8297" s="72"/>
      <c r="Z8297" s="72"/>
      <c r="AA8297" s="72"/>
      <c r="AB8297" s="72"/>
      <c r="AC8297" s="72"/>
      <c r="AD8297" s="72"/>
      <c r="AE8297" s="72"/>
      <c r="AF8297" s="72"/>
      <c r="AG8297" s="72"/>
      <c r="AH8297" s="72"/>
      <c r="AI8297" s="72"/>
      <c r="AJ8297" s="72"/>
      <c r="AK8297" s="72"/>
    </row>
    <row r="8298" ht="14.25" customHeight="1">
      <c r="A8298" s="78">
        <v>8295.0</v>
      </c>
      <c r="C8298" s="78" t="str">
        <f>VLOOKUP(G8298,[1]Macrodata_CCF!$A$3:$D$55,4,FALSE)</f>
        <v>#ERROR!</v>
      </c>
      <c r="E8298" s="79" t="str">
        <f>VLOOKUP(G8298,[1]Macrodata_CCF!$A$3:$B$55,2,FALSE)</f>
        <v>#ERROR!</v>
      </c>
      <c r="F8298" s="78">
        <v>0.0</v>
      </c>
      <c r="G8298" s="80">
        <v>28.0</v>
      </c>
      <c r="H8298" s="81">
        <v>316250.0</v>
      </c>
      <c r="I8298" s="81">
        <v>330000.0</v>
      </c>
      <c r="J8298" s="81">
        <v>353515.0</v>
      </c>
      <c r="K8298" s="81">
        <v>594000.0</v>
      </c>
      <c r="L8298" s="82">
        <v>2.710181818181818</v>
      </c>
      <c r="N8298" s="83">
        <f t="shared" si="1"/>
        <v>2.710181818</v>
      </c>
      <c r="O8298" s="83">
        <f t="shared" si="2"/>
        <v>1</v>
      </c>
      <c r="Q8298" s="83">
        <f t="shared" si="3"/>
        <v>0.04166666667</v>
      </c>
      <c r="R8298" s="83">
        <f t="shared" si="4"/>
        <v>0.1129242424</v>
      </c>
      <c r="S8298" s="83" t="b">
        <f t="shared" si="5"/>
        <v>0</v>
      </c>
      <c r="T8298" s="72"/>
      <c r="U8298" s="72"/>
      <c r="V8298" s="72"/>
      <c r="W8298" s="72"/>
      <c r="X8298" s="72"/>
      <c r="Y8298" s="72"/>
      <c r="Z8298" s="72"/>
      <c r="AA8298" s="72"/>
      <c r="AB8298" s="72"/>
      <c r="AC8298" s="72"/>
      <c r="AD8298" s="72"/>
      <c r="AE8298" s="72"/>
      <c r="AF8298" s="72"/>
      <c r="AG8298" s="72"/>
      <c r="AH8298" s="72"/>
      <c r="AI8298" s="72"/>
      <c r="AJ8298" s="72"/>
      <c r="AK8298" s="72"/>
    </row>
    <row r="8299" ht="14.25" customHeight="1">
      <c r="A8299" s="78">
        <v>8296.0</v>
      </c>
      <c r="C8299" s="78" t="str">
        <f>VLOOKUP(G8299,[1]Macrodata_CCF!$A$3:$D$55,4,FALSE)</f>
        <v>#ERROR!</v>
      </c>
      <c r="E8299" s="79" t="str">
        <f>VLOOKUP(G8299,[1]Macrodata_CCF!$A$3:$B$55,2,FALSE)</f>
        <v>#ERROR!</v>
      </c>
      <c r="F8299" s="78">
        <v>0.0</v>
      </c>
      <c r="G8299" s="80">
        <v>20.0</v>
      </c>
      <c r="H8299" s="81">
        <v>230880.0</v>
      </c>
      <c r="I8299" s="81">
        <v>830000.0</v>
      </c>
      <c r="J8299" s="81">
        <v>75110.0</v>
      </c>
      <c r="K8299" s="81">
        <v>830000.0</v>
      </c>
      <c r="L8299" s="82">
        <v>-0.2599979970623581</v>
      </c>
      <c r="N8299" s="83">
        <f t="shared" si="1"/>
        <v>-0.2599979971</v>
      </c>
      <c r="O8299" s="83">
        <f t="shared" si="2"/>
        <v>0</v>
      </c>
      <c r="Q8299" s="83">
        <f t="shared" si="3"/>
        <v>0.7218313253</v>
      </c>
      <c r="R8299" s="83">
        <f t="shared" si="4"/>
        <v>-0.2599979971</v>
      </c>
      <c r="S8299" s="83" t="b">
        <f t="shared" si="5"/>
        <v>0</v>
      </c>
      <c r="T8299" s="72"/>
      <c r="U8299" s="72"/>
      <c r="V8299" s="72"/>
      <c r="W8299" s="72"/>
      <c r="X8299" s="72"/>
      <c r="Y8299" s="72"/>
      <c r="Z8299" s="72"/>
      <c r="AA8299" s="72"/>
      <c r="AB8299" s="72"/>
      <c r="AC8299" s="72"/>
      <c r="AD8299" s="72"/>
      <c r="AE8299" s="72"/>
      <c r="AF8299" s="72"/>
      <c r="AG8299" s="72"/>
      <c r="AH8299" s="72"/>
      <c r="AI8299" s="72"/>
      <c r="AJ8299" s="72"/>
      <c r="AK8299" s="72"/>
    </row>
    <row r="8300" ht="14.25" customHeight="1">
      <c r="A8300" s="78">
        <v>8297.0</v>
      </c>
      <c r="C8300" s="78" t="str">
        <f>VLOOKUP(G8300,[1]Macrodata_CCF!$A$3:$D$55,4,FALSE)</f>
        <v>#ERROR!</v>
      </c>
      <c r="E8300" s="79" t="str">
        <f>VLOOKUP(G8300,[1]Macrodata_CCF!$A$3:$B$55,2,FALSE)</f>
        <v>#ERROR!</v>
      </c>
      <c r="F8300" s="78">
        <v>0.0</v>
      </c>
      <c r="G8300" s="80">
        <v>22.0</v>
      </c>
      <c r="H8300" s="81">
        <v>369030.0</v>
      </c>
      <c r="I8300" s="81">
        <v>630000.0</v>
      </c>
      <c r="J8300" s="81">
        <v>418615.0</v>
      </c>
      <c r="K8300" s="81">
        <v>1260000.0</v>
      </c>
      <c r="L8300" s="82">
        <v>0.1900026823006476</v>
      </c>
      <c r="N8300" s="83">
        <f t="shared" si="1"/>
        <v>0.1900026823</v>
      </c>
      <c r="O8300" s="83">
        <f t="shared" si="2"/>
        <v>0.1900026823</v>
      </c>
      <c r="Q8300" s="83">
        <f t="shared" si="3"/>
        <v>0.4142380952</v>
      </c>
      <c r="R8300" s="83">
        <f t="shared" si="4"/>
        <v>0.1900026823</v>
      </c>
      <c r="S8300" s="83" t="b">
        <f t="shared" si="5"/>
        <v>0</v>
      </c>
      <c r="T8300" s="72"/>
      <c r="U8300" s="72"/>
      <c r="V8300" s="72"/>
      <c r="W8300" s="72"/>
      <c r="X8300" s="72"/>
      <c r="Y8300" s="72"/>
      <c r="Z8300" s="72"/>
      <c r="AA8300" s="72"/>
      <c r="AB8300" s="72"/>
      <c r="AC8300" s="72"/>
      <c r="AD8300" s="72"/>
      <c r="AE8300" s="72"/>
      <c r="AF8300" s="72"/>
      <c r="AG8300" s="72"/>
      <c r="AH8300" s="72"/>
      <c r="AI8300" s="72"/>
      <c r="AJ8300" s="72"/>
      <c r="AK8300" s="72"/>
    </row>
    <row r="8301" ht="14.25" customHeight="1">
      <c r="A8301" s="78">
        <v>8298.0</v>
      </c>
      <c r="C8301" s="78" t="str">
        <f>VLOOKUP(G8301,[1]Macrodata_CCF!$A$3:$D$55,4,FALSE)</f>
        <v>#ERROR!</v>
      </c>
      <c r="E8301" s="79" t="str">
        <f>VLOOKUP(G8301,[1]Macrodata_CCF!$A$3:$B$55,2,FALSE)</f>
        <v>#ERROR!</v>
      </c>
      <c r="F8301" s="78">
        <v>0.0</v>
      </c>
      <c r="G8301" s="80">
        <v>45.0</v>
      </c>
      <c r="H8301" s="81">
        <v>395.0</v>
      </c>
      <c r="I8301" s="81">
        <v>10000.0</v>
      </c>
      <c r="J8301" s="81">
        <v>2030.0</v>
      </c>
      <c r="K8301" s="81">
        <v>10000.0</v>
      </c>
      <c r="L8301" s="82">
        <v>0.170223841749089</v>
      </c>
      <c r="N8301" s="83">
        <f t="shared" si="1"/>
        <v>0.1702238417</v>
      </c>
      <c r="O8301" s="83">
        <f t="shared" si="2"/>
        <v>0.1702238417</v>
      </c>
      <c r="Q8301" s="83">
        <f t="shared" si="3"/>
        <v>0.9605</v>
      </c>
      <c r="R8301" s="83">
        <f t="shared" si="4"/>
        <v>0.1702238417</v>
      </c>
      <c r="S8301" s="83" t="b">
        <f t="shared" si="5"/>
        <v>0</v>
      </c>
      <c r="T8301" s="72"/>
      <c r="U8301" s="72"/>
      <c r="V8301" s="72"/>
      <c r="W8301" s="72"/>
      <c r="X8301" s="72"/>
      <c r="Y8301" s="72"/>
      <c r="Z8301" s="72"/>
      <c r="AA8301" s="72"/>
      <c r="AB8301" s="72"/>
      <c r="AC8301" s="72"/>
      <c r="AD8301" s="72"/>
      <c r="AE8301" s="72"/>
      <c r="AF8301" s="72"/>
      <c r="AG8301" s="72"/>
      <c r="AH8301" s="72"/>
      <c r="AI8301" s="72"/>
      <c r="AJ8301" s="72"/>
      <c r="AK8301" s="72"/>
    </row>
    <row r="8302" ht="14.25" customHeight="1">
      <c r="A8302" s="78">
        <v>8299.0</v>
      </c>
      <c r="C8302" s="78" t="str">
        <f>VLOOKUP(G8302,[1]Macrodata_CCF!$A$3:$D$55,4,FALSE)</f>
        <v>#ERROR!</v>
      </c>
      <c r="E8302" s="79" t="str">
        <f>VLOOKUP(G8302,[1]Macrodata_CCF!$A$3:$B$55,2,FALSE)</f>
        <v>#ERROR!</v>
      </c>
      <c r="F8302" s="78">
        <v>1.0</v>
      </c>
      <c r="G8302" s="80">
        <v>8.0</v>
      </c>
      <c r="H8302" s="81">
        <v>137635.0</v>
      </c>
      <c r="I8302" s="81">
        <v>650000.0</v>
      </c>
      <c r="J8302" s="81">
        <v>347705.0</v>
      </c>
      <c r="K8302" s="81">
        <v>650000.0</v>
      </c>
      <c r="L8302" s="82">
        <v>0.4100006831067696</v>
      </c>
      <c r="N8302" s="83">
        <f t="shared" si="1"/>
        <v>0.4100006831</v>
      </c>
      <c r="O8302" s="83">
        <f t="shared" si="2"/>
        <v>0.4100006831</v>
      </c>
      <c r="Q8302" s="83">
        <f t="shared" si="3"/>
        <v>0.7882538462</v>
      </c>
      <c r="R8302" s="83">
        <f t="shared" si="4"/>
        <v>0.4100006831</v>
      </c>
      <c r="S8302" s="83" t="b">
        <f t="shared" si="5"/>
        <v>0</v>
      </c>
      <c r="T8302" s="72"/>
      <c r="U8302" s="72"/>
      <c r="V8302" s="72"/>
      <c r="W8302" s="72"/>
      <c r="X8302" s="72"/>
      <c r="Y8302" s="72"/>
      <c r="Z8302" s="72"/>
      <c r="AA8302" s="72"/>
      <c r="AB8302" s="72"/>
      <c r="AC8302" s="72"/>
      <c r="AD8302" s="72"/>
      <c r="AE8302" s="72"/>
      <c r="AF8302" s="72"/>
      <c r="AG8302" s="72"/>
      <c r="AH8302" s="72"/>
      <c r="AI8302" s="72"/>
      <c r="AJ8302" s="72"/>
      <c r="AK8302" s="72"/>
    </row>
    <row r="8303" ht="14.25" customHeight="1">
      <c r="A8303" s="78">
        <v>8300.0</v>
      </c>
      <c r="C8303" s="78" t="str">
        <f>VLOOKUP(G8303,[1]Macrodata_CCF!$A$3:$D$55,4,FALSE)</f>
        <v>#ERROR!</v>
      </c>
      <c r="E8303" s="79" t="str">
        <f>VLOOKUP(G8303,[1]Macrodata_CCF!$A$3:$B$55,2,FALSE)</f>
        <v>#ERROR!</v>
      </c>
      <c r="F8303" s="78">
        <v>0.0</v>
      </c>
      <c r="G8303" s="80">
        <v>53.0</v>
      </c>
      <c r="H8303" s="81">
        <v>576340.0</v>
      </c>
      <c r="I8303" s="81">
        <v>710000.0</v>
      </c>
      <c r="J8303" s="81">
        <v>585695.0</v>
      </c>
      <c r="K8303" s="81">
        <v>710000.0</v>
      </c>
      <c r="L8303" s="82">
        <v>0.06999102199610953</v>
      </c>
      <c r="N8303" s="83">
        <f t="shared" si="1"/>
        <v>0.069991022</v>
      </c>
      <c r="O8303" s="83">
        <f t="shared" si="2"/>
        <v>0.069991022</v>
      </c>
      <c r="Q8303" s="83">
        <f t="shared" si="3"/>
        <v>0.1882535211</v>
      </c>
      <c r="R8303" s="83">
        <f t="shared" si="4"/>
        <v>0.069991022</v>
      </c>
      <c r="S8303" s="83" t="b">
        <f t="shared" si="5"/>
        <v>0</v>
      </c>
      <c r="T8303" s="72"/>
      <c r="U8303" s="72"/>
      <c r="V8303" s="72"/>
      <c r="W8303" s="72"/>
      <c r="X8303" s="72"/>
      <c r="Y8303" s="72"/>
      <c r="Z8303" s="72"/>
      <c r="AA8303" s="72"/>
      <c r="AB8303" s="72"/>
      <c r="AC8303" s="72"/>
      <c r="AD8303" s="72"/>
      <c r="AE8303" s="72"/>
      <c r="AF8303" s="72"/>
      <c r="AG8303" s="72"/>
      <c r="AH8303" s="72"/>
      <c r="AI8303" s="72"/>
      <c r="AJ8303" s="72"/>
      <c r="AK8303" s="72"/>
    </row>
    <row r="8304" ht="14.25" customHeight="1">
      <c r="A8304" s="78">
        <v>8301.0</v>
      </c>
      <c r="C8304" s="78" t="str">
        <f>VLOOKUP(G8304,[1]Macrodata_CCF!$A$3:$D$55,4,FALSE)</f>
        <v>#ERROR!</v>
      </c>
      <c r="E8304" s="79" t="str">
        <f>VLOOKUP(G8304,[1]Macrodata_CCF!$A$3:$B$55,2,FALSE)</f>
        <v>#ERROR!</v>
      </c>
      <c r="F8304" s="78">
        <v>0.0</v>
      </c>
      <c r="G8304" s="80">
        <v>50.0</v>
      </c>
      <c r="H8304" s="81">
        <v>843150.0</v>
      </c>
      <c r="I8304" s="81">
        <v>860000.0</v>
      </c>
      <c r="J8304" s="81">
        <v>844500.0</v>
      </c>
      <c r="K8304" s="81">
        <v>860000.0</v>
      </c>
      <c r="L8304" s="82">
        <v>0.08011869436201781</v>
      </c>
      <c r="N8304" s="83">
        <f t="shared" si="1"/>
        <v>0.08011869436</v>
      </c>
      <c r="O8304" s="83">
        <f t="shared" si="2"/>
        <v>0.08011869436</v>
      </c>
      <c r="Q8304" s="83">
        <f t="shared" si="3"/>
        <v>0.01959302326</v>
      </c>
      <c r="R8304" s="83">
        <f t="shared" si="4"/>
        <v>0.001569767442</v>
      </c>
      <c r="S8304" s="83" t="b">
        <f t="shared" si="5"/>
        <v>0</v>
      </c>
      <c r="T8304" s="72"/>
      <c r="U8304" s="72"/>
      <c r="V8304" s="72"/>
      <c r="W8304" s="72"/>
      <c r="X8304" s="72"/>
      <c r="Y8304" s="72"/>
      <c r="Z8304" s="72"/>
      <c r="AA8304" s="72"/>
      <c r="AB8304" s="72"/>
      <c r="AC8304" s="72"/>
      <c r="AD8304" s="72"/>
      <c r="AE8304" s="72"/>
      <c r="AF8304" s="72"/>
      <c r="AG8304" s="72"/>
      <c r="AH8304" s="72"/>
      <c r="AI8304" s="72"/>
      <c r="AJ8304" s="72"/>
      <c r="AK8304" s="72"/>
    </row>
    <row r="8305" ht="14.25" customHeight="1">
      <c r="A8305" s="78">
        <v>8302.0</v>
      </c>
      <c r="C8305" s="78" t="str">
        <f>VLOOKUP(G8305,[1]Macrodata_CCF!$A$3:$D$55,4,FALSE)</f>
        <v>#ERROR!</v>
      </c>
      <c r="E8305" s="79" t="str">
        <f>VLOOKUP(G8305,[1]Macrodata_CCF!$A$3:$B$55,2,FALSE)</f>
        <v>#ERROR!</v>
      </c>
      <c r="F8305" s="78">
        <v>0.0</v>
      </c>
      <c r="G8305" s="80">
        <v>18.0</v>
      </c>
      <c r="H8305" s="81">
        <v>52985.0</v>
      </c>
      <c r="I8305" s="81">
        <v>440000.0</v>
      </c>
      <c r="J8305" s="81">
        <v>126520.0</v>
      </c>
      <c r="K8305" s="81">
        <v>440000.0</v>
      </c>
      <c r="L8305" s="82">
        <v>0.1900055553402323</v>
      </c>
      <c r="N8305" s="83">
        <f t="shared" si="1"/>
        <v>0.1900055553</v>
      </c>
      <c r="O8305" s="83">
        <f t="shared" si="2"/>
        <v>0.1900055553</v>
      </c>
      <c r="Q8305" s="83">
        <f t="shared" si="3"/>
        <v>0.8795795455</v>
      </c>
      <c r="R8305" s="83">
        <f t="shared" si="4"/>
        <v>0.1900055553</v>
      </c>
      <c r="S8305" s="83" t="b">
        <f t="shared" si="5"/>
        <v>0</v>
      </c>
      <c r="T8305" s="72"/>
      <c r="U8305" s="72"/>
      <c r="V8305" s="72"/>
      <c r="W8305" s="72"/>
      <c r="X8305" s="72"/>
      <c r="Y8305" s="72"/>
      <c r="Z8305" s="72"/>
      <c r="AA8305" s="72"/>
      <c r="AB8305" s="72"/>
      <c r="AC8305" s="72"/>
      <c r="AD8305" s="72"/>
      <c r="AE8305" s="72"/>
      <c r="AF8305" s="72"/>
      <c r="AG8305" s="72"/>
      <c r="AH8305" s="72"/>
      <c r="AI8305" s="72"/>
      <c r="AJ8305" s="72"/>
      <c r="AK8305" s="72"/>
    </row>
    <row r="8306" ht="14.25" customHeight="1">
      <c r="A8306" s="78">
        <v>8303.0</v>
      </c>
      <c r="C8306" s="78" t="str">
        <f>VLOOKUP(G8306,[1]Macrodata_CCF!$A$3:$D$55,4,FALSE)</f>
        <v>#ERROR!</v>
      </c>
      <c r="E8306" s="79" t="str">
        <f>VLOOKUP(G8306,[1]Macrodata_CCF!$A$3:$B$55,2,FALSE)</f>
        <v>#ERROR!</v>
      </c>
      <c r="F8306" s="78">
        <v>0.0</v>
      </c>
      <c r="G8306" s="80">
        <v>50.0</v>
      </c>
      <c r="H8306" s="81">
        <v>68900.0</v>
      </c>
      <c r="I8306" s="81">
        <v>120000.0</v>
      </c>
      <c r="J8306" s="81">
        <v>73500.0</v>
      </c>
      <c r="K8306" s="81">
        <v>120000.0</v>
      </c>
      <c r="L8306" s="82">
        <v>0.09001956947162426</v>
      </c>
      <c r="N8306" s="83">
        <f t="shared" si="1"/>
        <v>0.09001956947</v>
      </c>
      <c r="O8306" s="83">
        <f t="shared" si="2"/>
        <v>0.09001956947</v>
      </c>
      <c r="Q8306" s="83">
        <f t="shared" si="3"/>
        <v>0.4258333333</v>
      </c>
      <c r="R8306" s="83">
        <f t="shared" si="4"/>
        <v>0.09001956947</v>
      </c>
      <c r="S8306" s="83" t="b">
        <f t="shared" si="5"/>
        <v>0</v>
      </c>
      <c r="T8306" s="72"/>
      <c r="U8306" s="72"/>
      <c r="V8306" s="72"/>
      <c r="W8306" s="72"/>
      <c r="X8306" s="72"/>
      <c r="Y8306" s="72"/>
      <c r="Z8306" s="72"/>
      <c r="AA8306" s="72"/>
      <c r="AB8306" s="72"/>
      <c r="AC8306" s="72"/>
      <c r="AD8306" s="72"/>
      <c r="AE8306" s="72"/>
      <c r="AF8306" s="72"/>
      <c r="AG8306" s="72"/>
      <c r="AH8306" s="72"/>
      <c r="AI8306" s="72"/>
      <c r="AJ8306" s="72"/>
      <c r="AK8306" s="72"/>
    </row>
    <row r="8307" ht="14.25" customHeight="1">
      <c r="A8307" s="78">
        <v>8304.0</v>
      </c>
      <c r="C8307" s="78" t="str">
        <f>VLOOKUP(G8307,[1]Macrodata_CCF!$A$3:$D$55,4,FALSE)</f>
        <v>#ERROR!</v>
      </c>
      <c r="E8307" s="79" t="str">
        <f>VLOOKUP(G8307,[1]Macrodata_CCF!$A$3:$B$55,2,FALSE)</f>
        <v>#ERROR!</v>
      </c>
      <c r="F8307" s="78">
        <v>0.0</v>
      </c>
      <c r="G8307" s="80">
        <v>10.0</v>
      </c>
      <c r="H8307" s="81">
        <v>597790.0</v>
      </c>
      <c r="I8307" s="81">
        <v>930000.0</v>
      </c>
      <c r="J8307" s="81">
        <v>687485.0</v>
      </c>
      <c r="K8307" s="81">
        <v>930000.0</v>
      </c>
      <c r="L8307" s="82">
        <v>0.269994882754884</v>
      </c>
      <c r="N8307" s="83">
        <f t="shared" si="1"/>
        <v>0.2699948828</v>
      </c>
      <c r="O8307" s="83">
        <f t="shared" si="2"/>
        <v>0.2699948828</v>
      </c>
      <c r="Q8307" s="83">
        <f t="shared" si="3"/>
        <v>0.3572150538</v>
      </c>
      <c r="R8307" s="83">
        <f t="shared" si="4"/>
        <v>0.2699948828</v>
      </c>
      <c r="S8307" s="83" t="b">
        <f t="shared" si="5"/>
        <v>0</v>
      </c>
      <c r="T8307" s="72"/>
      <c r="U8307" s="72"/>
      <c r="V8307" s="72"/>
      <c r="W8307" s="72"/>
      <c r="X8307" s="72"/>
      <c r="Y8307" s="72"/>
      <c r="Z8307" s="72"/>
      <c r="AA8307" s="72"/>
      <c r="AB8307" s="72"/>
      <c r="AC8307" s="72"/>
      <c r="AD8307" s="72"/>
      <c r="AE8307" s="72"/>
      <c r="AF8307" s="72"/>
      <c r="AG8307" s="72"/>
      <c r="AH8307" s="72"/>
      <c r="AI8307" s="72"/>
      <c r="AJ8307" s="72"/>
      <c r="AK8307" s="72"/>
    </row>
    <row r="8308" ht="14.25" customHeight="1">
      <c r="A8308" s="78">
        <v>8305.0</v>
      </c>
      <c r="C8308" s="78" t="str">
        <f>VLOOKUP(G8308,[1]Macrodata_CCF!$A$3:$D$55,4,FALSE)</f>
        <v>#ERROR!</v>
      </c>
      <c r="E8308" s="79" t="str">
        <f>VLOOKUP(G8308,[1]Macrodata_CCF!$A$3:$B$55,2,FALSE)</f>
        <v>#ERROR!</v>
      </c>
      <c r="F8308" s="78">
        <v>0.0</v>
      </c>
      <c r="G8308" s="80">
        <v>18.0</v>
      </c>
      <c r="H8308" s="81">
        <v>60590.0</v>
      </c>
      <c r="I8308" s="81">
        <v>70000.0</v>
      </c>
      <c r="J8308" s="81">
        <v>62470.0</v>
      </c>
      <c r="K8308" s="81">
        <v>91000.0</v>
      </c>
      <c r="L8308" s="82">
        <v>0.1997874601487779</v>
      </c>
      <c r="N8308" s="83">
        <f t="shared" si="1"/>
        <v>0.1997874601</v>
      </c>
      <c r="O8308" s="83">
        <f t="shared" si="2"/>
        <v>0.1997874601</v>
      </c>
      <c r="Q8308" s="83">
        <f t="shared" si="3"/>
        <v>0.1344285714</v>
      </c>
      <c r="R8308" s="83">
        <f t="shared" si="4"/>
        <v>0.1997874601</v>
      </c>
      <c r="S8308" s="83" t="b">
        <f t="shared" si="5"/>
        <v>0</v>
      </c>
      <c r="T8308" s="72"/>
      <c r="U8308" s="72"/>
      <c r="V8308" s="72"/>
      <c r="W8308" s="72"/>
      <c r="X8308" s="72"/>
      <c r="Y8308" s="72"/>
      <c r="Z8308" s="72"/>
      <c r="AA8308" s="72"/>
      <c r="AB8308" s="72"/>
      <c r="AC8308" s="72"/>
      <c r="AD8308" s="72"/>
      <c r="AE8308" s="72"/>
      <c r="AF8308" s="72"/>
      <c r="AG8308" s="72"/>
      <c r="AH8308" s="72"/>
      <c r="AI8308" s="72"/>
      <c r="AJ8308" s="72"/>
      <c r="AK8308" s="72"/>
    </row>
    <row r="8309" ht="14.25" customHeight="1">
      <c r="A8309" s="78">
        <v>8306.0</v>
      </c>
      <c r="C8309" s="78" t="str">
        <f>VLOOKUP(G8309,[1]Macrodata_CCF!$A$3:$D$55,4,FALSE)</f>
        <v>#ERROR!</v>
      </c>
      <c r="E8309" s="79" t="str">
        <f>VLOOKUP(G8309,[1]Macrodata_CCF!$A$3:$B$55,2,FALSE)</f>
        <v>#ERROR!</v>
      </c>
      <c r="F8309" s="78">
        <v>0.0</v>
      </c>
      <c r="G8309" s="80">
        <v>26.0</v>
      </c>
      <c r="H8309" s="81">
        <v>0.0</v>
      </c>
      <c r="I8309" s="81">
        <v>580000.0</v>
      </c>
      <c r="J8309" s="81">
        <v>98600.0</v>
      </c>
      <c r="K8309" s="81">
        <v>580000.0</v>
      </c>
      <c r="L8309" s="82">
        <v>0.17</v>
      </c>
      <c r="N8309" s="83">
        <f t="shared" si="1"/>
        <v>0.17</v>
      </c>
      <c r="O8309" s="83">
        <f t="shared" si="2"/>
        <v>0.17</v>
      </c>
      <c r="Q8309" s="83">
        <f t="shared" si="3"/>
        <v>1</v>
      </c>
      <c r="R8309" s="83">
        <f t="shared" si="4"/>
        <v>0.17</v>
      </c>
      <c r="S8309" s="83" t="b">
        <f t="shared" si="5"/>
        <v>0</v>
      </c>
      <c r="T8309" s="72"/>
      <c r="U8309" s="72"/>
      <c r="V8309" s="72"/>
      <c r="W8309" s="72"/>
      <c r="X8309" s="72"/>
      <c r="Y8309" s="72"/>
      <c r="Z8309" s="72"/>
      <c r="AA8309" s="72"/>
      <c r="AB8309" s="72"/>
      <c r="AC8309" s="72"/>
      <c r="AD8309" s="72"/>
      <c r="AE8309" s="72"/>
      <c r="AF8309" s="72"/>
      <c r="AG8309" s="72"/>
      <c r="AH8309" s="72"/>
      <c r="AI8309" s="72"/>
      <c r="AJ8309" s="72"/>
      <c r="AK8309" s="72"/>
    </row>
    <row r="8310" ht="14.25" customHeight="1">
      <c r="A8310" s="78">
        <v>8307.0</v>
      </c>
      <c r="C8310" s="78" t="str">
        <f>VLOOKUP(G8310,[1]Macrodata_CCF!$A$3:$D$55,4,FALSE)</f>
        <v>#ERROR!</v>
      </c>
      <c r="E8310" s="79" t="str">
        <f>VLOOKUP(G8310,[1]Macrodata_CCF!$A$3:$B$55,2,FALSE)</f>
        <v>#ERROR!</v>
      </c>
      <c r="F8310" s="78">
        <v>0.0</v>
      </c>
      <c r="G8310" s="80">
        <v>44.0</v>
      </c>
      <c r="H8310" s="81">
        <v>215435.0</v>
      </c>
      <c r="I8310" s="81">
        <v>960000.0</v>
      </c>
      <c r="J8310" s="81">
        <v>334565.0</v>
      </c>
      <c r="K8310" s="81">
        <v>1440000.0</v>
      </c>
      <c r="L8310" s="82">
        <v>0.1599994627735658</v>
      </c>
      <c r="N8310" s="83">
        <f t="shared" si="1"/>
        <v>0.1599994628</v>
      </c>
      <c r="O8310" s="83">
        <f t="shared" si="2"/>
        <v>0.1599994628</v>
      </c>
      <c r="Q8310" s="83">
        <f t="shared" si="3"/>
        <v>0.7755885417</v>
      </c>
      <c r="R8310" s="83">
        <f t="shared" si="4"/>
        <v>0.1599994628</v>
      </c>
      <c r="S8310" s="83" t="b">
        <f t="shared" si="5"/>
        <v>0</v>
      </c>
      <c r="T8310" s="72"/>
      <c r="U8310" s="72"/>
      <c r="V8310" s="72"/>
      <c r="W8310" s="72"/>
      <c r="X8310" s="72"/>
      <c r="Y8310" s="72"/>
      <c r="Z8310" s="72"/>
      <c r="AA8310" s="72"/>
      <c r="AB8310" s="72"/>
      <c r="AC8310" s="72"/>
      <c r="AD8310" s="72"/>
      <c r="AE8310" s="72"/>
      <c r="AF8310" s="72"/>
      <c r="AG8310" s="72"/>
      <c r="AH8310" s="72"/>
      <c r="AI8310" s="72"/>
      <c r="AJ8310" s="72"/>
      <c r="AK8310" s="72"/>
    </row>
    <row r="8311" ht="14.25" customHeight="1">
      <c r="A8311" s="78">
        <v>8308.0</v>
      </c>
      <c r="C8311" s="78" t="str">
        <f>VLOOKUP(G8311,[1]Macrodata_CCF!$A$3:$D$55,4,FALSE)</f>
        <v>#ERROR!</v>
      </c>
      <c r="E8311" s="79" t="str">
        <f>VLOOKUP(G8311,[1]Macrodata_CCF!$A$3:$B$55,2,FALSE)</f>
        <v>#ERROR!</v>
      </c>
      <c r="F8311" s="78">
        <v>0.0</v>
      </c>
      <c r="G8311" s="80">
        <v>9.0</v>
      </c>
      <c r="H8311" s="81">
        <v>584760.0</v>
      </c>
      <c r="I8311" s="81">
        <v>750000.0</v>
      </c>
      <c r="J8311" s="81">
        <v>617810.0</v>
      </c>
      <c r="K8311" s="81">
        <v>750000.0</v>
      </c>
      <c r="L8311" s="82">
        <v>0.2000121036068749</v>
      </c>
      <c r="N8311" s="83">
        <f t="shared" si="1"/>
        <v>0.2000121036</v>
      </c>
      <c r="O8311" s="83">
        <f t="shared" si="2"/>
        <v>0.2000121036</v>
      </c>
      <c r="Q8311" s="83">
        <f t="shared" si="3"/>
        <v>0.22032</v>
      </c>
      <c r="R8311" s="83">
        <f t="shared" si="4"/>
        <v>0.2000121036</v>
      </c>
      <c r="S8311" s="83" t="b">
        <f t="shared" si="5"/>
        <v>0</v>
      </c>
      <c r="T8311" s="72"/>
      <c r="U8311" s="72"/>
      <c r="V8311" s="72"/>
      <c r="W8311" s="72"/>
      <c r="X8311" s="72"/>
      <c r="Y8311" s="72"/>
      <c r="Z8311" s="72"/>
      <c r="AA8311" s="72"/>
      <c r="AB8311" s="72"/>
      <c r="AC8311" s="72"/>
      <c r="AD8311" s="72"/>
      <c r="AE8311" s="72"/>
      <c r="AF8311" s="72"/>
      <c r="AG8311" s="72"/>
      <c r="AH8311" s="72"/>
      <c r="AI8311" s="72"/>
      <c r="AJ8311" s="72"/>
      <c r="AK8311" s="72"/>
    </row>
    <row r="8312" ht="14.25" customHeight="1">
      <c r="A8312" s="78">
        <v>8309.0</v>
      </c>
      <c r="C8312" s="78" t="str">
        <f>VLOOKUP(G8312,[1]Macrodata_CCF!$A$3:$D$55,4,FALSE)</f>
        <v>#ERROR!</v>
      </c>
      <c r="E8312" s="79" t="str">
        <f>VLOOKUP(G8312,[1]Macrodata_CCF!$A$3:$B$55,2,FALSE)</f>
        <v>#ERROR!</v>
      </c>
      <c r="F8312" s="78">
        <v>0.0</v>
      </c>
      <c r="G8312" s="80">
        <v>36.0</v>
      </c>
      <c r="H8312" s="81">
        <v>353465.0</v>
      </c>
      <c r="I8312" s="81">
        <v>670000.0</v>
      </c>
      <c r="J8312" s="81">
        <v>400945.0</v>
      </c>
      <c r="K8312" s="81">
        <v>670000.0</v>
      </c>
      <c r="L8312" s="82">
        <v>0.1499992101979244</v>
      </c>
      <c r="N8312" s="83">
        <f t="shared" si="1"/>
        <v>0.1499992102</v>
      </c>
      <c r="O8312" s="83">
        <f t="shared" si="2"/>
        <v>0.1499992102</v>
      </c>
      <c r="Q8312" s="83">
        <f t="shared" si="3"/>
        <v>0.4724402985</v>
      </c>
      <c r="R8312" s="83">
        <f t="shared" si="4"/>
        <v>0.1499992102</v>
      </c>
      <c r="S8312" s="83" t="b">
        <f t="shared" si="5"/>
        <v>0</v>
      </c>
      <c r="T8312" s="72"/>
      <c r="U8312" s="72"/>
      <c r="V8312" s="72"/>
      <c r="W8312" s="72"/>
      <c r="X8312" s="72"/>
      <c r="Y8312" s="72"/>
      <c r="Z8312" s="72"/>
      <c r="AA8312" s="72"/>
      <c r="AB8312" s="72"/>
      <c r="AC8312" s="72"/>
      <c r="AD8312" s="72"/>
      <c r="AE8312" s="72"/>
      <c r="AF8312" s="72"/>
      <c r="AG8312" s="72"/>
      <c r="AH8312" s="72"/>
      <c r="AI8312" s="72"/>
      <c r="AJ8312" s="72"/>
      <c r="AK8312" s="72"/>
    </row>
    <row r="8313" ht="14.25" customHeight="1">
      <c r="A8313" s="78">
        <v>8310.0</v>
      </c>
      <c r="C8313" s="78" t="str">
        <f>VLOOKUP(G8313,[1]Macrodata_CCF!$A$3:$D$55,4,FALSE)</f>
        <v>#ERROR!</v>
      </c>
      <c r="E8313" s="79" t="str">
        <f>VLOOKUP(G8313,[1]Macrodata_CCF!$A$3:$B$55,2,FALSE)</f>
        <v>#ERROR!</v>
      </c>
      <c r="F8313" s="78">
        <v>0.0</v>
      </c>
      <c r="G8313" s="80">
        <v>29.0</v>
      </c>
      <c r="H8313" s="81">
        <v>6270.0</v>
      </c>
      <c r="I8313" s="81">
        <v>780000.0</v>
      </c>
      <c r="J8313" s="81">
        <v>122330.0</v>
      </c>
      <c r="K8313" s="81">
        <v>780000.0</v>
      </c>
      <c r="L8313" s="82">
        <v>0.1500006462202577</v>
      </c>
      <c r="N8313" s="83">
        <f t="shared" si="1"/>
        <v>0.1500006462</v>
      </c>
      <c r="O8313" s="83">
        <f t="shared" si="2"/>
        <v>0.1500006462</v>
      </c>
      <c r="Q8313" s="83">
        <f t="shared" si="3"/>
        <v>0.9919615385</v>
      </c>
      <c r="R8313" s="83">
        <f t="shared" si="4"/>
        <v>0.1500006462</v>
      </c>
      <c r="S8313" s="83" t="b">
        <f t="shared" si="5"/>
        <v>0</v>
      </c>
      <c r="T8313" s="72"/>
      <c r="U8313" s="72"/>
      <c r="V8313" s="72"/>
      <c r="W8313" s="72"/>
      <c r="X8313" s="72"/>
      <c r="Y8313" s="72"/>
      <c r="Z8313" s="72"/>
      <c r="AA8313" s="72"/>
      <c r="AB8313" s="72"/>
      <c r="AC8313" s="72"/>
      <c r="AD8313" s="72"/>
      <c r="AE8313" s="72"/>
      <c r="AF8313" s="72"/>
      <c r="AG8313" s="72"/>
      <c r="AH8313" s="72"/>
      <c r="AI8313" s="72"/>
      <c r="AJ8313" s="72"/>
      <c r="AK8313" s="72"/>
    </row>
    <row r="8314" ht="14.25" customHeight="1">
      <c r="A8314" s="78">
        <v>8311.0</v>
      </c>
      <c r="C8314" s="78" t="str">
        <f>VLOOKUP(G8314,[1]Macrodata_CCF!$A$3:$D$55,4,FALSE)</f>
        <v>#ERROR!</v>
      </c>
      <c r="E8314" s="79" t="str">
        <f>VLOOKUP(G8314,[1]Macrodata_CCF!$A$3:$B$55,2,FALSE)</f>
        <v>#ERROR!</v>
      </c>
      <c r="F8314" s="78">
        <v>0.0</v>
      </c>
      <c r="G8314" s="80">
        <v>33.0</v>
      </c>
      <c r="H8314" s="81">
        <v>261640.0</v>
      </c>
      <c r="I8314" s="81">
        <v>980000.0</v>
      </c>
      <c r="J8314" s="81">
        <v>383760.0</v>
      </c>
      <c r="K8314" s="81">
        <v>980000.0</v>
      </c>
      <c r="L8314" s="82">
        <v>0.1699983295283702</v>
      </c>
      <c r="N8314" s="83">
        <f t="shared" si="1"/>
        <v>0.1699983295</v>
      </c>
      <c r="O8314" s="83">
        <f t="shared" si="2"/>
        <v>0.1699983295</v>
      </c>
      <c r="Q8314" s="83">
        <f t="shared" si="3"/>
        <v>0.7330204082</v>
      </c>
      <c r="R8314" s="83">
        <f t="shared" si="4"/>
        <v>0.1699983295</v>
      </c>
      <c r="S8314" s="83" t="b">
        <f t="shared" si="5"/>
        <v>0</v>
      </c>
      <c r="T8314" s="72"/>
      <c r="U8314" s="72"/>
      <c r="V8314" s="72"/>
      <c r="W8314" s="72"/>
      <c r="X8314" s="72"/>
      <c r="Y8314" s="72"/>
      <c r="Z8314" s="72"/>
      <c r="AA8314" s="72"/>
      <c r="AB8314" s="72"/>
      <c r="AC8314" s="72"/>
      <c r="AD8314" s="72"/>
      <c r="AE8314" s="72"/>
      <c r="AF8314" s="72"/>
      <c r="AG8314" s="72"/>
      <c r="AH8314" s="72"/>
      <c r="AI8314" s="72"/>
      <c r="AJ8314" s="72"/>
      <c r="AK8314" s="72"/>
    </row>
    <row r="8315" ht="14.25" customHeight="1">
      <c r="A8315" s="78">
        <v>8312.0</v>
      </c>
      <c r="C8315" s="78" t="str">
        <f>VLOOKUP(G8315,[1]Macrodata_CCF!$A$3:$D$55,4,FALSE)</f>
        <v>#ERROR!</v>
      </c>
      <c r="E8315" s="79" t="str">
        <f>VLOOKUP(G8315,[1]Macrodata_CCF!$A$3:$B$55,2,FALSE)</f>
        <v>#ERROR!</v>
      </c>
      <c r="F8315" s="78">
        <v>0.0</v>
      </c>
      <c r="G8315" s="80">
        <v>30.0</v>
      </c>
      <c r="H8315" s="81">
        <v>303480.0</v>
      </c>
      <c r="I8315" s="81">
        <v>440000.0</v>
      </c>
      <c r="J8315" s="81">
        <v>323960.0</v>
      </c>
      <c r="K8315" s="81">
        <v>440000.0</v>
      </c>
      <c r="L8315" s="82">
        <v>0.1500146498681512</v>
      </c>
      <c r="N8315" s="83">
        <f t="shared" si="1"/>
        <v>0.1500146499</v>
      </c>
      <c r="O8315" s="83">
        <f t="shared" si="2"/>
        <v>0.1500146499</v>
      </c>
      <c r="Q8315" s="83">
        <f t="shared" si="3"/>
        <v>0.3102727273</v>
      </c>
      <c r="R8315" s="83">
        <f t="shared" si="4"/>
        <v>0.1500146499</v>
      </c>
      <c r="S8315" s="83" t="b">
        <f t="shared" si="5"/>
        <v>0</v>
      </c>
      <c r="T8315" s="72"/>
      <c r="U8315" s="72"/>
      <c r="V8315" s="72"/>
      <c r="W8315" s="72"/>
      <c r="X8315" s="72"/>
      <c r="Y8315" s="72"/>
      <c r="Z8315" s="72"/>
      <c r="AA8315" s="72"/>
      <c r="AB8315" s="72"/>
      <c r="AC8315" s="72"/>
      <c r="AD8315" s="72"/>
      <c r="AE8315" s="72"/>
      <c r="AF8315" s="72"/>
      <c r="AG8315" s="72"/>
      <c r="AH8315" s="72"/>
      <c r="AI8315" s="72"/>
      <c r="AJ8315" s="72"/>
      <c r="AK8315" s="72"/>
    </row>
    <row r="8316" ht="14.25" customHeight="1">
      <c r="A8316" s="78">
        <v>8313.0</v>
      </c>
      <c r="C8316" s="78" t="str">
        <f>VLOOKUP(G8316,[1]Macrodata_CCF!$A$3:$D$55,4,FALSE)</f>
        <v>#ERROR!</v>
      </c>
      <c r="E8316" s="79" t="str">
        <f>VLOOKUP(G8316,[1]Macrodata_CCF!$A$3:$B$55,2,FALSE)</f>
        <v>#ERROR!</v>
      </c>
      <c r="F8316" s="78">
        <v>0.0</v>
      </c>
      <c r="G8316" s="80">
        <v>33.0</v>
      </c>
      <c r="H8316" s="81">
        <v>0.0</v>
      </c>
      <c r="I8316" s="81">
        <v>530000.0</v>
      </c>
      <c r="J8316" s="81">
        <v>95400.0</v>
      </c>
      <c r="K8316" s="81">
        <v>530000.0</v>
      </c>
      <c r="L8316" s="82">
        <v>0.18</v>
      </c>
      <c r="N8316" s="83">
        <f t="shared" si="1"/>
        <v>0.18</v>
      </c>
      <c r="O8316" s="83">
        <f t="shared" si="2"/>
        <v>0.18</v>
      </c>
      <c r="Q8316" s="83">
        <f t="shared" si="3"/>
        <v>1</v>
      </c>
      <c r="R8316" s="83">
        <f t="shared" si="4"/>
        <v>0.18</v>
      </c>
      <c r="S8316" s="83" t="b">
        <f t="shared" si="5"/>
        <v>0</v>
      </c>
      <c r="T8316" s="72"/>
      <c r="U8316" s="72"/>
      <c r="V8316" s="72"/>
      <c r="W8316" s="72"/>
      <c r="X8316" s="72"/>
      <c r="Y8316" s="72"/>
      <c r="Z8316" s="72"/>
      <c r="AA8316" s="72"/>
      <c r="AB8316" s="72"/>
      <c r="AC8316" s="72"/>
      <c r="AD8316" s="72"/>
      <c r="AE8316" s="72"/>
      <c r="AF8316" s="72"/>
      <c r="AG8316" s="72"/>
      <c r="AH8316" s="72"/>
      <c r="AI8316" s="72"/>
      <c r="AJ8316" s="72"/>
      <c r="AK8316" s="72"/>
    </row>
    <row r="8317" ht="14.25" customHeight="1">
      <c r="A8317" s="78">
        <v>8314.0</v>
      </c>
      <c r="C8317" s="78" t="str">
        <f>VLOOKUP(G8317,[1]Macrodata_CCF!$A$3:$D$55,4,FALSE)</f>
        <v>#ERROR!</v>
      </c>
      <c r="E8317" s="79" t="str">
        <f>VLOOKUP(G8317,[1]Macrodata_CCF!$A$3:$B$55,2,FALSE)</f>
        <v>#ERROR!</v>
      </c>
      <c r="F8317" s="78">
        <v>1.0</v>
      </c>
      <c r="G8317" s="80">
        <v>53.0</v>
      </c>
      <c r="H8317" s="81">
        <v>9600.0</v>
      </c>
      <c r="I8317" s="81">
        <v>30000.0</v>
      </c>
      <c r="J8317" s="81">
        <v>18985.0</v>
      </c>
      <c r="K8317" s="81">
        <v>30000.0</v>
      </c>
      <c r="L8317" s="82">
        <v>0.4600490196078431</v>
      </c>
      <c r="N8317" s="83">
        <f t="shared" si="1"/>
        <v>0.4600490196</v>
      </c>
      <c r="O8317" s="83">
        <f t="shared" si="2"/>
        <v>0.4600490196</v>
      </c>
      <c r="Q8317" s="83">
        <f t="shared" si="3"/>
        <v>0.68</v>
      </c>
      <c r="R8317" s="83">
        <f t="shared" si="4"/>
        <v>0.4600490196</v>
      </c>
      <c r="S8317" s="83" t="b">
        <f t="shared" si="5"/>
        <v>0</v>
      </c>
      <c r="T8317" s="72"/>
      <c r="U8317" s="72"/>
      <c r="V8317" s="72"/>
      <c r="W8317" s="72"/>
      <c r="X8317" s="72"/>
      <c r="Y8317" s="72"/>
      <c r="Z8317" s="72"/>
      <c r="AA8317" s="72"/>
      <c r="AB8317" s="72"/>
      <c r="AC8317" s="72"/>
      <c r="AD8317" s="72"/>
      <c r="AE8317" s="72"/>
      <c r="AF8317" s="72"/>
      <c r="AG8317" s="72"/>
      <c r="AH8317" s="72"/>
      <c r="AI8317" s="72"/>
      <c r="AJ8317" s="72"/>
      <c r="AK8317" s="72"/>
    </row>
    <row r="8318" ht="14.25" customHeight="1">
      <c r="A8318" s="78">
        <v>8315.0</v>
      </c>
      <c r="C8318" s="78" t="str">
        <f>VLOOKUP(G8318,[1]Macrodata_CCF!$A$3:$D$55,4,FALSE)</f>
        <v>#ERROR!</v>
      </c>
      <c r="E8318" s="79" t="str">
        <f>VLOOKUP(G8318,[1]Macrodata_CCF!$A$3:$B$55,2,FALSE)</f>
        <v>#ERROR!</v>
      </c>
      <c r="F8318" s="78">
        <v>0.0</v>
      </c>
      <c r="G8318" s="80">
        <v>48.0</v>
      </c>
      <c r="H8318" s="81">
        <v>0.0</v>
      </c>
      <c r="I8318" s="81">
        <v>320000.0</v>
      </c>
      <c r="J8318" s="81">
        <v>326400.0</v>
      </c>
      <c r="K8318" s="81">
        <v>320000.0</v>
      </c>
      <c r="L8318" s="82">
        <v>1.02</v>
      </c>
      <c r="N8318" s="83">
        <f t="shared" si="1"/>
        <v>1.02</v>
      </c>
      <c r="O8318" s="83">
        <f t="shared" si="2"/>
        <v>1</v>
      </c>
      <c r="Q8318" s="83">
        <f t="shared" si="3"/>
        <v>1</v>
      </c>
      <c r="R8318" s="83">
        <f t="shared" si="4"/>
        <v>1.02</v>
      </c>
      <c r="S8318" s="83" t="b">
        <f t="shared" si="5"/>
        <v>0</v>
      </c>
      <c r="T8318" s="72"/>
      <c r="U8318" s="72"/>
      <c r="V8318" s="72"/>
      <c r="W8318" s="72"/>
      <c r="X8318" s="72"/>
      <c r="Y8318" s="72"/>
      <c r="Z8318" s="72"/>
      <c r="AA8318" s="72"/>
      <c r="AB8318" s="72"/>
      <c r="AC8318" s="72"/>
      <c r="AD8318" s="72"/>
      <c r="AE8318" s="72"/>
      <c r="AF8318" s="72"/>
      <c r="AG8318" s="72"/>
      <c r="AH8318" s="72"/>
      <c r="AI8318" s="72"/>
      <c r="AJ8318" s="72"/>
      <c r="AK8318" s="72"/>
    </row>
    <row r="8319" ht="14.25" customHeight="1">
      <c r="A8319" s="78">
        <v>8316.0</v>
      </c>
      <c r="C8319" s="78" t="str">
        <f>VLOOKUP(G8319,[1]Macrodata_CCF!$A$3:$D$55,4,FALSE)</f>
        <v>#ERROR!</v>
      </c>
      <c r="E8319" s="79" t="str">
        <f>VLOOKUP(G8319,[1]Macrodata_CCF!$A$3:$B$55,2,FALSE)</f>
        <v>#ERROR!</v>
      </c>
      <c r="F8319" s="78">
        <v>0.0</v>
      </c>
      <c r="G8319" s="80">
        <v>18.0</v>
      </c>
      <c r="H8319" s="81">
        <v>435245.0</v>
      </c>
      <c r="I8319" s="81">
        <v>550000.0</v>
      </c>
      <c r="J8319" s="81">
        <v>458195.0</v>
      </c>
      <c r="K8319" s="81">
        <v>550000.0</v>
      </c>
      <c r="L8319" s="82">
        <v>0.1999912857827546</v>
      </c>
      <c r="N8319" s="83">
        <f t="shared" si="1"/>
        <v>0.1999912858</v>
      </c>
      <c r="O8319" s="83">
        <f t="shared" si="2"/>
        <v>0.1999912858</v>
      </c>
      <c r="Q8319" s="83">
        <f t="shared" si="3"/>
        <v>0.2086454545</v>
      </c>
      <c r="R8319" s="83">
        <f t="shared" si="4"/>
        <v>0.1999912858</v>
      </c>
      <c r="S8319" s="83" t="b">
        <f t="shared" si="5"/>
        <v>0</v>
      </c>
      <c r="T8319" s="72"/>
      <c r="U8319" s="72"/>
      <c r="V8319" s="72"/>
      <c r="W8319" s="72"/>
      <c r="X8319" s="72"/>
      <c r="Y8319" s="72"/>
      <c r="Z8319" s="72"/>
      <c r="AA8319" s="72"/>
      <c r="AB8319" s="72"/>
      <c r="AC8319" s="72"/>
      <c r="AD8319" s="72"/>
      <c r="AE8319" s="72"/>
      <c r="AF8319" s="72"/>
      <c r="AG8319" s="72"/>
      <c r="AH8319" s="72"/>
      <c r="AI8319" s="72"/>
      <c r="AJ8319" s="72"/>
      <c r="AK8319" s="72"/>
    </row>
    <row r="8320" ht="14.25" customHeight="1">
      <c r="A8320" s="78">
        <v>8317.0</v>
      </c>
      <c r="C8320" s="78" t="str">
        <f>VLOOKUP(G8320,[1]Macrodata_CCF!$A$3:$D$55,4,FALSE)</f>
        <v>#ERROR!</v>
      </c>
      <c r="E8320" s="79" t="str">
        <f>VLOOKUP(G8320,[1]Macrodata_CCF!$A$3:$B$55,2,FALSE)</f>
        <v>#ERROR!</v>
      </c>
      <c r="F8320" s="78">
        <v>0.0</v>
      </c>
      <c r="G8320" s="80">
        <v>44.0</v>
      </c>
      <c r="H8320" s="81">
        <v>165110.0</v>
      </c>
      <c r="I8320" s="81">
        <v>440000.0</v>
      </c>
      <c r="J8320" s="81">
        <v>206345.0</v>
      </c>
      <c r="K8320" s="81">
        <v>440000.0</v>
      </c>
      <c r="L8320" s="82">
        <v>0.1500054567281458</v>
      </c>
      <c r="N8320" s="83">
        <f t="shared" si="1"/>
        <v>0.1500054567</v>
      </c>
      <c r="O8320" s="83">
        <f t="shared" si="2"/>
        <v>0.1500054567</v>
      </c>
      <c r="Q8320" s="83">
        <f t="shared" si="3"/>
        <v>0.62475</v>
      </c>
      <c r="R8320" s="83">
        <f t="shared" si="4"/>
        <v>0.1500054567</v>
      </c>
      <c r="S8320" s="83" t="b">
        <f t="shared" si="5"/>
        <v>0</v>
      </c>
      <c r="T8320" s="72"/>
      <c r="U8320" s="72"/>
      <c r="V8320" s="72"/>
      <c r="W8320" s="72"/>
      <c r="X8320" s="72"/>
      <c r="Y8320" s="72"/>
      <c r="Z8320" s="72"/>
      <c r="AA8320" s="72"/>
      <c r="AB8320" s="72"/>
      <c r="AC8320" s="72"/>
      <c r="AD8320" s="72"/>
      <c r="AE8320" s="72"/>
      <c r="AF8320" s="72"/>
      <c r="AG8320" s="72"/>
      <c r="AH8320" s="72"/>
      <c r="AI8320" s="72"/>
      <c r="AJ8320" s="72"/>
      <c r="AK8320" s="72"/>
    </row>
    <row r="8321" ht="14.25" customHeight="1">
      <c r="A8321" s="78">
        <v>8318.0</v>
      </c>
      <c r="C8321" s="78" t="str">
        <f>VLOOKUP(G8321,[1]Macrodata_CCF!$A$3:$D$55,4,FALSE)</f>
        <v>#ERROR!</v>
      </c>
      <c r="E8321" s="79" t="str">
        <f>VLOOKUP(G8321,[1]Macrodata_CCF!$A$3:$B$55,2,FALSE)</f>
        <v>#ERROR!</v>
      </c>
      <c r="F8321" s="78">
        <v>0.0</v>
      </c>
      <c r="G8321" s="80">
        <v>26.0</v>
      </c>
      <c r="H8321" s="81">
        <v>379210.0</v>
      </c>
      <c r="I8321" s="81">
        <v>680000.0</v>
      </c>
      <c r="J8321" s="81">
        <v>436360.0</v>
      </c>
      <c r="K8321" s="81">
        <v>680000.0</v>
      </c>
      <c r="L8321" s="82">
        <v>0.189999667542139</v>
      </c>
      <c r="N8321" s="83">
        <f t="shared" si="1"/>
        <v>0.1899996675</v>
      </c>
      <c r="O8321" s="83">
        <f t="shared" si="2"/>
        <v>0.1899996675</v>
      </c>
      <c r="Q8321" s="83">
        <f t="shared" si="3"/>
        <v>0.4423382353</v>
      </c>
      <c r="R8321" s="83">
        <f t="shared" si="4"/>
        <v>0.1899996675</v>
      </c>
      <c r="S8321" s="83" t="b">
        <f t="shared" si="5"/>
        <v>0</v>
      </c>
      <c r="T8321" s="72"/>
      <c r="U8321" s="72"/>
      <c r="V8321" s="72"/>
      <c r="W8321" s="72"/>
      <c r="X8321" s="72"/>
      <c r="Y8321" s="72"/>
      <c r="Z8321" s="72"/>
      <c r="AA8321" s="72"/>
      <c r="AB8321" s="72"/>
      <c r="AC8321" s="72"/>
      <c r="AD8321" s="72"/>
      <c r="AE8321" s="72"/>
      <c r="AF8321" s="72"/>
      <c r="AG8321" s="72"/>
      <c r="AH8321" s="72"/>
      <c r="AI8321" s="72"/>
      <c r="AJ8321" s="72"/>
      <c r="AK8321" s="72"/>
    </row>
    <row r="8322" ht="14.25" customHeight="1">
      <c r="A8322" s="78">
        <v>8319.0</v>
      </c>
      <c r="C8322" s="78" t="str">
        <f>VLOOKUP(G8322,[1]Macrodata_CCF!$A$3:$D$55,4,FALSE)</f>
        <v>#ERROR!</v>
      </c>
      <c r="E8322" s="79" t="str">
        <f>VLOOKUP(G8322,[1]Macrodata_CCF!$A$3:$B$55,2,FALSE)</f>
        <v>#ERROR!</v>
      </c>
      <c r="F8322" s="78">
        <v>0.0</v>
      </c>
      <c r="G8322" s="80">
        <v>37.0</v>
      </c>
      <c r="H8322" s="81">
        <v>189120.0</v>
      </c>
      <c r="I8322" s="81">
        <v>370000.0</v>
      </c>
      <c r="J8322" s="81">
        <v>194545.0</v>
      </c>
      <c r="K8322" s="81">
        <v>370000.0</v>
      </c>
      <c r="L8322" s="82">
        <v>0.0299922600619195</v>
      </c>
      <c r="N8322" s="83">
        <f t="shared" si="1"/>
        <v>0.02999226006</v>
      </c>
      <c r="O8322" s="83">
        <f t="shared" si="2"/>
        <v>0.02999226006</v>
      </c>
      <c r="Q8322" s="83">
        <f t="shared" si="3"/>
        <v>0.4888648649</v>
      </c>
      <c r="R8322" s="83">
        <f t="shared" si="4"/>
        <v>0.02999226006</v>
      </c>
      <c r="S8322" s="83" t="b">
        <f t="shared" si="5"/>
        <v>0</v>
      </c>
      <c r="T8322" s="72"/>
      <c r="U8322" s="72"/>
      <c r="V8322" s="72"/>
      <c r="W8322" s="72"/>
      <c r="X8322" s="72"/>
      <c r="Y8322" s="72"/>
      <c r="Z8322" s="72"/>
      <c r="AA8322" s="72"/>
      <c r="AB8322" s="72"/>
      <c r="AC8322" s="72"/>
      <c r="AD8322" s="72"/>
      <c r="AE8322" s="72"/>
      <c r="AF8322" s="72"/>
      <c r="AG8322" s="72"/>
      <c r="AH8322" s="72"/>
      <c r="AI8322" s="72"/>
      <c r="AJ8322" s="72"/>
      <c r="AK8322" s="72"/>
    </row>
    <row r="8323" ht="14.25" customHeight="1">
      <c r="A8323" s="78">
        <v>8320.0</v>
      </c>
      <c r="C8323" s="78" t="str">
        <f>VLOOKUP(G8323,[1]Macrodata_CCF!$A$3:$D$55,4,FALSE)</f>
        <v>#ERROR!</v>
      </c>
      <c r="E8323" s="79" t="str">
        <f>VLOOKUP(G8323,[1]Macrodata_CCF!$A$3:$B$55,2,FALSE)</f>
        <v>#ERROR!</v>
      </c>
      <c r="F8323" s="78">
        <v>0.0</v>
      </c>
      <c r="G8323" s="80">
        <v>53.0</v>
      </c>
      <c r="H8323" s="81">
        <v>152640.0</v>
      </c>
      <c r="I8323" s="81">
        <v>720000.0</v>
      </c>
      <c r="J8323" s="81">
        <v>203700.0</v>
      </c>
      <c r="K8323" s="81">
        <v>720000.0</v>
      </c>
      <c r="L8323" s="82">
        <v>0.08999576988155668</v>
      </c>
      <c r="N8323" s="83">
        <f t="shared" si="1"/>
        <v>0.08999576988</v>
      </c>
      <c r="O8323" s="83">
        <f t="shared" si="2"/>
        <v>0.08999576988</v>
      </c>
      <c r="Q8323" s="83">
        <f t="shared" si="3"/>
        <v>0.788</v>
      </c>
      <c r="R8323" s="83">
        <f t="shared" si="4"/>
        <v>0.08999576988</v>
      </c>
      <c r="S8323" s="83" t="b">
        <f t="shared" si="5"/>
        <v>0</v>
      </c>
      <c r="T8323" s="72"/>
      <c r="U8323" s="72"/>
      <c r="V8323" s="72"/>
      <c r="W8323" s="72"/>
      <c r="X8323" s="72"/>
      <c r="Y8323" s="72"/>
      <c r="Z8323" s="72"/>
      <c r="AA8323" s="72"/>
      <c r="AB8323" s="72"/>
      <c r="AC8323" s="72"/>
      <c r="AD8323" s="72"/>
      <c r="AE8323" s="72"/>
      <c r="AF8323" s="72"/>
      <c r="AG8323" s="72"/>
      <c r="AH8323" s="72"/>
      <c r="AI8323" s="72"/>
      <c r="AJ8323" s="72"/>
      <c r="AK8323" s="72"/>
    </row>
    <row r="8324" ht="14.25" customHeight="1">
      <c r="A8324" s="78">
        <v>8321.0</v>
      </c>
      <c r="C8324" s="78" t="str">
        <f>VLOOKUP(G8324,[1]Macrodata_CCF!$A$3:$D$55,4,FALSE)</f>
        <v>#ERROR!</v>
      </c>
      <c r="E8324" s="79" t="str">
        <f>VLOOKUP(G8324,[1]Macrodata_CCF!$A$3:$B$55,2,FALSE)</f>
        <v>#ERROR!</v>
      </c>
      <c r="F8324" s="78">
        <v>0.0</v>
      </c>
      <c r="G8324" s="80">
        <v>2.0</v>
      </c>
      <c r="H8324" s="81">
        <v>465360.0</v>
      </c>
      <c r="I8324" s="81">
        <v>470000.0</v>
      </c>
      <c r="J8324" s="81">
        <v>466565.0</v>
      </c>
      <c r="K8324" s="81">
        <v>940000.0</v>
      </c>
      <c r="L8324" s="82">
        <v>0.259698275862069</v>
      </c>
      <c r="N8324" s="83">
        <f t="shared" si="1"/>
        <v>0.2596982759</v>
      </c>
      <c r="O8324" s="83">
        <f t="shared" si="2"/>
        <v>0.2596982759</v>
      </c>
      <c r="Q8324" s="83">
        <f t="shared" si="3"/>
        <v>0.009872340426</v>
      </c>
      <c r="R8324" s="83">
        <f t="shared" si="4"/>
        <v>0.002563829787</v>
      </c>
      <c r="S8324" s="83" t="b">
        <f t="shared" si="5"/>
        <v>0</v>
      </c>
      <c r="T8324" s="72"/>
      <c r="U8324" s="72"/>
      <c r="V8324" s="72"/>
      <c r="W8324" s="72"/>
      <c r="X8324" s="72"/>
      <c r="Y8324" s="72"/>
      <c r="Z8324" s="72"/>
      <c r="AA8324" s="72"/>
      <c r="AB8324" s="72"/>
      <c r="AC8324" s="72"/>
      <c r="AD8324" s="72"/>
      <c r="AE8324" s="72"/>
      <c r="AF8324" s="72"/>
      <c r="AG8324" s="72"/>
      <c r="AH8324" s="72"/>
      <c r="AI8324" s="72"/>
      <c r="AJ8324" s="72"/>
      <c r="AK8324" s="72"/>
    </row>
    <row r="8325" ht="14.25" customHeight="1">
      <c r="A8325" s="78">
        <v>8322.0</v>
      </c>
      <c r="C8325" s="78" t="str">
        <f>VLOOKUP(G8325,[1]Macrodata_CCF!$A$3:$D$55,4,FALSE)</f>
        <v>#ERROR!</v>
      </c>
      <c r="E8325" s="79" t="str">
        <f>VLOOKUP(G8325,[1]Macrodata_CCF!$A$3:$B$55,2,FALSE)</f>
        <v>#ERROR!</v>
      </c>
      <c r="F8325" s="78">
        <v>0.0</v>
      </c>
      <c r="G8325" s="80">
        <v>48.0</v>
      </c>
      <c r="H8325" s="81">
        <v>54585.0</v>
      </c>
      <c r="I8325" s="81">
        <v>140000.0</v>
      </c>
      <c r="J8325" s="81">
        <v>66545.0</v>
      </c>
      <c r="K8325" s="81">
        <v>140000.0</v>
      </c>
      <c r="L8325" s="82">
        <v>0.1400222443364749</v>
      </c>
      <c r="N8325" s="83">
        <f t="shared" si="1"/>
        <v>0.1400222443</v>
      </c>
      <c r="O8325" s="83">
        <f t="shared" si="2"/>
        <v>0.1400222443</v>
      </c>
      <c r="Q8325" s="83">
        <f t="shared" si="3"/>
        <v>0.6101071429</v>
      </c>
      <c r="R8325" s="83">
        <f t="shared" si="4"/>
        <v>0.1400222443</v>
      </c>
      <c r="S8325" s="83" t="b">
        <f t="shared" si="5"/>
        <v>0</v>
      </c>
      <c r="T8325" s="72"/>
      <c r="U8325" s="72"/>
      <c r="V8325" s="72"/>
      <c r="W8325" s="72"/>
      <c r="X8325" s="72"/>
      <c r="Y8325" s="72"/>
      <c r="Z8325" s="72"/>
      <c r="AA8325" s="72"/>
      <c r="AB8325" s="72"/>
      <c r="AC8325" s="72"/>
      <c r="AD8325" s="72"/>
      <c r="AE8325" s="72"/>
      <c r="AF8325" s="72"/>
      <c r="AG8325" s="72"/>
      <c r="AH8325" s="72"/>
      <c r="AI8325" s="72"/>
      <c r="AJ8325" s="72"/>
      <c r="AK8325" s="72"/>
    </row>
    <row r="8326" ht="14.25" customHeight="1">
      <c r="A8326" s="78">
        <v>8323.0</v>
      </c>
      <c r="C8326" s="78" t="str">
        <f>VLOOKUP(G8326,[1]Macrodata_CCF!$A$3:$D$55,4,FALSE)</f>
        <v>#ERROR!</v>
      </c>
      <c r="E8326" s="79" t="str">
        <f>VLOOKUP(G8326,[1]Macrodata_CCF!$A$3:$B$55,2,FALSE)</f>
        <v>#ERROR!</v>
      </c>
      <c r="F8326" s="78">
        <v>0.0</v>
      </c>
      <c r="G8326" s="80">
        <v>25.0</v>
      </c>
      <c r="H8326" s="81">
        <v>210090.0</v>
      </c>
      <c r="I8326" s="81">
        <v>910000.0</v>
      </c>
      <c r="J8326" s="81">
        <v>336075.0</v>
      </c>
      <c r="K8326" s="81">
        <v>910000.0</v>
      </c>
      <c r="L8326" s="82">
        <v>0.1800017145061508</v>
      </c>
      <c r="N8326" s="83">
        <f t="shared" si="1"/>
        <v>0.1800017145</v>
      </c>
      <c r="O8326" s="83">
        <f t="shared" si="2"/>
        <v>0.1800017145</v>
      </c>
      <c r="Q8326" s="83">
        <f t="shared" si="3"/>
        <v>0.7691318681</v>
      </c>
      <c r="R8326" s="83">
        <f t="shared" si="4"/>
        <v>0.1800017145</v>
      </c>
      <c r="S8326" s="83" t="b">
        <f t="shared" si="5"/>
        <v>0</v>
      </c>
      <c r="T8326" s="72"/>
      <c r="U8326" s="72"/>
      <c r="V8326" s="72"/>
      <c r="W8326" s="72"/>
      <c r="X8326" s="72"/>
      <c r="Y8326" s="72"/>
      <c r="Z8326" s="72"/>
      <c r="AA8326" s="72"/>
      <c r="AB8326" s="72"/>
      <c r="AC8326" s="72"/>
      <c r="AD8326" s="72"/>
      <c r="AE8326" s="72"/>
      <c r="AF8326" s="72"/>
      <c r="AG8326" s="72"/>
      <c r="AH8326" s="72"/>
      <c r="AI8326" s="72"/>
      <c r="AJ8326" s="72"/>
      <c r="AK8326" s="72"/>
    </row>
    <row r="8327" ht="14.25" customHeight="1">
      <c r="A8327" s="78">
        <v>8324.0</v>
      </c>
      <c r="C8327" s="78" t="str">
        <f>VLOOKUP(G8327,[1]Macrodata_CCF!$A$3:$D$55,4,FALSE)</f>
        <v>#ERROR!</v>
      </c>
      <c r="E8327" s="79" t="str">
        <f>VLOOKUP(G8327,[1]Macrodata_CCF!$A$3:$B$55,2,FALSE)</f>
        <v>#ERROR!</v>
      </c>
      <c r="F8327" s="78">
        <v>1.0</v>
      </c>
      <c r="G8327" s="80">
        <v>50.0</v>
      </c>
      <c r="H8327" s="81">
        <v>0.0</v>
      </c>
      <c r="I8327" s="81">
        <v>480000.0</v>
      </c>
      <c r="J8327" s="81">
        <v>192000.0</v>
      </c>
      <c r="K8327" s="81">
        <v>480000.0</v>
      </c>
      <c r="L8327" s="82">
        <v>0.4</v>
      </c>
      <c r="N8327" s="83">
        <f t="shared" si="1"/>
        <v>0.4</v>
      </c>
      <c r="O8327" s="83">
        <f t="shared" si="2"/>
        <v>0.4</v>
      </c>
      <c r="Q8327" s="83">
        <f t="shared" si="3"/>
        <v>1</v>
      </c>
      <c r="R8327" s="83">
        <f t="shared" si="4"/>
        <v>0.4</v>
      </c>
      <c r="S8327" s="83" t="b">
        <f t="shared" si="5"/>
        <v>0</v>
      </c>
      <c r="T8327" s="72"/>
      <c r="U8327" s="72"/>
      <c r="V8327" s="72"/>
      <c r="W8327" s="72"/>
      <c r="X8327" s="72"/>
      <c r="Y8327" s="72"/>
      <c r="Z8327" s="72"/>
      <c r="AA8327" s="72"/>
      <c r="AB8327" s="72"/>
      <c r="AC8327" s="72"/>
      <c r="AD8327" s="72"/>
      <c r="AE8327" s="72"/>
      <c r="AF8327" s="72"/>
      <c r="AG8327" s="72"/>
      <c r="AH8327" s="72"/>
      <c r="AI8327" s="72"/>
      <c r="AJ8327" s="72"/>
      <c r="AK8327" s="72"/>
    </row>
    <row r="8328" ht="14.25" customHeight="1">
      <c r="A8328" s="78">
        <v>8325.0</v>
      </c>
      <c r="C8328" s="78" t="str">
        <f>VLOOKUP(G8328,[1]Macrodata_CCF!$A$3:$D$55,4,FALSE)</f>
        <v>#ERROR!</v>
      </c>
      <c r="E8328" s="79" t="str">
        <f>VLOOKUP(G8328,[1]Macrodata_CCF!$A$3:$B$55,2,FALSE)</f>
        <v>#ERROR!</v>
      </c>
      <c r="F8328" s="78">
        <v>0.0</v>
      </c>
      <c r="G8328" s="80">
        <v>45.0</v>
      </c>
      <c r="H8328" s="81">
        <v>0.0</v>
      </c>
      <c r="I8328" s="81">
        <v>810000.0</v>
      </c>
      <c r="J8328" s="81">
        <v>129600.0</v>
      </c>
      <c r="K8328" s="81">
        <v>810000.0</v>
      </c>
      <c r="L8328" s="82">
        <v>0.16</v>
      </c>
      <c r="N8328" s="83">
        <f t="shared" si="1"/>
        <v>0.16</v>
      </c>
      <c r="O8328" s="83">
        <f t="shared" si="2"/>
        <v>0.16</v>
      </c>
      <c r="Q8328" s="83">
        <f t="shared" si="3"/>
        <v>1</v>
      </c>
      <c r="R8328" s="83">
        <f t="shared" si="4"/>
        <v>0.16</v>
      </c>
      <c r="S8328" s="83" t="b">
        <f t="shared" si="5"/>
        <v>0</v>
      </c>
      <c r="T8328" s="72"/>
      <c r="U8328" s="72"/>
      <c r="V8328" s="72"/>
      <c r="W8328" s="72"/>
      <c r="X8328" s="72"/>
      <c r="Y8328" s="72"/>
      <c r="Z8328" s="72"/>
      <c r="AA8328" s="72"/>
      <c r="AB8328" s="72"/>
      <c r="AC8328" s="72"/>
      <c r="AD8328" s="72"/>
      <c r="AE8328" s="72"/>
      <c r="AF8328" s="72"/>
      <c r="AG8328" s="72"/>
      <c r="AH8328" s="72"/>
      <c r="AI8328" s="72"/>
      <c r="AJ8328" s="72"/>
      <c r="AK8328" s="72"/>
    </row>
    <row r="8329" ht="14.25" customHeight="1">
      <c r="A8329" s="78">
        <v>8326.0</v>
      </c>
      <c r="C8329" s="78" t="str">
        <f>VLOOKUP(G8329,[1]Macrodata_CCF!$A$3:$D$55,4,FALSE)</f>
        <v>#ERROR!</v>
      </c>
      <c r="E8329" s="79" t="str">
        <f>VLOOKUP(G8329,[1]Macrodata_CCF!$A$3:$B$55,2,FALSE)</f>
        <v>#ERROR!</v>
      </c>
      <c r="F8329" s="78">
        <v>0.0</v>
      </c>
      <c r="G8329" s="80">
        <v>12.0</v>
      </c>
      <c r="H8329" s="81">
        <v>0.0</v>
      </c>
      <c r="I8329" s="81">
        <v>240000.0</v>
      </c>
      <c r="J8329" s="81">
        <v>72000.0</v>
      </c>
      <c r="K8329" s="81">
        <v>240000.0</v>
      </c>
      <c r="L8329" s="82">
        <v>0.3</v>
      </c>
      <c r="N8329" s="83">
        <f t="shared" si="1"/>
        <v>0.3</v>
      </c>
      <c r="O8329" s="83">
        <f t="shared" si="2"/>
        <v>0.3</v>
      </c>
      <c r="Q8329" s="83">
        <f t="shared" si="3"/>
        <v>1</v>
      </c>
      <c r="R8329" s="83">
        <f t="shared" si="4"/>
        <v>0.3</v>
      </c>
      <c r="S8329" s="83" t="b">
        <f t="shared" si="5"/>
        <v>0</v>
      </c>
      <c r="T8329" s="72"/>
      <c r="U8329" s="72"/>
      <c r="V8329" s="72"/>
      <c r="W8329" s="72"/>
      <c r="X8329" s="72"/>
      <c r="Y8329" s="72"/>
      <c r="Z8329" s="72"/>
      <c r="AA8329" s="72"/>
      <c r="AB8329" s="72"/>
      <c r="AC8329" s="72"/>
      <c r="AD8329" s="72"/>
      <c r="AE8329" s="72"/>
      <c r="AF8329" s="72"/>
      <c r="AG8329" s="72"/>
      <c r="AH8329" s="72"/>
      <c r="AI8329" s="72"/>
      <c r="AJ8329" s="72"/>
      <c r="AK8329" s="72"/>
    </row>
    <row r="8330" ht="14.25" customHeight="1">
      <c r="A8330" s="78">
        <v>8327.0</v>
      </c>
      <c r="C8330" s="78" t="str">
        <f>VLOOKUP(G8330,[1]Macrodata_CCF!$A$3:$D$55,4,FALSE)</f>
        <v>#ERROR!</v>
      </c>
      <c r="E8330" s="79" t="str">
        <f>VLOOKUP(G8330,[1]Macrodata_CCF!$A$3:$B$55,2,FALSE)</f>
        <v>#ERROR!</v>
      </c>
      <c r="F8330" s="78">
        <v>0.0</v>
      </c>
      <c r="G8330" s="80">
        <v>50.0</v>
      </c>
      <c r="H8330" s="81">
        <v>57750.0</v>
      </c>
      <c r="I8330" s="81">
        <v>250000.0</v>
      </c>
      <c r="J8330" s="81">
        <v>65440.0</v>
      </c>
      <c r="K8330" s="81">
        <v>250000.0</v>
      </c>
      <c r="L8330" s="82">
        <v>0.04</v>
      </c>
      <c r="N8330" s="83">
        <f t="shared" si="1"/>
        <v>0.04</v>
      </c>
      <c r="O8330" s="83">
        <f t="shared" si="2"/>
        <v>0.04</v>
      </c>
      <c r="Q8330" s="83">
        <f t="shared" si="3"/>
        <v>0.769</v>
      </c>
      <c r="R8330" s="83">
        <f t="shared" si="4"/>
        <v>0.04</v>
      </c>
      <c r="S8330" s="83" t="b">
        <f t="shared" si="5"/>
        <v>0</v>
      </c>
      <c r="T8330" s="72"/>
      <c r="U8330" s="72"/>
      <c r="V8330" s="72"/>
      <c r="W8330" s="72"/>
      <c r="X8330" s="72"/>
      <c r="Y8330" s="72"/>
      <c r="Z8330" s="72"/>
      <c r="AA8330" s="72"/>
      <c r="AB8330" s="72"/>
      <c r="AC8330" s="72"/>
      <c r="AD8330" s="72"/>
      <c r="AE8330" s="72"/>
      <c r="AF8330" s="72"/>
      <c r="AG8330" s="72"/>
      <c r="AH8330" s="72"/>
      <c r="AI8330" s="72"/>
      <c r="AJ8330" s="72"/>
      <c r="AK8330" s="72"/>
    </row>
    <row r="8331" ht="14.25" customHeight="1">
      <c r="A8331" s="78">
        <v>8328.0</v>
      </c>
      <c r="C8331" s="78" t="str">
        <f>VLOOKUP(G8331,[1]Macrodata_CCF!$A$3:$D$55,4,FALSE)</f>
        <v>#ERROR!</v>
      </c>
      <c r="E8331" s="79" t="str">
        <f>VLOOKUP(G8331,[1]Macrodata_CCF!$A$3:$B$55,2,FALSE)</f>
        <v>#ERROR!</v>
      </c>
      <c r="F8331" s="78">
        <v>0.0</v>
      </c>
      <c r="G8331" s="80">
        <v>22.0</v>
      </c>
      <c r="H8331" s="81">
        <v>20405.0</v>
      </c>
      <c r="I8331" s="81">
        <v>40000.0</v>
      </c>
      <c r="J8331" s="81">
        <v>23345.0</v>
      </c>
      <c r="K8331" s="81">
        <v>40000.0</v>
      </c>
      <c r="L8331" s="82">
        <v>0.150038275070171</v>
      </c>
      <c r="N8331" s="83">
        <f t="shared" si="1"/>
        <v>0.1500382751</v>
      </c>
      <c r="O8331" s="83">
        <f t="shared" si="2"/>
        <v>0.1500382751</v>
      </c>
      <c r="Q8331" s="83">
        <f t="shared" si="3"/>
        <v>0.489875</v>
      </c>
      <c r="R8331" s="83">
        <f t="shared" si="4"/>
        <v>0.1500382751</v>
      </c>
      <c r="S8331" s="83" t="b">
        <f t="shared" si="5"/>
        <v>0</v>
      </c>
      <c r="T8331" s="72"/>
      <c r="U8331" s="72"/>
      <c r="V8331" s="72"/>
      <c r="W8331" s="72"/>
      <c r="X8331" s="72"/>
      <c r="Y8331" s="72"/>
      <c r="Z8331" s="72"/>
      <c r="AA8331" s="72"/>
      <c r="AB8331" s="72"/>
      <c r="AC8331" s="72"/>
      <c r="AD8331" s="72"/>
      <c r="AE8331" s="72"/>
      <c r="AF8331" s="72"/>
      <c r="AG8331" s="72"/>
      <c r="AH8331" s="72"/>
      <c r="AI8331" s="72"/>
      <c r="AJ8331" s="72"/>
      <c r="AK8331" s="72"/>
    </row>
    <row r="8332" ht="14.25" customHeight="1">
      <c r="A8332" s="78">
        <v>8329.0</v>
      </c>
      <c r="C8332" s="78" t="str">
        <f>VLOOKUP(G8332,[1]Macrodata_CCF!$A$3:$D$55,4,FALSE)</f>
        <v>#ERROR!</v>
      </c>
      <c r="E8332" s="79" t="str">
        <f>VLOOKUP(G8332,[1]Macrodata_CCF!$A$3:$B$55,2,FALSE)</f>
        <v>#ERROR!</v>
      </c>
      <c r="F8332" s="78">
        <v>0.0</v>
      </c>
      <c r="G8332" s="80">
        <v>45.0</v>
      </c>
      <c r="H8332" s="81">
        <v>238830.0</v>
      </c>
      <c r="I8332" s="81">
        <v>630000.0</v>
      </c>
      <c r="J8332" s="81">
        <v>313150.0</v>
      </c>
      <c r="K8332" s="81">
        <v>630000.0</v>
      </c>
      <c r="L8332" s="82">
        <v>0.1899941202034921</v>
      </c>
      <c r="N8332" s="83">
        <f t="shared" si="1"/>
        <v>0.1899941202</v>
      </c>
      <c r="O8332" s="83">
        <f t="shared" si="2"/>
        <v>0.1899941202</v>
      </c>
      <c r="Q8332" s="83">
        <f t="shared" si="3"/>
        <v>0.6209047619</v>
      </c>
      <c r="R8332" s="83">
        <f t="shared" si="4"/>
        <v>0.1899941202</v>
      </c>
      <c r="S8332" s="83" t="b">
        <f t="shared" si="5"/>
        <v>0</v>
      </c>
      <c r="T8332" s="72"/>
      <c r="U8332" s="72"/>
      <c r="V8332" s="72"/>
      <c r="W8332" s="72"/>
      <c r="X8332" s="72"/>
      <c r="Y8332" s="72"/>
      <c r="Z8332" s="72"/>
      <c r="AA8332" s="72"/>
      <c r="AB8332" s="72"/>
      <c r="AC8332" s="72"/>
      <c r="AD8332" s="72"/>
      <c r="AE8332" s="72"/>
      <c r="AF8332" s="72"/>
      <c r="AG8332" s="72"/>
      <c r="AH8332" s="72"/>
      <c r="AI8332" s="72"/>
      <c r="AJ8332" s="72"/>
      <c r="AK8332" s="72"/>
    </row>
    <row r="8333" ht="14.25" customHeight="1">
      <c r="A8333" s="78">
        <v>8330.0</v>
      </c>
      <c r="C8333" s="78" t="str">
        <f>VLOOKUP(G8333,[1]Macrodata_CCF!$A$3:$D$55,4,FALSE)</f>
        <v>#ERROR!</v>
      </c>
      <c r="E8333" s="79" t="str">
        <f>VLOOKUP(G8333,[1]Macrodata_CCF!$A$3:$B$55,2,FALSE)</f>
        <v>#ERROR!</v>
      </c>
      <c r="F8333" s="78">
        <v>0.0</v>
      </c>
      <c r="G8333" s="80">
        <v>37.0</v>
      </c>
      <c r="H8333" s="81">
        <v>65195.0</v>
      </c>
      <c r="I8333" s="81">
        <v>150000.0</v>
      </c>
      <c r="J8333" s="81">
        <v>77070.0</v>
      </c>
      <c r="K8333" s="81">
        <v>150000.0</v>
      </c>
      <c r="L8333" s="82">
        <v>0.1400271210423914</v>
      </c>
      <c r="N8333" s="83">
        <f t="shared" si="1"/>
        <v>0.140027121</v>
      </c>
      <c r="O8333" s="83">
        <f t="shared" si="2"/>
        <v>0.140027121</v>
      </c>
      <c r="Q8333" s="83">
        <f t="shared" si="3"/>
        <v>0.5653666667</v>
      </c>
      <c r="R8333" s="83">
        <f t="shared" si="4"/>
        <v>0.140027121</v>
      </c>
      <c r="S8333" s="83" t="b">
        <f t="shared" si="5"/>
        <v>0</v>
      </c>
      <c r="T8333" s="72"/>
      <c r="U8333" s="72"/>
      <c r="V8333" s="72"/>
      <c r="W8333" s="72"/>
      <c r="X8333" s="72"/>
      <c r="Y8333" s="72"/>
      <c r="Z8333" s="72"/>
      <c r="AA8333" s="72"/>
      <c r="AB8333" s="72"/>
      <c r="AC8333" s="72"/>
      <c r="AD8333" s="72"/>
      <c r="AE8333" s="72"/>
      <c r="AF8333" s="72"/>
      <c r="AG8333" s="72"/>
      <c r="AH8333" s="72"/>
      <c r="AI8333" s="72"/>
      <c r="AJ8333" s="72"/>
      <c r="AK8333" s="72"/>
    </row>
    <row r="8334" ht="14.25" customHeight="1">
      <c r="A8334" s="78">
        <v>8331.0</v>
      </c>
      <c r="C8334" s="78" t="str">
        <f>VLOOKUP(G8334,[1]Macrodata_CCF!$A$3:$D$55,4,FALSE)</f>
        <v>#ERROR!</v>
      </c>
      <c r="E8334" s="79" t="str">
        <f>VLOOKUP(G8334,[1]Macrodata_CCF!$A$3:$B$55,2,FALSE)</f>
        <v>#ERROR!</v>
      </c>
      <c r="F8334" s="78">
        <v>0.0</v>
      </c>
      <c r="G8334" s="80">
        <v>7.0</v>
      </c>
      <c r="H8334" s="81">
        <v>106105.0</v>
      </c>
      <c r="I8334" s="81">
        <v>120000.0</v>
      </c>
      <c r="J8334" s="81">
        <v>110135.0</v>
      </c>
      <c r="K8334" s="81">
        <v>120000.0</v>
      </c>
      <c r="L8334" s="82">
        <v>0.2900323857502699</v>
      </c>
      <c r="N8334" s="83">
        <f t="shared" si="1"/>
        <v>0.2900323858</v>
      </c>
      <c r="O8334" s="83">
        <f t="shared" si="2"/>
        <v>0.2900323858</v>
      </c>
      <c r="Q8334" s="83">
        <f t="shared" si="3"/>
        <v>0.1157916667</v>
      </c>
      <c r="R8334" s="83">
        <f t="shared" si="4"/>
        <v>0.2900323858</v>
      </c>
      <c r="S8334" s="83" t="b">
        <f t="shared" si="5"/>
        <v>0</v>
      </c>
      <c r="T8334" s="72"/>
      <c r="U8334" s="72"/>
      <c r="V8334" s="72"/>
      <c r="W8334" s="72"/>
      <c r="X8334" s="72"/>
      <c r="Y8334" s="72"/>
      <c r="Z8334" s="72"/>
      <c r="AA8334" s="72"/>
      <c r="AB8334" s="72"/>
      <c r="AC8334" s="72"/>
      <c r="AD8334" s="72"/>
      <c r="AE8334" s="72"/>
      <c r="AF8334" s="72"/>
      <c r="AG8334" s="72"/>
      <c r="AH8334" s="72"/>
      <c r="AI8334" s="72"/>
      <c r="AJ8334" s="72"/>
      <c r="AK8334" s="72"/>
    </row>
    <row r="8335" ht="14.25" customHeight="1">
      <c r="A8335" s="78">
        <v>8332.0</v>
      </c>
      <c r="C8335" s="78" t="str">
        <f>VLOOKUP(G8335,[1]Macrodata_CCF!$A$3:$D$55,4,FALSE)</f>
        <v>#ERROR!</v>
      </c>
      <c r="E8335" s="79" t="str">
        <f>VLOOKUP(G8335,[1]Macrodata_CCF!$A$3:$B$55,2,FALSE)</f>
        <v>#ERROR!</v>
      </c>
      <c r="F8335" s="78">
        <v>0.0</v>
      </c>
      <c r="G8335" s="80">
        <v>33.0</v>
      </c>
      <c r="H8335" s="81">
        <v>769090.0</v>
      </c>
      <c r="I8335" s="81">
        <v>830000.0</v>
      </c>
      <c r="J8335" s="81">
        <v>846600.0</v>
      </c>
      <c r="K8335" s="81">
        <v>830000.0</v>
      </c>
      <c r="L8335" s="82">
        <v>1.272533245772451</v>
      </c>
      <c r="N8335" s="83">
        <f t="shared" si="1"/>
        <v>1.272533246</v>
      </c>
      <c r="O8335" s="83">
        <f t="shared" si="2"/>
        <v>1</v>
      </c>
      <c r="Q8335" s="83">
        <f t="shared" si="3"/>
        <v>0.07338554217</v>
      </c>
      <c r="R8335" s="83">
        <f t="shared" si="4"/>
        <v>0.09338554217</v>
      </c>
      <c r="S8335" s="83" t="b">
        <f t="shared" si="5"/>
        <v>1</v>
      </c>
      <c r="T8335" s="72"/>
      <c r="U8335" s="72"/>
      <c r="V8335" s="72"/>
      <c r="W8335" s="72"/>
      <c r="X8335" s="72"/>
      <c r="Y8335" s="72"/>
      <c r="Z8335" s="72"/>
      <c r="AA8335" s="72"/>
      <c r="AB8335" s="72"/>
      <c r="AC8335" s="72"/>
      <c r="AD8335" s="72"/>
      <c r="AE8335" s="72"/>
      <c r="AF8335" s="72"/>
      <c r="AG8335" s="72"/>
      <c r="AH8335" s="72"/>
      <c r="AI8335" s="72"/>
      <c r="AJ8335" s="72"/>
      <c r="AK8335" s="72"/>
    </row>
    <row r="8336" ht="14.25" customHeight="1">
      <c r="A8336" s="78">
        <v>8333.0</v>
      </c>
      <c r="C8336" s="78" t="str">
        <f>VLOOKUP(G8336,[1]Macrodata_CCF!$A$3:$D$55,4,FALSE)</f>
        <v>#ERROR!</v>
      </c>
      <c r="E8336" s="79" t="str">
        <f>VLOOKUP(G8336,[1]Macrodata_CCF!$A$3:$B$55,2,FALSE)</f>
        <v>#ERROR!</v>
      </c>
      <c r="F8336" s="78">
        <v>0.0</v>
      </c>
      <c r="G8336" s="80">
        <v>34.0</v>
      </c>
      <c r="H8336" s="81">
        <v>425395.0</v>
      </c>
      <c r="I8336" s="81">
        <v>490000.0</v>
      </c>
      <c r="J8336" s="81">
        <v>409245.0</v>
      </c>
      <c r="K8336" s="81">
        <v>931000.0</v>
      </c>
      <c r="L8336" s="82">
        <v>-0.2499806516523489</v>
      </c>
      <c r="N8336" s="83">
        <f t="shared" si="1"/>
        <v>-0.2499806517</v>
      </c>
      <c r="O8336" s="83">
        <f t="shared" si="2"/>
        <v>0</v>
      </c>
      <c r="Q8336" s="83">
        <f t="shared" si="3"/>
        <v>0.1318469388</v>
      </c>
      <c r="R8336" s="83">
        <f t="shared" si="4"/>
        <v>-0.2499806517</v>
      </c>
      <c r="S8336" s="83" t="b">
        <f t="shared" si="5"/>
        <v>0</v>
      </c>
      <c r="T8336" s="72"/>
      <c r="U8336" s="72"/>
      <c r="V8336" s="72"/>
      <c r="W8336" s="72"/>
      <c r="X8336" s="72"/>
      <c r="Y8336" s="72"/>
      <c r="Z8336" s="72"/>
      <c r="AA8336" s="72"/>
      <c r="AB8336" s="72"/>
      <c r="AC8336" s="72"/>
      <c r="AD8336" s="72"/>
      <c r="AE8336" s="72"/>
      <c r="AF8336" s="72"/>
      <c r="AG8336" s="72"/>
      <c r="AH8336" s="72"/>
      <c r="AI8336" s="72"/>
      <c r="AJ8336" s="72"/>
      <c r="AK8336" s="72"/>
    </row>
    <row r="8337" ht="14.25" customHeight="1">
      <c r="A8337" s="78">
        <v>8334.0</v>
      </c>
      <c r="C8337" s="78" t="str">
        <f>VLOOKUP(G8337,[1]Macrodata_CCF!$A$3:$D$55,4,FALSE)</f>
        <v>#ERROR!</v>
      </c>
      <c r="E8337" s="79" t="str">
        <f>VLOOKUP(G8337,[1]Macrodata_CCF!$A$3:$B$55,2,FALSE)</f>
        <v>#ERROR!</v>
      </c>
      <c r="F8337" s="78">
        <v>1.0</v>
      </c>
      <c r="G8337" s="80">
        <v>22.0</v>
      </c>
      <c r="H8337" s="81">
        <v>526030.0</v>
      </c>
      <c r="I8337" s="81">
        <v>910000.0</v>
      </c>
      <c r="J8337" s="81">
        <v>694975.0</v>
      </c>
      <c r="K8337" s="81">
        <v>910000.0</v>
      </c>
      <c r="L8337" s="82">
        <v>0.4399953121337605</v>
      </c>
      <c r="N8337" s="83">
        <f t="shared" si="1"/>
        <v>0.4399953121</v>
      </c>
      <c r="O8337" s="83">
        <f t="shared" si="2"/>
        <v>0.4399953121</v>
      </c>
      <c r="Q8337" s="83">
        <f t="shared" si="3"/>
        <v>0.4219450549</v>
      </c>
      <c r="R8337" s="83">
        <f t="shared" si="4"/>
        <v>0.4399953121</v>
      </c>
      <c r="S8337" s="83" t="b">
        <f t="shared" si="5"/>
        <v>0</v>
      </c>
      <c r="T8337" s="72"/>
      <c r="U8337" s="72"/>
      <c r="V8337" s="72"/>
      <c r="W8337" s="72"/>
      <c r="X8337" s="72"/>
      <c r="Y8337" s="72"/>
      <c r="Z8337" s="72"/>
      <c r="AA8337" s="72"/>
      <c r="AB8337" s="72"/>
      <c r="AC8337" s="72"/>
      <c r="AD8337" s="72"/>
      <c r="AE8337" s="72"/>
      <c r="AF8337" s="72"/>
      <c r="AG8337" s="72"/>
      <c r="AH8337" s="72"/>
      <c r="AI8337" s="72"/>
      <c r="AJ8337" s="72"/>
      <c r="AK8337" s="72"/>
    </row>
    <row r="8338" ht="14.25" customHeight="1">
      <c r="A8338" s="78">
        <v>8335.0</v>
      </c>
      <c r="C8338" s="78" t="str">
        <f>VLOOKUP(G8338,[1]Macrodata_CCF!$A$3:$D$55,4,FALSE)</f>
        <v>#ERROR!</v>
      </c>
      <c r="E8338" s="79" t="str">
        <f>VLOOKUP(G8338,[1]Macrodata_CCF!$A$3:$B$55,2,FALSE)</f>
        <v>#ERROR!</v>
      </c>
      <c r="F8338" s="78">
        <v>1.0</v>
      </c>
      <c r="G8338" s="80">
        <v>34.0</v>
      </c>
      <c r="H8338" s="81">
        <v>96295.0</v>
      </c>
      <c r="I8338" s="81">
        <v>180000.0</v>
      </c>
      <c r="J8338" s="81">
        <v>139820.0</v>
      </c>
      <c r="K8338" s="81">
        <v>180000.0</v>
      </c>
      <c r="L8338" s="82">
        <v>0.5199808852517771</v>
      </c>
      <c r="N8338" s="83">
        <f t="shared" si="1"/>
        <v>0.5199808853</v>
      </c>
      <c r="O8338" s="83">
        <f t="shared" si="2"/>
        <v>0.5199808853</v>
      </c>
      <c r="Q8338" s="83">
        <f t="shared" si="3"/>
        <v>0.4650277778</v>
      </c>
      <c r="R8338" s="83">
        <f t="shared" si="4"/>
        <v>0.5199808853</v>
      </c>
      <c r="S8338" s="83" t="b">
        <f t="shared" si="5"/>
        <v>0</v>
      </c>
      <c r="T8338" s="72"/>
      <c r="U8338" s="72"/>
      <c r="V8338" s="72"/>
      <c r="W8338" s="72"/>
      <c r="X8338" s="72"/>
      <c r="Y8338" s="72"/>
      <c r="Z8338" s="72"/>
      <c r="AA8338" s="72"/>
      <c r="AB8338" s="72"/>
      <c r="AC8338" s="72"/>
      <c r="AD8338" s="72"/>
      <c r="AE8338" s="72"/>
      <c r="AF8338" s="72"/>
      <c r="AG8338" s="72"/>
      <c r="AH8338" s="72"/>
      <c r="AI8338" s="72"/>
      <c r="AJ8338" s="72"/>
      <c r="AK8338" s="72"/>
    </row>
    <row r="8339" ht="14.25" customHeight="1">
      <c r="A8339" s="78">
        <v>8336.0</v>
      </c>
      <c r="C8339" s="78" t="str">
        <f>VLOOKUP(G8339,[1]Macrodata_CCF!$A$3:$D$55,4,FALSE)</f>
        <v>#ERROR!</v>
      </c>
      <c r="E8339" s="79" t="str">
        <f>VLOOKUP(G8339,[1]Macrodata_CCF!$A$3:$B$55,2,FALSE)</f>
        <v>#ERROR!</v>
      </c>
      <c r="F8339" s="78">
        <v>0.0</v>
      </c>
      <c r="G8339" s="80">
        <v>43.0</v>
      </c>
      <c r="H8339" s="81">
        <v>403750.0</v>
      </c>
      <c r="I8339" s="81">
        <v>480000.0</v>
      </c>
      <c r="J8339" s="81">
        <v>417475.0</v>
      </c>
      <c r="K8339" s="81">
        <v>480000.0</v>
      </c>
      <c r="L8339" s="82">
        <v>0.18</v>
      </c>
      <c r="N8339" s="83">
        <f t="shared" si="1"/>
        <v>0.18</v>
      </c>
      <c r="O8339" s="83">
        <f t="shared" si="2"/>
        <v>0.18</v>
      </c>
      <c r="Q8339" s="83">
        <f t="shared" si="3"/>
        <v>0.1588541667</v>
      </c>
      <c r="R8339" s="83">
        <f t="shared" si="4"/>
        <v>0.18</v>
      </c>
      <c r="S8339" s="83" t="b">
        <f t="shared" si="5"/>
        <v>0</v>
      </c>
      <c r="T8339" s="72"/>
      <c r="U8339" s="72"/>
      <c r="V8339" s="72"/>
      <c r="W8339" s="72"/>
      <c r="X8339" s="72"/>
      <c r="Y8339" s="72"/>
      <c r="Z8339" s="72"/>
      <c r="AA8339" s="72"/>
      <c r="AB8339" s="72"/>
      <c r="AC8339" s="72"/>
      <c r="AD8339" s="72"/>
      <c r="AE8339" s="72"/>
      <c r="AF8339" s="72"/>
      <c r="AG8339" s="72"/>
      <c r="AH8339" s="72"/>
      <c r="AI8339" s="72"/>
      <c r="AJ8339" s="72"/>
      <c r="AK8339" s="72"/>
    </row>
    <row r="8340" ht="14.25" customHeight="1">
      <c r="A8340" s="78">
        <v>8337.0</v>
      </c>
      <c r="C8340" s="78" t="str">
        <f>VLOOKUP(G8340,[1]Macrodata_CCF!$A$3:$D$55,4,FALSE)</f>
        <v>#ERROR!</v>
      </c>
      <c r="E8340" s="79" t="str">
        <f>VLOOKUP(G8340,[1]Macrodata_CCF!$A$3:$B$55,2,FALSE)</f>
        <v>#ERROR!</v>
      </c>
      <c r="F8340" s="78">
        <v>0.0</v>
      </c>
      <c r="G8340" s="80">
        <v>8.0</v>
      </c>
      <c r="H8340" s="81">
        <v>5015.0</v>
      </c>
      <c r="I8340" s="81">
        <v>20000.0</v>
      </c>
      <c r="J8340" s="81">
        <v>9210.0</v>
      </c>
      <c r="K8340" s="81">
        <v>34000.0</v>
      </c>
      <c r="L8340" s="82">
        <v>0.2799466132799466</v>
      </c>
      <c r="N8340" s="83">
        <f t="shared" si="1"/>
        <v>0.2799466133</v>
      </c>
      <c r="O8340" s="83">
        <f t="shared" si="2"/>
        <v>0.2799466133</v>
      </c>
      <c r="Q8340" s="83">
        <f t="shared" si="3"/>
        <v>0.74925</v>
      </c>
      <c r="R8340" s="83">
        <f t="shared" si="4"/>
        <v>0.2799466133</v>
      </c>
      <c r="S8340" s="83" t="b">
        <f t="shared" si="5"/>
        <v>0</v>
      </c>
      <c r="T8340" s="72"/>
      <c r="U8340" s="72"/>
      <c r="V8340" s="72"/>
      <c r="W8340" s="72"/>
      <c r="X8340" s="72"/>
      <c r="Y8340" s="72"/>
      <c r="Z8340" s="72"/>
      <c r="AA8340" s="72"/>
      <c r="AB8340" s="72"/>
      <c r="AC8340" s="72"/>
      <c r="AD8340" s="72"/>
      <c r="AE8340" s="72"/>
      <c r="AF8340" s="72"/>
      <c r="AG8340" s="72"/>
      <c r="AH8340" s="72"/>
      <c r="AI8340" s="72"/>
      <c r="AJ8340" s="72"/>
      <c r="AK8340" s="72"/>
    </row>
    <row r="8341" ht="14.25" customHeight="1">
      <c r="A8341" s="78">
        <v>8338.0</v>
      </c>
      <c r="C8341" s="78" t="str">
        <f>VLOOKUP(G8341,[1]Macrodata_CCF!$A$3:$D$55,4,FALSE)</f>
        <v>#ERROR!</v>
      </c>
      <c r="E8341" s="79" t="str">
        <f>VLOOKUP(G8341,[1]Macrodata_CCF!$A$3:$B$55,2,FALSE)</f>
        <v>#ERROR!</v>
      </c>
      <c r="F8341" s="78">
        <v>0.0</v>
      </c>
      <c r="G8341" s="80">
        <v>46.0</v>
      </c>
      <c r="H8341" s="81">
        <v>3955.0</v>
      </c>
      <c r="I8341" s="81">
        <v>40000.0</v>
      </c>
      <c r="J8341" s="81">
        <v>0.0</v>
      </c>
      <c r="K8341" s="81">
        <v>40000.0</v>
      </c>
      <c r="L8341" s="82">
        <v>-0.1097239561659037</v>
      </c>
      <c r="N8341" s="83">
        <f t="shared" si="1"/>
        <v>-0.1097239562</v>
      </c>
      <c r="O8341" s="83">
        <f t="shared" si="2"/>
        <v>0</v>
      </c>
      <c r="Q8341" s="83">
        <f t="shared" si="3"/>
        <v>0.901125</v>
      </c>
      <c r="R8341" s="83">
        <f t="shared" si="4"/>
        <v>-0.1097239562</v>
      </c>
      <c r="S8341" s="83" t="b">
        <f t="shared" si="5"/>
        <v>0</v>
      </c>
      <c r="T8341" s="72"/>
      <c r="U8341" s="72"/>
      <c r="V8341" s="72"/>
      <c r="W8341" s="72"/>
      <c r="X8341" s="72"/>
      <c r="Y8341" s="72"/>
      <c r="Z8341" s="72"/>
      <c r="AA8341" s="72"/>
      <c r="AB8341" s="72"/>
      <c r="AC8341" s="72"/>
      <c r="AD8341" s="72"/>
      <c r="AE8341" s="72"/>
      <c r="AF8341" s="72"/>
      <c r="AG8341" s="72"/>
      <c r="AH8341" s="72"/>
      <c r="AI8341" s="72"/>
      <c r="AJ8341" s="72"/>
      <c r="AK8341" s="72"/>
    </row>
    <row r="8342" ht="14.25" customHeight="1">
      <c r="A8342" s="78">
        <v>8339.0</v>
      </c>
      <c r="C8342" s="78" t="str">
        <f>VLOOKUP(G8342,[1]Macrodata_CCF!$A$3:$D$55,4,FALSE)</f>
        <v>#ERROR!</v>
      </c>
      <c r="E8342" s="79" t="str">
        <f>VLOOKUP(G8342,[1]Macrodata_CCF!$A$3:$B$55,2,FALSE)</f>
        <v>#ERROR!</v>
      </c>
      <c r="F8342" s="78">
        <v>0.0</v>
      </c>
      <c r="G8342" s="80">
        <v>47.0</v>
      </c>
      <c r="H8342" s="81">
        <v>124965.0</v>
      </c>
      <c r="I8342" s="81">
        <v>930000.0</v>
      </c>
      <c r="J8342" s="81">
        <v>269870.0</v>
      </c>
      <c r="K8342" s="81">
        <v>1674000.0</v>
      </c>
      <c r="L8342" s="82">
        <v>0.179998385163378</v>
      </c>
      <c r="N8342" s="83">
        <f t="shared" si="1"/>
        <v>0.1799983852</v>
      </c>
      <c r="O8342" s="83">
        <f t="shared" si="2"/>
        <v>0.1799983852</v>
      </c>
      <c r="Q8342" s="83">
        <f t="shared" si="3"/>
        <v>0.8656290323</v>
      </c>
      <c r="R8342" s="83">
        <f t="shared" si="4"/>
        <v>0.1799983852</v>
      </c>
      <c r="S8342" s="83" t="b">
        <f t="shared" si="5"/>
        <v>0</v>
      </c>
      <c r="T8342" s="72"/>
      <c r="U8342" s="72"/>
      <c r="V8342" s="72"/>
      <c r="W8342" s="72"/>
      <c r="X8342" s="72"/>
      <c r="Y8342" s="72"/>
      <c r="Z8342" s="72"/>
      <c r="AA8342" s="72"/>
      <c r="AB8342" s="72"/>
      <c r="AC8342" s="72"/>
      <c r="AD8342" s="72"/>
      <c r="AE8342" s="72"/>
      <c r="AF8342" s="72"/>
      <c r="AG8342" s="72"/>
      <c r="AH8342" s="72"/>
      <c r="AI8342" s="72"/>
      <c r="AJ8342" s="72"/>
      <c r="AK8342" s="72"/>
    </row>
    <row r="8343" ht="14.25" customHeight="1">
      <c r="A8343" s="78">
        <v>8340.0</v>
      </c>
      <c r="C8343" s="78" t="str">
        <f>VLOOKUP(G8343,[1]Macrodata_CCF!$A$3:$D$55,4,FALSE)</f>
        <v>#ERROR!</v>
      </c>
      <c r="E8343" s="79" t="str">
        <f>VLOOKUP(G8343,[1]Macrodata_CCF!$A$3:$B$55,2,FALSE)</f>
        <v>#ERROR!</v>
      </c>
      <c r="F8343" s="78">
        <v>0.0</v>
      </c>
      <c r="G8343" s="80">
        <v>35.0</v>
      </c>
      <c r="H8343" s="81">
        <v>550775.0</v>
      </c>
      <c r="I8343" s="81">
        <v>640000.0</v>
      </c>
      <c r="J8343" s="81">
        <v>556130.0</v>
      </c>
      <c r="K8343" s="81">
        <v>640000.0</v>
      </c>
      <c r="L8343" s="82">
        <v>0.06001681143177361</v>
      </c>
      <c r="N8343" s="83">
        <f t="shared" si="1"/>
        <v>0.06001681143</v>
      </c>
      <c r="O8343" s="83">
        <f t="shared" si="2"/>
        <v>0.06001681143</v>
      </c>
      <c r="Q8343" s="83">
        <f t="shared" si="3"/>
        <v>0.1394140625</v>
      </c>
      <c r="R8343" s="83">
        <f t="shared" si="4"/>
        <v>0.06001681143</v>
      </c>
      <c r="S8343" s="83" t="b">
        <f t="shared" si="5"/>
        <v>0</v>
      </c>
      <c r="T8343" s="72"/>
      <c r="U8343" s="72"/>
      <c r="V8343" s="72"/>
      <c r="W8343" s="72"/>
      <c r="X8343" s="72"/>
      <c r="Y8343" s="72"/>
      <c r="Z8343" s="72"/>
      <c r="AA8343" s="72"/>
      <c r="AB8343" s="72"/>
      <c r="AC8343" s="72"/>
      <c r="AD8343" s="72"/>
      <c r="AE8343" s="72"/>
      <c r="AF8343" s="72"/>
      <c r="AG8343" s="72"/>
      <c r="AH8343" s="72"/>
      <c r="AI8343" s="72"/>
      <c r="AJ8343" s="72"/>
      <c r="AK8343" s="72"/>
    </row>
    <row r="8344" ht="14.25" customHeight="1">
      <c r="A8344" s="78">
        <v>8341.0</v>
      </c>
      <c r="C8344" s="78" t="str">
        <f>VLOOKUP(G8344,[1]Macrodata_CCF!$A$3:$D$55,4,FALSE)</f>
        <v>#ERROR!</v>
      </c>
      <c r="E8344" s="79" t="str">
        <f>VLOOKUP(G8344,[1]Macrodata_CCF!$A$3:$B$55,2,FALSE)</f>
        <v>#ERROR!</v>
      </c>
      <c r="F8344" s="78">
        <v>0.0</v>
      </c>
      <c r="G8344" s="80">
        <v>34.0</v>
      </c>
      <c r="H8344" s="81">
        <v>33265.0</v>
      </c>
      <c r="I8344" s="81">
        <v>300000.0</v>
      </c>
      <c r="J8344" s="81">
        <v>43935.0</v>
      </c>
      <c r="K8344" s="81">
        <v>300000.0</v>
      </c>
      <c r="L8344" s="82">
        <v>0.04000224942358521</v>
      </c>
      <c r="N8344" s="83">
        <f t="shared" si="1"/>
        <v>0.04000224942</v>
      </c>
      <c r="O8344" s="83">
        <f t="shared" si="2"/>
        <v>0.04000224942</v>
      </c>
      <c r="Q8344" s="83">
        <f t="shared" si="3"/>
        <v>0.8891166667</v>
      </c>
      <c r="R8344" s="83">
        <f t="shared" si="4"/>
        <v>0.04000224942</v>
      </c>
      <c r="S8344" s="83" t="b">
        <f t="shared" si="5"/>
        <v>0</v>
      </c>
      <c r="T8344" s="72"/>
      <c r="U8344" s="72"/>
      <c r="V8344" s="72"/>
      <c r="W8344" s="72"/>
      <c r="X8344" s="72"/>
      <c r="Y8344" s="72"/>
      <c r="Z8344" s="72"/>
      <c r="AA8344" s="72"/>
      <c r="AB8344" s="72"/>
      <c r="AC8344" s="72"/>
      <c r="AD8344" s="72"/>
      <c r="AE8344" s="72"/>
      <c r="AF8344" s="72"/>
      <c r="AG8344" s="72"/>
      <c r="AH8344" s="72"/>
      <c r="AI8344" s="72"/>
      <c r="AJ8344" s="72"/>
      <c r="AK8344" s="72"/>
    </row>
    <row r="8345" ht="14.25" customHeight="1">
      <c r="A8345" s="78">
        <v>8342.0</v>
      </c>
      <c r="C8345" s="78" t="str">
        <f>VLOOKUP(G8345,[1]Macrodata_CCF!$A$3:$D$55,4,FALSE)</f>
        <v>#ERROR!</v>
      </c>
      <c r="E8345" s="79" t="str">
        <f>VLOOKUP(G8345,[1]Macrodata_CCF!$A$3:$B$55,2,FALSE)</f>
        <v>#ERROR!</v>
      </c>
      <c r="F8345" s="78">
        <v>1.0</v>
      </c>
      <c r="G8345" s="80">
        <v>12.0</v>
      </c>
      <c r="H8345" s="81">
        <v>0.0</v>
      </c>
      <c r="I8345" s="81">
        <v>980000.0</v>
      </c>
      <c r="J8345" s="81">
        <v>0.0</v>
      </c>
      <c r="K8345" s="81">
        <v>980000.0</v>
      </c>
      <c r="L8345" s="82">
        <v>0.0</v>
      </c>
      <c r="N8345" s="83">
        <f t="shared" si="1"/>
        <v>0</v>
      </c>
      <c r="O8345" s="83">
        <f t="shared" si="2"/>
        <v>0</v>
      </c>
      <c r="Q8345" s="83">
        <f t="shared" si="3"/>
        <v>1</v>
      </c>
      <c r="R8345" s="83">
        <f t="shared" si="4"/>
        <v>0</v>
      </c>
      <c r="S8345" s="83" t="b">
        <f t="shared" si="5"/>
        <v>0</v>
      </c>
      <c r="T8345" s="72"/>
      <c r="U8345" s="72"/>
      <c r="V8345" s="72"/>
      <c r="W8345" s="72"/>
      <c r="X8345" s="72"/>
      <c r="Y8345" s="72"/>
      <c r="Z8345" s="72"/>
      <c r="AA8345" s="72"/>
      <c r="AB8345" s="72"/>
      <c r="AC8345" s="72"/>
      <c r="AD8345" s="72"/>
      <c r="AE8345" s="72"/>
      <c r="AF8345" s="72"/>
      <c r="AG8345" s="72"/>
      <c r="AH8345" s="72"/>
      <c r="AI8345" s="72"/>
      <c r="AJ8345" s="72"/>
      <c r="AK8345" s="72"/>
    </row>
    <row r="8346" ht="14.25" customHeight="1">
      <c r="A8346" s="78">
        <v>8343.0</v>
      </c>
      <c r="C8346" s="78" t="str">
        <f>VLOOKUP(G8346,[1]Macrodata_CCF!$A$3:$D$55,4,FALSE)</f>
        <v>#ERROR!</v>
      </c>
      <c r="E8346" s="79" t="str">
        <f>VLOOKUP(G8346,[1]Macrodata_CCF!$A$3:$B$55,2,FALSE)</f>
        <v>#ERROR!</v>
      </c>
      <c r="F8346" s="78">
        <v>0.0</v>
      </c>
      <c r="G8346" s="80">
        <v>37.0</v>
      </c>
      <c r="H8346" s="81">
        <v>7360.0</v>
      </c>
      <c r="I8346" s="81">
        <v>220000.0</v>
      </c>
      <c r="J8346" s="81">
        <v>28625.0</v>
      </c>
      <c r="K8346" s="81">
        <v>220000.0</v>
      </c>
      <c r="L8346" s="82">
        <v>0.1000047027840482</v>
      </c>
      <c r="N8346" s="83">
        <f t="shared" si="1"/>
        <v>0.1000047028</v>
      </c>
      <c r="O8346" s="83">
        <f t="shared" si="2"/>
        <v>0.1000047028</v>
      </c>
      <c r="Q8346" s="83">
        <f t="shared" si="3"/>
        <v>0.9665454545</v>
      </c>
      <c r="R8346" s="83">
        <f t="shared" si="4"/>
        <v>0.1000047028</v>
      </c>
      <c r="S8346" s="83" t="b">
        <f t="shared" si="5"/>
        <v>0</v>
      </c>
      <c r="T8346" s="72"/>
      <c r="U8346" s="72"/>
      <c r="V8346" s="72"/>
      <c r="W8346" s="72"/>
      <c r="X8346" s="72"/>
      <c r="Y8346" s="72"/>
      <c r="Z8346" s="72"/>
      <c r="AA8346" s="72"/>
      <c r="AB8346" s="72"/>
      <c r="AC8346" s="72"/>
      <c r="AD8346" s="72"/>
      <c r="AE8346" s="72"/>
      <c r="AF8346" s="72"/>
      <c r="AG8346" s="72"/>
      <c r="AH8346" s="72"/>
      <c r="AI8346" s="72"/>
      <c r="AJ8346" s="72"/>
      <c r="AK8346" s="72"/>
    </row>
    <row r="8347" ht="14.25" customHeight="1">
      <c r="A8347" s="78">
        <v>8344.0</v>
      </c>
      <c r="C8347" s="78" t="str">
        <f>VLOOKUP(G8347,[1]Macrodata_CCF!$A$3:$D$55,4,FALSE)</f>
        <v>#ERROR!</v>
      </c>
      <c r="E8347" s="79" t="str">
        <f>VLOOKUP(G8347,[1]Macrodata_CCF!$A$3:$B$55,2,FALSE)</f>
        <v>#ERROR!</v>
      </c>
      <c r="F8347" s="78">
        <v>0.0</v>
      </c>
      <c r="G8347" s="80">
        <v>50.0</v>
      </c>
      <c r="H8347" s="81">
        <v>51895.0</v>
      </c>
      <c r="I8347" s="81">
        <v>240000.0</v>
      </c>
      <c r="J8347" s="81">
        <v>244800.0</v>
      </c>
      <c r="K8347" s="81">
        <v>240000.0</v>
      </c>
      <c r="L8347" s="82">
        <v>1.025517663007363</v>
      </c>
      <c r="N8347" s="83">
        <f t="shared" si="1"/>
        <v>1.025517663</v>
      </c>
      <c r="O8347" s="83">
        <f t="shared" si="2"/>
        <v>1</v>
      </c>
      <c r="Q8347" s="83">
        <f t="shared" si="3"/>
        <v>0.7837708333</v>
      </c>
      <c r="R8347" s="83">
        <f t="shared" si="4"/>
        <v>1.025517663</v>
      </c>
      <c r="S8347" s="83" t="b">
        <f t="shared" si="5"/>
        <v>0</v>
      </c>
      <c r="T8347" s="72"/>
      <c r="U8347" s="72"/>
      <c r="V8347" s="72"/>
      <c r="W8347" s="72"/>
      <c r="X8347" s="72"/>
      <c r="Y8347" s="72"/>
      <c r="Z8347" s="72"/>
      <c r="AA8347" s="72"/>
      <c r="AB8347" s="72"/>
      <c r="AC8347" s="72"/>
      <c r="AD8347" s="72"/>
      <c r="AE8347" s="72"/>
      <c r="AF8347" s="72"/>
      <c r="AG8347" s="72"/>
      <c r="AH8347" s="72"/>
      <c r="AI8347" s="72"/>
      <c r="AJ8347" s="72"/>
      <c r="AK8347" s="72"/>
    </row>
    <row r="8348" ht="14.25" customHeight="1">
      <c r="A8348" s="78">
        <v>8345.0</v>
      </c>
      <c r="C8348" s="78" t="str">
        <f>VLOOKUP(G8348,[1]Macrodata_CCF!$A$3:$D$55,4,FALSE)</f>
        <v>#ERROR!</v>
      </c>
      <c r="E8348" s="79" t="str">
        <f>VLOOKUP(G8348,[1]Macrodata_CCF!$A$3:$B$55,2,FALSE)</f>
        <v>#ERROR!</v>
      </c>
      <c r="F8348" s="78">
        <v>1.0</v>
      </c>
      <c r="G8348" s="80">
        <v>9.0</v>
      </c>
      <c r="H8348" s="81">
        <v>0.0</v>
      </c>
      <c r="I8348" s="81">
        <v>590000.0</v>
      </c>
      <c r="J8348" s="81">
        <v>336300.0</v>
      </c>
      <c r="K8348" s="81">
        <v>944000.0</v>
      </c>
      <c r="L8348" s="82">
        <v>0.57</v>
      </c>
      <c r="N8348" s="83">
        <f t="shared" si="1"/>
        <v>0.57</v>
      </c>
      <c r="O8348" s="83">
        <f t="shared" si="2"/>
        <v>0.57</v>
      </c>
      <c r="Q8348" s="83">
        <f t="shared" si="3"/>
        <v>1</v>
      </c>
      <c r="R8348" s="83">
        <f t="shared" si="4"/>
        <v>0.57</v>
      </c>
      <c r="S8348" s="83" t="b">
        <f t="shared" si="5"/>
        <v>0</v>
      </c>
      <c r="T8348" s="72"/>
      <c r="U8348" s="72"/>
      <c r="V8348" s="72"/>
      <c r="W8348" s="72"/>
      <c r="X8348" s="72"/>
      <c r="Y8348" s="72"/>
      <c r="Z8348" s="72"/>
      <c r="AA8348" s="72"/>
      <c r="AB8348" s="72"/>
      <c r="AC8348" s="72"/>
      <c r="AD8348" s="72"/>
      <c r="AE8348" s="72"/>
      <c r="AF8348" s="72"/>
      <c r="AG8348" s="72"/>
      <c r="AH8348" s="72"/>
      <c r="AI8348" s="72"/>
      <c r="AJ8348" s="72"/>
      <c r="AK8348" s="72"/>
    </row>
    <row r="8349" ht="14.25" customHeight="1">
      <c r="A8349" s="78">
        <v>8346.0</v>
      </c>
      <c r="C8349" s="78" t="str">
        <f>VLOOKUP(G8349,[1]Macrodata_CCF!$A$3:$D$55,4,FALSE)</f>
        <v>#ERROR!</v>
      </c>
      <c r="E8349" s="79" t="str">
        <f>VLOOKUP(G8349,[1]Macrodata_CCF!$A$3:$B$55,2,FALSE)</f>
        <v>#ERROR!</v>
      </c>
      <c r="F8349" s="78">
        <v>0.0</v>
      </c>
      <c r="G8349" s="80">
        <v>36.0</v>
      </c>
      <c r="H8349" s="81">
        <v>263260.0</v>
      </c>
      <c r="I8349" s="81">
        <v>410000.0</v>
      </c>
      <c r="J8349" s="81">
        <v>288205.0</v>
      </c>
      <c r="K8349" s="81">
        <v>410000.0</v>
      </c>
      <c r="L8349" s="82">
        <v>0.1699945481804552</v>
      </c>
      <c r="N8349" s="83">
        <f t="shared" si="1"/>
        <v>0.1699945482</v>
      </c>
      <c r="O8349" s="83">
        <f t="shared" si="2"/>
        <v>0.1699945482</v>
      </c>
      <c r="Q8349" s="83">
        <f t="shared" si="3"/>
        <v>0.357902439</v>
      </c>
      <c r="R8349" s="83">
        <f t="shared" si="4"/>
        <v>0.1699945482</v>
      </c>
      <c r="S8349" s="83" t="b">
        <f t="shared" si="5"/>
        <v>0</v>
      </c>
      <c r="T8349" s="72"/>
      <c r="U8349" s="72"/>
      <c r="V8349" s="72"/>
      <c r="W8349" s="72"/>
      <c r="X8349" s="72"/>
      <c r="Y8349" s="72"/>
      <c r="Z8349" s="72"/>
      <c r="AA8349" s="72"/>
      <c r="AB8349" s="72"/>
      <c r="AC8349" s="72"/>
      <c r="AD8349" s="72"/>
      <c r="AE8349" s="72"/>
      <c r="AF8349" s="72"/>
      <c r="AG8349" s="72"/>
      <c r="AH8349" s="72"/>
      <c r="AI8349" s="72"/>
      <c r="AJ8349" s="72"/>
      <c r="AK8349" s="72"/>
    </row>
    <row r="8350" ht="14.25" customHeight="1">
      <c r="A8350" s="78">
        <v>8347.0</v>
      </c>
      <c r="C8350" s="78" t="str">
        <f>VLOOKUP(G8350,[1]Macrodata_CCF!$A$3:$D$55,4,FALSE)</f>
        <v>#ERROR!</v>
      </c>
      <c r="E8350" s="79" t="str">
        <f>VLOOKUP(G8350,[1]Macrodata_CCF!$A$3:$B$55,2,FALSE)</f>
        <v>#ERROR!</v>
      </c>
      <c r="F8350" s="78">
        <v>0.0</v>
      </c>
      <c r="G8350" s="80">
        <v>40.0</v>
      </c>
      <c r="H8350" s="81">
        <v>8365.0</v>
      </c>
      <c r="I8350" s="81">
        <v>30000.0</v>
      </c>
      <c r="J8350" s="81">
        <v>10530.0</v>
      </c>
      <c r="K8350" s="81">
        <v>54000.0</v>
      </c>
      <c r="L8350" s="82">
        <v>0.1000693321007627</v>
      </c>
      <c r="N8350" s="83">
        <f t="shared" si="1"/>
        <v>0.1000693321</v>
      </c>
      <c r="O8350" s="83">
        <f t="shared" si="2"/>
        <v>0.1000693321</v>
      </c>
      <c r="Q8350" s="83">
        <f t="shared" si="3"/>
        <v>0.7211666667</v>
      </c>
      <c r="R8350" s="83">
        <f t="shared" si="4"/>
        <v>0.1000693321</v>
      </c>
      <c r="S8350" s="83" t="b">
        <f t="shared" si="5"/>
        <v>0</v>
      </c>
      <c r="T8350" s="72"/>
      <c r="U8350" s="72"/>
      <c r="V8350" s="72"/>
      <c r="W8350" s="72"/>
      <c r="X8350" s="72"/>
      <c r="Y8350" s="72"/>
      <c r="Z8350" s="72"/>
      <c r="AA8350" s="72"/>
      <c r="AB8350" s="72"/>
      <c r="AC8350" s="72"/>
      <c r="AD8350" s="72"/>
      <c r="AE8350" s="72"/>
      <c r="AF8350" s="72"/>
      <c r="AG8350" s="72"/>
      <c r="AH8350" s="72"/>
      <c r="AI8350" s="72"/>
      <c r="AJ8350" s="72"/>
      <c r="AK8350" s="72"/>
    </row>
    <row r="8351" ht="14.25" customHeight="1">
      <c r="A8351" s="78">
        <v>8348.0</v>
      </c>
      <c r="C8351" s="78" t="str">
        <f>VLOOKUP(G8351,[1]Macrodata_CCF!$A$3:$D$55,4,FALSE)</f>
        <v>#ERROR!</v>
      </c>
      <c r="E8351" s="79" t="str">
        <f>VLOOKUP(G8351,[1]Macrodata_CCF!$A$3:$B$55,2,FALSE)</f>
        <v>#ERROR!</v>
      </c>
      <c r="F8351" s="78">
        <v>0.0</v>
      </c>
      <c r="G8351" s="80">
        <v>35.0</v>
      </c>
      <c r="H8351" s="81">
        <v>839040.0</v>
      </c>
      <c r="I8351" s="81">
        <v>970000.0</v>
      </c>
      <c r="J8351" s="81">
        <v>849515.0</v>
      </c>
      <c r="K8351" s="81">
        <v>1552000.0</v>
      </c>
      <c r="L8351" s="82">
        <v>0.07998625534514356</v>
      </c>
      <c r="N8351" s="83">
        <f t="shared" si="1"/>
        <v>0.07998625535</v>
      </c>
      <c r="O8351" s="83">
        <f t="shared" si="2"/>
        <v>0.07998625535</v>
      </c>
      <c r="Q8351" s="83">
        <f t="shared" si="3"/>
        <v>0.1350103093</v>
      </c>
      <c r="R8351" s="83">
        <f t="shared" si="4"/>
        <v>0.07998625535</v>
      </c>
      <c r="S8351" s="83" t="b">
        <f t="shared" si="5"/>
        <v>0</v>
      </c>
      <c r="T8351" s="72"/>
      <c r="U8351" s="72"/>
      <c r="V8351" s="72"/>
      <c r="W8351" s="72"/>
      <c r="X8351" s="72"/>
      <c r="Y8351" s="72"/>
      <c r="Z8351" s="72"/>
      <c r="AA8351" s="72"/>
      <c r="AB8351" s="72"/>
      <c r="AC8351" s="72"/>
      <c r="AD8351" s="72"/>
      <c r="AE8351" s="72"/>
      <c r="AF8351" s="72"/>
      <c r="AG8351" s="72"/>
      <c r="AH8351" s="72"/>
      <c r="AI8351" s="72"/>
      <c r="AJ8351" s="72"/>
      <c r="AK8351" s="72"/>
    </row>
    <row r="8352" ht="14.25" customHeight="1">
      <c r="A8352" s="78">
        <v>8349.0</v>
      </c>
      <c r="C8352" s="78" t="str">
        <f>VLOOKUP(G8352,[1]Macrodata_CCF!$A$3:$D$55,4,FALSE)</f>
        <v>#ERROR!</v>
      </c>
      <c r="E8352" s="79" t="str">
        <f>VLOOKUP(G8352,[1]Macrodata_CCF!$A$3:$B$55,2,FALSE)</f>
        <v>#ERROR!</v>
      </c>
      <c r="F8352" s="78">
        <v>0.0</v>
      </c>
      <c r="G8352" s="80">
        <v>15.0</v>
      </c>
      <c r="H8352" s="81">
        <v>397705.0</v>
      </c>
      <c r="I8352" s="81">
        <v>480000.0</v>
      </c>
      <c r="J8352" s="81">
        <v>411695.0</v>
      </c>
      <c r="K8352" s="81">
        <v>720000.0</v>
      </c>
      <c r="L8352" s="82">
        <v>0.1699981772890212</v>
      </c>
      <c r="N8352" s="83">
        <f t="shared" si="1"/>
        <v>0.1699981773</v>
      </c>
      <c r="O8352" s="83">
        <f t="shared" si="2"/>
        <v>0.1699981773</v>
      </c>
      <c r="Q8352" s="83">
        <f t="shared" si="3"/>
        <v>0.1714479167</v>
      </c>
      <c r="R8352" s="83">
        <f t="shared" si="4"/>
        <v>0.1699981773</v>
      </c>
      <c r="S8352" s="83" t="b">
        <f t="shared" si="5"/>
        <v>0</v>
      </c>
      <c r="T8352" s="72"/>
      <c r="U8352" s="72"/>
      <c r="V8352" s="72"/>
      <c r="W8352" s="72"/>
      <c r="X8352" s="72"/>
      <c r="Y8352" s="72"/>
      <c r="Z8352" s="72"/>
      <c r="AA8352" s="72"/>
      <c r="AB8352" s="72"/>
      <c r="AC8352" s="72"/>
      <c r="AD8352" s="72"/>
      <c r="AE8352" s="72"/>
      <c r="AF8352" s="72"/>
      <c r="AG8352" s="72"/>
      <c r="AH8352" s="72"/>
      <c r="AI8352" s="72"/>
      <c r="AJ8352" s="72"/>
      <c r="AK8352" s="72"/>
    </row>
    <row r="8353" ht="14.25" customHeight="1">
      <c r="A8353" s="78">
        <v>8350.0</v>
      </c>
      <c r="C8353" s="78" t="str">
        <f>VLOOKUP(G8353,[1]Macrodata_CCF!$A$3:$D$55,4,FALSE)</f>
        <v>#ERROR!</v>
      </c>
      <c r="E8353" s="79" t="str">
        <f>VLOOKUP(G8353,[1]Macrodata_CCF!$A$3:$B$55,2,FALSE)</f>
        <v>#ERROR!</v>
      </c>
      <c r="F8353" s="78">
        <v>0.0</v>
      </c>
      <c r="G8353" s="80">
        <v>13.0</v>
      </c>
      <c r="H8353" s="81">
        <v>0.0</v>
      </c>
      <c r="I8353" s="81">
        <v>910000.0</v>
      </c>
      <c r="J8353" s="81">
        <v>127400.0</v>
      </c>
      <c r="K8353" s="81">
        <v>910000.0</v>
      </c>
      <c r="L8353" s="82">
        <v>0.14</v>
      </c>
      <c r="N8353" s="83">
        <f t="shared" si="1"/>
        <v>0.14</v>
      </c>
      <c r="O8353" s="83">
        <f t="shared" si="2"/>
        <v>0.14</v>
      </c>
      <c r="Q8353" s="83">
        <f t="shared" si="3"/>
        <v>1</v>
      </c>
      <c r="R8353" s="83">
        <f t="shared" si="4"/>
        <v>0.14</v>
      </c>
      <c r="S8353" s="83" t="b">
        <f t="shared" si="5"/>
        <v>0</v>
      </c>
      <c r="T8353" s="72"/>
      <c r="U8353" s="72"/>
      <c r="V8353" s="72"/>
      <c r="W8353" s="72"/>
      <c r="X8353" s="72"/>
      <c r="Y8353" s="72"/>
      <c r="Z8353" s="72"/>
      <c r="AA8353" s="72"/>
      <c r="AB8353" s="72"/>
      <c r="AC8353" s="72"/>
      <c r="AD8353" s="72"/>
      <c r="AE8353" s="72"/>
      <c r="AF8353" s="72"/>
      <c r="AG8353" s="72"/>
      <c r="AH8353" s="72"/>
      <c r="AI8353" s="72"/>
      <c r="AJ8353" s="72"/>
      <c r="AK8353" s="72"/>
    </row>
    <row r="8354" ht="14.25" customHeight="1">
      <c r="A8354" s="78">
        <v>8351.0</v>
      </c>
      <c r="C8354" s="78" t="str">
        <f>VLOOKUP(G8354,[1]Macrodata_CCF!$A$3:$D$55,4,FALSE)</f>
        <v>#ERROR!</v>
      </c>
      <c r="E8354" s="79" t="str">
        <f>VLOOKUP(G8354,[1]Macrodata_CCF!$A$3:$B$55,2,FALSE)</f>
        <v>#ERROR!</v>
      </c>
      <c r="F8354" s="78">
        <v>0.0</v>
      </c>
      <c r="G8354" s="80">
        <v>8.0</v>
      </c>
      <c r="H8354" s="81">
        <v>1245.0</v>
      </c>
      <c r="I8354" s="81">
        <v>50000.0</v>
      </c>
      <c r="J8354" s="81">
        <v>14410.0</v>
      </c>
      <c r="K8354" s="81">
        <v>50000.0</v>
      </c>
      <c r="L8354" s="82">
        <v>0.270023587324377</v>
      </c>
      <c r="N8354" s="83">
        <f t="shared" si="1"/>
        <v>0.2700235873</v>
      </c>
      <c r="O8354" s="83">
        <f t="shared" si="2"/>
        <v>0.2700235873</v>
      </c>
      <c r="Q8354" s="83">
        <f t="shared" si="3"/>
        <v>0.9751</v>
      </c>
      <c r="R8354" s="83">
        <f t="shared" si="4"/>
        <v>0.2700235873</v>
      </c>
      <c r="S8354" s="83" t="b">
        <f t="shared" si="5"/>
        <v>0</v>
      </c>
      <c r="T8354" s="72"/>
      <c r="U8354" s="72"/>
      <c r="V8354" s="72"/>
      <c r="W8354" s="72"/>
      <c r="X8354" s="72"/>
      <c r="Y8354" s="72"/>
      <c r="Z8354" s="72"/>
      <c r="AA8354" s="72"/>
      <c r="AB8354" s="72"/>
      <c r="AC8354" s="72"/>
      <c r="AD8354" s="72"/>
      <c r="AE8354" s="72"/>
      <c r="AF8354" s="72"/>
      <c r="AG8354" s="72"/>
      <c r="AH8354" s="72"/>
      <c r="AI8354" s="72"/>
      <c r="AJ8354" s="72"/>
      <c r="AK8354" s="72"/>
    </row>
    <row r="8355" ht="14.25" customHeight="1">
      <c r="A8355" s="78">
        <v>8352.0</v>
      </c>
      <c r="C8355" s="78" t="str">
        <f>VLOOKUP(G8355,[1]Macrodata_CCF!$A$3:$D$55,4,FALSE)</f>
        <v>#ERROR!</v>
      </c>
      <c r="E8355" s="79" t="str">
        <f>VLOOKUP(G8355,[1]Macrodata_CCF!$A$3:$B$55,2,FALSE)</f>
        <v>#ERROR!</v>
      </c>
      <c r="F8355" s="78">
        <v>0.0</v>
      </c>
      <c r="G8355" s="80">
        <v>15.0</v>
      </c>
      <c r="H8355" s="81">
        <v>251985.0</v>
      </c>
      <c r="I8355" s="81">
        <v>330000.0</v>
      </c>
      <c r="J8355" s="81">
        <v>263685.0</v>
      </c>
      <c r="K8355" s="81">
        <v>330000.0</v>
      </c>
      <c r="L8355" s="82">
        <v>0.1499711593924245</v>
      </c>
      <c r="N8355" s="83">
        <f t="shared" si="1"/>
        <v>0.1499711594</v>
      </c>
      <c r="O8355" s="83">
        <f t="shared" si="2"/>
        <v>0.1499711594</v>
      </c>
      <c r="Q8355" s="83">
        <f t="shared" si="3"/>
        <v>0.2364090909</v>
      </c>
      <c r="R8355" s="83">
        <f t="shared" si="4"/>
        <v>0.1499711594</v>
      </c>
      <c r="S8355" s="83" t="b">
        <f t="shared" si="5"/>
        <v>0</v>
      </c>
      <c r="T8355" s="72"/>
      <c r="U8355" s="72"/>
      <c r="V8355" s="72"/>
      <c r="W8355" s="72"/>
      <c r="X8355" s="72"/>
      <c r="Y8355" s="72"/>
      <c r="Z8355" s="72"/>
      <c r="AA8355" s="72"/>
      <c r="AB8355" s="72"/>
      <c r="AC8355" s="72"/>
      <c r="AD8355" s="72"/>
      <c r="AE8355" s="72"/>
      <c r="AF8355" s="72"/>
      <c r="AG8355" s="72"/>
      <c r="AH8355" s="72"/>
      <c r="AI8355" s="72"/>
      <c r="AJ8355" s="72"/>
      <c r="AK8355" s="72"/>
    </row>
    <row r="8356" ht="14.25" customHeight="1">
      <c r="A8356" s="78">
        <v>8353.0</v>
      </c>
      <c r="C8356" s="78" t="str">
        <f>VLOOKUP(G8356,[1]Macrodata_CCF!$A$3:$D$55,4,FALSE)</f>
        <v>#ERROR!</v>
      </c>
      <c r="E8356" s="79" t="str">
        <f>VLOOKUP(G8356,[1]Macrodata_CCF!$A$3:$B$55,2,FALSE)</f>
        <v>#ERROR!</v>
      </c>
      <c r="F8356" s="78">
        <v>0.0</v>
      </c>
      <c r="G8356" s="80">
        <v>27.0</v>
      </c>
      <c r="H8356" s="81">
        <v>633470.0</v>
      </c>
      <c r="I8356" s="81">
        <v>670000.0</v>
      </c>
      <c r="J8356" s="81">
        <v>639315.0</v>
      </c>
      <c r="K8356" s="81">
        <v>670000.0</v>
      </c>
      <c r="L8356" s="82">
        <v>0.1600054749520942</v>
      </c>
      <c r="N8356" s="83">
        <f t="shared" si="1"/>
        <v>0.160005475</v>
      </c>
      <c r="O8356" s="83">
        <f t="shared" si="2"/>
        <v>0.160005475</v>
      </c>
      <c r="Q8356" s="83">
        <f t="shared" si="3"/>
        <v>0.05452238806</v>
      </c>
      <c r="R8356" s="83">
        <f t="shared" si="4"/>
        <v>0.008723880597</v>
      </c>
      <c r="S8356" s="83" t="b">
        <f t="shared" si="5"/>
        <v>0</v>
      </c>
      <c r="T8356" s="72"/>
      <c r="U8356" s="72"/>
      <c r="V8356" s="72"/>
      <c r="W8356" s="72"/>
      <c r="X8356" s="72"/>
      <c r="Y8356" s="72"/>
      <c r="Z8356" s="72"/>
      <c r="AA8356" s="72"/>
      <c r="AB8356" s="72"/>
      <c r="AC8356" s="72"/>
      <c r="AD8356" s="72"/>
      <c r="AE8356" s="72"/>
      <c r="AF8356" s="72"/>
      <c r="AG8356" s="72"/>
      <c r="AH8356" s="72"/>
      <c r="AI8356" s="72"/>
      <c r="AJ8356" s="72"/>
      <c r="AK8356" s="72"/>
    </row>
    <row r="8357" ht="14.25" customHeight="1">
      <c r="A8357" s="78">
        <v>8354.0</v>
      </c>
      <c r="C8357" s="78" t="str">
        <f>VLOOKUP(G8357,[1]Macrodata_CCF!$A$3:$D$55,4,FALSE)</f>
        <v>#ERROR!</v>
      </c>
      <c r="E8357" s="79" t="str">
        <f>VLOOKUP(G8357,[1]Macrodata_CCF!$A$3:$B$55,2,FALSE)</f>
        <v>#ERROR!</v>
      </c>
      <c r="F8357" s="78">
        <v>0.0</v>
      </c>
      <c r="G8357" s="80">
        <v>9.0</v>
      </c>
      <c r="H8357" s="81">
        <v>46700.0</v>
      </c>
      <c r="I8357" s="81">
        <v>120000.0</v>
      </c>
      <c r="J8357" s="81">
        <v>65760.0</v>
      </c>
      <c r="K8357" s="81">
        <v>120000.0</v>
      </c>
      <c r="L8357" s="82">
        <v>0.2600272851296044</v>
      </c>
      <c r="N8357" s="83">
        <f t="shared" si="1"/>
        <v>0.2600272851</v>
      </c>
      <c r="O8357" s="83">
        <f t="shared" si="2"/>
        <v>0.2600272851</v>
      </c>
      <c r="Q8357" s="83">
        <f t="shared" si="3"/>
        <v>0.6108333333</v>
      </c>
      <c r="R8357" s="83">
        <f t="shared" si="4"/>
        <v>0.2600272851</v>
      </c>
      <c r="S8357" s="83" t="b">
        <f t="shared" si="5"/>
        <v>0</v>
      </c>
      <c r="T8357" s="72"/>
      <c r="U8357" s="72"/>
      <c r="V8357" s="72"/>
      <c r="W8357" s="72"/>
      <c r="X8357" s="72"/>
      <c r="Y8357" s="72"/>
      <c r="Z8357" s="72"/>
      <c r="AA8357" s="72"/>
      <c r="AB8357" s="72"/>
      <c r="AC8357" s="72"/>
      <c r="AD8357" s="72"/>
      <c r="AE8357" s="72"/>
      <c r="AF8357" s="72"/>
      <c r="AG8357" s="72"/>
      <c r="AH8357" s="72"/>
      <c r="AI8357" s="72"/>
      <c r="AJ8357" s="72"/>
      <c r="AK8357" s="72"/>
    </row>
    <row r="8358" ht="14.25" customHeight="1">
      <c r="A8358" s="78">
        <v>8355.0</v>
      </c>
      <c r="C8358" s="78" t="str">
        <f>VLOOKUP(G8358,[1]Macrodata_CCF!$A$3:$D$55,4,FALSE)</f>
        <v>#ERROR!</v>
      </c>
      <c r="E8358" s="79" t="str">
        <f>VLOOKUP(G8358,[1]Macrodata_CCF!$A$3:$B$55,2,FALSE)</f>
        <v>#ERROR!</v>
      </c>
      <c r="F8358" s="78">
        <v>0.0</v>
      </c>
      <c r="G8358" s="80">
        <v>48.0</v>
      </c>
      <c r="H8358" s="81">
        <v>45810.0</v>
      </c>
      <c r="I8358" s="81">
        <v>520000.0</v>
      </c>
      <c r="J8358" s="81">
        <v>530400.0</v>
      </c>
      <c r="K8358" s="81">
        <v>520000.0</v>
      </c>
      <c r="L8358" s="82">
        <v>1.021932136907147</v>
      </c>
      <c r="N8358" s="83">
        <f t="shared" si="1"/>
        <v>1.021932137</v>
      </c>
      <c r="O8358" s="83">
        <f t="shared" si="2"/>
        <v>1</v>
      </c>
      <c r="Q8358" s="83">
        <f t="shared" si="3"/>
        <v>0.9119038462</v>
      </c>
      <c r="R8358" s="83">
        <f t="shared" si="4"/>
        <v>1.021932137</v>
      </c>
      <c r="S8358" s="83" t="b">
        <f t="shared" si="5"/>
        <v>0</v>
      </c>
      <c r="T8358" s="72"/>
      <c r="U8358" s="72"/>
      <c r="V8358" s="72"/>
      <c r="W8358" s="72"/>
      <c r="X8358" s="72"/>
      <c r="Y8358" s="72"/>
      <c r="Z8358" s="72"/>
      <c r="AA8358" s="72"/>
      <c r="AB8358" s="72"/>
      <c r="AC8358" s="72"/>
      <c r="AD8358" s="72"/>
      <c r="AE8358" s="72"/>
      <c r="AF8358" s="72"/>
      <c r="AG8358" s="72"/>
      <c r="AH8358" s="72"/>
      <c r="AI8358" s="72"/>
      <c r="AJ8358" s="72"/>
      <c r="AK8358" s="72"/>
    </row>
    <row r="8359" ht="14.25" customHeight="1">
      <c r="A8359" s="78">
        <v>8356.0</v>
      </c>
      <c r="C8359" s="78" t="str">
        <f>VLOOKUP(G8359,[1]Macrodata_CCF!$A$3:$D$55,4,FALSE)</f>
        <v>#ERROR!</v>
      </c>
      <c r="E8359" s="79" t="str">
        <f>VLOOKUP(G8359,[1]Macrodata_CCF!$A$3:$B$55,2,FALSE)</f>
        <v>#ERROR!</v>
      </c>
      <c r="F8359" s="78">
        <v>0.0</v>
      </c>
      <c r="G8359" s="80">
        <v>31.0</v>
      </c>
      <c r="H8359" s="81">
        <v>4900.0</v>
      </c>
      <c r="I8359" s="81">
        <v>30000.0</v>
      </c>
      <c r="J8359" s="81">
        <v>9670.0</v>
      </c>
      <c r="K8359" s="81">
        <v>30000.0</v>
      </c>
      <c r="L8359" s="82">
        <v>0.1900398406374502</v>
      </c>
      <c r="N8359" s="83">
        <f t="shared" si="1"/>
        <v>0.1900398406</v>
      </c>
      <c r="O8359" s="83">
        <f t="shared" si="2"/>
        <v>0.1900398406</v>
      </c>
      <c r="Q8359" s="83">
        <f t="shared" si="3"/>
        <v>0.8366666667</v>
      </c>
      <c r="R8359" s="83">
        <f t="shared" si="4"/>
        <v>0.1900398406</v>
      </c>
      <c r="S8359" s="83" t="b">
        <f t="shared" si="5"/>
        <v>0</v>
      </c>
      <c r="T8359" s="72"/>
      <c r="U8359" s="72"/>
      <c r="V8359" s="72"/>
      <c r="W8359" s="72"/>
      <c r="X8359" s="72"/>
      <c r="Y8359" s="72"/>
      <c r="Z8359" s="72"/>
      <c r="AA8359" s="72"/>
      <c r="AB8359" s="72"/>
      <c r="AC8359" s="72"/>
      <c r="AD8359" s="72"/>
      <c r="AE8359" s="72"/>
      <c r="AF8359" s="72"/>
      <c r="AG8359" s="72"/>
      <c r="AH8359" s="72"/>
      <c r="AI8359" s="72"/>
      <c r="AJ8359" s="72"/>
      <c r="AK8359" s="72"/>
    </row>
    <row r="8360" ht="14.25" customHeight="1">
      <c r="A8360" s="78">
        <v>8357.0</v>
      </c>
      <c r="C8360" s="78" t="str">
        <f>VLOOKUP(G8360,[1]Macrodata_CCF!$A$3:$D$55,4,FALSE)</f>
        <v>#ERROR!</v>
      </c>
      <c r="E8360" s="79" t="str">
        <f>VLOOKUP(G8360,[1]Macrodata_CCF!$A$3:$B$55,2,FALSE)</f>
        <v>#ERROR!</v>
      </c>
      <c r="F8360" s="78">
        <v>0.0</v>
      </c>
      <c r="G8360" s="80">
        <v>45.0</v>
      </c>
      <c r="H8360" s="81">
        <v>307345.0</v>
      </c>
      <c r="I8360" s="81">
        <v>730000.0</v>
      </c>
      <c r="J8360" s="81">
        <v>374970.0</v>
      </c>
      <c r="K8360" s="81">
        <v>1314000.0</v>
      </c>
      <c r="L8360" s="82">
        <v>0.1600004731991814</v>
      </c>
      <c r="N8360" s="83">
        <f t="shared" si="1"/>
        <v>0.1600004732</v>
      </c>
      <c r="O8360" s="83">
        <f t="shared" si="2"/>
        <v>0.1600004732</v>
      </c>
      <c r="Q8360" s="83">
        <f t="shared" si="3"/>
        <v>0.5789794521</v>
      </c>
      <c r="R8360" s="83">
        <f t="shared" si="4"/>
        <v>0.1600004732</v>
      </c>
      <c r="S8360" s="83" t="b">
        <f t="shared" si="5"/>
        <v>0</v>
      </c>
      <c r="T8360" s="72"/>
      <c r="U8360" s="72"/>
      <c r="V8360" s="72"/>
      <c r="W8360" s="72"/>
      <c r="X8360" s="72"/>
      <c r="Y8360" s="72"/>
      <c r="Z8360" s="72"/>
      <c r="AA8360" s="72"/>
      <c r="AB8360" s="72"/>
      <c r="AC8360" s="72"/>
      <c r="AD8360" s="72"/>
      <c r="AE8360" s="72"/>
      <c r="AF8360" s="72"/>
      <c r="AG8360" s="72"/>
      <c r="AH8360" s="72"/>
      <c r="AI8360" s="72"/>
      <c r="AJ8360" s="72"/>
      <c r="AK8360" s="72"/>
    </row>
    <row r="8361" ht="14.25" customHeight="1">
      <c r="A8361" s="78">
        <v>8358.0</v>
      </c>
      <c r="C8361" s="78" t="str">
        <f>VLOOKUP(G8361,[1]Macrodata_CCF!$A$3:$D$55,4,FALSE)</f>
        <v>#ERROR!</v>
      </c>
      <c r="E8361" s="79" t="str">
        <f>VLOOKUP(G8361,[1]Macrodata_CCF!$A$3:$B$55,2,FALSE)</f>
        <v>#ERROR!</v>
      </c>
      <c r="F8361" s="78">
        <v>0.0</v>
      </c>
      <c r="G8361" s="80">
        <v>24.0</v>
      </c>
      <c r="H8361" s="81">
        <v>186880.0</v>
      </c>
      <c r="I8361" s="81">
        <v>420000.0</v>
      </c>
      <c r="J8361" s="81">
        <v>224180.0</v>
      </c>
      <c r="K8361" s="81">
        <v>420000.0</v>
      </c>
      <c r="L8361" s="82">
        <v>0.1600034317089911</v>
      </c>
      <c r="N8361" s="83">
        <f t="shared" si="1"/>
        <v>0.1600034317</v>
      </c>
      <c r="O8361" s="83">
        <f t="shared" si="2"/>
        <v>0.1600034317</v>
      </c>
      <c r="Q8361" s="83">
        <f t="shared" si="3"/>
        <v>0.555047619</v>
      </c>
      <c r="R8361" s="83">
        <f t="shared" si="4"/>
        <v>0.1600034317</v>
      </c>
      <c r="S8361" s="83" t="b">
        <f t="shared" si="5"/>
        <v>0</v>
      </c>
      <c r="T8361" s="72"/>
      <c r="U8361" s="72"/>
      <c r="V8361" s="72"/>
      <c r="W8361" s="72"/>
      <c r="X8361" s="72"/>
      <c r="Y8361" s="72"/>
      <c r="Z8361" s="72"/>
      <c r="AA8361" s="72"/>
      <c r="AB8361" s="72"/>
      <c r="AC8361" s="72"/>
      <c r="AD8361" s="72"/>
      <c r="AE8361" s="72"/>
      <c r="AF8361" s="72"/>
      <c r="AG8361" s="72"/>
      <c r="AH8361" s="72"/>
      <c r="AI8361" s="72"/>
      <c r="AJ8361" s="72"/>
      <c r="AK8361" s="72"/>
    </row>
    <row r="8362" ht="14.25" customHeight="1">
      <c r="A8362" s="78">
        <v>8359.0</v>
      </c>
      <c r="C8362" s="78" t="str">
        <f>VLOOKUP(G8362,[1]Macrodata_CCF!$A$3:$D$55,4,FALSE)</f>
        <v>#ERROR!</v>
      </c>
      <c r="E8362" s="79" t="str">
        <f>VLOOKUP(G8362,[1]Macrodata_CCF!$A$3:$B$55,2,FALSE)</f>
        <v>#ERROR!</v>
      </c>
      <c r="F8362" s="78">
        <v>0.0</v>
      </c>
      <c r="G8362" s="80">
        <v>21.0</v>
      </c>
      <c r="H8362" s="81">
        <v>0.0</v>
      </c>
      <c r="I8362" s="81">
        <v>720000.0</v>
      </c>
      <c r="J8362" s="81">
        <v>734400.0</v>
      </c>
      <c r="K8362" s="81">
        <v>720000.0</v>
      </c>
      <c r="L8362" s="82">
        <v>1.02</v>
      </c>
      <c r="N8362" s="83">
        <f t="shared" si="1"/>
        <v>1.02</v>
      </c>
      <c r="O8362" s="83">
        <f t="shared" si="2"/>
        <v>1</v>
      </c>
      <c r="Q8362" s="83">
        <f t="shared" si="3"/>
        <v>1</v>
      </c>
      <c r="R8362" s="83">
        <f t="shared" si="4"/>
        <v>1.02</v>
      </c>
      <c r="S8362" s="83" t="b">
        <f t="shared" si="5"/>
        <v>0</v>
      </c>
      <c r="T8362" s="72"/>
      <c r="U8362" s="72"/>
      <c r="V8362" s="72"/>
      <c r="W8362" s="72"/>
      <c r="X8362" s="72"/>
      <c r="Y8362" s="72"/>
      <c r="Z8362" s="72"/>
      <c r="AA8362" s="72"/>
      <c r="AB8362" s="72"/>
      <c r="AC8362" s="72"/>
      <c r="AD8362" s="72"/>
      <c r="AE8362" s="72"/>
      <c r="AF8362" s="72"/>
      <c r="AG8362" s="72"/>
      <c r="AH8362" s="72"/>
      <c r="AI8362" s="72"/>
      <c r="AJ8362" s="72"/>
      <c r="AK8362" s="72"/>
    </row>
    <row r="8363" ht="14.25" customHeight="1">
      <c r="A8363" s="78">
        <v>8360.0</v>
      </c>
      <c r="C8363" s="78" t="str">
        <f>VLOOKUP(G8363,[1]Macrodata_CCF!$A$3:$D$55,4,FALSE)</f>
        <v>#ERROR!</v>
      </c>
      <c r="E8363" s="79" t="str">
        <f>VLOOKUP(G8363,[1]Macrodata_CCF!$A$3:$B$55,2,FALSE)</f>
        <v>#ERROR!</v>
      </c>
      <c r="F8363" s="78">
        <v>1.0</v>
      </c>
      <c r="G8363" s="80">
        <v>13.0</v>
      </c>
      <c r="H8363" s="81">
        <v>57850.0</v>
      </c>
      <c r="I8363" s="81">
        <v>1000000.0</v>
      </c>
      <c r="J8363" s="81">
        <v>472395.0</v>
      </c>
      <c r="K8363" s="81">
        <v>1600000.0</v>
      </c>
      <c r="L8363" s="82">
        <v>0.4399989385978878</v>
      </c>
      <c r="N8363" s="83">
        <f t="shared" si="1"/>
        <v>0.4399989386</v>
      </c>
      <c r="O8363" s="83">
        <f t="shared" si="2"/>
        <v>0.4399989386</v>
      </c>
      <c r="Q8363" s="83">
        <f t="shared" si="3"/>
        <v>0.94215</v>
      </c>
      <c r="R8363" s="83">
        <f t="shared" si="4"/>
        <v>0.4399989386</v>
      </c>
      <c r="S8363" s="83" t="b">
        <f t="shared" si="5"/>
        <v>0</v>
      </c>
      <c r="T8363" s="72"/>
      <c r="U8363" s="72"/>
      <c r="V8363" s="72"/>
      <c r="W8363" s="72"/>
      <c r="X8363" s="72"/>
      <c r="Y8363" s="72"/>
      <c r="Z8363" s="72"/>
      <c r="AA8363" s="72"/>
      <c r="AB8363" s="72"/>
      <c r="AC8363" s="72"/>
      <c r="AD8363" s="72"/>
      <c r="AE8363" s="72"/>
      <c r="AF8363" s="72"/>
      <c r="AG8363" s="72"/>
      <c r="AH8363" s="72"/>
      <c r="AI8363" s="72"/>
      <c r="AJ8363" s="72"/>
      <c r="AK8363" s="72"/>
    </row>
    <row r="8364" ht="14.25" customHeight="1">
      <c r="A8364" s="78">
        <v>8361.0</v>
      </c>
      <c r="C8364" s="78" t="str">
        <f>VLOOKUP(G8364,[1]Macrodata_CCF!$A$3:$D$55,4,FALSE)</f>
        <v>#ERROR!</v>
      </c>
      <c r="E8364" s="79" t="str">
        <f>VLOOKUP(G8364,[1]Macrodata_CCF!$A$3:$B$55,2,FALSE)</f>
        <v>#ERROR!</v>
      </c>
      <c r="F8364" s="78">
        <v>0.0</v>
      </c>
      <c r="G8364" s="80">
        <v>50.0</v>
      </c>
      <c r="H8364" s="81">
        <v>291075.0</v>
      </c>
      <c r="I8364" s="81">
        <v>760000.0</v>
      </c>
      <c r="J8364" s="81">
        <v>314520.0</v>
      </c>
      <c r="K8364" s="81">
        <v>1368000.0</v>
      </c>
      <c r="L8364" s="82">
        <v>0.04999733432851736</v>
      </c>
      <c r="N8364" s="83">
        <f t="shared" si="1"/>
        <v>0.04999733433</v>
      </c>
      <c r="O8364" s="83">
        <f t="shared" si="2"/>
        <v>0.04999733433</v>
      </c>
      <c r="Q8364" s="83">
        <f t="shared" si="3"/>
        <v>0.6170065789</v>
      </c>
      <c r="R8364" s="83">
        <f t="shared" si="4"/>
        <v>0.04999733433</v>
      </c>
      <c r="S8364" s="83" t="b">
        <f t="shared" si="5"/>
        <v>0</v>
      </c>
      <c r="T8364" s="72"/>
      <c r="U8364" s="72"/>
      <c r="V8364" s="72"/>
      <c r="W8364" s="72"/>
      <c r="X8364" s="72"/>
      <c r="Y8364" s="72"/>
      <c r="Z8364" s="72"/>
      <c r="AA8364" s="72"/>
      <c r="AB8364" s="72"/>
      <c r="AC8364" s="72"/>
      <c r="AD8364" s="72"/>
      <c r="AE8364" s="72"/>
      <c r="AF8364" s="72"/>
      <c r="AG8364" s="72"/>
      <c r="AH8364" s="72"/>
      <c r="AI8364" s="72"/>
      <c r="AJ8364" s="72"/>
      <c r="AK8364" s="72"/>
    </row>
    <row r="8365" ht="14.25" customHeight="1">
      <c r="A8365" s="78">
        <v>8362.0</v>
      </c>
      <c r="C8365" s="78" t="str">
        <f>VLOOKUP(G8365,[1]Macrodata_CCF!$A$3:$D$55,4,FALSE)</f>
        <v>#ERROR!</v>
      </c>
      <c r="E8365" s="79" t="str">
        <f>VLOOKUP(G8365,[1]Macrodata_CCF!$A$3:$B$55,2,FALSE)</f>
        <v>#ERROR!</v>
      </c>
      <c r="F8365" s="78">
        <v>0.0</v>
      </c>
      <c r="G8365" s="80">
        <v>6.0</v>
      </c>
      <c r="H8365" s="81">
        <v>0.0</v>
      </c>
      <c r="I8365" s="81">
        <v>90000.0</v>
      </c>
      <c r="J8365" s="81">
        <v>24300.0</v>
      </c>
      <c r="K8365" s="81">
        <v>90000.0</v>
      </c>
      <c r="L8365" s="82">
        <v>0.27</v>
      </c>
      <c r="N8365" s="83">
        <f t="shared" si="1"/>
        <v>0.27</v>
      </c>
      <c r="O8365" s="83">
        <f t="shared" si="2"/>
        <v>0.27</v>
      </c>
      <c r="Q8365" s="83">
        <f t="shared" si="3"/>
        <v>1</v>
      </c>
      <c r="R8365" s="83">
        <f t="shared" si="4"/>
        <v>0.27</v>
      </c>
      <c r="S8365" s="83" t="b">
        <f t="shared" si="5"/>
        <v>0</v>
      </c>
      <c r="T8365" s="72"/>
      <c r="U8365" s="72"/>
      <c r="V8365" s="72"/>
      <c r="W8365" s="72"/>
      <c r="X8365" s="72"/>
      <c r="Y8365" s="72"/>
      <c r="Z8365" s="72"/>
      <c r="AA8365" s="72"/>
      <c r="AB8365" s="72"/>
      <c r="AC8365" s="72"/>
      <c r="AD8365" s="72"/>
      <c r="AE8365" s="72"/>
      <c r="AF8365" s="72"/>
      <c r="AG8365" s="72"/>
      <c r="AH8365" s="72"/>
      <c r="AI8365" s="72"/>
      <c r="AJ8365" s="72"/>
      <c r="AK8365" s="72"/>
    </row>
    <row r="8366" ht="14.25" customHeight="1">
      <c r="A8366" s="78">
        <v>8363.0</v>
      </c>
      <c r="C8366" s="78" t="str">
        <f>VLOOKUP(G8366,[1]Macrodata_CCF!$A$3:$D$55,4,FALSE)</f>
        <v>#ERROR!</v>
      </c>
      <c r="E8366" s="79" t="str">
        <f>VLOOKUP(G8366,[1]Macrodata_CCF!$A$3:$B$55,2,FALSE)</f>
        <v>#ERROR!</v>
      </c>
      <c r="F8366" s="78">
        <v>0.0</v>
      </c>
      <c r="G8366" s="80">
        <v>7.0</v>
      </c>
      <c r="H8366" s="81">
        <v>919190.0</v>
      </c>
      <c r="I8366" s="81">
        <v>950000.0</v>
      </c>
      <c r="J8366" s="81">
        <v>927200.0</v>
      </c>
      <c r="K8366" s="81">
        <v>950000.0</v>
      </c>
      <c r="L8366" s="82">
        <v>0.2599805258033106</v>
      </c>
      <c r="N8366" s="83">
        <f t="shared" si="1"/>
        <v>0.2599805258</v>
      </c>
      <c r="O8366" s="83">
        <f t="shared" si="2"/>
        <v>0.2599805258</v>
      </c>
      <c r="Q8366" s="83">
        <f t="shared" si="3"/>
        <v>0.03243157895</v>
      </c>
      <c r="R8366" s="83">
        <f t="shared" si="4"/>
        <v>0.008431578947</v>
      </c>
      <c r="S8366" s="83" t="b">
        <f t="shared" si="5"/>
        <v>0</v>
      </c>
      <c r="T8366" s="72"/>
      <c r="U8366" s="72"/>
      <c r="V8366" s="72"/>
      <c r="W8366" s="72"/>
      <c r="X8366" s="72"/>
      <c r="Y8366" s="72"/>
      <c r="Z8366" s="72"/>
      <c r="AA8366" s="72"/>
      <c r="AB8366" s="72"/>
      <c r="AC8366" s="72"/>
      <c r="AD8366" s="72"/>
      <c r="AE8366" s="72"/>
      <c r="AF8366" s="72"/>
      <c r="AG8366" s="72"/>
      <c r="AH8366" s="72"/>
      <c r="AI8366" s="72"/>
      <c r="AJ8366" s="72"/>
      <c r="AK8366" s="72"/>
    </row>
    <row r="8367" ht="14.25" customHeight="1">
      <c r="A8367" s="78">
        <v>8364.0</v>
      </c>
      <c r="C8367" s="78" t="str">
        <f>VLOOKUP(G8367,[1]Macrodata_CCF!$A$3:$D$55,4,FALSE)</f>
        <v>#ERROR!</v>
      </c>
      <c r="E8367" s="79" t="str">
        <f>VLOOKUP(G8367,[1]Macrodata_CCF!$A$3:$B$55,2,FALSE)</f>
        <v>#ERROR!</v>
      </c>
      <c r="F8367" s="78">
        <v>0.0</v>
      </c>
      <c r="G8367" s="80">
        <v>8.0</v>
      </c>
      <c r="H8367" s="81">
        <v>216280.0</v>
      </c>
      <c r="I8367" s="81">
        <v>680000.0</v>
      </c>
      <c r="J8367" s="81">
        <v>318300.0</v>
      </c>
      <c r="K8367" s="81">
        <v>680000.0</v>
      </c>
      <c r="L8367" s="82">
        <v>0.2200034503579746</v>
      </c>
      <c r="N8367" s="83">
        <f t="shared" si="1"/>
        <v>0.2200034504</v>
      </c>
      <c r="O8367" s="83">
        <f t="shared" si="2"/>
        <v>0.2200034504</v>
      </c>
      <c r="Q8367" s="83">
        <f t="shared" si="3"/>
        <v>0.6819411765</v>
      </c>
      <c r="R8367" s="83">
        <f t="shared" si="4"/>
        <v>0.2200034504</v>
      </c>
      <c r="S8367" s="83" t="b">
        <f t="shared" si="5"/>
        <v>0</v>
      </c>
      <c r="T8367" s="72"/>
      <c r="U8367" s="72"/>
      <c r="V8367" s="72"/>
      <c r="W8367" s="72"/>
      <c r="X8367" s="72"/>
      <c r="Y8367" s="72"/>
      <c r="Z8367" s="72"/>
      <c r="AA8367" s="72"/>
      <c r="AB8367" s="72"/>
      <c r="AC8367" s="72"/>
      <c r="AD8367" s="72"/>
      <c r="AE8367" s="72"/>
      <c r="AF8367" s="72"/>
      <c r="AG8367" s="72"/>
      <c r="AH8367" s="72"/>
      <c r="AI8367" s="72"/>
      <c r="AJ8367" s="72"/>
      <c r="AK8367" s="72"/>
    </row>
    <row r="8368" ht="14.25" customHeight="1">
      <c r="A8368" s="78">
        <v>8365.0</v>
      </c>
      <c r="C8368" s="78" t="str">
        <f>VLOOKUP(G8368,[1]Macrodata_CCF!$A$3:$D$55,4,FALSE)</f>
        <v>#ERROR!</v>
      </c>
      <c r="E8368" s="79" t="str">
        <f>VLOOKUP(G8368,[1]Macrodata_CCF!$A$3:$B$55,2,FALSE)</f>
        <v>#ERROR!</v>
      </c>
      <c r="F8368" s="78">
        <v>0.0</v>
      </c>
      <c r="G8368" s="80">
        <v>1.0</v>
      </c>
      <c r="H8368" s="81">
        <v>18055.0</v>
      </c>
      <c r="I8368" s="81">
        <v>40000.0</v>
      </c>
      <c r="J8368" s="81">
        <v>23980.0</v>
      </c>
      <c r="K8368" s="81">
        <v>40000.0</v>
      </c>
      <c r="L8368" s="82">
        <v>0.2699931647300068</v>
      </c>
      <c r="N8368" s="83">
        <f t="shared" si="1"/>
        <v>0.2699931647</v>
      </c>
      <c r="O8368" s="83">
        <f t="shared" si="2"/>
        <v>0.2699931647</v>
      </c>
      <c r="Q8368" s="83">
        <f t="shared" si="3"/>
        <v>0.548625</v>
      </c>
      <c r="R8368" s="83">
        <f t="shared" si="4"/>
        <v>0.2699931647</v>
      </c>
      <c r="S8368" s="83" t="b">
        <f t="shared" si="5"/>
        <v>0</v>
      </c>
      <c r="T8368" s="72"/>
      <c r="U8368" s="72"/>
      <c r="V8368" s="72"/>
      <c r="W8368" s="72"/>
      <c r="X8368" s="72"/>
      <c r="Y8368" s="72"/>
      <c r="Z8368" s="72"/>
      <c r="AA8368" s="72"/>
      <c r="AB8368" s="72"/>
      <c r="AC8368" s="72"/>
      <c r="AD8368" s="72"/>
      <c r="AE8368" s="72"/>
      <c r="AF8368" s="72"/>
      <c r="AG8368" s="72"/>
      <c r="AH8368" s="72"/>
      <c r="AI8368" s="72"/>
      <c r="AJ8368" s="72"/>
      <c r="AK8368" s="72"/>
    </row>
    <row r="8369" ht="14.25" customHeight="1">
      <c r="A8369" s="78">
        <v>8366.0</v>
      </c>
      <c r="C8369" s="78" t="str">
        <f>VLOOKUP(G8369,[1]Macrodata_CCF!$A$3:$D$55,4,FALSE)</f>
        <v>#ERROR!</v>
      </c>
      <c r="E8369" s="79" t="str">
        <f>VLOOKUP(G8369,[1]Macrodata_CCF!$A$3:$B$55,2,FALSE)</f>
        <v>#ERROR!</v>
      </c>
      <c r="F8369" s="78">
        <v>0.0</v>
      </c>
      <c r="G8369" s="80">
        <v>52.0</v>
      </c>
      <c r="H8369" s="81">
        <v>72470.0</v>
      </c>
      <c r="I8369" s="81">
        <v>390000.0</v>
      </c>
      <c r="J8369" s="81">
        <v>116925.0</v>
      </c>
      <c r="K8369" s="81">
        <v>390000.0</v>
      </c>
      <c r="L8369" s="82">
        <v>0.1400025194469814</v>
      </c>
      <c r="N8369" s="83">
        <f t="shared" si="1"/>
        <v>0.1400025194</v>
      </c>
      <c r="O8369" s="83">
        <f t="shared" si="2"/>
        <v>0.1400025194</v>
      </c>
      <c r="Q8369" s="83">
        <f t="shared" si="3"/>
        <v>0.8141794872</v>
      </c>
      <c r="R8369" s="83">
        <f t="shared" si="4"/>
        <v>0.1400025194</v>
      </c>
      <c r="S8369" s="83" t="b">
        <f t="shared" si="5"/>
        <v>0</v>
      </c>
      <c r="T8369" s="72"/>
      <c r="U8369" s="72"/>
      <c r="V8369" s="72"/>
      <c r="W8369" s="72"/>
      <c r="X8369" s="72"/>
      <c r="Y8369" s="72"/>
      <c r="Z8369" s="72"/>
      <c r="AA8369" s="72"/>
      <c r="AB8369" s="72"/>
      <c r="AC8369" s="72"/>
      <c r="AD8369" s="72"/>
      <c r="AE8369" s="72"/>
      <c r="AF8369" s="72"/>
      <c r="AG8369" s="72"/>
      <c r="AH8369" s="72"/>
      <c r="AI8369" s="72"/>
      <c r="AJ8369" s="72"/>
      <c r="AK8369" s="72"/>
    </row>
    <row r="8370" ht="14.25" customHeight="1">
      <c r="A8370" s="78">
        <v>8367.0</v>
      </c>
      <c r="C8370" s="78" t="str">
        <f>VLOOKUP(G8370,[1]Macrodata_CCF!$A$3:$D$55,4,FALSE)</f>
        <v>#ERROR!</v>
      </c>
      <c r="E8370" s="79" t="str">
        <f>VLOOKUP(G8370,[1]Macrodata_CCF!$A$3:$B$55,2,FALSE)</f>
        <v>#ERROR!</v>
      </c>
      <c r="F8370" s="78">
        <v>0.0</v>
      </c>
      <c r="G8370" s="80">
        <v>9.0</v>
      </c>
      <c r="H8370" s="81">
        <v>709480.0</v>
      </c>
      <c r="I8370" s="81">
        <v>830000.0</v>
      </c>
      <c r="J8370" s="81">
        <v>739610.0</v>
      </c>
      <c r="K8370" s="81">
        <v>1660000.0</v>
      </c>
      <c r="L8370" s="82">
        <v>0.25</v>
      </c>
      <c r="N8370" s="83">
        <f t="shared" si="1"/>
        <v>0.25</v>
      </c>
      <c r="O8370" s="83">
        <f t="shared" si="2"/>
        <v>0.25</v>
      </c>
      <c r="Q8370" s="83">
        <f t="shared" si="3"/>
        <v>0.1452048193</v>
      </c>
      <c r="R8370" s="83">
        <f t="shared" si="4"/>
        <v>0.25</v>
      </c>
      <c r="S8370" s="83" t="b">
        <f t="shared" si="5"/>
        <v>0</v>
      </c>
      <c r="T8370" s="72"/>
      <c r="U8370" s="72"/>
      <c r="V8370" s="72"/>
      <c r="W8370" s="72"/>
      <c r="X8370" s="72"/>
      <c r="Y8370" s="72"/>
      <c r="Z8370" s="72"/>
      <c r="AA8370" s="72"/>
      <c r="AB8370" s="72"/>
      <c r="AC8370" s="72"/>
      <c r="AD8370" s="72"/>
      <c r="AE8370" s="72"/>
      <c r="AF8370" s="72"/>
      <c r="AG8370" s="72"/>
      <c r="AH8370" s="72"/>
      <c r="AI8370" s="72"/>
      <c r="AJ8370" s="72"/>
      <c r="AK8370" s="72"/>
    </row>
    <row r="8371" ht="14.25" customHeight="1">
      <c r="A8371" s="78">
        <v>8368.0</v>
      </c>
      <c r="C8371" s="78" t="str">
        <f>VLOOKUP(G8371,[1]Macrodata_CCF!$A$3:$D$55,4,FALSE)</f>
        <v>#ERROR!</v>
      </c>
      <c r="E8371" s="79" t="str">
        <f>VLOOKUP(G8371,[1]Macrodata_CCF!$A$3:$B$55,2,FALSE)</f>
        <v>#ERROR!</v>
      </c>
      <c r="F8371" s="78">
        <v>0.0</v>
      </c>
      <c r="G8371" s="80">
        <v>53.0</v>
      </c>
      <c r="H8371" s="81">
        <v>24290.0</v>
      </c>
      <c r="I8371" s="81">
        <v>290000.0</v>
      </c>
      <c r="J8371" s="81">
        <v>45545.0</v>
      </c>
      <c r="K8371" s="81">
        <v>406000.0</v>
      </c>
      <c r="L8371" s="82">
        <v>0.07999322569718867</v>
      </c>
      <c r="N8371" s="83">
        <f t="shared" si="1"/>
        <v>0.0799932257</v>
      </c>
      <c r="O8371" s="83">
        <f t="shared" si="2"/>
        <v>0.0799932257</v>
      </c>
      <c r="Q8371" s="83">
        <f t="shared" si="3"/>
        <v>0.9162413793</v>
      </c>
      <c r="R8371" s="83">
        <f t="shared" si="4"/>
        <v>0.0799932257</v>
      </c>
      <c r="S8371" s="83" t="b">
        <f t="shared" si="5"/>
        <v>0</v>
      </c>
      <c r="T8371" s="72"/>
      <c r="U8371" s="72"/>
      <c r="V8371" s="72"/>
      <c r="W8371" s="72"/>
      <c r="X8371" s="72"/>
      <c r="Y8371" s="72"/>
      <c r="Z8371" s="72"/>
      <c r="AA8371" s="72"/>
      <c r="AB8371" s="72"/>
      <c r="AC8371" s="72"/>
      <c r="AD8371" s="72"/>
      <c r="AE8371" s="72"/>
      <c r="AF8371" s="72"/>
      <c r="AG8371" s="72"/>
      <c r="AH8371" s="72"/>
      <c r="AI8371" s="72"/>
      <c r="AJ8371" s="72"/>
      <c r="AK8371" s="72"/>
    </row>
    <row r="8372" ht="14.25" customHeight="1">
      <c r="A8372" s="78">
        <v>8369.0</v>
      </c>
      <c r="C8372" s="78" t="str">
        <f>VLOOKUP(G8372,[1]Macrodata_CCF!$A$3:$D$55,4,FALSE)</f>
        <v>#ERROR!</v>
      </c>
      <c r="E8372" s="79" t="str">
        <f>VLOOKUP(G8372,[1]Macrodata_CCF!$A$3:$B$55,2,FALSE)</f>
        <v>#ERROR!</v>
      </c>
      <c r="F8372" s="78">
        <v>0.0</v>
      </c>
      <c r="G8372" s="80">
        <v>11.0</v>
      </c>
      <c r="H8372" s="81">
        <v>33670.0</v>
      </c>
      <c r="I8372" s="81">
        <v>40000.0</v>
      </c>
      <c r="J8372" s="81">
        <v>34555.0</v>
      </c>
      <c r="K8372" s="81">
        <v>40000.0</v>
      </c>
      <c r="L8372" s="82">
        <v>0.1398104265402844</v>
      </c>
      <c r="N8372" s="83">
        <f t="shared" si="1"/>
        <v>0.1398104265</v>
      </c>
      <c r="O8372" s="83">
        <f t="shared" si="2"/>
        <v>0.1398104265</v>
      </c>
      <c r="Q8372" s="83">
        <f t="shared" si="3"/>
        <v>0.15825</v>
      </c>
      <c r="R8372" s="83">
        <f t="shared" si="4"/>
        <v>0.1398104265</v>
      </c>
      <c r="S8372" s="83" t="b">
        <f t="shared" si="5"/>
        <v>0</v>
      </c>
      <c r="T8372" s="72"/>
      <c r="U8372" s="72"/>
      <c r="V8372" s="72"/>
      <c r="W8372" s="72"/>
      <c r="X8372" s="72"/>
      <c r="Y8372" s="72"/>
      <c r="Z8372" s="72"/>
      <c r="AA8372" s="72"/>
      <c r="AB8372" s="72"/>
      <c r="AC8372" s="72"/>
      <c r="AD8372" s="72"/>
      <c r="AE8372" s="72"/>
      <c r="AF8372" s="72"/>
      <c r="AG8372" s="72"/>
      <c r="AH8372" s="72"/>
      <c r="AI8372" s="72"/>
      <c r="AJ8372" s="72"/>
      <c r="AK8372" s="72"/>
    </row>
    <row r="8373" ht="14.25" customHeight="1">
      <c r="A8373" s="78">
        <v>8370.0</v>
      </c>
      <c r="C8373" s="78" t="str">
        <f>VLOOKUP(G8373,[1]Macrodata_CCF!$A$3:$D$55,4,FALSE)</f>
        <v>#ERROR!</v>
      </c>
      <c r="E8373" s="79" t="str">
        <f>VLOOKUP(G8373,[1]Macrodata_CCF!$A$3:$B$55,2,FALSE)</f>
        <v>#ERROR!</v>
      </c>
      <c r="F8373" s="78">
        <v>0.0</v>
      </c>
      <c r="G8373" s="80">
        <v>6.0</v>
      </c>
      <c r="H8373" s="81">
        <v>669020.0</v>
      </c>
      <c r="I8373" s="81">
        <v>910000.0</v>
      </c>
      <c r="J8373" s="81">
        <v>748545.0</v>
      </c>
      <c r="K8373" s="81">
        <v>910000.0</v>
      </c>
      <c r="L8373" s="82">
        <v>0.3300066395551498</v>
      </c>
      <c r="N8373" s="83">
        <f t="shared" si="1"/>
        <v>0.3300066396</v>
      </c>
      <c r="O8373" s="83">
        <f t="shared" si="2"/>
        <v>0.3300066396</v>
      </c>
      <c r="Q8373" s="83">
        <f t="shared" si="3"/>
        <v>0.2648131868</v>
      </c>
      <c r="R8373" s="83">
        <f t="shared" si="4"/>
        <v>0.3300066396</v>
      </c>
      <c r="S8373" s="83" t="b">
        <f t="shared" si="5"/>
        <v>0</v>
      </c>
      <c r="T8373" s="72"/>
      <c r="U8373" s="72"/>
      <c r="V8373" s="72"/>
      <c r="W8373" s="72"/>
      <c r="X8373" s="72"/>
      <c r="Y8373" s="72"/>
      <c r="Z8373" s="72"/>
      <c r="AA8373" s="72"/>
      <c r="AB8373" s="72"/>
      <c r="AC8373" s="72"/>
      <c r="AD8373" s="72"/>
      <c r="AE8373" s="72"/>
      <c r="AF8373" s="72"/>
      <c r="AG8373" s="72"/>
      <c r="AH8373" s="72"/>
      <c r="AI8373" s="72"/>
      <c r="AJ8373" s="72"/>
      <c r="AK8373" s="72"/>
    </row>
    <row r="8374" ht="14.25" customHeight="1">
      <c r="A8374" s="78">
        <v>8371.0</v>
      </c>
      <c r="C8374" s="78" t="str">
        <f>VLOOKUP(G8374,[1]Macrodata_CCF!$A$3:$D$55,4,FALSE)</f>
        <v>#ERROR!</v>
      </c>
      <c r="E8374" s="79" t="str">
        <f>VLOOKUP(G8374,[1]Macrodata_CCF!$A$3:$B$55,2,FALSE)</f>
        <v>#ERROR!</v>
      </c>
      <c r="F8374" s="78">
        <v>0.0</v>
      </c>
      <c r="G8374" s="80">
        <v>25.0</v>
      </c>
      <c r="H8374" s="81">
        <v>133460.0</v>
      </c>
      <c r="I8374" s="81">
        <v>640000.0</v>
      </c>
      <c r="J8374" s="81">
        <v>234770.0</v>
      </c>
      <c r="K8374" s="81">
        <v>896000.0</v>
      </c>
      <c r="L8374" s="82">
        <v>0.2000039483555099</v>
      </c>
      <c r="N8374" s="83">
        <f t="shared" si="1"/>
        <v>0.2000039484</v>
      </c>
      <c r="O8374" s="83">
        <f t="shared" si="2"/>
        <v>0.2000039484</v>
      </c>
      <c r="Q8374" s="83">
        <f t="shared" si="3"/>
        <v>0.79146875</v>
      </c>
      <c r="R8374" s="83">
        <f t="shared" si="4"/>
        <v>0.2000039484</v>
      </c>
      <c r="S8374" s="83" t="b">
        <f t="shared" si="5"/>
        <v>0</v>
      </c>
      <c r="T8374" s="72"/>
      <c r="U8374" s="72"/>
      <c r="V8374" s="72"/>
      <c r="W8374" s="72"/>
      <c r="X8374" s="72"/>
      <c r="Y8374" s="72"/>
      <c r="Z8374" s="72"/>
      <c r="AA8374" s="72"/>
      <c r="AB8374" s="72"/>
      <c r="AC8374" s="72"/>
      <c r="AD8374" s="72"/>
      <c r="AE8374" s="72"/>
      <c r="AF8374" s="72"/>
      <c r="AG8374" s="72"/>
      <c r="AH8374" s="72"/>
      <c r="AI8374" s="72"/>
      <c r="AJ8374" s="72"/>
      <c r="AK8374" s="72"/>
    </row>
    <row r="8375" ht="14.25" customHeight="1">
      <c r="A8375" s="78">
        <v>8372.0</v>
      </c>
      <c r="C8375" s="78" t="str">
        <f>VLOOKUP(G8375,[1]Macrodata_CCF!$A$3:$D$55,4,FALSE)</f>
        <v>#ERROR!</v>
      </c>
      <c r="E8375" s="79" t="str">
        <f>VLOOKUP(G8375,[1]Macrodata_CCF!$A$3:$B$55,2,FALSE)</f>
        <v>#ERROR!</v>
      </c>
      <c r="F8375" s="78">
        <v>0.0</v>
      </c>
      <c r="G8375" s="80">
        <v>26.0</v>
      </c>
      <c r="H8375" s="81">
        <v>18300.0</v>
      </c>
      <c r="I8375" s="81">
        <v>40000.0</v>
      </c>
      <c r="J8375" s="81">
        <v>21555.0</v>
      </c>
      <c r="K8375" s="81">
        <v>40000.0</v>
      </c>
      <c r="L8375" s="82">
        <v>0.15</v>
      </c>
      <c r="N8375" s="83">
        <f t="shared" si="1"/>
        <v>0.15</v>
      </c>
      <c r="O8375" s="83">
        <f t="shared" si="2"/>
        <v>0.15</v>
      </c>
      <c r="Q8375" s="83">
        <f t="shared" si="3"/>
        <v>0.5425</v>
      </c>
      <c r="R8375" s="83">
        <f t="shared" si="4"/>
        <v>0.15</v>
      </c>
      <c r="S8375" s="83" t="b">
        <f t="shared" si="5"/>
        <v>0</v>
      </c>
      <c r="T8375" s="72"/>
      <c r="U8375" s="72"/>
      <c r="V8375" s="72"/>
      <c r="W8375" s="72"/>
      <c r="X8375" s="72"/>
      <c r="Y8375" s="72"/>
      <c r="Z8375" s="72"/>
      <c r="AA8375" s="72"/>
      <c r="AB8375" s="72"/>
      <c r="AC8375" s="72"/>
      <c r="AD8375" s="72"/>
      <c r="AE8375" s="72"/>
      <c r="AF8375" s="72"/>
      <c r="AG8375" s="72"/>
      <c r="AH8375" s="72"/>
      <c r="AI8375" s="72"/>
      <c r="AJ8375" s="72"/>
      <c r="AK8375" s="72"/>
    </row>
    <row r="8376" ht="14.25" customHeight="1">
      <c r="A8376" s="78">
        <v>8373.0</v>
      </c>
      <c r="C8376" s="78" t="str">
        <f>VLOOKUP(G8376,[1]Macrodata_CCF!$A$3:$D$55,4,FALSE)</f>
        <v>#ERROR!</v>
      </c>
      <c r="E8376" s="79" t="str">
        <f>VLOOKUP(G8376,[1]Macrodata_CCF!$A$3:$B$55,2,FALSE)</f>
        <v>#ERROR!</v>
      </c>
      <c r="F8376" s="78">
        <v>0.0</v>
      </c>
      <c r="G8376" s="80">
        <v>22.0</v>
      </c>
      <c r="H8376" s="81">
        <v>249290.0</v>
      </c>
      <c r="I8376" s="81">
        <v>350000.0</v>
      </c>
      <c r="J8376" s="81">
        <v>263390.0</v>
      </c>
      <c r="K8376" s="81">
        <v>350000.0</v>
      </c>
      <c r="L8376" s="82">
        <v>0.1400059577003277</v>
      </c>
      <c r="N8376" s="83">
        <f t="shared" si="1"/>
        <v>0.1400059577</v>
      </c>
      <c r="O8376" s="83">
        <f t="shared" si="2"/>
        <v>0.1400059577</v>
      </c>
      <c r="Q8376" s="83">
        <f t="shared" si="3"/>
        <v>0.2877428571</v>
      </c>
      <c r="R8376" s="83">
        <f t="shared" si="4"/>
        <v>0.1400059577</v>
      </c>
      <c r="S8376" s="83" t="b">
        <f t="shared" si="5"/>
        <v>0</v>
      </c>
      <c r="T8376" s="72"/>
      <c r="U8376" s="72"/>
      <c r="V8376" s="72"/>
      <c r="W8376" s="72"/>
      <c r="X8376" s="72"/>
      <c r="Y8376" s="72"/>
      <c r="Z8376" s="72"/>
      <c r="AA8376" s="72"/>
      <c r="AB8376" s="72"/>
      <c r="AC8376" s="72"/>
      <c r="AD8376" s="72"/>
      <c r="AE8376" s="72"/>
      <c r="AF8376" s="72"/>
      <c r="AG8376" s="72"/>
      <c r="AH8376" s="72"/>
      <c r="AI8376" s="72"/>
      <c r="AJ8376" s="72"/>
      <c r="AK8376" s="72"/>
    </row>
    <row r="8377" ht="14.25" customHeight="1">
      <c r="A8377" s="78">
        <v>8374.0</v>
      </c>
      <c r="C8377" s="78" t="str">
        <f>VLOOKUP(G8377,[1]Macrodata_CCF!$A$3:$D$55,4,FALSE)</f>
        <v>#ERROR!</v>
      </c>
      <c r="E8377" s="79" t="str">
        <f>VLOOKUP(G8377,[1]Macrodata_CCF!$A$3:$B$55,2,FALSE)</f>
        <v>#ERROR!</v>
      </c>
      <c r="F8377" s="78">
        <v>0.0</v>
      </c>
      <c r="G8377" s="80">
        <v>42.0</v>
      </c>
      <c r="H8377" s="81">
        <v>0.0</v>
      </c>
      <c r="I8377" s="81">
        <v>770000.0</v>
      </c>
      <c r="J8377" s="81">
        <v>269500.0</v>
      </c>
      <c r="K8377" s="81">
        <v>770000.0</v>
      </c>
      <c r="L8377" s="82">
        <v>0.35</v>
      </c>
      <c r="N8377" s="83">
        <f t="shared" si="1"/>
        <v>0.35</v>
      </c>
      <c r="O8377" s="83">
        <f t="shared" si="2"/>
        <v>0.35</v>
      </c>
      <c r="Q8377" s="83">
        <f t="shared" si="3"/>
        <v>1</v>
      </c>
      <c r="R8377" s="83">
        <f t="shared" si="4"/>
        <v>0.35</v>
      </c>
      <c r="S8377" s="83" t="b">
        <f t="shared" si="5"/>
        <v>0</v>
      </c>
      <c r="T8377" s="72"/>
      <c r="U8377" s="72"/>
      <c r="V8377" s="72"/>
      <c r="W8377" s="72"/>
      <c r="X8377" s="72"/>
      <c r="Y8377" s="72"/>
      <c r="Z8377" s="72"/>
      <c r="AA8377" s="72"/>
      <c r="AB8377" s="72"/>
      <c r="AC8377" s="72"/>
      <c r="AD8377" s="72"/>
      <c r="AE8377" s="72"/>
      <c r="AF8377" s="72"/>
      <c r="AG8377" s="72"/>
      <c r="AH8377" s="72"/>
      <c r="AI8377" s="72"/>
      <c r="AJ8377" s="72"/>
      <c r="AK8377" s="72"/>
    </row>
    <row r="8378" ht="14.25" customHeight="1">
      <c r="A8378" s="78">
        <v>8375.0</v>
      </c>
      <c r="C8378" s="78" t="str">
        <f>VLOOKUP(G8378,[1]Macrodata_CCF!$A$3:$D$55,4,FALSE)</f>
        <v>#ERROR!</v>
      </c>
      <c r="E8378" s="79" t="str">
        <f>VLOOKUP(G8378,[1]Macrodata_CCF!$A$3:$B$55,2,FALSE)</f>
        <v>#ERROR!</v>
      </c>
      <c r="F8378" s="78">
        <v>0.0</v>
      </c>
      <c r="G8378" s="80">
        <v>51.0</v>
      </c>
      <c r="H8378" s="81">
        <v>401235.0</v>
      </c>
      <c r="I8378" s="81">
        <v>910000.0</v>
      </c>
      <c r="J8378" s="81">
        <v>416500.0</v>
      </c>
      <c r="K8378" s="81">
        <v>910000.0</v>
      </c>
      <c r="L8378" s="82">
        <v>0.03000402936522756</v>
      </c>
      <c r="N8378" s="83">
        <f t="shared" si="1"/>
        <v>0.03000402937</v>
      </c>
      <c r="O8378" s="83">
        <f t="shared" si="2"/>
        <v>0.03000402937</v>
      </c>
      <c r="Q8378" s="83">
        <f t="shared" si="3"/>
        <v>0.5590824176</v>
      </c>
      <c r="R8378" s="83">
        <f t="shared" si="4"/>
        <v>0.03000402937</v>
      </c>
      <c r="S8378" s="83" t="b">
        <f t="shared" si="5"/>
        <v>0</v>
      </c>
      <c r="T8378" s="72"/>
      <c r="U8378" s="72"/>
      <c r="V8378" s="72"/>
      <c r="W8378" s="72"/>
      <c r="X8378" s="72"/>
      <c r="Y8378" s="72"/>
      <c r="Z8378" s="72"/>
      <c r="AA8378" s="72"/>
      <c r="AB8378" s="72"/>
      <c r="AC8378" s="72"/>
      <c r="AD8378" s="72"/>
      <c r="AE8378" s="72"/>
      <c r="AF8378" s="72"/>
      <c r="AG8378" s="72"/>
      <c r="AH8378" s="72"/>
      <c r="AI8378" s="72"/>
      <c r="AJ8378" s="72"/>
      <c r="AK8378" s="72"/>
    </row>
    <row r="8379" ht="14.25" customHeight="1">
      <c r="A8379" s="78">
        <v>8376.0</v>
      </c>
      <c r="C8379" s="78" t="str">
        <f>VLOOKUP(G8379,[1]Macrodata_CCF!$A$3:$D$55,4,FALSE)</f>
        <v>#ERROR!</v>
      </c>
      <c r="E8379" s="79" t="str">
        <f>VLOOKUP(G8379,[1]Macrodata_CCF!$A$3:$B$55,2,FALSE)</f>
        <v>#ERROR!</v>
      </c>
      <c r="F8379" s="78">
        <v>0.0</v>
      </c>
      <c r="G8379" s="80">
        <v>2.0</v>
      </c>
      <c r="H8379" s="81">
        <v>669250.0</v>
      </c>
      <c r="I8379" s="81">
        <v>980000.0</v>
      </c>
      <c r="J8379" s="81">
        <v>734510.0</v>
      </c>
      <c r="K8379" s="81">
        <v>980000.0</v>
      </c>
      <c r="L8379" s="82">
        <v>0.2100080450522928</v>
      </c>
      <c r="N8379" s="83">
        <f t="shared" si="1"/>
        <v>0.2100080451</v>
      </c>
      <c r="O8379" s="83">
        <f t="shared" si="2"/>
        <v>0.2100080451</v>
      </c>
      <c r="Q8379" s="83">
        <f t="shared" si="3"/>
        <v>0.3170918367</v>
      </c>
      <c r="R8379" s="83">
        <f t="shared" si="4"/>
        <v>0.2100080451</v>
      </c>
      <c r="S8379" s="83" t="b">
        <f t="shared" si="5"/>
        <v>0</v>
      </c>
      <c r="T8379" s="72"/>
      <c r="U8379" s="72"/>
      <c r="V8379" s="72"/>
      <c r="W8379" s="72"/>
      <c r="X8379" s="72"/>
      <c r="Y8379" s="72"/>
      <c r="Z8379" s="72"/>
      <c r="AA8379" s="72"/>
      <c r="AB8379" s="72"/>
      <c r="AC8379" s="72"/>
      <c r="AD8379" s="72"/>
      <c r="AE8379" s="72"/>
      <c r="AF8379" s="72"/>
      <c r="AG8379" s="72"/>
      <c r="AH8379" s="72"/>
      <c r="AI8379" s="72"/>
      <c r="AJ8379" s="72"/>
      <c r="AK8379" s="72"/>
    </row>
    <row r="8380" ht="14.25" customHeight="1">
      <c r="A8380" s="78">
        <v>8377.0</v>
      </c>
      <c r="C8380" s="78" t="str">
        <f>VLOOKUP(G8380,[1]Macrodata_CCF!$A$3:$D$55,4,FALSE)</f>
        <v>#ERROR!</v>
      </c>
      <c r="E8380" s="79" t="str">
        <f>VLOOKUP(G8380,[1]Macrodata_CCF!$A$3:$B$55,2,FALSE)</f>
        <v>#ERROR!</v>
      </c>
      <c r="F8380" s="78">
        <v>0.0</v>
      </c>
      <c r="G8380" s="80">
        <v>36.0</v>
      </c>
      <c r="H8380" s="81">
        <v>0.0</v>
      </c>
      <c r="I8380" s="81">
        <v>410000.0</v>
      </c>
      <c r="J8380" s="81">
        <v>82000.0</v>
      </c>
      <c r="K8380" s="81">
        <v>410000.0</v>
      </c>
      <c r="L8380" s="82">
        <v>0.2</v>
      </c>
      <c r="N8380" s="83">
        <f t="shared" si="1"/>
        <v>0.2</v>
      </c>
      <c r="O8380" s="83">
        <f t="shared" si="2"/>
        <v>0.2</v>
      </c>
      <c r="Q8380" s="83">
        <f t="shared" si="3"/>
        <v>1</v>
      </c>
      <c r="R8380" s="83">
        <f t="shared" si="4"/>
        <v>0.2</v>
      </c>
      <c r="S8380" s="83" t="b">
        <f t="shared" si="5"/>
        <v>0</v>
      </c>
      <c r="T8380" s="72"/>
      <c r="U8380" s="72"/>
      <c r="V8380" s="72"/>
      <c r="W8380" s="72"/>
      <c r="X8380" s="72"/>
      <c r="Y8380" s="72"/>
      <c r="Z8380" s="72"/>
      <c r="AA8380" s="72"/>
      <c r="AB8380" s="72"/>
      <c r="AC8380" s="72"/>
      <c r="AD8380" s="72"/>
      <c r="AE8380" s="72"/>
      <c r="AF8380" s="72"/>
      <c r="AG8380" s="72"/>
      <c r="AH8380" s="72"/>
      <c r="AI8380" s="72"/>
      <c r="AJ8380" s="72"/>
      <c r="AK8380" s="72"/>
    </row>
    <row r="8381" ht="14.25" customHeight="1">
      <c r="A8381" s="78">
        <v>8378.0</v>
      </c>
      <c r="C8381" s="78" t="str">
        <f>VLOOKUP(G8381,[1]Macrodata_CCF!$A$3:$D$55,4,FALSE)</f>
        <v>#ERROR!</v>
      </c>
      <c r="E8381" s="79" t="str">
        <f>VLOOKUP(G8381,[1]Macrodata_CCF!$A$3:$B$55,2,FALSE)</f>
        <v>#ERROR!</v>
      </c>
      <c r="F8381" s="78">
        <v>0.0</v>
      </c>
      <c r="G8381" s="80">
        <v>3.0</v>
      </c>
      <c r="H8381" s="81">
        <v>599230.0</v>
      </c>
      <c r="I8381" s="81">
        <v>860000.0</v>
      </c>
      <c r="J8381" s="81">
        <v>695715.0</v>
      </c>
      <c r="K8381" s="81">
        <v>860000.0</v>
      </c>
      <c r="L8381" s="82">
        <v>0.3700003834796948</v>
      </c>
      <c r="N8381" s="83">
        <f t="shared" si="1"/>
        <v>0.3700003835</v>
      </c>
      <c r="O8381" s="83">
        <f t="shared" si="2"/>
        <v>0.3700003835</v>
      </c>
      <c r="Q8381" s="83">
        <f t="shared" si="3"/>
        <v>0.3032209302</v>
      </c>
      <c r="R8381" s="83">
        <f t="shared" si="4"/>
        <v>0.3700003835</v>
      </c>
      <c r="S8381" s="83" t="b">
        <f t="shared" si="5"/>
        <v>0</v>
      </c>
      <c r="T8381" s="72"/>
      <c r="U8381" s="72"/>
      <c r="V8381" s="72"/>
      <c r="W8381" s="72"/>
      <c r="X8381" s="72"/>
      <c r="Y8381" s="72"/>
      <c r="Z8381" s="72"/>
      <c r="AA8381" s="72"/>
      <c r="AB8381" s="72"/>
      <c r="AC8381" s="72"/>
      <c r="AD8381" s="72"/>
      <c r="AE8381" s="72"/>
      <c r="AF8381" s="72"/>
      <c r="AG8381" s="72"/>
      <c r="AH8381" s="72"/>
      <c r="AI8381" s="72"/>
      <c r="AJ8381" s="72"/>
      <c r="AK8381" s="72"/>
    </row>
    <row r="8382" ht="14.25" customHeight="1">
      <c r="A8382" s="78">
        <v>8379.0</v>
      </c>
      <c r="C8382" s="78" t="str">
        <f>VLOOKUP(G8382,[1]Macrodata_CCF!$A$3:$D$55,4,FALSE)</f>
        <v>#ERROR!</v>
      </c>
      <c r="E8382" s="79" t="str">
        <f>VLOOKUP(G8382,[1]Macrodata_CCF!$A$3:$B$55,2,FALSE)</f>
        <v>#ERROR!</v>
      </c>
      <c r="F8382" s="78">
        <v>1.0</v>
      </c>
      <c r="G8382" s="80">
        <v>18.0</v>
      </c>
      <c r="H8382" s="81">
        <v>79400.0</v>
      </c>
      <c r="I8382" s="81">
        <v>130000.0</v>
      </c>
      <c r="J8382" s="81">
        <v>106220.0</v>
      </c>
      <c r="K8382" s="81">
        <v>130000.0</v>
      </c>
      <c r="L8382" s="82">
        <v>0.5300395256916997</v>
      </c>
      <c r="N8382" s="83">
        <f t="shared" si="1"/>
        <v>0.5300395257</v>
      </c>
      <c r="O8382" s="83">
        <f t="shared" si="2"/>
        <v>0.5300395257</v>
      </c>
      <c r="Q8382" s="83">
        <f t="shared" si="3"/>
        <v>0.3892307692</v>
      </c>
      <c r="R8382" s="83">
        <f t="shared" si="4"/>
        <v>0.5300395257</v>
      </c>
      <c r="S8382" s="83" t="b">
        <f t="shared" si="5"/>
        <v>0</v>
      </c>
      <c r="T8382" s="72"/>
      <c r="U8382" s="72"/>
      <c r="V8382" s="72"/>
      <c r="W8382" s="72"/>
      <c r="X8382" s="72"/>
      <c r="Y8382" s="72"/>
      <c r="Z8382" s="72"/>
      <c r="AA8382" s="72"/>
      <c r="AB8382" s="72"/>
      <c r="AC8382" s="72"/>
      <c r="AD8382" s="72"/>
      <c r="AE8382" s="72"/>
      <c r="AF8382" s="72"/>
      <c r="AG8382" s="72"/>
      <c r="AH8382" s="72"/>
      <c r="AI8382" s="72"/>
      <c r="AJ8382" s="72"/>
      <c r="AK8382" s="72"/>
    </row>
    <row r="8383" ht="14.25" customHeight="1">
      <c r="A8383" s="78">
        <v>8380.0</v>
      </c>
      <c r="C8383" s="78" t="str">
        <f>VLOOKUP(G8383,[1]Macrodata_CCF!$A$3:$D$55,4,FALSE)</f>
        <v>#ERROR!</v>
      </c>
      <c r="E8383" s="79" t="str">
        <f>VLOOKUP(G8383,[1]Macrodata_CCF!$A$3:$B$55,2,FALSE)</f>
        <v>#ERROR!</v>
      </c>
      <c r="F8383" s="78">
        <v>0.0</v>
      </c>
      <c r="G8383" s="80">
        <v>5.0</v>
      </c>
      <c r="H8383" s="81">
        <v>0.0</v>
      </c>
      <c r="I8383" s="81">
        <v>740000.0</v>
      </c>
      <c r="J8383" s="81">
        <v>162800.0</v>
      </c>
      <c r="K8383" s="81">
        <v>740000.0</v>
      </c>
      <c r="L8383" s="82">
        <v>0.22</v>
      </c>
      <c r="N8383" s="83">
        <f t="shared" si="1"/>
        <v>0.22</v>
      </c>
      <c r="O8383" s="83">
        <f t="shared" si="2"/>
        <v>0.22</v>
      </c>
      <c r="Q8383" s="83">
        <f t="shared" si="3"/>
        <v>1</v>
      </c>
      <c r="R8383" s="83">
        <f t="shared" si="4"/>
        <v>0.22</v>
      </c>
      <c r="S8383" s="83" t="b">
        <f t="shared" si="5"/>
        <v>0</v>
      </c>
      <c r="T8383" s="72"/>
      <c r="U8383" s="72"/>
      <c r="V8383" s="72"/>
      <c r="W8383" s="72"/>
      <c r="X8383" s="72"/>
      <c r="Y8383" s="72"/>
      <c r="Z8383" s="72"/>
      <c r="AA8383" s="72"/>
      <c r="AB8383" s="72"/>
      <c r="AC8383" s="72"/>
      <c r="AD8383" s="72"/>
      <c r="AE8383" s="72"/>
      <c r="AF8383" s="72"/>
      <c r="AG8383" s="72"/>
      <c r="AH8383" s="72"/>
      <c r="AI8383" s="72"/>
      <c r="AJ8383" s="72"/>
      <c r="AK8383" s="72"/>
    </row>
    <row r="8384" ht="14.25" customHeight="1">
      <c r="A8384" s="78">
        <v>8381.0</v>
      </c>
      <c r="C8384" s="78" t="str">
        <f>VLOOKUP(G8384,[1]Macrodata_CCF!$A$3:$D$55,4,FALSE)</f>
        <v>#ERROR!</v>
      </c>
      <c r="E8384" s="79" t="str">
        <f>VLOOKUP(G8384,[1]Macrodata_CCF!$A$3:$B$55,2,FALSE)</f>
        <v>#ERROR!</v>
      </c>
      <c r="F8384" s="78">
        <v>0.0</v>
      </c>
      <c r="G8384" s="80">
        <v>8.0</v>
      </c>
      <c r="H8384" s="81">
        <v>880480.0</v>
      </c>
      <c r="I8384" s="81">
        <v>980000.0</v>
      </c>
      <c r="J8384" s="81">
        <v>879485.0</v>
      </c>
      <c r="K8384" s="81">
        <v>1470000.0</v>
      </c>
      <c r="L8384" s="82">
        <v>-0.00999799035369775</v>
      </c>
      <c r="N8384" s="83">
        <f t="shared" si="1"/>
        <v>-0.009997990354</v>
      </c>
      <c r="O8384" s="83">
        <f t="shared" si="2"/>
        <v>0</v>
      </c>
      <c r="Q8384" s="83">
        <f t="shared" si="3"/>
        <v>0.1015510204</v>
      </c>
      <c r="R8384" s="83">
        <f t="shared" si="4"/>
        <v>-0.009997990354</v>
      </c>
      <c r="S8384" s="83" t="b">
        <f t="shared" si="5"/>
        <v>0</v>
      </c>
      <c r="T8384" s="72"/>
      <c r="U8384" s="72"/>
      <c r="V8384" s="72"/>
      <c r="W8384" s="72"/>
      <c r="X8384" s="72"/>
      <c r="Y8384" s="72"/>
      <c r="Z8384" s="72"/>
      <c r="AA8384" s="72"/>
      <c r="AB8384" s="72"/>
      <c r="AC8384" s="72"/>
      <c r="AD8384" s="72"/>
      <c r="AE8384" s="72"/>
      <c r="AF8384" s="72"/>
      <c r="AG8384" s="72"/>
      <c r="AH8384" s="72"/>
      <c r="AI8384" s="72"/>
      <c r="AJ8384" s="72"/>
      <c r="AK8384" s="72"/>
    </row>
    <row r="8385" ht="14.25" customHeight="1">
      <c r="A8385" s="78">
        <v>8382.0</v>
      </c>
      <c r="C8385" s="78" t="str">
        <f>VLOOKUP(G8385,[1]Macrodata_CCF!$A$3:$D$55,4,FALSE)</f>
        <v>#ERROR!</v>
      </c>
      <c r="E8385" s="79" t="str">
        <f>VLOOKUP(G8385,[1]Macrodata_CCF!$A$3:$B$55,2,FALSE)</f>
        <v>#ERROR!</v>
      </c>
      <c r="F8385" s="78">
        <v>0.0</v>
      </c>
      <c r="G8385" s="80">
        <v>30.0</v>
      </c>
      <c r="H8385" s="81">
        <v>158345.0</v>
      </c>
      <c r="I8385" s="81">
        <v>210000.0</v>
      </c>
      <c r="J8385" s="81">
        <v>166095.0</v>
      </c>
      <c r="K8385" s="81">
        <v>210000.0</v>
      </c>
      <c r="L8385" s="82">
        <v>0.1500338786177524</v>
      </c>
      <c r="N8385" s="83">
        <f t="shared" si="1"/>
        <v>0.1500338786</v>
      </c>
      <c r="O8385" s="83">
        <f t="shared" si="2"/>
        <v>0.1500338786</v>
      </c>
      <c r="Q8385" s="83">
        <f t="shared" si="3"/>
        <v>0.2459761905</v>
      </c>
      <c r="R8385" s="83">
        <f t="shared" si="4"/>
        <v>0.1500338786</v>
      </c>
      <c r="S8385" s="83" t="b">
        <f t="shared" si="5"/>
        <v>0</v>
      </c>
      <c r="T8385" s="72"/>
      <c r="U8385" s="72"/>
      <c r="V8385" s="72"/>
      <c r="W8385" s="72"/>
      <c r="X8385" s="72"/>
      <c r="Y8385" s="72"/>
      <c r="Z8385" s="72"/>
      <c r="AA8385" s="72"/>
      <c r="AB8385" s="72"/>
      <c r="AC8385" s="72"/>
      <c r="AD8385" s="72"/>
      <c r="AE8385" s="72"/>
      <c r="AF8385" s="72"/>
      <c r="AG8385" s="72"/>
      <c r="AH8385" s="72"/>
      <c r="AI8385" s="72"/>
      <c r="AJ8385" s="72"/>
      <c r="AK8385" s="72"/>
    </row>
    <row r="8386" ht="14.25" customHeight="1">
      <c r="A8386" s="78">
        <v>8383.0</v>
      </c>
      <c r="C8386" s="78" t="str">
        <f>VLOOKUP(G8386,[1]Macrodata_CCF!$A$3:$D$55,4,FALSE)</f>
        <v>#ERROR!</v>
      </c>
      <c r="E8386" s="79" t="str">
        <f>VLOOKUP(G8386,[1]Macrodata_CCF!$A$3:$B$55,2,FALSE)</f>
        <v>#ERROR!</v>
      </c>
      <c r="F8386" s="78">
        <v>0.0</v>
      </c>
      <c r="G8386" s="80">
        <v>11.0</v>
      </c>
      <c r="H8386" s="81">
        <v>170070.0</v>
      </c>
      <c r="I8386" s="81">
        <v>290000.0</v>
      </c>
      <c r="J8386" s="81">
        <v>186860.0</v>
      </c>
      <c r="K8386" s="81">
        <v>290000.0</v>
      </c>
      <c r="L8386" s="82">
        <v>0.1399983323605437</v>
      </c>
      <c r="N8386" s="83">
        <f t="shared" si="1"/>
        <v>0.1399983324</v>
      </c>
      <c r="O8386" s="83">
        <f t="shared" si="2"/>
        <v>0.1399983324</v>
      </c>
      <c r="Q8386" s="83">
        <f t="shared" si="3"/>
        <v>0.4135517241</v>
      </c>
      <c r="R8386" s="83">
        <f t="shared" si="4"/>
        <v>0.1399983324</v>
      </c>
      <c r="S8386" s="83" t="b">
        <f t="shared" si="5"/>
        <v>0</v>
      </c>
      <c r="T8386" s="72"/>
      <c r="U8386" s="72"/>
      <c r="V8386" s="72"/>
      <c r="W8386" s="72"/>
      <c r="X8386" s="72"/>
      <c r="Y8386" s="72"/>
      <c r="Z8386" s="72"/>
      <c r="AA8386" s="72"/>
      <c r="AB8386" s="72"/>
      <c r="AC8386" s="72"/>
      <c r="AD8386" s="72"/>
      <c r="AE8386" s="72"/>
      <c r="AF8386" s="72"/>
      <c r="AG8386" s="72"/>
      <c r="AH8386" s="72"/>
      <c r="AI8386" s="72"/>
      <c r="AJ8386" s="72"/>
      <c r="AK8386" s="72"/>
    </row>
    <row r="8387" ht="14.25" customHeight="1">
      <c r="A8387" s="78">
        <v>8384.0</v>
      </c>
      <c r="C8387" s="78" t="str">
        <f>VLOOKUP(G8387,[1]Macrodata_CCF!$A$3:$D$55,4,FALSE)</f>
        <v>#ERROR!</v>
      </c>
      <c r="E8387" s="79" t="str">
        <f>VLOOKUP(G8387,[1]Macrodata_CCF!$A$3:$B$55,2,FALSE)</f>
        <v>#ERROR!</v>
      </c>
      <c r="F8387" s="78">
        <v>0.0</v>
      </c>
      <c r="G8387" s="80">
        <v>46.0</v>
      </c>
      <c r="H8387" s="81">
        <v>0.0</v>
      </c>
      <c r="I8387" s="81">
        <v>160000.0</v>
      </c>
      <c r="J8387" s="81">
        <v>25600.0</v>
      </c>
      <c r="K8387" s="81">
        <v>160000.0</v>
      </c>
      <c r="L8387" s="82">
        <v>0.16</v>
      </c>
      <c r="N8387" s="83">
        <f t="shared" si="1"/>
        <v>0.16</v>
      </c>
      <c r="O8387" s="83">
        <f t="shared" si="2"/>
        <v>0.16</v>
      </c>
      <c r="Q8387" s="83">
        <f t="shared" si="3"/>
        <v>1</v>
      </c>
      <c r="R8387" s="83">
        <f t="shared" si="4"/>
        <v>0.16</v>
      </c>
      <c r="S8387" s="83" t="b">
        <f t="shared" si="5"/>
        <v>0</v>
      </c>
      <c r="T8387" s="72"/>
      <c r="U8387" s="72"/>
      <c r="V8387" s="72"/>
      <c r="W8387" s="72"/>
      <c r="X8387" s="72"/>
      <c r="Y8387" s="72"/>
      <c r="Z8387" s="72"/>
      <c r="AA8387" s="72"/>
      <c r="AB8387" s="72"/>
      <c r="AC8387" s="72"/>
      <c r="AD8387" s="72"/>
      <c r="AE8387" s="72"/>
      <c r="AF8387" s="72"/>
      <c r="AG8387" s="72"/>
      <c r="AH8387" s="72"/>
      <c r="AI8387" s="72"/>
      <c r="AJ8387" s="72"/>
      <c r="AK8387" s="72"/>
    </row>
    <row r="8388" ht="14.25" customHeight="1">
      <c r="A8388" s="78">
        <v>8385.0</v>
      </c>
      <c r="C8388" s="78" t="str">
        <f>VLOOKUP(G8388,[1]Macrodata_CCF!$A$3:$D$55,4,FALSE)</f>
        <v>#ERROR!</v>
      </c>
      <c r="E8388" s="79" t="str">
        <f>VLOOKUP(G8388,[1]Macrodata_CCF!$A$3:$B$55,2,FALSE)</f>
        <v>#ERROR!</v>
      </c>
      <c r="F8388" s="78">
        <v>0.0</v>
      </c>
      <c r="G8388" s="80">
        <v>1.0</v>
      </c>
      <c r="H8388" s="81">
        <v>155195.0</v>
      </c>
      <c r="I8388" s="81">
        <v>430000.0</v>
      </c>
      <c r="J8388" s="81">
        <v>212905.0</v>
      </c>
      <c r="K8388" s="81">
        <v>430000.0</v>
      </c>
      <c r="L8388" s="82">
        <v>0.2100034569967795</v>
      </c>
      <c r="N8388" s="83">
        <f t="shared" si="1"/>
        <v>0.210003457</v>
      </c>
      <c r="O8388" s="83">
        <f t="shared" si="2"/>
        <v>0.210003457</v>
      </c>
      <c r="Q8388" s="83">
        <f t="shared" si="3"/>
        <v>0.6390813953</v>
      </c>
      <c r="R8388" s="83">
        <f t="shared" si="4"/>
        <v>0.210003457</v>
      </c>
      <c r="S8388" s="83" t="b">
        <f t="shared" si="5"/>
        <v>0</v>
      </c>
      <c r="T8388" s="72"/>
      <c r="U8388" s="72"/>
      <c r="V8388" s="72"/>
      <c r="W8388" s="72"/>
      <c r="X8388" s="72"/>
      <c r="Y8388" s="72"/>
      <c r="Z8388" s="72"/>
      <c r="AA8388" s="72"/>
      <c r="AB8388" s="72"/>
      <c r="AC8388" s="72"/>
      <c r="AD8388" s="72"/>
      <c r="AE8388" s="72"/>
      <c r="AF8388" s="72"/>
      <c r="AG8388" s="72"/>
      <c r="AH8388" s="72"/>
      <c r="AI8388" s="72"/>
      <c r="AJ8388" s="72"/>
      <c r="AK8388" s="72"/>
    </row>
    <row r="8389" ht="14.25" customHeight="1">
      <c r="A8389" s="78">
        <v>8386.0</v>
      </c>
      <c r="C8389" s="78" t="str">
        <f>VLOOKUP(G8389,[1]Macrodata_CCF!$A$3:$D$55,4,FALSE)</f>
        <v>#ERROR!</v>
      </c>
      <c r="E8389" s="79" t="str">
        <f>VLOOKUP(G8389,[1]Macrodata_CCF!$A$3:$B$55,2,FALSE)</f>
        <v>#ERROR!</v>
      </c>
      <c r="F8389" s="78">
        <v>0.0</v>
      </c>
      <c r="G8389" s="80">
        <v>51.0</v>
      </c>
      <c r="H8389" s="81">
        <v>444670.0</v>
      </c>
      <c r="I8389" s="81">
        <v>480000.0</v>
      </c>
      <c r="J8389" s="81">
        <v>446790.0</v>
      </c>
      <c r="K8389" s="81">
        <v>480000.0</v>
      </c>
      <c r="L8389" s="82">
        <v>0.06000566091140674</v>
      </c>
      <c r="N8389" s="83">
        <f t="shared" si="1"/>
        <v>0.06000566091</v>
      </c>
      <c r="O8389" s="83">
        <f t="shared" si="2"/>
        <v>0.06000566091</v>
      </c>
      <c r="Q8389" s="83">
        <f t="shared" si="3"/>
        <v>0.07360416667</v>
      </c>
      <c r="R8389" s="83">
        <f t="shared" si="4"/>
        <v>0.004416666667</v>
      </c>
      <c r="S8389" s="83" t="b">
        <f t="shared" si="5"/>
        <v>0</v>
      </c>
      <c r="T8389" s="72"/>
      <c r="U8389" s="72"/>
      <c r="V8389" s="72"/>
      <c r="W8389" s="72"/>
      <c r="X8389" s="72"/>
      <c r="Y8389" s="72"/>
      <c r="Z8389" s="72"/>
      <c r="AA8389" s="72"/>
      <c r="AB8389" s="72"/>
      <c r="AC8389" s="72"/>
      <c r="AD8389" s="72"/>
      <c r="AE8389" s="72"/>
      <c r="AF8389" s="72"/>
      <c r="AG8389" s="72"/>
      <c r="AH8389" s="72"/>
      <c r="AI8389" s="72"/>
      <c r="AJ8389" s="72"/>
      <c r="AK8389" s="72"/>
    </row>
    <row r="8390" ht="14.25" customHeight="1">
      <c r="A8390" s="78">
        <v>8387.0</v>
      </c>
      <c r="C8390" s="78" t="str">
        <f>VLOOKUP(G8390,[1]Macrodata_CCF!$A$3:$D$55,4,FALSE)</f>
        <v>#ERROR!</v>
      </c>
      <c r="E8390" s="79" t="str">
        <f>VLOOKUP(G8390,[1]Macrodata_CCF!$A$3:$B$55,2,FALSE)</f>
        <v>#ERROR!</v>
      </c>
      <c r="F8390" s="78">
        <v>0.0</v>
      </c>
      <c r="G8390" s="80">
        <v>51.0</v>
      </c>
      <c r="H8390" s="81">
        <v>789650.0</v>
      </c>
      <c r="I8390" s="81">
        <v>790000.0</v>
      </c>
      <c r="J8390" s="81">
        <v>789655.0</v>
      </c>
      <c r="K8390" s="81">
        <v>790000.0</v>
      </c>
      <c r="L8390" s="82">
        <v>0.01428571428571429</v>
      </c>
      <c r="N8390" s="83">
        <f t="shared" si="1"/>
        <v>0.01428571429</v>
      </c>
      <c r="O8390" s="83">
        <f t="shared" si="2"/>
        <v>0.01428571429</v>
      </c>
      <c r="Q8390" s="83">
        <f t="shared" si="3"/>
        <v>0.0004430379747</v>
      </c>
      <c r="R8390" s="83">
        <f t="shared" si="4"/>
        <v>0.000006329113924</v>
      </c>
      <c r="S8390" s="83" t="b">
        <f t="shared" si="5"/>
        <v>0</v>
      </c>
      <c r="T8390" s="72"/>
      <c r="U8390" s="72"/>
      <c r="V8390" s="72"/>
      <c r="W8390" s="72"/>
      <c r="X8390" s="72"/>
      <c r="Y8390" s="72"/>
      <c r="Z8390" s="72"/>
      <c r="AA8390" s="72"/>
      <c r="AB8390" s="72"/>
      <c r="AC8390" s="72"/>
      <c r="AD8390" s="72"/>
      <c r="AE8390" s="72"/>
      <c r="AF8390" s="72"/>
      <c r="AG8390" s="72"/>
      <c r="AH8390" s="72"/>
      <c r="AI8390" s="72"/>
      <c r="AJ8390" s="72"/>
      <c r="AK8390" s="72"/>
    </row>
    <row r="8391" ht="14.25" customHeight="1">
      <c r="A8391" s="78">
        <v>8388.0</v>
      </c>
      <c r="C8391" s="78" t="str">
        <f>VLOOKUP(G8391,[1]Macrodata_CCF!$A$3:$D$55,4,FALSE)</f>
        <v>#ERROR!</v>
      </c>
      <c r="E8391" s="79" t="str">
        <f>VLOOKUP(G8391,[1]Macrodata_CCF!$A$3:$B$55,2,FALSE)</f>
        <v>#ERROR!</v>
      </c>
      <c r="F8391" s="78">
        <v>0.0</v>
      </c>
      <c r="G8391" s="80">
        <v>33.0</v>
      </c>
      <c r="H8391" s="81">
        <v>0.0</v>
      </c>
      <c r="I8391" s="81">
        <v>850000.0</v>
      </c>
      <c r="J8391" s="81">
        <v>867000.0</v>
      </c>
      <c r="K8391" s="81">
        <v>850000.0</v>
      </c>
      <c r="L8391" s="82">
        <v>1.02</v>
      </c>
      <c r="N8391" s="83">
        <f t="shared" si="1"/>
        <v>1.02</v>
      </c>
      <c r="O8391" s="83">
        <f t="shared" si="2"/>
        <v>1</v>
      </c>
      <c r="Q8391" s="83">
        <f t="shared" si="3"/>
        <v>1</v>
      </c>
      <c r="R8391" s="83">
        <f t="shared" si="4"/>
        <v>1.02</v>
      </c>
      <c r="S8391" s="83" t="b">
        <f t="shared" si="5"/>
        <v>0</v>
      </c>
      <c r="T8391" s="72"/>
      <c r="U8391" s="72"/>
      <c r="V8391" s="72"/>
      <c r="W8391" s="72"/>
      <c r="X8391" s="72"/>
      <c r="Y8391" s="72"/>
      <c r="Z8391" s="72"/>
      <c r="AA8391" s="72"/>
      <c r="AB8391" s="72"/>
      <c r="AC8391" s="72"/>
      <c r="AD8391" s="72"/>
      <c r="AE8391" s="72"/>
      <c r="AF8391" s="72"/>
      <c r="AG8391" s="72"/>
      <c r="AH8391" s="72"/>
      <c r="AI8391" s="72"/>
      <c r="AJ8391" s="72"/>
      <c r="AK8391" s="72"/>
    </row>
    <row r="8392" ht="14.25" customHeight="1">
      <c r="A8392" s="78">
        <v>8389.0</v>
      </c>
      <c r="C8392" s="78" t="str">
        <f>VLOOKUP(G8392,[1]Macrodata_CCF!$A$3:$D$55,4,FALSE)</f>
        <v>#ERROR!</v>
      </c>
      <c r="E8392" s="79" t="str">
        <f>VLOOKUP(G8392,[1]Macrodata_CCF!$A$3:$B$55,2,FALSE)</f>
        <v>#ERROR!</v>
      </c>
      <c r="F8392" s="78">
        <v>0.0</v>
      </c>
      <c r="G8392" s="80">
        <v>32.0</v>
      </c>
      <c r="H8392" s="81">
        <v>292150.0</v>
      </c>
      <c r="I8392" s="81">
        <v>510000.0</v>
      </c>
      <c r="J8392" s="81">
        <v>520200.0</v>
      </c>
      <c r="K8392" s="81">
        <v>510000.0</v>
      </c>
      <c r="L8392" s="82">
        <v>1.046821207252697</v>
      </c>
      <c r="N8392" s="83">
        <f t="shared" si="1"/>
        <v>1.046821207</v>
      </c>
      <c r="O8392" s="83">
        <f t="shared" si="2"/>
        <v>1</v>
      </c>
      <c r="Q8392" s="83">
        <f t="shared" si="3"/>
        <v>0.4271568627</v>
      </c>
      <c r="R8392" s="83">
        <f t="shared" si="4"/>
        <v>1.046821207</v>
      </c>
      <c r="S8392" s="83" t="b">
        <f t="shared" si="5"/>
        <v>0</v>
      </c>
      <c r="T8392" s="72"/>
      <c r="U8392" s="72"/>
      <c r="V8392" s="72"/>
      <c r="W8392" s="72"/>
      <c r="X8392" s="72"/>
      <c r="Y8392" s="72"/>
      <c r="Z8392" s="72"/>
      <c r="AA8392" s="72"/>
      <c r="AB8392" s="72"/>
      <c r="AC8392" s="72"/>
      <c r="AD8392" s="72"/>
      <c r="AE8392" s="72"/>
      <c r="AF8392" s="72"/>
      <c r="AG8392" s="72"/>
      <c r="AH8392" s="72"/>
      <c r="AI8392" s="72"/>
      <c r="AJ8392" s="72"/>
      <c r="AK8392" s="72"/>
    </row>
    <row r="8393" ht="14.25" customHeight="1">
      <c r="A8393" s="78">
        <v>8390.0</v>
      </c>
      <c r="C8393" s="78" t="str">
        <f>VLOOKUP(G8393,[1]Macrodata_CCF!$A$3:$D$55,4,FALSE)</f>
        <v>#ERROR!</v>
      </c>
      <c r="E8393" s="79" t="str">
        <f>VLOOKUP(G8393,[1]Macrodata_CCF!$A$3:$B$55,2,FALSE)</f>
        <v>#ERROR!</v>
      </c>
      <c r="F8393" s="78">
        <v>0.0</v>
      </c>
      <c r="G8393" s="80">
        <v>38.0</v>
      </c>
      <c r="H8393" s="81">
        <v>688545.0</v>
      </c>
      <c r="I8393" s="81">
        <v>730000.0</v>
      </c>
      <c r="J8393" s="81">
        <v>690620.0</v>
      </c>
      <c r="K8393" s="81">
        <v>730000.0</v>
      </c>
      <c r="L8393" s="82">
        <v>0.05005427572066096</v>
      </c>
      <c r="N8393" s="83">
        <f t="shared" si="1"/>
        <v>0.05005427572</v>
      </c>
      <c r="O8393" s="83">
        <f t="shared" si="2"/>
        <v>0.05005427572</v>
      </c>
      <c r="Q8393" s="83">
        <f t="shared" si="3"/>
        <v>0.05678767123</v>
      </c>
      <c r="R8393" s="83">
        <f t="shared" si="4"/>
        <v>0.002842465753</v>
      </c>
      <c r="S8393" s="83" t="b">
        <f t="shared" si="5"/>
        <v>0</v>
      </c>
      <c r="T8393" s="72"/>
      <c r="U8393" s="72"/>
      <c r="V8393" s="72"/>
      <c r="W8393" s="72"/>
      <c r="X8393" s="72"/>
      <c r="Y8393" s="72"/>
      <c r="Z8393" s="72"/>
      <c r="AA8393" s="72"/>
      <c r="AB8393" s="72"/>
      <c r="AC8393" s="72"/>
      <c r="AD8393" s="72"/>
      <c r="AE8393" s="72"/>
      <c r="AF8393" s="72"/>
      <c r="AG8393" s="72"/>
      <c r="AH8393" s="72"/>
      <c r="AI8393" s="72"/>
      <c r="AJ8393" s="72"/>
      <c r="AK8393" s="72"/>
    </row>
    <row r="8394" ht="14.25" customHeight="1">
      <c r="A8394" s="78">
        <v>8391.0</v>
      </c>
      <c r="C8394" s="78" t="str">
        <f>VLOOKUP(G8394,[1]Macrodata_CCF!$A$3:$D$55,4,FALSE)</f>
        <v>#ERROR!</v>
      </c>
      <c r="E8394" s="79" t="str">
        <f>VLOOKUP(G8394,[1]Macrodata_CCF!$A$3:$B$55,2,FALSE)</f>
        <v>#ERROR!</v>
      </c>
      <c r="F8394" s="78">
        <v>0.0</v>
      </c>
      <c r="G8394" s="80">
        <v>48.0</v>
      </c>
      <c r="H8394" s="81">
        <v>214685.0</v>
      </c>
      <c r="I8394" s="81">
        <v>510000.0</v>
      </c>
      <c r="J8394" s="81">
        <v>270795.0</v>
      </c>
      <c r="K8394" s="81">
        <v>510000.0</v>
      </c>
      <c r="L8394" s="82">
        <v>0.190000507932208</v>
      </c>
      <c r="N8394" s="83">
        <f t="shared" si="1"/>
        <v>0.1900005079</v>
      </c>
      <c r="O8394" s="83">
        <f t="shared" si="2"/>
        <v>0.1900005079</v>
      </c>
      <c r="Q8394" s="83">
        <f t="shared" si="3"/>
        <v>0.5790490196</v>
      </c>
      <c r="R8394" s="83">
        <f t="shared" si="4"/>
        <v>0.1900005079</v>
      </c>
      <c r="S8394" s="83" t="b">
        <f t="shared" si="5"/>
        <v>0</v>
      </c>
      <c r="T8394" s="72"/>
      <c r="U8394" s="72"/>
      <c r="V8394" s="72"/>
      <c r="W8394" s="72"/>
      <c r="X8394" s="72"/>
      <c r="Y8394" s="72"/>
      <c r="Z8394" s="72"/>
      <c r="AA8394" s="72"/>
      <c r="AB8394" s="72"/>
      <c r="AC8394" s="72"/>
      <c r="AD8394" s="72"/>
      <c r="AE8394" s="72"/>
      <c r="AF8394" s="72"/>
      <c r="AG8394" s="72"/>
      <c r="AH8394" s="72"/>
      <c r="AI8394" s="72"/>
      <c r="AJ8394" s="72"/>
      <c r="AK8394" s="72"/>
    </row>
    <row r="8395" ht="14.25" customHeight="1">
      <c r="A8395" s="78">
        <v>8392.0</v>
      </c>
      <c r="C8395" s="78" t="str">
        <f>VLOOKUP(G8395,[1]Macrodata_CCF!$A$3:$D$55,4,FALSE)</f>
        <v>#ERROR!</v>
      </c>
      <c r="E8395" s="79" t="str">
        <f>VLOOKUP(G8395,[1]Macrodata_CCF!$A$3:$B$55,2,FALSE)</f>
        <v>#ERROR!</v>
      </c>
      <c r="F8395" s="78">
        <v>0.0</v>
      </c>
      <c r="G8395" s="80">
        <v>3.0</v>
      </c>
      <c r="H8395" s="81">
        <v>216525.0</v>
      </c>
      <c r="I8395" s="81">
        <v>490000.0</v>
      </c>
      <c r="J8395" s="81">
        <v>287630.0</v>
      </c>
      <c r="K8395" s="81">
        <v>833000.0</v>
      </c>
      <c r="L8395" s="82">
        <v>0.2600054849620623</v>
      </c>
      <c r="N8395" s="83">
        <f t="shared" si="1"/>
        <v>0.260005485</v>
      </c>
      <c r="O8395" s="83">
        <f t="shared" si="2"/>
        <v>0.260005485</v>
      </c>
      <c r="Q8395" s="83">
        <f t="shared" si="3"/>
        <v>0.5581122449</v>
      </c>
      <c r="R8395" s="83">
        <f t="shared" si="4"/>
        <v>0.260005485</v>
      </c>
      <c r="S8395" s="83" t="b">
        <f t="shared" si="5"/>
        <v>0</v>
      </c>
      <c r="T8395" s="72"/>
      <c r="U8395" s="72"/>
      <c r="V8395" s="72"/>
      <c r="W8395" s="72"/>
      <c r="X8395" s="72"/>
      <c r="Y8395" s="72"/>
      <c r="Z8395" s="72"/>
      <c r="AA8395" s="72"/>
      <c r="AB8395" s="72"/>
      <c r="AC8395" s="72"/>
      <c r="AD8395" s="72"/>
      <c r="AE8395" s="72"/>
      <c r="AF8395" s="72"/>
      <c r="AG8395" s="72"/>
      <c r="AH8395" s="72"/>
      <c r="AI8395" s="72"/>
      <c r="AJ8395" s="72"/>
      <c r="AK8395" s="72"/>
    </row>
    <row r="8396" ht="14.25" customHeight="1">
      <c r="A8396" s="78">
        <v>8393.0</v>
      </c>
      <c r="C8396" s="78" t="str">
        <f>VLOOKUP(G8396,[1]Macrodata_CCF!$A$3:$D$55,4,FALSE)</f>
        <v>#ERROR!</v>
      </c>
      <c r="E8396" s="79" t="str">
        <f>VLOOKUP(G8396,[1]Macrodata_CCF!$A$3:$B$55,2,FALSE)</f>
        <v>#ERROR!</v>
      </c>
      <c r="F8396" s="78">
        <v>0.0</v>
      </c>
      <c r="G8396" s="80">
        <v>23.0</v>
      </c>
      <c r="H8396" s="81">
        <v>191270.0</v>
      </c>
      <c r="I8396" s="81">
        <v>650000.0</v>
      </c>
      <c r="J8396" s="81">
        <v>278430.0</v>
      </c>
      <c r="K8396" s="81">
        <v>650000.0</v>
      </c>
      <c r="L8396" s="82">
        <v>0.1900028339110152</v>
      </c>
      <c r="N8396" s="83">
        <f t="shared" si="1"/>
        <v>0.1900028339</v>
      </c>
      <c r="O8396" s="83">
        <f t="shared" si="2"/>
        <v>0.1900028339</v>
      </c>
      <c r="Q8396" s="83">
        <f t="shared" si="3"/>
        <v>0.7057384615</v>
      </c>
      <c r="R8396" s="83">
        <f t="shared" si="4"/>
        <v>0.1900028339</v>
      </c>
      <c r="S8396" s="83" t="b">
        <f t="shared" si="5"/>
        <v>0</v>
      </c>
      <c r="T8396" s="72"/>
      <c r="U8396" s="72"/>
      <c r="V8396" s="72"/>
      <c r="W8396" s="72"/>
      <c r="X8396" s="72"/>
      <c r="Y8396" s="72"/>
      <c r="Z8396" s="72"/>
      <c r="AA8396" s="72"/>
      <c r="AB8396" s="72"/>
      <c r="AC8396" s="72"/>
      <c r="AD8396" s="72"/>
      <c r="AE8396" s="72"/>
      <c r="AF8396" s="72"/>
      <c r="AG8396" s="72"/>
      <c r="AH8396" s="72"/>
      <c r="AI8396" s="72"/>
      <c r="AJ8396" s="72"/>
      <c r="AK8396" s="72"/>
    </row>
    <row r="8397" ht="14.25" customHeight="1">
      <c r="A8397" s="78">
        <v>8394.0</v>
      </c>
      <c r="C8397" s="78" t="str">
        <f>VLOOKUP(G8397,[1]Macrodata_CCF!$A$3:$D$55,4,FALSE)</f>
        <v>#ERROR!</v>
      </c>
      <c r="E8397" s="79" t="str">
        <f>VLOOKUP(G8397,[1]Macrodata_CCF!$A$3:$B$55,2,FALSE)</f>
        <v>#ERROR!</v>
      </c>
      <c r="F8397" s="78">
        <v>0.0</v>
      </c>
      <c r="G8397" s="80">
        <v>43.0</v>
      </c>
      <c r="H8397" s="81">
        <v>198475.0</v>
      </c>
      <c r="I8397" s="81">
        <v>280000.0</v>
      </c>
      <c r="J8397" s="81">
        <v>213965.0</v>
      </c>
      <c r="K8397" s="81">
        <v>280000.0</v>
      </c>
      <c r="L8397" s="82">
        <v>0.1900030665440049</v>
      </c>
      <c r="N8397" s="83">
        <f t="shared" si="1"/>
        <v>0.1900030665</v>
      </c>
      <c r="O8397" s="83">
        <f t="shared" si="2"/>
        <v>0.1900030665</v>
      </c>
      <c r="Q8397" s="83">
        <f t="shared" si="3"/>
        <v>0.2911607143</v>
      </c>
      <c r="R8397" s="83">
        <f t="shared" si="4"/>
        <v>0.1900030665</v>
      </c>
      <c r="S8397" s="83" t="b">
        <f t="shared" si="5"/>
        <v>0</v>
      </c>
      <c r="T8397" s="72"/>
      <c r="U8397" s="72"/>
      <c r="V8397" s="72"/>
      <c r="W8397" s="72"/>
      <c r="X8397" s="72"/>
      <c r="Y8397" s="72"/>
      <c r="Z8397" s="72"/>
      <c r="AA8397" s="72"/>
      <c r="AB8397" s="72"/>
      <c r="AC8397" s="72"/>
      <c r="AD8397" s="72"/>
      <c r="AE8397" s="72"/>
      <c r="AF8397" s="72"/>
      <c r="AG8397" s="72"/>
      <c r="AH8397" s="72"/>
      <c r="AI8397" s="72"/>
      <c r="AJ8397" s="72"/>
      <c r="AK8397" s="72"/>
    </row>
    <row r="8398" ht="14.25" customHeight="1">
      <c r="A8398" s="78">
        <v>8395.0</v>
      </c>
      <c r="C8398" s="78" t="str">
        <f>VLOOKUP(G8398,[1]Macrodata_CCF!$A$3:$D$55,4,FALSE)</f>
        <v>#ERROR!</v>
      </c>
      <c r="E8398" s="79" t="str">
        <f>VLOOKUP(G8398,[1]Macrodata_CCF!$A$3:$B$55,2,FALSE)</f>
        <v>#ERROR!</v>
      </c>
      <c r="F8398" s="78">
        <v>0.0</v>
      </c>
      <c r="G8398" s="80">
        <v>26.0</v>
      </c>
      <c r="H8398" s="81">
        <v>0.0</v>
      </c>
      <c r="I8398" s="81">
        <v>960000.0</v>
      </c>
      <c r="J8398" s="81">
        <v>163200.0</v>
      </c>
      <c r="K8398" s="81">
        <v>960000.0</v>
      </c>
      <c r="L8398" s="82">
        <v>0.17</v>
      </c>
      <c r="N8398" s="83">
        <f t="shared" si="1"/>
        <v>0.17</v>
      </c>
      <c r="O8398" s="83">
        <f t="shared" si="2"/>
        <v>0.17</v>
      </c>
      <c r="Q8398" s="83">
        <f t="shared" si="3"/>
        <v>1</v>
      </c>
      <c r="R8398" s="83">
        <f t="shared" si="4"/>
        <v>0.17</v>
      </c>
      <c r="S8398" s="83" t="b">
        <f t="shared" si="5"/>
        <v>0</v>
      </c>
      <c r="T8398" s="72"/>
      <c r="U8398" s="72"/>
      <c r="V8398" s="72"/>
      <c r="W8398" s="72"/>
      <c r="X8398" s="72"/>
      <c r="Y8398" s="72"/>
      <c r="Z8398" s="72"/>
      <c r="AA8398" s="72"/>
      <c r="AB8398" s="72"/>
      <c r="AC8398" s="72"/>
      <c r="AD8398" s="72"/>
      <c r="AE8398" s="72"/>
      <c r="AF8398" s="72"/>
      <c r="AG8398" s="72"/>
      <c r="AH8398" s="72"/>
      <c r="AI8398" s="72"/>
      <c r="AJ8398" s="72"/>
      <c r="AK8398" s="72"/>
    </row>
    <row r="8399" ht="14.25" customHeight="1">
      <c r="A8399" s="78">
        <v>8396.0</v>
      </c>
      <c r="C8399" s="78" t="str">
        <f>VLOOKUP(G8399,[1]Macrodata_CCF!$A$3:$D$55,4,FALSE)</f>
        <v>#ERROR!</v>
      </c>
      <c r="E8399" s="79" t="str">
        <f>VLOOKUP(G8399,[1]Macrodata_CCF!$A$3:$B$55,2,FALSE)</f>
        <v>#ERROR!</v>
      </c>
      <c r="F8399" s="78">
        <v>0.0</v>
      </c>
      <c r="G8399" s="80">
        <v>50.0</v>
      </c>
      <c r="H8399" s="81">
        <v>0.0</v>
      </c>
      <c r="I8399" s="81">
        <v>150000.0</v>
      </c>
      <c r="J8399" s="81">
        <v>21000.0</v>
      </c>
      <c r="K8399" s="81">
        <v>150000.0</v>
      </c>
      <c r="L8399" s="82">
        <v>0.14</v>
      </c>
      <c r="N8399" s="83">
        <f t="shared" si="1"/>
        <v>0.14</v>
      </c>
      <c r="O8399" s="83">
        <f t="shared" si="2"/>
        <v>0.14</v>
      </c>
      <c r="Q8399" s="83">
        <f t="shared" si="3"/>
        <v>1</v>
      </c>
      <c r="R8399" s="83">
        <f t="shared" si="4"/>
        <v>0.14</v>
      </c>
      <c r="S8399" s="83" t="b">
        <f t="shared" si="5"/>
        <v>0</v>
      </c>
      <c r="T8399" s="72"/>
      <c r="U8399" s="72"/>
      <c r="V8399" s="72"/>
      <c r="W8399" s="72"/>
      <c r="X8399" s="72"/>
      <c r="Y8399" s="72"/>
      <c r="Z8399" s="72"/>
      <c r="AA8399" s="72"/>
      <c r="AB8399" s="72"/>
      <c r="AC8399" s="72"/>
      <c r="AD8399" s="72"/>
      <c r="AE8399" s="72"/>
      <c r="AF8399" s="72"/>
      <c r="AG8399" s="72"/>
      <c r="AH8399" s="72"/>
      <c r="AI8399" s="72"/>
      <c r="AJ8399" s="72"/>
      <c r="AK8399" s="72"/>
    </row>
    <row r="8400" ht="14.25" customHeight="1">
      <c r="A8400" s="78">
        <v>8397.0</v>
      </c>
      <c r="C8400" s="78" t="str">
        <f>VLOOKUP(G8400,[1]Macrodata_CCF!$A$3:$D$55,4,FALSE)</f>
        <v>#ERROR!</v>
      </c>
      <c r="E8400" s="79" t="str">
        <f>VLOOKUP(G8400,[1]Macrodata_CCF!$A$3:$B$55,2,FALSE)</f>
        <v>#ERROR!</v>
      </c>
      <c r="F8400" s="78">
        <v>0.0</v>
      </c>
      <c r="G8400" s="80">
        <v>4.0</v>
      </c>
      <c r="H8400" s="81">
        <v>146280.0</v>
      </c>
      <c r="I8400" s="81">
        <v>170000.0</v>
      </c>
      <c r="J8400" s="81">
        <v>173400.0</v>
      </c>
      <c r="K8400" s="81">
        <v>170000.0</v>
      </c>
      <c r="L8400" s="82">
        <v>1.143338954468803</v>
      </c>
      <c r="N8400" s="83">
        <f t="shared" si="1"/>
        <v>1.143338954</v>
      </c>
      <c r="O8400" s="83">
        <f t="shared" si="2"/>
        <v>1</v>
      </c>
      <c r="Q8400" s="83">
        <f t="shared" si="3"/>
        <v>0.1395294118</v>
      </c>
      <c r="R8400" s="83">
        <f t="shared" si="4"/>
        <v>1.143338954</v>
      </c>
      <c r="S8400" s="83" t="b">
        <f t="shared" si="5"/>
        <v>0</v>
      </c>
      <c r="T8400" s="72"/>
      <c r="U8400" s="72"/>
      <c r="V8400" s="72"/>
      <c r="W8400" s="72"/>
      <c r="X8400" s="72"/>
      <c r="Y8400" s="72"/>
      <c r="Z8400" s="72"/>
      <c r="AA8400" s="72"/>
      <c r="AB8400" s="72"/>
      <c r="AC8400" s="72"/>
      <c r="AD8400" s="72"/>
      <c r="AE8400" s="72"/>
      <c r="AF8400" s="72"/>
      <c r="AG8400" s="72"/>
      <c r="AH8400" s="72"/>
      <c r="AI8400" s="72"/>
      <c r="AJ8400" s="72"/>
      <c r="AK8400" s="72"/>
    </row>
    <row r="8401" ht="14.25" customHeight="1">
      <c r="A8401" s="78">
        <v>8398.0</v>
      </c>
      <c r="C8401" s="78" t="str">
        <f>VLOOKUP(G8401,[1]Macrodata_CCF!$A$3:$D$55,4,FALSE)</f>
        <v>#ERROR!</v>
      </c>
      <c r="E8401" s="79" t="str">
        <f>VLOOKUP(G8401,[1]Macrodata_CCF!$A$3:$B$55,2,FALSE)</f>
        <v>#ERROR!</v>
      </c>
      <c r="F8401" s="78">
        <v>0.0</v>
      </c>
      <c r="G8401" s="80">
        <v>37.0</v>
      </c>
      <c r="H8401" s="81">
        <v>401445.0</v>
      </c>
      <c r="I8401" s="81">
        <v>960000.0</v>
      </c>
      <c r="J8401" s="81">
        <v>462885.0</v>
      </c>
      <c r="K8401" s="81">
        <v>960000.0</v>
      </c>
      <c r="L8401" s="82">
        <v>0.1099981201493139</v>
      </c>
      <c r="N8401" s="83">
        <f t="shared" si="1"/>
        <v>0.1099981201</v>
      </c>
      <c r="O8401" s="83">
        <f t="shared" si="2"/>
        <v>0.1099981201</v>
      </c>
      <c r="Q8401" s="83">
        <f t="shared" si="3"/>
        <v>0.581828125</v>
      </c>
      <c r="R8401" s="83">
        <f t="shared" si="4"/>
        <v>0.1099981201</v>
      </c>
      <c r="S8401" s="83" t="b">
        <f t="shared" si="5"/>
        <v>0</v>
      </c>
      <c r="T8401" s="72"/>
      <c r="U8401" s="72"/>
      <c r="V8401" s="72"/>
      <c r="W8401" s="72"/>
      <c r="X8401" s="72"/>
      <c r="Y8401" s="72"/>
      <c r="Z8401" s="72"/>
      <c r="AA8401" s="72"/>
      <c r="AB8401" s="72"/>
      <c r="AC8401" s="72"/>
      <c r="AD8401" s="72"/>
      <c r="AE8401" s="72"/>
      <c r="AF8401" s="72"/>
      <c r="AG8401" s="72"/>
      <c r="AH8401" s="72"/>
      <c r="AI8401" s="72"/>
      <c r="AJ8401" s="72"/>
      <c r="AK8401" s="72"/>
    </row>
    <row r="8402" ht="14.25" customHeight="1">
      <c r="A8402" s="78">
        <v>8399.0</v>
      </c>
      <c r="C8402" s="78" t="str">
        <f>VLOOKUP(G8402,[1]Macrodata_CCF!$A$3:$D$55,4,FALSE)</f>
        <v>#ERROR!</v>
      </c>
      <c r="E8402" s="79" t="str">
        <f>VLOOKUP(G8402,[1]Macrodata_CCF!$A$3:$B$55,2,FALSE)</f>
        <v>#ERROR!</v>
      </c>
      <c r="F8402" s="78">
        <v>0.0</v>
      </c>
      <c r="G8402" s="80">
        <v>2.0</v>
      </c>
      <c r="H8402" s="81">
        <v>354440.0</v>
      </c>
      <c r="I8402" s="81">
        <v>820000.0</v>
      </c>
      <c r="J8402" s="81">
        <v>1170960.0</v>
      </c>
      <c r="K8402" s="81">
        <v>1148000.0</v>
      </c>
      <c r="L8402" s="82">
        <v>1.753844832030243</v>
      </c>
      <c r="N8402" s="83">
        <f t="shared" si="1"/>
        <v>1.753844832</v>
      </c>
      <c r="O8402" s="83">
        <f t="shared" si="2"/>
        <v>1</v>
      </c>
      <c r="Q8402" s="83">
        <f t="shared" si="3"/>
        <v>0.5677560976</v>
      </c>
      <c r="R8402" s="83">
        <f t="shared" si="4"/>
        <v>1.753844832</v>
      </c>
      <c r="S8402" s="83" t="b">
        <f t="shared" si="5"/>
        <v>0</v>
      </c>
      <c r="T8402" s="72"/>
      <c r="U8402" s="72"/>
      <c r="V8402" s="72"/>
      <c r="W8402" s="72"/>
      <c r="X8402" s="72"/>
      <c r="Y8402" s="72"/>
      <c r="Z8402" s="72"/>
      <c r="AA8402" s="72"/>
      <c r="AB8402" s="72"/>
      <c r="AC8402" s="72"/>
      <c r="AD8402" s="72"/>
      <c r="AE8402" s="72"/>
      <c r="AF8402" s="72"/>
      <c r="AG8402" s="72"/>
      <c r="AH8402" s="72"/>
      <c r="AI8402" s="72"/>
      <c r="AJ8402" s="72"/>
      <c r="AK8402" s="72"/>
    </row>
    <row r="8403" ht="14.25" customHeight="1">
      <c r="A8403" s="78">
        <v>8400.0</v>
      </c>
      <c r="C8403" s="78" t="str">
        <f>VLOOKUP(G8403,[1]Macrodata_CCF!$A$3:$D$55,4,FALSE)</f>
        <v>#ERROR!</v>
      </c>
      <c r="E8403" s="79" t="str">
        <f>VLOOKUP(G8403,[1]Macrodata_CCF!$A$3:$B$55,2,FALSE)</f>
        <v>#ERROR!</v>
      </c>
      <c r="F8403" s="78">
        <v>0.0</v>
      </c>
      <c r="G8403" s="80">
        <v>39.0</v>
      </c>
      <c r="H8403" s="81">
        <v>300935.0</v>
      </c>
      <c r="I8403" s="81">
        <v>640000.0</v>
      </c>
      <c r="J8403" s="81">
        <v>280590.0</v>
      </c>
      <c r="K8403" s="81">
        <v>640000.0</v>
      </c>
      <c r="L8403" s="82">
        <v>-0.06000324421571085</v>
      </c>
      <c r="N8403" s="83">
        <f t="shared" si="1"/>
        <v>-0.06000324422</v>
      </c>
      <c r="O8403" s="83">
        <f t="shared" si="2"/>
        <v>0</v>
      </c>
      <c r="Q8403" s="83">
        <f t="shared" si="3"/>
        <v>0.5297890625</v>
      </c>
      <c r="R8403" s="83">
        <f t="shared" si="4"/>
        <v>-0.06000324422</v>
      </c>
      <c r="S8403" s="83" t="b">
        <f t="shared" si="5"/>
        <v>0</v>
      </c>
      <c r="T8403" s="72"/>
      <c r="U8403" s="72"/>
      <c r="V8403" s="72"/>
      <c r="W8403" s="72"/>
      <c r="X8403" s="72"/>
      <c r="Y8403" s="72"/>
      <c r="Z8403" s="72"/>
      <c r="AA8403" s="72"/>
      <c r="AB8403" s="72"/>
      <c r="AC8403" s="72"/>
      <c r="AD8403" s="72"/>
      <c r="AE8403" s="72"/>
      <c r="AF8403" s="72"/>
      <c r="AG8403" s="72"/>
      <c r="AH8403" s="72"/>
      <c r="AI8403" s="72"/>
      <c r="AJ8403" s="72"/>
      <c r="AK8403" s="72"/>
    </row>
    <row r="8404" ht="14.25" customHeight="1">
      <c r="A8404" s="78">
        <v>8401.0</v>
      </c>
      <c r="C8404" s="78" t="str">
        <f>VLOOKUP(G8404,[1]Macrodata_CCF!$A$3:$D$55,4,FALSE)</f>
        <v>#ERROR!</v>
      </c>
      <c r="E8404" s="79" t="str">
        <f>VLOOKUP(G8404,[1]Macrodata_CCF!$A$3:$B$55,2,FALSE)</f>
        <v>#ERROR!</v>
      </c>
      <c r="F8404" s="78">
        <v>0.0</v>
      </c>
      <c r="G8404" s="80">
        <v>53.0</v>
      </c>
      <c r="H8404" s="81">
        <v>830710.0</v>
      </c>
      <c r="I8404" s="81">
        <v>840000.0</v>
      </c>
      <c r="J8404" s="81">
        <v>831360.0</v>
      </c>
      <c r="K8404" s="81">
        <v>1092000.0</v>
      </c>
      <c r="L8404" s="82">
        <v>0.06996770721205597</v>
      </c>
      <c r="N8404" s="83">
        <f t="shared" si="1"/>
        <v>0.06996770721</v>
      </c>
      <c r="O8404" s="83">
        <f t="shared" si="2"/>
        <v>0.06996770721</v>
      </c>
      <c r="Q8404" s="83">
        <f t="shared" si="3"/>
        <v>0.01105952381</v>
      </c>
      <c r="R8404" s="83">
        <f t="shared" si="4"/>
        <v>0.0007738095238</v>
      </c>
      <c r="S8404" s="83" t="b">
        <f t="shared" si="5"/>
        <v>0</v>
      </c>
      <c r="T8404" s="72"/>
      <c r="U8404" s="72"/>
      <c r="V8404" s="72"/>
      <c r="W8404" s="72"/>
      <c r="X8404" s="72"/>
      <c r="Y8404" s="72"/>
      <c r="Z8404" s="72"/>
      <c r="AA8404" s="72"/>
      <c r="AB8404" s="72"/>
      <c r="AC8404" s="72"/>
      <c r="AD8404" s="72"/>
      <c r="AE8404" s="72"/>
      <c r="AF8404" s="72"/>
      <c r="AG8404" s="72"/>
      <c r="AH8404" s="72"/>
      <c r="AI8404" s="72"/>
      <c r="AJ8404" s="72"/>
      <c r="AK8404" s="72"/>
    </row>
    <row r="8405" ht="14.25" customHeight="1">
      <c r="A8405" s="78">
        <v>8402.0</v>
      </c>
      <c r="C8405" s="78" t="str">
        <f>VLOOKUP(G8405,[1]Macrodata_CCF!$A$3:$D$55,4,FALSE)</f>
        <v>#ERROR!</v>
      </c>
      <c r="E8405" s="79" t="str">
        <f>VLOOKUP(G8405,[1]Macrodata_CCF!$A$3:$B$55,2,FALSE)</f>
        <v>#ERROR!</v>
      </c>
      <c r="F8405" s="78">
        <v>0.0</v>
      </c>
      <c r="G8405" s="80">
        <v>39.0</v>
      </c>
      <c r="H8405" s="81">
        <v>200875.0</v>
      </c>
      <c r="I8405" s="81">
        <v>830000.0</v>
      </c>
      <c r="J8405" s="81">
        <v>270080.0</v>
      </c>
      <c r="K8405" s="81">
        <v>830000.0</v>
      </c>
      <c r="L8405" s="82">
        <v>0.1100019868865488</v>
      </c>
      <c r="N8405" s="83">
        <f t="shared" si="1"/>
        <v>0.1100019869</v>
      </c>
      <c r="O8405" s="83">
        <f t="shared" si="2"/>
        <v>0.1100019869</v>
      </c>
      <c r="Q8405" s="83">
        <f t="shared" si="3"/>
        <v>0.7579819277</v>
      </c>
      <c r="R8405" s="83">
        <f t="shared" si="4"/>
        <v>0.1100019869</v>
      </c>
      <c r="S8405" s="83" t="b">
        <f t="shared" si="5"/>
        <v>0</v>
      </c>
      <c r="T8405" s="72"/>
      <c r="U8405" s="72"/>
      <c r="V8405" s="72"/>
      <c r="W8405" s="72"/>
      <c r="X8405" s="72"/>
      <c r="Y8405" s="72"/>
      <c r="Z8405" s="72"/>
      <c r="AA8405" s="72"/>
      <c r="AB8405" s="72"/>
      <c r="AC8405" s="72"/>
      <c r="AD8405" s="72"/>
      <c r="AE8405" s="72"/>
      <c r="AF8405" s="72"/>
      <c r="AG8405" s="72"/>
      <c r="AH8405" s="72"/>
      <c r="AI8405" s="72"/>
      <c r="AJ8405" s="72"/>
      <c r="AK8405" s="72"/>
    </row>
    <row r="8406" ht="14.25" customHeight="1">
      <c r="A8406" s="78">
        <v>8403.0</v>
      </c>
      <c r="C8406" s="78" t="str">
        <f>VLOOKUP(G8406,[1]Macrodata_CCF!$A$3:$D$55,4,FALSE)</f>
        <v>#ERROR!</v>
      </c>
      <c r="E8406" s="79" t="str">
        <f>VLOOKUP(G8406,[1]Macrodata_CCF!$A$3:$B$55,2,FALSE)</f>
        <v>#ERROR!</v>
      </c>
      <c r="F8406" s="78">
        <v>0.0</v>
      </c>
      <c r="G8406" s="80">
        <v>7.0</v>
      </c>
      <c r="H8406" s="81">
        <v>165955.0</v>
      </c>
      <c r="I8406" s="81">
        <v>810000.0</v>
      </c>
      <c r="J8406" s="81">
        <v>384930.0</v>
      </c>
      <c r="K8406" s="81">
        <v>810000.0</v>
      </c>
      <c r="L8406" s="82">
        <v>0.3399995341940392</v>
      </c>
      <c r="N8406" s="83">
        <f t="shared" si="1"/>
        <v>0.3399995342</v>
      </c>
      <c r="O8406" s="83">
        <f t="shared" si="2"/>
        <v>0.3399995342</v>
      </c>
      <c r="Q8406" s="83">
        <f t="shared" si="3"/>
        <v>0.795117284</v>
      </c>
      <c r="R8406" s="83">
        <f t="shared" si="4"/>
        <v>0.3399995342</v>
      </c>
      <c r="S8406" s="83" t="b">
        <f t="shared" si="5"/>
        <v>0</v>
      </c>
      <c r="T8406" s="72"/>
      <c r="U8406" s="72"/>
      <c r="V8406" s="72"/>
      <c r="W8406" s="72"/>
      <c r="X8406" s="72"/>
      <c r="Y8406" s="72"/>
      <c r="Z8406" s="72"/>
      <c r="AA8406" s="72"/>
      <c r="AB8406" s="72"/>
      <c r="AC8406" s="72"/>
      <c r="AD8406" s="72"/>
      <c r="AE8406" s="72"/>
      <c r="AF8406" s="72"/>
      <c r="AG8406" s="72"/>
      <c r="AH8406" s="72"/>
      <c r="AI8406" s="72"/>
      <c r="AJ8406" s="72"/>
      <c r="AK8406" s="72"/>
    </row>
    <row r="8407" ht="14.25" customHeight="1">
      <c r="A8407" s="78">
        <v>8404.0</v>
      </c>
      <c r="C8407" s="78" t="str">
        <f>VLOOKUP(G8407,[1]Macrodata_CCF!$A$3:$D$55,4,FALSE)</f>
        <v>#ERROR!</v>
      </c>
      <c r="E8407" s="79" t="str">
        <f>VLOOKUP(G8407,[1]Macrodata_CCF!$A$3:$B$55,2,FALSE)</f>
        <v>#ERROR!</v>
      </c>
      <c r="F8407" s="78">
        <v>1.0</v>
      </c>
      <c r="G8407" s="80">
        <v>9.0</v>
      </c>
      <c r="H8407" s="81">
        <v>0.0</v>
      </c>
      <c r="I8407" s="81">
        <v>150000.0</v>
      </c>
      <c r="J8407" s="81">
        <v>153000.0</v>
      </c>
      <c r="K8407" s="81">
        <v>150000.0</v>
      </c>
      <c r="L8407" s="82">
        <v>1.02</v>
      </c>
      <c r="N8407" s="83">
        <f t="shared" si="1"/>
        <v>1.02</v>
      </c>
      <c r="O8407" s="83">
        <f t="shared" si="2"/>
        <v>1</v>
      </c>
      <c r="Q8407" s="83">
        <f t="shared" si="3"/>
        <v>1</v>
      </c>
      <c r="R8407" s="83">
        <f t="shared" si="4"/>
        <v>1.02</v>
      </c>
      <c r="S8407" s="83" t="b">
        <f t="shared" si="5"/>
        <v>0</v>
      </c>
      <c r="T8407" s="72"/>
      <c r="U8407" s="72"/>
      <c r="V8407" s="72"/>
      <c r="W8407" s="72"/>
      <c r="X8407" s="72"/>
      <c r="Y8407" s="72"/>
      <c r="Z8407" s="72"/>
      <c r="AA8407" s="72"/>
      <c r="AB8407" s="72"/>
      <c r="AC8407" s="72"/>
      <c r="AD8407" s="72"/>
      <c r="AE8407" s="72"/>
      <c r="AF8407" s="72"/>
      <c r="AG8407" s="72"/>
      <c r="AH8407" s="72"/>
      <c r="AI8407" s="72"/>
      <c r="AJ8407" s="72"/>
      <c r="AK8407" s="72"/>
    </row>
    <row r="8408" ht="14.25" customHeight="1">
      <c r="A8408" s="78">
        <v>8405.0</v>
      </c>
      <c r="C8408" s="78" t="str">
        <f>VLOOKUP(G8408,[1]Macrodata_CCF!$A$3:$D$55,4,FALSE)</f>
        <v>#ERROR!</v>
      </c>
      <c r="E8408" s="79" t="str">
        <f>VLOOKUP(G8408,[1]Macrodata_CCF!$A$3:$B$55,2,FALSE)</f>
        <v>#ERROR!</v>
      </c>
      <c r="F8408" s="78">
        <v>0.0</v>
      </c>
      <c r="G8408" s="80">
        <v>43.0</v>
      </c>
      <c r="H8408" s="81">
        <v>135595.0</v>
      </c>
      <c r="I8408" s="81">
        <v>350000.0</v>
      </c>
      <c r="J8408" s="81">
        <v>178475.0</v>
      </c>
      <c r="K8408" s="81">
        <v>665000.0</v>
      </c>
      <c r="L8408" s="82">
        <v>0.1999953359296658</v>
      </c>
      <c r="N8408" s="83">
        <f t="shared" si="1"/>
        <v>0.1999953359</v>
      </c>
      <c r="O8408" s="83">
        <f t="shared" si="2"/>
        <v>0.1999953359</v>
      </c>
      <c r="Q8408" s="83">
        <f t="shared" si="3"/>
        <v>0.6125857143</v>
      </c>
      <c r="R8408" s="83">
        <f t="shared" si="4"/>
        <v>0.1999953359</v>
      </c>
      <c r="S8408" s="83" t="b">
        <f t="shared" si="5"/>
        <v>0</v>
      </c>
      <c r="T8408" s="72"/>
      <c r="U8408" s="72"/>
      <c r="V8408" s="72"/>
      <c r="W8408" s="72"/>
      <c r="X8408" s="72"/>
      <c r="Y8408" s="72"/>
      <c r="Z8408" s="72"/>
      <c r="AA8408" s="72"/>
      <c r="AB8408" s="72"/>
      <c r="AC8408" s="72"/>
      <c r="AD8408" s="72"/>
      <c r="AE8408" s="72"/>
      <c r="AF8408" s="72"/>
      <c r="AG8408" s="72"/>
      <c r="AH8408" s="72"/>
      <c r="AI8408" s="72"/>
      <c r="AJ8408" s="72"/>
      <c r="AK8408" s="72"/>
    </row>
    <row r="8409" ht="14.25" customHeight="1">
      <c r="A8409" s="78">
        <v>8406.0</v>
      </c>
      <c r="C8409" s="78" t="str">
        <f>VLOOKUP(G8409,[1]Macrodata_CCF!$A$3:$D$55,4,FALSE)</f>
        <v>#ERROR!</v>
      </c>
      <c r="E8409" s="79" t="str">
        <f>VLOOKUP(G8409,[1]Macrodata_CCF!$A$3:$B$55,2,FALSE)</f>
        <v>#ERROR!</v>
      </c>
      <c r="F8409" s="78">
        <v>0.0</v>
      </c>
      <c r="G8409" s="80">
        <v>42.0</v>
      </c>
      <c r="H8409" s="81">
        <v>383725.0</v>
      </c>
      <c r="I8409" s="81">
        <v>580000.0</v>
      </c>
      <c r="J8409" s="81">
        <v>448495.0</v>
      </c>
      <c r="K8409" s="81">
        <v>580000.0</v>
      </c>
      <c r="L8409" s="82">
        <v>0.3299961788307222</v>
      </c>
      <c r="N8409" s="83">
        <f t="shared" si="1"/>
        <v>0.3299961788</v>
      </c>
      <c r="O8409" s="83">
        <f t="shared" si="2"/>
        <v>0.3299961788</v>
      </c>
      <c r="Q8409" s="83">
        <f t="shared" si="3"/>
        <v>0.3384051724</v>
      </c>
      <c r="R8409" s="83">
        <f t="shared" si="4"/>
        <v>0.3299961788</v>
      </c>
      <c r="S8409" s="83" t="b">
        <f t="shared" si="5"/>
        <v>0</v>
      </c>
      <c r="T8409" s="72"/>
      <c r="U8409" s="72"/>
      <c r="V8409" s="72"/>
      <c r="W8409" s="72"/>
      <c r="X8409" s="72"/>
      <c r="Y8409" s="72"/>
      <c r="Z8409" s="72"/>
      <c r="AA8409" s="72"/>
      <c r="AB8409" s="72"/>
      <c r="AC8409" s="72"/>
      <c r="AD8409" s="72"/>
      <c r="AE8409" s="72"/>
      <c r="AF8409" s="72"/>
      <c r="AG8409" s="72"/>
      <c r="AH8409" s="72"/>
      <c r="AI8409" s="72"/>
      <c r="AJ8409" s="72"/>
      <c r="AK8409" s="72"/>
    </row>
    <row r="8410" ht="14.25" customHeight="1">
      <c r="A8410" s="78">
        <v>8407.0</v>
      </c>
      <c r="C8410" s="78" t="str">
        <f>VLOOKUP(G8410,[1]Macrodata_CCF!$A$3:$D$55,4,FALSE)</f>
        <v>#ERROR!</v>
      </c>
      <c r="E8410" s="79" t="str">
        <f>VLOOKUP(G8410,[1]Macrodata_CCF!$A$3:$B$55,2,FALSE)</f>
        <v>#ERROR!</v>
      </c>
      <c r="F8410" s="78">
        <v>0.0</v>
      </c>
      <c r="G8410" s="80">
        <v>38.0</v>
      </c>
      <c r="H8410" s="81">
        <v>92775.0</v>
      </c>
      <c r="I8410" s="81">
        <v>920000.0</v>
      </c>
      <c r="J8410" s="81">
        <v>117590.0</v>
      </c>
      <c r="K8410" s="81">
        <v>920000.0</v>
      </c>
      <c r="L8410" s="82">
        <v>0.02999788449333616</v>
      </c>
      <c r="N8410" s="83">
        <f t="shared" si="1"/>
        <v>0.02999788449</v>
      </c>
      <c r="O8410" s="83">
        <f t="shared" si="2"/>
        <v>0.02999788449</v>
      </c>
      <c r="Q8410" s="83">
        <f t="shared" si="3"/>
        <v>0.8991576087</v>
      </c>
      <c r="R8410" s="83">
        <f t="shared" si="4"/>
        <v>0.02999788449</v>
      </c>
      <c r="S8410" s="83" t="b">
        <f t="shared" si="5"/>
        <v>0</v>
      </c>
      <c r="T8410" s="72"/>
      <c r="U8410" s="72"/>
      <c r="V8410" s="72"/>
      <c r="W8410" s="72"/>
      <c r="X8410" s="72"/>
      <c r="Y8410" s="72"/>
      <c r="Z8410" s="72"/>
      <c r="AA8410" s="72"/>
      <c r="AB8410" s="72"/>
      <c r="AC8410" s="72"/>
      <c r="AD8410" s="72"/>
      <c r="AE8410" s="72"/>
      <c r="AF8410" s="72"/>
      <c r="AG8410" s="72"/>
      <c r="AH8410" s="72"/>
      <c r="AI8410" s="72"/>
      <c r="AJ8410" s="72"/>
      <c r="AK8410" s="72"/>
    </row>
    <row r="8411" ht="14.25" customHeight="1">
      <c r="A8411" s="78">
        <v>8408.0</v>
      </c>
      <c r="C8411" s="78" t="str">
        <f>VLOOKUP(G8411,[1]Macrodata_CCF!$A$3:$D$55,4,FALSE)</f>
        <v>#ERROR!</v>
      </c>
      <c r="E8411" s="79" t="str">
        <f>VLOOKUP(G8411,[1]Macrodata_CCF!$A$3:$B$55,2,FALSE)</f>
        <v>#ERROR!</v>
      </c>
      <c r="F8411" s="78">
        <v>0.0</v>
      </c>
      <c r="G8411" s="80">
        <v>44.0</v>
      </c>
      <c r="H8411" s="81">
        <v>27540.0</v>
      </c>
      <c r="I8411" s="81">
        <v>230000.0</v>
      </c>
      <c r="J8411" s="81">
        <v>61960.0</v>
      </c>
      <c r="K8411" s="81">
        <v>345000.0</v>
      </c>
      <c r="L8411" s="82">
        <v>0.1700088906450657</v>
      </c>
      <c r="N8411" s="83">
        <f t="shared" si="1"/>
        <v>0.1700088906</v>
      </c>
      <c r="O8411" s="83">
        <f t="shared" si="2"/>
        <v>0.1700088906</v>
      </c>
      <c r="Q8411" s="83">
        <f t="shared" si="3"/>
        <v>0.8802608696</v>
      </c>
      <c r="R8411" s="83">
        <f t="shared" si="4"/>
        <v>0.1700088906</v>
      </c>
      <c r="S8411" s="83" t="b">
        <f t="shared" si="5"/>
        <v>0</v>
      </c>
      <c r="T8411" s="72"/>
      <c r="U8411" s="72"/>
      <c r="V8411" s="72"/>
      <c r="W8411" s="72"/>
      <c r="X8411" s="72"/>
      <c r="Y8411" s="72"/>
      <c r="Z8411" s="72"/>
      <c r="AA8411" s="72"/>
      <c r="AB8411" s="72"/>
      <c r="AC8411" s="72"/>
      <c r="AD8411" s="72"/>
      <c r="AE8411" s="72"/>
      <c r="AF8411" s="72"/>
      <c r="AG8411" s="72"/>
      <c r="AH8411" s="72"/>
      <c r="AI8411" s="72"/>
      <c r="AJ8411" s="72"/>
      <c r="AK8411" s="72"/>
    </row>
    <row r="8412" ht="14.25" customHeight="1">
      <c r="A8412" s="78">
        <v>8409.0</v>
      </c>
      <c r="C8412" s="78" t="str">
        <f>VLOOKUP(G8412,[1]Macrodata_CCF!$A$3:$D$55,4,FALSE)</f>
        <v>#ERROR!</v>
      </c>
      <c r="E8412" s="79" t="str">
        <f>VLOOKUP(G8412,[1]Macrodata_CCF!$A$3:$B$55,2,FALSE)</f>
        <v>#ERROR!</v>
      </c>
      <c r="F8412" s="78">
        <v>0.0</v>
      </c>
      <c r="G8412" s="80">
        <v>11.0</v>
      </c>
      <c r="H8412" s="81">
        <v>265585.0</v>
      </c>
      <c r="I8412" s="81">
        <v>950000.0</v>
      </c>
      <c r="J8412" s="81">
        <v>368245.0</v>
      </c>
      <c r="K8412" s="81">
        <v>950000.0</v>
      </c>
      <c r="L8412" s="82">
        <v>0.149996712520912</v>
      </c>
      <c r="N8412" s="83">
        <f t="shared" si="1"/>
        <v>0.1499967125</v>
      </c>
      <c r="O8412" s="83">
        <f t="shared" si="2"/>
        <v>0.1499967125</v>
      </c>
      <c r="Q8412" s="83">
        <f t="shared" si="3"/>
        <v>0.7204368421</v>
      </c>
      <c r="R8412" s="83">
        <f t="shared" si="4"/>
        <v>0.1499967125</v>
      </c>
      <c r="S8412" s="83" t="b">
        <f t="shared" si="5"/>
        <v>0</v>
      </c>
      <c r="T8412" s="72"/>
      <c r="U8412" s="72"/>
      <c r="V8412" s="72"/>
      <c r="W8412" s="72"/>
      <c r="X8412" s="72"/>
      <c r="Y8412" s="72"/>
      <c r="Z8412" s="72"/>
      <c r="AA8412" s="72"/>
      <c r="AB8412" s="72"/>
      <c r="AC8412" s="72"/>
      <c r="AD8412" s="72"/>
      <c r="AE8412" s="72"/>
      <c r="AF8412" s="72"/>
      <c r="AG8412" s="72"/>
      <c r="AH8412" s="72"/>
      <c r="AI8412" s="72"/>
      <c r="AJ8412" s="72"/>
      <c r="AK8412" s="72"/>
    </row>
    <row r="8413" ht="14.25" customHeight="1">
      <c r="A8413" s="78">
        <v>8410.0</v>
      </c>
      <c r="C8413" s="78" t="str">
        <f>VLOOKUP(G8413,[1]Macrodata_CCF!$A$3:$D$55,4,FALSE)</f>
        <v>#ERROR!</v>
      </c>
      <c r="E8413" s="79" t="str">
        <f>VLOOKUP(G8413,[1]Macrodata_CCF!$A$3:$B$55,2,FALSE)</f>
        <v>#ERROR!</v>
      </c>
      <c r="F8413" s="78">
        <v>0.0</v>
      </c>
      <c r="G8413" s="80">
        <v>14.0</v>
      </c>
      <c r="H8413" s="81">
        <v>230045.0</v>
      </c>
      <c r="I8413" s="81">
        <v>310000.0</v>
      </c>
      <c r="J8413" s="81">
        <v>246035.0</v>
      </c>
      <c r="K8413" s="81">
        <v>310000.0</v>
      </c>
      <c r="L8413" s="82">
        <v>0.1999874929647927</v>
      </c>
      <c r="N8413" s="83">
        <f t="shared" si="1"/>
        <v>0.199987493</v>
      </c>
      <c r="O8413" s="83">
        <f t="shared" si="2"/>
        <v>0.199987493</v>
      </c>
      <c r="Q8413" s="83">
        <f t="shared" si="3"/>
        <v>0.2579193548</v>
      </c>
      <c r="R8413" s="83">
        <f t="shared" si="4"/>
        <v>0.199987493</v>
      </c>
      <c r="S8413" s="83" t="b">
        <f t="shared" si="5"/>
        <v>0</v>
      </c>
      <c r="T8413" s="72"/>
      <c r="U8413" s="72"/>
      <c r="V8413" s="72"/>
      <c r="W8413" s="72"/>
      <c r="X8413" s="72"/>
      <c r="Y8413" s="72"/>
      <c r="Z8413" s="72"/>
      <c r="AA8413" s="72"/>
      <c r="AB8413" s="72"/>
      <c r="AC8413" s="72"/>
      <c r="AD8413" s="72"/>
      <c r="AE8413" s="72"/>
      <c r="AF8413" s="72"/>
      <c r="AG8413" s="72"/>
      <c r="AH8413" s="72"/>
      <c r="AI8413" s="72"/>
      <c r="AJ8413" s="72"/>
      <c r="AK8413" s="72"/>
    </row>
    <row r="8414" ht="14.25" customHeight="1">
      <c r="A8414" s="78">
        <v>8411.0</v>
      </c>
      <c r="C8414" s="78" t="str">
        <f>VLOOKUP(G8414,[1]Macrodata_CCF!$A$3:$D$55,4,FALSE)</f>
        <v>#ERROR!</v>
      </c>
      <c r="E8414" s="79" t="str">
        <f>VLOOKUP(G8414,[1]Macrodata_CCF!$A$3:$B$55,2,FALSE)</f>
        <v>#ERROR!</v>
      </c>
      <c r="F8414" s="78">
        <v>0.0</v>
      </c>
      <c r="G8414" s="80">
        <v>33.0</v>
      </c>
      <c r="H8414" s="81">
        <v>55015.0</v>
      </c>
      <c r="I8414" s="81">
        <v>490000.0</v>
      </c>
      <c r="J8414" s="81">
        <v>124615.0</v>
      </c>
      <c r="K8414" s="81">
        <v>490000.0</v>
      </c>
      <c r="L8414" s="82">
        <v>0.1600055174316356</v>
      </c>
      <c r="N8414" s="83">
        <f t="shared" si="1"/>
        <v>0.1600055174</v>
      </c>
      <c r="O8414" s="83">
        <f t="shared" si="2"/>
        <v>0.1600055174</v>
      </c>
      <c r="Q8414" s="83">
        <f t="shared" si="3"/>
        <v>0.8877244898</v>
      </c>
      <c r="R8414" s="83">
        <f t="shared" si="4"/>
        <v>0.1600055174</v>
      </c>
      <c r="S8414" s="83" t="b">
        <f t="shared" si="5"/>
        <v>0</v>
      </c>
      <c r="T8414" s="72"/>
      <c r="U8414" s="72"/>
      <c r="V8414" s="72"/>
      <c r="W8414" s="72"/>
      <c r="X8414" s="72"/>
      <c r="Y8414" s="72"/>
      <c r="Z8414" s="72"/>
      <c r="AA8414" s="72"/>
      <c r="AB8414" s="72"/>
      <c r="AC8414" s="72"/>
      <c r="AD8414" s="72"/>
      <c r="AE8414" s="72"/>
      <c r="AF8414" s="72"/>
      <c r="AG8414" s="72"/>
      <c r="AH8414" s="72"/>
      <c r="AI8414" s="72"/>
      <c r="AJ8414" s="72"/>
      <c r="AK8414" s="72"/>
    </row>
    <row r="8415" ht="14.25" customHeight="1">
      <c r="A8415" s="78">
        <v>8412.0</v>
      </c>
      <c r="C8415" s="78" t="str">
        <f>VLOOKUP(G8415,[1]Macrodata_CCF!$A$3:$D$55,4,FALSE)</f>
        <v>#ERROR!</v>
      </c>
      <c r="E8415" s="79" t="str">
        <f>VLOOKUP(G8415,[1]Macrodata_CCF!$A$3:$B$55,2,FALSE)</f>
        <v>#ERROR!</v>
      </c>
      <c r="F8415" s="78">
        <v>0.0</v>
      </c>
      <c r="G8415" s="80">
        <v>13.0</v>
      </c>
      <c r="H8415" s="81">
        <v>0.0</v>
      </c>
      <c r="I8415" s="81">
        <v>70000.0</v>
      </c>
      <c r="J8415" s="81">
        <v>14000.0</v>
      </c>
      <c r="K8415" s="81">
        <v>70000.0</v>
      </c>
      <c r="L8415" s="82">
        <v>0.2</v>
      </c>
      <c r="N8415" s="83">
        <f t="shared" si="1"/>
        <v>0.2</v>
      </c>
      <c r="O8415" s="83">
        <f t="shared" si="2"/>
        <v>0.2</v>
      </c>
      <c r="Q8415" s="83">
        <f t="shared" si="3"/>
        <v>1</v>
      </c>
      <c r="R8415" s="83">
        <f t="shared" si="4"/>
        <v>0.2</v>
      </c>
      <c r="S8415" s="83" t="b">
        <f t="shared" si="5"/>
        <v>0</v>
      </c>
      <c r="T8415" s="72"/>
      <c r="U8415" s="72"/>
      <c r="V8415" s="72"/>
      <c r="W8415" s="72"/>
      <c r="X8415" s="72"/>
      <c r="Y8415" s="72"/>
      <c r="Z8415" s="72"/>
      <c r="AA8415" s="72"/>
      <c r="AB8415" s="72"/>
      <c r="AC8415" s="72"/>
      <c r="AD8415" s="72"/>
      <c r="AE8415" s="72"/>
      <c r="AF8415" s="72"/>
      <c r="AG8415" s="72"/>
      <c r="AH8415" s="72"/>
      <c r="AI8415" s="72"/>
      <c r="AJ8415" s="72"/>
      <c r="AK8415" s="72"/>
    </row>
    <row r="8416" ht="14.25" customHeight="1">
      <c r="A8416" s="78">
        <v>8413.0</v>
      </c>
      <c r="C8416" s="78" t="str">
        <f>VLOOKUP(G8416,[1]Macrodata_CCF!$A$3:$D$55,4,FALSE)</f>
        <v>#ERROR!</v>
      </c>
      <c r="E8416" s="79" t="str">
        <f>VLOOKUP(G8416,[1]Macrodata_CCF!$A$3:$B$55,2,FALSE)</f>
        <v>#ERROR!</v>
      </c>
      <c r="F8416" s="78">
        <v>0.0</v>
      </c>
      <c r="G8416" s="80">
        <v>53.0</v>
      </c>
      <c r="H8416" s="81">
        <v>0.0</v>
      </c>
      <c r="I8416" s="81">
        <v>470000.0</v>
      </c>
      <c r="J8416" s="81">
        <v>32900.0</v>
      </c>
      <c r="K8416" s="81">
        <v>470000.0</v>
      </c>
      <c r="L8416" s="82">
        <v>0.07</v>
      </c>
      <c r="N8416" s="83">
        <f t="shared" si="1"/>
        <v>0.07</v>
      </c>
      <c r="O8416" s="83">
        <f t="shared" si="2"/>
        <v>0.07</v>
      </c>
      <c r="Q8416" s="83">
        <f t="shared" si="3"/>
        <v>1</v>
      </c>
      <c r="R8416" s="83">
        <f t="shared" si="4"/>
        <v>0.07</v>
      </c>
      <c r="S8416" s="83" t="b">
        <f t="shared" si="5"/>
        <v>0</v>
      </c>
      <c r="T8416" s="72"/>
      <c r="U8416" s="72"/>
      <c r="V8416" s="72"/>
      <c r="W8416" s="72"/>
      <c r="X8416" s="72"/>
      <c r="Y8416" s="72"/>
      <c r="Z8416" s="72"/>
      <c r="AA8416" s="72"/>
      <c r="AB8416" s="72"/>
      <c r="AC8416" s="72"/>
      <c r="AD8416" s="72"/>
      <c r="AE8416" s="72"/>
      <c r="AF8416" s="72"/>
      <c r="AG8416" s="72"/>
      <c r="AH8416" s="72"/>
      <c r="AI8416" s="72"/>
      <c r="AJ8416" s="72"/>
      <c r="AK8416" s="72"/>
    </row>
    <row r="8417" ht="14.25" customHeight="1">
      <c r="A8417" s="78">
        <v>8414.0</v>
      </c>
      <c r="C8417" s="78" t="str">
        <f>VLOOKUP(G8417,[1]Macrodata_CCF!$A$3:$D$55,4,FALSE)</f>
        <v>#ERROR!</v>
      </c>
      <c r="E8417" s="79" t="str">
        <f>VLOOKUP(G8417,[1]Macrodata_CCF!$A$3:$B$55,2,FALSE)</f>
        <v>#ERROR!</v>
      </c>
      <c r="F8417" s="78">
        <v>0.0</v>
      </c>
      <c r="G8417" s="80">
        <v>28.0</v>
      </c>
      <c r="H8417" s="81">
        <v>108735.0</v>
      </c>
      <c r="I8417" s="81">
        <v>630000.0</v>
      </c>
      <c r="J8417" s="81">
        <v>1092420.0</v>
      </c>
      <c r="K8417" s="81">
        <v>1071000.0</v>
      </c>
      <c r="L8417" s="82">
        <v>1.887111162268712</v>
      </c>
      <c r="N8417" s="83">
        <f t="shared" si="1"/>
        <v>1.887111162</v>
      </c>
      <c r="O8417" s="83">
        <f t="shared" si="2"/>
        <v>1</v>
      </c>
      <c r="Q8417" s="83">
        <f t="shared" si="3"/>
        <v>0.8274047619</v>
      </c>
      <c r="R8417" s="83">
        <f t="shared" si="4"/>
        <v>1.887111162</v>
      </c>
      <c r="S8417" s="83" t="b">
        <f t="shared" si="5"/>
        <v>0</v>
      </c>
      <c r="T8417" s="72"/>
      <c r="U8417" s="72"/>
      <c r="V8417" s="72"/>
      <c r="W8417" s="72"/>
      <c r="X8417" s="72"/>
      <c r="Y8417" s="72"/>
      <c r="Z8417" s="72"/>
      <c r="AA8417" s="72"/>
      <c r="AB8417" s="72"/>
      <c r="AC8417" s="72"/>
      <c r="AD8417" s="72"/>
      <c r="AE8417" s="72"/>
      <c r="AF8417" s="72"/>
      <c r="AG8417" s="72"/>
      <c r="AH8417" s="72"/>
      <c r="AI8417" s="72"/>
      <c r="AJ8417" s="72"/>
      <c r="AK8417" s="72"/>
    </row>
    <row r="8418" ht="14.25" customHeight="1">
      <c r="A8418" s="78">
        <v>8415.0</v>
      </c>
      <c r="C8418" s="78" t="str">
        <f>VLOOKUP(G8418,[1]Macrodata_CCF!$A$3:$D$55,4,FALSE)</f>
        <v>#ERROR!</v>
      </c>
      <c r="E8418" s="79" t="str">
        <f>VLOOKUP(G8418,[1]Macrodata_CCF!$A$3:$B$55,2,FALSE)</f>
        <v>#ERROR!</v>
      </c>
      <c r="F8418" s="78">
        <v>0.0</v>
      </c>
      <c r="G8418" s="80">
        <v>7.0</v>
      </c>
      <c r="H8418" s="81">
        <v>60270.0</v>
      </c>
      <c r="I8418" s="81">
        <v>630000.0</v>
      </c>
      <c r="J8418" s="81">
        <v>179915.0</v>
      </c>
      <c r="K8418" s="81">
        <v>630000.0</v>
      </c>
      <c r="L8418" s="82">
        <v>0.2100029838695522</v>
      </c>
      <c r="N8418" s="83">
        <f t="shared" si="1"/>
        <v>0.2100029839</v>
      </c>
      <c r="O8418" s="83">
        <f t="shared" si="2"/>
        <v>0.2100029839</v>
      </c>
      <c r="Q8418" s="83">
        <f t="shared" si="3"/>
        <v>0.9043333333</v>
      </c>
      <c r="R8418" s="83">
        <f t="shared" si="4"/>
        <v>0.2100029839</v>
      </c>
      <c r="S8418" s="83" t="b">
        <f t="shared" si="5"/>
        <v>0</v>
      </c>
      <c r="T8418" s="72"/>
      <c r="U8418" s="72"/>
      <c r="V8418" s="72"/>
      <c r="W8418" s="72"/>
      <c r="X8418" s="72"/>
      <c r="Y8418" s="72"/>
      <c r="Z8418" s="72"/>
      <c r="AA8418" s="72"/>
      <c r="AB8418" s="72"/>
      <c r="AC8418" s="72"/>
      <c r="AD8418" s="72"/>
      <c r="AE8418" s="72"/>
      <c r="AF8418" s="72"/>
      <c r="AG8418" s="72"/>
      <c r="AH8418" s="72"/>
      <c r="AI8418" s="72"/>
      <c r="AJ8418" s="72"/>
      <c r="AK8418" s="72"/>
    </row>
    <row r="8419" ht="14.25" customHeight="1">
      <c r="A8419" s="78">
        <v>8416.0</v>
      </c>
      <c r="C8419" s="78" t="str">
        <f>VLOOKUP(G8419,[1]Macrodata_CCF!$A$3:$D$55,4,FALSE)</f>
        <v>#ERROR!</v>
      </c>
      <c r="E8419" s="79" t="str">
        <f>VLOOKUP(G8419,[1]Macrodata_CCF!$A$3:$B$55,2,FALSE)</f>
        <v>#ERROR!</v>
      </c>
      <c r="F8419" s="78">
        <v>1.0</v>
      </c>
      <c r="G8419" s="80">
        <v>45.0</v>
      </c>
      <c r="H8419" s="81">
        <v>33910.0</v>
      </c>
      <c r="I8419" s="81">
        <v>530000.0</v>
      </c>
      <c r="J8419" s="81">
        <v>272035.0</v>
      </c>
      <c r="K8419" s="81">
        <v>848000.0</v>
      </c>
      <c r="L8419" s="82">
        <v>0.4800036283738838</v>
      </c>
      <c r="N8419" s="83">
        <f t="shared" si="1"/>
        <v>0.4800036284</v>
      </c>
      <c r="O8419" s="83">
        <f t="shared" si="2"/>
        <v>0.4800036284</v>
      </c>
      <c r="Q8419" s="83">
        <f t="shared" si="3"/>
        <v>0.9360188679</v>
      </c>
      <c r="R8419" s="83">
        <f t="shared" si="4"/>
        <v>0.4800036284</v>
      </c>
      <c r="S8419" s="83" t="b">
        <f t="shared" si="5"/>
        <v>0</v>
      </c>
      <c r="T8419" s="72"/>
      <c r="U8419" s="72"/>
      <c r="V8419" s="72"/>
      <c r="W8419" s="72"/>
      <c r="X8419" s="72"/>
      <c r="Y8419" s="72"/>
      <c r="Z8419" s="72"/>
      <c r="AA8419" s="72"/>
      <c r="AB8419" s="72"/>
      <c r="AC8419" s="72"/>
      <c r="AD8419" s="72"/>
      <c r="AE8419" s="72"/>
      <c r="AF8419" s="72"/>
      <c r="AG8419" s="72"/>
      <c r="AH8419" s="72"/>
      <c r="AI8419" s="72"/>
      <c r="AJ8419" s="72"/>
      <c r="AK8419" s="72"/>
    </row>
    <row r="8420" ht="14.25" customHeight="1">
      <c r="A8420" s="78">
        <v>8417.0</v>
      </c>
      <c r="C8420" s="78" t="str">
        <f>VLOOKUP(G8420,[1]Macrodata_CCF!$A$3:$D$55,4,FALSE)</f>
        <v>#ERROR!</v>
      </c>
      <c r="E8420" s="79" t="str">
        <f>VLOOKUP(G8420,[1]Macrodata_CCF!$A$3:$B$55,2,FALSE)</f>
        <v>#ERROR!</v>
      </c>
      <c r="F8420" s="78">
        <v>0.0</v>
      </c>
      <c r="G8420" s="80">
        <v>25.0</v>
      </c>
      <c r="H8420" s="81">
        <v>21040.0</v>
      </c>
      <c r="I8420" s="81">
        <v>270000.0</v>
      </c>
      <c r="J8420" s="81">
        <v>70830.0</v>
      </c>
      <c r="K8420" s="81">
        <v>432000.0</v>
      </c>
      <c r="L8420" s="82">
        <v>0.1999919665809769</v>
      </c>
      <c r="N8420" s="83">
        <f t="shared" si="1"/>
        <v>0.1999919666</v>
      </c>
      <c r="O8420" s="83">
        <f t="shared" si="2"/>
        <v>0.1999919666</v>
      </c>
      <c r="Q8420" s="83">
        <f t="shared" si="3"/>
        <v>0.9220740741</v>
      </c>
      <c r="R8420" s="83">
        <f t="shared" si="4"/>
        <v>0.1999919666</v>
      </c>
      <c r="S8420" s="83" t="b">
        <f t="shared" si="5"/>
        <v>0</v>
      </c>
      <c r="T8420" s="72"/>
      <c r="U8420" s="72"/>
      <c r="V8420" s="72"/>
      <c r="W8420" s="72"/>
      <c r="X8420" s="72"/>
      <c r="Y8420" s="72"/>
      <c r="Z8420" s="72"/>
      <c r="AA8420" s="72"/>
      <c r="AB8420" s="72"/>
      <c r="AC8420" s="72"/>
      <c r="AD8420" s="72"/>
      <c r="AE8420" s="72"/>
      <c r="AF8420" s="72"/>
      <c r="AG8420" s="72"/>
      <c r="AH8420" s="72"/>
      <c r="AI8420" s="72"/>
      <c r="AJ8420" s="72"/>
      <c r="AK8420" s="72"/>
    </row>
    <row r="8421" ht="14.25" customHeight="1">
      <c r="A8421" s="78">
        <v>8418.0</v>
      </c>
      <c r="C8421" s="78" t="str">
        <f>VLOOKUP(G8421,[1]Macrodata_CCF!$A$3:$D$55,4,FALSE)</f>
        <v>#ERROR!</v>
      </c>
      <c r="E8421" s="79" t="str">
        <f>VLOOKUP(G8421,[1]Macrodata_CCF!$A$3:$B$55,2,FALSE)</f>
        <v>#ERROR!</v>
      </c>
      <c r="F8421" s="78">
        <v>0.0</v>
      </c>
      <c r="G8421" s="80">
        <v>50.0</v>
      </c>
      <c r="H8421" s="81">
        <v>128500.0</v>
      </c>
      <c r="I8421" s="81">
        <v>220000.0</v>
      </c>
      <c r="J8421" s="81">
        <v>133990.0</v>
      </c>
      <c r="K8421" s="81">
        <v>308000.0</v>
      </c>
      <c r="L8421" s="82">
        <v>0.06</v>
      </c>
      <c r="N8421" s="83">
        <f t="shared" si="1"/>
        <v>0.06</v>
      </c>
      <c r="O8421" s="83">
        <f t="shared" si="2"/>
        <v>0.06</v>
      </c>
      <c r="Q8421" s="83">
        <f t="shared" si="3"/>
        <v>0.4159090909</v>
      </c>
      <c r="R8421" s="83">
        <f t="shared" si="4"/>
        <v>0.06</v>
      </c>
      <c r="S8421" s="83" t="b">
        <f t="shared" si="5"/>
        <v>0</v>
      </c>
      <c r="T8421" s="72"/>
      <c r="U8421" s="72"/>
      <c r="V8421" s="72"/>
      <c r="W8421" s="72"/>
      <c r="X8421" s="72"/>
      <c r="Y8421" s="72"/>
      <c r="Z8421" s="72"/>
      <c r="AA8421" s="72"/>
      <c r="AB8421" s="72"/>
      <c r="AC8421" s="72"/>
      <c r="AD8421" s="72"/>
      <c r="AE8421" s="72"/>
      <c r="AF8421" s="72"/>
      <c r="AG8421" s="72"/>
      <c r="AH8421" s="72"/>
      <c r="AI8421" s="72"/>
      <c r="AJ8421" s="72"/>
      <c r="AK8421" s="72"/>
    </row>
    <row r="8422" ht="14.25" customHeight="1">
      <c r="A8422" s="78">
        <v>8419.0</v>
      </c>
      <c r="C8422" s="78" t="str">
        <f>VLOOKUP(G8422,[1]Macrodata_CCF!$A$3:$D$55,4,FALSE)</f>
        <v>#ERROR!</v>
      </c>
      <c r="E8422" s="79" t="str">
        <f>VLOOKUP(G8422,[1]Macrodata_CCF!$A$3:$B$55,2,FALSE)</f>
        <v>#ERROR!</v>
      </c>
      <c r="F8422" s="78">
        <v>0.0</v>
      </c>
      <c r="G8422" s="80">
        <v>13.0</v>
      </c>
      <c r="H8422" s="81">
        <v>0.0</v>
      </c>
      <c r="I8422" s="81">
        <v>140000.0</v>
      </c>
      <c r="J8422" s="81">
        <v>19600.0</v>
      </c>
      <c r="K8422" s="81">
        <v>224000.0</v>
      </c>
      <c r="L8422" s="82">
        <v>0.14</v>
      </c>
      <c r="N8422" s="83">
        <f t="shared" si="1"/>
        <v>0.14</v>
      </c>
      <c r="O8422" s="83">
        <f t="shared" si="2"/>
        <v>0.14</v>
      </c>
      <c r="Q8422" s="83">
        <f t="shared" si="3"/>
        <v>1</v>
      </c>
      <c r="R8422" s="83">
        <f t="shared" si="4"/>
        <v>0.14</v>
      </c>
      <c r="S8422" s="83" t="b">
        <f t="shared" si="5"/>
        <v>0</v>
      </c>
      <c r="T8422" s="72"/>
      <c r="U8422" s="72"/>
      <c r="V8422" s="72"/>
      <c r="W8422" s="72"/>
      <c r="X8422" s="72"/>
      <c r="Y8422" s="72"/>
      <c r="Z8422" s="72"/>
      <c r="AA8422" s="72"/>
      <c r="AB8422" s="72"/>
      <c r="AC8422" s="72"/>
      <c r="AD8422" s="72"/>
      <c r="AE8422" s="72"/>
      <c r="AF8422" s="72"/>
      <c r="AG8422" s="72"/>
      <c r="AH8422" s="72"/>
      <c r="AI8422" s="72"/>
      <c r="AJ8422" s="72"/>
      <c r="AK8422" s="72"/>
    </row>
    <row r="8423" ht="14.25" customHeight="1">
      <c r="A8423" s="78">
        <v>8420.0</v>
      </c>
      <c r="C8423" s="78" t="str">
        <f>VLOOKUP(G8423,[1]Macrodata_CCF!$A$3:$D$55,4,FALSE)</f>
        <v>#ERROR!</v>
      </c>
      <c r="E8423" s="79" t="str">
        <f>VLOOKUP(G8423,[1]Macrodata_CCF!$A$3:$B$55,2,FALSE)</f>
        <v>#ERROR!</v>
      </c>
      <c r="F8423" s="78">
        <v>0.0</v>
      </c>
      <c r="G8423" s="80">
        <v>45.0</v>
      </c>
      <c r="H8423" s="81">
        <v>152940.0</v>
      </c>
      <c r="I8423" s="81">
        <v>690000.0</v>
      </c>
      <c r="J8423" s="81">
        <v>254980.0</v>
      </c>
      <c r="K8423" s="81">
        <v>1104000.0</v>
      </c>
      <c r="L8423" s="82">
        <v>0.1899973932149108</v>
      </c>
      <c r="N8423" s="83">
        <f t="shared" si="1"/>
        <v>0.1899973932</v>
      </c>
      <c r="O8423" s="83">
        <f t="shared" si="2"/>
        <v>0.1899973932</v>
      </c>
      <c r="Q8423" s="83">
        <f t="shared" si="3"/>
        <v>0.7783478261</v>
      </c>
      <c r="R8423" s="83">
        <f t="shared" si="4"/>
        <v>0.1899973932</v>
      </c>
      <c r="S8423" s="83" t="b">
        <f t="shared" si="5"/>
        <v>0</v>
      </c>
      <c r="T8423" s="72"/>
      <c r="U8423" s="72"/>
      <c r="V8423" s="72"/>
      <c r="W8423" s="72"/>
      <c r="X8423" s="72"/>
      <c r="Y8423" s="72"/>
      <c r="Z8423" s="72"/>
      <c r="AA8423" s="72"/>
      <c r="AB8423" s="72"/>
      <c r="AC8423" s="72"/>
      <c r="AD8423" s="72"/>
      <c r="AE8423" s="72"/>
      <c r="AF8423" s="72"/>
      <c r="AG8423" s="72"/>
      <c r="AH8423" s="72"/>
      <c r="AI8423" s="72"/>
      <c r="AJ8423" s="72"/>
      <c r="AK8423" s="72"/>
    </row>
    <row r="8424" ht="14.25" customHeight="1">
      <c r="A8424" s="78">
        <v>8421.0</v>
      </c>
      <c r="C8424" s="78" t="str">
        <f>VLOOKUP(G8424,[1]Macrodata_CCF!$A$3:$D$55,4,FALSE)</f>
        <v>#ERROR!</v>
      </c>
      <c r="E8424" s="79" t="str">
        <f>VLOOKUP(G8424,[1]Macrodata_CCF!$A$3:$B$55,2,FALSE)</f>
        <v>#ERROR!</v>
      </c>
      <c r="F8424" s="78">
        <v>0.0</v>
      </c>
      <c r="G8424" s="80">
        <v>42.0</v>
      </c>
      <c r="H8424" s="81">
        <v>67155.0</v>
      </c>
      <c r="I8424" s="81">
        <v>120000.0</v>
      </c>
      <c r="J8424" s="81">
        <v>84595.0</v>
      </c>
      <c r="K8424" s="81">
        <v>120000.0</v>
      </c>
      <c r="L8424" s="82">
        <v>0.3300217617560791</v>
      </c>
      <c r="N8424" s="83">
        <f t="shared" si="1"/>
        <v>0.3300217618</v>
      </c>
      <c r="O8424" s="83">
        <f t="shared" si="2"/>
        <v>0.3300217618</v>
      </c>
      <c r="Q8424" s="83">
        <f t="shared" si="3"/>
        <v>0.440375</v>
      </c>
      <c r="R8424" s="83">
        <f t="shared" si="4"/>
        <v>0.3300217618</v>
      </c>
      <c r="S8424" s="83" t="b">
        <f t="shared" si="5"/>
        <v>0</v>
      </c>
      <c r="T8424" s="72"/>
      <c r="U8424" s="72"/>
      <c r="V8424" s="72"/>
      <c r="W8424" s="72"/>
      <c r="X8424" s="72"/>
      <c r="Y8424" s="72"/>
      <c r="Z8424" s="72"/>
      <c r="AA8424" s="72"/>
      <c r="AB8424" s="72"/>
      <c r="AC8424" s="72"/>
      <c r="AD8424" s="72"/>
      <c r="AE8424" s="72"/>
      <c r="AF8424" s="72"/>
      <c r="AG8424" s="72"/>
      <c r="AH8424" s="72"/>
      <c r="AI8424" s="72"/>
      <c r="AJ8424" s="72"/>
      <c r="AK8424" s="72"/>
    </row>
    <row r="8425" ht="14.25" customHeight="1">
      <c r="A8425" s="78">
        <v>8422.0</v>
      </c>
      <c r="C8425" s="78" t="str">
        <f>VLOOKUP(G8425,[1]Macrodata_CCF!$A$3:$D$55,4,FALSE)</f>
        <v>#ERROR!</v>
      </c>
      <c r="E8425" s="79" t="str">
        <f>VLOOKUP(G8425,[1]Macrodata_CCF!$A$3:$B$55,2,FALSE)</f>
        <v>#ERROR!</v>
      </c>
      <c r="F8425" s="78">
        <v>0.0</v>
      </c>
      <c r="G8425" s="80">
        <v>45.0</v>
      </c>
      <c r="H8425" s="81">
        <v>418490.0</v>
      </c>
      <c r="I8425" s="81">
        <v>620000.0</v>
      </c>
      <c r="J8425" s="81">
        <v>448715.0</v>
      </c>
      <c r="K8425" s="81">
        <v>620000.0</v>
      </c>
      <c r="L8425" s="82">
        <v>0.1499925562006848</v>
      </c>
      <c r="N8425" s="83">
        <f t="shared" si="1"/>
        <v>0.1499925562</v>
      </c>
      <c r="O8425" s="83">
        <f t="shared" si="2"/>
        <v>0.1499925562</v>
      </c>
      <c r="Q8425" s="83">
        <f t="shared" si="3"/>
        <v>0.325016129</v>
      </c>
      <c r="R8425" s="83">
        <f t="shared" si="4"/>
        <v>0.1499925562</v>
      </c>
      <c r="S8425" s="83" t="b">
        <f t="shared" si="5"/>
        <v>0</v>
      </c>
      <c r="T8425" s="72"/>
      <c r="U8425" s="72"/>
      <c r="V8425" s="72"/>
      <c r="W8425" s="72"/>
      <c r="X8425" s="72"/>
      <c r="Y8425" s="72"/>
      <c r="Z8425" s="72"/>
      <c r="AA8425" s="72"/>
      <c r="AB8425" s="72"/>
      <c r="AC8425" s="72"/>
      <c r="AD8425" s="72"/>
      <c r="AE8425" s="72"/>
      <c r="AF8425" s="72"/>
      <c r="AG8425" s="72"/>
      <c r="AH8425" s="72"/>
      <c r="AI8425" s="72"/>
      <c r="AJ8425" s="72"/>
      <c r="AK8425" s="72"/>
    </row>
    <row r="8426" ht="14.25" customHeight="1">
      <c r="A8426" s="78">
        <v>8423.0</v>
      </c>
      <c r="C8426" s="78" t="str">
        <f>VLOOKUP(G8426,[1]Macrodata_CCF!$A$3:$D$55,4,FALSE)</f>
        <v>#ERROR!</v>
      </c>
      <c r="E8426" s="79" t="str">
        <f>VLOOKUP(G8426,[1]Macrodata_CCF!$A$3:$B$55,2,FALSE)</f>
        <v>#ERROR!</v>
      </c>
      <c r="F8426" s="78">
        <v>0.0</v>
      </c>
      <c r="G8426" s="80">
        <v>44.0</v>
      </c>
      <c r="H8426" s="81">
        <v>533680.0</v>
      </c>
      <c r="I8426" s="81">
        <v>640000.0</v>
      </c>
      <c r="J8426" s="81">
        <v>552820.0</v>
      </c>
      <c r="K8426" s="81">
        <v>640000.0</v>
      </c>
      <c r="L8426" s="82">
        <v>0.1800225733634311</v>
      </c>
      <c r="N8426" s="83">
        <f t="shared" si="1"/>
        <v>0.1800225734</v>
      </c>
      <c r="O8426" s="83">
        <f t="shared" si="2"/>
        <v>0.1800225734</v>
      </c>
      <c r="Q8426" s="83">
        <f t="shared" si="3"/>
        <v>0.166125</v>
      </c>
      <c r="R8426" s="83">
        <f t="shared" si="4"/>
        <v>0.1800225734</v>
      </c>
      <c r="S8426" s="83" t="b">
        <f t="shared" si="5"/>
        <v>0</v>
      </c>
      <c r="T8426" s="72"/>
      <c r="U8426" s="72"/>
      <c r="V8426" s="72"/>
      <c r="W8426" s="72"/>
      <c r="X8426" s="72"/>
      <c r="Y8426" s="72"/>
      <c r="Z8426" s="72"/>
      <c r="AA8426" s="72"/>
      <c r="AB8426" s="72"/>
      <c r="AC8426" s="72"/>
      <c r="AD8426" s="72"/>
      <c r="AE8426" s="72"/>
      <c r="AF8426" s="72"/>
      <c r="AG8426" s="72"/>
      <c r="AH8426" s="72"/>
      <c r="AI8426" s="72"/>
      <c r="AJ8426" s="72"/>
      <c r="AK8426" s="72"/>
    </row>
    <row r="8427" ht="14.25" customHeight="1">
      <c r="A8427" s="78">
        <v>8424.0</v>
      </c>
      <c r="C8427" s="78" t="str">
        <f>VLOOKUP(G8427,[1]Macrodata_CCF!$A$3:$D$55,4,FALSE)</f>
        <v>#ERROR!</v>
      </c>
      <c r="E8427" s="79" t="str">
        <f>VLOOKUP(G8427,[1]Macrodata_CCF!$A$3:$B$55,2,FALSE)</f>
        <v>#ERROR!</v>
      </c>
      <c r="F8427" s="78">
        <v>0.0</v>
      </c>
      <c r="G8427" s="80">
        <v>40.0</v>
      </c>
      <c r="H8427" s="81">
        <v>97385.0</v>
      </c>
      <c r="I8427" s="81">
        <v>120000.0</v>
      </c>
      <c r="J8427" s="81">
        <v>122400.0</v>
      </c>
      <c r="K8427" s="81">
        <v>120000.0</v>
      </c>
      <c r="L8427" s="82">
        <v>1.10612425381384</v>
      </c>
      <c r="N8427" s="83">
        <f t="shared" si="1"/>
        <v>1.106124254</v>
      </c>
      <c r="O8427" s="83">
        <f t="shared" si="2"/>
        <v>1</v>
      </c>
      <c r="Q8427" s="83">
        <f t="shared" si="3"/>
        <v>0.1884583333</v>
      </c>
      <c r="R8427" s="83">
        <f t="shared" si="4"/>
        <v>1.106124254</v>
      </c>
      <c r="S8427" s="83" t="b">
        <f t="shared" si="5"/>
        <v>0</v>
      </c>
      <c r="T8427" s="72"/>
      <c r="U8427" s="72"/>
      <c r="V8427" s="72"/>
      <c r="W8427" s="72"/>
      <c r="X8427" s="72"/>
      <c r="Y8427" s="72"/>
      <c r="Z8427" s="72"/>
      <c r="AA8427" s="72"/>
      <c r="AB8427" s="72"/>
      <c r="AC8427" s="72"/>
      <c r="AD8427" s="72"/>
      <c r="AE8427" s="72"/>
      <c r="AF8427" s="72"/>
      <c r="AG8427" s="72"/>
      <c r="AH8427" s="72"/>
      <c r="AI8427" s="72"/>
      <c r="AJ8427" s="72"/>
      <c r="AK8427" s="72"/>
    </row>
    <row r="8428" ht="14.25" customHeight="1">
      <c r="A8428" s="78">
        <v>8425.0</v>
      </c>
      <c r="C8428" s="78" t="str">
        <f>VLOOKUP(G8428,[1]Macrodata_CCF!$A$3:$D$55,4,FALSE)</f>
        <v>#ERROR!</v>
      </c>
      <c r="E8428" s="79" t="str">
        <f>VLOOKUP(G8428,[1]Macrodata_CCF!$A$3:$B$55,2,FALSE)</f>
        <v>#ERROR!</v>
      </c>
      <c r="F8428" s="78">
        <v>0.0</v>
      </c>
      <c r="G8428" s="80">
        <v>30.0</v>
      </c>
      <c r="H8428" s="81">
        <v>523480.0</v>
      </c>
      <c r="I8428" s="81">
        <v>740000.0</v>
      </c>
      <c r="J8428" s="81">
        <v>560290.0</v>
      </c>
      <c r="K8428" s="81">
        <v>740000.0</v>
      </c>
      <c r="L8428" s="82">
        <v>0.1700073896175873</v>
      </c>
      <c r="N8428" s="83">
        <f t="shared" si="1"/>
        <v>0.1700073896</v>
      </c>
      <c r="O8428" s="83">
        <f t="shared" si="2"/>
        <v>0.1700073896</v>
      </c>
      <c r="Q8428" s="83">
        <f t="shared" si="3"/>
        <v>0.2925945946</v>
      </c>
      <c r="R8428" s="83">
        <f t="shared" si="4"/>
        <v>0.1700073896</v>
      </c>
      <c r="S8428" s="83" t="b">
        <f t="shared" si="5"/>
        <v>0</v>
      </c>
      <c r="T8428" s="72"/>
      <c r="U8428" s="72"/>
      <c r="V8428" s="72"/>
      <c r="W8428" s="72"/>
      <c r="X8428" s="72"/>
      <c r="Y8428" s="72"/>
      <c r="Z8428" s="72"/>
      <c r="AA8428" s="72"/>
      <c r="AB8428" s="72"/>
      <c r="AC8428" s="72"/>
      <c r="AD8428" s="72"/>
      <c r="AE8428" s="72"/>
      <c r="AF8428" s="72"/>
      <c r="AG8428" s="72"/>
      <c r="AH8428" s="72"/>
      <c r="AI8428" s="72"/>
      <c r="AJ8428" s="72"/>
      <c r="AK8428" s="72"/>
    </row>
    <row r="8429" ht="14.25" customHeight="1">
      <c r="A8429" s="78">
        <v>8426.0</v>
      </c>
      <c r="C8429" s="78" t="str">
        <f>VLOOKUP(G8429,[1]Macrodata_CCF!$A$3:$D$55,4,FALSE)</f>
        <v>#ERROR!</v>
      </c>
      <c r="E8429" s="79" t="str">
        <f>VLOOKUP(G8429,[1]Macrodata_CCF!$A$3:$B$55,2,FALSE)</f>
        <v>#ERROR!</v>
      </c>
      <c r="F8429" s="78">
        <v>0.0</v>
      </c>
      <c r="G8429" s="80">
        <v>52.0</v>
      </c>
      <c r="H8429" s="81">
        <v>221540.0</v>
      </c>
      <c r="I8429" s="81">
        <v>460000.0</v>
      </c>
      <c r="J8429" s="81">
        <v>226310.0</v>
      </c>
      <c r="K8429" s="81">
        <v>460000.0</v>
      </c>
      <c r="L8429" s="82">
        <v>0.02000335486035394</v>
      </c>
      <c r="N8429" s="83">
        <f t="shared" si="1"/>
        <v>0.02000335486</v>
      </c>
      <c r="O8429" s="83">
        <f t="shared" si="2"/>
        <v>0.02000335486</v>
      </c>
      <c r="Q8429" s="83">
        <f t="shared" si="3"/>
        <v>0.5183913043</v>
      </c>
      <c r="R8429" s="83">
        <f t="shared" si="4"/>
        <v>0.02000335486</v>
      </c>
      <c r="S8429" s="83" t="b">
        <f t="shared" si="5"/>
        <v>0</v>
      </c>
      <c r="T8429" s="72"/>
      <c r="U8429" s="72"/>
      <c r="V8429" s="72"/>
      <c r="W8429" s="72"/>
      <c r="X8429" s="72"/>
      <c r="Y8429" s="72"/>
      <c r="Z8429" s="72"/>
      <c r="AA8429" s="72"/>
      <c r="AB8429" s="72"/>
      <c r="AC8429" s="72"/>
      <c r="AD8429" s="72"/>
      <c r="AE8429" s="72"/>
      <c r="AF8429" s="72"/>
      <c r="AG8429" s="72"/>
      <c r="AH8429" s="72"/>
      <c r="AI8429" s="72"/>
      <c r="AJ8429" s="72"/>
      <c r="AK8429" s="72"/>
    </row>
    <row r="8430" ht="14.25" customHeight="1">
      <c r="A8430" s="78">
        <v>8427.0</v>
      </c>
      <c r="C8430" s="78" t="str">
        <f>VLOOKUP(G8430,[1]Macrodata_CCF!$A$3:$D$55,4,FALSE)</f>
        <v>#ERROR!</v>
      </c>
      <c r="E8430" s="79" t="str">
        <f>VLOOKUP(G8430,[1]Macrodata_CCF!$A$3:$B$55,2,FALSE)</f>
        <v>#ERROR!</v>
      </c>
      <c r="F8430" s="78">
        <v>0.0</v>
      </c>
      <c r="G8430" s="80">
        <v>27.0</v>
      </c>
      <c r="H8430" s="81">
        <v>2700.0</v>
      </c>
      <c r="I8430" s="81">
        <v>30000.0</v>
      </c>
      <c r="J8430" s="81">
        <v>7615.0</v>
      </c>
      <c r="K8430" s="81">
        <v>30000.0</v>
      </c>
      <c r="L8430" s="82">
        <v>0.18003663003663</v>
      </c>
      <c r="N8430" s="83">
        <f t="shared" si="1"/>
        <v>0.18003663</v>
      </c>
      <c r="O8430" s="83">
        <f t="shared" si="2"/>
        <v>0.18003663</v>
      </c>
      <c r="Q8430" s="83">
        <f t="shared" si="3"/>
        <v>0.91</v>
      </c>
      <c r="R8430" s="83">
        <f t="shared" si="4"/>
        <v>0.18003663</v>
      </c>
      <c r="S8430" s="83" t="b">
        <f t="shared" si="5"/>
        <v>0</v>
      </c>
      <c r="T8430" s="72"/>
      <c r="U8430" s="72"/>
      <c r="V8430" s="72"/>
      <c r="W8430" s="72"/>
      <c r="X8430" s="72"/>
      <c r="Y8430" s="72"/>
      <c r="Z8430" s="72"/>
      <c r="AA8430" s="72"/>
      <c r="AB8430" s="72"/>
      <c r="AC8430" s="72"/>
      <c r="AD8430" s="72"/>
      <c r="AE8430" s="72"/>
      <c r="AF8430" s="72"/>
      <c r="AG8430" s="72"/>
      <c r="AH8430" s="72"/>
      <c r="AI8430" s="72"/>
      <c r="AJ8430" s="72"/>
      <c r="AK8430" s="72"/>
    </row>
    <row r="8431" ht="14.25" customHeight="1">
      <c r="A8431" s="78">
        <v>8428.0</v>
      </c>
      <c r="C8431" s="78" t="str">
        <f>VLOOKUP(G8431,[1]Macrodata_CCF!$A$3:$D$55,4,FALSE)</f>
        <v>#ERROR!</v>
      </c>
      <c r="E8431" s="79" t="str">
        <f>VLOOKUP(G8431,[1]Macrodata_CCF!$A$3:$B$55,2,FALSE)</f>
        <v>#ERROR!</v>
      </c>
      <c r="F8431" s="78">
        <v>0.0</v>
      </c>
      <c r="G8431" s="80">
        <v>22.0</v>
      </c>
      <c r="H8431" s="81">
        <v>98120.0</v>
      </c>
      <c r="I8431" s="81">
        <v>970000.0</v>
      </c>
      <c r="J8431" s="81">
        <v>272495.0</v>
      </c>
      <c r="K8431" s="81">
        <v>970000.0</v>
      </c>
      <c r="L8431" s="82">
        <v>0.1999988530531724</v>
      </c>
      <c r="N8431" s="83">
        <f t="shared" si="1"/>
        <v>0.1999988531</v>
      </c>
      <c r="O8431" s="83">
        <f t="shared" si="2"/>
        <v>0.1999988531</v>
      </c>
      <c r="Q8431" s="83">
        <f t="shared" si="3"/>
        <v>0.8988453608</v>
      </c>
      <c r="R8431" s="83">
        <f t="shared" si="4"/>
        <v>0.1999988531</v>
      </c>
      <c r="S8431" s="83" t="b">
        <f t="shared" si="5"/>
        <v>0</v>
      </c>
      <c r="T8431" s="72"/>
      <c r="U8431" s="72"/>
      <c r="V8431" s="72"/>
      <c r="W8431" s="72"/>
      <c r="X8431" s="72"/>
      <c r="Y8431" s="72"/>
      <c r="Z8431" s="72"/>
      <c r="AA8431" s="72"/>
      <c r="AB8431" s="72"/>
      <c r="AC8431" s="72"/>
      <c r="AD8431" s="72"/>
      <c r="AE8431" s="72"/>
      <c r="AF8431" s="72"/>
      <c r="AG8431" s="72"/>
      <c r="AH8431" s="72"/>
      <c r="AI8431" s="72"/>
      <c r="AJ8431" s="72"/>
      <c r="AK8431" s="72"/>
    </row>
    <row r="8432" ht="14.25" customHeight="1">
      <c r="A8432" s="78">
        <v>8429.0</v>
      </c>
      <c r="C8432" s="78" t="str">
        <f>VLOOKUP(G8432,[1]Macrodata_CCF!$A$3:$D$55,4,FALSE)</f>
        <v>#ERROR!</v>
      </c>
      <c r="E8432" s="79" t="str">
        <f>VLOOKUP(G8432,[1]Macrodata_CCF!$A$3:$B$55,2,FALSE)</f>
        <v>#ERROR!</v>
      </c>
      <c r="F8432" s="78">
        <v>0.0</v>
      </c>
      <c r="G8432" s="80">
        <v>48.0</v>
      </c>
      <c r="H8432" s="81">
        <v>181920.0</v>
      </c>
      <c r="I8432" s="81">
        <v>800000.0</v>
      </c>
      <c r="J8432" s="81">
        <v>293175.0</v>
      </c>
      <c r="K8432" s="81">
        <v>800000.0</v>
      </c>
      <c r="L8432" s="82">
        <v>0.1800009707481232</v>
      </c>
      <c r="N8432" s="83">
        <f t="shared" si="1"/>
        <v>0.1800009707</v>
      </c>
      <c r="O8432" s="83">
        <f t="shared" si="2"/>
        <v>0.1800009707</v>
      </c>
      <c r="Q8432" s="83">
        <f t="shared" si="3"/>
        <v>0.7726</v>
      </c>
      <c r="R8432" s="83">
        <f t="shared" si="4"/>
        <v>0.1800009707</v>
      </c>
      <c r="S8432" s="83" t="b">
        <f t="shared" si="5"/>
        <v>0</v>
      </c>
      <c r="T8432" s="72"/>
      <c r="U8432" s="72"/>
      <c r="V8432" s="72"/>
      <c r="W8432" s="72"/>
      <c r="X8432" s="72"/>
      <c r="Y8432" s="72"/>
      <c r="Z8432" s="72"/>
      <c r="AA8432" s="72"/>
      <c r="AB8432" s="72"/>
      <c r="AC8432" s="72"/>
      <c r="AD8432" s="72"/>
      <c r="AE8432" s="72"/>
      <c r="AF8432" s="72"/>
      <c r="AG8432" s="72"/>
      <c r="AH8432" s="72"/>
      <c r="AI8432" s="72"/>
      <c r="AJ8432" s="72"/>
      <c r="AK8432" s="72"/>
    </row>
    <row r="8433" ht="14.25" customHeight="1">
      <c r="A8433" s="78">
        <v>8430.0</v>
      </c>
      <c r="C8433" s="78" t="str">
        <f>VLOOKUP(G8433,[1]Macrodata_CCF!$A$3:$D$55,4,FALSE)</f>
        <v>#ERROR!</v>
      </c>
      <c r="E8433" s="79" t="str">
        <f>VLOOKUP(G8433,[1]Macrodata_CCF!$A$3:$B$55,2,FALSE)</f>
        <v>#ERROR!</v>
      </c>
      <c r="F8433" s="78">
        <v>1.0</v>
      </c>
      <c r="G8433" s="80">
        <v>30.0</v>
      </c>
      <c r="H8433" s="81">
        <v>245750.0</v>
      </c>
      <c r="I8433" s="81">
        <v>400000.0</v>
      </c>
      <c r="J8433" s="81">
        <v>338300.0</v>
      </c>
      <c r="K8433" s="81">
        <v>400000.0</v>
      </c>
      <c r="L8433" s="82">
        <v>0.6</v>
      </c>
      <c r="N8433" s="83">
        <f t="shared" si="1"/>
        <v>0.6</v>
      </c>
      <c r="O8433" s="83">
        <f t="shared" si="2"/>
        <v>0.6</v>
      </c>
      <c r="Q8433" s="83">
        <f t="shared" si="3"/>
        <v>0.385625</v>
      </c>
      <c r="R8433" s="83">
        <f t="shared" si="4"/>
        <v>0.6</v>
      </c>
      <c r="S8433" s="83" t="b">
        <f t="shared" si="5"/>
        <v>0</v>
      </c>
      <c r="T8433" s="72"/>
      <c r="U8433" s="72"/>
      <c r="V8433" s="72"/>
      <c r="W8433" s="72"/>
      <c r="X8433" s="72"/>
      <c r="Y8433" s="72"/>
      <c r="Z8433" s="72"/>
      <c r="AA8433" s="72"/>
      <c r="AB8433" s="72"/>
      <c r="AC8433" s="72"/>
      <c r="AD8433" s="72"/>
      <c r="AE8433" s="72"/>
      <c r="AF8433" s="72"/>
      <c r="AG8433" s="72"/>
      <c r="AH8433" s="72"/>
      <c r="AI8433" s="72"/>
      <c r="AJ8433" s="72"/>
      <c r="AK8433" s="72"/>
    </row>
    <row r="8434" ht="14.25" customHeight="1">
      <c r="A8434" s="78">
        <v>8431.0</v>
      </c>
      <c r="C8434" s="78" t="str">
        <f>VLOOKUP(G8434,[1]Macrodata_CCF!$A$3:$D$55,4,FALSE)</f>
        <v>#ERROR!</v>
      </c>
      <c r="E8434" s="79" t="str">
        <f>VLOOKUP(G8434,[1]Macrodata_CCF!$A$3:$B$55,2,FALSE)</f>
        <v>#ERROR!</v>
      </c>
      <c r="F8434" s="78">
        <v>0.0</v>
      </c>
      <c r="G8434" s="80">
        <v>9.0</v>
      </c>
      <c r="H8434" s="81">
        <v>236875.0</v>
      </c>
      <c r="I8434" s="81">
        <v>540000.0</v>
      </c>
      <c r="J8434" s="81">
        <v>346000.0</v>
      </c>
      <c r="K8434" s="81">
        <v>540000.0</v>
      </c>
      <c r="L8434" s="82">
        <v>0.36</v>
      </c>
      <c r="N8434" s="83">
        <f t="shared" si="1"/>
        <v>0.36</v>
      </c>
      <c r="O8434" s="83">
        <f t="shared" si="2"/>
        <v>0.36</v>
      </c>
      <c r="Q8434" s="83">
        <f t="shared" si="3"/>
        <v>0.5613425926</v>
      </c>
      <c r="R8434" s="83">
        <f t="shared" si="4"/>
        <v>0.36</v>
      </c>
      <c r="S8434" s="83" t="b">
        <f t="shared" si="5"/>
        <v>0</v>
      </c>
      <c r="T8434" s="72"/>
      <c r="U8434" s="72"/>
      <c r="V8434" s="72"/>
      <c r="W8434" s="72"/>
      <c r="X8434" s="72"/>
      <c r="Y8434" s="72"/>
      <c r="Z8434" s="72"/>
      <c r="AA8434" s="72"/>
      <c r="AB8434" s="72"/>
      <c r="AC8434" s="72"/>
      <c r="AD8434" s="72"/>
      <c r="AE8434" s="72"/>
      <c r="AF8434" s="72"/>
      <c r="AG8434" s="72"/>
      <c r="AH8434" s="72"/>
      <c r="AI8434" s="72"/>
      <c r="AJ8434" s="72"/>
      <c r="AK8434" s="72"/>
    </row>
    <row r="8435" ht="14.25" customHeight="1">
      <c r="A8435" s="78">
        <v>8432.0</v>
      </c>
      <c r="C8435" s="78" t="str">
        <f>VLOOKUP(G8435,[1]Macrodata_CCF!$A$3:$D$55,4,FALSE)</f>
        <v>#ERROR!</v>
      </c>
      <c r="E8435" s="79" t="str">
        <f>VLOOKUP(G8435,[1]Macrodata_CCF!$A$3:$B$55,2,FALSE)</f>
        <v>#ERROR!</v>
      </c>
      <c r="F8435" s="78">
        <v>0.0</v>
      </c>
      <c r="G8435" s="80">
        <v>30.0</v>
      </c>
      <c r="H8435" s="81">
        <v>65415.0</v>
      </c>
      <c r="I8435" s="81">
        <v>510000.0</v>
      </c>
      <c r="J8435" s="81">
        <v>140995.0</v>
      </c>
      <c r="K8435" s="81">
        <v>510000.0</v>
      </c>
      <c r="L8435" s="82">
        <v>0.1700012371087644</v>
      </c>
      <c r="N8435" s="83">
        <f t="shared" si="1"/>
        <v>0.1700012371</v>
      </c>
      <c r="O8435" s="83">
        <f t="shared" si="2"/>
        <v>0.1700012371</v>
      </c>
      <c r="Q8435" s="83">
        <f t="shared" si="3"/>
        <v>0.8717352941</v>
      </c>
      <c r="R8435" s="83">
        <f t="shared" si="4"/>
        <v>0.1700012371</v>
      </c>
      <c r="S8435" s="83" t="b">
        <f t="shared" si="5"/>
        <v>0</v>
      </c>
      <c r="T8435" s="72"/>
      <c r="U8435" s="72"/>
      <c r="V8435" s="72"/>
      <c r="W8435" s="72"/>
      <c r="X8435" s="72"/>
      <c r="Y8435" s="72"/>
      <c r="Z8435" s="72"/>
      <c r="AA8435" s="72"/>
      <c r="AB8435" s="72"/>
      <c r="AC8435" s="72"/>
      <c r="AD8435" s="72"/>
      <c r="AE8435" s="72"/>
      <c r="AF8435" s="72"/>
      <c r="AG8435" s="72"/>
      <c r="AH8435" s="72"/>
      <c r="AI8435" s="72"/>
      <c r="AJ8435" s="72"/>
      <c r="AK8435" s="72"/>
    </row>
    <row r="8436" ht="14.25" customHeight="1">
      <c r="A8436" s="78">
        <v>8433.0</v>
      </c>
      <c r="C8436" s="78" t="str">
        <f>VLOOKUP(G8436,[1]Macrodata_CCF!$A$3:$D$55,4,FALSE)</f>
        <v>#ERROR!</v>
      </c>
      <c r="E8436" s="79" t="str">
        <f>VLOOKUP(G8436,[1]Macrodata_CCF!$A$3:$B$55,2,FALSE)</f>
        <v>#ERROR!</v>
      </c>
      <c r="F8436" s="78">
        <v>1.0</v>
      </c>
      <c r="G8436" s="80">
        <v>5.0</v>
      </c>
      <c r="H8436" s="81">
        <v>164515.0</v>
      </c>
      <c r="I8436" s="81">
        <v>220000.0</v>
      </c>
      <c r="J8436" s="81">
        <v>224400.0</v>
      </c>
      <c r="K8436" s="81">
        <v>220000.0</v>
      </c>
      <c r="L8436" s="82">
        <v>1.079300711904118</v>
      </c>
      <c r="N8436" s="83">
        <f t="shared" si="1"/>
        <v>1.079300712</v>
      </c>
      <c r="O8436" s="83">
        <f t="shared" si="2"/>
        <v>1</v>
      </c>
      <c r="Q8436" s="83">
        <f t="shared" si="3"/>
        <v>0.2522045455</v>
      </c>
      <c r="R8436" s="83">
        <f t="shared" si="4"/>
        <v>1.079300712</v>
      </c>
      <c r="S8436" s="83" t="b">
        <f t="shared" si="5"/>
        <v>0</v>
      </c>
      <c r="T8436" s="72"/>
      <c r="U8436" s="72"/>
      <c r="V8436" s="72"/>
      <c r="W8436" s="72"/>
      <c r="X8436" s="72"/>
      <c r="Y8436" s="72"/>
      <c r="Z8436" s="72"/>
      <c r="AA8436" s="72"/>
      <c r="AB8436" s="72"/>
      <c r="AC8436" s="72"/>
      <c r="AD8436" s="72"/>
      <c r="AE8436" s="72"/>
      <c r="AF8436" s="72"/>
      <c r="AG8436" s="72"/>
      <c r="AH8436" s="72"/>
      <c r="AI8436" s="72"/>
      <c r="AJ8436" s="72"/>
      <c r="AK8436" s="72"/>
    </row>
    <row r="8437" ht="14.25" customHeight="1">
      <c r="A8437" s="78">
        <v>8434.0</v>
      </c>
      <c r="C8437" s="78" t="str">
        <f>VLOOKUP(G8437,[1]Macrodata_CCF!$A$3:$D$55,4,FALSE)</f>
        <v>#ERROR!</v>
      </c>
      <c r="E8437" s="79" t="str">
        <f>VLOOKUP(G8437,[1]Macrodata_CCF!$A$3:$B$55,2,FALSE)</f>
        <v>#ERROR!</v>
      </c>
      <c r="F8437" s="78">
        <v>0.0</v>
      </c>
      <c r="G8437" s="80">
        <v>24.0</v>
      </c>
      <c r="H8437" s="81">
        <v>266340.0</v>
      </c>
      <c r="I8437" s="81">
        <v>630000.0</v>
      </c>
      <c r="J8437" s="81">
        <v>317250.0</v>
      </c>
      <c r="K8437" s="81">
        <v>630000.0</v>
      </c>
      <c r="L8437" s="82">
        <v>0.1399934004289721</v>
      </c>
      <c r="N8437" s="83">
        <f t="shared" si="1"/>
        <v>0.1399934004</v>
      </c>
      <c r="O8437" s="83">
        <f t="shared" si="2"/>
        <v>0.1399934004</v>
      </c>
      <c r="Q8437" s="83">
        <f t="shared" si="3"/>
        <v>0.5772380952</v>
      </c>
      <c r="R8437" s="83">
        <f t="shared" si="4"/>
        <v>0.1399934004</v>
      </c>
      <c r="S8437" s="83" t="b">
        <f t="shared" si="5"/>
        <v>0</v>
      </c>
      <c r="T8437" s="72"/>
      <c r="U8437" s="72"/>
      <c r="V8437" s="72"/>
      <c r="W8437" s="72"/>
      <c r="X8437" s="72"/>
      <c r="Y8437" s="72"/>
      <c r="Z8437" s="72"/>
      <c r="AA8437" s="72"/>
      <c r="AB8437" s="72"/>
      <c r="AC8437" s="72"/>
      <c r="AD8437" s="72"/>
      <c r="AE8437" s="72"/>
      <c r="AF8437" s="72"/>
      <c r="AG8437" s="72"/>
      <c r="AH8437" s="72"/>
      <c r="AI8437" s="72"/>
      <c r="AJ8437" s="72"/>
      <c r="AK8437" s="72"/>
    </row>
    <row r="8438" ht="14.25" customHeight="1">
      <c r="A8438" s="78">
        <v>8435.0</v>
      </c>
      <c r="C8438" s="78" t="str">
        <f>VLOOKUP(G8438,[1]Macrodata_CCF!$A$3:$D$55,4,FALSE)</f>
        <v>#ERROR!</v>
      </c>
      <c r="E8438" s="79" t="str">
        <f>VLOOKUP(G8438,[1]Macrodata_CCF!$A$3:$B$55,2,FALSE)</f>
        <v>#ERROR!</v>
      </c>
      <c r="F8438" s="78">
        <v>1.0</v>
      </c>
      <c r="G8438" s="80">
        <v>8.0</v>
      </c>
      <c r="H8438" s="81">
        <v>10070.0</v>
      </c>
      <c r="I8438" s="81">
        <v>250000.0</v>
      </c>
      <c r="J8438" s="81">
        <v>134835.0</v>
      </c>
      <c r="K8438" s="81">
        <v>250000.0</v>
      </c>
      <c r="L8438" s="82">
        <v>0.5200058350352186</v>
      </c>
      <c r="N8438" s="83">
        <f t="shared" si="1"/>
        <v>0.520005835</v>
      </c>
      <c r="O8438" s="83">
        <f t="shared" si="2"/>
        <v>0.520005835</v>
      </c>
      <c r="Q8438" s="83">
        <f t="shared" si="3"/>
        <v>0.95972</v>
      </c>
      <c r="R8438" s="83">
        <f t="shared" si="4"/>
        <v>0.520005835</v>
      </c>
      <c r="S8438" s="83" t="b">
        <f t="shared" si="5"/>
        <v>0</v>
      </c>
      <c r="T8438" s="72"/>
      <c r="U8438" s="72"/>
      <c r="V8438" s="72"/>
      <c r="W8438" s="72"/>
      <c r="X8438" s="72"/>
      <c r="Y8438" s="72"/>
      <c r="Z8438" s="72"/>
      <c r="AA8438" s="72"/>
      <c r="AB8438" s="72"/>
      <c r="AC8438" s="72"/>
      <c r="AD8438" s="72"/>
      <c r="AE8438" s="72"/>
      <c r="AF8438" s="72"/>
      <c r="AG8438" s="72"/>
      <c r="AH8438" s="72"/>
      <c r="AI8438" s="72"/>
      <c r="AJ8438" s="72"/>
      <c r="AK8438" s="72"/>
    </row>
    <row r="8439" ht="14.25" customHeight="1">
      <c r="A8439" s="78">
        <v>8436.0</v>
      </c>
      <c r="C8439" s="78" t="str">
        <f>VLOOKUP(G8439,[1]Macrodata_CCF!$A$3:$D$55,4,FALSE)</f>
        <v>#ERROR!</v>
      </c>
      <c r="E8439" s="79" t="str">
        <f>VLOOKUP(G8439,[1]Macrodata_CCF!$A$3:$B$55,2,FALSE)</f>
        <v>#ERROR!</v>
      </c>
      <c r="F8439" s="78">
        <v>0.0</v>
      </c>
      <c r="G8439" s="80">
        <v>35.0</v>
      </c>
      <c r="H8439" s="81">
        <v>386265.0</v>
      </c>
      <c r="I8439" s="81">
        <v>920000.0</v>
      </c>
      <c r="J8439" s="81">
        <v>428965.0</v>
      </c>
      <c r="K8439" s="81">
        <v>1380000.0</v>
      </c>
      <c r="L8439" s="82">
        <v>0.08000224830674399</v>
      </c>
      <c r="N8439" s="83">
        <f t="shared" si="1"/>
        <v>0.08000224831</v>
      </c>
      <c r="O8439" s="83">
        <f t="shared" si="2"/>
        <v>0.08000224831</v>
      </c>
      <c r="Q8439" s="83">
        <f t="shared" si="3"/>
        <v>0.5801467391</v>
      </c>
      <c r="R8439" s="83">
        <f t="shared" si="4"/>
        <v>0.08000224831</v>
      </c>
      <c r="S8439" s="83" t="b">
        <f t="shared" si="5"/>
        <v>0</v>
      </c>
      <c r="T8439" s="72"/>
      <c r="U8439" s="72"/>
      <c r="V8439" s="72"/>
      <c r="W8439" s="72"/>
      <c r="X8439" s="72"/>
      <c r="Y8439" s="72"/>
      <c r="Z8439" s="72"/>
      <c r="AA8439" s="72"/>
      <c r="AB8439" s="72"/>
      <c r="AC8439" s="72"/>
      <c r="AD8439" s="72"/>
      <c r="AE8439" s="72"/>
      <c r="AF8439" s="72"/>
      <c r="AG8439" s="72"/>
      <c r="AH8439" s="72"/>
      <c r="AI8439" s="72"/>
      <c r="AJ8439" s="72"/>
      <c r="AK8439" s="72"/>
    </row>
    <row r="8440" ht="14.25" customHeight="1">
      <c r="A8440" s="78">
        <v>8437.0</v>
      </c>
      <c r="C8440" s="78" t="str">
        <f>VLOOKUP(G8440,[1]Macrodata_CCF!$A$3:$D$55,4,FALSE)</f>
        <v>#ERROR!</v>
      </c>
      <c r="E8440" s="79" t="str">
        <f>VLOOKUP(G8440,[1]Macrodata_CCF!$A$3:$B$55,2,FALSE)</f>
        <v>#ERROR!</v>
      </c>
      <c r="F8440" s="78">
        <v>0.0</v>
      </c>
      <c r="G8440" s="80">
        <v>33.0</v>
      </c>
      <c r="H8440" s="81">
        <v>61470.0</v>
      </c>
      <c r="I8440" s="81">
        <v>90000.0</v>
      </c>
      <c r="J8440" s="81">
        <v>65465.0</v>
      </c>
      <c r="K8440" s="81">
        <v>90000.0</v>
      </c>
      <c r="L8440" s="82">
        <v>0.1400280406589555</v>
      </c>
      <c r="N8440" s="83">
        <f t="shared" si="1"/>
        <v>0.1400280407</v>
      </c>
      <c r="O8440" s="83">
        <f t="shared" si="2"/>
        <v>0.1400280407</v>
      </c>
      <c r="Q8440" s="83">
        <f t="shared" si="3"/>
        <v>0.317</v>
      </c>
      <c r="R8440" s="83">
        <f t="shared" si="4"/>
        <v>0.1400280407</v>
      </c>
      <c r="S8440" s="83" t="b">
        <f t="shared" si="5"/>
        <v>0</v>
      </c>
      <c r="T8440" s="72"/>
      <c r="U8440" s="72"/>
      <c r="V8440" s="72"/>
      <c r="W8440" s="72"/>
      <c r="X8440" s="72"/>
      <c r="Y8440" s="72"/>
      <c r="Z8440" s="72"/>
      <c r="AA8440" s="72"/>
      <c r="AB8440" s="72"/>
      <c r="AC8440" s="72"/>
      <c r="AD8440" s="72"/>
      <c r="AE8440" s="72"/>
      <c r="AF8440" s="72"/>
      <c r="AG8440" s="72"/>
      <c r="AH8440" s="72"/>
      <c r="AI8440" s="72"/>
      <c r="AJ8440" s="72"/>
      <c r="AK8440" s="72"/>
    </row>
    <row r="8441" ht="14.25" customHeight="1">
      <c r="A8441" s="78">
        <v>8438.0</v>
      </c>
      <c r="C8441" s="78" t="str">
        <f>VLOOKUP(G8441,[1]Macrodata_CCF!$A$3:$D$55,4,FALSE)</f>
        <v>#ERROR!</v>
      </c>
      <c r="E8441" s="79" t="str">
        <f>VLOOKUP(G8441,[1]Macrodata_CCF!$A$3:$B$55,2,FALSE)</f>
        <v>#ERROR!</v>
      </c>
      <c r="F8441" s="78">
        <v>0.0</v>
      </c>
      <c r="G8441" s="80">
        <v>45.0</v>
      </c>
      <c r="H8441" s="81">
        <v>27075.0</v>
      </c>
      <c r="I8441" s="81">
        <v>70000.0</v>
      </c>
      <c r="J8441" s="81">
        <v>33945.0</v>
      </c>
      <c r="K8441" s="81">
        <v>70000.0</v>
      </c>
      <c r="L8441" s="82">
        <v>0.1600465928945836</v>
      </c>
      <c r="N8441" s="83">
        <f t="shared" si="1"/>
        <v>0.1600465929</v>
      </c>
      <c r="O8441" s="83">
        <f t="shared" si="2"/>
        <v>0.1600465929</v>
      </c>
      <c r="Q8441" s="83">
        <f t="shared" si="3"/>
        <v>0.6132142857</v>
      </c>
      <c r="R8441" s="83">
        <f t="shared" si="4"/>
        <v>0.1600465929</v>
      </c>
      <c r="S8441" s="83" t="b">
        <f t="shared" si="5"/>
        <v>0</v>
      </c>
      <c r="T8441" s="72"/>
      <c r="U8441" s="72"/>
      <c r="V8441" s="72"/>
      <c r="W8441" s="72"/>
      <c r="X8441" s="72"/>
      <c r="Y8441" s="72"/>
      <c r="Z8441" s="72"/>
      <c r="AA8441" s="72"/>
      <c r="AB8441" s="72"/>
      <c r="AC8441" s="72"/>
      <c r="AD8441" s="72"/>
      <c r="AE8441" s="72"/>
      <c r="AF8441" s="72"/>
      <c r="AG8441" s="72"/>
      <c r="AH8441" s="72"/>
      <c r="AI8441" s="72"/>
      <c r="AJ8441" s="72"/>
      <c r="AK8441" s="72"/>
    </row>
    <row r="8442" ht="14.25" customHeight="1">
      <c r="A8442" s="78">
        <v>8439.0</v>
      </c>
      <c r="C8442" s="78" t="str">
        <f>VLOOKUP(G8442,[1]Macrodata_CCF!$A$3:$D$55,4,FALSE)</f>
        <v>#ERROR!</v>
      </c>
      <c r="E8442" s="79" t="str">
        <f>VLOOKUP(G8442,[1]Macrodata_CCF!$A$3:$B$55,2,FALSE)</f>
        <v>#ERROR!</v>
      </c>
      <c r="F8442" s="78">
        <v>0.0</v>
      </c>
      <c r="G8442" s="80">
        <v>30.0</v>
      </c>
      <c r="H8442" s="81">
        <v>49965.0</v>
      </c>
      <c r="I8442" s="81">
        <v>260000.0</v>
      </c>
      <c r="J8442" s="81">
        <v>35265.0</v>
      </c>
      <c r="K8442" s="81">
        <v>260000.0</v>
      </c>
      <c r="L8442" s="82">
        <v>-0.06998833527745375</v>
      </c>
      <c r="N8442" s="83">
        <f t="shared" si="1"/>
        <v>-0.06998833528</v>
      </c>
      <c r="O8442" s="83">
        <f t="shared" si="2"/>
        <v>0</v>
      </c>
      <c r="Q8442" s="83">
        <f t="shared" si="3"/>
        <v>0.8078269231</v>
      </c>
      <c r="R8442" s="83">
        <f t="shared" si="4"/>
        <v>-0.06998833528</v>
      </c>
      <c r="S8442" s="83" t="b">
        <f t="shared" si="5"/>
        <v>0</v>
      </c>
      <c r="T8442" s="72"/>
      <c r="U8442" s="72"/>
      <c r="V8442" s="72"/>
      <c r="W8442" s="72"/>
      <c r="X8442" s="72"/>
      <c r="Y8442" s="72"/>
      <c r="Z8442" s="72"/>
      <c r="AA8442" s="72"/>
      <c r="AB8442" s="72"/>
      <c r="AC8442" s="72"/>
      <c r="AD8442" s="72"/>
      <c r="AE8442" s="72"/>
      <c r="AF8442" s="72"/>
      <c r="AG8442" s="72"/>
      <c r="AH8442" s="72"/>
      <c r="AI8442" s="72"/>
      <c r="AJ8442" s="72"/>
      <c r="AK8442" s="72"/>
    </row>
    <row r="8443" ht="14.25" customHeight="1">
      <c r="A8443" s="78">
        <v>8440.0</v>
      </c>
      <c r="C8443" s="78" t="str">
        <f>VLOOKUP(G8443,[1]Macrodata_CCF!$A$3:$D$55,4,FALSE)</f>
        <v>#ERROR!</v>
      </c>
      <c r="E8443" s="79" t="str">
        <f>VLOOKUP(G8443,[1]Macrodata_CCF!$A$3:$B$55,2,FALSE)</f>
        <v>#ERROR!</v>
      </c>
      <c r="F8443" s="78">
        <v>0.0</v>
      </c>
      <c r="G8443" s="80">
        <v>16.0</v>
      </c>
      <c r="H8443" s="81">
        <v>0.0</v>
      </c>
      <c r="I8443" s="81">
        <v>380000.0</v>
      </c>
      <c r="J8443" s="81">
        <v>68400.0</v>
      </c>
      <c r="K8443" s="81">
        <v>380000.0</v>
      </c>
      <c r="L8443" s="82">
        <v>0.18</v>
      </c>
      <c r="N8443" s="83">
        <f t="shared" si="1"/>
        <v>0.18</v>
      </c>
      <c r="O8443" s="83">
        <f t="shared" si="2"/>
        <v>0.18</v>
      </c>
      <c r="Q8443" s="83">
        <f t="shared" si="3"/>
        <v>1</v>
      </c>
      <c r="R8443" s="83">
        <f t="shared" si="4"/>
        <v>0.18</v>
      </c>
      <c r="S8443" s="83" t="b">
        <f t="shared" si="5"/>
        <v>0</v>
      </c>
      <c r="T8443" s="72"/>
      <c r="U8443" s="72"/>
      <c r="V8443" s="72"/>
      <c r="W8443" s="72"/>
      <c r="X8443" s="72"/>
      <c r="Y8443" s="72"/>
      <c r="Z8443" s="72"/>
      <c r="AA8443" s="72"/>
      <c r="AB8443" s="72"/>
      <c r="AC8443" s="72"/>
      <c r="AD8443" s="72"/>
      <c r="AE8443" s="72"/>
      <c r="AF8443" s="72"/>
      <c r="AG8443" s="72"/>
      <c r="AH8443" s="72"/>
      <c r="AI8443" s="72"/>
      <c r="AJ8443" s="72"/>
      <c r="AK8443" s="72"/>
    </row>
    <row r="8444" ht="14.25" customHeight="1">
      <c r="A8444" s="78">
        <v>8441.0</v>
      </c>
      <c r="C8444" s="78" t="str">
        <f>VLOOKUP(G8444,[1]Macrodata_CCF!$A$3:$D$55,4,FALSE)</f>
        <v>#ERROR!</v>
      </c>
      <c r="E8444" s="79" t="str">
        <f>VLOOKUP(G8444,[1]Macrodata_CCF!$A$3:$B$55,2,FALSE)</f>
        <v>#ERROR!</v>
      </c>
      <c r="F8444" s="78">
        <v>0.0</v>
      </c>
      <c r="G8444" s="80">
        <v>35.0</v>
      </c>
      <c r="H8444" s="81">
        <v>24540.0</v>
      </c>
      <c r="I8444" s="81">
        <v>40000.0</v>
      </c>
      <c r="J8444" s="81">
        <v>26240.0</v>
      </c>
      <c r="K8444" s="81">
        <v>40000.0</v>
      </c>
      <c r="L8444" s="82">
        <v>0.1099611901681759</v>
      </c>
      <c r="N8444" s="83">
        <f t="shared" si="1"/>
        <v>0.1099611902</v>
      </c>
      <c r="O8444" s="83">
        <f t="shared" si="2"/>
        <v>0.1099611902</v>
      </c>
      <c r="Q8444" s="83">
        <f t="shared" si="3"/>
        <v>0.3865</v>
      </c>
      <c r="R8444" s="83">
        <f t="shared" si="4"/>
        <v>0.1099611902</v>
      </c>
      <c r="S8444" s="83" t="b">
        <f t="shared" si="5"/>
        <v>0</v>
      </c>
      <c r="T8444" s="72"/>
      <c r="U8444" s="72"/>
      <c r="V8444" s="72"/>
      <c r="W8444" s="72"/>
      <c r="X8444" s="72"/>
      <c r="Y8444" s="72"/>
      <c r="Z8444" s="72"/>
      <c r="AA8444" s="72"/>
      <c r="AB8444" s="72"/>
      <c r="AC8444" s="72"/>
      <c r="AD8444" s="72"/>
      <c r="AE8444" s="72"/>
      <c r="AF8444" s="72"/>
      <c r="AG8444" s="72"/>
      <c r="AH8444" s="72"/>
      <c r="AI8444" s="72"/>
      <c r="AJ8444" s="72"/>
      <c r="AK8444" s="72"/>
    </row>
    <row r="8445" ht="14.25" customHeight="1">
      <c r="A8445" s="78">
        <v>8442.0</v>
      </c>
      <c r="C8445" s="78" t="str">
        <f>VLOOKUP(G8445,[1]Macrodata_CCF!$A$3:$D$55,4,FALSE)</f>
        <v>#ERROR!</v>
      </c>
      <c r="E8445" s="79" t="str">
        <f>VLOOKUP(G8445,[1]Macrodata_CCF!$A$3:$B$55,2,FALSE)</f>
        <v>#ERROR!</v>
      </c>
      <c r="F8445" s="78">
        <v>1.0</v>
      </c>
      <c r="G8445" s="80">
        <v>13.0</v>
      </c>
      <c r="H8445" s="81">
        <v>77520.0</v>
      </c>
      <c r="I8445" s="81">
        <v>950000.0</v>
      </c>
      <c r="J8445" s="81">
        <v>505035.0</v>
      </c>
      <c r="K8445" s="81">
        <v>950000.0</v>
      </c>
      <c r="L8445" s="82">
        <v>0.4899997707683844</v>
      </c>
      <c r="N8445" s="83">
        <f t="shared" si="1"/>
        <v>0.4899997708</v>
      </c>
      <c r="O8445" s="83">
        <f t="shared" si="2"/>
        <v>0.4899997708</v>
      </c>
      <c r="Q8445" s="83">
        <f t="shared" si="3"/>
        <v>0.9184</v>
      </c>
      <c r="R8445" s="83">
        <f t="shared" si="4"/>
        <v>0.4899997708</v>
      </c>
      <c r="S8445" s="83" t="b">
        <f t="shared" si="5"/>
        <v>0</v>
      </c>
      <c r="T8445" s="72"/>
      <c r="U8445" s="72"/>
      <c r="V8445" s="72"/>
      <c r="W8445" s="72"/>
      <c r="X8445" s="72"/>
      <c r="Y8445" s="72"/>
      <c r="Z8445" s="72"/>
      <c r="AA8445" s="72"/>
      <c r="AB8445" s="72"/>
      <c r="AC8445" s="72"/>
      <c r="AD8445" s="72"/>
      <c r="AE8445" s="72"/>
      <c r="AF8445" s="72"/>
      <c r="AG8445" s="72"/>
      <c r="AH8445" s="72"/>
      <c r="AI8445" s="72"/>
      <c r="AJ8445" s="72"/>
      <c r="AK8445" s="72"/>
    </row>
    <row r="8446" ht="14.25" customHeight="1">
      <c r="A8446" s="78">
        <v>8443.0</v>
      </c>
      <c r="C8446" s="78" t="str">
        <f>VLOOKUP(G8446,[1]Macrodata_CCF!$A$3:$D$55,4,FALSE)</f>
        <v>#ERROR!</v>
      </c>
      <c r="E8446" s="79" t="str">
        <f>VLOOKUP(G8446,[1]Macrodata_CCF!$A$3:$B$55,2,FALSE)</f>
        <v>#ERROR!</v>
      </c>
      <c r="F8446" s="78">
        <v>0.0</v>
      </c>
      <c r="G8446" s="80">
        <v>31.0</v>
      </c>
      <c r="H8446" s="81">
        <v>147735.0</v>
      </c>
      <c r="I8446" s="81">
        <v>680000.0</v>
      </c>
      <c r="J8446" s="81">
        <v>254190.0</v>
      </c>
      <c r="K8446" s="81">
        <v>680000.0</v>
      </c>
      <c r="L8446" s="82">
        <v>0.2000037575267959</v>
      </c>
      <c r="N8446" s="83">
        <f t="shared" si="1"/>
        <v>0.2000037575</v>
      </c>
      <c r="O8446" s="83">
        <f t="shared" si="2"/>
        <v>0.2000037575</v>
      </c>
      <c r="Q8446" s="83">
        <f t="shared" si="3"/>
        <v>0.7827426471</v>
      </c>
      <c r="R8446" s="83">
        <f t="shared" si="4"/>
        <v>0.2000037575</v>
      </c>
      <c r="S8446" s="83" t="b">
        <f t="shared" si="5"/>
        <v>0</v>
      </c>
      <c r="T8446" s="72"/>
      <c r="U8446" s="72"/>
      <c r="V8446" s="72"/>
      <c r="W8446" s="72"/>
      <c r="X8446" s="72"/>
      <c r="Y8446" s="72"/>
      <c r="Z8446" s="72"/>
      <c r="AA8446" s="72"/>
      <c r="AB8446" s="72"/>
      <c r="AC8446" s="72"/>
      <c r="AD8446" s="72"/>
      <c r="AE8446" s="72"/>
      <c r="AF8446" s="72"/>
      <c r="AG8446" s="72"/>
      <c r="AH8446" s="72"/>
      <c r="AI8446" s="72"/>
      <c r="AJ8446" s="72"/>
      <c r="AK8446" s="72"/>
    </row>
    <row r="8447" ht="14.25" customHeight="1">
      <c r="A8447" s="78">
        <v>8444.0</v>
      </c>
      <c r="C8447" s="78" t="str">
        <f>VLOOKUP(G8447,[1]Macrodata_CCF!$A$3:$D$55,4,FALSE)</f>
        <v>#ERROR!</v>
      </c>
      <c r="E8447" s="79" t="str">
        <f>VLOOKUP(G8447,[1]Macrodata_CCF!$A$3:$B$55,2,FALSE)</f>
        <v>#ERROR!</v>
      </c>
      <c r="F8447" s="78">
        <v>0.0</v>
      </c>
      <c r="G8447" s="80">
        <v>2.0</v>
      </c>
      <c r="H8447" s="81">
        <v>50895.0</v>
      </c>
      <c r="I8447" s="81">
        <v>420000.0</v>
      </c>
      <c r="J8447" s="81">
        <v>428400.0</v>
      </c>
      <c r="K8447" s="81">
        <v>420000.0</v>
      </c>
      <c r="L8447" s="82">
        <v>1.022757751859227</v>
      </c>
      <c r="N8447" s="83">
        <f t="shared" si="1"/>
        <v>1.022757752</v>
      </c>
      <c r="O8447" s="83">
        <f t="shared" si="2"/>
        <v>1</v>
      </c>
      <c r="Q8447" s="83">
        <f t="shared" si="3"/>
        <v>0.8788214286</v>
      </c>
      <c r="R8447" s="83">
        <f t="shared" si="4"/>
        <v>1.022757752</v>
      </c>
      <c r="S8447" s="83" t="b">
        <f t="shared" si="5"/>
        <v>0</v>
      </c>
      <c r="T8447" s="72"/>
      <c r="U8447" s="72"/>
      <c r="V8447" s="72"/>
      <c r="W8447" s="72"/>
      <c r="X8447" s="72"/>
      <c r="Y8447" s="72"/>
      <c r="Z8447" s="72"/>
      <c r="AA8447" s="72"/>
      <c r="AB8447" s="72"/>
      <c r="AC8447" s="72"/>
      <c r="AD8447" s="72"/>
      <c r="AE8447" s="72"/>
      <c r="AF8447" s="72"/>
      <c r="AG8447" s="72"/>
      <c r="AH8447" s="72"/>
      <c r="AI8447" s="72"/>
      <c r="AJ8447" s="72"/>
      <c r="AK8447" s="72"/>
    </row>
    <row r="8448" ht="14.25" customHeight="1">
      <c r="A8448" s="78">
        <v>8445.0</v>
      </c>
      <c r="C8448" s="78" t="str">
        <f>VLOOKUP(G8448,[1]Macrodata_CCF!$A$3:$D$55,4,FALSE)</f>
        <v>#ERROR!</v>
      </c>
      <c r="E8448" s="79" t="str">
        <f>VLOOKUP(G8448,[1]Macrodata_CCF!$A$3:$B$55,2,FALSE)</f>
        <v>#ERROR!</v>
      </c>
      <c r="F8448" s="78">
        <v>1.0</v>
      </c>
      <c r="G8448" s="80">
        <v>36.0</v>
      </c>
      <c r="H8448" s="81">
        <v>102605.0</v>
      </c>
      <c r="I8448" s="81">
        <v>530000.0</v>
      </c>
      <c r="J8448" s="81">
        <v>337670.0</v>
      </c>
      <c r="K8448" s="81">
        <v>530000.0</v>
      </c>
      <c r="L8448" s="82">
        <v>0.5499947355490822</v>
      </c>
      <c r="N8448" s="83">
        <f t="shared" si="1"/>
        <v>0.5499947355</v>
      </c>
      <c r="O8448" s="83">
        <f t="shared" si="2"/>
        <v>0.5499947355</v>
      </c>
      <c r="Q8448" s="83">
        <f t="shared" si="3"/>
        <v>0.8064056604</v>
      </c>
      <c r="R8448" s="83">
        <f t="shared" si="4"/>
        <v>0.5499947355</v>
      </c>
      <c r="S8448" s="83" t="b">
        <f t="shared" si="5"/>
        <v>0</v>
      </c>
      <c r="T8448" s="72"/>
      <c r="U8448" s="72"/>
      <c r="V8448" s="72"/>
      <c r="W8448" s="72"/>
      <c r="X8448" s="72"/>
      <c r="Y8448" s="72"/>
      <c r="Z8448" s="72"/>
      <c r="AA8448" s="72"/>
      <c r="AB8448" s="72"/>
      <c r="AC8448" s="72"/>
      <c r="AD8448" s="72"/>
      <c r="AE8448" s="72"/>
      <c r="AF8448" s="72"/>
      <c r="AG8448" s="72"/>
      <c r="AH8448" s="72"/>
      <c r="AI8448" s="72"/>
      <c r="AJ8448" s="72"/>
      <c r="AK8448" s="72"/>
    </row>
    <row r="8449" ht="14.25" customHeight="1">
      <c r="A8449" s="78">
        <v>8446.0</v>
      </c>
      <c r="C8449" s="78" t="str">
        <f>VLOOKUP(G8449,[1]Macrodata_CCF!$A$3:$D$55,4,FALSE)</f>
        <v>#ERROR!</v>
      </c>
      <c r="E8449" s="79" t="str">
        <f>VLOOKUP(G8449,[1]Macrodata_CCF!$A$3:$B$55,2,FALSE)</f>
        <v>#ERROR!</v>
      </c>
      <c r="F8449" s="78">
        <v>0.0</v>
      </c>
      <c r="G8449" s="80">
        <v>20.0</v>
      </c>
      <c r="H8449" s="81">
        <v>293545.0</v>
      </c>
      <c r="I8449" s="81">
        <v>480000.0</v>
      </c>
      <c r="J8449" s="81">
        <v>489600.0</v>
      </c>
      <c r="K8449" s="81">
        <v>480000.0</v>
      </c>
      <c r="L8449" s="82">
        <v>1.051486953956719</v>
      </c>
      <c r="N8449" s="83">
        <f t="shared" si="1"/>
        <v>1.051486954</v>
      </c>
      <c r="O8449" s="83">
        <f t="shared" si="2"/>
        <v>1</v>
      </c>
      <c r="Q8449" s="83">
        <f t="shared" si="3"/>
        <v>0.3884479167</v>
      </c>
      <c r="R8449" s="83">
        <f t="shared" si="4"/>
        <v>1.051486954</v>
      </c>
      <c r="S8449" s="83" t="b">
        <f t="shared" si="5"/>
        <v>0</v>
      </c>
      <c r="T8449" s="72"/>
      <c r="U8449" s="72"/>
      <c r="V8449" s="72"/>
      <c r="W8449" s="72"/>
      <c r="X8449" s="72"/>
      <c r="Y8449" s="72"/>
      <c r="Z8449" s="72"/>
      <c r="AA8449" s="72"/>
      <c r="AB8449" s="72"/>
      <c r="AC8449" s="72"/>
      <c r="AD8449" s="72"/>
      <c r="AE8449" s="72"/>
      <c r="AF8449" s="72"/>
      <c r="AG8449" s="72"/>
      <c r="AH8449" s="72"/>
      <c r="AI8449" s="72"/>
      <c r="AJ8449" s="72"/>
      <c r="AK8449" s="72"/>
    </row>
    <row r="8450" ht="14.25" customHeight="1">
      <c r="A8450" s="78">
        <v>8447.0</v>
      </c>
      <c r="C8450" s="78" t="str">
        <f>VLOOKUP(G8450,[1]Macrodata_CCF!$A$3:$D$55,4,FALSE)</f>
        <v>#ERROR!</v>
      </c>
      <c r="E8450" s="79" t="str">
        <f>VLOOKUP(G8450,[1]Macrodata_CCF!$A$3:$B$55,2,FALSE)</f>
        <v>#ERROR!</v>
      </c>
      <c r="F8450" s="78">
        <v>0.0</v>
      </c>
      <c r="G8450" s="80">
        <v>37.0</v>
      </c>
      <c r="H8450" s="81">
        <v>710915.0</v>
      </c>
      <c r="I8450" s="81">
        <v>810000.0</v>
      </c>
      <c r="J8450" s="81">
        <v>1081495.0</v>
      </c>
      <c r="K8450" s="81">
        <v>1296000.0</v>
      </c>
      <c r="L8450" s="82">
        <v>3.740021193924408</v>
      </c>
      <c r="N8450" s="83">
        <f t="shared" si="1"/>
        <v>3.740021194</v>
      </c>
      <c r="O8450" s="83">
        <f t="shared" si="2"/>
        <v>1</v>
      </c>
      <c r="Q8450" s="83">
        <f t="shared" si="3"/>
        <v>0.1223271605</v>
      </c>
      <c r="R8450" s="83">
        <f t="shared" si="4"/>
        <v>3.740021194</v>
      </c>
      <c r="S8450" s="83" t="b">
        <f t="shared" si="5"/>
        <v>0</v>
      </c>
      <c r="T8450" s="72"/>
      <c r="U8450" s="72"/>
      <c r="V8450" s="72"/>
      <c r="W8450" s="72"/>
      <c r="X8450" s="72"/>
      <c r="Y8450" s="72"/>
      <c r="Z8450" s="72"/>
      <c r="AA8450" s="72"/>
      <c r="AB8450" s="72"/>
      <c r="AC8450" s="72"/>
      <c r="AD8450" s="72"/>
      <c r="AE8450" s="72"/>
      <c r="AF8450" s="72"/>
      <c r="AG8450" s="72"/>
      <c r="AH8450" s="72"/>
      <c r="AI8450" s="72"/>
      <c r="AJ8450" s="72"/>
      <c r="AK8450" s="72"/>
    </row>
    <row r="8451" ht="14.25" customHeight="1">
      <c r="A8451" s="78">
        <v>8448.0</v>
      </c>
      <c r="C8451" s="78" t="str">
        <f>VLOOKUP(G8451,[1]Macrodata_CCF!$A$3:$D$55,4,FALSE)</f>
        <v>#ERROR!</v>
      </c>
      <c r="E8451" s="79" t="str">
        <f>VLOOKUP(G8451,[1]Macrodata_CCF!$A$3:$B$55,2,FALSE)</f>
        <v>#ERROR!</v>
      </c>
      <c r="F8451" s="78">
        <v>0.0</v>
      </c>
      <c r="G8451" s="80">
        <v>49.0</v>
      </c>
      <c r="H8451" s="81">
        <v>12190.0</v>
      </c>
      <c r="I8451" s="81">
        <v>90000.0</v>
      </c>
      <c r="J8451" s="81">
        <v>19195.0</v>
      </c>
      <c r="K8451" s="81">
        <v>90000.0</v>
      </c>
      <c r="L8451" s="82">
        <v>0.09002698881891788</v>
      </c>
      <c r="N8451" s="83">
        <f t="shared" si="1"/>
        <v>0.09002698882</v>
      </c>
      <c r="O8451" s="83">
        <f t="shared" si="2"/>
        <v>0.09002698882</v>
      </c>
      <c r="Q8451" s="83">
        <f t="shared" si="3"/>
        <v>0.8645555556</v>
      </c>
      <c r="R8451" s="83">
        <f t="shared" si="4"/>
        <v>0.09002698882</v>
      </c>
      <c r="S8451" s="83" t="b">
        <f t="shared" si="5"/>
        <v>0</v>
      </c>
      <c r="T8451" s="72"/>
      <c r="U8451" s="72"/>
      <c r="V8451" s="72"/>
      <c r="W8451" s="72"/>
      <c r="X8451" s="72"/>
      <c r="Y8451" s="72"/>
      <c r="Z8451" s="72"/>
      <c r="AA8451" s="72"/>
      <c r="AB8451" s="72"/>
      <c r="AC8451" s="72"/>
      <c r="AD8451" s="72"/>
      <c r="AE8451" s="72"/>
      <c r="AF8451" s="72"/>
      <c r="AG8451" s="72"/>
      <c r="AH8451" s="72"/>
      <c r="AI8451" s="72"/>
      <c r="AJ8451" s="72"/>
      <c r="AK8451" s="72"/>
    </row>
    <row r="8452" ht="14.25" customHeight="1">
      <c r="A8452" s="78">
        <v>8449.0</v>
      </c>
      <c r="C8452" s="78" t="str">
        <f>VLOOKUP(G8452,[1]Macrodata_CCF!$A$3:$D$55,4,FALSE)</f>
        <v>#ERROR!</v>
      </c>
      <c r="E8452" s="79" t="str">
        <f>VLOOKUP(G8452,[1]Macrodata_CCF!$A$3:$B$55,2,FALSE)</f>
        <v>#ERROR!</v>
      </c>
      <c r="F8452" s="78">
        <v>0.0</v>
      </c>
      <c r="G8452" s="80">
        <v>13.0</v>
      </c>
      <c r="H8452" s="81">
        <v>404555.0</v>
      </c>
      <c r="I8452" s="81">
        <v>560000.0</v>
      </c>
      <c r="J8452" s="81">
        <v>435645.0</v>
      </c>
      <c r="K8452" s="81">
        <v>560000.0</v>
      </c>
      <c r="L8452" s="82">
        <v>0.2000064331435556</v>
      </c>
      <c r="N8452" s="83">
        <f t="shared" si="1"/>
        <v>0.2000064331</v>
      </c>
      <c r="O8452" s="83">
        <f t="shared" si="2"/>
        <v>0.2000064331</v>
      </c>
      <c r="Q8452" s="83">
        <f t="shared" si="3"/>
        <v>0.2775803571</v>
      </c>
      <c r="R8452" s="83">
        <f t="shared" si="4"/>
        <v>0.2000064331</v>
      </c>
      <c r="S8452" s="83" t="b">
        <f t="shared" si="5"/>
        <v>0</v>
      </c>
      <c r="T8452" s="72"/>
      <c r="U8452" s="72"/>
      <c r="V8452" s="72"/>
      <c r="W8452" s="72"/>
      <c r="X8452" s="72"/>
      <c r="Y8452" s="72"/>
      <c r="Z8452" s="72"/>
      <c r="AA8452" s="72"/>
      <c r="AB8452" s="72"/>
      <c r="AC8452" s="72"/>
      <c r="AD8452" s="72"/>
      <c r="AE8452" s="72"/>
      <c r="AF8452" s="72"/>
      <c r="AG8452" s="72"/>
      <c r="AH8452" s="72"/>
      <c r="AI8452" s="72"/>
      <c r="AJ8452" s="72"/>
      <c r="AK8452" s="72"/>
    </row>
    <row r="8453" ht="14.25" customHeight="1">
      <c r="A8453" s="78">
        <v>8450.0</v>
      </c>
      <c r="C8453" s="78" t="str">
        <f>VLOOKUP(G8453,[1]Macrodata_CCF!$A$3:$D$55,4,FALSE)</f>
        <v>#ERROR!</v>
      </c>
      <c r="E8453" s="79" t="str">
        <f>VLOOKUP(G8453,[1]Macrodata_CCF!$A$3:$B$55,2,FALSE)</f>
        <v>#ERROR!</v>
      </c>
      <c r="F8453" s="78">
        <v>0.0</v>
      </c>
      <c r="G8453" s="80">
        <v>5.0</v>
      </c>
      <c r="H8453" s="81">
        <v>464305.0</v>
      </c>
      <c r="I8453" s="81">
        <v>800000.0</v>
      </c>
      <c r="J8453" s="81">
        <v>578440.0</v>
      </c>
      <c r="K8453" s="81">
        <v>800000.0</v>
      </c>
      <c r="L8453" s="82">
        <v>0.3399961274371081</v>
      </c>
      <c r="N8453" s="83">
        <f t="shared" si="1"/>
        <v>0.3399961274</v>
      </c>
      <c r="O8453" s="83">
        <f t="shared" si="2"/>
        <v>0.3399961274</v>
      </c>
      <c r="Q8453" s="83">
        <f t="shared" si="3"/>
        <v>0.41961875</v>
      </c>
      <c r="R8453" s="83">
        <f t="shared" si="4"/>
        <v>0.3399961274</v>
      </c>
      <c r="S8453" s="83" t="b">
        <f t="shared" si="5"/>
        <v>0</v>
      </c>
      <c r="T8453" s="72"/>
      <c r="U8453" s="72"/>
      <c r="V8453" s="72"/>
      <c r="W8453" s="72"/>
      <c r="X8453" s="72"/>
      <c r="Y8453" s="72"/>
      <c r="Z8453" s="72"/>
      <c r="AA8453" s="72"/>
      <c r="AB8453" s="72"/>
      <c r="AC8453" s="72"/>
      <c r="AD8453" s="72"/>
      <c r="AE8453" s="72"/>
      <c r="AF8453" s="72"/>
      <c r="AG8453" s="72"/>
      <c r="AH8453" s="72"/>
      <c r="AI8453" s="72"/>
      <c r="AJ8453" s="72"/>
      <c r="AK8453" s="72"/>
    </row>
    <row r="8454" ht="14.25" customHeight="1">
      <c r="A8454" s="78">
        <v>8451.0</v>
      </c>
      <c r="C8454" s="78" t="str">
        <f>VLOOKUP(G8454,[1]Macrodata_CCF!$A$3:$D$55,4,FALSE)</f>
        <v>#ERROR!</v>
      </c>
      <c r="E8454" s="79" t="str">
        <f>VLOOKUP(G8454,[1]Macrodata_CCF!$A$3:$B$55,2,FALSE)</f>
        <v>#ERROR!</v>
      </c>
      <c r="F8454" s="78">
        <v>1.0</v>
      </c>
      <c r="G8454" s="80">
        <v>27.0</v>
      </c>
      <c r="H8454" s="81">
        <v>427545.0</v>
      </c>
      <c r="I8454" s="81">
        <v>870000.0</v>
      </c>
      <c r="J8454" s="81">
        <v>617800.0</v>
      </c>
      <c r="K8454" s="81">
        <v>870000.0</v>
      </c>
      <c r="L8454" s="82">
        <v>0.4299985309240488</v>
      </c>
      <c r="N8454" s="83">
        <f t="shared" si="1"/>
        <v>0.4299985309</v>
      </c>
      <c r="O8454" s="83">
        <f t="shared" si="2"/>
        <v>0.4299985309</v>
      </c>
      <c r="Q8454" s="83">
        <f t="shared" si="3"/>
        <v>0.5085689655</v>
      </c>
      <c r="R8454" s="83">
        <f t="shared" si="4"/>
        <v>0.4299985309</v>
      </c>
      <c r="S8454" s="83" t="b">
        <f t="shared" si="5"/>
        <v>0</v>
      </c>
      <c r="T8454" s="72"/>
      <c r="U8454" s="72"/>
      <c r="V8454" s="72"/>
      <c r="W8454" s="72"/>
      <c r="X8454" s="72"/>
      <c r="Y8454" s="72"/>
      <c r="Z8454" s="72"/>
      <c r="AA8454" s="72"/>
      <c r="AB8454" s="72"/>
      <c r="AC8454" s="72"/>
      <c r="AD8454" s="72"/>
      <c r="AE8454" s="72"/>
      <c r="AF8454" s="72"/>
      <c r="AG8454" s="72"/>
      <c r="AH8454" s="72"/>
      <c r="AI8454" s="72"/>
      <c r="AJ8454" s="72"/>
      <c r="AK8454" s="72"/>
    </row>
    <row r="8455" ht="14.25" customHeight="1">
      <c r="A8455" s="78">
        <v>8452.0</v>
      </c>
      <c r="C8455" s="78" t="str">
        <f>VLOOKUP(G8455,[1]Macrodata_CCF!$A$3:$D$55,4,FALSE)</f>
        <v>#ERROR!</v>
      </c>
      <c r="E8455" s="79" t="str">
        <f>VLOOKUP(G8455,[1]Macrodata_CCF!$A$3:$B$55,2,FALSE)</f>
        <v>#ERROR!</v>
      </c>
      <c r="F8455" s="78">
        <v>0.0</v>
      </c>
      <c r="G8455" s="80">
        <v>44.0</v>
      </c>
      <c r="H8455" s="81">
        <v>290715.0</v>
      </c>
      <c r="I8455" s="81">
        <v>450000.0</v>
      </c>
      <c r="J8455" s="81">
        <v>825915.0</v>
      </c>
      <c r="K8455" s="81">
        <v>900000.0</v>
      </c>
      <c r="L8455" s="82">
        <v>3.360015067332141</v>
      </c>
      <c r="N8455" s="83">
        <f t="shared" si="1"/>
        <v>3.360015067</v>
      </c>
      <c r="O8455" s="83">
        <f t="shared" si="2"/>
        <v>1</v>
      </c>
      <c r="Q8455" s="83">
        <f t="shared" si="3"/>
        <v>0.3539666667</v>
      </c>
      <c r="R8455" s="83">
        <f t="shared" si="4"/>
        <v>3.360015067</v>
      </c>
      <c r="S8455" s="83" t="b">
        <f t="shared" si="5"/>
        <v>0</v>
      </c>
      <c r="T8455" s="72"/>
      <c r="U8455" s="72"/>
      <c r="V8455" s="72"/>
      <c r="W8455" s="72"/>
      <c r="X8455" s="72"/>
      <c r="Y8455" s="72"/>
      <c r="Z8455" s="72"/>
      <c r="AA8455" s="72"/>
      <c r="AB8455" s="72"/>
      <c r="AC8455" s="72"/>
      <c r="AD8455" s="72"/>
      <c r="AE8455" s="72"/>
      <c r="AF8455" s="72"/>
      <c r="AG8455" s="72"/>
      <c r="AH8455" s="72"/>
      <c r="AI8455" s="72"/>
      <c r="AJ8455" s="72"/>
      <c r="AK8455" s="72"/>
    </row>
    <row r="8456" ht="14.25" customHeight="1">
      <c r="A8456" s="78">
        <v>8453.0</v>
      </c>
      <c r="C8456" s="78" t="str">
        <f>VLOOKUP(G8456,[1]Macrodata_CCF!$A$3:$D$55,4,FALSE)</f>
        <v>#ERROR!</v>
      </c>
      <c r="E8456" s="79" t="str">
        <f>VLOOKUP(G8456,[1]Macrodata_CCF!$A$3:$B$55,2,FALSE)</f>
        <v>#ERROR!</v>
      </c>
      <c r="F8456" s="78">
        <v>0.0</v>
      </c>
      <c r="G8456" s="80">
        <v>49.0</v>
      </c>
      <c r="H8456" s="81">
        <v>60115.0</v>
      </c>
      <c r="I8456" s="81">
        <v>130000.0</v>
      </c>
      <c r="J8456" s="81">
        <v>30065.0</v>
      </c>
      <c r="K8456" s="81">
        <v>130000.0</v>
      </c>
      <c r="L8456" s="82">
        <v>-0.4299921299277384</v>
      </c>
      <c r="N8456" s="83">
        <f t="shared" si="1"/>
        <v>-0.4299921299</v>
      </c>
      <c r="O8456" s="83">
        <f t="shared" si="2"/>
        <v>0</v>
      </c>
      <c r="Q8456" s="83">
        <f t="shared" si="3"/>
        <v>0.5375769231</v>
      </c>
      <c r="R8456" s="83">
        <f t="shared" si="4"/>
        <v>-0.4299921299</v>
      </c>
      <c r="S8456" s="83" t="b">
        <f t="shared" si="5"/>
        <v>0</v>
      </c>
      <c r="T8456" s="72"/>
      <c r="U8456" s="72"/>
      <c r="V8456" s="72"/>
      <c r="W8456" s="72"/>
      <c r="X8456" s="72"/>
      <c r="Y8456" s="72"/>
      <c r="Z8456" s="72"/>
      <c r="AA8456" s="72"/>
      <c r="AB8456" s="72"/>
      <c r="AC8456" s="72"/>
      <c r="AD8456" s="72"/>
      <c r="AE8456" s="72"/>
      <c r="AF8456" s="72"/>
      <c r="AG8456" s="72"/>
      <c r="AH8456" s="72"/>
      <c r="AI8456" s="72"/>
      <c r="AJ8456" s="72"/>
      <c r="AK8456" s="72"/>
    </row>
    <row r="8457" ht="14.25" customHeight="1">
      <c r="A8457" s="78">
        <v>8454.0</v>
      </c>
      <c r="C8457" s="78" t="str">
        <f>VLOOKUP(G8457,[1]Macrodata_CCF!$A$3:$D$55,4,FALSE)</f>
        <v>#ERROR!</v>
      </c>
      <c r="E8457" s="79" t="str">
        <f>VLOOKUP(G8457,[1]Macrodata_CCF!$A$3:$B$55,2,FALSE)</f>
        <v>#ERROR!</v>
      </c>
      <c r="F8457" s="78">
        <v>0.0</v>
      </c>
      <c r="G8457" s="80">
        <v>47.0</v>
      </c>
      <c r="H8457" s="81">
        <v>125635.0</v>
      </c>
      <c r="I8457" s="81">
        <v>820000.0</v>
      </c>
      <c r="J8457" s="81">
        <v>836400.0</v>
      </c>
      <c r="K8457" s="81">
        <v>820000.0</v>
      </c>
      <c r="L8457" s="82">
        <v>1.023618701979506</v>
      </c>
      <c r="N8457" s="83">
        <f t="shared" si="1"/>
        <v>1.023618702</v>
      </c>
      <c r="O8457" s="83">
        <f t="shared" si="2"/>
        <v>1</v>
      </c>
      <c r="Q8457" s="83">
        <f t="shared" si="3"/>
        <v>0.8467865854</v>
      </c>
      <c r="R8457" s="83">
        <f t="shared" si="4"/>
        <v>1.023618702</v>
      </c>
      <c r="S8457" s="83" t="b">
        <f t="shared" si="5"/>
        <v>0</v>
      </c>
      <c r="T8457" s="72"/>
      <c r="U8457" s="72"/>
      <c r="V8457" s="72"/>
      <c r="W8457" s="72"/>
      <c r="X8457" s="72"/>
      <c r="Y8457" s="72"/>
      <c r="Z8457" s="72"/>
      <c r="AA8457" s="72"/>
      <c r="AB8457" s="72"/>
      <c r="AC8457" s="72"/>
      <c r="AD8457" s="72"/>
      <c r="AE8457" s="72"/>
      <c r="AF8457" s="72"/>
      <c r="AG8457" s="72"/>
      <c r="AH8457" s="72"/>
      <c r="AI8457" s="72"/>
      <c r="AJ8457" s="72"/>
      <c r="AK8457" s="72"/>
    </row>
    <row r="8458" ht="14.25" customHeight="1">
      <c r="A8458" s="78">
        <v>8455.0</v>
      </c>
      <c r="C8458" s="78" t="str">
        <f>VLOOKUP(G8458,[1]Macrodata_CCF!$A$3:$D$55,4,FALSE)</f>
        <v>#ERROR!</v>
      </c>
      <c r="E8458" s="79" t="str">
        <f>VLOOKUP(G8458,[1]Macrodata_CCF!$A$3:$B$55,2,FALSE)</f>
        <v>#ERROR!</v>
      </c>
      <c r="F8458" s="78">
        <v>0.0</v>
      </c>
      <c r="G8458" s="80">
        <v>46.0</v>
      </c>
      <c r="H8458" s="81">
        <v>678510.0</v>
      </c>
      <c r="I8458" s="81">
        <v>770000.0</v>
      </c>
      <c r="J8458" s="81">
        <v>1107600.0</v>
      </c>
      <c r="K8458" s="81">
        <v>1386000.0</v>
      </c>
      <c r="L8458" s="82">
        <v>4.690020767296972</v>
      </c>
      <c r="N8458" s="83">
        <f t="shared" si="1"/>
        <v>4.690020767</v>
      </c>
      <c r="O8458" s="83">
        <f t="shared" si="2"/>
        <v>1</v>
      </c>
      <c r="Q8458" s="83">
        <f t="shared" si="3"/>
        <v>0.1188181818</v>
      </c>
      <c r="R8458" s="83">
        <f t="shared" si="4"/>
        <v>4.690020767</v>
      </c>
      <c r="S8458" s="83" t="b">
        <f t="shared" si="5"/>
        <v>0</v>
      </c>
      <c r="T8458" s="72"/>
      <c r="U8458" s="72"/>
      <c r="V8458" s="72"/>
      <c r="W8458" s="72"/>
      <c r="X8458" s="72"/>
      <c r="Y8458" s="72"/>
      <c r="Z8458" s="72"/>
      <c r="AA8458" s="72"/>
      <c r="AB8458" s="72"/>
      <c r="AC8458" s="72"/>
      <c r="AD8458" s="72"/>
      <c r="AE8458" s="72"/>
      <c r="AF8458" s="72"/>
      <c r="AG8458" s="72"/>
      <c r="AH8458" s="72"/>
      <c r="AI8458" s="72"/>
      <c r="AJ8458" s="72"/>
      <c r="AK8458" s="72"/>
    </row>
    <row r="8459" ht="14.25" customHeight="1">
      <c r="A8459" s="78">
        <v>8456.0</v>
      </c>
      <c r="C8459" s="78" t="str">
        <f>VLOOKUP(G8459,[1]Macrodata_CCF!$A$3:$D$55,4,FALSE)</f>
        <v>#ERROR!</v>
      </c>
      <c r="E8459" s="79" t="str">
        <f>VLOOKUP(G8459,[1]Macrodata_CCF!$A$3:$B$55,2,FALSE)</f>
        <v>#ERROR!</v>
      </c>
      <c r="F8459" s="78">
        <v>0.0</v>
      </c>
      <c r="G8459" s="80">
        <v>21.0</v>
      </c>
      <c r="H8459" s="81">
        <v>261355.0</v>
      </c>
      <c r="I8459" s="81">
        <v>550000.0</v>
      </c>
      <c r="J8459" s="81">
        <v>316200.0</v>
      </c>
      <c r="K8459" s="81">
        <v>550000.0</v>
      </c>
      <c r="L8459" s="82">
        <v>0.1900084879350067</v>
      </c>
      <c r="N8459" s="83">
        <f t="shared" si="1"/>
        <v>0.1900084879</v>
      </c>
      <c r="O8459" s="83">
        <f t="shared" si="2"/>
        <v>0.1900084879</v>
      </c>
      <c r="Q8459" s="83">
        <f t="shared" si="3"/>
        <v>0.5248090909</v>
      </c>
      <c r="R8459" s="83">
        <f t="shared" si="4"/>
        <v>0.1900084879</v>
      </c>
      <c r="S8459" s="83" t="b">
        <f t="shared" si="5"/>
        <v>0</v>
      </c>
      <c r="T8459" s="72"/>
      <c r="U8459" s="72"/>
      <c r="V8459" s="72"/>
      <c r="W8459" s="72"/>
      <c r="X8459" s="72"/>
      <c r="Y8459" s="72"/>
      <c r="Z8459" s="72"/>
      <c r="AA8459" s="72"/>
      <c r="AB8459" s="72"/>
      <c r="AC8459" s="72"/>
      <c r="AD8459" s="72"/>
      <c r="AE8459" s="72"/>
      <c r="AF8459" s="72"/>
      <c r="AG8459" s="72"/>
      <c r="AH8459" s="72"/>
      <c r="AI8459" s="72"/>
      <c r="AJ8459" s="72"/>
      <c r="AK8459" s="72"/>
    </row>
    <row r="8460" ht="14.25" customHeight="1">
      <c r="A8460" s="78">
        <v>8457.0</v>
      </c>
      <c r="C8460" s="78" t="str">
        <f>VLOOKUP(G8460,[1]Macrodata_CCF!$A$3:$D$55,4,FALSE)</f>
        <v>#ERROR!</v>
      </c>
      <c r="E8460" s="79" t="str">
        <f>VLOOKUP(G8460,[1]Macrodata_CCF!$A$3:$B$55,2,FALSE)</f>
        <v>#ERROR!</v>
      </c>
      <c r="F8460" s="78">
        <v>0.0</v>
      </c>
      <c r="G8460" s="80">
        <v>50.0</v>
      </c>
      <c r="H8460" s="81">
        <v>406080.0</v>
      </c>
      <c r="I8460" s="81">
        <v>450000.0</v>
      </c>
      <c r="J8460" s="81">
        <v>408275.0</v>
      </c>
      <c r="K8460" s="81">
        <v>450000.0</v>
      </c>
      <c r="L8460" s="82">
        <v>0.04997723132969035</v>
      </c>
      <c r="N8460" s="83">
        <f t="shared" si="1"/>
        <v>0.04997723133</v>
      </c>
      <c r="O8460" s="83">
        <f t="shared" si="2"/>
        <v>0.04997723133</v>
      </c>
      <c r="Q8460" s="83">
        <f t="shared" si="3"/>
        <v>0.0976</v>
      </c>
      <c r="R8460" s="83">
        <f t="shared" si="4"/>
        <v>0.004877777778</v>
      </c>
      <c r="S8460" s="83" t="b">
        <f t="shared" si="5"/>
        <v>0</v>
      </c>
      <c r="T8460" s="72"/>
      <c r="U8460" s="72"/>
      <c r="V8460" s="72"/>
      <c r="W8460" s="72"/>
      <c r="X8460" s="72"/>
      <c r="Y8460" s="72"/>
      <c r="Z8460" s="72"/>
      <c r="AA8460" s="72"/>
      <c r="AB8460" s="72"/>
      <c r="AC8460" s="72"/>
      <c r="AD8460" s="72"/>
      <c r="AE8460" s="72"/>
      <c r="AF8460" s="72"/>
      <c r="AG8460" s="72"/>
      <c r="AH8460" s="72"/>
      <c r="AI8460" s="72"/>
      <c r="AJ8460" s="72"/>
      <c r="AK8460" s="72"/>
    </row>
    <row r="8461" ht="14.25" customHeight="1">
      <c r="A8461" s="78">
        <v>8458.0</v>
      </c>
      <c r="C8461" s="78" t="str">
        <f>VLOOKUP(G8461,[1]Macrodata_CCF!$A$3:$D$55,4,FALSE)</f>
        <v>#ERROR!</v>
      </c>
      <c r="E8461" s="79" t="str">
        <f>VLOOKUP(G8461,[1]Macrodata_CCF!$A$3:$B$55,2,FALSE)</f>
        <v>#ERROR!</v>
      </c>
      <c r="F8461" s="78">
        <v>0.0</v>
      </c>
      <c r="G8461" s="80">
        <v>43.0</v>
      </c>
      <c r="H8461" s="81">
        <v>83485.0</v>
      </c>
      <c r="I8461" s="81">
        <v>100000.0</v>
      </c>
      <c r="J8461" s="81">
        <v>86790.0</v>
      </c>
      <c r="K8461" s="81">
        <v>170000.0</v>
      </c>
      <c r="L8461" s="82">
        <v>0.200121102028459</v>
      </c>
      <c r="N8461" s="83">
        <f t="shared" si="1"/>
        <v>0.200121102</v>
      </c>
      <c r="O8461" s="83">
        <f t="shared" si="2"/>
        <v>0.200121102</v>
      </c>
      <c r="Q8461" s="83">
        <f t="shared" si="3"/>
        <v>0.16515</v>
      </c>
      <c r="R8461" s="83">
        <f t="shared" si="4"/>
        <v>0.200121102</v>
      </c>
      <c r="S8461" s="83" t="b">
        <f t="shared" si="5"/>
        <v>0</v>
      </c>
      <c r="T8461" s="72"/>
      <c r="U8461" s="72"/>
      <c r="V8461" s="72"/>
      <c r="W8461" s="72"/>
      <c r="X8461" s="72"/>
      <c r="Y8461" s="72"/>
      <c r="Z8461" s="72"/>
      <c r="AA8461" s="72"/>
      <c r="AB8461" s="72"/>
      <c r="AC8461" s="72"/>
      <c r="AD8461" s="72"/>
      <c r="AE8461" s="72"/>
      <c r="AF8461" s="72"/>
      <c r="AG8461" s="72"/>
      <c r="AH8461" s="72"/>
      <c r="AI8461" s="72"/>
      <c r="AJ8461" s="72"/>
      <c r="AK8461" s="72"/>
    </row>
    <row r="8462" ht="14.25" customHeight="1">
      <c r="A8462" s="78">
        <v>8459.0</v>
      </c>
      <c r="C8462" s="78" t="str">
        <f>VLOOKUP(G8462,[1]Macrodata_CCF!$A$3:$D$55,4,FALSE)</f>
        <v>#ERROR!</v>
      </c>
      <c r="E8462" s="79" t="str">
        <f>VLOOKUP(G8462,[1]Macrodata_CCF!$A$3:$B$55,2,FALSE)</f>
        <v>#ERROR!</v>
      </c>
      <c r="F8462" s="78">
        <v>1.0</v>
      </c>
      <c r="G8462" s="80">
        <v>7.0</v>
      </c>
      <c r="H8462" s="81">
        <v>0.0</v>
      </c>
      <c r="I8462" s="81">
        <v>770000.0</v>
      </c>
      <c r="J8462" s="81">
        <v>454300.0</v>
      </c>
      <c r="K8462" s="81">
        <v>1078000.0</v>
      </c>
      <c r="L8462" s="82">
        <v>0.59</v>
      </c>
      <c r="N8462" s="83">
        <f t="shared" si="1"/>
        <v>0.59</v>
      </c>
      <c r="O8462" s="83">
        <f t="shared" si="2"/>
        <v>0.59</v>
      </c>
      <c r="Q8462" s="83">
        <f t="shared" si="3"/>
        <v>1</v>
      </c>
      <c r="R8462" s="83">
        <f t="shared" si="4"/>
        <v>0.59</v>
      </c>
      <c r="S8462" s="83" t="b">
        <f t="shared" si="5"/>
        <v>0</v>
      </c>
      <c r="T8462" s="72"/>
      <c r="U8462" s="72"/>
      <c r="V8462" s="72"/>
      <c r="W8462" s="72"/>
      <c r="X8462" s="72"/>
      <c r="Y8462" s="72"/>
      <c r="Z8462" s="72"/>
      <c r="AA8462" s="72"/>
      <c r="AB8462" s="72"/>
      <c r="AC8462" s="72"/>
      <c r="AD8462" s="72"/>
      <c r="AE8462" s="72"/>
      <c r="AF8462" s="72"/>
      <c r="AG8462" s="72"/>
      <c r="AH8462" s="72"/>
      <c r="AI8462" s="72"/>
      <c r="AJ8462" s="72"/>
      <c r="AK8462" s="72"/>
    </row>
    <row r="8463" ht="14.25" customHeight="1">
      <c r="A8463" s="78">
        <v>8460.0</v>
      </c>
      <c r="C8463" s="78" t="str">
        <f>VLOOKUP(G8463,[1]Macrodata_CCF!$A$3:$D$55,4,FALSE)</f>
        <v>#ERROR!</v>
      </c>
      <c r="E8463" s="79" t="str">
        <f>VLOOKUP(G8463,[1]Macrodata_CCF!$A$3:$B$55,2,FALSE)</f>
        <v>#ERROR!</v>
      </c>
      <c r="F8463" s="78">
        <v>0.0</v>
      </c>
      <c r="G8463" s="80">
        <v>51.0</v>
      </c>
      <c r="H8463" s="81">
        <v>282675.0</v>
      </c>
      <c r="I8463" s="81">
        <v>550000.0</v>
      </c>
      <c r="J8463" s="81">
        <v>258615.0</v>
      </c>
      <c r="K8463" s="81">
        <v>550000.0</v>
      </c>
      <c r="L8463" s="82">
        <v>-0.09000280557373982</v>
      </c>
      <c r="N8463" s="83">
        <f t="shared" si="1"/>
        <v>-0.09000280557</v>
      </c>
      <c r="O8463" s="83">
        <f t="shared" si="2"/>
        <v>0</v>
      </c>
      <c r="Q8463" s="83">
        <f t="shared" si="3"/>
        <v>0.4860454545</v>
      </c>
      <c r="R8463" s="83">
        <f t="shared" si="4"/>
        <v>-0.09000280557</v>
      </c>
      <c r="S8463" s="83" t="b">
        <f t="shared" si="5"/>
        <v>0</v>
      </c>
      <c r="T8463" s="72"/>
      <c r="U8463" s="72"/>
      <c r="V8463" s="72"/>
      <c r="W8463" s="72"/>
      <c r="X8463" s="72"/>
      <c r="Y8463" s="72"/>
      <c r="Z8463" s="72"/>
      <c r="AA8463" s="72"/>
      <c r="AB8463" s="72"/>
      <c r="AC8463" s="72"/>
      <c r="AD8463" s="72"/>
      <c r="AE8463" s="72"/>
      <c r="AF8463" s="72"/>
      <c r="AG8463" s="72"/>
      <c r="AH8463" s="72"/>
      <c r="AI8463" s="72"/>
      <c r="AJ8463" s="72"/>
      <c r="AK8463" s="72"/>
    </row>
    <row r="8464" ht="14.25" customHeight="1">
      <c r="A8464" s="78">
        <v>8461.0</v>
      </c>
      <c r="C8464" s="78" t="str">
        <f>VLOOKUP(G8464,[1]Macrodata_CCF!$A$3:$D$55,4,FALSE)</f>
        <v>#ERROR!</v>
      </c>
      <c r="E8464" s="79" t="str">
        <f>VLOOKUP(G8464,[1]Macrodata_CCF!$A$3:$B$55,2,FALSE)</f>
        <v>#ERROR!</v>
      </c>
      <c r="F8464" s="78">
        <v>0.0</v>
      </c>
      <c r="G8464" s="80">
        <v>31.0</v>
      </c>
      <c r="H8464" s="81">
        <v>0.0</v>
      </c>
      <c r="I8464" s="81">
        <v>610000.0</v>
      </c>
      <c r="J8464" s="81">
        <v>85400.0</v>
      </c>
      <c r="K8464" s="81">
        <v>610000.0</v>
      </c>
      <c r="L8464" s="82">
        <v>0.14</v>
      </c>
      <c r="N8464" s="83">
        <f t="shared" si="1"/>
        <v>0.14</v>
      </c>
      <c r="O8464" s="83">
        <f t="shared" si="2"/>
        <v>0.14</v>
      </c>
      <c r="Q8464" s="83">
        <f t="shared" si="3"/>
        <v>1</v>
      </c>
      <c r="R8464" s="83">
        <f t="shared" si="4"/>
        <v>0.14</v>
      </c>
      <c r="S8464" s="83" t="b">
        <f t="shared" si="5"/>
        <v>0</v>
      </c>
      <c r="T8464" s="72"/>
      <c r="U8464" s="72"/>
      <c r="V8464" s="72"/>
      <c r="W8464" s="72"/>
      <c r="X8464" s="72"/>
      <c r="Y8464" s="72"/>
      <c r="Z8464" s="72"/>
      <c r="AA8464" s="72"/>
      <c r="AB8464" s="72"/>
      <c r="AC8464" s="72"/>
      <c r="AD8464" s="72"/>
      <c r="AE8464" s="72"/>
      <c r="AF8464" s="72"/>
      <c r="AG8464" s="72"/>
      <c r="AH8464" s="72"/>
      <c r="AI8464" s="72"/>
      <c r="AJ8464" s="72"/>
      <c r="AK8464" s="72"/>
    </row>
    <row r="8465" ht="14.25" customHeight="1">
      <c r="A8465" s="78">
        <v>8462.0</v>
      </c>
      <c r="C8465" s="78" t="str">
        <f>VLOOKUP(G8465,[1]Macrodata_CCF!$A$3:$D$55,4,FALSE)</f>
        <v>#ERROR!</v>
      </c>
      <c r="E8465" s="79" t="str">
        <f>VLOOKUP(G8465,[1]Macrodata_CCF!$A$3:$B$55,2,FALSE)</f>
        <v>#ERROR!</v>
      </c>
      <c r="F8465" s="78">
        <v>1.0</v>
      </c>
      <c r="G8465" s="80">
        <v>24.0</v>
      </c>
      <c r="H8465" s="81">
        <v>133505.0</v>
      </c>
      <c r="I8465" s="81">
        <v>280000.0</v>
      </c>
      <c r="J8465" s="81">
        <v>219935.0</v>
      </c>
      <c r="K8465" s="81">
        <v>280000.0</v>
      </c>
      <c r="L8465" s="82">
        <v>0.5899860063483395</v>
      </c>
      <c r="N8465" s="83">
        <f t="shared" si="1"/>
        <v>0.5899860063</v>
      </c>
      <c r="O8465" s="83">
        <f t="shared" si="2"/>
        <v>0.5899860063</v>
      </c>
      <c r="Q8465" s="83">
        <f t="shared" si="3"/>
        <v>0.5231964286</v>
      </c>
      <c r="R8465" s="83">
        <f t="shared" si="4"/>
        <v>0.5899860063</v>
      </c>
      <c r="S8465" s="83" t="b">
        <f t="shared" si="5"/>
        <v>0</v>
      </c>
      <c r="T8465" s="72"/>
      <c r="U8465" s="72"/>
      <c r="V8465" s="72"/>
      <c r="W8465" s="72"/>
      <c r="X8465" s="72"/>
      <c r="Y8465" s="72"/>
      <c r="Z8465" s="72"/>
      <c r="AA8465" s="72"/>
      <c r="AB8465" s="72"/>
      <c r="AC8465" s="72"/>
      <c r="AD8465" s="72"/>
      <c r="AE8465" s="72"/>
      <c r="AF8465" s="72"/>
      <c r="AG8465" s="72"/>
      <c r="AH8465" s="72"/>
      <c r="AI8465" s="72"/>
      <c r="AJ8465" s="72"/>
      <c r="AK8465" s="72"/>
    </row>
    <row r="8466" ht="14.25" customHeight="1">
      <c r="A8466" s="78">
        <v>8463.0</v>
      </c>
      <c r="C8466" s="78" t="str">
        <f>VLOOKUP(G8466,[1]Macrodata_CCF!$A$3:$D$55,4,FALSE)</f>
        <v>#ERROR!</v>
      </c>
      <c r="E8466" s="79" t="str">
        <f>VLOOKUP(G8466,[1]Macrodata_CCF!$A$3:$B$55,2,FALSE)</f>
        <v>#ERROR!</v>
      </c>
      <c r="F8466" s="78">
        <v>0.0</v>
      </c>
      <c r="G8466" s="80">
        <v>3.0</v>
      </c>
      <c r="H8466" s="81">
        <v>741415.0</v>
      </c>
      <c r="I8466" s="81">
        <v>820000.0</v>
      </c>
      <c r="J8466" s="81">
        <v>759490.0</v>
      </c>
      <c r="K8466" s="81">
        <v>820000.0</v>
      </c>
      <c r="L8466" s="82">
        <v>0.2300057262836419</v>
      </c>
      <c r="N8466" s="83">
        <f t="shared" si="1"/>
        <v>0.2300057263</v>
      </c>
      <c r="O8466" s="83">
        <f t="shared" si="2"/>
        <v>0.2300057263</v>
      </c>
      <c r="Q8466" s="83">
        <f t="shared" si="3"/>
        <v>0.09583536585</v>
      </c>
      <c r="R8466" s="83">
        <f t="shared" si="4"/>
        <v>0.02204268293</v>
      </c>
      <c r="S8466" s="83" t="b">
        <f t="shared" si="5"/>
        <v>0</v>
      </c>
      <c r="T8466" s="72"/>
      <c r="U8466" s="72"/>
      <c r="V8466" s="72"/>
      <c r="W8466" s="72"/>
      <c r="X8466" s="72"/>
      <c r="Y8466" s="72"/>
      <c r="Z8466" s="72"/>
      <c r="AA8466" s="72"/>
      <c r="AB8466" s="72"/>
      <c r="AC8466" s="72"/>
      <c r="AD8466" s="72"/>
      <c r="AE8466" s="72"/>
      <c r="AF8466" s="72"/>
      <c r="AG8466" s="72"/>
      <c r="AH8466" s="72"/>
      <c r="AI8466" s="72"/>
      <c r="AJ8466" s="72"/>
      <c r="AK8466" s="72"/>
    </row>
    <row r="8467" ht="14.25" customHeight="1">
      <c r="A8467" s="78">
        <v>8464.0</v>
      </c>
      <c r="C8467" s="78" t="str">
        <f>VLOOKUP(G8467,[1]Macrodata_CCF!$A$3:$D$55,4,FALSE)</f>
        <v>#ERROR!</v>
      </c>
      <c r="E8467" s="79" t="str">
        <f>VLOOKUP(G8467,[1]Macrodata_CCF!$A$3:$B$55,2,FALSE)</f>
        <v>#ERROR!</v>
      </c>
      <c r="F8467" s="78">
        <v>0.0</v>
      </c>
      <c r="G8467" s="80">
        <v>30.0</v>
      </c>
      <c r="H8467" s="81">
        <v>13840.0</v>
      </c>
      <c r="I8467" s="81">
        <v>410000.0</v>
      </c>
      <c r="J8467" s="81">
        <v>0.0</v>
      </c>
      <c r="K8467" s="81">
        <v>779000.0</v>
      </c>
      <c r="L8467" s="82">
        <v>-0.03493537964458805</v>
      </c>
      <c r="N8467" s="83">
        <f t="shared" si="1"/>
        <v>-0.03493537964</v>
      </c>
      <c r="O8467" s="83">
        <f t="shared" si="2"/>
        <v>0</v>
      </c>
      <c r="Q8467" s="83">
        <f t="shared" si="3"/>
        <v>0.9662439024</v>
      </c>
      <c r="R8467" s="83">
        <f t="shared" si="4"/>
        <v>-0.03493537964</v>
      </c>
      <c r="S8467" s="83" t="b">
        <f t="shared" si="5"/>
        <v>0</v>
      </c>
      <c r="T8467" s="72"/>
      <c r="U8467" s="72"/>
      <c r="V8467" s="72"/>
      <c r="W8467" s="72"/>
      <c r="X8467" s="72"/>
      <c r="Y8467" s="72"/>
      <c r="Z8467" s="72"/>
      <c r="AA8467" s="72"/>
      <c r="AB8467" s="72"/>
      <c r="AC8467" s="72"/>
      <c r="AD8467" s="72"/>
      <c r="AE8467" s="72"/>
      <c r="AF8467" s="72"/>
      <c r="AG8467" s="72"/>
      <c r="AH8467" s="72"/>
      <c r="AI8467" s="72"/>
      <c r="AJ8467" s="72"/>
      <c r="AK8467" s="72"/>
    </row>
    <row r="8468" ht="14.25" customHeight="1">
      <c r="A8468" s="78">
        <v>8465.0</v>
      </c>
      <c r="C8468" s="78" t="str">
        <f>VLOOKUP(G8468,[1]Macrodata_CCF!$A$3:$D$55,4,FALSE)</f>
        <v>#ERROR!</v>
      </c>
      <c r="E8468" s="79" t="str">
        <f>VLOOKUP(G8468,[1]Macrodata_CCF!$A$3:$B$55,2,FALSE)</f>
        <v>#ERROR!</v>
      </c>
      <c r="F8468" s="78">
        <v>0.0</v>
      </c>
      <c r="G8468" s="80">
        <v>46.0</v>
      </c>
      <c r="H8468" s="81">
        <v>0.0</v>
      </c>
      <c r="I8468" s="81">
        <v>480000.0</v>
      </c>
      <c r="J8468" s="81">
        <v>86400.0</v>
      </c>
      <c r="K8468" s="81">
        <v>912000.0</v>
      </c>
      <c r="L8468" s="82">
        <v>0.18</v>
      </c>
      <c r="N8468" s="83">
        <f t="shared" si="1"/>
        <v>0.18</v>
      </c>
      <c r="O8468" s="83">
        <f t="shared" si="2"/>
        <v>0.18</v>
      </c>
      <c r="Q8468" s="83">
        <f t="shared" si="3"/>
        <v>1</v>
      </c>
      <c r="R8468" s="83">
        <f t="shared" si="4"/>
        <v>0.18</v>
      </c>
      <c r="S8468" s="83" t="b">
        <f t="shared" si="5"/>
        <v>0</v>
      </c>
      <c r="T8468" s="72"/>
      <c r="U8468" s="72"/>
      <c r="V8468" s="72"/>
      <c r="W8468" s="72"/>
      <c r="X8468" s="72"/>
      <c r="Y8468" s="72"/>
      <c r="Z8468" s="72"/>
      <c r="AA8468" s="72"/>
      <c r="AB8468" s="72"/>
      <c r="AC8468" s="72"/>
      <c r="AD8468" s="72"/>
      <c r="AE8468" s="72"/>
      <c r="AF8468" s="72"/>
      <c r="AG8468" s="72"/>
      <c r="AH8468" s="72"/>
      <c r="AI8468" s="72"/>
      <c r="AJ8468" s="72"/>
      <c r="AK8468" s="72"/>
    </row>
    <row r="8469" ht="14.25" customHeight="1">
      <c r="A8469" s="78">
        <v>8466.0</v>
      </c>
      <c r="C8469" s="78" t="str">
        <f>VLOOKUP(G8469,[1]Macrodata_CCF!$A$3:$D$55,4,FALSE)</f>
        <v>#ERROR!</v>
      </c>
      <c r="E8469" s="79" t="str">
        <f>VLOOKUP(G8469,[1]Macrodata_CCF!$A$3:$B$55,2,FALSE)</f>
        <v>#ERROR!</v>
      </c>
      <c r="F8469" s="78">
        <v>0.0</v>
      </c>
      <c r="G8469" s="80">
        <v>23.0</v>
      </c>
      <c r="H8469" s="81">
        <v>67895.0</v>
      </c>
      <c r="I8469" s="81">
        <v>520000.0</v>
      </c>
      <c r="J8469" s="81">
        <v>131190.0</v>
      </c>
      <c r="K8469" s="81">
        <v>520000.0</v>
      </c>
      <c r="L8469" s="82">
        <v>0.140000663562668</v>
      </c>
      <c r="N8469" s="83">
        <f t="shared" si="1"/>
        <v>0.1400006636</v>
      </c>
      <c r="O8469" s="83">
        <f t="shared" si="2"/>
        <v>0.1400006636</v>
      </c>
      <c r="Q8469" s="83">
        <f t="shared" si="3"/>
        <v>0.8694326923</v>
      </c>
      <c r="R8469" s="83">
        <f t="shared" si="4"/>
        <v>0.1400006636</v>
      </c>
      <c r="S8469" s="83" t="b">
        <f t="shared" si="5"/>
        <v>0</v>
      </c>
      <c r="T8469" s="72"/>
      <c r="U8469" s="72"/>
      <c r="V8469" s="72"/>
      <c r="W8469" s="72"/>
      <c r="X8469" s="72"/>
      <c r="Y8469" s="72"/>
      <c r="Z8469" s="72"/>
      <c r="AA8469" s="72"/>
      <c r="AB8469" s="72"/>
      <c r="AC8469" s="72"/>
      <c r="AD8469" s="72"/>
      <c r="AE8469" s="72"/>
      <c r="AF8469" s="72"/>
      <c r="AG8469" s="72"/>
      <c r="AH8469" s="72"/>
      <c r="AI8469" s="72"/>
      <c r="AJ8469" s="72"/>
      <c r="AK8469" s="72"/>
    </row>
    <row r="8470" ht="14.25" customHeight="1">
      <c r="A8470" s="78">
        <v>8467.0</v>
      </c>
      <c r="C8470" s="78" t="str">
        <f>VLOOKUP(G8470,[1]Macrodata_CCF!$A$3:$D$55,4,FALSE)</f>
        <v>#ERROR!</v>
      </c>
      <c r="E8470" s="79" t="str">
        <f>VLOOKUP(G8470,[1]Macrodata_CCF!$A$3:$B$55,2,FALSE)</f>
        <v>#ERROR!</v>
      </c>
      <c r="F8470" s="78">
        <v>0.0</v>
      </c>
      <c r="G8470" s="80">
        <v>46.0</v>
      </c>
      <c r="H8470" s="81">
        <v>0.0</v>
      </c>
      <c r="I8470" s="81">
        <v>460000.0</v>
      </c>
      <c r="J8470" s="81">
        <v>78200.0</v>
      </c>
      <c r="K8470" s="81">
        <v>460000.0</v>
      </c>
      <c r="L8470" s="82">
        <v>0.17</v>
      </c>
      <c r="N8470" s="83">
        <f t="shared" si="1"/>
        <v>0.17</v>
      </c>
      <c r="O8470" s="83">
        <f t="shared" si="2"/>
        <v>0.17</v>
      </c>
      <c r="Q8470" s="83">
        <f t="shared" si="3"/>
        <v>1</v>
      </c>
      <c r="R8470" s="83">
        <f t="shared" si="4"/>
        <v>0.17</v>
      </c>
      <c r="S8470" s="83" t="b">
        <f t="shared" si="5"/>
        <v>0</v>
      </c>
      <c r="T8470" s="72"/>
      <c r="U8470" s="72"/>
      <c r="V8470" s="72"/>
      <c r="W8470" s="72"/>
      <c r="X8470" s="72"/>
      <c r="Y8470" s="72"/>
      <c r="Z8470" s="72"/>
      <c r="AA8470" s="72"/>
      <c r="AB8470" s="72"/>
      <c r="AC8470" s="72"/>
      <c r="AD8470" s="72"/>
      <c r="AE8470" s="72"/>
      <c r="AF8470" s="72"/>
      <c r="AG8470" s="72"/>
      <c r="AH8470" s="72"/>
      <c r="AI8470" s="72"/>
      <c r="AJ8470" s="72"/>
      <c r="AK8470" s="72"/>
    </row>
    <row r="8471" ht="14.25" customHeight="1">
      <c r="A8471" s="78">
        <v>8468.0</v>
      </c>
      <c r="C8471" s="78" t="str">
        <f>VLOOKUP(G8471,[1]Macrodata_CCF!$A$3:$D$55,4,FALSE)</f>
        <v>#ERROR!</v>
      </c>
      <c r="E8471" s="79" t="str">
        <f>VLOOKUP(G8471,[1]Macrodata_CCF!$A$3:$B$55,2,FALSE)</f>
        <v>#ERROR!</v>
      </c>
      <c r="F8471" s="78">
        <v>1.0</v>
      </c>
      <c r="G8471" s="80">
        <v>14.0</v>
      </c>
      <c r="H8471" s="81">
        <v>0.0</v>
      </c>
      <c r="I8471" s="81">
        <v>460000.0</v>
      </c>
      <c r="J8471" s="81">
        <v>220800.0</v>
      </c>
      <c r="K8471" s="81">
        <v>736000.0</v>
      </c>
      <c r="L8471" s="82">
        <v>0.48</v>
      </c>
      <c r="N8471" s="83">
        <f t="shared" si="1"/>
        <v>0.48</v>
      </c>
      <c r="O8471" s="83">
        <f t="shared" si="2"/>
        <v>0.48</v>
      </c>
      <c r="Q8471" s="83">
        <f t="shared" si="3"/>
        <v>1</v>
      </c>
      <c r="R8471" s="83">
        <f t="shared" si="4"/>
        <v>0.48</v>
      </c>
      <c r="S8471" s="83" t="b">
        <f t="shared" si="5"/>
        <v>0</v>
      </c>
      <c r="T8471" s="72"/>
      <c r="U8471" s="72"/>
      <c r="V8471" s="72"/>
      <c r="W8471" s="72"/>
      <c r="X8471" s="72"/>
      <c r="Y8471" s="72"/>
      <c r="Z8471" s="72"/>
      <c r="AA8471" s="72"/>
      <c r="AB8471" s="72"/>
      <c r="AC8471" s="72"/>
      <c r="AD8471" s="72"/>
      <c r="AE8471" s="72"/>
      <c r="AF8471" s="72"/>
      <c r="AG8471" s="72"/>
      <c r="AH8471" s="72"/>
      <c r="AI8471" s="72"/>
      <c r="AJ8471" s="72"/>
      <c r="AK8471" s="72"/>
    </row>
    <row r="8472" ht="14.25" customHeight="1">
      <c r="A8472" s="78">
        <v>8469.0</v>
      </c>
      <c r="C8472" s="78" t="str">
        <f>VLOOKUP(G8472,[1]Macrodata_CCF!$A$3:$D$55,4,FALSE)</f>
        <v>#ERROR!</v>
      </c>
      <c r="E8472" s="79" t="str">
        <f>VLOOKUP(G8472,[1]Macrodata_CCF!$A$3:$B$55,2,FALSE)</f>
        <v>#ERROR!</v>
      </c>
      <c r="F8472" s="78">
        <v>0.0</v>
      </c>
      <c r="G8472" s="80">
        <v>22.0</v>
      </c>
      <c r="H8472" s="81">
        <v>0.0</v>
      </c>
      <c r="I8472" s="81">
        <v>260000.0</v>
      </c>
      <c r="J8472" s="81">
        <v>265200.0</v>
      </c>
      <c r="K8472" s="81">
        <v>260000.0</v>
      </c>
      <c r="L8472" s="82">
        <v>1.02</v>
      </c>
      <c r="N8472" s="83">
        <f t="shared" si="1"/>
        <v>1.02</v>
      </c>
      <c r="O8472" s="83">
        <f t="shared" si="2"/>
        <v>1</v>
      </c>
      <c r="Q8472" s="83">
        <f t="shared" si="3"/>
        <v>1</v>
      </c>
      <c r="R8472" s="83">
        <f t="shared" si="4"/>
        <v>1.02</v>
      </c>
      <c r="S8472" s="83" t="b">
        <f t="shared" si="5"/>
        <v>0</v>
      </c>
      <c r="T8472" s="72"/>
      <c r="U8472" s="72"/>
      <c r="V8472" s="72"/>
      <c r="W8472" s="72"/>
      <c r="X8472" s="72"/>
      <c r="Y8472" s="72"/>
      <c r="Z8472" s="72"/>
      <c r="AA8472" s="72"/>
      <c r="AB8472" s="72"/>
      <c r="AC8472" s="72"/>
      <c r="AD8472" s="72"/>
      <c r="AE8472" s="72"/>
      <c r="AF8472" s="72"/>
      <c r="AG8472" s="72"/>
      <c r="AH8472" s="72"/>
      <c r="AI8472" s="72"/>
      <c r="AJ8472" s="72"/>
      <c r="AK8472" s="72"/>
    </row>
    <row r="8473" ht="14.25" customHeight="1">
      <c r="A8473" s="78">
        <v>8470.0</v>
      </c>
      <c r="C8473" s="78" t="str">
        <f>VLOOKUP(G8473,[1]Macrodata_CCF!$A$3:$D$55,4,FALSE)</f>
        <v>#ERROR!</v>
      </c>
      <c r="E8473" s="79" t="str">
        <f>VLOOKUP(G8473,[1]Macrodata_CCF!$A$3:$B$55,2,FALSE)</f>
        <v>#ERROR!</v>
      </c>
      <c r="F8473" s="78">
        <v>0.0</v>
      </c>
      <c r="G8473" s="80">
        <v>39.0</v>
      </c>
      <c r="H8473" s="81">
        <v>24960.0</v>
      </c>
      <c r="I8473" s="81">
        <v>60000.0</v>
      </c>
      <c r="J8473" s="81">
        <v>26710.0</v>
      </c>
      <c r="K8473" s="81">
        <v>60000.0</v>
      </c>
      <c r="L8473" s="82">
        <v>0.04994292237442922</v>
      </c>
      <c r="N8473" s="83">
        <f t="shared" si="1"/>
        <v>0.04994292237</v>
      </c>
      <c r="O8473" s="83">
        <f t="shared" si="2"/>
        <v>0.04994292237</v>
      </c>
      <c r="Q8473" s="83">
        <f t="shared" si="3"/>
        <v>0.584</v>
      </c>
      <c r="R8473" s="83">
        <f t="shared" si="4"/>
        <v>0.04994292237</v>
      </c>
      <c r="S8473" s="83" t="b">
        <f t="shared" si="5"/>
        <v>0</v>
      </c>
      <c r="T8473" s="72"/>
      <c r="U8473" s="72"/>
      <c r="V8473" s="72"/>
      <c r="W8473" s="72"/>
      <c r="X8473" s="72"/>
      <c r="Y8473" s="72"/>
      <c r="Z8473" s="72"/>
      <c r="AA8473" s="72"/>
      <c r="AB8473" s="72"/>
      <c r="AC8473" s="72"/>
      <c r="AD8473" s="72"/>
      <c r="AE8473" s="72"/>
      <c r="AF8473" s="72"/>
      <c r="AG8473" s="72"/>
      <c r="AH8473" s="72"/>
      <c r="AI8473" s="72"/>
      <c r="AJ8473" s="72"/>
      <c r="AK8473" s="72"/>
    </row>
    <row r="8474" ht="14.25" customHeight="1">
      <c r="A8474" s="78">
        <v>8471.0</v>
      </c>
      <c r="C8474" s="78" t="str">
        <f>VLOOKUP(G8474,[1]Macrodata_CCF!$A$3:$D$55,4,FALSE)</f>
        <v>#ERROR!</v>
      </c>
      <c r="E8474" s="79" t="str">
        <f>VLOOKUP(G8474,[1]Macrodata_CCF!$A$3:$B$55,2,FALSE)</f>
        <v>#ERROR!</v>
      </c>
      <c r="F8474" s="78">
        <v>1.0</v>
      </c>
      <c r="G8474" s="80">
        <v>2.0</v>
      </c>
      <c r="H8474" s="81">
        <v>213580.0</v>
      </c>
      <c r="I8474" s="81">
        <v>440000.0</v>
      </c>
      <c r="J8474" s="81">
        <v>313205.0</v>
      </c>
      <c r="K8474" s="81">
        <v>440000.0</v>
      </c>
      <c r="L8474" s="82">
        <v>0.4400008833141948</v>
      </c>
      <c r="N8474" s="83">
        <f t="shared" si="1"/>
        <v>0.4400008833</v>
      </c>
      <c r="O8474" s="83">
        <f t="shared" si="2"/>
        <v>0.4400008833</v>
      </c>
      <c r="Q8474" s="83">
        <f t="shared" si="3"/>
        <v>0.5145909091</v>
      </c>
      <c r="R8474" s="83">
        <f t="shared" si="4"/>
        <v>0.4400008833</v>
      </c>
      <c r="S8474" s="83" t="b">
        <f t="shared" si="5"/>
        <v>0</v>
      </c>
      <c r="T8474" s="72"/>
      <c r="U8474" s="72"/>
      <c r="V8474" s="72"/>
      <c r="W8474" s="72"/>
      <c r="X8474" s="72"/>
      <c r="Y8474" s="72"/>
      <c r="Z8474" s="72"/>
      <c r="AA8474" s="72"/>
      <c r="AB8474" s="72"/>
      <c r="AC8474" s="72"/>
      <c r="AD8474" s="72"/>
      <c r="AE8474" s="72"/>
      <c r="AF8474" s="72"/>
      <c r="AG8474" s="72"/>
      <c r="AH8474" s="72"/>
      <c r="AI8474" s="72"/>
      <c r="AJ8474" s="72"/>
      <c r="AK8474" s="72"/>
    </row>
    <row r="8475" ht="14.25" customHeight="1">
      <c r="A8475" s="78">
        <v>8472.0</v>
      </c>
      <c r="C8475" s="78" t="str">
        <f>VLOOKUP(G8475,[1]Macrodata_CCF!$A$3:$D$55,4,FALSE)</f>
        <v>#ERROR!</v>
      </c>
      <c r="E8475" s="79" t="str">
        <f>VLOOKUP(G8475,[1]Macrodata_CCF!$A$3:$B$55,2,FALSE)</f>
        <v>#ERROR!</v>
      </c>
      <c r="F8475" s="78">
        <v>0.0</v>
      </c>
      <c r="G8475" s="80">
        <v>48.0</v>
      </c>
      <c r="H8475" s="81">
        <v>357515.0</v>
      </c>
      <c r="I8475" s="81">
        <v>640000.0</v>
      </c>
      <c r="J8475" s="81">
        <v>402715.0</v>
      </c>
      <c r="K8475" s="81">
        <v>640000.0</v>
      </c>
      <c r="L8475" s="82">
        <v>0.1600084960263377</v>
      </c>
      <c r="N8475" s="83">
        <f t="shared" si="1"/>
        <v>0.160008496</v>
      </c>
      <c r="O8475" s="83">
        <f t="shared" si="2"/>
        <v>0.160008496</v>
      </c>
      <c r="Q8475" s="83">
        <f t="shared" si="3"/>
        <v>0.4413828125</v>
      </c>
      <c r="R8475" s="83">
        <f t="shared" si="4"/>
        <v>0.160008496</v>
      </c>
      <c r="S8475" s="83" t="b">
        <f t="shared" si="5"/>
        <v>0</v>
      </c>
      <c r="T8475" s="72"/>
      <c r="U8475" s="72"/>
      <c r="V8475" s="72"/>
      <c r="W8475" s="72"/>
      <c r="X8475" s="72"/>
      <c r="Y8475" s="72"/>
      <c r="Z8475" s="72"/>
      <c r="AA8475" s="72"/>
      <c r="AB8475" s="72"/>
      <c r="AC8475" s="72"/>
      <c r="AD8475" s="72"/>
      <c r="AE8475" s="72"/>
      <c r="AF8475" s="72"/>
      <c r="AG8475" s="72"/>
      <c r="AH8475" s="72"/>
      <c r="AI8475" s="72"/>
      <c r="AJ8475" s="72"/>
      <c r="AK8475" s="72"/>
    </row>
    <row r="8476" ht="14.25" customHeight="1">
      <c r="A8476" s="78">
        <v>8473.0</v>
      </c>
      <c r="C8476" s="78" t="str">
        <f>VLOOKUP(G8476,[1]Macrodata_CCF!$A$3:$D$55,4,FALSE)</f>
        <v>#ERROR!</v>
      </c>
      <c r="E8476" s="79" t="str">
        <f>VLOOKUP(G8476,[1]Macrodata_CCF!$A$3:$B$55,2,FALSE)</f>
        <v>#ERROR!</v>
      </c>
      <c r="F8476" s="78">
        <v>0.0</v>
      </c>
      <c r="G8476" s="80">
        <v>18.0</v>
      </c>
      <c r="H8476" s="81">
        <v>464210.0</v>
      </c>
      <c r="I8476" s="81">
        <v>680000.0</v>
      </c>
      <c r="J8476" s="81">
        <v>498735.0</v>
      </c>
      <c r="K8476" s="81">
        <v>680000.0</v>
      </c>
      <c r="L8476" s="82">
        <v>0.1599935122109458</v>
      </c>
      <c r="N8476" s="83">
        <f t="shared" si="1"/>
        <v>0.1599935122</v>
      </c>
      <c r="O8476" s="83">
        <f t="shared" si="2"/>
        <v>0.1599935122</v>
      </c>
      <c r="Q8476" s="83">
        <f t="shared" si="3"/>
        <v>0.3173382353</v>
      </c>
      <c r="R8476" s="83">
        <f t="shared" si="4"/>
        <v>0.1599935122</v>
      </c>
      <c r="S8476" s="83" t="b">
        <f t="shared" si="5"/>
        <v>0</v>
      </c>
      <c r="T8476" s="72"/>
      <c r="U8476" s="72"/>
      <c r="V8476" s="72"/>
      <c r="W8476" s="72"/>
      <c r="X8476" s="72"/>
      <c r="Y8476" s="72"/>
      <c r="Z8476" s="72"/>
      <c r="AA8476" s="72"/>
      <c r="AB8476" s="72"/>
      <c r="AC8476" s="72"/>
      <c r="AD8476" s="72"/>
      <c r="AE8476" s="72"/>
      <c r="AF8476" s="72"/>
      <c r="AG8476" s="72"/>
      <c r="AH8476" s="72"/>
      <c r="AI8476" s="72"/>
      <c r="AJ8476" s="72"/>
      <c r="AK8476" s="72"/>
    </row>
    <row r="8477" ht="14.25" customHeight="1">
      <c r="A8477" s="78">
        <v>8474.0</v>
      </c>
      <c r="C8477" s="78" t="str">
        <f>VLOOKUP(G8477,[1]Macrodata_CCF!$A$3:$D$55,4,FALSE)</f>
        <v>#ERROR!</v>
      </c>
      <c r="E8477" s="79" t="str">
        <f>VLOOKUP(G8477,[1]Macrodata_CCF!$A$3:$B$55,2,FALSE)</f>
        <v>#ERROR!</v>
      </c>
      <c r="F8477" s="78">
        <v>0.0</v>
      </c>
      <c r="G8477" s="80">
        <v>50.0</v>
      </c>
      <c r="H8477" s="81">
        <v>80005.0</v>
      </c>
      <c r="I8477" s="81">
        <v>190000.0</v>
      </c>
      <c r="J8477" s="81">
        <v>88805.0</v>
      </c>
      <c r="K8477" s="81">
        <v>190000.0</v>
      </c>
      <c r="L8477" s="82">
        <v>0.08000363652893314</v>
      </c>
      <c r="N8477" s="83">
        <f t="shared" si="1"/>
        <v>0.08000363653</v>
      </c>
      <c r="O8477" s="83">
        <f t="shared" si="2"/>
        <v>0.08000363653</v>
      </c>
      <c r="Q8477" s="83">
        <f t="shared" si="3"/>
        <v>0.5789210526</v>
      </c>
      <c r="R8477" s="83">
        <f t="shared" si="4"/>
        <v>0.08000363653</v>
      </c>
      <c r="S8477" s="83" t="b">
        <f t="shared" si="5"/>
        <v>0</v>
      </c>
      <c r="T8477" s="72"/>
      <c r="U8477" s="72"/>
      <c r="V8477" s="72"/>
      <c r="W8477" s="72"/>
      <c r="X8477" s="72"/>
      <c r="Y8477" s="72"/>
      <c r="Z8477" s="72"/>
      <c r="AA8477" s="72"/>
      <c r="AB8477" s="72"/>
      <c r="AC8477" s="72"/>
      <c r="AD8477" s="72"/>
      <c r="AE8477" s="72"/>
      <c r="AF8477" s="72"/>
      <c r="AG8477" s="72"/>
      <c r="AH8477" s="72"/>
      <c r="AI8477" s="72"/>
      <c r="AJ8477" s="72"/>
      <c r="AK8477" s="72"/>
    </row>
    <row r="8478" ht="14.25" customHeight="1">
      <c r="A8478" s="78">
        <v>8475.0</v>
      </c>
      <c r="C8478" s="78" t="str">
        <f>VLOOKUP(G8478,[1]Macrodata_CCF!$A$3:$D$55,4,FALSE)</f>
        <v>#ERROR!</v>
      </c>
      <c r="E8478" s="79" t="str">
        <f>VLOOKUP(G8478,[1]Macrodata_CCF!$A$3:$B$55,2,FALSE)</f>
        <v>#ERROR!</v>
      </c>
      <c r="F8478" s="78">
        <v>0.0</v>
      </c>
      <c r="G8478" s="80">
        <v>49.0</v>
      </c>
      <c r="H8478" s="81">
        <v>427505.0</v>
      </c>
      <c r="I8478" s="81">
        <v>810000.0</v>
      </c>
      <c r="J8478" s="81">
        <v>477230.0</v>
      </c>
      <c r="K8478" s="81">
        <v>1053000.0</v>
      </c>
      <c r="L8478" s="82">
        <v>0.1300016993686192</v>
      </c>
      <c r="N8478" s="83">
        <f t="shared" si="1"/>
        <v>0.1300016994</v>
      </c>
      <c r="O8478" s="83">
        <f t="shared" si="2"/>
        <v>0.1300016994</v>
      </c>
      <c r="Q8478" s="83">
        <f t="shared" si="3"/>
        <v>0.4722160494</v>
      </c>
      <c r="R8478" s="83">
        <f t="shared" si="4"/>
        <v>0.1300016994</v>
      </c>
      <c r="S8478" s="83" t="b">
        <f t="shared" si="5"/>
        <v>0</v>
      </c>
      <c r="T8478" s="72"/>
      <c r="U8478" s="72"/>
      <c r="V8478" s="72"/>
      <c r="W8478" s="72"/>
      <c r="X8478" s="72"/>
      <c r="Y8478" s="72"/>
      <c r="Z8478" s="72"/>
      <c r="AA8478" s="72"/>
      <c r="AB8478" s="72"/>
      <c r="AC8478" s="72"/>
      <c r="AD8478" s="72"/>
      <c r="AE8478" s="72"/>
      <c r="AF8478" s="72"/>
      <c r="AG8478" s="72"/>
      <c r="AH8478" s="72"/>
      <c r="AI8478" s="72"/>
      <c r="AJ8478" s="72"/>
      <c r="AK8478" s="72"/>
    </row>
    <row r="8479" ht="14.25" customHeight="1">
      <c r="A8479" s="78">
        <v>8476.0</v>
      </c>
      <c r="C8479" s="78" t="str">
        <f>VLOOKUP(G8479,[1]Macrodata_CCF!$A$3:$D$55,4,FALSE)</f>
        <v>#ERROR!</v>
      </c>
      <c r="E8479" s="79" t="str">
        <f>VLOOKUP(G8479,[1]Macrodata_CCF!$A$3:$B$55,2,FALSE)</f>
        <v>#ERROR!</v>
      </c>
      <c r="F8479" s="78">
        <v>0.0</v>
      </c>
      <c r="G8479" s="80">
        <v>34.0</v>
      </c>
      <c r="H8479" s="81">
        <v>9325.0</v>
      </c>
      <c r="I8479" s="81">
        <v>70000.0</v>
      </c>
      <c r="J8479" s="81">
        <v>15395.0</v>
      </c>
      <c r="K8479" s="81">
        <v>70000.0</v>
      </c>
      <c r="L8479" s="82">
        <v>0.100041203131438</v>
      </c>
      <c r="N8479" s="83">
        <f t="shared" si="1"/>
        <v>0.1000412031</v>
      </c>
      <c r="O8479" s="83">
        <f t="shared" si="2"/>
        <v>0.1000412031</v>
      </c>
      <c r="Q8479" s="83">
        <f t="shared" si="3"/>
        <v>0.8667857143</v>
      </c>
      <c r="R8479" s="83">
        <f t="shared" si="4"/>
        <v>0.1000412031</v>
      </c>
      <c r="S8479" s="83" t="b">
        <f t="shared" si="5"/>
        <v>0</v>
      </c>
      <c r="T8479" s="72"/>
      <c r="U8479" s="72"/>
      <c r="V8479" s="72"/>
      <c r="W8479" s="72"/>
      <c r="X8479" s="72"/>
      <c r="Y8479" s="72"/>
      <c r="Z8479" s="72"/>
      <c r="AA8479" s="72"/>
      <c r="AB8479" s="72"/>
      <c r="AC8479" s="72"/>
      <c r="AD8479" s="72"/>
      <c r="AE8479" s="72"/>
      <c r="AF8479" s="72"/>
      <c r="AG8479" s="72"/>
      <c r="AH8479" s="72"/>
      <c r="AI8479" s="72"/>
      <c r="AJ8479" s="72"/>
      <c r="AK8479" s="72"/>
    </row>
    <row r="8480" ht="14.25" customHeight="1">
      <c r="A8480" s="78">
        <v>8477.0</v>
      </c>
      <c r="C8480" s="78" t="str">
        <f>VLOOKUP(G8480,[1]Macrodata_CCF!$A$3:$D$55,4,FALSE)</f>
        <v>#ERROR!</v>
      </c>
      <c r="E8480" s="79" t="str">
        <f>VLOOKUP(G8480,[1]Macrodata_CCF!$A$3:$B$55,2,FALSE)</f>
        <v>#ERROR!</v>
      </c>
      <c r="F8480" s="78">
        <v>0.0</v>
      </c>
      <c r="G8480" s="80">
        <v>15.0</v>
      </c>
      <c r="H8480" s="81">
        <v>111255.0</v>
      </c>
      <c r="I8480" s="81">
        <v>450000.0</v>
      </c>
      <c r="J8480" s="81">
        <v>162065.0</v>
      </c>
      <c r="K8480" s="81">
        <v>450000.0</v>
      </c>
      <c r="L8480" s="82">
        <v>0.1499948338720867</v>
      </c>
      <c r="N8480" s="83">
        <f t="shared" si="1"/>
        <v>0.1499948339</v>
      </c>
      <c r="O8480" s="83">
        <f t="shared" si="2"/>
        <v>0.1499948339</v>
      </c>
      <c r="Q8480" s="83">
        <f t="shared" si="3"/>
        <v>0.7527666667</v>
      </c>
      <c r="R8480" s="83">
        <f t="shared" si="4"/>
        <v>0.1499948339</v>
      </c>
      <c r="S8480" s="83" t="b">
        <f t="shared" si="5"/>
        <v>0</v>
      </c>
      <c r="T8480" s="72"/>
      <c r="U8480" s="72"/>
      <c r="V8480" s="72"/>
      <c r="W8480" s="72"/>
      <c r="X8480" s="72"/>
      <c r="Y8480" s="72"/>
      <c r="Z8480" s="72"/>
      <c r="AA8480" s="72"/>
      <c r="AB8480" s="72"/>
      <c r="AC8480" s="72"/>
      <c r="AD8480" s="72"/>
      <c r="AE8480" s="72"/>
      <c r="AF8480" s="72"/>
      <c r="AG8480" s="72"/>
      <c r="AH8480" s="72"/>
      <c r="AI8480" s="72"/>
      <c r="AJ8480" s="72"/>
      <c r="AK8480" s="72"/>
    </row>
    <row r="8481" ht="14.25" customHeight="1">
      <c r="A8481" s="78">
        <v>8478.0</v>
      </c>
      <c r="C8481" s="78" t="str">
        <f>VLOOKUP(G8481,[1]Macrodata_CCF!$A$3:$D$55,4,FALSE)</f>
        <v>#ERROR!</v>
      </c>
      <c r="E8481" s="79" t="str">
        <f>VLOOKUP(G8481,[1]Macrodata_CCF!$A$3:$B$55,2,FALSE)</f>
        <v>#ERROR!</v>
      </c>
      <c r="F8481" s="78">
        <v>0.0</v>
      </c>
      <c r="G8481" s="80">
        <v>50.0</v>
      </c>
      <c r="H8481" s="81">
        <v>577985.0</v>
      </c>
      <c r="I8481" s="81">
        <v>760000.0</v>
      </c>
      <c r="J8481" s="81">
        <v>603465.0</v>
      </c>
      <c r="K8481" s="81">
        <v>1368000.0</v>
      </c>
      <c r="L8481" s="82">
        <v>0.1399884624893553</v>
      </c>
      <c r="N8481" s="83">
        <f t="shared" si="1"/>
        <v>0.1399884625</v>
      </c>
      <c r="O8481" s="83">
        <f t="shared" si="2"/>
        <v>0.1399884625</v>
      </c>
      <c r="Q8481" s="83">
        <f t="shared" si="3"/>
        <v>0.2394934211</v>
      </c>
      <c r="R8481" s="83">
        <f t="shared" si="4"/>
        <v>0.1399884625</v>
      </c>
      <c r="S8481" s="83" t="b">
        <f t="shared" si="5"/>
        <v>0</v>
      </c>
      <c r="T8481" s="72"/>
      <c r="U8481" s="72"/>
      <c r="V8481" s="72"/>
      <c r="W8481" s="72"/>
      <c r="X8481" s="72"/>
      <c r="Y8481" s="72"/>
      <c r="Z8481" s="72"/>
      <c r="AA8481" s="72"/>
      <c r="AB8481" s="72"/>
      <c r="AC8481" s="72"/>
      <c r="AD8481" s="72"/>
      <c r="AE8481" s="72"/>
      <c r="AF8481" s="72"/>
      <c r="AG8481" s="72"/>
      <c r="AH8481" s="72"/>
      <c r="AI8481" s="72"/>
      <c r="AJ8481" s="72"/>
      <c r="AK8481" s="72"/>
    </row>
    <row r="8482" ht="14.25" customHeight="1">
      <c r="A8482" s="78">
        <v>8479.0</v>
      </c>
      <c r="C8482" s="78" t="str">
        <f>VLOOKUP(G8482,[1]Macrodata_CCF!$A$3:$D$55,4,FALSE)</f>
        <v>#ERROR!</v>
      </c>
      <c r="E8482" s="79" t="str">
        <f>VLOOKUP(G8482,[1]Macrodata_CCF!$A$3:$B$55,2,FALSE)</f>
        <v>#ERROR!</v>
      </c>
      <c r="F8482" s="78">
        <v>0.0</v>
      </c>
      <c r="G8482" s="80">
        <v>24.0</v>
      </c>
      <c r="H8482" s="81">
        <v>324650.0</v>
      </c>
      <c r="I8482" s="81">
        <v>890000.0</v>
      </c>
      <c r="J8482" s="81">
        <v>403800.0</v>
      </c>
      <c r="K8482" s="81">
        <v>890000.0</v>
      </c>
      <c r="L8482" s="82">
        <v>0.1400017688157778</v>
      </c>
      <c r="N8482" s="83">
        <f t="shared" si="1"/>
        <v>0.1400017688</v>
      </c>
      <c r="O8482" s="83">
        <f t="shared" si="2"/>
        <v>0.1400017688</v>
      </c>
      <c r="Q8482" s="83">
        <f t="shared" si="3"/>
        <v>0.6352247191</v>
      </c>
      <c r="R8482" s="83">
        <f t="shared" si="4"/>
        <v>0.1400017688</v>
      </c>
      <c r="S8482" s="83" t="b">
        <f t="shared" si="5"/>
        <v>0</v>
      </c>
      <c r="T8482" s="72"/>
      <c r="U8482" s="72"/>
      <c r="V8482" s="72"/>
      <c r="W8482" s="72"/>
      <c r="X8482" s="72"/>
      <c r="Y8482" s="72"/>
      <c r="Z8482" s="72"/>
      <c r="AA8482" s="72"/>
      <c r="AB8482" s="72"/>
      <c r="AC8482" s="72"/>
      <c r="AD8482" s="72"/>
      <c r="AE8482" s="72"/>
      <c r="AF8482" s="72"/>
      <c r="AG8482" s="72"/>
      <c r="AH8482" s="72"/>
      <c r="AI8482" s="72"/>
      <c r="AJ8482" s="72"/>
      <c r="AK8482" s="72"/>
    </row>
    <row r="8483" ht="14.25" customHeight="1">
      <c r="A8483" s="78">
        <v>8480.0</v>
      </c>
      <c r="C8483" s="78" t="str">
        <f>VLOOKUP(G8483,[1]Macrodata_CCF!$A$3:$D$55,4,FALSE)</f>
        <v>#ERROR!</v>
      </c>
      <c r="E8483" s="79" t="str">
        <f>VLOOKUP(G8483,[1]Macrodata_CCF!$A$3:$B$55,2,FALSE)</f>
        <v>#ERROR!</v>
      </c>
      <c r="F8483" s="78">
        <v>1.0</v>
      </c>
      <c r="G8483" s="80">
        <v>46.0</v>
      </c>
      <c r="H8483" s="81">
        <v>148665.0</v>
      </c>
      <c r="I8483" s="81">
        <v>150000.0</v>
      </c>
      <c r="J8483" s="81">
        <v>149240.0</v>
      </c>
      <c r="K8483" s="81">
        <v>150000.0</v>
      </c>
      <c r="L8483" s="82">
        <v>0.4307116104868914</v>
      </c>
      <c r="N8483" s="83">
        <f t="shared" si="1"/>
        <v>0.4307116105</v>
      </c>
      <c r="O8483" s="83">
        <f t="shared" si="2"/>
        <v>0.4307116105</v>
      </c>
      <c r="Q8483" s="83">
        <f t="shared" si="3"/>
        <v>0.0089</v>
      </c>
      <c r="R8483" s="83">
        <f t="shared" si="4"/>
        <v>0.003833333333</v>
      </c>
      <c r="S8483" s="83" t="b">
        <f t="shared" si="5"/>
        <v>0</v>
      </c>
      <c r="T8483" s="72"/>
      <c r="U8483" s="72"/>
      <c r="V8483" s="72"/>
      <c r="W8483" s="72"/>
      <c r="X8483" s="72"/>
      <c r="Y8483" s="72"/>
      <c r="Z8483" s="72"/>
      <c r="AA8483" s="72"/>
      <c r="AB8483" s="72"/>
      <c r="AC8483" s="72"/>
      <c r="AD8483" s="72"/>
      <c r="AE8483" s="72"/>
      <c r="AF8483" s="72"/>
      <c r="AG8483" s="72"/>
      <c r="AH8483" s="72"/>
      <c r="AI8483" s="72"/>
      <c r="AJ8483" s="72"/>
      <c r="AK8483" s="72"/>
    </row>
    <row r="8484" ht="14.25" customHeight="1">
      <c r="A8484" s="78">
        <v>8481.0</v>
      </c>
      <c r="C8484" s="78" t="str">
        <f>VLOOKUP(G8484,[1]Macrodata_CCF!$A$3:$D$55,4,FALSE)</f>
        <v>#ERROR!</v>
      </c>
      <c r="E8484" s="79" t="str">
        <f>VLOOKUP(G8484,[1]Macrodata_CCF!$A$3:$B$55,2,FALSE)</f>
        <v>#ERROR!</v>
      </c>
      <c r="F8484" s="78">
        <v>0.0</v>
      </c>
      <c r="G8484" s="80">
        <v>41.0</v>
      </c>
      <c r="H8484" s="81">
        <v>0.0</v>
      </c>
      <c r="I8484" s="81">
        <v>250000.0</v>
      </c>
      <c r="J8484" s="81">
        <v>70000.0</v>
      </c>
      <c r="K8484" s="81">
        <v>250000.0</v>
      </c>
      <c r="L8484" s="82">
        <v>0.28</v>
      </c>
      <c r="N8484" s="83">
        <f t="shared" si="1"/>
        <v>0.28</v>
      </c>
      <c r="O8484" s="83">
        <f t="shared" si="2"/>
        <v>0.28</v>
      </c>
      <c r="Q8484" s="83">
        <f t="shared" si="3"/>
        <v>1</v>
      </c>
      <c r="R8484" s="83">
        <f t="shared" si="4"/>
        <v>0.28</v>
      </c>
      <c r="S8484" s="83" t="b">
        <f t="shared" si="5"/>
        <v>0</v>
      </c>
      <c r="T8484" s="72"/>
      <c r="U8484" s="72"/>
      <c r="V8484" s="72"/>
      <c r="W8484" s="72"/>
      <c r="X8484" s="72"/>
      <c r="Y8484" s="72"/>
      <c r="Z8484" s="72"/>
      <c r="AA8484" s="72"/>
      <c r="AB8484" s="72"/>
      <c r="AC8484" s="72"/>
      <c r="AD8484" s="72"/>
      <c r="AE8484" s="72"/>
      <c r="AF8484" s="72"/>
      <c r="AG8484" s="72"/>
      <c r="AH8484" s="72"/>
      <c r="AI8484" s="72"/>
      <c r="AJ8484" s="72"/>
      <c r="AK8484" s="72"/>
    </row>
    <row r="8485" ht="14.25" customHeight="1">
      <c r="A8485" s="78">
        <v>8482.0</v>
      </c>
      <c r="C8485" s="78" t="str">
        <f>VLOOKUP(G8485,[1]Macrodata_CCF!$A$3:$D$55,4,FALSE)</f>
        <v>#ERROR!</v>
      </c>
      <c r="E8485" s="79" t="str">
        <f>VLOOKUP(G8485,[1]Macrodata_CCF!$A$3:$B$55,2,FALSE)</f>
        <v>#ERROR!</v>
      </c>
      <c r="F8485" s="78">
        <v>0.0</v>
      </c>
      <c r="G8485" s="80">
        <v>31.0</v>
      </c>
      <c r="H8485" s="81">
        <v>152515.0</v>
      </c>
      <c r="I8485" s="81">
        <v>210000.0</v>
      </c>
      <c r="J8485" s="81">
        <v>161140.0</v>
      </c>
      <c r="K8485" s="81">
        <v>210000.0</v>
      </c>
      <c r="L8485" s="82">
        <v>0.1500391406453858</v>
      </c>
      <c r="N8485" s="83">
        <f t="shared" si="1"/>
        <v>0.1500391406</v>
      </c>
      <c r="O8485" s="83">
        <f t="shared" si="2"/>
        <v>0.1500391406</v>
      </c>
      <c r="Q8485" s="83">
        <f t="shared" si="3"/>
        <v>0.2737380952</v>
      </c>
      <c r="R8485" s="83">
        <f t="shared" si="4"/>
        <v>0.1500391406</v>
      </c>
      <c r="S8485" s="83" t="b">
        <f t="shared" si="5"/>
        <v>0</v>
      </c>
      <c r="T8485" s="72"/>
      <c r="U8485" s="72"/>
      <c r="V8485" s="72"/>
      <c r="W8485" s="72"/>
      <c r="X8485" s="72"/>
      <c r="Y8485" s="72"/>
      <c r="Z8485" s="72"/>
      <c r="AA8485" s="72"/>
      <c r="AB8485" s="72"/>
      <c r="AC8485" s="72"/>
      <c r="AD8485" s="72"/>
      <c r="AE8485" s="72"/>
      <c r="AF8485" s="72"/>
      <c r="AG8485" s="72"/>
      <c r="AH8485" s="72"/>
      <c r="AI8485" s="72"/>
      <c r="AJ8485" s="72"/>
      <c r="AK8485" s="72"/>
    </row>
    <row r="8486" ht="14.25" customHeight="1">
      <c r="A8486" s="78">
        <v>8483.0</v>
      </c>
      <c r="C8486" s="78" t="str">
        <f>VLOOKUP(G8486,[1]Macrodata_CCF!$A$3:$D$55,4,FALSE)</f>
        <v>#ERROR!</v>
      </c>
      <c r="E8486" s="79" t="str">
        <f>VLOOKUP(G8486,[1]Macrodata_CCF!$A$3:$B$55,2,FALSE)</f>
        <v>#ERROR!</v>
      </c>
      <c r="F8486" s="78">
        <v>0.0</v>
      </c>
      <c r="G8486" s="80">
        <v>13.0</v>
      </c>
      <c r="H8486" s="81">
        <v>150275.0</v>
      </c>
      <c r="I8486" s="81">
        <v>660000.0</v>
      </c>
      <c r="J8486" s="81">
        <v>236930.0</v>
      </c>
      <c r="K8486" s="81">
        <v>660000.0</v>
      </c>
      <c r="L8486" s="82">
        <v>0.1700034332237972</v>
      </c>
      <c r="N8486" s="83">
        <f t="shared" si="1"/>
        <v>0.1700034332</v>
      </c>
      <c r="O8486" s="83">
        <f t="shared" si="2"/>
        <v>0.1700034332</v>
      </c>
      <c r="Q8486" s="83">
        <f t="shared" si="3"/>
        <v>0.7723106061</v>
      </c>
      <c r="R8486" s="83">
        <f t="shared" si="4"/>
        <v>0.1700034332</v>
      </c>
      <c r="S8486" s="83" t="b">
        <f t="shared" si="5"/>
        <v>0</v>
      </c>
      <c r="T8486" s="72"/>
      <c r="U8486" s="72"/>
      <c r="V8486" s="72"/>
      <c r="W8486" s="72"/>
      <c r="X8486" s="72"/>
      <c r="Y8486" s="72"/>
      <c r="Z8486" s="72"/>
      <c r="AA8486" s="72"/>
      <c r="AB8486" s="72"/>
      <c r="AC8486" s="72"/>
      <c r="AD8486" s="72"/>
      <c r="AE8486" s="72"/>
      <c r="AF8486" s="72"/>
      <c r="AG8486" s="72"/>
      <c r="AH8486" s="72"/>
      <c r="AI8486" s="72"/>
      <c r="AJ8486" s="72"/>
      <c r="AK8486" s="72"/>
    </row>
    <row r="8487" ht="14.25" customHeight="1">
      <c r="A8487" s="78">
        <v>8484.0</v>
      </c>
      <c r="C8487" s="78" t="str">
        <f>VLOOKUP(G8487,[1]Macrodata_CCF!$A$3:$D$55,4,FALSE)</f>
        <v>#ERROR!</v>
      </c>
      <c r="E8487" s="79" t="str">
        <f>VLOOKUP(G8487,[1]Macrodata_CCF!$A$3:$B$55,2,FALSE)</f>
        <v>#ERROR!</v>
      </c>
      <c r="F8487" s="78">
        <v>0.0</v>
      </c>
      <c r="G8487" s="80">
        <v>10.0</v>
      </c>
      <c r="H8487" s="81">
        <v>236830.0</v>
      </c>
      <c r="I8487" s="81">
        <v>700000.0</v>
      </c>
      <c r="J8487" s="81">
        <v>385045.0</v>
      </c>
      <c r="K8487" s="81">
        <v>1120000.0</v>
      </c>
      <c r="L8487" s="82">
        <v>0.3200012954206879</v>
      </c>
      <c r="N8487" s="83">
        <f t="shared" si="1"/>
        <v>0.3200012954</v>
      </c>
      <c r="O8487" s="83">
        <f t="shared" si="2"/>
        <v>0.3200012954</v>
      </c>
      <c r="Q8487" s="83">
        <f t="shared" si="3"/>
        <v>0.6616714286</v>
      </c>
      <c r="R8487" s="83">
        <f t="shared" si="4"/>
        <v>0.3200012954</v>
      </c>
      <c r="S8487" s="83" t="b">
        <f t="shared" si="5"/>
        <v>0</v>
      </c>
      <c r="T8487" s="72"/>
      <c r="U8487" s="72"/>
      <c r="V8487" s="72"/>
      <c r="W8487" s="72"/>
      <c r="X8487" s="72"/>
      <c r="Y8487" s="72"/>
      <c r="Z8487" s="72"/>
      <c r="AA8487" s="72"/>
      <c r="AB8487" s="72"/>
      <c r="AC8487" s="72"/>
      <c r="AD8487" s="72"/>
      <c r="AE8487" s="72"/>
      <c r="AF8487" s="72"/>
      <c r="AG8487" s="72"/>
      <c r="AH8487" s="72"/>
      <c r="AI8487" s="72"/>
      <c r="AJ8487" s="72"/>
      <c r="AK8487" s="72"/>
    </row>
    <row r="8488" ht="14.25" customHeight="1">
      <c r="A8488" s="78">
        <v>8485.0</v>
      </c>
      <c r="C8488" s="78" t="str">
        <f>VLOOKUP(G8488,[1]Macrodata_CCF!$A$3:$D$55,4,FALSE)</f>
        <v>#ERROR!</v>
      </c>
      <c r="E8488" s="79" t="str">
        <f>VLOOKUP(G8488,[1]Macrodata_CCF!$A$3:$B$55,2,FALSE)</f>
        <v>#ERROR!</v>
      </c>
      <c r="F8488" s="78">
        <v>0.0</v>
      </c>
      <c r="G8488" s="80">
        <v>20.0</v>
      </c>
      <c r="H8488" s="81">
        <v>65000.0</v>
      </c>
      <c r="I8488" s="81">
        <v>180000.0</v>
      </c>
      <c r="J8488" s="81">
        <v>183600.0</v>
      </c>
      <c r="K8488" s="81">
        <v>180000.0</v>
      </c>
      <c r="L8488" s="82">
        <v>1.031304347826087</v>
      </c>
      <c r="N8488" s="83">
        <f t="shared" si="1"/>
        <v>1.031304348</v>
      </c>
      <c r="O8488" s="83">
        <f t="shared" si="2"/>
        <v>1</v>
      </c>
      <c r="Q8488" s="83">
        <f t="shared" si="3"/>
        <v>0.6388888889</v>
      </c>
      <c r="R8488" s="83">
        <f t="shared" si="4"/>
        <v>1.031304348</v>
      </c>
      <c r="S8488" s="83" t="b">
        <f t="shared" si="5"/>
        <v>0</v>
      </c>
      <c r="T8488" s="72"/>
      <c r="U8488" s="72"/>
      <c r="V8488" s="72"/>
      <c r="W8488" s="72"/>
      <c r="X8488" s="72"/>
      <c r="Y8488" s="72"/>
      <c r="Z8488" s="72"/>
      <c r="AA8488" s="72"/>
      <c r="AB8488" s="72"/>
      <c r="AC8488" s="72"/>
      <c r="AD8488" s="72"/>
      <c r="AE8488" s="72"/>
      <c r="AF8488" s="72"/>
      <c r="AG8488" s="72"/>
      <c r="AH8488" s="72"/>
      <c r="AI8488" s="72"/>
      <c r="AJ8488" s="72"/>
      <c r="AK8488" s="72"/>
    </row>
    <row r="8489" ht="14.25" customHeight="1">
      <c r="A8489" s="78">
        <v>8486.0</v>
      </c>
      <c r="C8489" s="78" t="str">
        <f>VLOOKUP(G8489,[1]Macrodata_CCF!$A$3:$D$55,4,FALSE)</f>
        <v>#ERROR!</v>
      </c>
      <c r="E8489" s="79" t="str">
        <f>VLOOKUP(G8489,[1]Macrodata_CCF!$A$3:$B$55,2,FALSE)</f>
        <v>#ERROR!</v>
      </c>
      <c r="F8489" s="78">
        <v>0.0</v>
      </c>
      <c r="G8489" s="80">
        <v>25.0</v>
      </c>
      <c r="H8489" s="81">
        <v>228410.0</v>
      </c>
      <c r="I8489" s="81">
        <v>640000.0</v>
      </c>
      <c r="J8489" s="81">
        <v>302495.0</v>
      </c>
      <c r="K8489" s="81">
        <v>640000.0</v>
      </c>
      <c r="L8489" s="82">
        <v>0.1799970844772711</v>
      </c>
      <c r="N8489" s="83">
        <f t="shared" si="1"/>
        <v>0.1799970845</v>
      </c>
      <c r="O8489" s="83">
        <f t="shared" si="2"/>
        <v>0.1799970845</v>
      </c>
      <c r="Q8489" s="83">
        <f t="shared" si="3"/>
        <v>0.643109375</v>
      </c>
      <c r="R8489" s="83">
        <f t="shared" si="4"/>
        <v>0.1799970845</v>
      </c>
      <c r="S8489" s="83" t="b">
        <f t="shared" si="5"/>
        <v>0</v>
      </c>
      <c r="T8489" s="72"/>
      <c r="U8489" s="72"/>
      <c r="V8489" s="72"/>
      <c r="W8489" s="72"/>
      <c r="X8489" s="72"/>
      <c r="Y8489" s="72"/>
      <c r="Z8489" s="72"/>
      <c r="AA8489" s="72"/>
      <c r="AB8489" s="72"/>
      <c r="AC8489" s="72"/>
      <c r="AD8489" s="72"/>
      <c r="AE8489" s="72"/>
      <c r="AF8489" s="72"/>
      <c r="AG8489" s="72"/>
      <c r="AH8489" s="72"/>
      <c r="AI8489" s="72"/>
      <c r="AJ8489" s="72"/>
      <c r="AK8489" s="72"/>
    </row>
    <row r="8490" ht="14.25" customHeight="1">
      <c r="A8490" s="78">
        <v>8487.0</v>
      </c>
      <c r="C8490" s="78" t="str">
        <f>VLOOKUP(G8490,[1]Macrodata_CCF!$A$3:$D$55,4,FALSE)</f>
        <v>#ERROR!</v>
      </c>
      <c r="E8490" s="79" t="str">
        <f>VLOOKUP(G8490,[1]Macrodata_CCF!$A$3:$B$55,2,FALSE)</f>
        <v>#ERROR!</v>
      </c>
      <c r="F8490" s="78">
        <v>0.0</v>
      </c>
      <c r="G8490" s="80">
        <v>12.0</v>
      </c>
      <c r="H8490" s="81">
        <v>435650.0</v>
      </c>
      <c r="I8490" s="81">
        <v>950000.0</v>
      </c>
      <c r="J8490" s="81">
        <v>538520.0</v>
      </c>
      <c r="K8490" s="81">
        <v>950000.0</v>
      </c>
      <c r="L8490" s="82">
        <v>0.2</v>
      </c>
      <c r="N8490" s="83">
        <f t="shared" si="1"/>
        <v>0.2</v>
      </c>
      <c r="O8490" s="83">
        <f t="shared" si="2"/>
        <v>0.2</v>
      </c>
      <c r="Q8490" s="83">
        <f t="shared" si="3"/>
        <v>0.5414210526</v>
      </c>
      <c r="R8490" s="83">
        <f t="shared" si="4"/>
        <v>0.2</v>
      </c>
      <c r="S8490" s="83" t="b">
        <f t="shared" si="5"/>
        <v>0</v>
      </c>
      <c r="T8490" s="72"/>
      <c r="U8490" s="72"/>
      <c r="V8490" s="72"/>
      <c r="W8490" s="72"/>
      <c r="X8490" s="72"/>
      <c r="Y8490" s="72"/>
      <c r="Z8490" s="72"/>
      <c r="AA8490" s="72"/>
      <c r="AB8490" s="72"/>
      <c r="AC8490" s="72"/>
      <c r="AD8490" s="72"/>
      <c r="AE8490" s="72"/>
      <c r="AF8490" s="72"/>
      <c r="AG8490" s="72"/>
      <c r="AH8490" s="72"/>
      <c r="AI8490" s="72"/>
      <c r="AJ8490" s="72"/>
      <c r="AK8490" s="72"/>
    </row>
    <row r="8491" ht="14.25" customHeight="1">
      <c r="A8491" s="78">
        <v>8488.0</v>
      </c>
      <c r="C8491" s="78" t="str">
        <f>VLOOKUP(G8491,[1]Macrodata_CCF!$A$3:$D$55,4,FALSE)</f>
        <v>#ERROR!</v>
      </c>
      <c r="E8491" s="79" t="str">
        <f>VLOOKUP(G8491,[1]Macrodata_CCF!$A$3:$B$55,2,FALSE)</f>
        <v>#ERROR!</v>
      </c>
      <c r="F8491" s="78">
        <v>0.0</v>
      </c>
      <c r="G8491" s="80">
        <v>35.0</v>
      </c>
      <c r="H8491" s="81">
        <v>82175.0</v>
      </c>
      <c r="I8491" s="81">
        <v>230000.0</v>
      </c>
      <c r="J8491" s="81">
        <v>85130.0</v>
      </c>
      <c r="K8491" s="81">
        <v>230000.0</v>
      </c>
      <c r="L8491" s="82">
        <v>0.0199898528665652</v>
      </c>
      <c r="N8491" s="83">
        <f t="shared" si="1"/>
        <v>0.01998985287</v>
      </c>
      <c r="O8491" s="83">
        <f t="shared" si="2"/>
        <v>0.01998985287</v>
      </c>
      <c r="Q8491" s="83">
        <f t="shared" si="3"/>
        <v>0.6427173913</v>
      </c>
      <c r="R8491" s="83">
        <f t="shared" si="4"/>
        <v>0.01998985287</v>
      </c>
      <c r="S8491" s="83" t="b">
        <f t="shared" si="5"/>
        <v>0</v>
      </c>
      <c r="T8491" s="72"/>
      <c r="U8491" s="72"/>
      <c r="V8491" s="72"/>
      <c r="W8491" s="72"/>
      <c r="X8491" s="72"/>
      <c r="Y8491" s="72"/>
      <c r="Z8491" s="72"/>
      <c r="AA8491" s="72"/>
      <c r="AB8491" s="72"/>
      <c r="AC8491" s="72"/>
      <c r="AD8491" s="72"/>
      <c r="AE8491" s="72"/>
      <c r="AF8491" s="72"/>
      <c r="AG8491" s="72"/>
      <c r="AH8491" s="72"/>
      <c r="AI8491" s="72"/>
      <c r="AJ8491" s="72"/>
      <c r="AK8491" s="72"/>
    </row>
    <row r="8492" ht="14.25" customHeight="1">
      <c r="A8492" s="78">
        <v>8489.0</v>
      </c>
      <c r="C8492" s="78" t="str">
        <f>VLOOKUP(G8492,[1]Macrodata_CCF!$A$3:$D$55,4,FALSE)</f>
        <v>#ERROR!</v>
      </c>
      <c r="E8492" s="79" t="str">
        <f>VLOOKUP(G8492,[1]Macrodata_CCF!$A$3:$B$55,2,FALSE)</f>
        <v>#ERROR!</v>
      </c>
      <c r="F8492" s="78">
        <v>0.0</v>
      </c>
      <c r="G8492" s="80">
        <v>49.0</v>
      </c>
      <c r="H8492" s="81">
        <v>0.0</v>
      </c>
      <c r="I8492" s="81">
        <v>150000.0</v>
      </c>
      <c r="J8492" s="81">
        <v>9000.0</v>
      </c>
      <c r="K8492" s="81">
        <v>150000.0</v>
      </c>
      <c r="L8492" s="82">
        <v>0.06</v>
      </c>
      <c r="N8492" s="83">
        <f t="shared" si="1"/>
        <v>0.06</v>
      </c>
      <c r="O8492" s="83">
        <f t="shared" si="2"/>
        <v>0.06</v>
      </c>
      <c r="Q8492" s="83">
        <f t="shared" si="3"/>
        <v>1</v>
      </c>
      <c r="R8492" s="83">
        <f t="shared" si="4"/>
        <v>0.06</v>
      </c>
      <c r="S8492" s="83" t="b">
        <f t="shared" si="5"/>
        <v>0</v>
      </c>
      <c r="T8492" s="72"/>
      <c r="U8492" s="72"/>
      <c r="V8492" s="72"/>
      <c r="W8492" s="72"/>
      <c r="X8492" s="72"/>
      <c r="Y8492" s="72"/>
      <c r="Z8492" s="72"/>
      <c r="AA8492" s="72"/>
      <c r="AB8492" s="72"/>
      <c r="AC8492" s="72"/>
      <c r="AD8492" s="72"/>
      <c r="AE8492" s="72"/>
      <c r="AF8492" s="72"/>
      <c r="AG8492" s="72"/>
      <c r="AH8492" s="72"/>
      <c r="AI8492" s="72"/>
      <c r="AJ8492" s="72"/>
      <c r="AK8492" s="72"/>
    </row>
    <row r="8493" ht="14.25" customHeight="1">
      <c r="A8493" s="78">
        <v>8490.0</v>
      </c>
      <c r="C8493" s="78" t="str">
        <f>VLOOKUP(G8493,[1]Macrodata_CCF!$A$3:$D$55,4,FALSE)</f>
        <v>#ERROR!</v>
      </c>
      <c r="E8493" s="79" t="str">
        <f>VLOOKUP(G8493,[1]Macrodata_CCF!$A$3:$B$55,2,FALSE)</f>
        <v>#ERROR!</v>
      </c>
      <c r="F8493" s="78">
        <v>1.0</v>
      </c>
      <c r="G8493" s="80">
        <v>17.0</v>
      </c>
      <c r="H8493" s="81">
        <v>0.0</v>
      </c>
      <c r="I8493" s="81">
        <v>920000.0</v>
      </c>
      <c r="J8493" s="81">
        <v>441600.0</v>
      </c>
      <c r="K8493" s="81">
        <v>1472000.0</v>
      </c>
      <c r="L8493" s="82">
        <v>0.48</v>
      </c>
      <c r="N8493" s="83">
        <f t="shared" si="1"/>
        <v>0.48</v>
      </c>
      <c r="O8493" s="83">
        <f t="shared" si="2"/>
        <v>0.48</v>
      </c>
      <c r="Q8493" s="83">
        <f t="shared" si="3"/>
        <v>1</v>
      </c>
      <c r="R8493" s="83">
        <f t="shared" si="4"/>
        <v>0.48</v>
      </c>
      <c r="S8493" s="83" t="b">
        <f t="shared" si="5"/>
        <v>0</v>
      </c>
      <c r="T8493" s="72"/>
      <c r="U8493" s="72"/>
      <c r="V8493" s="72"/>
      <c r="W8493" s="72"/>
      <c r="X8493" s="72"/>
      <c r="Y8493" s="72"/>
      <c r="Z8493" s="72"/>
      <c r="AA8493" s="72"/>
      <c r="AB8493" s="72"/>
      <c r="AC8493" s="72"/>
      <c r="AD8493" s="72"/>
      <c r="AE8493" s="72"/>
      <c r="AF8493" s="72"/>
      <c r="AG8493" s="72"/>
      <c r="AH8493" s="72"/>
      <c r="AI8493" s="72"/>
      <c r="AJ8493" s="72"/>
      <c r="AK8493" s="72"/>
    </row>
    <row r="8494" ht="14.25" customHeight="1">
      <c r="A8494" s="78">
        <v>8491.0</v>
      </c>
      <c r="C8494" s="78" t="str">
        <f>VLOOKUP(G8494,[1]Macrodata_CCF!$A$3:$D$55,4,FALSE)</f>
        <v>#ERROR!</v>
      </c>
      <c r="E8494" s="79" t="str">
        <f>VLOOKUP(G8494,[1]Macrodata_CCF!$A$3:$B$55,2,FALSE)</f>
        <v>#ERROR!</v>
      </c>
      <c r="F8494" s="78">
        <v>0.0</v>
      </c>
      <c r="G8494" s="80">
        <v>15.0</v>
      </c>
      <c r="H8494" s="81">
        <v>721045.0</v>
      </c>
      <c r="I8494" s="81">
        <v>830000.0</v>
      </c>
      <c r="J8494" s="81">
        <v>740655.0</v>
      </c>
      <c r="K8494" s="81">
        <v>830000.0</v>
      </c>
      <c r="L8494" s="82">
        <v>0.1799825616080033</v>
      </c>
      <c r="N8494" s="83">
        <f t="shared" si="1"/>
        <v>0.1799825616</v>
      </c>
      <c r="O8494" s="83">
        <f t="shared" si="2"/>
        <v>0.1799825616</v>
      </c>
      <c r="Q8494" s="83">
        <f t="shared" si="3"/>
        <v>0.1312710843</v>
      </c>
      <c r="R8494" s="83">
        <f t="shared" si="4"/>
        <v>0.1799825616</v>
      </c>
      <c r="S8494" s="83" t="b">
        <f t="shared" si="5"/>
        <v>0</v>
      </c>
      <c r="T8494" s="72"/>
      <c r="U8494" s="72"/>
      <c r="V8494" s="72"/>
      <c r="W8494" s="72"/>
      <c r="X8494" s="72"/>
      <c r="Y8494" s="72"/>
      <c r="Z8494" s="72"/>
      <c r="AA8494" s="72"/>
      <c r="AB8494" s="72"/>
      <c r="AC8494" s="72"/>
      <c r="AD8494" s="72"/>
      <c r="AE8494" s="72"/>
      <c r="AF8494" s="72"/>
      <c r="AG8494" s="72"/>
      <c r="AH8494" s="72"/>
      <c r="AI8494" s="72"/>
      <c r="AJ8494" s="72"/>
      <c r="AK8494" s="72"/>
    </row>
    <row r="8495" ht="14.25" customHeight="1">
      <c r="A8495" s="78">
        <v>8492.0</v>
      </c>
      <c r="C8495" s="78" t="str">
        <f>VLOOKUP(G8495,[1]Macrodata_CCF!$A$3:$D$55,4,FALSE)</f>
        <v>#ERROR!</v>
      </c>
      <c r="E8495" s="79" t="str">
        <f>VLOOKUP(G8495,[1]Macrodata_CCF!$A$3:$B$55,2,FALSE)</f>
        <v>#ERROR!</v>
      </c>
      <c r="F8495" s="78">
        <v>0.0</v>
      </c>
      <c r="G8495" s="80">
        <v>33.0</v>
      </c>
      <c r="H8495" s="81">
        <v>102670.0</v>
      </c>
      <c r="I8495" s="81">
        <v>270000.0</v>
      </c>
      <c r="J8495" s="81">
        <v>30720.0</v>
      </c>
      <c r="K8495" s="81">
        <v>270000.0</v>
      </c>
      <c r="L8495" s="82">
        <v>-0.4299886451921353</v>
      </c>
      <c r="N8495" s="83">
        <f t="shared" si="1"/>
        <v>-0.4299886452</v>
      </c>
      <c r="O8495" s="83">
        <f t="shared" si="2"/>
        <v>0</v>
      </c>
      <c r="Q8495" s="83">
        <f t="shared" si="3"/>
        <v>0.6197407407</v>
      </c>
      <c r="R8495" s="83">
        <f t="shared" si="4"/>
        <v>-0.4299886452</v>
      </c>
      <c r="S8495" s="83" t="b">
        <f t="shared" si="5"/>
        <v>0</v>
      </c>
      <c r="T8495" s="72"/>
      <c r="U8495" s="72"/>
      <c r="V8495" s="72"/>
      <c r="W8495" s="72"/>
      <c r="X8495" s="72"/>
      <c r="Y8495" s="72"/>
      <c r="Z8495" s="72"/>
      <c r="AA8495" s="72"/>
      <c r="AB8495" s="72"/>
      <c r="AC8495" s="72"/>
      <c r="AD8495" s="72"/>
      <c r="AE8495" s="72"/>
      <c r="AF8495" s="72"/>
      <c r="AG8495" s="72"/>
      <c r="AH8495" s="72"/>
      <c r="AI8495" s="72"/>
      <c r="AJ8495" s="72"/>
      <c r="AK8495" s="72"/>
    </row>
    <row r="8496" ht="14.25" customHeight="1">
      <c r="A8496" s="78">
        <v>8493.0</v>
      </c>
      <c r="C8496" s="78" t="str">
        <f>VLOOKUP(G8496,[1]Macrodata_CCF!$A$3:$D$55,4,FALSE)</f>
        <v>#ERROR!</v>
      </c>
      <c r="E8496" s="79" t="str">
        <f>VLOOKUP(G8496,[1]Macrodata_CCF!$A$3:$B$55,2,FALSE)</f>
        <v>#ERROR!</v>
      </c>
      <c r="F8496" s="78">
        <v>0.0</v>
      </c>
      <c r="G8496" s="80">
        <v>38.0</v>
      </c>
      <c r="H8496" s="81">
        <v>341490.0</v>
      </c>
      <c r="I8496" s="81">
        <v>420000.0</v>
      </c>
      <c r="J8496" s="81">
        <v>350125.0</v>
      </c>
      <c r="K8496" s="81">
        <v>798000.0</v>
      </c>
      <c r="L8496" s="82">
        <v>0.1099859890459814</v>
      </c>
      <c r="N8496" s="83">
        <f t="shared" si="1"/>
        <v>0.109985989</v>
      </c>
      <c r="O8496" s="83">
        <f t="shared" si="2"/>
        <v>0.109985989</v>
      </c>
      <c r="Q8496" s="83">
        <f t="shared" si="3"/>
        <v>0.1869285714</v>
      </c>
      <c r="R8496" s="83">
        <f t="shared" si="4"/>
        <v>0.109985989</v>
      </c>
      <c r="S8496" s="83" t="b">
        <f t="shared" si="5"/>
        <v>0</v>
      </c>
      <c r="T8496" s="72"/>
      <c r="U8496" s="72"/>
      <c r="V8496" s="72"/>
      <c r="W8496" s="72"/>
      <c r="X8496" s="72"/>
      <c r="Y8496" s="72"/>
      <c r="Z8496" s="72"/>
      <c r="AA8496" s="72"/>
      <c r="AB8496" s="72"/>
      <c r="AC8496" s="72"/>
      <c r="AD8496" s="72"/>
      <c r="AE8496" s="72"/>
      <c r="AF8496" s="72"/>
      <c r="AG8496" s="72"/>
      <c r="AH8496" s="72"/>
      <c r="AI8496" s="72"/>
      <c r="AJ8496" s="72"/>
      <c r="AK8496" s="72"/>
    </row>
    <row r="8497" ht="14.25" customHeight="1">
      <c r="A8497" s="78">
        <v>8494.0</v>
      </c>
      <c r="C8497" s="78" t="str">
        <f>VLOOKUP(G8497,[1]Macrodata_CCF!$A$3:$D$55,4,FALSE)</f>
        <v>#ERROR!</v>
      </c>
      <c r="E8497" s="79" t="str">
        <f>VLOOKUP(G8497,[1]Macrodata_CCF!$A$3:$B$55,2,FALSE)</f>
        <v>#ERROR!</v>
      </c>
      <c r="F8497" s="78">
        <v>0.0</v>
      </c>
      <c r="G8497" s="80">
        <v>9.0</v>
      </c>
      <c r="H8497" s="81">
        <v>534255.0</v>
      </c>
      <c r="I8497" s="81">
        <v>980000.0</v>
      </c>
      <c r="J8497" s="81">
        <v>699180.0</v>
      </c>
      <c r="K8497" s="81">
        <v>980000.0</v>
      </c>
      <c r="L8497" s="82">
        <v>0.3699985417671539</v>
      </c>
      <c r="N8497" s="83">
        <f t="shared" si="1"/>
        <v>0.3699985418</v>
      </c>
      <c r="O8497" s="83">
        <f t="shared" si="2"/>
        <v>0.3699985418</v>
      </c>
      <c r="Q8497" s="83">
        <f t="shared" si="3"/>
        <v>0.4548418367</v>
      </c>
      <c r="R8497" s="83">
        <f t="shared" si="4"/>
        <v>0.3699985418</v>
      </c>
      <c r="S8497" s="83" t="b">
        <f t="shared" si="5"/>
        <v>0</v>
      </c>
      <c r="T8497" s="72"/>
      <c r="U8497" s="72"/>
      <c r="V8497" s="72"/>
      <c r="W8497" s="72"/>
      <c r="X8497" s="72"/>
      <c r="Y8497" s="72"/>
      <c r="Z8497" s="72"/>
      <c r="AA8497" s="72"/>
      <c r="AB8497" s="72"/>
      <c r="AC8497" s="72"/>
      <c r="AD8497" s="72"/>
      <c r="AE8497" s="72"/>
      <c r="AF8497" s="72"/>
      <c r="AG8497" s="72"/>
      <c r="AH8497" s="72"/>
      <c r="AI8497" s="72"/>
      <c r="AJ8497" s="72"/>
      <c r="AK8497" s="72"/>
    </row>
    <row r="8498" ht="14.25" customHeight="1">
      <c r="A8498" s="78">
        <v>8495.0</v>
      </c>
      <c r="C8498" s="78" t="str">
        <f>VLOOKUP(G8498,[1]Macrodata_CCF!$A$3:$D$55,4,FALSE)</f>
        <v>#ERROR!</v>
      </c>
      <c r="E8498" s="79" t="str">
        <f>VLOOKUP(G8498,[1]Macrodata_CCF!$A$3:$B$55,2,FALSE)</f>
        <v>#ERROR!</v>
      </c>
      <c r="F8498" s="78">
        <v>0.0</v>
      </c>
      <c r="G8498" s="80">
        <v>32.0</v>
      </c>
      <c r="H8498" s="81">
        <v>0.0</v>
      </c>
      <c r="I8498" s="81">
        <v>420000.0</v>
      </c>
      <c r="J8498" s="81">
        <v>58800.0</v>
      </c>
      <c r="K8498" s="81">
        <v>420000.0</v>
      </c>
      <c r="L8498" s="82">
        <v>0.14</v>
      </c>
      <c r="N8498" s="83">
        <f t="shared" si="1"/>
        <v>0.14</v>
      </c>
      <c r="O8498" s="83">
        <f t="shared" si="2"/>
        <v>0.14</v>
      </c>
      <c r="Q8498" s="83">
        <f t="shared" si="3"/>
        <v>1</v>
      </c>
      <c r="R8498" s="83">
        <f t="shared" si="4"/>
        <v>0.14</v>
      </c>
      <c r="S8498" s="83" t="b">
        <f t="shared" si="5"/>
        <v>0</v>
      </c>
      <c r="T8498" s="72"/>
      <c r="U8498" s="72"/>
      <c r="V8498" s="72"/>
      <c r="W8498" s="72"/>
      <c r="X8498" s="72"/>
      <c r="Y8498" s="72"/>
      <c r="Z8498" s="72"/>
      <c r="AA8498" s="72"/>
      <c r="AB8498" s="72"/>
      <c r="AC8498" s="72"/>
      <c r="AD8498" s="72"/>
      <c r="AE8498" s="72"/>
      <c r="AF8498" s="72"/>
      <c r="AG8498" s="72"/>
      <c r="AH8498" s="72"/>
      <c r="AI8498" s="72"/>
      <c r="AJ8498" s="72"/>
      <c r="AK8498" s="72"/>
    </row>
    <row r="8499" ht="14.25" customHeight="1">
      <c r="A8499" s="78">
        <v>8496.0</v>
      </c>
      <c r="C8499" s="78" t="str">
        <f>VLOOKUP(G8499,[1]Macrodata_CCF!$A$3:$D$55,4,FALSE)</f>
        <v>#ERROR!</v>
      </c>
      <c r="E8499" s="79" t="str">
        <f>VLOOKUP(G8499,[1]Macrodata_CCF!$A$3:$B$55,2,FALSE)</f>
        <v>#ERROR!</v>
      </c>
      <c r="F8499" s="78">
        <v>0.0</v>
      </c>
      <c r="G8499" s="80">
        <v>42.0</v>
      </c>
      <c r="H8499" s="81">
        <v>521920.0</v>
      </c>
      <c r="I8499" s="81">
        <v>800000.0</v>
      </c>
      <c r="J8499" s="81">
        <v>594220.0</v>
      </c>
      <c r="K8499" s="81">
        <v>1040000.0</v>
      </c>
      <c r="L8499" s="82">
        <v>0.2599971231300345</v>
      </c>
      <c r="N8499" s="83">
        <f t="shared" si="1"/>
        <v>0.2599971231</v>
      </c>
      <c r="O8499" s="83">
        <f t="shared" si="2"/>
        <v>0.2599971231</v>
      </c>
      <c r="Q8499" s="83">
        <f t="shared" si="3"/>
        <v>0.3476</v>
      </c>
      <c r="R8499" s="83">
        <f t="shared" si="4"/>
        <v>0.2599971231</v>
      </c>
      <c r="S8499" s="83" t="b">
        <f t="shared" si="5"/>
        <v>0</v>
      </c>
      <c r="T8499" s="72"/>
      <c r="U8499" s="72"/>
      <c r="V8499" s="72"/>
      <c r="W8499" s="72"/>
      <c r="X8499" s="72"/>
      <c r="Y8499" s="72"/>
      <c r="Z8499" s="72"/>
      <c r="AA8499" s="72"/>
      <c r="AB8499" s="72"/>
      <c r="AC8499" s="72"/>
      <c r="AD8499" s="72"/>
      <c r="AE8499" s="72"/>
      <c r="AF8499" s="72"/>
      <c r="AG8499" s="72"/>
      <c r="AH8499" s="72"/>
      <c r="AI8499" s="72"/>
      <c r="AJ8499" s="72"/>
      <c r="AK8499" s="72"/>
    </row>
    <row r="8500" ht="14.25" customHeight="1">
      <c r="A8500" s="78">
        <v>8497.0</v>
      </c>
      <c r="C8500" s="78" t="str">
        <f>VLOOKUP(G8500,[1]Macrodata_CCF!$A$3:$D$55,4,FALSE)</f>
        <v>#ERROR!</v>
      </c>
      <c r="E8500" s="79" t="str">
        <f>VLOOKUP(G8500,[1]Macrodata_CCF!$A$3:$B$55,2,FALSE)</f>
        <v>#ERROR!</v>
      </c>
      <c r="F8500" s="78">
        <v>0.0</v>
      </c>
      <c r="G8500" s="80">
        <v>51.0</v>
      </c>
      <c r="H8500" s="81">
        <v>205750.0</v>
      </c>
      <c r="I8500" s="81">
        <v>480000.0</v>
      </c>
      <c r="J8500" s="81">
        <v>224950.0</v>
      </c>
      <c r="K8500" s="81">
        <v>480000.0</v>
      </c>
      <c r="L8500" s="82">
        <v>0.07000911577028258</v>
      </c>
      <c r="N8500" s="83">
        <f t="shared" si="1"/>
        <v>0.07000911577</v>
      </c>
      <c r="O8500" s="83">
        <f t="shared" si="2"/>
        <v>0.07000911577</v>
      </c>
      <c r="Q8500" s="83">
        <f t="shared" si="3"/>
        <v>0.5713541667</v>
      </c>
      <c r="R8500" s="83">
        <f t="shared" si="4"/>
        <v>0.07000911577</v>
      </c>
      <c r="S8500" s="83" t="b">
        <f t="shared" si="5"/>
        <v>0</v>
      </c>
      <c r="T8500" s="72"/>
      <c r="U8500" s="72"/>
      <c r="V8500" s="72"/>
      <c r="W8500" s="72"/>
      <c r="X8500" s="72"/>
      <c r="Y8500" s="72"/>
      <c r="Z8500" s="72"/>
      <c r="AA8500" s="72"/>
      <c r="AB8500" s="72"/>
      <c r="AC8500" s="72"/>
      <c r="AD8500" s="72"/>
      <c r="AE8500" s="72"/>
      <c r="AF8500" s="72"/>
      <c r="AG8500" s="72"/>
      <c r="AH8500" s="72"/>
      <c r="AI8500" s="72"/>
      <c r="AJ8500" s="72"/>
      <c r="AK8500" s="72"/>
    </row>
    <row r="8501" ht="14.25" customHeight="1">
      <c r="A8501" s="78">
        <v>8498.0</v>
      </c>
      <c r="C8501" s="78" t="str">
        <f>VLOOKUP(G8501,[1]Macrodata_CCF!$A$3:$D$55,4,FALSE)</f>
        <v>#ERROR!</v>
      </c>
      <c r="E8501" s="79" t="str">
        <f>VLOOKUP(G8501,[1]Macrodata_CCF!$A$3:$B$55,2,FALSE)</f>
        <v>#ERROR!</v>
      </c>
      <c r="F8501" s="78">
        <v>0.0</v>
      </c>
      <c r="G8501" s="80">
        <v>49.0</v>
      </c>
      <c r="H8501" s="81">
        <v>290620.0</v>
      </c>
      <c r="I8501" s="81">
        <v>650000.0</v>
      </c>
      <c r="J8501" s="81">
        <v>337340.0</v>
      </c>
      <c r="K8501" s="81">
        <v>650000.0</v>
      </c>
      <c r="L8501" s="82">
        <v>0.130001669541989</v>
      </c>
      <c r="N8501" s="83">
        <f t="shared" si="1"/>
        <v>0.1300016695</v>
      </c>
      <c r="O8501" s="83">
        <f t="shared" si="2"/>
        <v>0.1300016695</v>
      </c>
      <c r="Q8501" s="83">
        <f t="shared" si="3"/>
        <v>0.5528923077</v>
      </c>
      <c r="R8501" s="83">
        <f t="shared" si="4"/>
        <v>0.1300016695</v>
      </c>
      <c r="S8501" s="83" t="b">
        <f t="shared" si="5"/>
        <v>0</v>
      </c>
      <c r="T8501" s="72"/>
      <c r="U8501" s="72"/>
      <c r="V8501" s="72"/>
      <c r="W8501" s="72"/>
      <c r="X8501" s="72"/>
      <c r="Y8501" s="72"/>
      <c r="Z8501" s="72"/>
      <c r="AA8501" s="72"/>
      <c r="AB8501" s="72"/>
      <c r="AC8501" s="72"/>
      <c r="AD8501" s="72"/>
      <c r="AE8501" s="72"/>
      <c r="AF8501" s="72"/>
      <c r="AG8501" s="72"/>
      <c r="AH8501" s="72"/>
      <c r="AI8501" s="72"/>
      <c r="AJ8501" s="72"/>
      <c r="AK8501" s="72"/>
    </row>
    <row r="8502" ht="14.25" customHeight="1">
      <c r="A8502" s="78">
        <v>8499.0</v>
      </c>
      <c r="C8502" s="78" t="str">
        <f>VLOOKUP(G8502,[1]Macrodata_CCF!$A$3:$D$55,4,FALSE)</f>
        <v>#ERROR!</v>
      </c>
      <c r="E8502" s="79" t="str">
        <f>VLOOKUP(G8502,[1]Macrodata_CCF!$A$3:$B$55,2,FALSE)</f>
        <v>#ERROR!</v>
      </c>
      <c r="F8502" s="78">
        <v>0.0</v>
      </c>
      <c r="G8502" s="80">
        <v>31.0</v>
      </c>
      <c r="H8502" s="81">
        <v>277795.0</v>
      </c>
      <c r="I8502" s="81">
        <v>770000.0</v>
      </c>
      <c r="J8502" s="81">
        <v>361470.0</v>
      </c>
      <c r="K8502" s="81">
        <v>770000.0</v>
      </c>
      <c r="L8502" s="82">
        <v>0.1700003047510692</v>
      </c>
      <c r="N8502" s="83">
        <f t="shared" si="1"/>
        <v>0.1700003048</v>
      </c>
      <c r="O8502" s="83">
        <f t="shared" si="2"/>
        <v>0.1700003048</v>
      </c>
      <c r="Q8502" s="83">
        <f t="shared" si="3"/>
        <v>0.6392272727</v>
      </c>
      <c r="R8502" s="83">
        <f t="shared" si="4"/>
        <v>0.1700003048</v>
      </c>
      <c r="S8502" s="83" t="b">
        <f t="shared" si="5"/>
        <v>0</v>
      </c>
      <c r="T8502" s="72"/>
      <c r="U8502" s="72"/>
      <c r="V8502" s="72"/>
      <c r="W8502" s="72"/>
      <c r="X8502" s="72"/>
      <c r="Y8502" s="72"/>
      <c r="Z8502" s="72"/>
      <c r="AA8502" s="72"/>
      <c r="AB8502" s="72"/>
      <c r="AC8502" s="72"/>
      <c r="AD8502" s="72"/>
      <c r="AE8502" s="72"/>
      <c r="AF8502" s="72"/>
      <c r="AG8502" s="72"/>
      <c r="AH8502" s="72"/>
      <c r="AI8502" s="72"/>
      <c r="AJ8502" s="72"/>
      <c r="AK8502" s="72"/>
    </row>
    <row r="8503" ht="14.25" customHeight="1">
      <c r="A8503" s="78">
        <v>8500.0</v>
      </c>
      <c r="C8503" s="78" t="str">
        <f>VLOOKUP(G8503,[1]Macrodata_CCF!$A$3:$D$55,4,FALSE)</f>
        <v>#ERROR!</v>
      </c>
      <c r="E8503" s="79" t="str">
        <f>VLOOKUP(G8503,[1]Macrodata_CCF!$A$3:$B$55,2,FALSE)</f>
        <v>#ERROR!</v>
      </c>
      <c r="F8503" s="78">
        <v>1.0</v>
      </c>
      <c r="G8503" s="80">
        <v>20.0</v>
      </c>
      <c r="H8503" s="81">
        <v>160700.0</v>
      </c>
      <c r="I8503" s="81">
        <v>560000.0</v>
      </c>
      <c r="J8503" s="81">
        <v>108790.0</v>
      </c>
      <c r="K8503" s="81">
        <v>560000.0</v>
      </c>
      <c r="L8503" s="82">
        <v>-0.1300025043826697</v>
      </c>
      <c r="N8503" s="83">
        <f t="shared" si="1"/>
        <v>-0.1300025044</v>
      </c>
      <c r="O8503" s="83">
        <f t="shared" si="2"/>
        <v>0</v>
      </c>
      <c r="Q8503" s="83">
        <f t="shared" si="3"/>
        <v>0.7130357143</v>
      </c>
      <c r="R8503" s="83">
        <f t="shared" si="4"/>
        <v>-0.1300025044</v>
      </c>
      <c r="S8503" s="83" t="b">
        <f t="shared" si="5"/>
        <v>0</v>
      </c>
      <c r="T8503" s="72"/>
      <c r="U8503" s="72"/>
      <c r="V8503" s="72"/>
      <c r="W8503" s="72"/>
      <c r="X8503" s="72"/>
      <c r="Y8503" s="72"/>
      <c r="Z8503" s="72"/>
      <c r="AA8503" s="72"/>
      <c r="AB8503" s="72"/>
      <c r="AC8503" s="72"/>
      <c r="AD8503" s="72"/>
      <c r="AE8503" s="72"/>
      <c r="AF8503" s="72"/>
      <c r="AG8503" s="72"/>
      <c r="AH8503" s="72"/>
      <c r="AI8503" s="72"/>
      <c r="AJ8503" s="72"/>
      <c r="AK8503" s="72"/>
    </row>
    <row r="8504" ht="14.25" customHeight="1">
      <c r="A8504" s="78">
        <v>8501.0</v>
      </c>
      <c r="C8504" s="78" t="str">
        <f>VLOOKUP(G8504,[1]Macrodata_CCF!$A$3:$D$55,4,FALSE)</f>
        <v>#ERROR!</v>
      </c>
      <c r="E8504" s="79" t="str">
        <f>VLOOKUP(G8504,[1]Macrodata_CCF!$A$3:$B$55,2,FALSE)</f>
        <v>#ERROR!</v>
      </c>
      <c r="F8504" s="78">
        <v>0.0</v>
      </c>
      <c r="G8504" s="80">
        <v>39.0</v>
      </c>
      <c r="H8504" s="81">
        <v>264420.0</v>
      </c>
      <c r="I8504" s="81">
        <v>620000.0</v>
      </c>
      <c r="J8504" s="81">
        <v>285755.0</v>
      </c>
      <c r="K8504" s="81">
        <v>620000.0</v>
      </c>
      <c r="L8504" s="82">
        <v>0.06000056246133079</v>
      </c>
      <c r="N8504" s="83">
        <f t="shared" si="1"/>
        <v>0.06000056246</v>
      </c>
      <c r="O8504" s="83">
        <f t="shared" si="2"/>
        <v>0.06000056246</v>
      </c>
      <c r="Q8504" s="83">
        <f t="shared" si="3"/>
        <v>0.573516129</v>
      </c>
      <c r="R8504" s="83">
        <f t="shared" si="4"/>
        <v>0.06000056246</v>
      </c>
      <c r="S8504" s="83" t="b">
        <f t="shared" si="5"/>
        <v>0</v>
      </c>
      <c r="T8504" s="72"/>
      <c r="U8504" s="72"/>
      <c r="V8504" s="72"/>
      <c r="W8504" s="72"/>
      <c r="X8504" s="72"/>
      <c r="Y8504" s="72"/>
      <c r="Z8504" s="72"/>
      <c r="AA8504" s="72"/>
      <c r="AB8504" s="72"/>
      <c r="AC8504" s="72"/>
      <c r="AD8504" s="72"/>
      <c r="AE8504" s="72"/>
      <c r="AF8504" s="72"/>
      <c r="AG8504" s="72"/>
      <c r="AH8504" s="72"/>
      <c r="AI8504" s="72"/>
      <c r="AJ8504" s="72"/>
      <c r="AK8504" s="72"/>
    </row>
    <row r="8505" ht="14.25" customHeight="1">
      <c r="A8505" s="78">
        <v>8502.0</v>
      </c>
      <c r="C8505" s="78" t="str">
        <f>VLOOKUP(G8505,[1]Macrodata_CCF!$A$3:$D$55,4,FALSE)</f>
        <v>#ERROR!</v>
      </c>
      <c r="E8505" s="79" t="str">
        <f>VLOOKUP(G8505,[1]Macrodata_CCF!$A$3:$B$55,2,FALSE)</f>
        <v>#ERROR!</v>
      </c>
      <c r="F8505" s="78">
        <v>0.0</v>
      </c>
      <c r="G8505" s="80">
        <v>26.0</v>
      </c>
      <c r="H8505" s="81">
        <v>0.0</v>
      </c>
      <c r="I8505" s="81">
        <v>380000.0</v>
      </c>
      <c r="J8505" s="81">
        <v>64600.0</v>
      </c>
      <c r="K8505" s="81">
        <v>380000.0</v>
      </c>
      <c r="L8505" s="82">
        <v>0.17</v>
      </c>
      <c r="N8505" s="83">
        <f t="shared" si="1"/>
        <v>0.17</v>
      </c>
      <c r="O8505" s="83">
        <f t="shared" si="2"/>
        <v>0.17</v>
      </c>
      <c r="Q8505" s="83">
        <f t="shared" si="3"/>
        <v>1</v>
      </c>
      <c r="R8505" s="83">
        <f t="shared" si="4"/>
        <v>0.17</v>
      </c>
      <c r="S8505" s="83" t="b">
        <f t="shared" si="5"/>
        <v>0</v>
      </c>
      <c r="T8505" s="72"/>
      <c r="U8505" s="72"/>
      <c r="V8505" s="72"/>
      <c r="W8505" s="72"/>
      <c r="X8505" s="72"/>
      <c r="Y8505" s="72"/>
      <c r="Z8505" s="72"/>
      <c r="AA8505" s="72"/>
      <c r="AB8505" s="72"/>
      <c r="AC8505" s="72"/>
      <c r="AD8505" s="72"/>
      <c r="AE8505" s="72"/>
      <c r="AF8505" s="72"/>
      <c r="AG8505" s="72"/>
      <c r="AH8505" s="72"/>
      <c r="AI8505" s="72"/>
      <c r="AJ8505" s="72"/>
      <c r="AK8505" s="72"/>
    </row>
    <row r="8506" ht="14.25" customHeight="1">
      <c r="A8506" s="78">
        <v>8503.0</v>
      </c>
      <c r="C8506" s="78" t="str">
        <f>VLOOKUP(G8506,[1]Macrodata_CCF!$A$3:$D$55,4,FALSE)</f>
        <v>#ERROR!</v>
      </c>
      <c r="E8506" s="79" t="str">
        <f>VLOOKUP(G8506,[1]Macrodata_CCF!$A$3:$B$55,2,FALSE)</f>
        <v>#ERROR!</v>
      </c>
      <c r="F8506" s="78">
        <v>0.0</v>
      </c>
      <c r="G8506" s="80">
        <v>47.0</v>
      </c>
      <c r="H8506" s="81">
        <v>275800.0</v>
      </c>
      <c r="I8506" s="81">
        <v>310000.0</v>
      </c>
      <c r="J8506" s="81">
        <v>280930.0</v>
      </c>
      <c r="K8506" s="81">
        <v>310000.0</v>
      </c>
      <c r="L8506" s="82">
        <v>0.15</v>
      </c>
      <c r="N8506" s="83">
        <f t="shared" si="1"/>
        <v>0.15</v>
      </c>
      <c r="O8506" s="83">
        <f t="shared" si="2"/>
        <v>0.15</v>
      </c>
      <c r="Q8506" s="83">
        <f t="shared" si="3"/>
        <v>0.1103225806</v>
      </c>
      <c r="R8506" s="83">
        <f t="shared" si="4"/>
        <v>0.15</v>
      </c>
      <c r="S8506" s="83" t="b">
        <f t="shared" si="5"/>
        <v>0</v>
      </c>
      <c r="T8506" s="72"/>
      <c r="U8506" s="72"/>
      <c r="V8506" s="72"/>
      <c r="W8506" s="72"/>
      <c r="X8506" s="72"/>
      <c r="Y8506" s="72"/>
      <c r="Z8506" s="72"/>
      <c r="AA8506" s="72"/>
      <c r="AB8506" s="72"/>
      <c r="AC8506" s="72"/>
      <c r="AD8506" s="72"/>
      <c r="AE8506" s="72"/>
      <c r="AF8506" s="72"/>
      <c r="AG8506" s="72"/>
      <c r="AH8506" s="72"/>
      <c r="AI8506" s="72"/>
      <c r="AJ8506" s="72"/>
      <c r="AK8506" s="72"/>
    </row>
    <row r="8507" ht="14.25" customHeight="1">
      <c r="A8507" s="78">
        <v>8504.0</v>
      </c>
      <c r="C8507" s="78" t="str">
        <f>VLOOKUP(G8507,[1]Macrodata_CCF!$A$3:$D$55,4,FALSE)</f>
        <v>#ERROR!</v>
      </c>
      <c r="E8507" s="79" t="str">
        <f>VLOOKUP(G8507,[1]Macrodata_CCF!$A$3:$B$55,2,FALSE)</f>
        <v>#ERROR!</v>
      </c>
      <c r="F8507" s="78">
        <v>0.0</v>
      </c>
      <c r="G8507" s="80">
        <v>48.0</v>
      </c>
      <c r="H8507" s="81">
        <v>19130.0</v>
      </c>
      <c r="I8507" s="81">
        <v>290000.0</v>
      </c>
      <c r="J8507" s="81">
        <v>70595.0</v>
      </c>
      <c r="K8507" s="81">
        <v>551000.0</v>
      </c>
      <c r="L8507" s="82">
        <v>0.1899988924576365</v>
      </c>
      <c r="N8507" s="83">
        <f t="shared" si="1"/>
        <v>0.1899988925</v>
      </c>
      <c r="O8507" s="83">
        <f t="shared" si="2"/>
        <v>0.1899988925</v>
      </c>
      <c r="Q8507" s="83">
        <f t="shared" si="3"/>
        <v>0.9340344828</v>
      </c>
      <c r="R8507" s="83">
        <f t="shared" si="4"/>
        <v>0.1899988925</v>
      </c>
      <c r="S8507" s="83" t="b">
        <f t="shared" si="5"/>
        <v>0</v>
      </c>
      <c r="T8507" s="72"/>
      <c r="U8507" s="72"/>
      <c r="V8507" s="72"/>
      <c r="W8507" s="72"/>
      <c r="X8507" s="72"/>
      <c r="Y8507" s="72"/>
      <c r="Z8507" s="72"/>
      <c r="AA8507" s="72"/>
      <c r="AB8507" s="72"/>
      <c r="AC8507" s="72"/>
      <c r="AD8507" s="72"/>
      <c r="AE8507" s="72"/>
      <c r="AF8507" s="72"/>
      <c r="AG8507" s="72"/>
      <c r="AH8507" s="72"/>
      <c r="AI8507" s="72"/>
      <c r="AJ8507" s="72"/>
      <c r="AK8507" s="72"/>
    </row>
    <row r="8508" ht="14.25" customHeight="1">
      <c r="A8508" s="78">
        <v>8505.0</v>
      </c>
      <c r="C8508" s="78" t="str">
        <f>VLOOKUP(G8508,[1]Macrodata_CCF!$A$3:$D$55,4,FALSE)</f>
        <v>#ERROR!</v>
      </c>
      <c r="E8508" s="79" t="str">
        <f>VLOOKUP(G8508,[1]Macrodata_CCF!$A$3:$B$55,2,FALSE)</f>
        <v>#ERROR!</v>
      </c>
      <c r="F8508" s="78">
        <v>0.0</v>
      </c>
      <c r="G8508" s="80">
        <v>53.0</v>
      </c>
      <c r="H8508" s="81">
        <v>153990.0</v>
      </c>
      <c r="I8508" s="81">
        <v>720000.0</v>
      </c>
      <c r="J8508" s="81">
        <v>210590.0</v>
      </c>
      <c r="K8508" s="81">
        <v>720000.0</v>
      </c>
      <c r="L8508" s="82">
        <v>0.09999823324676242</v>
      </c>
      <c r="N8508" s="83">
        <f t="shared" si="1"/>
        <v>0.09999823325</v>
      </c>
      <c r="O8508" s="83">
        <f t="shared" si="2"/>
        <v>0.09999823325</v>
      </c>
      <c r="Q8508" s="83">
        <f t="shared" si="3"/>
        <v>0.786125</v>
      </c>
      <c r="R8508" s="83">
        <f t="shared" si="4"/>
        <v>0.09999823325</v>
      </c>
      <c r="S8508" s="83" t="b">
        <f t="shared" si="5"/>
        <v>0</v>
      </c>
      <c r="T8508" s="72"/>
      <c r="U8508" s="72"/>
      <c r="V8508" s="72"/>
      <c r="W8508" s="72"/>
      <c r="X8508" s="72"/>
      <c r="Y8508" s="72"/>
      <c r="Z8508" s="72"/>
      <c r="AA8508" s="72"/>
      <c r="AB8508" s="72"/>
      <c r="AC8508" s="72"/>
      <c r="AD8508" s="72"/>
      <c r="AE8508" s="72"/>
      <c r="AF8508" s="72"/>
      <c r="AG8508" s="72"/>
      <c r="AH8508" s="72"/>
      <c r="AI8508" s="72"/>
      <c r="AJ8508" s="72"/>
      <c r="AK8508" s="72"/>
    </row>
    <row r="8509" ht="14.25" customHeight="1">
      <c r="A8509" s="78">
        <v>8506.0</v>
      </c>
      <c r="C8509" s="78" t="str">
        <f>VLOOKUP(G8509,[1]Macrodata_CCF!$A$3:$D$55,4,FALSE)</f>
        <v>#ERROR!</v>
      </c>
      <c r="E8509" s="79" t="str">
        <f>VLOOKUP(G8509,[1]Macrodata_CCF!$A$3:$B$55,2,FALSE)</f>
        <v>#ERROR!</v>
      </c>
      <c r="F8509" s="78">
        <v>0.0</v>
      </c>
      <c r="G8509" s="80">
        <v>19.0</v>
      </c>
      <c r="H8509" s="81">
        <v>29130.0</v>
      </c>
      <c r="I8509" s="81">
        <v>200000.0</v>
      </c>
      <c r="J8509" s="81">
        <v>63305.0</v>
      </c>
      <c r="K8509" s="81">
        <v>200000.0</v>
      </c>
      <c r="L8509" s="82">
        <v>0.2000058524024112</v>
      </c>
      <c r="N8509" s="83">
        <f t="shared" si="1"/>
        <v>0.2000058524</v>
      </c>
      <c r="O8509" s="83">
        <f t="shared" si="2"/>
        <v>0.2000058524</v>
      </c>
      <c r="Q8509" s="83">
        <f t="shared" si="3"/>
        <v>0.85435</v>
      </c>
      <c r="R8509" s="83">
        <f t="shared" si="4"/>
        <v>0.2000058524</v>
      </c>
      <c r="S8509" s="83" t="b">
        <f t="shared" si="5"/>
        <v>0</v>
      </c>
      <c r="T8509" s="72"/>
      <c r="U8509" s="72"/>
      <c r="V8509" s="72"/>
      <c r="W8509" s="72"/>
      <c r="X8509" s="72"/>
      <c r="Y8509" s="72"/>
      <c r="Z8509" s="72"/>
      <c r="AA8509" s="72"/>
      <c r="AB8509" s="72"/>
      <c r="AC8509" s="72"/>
      <c r="AD8509" s="72"/>
      <c r="AE8509" s="72"/>
      <c r="AF8509" s="72"/>
      <c r="AG8509" s="72"/>
      <c r="AH8509" s="72"/>
      <c r="AI8509" s="72"/>
      <c r="AJ8509" s="72"/>
      <c r="AK8509" s="72"/>
    </row>
    <row r="8510" ht="14.25" customHeight="1">
      <c r="A8510" s="78">
        <v>8507.0</v>
      </c>
      <c r="C8510" s="78" t="str">
        <f>VLOOKUP(G8510,[1]Macrodata_CCF!$A$3:$D$55,4,FALSE)</f>
        <v>#ERROR!</v>
      </c>
      <c r="E8510" s="79" t="str">
        <f>VLOOKUP(G8510,[1]Macrodata_CCF!$A$3:$B$55,2,FALSE)</f>
        <v>#ERROR!</v>
      </c>
      <c r="F8510" s="78">
        <v>0.0</v>
      </c>
      <c r="G8510" s="80">
        <v>36.0</v>
      </c>
      <c r="H8510" s="81">
        <v>46700.0</v>
      </c>
      <c r="I8510" s="81">
        <v>280000.0</v>
      </c>
      <c r="J8510" s="81">
        <v>79360.0</v>
      </c>
      <c r="K8510" s="81">
        <v>504000.0</v>
      </c>
      <c r="L8510" s="82">
        <v>0.1399914273467638</v>
      </c>
      <c r="N8510" s="83">
        <f t="shared" si="1"/>
        <v>0.1399914273</v>
      </c>
      <c r="O8510" s="83">
        <f t="shared" si="2"/>
        <v>0.1399914273</v>
      </c>
      <c r="Q8510" s="83">
        <f t="shared" si="3"/>
        <v>0.8332142857</v>
      </c>
      <c r="R8510" s="83">
        <f t="shared" si="4"/>
        <v>0.1399914273</v>
      </c>
      <c r="S8510" s="83" t="b">
        <f t="shared" si="5"/>
        <v>0</v>
      </c>
      <c r="T8510" s="72"/>
      <c r="U8510" s="72"/>
      <c r="V8510" s="72"/>
      <c r="W8510" s="72"/>
      <c r="X8510" s="72"/>
      <c r="Y8510" s="72"/>
      <c r="Z8510" s="72"/>
      <c r="AA8510" s="72"/>
      <c r="AB8510" s="72"/>
      <c r="AC8510" s="72"/>
      <c r="AD8510" s="72"/>
      <c r="AE8510" s="72"/>
      <c r="AF8510" s="72"/>
      <c r="AG8510" s="72"/>
      <c r="AH8510" s="72"/>
      <c r="AI8510" s="72"/>
      <c r="AJ8510" s="72"/>
      <c r="AK8510" s="72"/>
    </row>
    <row r="8511" ht="14.25" customHeight="1">
      <c r="A8511" s="78">
        <v>8508.0</v>
      </c>
      <c r="C8511" s="78" t="str">
        <f>VLOOKUP(G8511,[1]Macrodata_CCF!$A$3:$D$55,4,FALSE)</f>
        <v>#ERROR!</v>
      </c>
      <c r="E8511" s="79" t="str">
        <f>VLOOKUP(G8511,[1]Macrodata_CCF!$A$3:$B$55,2,FALSE)</f>
        <v>#ERROR!</v>
      </c>
      <c r="F8511" s="78">
        <v>0.0</v>
      </c>
      <c r="G8511" s="80">
        <v>23.0</v>
      </c>
      <c r="H8511" s="81">
        <v>48325.0</v>
      </c>
      <c r="I8511" s="81">
        <v>70000.0</v>
      </c>
      <c r="J8511" s="81">
        <v>52445.0</v>
      </c>
      <c r="K8511" s="81">
        <v>70000.0</v>
      </c>
      <c r="L8511" s="82">
        <v>0.190080738177624</v>
      </c>
      <c r="N8511" s="83">
        <f t="shared" si="1"/>
        <v>0.1900807382</v>
      </c>
      <c r="O8511" s="83">
        <f t="shared" si="2"/>
        <v>0.1900807382</v>
      </c>
      <c r="Q8511" s="83">
        <f t="shared" si="3"/>
        <v>0.3096428571</v>
      </c>
      <c r="R8511" s="83">
        <f t="shared" si="4"/>
        <v>0.1900807382</v>
      </c>
      <c r="S8511" s="83" t="b">
        <f t="shared" si="5"/>
        <v>0</v>
      </c>
      <c r="T8511" s="72"/>
      <c r="U8511" s="72"/>
      <c r="V8511" s="72"/>
      <c r="W8511" s="72"/>
      <c r="X8511" s="72"/>
      <c r="Y8511" s="72"/>
      <c r="Z8511" s="72"/>
      <c r="AA8511" s="72"/>
      <c r="AB8511" s="72"/>
      <c r="AC8511" s="72"/>
      <c r="AD8511" s="72"/>
      <c r="AE8511" s="72"/>
      <c r="AF8511" s="72"/>
      <c r="AG8511" s="72"/>
      <c r="AH8511" s="72"/>
      <c r="AI8511" s="72"/>
      <c r="AJ8511" s="72"/>
      <c r="AK8511" s="72"/>
    </row>
    <row r="8512" ht="14.25" customHeight="1">
      <c r="A8512" s="78">
        <v>8509.0</v>
      </c>
      <c r="C8512" s="78" t="str">
        <f>VLOOKUP(G8512,[1]Macrodata_CCF!$A$3:$D$55,4,FALSE)</f>
        <v>#ERROR!</v>
      </c>
      <c r="E8512" s="79" t="str">
        <f>VLOOKUP(G8512,[1]Macrodata_CCF!$A$3:$B$55,2,FALSE)</f>
        <v>#ERROR!</v>
      </c>
      <c r="F8512" s="78">
        <v>0.0</v>
      </c>
      <c r="G8512" s="80">
        <v>37.0</v>
      </c>
      <c r="H8512" s="81">
        <v>0.0</v>
      </c>
      <c r="I8512" s="81">
        <v>810000.0</v>
      </c>
      <c r="J8512" s="81">
        <v>64800.0</v>
      </c>
      <c r="K8512" s="81">
        <v>810000.0</v>
      </c>
      <c r="L8512" s="82">
        <v>0.08</v>
      </c>
      <c r="N8512" s="83">
        <f t="shared" si="1"/>
        <v>0.08</v>
      </c>
      <c r="O8512" s="83">
        <f t="shared" si="2"/>
        <v>0.08</v>
      </c>
      <c r="Q8512" s="83">
        <f t="shared" si="3"/>
        <v>1</v>
      </c>
      <c r="R8512" s="83">
        <f t="shared" si="4"/>
        <v>0.08</v>
      </c>
      <c r="S8512" s="83" t="b">
        <f t="shared" si="5"/>
        <v>0</v>
      </c>
      <c r="T8512" s="72"/>
      <c r="U8512" s="72"/>
      <c r="V8512" s="72"/>
      <c r="W8512" s="72"/>
      <c r="X8512" s="72"/>
      <c r="Y8512" s="72"/>
      <c r="Z8512" s="72"/>
      <c r="AA8512" s="72"/>
      <c r="AB8512" s="72"/>
      <c r="AC8512" s="72"/>
      <c r="AD8512" s="72"/>
      <c r="AE8512" s="72"/>
      <c r="AF8512" s="72"/>
      <c r="AG8512" s="72"/>
      <c r="AH8512" s="72"/>
      <c r="AI8512" s="72"/>
      <c r="AJ8512" s="72"/>
      <c r="AK8512" s="72"/>
    </row>
    <row r="8513" ht="14.25" customHeight="1">
      <c r="A8513" s="78">
        <v>8510.0</v>
      </c>
      <c r="C8513" s="78" t="str">
        <f>VLOOKUP(G8513,[1]Macrodata_CCF!$A$3:$D$55,4,FALSE)</f>
        <v>#ERROR!</v>
      </c>
      <c r="E8513" s="79" t="str">
        <f>VLOOKUP(G8513,[1]Macrodata_CCF!$A$3:$B$55,2,FALSE)</f>
        <v>#ERROR!</v>
      </c>
      <c r="F8513" s="78">
        <v>0.0</v>
      </c>
      <c r="G8513" s="80">
        <v>41.0</v>
      </c>
      <c r="H8513" s="81">
        <v>83760.0</v>
      </c>
      <c r="I8513" s="81">
        <v>570000.0</v>
      </c>
      <c r="J8513" s="81">
        <v>0.0</v>
      </c>
      <c r="K8513" s="81">
        <v>969000.0</v>
      </c>
      <c r="L8513" s="82">
        <v>-0.1722606120434353</v>
      </c>
      <c r="N8513" s="83">
        <f t="shared" si="1"/>
        <v>-0.172260612</v>
      </c>
      <c r="O8513" s="83">
        <f t="shared" si="2"/>
        <v>0</v>
      </c>
      <c r="Q8513" s="83">
        <f t="shared" si="3"/>
        <v>0.8530526316</v>
      </c>
      <c r="R8513" s="83">
        <f t="shared" si="4"/>
        <v>-0.172260612</v>
      </c>
      <c r="S8513" s="83" t="b">
        <f t="shared" si="5"/>
        <v>0</v>
      </c>
      <c r="T8513" s="72"/>
      <c r="U8513" s="72"/>
      <c r="V8513" s="72"/>
      <c r="W8513" s="72"/>
      <c r="X8513" s="72"/>
      <c r="Y8513" s="72"/>
      <c r="Z8513" s="72"/>
      <c r="AA8513" s="72"/>
      <c r="AB8513" s="72"/>
      <c r="AC8513" s="72"/>
      <c r="AD8513" s="72"/>
      <c r="AE8513" s="72"/>
      <c r="AF8513" s="72"/>
      <c r="AG8513" s="72"/>
      <c r="AH8513" s="72"/>
      <c r="AI8513" s="72"/>
      <c r="AJ8513" s="72"/>
      <c r="AK8513" s="72"/>
    </row>
    <row r="8514" ht="14.25" customHeight="1">
      <c r="A8514" s="78">
        <v>8511.0</v>
      </c>
      <c r="C8514" s="78" t="str">
        <f>VLOOKUP(G8514,[1]Macrodata_CCF!$A$3:$D$55,4,FALSE)</f>
        <v>#ERROR!</v>
      </c>
      <c r="E8514" s="79" t="str">
        <f>VLOOKUP(G8514,[1]Macrodata_CCF!$A$3:$B$55,2,FALSE)</f>
        <v>#ERROR!</v>
      </c>
      <c r="F8514" s="78">
        <v>0.0</v>
      </c>
      <c r="G8514" s="80">
        <v>21.0</v>
      </c>
      <c r="H8514" s="81">
        <v>234110.0</v>
      </c>
      <c r="I8514" s="81">
        <v>370000.0</v>
      </c>
      <c r="J8514" s="81">
        <v>377400.0</v>
      </c>
      <c r="K8514" s="81">
        <v>370000.0</v>
      </c>
      <c r="L8514" s="82">
        <v>1.054455809846199</v>
      </c>
      <c r="N8514" s="83">
        <f t="shared" si="1"/>
        <v>1.05445581</v>
      </c>
      <c r="O8514" s="83">
        <f t="shared" si="2"/>
        <v>1</v>
      </c>
      <c r="Q8514" s="83">
        <f t="shared" si="3"/>
        <v>0.3672702703</v>
      </c>
      <c r="R8514" s="83">
        <f t="shared" si="4"/>
        <v>1.05445581</v>
      </c>
      <c r="S8514" s="83" t="b">
        <f t="shared" si="5"/>
        <v>0</v>
      </c>
      <c r="T8514" s="72"/>
      <c r="U8514" s="72"/>
      <c r="V8514" s="72"/>
      <c r="W8514" s="72"/>
      <c r="X8514" s="72"/>
      <c r="Y8514" s="72"/>
      <c r="Z8514" s="72"/>
      <c r="AA8514" s="72"/>
      <c r="AB8514" s="72"/>
      <c r="AC8514" s="72"/>
      <c r="AD8514" s="72"/>
      <c r="AE8514" s="72"/>
      <c r="AF8514" s="72"/>
      <c r="AG8514" s="72"/>
      <c r="AH8514" s="72"/>
      <c r="AI8514" s="72"/>
      <c r="AJ8514" s="72"/>
      <c r="AK8514" s="72"/>
    </row>
    <row r="8515" ht="14.25" customHeight="1">
      <c r="A8515" s="78">
        <v>8512.0</v>
      </c>
      <c r="C8515" s="78" t="str">
        <f>VLOOKUP(G8515,[1]Macrodata_CCF!$A$3:$D$55,4,FALSE)</f>
        <v>#ERROR!</v>
      </c>
      <c r="E8515" s="79" t="str">
        <f>VLOOKUP(G8515,[1]Macrodata_CCF!$A$3:$B$55,2,FALSE)</f>
        <v>#ERROR!</v>
      </c>
      <c r="F8515" s="78">
        <v>1.0</v>
      </c>
      <c r="G8515" s="80">
        <v>14.0</v>
      </c>
      <c r="H8515" s="81">
        <v>22870.0</v>
      </c>
      <c r="I8515" s="81">
        <v>80000.0</v>
      </c>
      <c r="J8515" s="81">
        <v>46865.0</v>
      </c>
      <c r="K8515" s="81">
        <v>128000.0</v>
      </c>
      <c r="L8515" s="82">
        <v>0.4200070015753545</v>
      </c>
      <c r="N8515" s="83">
        <f t="shared" si="1"/>
        <v>0.4200070016</v>
      </c>
      <c r="O8515" s="83">
        <f t="shared" si="2"/>
        <v>0.4200070016</v>
      </c>
      <c r="Q8515" s="83">
        <f t="shared" si="3"/>
        <v>0.714125</v>
      </c>
      <c r="R8515" s="83">
        <f t="shared" si="4"/>
        <v>0.4200070016</v>
      </c>
      <c r="S8515" s="83" t="b">
        <f t="shared" si="5"/>
        <v>0</v>
      </c>
      <c r="T8515" s="72"/>
      <c r="U8515" s="72"/>
      <c r="V8515" s="72"/>
      <c r="W8515" s="72"/>
      <c r="X8515" s="72"/>
      <c r="Y8515" s="72"/>
      <c r="Z8515" s="72"/>
      <c r="AA8515" s="72"/>
      <c r="AB8515" s="72"/>
      <c r="AC8515" s="72"/>
      <c r="AD8515" s="72"/>
      <c r="AE8515" s="72"/>
      <c r="AF8515" s="72"/>
      <c r="AG8515" s="72"/>
      <c r="AH8515" s="72"/>
      <c r="AI8515" s="72"/>
      <c r="AJ8515" s="72"/>
      <c r="AK8515" s="72"/>
    </row>
    <row r="8516" ht="14.25" customHeight="1">
      <c r="A8516" s="78">
        <v>8513.0</v>
      </c>
      <c r="C8516" s="78" t="str">
        <f>VLOOKUP(G8516,[1]Macrodata_CCF!$A$3:$D$55,4,FALSE)</f>
        <v>#ERROR!</v>
      </c>
      <c r="E8516" s="79" t="str">
        <f>VLOOKUP(G8516,[1]Macrodata_CCF!$A$3:$B$55,2,FALSE)</f>
        <v>#ERROR!</v>
      </c>
      <c r="F8516" s="78">
        <v>0.0</v>
      </c>
      <c r="G8516" s="80">
        <v>2.0</v>
      </c>
      <c r="H8516" s="81">
        <v>19995.0</v>
      </c>
      <c r="I8516" s="81">
        <v>70000.0</v>
      </c>
      <c r="J8516" s="81">
        <v>38495.0</v>
      </c>
      <c r="K8516" s="81">
        <v>70000.0</v>
      </c>
      <c r="L8516" s="82">
        <v>0.36996300369963</v>
      </c>
      <c r="N8516" s="83">
        <f t="shared" si="1"/>
        <v>0.3699630037</v>
      </c>
      <c r="O8516" s="83">
        <f t="shared" si="2"/>
        <v>0.3699630037</v>
      </c>
      <c r="Q8516" s="83">
        <f t="shared" si="3"/>
        <v>0.7143571429</v>
      </c>
      <c r="R8516" s="83">
        <f t="shared" si="4"/>
        <v>0.3699630037</v>
      </c>
      <c r="S8516" s="83" t="b">
        <f t="shared" si="5"/>
        <v>0</v>
      </c>
      <c r="T8516" s="72"/>
      <c r="U8516" s="72"/>
      <c r="V8516" s="72"/>
      <c r="W8516" s="72"/>
      <c r="X8516" s="72"/>
      <c r="Y8516" s="72"/>
      <c r="Z8516" s="72"/>
      <c r="AA8516" s="72"/>
      <c r="AB8516" s="72"/>
      <c r="AC8516" s="72"/>
      <c r="AD8516" s="72"/>
      <c r="AE8516" s="72"/>
      <c r="AF8516" s="72"/>
      <c r="AG8516" s="72"/>
      <c r="AH8516" s="72"/>
      <c r="AI8516" s="72"/>
      <c r="AJ8516" s="72"/>
      <c r="AK8516" s="72"/>
    </row>
    <row r="8517" ht="14.25" customHeight="1">
      <c r="A8517" s="78">
        <v>8514.0</v>
      </c>
      <c r="C8517" s="78" t="str">
        <f>VLOOKUP(G8517,[1]Macrodata_CCF!$A$3:$D$55,4,FALSE)</f>
        <v>#ERROR!</v>
      </c>
      <c r="E8517" s="79" t="str">
        <f>VLOOKUP(G8517,[1]Macrodata_CCF!$A$3:$B$55,2,FALSE)</f>
        <v>#ERROR!</v>
      </c>
      <c r="F8517" s="78">
        <v>0.0</v>
      </c>
      <c r="G8517" s="80">
        <v>41.0</v>
      </c>
      <c r="H8517" s="81">
        <v>366865.0</v>
      </c>
      <c r="I8517" s="81">
        <v>390000.0</v>
      </c>
      <c r="J8517" s="81">
        <v>371725.0</v>
      </c>
      <c r="K8517" s="81">
        <v>390000.0</v>
      </c>
      <c r="L8517" s="82">
        <v>0.2100713205100497</v>
      </c>
      <c r="N8517" s="83">
        <f t="shared" si="1"/>
        <v>0.2100713205</v>
      </c>
      <c r="O8517" s="83">
        <f t="shared" si="2"/>
        <v>0.2100713205</v>
      </c>
      <c r="Q8517" s="83">
        <f t="shared" si="3"/>
        <v>0.05932051282</v>
      </c>
      <c r="R8517" s="83">
        <f t="shared" si="4"/>
        <v>0.01246153846</v>
      </c>
      <c r="S8517" s="83" t="b">
        <f t="shared" si="5"/>
        <v>0</v>
      </c>
      <c r="T8517" s="72"/>
      <c r="U8517" s="72"/>
      <c r="V8517" s="72"/>
      <c r="W8517" s="72"/>
      <c r="X8517" s="72"/>
      <c r="Y8517" s="72"/>
      <c r="Z8517" s="72"/>
      <c r="AA8517" s="72"/>
      <c r="AB8517" s="72"/>
      <c r="AC8517" s="72"/>
      <c r="AD8517" s="72"/>
      <c r="AE8517" s="72"/>
      <c r="AF8517" s="72"/>
      <c r="AG8517" s="72"/>
      <c r="AH8517" s="72"/>
      <c r="AI8517" s="72"/>
      <c r="AJ8517" s="72"/>
      <c r="AK8517" s="72"/>
    </row>
    <row r="8518" ht="14.25" customHeight="1">
      <c r="A8518" s="78">
        <v>8515.0</v>
      </c>
      <c r="C8518" s="78" t="str">
        <f>VLOOKUP(G8518,[1]Macrodata_CCF!$A$3:$D$55,4,FALSE)</f>
        <v>#ERROR!</v>
      </c>
      <c r="E8518" s="79" t="str">
        <f>VLOOKUP(G8518,[1]Macrodata_CCF!$A$3:$B$55,2,FALSE)</f>
        <v>#ERROR!</v>
      </c>
      <c r="F8518" s="78">
        <v>0.0</v>
      </c>
      <c r="G8518" s="80">
        <v>11.0</v>
      </c>
      <c r="H8518" s="81">
        <v>52935.0</v>
      </c>
      <c r="I8518" s="81">
        <v>130000.0</v>
      </c>
      <c r="J8518" s="81">
        <v>65265.0</v>
      </c>
      <c r="K8518" s="81">
        <v>130000.0</v>
      </c>
      <c r="L8518" s="82">
        <v>0.1599948095763317</v>
      </c>
      <c r="N8518" s="83">
        <f t="shared" si="1"/>
        <v>0.1599948096</v>
      </c>
      <c r="O8518" s="83">
        <f t="shared" si="2"/>
        <v>0.1599948096</v>
      </c>
      <c r="Q8518" s="83">
        <f t="shared" si="3"/>
        <v>0.5928076923</v>
      </c>
      <c r="R8518" s="83">
        <f t="shared" si="4"/>
        <v>0.1599948096</v>
      </c>
      <c r="S8518" s="83" t="b">
        <f t="shared" si="5"/>
        <v>0</v>
      </c>
      <c r="T8518" s="72"/>
      <c r="U8518" s="72"/>
      <c r="V8518" s="72"/>
      <c r="W8518" s="72"/>
      <c r="X8518" s="72"/>
      <c r="Y8518" s="72"/>
      <c r="Z8518" s="72"/>
      <c r="AA8518" s="72"/>
      <c r="AB8518" s="72"/>
      <c r="AC8518" s="72"/>
      <c r="AD8518" s="72"/>
      <c r="AE8518" s="72"/>
      <c r="AF8518" s="72"/>
      <c r="AG8518" s="72"/>
      <c r="AH8518" s="72"/>
      <c r="AI8518" s="72"/>
      <c r="AJ8518" s="72"/>
      <c r="AK8518" s="72"/>
    </row>
    <row r="8519" ht="14.25" customHeight="1">
      <c r="A8519" s="78">
        <v>8516.0</v>
      </c>
      <c r="C8519" s="78" t="str">
        <f>VLOOKUP(G8519,[1]Macrodata_CCF!$A$3:$D$55,4,FALSE)</f>
        <v>#ERROR!</v>
      </c>
      <c r="E8519" s="79" t="str">
        <f>VLOOKUP(G8519,[1]Macrodata_CCF!$A$3:$B$55,2,FALSE)</f>
        <v>#ERROR!</v>
      </c>
      <c r="F8519" s="78">
        <v>1.0</v>
      </c>
      <c r="G8519" s="80">
        <v>23.0</v>
      </c>
      <c r="H8519" s="81">
        <v>350130.0</v>
      </c>
      <c r="I8519" s="81">
        <v>810000.0</v>
      </c>
      <c r="J8519" s="81">
        <v>538675.0</v>
      </c>
      <c r="K8519" s="81">
        <v>810000.0</v>
      </c>
      <c r="L8519" s="82">
        <v>0.4099963033031074</v>
      </c>
      <c r="N8519" s="83">
        <f t="shared" si="1"/>
        <v>0.4099963033</v>
      </c>
      <c r="O8519" s="83">
        <f t="shared" si="2"/>
        <v>0.4099963033</v>
      </c>
      <c r="Q8519" s="83">
        <f t="shared" si="3"/>
        <v>0.5677407407</v>
      </c>
      <c r="R8519" s="83">
        <f t="shared" si="4"/>
        <v>0.4099963033</v>
      </c>
      <c r="S8519" s="83" t="b">
        <f t="shared" si="5"/>
        <v>0</v>
      </c>
      <c r="T8519" s="72"/>
      <c r="U8519" s="72"/>
      <c r="V8519" s="72"/>
      <c r="W8519" s="72"/>
      <c r="X8519" s="72"/>
      <c r="Y8519" s="72"/>
      <c r="Z8519" s="72"/>
      <c r="AA8519" s="72"/>
      <c r="AB8519" s="72"/>
      <c r="AC8519" s="72"/>
      <c r="AD8519" s="72"/>
      <c r="AE8519" s="72"/>
      <c r="AF8519" s="72"/>
      <c r="AG8519" s="72"/>
      <c r="AH8519" s="72"/>
      <c r="AI8519" s="72"/>
      <c r="AJ8519" s="72"/>
      <c r="AK8519" s="72"/>
    </row>
    <row r="8520" ht="14.25" customHeight="1">
      <c r="A8520" s="78">
        <v>8517.0</v>
      </c>
      <c r="C8520" s="78" t="str">
        <f>VLOOKUP(G8520,[1]Macrodata_CCF!$A$3:$D$55,4,FALSE)</f>
        <v>#ERROR!</v>
      </c>
      <c r="E8520" s="79" t="str">
        <f>VLOOKUP(G8520,[1]Macrodata_CCF!$A$3:$B$55,2,FALSE)</f>
        <v>#ERROR!</v>
      </c>
      <c r="F8520" s="78">
        <v>0.0</v>
      </c>
      <c r="G8520" s="80">
        <v>40.0</v>
      </c>
      <c r="H8520" s="81">
        <v>84575.0</v>
      </c>
      <c r="I8520" s="81">
        <v>460000.0</v>
      </c>
      <c r="J8520" s="81">
        <v>99590.0</v>
      </c>
      <c r="K8520" s="81">
        <v>460000.0</v>
      </c>
      <c r="L8520" s="82">
        <v>0.03999467270426849</v>
      </c>
      <c r="N8520" s="83">
        <f t="shared" si="1"/>
        <v>0.0399946727</v>
      </c>
      <c r="O8520" s="83">
        <f t="shared" si="2"/>
        <v>0.0399946727</v>
      </c>
      <c r="Q8520" s="83">
        <f t="shared" si="3"/>
        <v>0.8161413043</v>
      </c>
      <c r="R8520" s="83">
        <f t="shared" si="4"/>
        <v>0.0399946727</v>
      </c>
      <c r="S8520" s="83" t="b">
        <f t="shared" si="5"/>
        <v>0</v>
      </c>
      <c r="T8520" s="72"/>
      <c r="U8520" s="72"/>
      <c r="V8520" s="72"/>
      <c r="W8520" s="72"/>
      <c r="X8520" s="72"/>
      <c r="Y8520" s="72"/>
      <c r="Z8520" s="72"/>
      <c r="AA8520" s="72"/>
      <c r="AB8520" s="72"/>
      <c r="AC8520" s="72"/>
      <c r="AD8520" s="72"/>
      <c r="AE8520" s="72"/>
      <c r="AF8520" s="72"/>
      <c r="AG8520" s="72"/>
      <c r="AH8520" s="72"/>
      <c r="AI8520" s="72"/>
      <c r="AJ8520" s="72"/>
      <c r="AK8520" s="72"/>
    </row>
    <row r="8521" ht="14.25" customHeight="1">
      <c r="A8521" s="78">
        <v>8518.0</v>
      </c>
      <c r="C8521" s="78" t="str">
        <f>VLOOKUP(G8521,[1]Macrodata_CCF!$A$3:$D$55,4,FALSE)</f>
        <v>#ERROR!</v>
      </c>
      <c r="E8521" s="79" t="str">
        <f>VLOOKUP(G8521,[1]Macrodata_CCF!$A$3:$B$55,2,FALSE)</f>
        <v>#ERROR!</v>
      </c>
      <c r="F8521" s="78">
        <v>0.0</v>
      </c>
      <c r="G8521" s="80">
        <v>42.0</v>
      </c>
      <c r="H8521" s="81">
        <v>8535.0</v>
      </c>
      <c r="I8521" s="81">
        <v>50000.0</v>
      </c>
      <c r="J8521" s="81">
        <v>0.0</v>
      </c>
      <c r="K8521" s="81">
        <v>50000.0</v>
      </c>
      <c r="L8521" s="82">
        <v>-0.205836247437598</v>
      </c>
      <c r="N8521" s="83">
        <f t="shared" si="1"/>
        <v>-0.2058362474</v>
      </c>
      <c r="O8521" s="83">
        <f t="shared" si="2"/>
        <v>0</v>
      </c>
      <c r="Q8521" s="83">
        <f t="shared" si="3"/>
        <v>0.8293</v>
      </c>
      <c r="R8521" s="83">
        <f t="shared" si="4"/>
        <v>-0.2058362474</v>
      </c>
      <c r="S8521" s="83" t="b">
        <f t="shared" si="5"/>
        <v>0</v>
      </c>
      <c r="T8521" s="72"/>
      <c r="U8521" s="72"/>
      <c r="V8521" s="72"/>
      <c r="W8521" s="72"/>
      <c r="X8521" s="72"/>
      <c r="Y8521" s="72"/>
      <c r="Z8521" s="72"/>
      <c r="AA8521" s="72"/>
      <c r="AB8521" s="72"/>
      <c r="AC8521" s="72"/>
      <c r="AD8521" s="72"/>
      <c r="AE8521" s="72"/>
      <c r="AF8521" s="72"/>
      <c r="AG8521" s="72"/>
      <c r="AH8521" s="72"/>
      <c r="AI8521" s="72"/>
      <c r="AJ8521" s="72"/>
      <c r="AK8521" s="72"/>
    </row>
    <row r="8522" ht="14.25" customHeight="1">
      <c r="A8522" s="78">
        <v>8519.0</v>
      </c>
      <c r="C8522" s="78" t="str">
        <f>VLOOKUP(G8522,[1]Macrodata_CCF!$A$3:$D$55,4,FALSE)</f>
        <v>#ERROR!</v>
      </c>
      <c r="E8522" s="79" t="str">
        <f>VLOOKUP(G8522,[1]Macrodata_CCF!$A$3:$B$55,2,FALSE)</f>
        <v>#ERROR!</v>
      </c>
      <c r="F8522" s="78">
        <v>0.0</v>
      </c>
      <c r="G8522" s="80">
        <v>21.0</v>
      </c>
      <c r="H8522" s="81">
        <v>213140.0</v>
      </c>
      <c r="I8522" s="81">
        <v>660000.0</v>
      </c>
      <c r="J8522" s="81">
        <v>289105.0</v>
      </c>
      <c r="K8522" s="81">
        <v>660000.0</v>
      </c>
      <c r="L8522" s="82">
        <v>0.1699973145951752</v>
      </c>
      <c r="N8522" s="83">
        <f t="shared" si="1"/>
        <v>0.1699973146</v>
      </c>
      <c r="O8522" s="83">
        <f t="shared" si="2"/>
        <v>0.1699973146</v>
      </c>
      <c r="Q8522" s="83">
        <f t="shared" si="3"/>
        <v>0.6770606061</v>
      </c>
      <c r="R8522" s="83">
        <f t="shared" si="4"/>
        <v>0.1699973146</v>
      </c>
      <c r="S8522" s="83" t="b">
        <f t="shared" si="5"/>
        <v>0</v>
      </c>
      <c r="T8522" s="72"/>
      <c r="U8522" s="72"/>
      <c r="V8522" s="72"/>
      <c r="W8522" s="72"/>
      <c r="X8522" s="72"/>
      <c r="Y8522" s="72"/>
      <c r="Z8522" s="72"/>
      <c r="AA8522" s="72"/>
      <c r="AB8522" s="72"/>
      <c r="AC8522" s="72"/>
      <c r="AD8522" s="72"/>
      <c r="AE8522" s="72"/>
      <c r="AF8522" s="72"/>
      <c r="AG8522" s="72"/>
      <c r="AH8522" s="72"/>
      <c r="AI8522" s="72"/>
      <c r="AJ8522" s="72"/>
      <c r="AK8522" s="72"/>
    </row>
    <row r="8523" ht="14.25" customHeight="1">
      <c r="A8523" s="78">
        <v>8520.0</v>
      </c>
      <c r="C8523" s="78" t="str">
        <f>VLOOKUP(G8523,[1]Macrodata_CCF!$A$3:$D$55,4,FALSE)</f>
        <v>#ERROR!</v>
      </c>
      <c r="E8523" s="79" t="str">
        <f>VLOOKUP(G8523,[1]Macrodata_CCF!$A$3:$B$55,2,FALSE)</f>
        <v>#ERROR!</v>
      </c>
      <c r="F8523" s="78">
        <v>0.0</v>
      </c>
      <c r="G8523" s="80">
        <v>49.0</v>
      </c>
      <c r="H8523" s="81">
        <v>188805.0</v>
      </c>
      <c r="I8523" s="81">
        <v>330000.0</v>
      </c>
      <c r="J8523" s="81">
        <v>198690.0</v>
      </c>
      <c r="K8523" s="81">
        <v>330000.0</v>
      </c>
      <c r="L8523" s="82">
        <v>0.07000956124508659</v>
      </c>
      <c r="N8523" s="83">
        <f t="shared" si="1"/>
        <v>0.07000956125</v>
      </c>
      <c r="O8523" s="83">
        <f t="shared" si="2"/>
        <v>0.07000956125</v>
      </c>
      <c r="Q8523" s="83">
        <f t="shared" si="3"/>
        <v>0.4278636364</v>
      </c>
      <c r="R8523" s="83">
        <f t="shared" si="4"/>
        <v>0.07000956125</v>
      </c>
      <c r="S8523" s="83" t="b">
        <f t="shared" si="5"/>
        <v>0</v>
      </c>
      <c r="T8523" s="72"/>
      <c r="U8523" s="72"/>
      <c r="V8523" s="72"/>
      <c r="W8523" s="72"/>
      <c r="X8523" s="72"/>
      <c r="Y8523" s="72"/>
      <c r="Z8523" s="72"/>
      <c r="AA8523" s="72"/>
      <c r="AB8523" s="72"/>
      <c r="AC8523" s="72"/>
      <c r="AD8523" s="72"/>
      <c r="AE8523" s="72"/>
      <c r="AF8523" s="72"/>
      <c r="AG8523" s="72"/>
      <c r="AH8523" s="72"/>
      <c r="AI8523" s="72"/>
      <c r="AJ8523" s="72"/>
      <c r="AK8523" s="72"/>
    </row>
    <row r="8524" ht="14.25" customHeight="1">
      <c r="A8524" s="78">
        <v>8521.0</v>
      </c>
      <c r="C8524" s="78" t="str">
        <f>VLOOKUP(G8524,[1]Macrodata_CCF!$A$3:$D$55,4,FALSE)</f>
        <v>#ERROR!</v>
      </c>
      <c r="E8524" s="79" t="str">
        <f>VLOOKUP(G8524,[1]Macrodata_CCF!$A$3:$B$55,2,FALSE)</f>
        <v>#ERROR!</v>
      </c>
      <c r="F8524" s="78">
        <v>0.0</v>
      </c>
      <c r="G8524" s="80">
        <v>35.0</v>
      </c>
      <c r="H8524" s="81">
        <v>523500.0</v>
      </c>
      <c r="I8524" s="81">
        <v>830000.0</v>
      </c>
      <c r="J8524" s="81">
        <v>846600.0</v>
      </c>
      <c r="K8524" s="81">
        <v>830000.0</v>
      </c>
      <c r="L8524" s="82">
        <v>1.05415986949429</v>
      </c>
      <c r="N8524" s="83">
        <f t="shared" si="1"/>
        <v>1.054159869</v>
      </c>
      <c r="O8524" s="83">
        <f t="shared" si="2"/>
        <v>1</v>
      </c>
      <c r="Q8524" s="83">
        <f t="shared" si="3"/>
        <v>0.3692771084</v>
      </c>
      <c r="R8524" s="83">
        <f t="shared" si="4"/>
        <v>1.054159869</v>
      </c>
      <c r="S8524" s="83" t="b">
        <f t="shared" si="5"/>
        <v>0</v>
      </c>
      <c r="T8524" s="72"/>
      <c r="U8524" s="72"/>
      <c r="V8524" s="72"/>
      <c r="W8524" s="72"/>
      <c r="X8524" s="72"/>
      <c r="Y8524" s="72"/>
      <c r="Z8524" s="72"/>
      <c r="AA8524" s="72"/>
      <c r="AB8524" s="72"/>
      <c r="AC8524" s="72"/>
      <c r="AD8524" s="72"/>
      <c r="AE8524" s="72"/>
      <c r="AF8524" s="72"/>
      <c r="AG8524" s="72"/>
      <c r="AH8524" s="72"/>
      <c r="AI8524" s="72"/>
      <c r="AJ8524" s="72"/>
      <c r="AK8524" s="72"/>
    </row>
    <row r="8525" ht="14.25" customHeight="1">
      <c r="A8525" s="78">
        <v>8522.0</v>
      </c>
      <c r="C8525" s="78" t="str">
        <f>VLOOKUP(G8525,[1]Macrodata_CCF!$A$3:$D$55,4,FALSE)</f>
        <v>#ERROR!</v>
      </c>
      <c r="E8525" s="79" t="str">
        <f>VLOOKUP(G8525,[1]Macrodata_CCF!$A$3:$B$55,2,FALSE)</f>
        <v>#ERROR!</v>
      </c>
      <c r="F8525" s="78">
        <v>0.0</v>
      </c>
      <c r="G8525" s="80">
        <v>46.0</v>
      </c>
      <c r="H8525" s="81">
        <v>0.0</v>
      </c>
      <c r="I8525" s="81">
        <v>1000000.0</v>
      </c>
      <c r="J8525" s="81">
        <v>0.0</v>
      </c>
      <c r="K8525" s="81">
        <v>1900000.0</v>
      </c>
      <c r="L8525" s="82">
        <v>0.0</v>
      </c>
      <c r="N8525" s="83">
        <f t="shared" si="1"/>
        <v>0</v>
      </c>
      <c r="O8525" s="83">
        <f t="shared" si="2"/>
        <v>0</v>
      </c>
      <c r="Q8525" s="83">
        <f t="shared" si="3"/>
        <v>1</v>
      </c>
      <c r="R8525" s="83">
        <f t="shared" si="4"/>
        <v>0</v>
      </c>
      <c r="S8525" s="83" t="b">
        <f t="shared" si="5"/>
        <v>0</v>
      </c>
      <c r="T8525" s="72"/>
      <c r="U8525" s="72"/>
      <c r="V8525" s="72"/>
      <c r="W8525" s="72"/>
      <c r="X8525" s="72"/>
      <c r="Y8525" s="72"/>
      <c r="Z8525" s="72"/>
      <c r="AA8525" s="72"/>
      <c r="AB8525" s="72"/>
      <c r="AC8525" s="72"/>
      <c r="AD8525" s="72"/>
      <c r="AE8525" s="72"/>
      <c r="AF8525" s="72"/>
      <c r="AG8525" s="72"/>
      <c r="AH8525" s="72"/>
      <c r="AI8525" s="72"/>
      <c r="AJ8525" s="72"/>
      <c r="AK8525" s="72"/>
    </row>
    <row r="8526" ht="14.25" customHeight="1">
      <c r="A8526" s="78">
        <v>8523.0</v>
      </c>
      <c r="C8526" s="78" t="str">
        <f>VLOOKUP(G8526,[1]Macrodata_CCF!$A$3:$D$55,4,FALSE)</f>
        <v>#ERROR!</v>
      </c>
      <c r="E8526" s="79" t="str">
        <f>VLOOKUP(G8526,[1]Macrodata_CCF!$A$3:$B$55,2,FALSE)</f>
        <v>#ERROR!</v>
      </c>
      <c r="F8526" s="78">
        <v>0.0</v>
      </c>
      <c r="G8526" s="80">
        <v>20.0</v>
      </c>
      <c r="H8526" s="81">
        <v>144765.0</v>
      </c>
      <c r="I8526" s="81">
        <v>490000.0</v>
      </c>
      <c r="J8526" s="81">
        <v>821425.0</v>
      </c>
      <c r="K8526" s="81">
        <v>931000.0</v>
      </c>
      <c r="L8526" s="82">
        <v>1.959998262053384</v>
      </c>
      <c r="N8526" s="83">
        <f t="shared" si="1"/>
        <v>1.959998262</v>
      </c>
      <c r="O8526" s="83">
        <f t="shared" si="2"/>
        <v>1</v>
      </c>
      <c r="Q8526" s="83">
        <f t="shared" si="3"/>
        <v>0.7045612245</v>
      </c>
      <c r="R8526" s="83">
        <f t="shared" si="4"/>
        <v>1.959998262</v>
      </c>
      <c r="S8526" s="83" t="b">
        <f t="shared" si="5"/>
        <v>0</v>
      </c>
      <c r="T8526" s="72"/>
      <c r="U8526" s="72"/>
      <c r="V8526" s="72"/>
      <c r="W8526" s="72"/>
      <c r="X8526" s="72"/>
      <c r="Y8526" s="72"/>
      <c r="Z8526" s="72"/>
      <c r="AA8526" s="72"/>
      <c r="AB8526" s="72"/>
      <c r="AC8526" s="72"/>
      <c r="AD8526" s="72"/>
      <c r="AE8526" s="72"/>
      <c r="AF8526" s="72"/>
      <c r="AG8526" s="72"/>
      <c r="AH8526" s="72"/>
      <c r="AI8526" s="72"/>
      <c r="AJ8526" s="72"/>
      <c r="AK8526" s="72"/>
    </row>
    <row r="8527" ht="14.25" customHeight="1">
      <c r="A8527" s="78">
        <v>8524.0</v>
      </c>
      <c r="C8527" s="78" t="str">
        <f>VLOOKUP(G8527,[1]Macrodata_CCF!$A$3:$D$55,4,FALSE)</f>
        <v>#ERROR!</v>
      </c>
      <c r="E8527" s="79" t="str">
        <f>VLOOKUP(G8527,[1]Macrodata_CCF!$A$3:$B$55,2,FALSE)</f>
        <v>#ERROR!</v>
      </c>
      <c r="F8527" s="78">
        <v>0.0</v>
      </c>
      <c r="G8527" s="80">
        <v>51.0</v>
      </c>
      <c r="H8527" s="81">
        <v>76825.0</v>
      </c>
      <c r="I8527" s="81">
        <v>130000.0</v>
      </c>
      <c r="J8527" s="81">
        <v>83205.0</v>
      </c>
      <c r="K8527" s="81">
        <v>130000.0</v>
      </c>
      <c r="L8527" s="82">
        <v>0.1199811941701928</v>
      </c>
      <c r="N8527" s="83">
        <f t="shared" si="1"/>
        <v>0.1199811942</v>
      </c>
      <c r="O8527" s="83">
        <f t="shared" si="2"/>
        <v>0.1199811942</v>
      </c>
      <c r="Q8527" s="83">
        <f t="shared" si="3"/>
        <v>0.4090384615</v>
      </c>
      <c r="R8527" s="83">
        <f t="shared" si="4"/>
        <v>0.1199811942</v>
      </c>
      <c r="S8527" s="83" t="b">
        <f t="shared" si="5"/>
        <v>0</v>
      </c>
      <c r="T8527" s="72"/>
      <c r="U8527" s="72"/>
      <c r="V8527" s="72"/>
      <c r="W8527" s="72"/>
      <c r="X8527" s="72"/>
      <c r="Y8527" s="72"/>
      <c r="Z8527" s="72"/>
      <c r="AA8527" s="72"/>
      <c r="AB8527" s="72"/>
      <c r="AC8527" s="72"/>
      <c r="AD8527" s="72"/>
      <c r="AE8527" s="72"/>
      <c r="AF8527" s="72"/>
      <c r="AG8527" s="72"/>
      <c r="AH8527" s="72"/>
      <c r="AI8527" s="72"/>
      <c r="AJ8527" s="72"/>
      <c r="AK8527" s="72"/>
    </row>
    <row r="8528" ht="14.25" customHeight="1">
      <c r="A8528" s="78">
        <v>8525.0</v>
      </c>
      <c r="C8528" s="78" t="str">
        <f>VLOOKUP(G8528,[1]Macrodata_CCF!$A$3:$D$55,4,FALSE)</f>
        <v>#ERROR!</v>
      </c>
      <c r="E8528" s="79" t="str">
        <f>VLOOKUP(G8528,[1]Macrodata_CCF!$A$3:$B$55,2,FALSE)</f>
        <v>#ERROR!</v>
      </c>
      <c r="F8528" s="78">
        <v>0.0</v>
      </c>
      <c r="G8528" s="80">
        <v>21.0</v>
      </c>
      <c r="H8528" s="81">
        <v>266055.0</v>
      </c>
      <c r="I8528" s="81">
        <v>280000.0</v>
      </c>
      <c r="J8528" s="81">
        <v>268705.0</v>
      </c>
      <c r="K8528" s="81">
        <v>280000.0</v>
      </c>
      <c r="L8528" s="82">
        <v>0.190032269630692</v>
      </c>
      <c r="N8528" s="83">
        <f t="shared" si="1"/>
        <v>0.1900322696</v>
      </c>
      <c r="O8528" s="83">
        <f t="shared" si="2"/>
        <v>0.1900322696</v>
      </c>
      <c r="Q8528" s="83">
        <f t="shared" si="3"/>
        <v>0.04980357143</v>
      </c>
      <c r="R8528" s="83">
        <f t="shared" si="4"/>
        <v>0.009464285714</v>
      </c>
      <c r="S8528" s="83" t="b">
        <f t="shared" si="5"/>
        <v>0</v>
      </c>
      <c r="T8528" s="72"/>
      <c r="U8528" s="72"/>
      <c r="V8528" s="72"/>
      <c r="W8528" s="72"/>
      <c r="X8528" s="72"/>
      <c r="Y8528" s="72"/>
      <c r="Z8528" s="72"/>
      <c r="AA8528" s="72"/>
      <c r="AB8528" s="72"/>
      <c r="AC8528" s="72"/>
      <c r="AD8528" s="72"/>
      <c r="AE8528" s="72"/>
      <c r="AF8528" s="72"/>
      <c r="AG8528" s="72"/>
      <c r="AH8528" s="72"/>
      <c r="AI8528" s="72"/>
      <c r="AJ8528" s="72"/>
      <c r="AK8528" s="72"/>
    </row>
    <row r="8529" ht="14.25" customHeight="1">
      <c r="A8529" s="78">
        <v>8526.0</v>
      </c>
      <c r="C8529" s="78" t="str">
        <f>VLOOKUP(G8529,[1]Macrodata_CCF!$A$3:$D$55,4,FALSE)</f>
        <v>#ERROR!</v>
      </c>
      <c r="E8529" s="79" t="str">
        <f>VLOOKUP(G8529,[1]Macrodata_CCF!$A$3:$B$55,2,FALSE)</f>
        <v>#ERROR!</v>
      </c>
      <c r="F8529" s="78">
        <v>0.0</v>
      </c>
      <c r="G8529" s="80">
        <v>12.0</v>
      </c>
      <c r="H8529" s="81">
        <v>160500.0</v>
      </c>
      <c r="I8529" s="81">
        <v>610000.0</v>
      </c>
      <c r="J8529" s="81">
        <v>259390.0</v>
      </c>
      <c r="K8529" s="81">
        <v>610000.0</v>
      </c>
      <c r="L8529" s="82">
        <v>0.22</v>
      </c>
      <c r="N8529" s="83">
        <f t="shared" si="1"/>
        <v>0.22</v>
      </c>
      <c r="O8529" s="83">
        <f t="shared" si="2"/>
        <v>0.22</v>
      </c>
      <c r="Q8529" s="83">
        <f t="shared" si="3"/>
        <v>0.7368852459</v>
      </c>
      <c r="R8529" s="83">
        <f t="shared" si="4"/>
        <v>0.22</v>
      </c>
      <c r="S8529" s="83" t="b">
        <f t="shared" si="5"/>
        <v>0</v>
      </c>
      <c r="T8529" s="72"/>
      <c r="U8529" s="72"/>
      <c r="V8529" s="72"/>
      <c r="W8529" s="72"/>
      <c r="X8529" s="72"/>
      <c r="Y8529" s="72"/>
      <c r="Z8529" s="72"/>
      <c r="AA8529" s="72"/>
      <c r="AB8529" s="72"/>
      <c r="AC8529" s="72"/>
      <c r="AD8529" s="72"/>
      <c r="AE8529" s="72"/>
      <c r="AF8529" s="72"/>
      <c r="AG8529" s="72"/>
      <c r="AH8529" s="72"/>
      <c r="AI8529" s="72"/>
      <c r="AJ8529" s="72"/>
      <c r="AK8529" s="72"/>
    </row>
    <row r="8530" ht="14.25" customHeight="1">
      <c r="A8530" s="78">
        <v>8527.0</v>
      </c>
      <c r="C8530" s="78" t="str">
        <f>VLOOKUP(G8530,[1]Macrodata_CCF!$A$3:$D$55,4,FALSE)</f>
        <v>#ERROR!</v>
      </c>
      <c r="E8530" s="79" t="str">
        <f>VLOOKUP(G8530,[1]Macrodata_CCF!$A$3:$B$55,2,FALSE)</f>
        <v>#ERROR!</v>
      </c>
      <c r="F8530" s="78">
        <v>0.0</v>
      </c>
      <c r="G8530" s="80">
        <v>24.0</v>
      </c>
      <c r="H8530" s="81">
        <v>983560.0</v>
      </c>
      <c r="I8530" s="81">
        <v>1000000.0</v>
      </c>
      <c r="J8530" s="81">
        <v>978135.0</v>
      </c>
      <c r="K8530" s="81">
        <v>1000000.0</v>
      </c>
      <c r="L8530" s="82">
        <v>-0.3299878345498783</v>
      </c>
      <c r="N8530" s="83">
        <f t="shared" si="1"/>
        <v>-0.3299878345</v>
      </c>
      <c r="O8530" s="83">
        <f t="shared" si="2"/>
        <v>0</v>
      </c>
      <c r="Q8530" s="83">
        <f t="shared" si="3"/>
        <v>0.01644</v>
      </c>
      <c r="R8530" s="83">
        <f t="shared" si="4"/>
        <v>-0.005425</v>
      </c>
      <c r="S8530" s="83" t="b">
        <f t="shared" si="5"/>
        <v>0</v>
      </c>
      <c r="T8530" s="72"/>
      <c r="U8530" s="72"/>
      <c r="V8530" s="72"/>
      <c r="W8530" s="72"/>
      <c r="X8530" s="72"/>
      <c r="Y8530" s="72"/>
      <c r="Z8530" s="72"/>
      <c r="AA8530" s="72"/>
      <c r="AB8530" s="72"/>
      <c r="AC8530" s="72"/>
      <c r="AD8530" s="72"/>
      <c r="AE8530" s="72"/>
      <c r="AF8530" s="72"/>
      <c r="AG8530" s="72"/>
      <c r="AH8530" s="72"/>
      <c r="AI8530" s="72"/>
      <c r="AJ8530" s="72"/>
      <c r="AK8530" s="72"/>
    </row>
    <row r="8531" ht="14.25" customHeight="1">
      <c r="A8531" s="78">
        <v>8528.0</v>
      </c>
      <c r="C8531" s="78" t="str">
        <f>VLOOKUP(G8531,[1]Macrodata_CCF!$A$3:$D$55,4,FALSE)</f>
        <v>#ERROR!</v>
      </c>
      <c r="E8531" s="79" t="str">
        <f>VLOOKUP(G8531,[1]Macrodata_CCF!$A$3:$B$55,2,FALSE)</f>
        <v>#ERROR!</v>
      </c>
      <c r="F8531" s="78">
        <v>0.0</v>
      </c>
      <c r="G8531" s="80">
        <v>19.0</v>
      </c>
      <c r="H8531" s="81">
        <v>265900.0</v>
      </c>
      <c r="I8531" s="81">
        <v>430000.0</v>
      </c>
      <c r="J8531" s="81">
        <v>288875.0</v>
      </c>
      <c r="K8531" s="81">
        <v>430000.0</v>
      </c>
      <c r="L8531" s="82">
        <v>0.1400060938452163</v>
      </c>
      <c r="N8531" s="83">
        <f t="shared" si="1"/>
        <v>0.1400060938</v>
      </c>
      <c r="O8531" s="83">
        <f t="shared" si="2"/>
        <v>0.1400060938</v>
      </c>
      <c r="Q8531" s="83">
        <f t="shared" si="3"/>
        <v>0.381627907</v>
      </c>
      <c r="R8531" s="83">
        <f t="shared" si="4"/>
        <v>0.1400060938</v>
      </c>
      <c r="S8531" s="83" t="b">
        <f t="shared" si="5"/>
        <v>0</v>
      </c>
      <c r="T8531" s="72"/>
      <c r="U8531" s="72"/>
      <c r="V8531" s="72"/>
      <c r="W8531" s="72"/>
      <c r="X8531" s="72"/>
      <c r="Y8531" s="72"/>
      <c r="Z8531" s="72"/>
      <c r="AA8531" s="72"/>
      <c r="AB8531" s="72"/>
      <c r="AC8531" s="72"/>
      <c r="AD8531" s="72"/>
      <c r="AE8531" s="72"/>
      <c r="AF8531" s="72"/>
      <c r="AG8531" s="72"/>
      <c r="AH8531" s="72"/>
      <c r="AI8531" s="72"/>
      <c r="AJ8531" s="72"/>
      <c r="AK8531" s="72"/>
    </row>
    <row r="8532" ht="14.25" customHeight="1">
      <c r="A8532" s="78">
        <v>8529.0</v>
      </c>
      <c r="C8532" s="78" t="str">
        <f>VLOOKUP(G8532,[1]Macrodata_CCF!$A$3:$D$55,4,FALSE)</f>
        <v>#ERROR!</v>
      </c>
      <c r="E8532" s="79" t="str">
        <f>VLOOKUP(G8532,[1]Macrodata_CCF!$A$3:$B$55,2,FALSE)</f>
        <v>#ERROR!</v>
      </c>
      <c r="F8532" s="78">
        <v>0.0</v>
      </c>
      <c r="G8532" s="80">
        <v>32.0</v>
      </c>
      <c r="H8532" s="81">
        <v>13440.0</v>
      </c>
      <c r="I8532" s="81">
        <v>160000.0</v>
      </c>
      <c r="J8532" s="81">
        <v>42750.0</v>
      </c>
      <c r="K8532" s="81">
        <v>160000.0</v>
      </c>
      <c r="L8532" s="82">
        <v>0.1999863537117904</v>
      </c>
      <c r="N8532" s="83">
        <f t="shared" si="1"/>
        <v>0.1999863537</v>
      </c>
      <c r="O8532" s="83">
        <f t="shared" si="2"/>
        <v>0.1999863537</v>
      </c>
      <c r="Q8532" s="83">
        <f t="shared" si="3"/>
        <v>0.916</v>
      </c>
      <c r="R8532" s="83">
        <f t="shared" si="4"/>
        <v>0.1999863537</v>
      </c>
      <c r="S8532" s="83" t="b">
        <f t="shared" si="5"/>
        <v>0</v>
      </c>
      <c r="T8532" s="72"/>
      <c r="U8532" s="72"/>
      <c r="V8532" s="72"/>
      <c r="W8532" s="72"/>
      <c r="X8532" s="72"/>
      <c r="Y8532" s="72"/>
      <c r="Z8532" s="72"/>
      <c r="AA8532" s="72"/>
      <c r="AB8532" s="72"/>
      <c r="AC8532" s="72"/>
      <c r="AD8532" s="72"/>
      <c r="AE8532" s="72"/>
      <c r="AF8532" s="72"/>
      <c r="AG8532" s="72"/>
      <c r="AH8532" s="72"/>
      <c r="AI8532" s="72"/>
      <c r="AJ8532" s="72"/>
      <c r="AK8532" s="72"/>
    </row>
    <row r="8533" ht="14.25" customHeight="1">
      <c r="A8533" s="78">
        <v>8530.0</v>
      </c>
      <c r="C8533" s="78" t="str">
        <f>VLOOKUP(G8533,[1]Macrodata_CCF!$A$3:$D$55,4,FALSE)</f>
        <v>#ERROR!</v>
      </c>
      <c r="E8533" s="79" t="str">
        <f>VLOOKUP(G8533,[1]Macrodata_CCF!$A$3:$B$55,2,FALSE)</f>
        <v>#ERROR!</v>
      </c>
      <c r="F8533" s="78">
        <v>0.0</v>
      </c>
      <c r="G8533" s="80">
        <v>51.0</v>
      </c>
      <c r="H8533" s="81">
        <v>0.0</v>
      </c>
      <c r="I8533" s="81">
        <v>230000.0</v>
      </c>
      <c r="J8533" s="81">
        <v>27600.0</v>
      </c>
      <c r="K8533" s="81">
        <v>230000.0</v>
      </c>
      <c r="L8533" s="82">
        <v>0.12</v>
      </c>
      <c r="N8533" s="83">
        <f t="shared" si="1"/>
        <v>0.12</v>
      </c>
      <c r="O8533" s="83">
        <f t="shared" si="2"/>
        <v>0.12</v>
      </c>
      <c r="Q8533" s="83">
        <f t="shared" si="3"/>
        <v>1</v>
      </c>
      <c r="R8533" s="83">
        <f t="shared" si="4"/>
        <v>0.12</v>
      </c>
      <c r="S8533" s="83" t="b">
        <f t="shared" si="5"/>
        <v>0</v>
      </c>
      <c r="T8533" s="72"/>
      <c r="U8533" s="72"/>
      <c r="V8533" s="72"/>
      <c r="W8533" s="72"/>
      <c r="X8533" s="72"/>
      <c r="Y8533" s="72"/>
      <c r="Z8533" s="72"/>
      <c r="AA8533" s="72"/>
      <c r="AB8533" s="72"/>
      <c r="AC8533" s="72"/>
      <c r="AD8533" s="72"/>
      <c r="AE8533" s="72"/>
      <c r="AF8533" s="72"/>
      <c r="AG8533" s="72"/>
      <c r="AH8533" s="72"/>
      <c r="AI8533" s="72"/>
      <c r="AJ8533" s="72"/>
      <c r="AK8533" s="72"/>
    </row>
    <row r="8534" ht="14.25" customHeight="1">
      <c r="A8534" s="78">
        <v>8531.0</v>
      </c>
      <c r="C8534" s="78" t="str">
        <f>VLOOKUP(G8534,[1]Macrodata_CCF!$A$3:$D$55,4,FALSE)</f>
        <v>#ERROR!</v>
      </c>
      <c r="E8534" s="79" t="str">
        <f>VLOOKUP(G8534,[1]Macrodata_CCF!$A$3:$B$55,2,FALSE)</f>
        <v>#ERROR!</v>
      </c>
      <c r="F8534" s="78">
        <v>0.0</v>
      </c>
      <c r="G8534" s="80">
        <v>50.0</v>
      </c>
      <c r="H8534" s="81">
        <v>299290.0</v>
      </c>
      <c r="I8534" s="81">
        <v>720000.0</v>
      </c>
      <c r="J8534" s="81">
        <v>353980.0</v>
      </c>
      <c r="K8534" s="81">
        <v>720000.0</v>
      </c>
      <c r="L8534" s="82">
        <v>0.1299945330512705</v>
      </c>
      <c r="N8534" s="83">
        <f t="shared" si="1"/>
        <v>0.1299945331</v>
      </c>
      <c r="O8534" s="83">
        <f t="shared" si="2"/>
        <v>0.1299945331</v>
      </c>
      <c r="Q8534" s="83">
        <f t="shared" si="3"/>
        <v>0.5843194444</v>
      </c>
      <c r="R8534" s="83">
        <f t="shared" si="4"/>
        <v>0.1299945331</v>
      </c>
      <c r="S8534" s="83" t="b">
        <f t="shared" si="5"/>
        <v>0</v>
      </c>
      <c r="T8534" s="72"/>
      <c r="U8534" s="72"/>
      <c r="V8534" s="72"/>
      <c r="W8534" s="72"/>
      <c r="X8534" s="72"/>
      <c r="Y8534" s="72"/>
      <c r="Z8534" s="72"/>
      <c r="AA8534" s="72"/>
      <c r="AB8534" s="72"/>
      <c r="AC8534" s="72"/>
      <c r="AD8534" s="72"/>
      <c r="AE8534" s="72"/>
      <c r="AF8534" s="72"/>
      <c r="AG8534" s="72"/>
      <c r="AH8534" s="72"/>
      <c r="AI8534" s="72"/>
      <c r="AJ8534" s="72"/>
      <c r="AK8534" s="72"/>
    </row>
    <row r="8535" ht="14.25" customHeight="1">
      <c r="A8535" s="78">
        <v>8532.0</v>
      </c>
      <c r="C8535" s="78" t="str">
        <f>VLOOKUP(G8535,[1]Macrodata_CCF!$A$3:$D$55,4,FALSE)</f>
        <v>#ERROR!</v>
      </c>
      <c r="E8535" s="79" t="str">
        <f>VLOOKUP(G8535,[1]Macrodata_CCF!$A$3:$B$55,2,FALSE)</f>
        <v>#ERROR!</v>
      </c>
      <c r="F8535" s="78">
        <v>0.0</v>
      </c>
      <c r="G8535" s="80">
        <v>22.0</v>
      </c>
      <c r="H8535" s="81">
        <v>361710.0</v>
      </c>
      <c r="I8535" s="81">
        <v>480000.0</v>
      </c>
      <c r="J8535" s="81">
        <v>385370.0</v>
      </c>
      <c r="K8535" s="81">
        <v>480000.0</v>
      </c>
      <c r="L8535" s="82">
        <v>0.2000169075999662</v>
      </c>
      <c r="N8535" s="83">
        <f t="shared" si="1"/>
        <v>0.2000169076</v>
      </c>
      <c r="O8535" s="83">
        <f t="shared" si="2"/>
        <v>0.2000169076</v>
      </c>
      <c r="Q8535" s="83">
        <f t="shared" si="3"/>
        <v>0.2464375</v>
      </c>
      <c r="R8535" s="83">
        <f t="shared" si="4"/>
        <v>0.2000169076</v>
      </c>
      <c r="S8535" s="83" t="b">
        <f t="shared" si="5"/>
        <v>0</v>
      </c>
      <c r="T8535" s="72"/>
      <c r="U8535" s="72"/>
      <c r="V8535" s="72"/>
      <c r="W8535" s="72"/>
      <c r="X8535" s="72"/>
      <c r="Y8535" s="72"/>
      <c r="Z8535" s="72"/>
      <c r="AA8535" s="72"/>
      <c r="AB8535" s="72"/>
      <c r="AC8535" s="72"/>
      <c r="AD8535" s="72"/>
      <c r="AE8535" s="72"/>
      <c r="AF8535" s="72"/>
      <c r="AG8535" s="72"/>
      <c r="AH8535" s="72"/>
      <c r="AI8535" s="72"/>
      <c r="AJ8535" s="72"/>
      <c r="AK8535" s="72"/>
    </row>
    <row r="8536" ht="14.25" customHeight="1">
      <c r="A8536" s="78">
        <v>8533.0</v>
      </c>
      <c r="C8536" s="78" t="str">
        <f>VLOOKUP(G8536,[1]Macrodata_CCF!$A$3:$D$55,4,FALSE)</f>
        <v>#ERROR!</v>
      </c>
      <c r="E8536" s="79" t="str">
        <f>VLOOKUP(G8536,[1]Macrodata_CCF!$A$3:$B$55,2,FALSE)</f>
        <v>#ERROR!</v>
      </c>
      <c r="F8536" s="78">
        <v>0.0</v>
      </c>
      <c r="G8536" s="80">
        <v>18.0</v>
      </c>
      <c r="H8536" s="81">
        <v>226020.0</v>
      </c>
      <c r="I8536" s="81">
        <v>640000.0</v>
      </c>
      <c r="J8536" s="81">
        <v>300535.0</v>
      </c>
      <c r="K8536" s="81">
        <v>832000.0</v>
      </c>
      <c r="L8536" s="82">
        <v>0.1799966181941157</v>
      </c>
      <c r="N8536" s="83">
        <f t="shared" si="1"/>
        <v>0.1799966182</v>
      </c>
      <c r="O8536" s="83">
        <f t="shared" si="2"/>
        <v>0.1799966182</v>
      </c>
      <c r="Q8536" s="83">
        <f t="shared" si="3"/>
        <v>0.64684375</v>
      </c>
      <c r="R8536" s="83">
        <f t="shared" si="4"/>
        <v>0.1799966182</v>
      </c>
      <c r="S8536" s="83" t="b">
        <f t="shared" si="5"/>
        <v>0</v>
      </c>
      <c r="T8536" s="72"/>
      <c r="U8536" s="72"/>
      <c r="V8536" s="72"/>
      <c r="W8536" s="72"/>
      <c r="X8536" s="72"/>
      <c r="Y8536" s="72"/>
      <c r="Z8536" s="72"/>
      <c r="AA8536" s="72"/>
      <c r="AB8536" s="72"/>
      <c r="AC8536" s="72"/>
      <c r="AD8536" s="72"/>
      <c r="AE8536" s="72"/>
      <c r="AF8536" s="72"/>
      <c r="AG8536" s="72"/>
      <c r="AH8536" s="72"/>
      <c r="AI8536" s="72"/>
      <c r="AJ8536" s="72"/>
      <c r="AK8536" s="72"/>
    </row>
    <row r="8537" ht="14.25" customHeight="1">
      <c r="A8537" s="78">
        <v>8534.0</v>
      </c>
      <c r="C8537" s="78" t="str">
        <f>VLOOKUP(G8537,[1]Macrodata_CCF!$A$3:$D$55,4,FALSE)</f>
        <v>#ERROR!</v>
      </c>
      <c r="E8537" s="79" t="str">
        <f>VLOOKUP(G8537,[1]Macrodata_CCF!$A$3:$B$55,2,FALSE)</f>
        <v>#ERROR!</v>
      </c>
      <c r="F8537" s="78">
        <v>0.0</v>
      </c>
      <c r="G8537" s="80">
        <v>41.0</v>
      </c>
      <c r="H8537" s="81">
        <v>276505.0</v>
      </c>
      <c r="I8537" s="81">
        <v>740000.0</v>
      </c>
      <c r="J8537" s="81">
        <v>91105.0</v>
      </c>
      <c r="K8537" s="81">
        <v>740000.0</v>
      </c>
      <c r="L8537" s="82">
        <v>-0.4000043150411547</v>
      </c>
      <c r="N8537" s="83">
        <f t="shared" si="1"/>
        <v>-0.400004315</v>
      </c>
      <c r="O8537" s="83">
        <f t="shared" si="2"/>
        <v>0</v>
      </c>
      <c r="Q8537" s="83">
        <f t="shared" si="3"/>
        <v>0.6263445946</v>
      </c>
      <c r="R8537" s="83">
        <f t="shared" si="4"/>
        <v>-0.400004315</v>
      </c>
      <c r="S8537" s="83" t="b">
        <f t="shared" si="5"/>
        <v>0</v>
      </c>
      <c r="T8537" s="72"/>
      <c r="U8537" s="72"/>
      <c r="V8537" s="72"/>
      <c r="W8537" s="72"/>
      <c r="X8537" s="72"/>
      <c r="Y8537" s="72"/>
      <c r="Z8537" s="72"/>
      <c r="AA8537" s="72"/>
      <c r="AB8537" s="72"/>
      <c r="AC8537" s="72"/>
      <c r="AD8537" s="72"/>
      <c r="AE8537" s="72"/>
      <c r="AF8537" s="72"/>
      <c r="AG8537" s="72"/>
      <c r="AH8537" s="72"/>
      <c r="AI8537" s="72"/>
      <c r="AJ8537" s="72"/>
      <c r="AK8537" s="72"/>
    </row>
    <row r="8538" ht="14.25" customHeight="1">
      <c r="A8538" s="78">
        <v>8535.0</v>
      </c>
      <c r="C8538" s="78" t="str">
        <f>VLOOKUP(G8538,[1]Macrodata_CCF!$A$3:$D$55,4,FALSE)</f>
        <v>#ERROR!</v>
      </c>
      <c r="E8538" s="79" t="str">
        <f>VLOOKUP(G8538,[1]Macrodata_CCF!$A$3:$B$55,2,FALSE)</f>
        <v>#ERROR!</v>
      </c>
      <c r="F8538" s="78">
        <v>0.0</v>
      </c>
      <c r="G8538" s="80">
        <v>19.0</v>
      </c>
      <c r="H8538" s="81">
        <v>0.0</v>
      </c>
      <c r="I8538" s="81">
        <v>910000.0</v>
      </c>
      <c r="J8538" s="81">
        <v>182000.0</v>
      </c>
      <c r="K8538" s="81">
        <v>910000.0</v>
      </c>
      <c r="L8538" s="82">
        <v>0.2</v>
      </c>
      <c r="N8538" s="83">
        <f t="shared" si="1"/>
        <v>0.2</v>
      </c>
      <c r="O8538" s="83">
        <f t="shared" si="2"/>
        <v>0.2</v>
      </c>
      <c r="Q8538" s="83">
        <f t="shared" si="3"/>
        <v>1</v>
      </c>
      <c r="R8538" s="83">
        <f t="shared" si="4"/>
        <v>0.2</v>
      </c>
      <c r="S8538" s="83" t="b">
        <f t="shared" si="5"/>
        <v>0</v>
      </c>
      <c r="T8538" s="72"/>
      <c r="U8538" s="72"/>
      <c r="V8538" s="72"/>
      <c r="W8538" s="72"/>
      <c r="X8538" s="72"/>
      <c r="Y8538" s="72"/>
      <c r="Z8538" s="72"/>
      <c r="AA8538" s="72"/>
      <c r="AB8538" s="72"/>
      <c r="AC8538" s="72"/>
      <c r="AD8538" s="72"/>
      <c r="AE8538" s="72"/>
      <c r="AF8538" s="72"/>
      <c r="AG8538" s="72"/>
      <c r="AH8538" s="72"/>
      <c r="AI8538" s="72"/>
      <c r="AJ8538" s="72"/>
      <c r="AK8538" s="72"/>
    </row>
    <row r="8539" ht="14.25" customHeight="1">
      <c r="A8539" s="78">
        <v>8536.0</v>
      </c>
      <c r="C8539" s="78" t="str">
        <f>VLOOKUP(G8539,[1]Macrodata_CCF!$A$3:$D$55,4,FALSE)</f>
        <v>#ERROR!</v>
      </c>
      <c r="E8539" s="79" t="str">
        <f>VLOOKUP(G8539,[1]Macrodata_CCF!$A$3:$B$55,2,FALSE)</f>
        <v>#ERROR!</v>
      </c>
      <c r="F8539" s="78">
        <v>0.0</v>
      </c>
      <c r="G8539" s="80">
        <v>14.0</v>
      </c>
      <c r="H8539" s="81">
        <v>18910.0</v>
      </c>
      <c r="I8539" s="81">
        <v>20000.0</v>
      </c>
      <c r="J8539" s="81">
        <v>19095.0</v>
      </c>
      <c r="K8539" s="81">
        <v>30000.0</v>
      </c>
      <c r="L8539" s="82">
        <v>0.1697247706422018</v>
      </c>
      <c r="N8539" s="83">
        <f t="shared" si="1"/>
        <v>0.1697247706</v>
      </c>
      <c r="O8539" s="83">
        <f t="shared" si="2"/>
        <v>0.1697247706</v>
      </c>
      <c r="Q8539" s="83">
        <f t="shared" si="3"/>
        <v>0.0545</v>
      </c>
      <c r="R8539" s="83">
        <f t="shared" si="4"/>
        <v>0.00925</v>
      </c>
      <c r="S8539" s="83" t="b">
        <f t="shared" si="5"/>
        <v>0</v>
      </c>
      <c r="T8539" s="72"/>
      <c r="U8539" s="72"/>
      <c r="V8539" s="72"/>
      <c r="W8539" s="72"/>
      <c r="X8539" s="72"/>
      <c r="Y8539" s="72"/>
      <c r="Z8539" s="72"/>
      <c r="AA8539" s="72"/>
      <c r="AB8539" s="72"/>
      <c r="AC8539" s="72"/>
      <c r="AD8539" s="72"/>
      <c r="AE8539" s="72"/>
      <c r="AF8539" s="72"/>
      <c r="AG8539" s="72"/>
      <c r="AH8539" s="72"/>
      <c r="AI8539" s="72"/>
      <c r="AJ8539" s="72"/>
      <c r="AK8539" s="72"/>
    </row>
    <row r="8540" ht="14.25" customHeight="1">
      <c r="A8540" s="78">
        <v>8537.0</v>
      </c>
      <c r="C8540" s="78" t="str">
        <f>VLOOKUP(G8540,[1]Macrodata_CCF!$A$3:$D$55,4,FALSE)</f>
        <v>#ERROR!</v>
      </c>
      <c r="E8540" s="79" t="str">
        <f>VLOOKUP(G8540,[1]Macrodata_CCF!$A$3:$B$55,2,FALSE)</f>
        <v>#ERROR!</v>
      </c>
      <c r="F8540" s="78">
        <v>0.0</v>
      </c>
      <c r="G8540" s="80">
        <v>13.0</v>
      </c>
      <c r="H8540" s="81">
        <v>379810.0</v>
      </c>
      <c r="I8540" s="81">
        <v>440000.0</v>
      </c>
      <c r="J8540" s="81">
        <v>448800.0</v>
      </c>
      <c r="K8540" s="81">
        <v>440000.0</v>
      </c>
      <c r="L8540" s="82">
        <v>1.146203688320319</v>
      </c>
      <c r="N8540" s="83">
        <f t="shared" si="1"/>
        <v>1.146203688</v>
      </c>
      <c r="O8540" s="83">
        <f t="shared" si="2"/>
        <v>1</v>
      </c>
      <c r="Q8540" s="83">
        <f t="shared" si="3"/>
        <v>0.1367954545</v>
      </c>
      <c r="R8540" s="83">
        <f t="shared" si="4"/>
        <v>1.146203688</v>
      </c>
      <c r="S8540" s="83" t="b">
        <f t="shared" si="5"/>
        <v>0</v>
      </c>
      <c r="T8540" s="72"/>
      <c r="U8540" s="72"/>
      <c r="V8540" s="72"/>
      <c r="W8540" s="72"/>
      <c r="X8540" s="72"/>
      <c r="Y8540" s="72"/>
      <c r="Z8540" s="72"/>
      <c r="AA8540" s="72"/>
      <c r="AB8540" s="72"/>
      <c r="AC8540" s="72"/>
      <c r="AD8540" s="72"/>
      <c r="AE8540" s="72"/>
      <c r="AF8540" s="72"/>
      <c r="AG8540" s="72"/>
      <c r="AH8540" s="72"/>
      <c r="AI8540" s="72"/>
      <c r="AJ8540" s="72"/>
      <c r="AK8540" s="72"/>
    </row>
    <row r="8541" ht="14.25" customHeight="1">
      <c r="A8541" s="78">
        <v>8538.0</v>
      </c>
      <c r="C8541" s="78" t="str">
        <f>VLOOKUP(G8541,[1]Macrodata_CCF!$A$3:$D$55,4,FALSE)</f>
        <v>#ERROR!</v>
      </c>
      <c r="E8541" s="79" t="str">
        <f>VLOOKUP(G8541,[1]Macrodata_CCF!$A$3:$B$55,2,FALSE)</f>
        <v>#ERROR!</v>
      </c>
      <c r="F8541" s="78">
        <v>0.0</v>
      </c>
      <c r="G8541" s="80">
        <v>16.0</v>
      </c>
      <c r="H8541" s="81">
        <v>42980.0</v>
      </c>
      <c r="I8541" s="81">
        <v>330000.0</v>
      </c>
      <c r="J8541" s="81">
        <v>97515.0</v>
      </c>
      <c r="K8541" s="81">
        <v>330000.0</v>
      </c>
      <c r="L8541" s="82">
        <v>0.1900041808933175</v>
      </c>
      <c r="N8541" s="83">
        <f t="shared" si="1"/>
        <v>0.1900041809</v>
      </c>
      <c r="O8541" s="83">
        <f t="shared" si="2"/>
        <v>0.1900041809</v>
      </c>
      <c r="Q8541" s="83">
        <f t="shared" si="3"/>
        <v>0.8697575758</v>
      </c>
      <c r="R8541" s="83">
        <f t="shared" si="4"/>
        <v>0.1900041809</v>
      </c>
      <c r="S8541" s="83" t="b">
        <f t="shared" si="5"/>
        <v>0</v>
      </c>
      <c r="T8541" s="72"/>
      <c r="U8541" s="72"/>
      <c r="V8541" s="72"/>
      <c r="W8541" s="72"/>
      <c r="X8541" s="72"/>
      <c r="Y8541" s="72"/>
      <c r="Z8541" s="72"/>
      <c r="AA8541" s="72"/>
      <c r="AB8541" s="72"/>
      <c r="AC8541" s="72"/>
      <c r="AD8541" s="72"/>
      <c r="AE8541" s="72"/>
      <c r="AF8541" s="72"/>
      <c r="AG8541" s="72"/>
      <c r="AH8541" s="72"/>
      <c r="AI8541" s="72"/>
      <c r="AJ8541" s="72"/>
      <c r="AK8541" s="72"/>
    </row>
    <row r="8542" ht="14.25" customHeight="1">
      <c r="A8542" s="78">
        <v>8539.0</v>
      </c>
      <c r="C8542" s="78" t="str">
        <f>VLOOKUP(G8542,[1]Macrodata_CCF!$A$3:$D$55,4,FALSE)</f>
        <v>#ERROR!</v>
      </c>
      <c r="E8542" s="79" t="str">
        <f>VLOOKUP(G8542,[1]Macrodata_CCF!$A$3:$B$55,2,FALSE)</f>
        <v>#ERROR!</v>
      </c>
      <c r="F8542" s="78">
        <v>0.0</v>
      </c>
      <c r="G8542" s="80">
        <v>22.0</v>
      </c>
      <c r="H8542" s="81">
        <v>233375.0</v>
      </c>
      <c r="I8542" s="81">
        <v>510000.0</v>
      </c>
      <c r="J8542" s="81">
        <v>274870.0</v>
      </c>
      <c r="K8542" s="81">
        <v>510000.0</v>
      </c>
      <c r="L8542" s="82">
        <v>0.1500045187528242</v>
      </c>
      <c r="N8542" s="83">
        <f t="shared" si="1"/>
        <v>0.1500045188</v>
      </c>
      <c r="O8542" s="83">
        <f t="shared" si="2"/>
        <v>0.1500045188</v>
      </c>
      <c r="Q8542" s="83">
        <f t="shared" si="3"/>
        <v>0.5424019608</v>
      </c>
      <c r="R8542" s="83">
        <f t="shared" si="4"/>
        <v>0.1500045188</v>
      </c>
      <c r="S8542" s="83" t="b">
        <f t="shared" si="5"/>
        <v>0</v>
      </c>
      <c r="T8542" s="72"/>
      <c r="U8542" s="72"/>
      <c r="V8542" s="72"/>
      <c r="W8542" s="72"/>
      <c r="X8542" s="72"/>
      <c r="Y8542" s="72"/>
      <c r="Z8542" s="72"/>
      <c r="AA8542" s="72"/>
      <c r="AB8542" s="72"/>
      <c r="AC8542" s="72"/>
      <c r="AD8542" s="72"/>
      <c r="AE8542" s="72"/>
      <c r="AF8542" s="72"/>
      <c r="AG8542" s="72"/>
      <c r="AH8542" s="72"/>
      <c r="AI8542" s="72"/>
      <c r="AJ8542" s="72"/>
      <c r="AK8542" s="72"/>
    </row>
    <row r="8543" ht="14.25" customHeight="1">
      <c r="A8543" s="78">
        <v>8540.0</v>
      </c>
      <c r="C8543" s="78" t="str">
        <f>VLOOKUP(G8543,[1]Macrodata_CCF!$A$3:$D$55,4,FALSE)</f>
        <v>#ERROR!</v>
      </c>
      <c r="E8543" s="79" t="str">
        <f>VLOOKUP(G8543,[1]Macrodata_CCF!$A$3:$B$55,2,FALSE)</f>
        <v>#ERROR!</v>
      </c>
      <c r="F8543" s="78">
        <v>0.0</v>
      </c>
      <c r="G8543" s="80">
        <v>29.0</v>
      </c>
      <c r="H8543" s="81">
        <v>94475.0</v>
      </c>
      <c r="I8543" s="81">
        <v>110000.0</v>
      </c>
      <c r="J8543" s="81">
        <v>97115.0</v>
      </c>
      <c r="K8543" s="81">
        <v>110000.0</v>
      </c>
      <c r="L8543" s="82">
        <v>0.170048309178744</v>
      </c>
      <c r="N8543" s="83">
        <f t="shared" si="1"/>
        <v>0.1700483092</v>
      </c>
      <c r="O8543" s="83">
        <f t="shared" si="2"/>
        <v>0.1700483092</v>
      </c>
      <c r="Q8543" s="83">
        <f t="shared" si="3"/>
        <v>0.1411363636</v>
      </c>
      <c r="R8543" s="83">
        <f t="shared" si="4"/>
        <v>0.1700483092</v>
      </c>
      <c r="S8543" s="83" t="b">
        <f t="shared" si="5"/>
        <v>0</v>
      </c>
      <c r="T8543" s="72"/>
      <c r="U8543" s="72"/>
      <c r="V8543" s="72"/>
      <c r="W8543" s="72"/>
      <c r="X8543" s="72"/>
      <c r="Y8543" s="72"/>
      <c r="Z8543" s="72"/>
      <c r="AA8543" s="72"/>
      <c r="AB8543" s="72"/>
      <c r="AC8543" s="72"/>
      <c r="AD8543" s="72"/>
      <c r="AE8543" s="72"/>
      <c r="AF8543" s="72"/>
      <c r="AG8543" s="72"/>
      <c r="AH8543" s="72"/>
      <c r="AI8543" s="72"/>
      <c r="AJ8543" s="72"/>
      <c r="AK8543" s="72"/>
    </row>
    <row r="8544" ht="14.25" customHeight="1">
      <c r="A8544" s="78">
        <v>8541.0</v>
      </c>
      <c r="C8544" s="78" t="str">
        <f>VLOOKUP(G8544,[1]Macrodata_CCF!$A$3:$D$55,4,FALSE)</f>
        <v>#ERROR!</v>
      </c>
      <c r="E8544" s="79" t="str">
        <f>VLOOKUP(G8544,[1]Macrodata_CCF!$A$3:$B$55,2,FALSE)</f>
        <v>#ERROR!</v>
      </c>
      <c r="F8544" s="78">
        <v>0.0</v>
      </c>
      <c r="G8544" s="80">
        <v>21.0</v>
      </c>
      <c r="H8544" s="81">
        <v>26350.0</v>
      </c>
      <c r="I8544" s="81">
        <v>390000.0</v>
      </c>
      <c r="J8544" s="81">
        <v>397800.0</v>
      </c>
      <c r="K8544" s="81">
        <v>390000.0</v>
      </c>
      <c r="L8544" s="82">
        <v>1.021449195655163</v>
      </c>
      <c r="N8544" s="83">
        <f t="shared" si="1"/>
        <v>1.021449196</v>
      </c>
      <c r="O8544" s="83">
        <f t="shared" si="2"/>
        <v>1</v>
      </c>
      <c r="Q8544" s="83">
        <f t="shared" si="3"/>
        <v>0.9324358974</v>
      </c>
      <c r="R8544" s="83">
        <f t="shared" si="4"/>
        <v>1.021449196</v>
      </c>
      <c r="S8544" s="83" t="b">
        <f t="shared" si="5"/>
        <v>0</v>
      </c>
      <c r="T8544" s="72"/>
      <c r="U8544" s="72"/>
      <c r="V8544" s="72"/>
      <c r="W8544" s="72"/>
      <c r="X8544" s="72"/>
      <c r="Y8544" s="72"/>
      <c r="Z8544" s="72"/>
      <c r="AA8544" s="72"/>
      <c r="AB8544" s="72"/>
      <c r="AC8544" s="72"/>
      <c r="AD8544" s="72"/>
      <c r="AE8544" s="72"/>
      <c r="AF8544" s="72"/>
      <c r="AG8544" s="72"/>
      <c r="AH8544" s="72"/>
      <c r="AI8544" s="72"/>
      <c r="AJ8544" s="72"/>
      <c r="AK8544" s="72"/>
    </row>
    <row r="8545" ht="14.25" customHeight="1">
      <c r="A8545" s="78">
        <v>8542.0</v>
      </c>
      <c r="C8545" s="78" t="str">
        <f>VLOOKUP(G8545,[1]Macrodata_CCF!$A$3:$D$55,4,FALSE)</f>
        <v>#ERROR!</v>
      </c>
      <c r="E8545" s="79" t="str">
        <f>VLOOKUP(G8545,[1]Macrodata_CCF!$A$3:$B$55,2,FALSE)</f>
        <v>#ERROR!</v>
      </c>
      <c r="F8545" s="78">
        <v>0.0</v>
      </c>
      <c r="G8545" s="80">
        <v>18.0</v>
      </c>
      <c r="H8545" s="81">
        <v>0.0</v>
      </c>
      <c r="I8545" s="81">
        <v>580000.0</v>
      </c>
      <c r="J8545" s="81">
        <v>98600.0</v>
      </c>
      <c r="K8545" s="81">
        <v>986000.0</v>
      </c>
      <c r="L8545" s="82">
        <v>0.17</v>
      </c>
      <c r="N8545" s="83">
        <f t="shared" si="1"/>
        <v>0.17</v>
      </c>
      <c r="O8545" s="83">
        <f t="shared" si="2"/>
        <v>0.17</v>
      </c>
      <c r="Q8545" s="83">
        <f t="shared" si="3"/>
        <v>1</v>
      </c>
      <c r="R8545" s="83">
        <f t="shared" si="4"/>
        <v>0.17</v>
      </c>
      <c r="S8545" s="83" t="b">
        <f t="shared" si="5"/>
        <v>0</v>
      </c>
      <c r="T8545" s="72"/>
      <c r="U8545" s="72"/>
      <c r="V8545" s="72"/>
      <c r="W8545" s="72"/>
      <c r="X8545" s="72"/>
      <c r="Y8545" s="72"/>
      <c r="Z8545" s="72"/>
      <c r="AA8545" s="72"/>
      <c r="AB8545" s="72"/>
      <c r="AC8545" s="72"/>
      <c r="AD8545" s="72"/>
      <c r="AE8545" s="72"/>
      <c r="AF8545" s="72"/>
      <c r="AG8545" s="72"/>
      <c r="AH8545" s="72"/>
      <c r="AI8545" s="72"/>
      <c r="AJ8545" s="72"/>
      <c r="AK8545" s="72"/>
    </row>
    <row r="8546" ht="14.25" customHeight="1">
      <c r="A8546" s="78">
        <v>8543.0</v>
      </c>
      <c r="C8546" s="78" t="str">
        <f>VLOOKUP(G8546,[1]Macrodata_CCF!$A$3:$D$55,4,FALSE)</f>
        <v>#ERROR!</v>
      </c>
      <c r="E8546" s="79" t="str">
        <f>VLOOKUP(G8546,[1]Macrodata_CCF!$A$3:$B$55,2,FALSE)</f>
        <v>#ERROR!</v>
      </c>
      <c r="F8546" s="78">
        <v>0.0</v>
      </c>
      <c r="G8546" s="80">
        <v>29.0</v>
      </c>
      <c r="H8546" s="81">
        <v>213835.0</v>
      </c>
      <c r="I8546" s="81">
        <v>800000.0</v>
      </c>
      <c r="J8546" s="81">
        <v>301760.0</v>
      </c>
      <c r="K8546" s="81">
        <v>1360000.0</v>
      </c>
      <c r="L8546" s="82">
        <v>0.1500004265010705</v>
      </c>
      <c r="N8546" s="83">
        <f t="shared" si="1"/>
        <v>0.1500004265</v>
      </c>
      <c r="O8546" s="83">
        <f t="shared" si="2"/>
        <v>0.1500004265</v>
      </c>
      <c r="Q8546" s="83">
        <f t="shared" si="3"/>
        <v>0.73270625</v>
      </c>
      <c r="R8546" s="83">
        <f t="shared" si="4"/>
        <v>0.1500004265</v>
      </c>
      <c r="S8546" s="83" t="b">
        <f t="shared" si="5"/>
        <v>0</v>
      </c>
      <c r="T8546" s="72"/>
      <c r="U8546" s="72"/>
      <c r="V8546" s="72"/>
      <c r="W8546" s="72"/>
      <c r="X8546" s="72"/>
      <c r="Y8546" s="72"/>
      <c r="Z8546" s="72"/>
      <c r="AA8546" s="72"/>
      <c r="AB8546" s="72"/>
      <c r="AC8546" s="72"/>
      <c r="AD8546" s="72"/>
      <c r="AE8546" s="72"/>
      <c r="AF8546" s="72"/>
      <c r="AG8546" s="72"/>
      <c r="AH8546" s="72"/>
      <c r="AI8546" s="72"/>
      <c r="AJ8546" s="72"/>
      <c r="AK8546" s="72"/>
    </row>
    <row r="8547" ht="14.25" customHeight="1">
      <c r="A8547" s="78">
        <v>8544.0</v>
      </c>
      <c r="C8547" s="78" t="str">
        <f>VLOOKUP(G8547,[1]Macrodata_CCF!$A$3:$D$55,4,FALSE)</f>
        <v>#ERROR!</v>
      </c>
      <c r="E8547" s="79" t="str">
        <f>VLOOKUP(G8547,[1]Macrodata_CCF!$A$3:$B$55,2,FALSE)</f>
        <v>#ERROR!</v>
      </c>
      <c r="F8547" s="78">
        <v>0.0</v>
      </c>
      <c r="G8547" s="80">
        <v>34.0</v>
      </c>
      <c r="H8547" s="81">
        <v>316090.0</v>
      </c>
      <c r="I8547" s="81">
        <v>540000.0</v>
      </c>
      <c r="J8547" s="81">
        <v>334005.0</v>
      </c>
      <c r="K8547" s="81">
        <v>864000.0</v>
      </c>
      <c r="L8547" s="82">
        <v>0.08000982537626725</v>
      </c>
      <c r="N8547" s="83">
        <f t="shared" si="1"/>
        <v>0.08000982538</v>
      </c>
      <c r="O8547" s="83">
        <f t="shared" si="2"/>
        <v>0.08000982538</v>
      </c>
      <c r="Q8547" s="83">
        <f t="shared" si="3"/>
        <v>0.4146481481</v>
      </c>
      <c r="R8547" s="83">
        <f t="shared" si="4"/>
        <v>0.08000982538</v>
      </c>
      <c r="S8547" s="83" t="b">
        <f t="shared" si="5"/>
        <v>0</v>
      </c>
      <c r="T8547" s="72"/>
      <c r="U8547" s="72"/>
      <c r="V8547" s="72"/>
      <c r="W8547" s="72"/>
      <c r="X8547" s="72"/>
      <c r="Y8547" s="72"/>
      <c r="Z8547" s="72"/>
      <c r="AA8547" s="72"/>
      <c r="AB8547" s="72"/>
      <c r="AC8547" s="72"/>
      <c r="AD8547" s="72"/>
      <c r="AE8547" s="72"/>
      <c r="AF8547" s="72"/>
      <c r="AG8547" s="72"/>
      <c r="AH8547" s="72"/>
      <c r="AI8547" s="72"/>
      <c r="AJ8547" s="72"/>
      <c r="AK8547" s="72"/>
    </row>
    <row r="8548" ht="14.25" customHeight="1">
      <c r="A8548" s="78">
        <v>8545.0</v>
      </c>
      <c r="C8548" s="78" t="str">
        <f>VLOOKUP(G8548,[1]Macrodata_CCF!$A$3:$D$55,4,FALSE)</f>
        <v>#ERROR!</v>
      </c>
      <c r="E8548" s="79" t="str">
        <f>VLOOKUP(G8548,[1]Macrodata_CCF!$A$3:$B$55,2,FALSE)</f>
        <v>#ERROR!</v>
      </c>
      <c r="F8548" s="78">
        <v>0.0</v>
      </c>
      <c r="G8548" s="80">
        <v>37.0</v>
      </c>
      <c r="H8548" s="81">
        <v>25865.0</v>
      </c>
      <c r="I8548" s="81">
        <v>530000.0</v>
      </c>
      <c r="J8548" s="81">
        <v>91405.0</v>
      </c>
      <c r="K8548" s="81">
        <v>1007000.0</v>
      </c>
      <c r="L8548" s="82">
        <v>0.1300048598093765</v>
      </c>
      <c r="N8548" s="83">
        <f t="shared" si="1"/>
        <v>0.1300048598</v>
      </c>
      <c r="O8548" s="83">
        <f t="shared" si="2"/>
        <v>0.1300048598</v>
      </c>
      <c r="Q8548" s="83">
        <f t="shared" si="3"/>
        <v>0.9511981132</v>
      </c>
      <c r="R8548" s="83">
        <f t="shared" si="4"/>
        <v>0.1300048598</v>
      </c>
      <c r="S8548" s="83" t="b">
        <f t="shared" si="5"/>
        <v>0</v>
      </c>
      <c r="T8548" s="72"/>
      <c r="U8548" s="72"/>
      <c r="V8548" s="72"/>
      <c r="W8548" s="72"/>
      <c r="X8548" s="72"/>
      <c r="Y8548" s="72"/>
      <c r="Z8548" s="72"/>
      <c r="AA8548" s="72"/>
      <c r="AB8548" s="72"/>
      <c r="AC8548" s="72"/>
      <c r="AD8548" s="72"/>
      <c r="AE8548" s="72"/>
      <c r="AF8548" s="72"/>
      <c r="AG8548" s="72"/>
      <c r="AH8548" s="72"/>
      <c r="AI8548" s="72"/>
      <c r="AJ8548" s="72"/>
      <c r="AK8548" s="72"/>
    </row>
    <row r="8549" ht="14.25" customHeight="1">
      <c r="A8549" s="78">
        <v>8546.0</v>
      </c>
      <c r="C8549" s="78" t="str">
        <f>VLOOKUP(G8549,[1]Macrodata_CCF!$A$3:$D$55,4,FALSE)</f>
        <v>#ERROR!</v>
      </c>
      <c r="E8549" s="79" t="str">
        <f>VLOOKUP(G8549,[1]Macrodata_CCF!$A$3:$B$55,2,FALSE)</f>
        <v>#ERROR!</v>
      </c>
      <c r="F8549" s="78">
        <v>0.0</v>
      </c>
      <c r="G8549" s="80">
        <v>40.0</v>
      </c>
      <c r="H8549" s="81">
        <v>43430.0</v>
      </c>
      <c r="I8549" s="81">
        <v>200000.0</v>
      </c>
      <c r="J8549" s="81">
        <v>204000.0</v>
      </c>
      <c r="K8549" s="81">
        <v>200000.0</v>
      </c>
      <c r="L8549" s="82">
        <v>1.025547678354729</v>
      </c>
      <c r="N8549" s="83">
        <f t="shared" si="1"/>
        <v>1.025547678</v>
      </c>
      <c r="O8549" s="83">
        <f t="shared" si="2"/>
        <v>1</v>
      </c>
      <c r="Q8549" s="83">
        <f t="shared" si="3"/>
        <v>0.78285</v>
      </c>
      <c r="R8549" s="83">
        <f t="shared" si="4"/>
        <v>1.025547678</v>
      </c>
      <c r="S8549" s="83" t="b">
        <f t="shared" si="5"/>
        <v>0</v>
      </c>
      <c r="T8549" s="72"/>
      <c r="U8549" s="72"/>
      <c r="V8549" s="72"/>
      <c r="W8549" s="72"/>
      <c r="X8549" s="72"/>
      <c r="Y8549" s="72"/>
      <c r="Z8549" s="72"/>
      <c r="AA8549" s="72"/>
      <c r="AB8549" s="72"/>
      <c r="AC8549" s="72"/>
      <c r="AD8549" s="72"/>
      <c r="AE8549" s="72"/>
      <c r="AF8549" s="72"/>
      <c r="AG8549" s="72"/>
      <c r="AH8549" s="72"/>
      <c r="AI8549" s="72"/>
      <c r="AJ8549" s="72"/>
      <c r="AK8549" s="72"/>
    </row>
    <row r="8550" ht="14.25" customHeight="1">
      <c r="A8550" s="78">
        <v>8547.0</v>
      </c>
      <c r="C8550" s="78" t="str">
        <f>VLOOKUP(G8550,[1]Macrodata_CCF!$A$3:$D$55,4,FALSE)</f>
        <v>#ERROR!</v>
      </c>
      <c r="E8550" s="79" t="str">
        <f>VLOOKUP(G8550,[1]Macrodata_CCF!$A$3:$B$55,2,FALSE)</f>
        <v>#ERROR!</v>
      </c>
      <c r="F8550" s="78">
        <v>1.0</v>
      </c>
      <c r="G8550" s="80">
        <v>46.0</v>
      </c>
      <c r="H8550" s="81">
        <v>0.0</v>
      </c>
      <c r="I8550" s="81">
        <v>30000.0</v>
      </c>
      <c r="J8550" s="81">
        <v>13800.0</v>
      </c>
      <c r="K8550" s="81">
        <v>30000.0</v>
      </c>
      <c r="L8550" s="82">
        <v>0.46</v>
      </c>
      <c r="N8550" s="83">
        <f t="shared" si="1"/>
        <v>0.46</v>
      </c>
      <c r="O8550" s="83">
        <f t="shared" si="2"/>
        <v>0.46</v>
      </c>
      <c r="Q8550" s="83">
        <f t="shared" si="3"/>
        <v>1</v>
      </c>
      <c r="R8550" s="83">
        <f t="shared" si="4"/>
        <v>0.46</v>
      </c>
      <c r="S8550" s="83" t="b">
        <f t="shared" si="5"/>
        <v>0</v>
      </c>
      <c r="T8550" s="72"/>
      <c r="U8550" s="72"/>
      <c r="V8550" s="72"/>
      <c r="W8550" s="72"/>
      <c r="X8550" s="72"/>
      <c r="Y8550" s="72"/>
      <c r="Z8550" s="72"/>
      <c r="AA8550" s="72"/>
      <c r="AB8550" s="72"/>
      <c r="AC8550" s="72"/>
      <c r="AD8550" s="72"/>
      <c r="AE8550" s="72"/>
      <c r="AF8550" s="72"/>
      <c r="AG8550" s="72"/>
      <c r="AH8550" s="72"/>
      <c r="AI8550" s="72"/>
      <c r="AJ8550" s="72"/>
      <c r="AK8550" s="72"/>
    </row>
    <row r="8551" ht="14.25" customHeight="1">
      <c r="A8551" s="78">
        <v>8548.0</v>
      </c>
      <c r="C8551" s="78" t="str">
        <f>VLOOKUP(G8551,[1]Macrodata_CCF!$A$3:$D$55,4,FALSE)</f>
        <v>#ERROR!</v>
      </c>
      <c r="E8551" s="79" t="str">
        <f>VLOOKUP(G8551,[1]Macrodata_CCF!$A$3:$B$55,2,FALSE)</f>
        <v>#ERROR!</v>
      </c>
      <c r="F8551" s="78">
        <v>0.0</v>
      </c>
      <c r="G8551" s="80">
        <v>17.0</v>
      </c>
      <c r="H8551" s="81">
        <v>142105.0</v>
      </c>
      <c r="I8551" s="81">
        <v>620000.0</v>
      </c>
      <c r="J8551" s="81">
        <v>213790.0</v>
      </c>
      <c r="K8551" s="81">
        <v>620000.0</v>
      </c>
      <c r="L8551" s="82">
        <v>0.1500015693823957</v>
      </c>
      <c r="N8551" s="83">
        <f t="shared" si="1"/>
        <v>0.1500015694</v>
      </c>
      <c r="O8551" s="83">
        <f t="shared" si="2"/>
        <v>0.1500015694</v>
      </c>
      <c r="Q8551" s="83">
        <f t="shared" si="3"/>
        <v>0.7707983871</v>
      </c>
      <c r="R8551" s="83">
        <f t="shared" si="4"/>
        <v>0.1500015694</v>
      </c>
      <c r="S8551" s="83" t="b">
        <f t="shared" si="5"/>
        <v>0</v>
      </c>
      <c r="T8551" s="72"/>
      <c r="U8551" s="72"/>
      <c r="V8551" s="72"/>
      <c r="W8551" s="72"/>
      <c r="X8551" s="72"/>
      <c r="Y8551" s="72"/>
      <c r="Z8551" s="72"/>
      <c r="AA8551" s="72"/>
      <c r="AB8551" s="72"/>
      <c r="AC8551" s="72"/>
      <c r="AD8551" s="72"/>
      <c r="AE8551" s="72"/>
      <c r="AF8551" s="72"/>
      <c r="AG8551" s="72"/>
      <c r="AH8551" s="72"/>
      <c r="AI8551" s="72"/>
      <c r="AJ8551" s="72"/>
      <c r="AK8551" s="72"/>
    </row>
    <row r="8552" ht="14.25" customHeight="1">
      <c r="A8552" s="78">
        <v>8549.0</v>
      </c>
      <c r="C8552" s="78" t="str">
        <f>VLOOKUP(G8552,[1]Macrodata_CCF!$A$3:$D$55,4,FALSE)</f>
        <v>#ERROR!</v>
      </c>
      <c r="E8552" s="79" t="str">
        <f>VLOOKUP(G8552,[1]Macrodata_CCF!$A$3:$B$55,2,FALSE)</f>
        <v>#ERROR!</v>
      </c>
      <c r="F8552" s="78">
        <v>0.0</v>
      </c>
      <c r="G8552" s="80">
        <v>45.0</v>
      </c>
      <c r="H8552" s="81">
        <v>13600.0</v>
      </c>
      <c r="I8552" s="81">
        <v>750000.0</v>
      </c>
      <c r="J8552" s="81">
        <v>160880.0</v>
      </c>
      <c r="K8552" s="81">
        <v>750000.0</v>
      </c>
      <c r="L8552" s="82">
        <v>0.2</v>
      </c>
      <c r="N8552" s="83">
        <f t="shared" si="1"/>
        <v>0.2</v>
      </c>
      <c r="O8552" s="83">
        <f t="shared" si="2"/>
        <v>0.2</v>
      </c>
      <c r="Q8552" s="83">
        <f t="shared" si="3"/>
        <v>0.9818666667</v>
      </c>
      <c r="R8552" s="83">
        <f t="shared" si="4"/>
        <v>0.2</v>
      </c>
      <c r="S8552" s="83" t="b">
        <f t="shared" si="5"/>
        <v>0</v>
      </c>
      <c r="T8552" s="72"/>
      <c r="U8552" s="72"/>
      <c r="V8552" s="72"/>
      <c r="W8552" s="72"/>
      <c r="X8552" s="72"/>
      <c r="Y8552" s="72"/>
      <c r="Z8552" s="72"/>
      <c r="AA8552" s="72"/>
      <c r="AB8552" s="72"/>
      <c r="AC8552" s="72"/>
      <c r="AD8552" s="72"/>
      <c r="AE8552" s="72"/>
      <c r="AF8552" s="72"/>
      <c r="AG8552" s="72"/>
      <c r="AH8552" s="72"/>
      <c r="AI8552" s="72"/>
      <c r="AJ8552" s="72"/>
      <c r="AK8552" s="72"/>
    </row>
    <row r="8553" ht="14.25" customHeight="1">
      <c r="A8553" s="78">
        <v>8550.0</v>
      </c>
      <c r="C8553" s="78" t="str">
        <f>VLOOKUP(G8553,[1]Macrodata_CCF!$A$3:$D$55,4,FALSE)</f>
        <v>#ERROR!</v>
      </c>
      <c r="E8553" s="79" t="str">
        <f>VLOOKUP(G8553,[1]Macrodata_CCF!$A$3:$B$55,2,FALSE)</f>
        <v>#ERROR!</v>
      </c>
      <c r="F8553" s="78">
        <v>0.0</v>
      </c>
      <c r="G8553" s="80">
        <v>25.0</v>
      </c>
      <c r="H8553" s="81">
        <v>298250.0</v>
      </c>
      <c r="I8553" s="81">
        <v>320000.0</v>
      </c>
      <c r="J8553" s="81">
        <v>302600.0</v>
      </c>
      <c r="K8553" s="81">
        <v>320000.0</v>
      </c>
      <c r="L8553" s="82">
        <v>0.2</v>
      </c>
      <c r="N8553" s="83">
        <f t="shared" si="1"/>
        <v>0.2</v>
      </c>
      <c r="O8553" s="83">
        <f t="shared" si="2"/>
        <v>0.2</v>
      </c>
      <c r="Q8553" s="83">
        <f t="shared" si="3"/>
        <v>0.06796875</v>
      </c>
      <c r="R8553" s="83">
        <f t="shared" si="4"/>
        <v>0.01359375</v>
      </c>
      <c r="S8553" s="83" t="b">
        <f t="shared" si="5"/>
        <v>0</v>
      </c>
      <c r="T8553" s="72"/>
      <c r="U8553" s="72"/>
      <c r="V8553" s="72"/>
      <c r="W8553" s="72"/>
      <c r="X8553" s="72"/>
      <c r="Y8553" s="72"/>
      <c r="Z8553" s="72"/>
      <c r="AA8553" s="72"/>
      <c r="AB8553" s="72"/>
      <c r="AC8553" s="72"/>
      <c r="AD8553" s="72"/>
      <c r="AE8553" s="72"/>
      <c r="AF8553" s="72"/>
      <c r="AG8553" s="72"/>
      <c r="AH8553" s="72"/>
      <c r="AI8553" s="72"/>
      <c r="AJ8553" s="72"/>
      <c r="AK8553" s="72"/>
    </row>
    <row r="8554" ht="14.25" customHeight="1">
      <c r="A8554" s="78">
        <v>8551.0</v>
      </c>
      <c r="C8554" s="78" t="str">
        <f>VLOOKUP(G8554,[1]Macrodata_CCF!$A$3:$D$55,4,FALSE)</f>
        <v>#ERROR!</v>
      </c>
      <c r="E8554" s="79" t="str">
        <f>VLOOKUP(G8554,[1]Macrodata_CCF!$A$3:$B$55,2,FALSE)</f>
        <v>#ERROR!</v>
      </c>
      <c r="F8554" s="78">
        <v>0.0</v>
      </c>
      <c r="G8554" s="80">
        <v>6.0</v>
      </c>
      <c r="H8554" s="81">
        <v>245920.0</v>
      </c>
      <c r="I8554" s="81">
        <v>360000.0</v>
      </c>
      <c r="J8554" s="81">
        <v>225385.0</v>
      </c>
      <c r="K8554" s="81">
        <v>360000.0</v>
      </c>
      <c r="L8554" s="82">
        <v>-0.1800052594670407</v>
      </c>
      <c r="N8554" s="83">
        <f t="shared" si="1"/>
        <v>-0.1800052595</v>
      </c>
      <c r="O8554" s="83">
        <f t="shared" si="2"/>
        <v>0</v>
      </c>
      <c r="Q8554" s="83">
        <f t="shared" si="3"/>
        <v>0.3168888889</v>
      </c>
      <c r="R8554" s="83">
        <f t="shared" si="4"/>
        <v>-0.1800052595</v>
      </c>
      <c r="S8554" s="83" t="b">
        <f t="shared" si="5"/>
        <v>0</v>
      </c>
      <c r="T8554" s="72"/>
      <c r="U8554" s="72"/>
      <c r="V8554" s="72"/>
      <c r="W8554" s="72"/>
      <c r="X8554" s="72"/>
      <c r="Y8554" s="72"/>
      <c r="Z8554" s="72"/>
      <c r="AA8554" s="72"/>
      <c r="AB8554" s="72"/>
      <c r="AC8554" s="72"/>
      <c r="AD8554" s="72"/>
      <c r="AE8554" s="72"/>
      <c r="AF8554" s="72"/>
      <c r="AG8554" s="72"/>
      <c r="AH8554" s="72"/>
      <c r="AI8554" s="72"/>
      <c r="AJ8554" s="72"/>
      <c r="AK8554" s="72"/>
    </row>
    <row r="8555" ht="14.25" customHeight="1">
      <c r="A8555" s="78">
        <v>8552.0</v>
      </c>
      <c r="C8555" s="78" t="str">
        <f>VLOOKUP(G8555,[1]Macrodata_CCF!$A$3:$D$55,4,FALSE)</f>
        <v>#ERROR!</v>
      </c>
      <c r="E8555" s="79" t="str">
        <f>VLOOKUP(G8555,[1]Macrodata_CCF!$A$3:$B$55,2,FALSE)</f>
        <v>#ERROR!</v>
      </c>
      <c r="F8555" s="78">
        <v>0.0</v>
      </c>
      <c r="G8555" s="80">
        <v>4.0</v>
      </c>
      <c r="H8555" s="81">
        <v>0.0</v>
      </c>
      <c r="I8555" s="81">
        <v>650000.0</v>
      </c>
      <c r="J8555" s="81">
        <v>247000.0</v>
      </c>
      <c r="K8555" s="81">
        <v>650000.0</v>
      </c>
      <c r="L8555" s="82">
        <v>0.38</v>
      </c>
      <c r="N8555" s="83">
        <f t="shared" si="1"/>
        <v>0.38</v>
      </c>
      <c r="O8555" s="83">
        <f t="shared" si="2"/>
        <v>0.38</v>
      </c>
      <c r="Q8555" s="83">
        <f t="shared" si="3"/>
        <v>1</v>
      </c>
      <c r="R8555" s="83">
        <f t="shared" si="4"/>
        <v>0.38</v>
      </c>
      <c r="S8555" s="83" t="b">
        <f t="shared" si="5"/>
        <v>0</v>
      </c>
      <c r="T8555" s="72"/>
      <c r="U8555" s="72"/>
      <c r="V8555" s="72"/>
      <c r="W8555" s="72"/>
      <c r="X8555" s="72"/>
      <c r="Y8555" s="72"/>
      <c r="Z8555" s="72"/>
      <c r="AA8555" s="72"/>
      <c r="AB8555" s="72"/>
      <c r="AC8555" s="72"/>
      <c r="AD8555" s="72"/>
      <c r="AE8555" s="72"/>
      <c r="AF8555" s="72"/>
      <c r="AG8555" s="72"/>
      <c r="AH8555" s="72"/>
      <c r="AI8555" s="72"/>
      <c r="AJ8555" s="72"/>
      <c r="AK8555" s="72"/>
    </row>
    <row r="8556" ht="14.25" customHeight="1">
      <c r="A8556" s="78">
        <v>8553.0</v>
      </c>
      <c r="C8556" s="78" t="str">
        <f>VLOOKUP(G8556,[1]Macrodata_CCF!$A$3:$D$55,4,FALSE)</f>
        <v>#ERROR!</v>
      </c>
      <c r="E8556" s="79" t="str">
        <f>VLOOKUP(G8556,[1]Macrodata_CCF!$A$3:$B$55,2,FALSE)</f>
        <v>#ERROR!</v>
      </c>
      <c r="F8556" s="78">
        <v>0.0</v>
      </c>
      <c r="G8556" s="80">
        <v>45.0</v>
      </c>
      <c r="H8556" s="81">
        <v>0.0</v>
      </c>
      <c r="I8556" s="81">
        <v>610000.0</v>
      </c>
      <c r="J8556" s="81">
        <v>0.0</v>
      </c>
      <c r="K8556" s="81">
        <v>610000.0</v>
      </c>
      <c r="L8556" s="82">
        <v>0.0</v>
      </c>
      <c r="N8556" s="83">
        <f t="shared" si="1"/>
        <v>0</v>
      </c>
      <c r="O8556" s="83">
        <f t="shared" si="2"/>
        <v>0</v>
      </c>
      <c r="Q8556" s="83">
        <f t="shared" si="3"/>
        <v>1</v>
      </c>
      <c r="R8556" s="83">
        <f t="shared" si="4"/>
        <v>0</v>
      </c>
      <c r="S8556" s="83" t="b">
        <f t="shared" si="5"/>
        <v>0</v>
      </c>
      <c r="T8556" s="72"/>
      <c r="U8556" s="72"/>
      <c r="V8556" s="72"/>
      <c r="W8556" s="72"/>
      <c r="X8556" s="72"/>
      <c r="Y8556" s="72"/>
      <c r="Z8556" s="72"/>
      <c r="AA8556" s="72"/>
      <c r="AB8556" s="72"/>
      <c r="AC8556" s="72"/>
      <c r="AD8556" s="72"/>
      <c r="AE8556" s="72"/>
      <c r="AF8556" s="72"/>
      <c r="AG8556" s="72"/>
      <c r="AH8556" s="72"/>
      <c r="AI8556" s="72"/>
      <c r="AJ8556" s="72"/>
      <c r="AK8556" s="72"/>
    </row>
    <row r="8557" ht="14.25" customHeight="1">
      <c r="A8557" s="78">
        <v>8554.0</v>
      </c>
      <c r="C8557" s="78" t="str">
        <f>VLOOKUP(G8557,[1]Macrodata_CCF!$A$3:$D$55,4,FALSE)</f>
        <v>#ERROR!</v>
      </c>
      <c r="E8557" s="79" t="str">
        <f>VLOOKUP(G8557,[1]Macrodata_CCF!$A$3:$B$55,2,FALSE)</f>
        <v>#ERROR!</v>
      </c>
      <c r="F8557" s="78">
        <v>0.0</v>
      </c>
      <c r="G8557" s="80">
        <v>40.0</v>
      </c>
      <c r="H8557" s="81">
        <v>63620.0</v>
      </c>
      <c r="I8557" s="81">
        <v>370000.0</v>
      </c>
      <c r="J8557" s="81">
        <v>69750.0</v>
      </c>
      <c r="K8557" s="81">
        <v>481000.0</v>
      </c>
      <c r="L8557" s="82">
        <v>0.02000783340949148</v>
      </c>
      <c r="N8557" s="83">
        <f t="shared" si="1"/>
        <v>0.02000783341</v>
      </c>
      <c r="O8557" s="83">
        <f t="shared" si="2"/>
        <v>0.02000783341</v>
      </c>
      <c r="Q8557" s="83">
        <f t="shared" si="3"/>
        <v>0.8280540541</v>
      </c>
      <c r="R8557" s="83">
        <f t="shared" si="4"/>
        <v>0.02000783341</v>
      </c>
      <c r="S8557" s="83" t="b">
        <f t="shared" si="5"/>
        <v>0</v>
      </c>
      <c r="T8557" s="72"/>
      <c r="U8557" s="72"/>
      <c r="V8557" s="72"/>
      <c r="W8557" s="72"/>
      <c r="X8557" s="72"/>
      <c r="Y8557" s="72"/>
      <c r="Z8557" s="72"/>
      <c r="AA8557" s="72"/>
      <c r="AB8557" s="72"/>
      <c r="AC8557" s="72"/>
      <c r="AD8557" s="72"/>
      <c r="AE8557" s="72"/>
      <c r="AF8557" s="72"/>
      <c r="AG8557" s="72"/>
      <c r="AH8557" s="72"/>
      <c r="AI8557" s="72"/>
      <c r="AJ8557" s="72"/>
      <c r="AK8557" s="72"/>
    </row>
    <row r="8558" ht="14.25" customHeight="1">
      <c r="A8558" s="78">
        <v>8555.0</v>
      </c>
      <c r="C8558" s="78" t="str">
        <f>VLOOKUP(G8558,[1]Macrodata_CCF!$A$3:$D$55,4,FALSE)</f>
        <v>#ERROR!</v>
      </c>
      <c r="E8558" s="79" t="str">
        <f>VLOOKUP(G8558,[1]Macrodata_CCF!$A$3:$B$55,2,FALSE)</f>
        <v>#ERROR!</v>
      </c>
      <c r="F8558" s="78">
        <v>0.0</v>
      </c>
      <c r="G8558" s="80">
        <v>35.0</v>
      </c>
      <c r="H8558" s="81">
        <v>0.0</v>
      </c>
      <c r="I8558" s="81">
        <v>530000.0</v>
      </c>
      <c r="J8558" s="81">
        <v>15900.0</v>
      </c>
      <c r="K8558" s="81">
        <v>530000.0</v>
      </c>
      <c r="L8558" s="82">
        <v>0.03</v>
      </c>
      <c r="N8558" s="83">
        <f t="shared" si="1"/>
        <v>0.03</v>
      </c>
      <c r="O8558" s="83">
        <f t="shared" si="2"/>
        <v>0.03</v>
      </c>
      <c r="Q8558" s="83">
        <f t="shared" si="3"/>
        <v>1</v>
      </c>
      <c r="R8558" s="83">
        <f t="shared" si="4"/>
        <v>0.03</v>
      </c>
      <c r="S8558" s="83" t="b">
        <f t="shared" si="5"/>
        <v>0</v>
      </c>
      <c r="T8558" s="72"/>
      <c r="U8558" s="72"/>
      <c r="V8558" s="72"/>
      <c r="W8558" s="72"/>
      <c r="X8558" s="72"/>
      <c r="Y8558" s="72"/>
      <c r="Z8558" s="72"/>
      <c r="AA8558" s="72"/>
      <c r="AB8558" s="72"/>
      <c r="AC8558" s="72"/>
      <c r="AD8558" s="72"/>
      <c r="AE8558" s="72"/>
      <c r="AF8558" s="72"/>
      <c r="AG8558" s="72"/>
      <c r="AH8558" s="72"/>
      <c r="AI8558" s="72"/>
      <c r="AJ8558" s="72"/>
      <c r="AK8558" s="72"/>
    </row>
    <row r="8559" ht="14.25" customHeight="1">
      <c r="A8559" s="78">
        <v>8556.0</v>
      </c>
      <c r="C8559" s="78" t="str">
        <f>VLOOKUP(G8559,[1]Macrodata_CCF!$A$3:$D$55,4,FALSE)</f>
        <v>#ERROR!</v>
      </c>
      <c r="E8559" s="79" t="str">
        <f>VLOOKUP(G8559,[1]Macrodata_CCF!$A$3:$B$55,2,FALSE)</f>
        <v>#ERROR!</v>
      </c>
      <c r="F8559" s="78">
        <v>0.0</v>
      </c>
      <c r="G8559" s="80">
        <v>26.0</v>
      </c>
      <c r="H8559" s="81">
        <v>233660.0</v>
      </c>
      <c r="I8559" s="81">
        <v>880000.0</v>
      </c>
      <c r="J8559" s="81">
        <v>0.0</v>
      </c>
      <c r="K8559" s="81">
        <v>880000.0</v>
      </c>
      <c r="L8559" s="82">
        <v>-0.3615125166321131</v>
      </c>
      <c r="N8559" s="83">
        <f t="shared" si="1"/>
        <v>-0.3615125166</v>
      </c>
      <c r="O8559" s="83">
        <f t="shared" si="2"/>
        <v>0</v>
      </c>
      <c r="Q8559" s="83">
        <f t="shared" si="3"/>
        <v>0.7344772727</v>
      </c>
      <c r="R8559" s="83">
        <f t="shared" si="4"/>
        <v>-0.3615125166</v>
      </c>
      <c r="S8559" s="83" t="b">
        <f t="shared" si="5"/>
        <v>0</v>
      </c>
      <c r="T8559" s="72"/>
      <c r="U8559" s="72"/>
      <c r="V8559" s="72"/>
      <c r="W8559" s="72"/>
      <c r="X8559" s="72"/>
      <c r="Y8559" s="72"/>
      <c r="Z8559" s="72"/>
      <c r="AA8559" s="72"/>
      <c r="AB8559" s="72"/>
      <c r="AC8559" s="72"/>
      <c r="AD8559" s="72"/>
      <c r="AE8559" s="72"/>
      <c r="AF8559" s="72"/>
      <c r="AG8559" s="72"/>
      <c r="AH8559" s="72"/>
      <c r="AI8559" s="72"/>
      <c r="AJ8559" s="72"/>
      <c r="AK8559" s="72"/>
    </row>
    <row r="8560" ht="14.25" customHeight="1">
      <c r="A8560" s="78">
        <v>8557.0</v>
      </c>
      <c r="C8560" s="78" t="str">
        <f>VLOOKUP(G8560,[1]Macrodata_CCF!$A$3:$D$55,4,FALSE)</f>
        <v>#ERROR!</v>
      </c>
      <c r="E8560" s="79" t="str">
        <f>VLOOKUP(G8560,[1]Macrodata_CCF!$A$3:$B$55,2,FALSE)</f>
        <v>#ERROR!</v>
      </c>
      <c r="F8560" s="78">
        <v>0.0</v>
      </c>
      <c r="G8560" s="80">
        <v>40.0</v>
      </c>
      <c r="H8560" s="81">
        <v>141255.0</v>
      </c>
      <c r="I8560" s="81">
        <v>170000.0</v>
      </c>
      <c r="J8560" s="81">
        <v>143840.0</v>
      </c>
      <c r="K8560" s="81">
        <v>170000.0</v>
      </c>
      <c r="L8560" s="82">
        <v>0.08992868324926075</v>
      </c>
      <c r="N8560" s="83">
        <f t="shared" si="1"/>
        <v>0.08992868325</v>
      </c>
      <c r="O8560" s="83">
        <f t="shared" si="2"/>
        <v>0.08992868325</v>
      </c>
      <c r="Q8560" s="83">
        <f t="shared" si="3"/>
        <v>0.1690882353</v>
      </c>
      <c r="R8560" s="83">
        <f t="shared" si="4"/>
        <v>0.08992868325</v>
      </c>
      <c r="S8560" s="83" t="b">
        <f t="shared" si="5"/>
        <v>0</v>
      </c>
      <c r="T8560" s="72"/>
      <c r="U8560" s="72"/>
      <c r="V8560" s="72"/>
      <c r="W8560" s="72"/>
      <c r="X8560" s="72"/>
      <c r="Y8560" s="72"/>
      <c r="Z8560" s="72"/>
      <c r="AA8560" s="72"/>
      <c r="AB8560" s="72"/>
      <c r="AC8560" s="72"/>
      <c r="AD8560" s="72"/>
      <c r="AE8560" s="72"/>
      <c r="AF8560" s="72"/>
      <c r="AG8560" s="72"/>
      <c r="AH8560" s="72"/>
      <c r="AI8560" s="72"/>
      <c r="AJ8560" s="72"/>
      <c r="AK8560" s="72"/>
    </row>
    <row r="8561" ht="14.25" customHeight="1">
      <c r="A8561" s="78">
        <v>8558.0</v>
      </c>
      <c r="C8561" s="78" t="str">
        <f>VLOOKUP(G8561,[1]Macrodata_CCF!$A$3:$D$55,4,FALSE)</f>
        <v>#ERROR!</v>
      </c>
      <c r="E8561" s="79" t="str">
        <f>VLOOKUP(G8561,[1]Macrodata_CCF!$A$3:$B$55,2,FALSE)</f>
        <v>#ERROR!</v>
      </c>
      <c r="F8561" s="78">
        <v>0.0</v>
      </c>
      <c r="G8561" s="80">
        <v>1.0</v>
      </c>
      <c r="H8561" s="81">
        <v>407225.0</v>
      </c>
      <c r="I8561" s="81">
        <v>520000.0</v>
      </c>
      <c r="J8561" s="81">
        <v>530400.0</v>
      </c>
      <c r="K8561" s="81">
        <v>520000.0</v>
      </c>
      <c r="L8561" s="82">
        <v>1.092219020172911</v>
      </c>
      <c r="N8561" s="83">
        <f t="shared" si="1"/>
        <v>1.09221902</v>
      </c>
      <c r="O8561" s="83">
        <f t="shared" si="2"/>
        <v>1</v>
      </c>
      <c r="Q8561" s="83">
        <f t="shared" si="3"/>
        <v>0.216875</v>
      </c>
      <c r="R8561" s="83">
        <f t="shared" si="4"/>
        <v>1.09221902</v>
      </c>
      <c r="S8561" s="83" t="b">
        <f t="shared" si="5"/>
        <v>0</v>
      </c>
      <c r="T8561" s="72"/>
      <c r="U8561" s="72"/>
      <c r="V8561" s="72"/>
      <c r="W8561" s="72"/>
      <c r="X8561" s="72"/>
      <c r="Y8561" s="72"/>
      <c r="Z8561" s="72"/>
      <c r="AA8561" s="72"/>
      <c r="AB8561" s="72"/>
      <c r="AC8561" s="72"/>
      <c r="AD8561" s="72"/>
      <c r="AE8561" s="72"/>
      <c r="AF8561" s="72"/>
      <c r="AG8561" s="72"/>
      <c r="AH8561" s="72"/>
      <c r="AI8561" s="72"/>
      <c r="AJ8561" s="72"/>
      <c r="AK8561" s="72"/>
    </row>
    <row r="8562" ht="14.25" customHeight="1">
      <c r="A8562" s="78">
        <v>8559.0</v>
      </c>
      <c r="C8562" s="78" t="str">
        <f>VLOOKUP(G8562,[1]Macrodata_CCF!$A$3:$D$55,4,FALSE)</f>
        <v>#ERROR!</v>
      </c>
      <c r="E8562" s="79" t="str">
        <f>VLOOKUP(G8562,[1]Macrodata_CCF!$A$3:$B$55,2,FALSE)</f>
        <v>#ERROR!</v>
      </c>
      <c r="F8562" s="78">
        <v>1.0</v>
      </c>
      <c r="G8562" s="80">
        <v>49.0</v>
      </c>
      <c r="H8562" s="81">
        <v>218820.0</v>
      </c>
      <c r="I8562" s="81">
        <v>340000.0</v>
      </c>
      <c r="J8562" s="81">
        <v>346800.0</v>
      </c>
      <c r="K8562" s="81">
        <v>340000.0</v>
      </c>
      <c r="L8562" s="82">
        <v>1.056114870440667</v>
      </c>
      <c r="N8562" s="83">
        <f t="shared" si="1"/>
        <v>1.05611487</v>
      </c>
      <c r="O8562" s="83">
        <f t="shared" si="2"/>
        <v>1</v>
      </c>
      <c r="Q8562" s="83">
        <f t="shared" si="3"/>
        <v>0.3564117647</v>
      </c>
      <c r="R8562" s="83">
        <f t="shared" si="4"/>
        <v>1.05611487</v>
      </c>
      <c r="S8562" s="83" t="b">
        <f t="shared" si="5"/>
        <v>0</v>
      </c>
      <c r="T8562" s="72"/>
      <c r="U8562" s="72"/>
      <c r="V8562" s="72"/>
      <c r="W8562" s="72"/>
      <c r="X8562" s="72"/>
      <c r="Y8562" s="72"/>
      <c r="Z8562" s="72"/>
      <c r="AA8562" s="72"/>
      <c r="AB8562" s="72"/>
      <c r="AC8562" s="72"/>
      <c r="AD8562" s="72"/>
      <c r="AE8562" s="72"/>
      <c r="AF8562" s="72"/>
      <c r="AG8562" s="72"/>
      <c r="AH8562" s="72"/>
      <c r="AI8562" s="72"/>
      <c r="AJ8562" s="72"/>
      <c r="AK8562" s="72"/>
    </row>
    <row r="8563" ht="14.25" customHeight="1">
      <c r="A8563" s="78">
        <v>8560.0</v>
      </c>
      <c r="C8563" s="78" t="str">
        <f>VLOOKUP(G8563,[1]Macrodata_CCF!$A$3:$D$55,4,FALSE)</f>
        <v>#ERROR!</v>
      </c>
      <c r="E8563" s="79" t="str">
        <f>VLOOKUP(G8563,[1]Macrodata_CCF!$A$3:$B$55,2,FALSE)</f>
        <v>#ERROR!</v>
      </c>
      <c r="F8563" s="78">
        <v>0.0</v>
      </c>
      <c r="G8563" s="80">
        <v>47.0</v>
      </c>
      <c r="H8563" s="81">
        <v>480315.0</v>
      </c>
      <c r="I8563" s="81">
        <v>660000.0</v>
      </c>
      <c r="J8563" s="81">
        <v>1040930.0</v>
      </c>
      <c r="K8563" s="81">
        <v>1056000.0</v>
      </c>
      <c r="L8563" s="82">
        <v>3.119987756351393</v>
      </c>
      <c r="N8563" s="83">
        <f t="shared" si="1"/>
        <v>3.119987756</v>
      </c>
      <c r="O8563" s="83">
        <f t="shared" si="2"/>
        <v>1</v>
      </c>
      <c r="Q8563" s="83">
        <f t="shared" si="3"/>
        <v>0.27225</v>
      </c>
      <c r="R8563" s="83">
        <f t="shared" si="4"/>
        <v>3.119987756</v>
      </c>
      <c r="S8563" s="83" t="b">
        <f t="shared" si="5"/>
        <v>0</v>
      </c>
      <c r="T8563" s="72"/>
      <c r="U8563" s="72"/>
      <c r="V8563" s="72"/>
      <c r="W8563" s="72"/>
      <c r="X8563" s="72"/>
      <c r="Y8563" s="72"/>
      <c r="Z8563" s="72"/>
      <c r="AA8563" s="72"/>
      <c r="AB8563" s="72"/>
      <c r="AC8563" s="72"/>
      <c r="AD8563" s="72"/>
      <c r="AE8563" s="72"/>
      <c r="AF8563" s="72"/>
      <c r="AG8563" s="72"/>
      <c r="AH8563" s="72"/>
      <c r="AI8563" s="72"/>
      <c r="AJ8563" s="72"/>
      <c r="AK8563" s="72"/>
    </row>
    <row r="8564" ht="14.25" customHeight="1">
      <c r="A8564" s="78">
        <v>8561.0</v>
      </c>
      <c r="C8564" s="78" t="str">
        <f>VLOOKUP(G8564,[1]Macrodata_CCF!$A$3:$D$55,4,FALSE)</f>
        <v>#ERROR!</v>
      </c>
      <c r="E8564" s="79" t="str">
        <f>VLOOKUP(G8564,[1]Macrodata_CCF!$A$3:$B$55,2,FALSE)</f>
        <v>#ERROR!</v>
      </c>
      <c r="F8564" s="78">
        <v>0.0</v>
      </c>
      <c r="G8564" s="80">
        <v>8.0</v>
      </c>
      <c r="H8564" s="81">
        <v>0.0</v>
      </c>
      <c r="I8564" s="81">
        <v>940000.0</v>
      </c>
      <c r="J8564" s="81">
        <v>347800.0</v>
      </c>
      <c r="K8564" s="81">
        <v>1222000.0</v>
      </c>
      <c r="L8564" s="82">
        <v>0.37</v>
      </c>
      <c r="N8564" s="83">
        <f t="shared" si="1"/>
        <v>0.37</v>
      </c>
      <c r="O8564" s="83">
        <f t="shared" si="2"/>
        <v>0.37</v>
      </c>
      <c r="Q8564" s="83">
        <f t="shared" si="3"/>
        <v>1</v>
      </c>
      <c r="R8564" s="83">
        <f t="shared" si="4"/>
        <v>0.37</v>
      </c>
      <c r="S8564" s="83" t="b">
        <f t="shared" si="5"/>
        <v>0</v>
      </c>
      <c r="T8564" s="72"/>
      <c r="U8564" s="72"/>
      <c r="V8564" s="72"/>
      <c r="W8564" s="72"/>
      <c r="X8564" s="72"/>
      <c r="Y8564" s="72"/>
      <c r="Z8564" s="72"/>
      <c r="AA8564" s="72"/>
      <c r="AB8564" s="72"/>
      <c r="AC8564" s="72"/>
      <c r="AD8564" s="72"/>
      <c r="AE8564" s="72"/>
      <c r="AF8564" s="72"/>
      <c r="AG8564" s="72"/>
      <c r="AH8564" s="72"/>
      <c r="AI8564" s="72"/>
      <c r="AJ8564" s="72"/>
      <c r="AK8564" s="72"/>
    </row>
    <row r="8565" ht="14.25" customHeight="1">
      <c r="A8565" s="78">
        <v>8562.0</v>
      </c>
      <c r="C8565" s="78" t="str">
        <f>VLOOKUP(G8565,[1]Macrodata_CCF!$A$3:$D$55,4,FALSE)</f>
        <v>#ERROR!</v>
      </c>
      <c r="E8565" s="79" t="str">
        <f>VLOOKUP(G8565,[1]Macrodata_CCF!$A$3:$B$55,2,FALSE)</f>
        <v>#ERROR!</v>
      </c>
      <c r="F8565" s="78">
        <v>0.0</v>
      </c>
      <c r="G8565" s="80">
        <v>33.0</v>
      </c>
      <c r="H8565" s="81">
        <v>192815.0</v>
      </c>
      <c r="I8565" s="81">
        <v>800000.0</v>
      </c>
      <c r="J8565" s="81">
        <v>283895.0</v>
      </c>
      <c r="K8565" s="81">
        <v>800000.0</v>
      </c>
      <c r="L8565" s="82">
        <v>0.150003705625139</v>
      </c>
      <c r="N8565" s="83">
        <f t="shared" si="1"/>
        <v>0.1500037056</v>
      </c>
      <c r="O8565" s="83">
        <f t="shared" si="2"/>
        <v>0.1500037056</v>
      </c>
      <c r="Q8565" s="83">
        <f t="shared" si="3"/>
        <v>0.75898125</v>
      </c>
      <c r="R8565" s="83">
        <f t="shared" si="4"/>
        <v>0.1500037056</v>
      </c>
      <c r="S8565" s="83" t="b">
        <f t="shared" si="5"/>
        <v>0</v>
      </c>
      <c r="T8565" s="72"/>
      <c r="U8565" s="72"/>
      <c r="V8565" s="72"/>
      <c r="W8565" s="72"/>
      <c r="X8565" s="72"/>
      <c r="Y8565" s="72"/>
      <c r="Z8565" s="72"/>
      <c r="AA8565" s="72"/>
      <c r="AB8565" s="72"/>
      <c r="AC8565" s="72"/>
      <c r="AD8565" s="72"/>
      <c r="AE8565" s="72"/>
      <c r="AF8565" s="72"/>
      <c r="AG8565" s="72"/>
      <c r="AH8565" s="72"/>
      <c r="AI8565" s="72"/>
      <c r="AJ8565" s="72"/>
      <c r="AK8565" s="72"/>
    </row>
    <row r="8566" ht="14.25" customHeight="1">
      <c r="A8566" s="78">
        <v>8563.0</v>
      </c>
      <c r="C8566" s="78" t="str">
        <f>VLOOKUP(G8566,[1]Macrodata_CCF!$A$3:$D$55,4,FALSE)</f>
        <v>#ERROR!</v>
      </c>
      <c r="E8566" s="79" t="str">
        <f>VLOOKUP(G8566,[1]Macrodata_CCF!$A$3:$B$55,2,FALSE)</f>
        <v>#ERROR!</v>
      </c>
      <c r="F8566" s="78">
        <v>0.0</v>
      </c>
      <c r="G8566" s="80">
        <v>13.0</v>
      </c>
      <c r="H8566" s="81">
        <v>65180.0</v>
      </c>
      <c r="I8566" s="81">
        <v>90000.0</v>
      </c>
      <c r="J8566" s="81">
        <v>70145.0</v>
      </c>
      <c r="K8566" s="81">
        <v>90000.0</v>
      </c>
      <c r="L8566" s="82">
        <v>0.2000402900886382</v>
      </c>
      <c r="N8566" s="83">
        <f t="shared" si="1"/>
        <v>0.2000402901</v>
      </c>
      <c r="O8566" s="83">
        <f t="shared" si="2"/>
        <v>0.2000402901</v>
      </c>
      <c r="Q8566" s="83">
        <f t="shared" si="3"/>
        <v>0.2757777778</v>
      </c>
      <c r="R8566" s="83">
        <f t="shared" si="4"/>
        <v>0.2000402901</v>
      </c>
      <c r="S8566" s="83" t="b">
        <f t="shared" si="5"/>
        <v>0</v>
      </c>
      <c r="T8566" s="72"/>
      <c r="U8566" s="72"/>
      <c r="V8566" s="72"/>
      <c r="W8566" s="72"/>
      <c r="X8566" s="72"/>
      <c r="Y8566" s="72"/>
      <c r="Z8566" s="72"/>
      <c r="AA8566" s="72"/>
      <c r="AB8566" s="72"/>
      <c r="AC8566" s="72"/>
      <c r="AD8566" s="72"/>
      <c r="AE8566" s="72"/>
      <c r="AF8566" s="72"/>
      <c r="AG8566" s="72"/>
      <c r="AH8566" s="72"/>
      <c r="AI8566" s="72"/>
      <c r="AJ8566" s="72"/>
      <c r="AK8566" s="72"/>
    </row>
    <row r="8567" ht="14.25" customHeight="1">
      <c r="A8567" s="78">
        <v>8564.0</v>
      </c>
      <c r="C8567" s="78" t="str">
        <f>VLOOKUP(G8567,[1]Macrodata_CCF!$A$3:$D$55,4,FALSE)</f>
        <v>#ERROR!</v>
      </c>
      <c r="E8567" s="79" t="str">
        <f>VLOOKUP(G8567,[1]Macrodata_CCF!$A$3:$B$55,2,FALSE)</f>
        <v>#ERROR!</v>
      </c>
      <c r="F8567" s="78">
        <v>0.0</v>
      </c>
      <c r="G8567" s="80">
        <v>28.0</v>
      </c>
      <c r="H8567" s="81">
        <v>326180.0</v>
      </c>
      <c r="I8567" s="81">
        <v>580000.0</v>
      </c>
      <c r="J8567" s="81">
        <v>366790.0</v>
      </c>
      <c r="K8567" s="81">
        <v>580000.0</v>
      </c>
      <c r="L8567" s="82">
        <v>0.1599952722401702</v>
      </c>
      <c r="N8567" s="83">
        <f t="shared" si="1"/>
        <v>0.1599952722</v>
      </c>
      <c r="O8567" s="83">
        <f t="shared" si="2"/>
        <v>0.1599952722</v>
      </c>
      <c r="Q8567" s="83">
        <f t="shared" si="3"/>
        <v>0.4376206897</v>
      </c>
      <c r="R8567" s="83">
        <f t="shared" si="4"/>
        <v>0.1599952722</v>
      </c>
      <c r="S8567" s="83" t="b">
        <f t="shared" si="5"/>
        <v>0</v>
      </c>
      <c r="T8567" s="72"/>
      <c r="U8567" s="72"/>
      <c r="V8567" s="72"/>
      <c r="W8567" s="72"/>
      <c r="X8567" s="72"/>
      <c r="Y8567" s="72"/>
      <c r="Z8567" s="72"/>
      <c r="AA8567" s="72"/>
      <c r="AB8567" s="72"/>
      <c r="AC8567" s="72"/>
      <c r="AD8567" s="72"/>
      <c r="AE8567" s="72"/>
      <c r="AF8567" s="72"/>
      <c r="AG8567" s="72"/>
      <c r="AH8567" s="72"/>
      <c r="AI8567" s="72"/>
      <c r="AJ8567" s="72"/>
      <c r="AK8567" s="72"/>
    </row>
    <row r="8568" ht="14.25" customHeight="1">
      <c r="A8568" s="78">
        <v>8565.0</v>
      </c>
      <c r="C8568" s="78" t="str">
        <f>VLOOKUP(G8568,[1]Macrodata_CCF!$A$3:$D$55,4,FALSE)</f>
        <v>#ERROR!</v>
      </c>
      <c r="E8568" s="79" t="str">
        <f>VLOOKUP(G8568,[1]Macrodata_CCF!$A$3:$B$55,2,FALSE)</f>
        <v>#ERROR!</v>
      </c>
      <c r="F8568" s="78">
        <v>1.0</v>
      </c>
      <c r="G8568" s="80">
        <v>42.0</v>
      </c>
      <c r="H8568" s="81">
        <v>77025.0</v>
      </c>
      <c r="I8568" s="81">
        <v>770000.0</v>
      </c>
      <c r="J8568" s="81">
        <v>395795.0</v>
      </c>
      <c r="K8568" s="81">
        <v>770000.0</v>
      </c>
      <c r="L8568" s="82">
        <v>0.4600021645802518</v>
      </c>
      <c r="N8568" s="83">
        <f t="shared" si="1"/>
        <v>0.4600021646</v>
      </c>
      <c r="O8568" s="83">
        <f t="shared" si="2"/>
        <v>0.4600021646</v>
      </c>
      <c r="Q8568" s="83">
        <f t="shared" si="3"/>
        <v>0.8999675325</v>
      </c>
      <c r="R8568" s="83">
        <f t="shared" si="4"/>
        <v>0.4600021646</v>
      </c>
      <c r="S8568" s="83" t="b">
        <f t="shared" si="5"/>
        <v>0</v>
      </c>
      <c r="T8568" s="72"/>
      <c r="U8568" s="72"/>
      <c r="V8568" s="72"/>
      <c r="W8568" s="72"/>
      <c r="X8568" s="72"/>
      <c r="Y8568" s="72"/>
      <c r="Z8568" s="72"/>
      <c r="AA8568" s="72"/>
      <c r="AB8568" s="72"/>
      <c r="AC8568" s="72"/>
      <c r="AD8568" s="72"/>
      <c r="AE8568" s="72"/>
      <c r="AF8568" s="72"/>
      <c r="AG8568" s="72"/>
      <c r="AH8568" s="72"/>
      <c r="AI8568" s="72"/>
      <c r="AJ8568" s="72"/>
      <c r="AK8568" s="72"/>
    </row>
    <row r="8569" ht="14.25" customHeight="1">
      <c r="A8569" s="78">
        <v>8566.0</v>
      </c>
      <c r="C8569" s="78" t="str">
        <f>VLOOKUP(G8569,[1]Macrodata_CCF!$A$3:$D$55,4,FALSE)</f>
        <v>#ERROR!</v>
      </c>
      <c r="E8569" s="79" t="str">
        <f>VLOOKUP(G8569,[1]Macrodata_CCF!$A$3:$B$55,2,FALSE)</f>
        <v>#ERROR!</v>
      </c>
      <c r="F8569" s="78">
        <v>0.0</v>
      </c>
      <c r="G8569" s="80">
        <v>30.0</v>
      </c>
      <c r="H8569" s="81">
        <v>10235.0</v>
      </c>
      <c r="I8569" s="81">
        <v>90000.0</v>
      </c>
      <c r="J8569" s="81">
        <v>22995.0</v>
      </c>
      <c r="K8569" s="81">
        <v>126000.0</v>
      </c>
      <c r="L8569" s="82">
        <v>0.1599699116153701</v>
      </c>
      <c r="N8569" s="83">
        <f t="shared" si="1"/>
        <v>0.1599699116</v>
      </c>
      <c r="O8569" s="83">
        <f t="shared" si="2"/>
        <v>0.1599699116</v>
      </c>
      <c r="Q8569" s="83">
        <f t="shared" si="3"/>
        <v>0.8862777778</v>
      </c>
      <c r="R8569" s="83">
        <f t="shared" si="4"/>
        <v>0.1599699116</v>
      </c>
      <c r="S8569" s="83" t="b">
        <f t="shared" si="5"/>
        <v>0</v>
      </c>
      <c r="T8569" s="72"/>
      <c r="U8569" s="72"/>
      <c r="V8569" s="72"/>
      <c r="W8569" s="72"/>
      <c r="X8569" s="72"/>
      <c r="Y8569" s="72"/>
      <c r="Z8569" s="72"/>
      <c r="AA8569" s="72"/>
      <c r="AB8569" s="72"/>
      <c r="AC8569" s="72"/>
      <c r="AD8569" s="72"/>
      <c r="AE8569" s="72"/>
      <c r="AF8569" s="72"/>
      <c r="AG8569" s="72"/>
      <c r="AH8569" s="72"/>
      <c r="AI8569" s="72"/>
      <c r="AJ8569" s="72"/>
      <c r="AK8569" s="72"/>
    </row>
    <row r="8570" ht="14.25" customHeight="1">
      <c r="A8570" s="78">
        <v>8567.0</v>
      </c>
      <c r="C8570" s="78" t="str">
        <f>VLOOKUP(G8570,[1]Macrodata_CCF!$A$3:$D$55,4,FALSE)</f>
        <v>#ERROR!</v>
      </c>
      <c r="E8570" s="79" t="str">
        <f>VLOOKUP(G8570,[1]Macrodata_CCF!$A$3:$B$55,2,FALSE)</f>
        <v>#ERROR!</v>
      </c>
      <c r="F8570" s="78">
        <v>0.0</v>
      </c>
      <c r="G8570" s="80">
        <v>5.0</v>
      </c>
      <c r="H8570" s="81">
        <v>143415.0</v>
      </c>
      <c r="I8570" s="81">
        <v>790000.0</v>
      </c>
      <c r="J8570" s="81">
        <v>330925.0</v>
      </c>
      <c r="K8570" s="81">
        <v>790000.0</v>
      </c>
      <c r="L8570" s="82">
        <v>0.2900005413054741</v>
      </c>
      <c r="N8570" s="83">
        <f t="shared" si="1"/>
        <v>0.2900005413</v>
      </c>
      <c r="O8570" s="83">
        <f t="shared" si="2"/>
        <v>0.2900005413</v>
      </c>
      <c r="Q8570" s="83">
        <f t="shared" si="3"/>
        <v>0.8184620253</v>
      </c>
      <c r="R8570" s="83">
        <f t="shared" si="4"/>
        <v>0.2900005413</v>
      </c>
      <c r="S8570" s="83" t="b">
        <f t="shared" si="5"/>
        <v>0</v>
      </c>
      <c r="T8570" s="72"/>
      <c r="U8570" s="72"/>
      <c r="V8570" s="72"/>
      <c r="W8570" s="72"/>
      <c r="X8570" s="72"/>
      <c r="Y8570" s="72"/>
      <c r="Z8570" s="72"/>
      <c r="AA8570" s="72"/>
      <c r="AB8570" s="72"/>
      <c r="AC8570" s="72"/>
      <c r="AD8570" s="72"/>
      <c r="AE8570" s="72"/>
      <c r="AF8570" s="72"/>
      <c r="AG8570" s="72"/>
      <c r="AH8570" s="72"/>
      <c r="AI8570" s="72"/>
      <c r="AJ8570" s="72"/>
      <c r="AK8570" s="72"/>
    </row>
    <row r="8571" ht="14.25" customHeight="1">
      <c r="A8571" s="78">
        <v>8568.0</v>
      </c>
      <c r="C8571" s="78" t="str">
        <f>VLOOKUP(G8571,[1]Macrodata_CCF!$A$3:$D$55,4,FALSE)</f>
        <v>#ERROR!</v>
      </c>
      <c r="E8571" s="79" t="str">
        <f>VLOOKUP(G8571,[1]Macrodata_CCF!$A$3:$B$55,2,FALSE)</f>
        <v>#ERROR!</v>
      </c>
      <c r="F8571" s="78">
        <v>0.0</v>
      </c>
      <c r="G8571" s="80">
        <v>28.0</v>
      </c>
      <c r="H8571" s="81">
        <v>0.0</v>
      </c>
      <c r="I8571" s="81">
        <v>260000.0</v>
      </c>
      <c r="J8571" s="81">
        <v>41600.0</v>
      </c>
      <c r="K8571" s="81">
        <v>260000.0</v>
      </c>
      <c r="L8571" s="82">
        <v>0.16</v>
      </c>
      <c r="N8571" s="83">
        <f t="shared" si="1"/>
        <v>0.16</v>
      </c>
      <c r="O8571" s="83">
        <f t="shared" si="2"/>
        <v>0.16</v>
      </c>
      <c r="Q8571" s="83">
        <f t="shared" si="3"/>
        <v>1</v>
      </c>
      <c r="R8571" s="83">
        <f t="shared" si="4"/>
        <v>0.16</v>
      </c>
      <c r="S8571" s="83" t="b">
        <f t="shared" si="5"/>
        <v>0</v>
      </c>
      <c r="T8571" s="72"/>
      <c r="U8571" s="72"/>
      <c r="V8571" s="72"/>
      <c r="W8571" s="72"/>
      <c r="X8571" s="72"/>
      <c r="Y8571" s="72"/>
      <c r="Z8571" s="72"/>
      <c r="AA8571" s="72"/>
      <c r="AB8571" s="72"/>
      <c r="AC8571" s="72"/>
      <c r="AD8571" s="72"/>
      <c r="AE8571" s="72"/>
      <c r="AF8571" s="72"/>
      <c r="AG8571" s="72"/>
      <c r="AH8571" s="72"/>
      <c r="AI8571" s="72"/>
      <c r="AJ8571" s="72"/>
      <c r="AK8571" s="72"/>
    </row>
    <row r="8572" ht="14.25" customHeight="1">
      <c r="A8572" s="78">
        <v>8569.0</v>
      </c>
      <c r="C8572" s="78" t="str">
        <f>VLOOKUP(G8572,[1]Macrodata_CCF!$A$3:$D$55,4,FALSE)</f>
        <v>#ERROR!</v>
      </c>
      <c r="E8572" s="79" t="str">
        <f>VLOOKUP(G8572,[1]Macrodata_CCF!$A$3:$B$55,2,FALSE)</f>
        <v>#ERROR!</v>
      </c>
      <c r="F8572" s="78">
        <v>1.0</v>
      </c>
      <c r="G8572" s="80">
        <v>16.0</v>
      </c>
      <c r="H8572" s="81">
        <v>544575.0</v>
      </c>
      <c r="I8572" s="81">
        <v>900000.0</v>
      </c>
      <c r="J8572" s="81">
        <v>708070.0</v>
      </c>
      <c r="K8572" s="81">
        <v>900000.0</v>
      </c>
      <c r="L8572" s="82">
        <v>0.4599985932334529</v>
      </c>
      <c r="N8572" s="83">
        <f t="shared" si="1"/>
        <v>0.4599985932</v>
      </c>
      <c r="O8572" s="83">
        <f t="shared" si="2"/>
        <v>0.4599985932</v>
      </c>
      <c r="Q8572" s="83">
        <f t="shared" si="3"/>
        <v>0.3949166667</v>
      </c>
      <c r="R8572" s="83">
        <f t="shared" si="4"/>
        <v>0.4599985932</v>
      </c>
      <c r="S8572" s="83" t="b">
        <f t="shared" si="5"/>
        <v>0</v>
      </c>
      <c r="T8572" s="72"/>
      <c r="U8572" s="72"/>
      <c r="V8572" s="72"/>
      <c r="W8572" s="72"/>
      <c r="X8572" s="72"/>
      <c r="Y8572" s="72"/>
      <c r="Z8572" s="72"/>
      <c r="AA8572" s="72"/>
      <c r="AB8572" s="72"/>
      <c r="AC8572" s="72"/>
      <c r="AD8572" s="72"/>
      <c r="AE8572" s="72"/>
      <c r="AF8572" s="72"/>
      <c r="AG8572" s="72"/>
      <c r="AH8572" s="72"/>
      <c r="AI8572" s="72"/>
      <c r="AJ8572" s="72"/>
      <c r="AK8572" s="72"/>
    </row>
    <row r="8573" ht="14.25" customHeight="1">
      <c r="A8573" s="78">
        <v>8570.0</v>
      </c>
      <c r="C8573" s="78" t="str">
        <f>VLOOKUP(G8573,[1]Macrodata_CCF!$A$3:$D$55,4,FALSE)</f>
        <v>#ERROR!</v>
      </c>
      <c r="E8573" s="79" t="str">
        <f>VLOOKUP(G8573,[1]Macrodata_CCF!$A$3:$B$55,2,FALSE)</f>
        <v>#ERROR!</v>
      </c>
      <c r="F8573" s="78">
        <v>0.0</v>
      </c>
      <c r="G8573" s="80">
        <v>27.0</v>
      </c>
      <c r="H8573" s="81">
        <v>0.0</v>
      </c>
      <c r="I8573" s="81">
        <v>380000.0</v>
      </c>
      <c r="J8573" s="81">
        <v>387600.0</v>
      </c>
      <c r="K8573" s="81">
        <v>380000.0</v>
      </c>
      <c r="L8573" s="82">
        <v>1.02</v>
      </c>
      <c r="N8573" s="83">
        <f t="shared" si="1"/>
        <v>1.02</v>
      </c>
      <c r="O8573" s="83">
        <f t="shared" si="2"/>
        <v>1</v>
      </c>
      <c r="Q8573" s="83">
        <f t="shared" si="3"/>
        <v>1</v>
      </c>
      <c r="R8573" s="83">
        <f t="shared" si="4"/>
        <v>1.02</v>
      </c>
      <c r="S8573" s="83" t="b">
        <f t="shared" si="5"/>
        <v>0</v>
      </c>
      <c r="T8573" s="72"/>
      <c r="U8573" s="72"/>
      <c r="V8573" s="72"/>
      <c r="W8573" s="72"/>
      <c r="X8573" s="72"/>
      <c r="Y8573" s="72"/>
      <c r="Z8573" s="72"/>
      <c r="AA8573" s="72"/>
      <c r="AB8573" s="72"/>
      <c r="AC8573" s="72"/>
      <c r="AD8573" s="72"/>
      <c r="AE8573" s="72"/>
      <c r="AF8573" s="72"/>
      <c r="AG8573" s="72"/>
      <c r="AH8573" s="72"/>
      <c r="AI8573" s="72"/>
      <c r="AJ8573" s="72"/>
      <c r="AK8573" s="72"/>
    </row>
    <row r="8574" ht="14.25" customHeight="1">
      <c r="A8574" s="78">
        <v>8571.0</v>
      </c>
      <c r="C8574" s="78" t="str">
        <f>VLOOKUP(G8574,[1]Macrodata_CCF!$A$3:$D$55,4,FALSE)</f>
        <v>#ERROR!</v>
      </c>
      <c r="E8574" s="79" t="str">
        <f>VLOOKUP(G8574,[1]Macrodata_CCF!$A$3:$B$55,2,FALSE)</f>
        <v>#ERROR!</v>
      </c>
      <c r="F8574" s="78">
        <v>0.0</v>
      </c>
      <c r="G8574" s="80">
        <v>14.0</v>
      </c>
      <c r="H8574" s="81">
        <v>176745.0</v>
      </c>
      <c r="I8574" s="81">
        <v>190000.0</v>
      </c>
      <c r="J8574" s="81">
        <v>178735.0</v>
      </c>
      <c r="K8574" s="81">
        <v>190000.0</v>
      </c>
      <c r="L8574" s="82">
        <v>0.1501320256506979</v>
      </c>
      <c r="N8574" s="83">
        <f t="shared" si="1"/>
        <v>0.1501320257</v>
      </c>
      <c r="O8574" s="83">
        <f t="shared" si="2"/>
        <v>0.1501320257</v>
      </c>
      <c r="Q8574" s="83">
        <f t="shared" si="3"/>
        <v>0.06976315789</v>
      </c>
      <c r="R8574" s="83">
        <f t="shared" si="4"/>
        <v>0.01047368421</v>
      </c>
      <c r="S8574" s="83" t="b">
        <f t="shared" si="5"/>
        <v>0</v>
      </c>
      <c r="T8574" s="72"/>
      <c r="U8574" s="72"/>
      <c r="V8574" s="72"/>
      <c r="W8574" s="72"/>
      <c r="X8574" s="72"/>
      <c r="Y8574" s="72"/>
      <c r="Z8574" s="72"/>
      <c r="AA8574" s="72"/>
      <c r="AB8574" s="72"/>
      <c r="AC8574" s="72"/>
      <c r="AD8574" s="72"/>
      <c r="AE8574" s="72"/>
      <c r="AF8574" s="72"/>
      <c r="AG8574" s="72"/>
      <c r="AH8574" s="72"/>
      <c r="AI8574" s="72"/>
      <c r="AJ8574" s="72"/>
      <c r="AK8574" s="72"/>
    </row>
    <row r="8575" ht="14.25" customHeight="1">
      <c r="A8575" s="78">
        <v>8572.0</v>
      </c>
      <c r="C8575" s="78" t="str">
        <f>VLOOKUP(G8575,[1]Macrodata_CCF!$A$3:$D$55,4,FALSE)</f>
        <v>#ERROR!</v>
      </c>
      <c r="E8575" s="79" t="str">
        <f>VLOOKUP(G8575,[1]Macrodata_CCF!$A$3:$B$55,2,FALSE)</f>
        <v>#ERROR!</v>
      </c>
      <c r="F8575" s="78">
        <v>0.0</v>
      </c>
      <c r="G8575" s="80">
        <v>49.0</v>
      </c>
      <c r="H8575" s="81">
        <v>472975.0</v>
      </c>
      <c r="I8575" s="81">
        <v>800000.0</v>
      </c>
      <c r="J8575" s="81">
        <v>486055.0</v>
      </c>
      <c r="K8575" s="81">
        <v>800000.0</v>
      </c>
      <c r="L8575" s="82">
        <v>0.03999694212980659</v>
      </c>
      <c r="N8575" s="83">
        <f t="shared" si="1"/>
        <v>0.03999694213</v>
      </c>
      <c r="O8575" s="83">
        <f t="shared" si="2"/>
        <v>0.03999694213</v>
      </c>
      <c r="Q8575" s="83">
        <f t="shared" si="3"/>
        <v>0.40878125</v>
      </c>
      <c r="R8575" s="83">
        <f t="shared" si="4"/>
        <v>0.03999694213</v>
      </c>
      <c r="S8575" s="83" t="b">
        <f t="shared" si="5"/>
        <v>0</v>
      </c>
      <c r="T8575" s="72"/>
      <c r="U8575" s="72"/>
      <c r="V8575" s="72"/>
      <c r="W8575" s="72"/>
      <c r="X8575" s="72"/>
      <c r="Y8575" s="72"/>
      <c r="Z8575" s="72"/>
      <c r="AA8575" s="72"/>
      <c r="AB8575" s="72"/>
      <c r="AC8575" s="72"/>
      <c r="AD8575" s="72"/>
      <c r="AE8575" s="72"/>
      <c r="AF8575" s="72"/>
      <c r="AG8575" s="72"/>
      <c r="AH8575" s="72"/>
      <c r="AI8575" s="72"/>
      <c r="AJ8575" s="72"/>
      <c r="AK8575" s="72"/>
    </row>
    <row r="8576" ht="14.25" customHeight="1">
      <c r="A8576" s="78">
        <v>8573.0</v>
      </c>
      <c r="C8576" s="78" t="str">
        <f>VLOOKUP(G8576,[1]Macrodata_CCF!$A$3:$D$55,4,FALSE)</f>
        <v>#ERROR!</v>
      </c>
      <c r="E8576" s="79" t="str">
        <f>VLOOKUP(G8576,[1]Macrodata_CCF!$A$3:$B$55,2,FALSE)</f>
        <v>#ERROR!</v>
      </c>
      <c r="F8576" s="78">
        <v>1.0</v>
      </c>
      <c r="G8576" s="80">
        <v>32.0</v>
      </c>
      <c r="H8576" s="81">
        <v>299665.0</v>
      </c>
      <c r="I8576" s="81">
        <v>400000.0</v>
      </c>
      <c r="J8576" s="81">
        <v>357860.0</v>
      </c>
      <c r="K8576" s="81">
        <v>400000.0</v>
      </c>
      <c r="L8576" s="82">
        <v>0.5800069766282953</v>
      </c>
      <c r="N8576" s="83">
        <f t="shared" si="1"/>
        <v>0.5800069766</v>
      </c>
      <c r="O8576" s="83">
        <f t="shared" si="2"/>
        <v>0.5800069766</v>
      </c>
      <c r="Q8576" s="83">
        <f t="shared" si="3"/>
        <v>0.2508375</v>
      </c>
      <c r="R8576" s="83">
        <f t="shared" si="4"/>
        <v>0.5800069766</v>
      </c>
      <c r="S8576" s="83" t="b">
        <f t="shared" si="5"/>
        <v>0</v>
      </c>
      <c r="T8576" s="72"/>
      <c r="U8576" s="72"/>
      <c r="V8576" s="72"/>
      <c r="W8576" s="72"/>
      <c r="X8576" s="72"/>
      <c r="Y8576" s="72"/>
      <c r="Z8576" s="72"/>
      <c r="AA8576" s="72"/>
      <c r="AB8576" s="72"/>
      <c r="AC8576" s="72"/>
      <c r="AD8576" s="72"/>
      <c r="AE8576" s="72"/>
      <c r="AF8576" s="72"/>
      <c r="AG8576" s="72"/>
      <c r="AH8576" s="72"/>
      <c r="AI8576" s="72"/>
      <c r="AJ8576" s="72"/>
      <c r="AK8576" s="72"/>
    </row>
    <row r="8577" ht="14.25" customHeight="1">
      <c r="A8577" s="78">
        <v>8574.0</v>
      </c>
      <c r="C8577" s="78" t="str">
        <f>VLOOKUP(G8577,[1]Macrodata_CCF!$A$3:$D$55,4,FALSE)</f>
        <v>#ERROR!</v>
      </c>
      <c r="E8577" s="79" t="str">
        <f>VLOOKUP(G8577,[1]Macrodata_CCF!$A$3:$B$55,2,FALSE)</f>
        <v>#ERROR!</v>
      </c>
      <c r="F8577" s="78">
        <v>0.0</v>
      </c>
      <c r="G8577" s="80">
        <v>14.0</v>
      </c>
      <c r="H8577" s="81">
        <v>0.0</v>
      </c>
      <c r="I8577" s="81">
        <v>150000.0</v>
      </c>
      <c r="J8577" s="81">
        <v>25500.0</v>
      </c>
      <c r="K8577" s="81">
        <v>150000.0</v>
      </c>
      <c r="L8577" s="82">
        <v>0.17</v>
      </c>
      <c r="N8577" s="83">
        <f t="shared" si="1"/>
        <v>0.17</v>
      </c>
      <c r="O8577" s="83">
        <f t="shared" si="2"/>
        <v>0.17</v>
      </c>
      <c r="Q8577" s="83">
        <f t="shared" si="3"/>
        <v>1</v>
      </c>
      <c r="R8577" s="83">
        <f t="shared" si="4"/>
        <v>0.17</v>
      </c>
      <c r="S8577" s="83" t="b">
        <f t="shared" si="5"/>
        <v>0</v>
      </c>
      <c r="T8577" s="72"/>
      <c r="U8577" s="72"/>
      <c r="V8577" s="72"/>
      <c r="W8577" s="72"/>
      <c r="X8577" s="72"/>
      <c r="Y8577" s="72"/>
      <c r="Z8577" s="72"/>
      <c r="AA8577" s="72"/>
      <c r="AB8577" s="72"/>
      <c r="AC8577" s="72"/>
      <c r="AD8577" s="72"/>
      <c r="AE8577" s="72"/>
      <c r="AF8577" s="72"/>
      <c r="AG8577" s="72"/>
      <c r="AH8577" s="72"/>
      <c r="AI8577" s="72"/>
      <c r="AJ8577" s="72"/>
      <c r="AK8577" s="72"/>
    </row>
    <row r="8578" ht="14.25" customHeight="1">
      <c r="A8578" s="78">
        <v>8575.0</v>
      </c>
      <c r="C8578" s="78" t="str">
        <f>VLOOKUP(G8578,[1]Macrodata_CCF!$A$3:$D$55,4,FALSE)</f>
        <v>#ERROR!</v>
      </c>
      <c r="E8578" s="79" t="str">
        <f>VLOOKUP(G8578,[1]Macrodata_CCF!$A$3:$B$55,2,FALSE)</f>
        <v>#ERROR!</v>
      </c>
      <c r="F8578" s="78">
        <v>0.0</v>
      </c>
      <c r="G8578" s="80">
        <v>21.0</v>
      </c>
      <c r="H8578" s="81">
        <v>271675.0</v>
      </c>
      <c r="I8578" s="81">
        <v>510000.0</v>
      </c>
      <c r="J8578" s="81">
        <v>319340.0</v>
      </c>
      <c r="K8578" s="81">
        <v>510000.0</v>
      </c>
      <c r="L8578" s="82">
        <v>0.2</v>
      </c>
      <c r="N8578" s="83">
        <f t="shared" si="1"/>
        <v>0.2</v>
      </c>
      <c r="O8578" s="83">
        <f t="shared" si="2"/>
        <v>0.2</v>
      </c>
      <c r="Q8578" s="83">
        <f t="shared" si="3"/>
        <v>0.4673039216</v>
      </c>
      <c r="R8578" s="83">
        <f t="shared" si="4"/>
        <v>0.2</v>
      </c>
      <c r="S8578" s="83" t="b">
        <f t="shared" si="5"/>
        <v>0</v>
      </c>
      <c r="T8578" s="72"/>
      <c r="U8578" s="72"/>
      <c r="V8578" s="72"/>
      <c r="W8578" s="72"/>
      <c r="X8578" s="72"/>
      <c r="Y8578" s="72"/>
      <c r="Z8578" s="72"/>
      <c r="AA8578" s="72"/>
      <c r="AB8578" s="72"/>
      <c r="AC8578" s="72"/>
      <c r="AD8578" s="72"/>
      <c r="AE8578" s="72"/>
      <c r="AF8578" s="72"/>
      <c r="AG8578" s="72"/>
      <c r="AH8578" s="72"/>
      <c r="AI8578" s="72"/>
      <c r="AJ8578" s="72"/>
      <c r="AK8578" s="72"/>
    </row>
    <row r="8579" ht="14.25" customHeight="1">
      <c r="A8579" s="78">
        <v>8576.0</v>
      </c>
      <c r="C8579" s="78" t="str">
        <f>VLOOKUP(G8579,[1]Macrodata_CCF!$A$3:$D$55,4,FALSE)</f>
        <v>#ERROR!</v>
      </c>
      <c r="E8579" s="79" t="str">
        <f>VLOOKUP(G8579,[1]Macrodata_CCF!$A$3:$B$55,2,FALSE)</f>
        <v>#ERROR!</v>
      </c>
      <c r="F8579" s="78">
        <v>0.0</v>
      </c>
      <c r="G8579" s="80">
        <v>33.0</v>
      </c>
      <c r="H8579" s="81">
        <v>11990.0</v>
      </c>
      <c r="I8579" s="81">
        <v>20000.0</v>
      </c>
      <c r="J8579" s="81">
        <v>13190.0</v>
      </c>
      <c r="K8579" s="81">
        <v>20000.0</v>
      </c>
      <c r="L8579" s="82">
        <v>0.149812734082397</v>
      </c>
      <c r="N8579" s="83">
        <f t="shared" si="1"/>
        <v>0.1498127341</v>
      </c>
      <c r="O8579" s="83">
        <f t="shared" si="2"/>
        <v>0.1498127341</v>
      </c>
      <c r="Q8579" s="83">
        <f t="shared" si="3"/>
        <v>0.4005</v>
      </c>
      <c r="R8579" s="83">
        <f t="shared" si="4"/>
        <v>0.1498127341</v>
      </c>
      <c r="S8579" s="83" t="b">
        <f t="shared" si="5"/>
        <v>0</v>
      </c>
      <c r="T8579" s="72"/>
      <c r="U8579" s="72"/>
      <c r="V8579" s="72"/>
      <c r="W8579" s="72"/>
      <c r="X8579" s="72"/>
      <c r="Y8579" s="72"/>
      <c r="Z8579" s="72"/>
      <c r="AA8579" s="72"/>
      <c r="AB8579" s="72"/>
      <c r="AC8579" s="72"/>
      <c r="AD8579" s="72"/>
      <c r="AE8579" s="72"/>
      <c r="AF8579" s="72"/>
      <c r="AG8579" s="72"/>
      <c r="AH8579" s="72"/>
      <c r="AI8579" s="72"/>
      <c r="AJ8579" s="72"/>
      <c r="AK8579" s="72"/>
    </row>
    <row r="8580" ht="14.25" customHeight="1">
      <c r="A8580" s="78">
        <v>8577.0</v>
      </c>
      <c r="C8580" s="78" t="str">
        <f>VLOOKUP(G8580,[1]Macrodata_CCF!$A$3:$D$55,4,FALSE)</f>
        <v>#ERROR!</v>
      </c>
      <c r="E8580" s="79" t="str">
        <f>VLOOKUP(G8580,[1]Macrodata_CCF!$A$3:$B$55,2,FALSE)</f>
        <v>#ERROR!</v>
      </c>
      <c r="F8580" s="78">
        <v>0.0</v>
      </c>
      <c r="G8580" s="80">
        <v>21.0</v>
      </c>
      <c r="H8580" s="81">
        <v>38030.0</v>
      </c>
      <c r="I8580" s="81">
        <v>310000.0</v>
      </c>
      <c r="J8580" s="81">
        <v>0.0</v>
      </c>
      <c r="K8580" s="81">
        <v>465000.0</v>
      </c>
      <c r="L8580" s="82">
        <v>-0.1398315990734272</v>
      </c>
      <c r="N8580" s="83">
        <f t="shared" si="1"/>
        <v>-0.1398315991</v>
      </c>
      <c r="O8580" s="83">
        <f t="shared" si="2"/>
        <v>0</v>
      </c>
      <c r="Q8580" s="83">
        <f t="shared" si="3"/>
        <v>0.8773225806</v>
      </c>
      <c r="R8580" s="83">
        <f t="shared" si="4"/>
        <v>-0.1398315991</v>
      </c>
      <c r="S8580" s="83" t="b">
        <f t="shared" si="5"/>
        <v>0</v>
      </c>
      <c r="T8580" s="72"/>
      <c r="U8580" s="72"/>
      <c r="V8580" s="72"/>
      <c r="W8580" s="72"/>
      <c r="X8580" s="72"/>
      <c r="Y8580" s="72"/>
      <c r="Z8580" s="72"/>
      <c r="AA8580" s="72"/>
      <c r="AB8580" s="72"/>
      <c r="AC8580" s="72"/>
      <c r="AD8580" s="72"/>
      <c r="AE8580" s="72"/>
      <c r="AF8580" s="72"/>
      <c r="AG8580" s="72"/>
      <c r="AH8580" s="72"/>
      <c r="AI8580" s="72"/>
      <c r="AJ8580" s="72"/>
      <c r="AK8580" s="72"/>
    </row>
    <row r="8581" ht="14.25" customHeight="1">
      <c r="A8581" s="78">
        <v>8578.0</v>
      </c>
      <c r="C8581" s="78" t="str">
        <f>VLOOKUP(G8581,[1]Macrodata_CCF!$A$3:$D$55,4,FALSE)</f>
        <v>#ERROR!</v>
      </c>
      <c r="E8581" s="79" t="str">
        <f>VLOOKUP(G8581,[1]Macrodata_CCF!$A$3:$B$55,2,FALSE)</f>
        <v>#ERROR!</v>
      </c>
      <c r="F8581" s="78">
        <v>0.0</v>
      </c>
      <c r="G8581" s="80">
        <v>40.0</v>
      </c>
      <c r="H8581" s="81">
        <v>436575.0</v>
      </c>
      <c r="I8581" s="81">
        <v>580000.0</v>
      </c>
      <c r="J8581" s="81">
        <v>440880.0</v>
      </c>
      <c r="K8581" s="81">
        <v>580000.0</v>
      </c>
      <c r="L8581" s="82">
        <v>0.03001568764162454</v>
      </c>
      <c r="N8581" s="83">
        <f t="shared" si="1"/>
        <v>0.03001568764</v>
      </c>
      <c r="O8581" s="83">
        <f t="shared" si="2"/>
        <v>0.03001568764</v>
      </c>
      <c r="Q8581" s="83">
        <f t="shared" si="3"/>
        <v>0.2472844828</v>
      </c>
      <c r="R8581" s="83">
        <f t="shared" si="4"/>
        <v>0.03001568764</v>
      </c>
      <c r="S8581" s="83" t="b">
        <f t="shared" si="5"/>
        <v>0</v>
      </c>
      <c r="T8581" s="72"/>
      <c r="U8581" s="72"/>
      <c r="V8581" s="72"/>
      <c r="W8581" s="72"/>
      <c r="X8581" s="72"/>
      <c r="Y8581" s="72"/>
      <c r="Z8581" s="72"/>
      <c r="AA8581" s="72"/>
      <c r="AB8581" s="72"/>
      <c r="AC8581" s="72"/>
      <c r="AD8581" s="72"/>
      <c r="AE8581" s="72"/>
      <c r="AF8581" s="72"/>
      <c r="AG8581" s="72"/>
      <c r="AH8581" s="72"/>
      <c r="AI8581" s="72"/>
      <c r="AJ8581" s="72"/>
      <c r="AK8581" s="72"/>
    </row>
    <row r="8582" ht="14.25" customHeight="1">
      <c r="A8582" s="78">
        <v>8579.0</v>
      </c>
      <c r="C8582" s="78" t="str">
        <f>VLOOKUP(G8582,[1]Macrodata_CCF!$A$3:$D$55,4,FALSE)</f>
        <v>#ERROR!</v>
      </c>
      <c r="E8582" s="79" t="str">
        <f>VLOOKUP(G8582,[1]Macrodata_CCF!$A$3:$B$55,2,FALSE)</f>
        <v>#ERROR!</v>
      </c>
      <c r="F8582" s="78">
        <v>0.0</v>
      </c>
      <c r="G8582" s="80">
        <v>44.0</v>
      </c>
      <c r="H8582" s="81">
        <v>92625.0</v>
      </c>
      <c r="I8582" s="81">
        <v>340000.0</v>
      </c>
      <c r="J8582" s="81">
        <v>127260.0</v>
      </c>
      <c r="K8582" s="81">
        <v>612000.0</v>
      </c>
      <c r="L8582" s="82">
        <v>0.1400101061141991</v>
      </c>
      <c r="N8582" s="83">
        <f t="shared" si="1"/>
        <v>0.1400101061</v>
      </c>
      <c r="O8582" s="83">
        <f t="shared" si="2"/>
        <v>0.1400101061</v>
      </c>
      <c r="Q8582" s="83">
        <f t="shared" si="3"/>
        <v>0.7275735294</v>
      </c>
      <c r="R8582" s="83">
        <f t="shared" si="4"/>
        <v>0.1400101061</v>
      </c>
      <c r="S8582" s="83" t="b">
        <f t="shared" si="5"/>
        <v>0</v>
      </c>
      <c r="T8582" s="72"/>
      <c r="U8582" s="72"/>
      <c r="V8582" s="72"/>
      <c r="W8582" s="72"/>
      <c r="X8582" s="72"/>
      <c r="Y8582" s="72"/>
      <c r="Z8582" s="72"/>
      <c r="AA8582" s="72"/>
      <c r="AB8582" s="72"/>
      <c r="AC8582" s="72"/>
      <c r="AD8582" s="72"/>
      <c r="AE8582" s="72"/>
      <c r="AF8582" s="72"/>
      <c r="AG8582" s="72"/>
      <c r="AH8582" s="72"/>
      <c r="AI8582" s="72"/>
      <c r="AJ8582" s="72"/>
      <c r="AK8582" s="72"/>
    </row>
    <row r="8583" ht="14.25" customHeight="1">
      <c r="A8583" s="78">
        <v>8580.0</v>
      </c>
      <c r="C8583" s="78" t="str">
        <f>VLOOKUP(G8583,[1]Macrodata_CCF!$A$3:$D$55,4,FALSE)</f>
        <v>#ERROR!</v>
      </c>
      <c r="E8583" s="79" t="str">
        <f>VLOOKUP(G8583,[1]Macrodata_CCF!$A$3:$B$55,2,FALSE)</f>
        <v>#ERROR!</v>
      </c>
      <c r="F8583" s="78">
        <v>0.0</v>
      </c>
      <c r="G8583" s="80">
        <v>10.0</v>
      </c>
      <c r="H8583" s="81">
        <v>63575.0</v>
      </c>
      <c r="I8583" s="81">
        <v>990000.0</v>
      </c>
      <c r="J8583" s="81">
        <v>54310.0</v>
      </c>
      <c r="K8583" s="81">
        <v>1683000.0</v>
      </c>
      <c r="L8583" s="82">
        <v>-0.0100008095636452</v>
      </c>
      <c r="N8583" s="83">
        <f t="shared" si="1"/>
        <v>-0.01000080956</v>
      </c>
      <c r="O8583" s="83">
        <f t="shared" si="2"/>
        <v>0</v>
      </c>
      <c r="Q8583" s="83">
        <f t="shared" si="3"/>
        <v>0.9357828283</v>
      </c>
      <c r="R8583" s="83">
        <f t="shared" si="4"/>
        <v>-0.01000080956</v>
      </c>
      <c r="S8583" s="83" t="b">
        <f t="shared" si="5"/>
        <v>0</v>
      </c>
      <c r="T8583" s="72"/>
      <c r="U8583" s="72"/>
      <c r="V8583" s="72"/>
      <c r="W8583" s="72"/>
      <c r="X8583" s="72"/>
      <c r="Y8583" s="72"/>
      <c r="Z8583" s="72"/>
      <c r="AA8583" s="72"/>
      <c r="AB8583" s="72"/>
      <c r="AC8583" s="72"/>
      <c r="AD8583" s="72"/>
      <c r="AE8583" s="72"/>
      <c r="AF8583" s="72"/>
      <c r="AG8583" s="72"/>
      <c r="AH8583" s="72"/>
      <c r="AI8583" s="72"/>
      <c r="AJ8583" s="72"/>
      <c r="AK8583" s="72"/>
    </row>
    <row r="8584" ht="14.25" customHeight="1">
      <c r="A8584" s="78">
        <v>8581.0</v>
      </c>
      <c r="C8584" s="78" t="str">
        <f>VLOOKUP(G8584,[1]Macrodata_CCF!$A$3:$D$55,4,FALSE)</f>
        <v>#ERROR!</v>
      </c>
      <c r="E8584" s="79" t="str">
        <f>VLOOKUP(G8584,[1]Macrodata_CCF!$A$3:$B$55,2,FALSE)</f>
        <v>#ERROR!</v>
      </c>
      <c r="F8584" s="78">
        <v>0.0</v>
      </c>
      <c r="G8584" s="80">
        <v>28.0</v>
      </c>
      <c r="H8584" s="81">
        <v>93360.0</v>
      </c>
      <c r="I8584" s="81">
        <v>180000.0</v>
      </c>
      <c r="J8584" s="81">
        <v>109820.0</v>
      </c>
      <c r="K8584" s="81">
        <v>180000.0</v>
      </c>
      <c r="L8584" s="82">
        <v>0.1899815327793167</v>
      </c>
      <c r="N8584" s="83">
        <f t="shared" si="1"/>
        <v>0.1899815328</v>
      </c>
      <c r="O8584" s="83">
        <f t="shared" si="2"/>
        <v>0.1899815328</v>
      </c>
      <c r="Q8584" s="83">
        <f t="shared" si="3"/>
        <v>0.4813333333</v>
      </c>
      <c r="R8584" s="83">
        <f t="shared" si="4"/>
        <v>0.1899815328</v>
      </c>
      <c r="S8584" s="83" t="b">
        <f t="shared" si="5"/>
        <v>0</v>
      </c>
      <c r="T8584" s="72"/>
      <c r="U8584" s="72"/>
      <c r="V8584" s="72"/>
      <c r="W8584" s="72"/>
      <c r="X8584" s="72"/>
      <c r="Y8584" s="72"/>
      <c r="Z8584" s="72"/>
      <c r="AA8584" s="72"/>
      <c r="AB8584" s="72"/>
      <c r="AC8584" s="72"/>
      <c r="AD8584" s="72"/>
      <c r="AE8584" s="72"/>
      <c r="AF8584" s="72"/>
      <c r="AG8584" s="72"/>
      <c r="AH8584" s="72"/>
      <c r="AI8584" s="72"/>
      <c r="AJ8584" s="72"/>
      <c r="AK8584" s="72"/>
    </row>
    <row r="8585" ht="14.25" customHeight="1">
      <c r="A8585" s="78">
        <v>8582.0</v>
      </c>
      <c r="C8585" s="78" t="str">
        <f>VLOOKUP(G8585,[1]Macrodata_CCF!$A$3:$D$55,4,FALSE)</f>
        <v>#ERROR!</v>
      </c>
      <c r="E8585" s="79" t="str">
        <f>VLOOKUP(G8585,[1]Macrodata_CCF!$A$3:$B$55,2,FALSE)</f>
        <v>#ERROR!</v>
      </c>
      <c r="F8585" s="78">
        <v>0.0</v>
      </c>
      <c r="G8585" s="80">
        <v>26.0</v>
      </c>
      <c r="H8585" s="81">
        <v>3945.0</v>
      </c>
      <c r="I8585" s="81">
        <v>20000.0</v>
      </c>
      <c r="J8585" s="81">
        <v>6355.0</v>
      </c>
      <c r="K8585" s="81">
        <v>20000.0</v>
      </c>
      <c r="L8585" s="82">
        <v>0.1501090003114295</v>
      </c>
      <c r="N8585" s="83">
        <f t="shared" si="1"/>
        <v>0.1501090003</v>
      </c>
      <c r="O8585" s="83">
        <f t="shared" si="2"/>
        <v>0.1501090003</v>
      </c>
      <c r="Q8585" s="83">
        <f t="shared" si="3"/>
        <v>0.80275</v>
      </c>
      <c r="R8585" s="83">
        <f t="shared" si="4"/>
        <v>0.1501090003</v>
      </c>
      <c r="S8585" s="83" t="b">
        <f t="shared" si="5"/>
        <v>0</v>
      </c>
      <c r="T8585" s="72"/>
      <c r="U8585" s="72"/>
      <c r="V8585" s="72"/>
      <c r="W8585" s="72"/>
      <c r="X8585" s="72"/>
      <c r="Y8585" s="72"/>
      <c r="Z8585" s="72"/>
      <c r="AA8585" s="72"/>
      <c r="AB8585" s="72"/>
      <c r="AC8585" s="72"/>
      <c r="AD8585" s="72"/>
      <c r="AE8585" s="72"/>
      <c r="AF8585" s="72"/>
      <c r="AG8585" s="72"/>
      <c r="AH8585" s="72"/>
      <c r="AI8585" s="72"/>
      <c r="AJ8585" s="72"/>
      <c r="AK8585" s="72"/>
    </row>
    <row r="8586" ht="14.25" customHeight="1">
      <c r="A8586" s="78">
        <v>8583.0</v>
      </c>
      <c r="C8586" s="78" t="str">
        <f>VLOOKUP(G8586,[1]Macrodata_CCF!$A$3:$D$55,4,FALSE)</f>
        <v>#ERROR!</v>
      </c>
      <c r="E8586" s="79" t="str">
        <f>VLOOKUP(G8586,[1]Macrodata_CCF!$A$3:$B$55,2,FALSE)</f>
        <v>#ERROR!</v>
      </c>
      <c r="F8586" s="78">
        <v>0.0</v>
      </c>
      <c r="G8586" s="80">
        <v>3.0</v>
      </c>
      <c r="H8586" s="81">
        <v>10680.0</v>
      </c>
      <c r="I8586" s="81">
        <v>350000.0</v>
      </c>
      <c r="J8586" s="81">
        <v>357000.0</v>
      </c>
      <c r="K8586" s="81">
        <v>350000.0</v>
      </c>
      <c r="L8586" s="82">
        <v>1.020629494282683</v>
      </c>
      <c r="N8586" s="83">
        <f t="shared" si="1"/>
        <v>1.020629494</v>
      </c>
      <c r="O8586" s="83">
        <f t="shared" si="2"/>
        <v>1</v>
      </c>
      <c r="Q8586" s="83">
        <f t="shared" si="3"/>
        <v>0.9694857143</v>
      </c>
      <c r="R8586" s="83">
        <f t="shared" si="4"/>
        <v>1.020629494</v>
      </c>
      <c r="S8586" s="83" t="b">
        <f t="shared" si="5"/>
        <v>0</v>
      </c>
      <c r="T8586" s="72"/>
      <c r="U8586" s="72"/>
      <c r="V8586" s="72"/>
      <c r="W8586" s="72"/>
      <c r="X8586" s="72"/>
      <c r="Y8586" s="72"/>
      <c r="Z8586" s="72"/>
      <c r="AA8586" s="72"/>
      <c r="AB8586" s="72"/>
      <c r="AC8586" s="72"/>
      <c r="AD8586" s="72"/>
      <c r="AE8586" s="72"/>
      <c r="AF8586" s="72"/>
      <c r="AG8586" s="72"/>
      <c r="AH8586" s="72"/>
      <c r="AI8586" s="72"/>
      <c r="AJ8586" s="72"/>
      <c r="AK8586" s="72"/>
    </row>
    <row r="8587" ht="14.25" customHeight="1">
      <c r="A8587" s="78">
        <v>8584.0</v>
      </c>
      <c r="C8587" s="78" t="str">
        <f>VLOOKUP(G8587,[1]Macrodata_CCF!$A$3:$D$55,4,FALSE)</f>
        <v>#ERROR!</v>
      </c>
      <c r="E8587" s="79" t="str">
        <f>VLOOKUP(G8587,[1]Macrodata_CCF!$A$3:$B$55,2,FALSE)</f>
        <v>#ERROR!</v>
      </c>
      <c r="F8587" s="78">
        <v>1.0</v>
      </c>
      <c r="G8587" s="80">
        <v>13.0</v>
      </c>
      <c r="H8587" s="81">
        <v>636080.0</v>
      </c>
      <c r="I8587" s="81">
        <v>790000.0</v>
      </c>
      <c r="J8587" s="81">
        <v>805800.0</v>
      </c>
      <c r="K8587" s="81">
        <v>790000.0</v>
      </c>
      <c r="L8587" s="82">
        <v>1.102650727650728</v>
      </c>
      <c r="N8587" s="83">
        <f t="shared" si="1"/>
        <v>1.102650728</v>
      </c>
      <c r="O8587" s="83">
        <f t="shared" si="2"/>
        <v>1</v>
      </c>
      <c r="Q8587" s="83">
        <f t="shared" si="3"/>
        <v>0.194835443</v>
      </c>
      <c r="R8587" s="83">
        <f t="shared" si="4"/>
        <v>1.102650728</v>
      </c>
      <c r="S8587" s="83" t="b">
        <f t="shared" si="5"/>
        <v>0</v>
      </c>
      <c r="T8587" s="72"/>
      <c r="U8587" s="72"/>
      <c r="V8587" s="72"/>
      <c r="W8587" s="72"/>
      <c r="X8587" s="72"/>
      <c r="Y8587" s="72"/>
      <c r="Z8587" s="72"/>
      <c r="AA8587" s="72"/>
      <c r="AB8587" s="72"/>
      <c r="AC8587" s="72"/>
      <c r="AD8587" s="72"/>
      <c r="AE8587" s="72"/>
      <c r="AF8587" s="72"/>
      <c r="AG8587" s="72"/>
      <c r="AH8587" s="72"/>
      <c r="AI8587" s="72"/>
      <c r="AJ8587" s="72"/>
      <c r="AK8587" s="72"/>
    </row>
    <row r="8588" ht="14.25" customHeight="1">
      <c r="A8588" s="78">
        <v>8585.0</v>
      </c>
      <c r="C8588" s="78" t="str">
        <f>VLOOKUP(G8588,[1]Macrodata_CCF!$A$3:$D$55,4,FALSE)</f>
        <v>#ERROR!</v>
      </c>
      <c r="E8588" s="79" t="str">
        <f>VLOOKUP(G8588,[1]Macrodata_CCF!$A$3:$B$55,2,FALSE)</f>
        <v>#ERROR!</v>
      </c>
      <c r="F8588" s="78">
        <v>0.0</v>
      </c>
      <c r="G8588" s="80">
        <v>41.0</v>
      </c>
      <c r="H8588" s="81">
        <v>671270.0</v>
      </c>
      <c r="I8588" s="81">
        <v>890000.0</v>
      </c>
      <c r="J8588" s="81">
        <v>758760.0</v>
      </c>
      <c r="K8588" s="81">
        <v>1246000.0</v>
      </c>
      <c r="L8588" s="82">
        <v>0.3999908563068623</v>
      </c>
      <c r="N8588" s="83">
        <f t="shared" si="1"/>
        <v>0.3999908563</v>
      </c>
      <c r="O8588" s="83">
        <f t="shared" si="2"/>
        <v>0.3999908563</v>
      </c>
      <c r="Q8588" s="83">
        <f t="shared" si="3"/>
        <v>0.2457640449</v>
      </c>
      <c r="R8588" s="83">
        <f t="shared" si="4"/>
        <v>0.3999908563</v>
      </c>
      <c r="S8588" s="83" t="b">
        <f t="shared" si="5"/>
        <v>0</v>
      </c>
      <c r="T8588" s="72"/>
      <c r="U8588" s="72"/>
      <c r="V8588" s="72"/>
      <c r="W8588" s="72"/>
      <c r="X8588" s="72"/>
      <c r="Y8588" s="72"/>
      <c r="Z8588" s="72"/>
      <c r="AA8588" s="72"/>
      <c r="AB8588" s="72"/>
      <c r="AC8588" s="72"/>
      <c r="AD8588" s="72"/>
      <c r="AE8588" s="72"/>
      <c r="AF8588" s="72"/>
      <c r="AG8588" s="72"/>
      <c r="AH8588" s="72"/>
      <c r="AI8588" s="72"/>
      <c r="AJ8588" s="72"/>
      <c r="AK8588" s="72"/>
    </row>
    <row r="8589" ht="14.25" customHeight="1">
      <c r="A8589" s="78">
        <v>8586.0</v>
      </c>
      <c r="C8589" s="78" t="str">
        <f>VLOOKUP(G8589,[1]Macrodata_CCF!$A$3:$D$55,4,FALSE)</f>
        <v>#ERROR!</v>
      </c>
      <c r="E8589" s="79" t="str">
        <f>VLOOKUP(G8589,[1]Macrodata_CCF!$A$3:$B$55,2,FALSE)</f>
        <v>#ERROR!</v>
      </c>
      <c r="F8589" s="78">
        <v>0.0</v>
      </c>
      <c r="G8589" s="80">
        <v>38.0</v>
      </c>
      <c r="H8589" s="81">
        <v>136155.0</v>
      </c>
      <c r="I8589" s="81">
        <v>220000.0</v>
      </c>
      <c r="J8589" s="81">
        <v>147895.0</v>
      </c>
      <c r="K8589" s="81">
        <v>330000.0</v>
      </c>
      <c r="L8589" s="82">
        <v>0.1400202755083786</v>
      </c>
      <c r="N8589" s="83">
        <f t="shared" si="1"/>
        <v>0.1400202755</v>
      </c>
      <c r="O8589" s="83">
        <f t="shared" si="2"/>
        <v>0.1400202755</v>
      </c>
      <c r="Q8589" s="83">
        <f t="shared" si="3"/>
        <v>0.3811136364</v>
      </c>
      <c r="R8589" s="83">
        <f t="shared" si="4"/>
        <v>0.1400202755</v>
      </c>
      <c r="S8589" s="83" t="b">
        <f t="shared" si="5"/>
        <v>0</v>
      </c>
      <c r="T8589" s="72"/>
      <c r="U8589" s="72"/>
      <c r="V8589" s="72"/>
      <c r="W8589" s="72"/>
      <c r="X8589" s="72"/>
      <c r="Y8589" s="72"/>
      <c r="Z8589" s="72"/>
      <c r="AA8589" s="72"/>
      <c r="AB8589" s="72"/>
      <c r="AC8589" s="72"/>
      <c r="AD8589" s="72"/>
      <c r="AE8589" s="72"/>
      <c r="AF8589" s="72"/>
      <c r="AG8589" s="72"/>
      <c r="AH8589" s="72"/>
      <c r="AI8589" s="72"/>
      <c r="AJ8589" s="72"/>
      <c r="AK8589" s="72"/>
    </row>
    <row r="8590" ht="14.25" customHeight="1">
      <c r="A8590" s="78">
        <v>8587.0</v>
      </c>
      <c r="C8590" s="78" t="str">
        <f>VLOOKUP(G8590,[1]Macrodata_CCF!$A$3:$D$55,4,FALSE)</f>
        <v>#ERROR!</v>
      </c>
      <c r="E8590" s="79" t="str">
        <f>VLOOKUP(G8590,[1]Macrodata_CCF!$A$3:$B$55,2,FALSE)</f>
        <v>#ERROR!</v>
      </c>
      <c r="F8590" s="78">
        <v>0.0</v>
      </c>
      <c r="G8590" s="80">
        <v>31.0</v>
      </c>
      <c r="H8590" s="81">
        <v>126690.0</v>
      </c>
      <c r="I8590" s="81">
        <v>290000.0</v>
      </c>
      <c r="J8590" s="81">
        <v>154455.0</v>
      </c>
      <c r="K8590" s="81">
        <v>290000.0</v>
      </c>
      <c r="L8590" s="82">
        <v>0.1700140836446023</v>
      </c>
      <c r="N8590" s="83">
        <f t="shared" si="1"/>
        <v>0.1700140836</v>
      </c>
      <c r="O8590" s="83">
        <f t="shared" si="2"/>
        <v>0.1700140836</v>
      </c>
      <c r="Q8590" s="83">
        <f t="shared" si="3"/>
        <v>0.563137931</v>
      </c>
      <c r="R8590" s="83">
        <f t="shared" si="4"/>
        <v>0.1700140836</v>
      </c>
      <c r="S8590" s="83" t="b">
        <f t="shared" si="5"/>
        <v>0</v>
      </c>
      <c r="T8590" s="72"/>
      <c r="U8590" s="72"/>
      <c r="V8590" s="72"/>
      <c r="W8590" s="72"/>
      <c r="X8590" s="72"/>
      <c r="Y8590" s="72"/>
      <c r="Z8590" s="72"/>
      <c r="AA8590" s="72"/>
      <c r="AB8590" s="72"/>
      <c r="AC8590" s="72"/>
      <c r="AD8590" s="72"/>
      <c r="AE8590" s="72"/>
      <c r="AF8590" s="72"/>
      <c r="AG8590" s="72"/>
      <c r="AH8590" s="72"/>
      <c r="AI8590" s="72"/>
      <c r="AJ8590" s="72"/>
      <c r="AK8590" s="72"/>
    </row>
    <row r="8591" ht="14.25" customHeight="1">
      <c r="A8591" s="78">
        <v>8588.0</v>
      </c>
      <c r="C8591" s="78" t="str">
        <f>VLOOKUP(G8591,[1]Macrodata_CCF!$A$3:$D$55,4,FALSE)</f>
        <v>#ERROR!</v>
      </c>
      <c r="E8591" s="79" t="str">
        <f>VLOOKUP(G8591,[1]Macrodata_CCF!$A$3:$B$55,2,FALSE)</f>
        <v>#ERROR!</v>
      </c>
      <c r="F8591" s="78">
        <v>0.0</v>
      </c>
      <c r="G8591" s="80">
        <v>34.0</v>
      </c>
      <c r="H8591" s="81">
        <v>157525.0</v>
      </c>
      <c r="I8591" s="81">
        <v>900000.0</v>
      </c>
      <c r="J8591" s="81">
        <v>75855.0</v>
      </c>
      <c r="K8591" s="81">
        <v>900000.0</v>
      </c>
      <c r="L8591" s="82">
        <v>-0.1099969695949359</v>
      </c>
      <c r="N8591" s="83">
        <f t="shared" si="1"/>
        <v>-0.1099969696</v>
      </c>
      <c r="O8591" s="83">
        <f t="shared" si="2"/>
        <v>0</v>
      </c>
      <c r="Q8591" s="83">
        <f t="shared" si="3"/>
        <v>0.8249722222</v>
      </c>
      <c r="R8591" s="83">
        <f t="shared" si="4"/>
        <v>-0.1099969696</v>
      </c>
      <c r="S8591" s="83" t="b">
        <f t="shared" si="5"/>
        <v>0</v>
      </c>
      <c r="T8591" s="72"/>
      <c r="U8591" s="72"/>
      <c r="V8591" s="72"/>
      <c r="W8591" s="72"/>
      <c r="X8591" s="72"/>
      <c r="Y8591" s="72"/>
      <c r="Z8591" s="72"/>
      <c r="AA8591" s="72"/>
      <c r="AB8591" s="72"/>
      <c r="AC8591" s="72"/>
      <c r="AD8591" s="72"/>
      <c r="AE8591" s="72"/>
      <c r="AF8591" s="72"/>
      <c r="AG8591" s="72"/>
      <c r="AH8591" s="72"/>
      <c r="AI8591" s="72"/>
      <c r="AJ8591" s="72"/>
      <c r="AK8591" s="72"/>
    </row>
    <row r="8592" ht="14.25" customHeight="1">
      <c r="A8592" s="78">
        <v>8589.0</v>
      </c>
      <c r="C8592" s="78" t="str">
        <f>VLOOKUP(G8592,[1]Macrodata_CCF!$A$3:$D$55,4,FALSE)</f>
        <v>#ERROR!</v>
      </c>
      <c r="E8592" s="79" t="str">
        <f>VLOOKUP(G8592,[1]Macrodata_CCF!$A$3:$B$55,2,FALSE)</f>
        <v>#ERROR!</v>
      </c>
      <c r="F8592" s="78">
        <v>0.0</v>
      </c>
      <c r="G8592" s="80">
        <v>40.0</v>
      </c>
      <c r="H8592" s="81">
        <v>170665.0</v>
      </c>
      <c r="I8592" s="81">
        <v>670000.0</v>
      </c>
      <c r="J8592" s="81">
        <v>215605.0</v>
      </c>
      <c r="K8592" s="81">
        <v>670000.0</v>
      </c>
      <c r="L8592" s="82">
        <v>0.08999969960046862</v>
      </c>
      <c r="N8592" s="83">
        <f t="shared" si="1"/>
        <v>0.0899996996</v>
      </c>
      <c r="O8592" s="83">
        <f t="shared" si="2"/>
        <v>0.0899996996</v>
      </c>
      <c r="Q8592" s="83">
        <f t="shared" si="3"/>
        <v>0.7452761194</v>
      </c>
      <c r="R8592" s="83">
        <f t="shared" si="4"/>
        <v>0.0899996996</v>
      </c>
      <c r="S8592" s="83" t="b">
        <f t="shared" si="5"/>
        <v>0</v>
      </c>
      <c r="T8592" s="72"/>
      <c r="U8592" s="72"/>
      <c r="V8592" s="72"/>
      <c r="W8592" s="72"/>
      <c r="X8592" s="72"/>
      <c r="Y8592" s="72"/>
      <c r="Z8592" s="72"/>
      <c r="AA8592" s="72"/>
      <c r="AB8592" s="72"/>
      <c r="AC8592" s="72"/>
      <c r="AD8592" s="72"/>
      <c r="AE8592" s="72"/>
      <c r="AF8592" s="72"/>
      <c r="AG8592" s="72"/>
      <c r="AH8592" s="72"/>
      <c r="AI8592" s="72"/>
      <c r="AJ8592" s="72"/>
      <c r="AK8592" s="72"/>
    </row>
    <row r="8593" ht="14.25" customHeight="1">
      <c r="A8593" s="78">
        <v>8590.0</v>
      </c>
      <c r="C8593" s="78" t="str">
        <f>VLOOKUP(G8593,[1]Macrodata_CCF!$A$3:$D$55,4,FALSE)</f>
        <v>#ERROR!</v>
      </c>
      <c r="E8593" s="79" t="str">
        <f>VLOOKUP(G8593,[1]Macrodata_CCF!$A$3:$B$55,2,FALSE)</f>
        <v>#ERROR!</v>
      </c>
      <c r="F8593" s="78">
        <v>0.0</v>
      </c>
      <c r="G8593" s="80">
        <v>51.0</v>
      </c>
      <c r="H8593" s="81">
        <v>223180.0</v>
      </c>
      <c r="I8593" s="81">
        <v>430000.0</v>
      </c>
      <c r="J8593" s="81">
        <v>231455.0</v>
      </c>
      <c r="K8593" s="81">
        <v>430000.0</v>
      </c>
      <c r="L8593" s="82">
        <v>0.04001063726912291</v>
      </c>
      <c r="N8593" s="83">
        <f t="shared" si="1"/>
        <v>0.04001063727</v>
      </c>
      <c r="O8593" s="83">
        <f t="shared" si="2"/>
        <v>0.04001063727</v>
      </c>
      <c r="Q8593" s="83">
        <f t="shared" si="3"/>
        <v>0.4809767442</v>
      </c>
      <c r="R8593" s="83">
        <f t="shared" si="4"/>
        <v>0.04001063727</v>
      </c>
      <c r="S8593" s="83" t="b">
        <f t="shared" si="5"/>
        <v>0</v>
      </c>
      <c r="T8593" s="72"/>
      <c r="U8593" s="72"/>
      <c r="V8593" s="72"/>
      <c r="W8593" s="72"/>
      <c r="X8593" s="72"/>
      <c r="Y8593" s="72"/>
      <c r="Z8593" s="72"/>
      <c r="AA8593" s="72"/>
      <c r="AB8593" s="72"/>
      <c r="AC8593" s="72"/>
      <c r="AD8593" s="72"/>
      <c r="AE8593" s="72"/>
      <c r="AF8593" s="72"/>
      <c r="AG8593" s="72"/>
      <c r="AH8593" s="72"/>
      <c r="AI8593" s="72"/>
      <c r="AJ8593" s="72"/>
      <c r="AK8593" s="72"/>
    </row>
    <row r="8594" ht="14.25" customHeight="1">
      <c r="A8594" s="78">
        <v>8591.0</v>
      </c>
      <c r="C8594" s="78" t="str">
        <f>VLOOKUP(G8594,[1]Macrodata_CCF!$A$3:$D$55,4,FALSE)</f>
        <v>#ERROR!</v>
      </c>
      <c r="E8594" s="79" t="str">
        <f>VLOOKUP(G8594,[1]Macrodata_CCF!$A$3:$B$55,2,FALSE)</f>
        <v>#ERROR!</v>
      </c>
      <c r="F8594" s="78">
        <v>0.0</v>
      </c>
      <c r="G8594" s="80">
        <v>53.0</v>
      </c>
      <c r="H8594" s="81">
        <v>124850.0</v>
      </c>
      <c r="I8594" s="81">
        <v>180000.0</v>
      </c>
      <c r="J8594" s="81">
        <v>129260.0</v>
      </c>
      <c r="K8594" s="81">
        <v>180000.0</v>
      </c>
      <c r="L8594" s="82">
        <v>0.0799637352674524</v>
      </c>
      <c r="N8594" s="83">
        <f t="shared" si="1"/>
        <v>0.07996373527</v>
      </c>
      <c r="O8594" s="83">
        <f t="shared" si="2"/>
        <v>0.07996373527</v>
      </c>
      <c r="Q8594" s="83">
        <f t="shared" si="3"/>
        <v>0.3063888889</v>
      </c>
      <c r="R8594" s="83">
        <f t="shared" si="4"/>
        <v>0.07996373527</v>
      </c>
      <c r="S8594" s="83" t="b">
        <f t="shared" si="5"/>
        <v>0</v>
      </c>
      <c r="T8594" s="72"/>
      <c r="U8594" s="72"/>
      <c r="V8594" s="72"/>
      <c r="W8594" s="72"/>
      <c r="X8594" s="72"/>
      <c r="Y8594" s="72"/>
      <c r="Z8594" s="72"/>
      <c r="AA8594" s="72"/>
      <c r="AB8594" s="72"/>
      <c r="AC8594" s="72"/>
      <c r="AD8594" s="72"/>
      <c r="AE8594" s="72"/>
      <c r="AF8594" s="72"/>
      <c r="AG8594" s="72"/>
      <c r="AH8594" s="72"/>
      <c r="AI8594" s="72"/>
      <c r="AJ8594" s="72"/>
      <c r="AK8594" s="72"/>
    </row>
    <row r="8595" ht="14.25" customHeight="1">
      <c r="A8595" s="78">
        <v>8592.0</v>
      </c>
      <c r="C8595" s="78" t="str">
        <f>VLOOKUP(G8595,[1]Macrodata_CCF!$A$3:$D$55,4,FALSE)</f>
        <v>#ERROR!</v>
      </c>
      <c r="E8595" s="79" t="str">
        <f>VLOOKUP(G8595,[1]Macrodata_CCF!$A$3:$B$55,2,FALSE)</f>
        <v>#ERROR!</v>
      </c>
      <c r="F8595" s="78">
        <v>0.0</v>
      </c>
      <c r="G8595" s="80">
        <v>45.0</v>
      </c>
      <c r="H8595" s="81">
        <v>507560.0</v>
      </c>
      <c r="I8595" s="81">
        <v>720000.0</v>
      </c>
      <c r="J8595" s="81">
        <v>547925.0</v>
      </c>
      <c r="K8595" s="81">
        <v>720000.0</v>
      </c>
      <c r="L8595" s="82">
        <v>0.1900065900960271</v>
      </c>
      <c r="N8595" s="83">
        <f t="shared" si="1"/>
        <v>0.1900065901</v>
      </c>
      <c r="O8595" s="83">
        <f t="shared" si="2"/>
        <v>0.1900065901</v>
      </c>
      <c r="Q8595" s="83">
        <f t="shared" si="3"/>
        <v>0.2950555556</v>
      </c>
      <c r="R8595" s="83">
        <f t="shared" si="4"/>
        <v>0.1900065901</v>
      </c>
      <c r="S8595" s="83" t="b">
        <f t="shared" si="5"/>
        <v>0</v>
      </c>
      <c r="T8595" s="72"/>
      <c r="U8595" s="72"/>
      <c r="V8595" s="72"/>
      <c r="W8595" s="72"/>
      <c r="X8595" s="72"/>
      <c r="Y8595" s="72"/>
      <c r="Z8595" s="72"/>
      <c r="AA8595" s="72"/>
      <c r="AB8595" s="72"/>
      <c r="AC8595" s="72"/>
      <c r="AD8595" s="72"/>
      <c r="AE8595" s="72"/>
      <c r="AF8595" s="72"/>
      <c r="AG8595" s="72"/>
      <c r="AH8595" s="72"/>
      <c r="AI8595" s="72"/>
      <c r="AJ8595" s="72"/>
      <c r="AK8595" s="72"/>
    </row>
    <row r="8596" ht="14.25" customHeight="1">
      <c r="A8596" s="78">
        <v>8593.0</v>
      </c>
      <c r="C8596" s="78" t="str">
        <f>VLOOKUP(G8596,[1]Macrodata_CCF!$A$3:$D$55,4,FALSE)</f>
        <v>#ERROR!</v>
      </c>
      <c r="E8596" s="79" t="str">
        <f>VLOOKUP(G8596,[1]Macrodata_CCF!$A$3:$B$55,2,FALSE)</f>
        <v>#ERROR!</v>
      </c>
      <c r="F8596" s="78">
        <v>0.0</v>
      </c>
      <c r="G8596" s="80">
        <v>38.0</v>
      </c>
      <c r="H8596" s="81">
        <v>0.0</v>
      </c>
      <c r="I8596" s="81">
        <v>790000.0</v>
      </c>
      <c r="J8596" s="81">
        <v>55300.0</v>
      </c>
      <c r="K8596" s="81">
        <v>790000.0</v>
      </c>
      <c r="L8596" s="82">
        <v>0.07</v>
      </c>
      <c r="N8596" s="83">
        <f t="shared" si="1"/>
        <v>0.07</v>
      </c>
      <c r="O8596" s="83">
        <f t="shared" si="2"/>
        <v>0.07</v>
      </c>
      <c r="Q8596" s="83">
        <f t="shared" si="3"/>
        <v>1</v>
      </c>
      <c r="R8596" s="83">
        <f t="shared" si="4"/>
        <v>0.07</v>
      </c>
      <c r="S8596" s="83" t="b">
        <f t="shared" si="5"/>
        <v>0</v>
      </c>
      <c r="T8596" s="72"/>
      <c r="U8596" s="72"/>
      <c r="V8596" s="72"/>
      <c r="W8596" s="72"/>
      <c r="X8596" s="72"/>
      <c r="Y8596" s="72"/>
      <c r="Z8596" s="72"/>
      <c r="AA8596" s="72"/>
      <c r="AB8596" s="72"/>
      <c r="AC8596" s="72"/>
      <c r="AD8596" s="72"/>
      <c r="AE8596" s="72"/>
      <c r="AF8596" s="72"/>
      <c r="AG8596" s="72"/>
      <c r="AH8596" s="72"/>
      <c r="AI8596" s="72"/>
      <c r="AJ8596" s="72"/>
      <c r="AK8596" s="72"/>
    </row>
    <row r="8597" ht="14.25" customHeight="1">
      <c r="A8597" s="78">
        <v>8594.0</v>
      </c>
      <c r="C8597" s="78" t="str">
        <f>VLOOKUP(G8597,[1]Macrodata_CCF!$A$3:$D$55,4,FALSE)</f>
        <v>#ERROR!</v>
      </c>
      <c r="E8597" s="79" t="str">
        <f>VLOOKUP(G8597,[1]Macrodata_CCF!$A$3:$B$55,2,FALSE)</f>
        <v>#ERROR!</v>
      </c>
      <c r="F8597" s="78">
        <v>0.0</v>
      </c>
      <c r="G8597" s="80">
        <v>39.0</v>
      </c>
      <c r="H8597" s="81">
        <v>279325.0</v>
      </c>
      <c r="I8597" s="81">
        <v>540000.0</v>
      </c>
      <c r="J8597" s="81">
        <v>297570.0</v>
      </c>
      <c r="K8597" s="81">
        <v>540000.0</v>
      </c>
      <c r="L8597" s="82">
        <v>0.06999136856238611</v>
      </c>
      <c r="N8597" s="83">
        <f t="shared" si="1"/>
        <v>0.06999136856</v>
      </c>
      <c r="O8597" s="83">
        <f t="shared" si="2"/>
        <v>0.06999136856</v>
      </c>
      <c r="Q8597" s="83">
        <f t="shared" si="3"/>
        <v>0.4827314815</v>
      </c>
      <c r="R8597" s="83">
        <f t="shared" si="4"/>
        <v>0.06999136856</v>
      </c>
      <c r="S8597" s="83" t="b">
        <f t="shared" si="5"/>
        <v>0</v>
      </c>
      <c r="T8597" s="72"/>
      <c r="U8597" s="72"/>
      <c r="V8597" s="72"/>
      <c r="W8597" s="72"/>
      <c r="X8597" s="72"/>
      <c r="Y8597" s="72"/>
      <c r="Z8597" s="72"/>
      <c r="AA8597" s="72"/>
      <c r="AB8597" s="72"/>
      <c r="AC8597" s="72"/>
      <c r="AD8597" s="72"/>
      <c r="AE8597" s="72"/>
      <c r="AF8597" s="72"/>
      <c r="AG8597" s="72"/>
      <c r="AH8597" s="72"/>
      <c r="AI8597" s="72"/>
      <c r="AJ8597" s="72"/>
      <c r="AK8597" s="72"/>
    </row>
    <row r="8598" ht="14.25" customHeight="1">
      <c r="A8598" s="78">
        <v>8595.0</v>
      </c>
      <c r="C8598" s="78" t="str">
        <f>VLOOKUP(G8598,[1]Macrodata_CCF!$A$3:$D$55,4,FALSE)</f>
        <v>#ERROR!</v>
      </c>
      <c r="E8598" s="79" t="str">
        <f>VLOOKUP(G8598,[1]Macrodata_CCF!$A$3:$B$55,2,FALSE)</f>
        <v>#ERROR!</v>
      </c>
      <c r="F8598" s="78">
        <v>0.0</v>
      </c>
      <c r="G8598" s="80">
        <v>7.0</v>
      </c>
      <c r="H8598" s="81">
        <v>16525.0</v>
      </c>
      <c r="I8598" s="81">
        <v>880000.0</v>
      </c>
      <c r="J8598" s="81">
        <v>258300.0</v>
      </c>
      <c r="K8598" s="81">
        <v>1408000.0</v>
      </c>
      <c r="L8598" s="82">
        <v>0.2800023162222415</v>
      </c>
      <c r="N8598" s="83">
        <f t="shared" si="1"/>
        <v>0.2800023162</v>
      </c>
      <c r="O8598" s="83">
        <f t="shared" si="2"/>
        <v>0.2800023162</v>
      </c>
      <c r="Q8598" s="83">
        <f t="shared" si="3"/>
        <v>0.9812215909</v>
      </c>
      <c r="R8598" s="83">
        <f t="shared" si="4"/>
        <v>0.2800023162</v>
      </c>
      <c r="S8598" s="83" t="b">
        <f t="shared" si="5"/>
        <v>0</v>
      </c>
      <c r="T8598" s="72"/>
      <c r="U8598" s="72"/>
      <c r="V8598" s="72"/>
      <c r="W8598" s="72"/>
      <c r="X8598" s="72"/>
      <c r="Y8598" s="72"/>
      <c r="Z8598" s="72"/>
      <c r="AA8598" s="72"/>
      <c r="AB8598" s="72"/>
      <c r="AC8598" s="72"/>
      <c r="AD8598" s="72"/>
      <c r="AE8598" s="72"/>
      <c r="AF8598" s="72"/>
      <c r="AG8598" s="72"/>
      <c r="AH8598" s="72"/>
      <c r="AI8598" s="72"/>
      <c r="AJ8598" s="72"/>
      <c r="AK8598" s="72"/>
    </row>
    <row r="8599" ht="14.25" customHeight="1">
      <c r="A8599" s="78">
        <v>8596.0</v>
      </c>
      <c r="C8599" s="78" t="str">
        <f>VLOOKUP(G8599,[1]Macrodata_CCF!$A$3:$D$55,4,FALSE)</f>
        <v>#ERROR!</v>
      </c>
      <c r="E8599" s="79" t="str">
        <f>VLOOKUP(G8599,[1]Macrodata_CCF!$A$3:$B$55,2,FALSE)</f>
        <v>#ERROR!</v>
      </c>
      <c r="F8599" s="78">
        <v>1.0</v>
      </c>
      <c r="G8599" s="80">
        <v>46.0</v>
      </c>
      <c r="H8599" s="81">
        <v>0.0</v>
      </c>
      <c r="I8599" s="81">
        <v>250000.0</v>
      </c>
      <c r="J8599" s="81">
        <v>135000.0</v>
      </c>
      <c r="K8599" s="81">
        <v>250000.0</v>
      </c>
      <c r="L8599" s="82">
        <v>0.54</v>
      </c>
      <c r="N8599" s="83">
        <f t="shared" si="1"/>
        <v>0.54</v>
      </c>
      <c r="O8599" s="83">
        <f t="shared" si="2"/>
        <v>0.54</v>
      </c>
      <c r="Q8599" s="83">
        <f t="shared" si="3"/>
        <v>1</v>
      </c>
      <c r="R8599" s="83">
        <f t="shared" si="4"/>
        <v>0.54</v>
      </c>
      <c r="S8599" s="83" t="b">
        <f t="shared" si="5"/>
        <v>0</v>
      </c>
      <c r="T8599" s="72"/>
      <c r="U8599" s="72"/>
      <c r="V8599" s="72"/>
      <c r="W8599" s="72"/>
      <c r="X8599" s="72"/>
      <c r="Y8599" s="72"/>
      <c r="Z8599" s="72"/>
      <c r="AA8599" s="72"/>
      <c r="AB8599" s="72"/>
      <c r="AC8599" s="72"/>
      <c r="AD8599" s="72"/>
      <c r="AE8599" s="72"/>
      <c r="AF8599" s="72"/>
      <c r="AG8599" s="72"/>
      <c r="AH8599" s="72"/>
      <c r="AI8599" s="72"/>
      <c r="AJ8599" s="72"/>
      <c r="AK8599" s="72"/>
    </row>
    <row r="8600" ht="14.25" customHeight="1">
      <c r="A8600" s="78">
        <v>8597.0</v>
      </c>
      <c r="C8600" s="78" t="str">
        <f>VLOOKUP(G8600,[1]Macrodata_CCF!$A$3:$D$55,4,FALSE)</f>
        <v>#ERROR!</v>
      </c>
      <c r="E8600" s="79" t="str">
        <f>VLOOKUP(G8600,[1]Macrodata_CCF!$A$3:$B$55,2,FALSE)</f>
        <v>#ERROR!</v>
      </c>
      <c r="F8600" s="78">
        <v>0.0</v>
      </c>
      <c r="G8600" s="80">
        <v>19.0</v>
      </c>
      <c r="H8600" s="81">
        <v>43470.0</v>
      </c>
      <c r="I8600" s="81">
        <v>110000.0</v>
      </c>
      <c r="J8600" s="81">
        <v>55445.0</v>
      </c>
      <c r="K8600" s="81">
        <v>110000.0</v>
      </c>
      <c r="L8600" s="82">
        <v>0.1799939876747332</v>
      </c>
      <c r="N8600" s="83">
        <f t="shared" si="1"/>
        <v>0.1799939877</v>
      </c>
      <c r="O8600" s="83">
        <f t="shared" si="2"/>
        <v>0.1799939877</v>
      </c>
      <c r="Q8600" s="83">
        <f t="shared" si="3"/>
        <v>0.6048181818</v>
      </c>
      <c r="R8600" s="83">
        <f t="shared" si="4"/>
        <v>0.1799939877</v>
      </c>
      <c r="S8600" s="83" t="b">
        <f t="shared" si="5"/>
        <v>0</v>
      </c>
      <c r="T8600" s="72"/>
      <c r="U8600" s="72"/>
      <c r="V8600" s="72"/>
      <c r="W8600" s="72"/>
      <c r="X8600" s="72"/>
      <c r="Y8600" s="72"/>
      <c r="Z8600" s="72"/>
      <c r="AA8600" s="72"/>
      <c r="AB8600" s="72"/>
      <c r="AC8600" s="72"/>
      <c r="AD8600" s="72"/>
      <c r="AE8600" s="72"/>
      <c r="AF8600" s="72"/>
      <c r="AG8600" s="72"/>
      <c r="AH8600" s="72"/>
      <c r="AI8600" s="72"/>
      <c r="AJ8600" s="72"/>
      <c r="AK8600" s="72"/>
    </row>
    <row r="8601" ht="14.25" customHeight="1">
      <c r="A8601" s="78">
        <v>8598.0</v>
      </c>
      <c r="C8601" s="78" t="str">
        <f>VLOOKUP(G8601,[1]Macrodata_CCF!$A$3:$D$55,4,FALSE)</f>
        <v>#ERROR!</v>
      </c>
      <c r="E8601" s="79" t="str">
        <f>VLOOKUP(G8601,[1]Macrodata_CCF!$A$3:$B$55,2,FALSE)</f>
        <v>#ERROR!</v>
      </c>
      <c r="F8601" s="78">
        <v>0.0</v>
      </c>
      <c r="G8601" s="80">
        <v>1.0</v>
      </c>
      <c r="H8601" s="81">
        <v>786725.0</v>
      </c>
      <c r="I8601" s="81">
        <v>890000.0</v>
      </c>
      <c r="J8601" s="81">
        <v>828035.0</v>
      </c>
      <c r="K8601" s="81">
        <v>890000.0</v>
      </c>
      <c r="L8601" s="82">
        <v>0.4</v>
      </c>
      <c r="N8601" s="83">
        <f t="shared" si="1"/>
        <v>0.4</v>
      </c>
      <c r="O8601" s="83">
        <f t="shared" si="2"/>
        <v>0.4</v>
      </c>
      <c r="Q8601" s="83">
        <f t="shared" si="3"/>
        <v>0.1160393258</v>
      </c>
      <c r="R8601" s="83">
        <f t="shared" si="4"/>
        <v>0.4</v>
      </c>
      <c r="S8601" s="83" t="b">
        <f t="shared" si="5"/>
        <v>0</v>
      </c>
      <c r="T8601" s="72"/>
      <c r="U8601" s="72"/>
      <c r="V8601" s="72"/>
      <c r="W8601" s="72"/>
      <c r="X8601" s="72"/>
      <c r="Y8601" s="72"/>
      <c r="Z8601" s="72"/>
      <c r="AA8601" s="72"/>
      <c r="AB8601" s="72"/>
      <c r="AC8601" s="72"/>
      <c r="AD8601" s="72"/>
      <c r="AE8601" s="72"/>
      <c r="AF8601" s="72"/>
      <c r="AG8601" s="72"/>
      <c r="AH8601" s="72"/>
      <c r="AI8601" s="72"/>
      <c r="AJ8601" s="72"/>
      <c r="AK8601" s="72"/>
    </row>
    <row r="8602" ht="14.25" customHeight="1">
      <c r="A8602" s="78">
        <v>8599.0</v>
      </c>
      <c r="C8602" s="78" t="str">
        <f>VLOOKUP(G8602,[1]Macrodata_CCF!$A$3:$D$55,4,FALSE)</f>
        <v>#ERROR!</v>
      </c>
      <c r="E8602" s="79" t="str">
        <f>VLOOKUP(G8602,[1]Macrodata_CCF!$A$3:$B$55,2,FALSE)</f>
        <v>#ERROR!</v>
      </c>
      <c r="F8602" s="78">
        <v>0.0</v>
      </c>
      <c r="G8602" s="80">
        <v>30.0</v>
      </c>
      <c r="H8602" s="81">
        <v>332670.0</v>
      </c>
      <c r="I8602" s="81">
        <v>870000.0</v>
      </c>
      <c r="J8602" s="81">
        <v>429390.0</v>
      </c>
      <c r="K8602" s="81">
        <v>870000.0</v>
      </c>
      <c r="L8602" s="82">
        <v>0.1800011166322372</v>
      </c>
      <c r="N8602" s="83">
        <f t="shared" si="1"/>
        <v>0.1800011166</v>
      </c>
      <c r="O8602" s="83">
        <f t="shared" si="2"/>
        <v>0.1800011166</v>
      </c>
      <c r="Q8602" s="83">
        <f t="shared" si="3"/>
        <v>0.6176206897</v>
      </c>
      <c r="R8602" s="83">
        <f t="shared" si="4"/>
        <v>0.1800011166</v>
      </c>
      <c r="S8602" s="83" t="b">
        <f t="shared" si="5"/>
        <v>0</v>
      </c>
      <c r="T8602" s="72"/>
      <c r="U8602" s="72"/>
      <c r="V8602" s="72"/>
      <c r="W8602" s="72"/>
      <c r="X8602" s="72"/>
      <c r="Y8602" s="72"/>
      <c r="Z8602" s="72"/>
      <c r="AA8602" s="72"/>
      <c r="AB8602" s="72"/>
      <c r="AC8602" s="72"/>
      <c r="AD8602" s="72"/>
      <c r="AE8602" s="72"/>
      <c r="AF8602" s="72"/>
      <c r="AG8602" s="72"/>
      <c r="AH8602" s="72"/>
      <c r="AI8602" s="72"/>
      <c r="AJ8602" s="72"/>
      <c r="AK8602" s="72"/>
    </row>
    <row r="8603" ht="14.25" customHeight="1">
      <c r="A8603" s="78">
        <v>8600.0</v>
      </c>
      <c r="C8603" s="78" t="str">
        <f>VLOOKUP(G8603,[1]Macrodata_CCF!$A$3:$D$55,4,FALSE)</f>
        <v>#ERROR!</v>
      </c>
      <c r="E8603" s="79" t="str">
        <f>VLOOKUP(G8603,[1]Macrodata_CCF!$A$3:$B$55,2,FALSE)</f>
        <v>#ERROR!</v>
      </c>
      <c r="F8603" s="78">
        <v>0.0</v>
      </c>
      <c r="G8603" s="80">
        <v>37.0</v>
      </c>
      <c r="H8603" s="81">
        <v>17965.0</v>
      </c>
      <c r="I8603" s="81">
        <v>60000.0</v>
      </c>
      <c r="J8603" s="81">
        <v>22170.0</v>
      </c>
      <c r="K8603" s="81">
        <v>60000.0</v>
      </c>
      <c r="L8603" s="82">
        <v>0.1000356845485905</v>
      </c>
      <c r="N8603" s="83">
        <f t="shared" si="1"/>
        <v>0.1000356845</v>
      </c>
      <c r="O8603" s="83">
        <f t="shared" si="2"/>
        <v>0.1000356845</v>
      </c>
      <c r="Q8603" s="83">
        <f t="shared" si="3"/>
        <v>0.7005833333</v>
      </c>
      <c r="R8603" s="83">
        <f t="shared" si="4"/>
        <v>0.1000356845</v>
      </c>
      <c r="S8603" s="83" t="b">
        <f t="shared" si="5"/>
        <v>0</v>
      </c>
      <c r="T8603" s="72"/>
      <c r="U8603" s="72"/>
      <c r="V8603" s="72"/>
      <c r="W8603" s="72"/>
      <c r="X8603" s="72"/>
      <c r="Y8603" s="72"/>
      <c r="Z8603" s="72"/>
      <c r="AA8603" s="72"/>
      <c r="AB8603" s="72"/>
      <c r="AC8603" s="72"/>
      <c r="AD8603" s="72"/>
      <c r="AE8603" s="72"/>
      <c r="AF8603" s="72"/>
      <c r="AG8603" s="72"/>
      <c r="AH8603" s="72"/>
      <c r="AI8603" s="72"/>
      <c r="AJ8603" s="72"/>
      <c r="AK8603" s="72"/>
    </row>
    <row r="8604" ht="14.25" customHeight="1">
      <c r="A8604" s="78">
        <v>8601.0</v>
      </c>
      <c r="C8604" s="78" t="str">
        <f>VLOOKUP(G8604,[1]Macrodata_CCF!$A$3:$D$55,4,FALSE)</f>
        <v>#ERROR!</v>
      </c>
      <c r="E8604" s="79" t="str">
        <f>VLOOKUP(G8604,[1]Macrodata_CCF!$A$3:$B$55,2,FALSE)</f>
        <v>#ERROR!</v>
      </c>
      <c r="F8604" s="78">
        <v>0.0</v>
      </c>
      <c r="G8604" s="80">
        <v>40.0</v>
      </c>
      <c r="H8604" s="81">
        <v>267755.0</v>
      </c>
      <c r="I8604" s="81">
        <v>430000.0</v>
      </c>
      <c r="J8604" s="81">
        <v>271000.0</v>
      </c>
      <c r="K8604" s="81">
        <v>430000.0</v>
      </c>
      <c r="L8604" s="82">
        <v>0.02000061635181362</v>
      </c>
      <c r="N8604" s="83">
        <f t="shared" si="1"/>
        <v>0.02000061635</v>
      </c>
      <c r="O8604" s="83">
        <f t="shared" si="2"/>
        <v>0.02000061635</v>
      </c>
      <c r="Q8604" s="83">
        <f t="shared" si="3"/>
        <v>0.3773139535</v>
      </c>
      <c r="R8604" s="83">
        <f t="shared" si="4"/>
        <v>0.02000061635</v>
      </c>
      <c r="S8604" s="83" t="b">
        <f t="shared" si="5"/>
        <v>0</v>
      </c>
      <c r="T8604" s="72"/>
      <c r="U8604" s="72"/>
      <c r="V8604" s="72"/>
      <c r="W8604" s="72"/>
      <c r="X8604" s="72"/>
      <c r="Y8604" s="72"/>
      <c r="Z8604" s="72"/>
      <c r="AA8604" s="72"/>
      <c r="AB8604" s="72"/>
      <c r="AC8604" s="72"/>
      <c r="AD8604" s="72"/>
      <c r="AE8604" s="72"/>
      <c r="AF8604" s="72"/>
      <c r="AG8604" s="72"/>
      <c r="AH8604" s="72"/>
      <c r="AI8604" s="72"/>
      <c r="AJ8604" s="72"/>
      <c r="AK8604" s="72"/>
    </row>
    <row r="8605" ht="14.25" customHeight="1">
      <c r="A8605" s="78">
        <v>8602.0</v>
      </c>
      <c r="C8605" s="78" t="str">
        <f>VLOOKUP(G8605,[1]Macrodata_CCF!$A$3:$D$55,4,FALSE)</f>
        <v>#ERROR!</v>
      </c>
      <c r="E8605" s="79" t="str">
        <f>VLOOKUP(G8605,[1]Macrodata_CCF!$A$3:$B$55,2,FALSE)</f>
        <v>#ERROR!</v>
      </c>
      <c r="F8605" s="78">
        <v>0.0</v>
      </c>
      <c r="G8605" s="80">
        <v>33.0</v>
      </c>
      <c r="H8605" s="81">
        <v>136085.0</v>
      </c>
      <c r="I8605" s="81">
        <v>230000.0</v>
      </c>
      <c r="J8605" s="81">
        <v>154870.0</v>
      </c>
      <c r="K8605" s="81">
        <v>230000.0</v>
      </c>
      <c r="L8605" s="82">
        <v>0.2000212958526327</v>
      </c>
      <c r="N8605" s="83">
        <f t="shared" si="1"/>
        <v>0.2000212959</v>
      </c>
      <c r="O8605" s="83">
        <f t="shared" si="2"/>
        <v>0.2000212959</v>
      </c>
      <c r="Q8605" s="83">
        <f t="shared" si="3"/>
        <v>0.408326087</v>
      </c>
      <c r="R8605" s="83">
        <f t="shared" si="4"/>
        <v>0.2000212959</v>
      </c>
      <c r="S8605" s="83" t="b">
        <f t="shared" si="5"/>
        <v>0</v>
      </c>
      <c r="T8605" s="72"/>
      <c r="U8605" s="72"/>
      <c r="V8605" s="72"/>
      <c r="W8605" s="72"/>
      <c r="X8605" s="72"/>
      <c r="Y8605" s="72"/>
      <c r="Z8605" s="72"/>
      <c r="AA8605" s="72"/>
      <c r="AB8605" s="72"/>
      <c r="AC8605" s="72"/>
      <c r="AD8605" s="72"/>
      <c r="AE8605" s="72"/>
      <c r="AF8605" s="72"/>
      <c r="AG8605" s="72"/>
      <c r="AH8605" s="72"/>
      <c r="AI8605" s="72"/>
      <c r="AJ8605" s="72"/>
      <c r="AK8605" s="72"/>
    </row>
    <row r="8606" ht="14.25" customHeight="1">
      <c r="A8606" s="78">
        <v>8603.0</v>
      </c>
      <c r="C8606" s="78" t="str">
        <f>VLOOKUP(G8606,[1]Macrodata_CCF!$A$3:$D$55,4,FALSE)</f>
        <v>#ERROR!</v>
      </c>
      <c r="E8606" s="79" t="str">
        <f>VLOOKUP(G8606,[1]Macrodata_CCF!$A$3:$B$55,2,FALSE)</f>
        <v>#ERROR!</v>
      </c>
      <c r="F8606" s="78">
        <v>0.0</v>
      </c>
      <c r="G8606" s="80">
        <v>13.0</v>
      </c>
      <c r="H8606" s="81">
        <v>38105.0</v>
      </c>
      <c r="I8606" s="81">
        <v>320000.0</v>
      </c>
      <c r="J8606" s="81">
        <v>80390.0</v>
      </c>
      <c r="K8606" s="81">
        <v>320000.0</v>
      </c>
      <c r="L8606" s="82">
        <v>0.150002660565104</v>
      </c>
      <c r="N8606" s="83">
        <f t="shared" si="1"/>
        <v>0.1500026606</v>
      </c>
      <c r="O8606" s="83">
        <f t="shared" si="2"/>
        <v>0.1500026606</v>
      </c>
      <c r="Q8606" s="83">
        <f t="shared" si="3"/>
        <v>0.880921875</v>
      </c>
      <c r="R8606" s="83">
        <f t="shared" si="4"/>
        <v>0.1500026606</v>
      </c>
      <c r="S8606" s="83" t="b">
        <f t="shared" si="5"/>
        <v>0</v>
      </c>
      <c r="T8606" s="72"/>
      <c r="U8606" s="72"/>
      <c r="V8606" s="72"/>
      <c r="W8606" s="72"/>
      <c r="X8606" s="72"/>
      <c r="Y8606" s="72"/>
      <c r="Z8606" s="72"/>
      <c r="AA8606" s="72"/>
      <c r="AB8606" s="72"/>
      <c r="AC8606" s="72"/>
      <c r="AD8606" s="72"/>
      <c r="AE8606" s="72"/>
      <c r="AF8606" s="72"/>
      <c r="AG8606" s="72"/>
      <c r="AH8606" s="72"/>
      <c r="AI8606" s="72"/>
      <c r="AJ8606" s="72"/>
      <c r="AK8606" s="72"/>
    </row>
    <row r="8607" ht="14.25" customHeight="1">
      <c r="A8607" s="78">
        <v>8604.0</v>
      </c>
      <c r="C8607" s="78" t="str">
        <f>VLOOKUP(G8607,[1]Macrodata_CCF!$A$3:$D$55,4,FALSE)</f>
        <v>#ERROR!</v>
      </c>
      <c r="E8607" s="79" t="str">
        <f>VLOOKUP(G8607,[1]Macrodata_CCF!$A$3:$B$55,2,FALSE)</f>
        <v>#ERROR!</v>
      </c>
      <c r="F8607" s="78">
        <v>0.0</v>
      </c>
      <c r="G8607" s="80">
        <v>11.0</v>
      </c>
      <c r="H8607" s="81">
        <v>106265.0</v>
      </c>
      <c r="I8607" s="81">
        <v>380000.0</v>
      </c>
      <c r="J8607" s="81">
        <v>161010.0</v>
      </c>
      <c r="K8607" s="81">
        <v>380000.0</v>
      </c>
      <c r="L8607" s="82">
        <v>0.1999926936635797</v>
      </c>
      <c r="N8607" s="83">
        <f t="shared" si="1"/>
        <v>0.1999926937</v>
      </c>
      <c r="O8607" s="83">
        <f t="shared" si="2"/>
        <v>0.1999926937</v>
      </c>
      <c r="Q8607" s="83">
        <f t="shared" si="3"/>
        <v>0.7203552632</v>
      </c>
      <c r="R8607" s="83">
        <f t="shared" si="4"/>
        <v>0.1999926937</v>
      </c>
      <c r="S8607" s="83" t="b">
        <f t="shared" si="5"/>
        <v>0</v>
      </c>
      <c r="T8607" s="72"/>
      <c r="U8607" s="72"/>
      <c r="V8607" s="72"/>
      <c r="W8607" s="72"/>
      <c r="X8607" s="72"/>
      <c r="Y8607" s="72"/>
      <c r="Z8607" s="72"/>
      <c r="AA8607" s="72"/>
      <c r="AB8607" s="72"/>
      <c r="AC8607" s="72"/>
      <c r="AD8607" s="72"/>
      <c r="AE8607" s="72"/>
      <c r="AF8607" s="72"/>
      <c r="AG8607" s="72"/>
      <c r="AH8607" s="72"/>
      <c r="AI8607" s="72"/>
      <c r="AJ8607" s="72"/>
      <c r="AK8607" s="72"/>
    </row>
    <row r="8608" ht="14.25" customHeight="1">
      <c r="A8608" s="78">
        <v>8605.0</v>
      </c>
      <c r="C8608" s="78" t="str">
        <f>VLOOKUP(G8608,[1]Macrodata_CCF!$A$3:$D$55,4,FALSE)</f>
        <v>#ERROR!</v>
      </c>
      <c r="E8608" s="79" t="str">
        <f>VLOOKUP(G8608,[1]Macrodata_CCF!$A$3:$B$55,2,FALSE)</f>
        <v>#ERROR!</v>
      </c>
      <c r="F8608" s="78">
        <v>0.0</v>
      </c>
      <c r="G8608" s="80">
        <v>25.0</v>
      </c>
      <c r="H8608" s="81">
        <v>685900.0</v>
      </c>
      <c r="I8608" s="81">
        <v>1000000.0</v>
      </c>
      <c r="J8608" s="81">
        <v>748720.0</v>
      </c>
      <c r="K8608" s="81">
        <v>1000000.0</v>
      </c>
      <c r="L8608" s="82">
        <v>0.2</v>
      </c>
      <c r="N8608" s="83">
        <f t="shared" si="1"/>
        <v>0.2</v>
      </c>
      <c r="O8608" s="83">
        <f t="shared" si="2"/>
        <v>0.2</v>
      </c>
      <c r="Q8608" s="83">
        <f t="shared" si="3"/>
        <v>0.3141</v>
      </c>
      <c r="R8608" s="83">
        <f t="shared" si="4"/>
        <v>0.2</v>
      </c>
      <c r="S8608" s="83" t="b">
        <f t="shared" si="5"/>
        <v>0</v>
      </c>
      <c r="T8608" s="72"/>
      <c r="U8608" s="72"/>
      <c r="V8608" s="72"/>
      <c r="W8608" s="72"/>
      <c r="X8608" s="72"/>
      <c r="Y8608" s="72"/>
      <c r="Z8608" s="72"/>
      <c r="AA8608" s="72"/>
      <c r="AB8608" s="72"/>
      <c r="AC8608" s="72"/>
      <c r="AD8608" s="72"/>
      <c r="AE8608" s="72"/>
      <c r="AF8608" s="72"/>
      <c r="AG8608" s="72"/>
      <c r="AH8608" s="72"/>
      <c r="AI8608" s="72"/>
      <c r="AJ8608" s="72"/>
      <c r="AK8608" s="72"/>
    </row>
    <row r="8609" ht="14.25" customHeight="1">
      <c r="A8609" s="78">
        <v>8606.0</v>
      </c>
      <c r="C8609" s="78" t="str">
        <f>VLOOKUP(G8609,[1]Macrodata_CCF!$A$3:$D$55,4,FALSE)</f>
        <v>#ERROR!</v>
      </c>
      <c r="E8609" s="79" t="str">
        <f>VLOOKUP(G8609,[1]Macrodata_CCF!$A$3:$B$55,2,FALSE)</f>
        <v>#ERROR!</v>
      </c>
      <c r="F8609" s="78">
        <v>0.0</v>
      </c>
      <c r="G8609" s="80">
        <v>7.0</v>
      </c>
      <c r="H8609" s="81">
        <v>59580.0</v>
      </c>
      <c r="I8609" s="81">
        <v>710000.0</v>
      </c>
      <c r="J8609" s="81">
        <v>254705.0</v>
      </c>
      <c r="K8609" s="81">
        <v>710000.0</v>
      </c>
      <c r="L8609" s="82">
        <v>0.2999984625319025</v>
      </c>
      <c r="N8609" s="83">
        <f t="shared" si="1"/>
        <v>0.2999984625</v>
      </c>
      <c r="O8609" s="83">
        <f t="shared" si="2"/>
        <v>0.2999984625</v>
      </c>
      <c r="Q8609" s="83">
        <f t="shared" si="3"/>
        <v>0.916084507</v>
      </c>
      <c r="R8609" s="83">
        <f t="shared" si="4"/>
        <v>0.2999984625</v>
      </c>
      <c r="S8609" s="83" t="b">
        <f t="shared" si="5"/>
        <v>0</v>
      </c>
      <c r="T8609" s="72"/>
      <c r="U8609" s="72"/>
      <c r="V8609" s="72"/>
      <c r="W8609" s="72"/>
      <c r="X8609" s="72"/>
      <c r="Y8609" s="72"/>
      <c r="Z8609" s="72"/>
      <c r="AA8609" s="72"/>
      <c r="AB8609" s="72"/>
      <c r="AC8609" s="72"/>
      <c r="AD8609" s="72"/>
      <c r="AE8609" s="72"/>
      <c r="AF8609" s="72"/>
      <c r="AG8609" s="72"/>
      <c r="AH8609" s="72"/>
      <c r="AI8609" s="72"/>
      <c r="AJ8609" s="72"/>
      <c r="AK8609" s="72"/>
    </row>
    <row r="8610" ht="14.25" customHeight="1">
      <c r="A8610" s="78">
        <v>8607.0</v>
      </c>
      <c r="C8610" s="78" t="str">
        <f>VLOOKUP(G8610,[1]Macrodata_CCF!$A$3:$D$55,4,FALSE)</f>
        <v>#ERROR!</v>
      </c>
      <c r="E8610" s="79" t="str">
        <f>VLOOKUP(G8610,[1]Macrodata_CCF!$A$3:$B$55,2,FALSE)</f>
        <v>#ERROR!</v>
      </c>
      <c r="F8610" s="78">
        <v>1.0</v>
      </c>
      <c r="G8610" s="80">
        <v>30.0</v>
      </c>
      <c r="H8610" s="81">
        <v>397205.0</v>
      </c>
      <c r="I8610" s="81">
        <v>880000.0</v>
      </c>
      <c r="J8610" s="81">
        <v>897600.0</v>
      </c>
      <c r="K8610" s="81">
        <v>880000.0</v>
      </c>
      <c r="L8610" s="82">
        <v>1.036454395758034</v>
      </c>
      <c r="N8610" s="83">
        <f t="shared" si="1"/>
        <v>1.036454396</v>
      </c>
      <c r="O8610" s="83">
        <f t="shared" si="2"/>
        <v>1</v>
      </c>
      <c r="Q8610" s="83">
        <f t="shared" si="3"/>
        <v>0.5486306818</v>
      </c>
      <c r="R8610" s="83">
        <f t="shared" si="4"/>
        <v>1.036454396</v>
      </c>
      <c r="S8610" s="83" t="b">
        <f t="shared" si="5"/>
        <v>0</v>
      </c>
      <c r="T8610" s="72"/>
      <c r="U8610" s="72"/>
      <c r="V8610" s="72"/>
      <c r="W8610" s="72"/>
      <c r="X8610" s="72"/>
      <c r="Y8610" s="72"/>
      <c r="Z8610" s="72"/>
      <c r="AA8610" s="72"/>
      <c r="AB8610" s="72"/>
      <c r="AC8610" s="72"/>
      <c r="AD8610" s="72"/>
      <c r="AE8610" s="72"/>
      <c r="AF8610" s="72"/>
      <c r="AG8610" s="72"/>
      <c r="AH8610" s="72"/>
      <c r="AI8610" s="72"/>
      <c r="AJ8610" s="72"/>
      <c r="AK8610" s="72"/>
    </row>
    <row r="8611" ht="14.25" customHeight="1">
      <c r="A8611" s="78">
        <v>8608.0</v>
      </c>
      <c r="C8611" s="78" t="str">
        <f>VLOOKUP(G8611,[1]Macrodata_CCF!$A$3:$D$55,4,FALSE)</f>
        <v>#ERROR!</v>
      </c>
      <c r="E8611" s="79" t="str">
        <f>VLOOKUP(G8611,[1]Macrodata_CCF!$A$3:$B$55,2,FALSE)</f>
        <v>#ERROR!</v>
      </c>
      <c r="F8611" s="78">
        <v>0.0</v>
      </c>
      <c r="G8611" s="80">
        <v>18.0</v>
      </c>
      <c r="H8611" s="81">
        <v>615280.0</v>
      </c>
      <c r="I8611" s="81">
        <v>750000.0</v>
      </c>
      <c r="J8611" s="81">
        <v>634140.0</v>
      </c>
      <c r="K8611" s="81">
        <v>750000.0</v>
      </c>
      <c r="L8611" s="82">
        <v>0.1399940617577197</v>
      </c>
      <c r="N8611" s="83">
        <f t="shared" si="1"/>
        <v>0.1399940618</v>
      </c>
      <c r="O8611" s="83">
        <f t="shared" si="2"/>
        <v>0.1399940618</v>
      </c>
      <c r="Q8611" s="83">
        <f t="shared" si="3"/>
        <v>0.1796266667</v>
      </c>
      <c r="R8611" s="83">
        <f t="shared" si="4"/>
        <v>0.1399940618</v>
      </c>
      <c r="S8611" s="83" t="b">
        <f t="shared" si="5"/>
        <v>0</v>
      </c>
      <c r="T8611" s="72"/>
      <c r="U8611" s="72"/>
      <c r="V8611" s="72"/>
      <c r="W8611" s="72"/>
      <c r="X8611" s="72"/>
      <c r="Y8611" s="72"/>
      <c r="Z8611" s="72"/>
      <c r="AA8611" s="72"/>
      <c r="AB8611" s="72"/>
      <c r="AC8611" s="72"/>
      <c r="AD8611" s="72"/>
      <c r="AE8611" s="72"/>
      <c r="AF8611" s="72"/>
      <c r="AG8611" s="72"/>
      <c r="AH8611" s="72"/>
      <c r="AI8611" s="72"/>
      <c r="AJ8611" s="72"/>
      <c r="AK8611" s="72"/>
    </row>
    <row r="8612" ht="14.25" customHeight="1">
      <c r="A8612" s="78">
        <v>8609.0</v>
      </c>
      <c r="C8612" s="78" t="str">
        <f>VLOOKUP(G8612,[1]Macrodata_CCF!$A$3:$D$55,4,FALSE)</f>
        <v>#ERROR!</v>
      </c>
      <c r="E8612" s="79" t="str">
        <f>VLOOKUP(G8612,[1]Macrodata_CCF!$A$3:$B$55,2,FALSE)</f>
        <v>#ERROR!</v>
      </c>
      <c r="F8612" s="78">
        <v>0.0</v>
      </c>
      <c r="G8612" s="80">
        <v>52.0</v>
      </c>
      <c r="H8612" s="81">
        <v>480040.0</v>
      </c>
      <c r="I8612" s="81">
        <v>820000.0</v>
      </c>
      <c r="J8612" s="81">
        <v>500440.0</v>
      </c>
      <c r="K8612" s="81">
        <v>820000.0</v>
      </c>
      <c r="L8612" s="82">
        <v>0.06000705965407695</v>
      </c>
      <c r="N8612" s="83">
        <f t="shared" si="1"/>
        <v>0.06000705965</v>
      </c>
      <c r="O8612" s="83">
        <f t="shared" si="2"/>
        <v>0.06000705965</v>
      </c>
      <c r="Q8612" s="83">
        <f t="shared" si="3"/>
        <v>0.4145853659</v>
      </c>
      <c r="R8612" s="83">
        <f t="shared" si="4"/>
        <v>0.06000705965</v>
      </c>
      <c r="S8612" s="83" t="b">
        <f t="shared" si="5"/>
        <v>0</v>
      </c>
      <c r="T8612" s="72"/>
      <c r="U8612" s="72"/>
      <c r="V8612" s="72"/>
      <c r="W8612" s="72"/>
      <c r="X8612" s="72"/>
      <c r="Y8612" s="72"/>
      <c r="Z8612" s="72"/>
      <c r="AA8612" s="72"/>
      <c r="AB8612" s="72"/>
      <c r="AC8612" s="72"/>
      <c r="AD8612" s="72"/>
      <c r="AE8612" s="72"/>
      <c r="AF8612" s="72"/>
      <c r="AG8612" s="72"/>
      <c r="AH8612" s="72"/>
      <c r="AI8612" s="72"/>
      <c r="AJ8612" s="72"/>
      <c r="AK8612" s="72"/>
    </row>
    <row r="8613" ht="14.25" customHeight="1">
      <c r="A8613" s="78">
        <v>8610.0</v>
      </c>
      <c r="C8613" s="78" t="str">
        <f>VLOOKUP(G8613,[1]Macrodata_CCF!$A$3:$D$55,4,FALSE)</f>
        <v>#ERROR!</v>
      </c>
      <c r="E8613" s="79" t="str">
        <f>VLOOKUP(G8613,[1]Macrodata_CCF!$A$3:$B$55,2,FALSE)</f>
        <v>#ERROR!</v>
      </c>
      <c r="F8613" s="78">
        <v>0.0</v>
      </c>
      <c r="G8613" s="80">
        <v>47.0</v>
      </c>
      <c r="H8613" s="81">
        <v>314190.0</v>
      </c>
      <c r="I8613" s="81">
        <v>360000.0</v>
      </c>
      <c r="J8613" s="81">
        <v>321520.0</v>
      </c>
      <c r="K8613" s="81">
        <v>648000.0</v>
      </c>
      <c r="L8613" s="82">
        <v>0.1600087317179655</v>
      </c>
      <c r="N8613" s="83">
        <f t="shared" si="1"/>
        <v>0.1600087317</v>
      </c>
      <c r="O8613" s="83">
        <f t="shared" si="2"/>
        <v>0.1600087317</v>
      </c>
      <c r="Q8613" s="83">
        <f t="shared" si="3"/>
        <v>0.12725</v>
      </c>
      <c r="R8613" s="83">
        <f t="shared" si="4"/>
        <v>0.1600087317</v>
      </c>
      <c r="S8613" s="83" t="b">
        <f t="shared" si="5"/>
        <v>0</v>
      </c>
      <c r="T8613" s="72"/>
      <c r="U8613" s="72"/>
      <c r="V8613" s="72"/>
      <c r="W8613" s="72"/>
      <c r="X8613" s="72"/>
      <c r="Y8613" s="72"/>
      <c r="Z8613" s="72"/>
      <c r="AA8613" s="72"/>
      <c r="AB8613" s="72"/>
      <c r="AC8613" s="72"/>
      <c r="AD8613" s="72"/>
      <c r="AE8613" s="72"/>
      <c r="AF8613" s="72"/>
      <c r="AG8613" s="72"/>
      <c r="AH8613" s="72"/>
      <c r="AI8613" s="72"/>
      <c r="AJ8613" s="72"/>
      <c r="AK8613" s="72"/>
    </row>
    <row r="8614" ht="14.25" customHeight="1">
      <c r="A8614" s="78">
        <v>8611.0</v>
      </c>
      <c r="C8614" s="78" t="str">
        <f>VLOOKUP(G8614,[1]Macrodata_CCF!$A$3:$D$55,4,FALSE)</f>
        <v>#ERROR!</v>
      </c>
      <c r="E8614" s="79" t="str">
        <f>VLOOKUP(G8614,[1]Macrodata_CCF!$A$3:$B$55,2,FALSE)</f>
        <v>#ERROR!</v>
      </c>
      <c r="F8614" s="78">
        <v>0.0</v>
      </c>
      <c r="G8614" s="80">
        <v>43.0</v>
      </c>
      <c r="H8614" s="81">
        <v>165825.0</v>
      </c>
      <c r="I8614" s="81">
        <v>170000.0</v>
      </c>
      <c r="J8614" s="81">
        <v>166535.0</v>
      </c>
      <c r="K8614" s="81">
        <v>255000.0</v>
      </c>
      <c r="L8614" s="82">
        <v>0.170059880239521</v>
      </c>
      <c r="N8614" s="83">
        <f t="shared" si="1"/>
        <v>0.1700598802</v>
      </c>
      <c r="O8614" s="83">
        <f t="shared" si="2"/>
        <v>0.1700598802</v>
      </c>
      <c r="Q8614" s="83">
        <f t="shared" si="3"/>
        <v>0.02455882353</v>
      </c>
      <c r="R8614" s="83">
        <f t="shared" si="4"/>
        <v>0.004176470588</v>
      </c>
      <c r="S8614" s="83" t="b">
        <f t="shared" si="5"/>
        <v>0</v>
      </c>
      <c r="T8614" s="72"/>
      <c r="U8614" s="72"/>
      <c r="V8614" s="72"/>
      <c r="W8614" s="72"/>
      <c r="X8614" s="72"/>
      <c r="Y8614" s="72"/>
      <c r="Z8614" s="72"/>
      <c r="AA8614" s="72"/>
      <c r="AB8614" s="72"/>
      <c r="AC8614" s="72"/>
      <c r="AD8614" s="72"/>
      <c r="AE8614" s="72"/>
      <c r="AF8614" s="72"/>
      <c r="AG8614" s="72"/>
      <c r="AH8614" s="72"/>
      <c r="AI8614" s="72"/>
      <c r="AJ8614" s="72"/>
      <c r="AK8614" s="72"/>
    </row>
    <row r="8615" ht="14.25" customHeight="1">
      <c r="A8615" s="78">
        <v>8612.0</v>
      </c>
      <c r="C8615" s="78" t="str">
        <f>VLOOKUP(G8615,[1]Macrodata_CCF!$A$3:$D$55,4,FALSE)</f>
        <v>#ERROR!</v>
      </c>
      <c r="E8615" s="79" t="str">
        <f>VLOOKUP(G8615,[1]Macrodata_CCF!$A$3:$B$55,2,FALSE)</f>
        <v>#ERROR!</v>
      </c>
      <c r="F8615" s="78">
        <v>0.0</v>
      </c>
      <c r="G8615" s="80">
        <v>37.0</v>
      </c>
      <c r="H8615" s="81">
        <v>71185.0</v>
      </c>
      <c r="I8615" s="81">
        <v>380000.0</v>
      </c>
      <c r="J8615" s="81">
        <v>86625.0</v>
      </c>
      <c r="K8615" s="81">
        <v>646000.0</v>
      </c>
      <c r="L8615" s="82">
        <v>0.04999757136149475</v>
      </c>
      <c r="N8615" s="83">
        <f t="shared" si="1"/>
        <v>0.04999757136</v>
      </c>
      <c r="O8615" s="83">
        <f t="shared" si="2"/>
        <v>0.04999757136</v>
      </c>
      <c r="Q8615" s="83">
        <f t="shared" si="3"/>
        <v>0.8126710526</v>
      </c>
      <c r="R8615" s="83">
        <f t="shared" si="4"/>
        <v>0.04999757136</v>
      </c>
      <c r="S8615" s="83" t="b">
        <f t="shared" si="5"/>
        <v>0</v>
      </c>
      <c r="T8615" s="72"/>
      <c r="U8615" s="72"/>
      <c r="V8615" s="72"/>
      <c r="W8615" s="72"/>
      <c r="X8615" s="72"/>
      <c r="Y8615" s="72"/>
      <c r="Z8615" s="72"/>
      <c r="AA8615" s="72"/>
      <c r="AB8615" s="72"/>
      <c r="AC8615" s="72"/>
      <c r="AD8615" s="72"/>
      <c r="AE8615" s="72"/>
      <c r="AF8615" s="72"/>
      <c r="AG8615" s="72"/>
      <c r="AH8615" s="72"/>
      <c r="AI8615" s="72"/>
      <c r="AJ8615" s="72"/>
      <c r="AK8615" s="72"/>
    </row>
    <row r="8616" ht="14.25" customHeight="1">
      <c r="A8616" s="78">
        <v>8613.0</v>
      </c>
      <c r="C8616" s="78" t="str">
        <f>VLOOKUP(G8616,[1]Macrodata_CCF!$A$3:$D$55,4,FALSE)</f>
        <v>#ERROR!</v>
      </c>
      <c r="E8616" s="79" t="str">
        <f>VLOOKUP(G8616,[1]Macrodata_CCF!$A$3:$B$55,2,FALSE)</f>
        <v>#ERROR!</v>
      </c>
      <c r="F8616" s="78">
        <v>0.0</v>
      </c>
      <c r="G8616" s="80">
        <v>43.0</v>
      </c>
      <c r="H8616" s="81">
        <v>0.0</v>
      </c>
      <c r="I8616" s="81">
        <v>180000.0</v>
      </c>
      <c r="J8616" s="81">
        <v>27000.0</v>
      </c>
      <c r="K8616" s="81">
        <v>180000.0</v>
      </c>
      <c r="L8616" s="82">
        <v>0.15</v>
      </c>
      <c r="N8616" s="83">
        <f t="shared" si="1"/>
        <v>0.15</v>
      </c>
      <c r="O8616" s="83">
        <f t="shared" si="2"/>
        <v>0.15</v>
      </c>
      <c r="Q8616" s="83">
        <f t="shared" si="3"/>
        <v>1</v>
      </c>
      <c r="R8616" s="83">
        <f t="shared" si="4"/>
        <v>0.15</v>
      </c>
      <c r="S8616" s="83" t="b">
        <f t="shared" si="5"/>
        <v>0</v>
      </c>
      <c r="T8616" s="72"/>
      <c r="U8616" s="72"/>
      <c r="V8616" s="72"/>
      <c r="W8616" s="72"/>
      <c r="X8616" s="72"/>
      <c r="Y8616" s="72"/>
      <c r="Z8616" s="72"/>
      <c r="AA8616" s="72"/>
      <c r="AB8616" s="72"/>
      <c r="AC8616" s="72"/>
      <c r="AD8616" s="72"/>
      <c r="AE8616" s="72"/>
      <c r="AF8616" s="72"/>
      <c r="AG8616" s="72"/>
      <c r="AH8616" s="72"/>
      <c r="AI8616" s="72"/>
      <c r="AJ8616" s="72"/>
      <c r="AK8616" s="72"/>
    </row>
    <row r="8617" ht="14.25" customHeight="1">
      <c r="A8617" s="78">
        <v>8614.0</v>
      </c>
      <c r="C8617" s="78" t="str">
        <f>VLOOKUP(G8617,[1]Macrodata_CCF!$A$3:$D$55,4,FALSE)</f>
        <v>#ERROR!</v>
      </c>
      <c r="E8617" s="79" t="str">
        <f>VLOOKUP(G8617,[1]Macrodata_CCF!$A$3:$B$55,2,FALSE)</f>
        <v>#ERROR!</v>
      </c>
      <c r="F8617" s="78">
        <v>0.0</v>
      </c>
      <c r="G8617" s="80">
        <v>33.0</v>
      </c>
      <c r="H8617" s="81">
        <v>243250.0</v>
      </c>
      <c r="I8617" s="81">
        <v>700000.0</v>
      </c>
      <c r="J8617" s="81">
        <v>714000.0</v>
      </c>
      <c r="K8617" s="81">
        <v>700000.0</v>
      </c>
      <c r="L8617" s="82">
        <v>1.030651340996169</v>
      </c>
      <c r="N8617" s="83">
        <f t="shared" si="1"/>
        <v>1.030651341</v>
      </c>
      <c r="O8617" s="83">
        <f t="shared" si="2"/>
        <v>1</v>
      </c>
      <c r="Q8617" s="83">
        <f t="shared" si="3"/>
        <v>0.6525</v>
      </c>
      <c r="R8617" s="83">
        <f t="shared" si="4"/>
        <v>1.030651341</v>
      </c>
      <c r="S8617" s="83" t="b">
        <f t="shared" si="5"/>
        <v>0</v>
      </c>
      <c r="T8617" s="72"/>
      <c r="U8617" s="72"/>
      <c r="V8617" s="72"/>
      <c r="W8617" s="72"/>
      <c r="X8617" s="72"/>
      <c r="Y8617" s="72"/>
      <c r="Z8617" s="72"/>
      <c r="AA8617" s="72"/>
      <c r="AB8617" s="72"/>
      <c r="AC8617" s="72"/>
      <c r="AD8617" s="72"/>
      <c r="AE8617" s="72"/>
      <c r="AF8617" s="72"/>
      <c r="AG8617" s="72"/>
      <c r="AH8617" s="72"/>
      <c r="AI8617" s="72"/>
      <c r="AJ8617" s="72"/>
      <c r="AK8617" s="72"/>
    </row>
    <row r="8618" ht="14.25" customHeight="1">
      <c r="A8618" s="78">
        <v>8615.0</v>
      </c>
      <c r="C8618" s="78" t="str">
        <f>VLOOKUP(G8618,[1]Macrodata_CCF!$A$3:$D$55,4,FALSE)</f>
        <v>#ERROR!</v>
      </c>
      <c r="E8618" s="79" t="str">
        <f>VLOOKUP(G8618,[1]Macrodata_CCF!$A$3:$B$55,2,FALSE)</f>
        <v>#ERROR!</v>
      </c>
      <c r="F8618" s="78">
        <v>0.0</v>
      </c>
      <c r="G8618" s="80">
        <v>4.0</v>
      </c>
      <c r="H8618" s="81">
        <v>36155.0</v>
      </c>
      <c r="I8618" s="81">
        <v>160000.0</v>
      </c>
      <c r="J8618" s="81">
        <v>0.0</v>
      </c>
      <c r="K8618" s="81">
        <v>272000.0</v>
      </c>
      <c r="L8618" s="82">
        <v>-0.2919375025233155</v>
      </c>
      <c r="N8618" s="83">
        <f t="shared" si="1"/>
        <v>-0.2919375025</v>
      </c>
      <c r="O8618" s="83">
        <f t="shared" si="2"/>
        <v>0</v>
      </c>
      <c r="Q8618" s="83">
        <f t="shared" si="3"/>
        <v>0.77403125</v>
      </c>
      <c r="R8618" s="83">
        <f t="shared" si="4"/>
        <v>-0.2919375025</v>
      </c>
      <c r="S8618" s="83" t="b">
        <f t="shared" si="5"/>
        <v>0</v>
      </c>
      <c r="T8618" s="72"/>
      <c r="U8618" s="72"/>
      <c r="V8618" s="72"/>
      <c r="W8618" s="72"/>
      <c r="X8618" s="72"/>
      <c r="Y8618" s="72"/>
      <c r="Z8618" s="72"/>
      <c r="AA8618" s="72"/>
      <c r="AB8618" s="72"/>
      <c r="AC8618" s="72"/>
      <c r="AD8618" s="72"/>
      <c r="AE8618" s="72"/>
      <c r="AF8618" s="72"/>
      <c r="AG8618" s="72"/>
      <c r="AH8618" s="72"/>
      <c r="AI8618" s="72"/>
      <c r="AJ8618" s="72"/>
      <c r="AK8618" s="72"/>
    </row>
    <row r="8619" ht="14.25" customHeight="1">
      <c r="A8619" s="78">
        <v>8616.0</v>
      </c>
      <c r="C8619" s="78" t="str">
        <f>VLOOKUP(G8619,[1]Macrodata_CCF!$A$3:$D$55,4,FALSE)</f>
        <v>#ERROR!</v>
      </c>
      <c r="E8619" s="79" t="str">
        <f>VLOOKUP(G8619,[1]Macrodata_CCF!$A$3:$B$55,2,FALSE)</f>
        <v>#ERROR!</v>
      </c>
      <c r="F8619" s="78">
        <v>0.0</v>
      </c>
      <c r="G8619" s="80">
        <v>33.0</v>
      </c>
      <c r="H8619" s="81">
        <v>354445.0</v>
      </c>
      <c r="I8619" s="81">
        <v>430000.0</v>
      </c>
      <c r="J8619" s="81">
        <v>368800.0</v>
      </c>
      <c r="K8619" s="81">
        <v>430000.0</v>
      </c>
      <c r="L8619" s="82">
        <v>0.1899940440738535</v>
      </c>
      <c r="N8619" s="83">
        <f t="shared" si="1"/>
        <v>0.1899940441</v>
      </c>
      <c r="O8619" s="83">
        <f t="shared" si="2"/>
        <v>0.1899940441</v>
      </c>
      <c r="Q8619" s="83">
        <f t="shared" si="3"/>
        <v>0.1757093023</v>
      </c>
      <c r="R8619" s="83">
        <f t="shared" si="4"/>
        <v>0.1899940441</v>
      </c>
      <c r="S8619" s="83" t="b">
        <f t="shared" si="5"/>
        <v>0</v>
      </c>
      <c r="T8619" s="72"/>
      <c r="U8619" s="72"/>
      <c r="V8619" s="72"/>
      <c r="W8619" s="72"/>
      <c r="X8619" s="72"/>
      <c r="Y8619" s="72"/>
      <c r="Z8619" s="72"/>
      <c r="AA8619" s="72"/>
      <c r="AB8619" s="72"/>
      <c r="AC8619" s="72"/>
      <c r="AD8619" s="72"/>
      <c r="AE8619" s="72"/>
      <c r="AF8619" s="72"/>
      <c r="AG8619" s="72"/>
      <c r="AH8619" s="72"/>
      <c r="AI8619" s="72"/>
      <c r="AJ8619" s="72"/>
      <c r="AK8619" s="72"/>
    </row>
    <row r="8620" ht="14.25" customHeight="1">
      <c r="A8620" s="78">
        <v>8617.0</v>
      </c>
      <c r="C8620" s="78" t="str">
        <f>VLOOKUP(G8620,[1]Macrodata_CCF!$A$3:$D$55,4,FALSE)</f>
        <v>#ERROR!</v>
      </c>
      <c r="E8620" s="79" t="str">
        <f>VLOOKUP(G8620,[1]Macrodata_CCF!$A$3:$B$55,2,FALSE)</f>
        <v>#ERROR!</v>
      </c>
      <c r="F8620" s="78">
        <v>0.0</v>
      </c>
      <c r="G8620" s="80">
        <v>2.0</v>
      </c>
      <c r="H8620" s="81">
        <v>21430.0</v>
      </c>
      <c r="I8620" s="81">
        <v>70000.0</v>
      </c>
      <c r="J8620" s="81">
        <v>71400.0</v>
      </c>
      <c r="K8620" s="81">
        <v>70000.0</v>
      </c>
      <c r="L8620" s="82">
        <v>1.028824377187564</v>
      </c>
      <c r="N8620" s="83">
        <f t="shared" si="1"/>
        <v>1.028824377</v>
      </c>
      <c r="O8620" s="83">
        <f t="shared" si="2"/>
        <v>1</v>
      </c>
      <c r="Q8620" s="83">
        <f t="shared" si="3"/>
        <v>0.6938571429</v>
      </c>
      <c r="R8620" s="83">
        <f t="shared" si="4"/>
        <v>1.028824377</v>
      </c>
      <c r="S8620" s="83" t="b">
        <f t="shared" si="5"/>
        <v>0</v>
      </c>
      <c r="T8620" s="72"/>
      <c r="U8620" s="72"/>
      <c r="V8620" s="72"/>
      <c r="W8620" s="72"/>
      <c r="X8620" s="72"/>
      <c r="Y8620" s="72"/>
      <c r="Z8620" s="72"/>
      <c r="AA8620" s="72"/>
      <c r="AB8620" s="72"/>
      <c r="AC8620" s="72"/>
      <c r="AD8620" s="72"/>
      <c r="AE8620" s="72"/>
      <c r="AF8620" s="72"/>
      <c r="AG8620" s="72"/>
      <c r="AH8620" s="72"/>
      <c r="AI8620" s="72"/>
      <c r="AJ8620" s="72"/>
      <c r="AK8620" s="72"/>
    </row>
    <row r="8621" ht="14.25" customHeight="1">
      <c r="A8621" s="78">
        <v>8618.0</v>
      </c>
      <c r="C8621" s="78" t="str">
        <f>VLOOKUP(G8621,[1]Macrodata_CCF!$A$3:$D$55,4,FALSE)</f>
        <v>#ERROR!</v>
      </c>
      <c r="E8621" s="79" t="str">
        <f>VLOOKUP(G8621,[1]Macrodata_CCF!$A$3:$B$55,2,FALSE)</f>
        <v>#ERROR!</v>
      </c>
      <c r="F8621" s="78">
        <v>0.0</v>
      </c>
      <c r="G8621" s="80">
        <v>2.0</v>
      </c>
      <c r="H8621" s="81">
        <v>0.0</v>
      </c>
      <c r="I8621" s="81">
        <v>940000.0</v>
      </c>
      <c r="J8621" s="81">
        <v>225600.0</v>
      </c>
      <c r="K8621" s="81">
        <v>940000.0</v>
      </c>
      <c r="L8621" s="82">
        <v>0.24</v>
      </c>
      <c r="N8621" s="83">
        <f t="shared" si="1"/>
        <v>0.24</v>
      </c>
      <c r="O8621" s="83">
        <f t="shared" si="2"/>
        <v>0.24</v>
      </c>
      <c r="Q8621" s="83">
        <f t="shared" si="3"/>
        <v>1</v>
      </c>
      <c r="R8621" s="83">
        <f t="shared" si="4"/>
        <v>0.24</v>
      </c>
      <c r="S8621" s="83" t="b">
        <f t="shared" si="5"/>
        <v>0</v>
      </c>
      <c r="T8621" s="72"/>
      <c r="U8621" s="72"/>
      <c r="V8621" s="72"/>
      <c r="W8621" s="72"/>
      <c r="X8621" s="72"/>
      <c r="Y8621" s="72"/>
      <c r="Z8621" s="72"/>
      <c r="AA8621" s="72"/>
      <c r="AB8621" s="72"/>
      <c r="AC8621" s="72"/>
      <c r="AD8621" s="72"/>
      <c r="AE8621" s="72"/>
      <c r="AF8621" s="72"/>
      <c r="AG8621" s="72"/>
      <c r="AH8621" s="72"/>
      <c r="AI8621" s="72"/>
      <c r="AJ8621" s="72"/>
      <c r="AK8621" s="72"/>
    </row>
    <row r="8622" ht="14.25" customHeight="1">
      <c r="A8622" s="78">
        <v>8619.0</v>
      </c>
      <c r="C8622" s="78" t="str">
        <f>VLOOKUP(G8622,[1]Macrodata_CCF!$A$3:$D$55,4,FALSE)</f>
        <v>#ERROR!</v>
      </c>
      <c r="E8622" s="79" t="str">
        <f>VLOOKUP(G8622,[1]Macrodata_CCF!$A$3:$B$55,2,FALSE)</f>
        <v>#ERROR!</v>
      </c>
      <c r="F8622" s="78">
        <v>0.0</v>
      </c>
      <c r="G8622" s="80">
        <v>39.0</v>
      </c>
      <c r="H8622" s="81">
        <v>0.0</v>
      </c>
      <c r="I8622" s="81">
        <v>210000.0</v>
      </c>
      <c r="J8622" s="81">
        <v>8400.0</v>
      </c>
      <c r="K8622" s="81">
        <v>210000.0</v>
      </c>
      <c r="L8622" s="82">
        <v>0.04</v>
      </c>
      <c r="N8622" s="83">
        <f t="shared" si="1"/>
        <v>0.04</v>
      </c>
      <c r="O8622" s="83">
        <f t="shared" si="2"/>
        <v>0.04</v>
      </c>
      <c r="Q8622" s="83">
        <f t="shared" si="3"/>
        <v>1</v>
      </c>
      <c r="R8622" s="83">
        <f t="shared" si="4"/>
        <v>0.04</v>
      </c>
      <c r="S8622" s="83" t="b">
        <f t="shared" si="5"/>
        <v>0</v>
      </c>
      <c r="T8622" s="72"/>
      <c r="U8622" s="72"/>
      <c r="V8622" s="72"/>
      <c r="W8622" s="72"/>
      <c r="X8622" s="72"/>
      <c r="Y8622" s="72"/>
      <c r="Z8622" s="72"/>
      <c r="AA8622" s="72"/>
      <c r="AB8622" s="72"/>
      <c r="AC8622" s="72"/>
      <c r="AD8622" s="72"/>
      <c r="AE8622" s="72"/>
      <c r="AF8622" s="72"/>
      <c r="AG8622" s="72"/>
      <c r="AH8622" s="72"/>
      <c r="AI8622" s="72"/>
      <c r="AJ8622" s="72"/>
      <c r="AK8622" s="72"/>
    </row>
    <row r="8623" ht="14.25" customHeight="1">
      <c r="A8623" s="78">
        <v>8620.0</v>
      </c>
      <c r="C8623" s="78" t="str">
        <f>VLOOKUP(G8623,[1]Macrodata_CCF!$A$3:$D$55,4,FALSE)</f>
        <v>#ERROR!</v>
      </c>
      <c r="E8623" s="79" t="str">
        <f>VLOOKUP(G8623,[1]Macrodata_CCF!$A$3:$B$55,2,FALSE)</f>
        <v>#ERROR!</v>
      </c>
      <c r="F8623" s="78">
        <v>0.0</v>
      </c>
      <c r="G8623" s="80">
        <v>14.0</v>
      </c>
      <c r="H8623" s="81">
        <v>81360.0</v>
      </c>
      <c r="I8623" s="81">
        <v>300000.0</v>
      </c>
      <c r="J8623" s="81">
        <v>118530.0</v>
      </c>
      <c r="K8623" s="81">
        <v>390000.0</v>
      </c>
      <c r="L8623" s="82">
        <v>0.1700054884742042</v>
      </c>
      <c r="N8623" s="83">
        <f t="shared" si="1"/>
        <v>0.1700054885</v>
      </c>
      <c r="O8623" s="83">
        <f t="shared" si="2"/>
        <v>0.1700054885</v>
      </c>
      <c r="Q8623" s="83">
        <f t="shared" si="3"/>
        <v>0.7288</v>
      </c>
      <c r="R8623" s="83">
        <f t="shared" si="4"/>
        <v>0.1700054885</v>
      </c>
      <c r="S8623" s="83" t="b">
        <f t="shared" si="5"/>
        <v>0</v>
      </c>
      <c r="T8623" s="72"/>
      <c r="U8623" s="72"/>
      <c r="V8623" s="72"/>
      <c r="W8623" s="72"/>
      <c r="X8623" s="72"/>
      <c r="Y8623" s="72"/>
      <c r="Z8623" s="72"/>
      <c r="AA8623" s="72"/>
      <c r="AB8623" s="72"/>
      <c r="AC8623" s="72"/>
      <c r="AD8623" s="72"/>
      <c r="AE8623" s="72"/>
      <c r="AF8623" s="72"/>
      <c r="AG8623" s="72"/>
      <c r="AH8623" s="72"/>
      <c r="AI8623" s="72"/>
      <c r="AJ8623" s="72"/>
      <c r="AK8623" s="72"/>
    </row>
    <row r="8624" ht="14.25" customHeight="1">
      <c r="A8624" s="78">
        <v>8621.0</v>
      </c>
      <c r="C8624" s="78" t="str">
        <f>VLOOKUP(G8624,[1]Macrodata_CCF!$A$3:$D$55,4,FALSE)</f>
        <v>#ERROR!</v>
      </c>
      <c r="E8624" s="79" t="str">
        <f>VLOOKUP(G8624,[1]Macrodata_CCF!$A$3:$B$55,2,FALSE)</f>
        <v>#ERROR!</v>
      </c>
      <c r="F8624" s="78">
        <v>0.0</v>
      </c>
      <c r="G8624" s="80">
        <v>2.0</v>
      </c>
      <c r="H8624" s="81">
        <v>0.0</v>
      </c>
      <c r="I8624" s="81">
        <v>800000.0</v>
      </c>
      <c r="J8624" s="81">
        <v>192000.0</v>
      </c>
      <c r="K8624" s="81">
        <v>800000.0</v>
      </c>
      <c r="L8624" s="82">
        <v>0.24</v>
      </c>
      <c r="N8624" s="83">
        <f t="shared" si="1"/>
        <v>0.24</v>
      </c>
      <c r="O8624" s="83">
        <f t="shared" si="2"/>
        <v>0.24</v>
      </c>
      <c r="Q8624" s="83">
        <f t="shared" si="3"/>
        <v>1</v>
      </c>
      <c r="R8624" s="83">
        <f t="shared" si="4"/>
        <v>0.24</v>
      </c>
      <c r="S8624" s="83" t="b">
        <f t="shared" si="5"/>
        <v>0</v>
      </c>
      <c r="T8624" s="72"/>
      <c r="U8624" s="72"/>
      <c r="V8624" s="72"/>
      <c r="W8624" s="72"/>
      <c r="X8624" s="72"/>
      <c r="Y8624" s="72"/>
      <c r="Z8624" s="72"/>
      <c r="AA8624" s="72"/>
      <c r="AB8624" s="72"/>
      <c r="AC8624" s="72"/>
      <c r="AD8624" s="72"/>
      <c r="AE8624" s="72"/>
      <c r="AF8624" s="72"/>
      <c r="AG8624" s="72"/>
      <c r="AH8624" s="72"/>
      <c r="AI8624" s="72"/>
      <c r="AJ8624" s="72"/>
      <c r="AK8624" s="72"/>
    </row>
    <row r="8625" ht="14.25" customHeight="1">
      <c r="A8625" s="78">
        <v>8622.0</v>
      </c>
      <c r="C8625" s="78" t="str">
        <f>VLOOKUP(G8625,[1]Macrodata_CCF!$A$3:$D$55,4,FALSE)</f>
        <v>#ERROR!</v>
      </c>
      <c r="E8625" s="79" t="str">
        <f>VLOOKUP(G8625,[1]Macrodata_CCF!$A$3:$B$55,2,FALSE)</f>
        <v>#ERROR!</v>
      </c>
      <c r="F8625" s="78">
        <v>0.0</v>
      </c>
      <c r="G8625" s="80">
        <v>52.0</v>
      </c>
      <c r="H8625" s="81">
        <v>37905.0</v>
      </c>
      <c r="I8625" s="81">
        <v>410000.0</v>
      </c>
      <c r="J8625" s="81">
        <v>63950.0</v>
      </c>
      <c r="K8625" s="81">
        <v>410000.0</v>
      </c>
      <c r="L8625" s="82">
        <v>0.0699955656485575</v>
      </c>
      <c r="N8625" s="83">
        <f t="shared" si="1"/>
        <v>0.06999556565</v>
      </c>
      <c r="O8625" s="83">
        <f t="shared" si="2"/>
        <v>0.06999556565</v>
      </c>
      <c r="Q8625" s="83">
        <f t="shared" si="3"/>
        <v>0.9075487805</v>
      </c>
      <c r="R8625" s="83">
        <f t="shared" si="4"/>
        <v>0.06999556565</v>
      </c>
      <c r="S8625" s="83" t="b">
        <f t="shared" si="5"/>
        <v>0</v>
      </c>
      <c r="T8625" s="72"/>
      <c r="U8625" s="72"/>
      <c r="V8625" s="72"/>
      <c r="W8625" s="72"/>
      <c r="X8625" s="72"/>
      <c r="Y8625" s="72"/>
      <c r="Z8625" s="72"/>
      <c r="AA8625" s="72"/>
      <c r="AB8625" s="72"/>
      <c r="AC8625" s="72"/>
      <c r="AD8625" s="72"/>
      <c r="AE8625" s="72"/>
      <c r="AF8625" s="72"/>
      <c r="AG8625" s="72"/>
      <c r="AH8625" s="72"/>
      <c r="AI8625" s="72"/>
      <c r="AJ8625" s="72"/>
      <c r="AK8625" s="72"/>
    </row>
    <row r="8626" ht="14.25" customHeight="1">
      <c r="A8626" s="78">
        <v>8623.0</v>
      </c>
      <c r="C8626" s="78" t="str">
        <f>VLOOKUP(G8626,[1]Macrodata_CCF!$A$3:$D$55,4,FALSE)</f>
        <v>#ERROR!</v>
      </c>
      <c r="E8626" s="79" t="str">
        <f>VLOOKUP(G8626,[1]Macrodata_CCF!$A$3:$B$55,2,FALSE)</f>
        <v>#ERROR!</v>
      </c>
      <c r="F8626" s="78">
        <v>0.0</v>
      </c>
      <c r="G8626" s="80">
        <v>20.0</v>
      </c>
      <c r="H8626" s="81">
        <v>121595.0</v>
      </c>
      <c r="I8626" s="81">
        <v>430000.0</v>
      </c>
      <c r="J8626" s="81">
        <v>164770.0</v>
      </c>
      <c r="K8626" s="81">
        <v>430000.0</v>
      </c>
      <c r="L8626" s="82">
        <v>0.139994487767708</v>
      </c>
      <c r="N8626" s="83">
        <f t="shared" si="1"/>
        <v>0.1399944878</v>
      </c>
      <c r="O8626" s="83">
        <f t="shared" si="2"/>
        <v>0.1399944878</v>
      </c>
      <c r="Q8626" s="83">
        <f t="shared" si="3"/>
        <v>0.7172209302</v>
      </c>
      <c r="R8626" s="83">
        <f t="shared" si="4"/>
        <v>0.1399944878</v>
      </c>
      <c r="S8626" s="83" t="b">
        <f t="shared" si="5"/>
        <v>0</v>
      </c>
      <c r="T8626" s="72"/>
      <c r="U8626" s="72"/>
      <c r="V8626" s="72"/>
      <c r="W8626" s="72"/>
      <c r="X8626" s="72"/>
      <c r="Y8626" s="72"/>
      <c r="Z8626" s="72"/>
      <c r="AA8626" s="72"/>
      <c r="AB8626" s="72"/>
      <c r="AC8626" s="72"/>
      <c r="AD8626" s="72"/>
      <c r="AE8626" s="72"/>
      <c r="AF8626" s="72"/>
      <c r="AG8626" s="72"/>
      <c r="AH8626" s="72"/>
      <c r="AI8626" s="72"/>
      <c r="AJ8626" s="72"/>
      <c r="AK8626" s="72"/>
    </row>
    <row r="8627" ht="14.25" customHeight="1">
      <c r="A8627" s="78">
        <v>8624.0</v>
      </c>
      <c r="C8627" s="78" t="str">
        <f>VLOOKUP(G8627,[1]Macrodata_CCF!$A$3:$D$55,4,FALSE)</f>
        <v>#ERROR!</v>
      </c>
      <c r="E8627" s="79" t="str">
        <f>VLOOKUP(G8627,[1]Macrodata_CCF!$A$3:$B$55,2,FALSE)</f>
        <v>#ERROR!</v>
      </c>
      <c r="F8627" s="78">
        <v>0.0</v>
      </c>
      <c r="G8627" s="80">
        <v>51.0</v>
      </c>
      <c r="H8627" s="81">
        <v>45325.0</v>
      </c>
      <c r="I8627" s="81">
        <v>90000.0</v>
      </c>
      <c r="J8627" s="81">
        <v>48900.0</v>
      </c>
      <c r="K8627" s="81">
        <v>90000.0</v>
      </c>
      <c r="L8627" s="82">
        <v>0.0800223838836038</v>
      </c>
      <c r="N8627" s="83">
        <f t="shared" si="1"/>
        <v>0.08002238388</v>
      </c>
      <c r="O8627" s="83">
        <f t="shared" si="2"/>
        <v>0.08002238388</v>
      </c>
      <c r="Q8627" s="83">
        <f t="shared" si="3"/>
        <v>0.4963888889</v>
      </c>
      <c r="R8627" s="83">
        <f t="shared" si="4"/>
        <v>0.08002238388</v>
      </c>
      <c r="S8627" s="83" t="b">
        <f t="shared" si="5"/>
        <v>0</v>
      </c>
      <c r="T8627" s="72"/>
      <c r="U8627" s="72"/>
      <c r="V8627" s="72"/>
      <c r="W8627" s="72"/>
      <c r="X8627" s="72"/>
      <c r="Y8627" s="72"/>
      <c r="Z8627" s="72"/>
      <c r="AA8627" s="72"/>
      <c r="AB8627" s="72"/>
      <c r="AC8627" s="72"/>
      <c r="AD8627" s="72"/>
      <c r="AE8627" s="72"/>
      <c r="AF8627" s="72"/>
      <c r="AG8627" s="72"/>
      <c r="AH8627" s="72"/>
      <c r="AI8627" s="72"/>
      <c r="AJ8627" s="72"/>
      <c r="AK8627" s="72"/>
    </row>
    <row r="8628" ht="14.25" customHeight="1">
      <c r="A8628" s="78">
        <v>8625.0</v>
      </c>
      <c r="C8628" s="78" t="str">
        <f>VLOOKUP(G8628,[1]Macrodata_CCF!$A$3:$D$55,4,FALSE)</f>
        <v>#ERROR!</v>
      </c>
      <c r="E8628" s="79" t="str">
        <f>VLOOKUP(G8628,[1]Macrodata_CCF!$A$3:$B$55,2,FALSE)</f>
        <v>#ERROR!</v>
      </c>
      <c r="F8628" s="78">
        <v>0.0</v>
      </c>
      <c r="G8628" s="80">
        <v>4.0</v>
      </c>
      <c r="H8628" s="81">
        <v>483340.0</v>
      </c>
      <c r="I8628" s="81">
        <v>480000.0</v>
      </c>
      <c r="J8628" s="81">
        <v>482205.0</v>
      </c>
      <c r="K8628" s="81">
        <v>480000.0</v>
      </c>
      <c r="L8628" s="82">
        <v>0.3398203592814371</v>
      </c>
      <c r="N8628" s="83">
        <f t="shared" si="1"/>
        <v>0.3398203593</v>
      </c>
      <c r="O8628" s="83">
        <f t="shared" si="2"/>
        <v>0.3398203593</v>
      </c>
      <c r="Q8628" s="83">
        <f t="shared" si="3"/>
        <v>-0.006958333333</v>
      </c>
      <c r="R8628" s="83">
        <f t="shared" si="4"/>
        <v>-0.002364583333</v>
      </c>
      <c r="S8628" s="83" t="b">
        <f t="shared" si="5"/>
        <v>0</v>
      </c>
      <c r="T8628" s="72"/>
      <c r="U8628" s="72"/>
      <c r="V8628" s="72"/>
      <c r="W8628" s="72"/>
      <c r="X8628" s="72"/>
      <c r="Y8628" s="72"/>
      <c r="Z8628" s="72"/>
      <c r="AA8628" s="72"/>
      <c r="AB8628" s="72"/>
      <c r="AC8628" s="72"/>
      <c r="AD8628" s="72"/>
      <c r="AE8628" s="72"/>
      <c r="AF8628" s="72"/>
      <c r="AG8628" s="72"/>
      <c r="AH8628" s="72"/>
      <c r="AI8628" s="72"/>
      <c r="AJ8628" s="72"/>
      <c r="AK8628" s="72"/>
    </row>
    <row r="8629" ht="14.25" customHeight="1">
      <c r="A8629" s="78">
        <v>8626.0</v>
      </c>
      <c r="C8629" s="78" t="str">
        <f>VLOOKUP(G8629,[1]Macrodata_CCF!$A$3:$D$55,4,FALSE)</f>
        <v>#ERROR!</v>
      </c>
      <c r="E8629" s="79" t="str">
        <f>VLOOKUP(G8629,[1]Macrodata_CCF!$A$3:$B$55,2,FALSE)</f>
        <v>#ERROR!</v>
      </c>
      <c r="F8629" s="78">
        <v>0.0</v>
      </c>
      <c r="G8629" s="80">
        <v>36.0</v>
      </c>
      <c r="H8629" s="81">
        <v>13980.0</v>
      </c>
      <c r="I8629" s="81">
        <v>50000.0</v>
      </c>
      <c r="J8629" s="81">
        <v>20465.0</v>
      </c>
      <c r="K8629" s="81">
        <v>50000.0</v>
      </c>
      <c r="L8629" s="82">
        <v>0.1800388672959467</v>
      </c>
      <c r="N8629" s="83">
        <f t="shared" si="1"/>
        <v>0.1800388673</v>
      </c>
      <c r="O8629" s="83">
        <f t="shared" si="2"/>
        <v>0.1800388673</v>
      </c>
      <c r="Q8629" s="83">
        <f t="shared" si="3"/>
        <v>0.7204</v>
      </c>
      <c r="R8629" s="83">
        <f t="shared" si="4"/>
        <v>0.1800388673</v>
      </c>
      <c r="S8629" s="83" t="b">
        <f t="shared" si="5"/>
        <v>0</v>
      </c>
      <c r="T8629" s="72"/>
      <c r="U8629" s="72"/>
      <c r="V8629" s="72"/>
      <c r="W8629" s="72"/>
      <c r="X8629" s="72"/>
      <c r="Y8629" s="72"/>
      <c r="Z8629" s="72"/>
      <c r="AA8629" s="72"/>
      <c r="AB8629" s="72"/>
      <c r="AC8629" s="72"/>
      <c r="AD8629" s="72"/>
      <c r="AE8629" s="72"/>
      <c r="AF8629" s="72"/>
      <c r="AG8629" s="72"/>
      <c r="AH8629" s="72"/>
      <c r="AI8629" s="72"/>
      <c r="AJ8629" s="72"/>
      <c r="AK8629" s="72"/>
    </row>
    <row r="8630" ht="14.25" customHeight="1">
      <c r="A8630" s="78">
        <v>8627.0</v>
      </c>
      <c r="C8630" s="78" t="str">
        <f>VLOOKUP(G8630,[1]Macrodata_CCF!$A$3:$D$55,4,FALSE)</f>
        <v>#ERROR!</v>
      </c>
      <c r="E8630" s="79" t="str">
        <f>VLOOKUP(G8630,[1]Macrodata_CCF!$A$3:$B$55,2,FALSE)</f>
        <v>#ERROR!</v>
      </c>
      <c r="F8630" s="78">
        <v>0.0</v>
      </c>
      <c r="G8630" s="80">
        <v>12.0</v>
      </c>
      <c r="H8630" s="81">
        <v>0.0</v>
      </c>
      <c r="I8630" s="81">
        <v>210000.0</v>
      </c>
      <c r="J8630" s="81">
        <v>0.0</v>
      </c>
      <c r="K8630" s="81">
        <v>210000.0</v>
      </c>
      <c r="L8630" s="82">
        <v>0.0</v>
      </c>
      <c r="N8630" s="83">
        <f t="shared" si="1"/>
        <v>0</v>
      </c>
      <c r="O8630" s="83">
        <f t="shared" si="2"/>
        <v>0</v>
      </c>
      <c r="Q8630" s="83">
        <f t="shared" si="3"/>
        <v>1</v>
      </c>
      <c r="R8630" s="83">
        <f t="shared" si="4"/>
        <v>0</v>
      </c>
      <c r="S8630" s="83" t="b">
        <f t="shared" si="5"/>
        <v>0</v>
      </c>
      <c r="T8630" s="72"/>
      <c r="U8630" s="72"/>
      <c r="V8630" s="72"/>
      <c r="W8630" s="72"/>
      <c r="X8630" s="72"/>
      <c r="Y8630" s="72"/>
      <c r="Z8630" s="72"/>
      <c r="AA8630" s="72"/>
      <c r="AB8630" s="72"/>
      <c r="AC8630" s="72"/>
      <c r="AD8630" s="72"/>
      <c r="AE8630" s="72"/>
      <c r="AF8630" s="72"/>
      <c r="AG8630" s="72"/>
      <c r="AH8630" s="72"/>
      <c r="AI8630" s="72"/>
      <c r="AJ8630" s="72"/>
      <c r="AK8630" s="72"/>
    </row>
    <row r="8631" ht="14.25" customHeight="1">
      <c r="A8631" s="78">
        <v>8628.0</v>
      </c>
      <c r="C8631" s="78" t="str">
        <f>VLOOKUP(G8631,[1]Macrodata_CCF!$A$3:$D$55,4,FALSE)</f>
        <v>#ERROR!</v>
      </c>
      <c r="E8631" s="79" t="str">
        <f>VLOOKUP(G8631,[1]Macrodata_CCF!$A$3:$B$55,2,FALSE)</f>
        <v>#ERROR!</v>
      </c>
      <c r="F8631" s="78">
        <v>0.0</v>
      </c>
      <c r="G8631" s="80">
        <v>44.0</v>
      </c>
      <c r="H8631" s="81">
        <v>101650.0</v>
      </c>
      <c r="I8631" s="81">
        <v>570000.0</v>
      </c>
      <c r="J8631" s="81">
        <v>581400.0</v>
      </c>
      <c r="K8631" s="81">
        <v>570000.0</v>
      </c>
      <c r="L8631" s="82">
        <v>1.024340770791075</v>
      </c>
      <c r="N8631" s="83">
        <f t="shared" si="1"/>
        <v>1.024340771</v>
      </c>
      <c r="O8631" s="83">
        <f t="shared" si="2"/>
        <v>1</v>
      </c>
      <c r="Q8631" s="83">
        <f t="shared" si="3"/>
        <v>0.8216666667</v>
      </c>
      <c r="R8631" s="83">
        <f t="shared" si="4"/>
        <v>1.024340771</v>
      </c>
      <c r="S8631" s="83" t="b">
        <f t="shared" si="5"/>
        <v>0</v>
      </c>
      <c r="T8631" s="72"/>
      <c r="U8631" s="72"/>
      <c r="V8631" s="72"/>
      <c r="W8631" s="72"/>
      <c r="X8631" s="72"/>
      <c r="Y8631" s="72"/>
      <c r="Z8631" s="72"/>
      <c r="AA8631" s="72"/>
      <c r="AB8631" s="72"/>
      <c r="AC8631" s="72"/>
      <c r="AD8631" s="72"/>
      <c r="AE8631" s="72"/>
      <c r="AF8631" s="72"/>
      <c r="AG8631" s="72"/>
      <c r="AH8631" s="72"/>
      <c r="AI8631" s="72"/>
      <c r="AJ8631" s="72"/>
      <c r="AK8631" s="72"/>
    </row>
    <row r="8632" ht="14.25" customHeight="1">
      <c r="A8632" s="78">
        <v>8629.0</v>
      </c>
      <c r="C8632" s="78" t="str">
        <f>VLOOKUP(G8632,[1]Macrodata_CCF!$A$3:$D$55,4,FALSE)</f>
        <v>#ERROR!</v>
      </c>
      <c r="E8632" s="79" t="str">
        <f>VLOOKUP(G8632,[1]Macrodata_CCF!$A$3:$B$55,2,FALSE)</f>
        <v>#ERROR!</v>
      </c>
      <c r="F8632" s="78">
        <v>0.0</v>
      </c>
      <c r="G8632" s="80">
        <v>48.0</v>
      </c>
      <c r="H8632" s="81">
        <v>113625.0</v>
      </c>
      <c r="I8632" s="81">
        <v>350000.0</v>
      </c>
      <c r="J8632" s="81">
        <v>158535.0</v>
      </c>
      <c r="K8632" s="81">
        <v>350000.0</v>
      </c>
      <c r="L8632" s="82">
        <v>0.1899947117927023</v>
      </c>
      <c r="N8632" s="83">
        <f t="shared" si="1"/>
        <v>0.1899947118</v>
      </c>
      <c r="O8632" s="83">
        <f t="shared" si="2"/>
        <v>0.1899947118</v>
      </c>
      <c r="Q8632" s="83">
        <f t="shared" si="3"/>
        <v>0.6753571429</v>
      </c>
      <c r="R8632" s="83">
        <f t="shared" si="4"/>
        <v>0.1899947118</v>
      </c>
      <c r="S8632" s="83" t="b">
        <f t="shared" si="5"/>
        <v>0</v>
      </c>
      <c r="T8632" s="72"/>
      <c r="U8632" s="72"/>
      <c r="V8632" s="72"/>
      <c r="W8632" s="72"/>
      <c r="X8632" s="72"/>
      <c r="Y8632" s="72"/>
      <c r="Z8632" s="72"/>
      <c r="AA8632" s="72"/>
      <c r="AB8632" s="72"/>
      <c r="AC8632" s="72"/>
      <c r="AD8632" s="72"/>
      <c r="AE8632" s="72"/>
      <c r="AF8632" s="72"/>
      <c r="AG8632" s="72"/>
      <c r="AH8632" s="72"/>
      <c r="AI8632" s="72"/>
      <c r="AJ8632" s="72"/>
      <c r="AK8632" s="72"/>
    </row>
    <row r="8633" ht="14.25" customHeight="1">
      <c r="A8633" s="78">
        <v>8630.0</v>
      </c>
      <c r="C8633" s="78" t="str">
        <f>VLOOKUP(G8633,[1]Macrodata_CCF!$A$3:$D$55,4,FALSE)</f>
        <v>#ERROR!</v>
      </c>
      <c r="E8633" s="79" t="str">
        <f>VLOOKUP(G8633,[1]Macrodata_CCF!$A$3:$B$55,2,FALSE)</f>
        <v>#ERROR!</v>
      </c>
      <c r="F8633" s="78">
        <v>0.0</v>
      </c>
      <c r="G8633" s="80">
        <v>28.0</v>
      </c>
      <c r="H8633" s="81">
        <v>393725.0</v>
      </c>
      <c r="I8633" s="81">
        <v>930000.0</v>
      </c>
      <c r="J8633" s="81">
        <v>479530.0</v>
      </c>
      <c r="K8633" s="81">
        <v>930000.0</v>
      </c>
      <c r="L8633" s="82">
        <v>0.1600018647149317</v>
      </c>
      <c r="N8633" s="83">
        <f t="shared" si="1"/>
        <v>0.1600018647</v>
      </c>
      <c r="O8633" s="83">
        <f t="shared" si="2"/>
        <v>0.1600018647</v>
      </c>
      <c r="Q8633" s="83">
        <f t="shared" si="3"/>
        <v>0.5766397849</v>
      </c>
      <c r="R8633" s="83">
        <f t="shared" si="4"/>
        <v>0.1600018647</v>
      </c>
      <c r="S8633" s="83" t="b">
        <f t="shared" si="5"/>
        <v>0</v>
      </c>
      <c r="T8633" s="72"/>
      <c r="U8633" s="72"/>
      <c r="V8633" s="72"/>
      <c r="W8633" s="72"/>
      <c r="X8633" s="72"/>
      <c r="Y8633" s="72"/>
      <c r="Z8633" s="72"/>
      <c r="AA8633" s="72"/>
      <c r="AB8633" s="72"/>
      <c r="AC8633" s="72"/>
      <c r="AD8633" s="72"/>
      <c r="AE8633" s="72"/>
      <c r="AF8633" s="72"/>
      <c r="AG8633" s="72"/>
      <c r="AH8633" s="72"/>
      <c r="AI8633" s="72"/>
      <c r="AJ8633" s="72"/>
      <c r="AK8633" s="72"/>
    </row>
    <row r="8634" ht="14.25" customHeight="1">
      <c r="A8634" s="78">
        <v>8631.0</v>
      </c>
      <c r="C8634" s="78" t="str">
        <f>VLOOKUP(G8634,[1]Macrodata_CCF!$A$3:$D$55,4,FALSE)</f>
        <v>#ERROR!</v>
      </c>
      <c r="E8634" s="79" t="str">
        <f>VLOOKUP(G8634,[1]Macrodata_CCF!$A$3:$B$55,2,FALSE)</f>
        <v>#ERROR!</v>
      </c>
      <c r="F8634" s="78">
        <v>0.0</v>
      </c>
      <c r="G8634" s="80">
        <v>23.0</v>
      </c>
      <c r="H8634" s="81">
        <v>211335.0</v>
      </c>
      <c r="I8634" s="81">
        <v>460000.0</v>
      </c>
      <c r="J8634" s="81">
        <v>253610.0</v>
      </c>
      <c r="K8634" s="81">
        <v>460000.0</v>
      </c>
      <c r="L8634" s="82">
        <v>0.1700078418756158</v>
      </c>
      <c r="N8634" s="83">
        <f t="shared" si="1"/>
        <v>0.1700078419</v>
      </c>
      <c r="O8634" s="83">
        <f t="shared" si="2"/>
        <v>0.1700078419</v>
      </c>
      <c r="Q8634" s="83">
        <f t="shared" si="3"/>
        <v>0.540576087</v>
      </c>
      <c r="R8634" s="83">
        <f t="shared" si="4"/>
        <v>0.1700078419</v>
      </c>
      <c r="S8634" s="83" t="b">
        <f t="shared" si="5"/>
        <v>0</v>
      </c>
      <c r="T8634" s="72"/>
      <c r="U8634" s="72"/>
      <c r="V8634" s="72"/>
      <c r="W8634" s="72"/>
      <c r="X8634" s="72"/>
      <c r="Y8634" s="72"/>
      <c r="Z8634" s="72"/>
      <c r="AA8634" s="72"/>
      <c r="AB8634" s="72"/>
      <c r="AC8634" s="72"/>
      <c r="AD8634" s="72"/>
      <c r="AE8634" s="72"/>
      <c r="AF8634" s="72"/>
      <c r="AG8634" s="72"/>
      <c r="AH8634" s="72"/>
      <c r="AI8634" s="72"/>
      <c r="AJ8634" s="72"/>
      <c r="AK8634" s="72"/>
    </row>
    <row r="8635" ht="14.25" customHeight="1">
      <c r="A8635" s="78">
        <v>8632.0</v>
      </c>
      <c r="C8635" s="78" t="str">
        <f>VLOOKUP(G8635,[1]Macrodata_CCF!$A$3:$D$55,4,FALSE)</f>
        <v>#ERROR!</v>
      </c>
      <c r="E8635" s="79" t="str">
        <f>VLOOKUP(G8635,[1]Macrodata_CCF!$A$3:$B$55,2,FALSE)</f>
        <v>#ERROR!</v>
      </c>
      <c r="F8635" s="78">
        <v>0.0</v>
      </c>
      <c r="G8635" s="80">
        <v>4.0</v>
      </c>
      <c r="H8635" s="81">
        <v>0.0</v>
      </c>
      <c r="I8635" s="81">
        <v>210000.0</v>
      </c>
      <c r="J8635" s="81">
        <v>0.0</v>
      </c>
      <c r="K8635" s="81">
        <v>210000.0</v>
      </c>
      <c r="L8635" s="82">
        <v>0.0</v>
      </c>
      <c r="N8635" s="83">
        <f t="shared" si="1"/>
        <v>0</v>
      </c>
      <c r="O8635" s="83">
        <f t="shared" si="2"/>
        <v>0</v>
      </c>
      <c r="Q8635" s="83">
        <f t="shared" si="3"/>
        <v>1</v>
      </c>
      <c r="R8635" s="83">
        <f t="shared" si="4"/>
        <v>0</v>
      </c>
      <c r="S8635" s="83" t="b">
        <f t="shared" si="5"/>
        <v>0</v>
      </c>
      <c r="T8635" s="72"/>
      <c r="U8635" s="72"/>
      <c r="V8635" s="72"/>
      <c r="W8635" s="72"/>
      <c r="X8635" s="72"/>
      <c r="Y8635" s="72"/>
      <c r="Z8635" s="72"/>
      <c r="AA8635" s="72"/>
      <c r="AB8635" s="72"/>
      <c r="AC8635" s="72"/>
      <c r="AD8635" s="72"/>
      <c r="AE8635" s="72"/>
      <c r="AF8635" s="72"/>
      <c r="AG8635" s="72"/>
      <c r="AH8635" s="72"/>
      <c r="AI8635" s="72"/>
      <c r="AJ8635" s="72"/>
      <c r="AK8635" s="72"/>
    </row>
    <row r="8636" ht="14.25" customHeight="1">
      <c r="A8636" s="78">
        <v>8633.0</v>
      </c>
      <c r="C8636" s="78" t="str">
        <f>VLOOKUP(G8636,[1]Macrodata_CCF!$A$3:$D$55,4,FALSE)</f>
        <v>#ERROR!</v>
      </c>
      <c r="E8636" s="79" t="str">
        <f>VLOOKUP(G8636,[1]Macrodata_CCF!$A$3:$B$55,2,FALSE)</f>
        <v>#ERROR!</v>
      </c>
      <c r="F8636" s="78">
        <v>0.0</v>
      </c>
      <c r="G8636" s="80">
        <v>7.0</v>
      </c>
      <c r="H8636" s="81">
        <v>0.0</v>
      </c>
      <c r="I8636" s="81">
        <v>670000.0</v>
      </c>
      <c r="J8636" s="81">
        <v>174200.0</v>
      </c>
      <c r="K8636" s="81">
        <v>670000.0</v>
      </c>
      <c r="L8636" s="82">
        <v>0.26</v>
      </c>
      <c r="N8636" s="83">
        <f t="shared" si="1"/>
        <v>0.26</v>
      </c>
      <c r="O8636" s="83">
        <f t="shared" si="2"/>
        <v>0.26</v>
      </c>
      <c r="Q8636" s="83">
        <f t="shared" si="3"/>
        <v>1</v>
      </c>
      <c r="R8636" s="83">
        <f t="shared" si="4"/>
        <v>0.26</v>
      </c>
      <c r="S8636" s="83" t="b">
        <f t="shared" si="5"/>
        <v>0</v>
      </c>
      <c r="T8636" s="72"/>
      <c r="U8636" s="72"/>
      <c r="V8636" s="72"/>
      <c r="W8636" s="72"/>
      <c r="X8636" s="72"/>
      <c r="Y8636" s="72"/>
      <c r="Z8636" s="72"/>
      <c r="AA8636" s="72"/>
      <c r="AB8636" s="72"/>
      <c r="AC8636" s="72"/>
      <c r="AD8636" s="72"/>
      <c r="AE8636" s="72"/>
      <c r="AF8636" s="72"/>
      <c r="AG8636" s="72"/>
      <c r="AH8636" s="72"/>
      <c r="AI8636" s="72"/>
      <c r="AJ8636" s="72"/>
      <c r="AK8636" s="72"/>
    </row>
    <row r="8637" ht="14.25" customHeight="1">
      <c r="A8637" s="78">
        <v>8634.0</v>
      </c>
      <c r="C8637" s="78" t="str">
        <f>VLOOKUP(G8637,[1]Macrodata_CCF!$A$3:$D$55,4,FALSE)</f>
        <v>#ERROR!</v>
      </c>
      <c r="E8637" s="79" t="str">
        <f>VLOOKUP(G8637,[1]Macrodata_CCF!$A$3:$B$55,2,FALSE)</f>
        <v>#ERROR!</v>
      </c>
      <c r="F8637" s="78">
        <v>0.0</v>
      </c>
      <c r="G8637" s="80">
        <v>34.0</v>
      </c>
      <c r="H8637" s="81">
        <v>0.0</v>
      </c>
      <c r="I8637" s="81">
        <v>130000.0</v>
      </c>
      <c r="J8637" s="81">
        <v>13000.0</v>
      </c>
      <c r="K8637" s="81">
        <v>130000.0</v>
      </c>
      <c r="L8637" s="82">
        <v>0.1</v>
      </c>
      <c r="N8637" s="83">
        <f t="shared" si="1"/>
        <v>0.1</v>
      </c>
      <c r="O8637" s="83">
        <f t="shared" si="2"/>
        <v>0.1</v>
      </c>
      <c r="Q8637" s="83">
        <f t="shared" si="3"/>
        <v>1</v>
      </c>
      <c r="R8637" s="83">
        <f t="shared" si="4"/>
        <v>0.1</v>
      </c>
      <c r="S8637" s="83" t="b">
        <f t="shared" si="5"/>
        <v>0</v>
      </c>
      <c r="T8637" s="72"/>
      <c r="U8637" s="72"/>
      <c r="V8637" s="72"/>
      <c r="W8637" s="72"/>
      <c r="X8637" s="72"/>
      <c r="Y8637" s="72"/>
      <c r="Z8637" s="72"/>
      <c r="AA8637" s="72"/>
      <c r="AB8637" s="72"/>
      <c r="AC8637" s="72"/>
      <c r="AD8637" s="72"/>
      <c r="AE8637" s="72"/>
      <c r="AF8637" s="72"/>
      <c r="AG8637" s="72"/>
      <c r="AH8637" s="72"/>
      <c r="AI8637" s="72"/>
      <c r="AJ8637" s="72"/>
      <c r="AK8637" s="72"/>
    </row>
    <row r="8638" ht="14.25" customHeight="1">
      <c r="A8638" s="78">
        <v>8635.0</v>
      </c>
      <c r="C8638" s="78" t="str">
        <f>VLOOKUP(G8638,[1]Macrodata_CCF!$A$3:$D$55,4,FALSE)</f>
        <v>#ERROR!</v>
      </c>
      <c r="E8638" s="79" t="str">
        <f>VLOOKUP(G8638,[1]Macrodata_CCF!$A$3:$B$55,2,FALSE)</f>
        <v>#ERROR!</v>
      </c>
      <c r="F8638" s="78">
        <v>0.0</v>
      </c>
      <c r="G8638" s="80">
        <v>4.0</v>
      </c>
      <c r="H8638" s="81">
        <v>280670.0</v>
      </c>
      <c r="I8638" s="81">
        <v>610000.0</v>
      </c>
      <c r="J8638" s="81">
        <v>274085.0</v>
      </c>
      <c r="K8638" s="81">
        <v>610000.0</v>
      </c>
      <c r="L8638" s="82">
        <v>-0.01999514165123129</v>
      </c>
      <c r="N8638" s="83">
        <f t="shared" si="1"/>
        <v>-0.01999514165</v>
      </c>
      <c r="O8638" s="83">
        <f t="shared" si="2"/>
        <v>0</v>
      </c>
      <c r="Q8638" s="83">
        <f t="shared" si="3"/>
        <v>0.5398852459</v>
      </c>
      <c r="R8638" s="83">
        <f t="shared" si="4"/>
        <v>-0.01999514165</v>
      </c>
      <c r="S8638" s="83" t="b">
        <f t="shared" si="5"/>
        <v>0</v>
      </c>
      <c r="T8638" s="72"/>
      <c r="U8638" s="72"/>
      <c r="V8638" s="72"/>
      <c r="W8638" s="72"/>
      <c r="X8638" s="72"/>
      <c r="Y8638" s="72"/>
      <c r="Z8638" s="72"/>
      <c r="AA8638" s="72"/>
      <c r="AB8638" s="72"/>
      <c r="AC8638" s="72"/>
      <c r="AD8638" s="72"/>
      <c r="AE8638" s="72"/>
      <c r="AF8638" s="72"/>
      <c r="AG8638" s="72"/>
      <c r="AH8638" s="72"/>
      <c r="AI8638" s="72"/>
      <c r="AJ8638" s="72"/>
      <c r="AK8638" s="72"/>
    </row>
    <row r="8639" ht="14.25" customHeight="1">
      <c r="A8639" s="78">
        <v>8636.0</v>
      </c>
      <c r="C8639" s="78" t="str">
        <f>VLOOKUP(G8639,[1]Macrodata_CCF!$A$3:$D$55,4,FALSE)</f>
        <v>#ERROR!</v>
      </c>
      <c r="E8639" s="79" t="str">
        <f>VLOOKUP(G8639,[1]Macrodata_CCF!$A$3:$B$55,2,FALSE)</f>
        <v>#ERROR!</v>
      </c>
      <c r="F8639" s="78">
        <v>0.0</v>
      </c>
      <c r="G8639" s="80">
        <v>52.0</v>
      </c>
      <c r="H8639" s="81">
        <v>10000.0</v>
      </c>
      <c r="I8639" s="81">
        <v>30000.0</v>
      </c>
      <c r="J8639" s="81">
        <v>11200.0</v>
      </c>
      <c r="K8639" s="81">
        <v>30000.0</v>
      </c>
      <c r="L8639" s="82">
        <v>0.06</v>
      </c>
      <c r="N8639" s="83">
        <f t="shared" si="1"/>
        <v>0.06</v>
      </c>
      <c r="O8639" s="83">
        <f t="shared" si="2"/>
        <v>0.06</v>
      </c>
      <c r="Q8639" s="83">
        <f t="shared" si="3"/>
        <v>0.6666666667</v>
      </c>
      <c r="R8639" s="83">
        <f t="shared" si="4"/>
        <v>0.06</v>
      </c>
      <c r="S8639" s="83" t="b">
        <f t="shared" si="5"/>
        <v>0</v>
      </c>
      <c r="T8639" s="72"/>
      <c r="U8639" s="72"/>
      <c r="V8639" s="72"/>
      <c r="W8639" s="72"/>
      <c r="X8639" s="72"/>
      <c r="Y8639" s="72"/>
      <c r="Z8639" s="72"/>
      <c r="AA8639" s="72"/>
      <c r="AB8639" s="72"/>
      <c r="AC8639" s="72"/>
      <c r="AD8639" s="72"/>
      <c r="AE8639" s="72"/>
      <c r="AF8639" s="72"/>
      <c r="AG8639" s="72"/>
      <c r="AH8639" s="72"/>
      <c r="AI8639" s="72"/>
      <c r="AJ8639" s="72"/>
      <c r="AK8639" s="72"/>
    </row>
    <row r="8640" ht="14.25" customHeight="1">
      <c r="A8640" s="78">
        <v>8637.0</v>
      </c>
      <c r="C8640" s="78" t="str">
        <f>VLOOKUP(G8640,[1]Macrodata_CCF!$A$3:$D$55,4,FALSE)</f>
        <v>#ERROR!</v>
      </c>
      <c r="E8640" s="79" t="str">
        <f>VLOOKUP(G8640,[1]Macrodata_CCF!$A$3:$B$55,2,FALSE)</f>
        <v>#ERROR!</v>
      </c>
      <c r="F8640" s="78">
        <v>0.0</v>
      </c>
      <c r="G8640" s="80">
        <v>1.0</v>
      </c>
      <c r="H8640" s="81">
        <v>129455.0</v>
      </c>
      <c r="I8640" s="81">
        <v>170000.0</v>
      </c>
      <c r="J8640" s="81">
        <v>142025.0</v>
      </c>
      <c r="K8640" s="81">
        <v>170000.0</v>
      </c>
      <c r="L8640" s="82">
        <v>0.3100258971513133</v>
      </c>
      <c r="N8640" s="83">
        <f t="shared" si="1"/>
        <v>0.3100258972</v>
      </c>
      <c r="O8640" s="83">
        <f t="shared" si="2"/>
        <v>0.3100258972</v>
      </c>
      <c r="Q8640" s="83">
        <f t="shared" si="3"/>
        <v>0.2385</v>
      </c>
      <c r="R8640" s="83">
        <f t="shared" si="4"/>
        <v>0.3100258972</v>
      </c>
      <c r="S8640" s="83" t="b">
        <f t="shared" si="5"/>
        <v>0</v>
      </c>
      <c r="T8640" s="72"/>
      <c r="U8640" s="72"/>
      <c r="V8640" s="72"/>
      <c r="W8640" s="72"/>
      <c r="X8640" s="72"/>
      <c r="Y8640" s="72"/>
      <c r="Z8640" s="72"/>
      <c r="AA8640" s="72"/>
      <c r="AB8640" s="72"/>
      <c r="AC8640" s="72"/>
      <c r="AD8640" s="72"/>
      <c r="AE8640" s="72"/>
      <c r="AF8640" s="72"/>
      <c r="AG8640" s="72"/>
      <c r="AH8640" s="72"/>
      <c r="AI8640" s="72"/>
      <c r="AJ8640" s="72"/>
      <c r="AK8640" s="72"/>
    </row>
    <row r="8641" ht="14.25" customHeight="1">
      <c r="A8641" s="78">
        <v>8638.0</v>
      </c>
      <c r="C8641" s="78" t="str">
        <f>VLOOKUP(G8641,[1]Macrodata_CCF!$A$3:$D$55,4,FALSE)</f>
        <v>#ERROR!</v>
      </c>
      <c r="E8641" s="79" t="str">
        <f>VLOOKUP(G8641,[1]Macrodata_CCF!$A$3:$B$55,2,FALSE)</f>
        <v>#ERROR!</v>
      </c>
      <c r="F8641" s="78">
        <v>0.0</v>
      </c>
      <c r="G8641" s="80">
        <v>51.0</v>
      </c>
      <c r="H8641" s="81">
        <v>39965.0</v>
      </c>
      <c r="I8641" s="81">
        <v>100000.0</v>
      </c>
      <c r="J8641" s="81">
        <v>42965.0</v>
      </c>
      <c r="K8641" s="81">
        <v>100000.0</v>
      </c>
      <c r="L8641" s="82">
        <v>0.04997085033730324</v>
      </c>
      <c r="N8641" s="83">
        <f t="shared" si="1"/>
        <v>0.04997085034</v>
      </c>
      <c r="O8641" s="83">
        <f t="shared" si="2"/>
        <v>0.04997085034</v>
      </c>
      <c r="Q8641" s="83">
        <f t="shared" si="3"/>
        <v>0.60035</v>
      </c>
      <c r="R8641" s="83">
        <f t="shared" si="4"/>
        <v>0.04997085034</v>
      </c>
      <c r="S8641" s="83" t="b">
        <f t="shared" si="5"/>
        <v>0</v>
      </c>
      <c r="T8641" s="72"/>
      <c r="U8641" s="72"/>
      <c r="V8641" s="72"/>
      <c r="W8641" s="72"/>
      <c r="X8641" s="72"/>
      <c r="Y8641" s="72"/>
      <c r="Z8641" s="72"/>
      <c r="AA8641" s="72"/>
      <c r="AB8641" s="72"/>
      <c r="AC8641" s="72"/>
      <c r="AD8641" s="72"/>
      <c r="AE8641" s="72"/>
      <c r="AF8641" s="72"/>
      <c r="AG8641" s="72"/>
      <c r="AH8641" s="72"/>
      <c r="AI8641" s="72"/>
      <c r="AJ8641" s="72"/>
      <c r="AK8641" s="72"/>
    </row>
    <row r="8642" ht="14.25" customHeight="1">
      <c r="A8642" s="78">
        <v>8639.0</v>
      </c>
      <c r="C8642" s="78" t="str">
        <f>VLOOKUP(G8642,[1]Macrodata_CCF!$A$3:$D$55,4,FALSE)</f>
        <v>#ERROR!</v>
      </c>
      <c r="E8642" s="79" t="str">
        <f>VLOOKUP(G8642,[1]Macrodata_CCF!$A$3:$B$55,2,FALSE)</f>
        <v>#ERROR!</v>
      </c>
      <c r="F8642" s="78">
        <v>0.0</v>
      </c>
      <c r="G8642" s="80">
        <v>33.0</v>
      </c>
      <c r="H8642" s="81">
        <v>0.0</v>
      </c>
      <c r="I8642" s="81">
        <v>10000.0</v>
      </c>
      <c r="J8642" s="81">
        <v>10200.0</v>
      </c>
      <c r="K8642" s="81">
        <v>10000.0</v>
      </c>
      <c r="L8642" s="82">
        <v>1.02</v>
      </c>
      <c r="N8642" s="83">
        <f t="shared" si="1"/>
        <v>1.02</v>
      </c>
      <c r="O8642" s="83">
        <f t="shared" si="2"/>
        <v>1</v>
      </c>
      <c r="Q8642" s="83">
        <f t="shared" si="3"/>
        <v>1</v>
      </c>
      <c r="R8642" s="83">
        <f t="shared" si="4"/>
        <v>1.02</v>
      </c>
      <c r="S8642" s="83" t="b">
        <f t="shared" si="5"/>
        <v>0</v>
      </c>
      <c r="T8642" s="72"/>
      <c r="U8642" s="72"/>
      <c r="V8642" s="72"/>
      <c r="W8642" s="72"/>
      <c r="X8642" s="72"/>
      <c r="Y8642" s="72"/>
      <c r="Z8642" s="72"/>
      <c r="AA8642" s="72"/>
      <c r="AB8642" s="72"/>
      <c r="AC8642" s="72"/>
      <c r="AD8642" s="72"/>
      <c r="AE8642" s="72"/>
      <c r="AF8642" s="72"/>
      <c r="AG8642" s="72"/>
      <c r="AH8642" s="72"/>
      <c r="AI8642" s="72"/>
      <c r="AJ8642" s="72"/>
      <c r="AK8642" s="72"/>
    </row>
    <row r="8643" ht="14.25" customHeight="1">
      <c r="A8643" s="78">
        <v>8640.0</v>
      </c>
      <c r="C8643" s="78" t="str">
        <f>VLOOKUP(G8643,[1]Macrodata_CCF!$A$3:$D$55,4,FALSE)</f>
        <v>#ERROR!</v>
      </c>
      <c r="E8643" s="79" t="str">
        <f>VLOOKUP(G8643,[1]Macrodata_CCF!$A$3:$B$55,2,FALSE)</f>
        <v>#ERROR!</v>
      </c>
      <c r="F8643" s="78">
        <v>0.0</v>
      </c>
      <c r="G8643" s="80">
        <v>4.0</v>
      </c>
      <c r="H8643" s="81">
        <v>41960.0</v>
      </c>
      <c r="I8643" s="81">
        <v>350000.0</v>
      </c>
      <c r="J8643" s="81">
        <v>106650.0</v>
      </c>
      <c r="K8643" s="81">
        <v>350000.0</v>
      </c>
      <c r="L8643" s="82">
        <v>0.2100051941306324</v>
      </c>
      <c r="N8643" s="83">
        <f t="shared" si="1"/>
        <v>0.2100051941</v>
      </c>
      <c r="O8643" s="83">
        <f t="shared" si="2"/>
        <v>0.2100051941</v>
      </c>
      <c r="Q8643" s="83">
        <f t="shared" si="3"/>
        <v>0.8801142857</v>
      </c>
      <c r="R8643" s="83">
        <f t="shared" si="4"/>
        <v>0.2100051941</v>
      </c>
      <c r="S8643" s="83" t="b">
        <f t="shared" si="5"/>
        <v>0</v>
      </c>
      <c r="T8643" s="72"/>
      <c r="U8643" s="72"/>
      <c r="V8643" s="72"/>
      <c r="W8643" s="72"/>
      <c r="X8643" s="72"/>
      <c r="Y8643" s="72"/>
      <c r="Z8643" s="72"/>
      <c r="AA8643" s="72"/>
      <c r="AB8643" s="72"/>
      <c r="AC8643" s="72"/>
      <c r="AD8643" s="72"/>
      <c r="AE8643" s="72"/>
      <c r="AF8643" s="72"/>
      <c r="AG8643" s="72"/>
      <c r="AH8643" s="72"/>
      <c r="AI8643" s="72"/>
      <c r="AJ8643" s="72"/>
      <c r="AK8643" s="72"/>
    </row>
    <row r="8644" ht="14.25" customHeight="1">
      <c r="A8644" s="78">
        <v>8641.0</v>
      </c>
      <c r="C8644" s="78" t="str">
        <f>VLOOKUP(G8644,[1]Macrodata_CCF!$A$3:$D$55,4,FALSE)</f>
        <v>#ERROR!</v>
      </c>
      <c r="E8644" s="79" t="str">
        <f>VLOOKUP(G8644,[1]Macrodata_CCF!$A$3:$B$55,2,FALSE)</f>
        <v>#ERROR!</v>
      </c>
      <c r="F8644" s="78">
        <v>0.0</v>
      </c>
      <c r="G8644" s="80">
        <v>7.0</v>
      </c>
      <c r="H8644" s="81">
        <v>0.0</v>
      </c>
      <c r="I8644" s="81">
        <v>70000.0</v>
      </c>
      <c r="J8644" s="81">
        <v>18900.0</v>
      </c>
      <c r="K8644" s="81">
        <v>70000.0</v>
      </c>
      <c r="L8644" s="82">
        <v>0.27</v>
      </c>
      <c r="N8644" s="83">
        <f t="shared" si="1"/>
        <v>0.27</v>
      </c>
      <c r="O8644" s="83">
        <f t="shared" si="2"/>
        <v>0.27</v>
      </c>
      <c r="Q8644" s="83">
        <f t="shared" si="3"/>
        <v>1</v>
      </c>
      <c r="R8644" s="83">
        <f t="shared" si="4"/>
        <v>0.27</v>
      </c>
      <c r="S8644" s="83" t="b">
        <f t="shared" si="5"/>
        <v>0</v>
      </c>
      <c r="T8644" s="72"/>
      <c r="U8644" s="72"/>
      <c r="V8644" s="72"/>
      <c r="W8644" s="72"/>
      <c r="X8644" s="72"/>
      <c r="Y8644" s="72"/>
      <c r="Z8644" s="72"/>
      <c r="AA8644" s="72"/>
      <c r="AB8644" s="72"/>
      <c r="AC8644" s="72"/>
      <c r="AD8644" s="72"/>
      <c r="AE8644" s="72"/>
      <c r="AF8644" s="72"/>
      <c r="AG8644" s="72"/>
      <c r="AH8644" s="72"/>
      <c r="AI8644" s="72"/>
      <c r="AJ8644" s="72"/>
      <c r="AK8644" s="72"/>
    </row>
    <row r="8645" ht="14.25" customHeight="1">
      <c r="A8645" s="78">
        <v>8642.0</v>
      </c>
      <c r="C8645" s="78" t="str">
        <f>VLOOKUP(G8645,[1]Macrodata_CCF!$A$3:$D$55,4,FALSE)</f>
        <v>#ERROR!</v>
      </c>
      <c r="E8645" s="79" t="str">
        <f>VLOOKUP(G8645,[1]Macrodata_CCF!$A$3:$B$55,2,FALSE)</f>
        <v>#ERROR!</v>
      </c>
      <c r="F8645" s="78">
        <v>0.0</v>
      </c>
      <c r="G8645" s="80">
        <v>13.0</v>
      </c>
      <c r="H8645" s="81">
        <v>609850.0</v>
      </c>
      <c r="I8645" s="81">
        <v>920000.0</v>
      </c>
      <c r="J8645" s="81">
        <v>653270.0</v>
      </c>
      <c r="K8645" s="81">
        <v>1288000.0</v>
      </c>
      <c r="L8645" s="82">
        <v>0.1399967757536676</v>
      </c>
      <c r="N8645" s="83">
        <f t="shared" si="1"/>
        <v>0.1399967758</v>
      </c>
      <c r="O8645" s="83">
        <f t="shared" si="2"/>
        <v>0.1399967758</v>
      </c>
      <c r="Q8645" s="83">
        <f t="shared" si="3"/>
        <v>0.3371195652</v>
      </c>
      <c r="R8645" s="83">
        <f t="shared" si="4"/>
        <v>0.1399967758</v>
      </c>
      <c r="S8645" s="83" t="b">
        <f t="shared" si="5"/>
        <v>0</v>
      </c>
      <c r="T8645" s="72"/>
      <c r="U8645" s="72"/>
      <c r="V8645" s="72"/>
      <c r="W8645" s="72"/>
      <c r="X8645" s="72"/>
      <c r="Y8645" s="72"/>
      <c r="Z8645" s="72"/>
      <c r="AA8645" s="72"/>
      <c r="AB8645" s="72"/>
      <c r="AC8645" s="72"/>
      <c r="AD8645" s="72"/>
      <c r="AE8645" s="72"/>
      <c r="AF8645" s="72"/>
      <c r="AG8645" s="72"/>
      <c r="AH8645" s="72"/>
      <c r="AI8645" s="72"/>
      <c r="AJ8645" s="72"/>
      <c r="AK8645" s="72"/>
    </row>
    <row r="8646" ht="14.25" customHeight="1">
      <c r="A8646" s="78">
        <v>8643.0</v>
      </c>
      <c r="C8646" s="78" t="str">
        <f>VLOOKUP(G8646,[1]Macrodata_CCF!$A$3:$D$55,4,FALSE)</f>
        <v>#ERROR!</v>
      </c>
      <c r="E8646" s="79" t="str">
        <f>VLOOKUP(G8646,[1]Macrodata_CCF!$A$3:$B$55,2,FALSE)</f>
        <v>#ERROR!</v>
      </c>
      <c r="F8646" s="78">
        <v>0.0</v>
      </c>
      <c r="G8646" s="80">
        <v>29.0</v>
      </c>
      <c r="H8646" s="81">
        <v>16980.0</v>
      </c>
      <c r="I8646" s="81">
        <v>50000.0</v>
      </c>
      <c r="J8646" s="81">
        <v>21935.0</v>
      </c>
      <c r="K8646" s="81">
        <v>50000.0</v>
      </c>
      <c r="L8646" s="82">
        <v>0.1500605693519079</v>
      </c>
      <c r="N8646" s="83">
        <f t="shared" si="1"/>
        <v>0.1500605694</v>
      </c>
      <c r="O8646" s="83">
        <f t="shared" si="2"/>
        <v>0.1500605694</v>
      </c>
      <c r="Q8646" s="83">
        <f t="shared" si="3"/>
        <v>0.6604</v>
      </c>
      <c r="R8646" s="83">
        <f t="shared" si="4"/>
        <v>0.1500605694</v>
      </c>
      <c r="S8646" s="83" t="b">
        <f t="shared" si="5"/>
        <v>0</v>
      </c>
      <c r="T8646" s="72"/>
      <c r="U8646" s="72"/>
      <c r="V8646" s="72"/>
      <c r="W8646" s="72"/>
      <c r="X8646" s="72"/>
      <c r="Y8646" s="72"/>
      <c r="Z8646" s="72"/>
      <c r="AA8646" s="72"/>
      <c r="AB8646" s="72"/>
      <c r="AC8646" s="72"/>
      <c r="AD8646" s="72"/>
      <c r="AE8646" s="72"/>
      <c r="AF8646" s="72"/>
      <c r="AG8646" s="72"/>
      <c r="AH8646" s="72"/>
      <c r="AI8646" s="72"/>
      <c r="AJ8646" s="72"/>
      <c r="AK8646" s="72"/>
    </row>
    <row r="8647" ht="14.25" customHeight="1">
      <c r="A8647" s="78">
        <v>8644.0</v>
      </c>
      <c r="C8647" s="78" t="str">
        <f>VLOOKUP(G8647,[1]Macrodata_CCF!$A$3:$D$55,4,FALSE)</f>
        <v>#ERROR!</v>
      </c>
      <c r="E8647" s="79" t="str">
        <f>VLOOKUP(G8647,[1]Macrodata_CCF!$A$3:$B$55,2,FALSE)</f>
        <v>#ERROR!</v>
      </c>
      <c r="F8647" s="78">
        <v>1.0</v>
      </c>
      <c r="G8647" s="80">
        <v>32.0</v>
      </c>
      <c r="H8647" s="81">
        <v>68190.0</v>
      </c>
      <c r="I8647" s="81">
        <v>130000.0</v>
      </c>
      <c r="J8647" s="81">
        <v>105275.0</v>
      </c>
      <c r="K8647" s="81">
        <v>130000.0</v>
      </c>
      <c r="L8647" s="82">
        <v>0.5999838213881249</v>
      </c>
      <c r="N8647" s="83">
        <f t="shared" si="1"/>
        <v>0.5999838214</v>
      </c>
      <c r="O8647" s="83">
        <f t="shared" si="2"/>
        <v>0.5999838214</v>
      </c>
      <c r="Q8647" s="83">
        <f t="shared" si="3"/>
        <v>0.4754615385</v>
      </c>
      <c r="R8647" s="83">
        <f t="shared" si="4"/>
        <v>0.5999838214</v>
      </c>
      <c r="S8647" s="83" t="b">
        <f t="shared" si="5"/>
        <v>0</v>
      </c>
      <c r="T8647" s="72"/>
      <c r="U8647" s="72"/>
      <c r="V8647" s="72"/>
      <c r="W8647" s="72"/>
      <c r="X8647" s="72"/>
      <c r="Y8647" s="72"/>
      <c r="Z8647" s="72"/>
      <c r="AA8647" s="72"/>
      <c r="AB8647" s="72"/>
      <c r="AC8647" s="72"/>
      <c r="AD8647" s="72"/>
      <c r="AE8647" s="72"/>
      <c r="AF8647" s="72"/>
      <c r="AG8647" s="72"/>
      <c r="AH8647" s="72"/>
      <c r="AI8647" s="72"/>
      <c r="AJ8647" s="72"/>
      <c r="AK8647" s="72"/>
    </row>
    <row r="8648" ht="14.25" customHeight="1">
      <c r="A8648" s="78">
        <v>8645.0</v>
      </c>
      <c r="C8648" s="78" t="str">
        <f>VLOOKUP(G8648,[1]Macrodata_CCF!$A$3:$D$55,4,FALSE)</f>
        <v>#ERROR!</v>
      </c>
      <c r="E8648" s="79" t="str">
        <f>VLOOKUP(G8648,[1]Macrodata_CCF!$A$3:$B$55,2,FALSE)</f>
        <v>#ERROR!</v>
      </c>
      <c r="F8648" s="78">
        <v>0.0</v>
      </c>
      <c r="G8648" s="80">
        <v>50.0</v>
      </c>
      <c r="H8648" s="81">
        <v>174425.0</v>
      </c>
      <c r="I8648" s="81">
        <v>240000.0</v>
      </c>
      <c r="J8648" s="81">
        <v>178360.0</v>
      </c>
      <c r="K8648" s="81">
        <v>240000.0</v>
      </c>
      <c r="L8648" s="82">
        <v>0.06000762485703393</v>
      </c>
      <c r="N8648" s="83">
        <f t="shared" si="1"/>
        <v>0.06000762486</v>
      </c>
      <c r="O8648" s="83">
        <f t="shared" si="2"/>
        <v>0.06000762486</v>
      </c>
      <c r="Q8648" s="83">
        <f t="shared" si="3"/>
        <v>0.2732291667</v>
      </c>
      <c r="R8648" s="83">
        <f t="shared" si="4"/>
        <v>0.06000762486</v>
      </c>
      <c r="S8648" s="83" t="b">
        <f t="shared" si="5"/>
        <v>0</v>
      </c>
      <c r="T8648" s="72"/>
      <c r="U8648" s="72"/>
      <c r="V8648" s="72"/>
      <c r="W8648" s="72"/>
      <c r="X8648" s="72"/>
      <c r="Y8648" s="72"/>
      <c r="Z8648" s="72"/>
      <c r="AA8648" s="72"/>
      <c r="AB8648" s="72"/>
      <c r="AC8648" s="72"/>
      <c r="AD8648" s="72"/>
      <c r="AE8648" s="72"/>
      <c r="AF8648" s="72"/>
      <c r="AG8648" s="72"/>
      <c r="AH8648" s="72"/>
      <c r="AI8648" s="72"/>
      <c r="AJ8648" s="72"/>
      <c r="AK8648" s="72"/>
    </row>
    <row r="8649" ht="14.25" customHeight="1">
      <c r="A8649" s="78">
        <v>8646.0</v>
      </c>
      <c r="C8649" s="78" t="str">
        <f>VLOOKUP(G8649,[1]Macrodata_CCF!$A$3:$D$55,4,FALSE)</f>
        <v>#ERROR!</v>
      </c>
      <c r="E8649" s="79" t="str">
        <f>VLOOKUP(G8649,[1]Macrodata_CCF!$A$3:$B$55,2,FALSE)</f>
        <v>#ERROR!</v>
      </c>
      <c r="F8649" s="78">
        <v>0.0</v>
      </c>
      <c r="G8649" s="80">
        <v>32.0</v>
      </c>
      <c r="H8649" s="81">
        <v>434800.0</v>
      </c>
      <c r="I8649" s="81">
        <v>990000.0</v>
      </c>
      <c r="J8649" s="81">
        <v>534735.0</v>
      </c>
      <c r="K8649" s="81">
        <v>990000.0</v>
      </c>
      <c r="L8649" s="82">
        <v>0.1799981988472623</v>
      </c>
      <c r="N8649" s="83">
        <f t="shared" si="1"/>
        <v>0.1799981988</v>
      </c>
      <c r="O8649" s="83">
        <f t="shared" si="2"/>
        <v>0.1799981988</v>
      </c>
      <c r="Q8649" s="83">
        <f t="shared" si="3"/>
        <v>0.5608080808</v>
      </c>
      <c r="R8649" s="83">
        <f t="shared" si="4"/>
        <v>0.1799981988</v>
      </c>
      <c r="S8649" s="83" t="b">
        <f t="shared" si="5"/>
        <v>0</v>
      </c>
      <c r="T8649" s="72"/>
      <c r="U8649" s="72"/>
      <c r="V8649" s="72"/>
      <c r="W8649" s="72"/>
      <c r="X8649" s="72"/>
      <c r="Y8649" s="72"/>
      <c r="Z8649" s="72"/>
      <c r="AA8649" s="72"/>
      <c r="AB8649" s="72"/>
      <c r="AC8649" s="72"/>
      <c r="AD8649" s="72"/>
      <c r="AE8649" s="72"/>
      <c r="AF8649" s="72"/>
      <c r="AG8649" s="72"/>
      <c r="AH8649" s="72"/>
      <c r="AI8649" s="72"/>
      <c r="AJ8649" s="72"/>
      <c r="AK8649" s="72"/>
    </row>
    <row r="8650" ht="14.25" customHeight="1">
      <c r="A8650" s="78">
        <v>8647.0</v>
      </c>
      <c r="C8650" s="78" t="str">
        <f>VLOOKUP(G8650,[1]Macrodata_CCF!$A$3:$D$55,4,FALSE)</f>
        <v>#ERROR!</v>
      </c>
      <c r="E8650" s="79" t="str">
        <f>VLOOKUP(G8650,[1]Macrodata_CCF!$A$3:$B$55,2,FALSE)</f>
        <v>#ERROR!</v>
      </c>
      <c r="F8650" s="78">
        <v>0.0</v>
      </c>
      <c r="G8650" s="80">
        <v>24.0</v>
      </c>
      <c r="H8650" s="81">
        <v>7640.0</v>
      </c>
      <c r="I8650" s="81">
        <v>40000.0</v>
      </c>
      <c r="J8650" s="81">
        <v>13465.0</v>
      </c>
      <c r="K8650" s="81">
        <v>40000.0</v>
      </c>
      <c r="L8650" s="82">
        <v>0.1800061804697157</v>
      </c>
      <c r="N8650" s="83">
        <f t="shared" si="1"/>
        <v>0.1800061805</v>
      </c>
      <c r="O8650" s="83">
        <f t="shared" si="2"/>
        <v>0.1800061805</v>
      </c>
      <c r="Q8650" s="83">
        <f t="shared" si="3"/>
        <v>0.809</v>
      </c>
      <c r="R8650" s="83">
        <f t="shared" si="4"/>
        <v>0.1800061805</v>
      </c>
      <c r="S8650" s="83" t="b">
        <f t="shared" si="5"/>
        <v>0</v>
      </c>
      <c r="T8650" s="72"/>
      <c r="U8650" s="72"/>
      <c r="V8650" s="72"/>
      <c r="W8650" s="72"/>
      <c r="X8650" s="72"/>
      <c r="Y8650" s="72"/>
      <c r="Z8650" s="72"/>
      <c r="AA8650" s="72"/>
      <c r="AB8650" s="72"/>
      <c r="AC8650" s="72"/>
      <c r="AD8650" s="72"/>
      <c r="AE8650" s="72"/>
      <c r="AF8650" s="72"/>
      <c r="AG8650" s="72"/>
      <c r="AH8650" s="72"/>
      <c r="AI8650" s="72"/>
      <c r="AJ8650" s="72"/>
      <c r="AK8650" s="72"/>
    </row>
    <row r="8651" ht="14.25" customHeight="1">
      <c r="A8651" s="78">
        <v>8648.0</v>
      </c>
      <c r="C8651" s="78" t="str">
        <f>VLOOKUP(G8651,[1]Macrodata_CCF!$A$3:$D$55,4,FALSE)</f>
        <v>#ERROR!</v>
      </c>
      <c r="E8651" s="79" t="str">
        <f>VLOOKUP(G8651,[1]Macrodata_CCF!$A$3:$B$55,2,FALSE)</f>
        <v>#ERROR!</v>
      </c>
      <c r="F8651" s="78">
        <v>0.0</v>
      </c>
      <c r="G8651" s="80">
        <v>4.0</v>
      </c>
      <c r="H8651" s="81">
        <v>379800.0</v>
      </c>
      <c r="I8651" s="81">
        <v>490000.0</v>
      </c>
      <c r="J8651" s="81">
        <v>418370.0</v>
      </c>
      <c r="K8651" s="81">
        <v>490000.0</v>
      </c>
      <c r="L8651" s="82">
        <v>0.35</v>
      </c>
      <c r="N8651" s="83">
        <f t="shared" si="1"/>
        <v>0.35</v>
      </c>
      <c r="O8651" s="83">
        <f t="shared" si="2"/>
        <v>0.35</v>
      </c>
      <c r="Q8651" s="83">
        <f t="shared" si="3"/>
        <v>0.2248979592</v>
      </c>
      <c r="R8651" s="83">
        <f t="shared" si="4"/>
        <v>0.35</v>
      </c>
      <c r="S8651" s="83" t="b">
        <f t="shared" si="5"/>
        <v>0</v>
      </c>
      <c r="T8651" s="72"/>
      <c r="U8651" s="72"/>
      <c r="V8651" s="72"/>
      <c r="W8651" s="72"/>
      <c r="X8651" s="72"/>
      <c r="Y8651" s="72"/>
      <c r="Z8651" s="72"/>
      <c r="AA8651" s="72"/>
      <c r="AB8651" s="72"/>
      <c r="AC8651" s="72"/>
      <c r="AD8651" s="72"/>
      <c r="AE8651" s="72"/>
      <c r="AF8651" s="72"/>
      <c r="AG8651" s="72"/>
      <c r="AH8651" s="72"/>
      <c r="AI8651" s="72"/>
      <c r="AJ8651" s="72"/>
      <c r="AK8651" s="72"/>
    </row>
    <row r="8652" ht="14.25" customHeight="1">
      <c r="A8652" s="78">
        <v>8649.0</v>
      </c>
      <c r="C8652" s="78" t="str">
        <f>VLOOKUP(G8652,[1]Macrodata_CCF!$A$3:$D$55,4,FALSE)</f>
        <v>#ERROR!</v>
      </c>
      <c r="E8652" s="79" t="str">
        <f>VLOOKUP(G8652,[1]Macrodata_CCF!$A$3:$B$55,2,FALSE)</f>
        <v>#ERROR!</v>
      </c>
      <c r="F8652" s="78">
        <v>0.0</v>
      </c>
      <c r="G8652" s="80">
        <v>49.0</v>
      </c>
      <c r="H8652" s="81">
        <v>498960.0</v>
      </c>
      <c r="I8652" s="81">
        <v>890000.0</v>
      </c>
      <c r="J8652" s="81">
        <v>514600.0</v>
      </c>
      <c r="K8652" s="81">
        <v>890000.0</v>
      </c>
      <c r="L8652" s="82">
        <v>0.03999590834697218</v>
      </c>
      <c r="N8652" s="83">
        <f t="shared" si="1"/>
        <v>0.03999590835</v>
      </c>
      <c r="O8652" s="83">
        <f t="shared" si="2"/>
        <v>0.03999590835</v>
      </c>
      <c r="Q8652" s="83">
        <f t="shared" si="3"/>
        <v>0.4393707865</v>
      </c>
      <c r="R8652" s="83">
        <f t="shared" si="4"/>
        <v>0.03999590835</v>
      </c>
      <c r="S8652" s="83" t="b">
        <f t="shared" si="5"/>
        <v>0</v>
      </c>
      <c r="T8652" s="72"/>
      <c r="U8652" s="72"/>
      <c r="V8652" s="72"/>
      <c r="W8652" s="72"/>
      <c r="X8652" s="72"/>
      <c r="Y8652" s="72"/>
      <c r="Z8652" s="72"/>
      <c r="AA8652" s="72"/>
      <c r="AB8652" s="72"/>
      <c r="AC8652" s="72"/>
      <c r="AD8652" s="72"/>
      <c r="AE8652" s="72"/>
      <c r="AF8652" s="72"/>
      <c r="AG8652" s="72"/>
      <c r="AH8652" s="72"/>
      <c r="AI8652" s="72"/>
      <c r="AJ8652" s="72"/>
      <c r="AK8652" s="72"/>
    </row>
    <row r="8653" ht="14.25" customHeight="1">
      <c r="A8653" s="78">
        <v>8650.0</v>
      </c>
      <c r="C8653" s="78" t="str">
        <f>VLOOKUP(G8653,[1]Macrodata_CCF!$A$3:$D$55,4,FALSE)</f>
        <v>#ERROR!</v>
      </c>
      <c r="E8653" s="79" t="str">
        <f>VLOOKUP(G8653,[1]Macrodata_CCF!$A$3:$B$55,2,FALSE)</f>
        <v>#ERROR!</v>
      </c>
      <c r="F8653" s="78">
        <v>0.0</v>
      </c>
      <c r="G8653" s="80">
        <v>22.0</v>
      </c>
      <c r="H8653" s="81">
        <v>116430.0</v>
      </c>
      <c r="I8653" s="81">
        <v>390000.0</v>
      </c>
      <c r="J8653" s="81">
        <v>157465.0</v>
      </c>
      <c r="K8653" s="81">
        <v>663000.0</v>
      </c>
      <c r="L8653" s="82">
        <v>0.1499981723142157</v>
      </c>
      <c r="N8653" s="83">
        <f t="shared" si="1"/>
        <v>0.1499981723</v>
      </c>
      <c r="O8653" s="83">
        <f t="shared" si="2"/>
        <v>0.1499981723</v>
      </c>
      <c r="Q8653" s="83">
        <f t="shared" si="3"/>
        <v>0.7014615385</v>
      </c>
      <c r="R8653" s="83">
        <f t="shared" si="4"/>
        <v>0.1499981723</v>
      </c>
      <c r="S8653" s="83" t="b">
        <f t="shared" si="5"/>
        <v>0</v>
      </c>
      <c r="T8653" s="72"/>
      <c r="U8653" s="72"/>
      <c r="V8653" s="72"/>
      <c r="W8653" s="72"/>
      <c r="X8653" s="72"/>
      <c r="Y8653" s="72"/>
      <c r="Z8653" s="72"/>
      <c r="AA8653" s="72"/>
      <c r="AB8653" s="72"/>
      <c r="AC8653" s="72"/>
      <c r="AD8653" s="72"/>
      <c r="AE8653" s="72"/>
      <c r="AF8653" s="72"/>
      <c r="AG8653" s="72"/>
      <c r="AH8653" s="72"/>
      <c r="AI8653" s="72"/>
      <c r="AJ8653" s="72"/>
      <c r="AK8653" s="72"/>
    </row>
    <row r="8654" ht="14.25" customHeight="1">
      <c r="A8654" s="78">
        <v>8651.0</v>
      </c>
      <c r="C8654" s="78" t="str">
        <f>VLOOKUP(G8654,[1]Macrodata_CCF!$A$3:$D$55,4,FALSE)</f>
        <v>#ERROR!</v>
      </c>
      <c r="E8654" s="79" t="str">
        <f>VLOOKUP(G8654,[1]Macrodata_CCF!$A$3:$B$55,2,FALSE)</f>
        <v>#ERROR!</v>
      </c>
      <c r="F8654" s="78">
        <v>0.0</v>
      </c>
      <c r="G8654" s="80">
        <v>32.0</v>
      </c>
      <c r="H8654" s="81">
        <v>494575.0</v>
      </c>
      <c r="I8654" s="81">
        <v>830000.0</v>
      </c>
      <c r="J8654" s="81">
        <v>544890.0</v>
      </c>
      <c r="K8654" s="81">
        <v>830000.0</v>
      </c>
      <c r="L8654" s="82">
        <v>0.1500037266154878</v>
      </c>
      <c r="N8654" s="83">
        <f t="shared" si="1"/>
        <v>0.1500037266</v>
      </c>
      <c r="O8654" s="83">
        <f t="shared" si="2"/>
        <v>0.1500037266</v>
      </c>
      <c r="Q8654" s="83">
        <f t="shared" si="3"/>
        <v>0.404126506</v>
      </c>
      <c r="R8654" s="83">
        <f t="shared" si="4"/>
        <v>0.1500037266</v>
      </c>
      <c r="S8654" s="83" t="b">
        <f t="shared" si="5"/>
        <v>0</v>
      </c>
      <c r="T8654" s="72"/>
      <c r="U8654" s="72"/>
      <c r="V8654" s="72"/>
      <c r="W8654" s="72"/>
      <c r="X8654" s="72"/>
      <c r="Y8654" s="72"/>
      <c r="Z8654" s="72"/>
      <c r="AA8654" s="72"/>
      <c r="AB8654" s="72"/>
      <c r="AC8654" s="72"/>
      <c r="AD8654" s="72"/>
      <c r="AE8654" s="72"/>
      <c r="AF8654" s="72"/>
      <c r="AG8654" s="72"/>
      <c r="AH8654" s="72"/>
      <c r="AI8654" s="72"/>
      <c r="AJ8654" s="72"/>
      <c r="AK8654" s="72"/>
    </row>
    <row r="8655" ht="14.25" customHeight="1">
      <c r="A8655" s="78">
        <v>8652.0</v>
      </c>
      <c r="C8655" s="78" t="str">
        <f>VLOOKUP(G8655,[1]Macrodata_CCF!$A$3:$D$55,4,FALSE)</f>
        <v>#ERROR!</v>
      </c>
      <c r="E8655" s="79" t="str">
        <f>VLOOKUP(G8655,[1]Macrodata_CCF!$A$3:$B$55,2,FALSE)</f>
        <v>#ERROR!</v>
      </c>
      <c r="F8655" s="78">
        <v>0.0</v>
      </c>
      <c r="G8655" s="80">
        <v>23.0</v>
      </c>
      <c r="H8655" s="81">
        <v>413075.0</v>
      </c>
      <c r="I8655" s="81">
        <v>660000.0</v>
      </c>
      <c r="J8655" s="81">
        <v>455050.0</v>
      </c>
      <c r="K8655" s="81">
        <v>660000.0</v>
      </c>
      <c r="L8655" s="82">
        <v>0.1699908879214336</v>
      </c>
      <c r="N8655" s="83">
        <f t="shared" si="1"/>
        <v>0.1699908879</v>
      </c>
      <c r="O8655" s="83">
        <f t="shared" si="2"/>
        <v>0.1699908879</v>
      </c>
      <c r="Q8655" s="83">
        <f t="shared" si="3"/>
        <v>0.3741287879</v>
      </c>
      <c r="R8655" s="83">
        <f t="shared" si="4"/>
        <v>0.1699908879</v>
      </c>
      <c r="S8655" s="83" t="b">
        <f t="shared" si="5"/>
        <v>0</v>
      </c>
      <c r="T8655" s="72"/>
      <c r="U8655" s="72"/>
      <c r="V8655" s="72"/>
      <c r="W8655" s="72"/>
      <c r="X8655" s="72"/>
      <c r="Y8655" s="72"/>
      <c r="Z8655" s="72"/>
      <c r="AA8655" s="72"/>
      <c r="AB8655" s="72"/>
      <c r="AC8655" s="72"/>
      <c r="AD8655" s="72"/>
      <c r="AE8655" s="72"/>
      <c r="AF8655" s="72"/>
      <c r="AG8655" s="72"/>
      <c r="AH8655" s="72"/>
      <c r="AI8655" s="72"/>
      <c r="AJ8655" s="72"/>
      <c r="AK8655" s="72"/>
    </row>
    <row r="8656" ht="14.25" customHeight="1">
      <c r="A8656" s="78">
        <v>8653.0</v>
      </c>
      <c r="C8656" s="78" t="str">
        <f>VLOOKUP(G8656,[1]Macrodata_CCF!$A$3:$D$55,4,FALSE)</f>
        <v>#ERROR!</v>
      </c>
      <c r="E8656" s="79" t="str">
        <f>VLOOKUP(G8656,[1]Macrodata_CCF!$A$3:$B$55,2,FALSE)</f>
        <v>#ERROR!</v>
      </c>
      <c r="F8656" s="78">
        <v>0.0</v>
      </c>
      <c r="G8656" s="80">
        <v>16.0</v>
      </c>
      <c r="H8656" s="81">
        <v>345800.0</v>
      </c>
      <c r="I8656" s="81">
        <v>360000.0</v>
      </c>
      <c r="J8656" s="81">
        <v>348500.0</v>
      </c>
      <c r="K8656" s="81">
        <v>360000.0</v>
      </c>
      <c r="L8656" s="82">
        <v>0.1901408450704225</v>
      </c>
      <c r="N8656" s="83">
        <f t="shared" si="1"/>
        <v>0.1901408451</v>
      </c>
      <c r="O8656" s="83">
        <f t="shared" si="2"/>
        <v>0.1901408451</v>
      </c>
      <c r="Q8656" s="83">
        <f t="shared" si="3"/>
        <v>0.03944444444</v>
      </c>
      <c r="R8656" s="83">
        <f t="shared" si="4"/>
        <v>0.0075</v>
      </c>
      <c r="S8656" s="83" t="b">
        <f t="shared" si="5"/>
        <v>0</v>
      </c>
      <c r="T8656" s="72"/>
      <c r="U8656" s="72"/>
      <c r="V8656" s="72"/>
      <c r="W8656" s="72"/>
      <c r="X8656" s="72"/>
      <c r="Y8656" s="72"/>
      <c r="Z8656" s="72"/>
      <c r="AA8656" s="72"/>
      <c r="AB8656" s="72"/>
      <c r="AC8656" s="72"/>
      <c r="AD8656" s="72"/>
      <c r="AE8656" s="72"/>
      <c r="AF8656" s="72"/>
      <c r="AG8656" s="72"/>
      <c r="AH8656" s="72"/>
      <c r="AI8656" s="72"/>
      <c r="AJ8656" s="72"/>
      <c r="AK8656" s="72"/>
    </row>
    <row r="8657" ht="14.25" customHeight="1">
      <c r="A8657" s="78">
        <v>8654.0</v>
      </c>
      <c r="C8657" s="78" t="str">
        <f>VLOOKUP(G8657,[1]Macrodata_CCF!$A$3:$D$55,4,FALSE)</f>
        <v>#ERROR!</v>
      </c>
      <c r="E8657" s="79" t="str">
        <f>VLOOKUP(G8657,[1]Macrodata_CCF!$A$3:$B$55,2,FALSE)</f>
        <v>#ERROR!</v>
      </c>
      <c r="F8657" s="78">
        <v>0.0</v>
      </c>
      <c r="G8657" s="80">
        <v>14.0</v>
      </c>
      <c r="H8657" s="81">
        <v>342580.0</v>
      </c>
      <c r="I8657" s="81">
        <v>800000.0</v>
      </c>
      <c r="J8657" s="81">
        <v>429490.0</v>
      </c>
      <c r="K8657" s="81">
        <v>800000.0</v>
      </c>
      <c r="L8657" s="82">
        <v>0.1900004372349263</v>
      </c>
      <c r="N8657" s="83">
        <f t="shared" si="1"/>
        <v>0.1900004372</v>
      </c>
      <c r="O8657" s="83">
        <f t="shared" si="2"/>
        <v>0.1900004372</v>
      </c>
      <c r="Q8657" s="83">
        <f t="shared" si="3"/>
        <v>0.571775</v>
      </c>
      <c r="R8657" s="83">
        <f t="shared" si="4"/>
        <v>0.1900004372</v>
      </c>
      <c r="S8657" s="83" t="b">
        <f t="shared" si="5"/>
        <v>0</v>
      </c>
      <c r="T8657" s="72"/>
      <c r="U8657" s="72"/>
      <c r="V8657" s="72"/>
      <c r="W8657" s="72"/>
      <c r="X8657" s="72"/>
      <c r="Y8657" s="72"/>
      <c r="Z8657" s="72"/>
      <c r="AA8657" s="72"/>
      <c r="AB8657" s="72"/>
      <c r="AC8657" s="72"/>
      <c r="AD8657" s="72"/>
      <c r="AE8657" s="72"/>
      <c r="AF8657" s="72"/>
      <c r="AG8657" s="72"/>
      <c r="AH8657" s="72"/>
      <c r="AI8657" s="72"/>
      <c r="AJ8657" s="72"/>
      <c r="AK8657" s="72"/>
    </row>
    <row r="8658" ht="14.25" customHeight="1">
      <c r="A8658" s="78">
        <v>8655.0</v>
      </c>
      <c r="C8658" s="78" t="str">
        <f>VLOOKUP(G8658,[1]Macrodata_CCF!$A$3:$D$55,4,FALSE)</f>
        <v>#ERROR!</v>
      </c>
      <c r="E8658" s="79" t="str">
        <f>VLOOKUP(G8658,[1]Macrodata_CCF!$A$3:$B$55,2,FALSE)</f>
        <v>#ERROR!</v>
      </c>
      <c r="F8658" s="78">
        <v>0.0</v>
      </c>
      <c r="G8658" s="80">
        <v>40.0</v>
      </c>
      <c r="H8658" s="81">
        <v>435680.0</v>
      </c>
      <c r="I8658" s="81">
        <v>540000.0</v>
      </c>
      <c r="J8658" s="81">
        <v>447155.0</v>
      </c>
      <c r="K8658" s="81">
        <v>540000.0</v>
      </c>
      <c r="L8658" s="82">
        <v>0.1099980828220859</v>
      </c>
      <c r="N8658" s="83">
        <f t="shared" si="1"/>
        <v>0.1099980828</v>
      </c>
      <c r="O8658" s="83">
        <f t="shared" si="2"/>
        <v>0.1099980828</v>
      </c>
      <c r="Q8658" s="83">
        <f t="shared" si="3"/>
        <v>0.1931851852</v>
      </c>
      <c r="R8658" s="83">
        <f t="shared" si="4"/>
        <v>0.1099980828</v>
      </c>
      <c r="S8658" s="83" t="b">
        <f t="shared" si="5"/>
        <v>0</v>
      </c>
      <c r="T8658" s="72"/>
      <c r="U8658" s="72"/>
      <c r="V8658" s="72"/>
      <c r="W8658" s="72"/>
      <c r="X8658" s="72"/>
      <c r="Y8658" s="72"/>
      <c r="Z8658" s="72"/>
      <c r="AA8658" s="72"/>
      <c r="AB8658" s="72"/>
      <c r="AC8658" s="72"/>
      <c r="AD8658" s="72"/>
      <c r="AE8658" s="72"/>
      <c r="AF8658" s="72"/>
      <c r="AG8658" s="72"/>
      <c r="AH8658" s="72"/>
      <c r="AI8658" s="72"/>
      <c r="AJ8658" s="72"/>
      <c r="AK8658" s="72"/>
    </row>
    <row r="8659" ht="14.25" customHeight="1">
      <c r="A8659" s="78">
        <v>8656.0</v>
      </c>
      <c r="C8659" s="78" t="str">
        <f>VLOOKUP(G8659,[1]Macrodata_CCF!$A$3:$D$55,4,FALSE)</f>
        <v>#ERROR!</v>
      </c>
      <c r="E8659" s="79" t="str">
        <f>VLOOKUP(G8659,[1]Macrodata_CCF!$A$3:$B$55,2,FALSE)</f>
        <v>#ERROR!</v>
      </c>
      <c r="F8659" s="78">
        <v>1.0</v>
      </c>
      <c r="G8659" s="80">
        <v>8.0</v>
      </c>
      <c r="H8659" s="81">
        <v>599065.0</v>
      </c>
      <c r="I8659" s="81">
        <v>640000.0</v>
      </c>
      <c r="J8659" s="81">
        <v>617895.0</v>
      </c>
      <c r="K8659" s="81">
        <v>640000.0</v>
      </c>
      <c r="L8659" s="82">
        <v>0.4599975571027238</v>
      </c>
      <c r="N8659" s="83">
        <f t="shared" si="1"/>
        <v>0.4599975571</v>
      </c>
      <c r="O8659" s="83">
        <f t="shared" si="2"/>
        <v>0.4599975571</v>
      </c>
      <c r="Q8659" s="83">
        <f t="shared" si="3"/>
        <v>0.0639609375</v>
      </c>
      <c r="R8659" s="83">
        <f t="shared" si="4"/>
        <v>0.029421875</v>
      </c>
      <c r="S8659" s="83" t="b">
        <f t="shared" si="5"/>
        <v>0</v>
      </c>
      <c r="T8659" s="72"/>
      <c r="U8659" s="72"/>
      <c r="V8659" s="72"/>
      <c r="W8659" s="72"/>
      <c r="X8659" s="72"/>
      <c r="Y8659" s="72"/>
      <c r="Z8659" s="72"/>
      <c r="AA8659" s="72"/>
      <c r="AB8659" s="72"/>
      <c r="AC8659" s="72"/>
      <c r="AD8659" s="72"/>
      <c r="AE8659" s="72"/>
      <c r="AF8659" s="72"/>
      <c r="AG8659" s="72"/>
      <c r="AH8659" s="72"/>
      <c r="AI8659" s="72"/>
      <c r="AJ8659" s="72"/>
      <c r="AK8659" s="72"/>
    </row>
    <row r="8660" ht="14.25" customHeight="1">
      <c r="A8660" s="78">
        <v>8657.0</v>
      </c>
      <c r="C8660" s="78" t="str">
        <f>VLOOKUP(G8660,[1]Macrodata_CCF!$A$3:$D$55,4,FALSE)</f>
        <v>#ERROR!</v>
      </c>
      <c r="E8660" s="79" t="str">
        <f>VLOOKUP(G8660,[1]Macrodata_CCF!$A$3:$B$55,2,FALSE)</f>
        <v>#ERROR!</v>
      </c>
      <c r="F8660" s="78">
        <v>1.0</v>
      </c>
      <c r="G8660" s="80">
        <v>14.0</v>
      </c>
      <c r="H8660" s="81">
        <v>678530.0</v>
      </c>
      <c r="I8660" s="81">
        <v>780000.0</v>
      </c>
      <c r="J8660" s="81">
        <v>673455.0</v>
      </c>
      <c r="K8660" s="81">
        <v>780000.0</v>
      </c>
      <c r="L8660" s="82">
        <v>-0.05001478269439243</v>
      </c>
      <c r="N8660" s="83">
        <f t="shared" si="1"/>
        <v>-0.05001478269</v>
      </c>
      <c r="O8660" s="83">
        <f t="shared" si="2"/>
        <v>0</v>
      </c>
      <c r="Q8660" s="83">
        <f t="shared" si="3"/>
        <v>0.1300897436</v>
      </c>
      <c r="R8660" s="83">
        <f t="shared" si="4"/>
        <v>-0.05001478269</v>
      </c>
      <c r="S8660" s="83" t="b">
        <f t="shared" si="5"/>
        <v>0</v>
      </c>
      <c r="T8660" s="72"/>
      <c r="U8660" s="72"/>
      <c r="V8660" s="72"/>
      <c r="W8660" s="72"/>
      <c r="X8660" s="72"/>
      <c r="Y8660" s="72"/>
      <c r="Z8660" s="72"/>
      <c r="AA8660" s="72"/>
      <c r="AB8660" s="72"/>
      <c r="AC8660" s="72"/>
      <c r="AD8660" s="72"/>
      <c r="AE8660" s="72"/>
      <c r="AF8660" s="72"/>
      <c r="AG8660" s="72"/>
      <c r="AH8660" s="72"/>
      <c r="AI8660" s="72"/>
      <c r="AJ8660" s="72"/>
      <c r="AK8660" s="72"/>
    </row>
    <row r="8661" ht="14.25" customHeight="1">
      <c r="A8661" s="78">
        <v>8658.0</v>
      </c>
      <c r="C8661" s="78" t="str">
        <f>VLOOKUP(G8661,[1]Macrodata_CCF!$A$3:$D$55,4,FALSE)</f>
        <v>#ERROR!</v>
      </c>
      <c r="E8661" s="79" t="str">
        <f>VLOOKUP(G8661,[1]Macrodata_CCF!$A$3:$B$55,2,FALSE)</f>
        <v>#ERROR!</v>
      </c>
      <c r="F8661" s="78">
        <v>0.0</v>
      </c>
      <c r="G8661" s="80">
        <v>9.0</v>
      </c>
      <c r="H8661" s="81">
        <v>77860.0</v>
      </c>
      <c r="I8661" s="81">
        <v>140000.0</v>
      </c>
      <c r="J8661" s="81">
        <v>96500.0</v>
      </c>
      <c r="K8661" s="81">
        <v>224000.0</v>
      </c>
      <c r="L8661" s="82">
        <v>0.2999678146121661</v>
      </c>
      <c r="N8661" s="83">
        <f t="shared" si="1"/>
        <v>0.2999678146</v>
      </c>
      <c r="O8661" s="83">
        <f t="shared" si="2"/>
        <v>0.2999678146</v>
      </c>
      <c r="Q8661" s="83">
        <f t="shared" si="3"/>
        <v>0.4438571429</v>
      </c>
      <c r="R8661" s="83">
        <f t="shared" si="4"/>
        <v>0.2999678146</v>
      </c>
      <c r="S8661" s="83" t="b">
        <f t="shared" si="5"/>
        <v>0</v>
      </c>
      <c r="T8661" s="72"/>
      <c r="U8661" s="72"/>
      <c r="V8661" s="72"/>
      <c r="W8661" s="72"/>
      <c r="X8661" s="72"/>
      <c r="Y8661" s="72"/>
      <c r="Z8661" s="72"/>
      <c r="AA8661" s="72"/>
      <c r="AB8661" s="72"/>
      <c r="AC8661" s="72"/>
      <c r="AD8661" s="72"/>
      <c r="AE8661" s="72"/>
      <c r="AF8661" s="72"/>
      <c r="AG8661" s="72"/>
      <c r="AH8661" s="72"/>
      <c r="AI8661" s="72"/>
      <c r="AJ8661" s="72"/>
      <c r="AK8661" s="72"/>
    </row>
    <row r="8662" ht="14.25" customHeight="1">
      <c r="A8662" s="78">
        <v>8659.0</v>
      </c>
      <c r="C8662" s="78" t="str">
        <f>VLOOKUP(G8662,[1]Macrodata_CCF!$A$3:$D$55,4,FALSE)</f>
        <v>#ERROR!</v>
      </c>
      <c r="E8662" s="79" t="str">
        <f>VLOOKUP(G8662,[1]Macrodata_CCF!$A$3:$B$55,2,FALSE)</f>
        <v>#ERROR!</v>
      </c>
      <c r="F8662" s="78">
        <v>0.0</v>
      </c>
      <c r="G8662" s="80">
        <v>20.0</v>
      </c>
      <c r="H8662" s="81">
        <v>268940.0</v>
      </c>
      <c r="I8662" s="81">
        <v>410000.0</v>
      </c>
      <c r="J8662" s="81">
        <v>288690.0</v>
      </c>
      <c r="K8662" s="81">
        <v>410000.0</v>
      </c>
      <c r="L8662" s="82">
        <v>0.1400113426910534</v>
      </c>
      <c r="N8662" s="83">
        <f t="shared" si="1"/>
        <v>0.1400113427</v>
      </c>
      <c r="O8662" s="83">
        <f t="shared" si="2"/>
        <v>0.1400113427</v>
      </c>
      <c r="Q8662" s="83">
        <f t="shared" si="3"/>
        <v>0.3440487805</v>
      </c>
      <c r="R8662" s="83">
        <f t="shared" si="4"/>
        <v>0.1400113427</v>
      </c>
      <c r="S8662" s="83" t="b">
        <f t="shared" si="5"/>
        <v>0</v>
      </c>
      <c r="T8662" s="72"/>
      <c r="U8662" s="72"/>
      <c r="V8662" s="72"/>
      <c r="W8662" s="72"/>
      <c r="X8662" s="72"/>
      <c r="Y8662" s="72"/>
      <c r="Z8662" s="72"/>
      <c r="AA8662" s="72"/>
      <c r="AB8662" s="72"/>
      <c r="AC8662" s="72"/>
      <c r="AD8662" s="72"/>
      <c r="AE8662" s="72"/>
      <c r="AF8662" s="72"/>
      <c r="AG8662" s="72"/>
      <c r="AH8662" s="72"/>
      <c r="AI8662" s="72"/>
      <c r="AJ8662" s="72"/>
      <c r="AK8662" s="72"/>
    </row>
    <row r="8663" ht="14.25" customHeight="1">
      <c r="A8663" s="78">
        <v>8660.0</v>
      </c>
      <c r="C8663" s="78" t="str">
        <f>VLOOKUP(G8663,[1]Macrodata_CCF!$A$3:$D$55,4,FALSE)</f>
        <v>#ERROR!</v>
      </c>
      <c r="E8663" s="79" t="str">
        <f>VLOOKUP(G8663,[1]Macrodata_CCF!$A$3:$B$55,2,FALSE)</f>
        <v>#ERROR!</v>
      </c>
      <c r="F8663" s="78">
        <v>0.0</v>
      </c>
      <c r="G8663" s="80">
        <v>29.0</v>
      </c>
      <c r="H8663" s="81">
        <v>182575.0</v>
      </c>
      <c r="I8663" s="81">
        <v>290000.0</v>
      </c>
      <c r="J8663" s="81">
        <v>197615.0</v>
      </c>
      <c r="K8663" s="81">
        <v>580000.0</v>
      </c>
      <c r="L8663" s="82">
        <v>0.1400046544100535</v>
      </c>
      <c r="N8663" s="83">
        <f t="shared" si="1"/>
        <v>0.1400046544</v>
      </c>
      <c r="O8663" s="83">
        <f t="shared" si="2"/>
        <v>0.1400046544</v>
      </c>
      <c r="Q8663" s="83">
        <f t="shared" si="3"/>
        <v>0.3704310345</v>
      </c>
      <c r="R8663" s="83">
        <f t="shared" si="4"/>
        <v>0.1400046544</v>
      </c>
      <c r="S8663" s="83" t="b">
        <f t="shared" si="5"/>
        <v>0</v>
      </c>
      <c r="T8663" s="72"/>
      <c r="U8663" s="72"/>
      <c r="V8663" s="72"/>
      <c r="W8663" s="72"/>
      <c r="X8663" s="72"/>
      <c r="Y8663" s="72"/>
      <c r="Z8663" s="72"/>
      <c r="AA8663" s="72"/>
      <c r="AB8663" s="72"/>
      <c r="AC8663" s="72"/>
      <c r="AD8663" s="72"/>
      <c r="AE8663" s="72"/>
      <c r="AF8663" s="72"/>
      <c r="AG8663" s="72"/>
      <c r="AH8663" s="72"/>
      <c r="AI8663" s="72"/>
      <c r="AJ8663" s="72"/>
      <c r="AK8663" s="72"/>
    </row>
    <row r="8664" ht="14.25" customHeight="1">
      <c r="A8664" s="78">
        <v>8661.0</v>
      </c>
      <c r="C8664" s="78" t="str">
        <f>VLOOKUP(G8664,[1]Macrodata_CCF!$A$3:$D$55,4,FALSE)</f>
        <v>#ERROR!</v>
      </c>
      <c r="E8664" s="79" t="str">
        <f>VLOOKUP(G8664,[1]Macrodata_CCF!$A$3:$B$55,2,FALSE)</f>
        <v>#ERROR!</v>
      </c>
      <c r="F8664" s="78">
        <v>0.0</v>
      </c>
      <c r="G8664" s="80">
        <v>18.0</v>
      </c>
      <c r="H8664" s="81">
        <v>107110.0</v>
      </c>
      <c r="I8664" s="81">
        <v>540000.0</v>
      </c>
      <c r="J8664" s="81">
        <v>180700.0</v>
      </c>
      <c r="K8664" s="81">
        <v>540000.0</v>
      </c>
      <c r="L8664" s="82">
        <v>0.169996996927626</v>
      </c>
      <c r="N8664" s="83">
        <f t="shared" si="1"/>
        <v>0.1699969969</v>
      </c>
      <c r="O8664" s="83">
        <f t="shared" si="2"/>
        <v>0.1699969969</v>
      </c>
      <c r="Q8664" s="83">
        <f t="shared" si="3"/>
        <v>0.8016481481</v>
      </c>
      <c r="R8664" s="83">
        <f t="shared" si="4"/>
        <v>0.1699969969</v>
      </c>
      <c r="S8664" s="83" t="b">
        <f t="shared" si="5"/>
        <v>0</v>
      </c>
      <c r="T8664" s="72"/>
      <c r="U8664" s="72"/>
      <c r="V8664" s="72"/>
      <c r="W8664" s="72"/>
      <c r="X8664" s="72"/>
      <c r="Y8664" s="72"/>
      <c r="Z8664" s="72"/>
      <c r="AA8664" s="72"/>
      <c r="AB8664" s="72"/>
      <c r="AC8664" s="72"/>
      <c r="AD8664" s="72"/>
      <c r="AE8664" s="72"/>
      <c r="AF8664" s="72"/>
      <c r="AG8664" s="72"/>
      <c r="AH8664" s="72"/>
      <c r="AI8664" s="72"/>
      <c r="AJ8664" s="72"/>
      <c r="AK8664" s="72"/>
    </row>
    <row r="8665" ht="14.25" customHeight="1">
      <c r="A8665" s="78">
        <v>8662.0</v>
      </c>
      <c r="C8665" s="78" t="str">
        <f>VLOOKUP(G8665,[1]Macrodata_CCF!$A$3:$D$55,4,FALSE)</f>
        <v>#ERROR!</v>
      </c>
      <c r="E8665" s="79" t="str">
        <f>VLOOKUP(G8665,[1]Macrodata_CCF!$A$3:$B$55,2,FALSE)</f>
        <v>#ERROR!</v>
      </c>
      <c r="F8665" s="78">
        <v>0.0</v>
      </c>
      <c r="G8665" s="80">
        <v>19.0</v>
      </c>
      <c r="H8665" s="81">
        <v>382805.0</v>
      </c>
      <c r="I8665" s="81">
        <v>730000.0</v>
      </c>
      <c r="J8665" s="81">
        <v>445300.0</v>
      </c>
      <c r="K8665" s="81">
        <v>730000.0</v>
      </c>
      <c r="L8665" s="82">
        <v>0.179999711977419</v>
      </c>
      <c r="N8665" s="83">
        <f t="shared" si="1"/>
        <v>0.179999712</v>
      </c>
      <c r="O8665" s="83">
        <f t="shared" si="2"/>
        <v>0.179999712</v>
      </c>
      <c r="Q8665" s="83">
        <f t="shared" si="3"/>
        <v>0.475609589</v>
      </c>
      <c r="R8665" s="83">
        <f t="shared" si="4"/>
        <v>0.179999712</v>
      </c>
      <c r="S8665" s="83" t="b">
        <f t="shared" si="5"/>
        <v>0</v>
      </c>
      <c r="T8665" s="72"/>
      <c r="U8665" s="72"/>
      <c r="V8665" s="72"/>
      <c r="W8665" s="72"/>
      <c r="X8665" s="72"/>
      <c r="Y8665" s="72"/>
      <c r="Z8665" s="72"/>
      <c r="AA8665" s="72"/>
      <c r="AB8665" s="72"/>
      <c r="AC8665" s="72"/>
      <c r="AD8665" s="72"/>
      <c r="AE8665" s="72"/>
      <c r="AF8665" s="72"/>
      <c r="AG8665" s="72"/>
      <c r="AH8665" s="72"/>
      <c r="AI8665" s="72"/>
      <c r="AJ8665" s="72"/>
      <c r="AK8665" s="72"/>
    </row>
    <row r="8666" ht="14.25" customHeight="1">
      <c r="A8666" s="78">
        <v>8663.0</v>
      </c>
      <c r="C8666" s="78" t="str">
        <f>VLOOKUP(G8666,[1]Macrodata_CCF!$A$3:$D$55,4,FALSE)</f>
        <v>#ERROR!</v>
      </c>
      <c r="E8666" s="79" t="str">
        <f>VLOOKUP(G8666,[1]Macrodata_CCF!$A$3:$B$55,2,FALSE)</f>
        <v>#ERROR!</v>
      </c>
      <c r="F8666" s="78">
        <v>0.0</v>
      </c>
      <c r="G8666" s="80">
        <v>44.0</v>
      </c>
      <c r="H8666" s="81">
        <v>335990.0</v>
      </c>
      <c r="I8666" s="81">
        <v>720000.0</v>
      </c>
      <c r="J8666" s="81">
        <v>405110.0</v>
      </c>
      <c r="K8666" s="81">
        <v>1152000.0</v>
      </c>
      <c r="L8666" s="82">
        <v>0.1799953126220671</v>
      </c>
      <c r="N8666" s="83">
        <f t="shared" si="1"/>
        <v>0.1799953126</v>
      </c>
      <c r="O8666" s="83">
        <f t="shared" si="2"/>
        <v>0.1799953126</v>
      </c>
      <c r="Q8666" s="83">
        <f t="shared" si="3"/>
        <v>0.5333472222</v>
      </c>
      <c r="R8666" s="83">
        <f t="shared" si="4"/>
        <v>0.1799953126</v>
      </c>
      <c r="S8666" s="83" t="b">
        <f t="shared" si="5"/>
        <v>0</v>
      </c>
      <c r="T8666" s="72"/>
      <c r="U8666" s="72"/>
      <c r="V8666" s="72"/>
      <c r="W8666" s="72"/>
      <c r="X8666" s="72"/>
      <c r="Y8666" s="72"/>
      <c r="Z8666" s="72"/>
      <c r="AA8666" s="72"/>
      <c r="AB8666" s="72"/>
      <c r="AC8666" s="72"/>
      <c r="AD8666" s="72"/>
      <c r="AE8666" s="72"/>
      <c r="AF8666" s="72"/>
      <c r="AG8666" s="72"/>
      <c r="AH8666" s="72"/>
      <c r="AI8666" s="72"/>
      <c r="AJ8666" s="72"/>
      <c r="AK8666" s="72"/>
    </row>
    <row r="8667" ht="14.25" customHeight="1">
      <c r="A8667" s="78">
        <v>8664.0</v>
      </c>
      <c r="C8667" s="78" t="str">
        <f>VLOOKUP(G8667,[1]Macrodata_CCF!$A$3:$D$55,4,FALSE)</f>
        <v>#ERROR!</v>
      </c>
      <c r="E8667" s="79" t="str">
        <f>VLOOKUP(G8667,[1]Macrodata_CCF!$A$3:$B$55,2,FALSE)</f>
        <v>#ERROR!</v>
      </c>
      <c r="F8667" s="78">
        <v>0.0</v>
      </c>
      <c r="G8667" s="80">
        <v>46.0</v>
      </c>
      <c r="H8667" s="81">
        <v>385265.0</v>
      </c>
      <c r="I8667" s="81">
        <v>840000.0</v>
      </c>
      <c r="J8667" s="81">
        <v>453475.0</v>
      </c>
      <c r="K8667" s="81">
        <v>840000.0</v>
      </c>
      <c r="L8667" s="82">
        <v>0.1499994502292544</v>
      </c>
      <c r="N8667" s="83">
        <f t="shared" si="1"/>
        <v>0.1499994502</v>
      </c>
      <c r="O8667" s="83">
        <f t="shared" si="2"/>
        <v>0.1499994502</v>
      </c>
      <c r="Q8667" s="83">
        <f t="shared" si="3"/>
        <v>0.5413511905</v>
      </c>
      <c r="R8667" s="83">
        <f t="shared" si="4"/>
        <v>0.1499994502</v>
      </c>
      <c r="S8667" s="83" t="b">
        <f t="shared" si="5"/>
        <v>0</v>
      </c>
      <c r="T8667" s="72"/>
      <c r="U8667" s="72"/>
      <c r="V8667" s="72"/>
      <c r="W8667" s="72"/>
      <c r="X8667" s="72"/>
      <c r="Y8667" s="72"/>
      <c r="Z8667" s="72"/>
      <c r="AA8667" s="72"/>
      <c r="AB8667" s="72"/>
      <c r="AC8667" s="72"/>
      <c r="AD8667" s="72"/>
      <c r="AE8667" s="72"/>
      <c r="AF8667" s="72"/>
      <c r="AG8667" s="72"/>
      <c r="AH8667" s="72"/>
      <c r="AI8667" s="72"/>
      <c r="AJ8667" s="72"/>
      <c r="AK8667" s="72"/>
    </row>
    <row r="8668" ht="14.25" customHeight="1">
      <c r="A8668" s="78">
        <v>8665.0</v>
      </c>
      <c r="C8668" s="78" t="str">
        <f>VLOOKUP(G8668,[1]Macrodata_CCF!$A$3:$D$55,4,FALSE)</f>
        <v>#ERROR!</v>
      </c>
      <c r="E8668" s="79" t="str">
        <f>VLOOKUP(G8668,[1]Macrodata_CCF!$A$3:$B$55,2,FALSE)</f>
        <v>#ERROR!</v>
      </c>
      <c r="F8668" s="78">
        <v>0.0</v>
      </c>
      <c r="G8668" s="80">
        <v>22.0</v>
      </c>
      <c r="H8668" s="81">
        <v>167025.0</v>
      </c>
      <c r="I8668" s="81">
        <v>880000.0</v>
      </c>
      <c r="J8668" s="81">
        <v>67210.0</v>
      </c>
      <c r="K8668" s="81">
        <v>880000.0</v>
      </c>
      <c r="L8668" s="82">
        <v>-0.1399978961394158</v>
      </c>
      <c r="N8668" s="83">
        <f t="shared" si="1"/>
        <v>-0.1399978961</v>
      </c>
      <c r="O8668" s="83">
        <f t="shared" si="2"/>
        <v>0</v>
      </c>
      <c r="Q8668" s="83">
        <f t="shared" si="3"/>
        <v>0.8101988636</v>
      </c>
      <c r="R8668" s="83">
        <f t="shared" si="4"/>
        <v>-0.1399978961</v>
      </c>
      <c r="S8668" s="83" t="b">
        <f t="shared" si="5"/>
        <v>0</v>
      </c>
      <c r="T8668" s="72"/>
      <c r="U8668" s="72"/>
      <c r="V8668" s="72"/>
      <c r="W8668" s="72"/>
      <c r="X8668" s="72"/>
      <c r="Y8668" s="72"/>
      <c r="Z8668" s="72"/>
      <c r="AA8668" s="72"/>
      <c r="AB8668" s="72"/>
      <c r="AC8668" s="72"/>
      <c r="AD8668" s="72"/>
      <c r="AE8668" s="72"/>
      <c r="AF8668" s="72"/>
      <c r="AG8668" s="72"/>
      <c r="AH8668" s="72"/>
      <c r="AI8668" s="72"/>
      <c r="AJ8668" s="72"/>
      <c r="AK8668" s="72"/>
    </row>
    <row r="8669" ht="14.25" customHeight="1">
      <c r="A8669" s="78">
        <v>8666.0</v>
      </c>
      <c r="C8669" s="78" t="str">
        <f>VLOOKUP(G8669,[1]Macrodata_CCF!$A$3:$D$55,4,FALSE)</f>
        <v>#ERROR!</v>
      </c>
      <c r="E8669" s="79" t="str">
        <f>VLOOKUP(G8669,[1]Macrodata_CCF!$A$3:$B$55,2,FALSE)</f>
        <v>#ERROR!</v>
      </c>
      <c r="F8669" s="78">
        <v>0.0</v>
      </c>
      <c r="G8669" s="80">
        <v>9.0</v>
      </c>
      <c r="H8669" s="81">
        <v>99195.0</v>
      </c>
      <c r="I8669" s="81">
        <v>530000.0</v>
      </c>
      <c r="J8669" s="81">
        <v>202590.0</v>
      </c>
      <c r="K8669" s="81">
        <v>530000.0</v>
      </c>
      <c r="L8669" s="82">
        <v>0.2400041782244867</v>
      </c>
      <c r="N8669" s="83">
        <f t="shared" si="1"/>
        <v>0.2400041782</v>
      </c>
      <c r="O8669" s="83">
        <f t="shared" si="2"/>
        <v>0.2400041782</v>
      </c>
      <c r="Q8669" s="83">
        <f t="shared" si="3"/>
        <v>0.8128396226</v>
      </c>
      <c r="R8669" s="83">
        <f t="shared" si="4"/>
        <v>0.2400041782</v>
      </c>
      <c r="S8669" s="83" t="b">
        <f t="shared" si="5"/>
        <v>0</v>
      </c>
      <c r="T8669" s="72"/>
      <c r="U8669" s="72"/>
      <c r="V8669" s="72"/>
      <c r="W8669" s="72"/>
      <c r="X8669" s="72"/>
      <c r="Y8669" s="72"/>
      <c r="Z8669" s="72"/>
      <c r="AA8669" s="72"/>
      <c r="AB8669" s="72"/>
      <c r="AC8669" s="72"/>
      <c r="AD8669" s="72"/>
      <c r="AE8669" s="72"/>
      <c r="AF8669" s="72"/>
      <c r="AG8669" s="72"/>
      <c r="AH8669" s="72"/>
      <c r="AI8669" s="72"/>
      <c r="AJ8669" s="72"/>
      <c r="AK8669" s="72"/>
    </row>
    <row r="8670" ht="14.25" customHeight="1">
      <c r="A8670" s="78">
        <v>8667.0</v>
      </c>
      <c r="C8670" s="78" t="str">
        <f>VLOOKUP(G8670,[1]Macrodata_CCF!$A$3:$D$55,4,FALSE)</f>
        <v>#ERROR!</v>
      </c>
      <c r="E8670" s="79" t="str">
        <f>VLOOKUP(G8670,[1]Macrodata_CCF!$A$3:$B$55,2,FALSE)</f>
        <v>#ERROR!</v>
      </c>
      <c r="F8670" s="78">
        <v>0.0</v>
      </c>
      <c r="G8670" s="80">
        <v>38.0</v>
      </c>
      <c r="H8670" s="81">
        <v>116480.0</v>
      </c>
      <c r="I8670" s="81">
        <v>290000.0</v>
      </c>
      <c r="J8670" s="81">
        <v>139040.0</v>
      </c>
      <c r="K8670" s="81">
        <v>290000.0</v>
      </c>
      <c r="L8670" s="82">
        <v>0.1300138312586445</v>
      </c>
      <c r="N8670" s="83">
        <f t="shared" si="1"/>
        <v>0.1300138313</v>
      </c>
      <c r="O8670" s="83">
        <f t="shared" si="2"/>
        <v>0.1300138313</v>
      </c>
      <c r="Q8670" s="83">
        <f t="shared" si="3"/>
        <v>0.5983448276</v>
      </c>
      <c r="R8670" s="83">
        <f t="shared" si="4"/>
        <v>0.1300138313</v>
      </c>
      <c r="S8670" s="83" t="b">
        <f t="shared" si="5"/>
        <v>0</v>
      </c>
      <c r="T8670" s="72"/>
      <c r="U8670" s="72"/>
      <c r="V8670" s="72"/>
      <c r="W8670" s="72"/>
      <c r="X8670" s="72"/>
      <c r="Y8670" s="72"/>
      <c r="Z8670" s="72"/>
      <c r="AA8670" s="72"/>
      <c r="AB8670" s="72"/>
      <c r="AC8670" s="72"/>
      <c r="AD8670" s="72"/>
      <c r="AE8670" s="72"/>
      <c r="AF8670" s="72"/>
      <c r="AG8670" s="72"/>
      <c r="AH8670" s="72"/>
      <c r="AI8670" s="72"/>
      <c r="AJ8670" s="72"/>
      <c r="AK8670" s="72"/>
    </row>
    <row r="8671" ht="14.25" customHeight="1">
      <c r="A8671" s="78">
        <v>8668.0</v>
      </c>
      <c r="C8671" s="78" t="str">
        <f>VLOOKUP(G8671,[1]Macrodata_CCF!$A$3:$D$55,4,FALSE)</f>
        <v>#ERROR!</v>
      </c>
      <c r="E8671" s="79" t="str">
        <f>VLOOKUP(G8671,[1]Macrodata_CCF!$A$3:$B$55,2,FALSE)</f>
        <v>#ERROR!</v>
      </c>
      <c r="F8671" s="78">
        <v>0.0</v>
      </c>
      <c r="G8671" s="80">
        <v>2.0</v>
      </c>
      <c r="H8671" s="81">
        <v>122805.0</v>
      </c>
      <c r="I8671" s="81">
        <v>420000.0</v>
      </c>
      <c r="J8671" s="81">
        <v>241685.0</v>
      </c>
      <c r="K8671" s="81">
        <v>420000.0</v>
      </c>
      <c r="L8671" s="82">
        <v>0.4000067295883175</v>
      </c>
      <c r="N8671" s="83">
        <f t="shared" si="1"/>
        <v>0.4000067296</v>
      </c>
      <c r="O8671" s="83">
        <f t="shared" si="2"/>
        <v>0.4000067296</v>
      </c>
      <c r="Q8671" s="83">
        <f t="shared" si="3"/>
        <v>0.7076071429</v>
      </c>
      <c r="R8671" s="83">
        <f t="shared" si="4"/>
        <v>0.4000067296</v>
      </c>
      <c r="S8671" s="83" t="b">
        <f t="shared" si="5"/>
        <v>0</v>
      </c>
      <c r="T8671" s="72"/>
      <c r="U8671" s="72"/>
      <c r="V8671" s="72"/>
      <c r="W8671" s="72"/>
      <c r="X8671" s="72"/>
      <c r="Y8671" s="72"/>
      <c r="Z8671" s="72"/>
      <c r="AA8671" s="72"/>
      <c r="AB8671" s="72"/>
      <c r="AC8671" s="72"/>
      <c r="AD8671" s="72"/>
      <c r="AE8671" s="72"/>
      <c r="AF8671" s="72"/>
      <c r="AG8671" s="72"/>
      <c r="AH8671" s="72"/>
      <c r="AI8671" s="72"/>
      <c r="AJ8671" s="72"/>
      <c r="AK8671" s="72"/>
    </row>
    <row r="8672" ht="14.25" customHeight="1">
      <c r="A8672" s="78">
        <v>8669.0</v>
      </c>
      <c r="C8672" s="78" t="str">
        <f>VLOOKUP(G8672,[1]Macrodata_CCF!$A$3:$D$55,4,FALSE)</f>
        <v>#ERROR!</v>
      </c>
      <c r="E8672" s="79" t="str">
        <f>VLOOKUP(G8672,[1]Macrodata_CCF!$A$3:$B$55,2,FALSE)</f>
        <v>#ERROR!</v>
      </c>
      <c r="F8672" s="78">
        <v>0.0</v>
      </c>
      <c r="G8672" s="80">
        <v>19.0</v>
      </c>
      <c r="H8672" s="81">
        <v>125895.0</v>
      </c>
      <c r="I8672" s="81">
        <v>380000.0</v>
      </c>
      <c r="J8672" s="81">
        <v>171635.0</v>
      </c>
      <c r="K8672" s="81">
        <v>380000.0</v>
      </c>
      <c r="L8672" s="82">
        <v>0.1800043289191476</v>
      </c>
      <c r="N8672" s="83">
        <f t="shared" si="1"/>
        <v>0.1800043289</v>
      </c>
      <c r="O8672" s="83">
        <f t="shared" si="2"/>
        <v>0.1800043289</v>
      </c>
      <c r="Q8672" s="83">
        <f t="shared" si="3"/>
        <v>0.6686973684</v>
      </c>
      <c r="R8672" s="83">
        <f t="shared" si="4"/>
        <v>0.1800043289</v>
      </c>
      <c r="S8672" s="83" t="b">
        <f t="shared" si="5"/>
        <v>0</v>
      </c>
      <c r="T8672" s="72"/>
      <c r="U8672" s="72"/>
      <c r="V8672" s="72"/>
      <c r="W8672" s="72"/>
      <c r="X8672" s="72"/>
      <c r="Y8672" s="72"/>
      <c r="Z8672" s="72"/>
      <c r="AA8672" s="72"/>
      <c r="AB8672" s="72"/>
      <c r="AC8672" s="72"/>
      <c r="AD8672" s="72"/>
      <c r="AE8672" s="72"/>
      <c r="AF8672" s="72"/>
      <c r="AG8672" s="72"/>
      <c r="AH8672" s="72"/>
      <c r="AI8672" s="72"/>
      <c r="AJ8672" s="72"/>
      <c r="AK8672" s="72"/>
    </row>
    <row r="8673" ht="14.25" customHeight="1">
      <c r="A8673" s="78">
        <v>8670.0</v>
      </c>
      <c r="C8673" s="78" t="str">
        <f>VLOOKUP(G8673,[1]Macrodata_CCF!$A$3:$D$55,4,FALSE)</f>
        <v>#ERROR!</v>
      </c>
      <c r="E8673" s="79" t="str">
        <f>VLOOKUP(G8673,[1]Macrodata_CCF!$A$3:$B$55,2,FALSE)</f>
        <v>#ERROR!</v>
      </c>
      <c r="F8673" s="78">
        <v>0.0</v>
      </c>
      <c r="G8673" s="80">
        <v>38.0</v>
      </c>
      <c r="H8673" s="81">
        <v>237085.0</v>
      </c>
      <c r="I8673" s="81">
        <v>890000.0</v>
      </c>
      <c r="J8673" s="81">
        <v>315435.0</v>
      </c>
      <c r="K8673" s="81">
        <v>890000.0</v>
      </c>
      <c r="L8673" s="82">
        <v>0.1200003063185866</v>
      </c>
      <c r="N8673" s="83">
        <f t="shared" si="1"/>
        <v>0.1200003063</v>
      </c>
      <c r="O8673" s="83">
        <f t="shared" si="2"/>
        <v>0.1200003063</v>
      </c>
      <c r="Q8673" s="83">
        <f t="shared" si="3"/>
        <v>0.7336123596</v>
      </c>
      <c r="R8673" s="83">
        <f t="shared" si="4"/>
        <v>0.1200003063</v>
      </c>
      <c r="S8673" s="83" t="b">
        <f t="shared" si="5"/>
        <v>0</v>
      </c>
      <c r="T8673" s="72"/>
      <c r="U8673" s="72"/>
      <c r="V8673" s="72"/>
      <c r="W8673" s="72"/>
      <c r="X8673" s="72"/>
      <c r="Y8673" s="72"/>
      <c r="Z8673" s="72"/>
      <c r="AA8673" s="72"/>
      <c r="AB8673" s="72"/>
      <c r="AC8673" s="72"/>
      <c r="AD8673" s="72"/>
      <c r="AE8673" s="72"/>
      <c r="AF8673" s="72"/>
      <c r="AG8673" s="72"/>
      <c r="AH8673" s="72"/>
      <c r="AI8673" s="72"/>
      <c r="AJ8673" s="72"/>
      <c r="AK8673" s="72"/>
    </row>
    <row r="8674" ht="14.25" customHeight="1">
      <c r="A8674" s="78">
        <v>8671.0</v>
      </c>
      <c r="C8674" s="78" t="str">
        <f>VLOOKUP(G8674,[1]Macrodata_CCF!$A$3:$D$55,4,FALSE)</f>
        <v>#ERROR!</v>
      </c>
      <c r="E8674" s="79" t="str">
        <f>VLOOKUP(G8674,[1]Macrodata_CCF!$A$3:$B$55,2,FALSE)</f>
        <v>#ERROR!</v>
      </c>
      <c r="F8674" s="78">
        <v>0.0</v>
      </c>
      <c r="G8674" s="80">
        <v>11.0</v>
      </c>
      <c r="H8674" s="81">
        <v>152745.0</v>
      </c>
      <c r="I8674" s="81">
        <v>550000.0</v>
      </c>
      <c r="J8674" s="81">
        <v>224250.0</v>
      </c>
      <c r="K8674" s="81">
        <v>550000.0</v>
      </c>
      <c r="L8674" s="82">
        <v>0.1799977344526815</v>
      </c>
      <c r="N8674" s="83">
        <f t="shared" si="1"/>
        <v>0.1799977345</v>
      </c>
      <c r="O8674" s="83">
        <f t="shared" si="2"/>
        <v>0.1799977345</v>
      </c>
      <c r="Q8674" s="83">
        <f t="shared" si="3"/>
        <v>0.7222818182</v>
      </c>
      <c r="R8674" s="83">
        <f t="shared" si="4"/>
        <v>0.1799977345</v>
      </c>
      <c r="S8674" s="83" t="b">
        <f t="shared" si="5"/>
        <v>0</v>
      </c>
      <c r="T8674" s="72"/>
      <c r="U8674" s="72"/>
      <c r="V8674" s="72"/>
      <c r="W8674" s="72"/>
      <c r="X8674" s="72"/>
      <c r="Y8674" s="72"/>
      <c r="Z8674" s="72"/>
      <c r="AA8674" s="72"/>
      <c r="AB8674" s="72"/>
      <c r="AC8674" s="72"/>
      <c r="AD8674" s="72"/>
      <c r="AE8674" s="72"/>
      <c r="AF8674" s="72"/>
      <c r="AG8674" s="72"/>
      <c r="AH8674" s="72"/>
      <c r="AI8674" s="72"/>
      <c r="AJ8674" s="72"/>
      <c r="AK8674" s="72"/>
    </row>
    <row r="8675" ht="14.25" customHeight="1">
      <c r="A8675" s="78">
        <v>8672.0</v>
      </c>
      <c r="C8675" s="78" t="str">
        <f>VLOOKUP(G8675,[1]Macrodata_CCF!$A$3:$D$55,4,FALSE)</f>
        <v>#ERROR!</v>
      </c>
      <c r="E8675" s="79" t="str">
        <f>VLOOKUP(G8675,[1]Macrodata_CCF!$A$3:$B$55,2,FALSE)</f>
        <v>#ERROR!</v>
      </c>
      <c r="F8675" s="78">
        <v>1.0</v>
      </c>
      <c r="G8675" s="80">
        <v>29.0</v>
      </c>
      <c r="H8675" s="81">
        <v>272650.0</v>
      </c>
      <c r="I8675" s="81">
        <v>980000.0</v>
      </c>
      <c r="J8675" s="81">
        <v>999600.0</v>
      </c>
      <c r="K8675" s="81">
        <v>980000.0</v>
      </c>
      <c r="L8675" s="82">
        <v>1.027709054923305</v>
      </c>
      <c r="N8675" s="83">
        <f t="shared" si="1"/>
        <v>1.027709055</v>
      </c>
      <c r="O8675" s="83">
        <f t="shared" si="2"/>
        <v>1</v>
      </c>
      <c r="Q8675" s="83">
        <f t="shared" si="3"/>
        <v>0.7217857143</v>
      </c>
      <c r="R8675" s="83">
        <f t="shared" si="4"/>
        <v>1.027709055</v>
      </c>
      <c r="S8675" s="83" t="b">
        <f t="shared" si="5"/>
        <v>0</v>
      </c>
      <c r="T8675" s="72"/>
      <c r="U8675" s="72"/>
      <c r="V8675" s="72"/>
      <c r="W8675" s="72"/>
      <c r="X8675" s="72"/>
      <c r="Y8675" s="72"/>
      <c r="Z8675" s="72"/>
      <c r="AA8675" s="72"/>
      <c r="AB8675" s="72"/>
      <c r="AC8675" s="72"/>
      <c r="AD8675" s="72"/>
      <c r="AE8675" s="72"/>
      <c r="AF8675" s="72"/>
      <c r="AG8675" s="72"/>
      <c r="AH8675" s="72"/>
      <c r="AI8675" s="72"/>
      <c r="AJ8675" s="72"/>
      <c r="AK8675" s="72"/>
    </row>
    <row r="8676" ht="14.25" customHeight="1">
      <c r="A8676" s="78">
        <v>8673.0</v>
      </c>
      <c r="C8676" s="78" t="str">
        <f>VLOOKUP(G8676,[1]Macrodata_CCF!$A$3:$D$55,4,FALSE)</f>
        <v>#ERROR!</v>
      </c>
      <c r="E8676" s="79" t="str">
        <f>VLOOKUP(G8676,[1]Macrodata_CCF!$A$3:$B$55,2,FALSE)</f>
        <v>#ERROR!</v>
      </c>
      <c r="F8676" s="78">
        <v>0.0</v>
      </c>
      <c r="G8676" s="80">
        <v>26.0</v>
      </c>
      <c r="H8676" s="81">
        <v>0.0</v>
      </c>
      <c r="I8676" s="81">
        <v>130000.0</v>
      </c>
      <c r="J8676" s="81">
        <v>24700.0</v>
      </c>
      <c r="K8676" s="81">
        <v>130000.0</v>
      </c>
      <c r="L8676" s="82">
        <v>0.19</v>
      </c>
      <c r="N8676" s="83">
        <f t="shared" si="1"/>
        <v>0.19</v>
      </c>
      <c r="O8676" s="83">
        <f t="shared" si="2"/>
        <v>0.19</v>
      </c>
      <c r="Q8676" s="83">
        <f t="shared" si="3"/>
        <v>1</v>
      </c>
      <c r="R8676" s="83">
        <f t="shared" si="4"/>
        <v>0.19</v>
      </c>
      <c r="S8676" s="83" t="b">
        <f t="shared" si="5"/>
        <v>0</v>
      </c>
      <c r="T8676" s="72"/>
      <c r="U8676" s="72"/>
      <c r="V8676" s="72"/>
      <c r="W8676" s="72"/>
      <c r="X8676" s="72"/>
      <c r="Y8676" s="72"/>
      <c r="Z8676" s="72"/>
      <c r="AA8676" s="72"/>
      <c r="AB8676" s="72"/>
      <c r="AC8676" s="72"/>
      <c r="AD8676" s="72"/>
      <c r="AE8676" s="72"/>
      <c r="AF8676" s="72"/>
      <c r="AG8676" s="72"/>
      <c r="AH8676" s="72"/>
      <c r="AI8676" s="72"/>
      <c r="AJ8676" s="72"/>
      <c r="AK8676" s="72"/>
    </row>
    <row r="8677" ht="14.25" customHeight="1">
      <c r="A8677" s="78">
        <v>8674.0</v>
      </c>
      <c r="C8677" s="78" t="str">
        <f>VLOOKUP(G8677,[1]Macrodata_CCF!$A$3:$D$55,4,FALSE)</f>
        <v>#ERROR!</v>
      </c>
      <c r="E8677" s="79" t="str">
        <f>VLOOKUP(G8677,[1]Macrodata_CCF!$A$3:$B$55,2,FALSE)</f>
        <v>#ERROR!</v>
      </c>
      <c r="F8677" s="78">
        <v>0.0</v>
      </c>
      <c r="G8677" s="80">
        <v>22.0</v>
      </c>
      <c r="H8677" s="81">
        <v>161330.0</v>
      </c>
      <c r="I8677" s="81">
        <v>530000.0</v>
      </c>
      <c r="J8677" s="81">
        <v>231375.0</v>
      </c>
      <c r="K8677" s="81">
        <v>530000.0</v>
      </c>
      <c r="L8677" s="82">
        <v>0.1899937613583964</v>
      </c>
      <c r="N8677" s="83">
        <f t="shared" si="1"/>
        <v>0.1899937614</v>
      </c>
      <c r="O8677" s="83">
        <f t="shared" si="2"/>
        <v>0.1899937614</v>
      </c>
      <c r="Q8677" s="83">
        <f t="shared" si="3"/>
        <v>0.6956037736</v>
      </c>
      <c r="R8677" s="83">
        <f t="shared" si="4"/>
        <v>0.1899937614</v>
      </c>
      <c r="S8677" s="83" t="b">
        <f t="shared" si="5"/>
        <v>0</v>
      </c>
      <c r="T8677" s="72"/>
      <c r="U8677" s="72"/>
      <c r="V8677" s="72"/>
      <c r="W8677" s="72"/>
      <c r="X8677" s="72"/>
      <c r="Y8677" s="72"/>
      <c r="Z8677" s="72"/>
      <c r="AA8677" s="72"/>
      <c r="AB8677" s="72"/>
      <c r="AC8677" s="72"/>
      <c r="AD8677" s="72"/>
      <c r="AE8677" s="72"/>
      <c r="AF8677" s="72"/>
      <c r="AG8677" s="72"/>
      <c r="AH8677" s="72"/>
      <c r="AI8677" s="72"/>
      <c r="AJ8677" s="72"/>
      <c r="AK8677" s="72"/>
    </row>
    <row r="8678" ht="14.25" customHeight="1">
      <c r="A8678" s="78">
        <v>8675.0</v>
      </c>
      <c r="C8678" s="78" t="str">
        <f>VLOOKUP(G8678,[1]Macrodata_CCF!$A$3:$D$55,4,FALSE)</f>
        <v>#ERROR!</v>
      </c>
      <c r="E8678" s="79" t="str">
        <f>VLOOKUP(G8678,[1]Macrodata_CCF!$A$3:$B$55,2,FALSE)</f>
        <v>#ERROR!</v>
      </c>
      <c r="F8678" s="78">
        <v>0.0</v>
      </c>
      <c r="G8678" s="80">
        <v>49.0</v>
      </c>
      <c r="H8678" s="81">
        <v>363105.0</v>
      </c>
      <c r="I8678" s="81">
        <v>460000.0</v>
      </c>
      <c r="J8678" s="81">
        <v>366980.0</v>
      </c>
      <c r="K8678" s="81">
        <v>598000.0</v>
      </c>
      <c r="L8678" s="82">
        <v>0.0399917436400227</v>
      </c>
      <c r="N8678" s="83">
        <f t="shared" si="1"/>
        <v>0.03999174364</v>
      </c>
      <c r="O8678" s="83">
        <f t="shared" si="2"/>
        <v>0.03999174364</v>
      </c>
      <c r="Q8678" s="83">
        <f t="shared" si="3"/>
        <v>0.2106413043</v>
      </c>
      <c r="R8678" s="83">
        <f t="shared" si="4"/>
        <v>0.03999174364</v>
      </c>
      <c r="S8678" s="83" t="b">
        <f t="shared" si="5"/>
        <v>0</v>
      </c>
      <c r="T8678" s="72"/>
      <c r="U8678" s="72"/>
      <c r="V8678" s="72"/>
      <c r="W8678" s="72"/>
      <c r="X8678" s="72"/>
      <c r="Y8678" s="72"/>
      <c r="Z8678" s="72"/>
      <c r="AA8678" s="72"/>
      <c r="AB8678" s="72"/>
      <c r="AC8678" s="72"/>
      <c r="AD8678" s="72"/>
      <c r="AE8678" s="72"/>
      <c r="AF8678" s="72"/>
      <c r="AG8678" s="72"/>
      <c r="AH8678" s="72"/>
      <c r="AI8678" s="72"/>
      <c r="AJ8678" s="72"/>
      <c r="AK8678" s="72"/>
    </row>
    <row r="8679" ht="14.25" customHeight="1">
      <c r="A8679" s="78">
        <v>8676.0</v>
      </c>
      <c r="C8679" s="78" t="str">
        <f>VLOOKUP(G8679,[1]Macrodata_CCF!$A$3:$D$55,4,FALSE)</f>
        <v>#ERROR!</v>
      </c>
      <c r="E8679" s="79" t="str">
        <f>VLOOKUP(G8679,[1]Macrodata_CCF!$A$3:$B$55,2,FALSE)</f>
        <v>#ERROR!</v>
      </c>
      <c r="F8679" s="78">
        <v>0.0</v>
      </c>
      <c r="G8679" s="80">
        <v>7.0</v>
      </c>
      <c r="H8679" s="81">
        <v>17485.0</v>
      </c>
      <c r="I8679" s="81">
        <v>180000.0</v>
      </c>
      <c r="J8679" s="81">
        <v>59740.0</v>
      </c>
      <c r="K8679" s="81">
        <v>180000.0</v>
      </c>
      <c r="L8679" s="82">
        <v>0.2600067686059748</v>
      </c>
      <c r="N8679" s="83">
        <f t="shared" si="1"/>
        <v>0.2600067686</v>
      </c>
      <c r="O8679" s="83">
        <f t="shared" si="2"/>
        <v>0.2600067686</v>
      </c>
      <c r="Q8679" s="83">
        <f t="shared" si="3"/>
        <v>0.9028611111</v>
      </c>
      <c r="R8679" s="83">
        <f t="shared" si="4"/>
        <v>0.2600067686</v>
      </c>
      <c r="S8679" s="83" t="b">
        <f t="shared" si="5"/>
        <v>0</v>
      </c>
      <c r="T8679" s="72"/>
      <c r="U8679" s="72"/>
      <c r="V8679" s="72"/>
      <c r="W8679" s="72"/>
      <c r="X8679" s="72"/>
      <c r="Y8679" s="72"/>
      <c r="Z8679" s="72"/>
      <c r="AA8679" s="72"/>
      <c r="AB8679" s="72"/>
      <c r="AC8679" s="72"/>
      <c r="AD8679" s="72"/>
      <c r="AE8679" s="72"/>
      <c r="AF8679" s="72"/>
      <c r="AG8679" s="72"/>
      <c r="AH8679" s="72"/>
      <c r="AI8679" s="72"/>
      <c r="AJ8679" s="72"/>
      <c r="AK8679" s="72"/>
    </row>
    <row r="8680" ht="14.25" customHeight="1">
      <c r="A8680" s="78">
        <v>8677.0</v>
      </c>
      <c r="C8680" s="78" t="str">
        <f>VLOOKUP(G8680,[1]Macrodata_CCF!$A$3:$D$55,4,FALSE)</f>
        <v>#ERROR!</v>
      </c>
      <c r="E8680" s="79" t="str">
        <f>VLOOKUP(G8680,[1]Macrodata_CCF!$A$3:$B$55,2,FALSE)</f>
        <v>#ERROR!</v>
      </c>
      <c r="F8680" s="78">
        <v>0.0</v>
      </c>
      <c r="G8680" s="80">
        <v>24.0</v>
      </c>
      <c r="H8680" s="81">
        <v>132470.0</v>
      </c>
      <c r="I8680" s="81">
        <v>310000.0</v>
      </c>
      <c r="J8680" s="81">
        <v>159100.0</v>
      </c>
      <c r="K8680" s="81">
        <v>310000.0</v>
      </c>
      <c r="L8680" s="82">
        <v>0.1500028164253929</v>
      </c>
      <c r="N8680" s="83">
        <f t="shared" si="1"/>
        <v>0.1500028164</v>
      </c>
      <c r="O8680" s="83">
        <f t="shared" si="2"/>
        <v>0.1500028164</v>
      </c>
      <c r="Q8680" s="83">
        <f t="shared" si="3"/>
        <v>0.5726774194</v>
      </c>
      <c r="R8680" s="83">
        <f t="shared" si="4"/>
        <v>0.1500028164</v>
      </c>
      <c r="S8680" s="83" t="b">
        <f t="shared" si="5"/>
        <v>0</v>
      </c>
      <c r="T8680" s="72"/>
      <c r="U8680" s="72"/>
      <c r="V8680" s="72"/>
      <c r="W8680" s="72"/>
      <c r="X8680" s="72"/>
      <c r="Y8680" s="72"/>
      <c r="Z8680" s="72"/>
      <c r="AA8680" s="72"/>
      <c r="AB8680" s="72"/>
      <c r="AC8680" s="72"/>
      <c r="AD8680" s="72"/>
      <c r="AE8680" s="72"/>
      <c r="AF8680" s="72"/>
      <c r="AG8680" s="72"/>
      <c r="AH8680" s="72"/>
      <c r="AI8680" s="72"/>
      <c r="AJ8680" s="72"/>
      <c r="AK8680" s="72"/>
    </row>
    <row r="8681" ht="14.25" customHeight="1">
      <c r="A8681" s="78">
        <v>8678.0</v>
      </c>
      <c r="C8681" s="78" t="str">
        <f>VLOOKUP(G8681,[1]Macrodata_CCF!$A$3:$D$55,4,FALSE)</f>
        <v>#ERROR!</v>
      </c>
      <c r="E8681" s="79" t="str">
        <f>VLOOKUP(G8681,[1]Macrodata_CCF!$A$3:$B$55,2,FALSE)</f>
        <v>#ERROR!</v>
      </c>
      <c r="F8681" s="78">
        <v>0.0</v>
      </c>
      <c r="G8681" s="80">
        <v>43.0</v>
      </c>
      <c r="H8681" s="81">
        <v>322610.0</v>
      </c>
      <c r="I8681" s="81">
        <v>690000.0</v>
      </c>
      <c r="J8681" s="81">
        <v>300565.0</v>
      </c>
      <c r="K8681" s="81">
        <v>1242000.0</v>
      </c>
      <c r="L8681" s="82">
        <v>-0.0600043550450475</v>
      </c>
      <c r="N8681" s="83">
        <f t="shared" si="1"/>
        <v>-0.06000435505</v>
      </c>
      <c r="O8681" s="83">
        <f t="shared" si="2"/>
        <v>0</v>
      </c>
      <c r="Q8681" s="83">
        <f t="shared" si="3"/>
        <v>0.5324492754</v>
      </c>
      <c r="R8681" s="83">
        <f t="shared" si="4"/>
        <v>-0.06000435505</v>
      </c>
      <c r="S8681" s="83" t="b">
        <f t="shared" si="5"/>
        <v>0</v>
      </c>
      <c r="T8681" s="72"/>
      <c r="U8681" s="72"/>
      <c r="V8681" s="72"/>
      <c r="W8681" s="72"/>
      <c r="X8681" s="72"/>
      <c r="Y8681" s="72"/>
      <c r="Z8681" s="72"/>
      <c r="AA8681" s="72"/>
      <c r="AB8681" s="72"/>
      <c r="AC8681" s="72"/>
      <c r="AD8681" s="72"/>
      <c r="AE8681" s="72"/>
      <c r="AF8681" s="72"/>
      <c r="AG8681" s="72"/>
      <c r="AH8681" s="72"/>
      <c r="AI8681" s="72"/>
      <c r="AJ8681" s="72"/>
      <c r="AK8681" s="72"/>
    </row>
    <row r="8682" ht="14.25" customHeight="1">
      <c r="A8682" s="78">
        <v>8679.0</v>
      </c>
      <c r="C8682" s="78" t="str">
        <f>VLOOKUP(G8682,[1]Macrodata_CCF!$A$3:$D$55,4,FALSE)</f>
        <v>#ERROR!</v>
      </c>
      <c r="E8682" s="79" t="str">
        <f>VLOOKUP(G8682,[1]Macrodata_CCF!$A$3:$B$55,2,FALSE)</f>
        <v>#ERROR!</v>
      </c>
      <c r="F8682" s="78">
        <v>0.0</v>
      </c>
      <c r="G8682" s="80">
        <v>14.0</v>
      </c>
      <c r="H8682" s="81">
        <v>116045.0</v>
      </c>
      <c r="I8682" s="81">
        <v>300000.0</v>
      </c>
      <c r="J8682" s="81">
        <v>306000.0</v>
      </c>
      <c r="K8682" s="81">
        <v>300000.0</v>
      </c>
      <c r="L8682" s="82">
        <v>1.032616672555788</v>
      </c>
      <c r="N8682" s="83">
        <f t="shared" si="1"/>
        <v>1.032616673</v>
      </c>
      <c r="O8682" s="83">
        <f t="shared" si="2"/>
        <v>1</v>
      </c>
      <c r="Q8682" s="83">
        <f t="shared" si="3"/>
        <v>0.6131833333</v>
      </c>
      <c r="R8682" s="83">
        <f t="shared" si="4"/>
        <v>1.032616673</v>
      </c>
      <c r="S8682" s="83" t="b">
        <f t="shared" si="5"/>
        <v>0</v>
      </c>
      <c r="T8682" s="72"/>
      <c r="U8682" s="72"/>
      <c r="V8682" s="72"/>
      <c r="W8682" s="72"/>
      <c r="X8682" s="72"/>
      <c r="Y8682" s="72"/>
      <c r="Z8682" s="72"/>
      <c r="AA8682" s="72"/>
      <c r="AB8682" s="72"/>
      <c r="AC8682" s="72"/>
      <c r="AD8682" s="72"/>
      <c r="AE8682" s="72"/>
      <c r="AF8682" s="72"/>
      <c r="AG8682" s="72"/>
      <c r="AH8682" s="72"/>
      <c r="AI8682" s="72"/>
      <c r="AJ8682" s="72"/>
      <c r="AK8682" s="72"/>
    </row>
    <row r="8683" ht="14.25" customHeight="1">
      <c r="A8683" s="78">
        <v>8680.0</v>
      </c>
      <c r="C8683" s="78" t="str">
        <f>VLOOKUP(G8683,[1]Macrodata_CCF!$A$3:$D$55,4,FALSE)</f>
        <v>#ERROR!</v>
      </c>
      <c r="E8683" s="79" t="str">
        <f>VLOOKUP(G8683,[1]Macrodata_CCF!$A$3:$B$55,2,FALSE)</f>
        <v>#ERROR!</v>
      </c>
      <c r="F8683" s="78">
        <v>0.0</v>
      </c>
      <c r="G8683" s="80">
        <v>1.0</v>
      </c>
      <c r="H8683" s="81">
        <v>3310.0</v>
      </c>
      <c r="I8683" s="81">
        <v>400000.0</v>
      </c>
      <c r="J8683" s="81">
        <v>130250.0</v>
      </c>
      <c r="K8683" s="81">
        <v>400000.0</v>
      </c>
      <c r="L8683" s="82">
        <v>0.319997983311906</v>
      </c>
      <c r="N8683" s="83">
        <f t="shared" si="1"/>
        <v>0.3199979833</v>
      </c>
      <c r="O8683" s="83">
        <f t="shared" si="2"/>
        <v>0.3199979833</v>
      </c>
      <c r="Q8683" s="83">
        <f t="shared" si="3"/>
        <v>0.991725</v>
      </c>
      <c r="R8683" s="83">
        <f t="shared" si="4"/>
        <v>0.3199979833</v>
      </c>
      <c r="S8683" s="83" t="b">
        <f t="shared" si="5"/>
        <v>0</v>
      </c>
      <c r="T8683" s="72"/>
      <c r="U8683" s="72"/>
      <c r="V8683" s="72"/>
      <c r="W8683" s="72"/>
      <c r="X8683" s="72"/>
      <c r="Y8683" s="72"/>
      <c r="Z8683" s="72"/>
      <c r="AA8683" s="72"/>
      <c r="AB8683" s="72"/>
      <c r="AC8683" s="72"/>
      <c r="AD8683" s="72"/>
      <c r="AE8683" s="72"/>
      <c r="AF8683" s="72"/>
      <c r="AG8683" s="72"/>
      <c r="AH8683" s="72"/>
      <c r="AI8683" s="72"/>
      <c r="AJ8683" s="72"/>
      <c r="AK8683" s="72"/>
    </row>
    <row r="8684" ht="14.25" customHeight="1">
      <c r="A8684" s="78">
        <v>8681.0</v>
      </c>
      <c r="C8684" s="78" t="str">
        <f>VLOOKUP(G8684,[1]Macrodata_CCF!$A$3:$D$55,4,FALSE)</f>
        <v>#ERROR!</v>
      </c>
      <c r="E8684" s="79" t="str">
        <f>VLOOKUP(G8684,[1]Macrodata_CCF!$A$3:$B$55,2,FALSE)</f>
        <v>#ERROR!</v>
      </c>
      <c r="F8684" s="78">
        <v>0.0</v>
      </c>
      <c r="G8684" s="80">
        <v>29.0</v>
      </c>
      <c r="H8684" s="81">
        <v>468675.0</v>
      </c>
      <c r="I8684" s="81">
        <v>970000.0</v>
      </c>
      <c r="J8684" s="81">
        <v>548885.0</v>
      </c>
      <c r="K8684" s="81">
        <v>970000.0</v>
      </c>
      <c r="L8684" s="82">
        <v>0.1599960105719842</v>
      </c>
      <c r="N8684" s="83">
        <f t="shared" si="1"/>
        <v>0.1599960106</v>
      </c>
      <c r="O8684" s="83">
        <f t="shared" si="2"/>
        <v>0.1599960106</v>
      </c>
      <c r="Q8684" s="83">
        <f t="shared" si="3"/>
        <v>0.5168298969</v>
      </c>
      <c r="R8684" s="83">
        <f t="shared" si="4"/>
        <v>0.1599960106</v>
      </c>
      <c r="S8684" s="83" t="b">
        <f t="shared" si="5"/>
        <v>0</v>
      </c>
      <c r="T8684" s="72"/>
      <c r="U8684" s="72"/>
      <c r="V8684" s="72"/>
      <c r="W8684" s="72"/>
      <c r="X8684" s="72"/>
      <c r="Y8684" s="72"/>
      <c r="Z8684" s="72"/>
      <c r="AA8684" s="72"/>
      <c r="AB8684" s="72"/>
      <c r="AC8684" s="72"/>
      <c r="AD8684" s="72"/>
      <c r="AE8684" s="72"/>
      <c r="AF8684" s="72"/>
      <c r="AG8684" s="72"/>
      <c r="AH8684" s="72"/>
      <c r="AI8684" s="72"/>
      <c r="AJ8684" s="72"/>
      <c r="AK8684" s="72"/>
    </row>
    <row r="8685" ht="14.25" customHeight="1">
      <c r="A8685" s="78">
        <v>8682.0</v>
      </c>
      <c r="C8685" s="78" t="str">
        <f>VLOOKUP(G8685,[1]Macrodata_CCF!$A$3:$D$55,4,FALSE)</f>
        <v>#ERROR!</v>
      </c>
      <c r="E8685" s="79" t="str">
        <f>VLOOKUP(G8685,[1]Macrodata_CCF!$A$3:$B$55,2,FALSE)</f>
        <v>#ERROR!</v>
      </c>
      <c r="F8685" s="78">
        <v>0.0</v>
      </c>
      <c r="G8685" s="80">
        <v>46.0</v>
      </c>
      <c r="H8685" s="81">
        <v>0.0</v>
      </c>
      <c r="I8685" s="81">
        <v>460000.0</v>
      </c>
      <c r="J8685" s="81">
        <v>64400.0</v>
      </c>
      <c r="K8685" s="81">
        <v>460000.0</v>
      </c>
      <c r="L8685" s="82">
        <v>0.14</v>
      </c>
      <c r="N8685" s="83">
        <f t="shared" si="1"/>
        <v>0.14</v>
      </c>
      <c r="O8685" s="83">
        <f t="shared" si="2"/>
        <v>0.14</v>
      </c>
      <c r="Q8685" s="83">
        <f t="shared" si="3"/>
        <v>1</v>
      </c>
      <c r="R8685" s="83">
        <f t="shared" si="4"/>
        <v>0.14</v>
      </c>
      <c r="S8685" s="83" t="b">
        <f t="shared" si="5"/>
        <v>0</v>
      </c>
      <c r="T8685" s="72"/>
      <c r="U8685" s="72"/>
      <c r="V8685" s="72"/>
      <c r="W8685" s="72"/>
      <c r="X8685" s="72"/>
      <c r="Y8685" s="72"/>
      <c r="Z8685" s="72"/>
      <c r="AA8685" s="72"/>
      <c r="AB8685" s="72"/>
      <c r="AC8685" s="72"/>
      <c r="AD8685" s="72"/>
      <c r="AE8685" s="72"/>
      <c r="AF8685" s="72"/>
      <c r="AG8685" s="72"/>
      <c r="AH8685" s="72"/>
      <c r="AI8685" s="72"/>
      <c r="AJ8685" s="72"/>
      <c r="AK8685" s="72"/>
    </row>
    <row r="8686" ht="14.25" customHeight="1">
      <c r="A8686" s="78">
        <v>8683.0</v>
      </c>
      <c r="C8686" s="78" t="str">
        <f>VLOOKUP(G8686,[1]Macrodata_CCF!$A$3:$D$55,4,FALSE)</f>
        <v>#ERROR!</v>
      </c>
      <c r="E8686" s="79" t="str">
        <f>VLOOKUP(G8686,[1]Macrodata_CCF!$A$3:$B$55,2,FALSE)</f>
        <v>#ERROR!</v>
      </c>
      <c r="F8686" s="78">
        <v>0.0</v>
      </c>
      <c r="G8686" s="80">
        <v>17.0</v>
      </c>
      <c r="H8686" s="81">
        <v>271780.0</v>
      </c>
      <c r="I8686" s="81">
        <v>920000.0</v>
      </c>
      <c r="J8686" s="81">
        <v>1595280.0</v>
      </c>
      <c r="K8686" s="81">
        <v>1564000.0</v>
      </c>
      <c r="L8686" s="82">
        <v>2.041745086544692</v>
      </c>
      <c r="N8686" s="83">
        <f t="shared" si="1"/>
        <v>2.041745087</v>
      </c>
      <c r="O8686" s="83">
        <f t="shared" si="2"/>
        <v>1</v>
      </c>
      <c r="Q8686" s="83">
        <f t="shared" si="3"/>
        <v>0.7045869565</v>
      </c>
      <c r="R8686" s="83">
        <f t="shared" si="4"/>
        <v>2.041745087</v>
      </c>
      <c r="S8686" s="83" t="b">
        <f t="shared" si="5"/>
        <v>0</v>
      </c>
      <c r="T8686" s="72"/>
      <c r="U8686" s="72"/>
      <c r="V8686" s="72"/>
      <c r="W8686" s="72"/>
      <c r="X8686" s="72"/>
      <c r="Y8686" s="72"/>
      <c r="Z8686" s="72"/>
      <c r="AA8686" s="72"/>
      <c r="AB8686" s="72"/>
      <c r="AC8686" s="72"/>
      <c r="AD8686" s="72"/>
      <c r="AE8686" s="72"/>
      <c r="AF8686" s="72"/>
      <c r="AG8686" s="72"/>
      <c r="AH8686" s="72"/>
      <c r="AI8686" s="72"/>
      <c r="AJ8686" s="72"/>
      <c r="AK8686" s="72"/>
    </row>
    <row r="8687" ht="14.25" customHeight="1">
      <c r="A8687" s="78">
        <v>8684.0</v>
      </c>
      <c r="C8687" s="78" t="str">
        <f>VLOOKUP(G8687,[1]Macrodata_CCF!$A$3:$D$55,4,FALSE)</f>
        <v>#ERROR!</v>
      </c>
      <c r="E8687" s="79" t="str">
        <f>VLOOKUP(G8687,[1]Macrodata_CCF!$A$3:$B$55,2,FALSE)</f>
        <v>#ERROR!</v>
      </c>
      <c r="F8687" s="78">
        <v>0.0</v>
      </c>
      <c r="G8687" s="80">
        <v>29.0</v>
      </c>
      <c r="H8687" s="81">
        <v>0.0</v>
      </c>
      <c r="I8687" s="81">
        <v>910000.0</v>
      </c>
      <c r="J8687" s="81">
        <v>145600.0</v>
      </c>
      <c r="K8687" s="81">
        <v>910000.0</v>
      </c>
      <c r="L8687" s="82">
        <v>0.16</v>
      </c>
      <c r="N8687" s="83">
        <f t="shared" si="1"/>
        <v>0.16</v>
      </c>
      <c r="O8687" s="83">
        <f t="shared" si="2"/>
        <v>0.16</v>
      </c>
      <c r="Q8687" s="83">
        <f t="shared" si="3"/>
        <v>1</v>
      </c>
      <c r="R8687" s="83">
        <f t="shared" si="4"/>
        <v>0.16</v>
      </c>
      <c r="S8687" s="83" t="b">
        <f t="shared" si="5"/>
        <v>0</v>
      </c>
      <c r="T8687" s="72"/>
      <c r="U8687" s="72"/>
      <c r="V8687" s="72"/>
      <c r="W8687" s="72"/>
      <c r="X8687" s="72"/>
      <c r="Y8687" s="72"/>
      <c r="Z8687" s="72"/>
      <c r="AA8687" s="72"/>
      <c r="AB8687" s="72"/>
      <c r="AC8687" s="72"/>
      <c r="AD8687" s="72"/>
      <c r="AE8687" s="72"/>
      <c r="AF8687" s="72"/>
      <c r="AG8687" s="72"/>
      <c r="AH8687" s="72"/>
      <c r="AI8687" s="72"/>
      <c r="AJ8687" s="72"/>
      <c r="AK8687" s="72"/>
    </row>
    <row r="8688" ht="14.25" customHeight="1">
      <c r="A8688" s="78">
        <v>8685.0</v>
      </c>
      <c r="C8688" s="78" t="str">
        <f>VLOOKUP(G8688,[1]Macrodata_CCF!$A$3:$D$55,4,FALSE)</f>
        <v>#ERROR!</v>
      </c>
      <c r="E8688" s="79" t="str">
        <f>VLOOKUP(G8688,[1]Macrodata_CCF!$A$3:$B$55,2,FALSE)</f>
        <v>#ERROR!</v>
      </c>
      <c r="F8688" s="78">
        <v>0.0</v>
      </c>
      <c r="G8688" s="80">
        <v>4.0</v>
      </c>
      <c r="H8688" s="81">
        <v>61565.0</v>
      </c>
      <c r="I8688" s="81">
        <v>700000.0</v>
      </c>
      <c r="J8688" s="81">
        <v>202020.0</v>
      </c>
      <c r="K8688" s="81">
        <v>700000.0</v>
      </c>
      <c r="L8688" s="82">
        <v>0.2199989035688833</v>
      </c>
      <c r="N8688" s="83">
        <f t="shared" si="1"/>
        <v>0.2199989036</v>
      </c>
      <c r="O8688" s="83">
        <f t="shared" si="2"/>
        <v>0.2199989036</v>
      </c>
      <c r="Q8688" s="83">
        <f t="shared" si="3"/>
        <v>0.91205</v>
      </c>
      <c r="R8688" s="83">
        <f t="shared" si="4"/>
        <v>0.2199989036</v>
      </c>
      <c r="S8688" s="83" t="b">
        <f t="shared" si="5"/>
        <v>0</v>
      </c>
      <c r="T8688" s="72"/>
      <c r="U8688" s="72"/>
      <c r="V8688" s="72"/>
      <c r="W8688" s="72"/>
      <c r="X8688" s="72"/>
      <c r="Y8688" s="72"/>
      <c r="Z8688" s="72"/>
      <c r="AA8688" s="72"/>
      <c r="AB8688" s="72"/>
      <c r="AC8688" s="72"/>
      <c r="AD8688" s="72"/>
      <c r="AE8688" s="72"/>
      <c r="AF8688" s="72"/>
      <c r="AG8688" s="72"/>
      <c r="AH8688" s="72"/>
      <c r="AI8688" s="72"/>
      <c r="AJ8688" s="72"/>
      <c r="AK8688" s="72"/>
    </row>
    <row r="8689" ht="14.25" customHeight="1">
      <c r="A8689" s="78">
        <v>8686.0</v>
      </c>
      <c r="C8689" s="78" t="str">
        <f>VLOOKUP(G8689,[1]Macrodata_CCF!$A$3:$D$55,4,FALSE)</f>
        <v>#ERROR!</v>
      </c>
      <c r="E8689" s="79" t="str">
        <f>VLOOKUP(G8689,[1]Macrodata_CCF!$A$3:$B$55,2,FALSE)</f>
        <v>#ERROR!</v>
      </c>
      <c r="F8689" s="78">
        <v>0.0</v>
      </c>
      <c r="G8689" s="80">
        <v>41.0</v>
      </c>
      <c r="H8689" s="81">
        <v>440075.0</v>
      </c>
      <c r="I8689" s="81">
        <v>870000.0</v>
      </c>
      <c r="J8689" s="81">
        <v>560455.0</v>
      </c>
      <c r="K8689" s="81">
        <v>1218000.0</v>
      </c>
      <c r="L8689" s="82">
        <v>0.2800023259870908</v>
      </c>
      <c r="N8689" s="83">
        <f t="shared" si="1"/>
        <v>0.280002326</v>
      </c>
      <c r="O8689" s="83">
        <f t="shared" si="2"/>
        <v>0.280002326</v>
      </c>
      <c r="Q8689" s="83">
        <f t="shared" si="3"/>
        <v>0.4941666667</v>
      </c>
      <c r="R8689" s="83">
        <f t="shared" si="4"/>
        <v>0.280002326</v>
      </c>
      <c r="S8689" s="83" t="b">
        <f t="shared" si="5"/>
        <v>0</v>
      </c>
      <c r="T8689" s="72"/>
      <c r="U8689" s="72"/>
      <c r="V8689" s="72"/>
      <c r="W8689" s="72"/>
      <c r="X8689" s="72"/>
      <c r="Y8689" s="72"/>
      <c r="Z8689" s="72"/>
      <c r="AA8689" s="72"/>
      <c r="AB8689" s="72"/>
      <c r="AC8689" s="72"/>
      <c r="AD8689" s="72"/>
      <c r="AE8689" s="72"/>
      <c r="AF8689" s="72"/>
      <c r="AG8689" s="72"/>
      <c r="AH8689" s="72"/>
      <c r="AI8689" s="72"/>
      <c r="AJ8689" s="72"/>
      <c r="AK8689" s="72"/>
    </row>
    <row r="8690" ht="14.25" customHeight="1">
      <c r="A8690" s="78">
        <v>8687.0</v>
      </c>
      <c r="C8690" s="78" t="str">
        <f>VLOOKUP(G8690,[1]Macrodata_CCF!$A$3:$D$55,4,FALSE)</f>
        <v>#ERROR!</v>
      </c>
      <c r="E8690" s="79" t="str">
        <f>VLOOKUP(G8690,[1]Macrodata_CCF!$A$3:$B$55,2,FALSE)</f>
        <v>#ERROR!</v>
      </c>
      <c r="F8690" s="78">
        <v>1.0</v>
      </c>
      <c r="G8690" s="80">
        <v>13.0</v>
      </c>
      <c r="H8690" s="81">
        <v>245045.0</v>
      </c>
      <c r="I8690" s="81">
        <v>910000.0</v>
      </c>
      <c r="J8690" s="81">
        <v>570875.0</v>
      </c>
      <c r="K8690" s="81">
        <v>910000.0</v>
      </c>
      <c r="L8690" s="82">
        <v>0.4900030829153852</v>
      </c>
      <c r="N8690" s="83">
        <f t="shared" si="1"/>
        <v>0.4900030829</v>
      </c>
      <c r="O8690" s="83">
        <f t="shared" si="2"/>
        <v>0.4900030829</v>
      </c>
      <c r="Q8690" s="83">
        <f t="shared" si="3"/>
        <v>0.7307197802</v>
      </c>
      <c r="R8690" s="83">
        <f t="shared" si="4"/>
        <v>0.4900030829</v>
      </c>
      <c r="S8690" s="83" t="b">
        <f t="shared" si="5"/>
        <v>0</v>
      </c>
      <c r="T8690" s="72"/>
      <c r="U8690" s="72"/>
      <c r="V8690" s="72"/>
      <c r="W8690" s="72"/>
      <c r="X8690" s="72"/>
      <c r="Y8690" s="72"/>
      <c r="Z8690" s="72"/>
      <c r="AA8690" s="72"/>
      <c r="AB8690" s="72"/>
      <c r="AC8690" s="72"/>
      <c r="AD8690" s="72"/>
      <c r="AE8690" s="72"/>
      <c r="AF8690" s="72"/>
      <c r="AG8690" s="72"/>
      <c r="AH8690" s="72"/>
      <c r="AI8690" s="72"/>
      <c r="AJ8690" s="72"/>
      <c r="AK8690" s="72"/>
    </row>
    <row r="8691" ht="14.25" customHeight="1">
      <c r="A8691" s="78">
        <v>8688.0</v>
      </c>
      <c r="C8691" s="78" t="str">
        <f>VLOOKUP(G8691,[1]Macrodata_CCF!$A$3:$D$55,4,FALSE)</f>
        <v>#ERROR!</v>
      </c>
      <c r="E8691" s="79" t="str">
        <f>VLOOKUP(G8691,[1]Macrodata_CCF!$A$3:$B$55,2,FALSE)</f>
        <v>#ERROR!</v>
      </c>
      <c r="F8691" s="78">
        <v>0.0</v>
      </c>
      <c r="G8691" s="80">
        <v>29.0</v>
      </c>
      <c r="H8691" s="81">
        <v>288175.0</v>
      </c>
      <c r="I8691" s="81">
        <v>320000.0</v>
      </c>
      <c r="J8691" s="81">
        <v>293585.0</v>
      </c>
      <c r="K8691" s="81">
        <v>544000.0</v>
      </c>
      <c r="L8691" s="82">
        <v>0.1699921445404556</v>
      </c>
      <c r="N8691" s="83">
        <f t="shared" si="1"/>
        <v>0.1699921445</v>
      </c>
      <c r="O8691" s="83">
        <f t="shared" si="2"/>
        <v>0.1699921445</v>
      </c>
      <c r="Q8691" s="83">
        <f t="shared" si="3"/>
        <v>0.099453125</v>
      </c>
      <c r="R8691" s="83">
        <f t="shared" si="4"/>
        <v>0.01690625</v>
      </c>
      <c r="S8691" s="83" t="b">
        <f t="shared" si="5"/>
        <v>0</v>
      </c>
      <c r="T8691" s="72"/>
      <c r="U8691" s="72"/>
      <c r="V8691" s="72"/>
      <c r="W8691" s="72"/>
      <c r="X8691" s="72"/>
      <c r="Y8691" s="72"/>
      <c r="Z8691" s="72"/>
      <c r="AA8691" s="72"/>
      <c r="AB8691" s="72"/>
      <c r="AC8691" s="72"/>
      <c r="AD8691" s="72"/>
      <c r="AE8691" s="72"/>
      <c r="AF8691" s="72"/>
      <c r="AG8691" s="72"/>
      <c r="AH8691" s="72"/>
      <c r="AI8691" s="72"/>
      <c r="AJ8691" s="72"/>
      <c r="AK8691" s="72"/>
    </row>
    <row r="8692" ht="14.25" customHeight="1">
      <c r="A8692" s="78">
        <v>8689.0</v>
      </c>
      <c r="C8692" s="78" t="str">
        <f>VLOOKUP(G8692,[1]Macrodata_CCF!$A$3:$D$55,4,FALSE)</f>
        <v>#ERROR!</v>
      </c>
      <c r="E8692" s="79" t="str">
        <f>VLOOKUP(G8692,[1]Macrodata_CCF!$A$3:$B$55,2,FALSE)</f>
        <v>#ERROR!</v>
      </c>
      <c r="F8692" s="78">
        <v>0.0</v>
      </c>
      <c r="G8692" s="80">
        <v>31.0</v>
      </c>
      <c r="H8692" s="81">
        <v>427625.0</v>
      </c>
      <c r="I8692" s="81">
        <v>710000.0</v>
      </c>
      <c r="J8692" s="81">
        <v>475630.0</v>
      </c>
      <c r="K8692" s="81">
        <v>710000.0</v>
      </c>
      <c r="L8692" s="82">
        <v>0.1700044267374945</v>
      </c>
      <c r="N8692" s="83">
        <f t="shared" si="1"/>
        <v>0.1700044267</v>
      </c>
      <c r="O8692" s="83">
        <f t="shared" si="2"/>
        <v>0.1700044267</v>
      </c>
      <c r="Q8692" s="83">
        <f t="shared" si="3"/>
        <v>0.3977112676</v>
      </c>
      <c r="R8692" s="83">
        <f t="shared" si="4"/>
        <v>0.1700044267</v>
      </c>
      <c r="S8692" s="83" t="b">
        <f t="shared" si="5"/>
        <v>0</v>
      </c>
      <c r="T8692" s="72"/>
      <c r="U8692" s="72"/>
      <c r="V8692" s="72"/>
      <c r="W8692" s="72"/>
      <c r="X8692" s="72"/>
      <c r="Y8692" s="72"/>
      <c r="Z8692" s="72"/>
      <c r="AA8692" s="72"/>
      <c r="AB8692" s="72"/>
      <c r="AC8692" s="72"/>
      <c r="AD8692" s="72"/>
      <c r="AE8692" s="72"/>
      <c r="AF8692" s="72"/>
      <c r="AG8692" s="72"/>
      <c r="AH8692" s="72"/>
      <c r="AI8692" s="72"/>
      <c r="AJ8692" s="72"/>
      <c r="AK8692" s="72"/>
    </row>
    <row r="8693" ht="14.25" customHeight="1">
      <c r="A8693" s="78">
        <v>8690.0</v>
      </c>
      <c r="C8693" s="78" t="str">
        <f>VLOOKUP(G8693,[1]Macrodata_CCF!$A$3:$D$55,4,FALSE)</f>
        <v>#ERROR!</v>
      </c>
      <c r="E8693" s="79" t="str">
        <f>VLOOKUP(G8693,[1]Macrodata_CCF!$A$3:$B$55,2,FALSE)</f>
        <v>#ERROR!</v>
      </c>
      <c r="F8693" s="78">
        <v>0.0</v>
      </c>
      <c r="G8693" s="80">
        <v>50.0</v>
      </c>
      <c r="H8693" s="81">
        <v>224915.0</v>
      </c>
      <c r="I8693" s="81">
        <v>250000.0</v>
      </c>
      <c r="J8693" s="81">
        <v>225670.0</v>
      </c>
      <c r="K8693" s="81">
        <v>375000.0</v>
      </c>
      <c r="L8693" s="82">
        <v>0.03009766792904126</v>
      </c>
      <c r="N8693" s="83">
        <f t="shared" si="1"/>
        <v>0.03009766793</v>
      </c>
      <c r="O8693" s="83">
        <f t="shared" si="2"/>
        <v>0.03009766793</v>
      </c>
      <c r="Q8693" s="83">
        <f t="shared" si="3"/>
        <v>0.10034</v>
      </c>
      <c r="R8693" s="83">
        <f t="shared" si="4"/>
        <v>0.03009766793</v>
      </c>
      <c r="S8693" s="83" t="b">
        <f t="shared" si="5"/>
        <v>0</v>
      </c>
      <c r="T8693" s="72"/>
      <c r="U8693" s="72"/>
      <c r="V8693" s="72"/>
      <c r="W8693" s="72"/>
      <c r="X8693" s="72"/>
      <c r="Y8693" s="72"/>
      <c r="Z8693" s="72"/>
      <c r="AA8693" s="72"/>
      <c r="AB8693" s="72"/>
      <c r="AC8693" s="72"/>
      <c r="AD8693" s="72"/>
      <c r="AE8693" s="72"/>
      <c r="AF8693" s="72"/>
      <c r="AG8693" s="72"/>
      <c r="AH8693" s="72"/>
      <c r="AI8693" s="72"/>
      <c r="AJ8693" s="72"/>
      <c r="AK8693" s="72"/>
    </row>
    <row r="8694" ht="14.25" customHeight="1">
      <c r="A8694" s="78">
        <v>8691.0</v>
      </c>
      <c r="C8694" s="78" t="str">
        <f>VLOOKUP(G8694,[1]Macrodata_CCF!$A$3:$D$55,4,FALSE)</f>
        <v>#ERROR!</v>
      </c>
      <c r="E8694" s="79" t="str">
        <f>VLOOKUP(G8694,[1]Macrodata_CCF!$A$3:$B$55,2,FALSE)</f>
        <v>#ERROR!</v>
      </c>
      <c r="F8694" s="78">
        <v>0.0</v>
      </c>
      <c r="G8694" s="80">
        <v>24.0</v>
      </c>
      <c r="H8694" s="81">
        <v>0.0</v>
      </c>
      <c r="I8694" s="81">
        <v>260000.0</v>
      </c>
      <c r="J8694" s="81">
        <v>52000.0</v>
      </c>
      <c r="K8694" s="81">
        <v>260000.0</v>
      </c>
      <c r="L8694" s="82">
        <v>0.2</v>
      </c>
      <c r="N8694" s="83">
        <f t="shared" si="1"/>
        <v>0.2</v>
      </c>
      <c r="O8694" s="83">
        <f t="shared" si="2"/>
        <v>0.2</v>
      </c>
      <c r="Q8694" s="83">
        <f t="shared" si="3"/>
        <v>1</v>
      </c>
      <c r="R8694" s="83">
        <f t="shared" si="4"/>
        <v>0.2</v>
      </c>
      <c r="S8694" s="83" t="b">
        <f t="shared" si="5"/>
        <v>0</v>
      </c>
      <c r="T8694" s="72"/>
      <c r="U8694" s="72"/>
      <c r="V8694" s="72"/>
      <c r="W8694" s="72"/>
      <c r="X8694" s="72"/>
      <c r="Y8694" s="72"/>
      <c r="Z8694" s="72"/>
      <c r="AA8694" s="72"/>
      <c r="AB8694" s="72"/>
      <c r="AC8694" s="72"/>
      <c r="AD8694" s="72"/>
      <c r="AE8694" s="72"/>
      <c r="AF8694" s="72"/>
      <c r="AG8694" s="72"/>
      <c r="AH8694" s="72"/>
      <c r="AI8694" s="72"/>
      <c r="AJ8694" s="72"/>
      <c r="AK8694" s="72"/>
    </row>
    <row r="8695" ht="14.25" customHeight="1">
      <c r="A8695" s="78">
        <v>8692.0</v>
      </c>
      <c r="C8695" s="78" t="str">
        <f>VLOOKUP(G8695,[1]Macrodata_CCF!$A$3:$D$55,4,FALSE)</f>
        <v>#ERROR!</v>
      </c>
      <c r="E8695" s="79" t="str">
        <f>VLOOKUP(G8695,[1]Macrodata_CCF!$A$3:$B$55,2,FALSE)</f>
        <v>#ERROR!</v>
      </c>
      <c r="F8695" s="78">
        <v>0.0</v>
      </c>
      <c r="G8695" s="80">
        <v>41.0</v>
      </c>
      <c r="H8695" s="81">
        <v>671785.0</v>
      </c>
      <c r="I8695" s="81">
        <v>930000.0</v>
      </c>
      <c r="J8695" s="81">
        <v>756995.0</v>
      </c>
      <c r="K8695" s="81">
        <v>930000.0</v>
      </c>
      <c r="L8695" s="82">
        <v>0.3299963208953779</v>
      </c>
      <c r="N8695" s="83">
        <f t="shared" si="1"/>
        <v>0.3299963209</v>
      </c>
      <c r="O8695" s="83">
        <f t="shared" si="2"/>
        <v>0.3299963209</v>
      </c>
      <c r="Q8695" s="83">
        <f t="shared" si="3"/>
        <v>0.2776505376</v>
      </c>
      <c r="R8695" s="83">
        <f t="shared" si="4"/>
        <v>0.3299963209</v>
      </c>
      <c r="S8695" s="83" t="b">
        <f t="shared" si="5"/>
        <v>0</v>
      </c>
      <c r="T8695" s="72"/>
      <c r="U8695" s="72"/>
      <c r="V8695" s="72"/>
      <c r="W8695" s="72"/>
      <c r="X8695" s="72"/>
      <c r="Y8695" s="72"/>
      <c r="Z8695" s="72"/>
      <c r="AA8695" s="72"/>
      <c r="AB8695" s="72"/>
      <c r="AC8695" s="72"/>
      <c r="AD8695" s="72"/>
      <c r="AE8695" s="72"/>
      <c r="AF8695" s="72"/>
      <c r="AG8695" s="72"/>
      <c r="AH8695" s="72"/>
      <c r="AI8695" s="72"/>
      <c r="AJ8695" s="72"/>
      <c r="AK8695" s="72"/>
    </row>
    <row r="8696" ht="14.25" customHeight="1">
      <c r="A8696" s="78">
        <v>8693.0</v>
      </c>
      <c r="C8696" s="78" t="str">
        <f>VLOOKUP(G8696,[1]Macrodata_CCF!$A$3:$D$55,4,FALSE)</f>
        <v>#ERROR!</v>
      </c>
      <c r="E8696" s="79" t="str">
        <f>VLOOKUP(G8696,[1]Macrodata_CCF!$A$3:$B$55,2,FALSE)</f>
        <v>#ERROR!</v>
      </c>
      <c r="F8696" s="78">
        <v>0.0</v>
      </c>
      <c r="G8696" s="80">
        <v>5.0</v>
      </c>
      <c r="H8696" s="81">
        <v>459535.0</v>
      </c>
      <c r="I8696" s="81">
        <v>940000.0</v>
      </c>
      <c r="J8696" s="81">
        <v>579650.0</v>
      </c>
      <c r="K8696" s="81">
        <v>940000.0</v>
      </c>
      <c r="L8696" s="82">
        <v>0.2499973983536782</v>
      </c>
      <c r="N8696" s="83">
        <f t="shared" si="1"/>
        <v>0.2499973984</v>
      </c>
      <c r="O8696" s="83">
        <f t="shared" si="2"/>
        <v>0.2499973984</v>
      </c>
      <c r="Q8696" s="83">
        <f t="shared" si="3"/>
        <v>0.5111329787</v>
      </c>
      <c r="R8696" s="83">
        <f t="shared" si="4"/>
        <v>0.2499973984</v>
      </c>
      <c r="S8696" s="83" t="b">
        <f t="shared" si="5"/>
        <v>0</v>
      </c>
      <c r="T8696" s="72"/>
      <c r="U8696" s="72"/>
      <c r="V8696" s="72"/>
      <c r="W8696" s="72"/>
      <c r="X8696" s="72"/>
      <c r="Y8696" s="72"/>
      <c r="Z8696" s="72"/>
      <c r="AA8696" s="72"/>
      <c r="AB8696" s="72"/>
      <c r="AC8696" s="72"/>
      <c r="AD8696" s="72"/>
      <c r="AE8696" s="72"/>
      <c r="AF8696" s="72"/>
      <c r="AG8696" s="72"/>
      <c r="AH8696" s="72"/>
      <c r="AI8696" s="72"/>
      <c r="AJ8696" s="72"/>
      <c r="AK8696" s="72"/>
    </row>
    <row r="8697" ht="14.25" customHeight="1">
      <c r="A8697" s="78">
        <v>8694.0</v>
      </c>
      <c r="C8697" s="78" t="str">
        <f>VLOOKUP(G8697,[1]Macrodata_CCF!$A$3:$D$55,4,FALSE)</f>
        <v>#ERROR!</v>
      </c>
      <c r="E8697" s="79" t="str">
        <f>VLOOKUP(G8697,[1]Macrodata_CCF!$A$3:$B$55,2,FALSE)</f>
        <v>#ERROR!</v>
      </c>
      <c r="F8697" s="78">
        <v>1.0</v>
      </c>
      <c r="G8697" s="80">
        <v>46.0</v>
      </c>
      <c r="H8697" s="81">
        <v>0.0</v>
      </c>
      <c r="I8697" s="81">
        <v>800000.0</v>
      </c>
      <c r="J8697" s="81">
        <v>376000.0</v>
      </c>
      <c r="K8697" s="81">
        <v>800000.0</v>
      </c>
      <c r="L8697" s="82">
        <v>0.47</v>
      </c>
      <c r="N8697" s="83">
        <f t="shared" si="1"/>
        <v>0.47</v>
      </c>
      <c r="O8697" s="83">
        <f t="shared" si="2"/>
        <v>0.47</v>
      </c>
      <c r="Q8697" s="83">
        <f t="shared" si="3"/>
        <v>1</v>
      </c>
      <c r="R8697" s="83">
        <f t="shared" si="4"/>
        <v>0.47</v>
      </c>
      <c r="S8697" s="83" t="b">
        <f t="shared" si="5"/>
        <v>0</v>
      </c>
      <c r="T8697" s="72"/>
      <c r="U8697" s="72"/>
      <c r="V8697" s="72"/>
      <c r="W8697" s="72"/>
      <c r="X8697" s="72"/>
      <c r="Y8697" s="72"/>
      <c r="Z8697" s="72"/>
      <c r="AA8697" s="72"/>
      <c r="AB8697" s="72"/>
      <c r="AC8697" s="72"/>
      <c r="AD8697" s="72"/>
      <c r="AE8697" s="72"/>
      <c r="AF8697" s="72"/>
      <c r="AG8697" s="72"/>
      <c r="AH8697" s="72"/>
      <c r="AI8697" s="72"/>
      <c r="AJ8697" s="72"/>
      <c r="AK8697" s="72"/>
    </row>
    <row r="8698" ht="14.25" customHeight="1">
      <c r="A8698" s="78">
        <v>8695.0</v>
      </c>
      <c r="C8698" s="78" t="str">
        <f>VLOOKUP(G8698,[1]Macrodata_CCF!$A$3:$D$55,4,FALSE)</f>
        <v>#ERROR!</v>
      </c>
      <c r="E8698" s="79" t="str">
        <f>VLOOKUP(G8698,[1]Macrodata_CCF!$A$3:$B$55,2,FALSE)</f>
        <v>#ERROR!</v>
      </c>
      <c r="F8698" s="78">
        <v>0.0</v>
      </c>
      <c r="G8698" s="80">
        <v>43.0</v>
      </c>
      <c r="H8698" s="81">
        <v>30195.0</v>
      </c>
      <c r="I8698" s="81">
        <v>50000.0</v>
      </c>
      <c r="J8698" s="81">
        <v>33960.0</v>
      </c>
      <c r="K8698" s="81">
        <v>50000.0</v>
      </c>
      <c r="L8698" s="82">
        <v>0.1901035092148447</v>
      </c>
      <c r="N8698" s="83">
        <f t="shared" si="1"/>
        <v>0.1901035092</v>
      </c>
      <c r="O8698" s="83">
        <f t="shared" si="2"/>
        <v>0.1901035092</v>
      </c>
      <c r="Q8698" s="83">
        <f t="shared" si="3"/>
        <v>0.3961</v>
      </c>
      <c r="R8698" s="83">
        <f t="shared" si="4"/>
        <v>0.1901035092</v>
      </c>
      <c r="S8698" s="83" t="b">
        <f t="shared" si="5"/>
        <v>0</v>
      </c>
      <c r="T8698" s="72"/>
      <c r="U8698" s="72"/>
      <c r="V8698" s="72"/>
      <c r="W8698" s="72"/>
      <c r="X8698" s="72"/>
      <c r="Y8698" s="72"/>
      <c r="Z8698" s="72"/>
      <c r="AA8698" s="72"/>
      <c r="AB8698" s="72"/>
      <c r="AC8698" s="72"/>
      <c r="AD8698" s="72"/>
      <c r="AE8698" s="72"/>
      <c r="AF8698" s="72"/>
      <c r="AG8698" s="72"/>
      <c r="AH8698" s="72"/>
      <c r="AI8698" s="72"/>
      <c r="AJ8698" s="72"/>
      <c r="AK8698" s="72"/>
    </row>
    <row r="8699" ht="14.25" customHeight="1">
      <c r="A8699" s="78">
        <v>8696.0</v>
      </c>
      <c r="C8699" s="78" t="str">
        <f>VLOOKUP(G8699,[1]Macrodata_CCF!$A$3:$D$55,4,FALSE)</f>
        <v>#ERROR!</v>
      </c>
      <c r="E8699" s="79" t="str">
        <f>VLOOKUP(G8699,[1]Macrodata_CCF!$A$3:$B$55,2,FALSE)</f>
        <v>#ERROR!</v>
      </c>
      <c r="F8699" s="78">
        <v>0.0</v>
      </c>
      <c r="G8699" s="80">
        <v>45.0</v>
      </c>
      <c r="H8699" s="81">
        <v>38495.0</v>
      </c>
      <c r="I8699" s="81">
        <v>40000.0</v>
      </c>
      <c r="J8699" s="81">
        <v>38765.0</v>
      </c>
      <c r="K8699" s="81">
        <v>40000.0</v>
      </c>
      <c r="L8699" s="82">
        <v>0.1794019933554817</v>
      </c>
      <c r="N8699" s="83">
        <f t="shared" si="1"/>
        <v>0.1794019934</v>
      </c>
      <c r="O8699" s="83">
        <f t="shared" si="2"/>
        <v>0.1794019934</v>
      </c>
      <c r="Q8699" s="83">
        <f t="shared" si="3"/>
        <v>0.037625</v>
      </c>
      <c r="R8699" s="83">
        <f t="shared" si="4"/>
        <v>0.00675</v>
      </c>
      <c r="S8699" s="83" t="b">
        <f t="shared" si="5"/>
        <v>0</v>
      </c>
      <c r="T8699" s="72"/>
      <c r="U8699" s="72"/>
      <c r="V8699" s="72"/>
      <c r="W8699" s="72"/>
      <c r="X8699" s="72"/>
      <c r="Y8699" s="72"/>
      <c r="Z8699" s="72"/>
      <c r="AA8699" s="72"/>
      <c r="AB8699" s="72"/>
      <c r="AC8699" s="72"/>
      <c r="AD8699" s="72"/>
      <c r="AE8699" s="72"/>
      <c r="AF8699" s="72"/>
      <c r="AG8699" s="72"/>
      <c r="AH8699" s="72"/>
      <c r="AI8699" s="72"/>
      <c r="AJ8699" s="72"/>
      <c r="AK8699" s="72"/>
    </row>
    <row r="8700" ht="14.25" customHeight="1">
      <c r="A8700" s="78">
        <v>8697.0</v>
      </c>
      <c r="C8700" s="78" t="str">
        <f>VLOOKUP(G8700,[1]Macrodata_CCF!$A$3:$D$55,4,FALSE)</f>
        <v>#ERROR!</v>
      </c>
      <c r="E8700" s="79" t="str">
        <f>VLOOKUP(G8700,[1]Macrodata_CCF!$A$3:$B$55,2,FALSE)</f>
        <v>#ERROR!</v>
      </c>
      <c r="F8700" s="78">
        <v>0.0</v>
      </c>
      <c r="G8700" s="80">
        <v>43.0</v>
      </c>
      <c r="H8700" s="81">
        <v>238525.0</v>
      </c>
      <c r="I8700" s="81">
        <v>260000.0</v>
      </c>
      <c r="J8700" s="81">
        <v>242820.0</v>
      </c>
      <c r="K8700" s="81">
        <v>260000.0</v>
      </c>
      <c r="L8700" s="82">
        <v>0.2</v>
      </c>
      <c r="N8700" s="83">
        <f t="shared" si="1"/>
        <v>0.2</v>
      </c>
      <c r="O8700" s="83">
        <f t="shared" si="2"/>
        <v>0.2</v>
      </c>
      <c r="Q8700" s="83">
        <f t="shared" si="3"/>
        <v>0.08259615385</v>
      </c>
      <c r="R8700" s="83">
        <f t="shared" si="4"/>
        <v>0.01651923077</v>
      </c>
      <c r="S8700" s="83" t="b">
        <f t="shared" si="5"/>
        <v>0</v>
      </c>
      <c r="T8700" s="72"/>
      <c r="U8700" s="72"/>
      <c r="V8700" s="72"/>
      <c r="W8700" s="72"/>
      <c r="X8700" s="72"/>
      <c r="Y8700" s="72"/>
      <c r="Z8700" s="72"/>
      <c r="AA8700" s="72"/>
      <c r="AB8700" s="72"/>
      <c r="AC8700" s="72"/>
      <c r="AD8700" s="72"/>
      <c r="AE8700" s="72"/>
      <c r="AF8700" s="72"/>
      <c r="AG8700" s="72"/>
      <c r="AH8700" s="72"/>
      <c r="AI8700" s="72"/>
      <c r="AJ8700" s="72"/>
      <c r="AK8700" s="72"/>
    </row>
    <row r="8701" ht="14.25" customHeight="1">
      <c r="A8701" s="78">
        <v>8698.0</v>
      </c>
      <c r="C8701" s="78" t="str">
        <f>VLOOKUP(G8701,[1]Macrodata_CCF!$A$3:$D$55,4,FALSE)</f>
        <v>#ERROR!</v>
      </c>
      <c r="E8701" s="79" t="str">
        <f>VLOOKUP(G8701,[1]Macrodata_CCF!$A$3:$B$55,2,FALSE)</f>
        <v>#ERROR!</v>
      </c>
      <c r="F8701" s="78">
        <v>0.0</v>
      </c>
      <c r="G8701" s="80">
        <v>27.0</v>
      </c>
      <c r="H8701" s="81">
        <v>68895.0</v>
      </c>
      <c r="I8701" s="81">
        <v>860000.0</v>
      </c>
      <c r="J8701" s="81">
        <v>219205.0</v>
      </c>
      <c r="K8701" s="81">
        <v>1376000.0</v>
      </c>
      <c r="L8701" s="82">
        <v>0.1900000632027354</v>
      </c>
      <c r="N8701" s="83">
        <f t="shared" si="1"/>
        <v>0.1900000632</v>
      </c>
      <c r="O8701" s="83">
        <f t="shared" si="2"/>
        <v>0.1900000632</v>
      </c>
      <c r="Q8701" s="83">
        <f t="shared" si="3"/>
        <v>0.9198895349</v>
      </c>
      <c r="R8701" s="83">
        <f t="shared" si="4"/>
        <v>0.1900000632</v>
      </c>
      <c r="S8701" s="83" t="b">
        <f t="shared" si="5"/>
        <v>0</v>
      </c>
      <c r="T8701" s="72"/>
      <c r="U8701" s="72"/>
      <c r="V8701" s="72"/>
      <c r="W8701" s="72"/>
      <c r="X8701" s="72"/>
      <c r="Y8701" s="72"/>
      <c r="Z8701" s="72"/>
      <c r="AA8701" s="72"/>
      <c r="AB8701" s="72"/>
      <c r="AC8701" s="72"/>
      <c r="AD8701" s="72"/>
      <c r="AE8701" s="72"/>
      <c r="AF8701" s="72"/>
      <c r="AG8701" s="72"/>
      <c r="AH8701" s="72"/>
      <c r="AI8701" s="72"/>
      <c r="AJ8701" s="72"/>
      <c r="AK8701" s="72"/>
    </row>
    <row r="8702" ht="14.25" customHeight="1">
      <c r="A8702" s="78">
        <v>8699.0</v>
      </c>
      <c r="C8702" s="78" t="str">
        <f>VLOOKUP(G8702,[1]Macrodata_CCF!$A$3:$D$55,4,FALSE)</f>
        <v>#ERROR!</v>
      </c>
      <c r="E8702" s="79" t="str">
        <f>VLOOKUP(G8702,[1]Macrodata_CCF!$A$3:$B$55,2,FALSE)</f>
        <v>#ERROR!</v>
      </c>
      <c r="F8702" s="78">
        <v>0.0</v>
      </c>
      <c r="G8702" s="80">
        <v>18.0</v>
      </c>
      <c r="H8702" s="81">
        <v>159705.0</v>
      </c>
      <c r="I8702" s="81">
        <v>940000.0</v>
      </c>
      <c r="J8702" s="81">
        <v>0.0</v>
      </c>
      <c r="K8702" s="81">
        <v>940000.0</v>
      </c>
      <c r="L8702" s="82">
        <v>-0.2046725917761872</v>
      </c>
      <c r="N8702" s="83">
        <f t="shared" si="1"/>
        <v>-0.2046725918</v>
      </c>
      <c r="O8702" s="83">
        <f t="shared" si="2"/>
        <v>0</v>
      </c>
      <c r="Q8702" s="83">
        <f t="shared" si="3"/>
        <v>0.8301010638</v>
      </c>
      <c r="R8702" s="83">
        <f t="shared" si="4"/>
        <v>-0.2046725918</v>
      </c>
      <c r="S8702" s="83" t="b">
        <f t="shared" si="5"/>
        <v>0</v>
      </c>
      <c r="T8702" s="72"/>
      <c r="U8702" s="72"/>
      <c r="V8702" s="72"/>
      <c r="W8702" s="72"/>
      <c r="X8702" s="72"/>
      <c r="Y8702" s="72"/>
      <c r="Z8702" s="72"/>
      <c r="AA8702" s="72"/>
      <c r="AB8702" s="72"/>
      <c r="AC8702" s="72"/>
      <c r="AD8702" s="72"/>
      <c r="AE8702" s="72"/>
      <c r="AF8702" s="72"/>
      <c r="AG8702" s="72"/>
      <c r="AH8702" s="72"/>
      <c r="AI8702" s="72"/>
      <c r="AJ8702" s="72"/>
      <c r="AK8702" s="72"/>
    </row>
    <row r="8703" ht="14.25" customHeight="1">
      <c r="A8703" s="78">
        <v>8700.0</v>
      </c>
      <c r="C8703" s="78" t="str">
        <f>VLOOKUP(G8703,[1]Macrodata_CCF!$A$3:$D$55,4,FALSE)</f>
        <v>#ERROR!</v>
      </c>
      <c r="E8703" s="79" t="str">
        <f>VLOOKUP(G8703,[1]Macrodata_CCF!$A$3:$B$55,2,FALSE)</f>
        <v>#ERROR!</v>
      </c>
      <c r="F8703" s="78">
        <v>0.0</v>
      </c>
      <c r="G8703" s="80">
        <v>4.0</v>
      </c>
      <c r="H8703" s="81">
        <v>730745.0</v>
      </c>
      <c r="I8703" s="81">
        <v>940000.0</v>
      </c>
      <c r="J8703" s="81">
        <v>780965.0</v>
      </c>
      <c r="K8703" s="81">
        <v>940000.0</v>
      </c>
      <c r="L8703" s="82">
        <v>0.2399942653700031</v>
      </c>
      <c r="N8703" s="83">
        <f t="shared" si="1"/>
        <v>0.2399942654</v>
      </c>
      <c r="O8703" s="83">
        <f t="shared" si="2"/>
        <v>0.2399942654</v>
      </c>
      <c r="Q8703" s="83">
        <f t="shared" si="3"/>
        <v>0.2226117021</v>
      </c>
      <c r="R8703" s="83">
        <f t="shared" si="4"/>
        <v>0.2399942654</v>
      </c>
      <c r="S8703" s="83" t="b">
        <f t="shared" si="5"/>
        <v>0</v>
      </c>
      <c r="T8703" s="72"/>
      <c r="U8703" s="72"/>
      <c r="V8703" s="72"/>
      <c r="W8703" s="72"/>
      <c r="X8703" s="72"/>
      <c r="Y8703" s="72"/>
      <c r="Z8703" s="72"/>
      <c r="AA8703" s="72"/>
      <c r="AB8703" s="72"/>
      <c r="AC8703" s="72"/>
      <c r="AD8703" s="72"/>
      <c r="AE8703" s="72"/>
      <c r="AF8703" s="72"/>
      <c r="AG8703" s="72"/>
      <c r="AH8703" s="72"/>
      <c r="AI8703" s="72"/>
      <c r="AJ8703" s="72"/>
      <c r="AK8703" s="72"/>
    </row>
    <row r="8704" ht="14.25" customHeight="1">
      <c r="A8704" s="78">
        <v>8701.0</v>
      </c>
      <c r="C8704" s="78" t="str">
        <f>VLOOKUP(G8704,[1]Macrodata_CCF!$A$3:$D$55,4,FALSE)</f>
        <v>#ERROR!</v>
      </c>
      <c r="E8704" s="79" t="str">
        <f>VLOOKUP(G8704,[1]Macrodata_CCF!$A$3:$B$55,2,FALSE)</f>
        <v>#ERROR!</v>
      </c>
      <c r="F8704" s="78">
        <v>0.0</v>
      </c>
      <c r="G8704" s="80">
        <v>32.0</v>
      </c>
      <c r="H8704" s="81">
        <v>90665.0</v>
      </c>
      <c r="I8704" s="81">
        <v>350000.0</v>
      </c>
      <c r="J8704" s="81">
        <v>126970.0</v>
      </c>
      <c r="K8704" s="81">
        <v>350000.0</v>
      </c>
      <c r="L8704" s="82">
        <v>0.1399926735689359</v>
      </c>
      <c r="N8704" s="83">
        <f t="shared" si="1"/>
        <v>0.1399926736</v>
      </c>
      <c r="O8704" s="83">
        <f t="shared" si="2"/>
        <v>0.1399926736</v>
      </c>
      <c r="Q8704" s="83">
        <f t="shared" si="3"/>
        <v>0.7409571429</v>
      </c>
      <c r="R8704" s="83">
        <f t="shared" si="4"/>
        <v>0.1399926736</v>
      </c>
      <c r="S8704" s="83" t="b">
        <f t="shared" si="5"/>
        <v>0</v>
      </c>
      <c r="T8704" s="72"/>
      <c r="U8704" s="72"/>
      <c r="V8704" s="72"/>
      <c r="W8704" s="72"/>
      <c r="X8704" s="72"/>
      <c r="Y8704" s="72"/>
      <c r="Z8704" s="72"/>
      <c r="AA8704" s="72"/>
      <c r="AB8704" s="72"/>
      <c r="AC8704" s="72"/>
      <c r="AD8704" s="72"/>
      <c r="AE8704" s="72"/>
      <c r="AF8704" s="72"/>
      <c r="AG8704" s="72"/>
      <c r="AH8704" s="72"/>
      <c r="AI8704" s="72"/>
      <c r="AJ8704" s="72"/>
      <c r="AK8704" s="72"/>
    </row>
    <row r="8705" ht="14.25" customHeight="1">
      <c r="A8705" s="78">
        <v>8702.0</v>
      </c>
      <c r="C8705" s="78" t="str">
        <f>VLOOKUP(G8705,[1]Macrodata_CCF!$A$3:$D$55,4,FALSE)</f>
        <v>#ERROR!</v>
      </c>
      <c r="E8705" s="79" t="str">
        <f>VLOOKUP(G8705,[1]Macrodata_CCF!$A$3:$B$55,2,FALSE)</f>
        <v>#ERROR!</v>
      </c>
      <c r="F8705" s="78">
        <v>0.0</v>
      </c>
      <c r="G8705" s="80">
        <v>33.0</v>
      </c>
      <c r="H8705" s="81">
        <v>283605.0</v>
      </c>
      <c r="I8705" s="81">
        <v>450000.0</v>
      </c>
      <c r="J8705" s="81">
        <v>476625.0</v>
      </c>
      <c r="K8705" s="81">
        <v>765000.0</v>
      </c>
      <c r="L8705" s="82">
        <v>1.160010817632741</v>
      </c>
      <c r="N8705" s="83">
        <f t="shared" si="1"/>
        <v>1.160010818</v>
      </c>
      <c r="O8705" s="83">
        <f t="shared" si="2"/>
        <v>1</v>
      </c>
      <c r="Q8705" s="83">
        <f t="shared" si="3"/>
        <v>0.3697666667</v>
      </c>
      <c r="R8705" s="83">
        <f t="shared" si="4"/>
        <v>1.160010818</v>
      </c>
      <c r="S8705" s="83" t="b">
        <f t="shared" si="5"/>
        <v>0</v>
      </c>
      <c r="T8705" s="72"/>
      <c r="U8705" s="72"/>
      <c r="V8705" s="72"/>
      <c r="W8705" s="72"/>
      <c r="X8705" s="72"/>
      <c r="Y8705" s="72"/>
      <c r="Z8705" s="72"/>
      <c r="AA8705" s="72"/>
      <c r="AB8705" s="72"/>
      <c r="AC8705" s="72"/>
      <c r="AD8705" s="72"/>
      <c r="AE8705" s="72"/>
      <c r="AF8705" s="72"/>
      <c r="AG8705" s="72"/>
      <c r="AH8705" s="72"/>
      <c r="AI8705" s="72"/>
      <c r="AJ8705" s="72"/>
      <c r="AK8705" s="72"/>
    </row>
    <row r="8706" ht="14.25" customHeight="1">
      <c r="A8706" s="78">
        <v>8703.0</v>
      </c>
      <c r="C8706" s="78" t="str">
        <f>VLOOKUP(G8706,[1]Macrodata_CCF!$A$3:$D$55,4,FALSE)</f>
        <v>#ERROR!</v>
      </c>
      <c r="E8706" s="79" t="str">
        <f>VLOOKUP(G8706,[1]Macrodata_CCF!$A$3:$B$55,2,FALSE)</f>
        <v>#ERROR!</v>
      </c>
      <c r="F8706" s="78">
        <v>0.0</v>
      </c>
      <c r="G8706" s="80">
        <v>52.0</v>
      </c>
      <c r="H8706" s="81">
        <v>138745.0</v>
      </c>
      <c r="I8706" s="81">
        <v>250000.0</v>
      </c>
      <c r="J8706" s="81">
        <v>255000.0</v>
      </c>
      <c r="K8706" s="81">
        <v>250000.0</v>
      </c>
      <c r="L8706" s="82">
        <v>1.044941800368523</v>
      </c>
      <c r="N8706" s="83">
        <f t="shared" si="1"/>
        <v>1.0449418</v>
      </c>
      <c r="O8706" s="83">
        <f t="shared" si="2"/>
        <v>1</v>
      </c>
      <c r="Q8706" s="83">
        <f t="shared" si="3"/>
        <v>0.44502</v>
      </c>
      <c r="R8706" s="83">
        <f t="shared" si="4"/>
        <v>1.0449418</v>
      </c>
      <c r="S8706" s="83" t="b">
        <f t="shared" si="5"/>
        <v>0</v>
      </c>
      <c r="T8706" s="72"/>
      <c r="U8706" s="72"/>
      <c r="V8706" s="72"/>
      <c r="W8706" s="72"/>
      <c r="X8706" s="72"/>
      <c r="Y8706" s="72"/>
      <c r="Z8706" s="72"/>
      <c r="AA8706" s="72"/>
      <c r="AB8706" s="72"/>
      <c r="AC8706" s="72"/>
      <c r="AD8706" s="72"/>
      <c r="AE8706" s="72"/>
      <c r="AF8706" s="72"/>
      <c r="AG8706" s="72"/>
      <c r="AH8706" s="72"/>
      <c r="AI8706" s="72"/>
      <c r="AJ8706" s="72"/>
      <c r="AK8706" s="72"/>
    </row>
    <row r="8707" ht="14.25" customHeight="1">
      <c r="A8707" s="78">
        <v>8704.0</v>
      </c>
      <c r="C8707" s="78" t="str">
        <f>VLOOKUP(G8707,[1]Macrodata_CCF!$A$3:$D$55,4,FALSE)</f>
        <v>#ERROR!</v>
      </c>
      <c r="E8707" s="79" t="str">
        <f>VLOOKUP(G8707,[1]Macrodata_CCF!$A$3:$B$55,2,FALSE)</f>
        <v>#ERROR!</v>
      </c>
      <c r="F8707" s="78">
        <v>0.0</v>
      </c>
      <c r="G8707" s="80">
        <v>15.0</v>
      </c>
      <c r="H8707" s="81">
        <v>0.0</v>
      </c>
      <c r="I8707" s="81">
        <v>770000.0</v>
      </c>
      <c r="J8707" s="81">
        <v>1021020.0</v>
      </c>
      <c r="K8707" s="81">
        <v>1001000.0</v>
      </c>
      <c r="L8707" s="82">
        <v>1.326</v>
      </c>
      <c r="N8707" s="83">
        <f t="shared" si="1"/>
        <v>1.326</v>
      </c>
      <c r="O8707" s="83">
        <f t="shared" si="2"/>
        <v>1</v>
      </c>
      <c r="Q8707" s="83">
        <f t="shared" si="3"/>
        <v>1</v>
      </c>
      <c r="R8707" s="83">
        <f t="shared" si="4"/>
        <v>1.326</v>
      </c>
      <c r="S8707" s="83" t="b">
        <f t="shared" si="5"/>
        <v>0</v>
      </c>
      <c r="T8707" s="72"/>
      <c r="U8707" s="72"/>
      <c r="V8707" s="72"/>
      <c r="W8707" s="72"/>
      <c r="X8707" s="72"/>
      <c r="Y8707" s="72"/>
      <c r="Z8707" s="72"/>
      <c r="AA8707" s="72"/>
      <c r="AB8707" s="72"/>
      <c r="AC8707" s="72"/>
      <c r="AD8707" s="72"/>
      <c r="AE8707" s="72"/>
      <c r="AF8707" s="72"/>
      <c r="AG8707" s="72"/>
      <c r="AH8707" s="72"/>
      <c r="AI8707" s="72"/>
      <c r="AJ8707" s="72"/>
      <c r="AK8707" s="72"/>
    </row>
    <row r="8708" ht="14.25" customHeight="1">
      <c r="A8708" s="78">
        <v>8705.0</v>
      </c>
      <c r="C8708" s="78" t="str">
        <f>VLOOKUP(G8708,[1]Macrodata_CCF!$A$3:$D$55,4,FALSE)</f>
        <v>#ERROR!</v>
      </c>
      <c r="E8708" s="79" t="str">
        <f>VLOOKUP(G8708,[1]Macrodata_CCF!$A$3:$B$55,2,FALSE)</f>
        <v>#ERROR!</v>
      </c>
      <c r="F8708" s="78">
        <v>0.0</v>
      </c>
      <c r="G8708" s="80">
        <v>25.0</v>
      </c>
      <c r="H8708" s="81">
        <v>667140.0</v>
      </c>
      <c r="I8708" s="81">
        <v>700000.0</v>
      </c>
      <c r="J8708" s="81">
        <v>671740.0</v>
      </c>
      <c r="K8708" s="81">
        <v>700000.0</v>
      </c>
      <c r="L8708" s="82">
        <v>0.1399878271454656</v>
      </c>
      <c r="N8708" s="83">
        <f t="shared" si="1"/>
        <v>0.1399878271</v>
      </c>
      <c r="O8708" s="83">
        <f t="shared" si="2"/>
        <v>0.1399878271</v>
      </c>
      <c r="Q8708" s="83">
        <f t="shared" si="3"/>
        <v>0.04694285714</v>
      </c>
      <c r="R8708" s="83">
        <f t="shared" si="4"/>
        <v>0.006571428571</v>
      </c>
      <c r="S8708" s="83" t="b">
        <f t="shared" si="5"/>
        <v>0</v>
      </c>
      <c r="T8708" s="72"/>
      <c r="U8708" s="72"/>
      <c r="V8708" s="72"/>
      <c r="W8708" s="72"/>
      <c r="X8708" s="72"/>
      <c r="Y8708" s="72"/>
      <c r="Z8708" s="72"/>
      <c r="AA8708" s="72"/>
      <c r="AB8708" s="72"/>
      <c r="AC8708" s="72"/>
      <c r="AD8708" s="72"/>
      <c r="AE8708" s="72"/>
      <c r="AF8708" s="72"/>
      <c r="AG8708" s="72"/>
      <c r="AH8708" s="72"/>
      <c r="AI8708" s="72"/>
      <c r="AJ8708" s="72"/>
      <c r="AK8708" s="72"/>
    </row>
    <row r="8709" ht="14.25" customHeight="1">
      <c r="A8709" s="78">
        <v>8706.0</v>
      </c>
      <c r="C8709" s="78" t="str">
        <f>VLOOKUP(G8709,[1]Macrodata_CCF!$A$3:$D$55,4,FALSE)</f>
        <v>#ERROR!</v>
      </c>
      <c r="E8709" s="79" t="str">
        <f>VLOOKUP(G8709,[1]Macrodata_CCF!$A$3:$B$55,2,FALSE)</f>
        <v>#ERROR!</v>
      </c>
      <c r="F8709" s="78">
        <v>1.0</v>
      </c>
      <c r="G8709" s="80">
        <v>28.0</v>
      </c>
      <c r="H8709" s="81">
        <v>88165.0</v>
      </c>
      <c r="I8709" s="81">
        <v>420000.0</v>
      </c>
      <c r="J8709" s="81">
        <v>250765.0</v>
      </c>
      <c r="K8709" s="81">
        <v>672000.0</v>
      </c>
      <c r="L8709" s="82">
        <v>0.4900025615140055</v>
      </c>
      <c r="N8709" s="83">
        <f t="shared" si="1"/>
        <v>0.4900025615</v>
      </c>
      <c r="O8709" s="83">
        <f t="shared" si="2"/>
        <v>0.4900025615</v>
      </c>
      <c r="Q8709" s="83">
        <f t="shared" si="3"/>
        <v>0.7900833333</v>
      </c>
      <c r="R8709" s="83">
        <f t="shared" si="4"/>
        <v>0.4900025615</v>
      </c>
      <c r="S8709" s="83" t="b">
        <f t="shared" si="5"/>
        <v>0</v>
      </c>
      <c r="T8709" s="72"/>
      <c r="U8709" s="72"/>
      <c r="V8709" s="72"/>
      <c r="W8709" s="72"/>
      <c r="X8709" s="72"/>
      <c r="Y8709" s="72"/>
      <c r="Z8709" s="72"/>
      <c r="AA8709" s="72"/>
      <c r="AB8709" s="72"/>
      <c r="AC8709" s="72"/>
      <c r="AD8709" s="72"/>
      <c r="AE8709" s="72"/>
      <c r="AF8709" s="72"/>
      <c r="AG8709" s="72"/>
      <c r="AH8709" s="72"/>
      <c r="AI8709" s="72"/>
      <c r="AJ8709" s="72"/>
      <c r="AK8709" s="72"/>
    </row>
    <row r="8710" ht="14.25" customHeight="1">
      <c r="A8710" s="78">
        <v>8707.0</v>
      </c>
      <c r="C8710" s="78" t="str">
        <f>VLOOKUP(G8710,[1]Macrodata_CCF!$A$3:$D$55,4,FALSE)</f>
        <v>#ERROR!</v>
      </c>
      <c r="E8710" s="79" t="str">
        <f>VLOOKUP(G8710,[1]Macrodata_CCF!$A$3:$B$55,2,FALSE)</f>
        <v>#ERROR!</v>
      </c>
      <c r="F8710" s="78">
        <v>0.0</v>
      </c>
      <c r="G8710" s="80">
        <v>25.0</v>
      </c>
      <c r="H8710" s="81">
        <v>73565.0</v>
      </c>
      <c r="I8710" s="81">
        <v>780000.0</v>
      </c>
      <c r="J8710" s="81">
        <v>193660.0</v>
      </c>
      <c r="K8710" s="81">
        <v>780000.0</v>
      </c>
      <c r="L8710" s="82">
        <v>0.1700014863363225</v>
      </c>
      <c r="N8710" s="83">
        <f t="shared" si="1"/>
        <v>0.1700014863</v>
      </c>
      <c r="O8710" s="83">
        <f t="shared" si="2"/>
        <v>0.1700014863</v>
      </c>
      <c r="Q8710" s="83">
        <f t="shared" si="3"/>
        <v>0.9056858974</v>
      </c>
      <c r="R8710" s="83">
        <f t="shared" si="4"/>
        <v>0.1700014863</v>
      </c>
      <c r="S8710" s="83" t="b">
        <f t="shared" si="5"/>
        <v>0</v>
      </c>
      <c r="T8710" s="72"/>
      <c r="U8710" s="72"/>
      <c r="V8710" s="72"/>
      <c r="W8710" s="72"/>
      <c r="X8710" s="72"/>
      <c r="Y8710" s="72"/>
      <c r="Z8710" s="72"/>
      <c r="AA8710" s="72"/>
      <c r="AB8710" s="72"/>
      <c r="AC8710" s="72"/>
      <c r="AD8710" s="72"/>
      <c r="AE8710" s="72"/>
      <c r="AF8710" s="72"/>
      <c r="AG8710" s="72"/>
      <c r="AH8710" s="72"/>
      <c r="AI8710" s="72"/>
      <c r="AJ8710" s="72"/>
      <c r="AK8710" s="72"/>
    </row>
    <row r="8711" ht="14.25" customHeight="1">
      <c r="A8711" s="78">
        <v>8708.0</v>
      </c>
      <c r="C8711" s="78" t="str">
        <f>VLOOKUP(G8711,[1]Macrodata_CCF!$A$3:$D$55,4,FALSE)</f>
        <v>#ERROR!</v>
      </c>
      <c r="E8711" s="79" t="str">
        <f>VLOOKUP(G8711,[1]Macrodata_CCF!$A$3:$B$55,2,FALSE)</f>
        <v>#ERROR!</v>
      </c>
      <c r="F8711" s="78">
        <v>0.0</v>
      </c>
      <c r="G8711" s="80">
        <v>36.0</v>
      </c>
      <c r="H8711" s="81">
        <v>0.0</v>
      </c>
      <c r="I8711" s="81">
        <v>840000.0</v>
      </c>
      <c r="J8711" s="81">
        <v>117600.0</v>
      </c>
      <c r="K8711" s="81">
        <v>1260000.0</v>
      </c>
      <c r="L8711" s="82">
        <v>0.14</v>
      </c>
      <c r="N8711" s="83">
        <f t="shared" si="1"/>
        <v>0.14</v>
      </c>
      <c r="O8711" s="83">
        <f t="shared" si="2"/>
        <v>0.14</v>
      </c>
      <c r="Q8711" s="83">
        <f t="shared" si="3"/>
        <v>1</v>
      </c>
      <c r="R8711" s="83">
        <f t="shared" si="4"/>
        <v>0.14</v>
      </c>
      <c r="S8711" s="83" t="b">
        <f t="shared" si="5"/>
        <v>0</v>
      </c>
      <c r="T8711" s="72"/>
      <c r="U8711" s="72"/>
      <c r="V8711" s="72"/>
      <c r="W8711" s="72"/>
      <c r="X8711" s="72"/>
      <c r="Y8711" s="72"/>
      <c r="Z8711" s="72"/>
      <c r="AA8711" s="72"/>
      <c r="AB8711" s="72"/>
      <c r="AC8711" s="72"/>
      <c r="AD8711" s="72"/>
      <c r="AE8711" s="72"/>
      <c r="AF8711" s="72"/>
      <c r="AG8711" s="72"/>
      <c r="AH8711" s="72"/>
      <c r="AI8711" s="72"/>
      <c r="AJ8711" s="72"/>
      <c r="AK8711" s="72"/>
    </row>
    <row r="8712" ht="14.25" customHeight="1">
      <c r="A8712" s="78">
        <v>8709.0</v>
      </c>
      <c r="C8712" s="78" t="str">
        <f>VLOOKUP(G8712,[1]Macrodata_CCF!$A$3:$D$55,4,FALSE)</f>
        <v>#ERROR!</v>
      </c>
      <c r="E8712" s="79" t="str">
        <f>VLOOKUP(G8712,[1]Macrodata_CCF!$A$3:$B$55,2,FALSE)</f>
        <v>#ERROR!</v>
      </c>
      <c r="F8712" s="78">
        <v>0.0</v>
      </c>
      <c r="G8712" s="80">
        <v>4.0</v>
      </c>
      <c r="H8712" s="81">
        <v>49290.0</v>
      </c>
      <c r="I8712" s="81">
        <v>50000.0</v>
      </c>
      <c r="J8712" s="81">
        <v>49460.0</v>
      </c>
      <c r="K8712" s="81">
        <v>80000.0</v>
      </c>
      <c r="L8712" s="82">
        <v>0.2394366197183098</v>
      </c>
      <c r="N8712" s="83">
        <f t="shared" si="1"/>
        <v>0.2394366197</v>
      </c>
      <c r="O8712" s="83">
        <f t="shared" si="2"/>
        <v>0.2394366197</v>
      </c>
      <c r="Q8712" s="83">
        <f t="shared" si="3"/>
        <v>0.0142</v>
      </c>
      <c r="R8712" s="83">
        <f t="shared" si="4"/>
        <v>0.0034</v>
      </c>
      <c r="S8712" s="83" t="b">
        <f t="shared" si="5"/>
        <v>0</v>
      </c>
      <c r="T8712" s="72"/>
      <c r="U8712" s="72"/>
      <c r="V8712" s="72"/>
      <c r="W8712" s="72"/>
      <c r="X8712" s="72"/>
      <c r="Y8712" s="72"/>
      <c r="Z8712" s="72"/>
      <c r="AA8712" s="72"/>
      <c r="AB8712" s="72"/>
      <c r="AC8712" s="72"/>
      <c r="AD8712" s="72"/>
      <c r="AE8712" s="72"/>
      <c r="AF8712" s="72"/>
      <c r="AG8712" s="72"/>
      <c r="AH8712" s="72"/>
      <c r="AI8712" s="72"/>
      <c r="AJ8712" s="72"/>
      <c r="AK8712" s="72"/>
    </row>
    <row r="8713" ht="14.25" customHeight="1">
      <c r="A8713" s="78">
        <v>8710.0</v>
      </c>
      <c r="C8713" s="78" t="str">
        <f>VLOOKUP(G8713,[1]Macrodata_CCF!$A$3:$D$55,4,FALSE)</f>
        <v>#ERROR!</v>
      </c>
      <c r="E8713" s="79" t="str">
        <f>VLOOKUP(G8713,[1]Macrodata_CCF!$A$3:$B$55,2,FALSE)</f>
        <v>#ERROR!</v>
      </c>
      <c r="F8713" s="78">
        <v>0.0</v>
      </c>
      <c r="G8713" s="80">
        <v>3.0</v>
      </c>
      <c r="H8713" s="81">
        <v>7415.0</v>
      </c>
      <c r="I8713" s="81">
        <v>40000.0</v>
      </c>
      <c r="J8713" s="81">
        <v>19145.0</v>
      </c>
      <c r="K8713" s="81">
        <v>40000.0</v>
      </c>
      <c r="L8713" s="82">
        <v>0.3599815866196103</v>
      </c>
      <c r="N8713" s="83">
        <f t="shared" si="1"/>
        <v>0.3599815866</v>
      </c>
      <c r="O8713" s="83">
        <f t="shared" si="2"/>
        <v>0.3599815866</v>
      </c>
      <c r="Q8713" s="83">
        <f t="shared" si="3"/>
        <v>0.814625</v>
      </c>
      <c r="R8713" s="83">
        <f t="shared" si="4"/>
        <v>0.3599815866</v>
      </c>
      <c r="S8713" s="83" t="b">
        <f t="shared" si="5"/>
        <v>0</v>
      </c>
      <c r="T8713" s="72"/>
      <c r="U8713" s="72"/>
      <c r="V8713" s="72"/>
      <c r="W8713" s="72"/>
      <c r="X8713" s="72"/>
      <c r="Y8713" s="72"/>
      <c r="Z8713" s="72"/>
      <c r="AA8713" s="72"/>
      <c r="AB8713" s="72"/>
      <c r="AC8713" s="72"/>
      <c r="AD8713" s="72"/>
      <c r="AE8713" s="72"/>
      <c r="AF8713" s="72"/>
      <c r="AG8713" s="72"/>
      <c r="AH8713" s="72"/>
      <c r="AI8713" s="72"/>
      <c r="AJ8713" s="72"/>
      <c r="AK8713" s="72"/>
    </row>
    <row r="8714" ht="14.25" customHeight="1">
      <c r="A8714" s="78">
        <v>8711.0</v>
      </c>
      <c r="C8714" s="78" t="str">
        <f>VLOOKUP(G8714,[1]Macrodata_CCF!$A$3:$D$55,4,FALSE)</f>
        <v>#ERROR!</v>
      </c>
      <c r="E8714" s="79" t="str">
        <f>VLOOKUP(G8714,[1]Macrodata_CCF!$A$3:$B$55,2,FALSE)</f>
        <v>#ERROR!</v>
      </c>
      <c r="F8714" s="78">
        <v>0.0</v>
      </c>
      <c r="G8714" s="80">
        <v>7.0</v>
      </c>
      <c r="H8714" s="81">
        <v>237940.0</v>
      </c>
      <c r="I8714" s="81">
        <v>640000.0</v>
      </c>
      <c r="J8714" s="81">
        <v>330415.0</v>
      </c>
      <c r="K8714" s="81">
        <v>640000.0</v>
      </c>
      <c r="L8714" s="82">
        <v>0.2300029846291598</v>
      </c>
      <c r="N8714" s="83">
        <f t="shared" si="1"/>
        <v>0.2300029846</v>
      </c>
      <c r="O8714" s="83">
        <f t="shared" si="2"/>
        <v>0.2300029846</v>
      </c>
      <c r="Q8714" s="83">
        <f t="shared" si="3"/>
        <v>0.62821875</v>
      </c>
      <c r="R8714" s="83">
        <f t="shared" si="4"/>
        <v>0.2300029846</v>
      </c>
      <c r="S8714" s="83" t="b">
        <f t="shared" si="5"/>
        <v>0</v>
      </c>
      <c r="T8714" s="72"/>
      <c r="U8714" s="72"/>
      <c r="V8714" s="72"/>
      <c r="W8714" s="72"/>
      <c r="X8714" s="72"/>
      <c r="Y8714" s="72"/>
      <c r="Z8714" s="72"/>
      <c r="AA8714" s="72"/>
      <c r="AB8714" s="72"/>
      <c r="AC8714" s="72"/>
      <c r="AD8714" s="72"/>
      <c r="AE8714" s="72"/>
      <c r="AF8714" s="72"/>
      <c r="AG8714" s="72"/>
      <c r="AH8714" s="72"/>
      <c r="AI8714" s="72"/>
      <c r="AJ8714" s="72"/>
      <c r="AK8714" s="72"/>
    </row>
    <row r="8715" ht="14.25" customHeight="1">
      <c r="A8715" s="78">
        <v>8712.0</v>
      </c>
      <c r="C8715" s="78" t="str">
        <f>VLOOKUP(G8715,[1]Macrodata_CCF!$A$3:$D$55,4,FALSE)</f>
        <v>#ERROR!</v>
      </c>
      <c r="E8715" s="79" t="str">
        <f>VLOOKUP(G8715,[1]Macrodata_CCF!$A$3:$B$55,2,FALSE)</f>
        <v>#ERROR!</v>
      </c>
      <c r="F8715" s="78">
        <v>0.0</v>
      </c>
      <c r="G8715" s="80">
        <v>44.0</v>
      </c>
      <c r="H8715" s="81">
        <v>121035.0</v>
      </c>
      <c r="I8715" s="81">
        <v>720000.0</v>
      </c>
      <c r="J8715" s="81">
        <v>210880.0</v>
      </c>
      <c r="K8715" s="81">
        <v>1440000.0</v>
      </c>
      <c r="L8715" s="82">
        <v>0.1500004173866586</v>
      </c>
      <c r="N8715" s="83">
        <f t="shared" si="1"/>
        <v>0.1500004174</v>
      </c>
      <c r="O8715" s="83">
        <f t="shared" si="2"/>
        <v>0.1500004174</v>
      </c>
      <c r="Q8715" s="83">
        <f t="shared" si="3"/>
        <v>0.8318958333</v>
      </c>
      <c r="R8715" s="83">
        <f t="shared" si="4"/>
        <v>0.1500004174</v>
      </c>
      <c r="S8715" s="83" t="b">
        <f t="shared" si="5"/>
        <v>0</v>
      </c>
      <c r="T8715" s="72"/>
      <c r="U8715" s="72"/>
      <c r="V8715" s="72"/>
      <c r="W8715" s="72"/>
      <c r="X8715" s="72"/>
      <c r="Y8715" s="72"/>
      <c r="Z8715" s="72"/>
      <c r="AA8715" s="72"/>
      <c r="AB8715" s="72"/>
      <c r="AC8715" s="72"/>
      <c r="AD8715" s="72"/>
      <c r="AE8715" s="72"/>
      <c r="AF8715" s="72"/>
      <c r="AG8715" s="72"/>
      <c r="AH8715" s="72"/>
      <c r="AI8715" s="72"/>
      <c r="AJ8715" s="72"/>
      <c r="AK8715" s="72"/>
    </row>
    <row r="8716" ht="14.25" customHeight="1">
      <c r="A8716" s="78">
        <v>8713.0</v>
      </c>
      <c r="C8716" s="78" t="str">
        <f>VLOOKUP(G8716,[1]Macrodata_CCF!$A$3:$D$55,4,FALSE)</f>
        <v>#ERROR!</v>
      </c>
      <c r="E8716" s="79" t="str">
        <f>VLOOKUP(G8716,[1]Macrodata_CCF!$A$3:$B$55,2,FALSE)</f>
        <v>#ERROR!</v>
      </c>
      <c r="F8716" s="78">
        <v>0.0</v>
      </c>
      <c r="G8716" s="80">
        <v>20.0</v>
      </c>
      <c r="H8716" s="81">
        <v>164230.0</v>
      </c>
      <c r="I8716" s="81">
        <v>180000.0</v>
      </c>
      <c r="J8716" s="81">
        <v>184890.0</v>
      </c>
      <c r="K8716" s="81">
        <v>306000.0</v>
      </c>
      <c r="L8716" s="82">
        <v>1.310082435003171</v>
      </c>
      <c r="N8716" s="83">
        <f t="shared" si="1"/>
        <v>1.310082435</v>
      </c>
      <c r="O8716" s="83">
        <f t="shared" si="2"/>
        <v>1</v>
      </c>
      <c r="Q8716" s="83">
        <f t="shared" si="3"/>
        <v>0.08761111111</v>
      </c>
      <c r="R8716" s="83">
        <f t="shared" si="4"/>
        <v>0.1147777778</v>
      </c>
      <c r="S8716" s="83" t="b">
        <f t="shared" si="5"/>
        <v>0</v>
      </c>
      <c r="T8716" s="72"/>
      <c r="U8716" s="72"/>
      <c r="V8716" s="72"/>
      <c r="W8716" s="72"/>
      <c r="X8716" s="72"/>
      <c r="Y8716" s="72"/>
      <c r="Z8716" s="72"/>
      <c r="AA8716" s="72"/>
      <c r="AB8716" s="72"/>
      <c r="AC8716" s="72"/>
      <c r="AD8716" s="72"/>
      <c r="AE8716" s="72"/>
      <c r="AF8716" s="72"/>
      <c r="AG8716" s="72"/>
      <c r="AH8716" s="72"/>
      <c r="AI8716" s="72"/>
      <c r="AJ8716" s="72"/>
      <c r="AK8716" s="72"/>
    </row>
    <row r="8717" ht="14.25" customHeight="1">
      <c r="A8717" s="78">
        <v>8714.0</v>
      </c>
      <c r="C8717" s="78" t="str">
        <f>VLOOKUP(G8717,[1]Macrodata_CCF!$A$3:$D$55,4,FALSE)</f>
        <v>#ERROR!</v>
      </c>
      <c r="E8717" s="79" t="str">
        <f>VLOOKUP(G8717,[1]Macrodata_CCF!$A$3:$B$55,2,FALSE)</f>
        <v>#ERROR!</v>
      </c>
      <c r="F8717" s="78">
        <v>1.0</v>
      </c>
      <c r="G8717" s="80">
        <v>29.0</v>
      </c>
      <c r="H8717" s="81">
        <v>108345.0</v>
      </c>
      <c r="I8717" s="81">
        <v>320000.0</v>
      </c>
      <c r="J8717" s="81">
        <v>207825.0</v>
      </c>
      <c r="K8717" s="81">
        <v>320000.0</v>
      </c>
      <c r="L8717" s="82">
        <v>0.470010158040207</v>
      </c>
      <c r="N8717" s="83">
        <f t="shared" si="1"/>
        <v>0.470010158</v>
      </c>
      <c r="O8717" s="83">
        <f t="shared" si="2"/>
        <v>0.470010158</v>
      </c>
      <c r="Q8717" s="83">
        <f t="shared" si="3"/>
        <v>0.661421875</v>
      </c>
      <c r="R8717" s="83">
        <f t="shared" si="4"/>
        <v>0.470010158</v>
      </c>
      <c r="S8717" s="83" t="b">
        <f t="shared" si="5"/>
        <v>0</v>
      </c>
      <c r="T8717" s="72"/>
      <c r="U8717" s="72"/>
      <c r="V8717" s="72"/>
      <c r="W8717" s="72"/>
      <c r="X8717" s="72"/>
      <c r="Y8717" s="72"/>
      <c r="Z8717" s="72"/>
      <c r="AA8717" s="72"/>
      <c r="AB8717" s="72"/>
      <c r="AC8717" s="72"/>
      <c r="AD8717" s="72"/>
      <c r="AE8717" s="72"/>
      <c r="AF8717" s="72"/>
      <c r="AG8717" s="72"/>
      <c r="AH8717" s="72"/>
      <c r="AI8717" s="72"/>
      <c r="AJ8717" s="72"/>
      <c r="AK8717" s="72"/>
    </row>
    <row r="8718" ht="14.25" customHeight="1">
      <c r="A8718" s="78">
        <v>8715.0</v>
      </c>
      <c r="C8718" s="78" t="str">
        <f>VLOOKUP(G8718,[1]Macrodata_CCF!$A$3:$D$55,4,FALSE)</f>
        <v>#ERROR!</v>
      </c>
      <c r="E8718" s="79" t="str">
        <f>VLOOKUP(G8718,[1]Macrodata_CCF!$A$3:$B$55,2,FALSE)</f>
        <v>#ERROR!</v>
      </c>
      <c r="F8718" s="78">
        <v>1.0</v>
      </c>
      <c r="G8718" s="80">
        <v>53.0</v>
      </c>
      <c r="H8718" s="81">
        <v>455345.0</v>
      </c>
      <c r="I8718" s="81">
        <v>790000.0</v>
      </c>
      <c r="J8718" s="81">
        <v>609285.0</v>
      </c>
      <c r="K8718" s="81">
        <v>790000.0</v>
      </c>
      <c r="L8718" s="82">
        <v>0.4599961154024294</v>
      </c>
      <c r="N8718" s="83">
        <f t="shared" si="1"/>
        <v>0.4599961154</v>
      </c>
      <c r="O8718" s="83">
        <f t="shared" si="2"/>
        <v>0.4599961154</v>
      </c>
      <c r="Q8718" s="83">
        <f t="shared" si="3"/>
        <v>0.4236139241</v>
      </c>
      <c r="R8718" s="83">
        <f t="shared" si="4"/>
        <v>0.4599961154</v>
      </c>
      <c r="S8718" s="83" t="b">
        <f t="shared" si="5"/>
        <v>0</v>
      </c>
      <c r="T8718" s="72"/>
      <c r="U8718" s="72"/>
      <c r="V8718" s="72"/>
      <c r="W8718" s="72"/>
      <c r="X8718" s="72"/>
      <c r="Y8718" s="72"/>
      <c r="Z8718" s="72"/>
      <c r="AA8718" s="72"/>
      <c r="AB8718" s="72"/>
      <c r="AC8718" s="72"/>
      <c r="AD8718" s="72"/>
      <c r="AE8718" s="72"/>
      <c r="AF8718" s="72"/>
      <c r="AG8718" s="72"/>
      <c r="AH8718" s="72"/>
      <c r="AI8718" s="72"/>
      <c r="AJ8718" s="72"/>
      <c r="AK8718" s="72"/>
    </row>
    <row r="8719" ht="14.25" customHeight="1">
      <c r="A8719" s="78">
        <v>8716.0</v>
      </c>
      <c r="C8719" s="78" t="str">
        <f>VLOOKUP(G8719,[1]Macrodata_CCF!$A$3:$D$55,4,FALSE)</f>
        <v>#ERROR!</v>
      </c>
      <c r="E8719" s="79" t="str">
        <f>VLOOKUP(G8719,[1]Macrodata_CCF!$A$3:$B$55,2,FALSE)</f>
        <v>#ERROR!</v>
      </c>
      <c r="F8719" s="78">
        <v>0.0</v>
      </c>
      <c r="G8719" s="80">
        <v>29.0</v>
      </c>
      <c r="H8719" s="81">
        <v>189090.0</v>
      </c>
      <c r="I8719" s="81">
        <v>740000.0</v>
      </c>
      <c r="J8719" s="81">
        <v>271725.0</v>
      </c>
      <c r="K8719" s="81">
        <v>740000.0</v>
      </c>
      <c r="L8719" s="82">
        <v>0.1499972772322158</v>
      </c>
      <c r="N8719" s="83">
        <f t="shared" si="1"/>
        <v>0.1499972772</v>
      </c>
      <c r="O8719" s="83">
        <f t="shared" si="2"/>
        <v>0.1499972772</v>
      </c>
      <c r="Q8719" s="83">
        <f t="shared" si="3"/>
        <v>0.744472973</v>
      </c>
      <c r="R8719" s="83">
        <f t="shared" si="4"/>
        <v>0.1499972772</v>
      </c>
      <c r="S8719" s="83" t="b">
        <f t="shared" si="5"/>
        <v>0</v>
      </c>
      <c r="T8719" s="72"/>
      <c r="U8719" s="72"/>
      <c r="V8719" s="72"/>
      <c r="W8719" s="72"/>
      <c r="X8719" s="72"/>
      <c r="Y8719" s="72"/>
      <c r="Z8719" s="72"/>
      <c r="AA8719" s="72"/>
      <c r="AB8719" s="72"/>
      <c r="AC8719" s="72"/>
      <c r="AD8719" s="72"/>
      <c r="AE8719" s="72"/>
      <c r="AF8719" s="72"/>
      <c r="AG8719" s="72"/>
      <c r="AH8719" s="72"/>
      <c r="AI8719" s="72"/>
      <c r="AJ8719" s="72"/>
      <c r="AK8719" s="72"/>
    </row>
    <row r="8720" ht="14.25" customHeight="1">
      <c r="A8720" s="78">
        <v>8717.0</v>
      </c>
      <c r="C8720" s="78" t="str">
        <f>VLOOKUP(G8720,[1]Macrodata_CCF!$A$3:$D$55,4,FALSE)</f>
        <v>#ERROR!</v>
      </c>
      <c r="E8720" s="79" t="str">
        <f>VLOOKUP(G8720,[1]Macrodata_CCF!$A$3:$B$55,2,FALSE)</f>
        <v>#ERROR!</v>
      </c>
      <c r="F8720" s="78">
        <v>0.0</v>
      </c>
      <c r="G8720" s="80">
        <v>51.0</v>
      </c>
      <c r="H8720" s="81">
        <v>421290.0</v>
      </c>
      <c r="I8720" s="81">
        <v>610000.0</v>
      </c>
      <c r="J8720" s="81">
        <v>440160.0</v>
      </c>
      <c r="K8720" s="81">
        <v>610000.0</v>
      </c>
      <c r="L8720" s="82">
        <v>0.09999470086375921</v>
      </c>
      <c r="N8720" s="83">
        <f t="shared" si="1"/>
        <v>0.09999470086</v>
      </c>
      <c r="O8720" s="83">
        <f t="shared" si="2"/>
        <v>0.09999470086</v>
      </c>
      <c r="Q8720" s="83">
        <f t="shared" si="3"/>
        <v>0.3093606557</v>
      </c>
      <c r="R8720" s="83">
        <f t="shared" si="4"/>
        <v>0.09999470086</v>
      </c>
      <c r="S8720" s="83" t="b">
        <f t="shared" si="5"/>
        <v>0</v>
      </c>
      <c r="T8720" s="72"/>
      <c r="U8720" s="72"/>
      <c r="V8720" s="72"/>
      <c r="W8720" s="72"/>
      <c r="X8720" s="72"/>
      <c r="Y8720" s="72"/>
      <c r="Z8720" s="72"/>
      <c r="AA8720" s="72"/>
      <c r="AB8720" s="72"/>
      <c r="AC8720" s="72"/>
      <c r="AD8720" s="72"/>
      <c r="AE8720" s="72"/>
      <c r="AF8720" s="72"/>
      <c r="AG8720" s="72"/>
      <c r="AH8720" s="72"/>
      <c r="AI8720" s="72"/>
      <c r="AJ8720" s="72"/>
      <c r="AK8720" s="72"/>
    </row>
    <row r="8721" ht="14.25" customHeight="1">
      <c r="A8721" s="78">
        <v>8718.0</v>
      </c>
      <c r="C8721" s="78" t="str">
        <f>VLOOKUP(G8721,[1]Macrodata_CCF!$A$3:$D$55,4,FALSE)</f>
        <v>#ERROR!</v>
      </c>
      <c r="E8721" s="79" t="str">
        <f>VLOOKUP(G8721,[1]Macrodata_CCF!$A$3:$B$55,2,FALSE)</f>
        <v>#ERROR!</v>
      </c>
      <c r="F8721" s="78">
        <v>0.0</v>
      </c>
      <c r="G8721" s="80">
        <v>41.0</v>
      </c>
      <c r="H8721" s="81">
        <v>47785.0</v>
      </c>
      <c r="I8721" s="81">
        <v>420000.0</v>
      </c>
      <c r="J8721" s="81">
        <v>144560.0</v>
      </c>
      <c r="K8721" s="81">
        <v>420000.0</v>
      </c>
      <c r="L8721" s="82">
        <v>0.2599975820426366</v>
      </c>
      <c r="N8721" s="83">
        <f t="shared" si="1"/>
        <v>0.259997582</v>
      </c>
      <c r="O8721" s="83">
        <f t="shared" si="2"/>
        <v>0.259997582</v>
      </c>
      <c r="Q8721" s="83">
        <f t="shared" si="3"/>
        <v>0.8862261905</v>
      </c>
      <c r="R8721" s="83">
        <f t="shared" si="4"/>
        <v>0.259997582</v>
      </c>
      <c r="S8721" s="83" t="b">
        <f t="shared" si="5"/>
        <v>0</v>
      </c>
      <c r="T8721" s="72"/>
      <c r="U8721" s="72"/>
      <c r="V8721" s="72"/>
      <c r="W8721" s="72"/>
      <c r="X8721" s="72"/>
      <c r="Y8721" s="72"/>
      <c r="Z8721" s="72"/>
      <c r="AA8721" s="72"/>
      <c r="AB8721" s="72"/>
      <c r="AC8721" s="72"/>
      <c r="AD8721" s="72"/>
      <c r="AE8721" s="72"/>
      <c r="AF8721" s="72"/>
      <c r="AG8721" s="72"/>
      <c r="AH8721" s="72"/>
      <c r="AI8721" s="72"/>
      <c r="AJ8721" s="72"/>
      <c r="AK8721" s="72"/>
    </row>
    <row r="8722" ht="14.25" customHeight="1">
      <c r="A8722" s="78">
        <v>8719.0</v>
      </c>
      <c r="C8722" s="78" t="str">
        <f>VLOOKUP(G8722,[1]Macrodata_CCF!$A$3:$D$55,4,FALSE)</f>
        <v>#ERROR!</v>
      </c>
      <c r="E8722" s="79" t="str">
        <f>VLOOKUP(G8722,[1]Macrodata_CCF!$A$3:$B$55,2,FALSE)</f>
        <v>#ERROR!</v>
      </c>
      <c r="F8722" s="78">
        <v>0.0</v>
      </c>
      <c r="G8722" s="80">
        <v>44.0</v>
      </c>
      <c r="H8722" s="81">
        <v>31855.0</v>
      </c>
      <c r="I8722" s="81">
        <v>190000.0</v>
      </c>
      <c r="J8722" s="81">
        <v>60320.0</v>
      </c>
      <c r="K8722" s="81">
        <v>190000.0</v>
      </c>
      <c r="L8722" s="82">
        <v>0.1799930443580258</v>
      </c>
      <c r="N8722" s="83">
        <f t="shared" si="1"/>
        <v>0.1799930444</v>
      </c>
      <c r="O8722" s="83">
        <f t="shared" si="2"/>
        <v>0.1799930444</v>
      </c>
      <c r="Q8722" s="83">
        <f t="shared" si="3"/>
        <v>0.8323421053</v>
      </c>
      <c r="R8722" s="83">
        <f t="shared" si="4"/>
        <v>0.1799930444</v>
      </c>
      <c r="S8722" s="83" t="b">
        <f t="shared" si="5"/>
        <v>0</v>
      </c>
      <c r="T8722" s="72"/>
      <c r="U8722" s="72"/>
      <c r="V8722" s="72"/>
      <c r="W8722" s="72"/>
      <c r="X8722" s="72"/>
      <c r="Y8722" s="72"/>
      <c r="Z8722" s="72"/>
      <c r="AA8722" s="72"/>
      <c r="AB8722" s="72"/>
      <c r="AC8722" s="72"/>
      <c r="AD8722" s="72"/>
      <c r="AE8722" s="72"/>
      <c r="AF8722" s="72"/>
      <c r="AG8722" s="72"/>
      <c r="AH8722" s="72"/>
      <c r="AI8722" s="72"/>
      <c r="AJ8722" s="72"/>
      <c r="AK8722" s="72"/>
    </row>
    <row r="8723" ht="14.25" customHeight="1">
      <c r="A8723" s="78">
        <v>8720.0</v>
      </c>
      <c r="C8723" s="78" t="str">
        <f>VLOOKUP(G8723,[1]Macrodata_CCF!$A$3:$D$55,4,FALSE)</f>
        <v>#ERROR!</v>
      </c>
      <c r="E8723" s="79" t="str">
        <f>VLOOKUP(G8723,[1]Macrodata_CCF!$A$3:$B$55,2,FALSE)</f>
        <v>#ERROR!</v>
      </c>
      <c r="F8723" s="78">
        <v>0.0</v>
      </c>
      <c r="G8723" s="80">
        <v>13.0</v>
      </c>
      <c r="H8723" s="81">
        <v>50785.0</v>
      </c>
      <c r="I8723" s="81">
        <v>70000.0</v>
      </c>
      <c r="J8723" s="81">
        <v>54435.0</v>
      </c>
      <c r="K8723" s="81">
        <v>91000.0</v>
      </c>
      <c r="L8723" s="82">
        <v>0.1899557637262555</v>
      </c>
      <c r="N8723" s="83">
        <f t="shared" si="1"/>
        <v>0.1899557637</v>
      </c>
      <c r="O8723" s="83">
        <f t="shared" si="2"/>
        <v>0.1899557637</v>
      </c>
      <c r="Q8723" s="83">
        <f t="shared" si="3"/>
        <v>0.2745</v>
      </c>
      <c r="R8723" s="83">
        <f t="shared" si="4"/>
        <v>0.1899557637</v>
      </c>
      <c r="S8723" s="83" t="b">
        <f t="shared" si="5"/>
        <v>0</v>
      </c>
      <c r="T8723" s="72"/>
      <c r="U8723" s="72"/>
      <c r="V8723" s="72"/>
      <c r="W8723" s="72"/>
      <c r="X8723" s="72"/>
      <c r="Y8723" s="72"/>
      <c r="Z8723" s="72"/>
      <c r="AA8723" s="72"/>
      <c r="AB8723" s="72"/>
      <c r="AC8723" s="72"/>
      <c r="AD8723" s="72"/>
      <c r="AE8723" s="72"/>
      <c r="AF8723" s="72"/>
      <c r="AG8723" s="72"/>
      <c r="AH8723" s="72"/>
      <c r="AI8723" s="72"/>
      <c r="AJ8723" s="72"/>
      <c r="AK8723" s="72"/>
    </row>
    <row r="8724" ht="14.25" customHeight="1">
      <c r="A8724" s="78">
        <v>8721.0</v>
      </c>
      <c r="C8724" s="78" t="str">
        <f>VLOOKUP(G8724,[1]Macrodata_CCF!$A$3:$D$55,4,FALSE)</f>
        <v>#ERROR!</v>
      </c>
      <c r="E8724" s="79" t="str">
        <f>VLOOKUP(G8724,[1]Macrodata_CCF!$A$3:$B$55,2,FALSE)</f>
        <v>#ERROR!</v>
      </c>
      <c r="F8724" s="78">
        <v>0.0</v>
      </c>
      <c r="G8724" s="80">
        <v>29.0</v>
      </c>
      <c r="H8724" s="81">
        <v>213470.0</v>
      </c>
      <c r="I8724" s="81">
        <v>610000.0</v>
      </c>
      <c r="J8724" s="81">
        <v>288810.0</v>
      </c>
      <c r="K8724" s="81">
        <v>610000.0</v>
      </c>
      <c r="L8724" s="82">
        <v>0.1899982346859002</v>
      </c>
      <c r="N8724" s="83">
        <f t="shared" si="1"/>
        <v>0.1899982347</v>
      </c>
      <c r="O8724" s="83">
        <f t="shared" si="2"/>
        <v>0.1899982347</v>
      </c>
      <c r="Q8724" s="83">
        <f t="shared" si="3"/>
        <v>0.6500491803</v>
      </c>
      <c r="R8724" s="83">
        <f t="shared" si="4"/>
        <v>0.1899982347</v>
      </c>
      <c r="S8724" s="83" t="b">
        <f t="shared" si="5"/>
        <v>0</v>
      </c>
      <c r="T8724" s="72"/>
      <c r="U8724" s="72"/>
      <c r="V8724" s="72"/>
      <c r="W8724" s="72"/>
      <c r="X8724" s="72"/>
      <c r="Y8724" s="72"/>
      <c r="Z8724" s="72"/>
      <c r="AA8724" s="72"/>
      <c r="AB8724" s="72"/>
      <c r="AC8724" s="72"/>
      <c r="AD8724" s="72"/>
      <c r="AE8724" s="72"/>
      <c r="AF8724" s="72"/>
      <c r="AG8724" s="72"/>
      <c r="AH8724" s="72"/>
      <c r="AI8724" s="72"/>
      <c r="AJ8724" s="72"/>
      <c r="AK8724" s="72"/>
    </row>
    <row r="8725" ht="14.25" customHeight="1">
      <c r="A8725" s="78">
        <v>8722.0</v>
      </c>
      <c r="C8725" s="78" t="str">
        <f>VLOOKUP(G8725,[1]Macrodata_CCF!$A$3:$D$55,4,FALSE)</f>
        <v>#ERROR!</v>
      </c>
      <c r="E8725" s="79" t="str">
        <f>VLOOKUP(G8725,[1]Macrodata_CCF!$A$3:$B$55,2,FALSE)</f>
        <v>#ERROR!</v>
      </c>
      <c r="F8725" s="78">
        <v>0.0</v>
      </c>
      <c r="G8725" s="80">
        <v>24.0</v>
      </c>
      <c r="H8725" s="81">
        <v>43910.0</v>
      </c>
      <c r="I8725" s="81">
        <v>650000.0</v>
      </c>
      <c r="J8725" s="81">
        <v>146945.0</v>
      </c>
      <c r="K8725" s="81">
        <v>650000.0</v>
      </c>
      <c r="L8725" s="82">
        <v>0.1699995050240063</v>
      </c>
      <c r="N8725" s="83">
        <f t="shared" si="1"/>
        <v>0.169999505</v>
      </c>
      <c r="O8725" s="83">
        <f t="shared" si="2"/>
        <v>0.169999505</v>
      </c>
      <c r="Q8725" s="83">
        <f t="shared" si="3"/>
        <v>0.9324461538</v>
      </c>
      <c r="R8725" s="83">
        <f t="shared" si="4"/>
        <v>0.169999505</v>
      </c>
      <c r="S8725" s="83" t="b">
        <f t="shared" si="5"/>
        <v>0</v>
      </c>
      <c r="T8725" s="72"/>
      <c r="U8725" s="72"/>
      <c r="V8725" s="72"/>
      <c r="W8725" s="72"/>
      <c r="X8725" s="72"/>
      <c r="Y8725" s="72"/>
      <c r="Z8725" s="72"/>
      <c r="AA8725" s="72"/>
      <c r="AB8725" s="72"/>
      <c r="AC8725" s="72"/>
      <c r="AD8725" s="72"/>
      <c r="AE8725" s="72"/>
      <c r="AF8725" s="72"/>
      <c r="AG8725" s="72"/>
      <c r="AH8725" s="72"/>
      <c r="AI8725" s="72"/>
      <c r="AJ8725" s="72"/>
      <c r="AK8725" s="72"/>
    </row>
    <row r="8726" ht="14.25" customHeight="1">
      <c r="A8726" s="78">
        <v>8723.0</v>
      </c>
      <c r="C8726" s="78" t="str">
        <f>VLOOKUP(G8726,[1]Macrodata_CCF!$A$3:$D$55,4,FALSE)</f>
        <v>#ERROR!</v>
      </c>
      <c r="E8726" s="79" t="str">
        <f>VLOOKUP(G8726,[1]Macrodata_CCF!$A$3:$B$55,2,FALSE)</f>
        <v>#ERROR!</v>
      </c>
      <c r="F8726" s="78">
        <v>0.0</v>
      </c>
      <c r="G8726" s="80">
        <v>11.0</v>
      </c>
      <c r="H8726" s="81">
        <v>19860.0</v>
      </c>
      <c r="I8726" s="81">
        <v>40000.0</v>
      </c>
      <c r="J8726" s="81">
        <v>23685.0</v>
      </c>
      <c r="K8726" s="81">
        <v>40000.0</v>
      </c>
      <c r="L8726" s="82">
        <v>0.1899205561072493</v>
      </c>
      <c r="N8726" s="83">
        <f t="shared" si="1"/>
        <v>0.1899205561</v>
      </c>
      <c r="O8726" s="83">
        <f t="shared" si="2"/>
        <v>0.1899205561</v>
      </c>
      <c r="Q8726" s="83">
        <f t="shared" si="3"/>
        <v>0.5035</v>
      </c>
      <c r="R8726" s="83">
        <f t="shared" si="4"/>
        <v>0.1899205561</v>
      </c>
      <c r="S8726" s="83" t="b">
        <f t="shared" si="5"/>
        <v>0</v>
      </c>
      <c r="T8726" s="72"/>
      <c r="U8726" s="72"/>
      <c r="V8726" s="72"/>
      <c r="W8726" s="72"/>
      <c r="X8726" s="72"/>
      <c r="Y8726" s="72"/>
      <c r="Z8726" s="72"/>
      <c r="AA8726" s="72"/>
      <c r="AB8726" s="72"/>
      <c r="AC8726" s="72"/>
      <c r="AD8726" s="72"/>
      <c r="AE8726" s="72"/>
      <c r="AF8726" s="72"/>
      <c r="AG8726" s="72"/>
      <c r="AH8726" s="72"/>
      <c r="AI8726" s="72"/>
      <c r="AJ8726" s="72"/>
      <c r="AK8726" s="72"/>
    </row>
    <row r="8727" ht="14.25" customHeight="1">
      <c r="A8727" s="78">
        <v>8724.0</v>
      </c>
      <c r="C8727" s="78" t="str">
        <f>VLOOKUP(G8727,[1]Macrodata_CCF!$A$3:$D$55,4,FALSE)</f>
        <v>#ERROR!</v>
      </c>
      <c r="E8727" s="79" t="str">
        <f>VLOOKUP(G8727,[1]Macrodata_CCF!$A$3:$B$55,2,FALSE)</f>
        <v>#ERROR!</v>
      </c>
      <c r="F8727" s="78">
        <v>1.0</v>
      </c>
      <c r="G8727" s="80">
        <v>31.0</v>
      </c>
      <c r="H8727" s="81">
        <v>777810.0</v>
      </c>
      <c r="I8727" s="81">
        <v>950000.0</v>
      </c>
      <c r="J8727" s="81">
        <v>858740.0</v>
      </c>
      <c r="K8727" s="81">
        <v>950000.0</v>
      </c>
      <c r="L8727" s="82">
        <v>0.4700040652767292</v>
      </c>
      <c r="N8727" s="83">
        <f t="shared" si="1"/>
        <v>0.4700040653</v>
      </c>
      <c r="O8727" s="83">
        <f t="shared" si="2"/>
        <v>0.4700040653</v>
      </c>
      <c r="Q8727" s="83">
        <f t="shared" si="3"/>
        <v>0.1812526316</v>
      </c>
      <c r="R8727" s="83">
        <f t="shared" si="4"/>
        <v>0.4700040653</v>
      </c>
      <c r="S8727" s="83" t="b">
        <f t="shared" si="5"/>
        <v>0</v>
      </c>
      <c r="T8727" s="72"/>
      <c r="U8727" s="72"/>
      <c r="V8727" s="72"/>
      <c r="W8727" s="72"/>
      <c r="X8727" s="72"/>
      <c r="Y8727" s="72"/>
      <c r="Z8727" s="72"/>
      <c r="AA8727" s="72"/>
      <c r="AB8727" s="72"/>
      <c r="AC8727" s="72"/>
      <c r="AD8727" s="72"/>
      <c r="AE8727" s="72"/>
      <c r="AF8727" s="72"/>
      <c r="AG8727" s="72"/>
      <c r="AH8727" s="72"/>
      <c r="AI8727" s="72"/>
      <c r="AJ8727" s="72"/>
      <c r="AK8727" s="72"/>
    </row>
    <row r="8728" ht="14.25" customHeight="1">
      <c r="A8728" s="78">
        <v>8725.0</v>
      </c>
      <c r="C8728" s="78" t="str">
        <f>VLOOKUP(G8728,[1]Macrodata_CCF!$A$3:$D$55,4,FALSE)</f>
        <v>#ERROR!</v>
      </c>
      <c r="E8728" s="79" t="str">
        <f>VLOOKUP(G8728,[1]Macrodata_CCF!$A$3:$B$55,2,FALSE)</f>
        <v>#ERROR!</v>
      </c>
      <c r="F8728" s="78">
        <v>0.0</v>
      </c>
      <c r="G8728" s="80">
        <v>50.0</v>
      </c>
      <c r="H8728" s="81">
        <v>181770.0</v>
      </c>
      <c r="I8728" s="81">
        <v>300000.0</v>
      </c>
      <c r="J8728" s="81">
        <v>192410.0</v>
      </c>
      <c r="K8728" s="81">
        <v>300000.0</v>
      </c>
      <c r="L8728" s="82">
        <v>0.08999407933688573</v>
      </c>
      <c r="N8728" s="83">
        <f t="shared" si="1"/>
        <v>0.08999407934</v>
      </c>
      <c r="O8728" s="83">
        <f t="shared" si="2"/>
        <v>0.08999407934</v>
      </c>
      <c r="Q8728" s="83">
        <f t="shared" si="3"/>
        <v>0.3941</v>
      </c>
      <c r="R8728" s="83">
        <f t="shared" si="4"/>
        <v>0.08999407934</v>
      </c>
      <c r="S8728" s="83" t="b">
        <f t="shared" si="5"/>
        <v>0</v>
      </c>
      <c r="T8728" s="72"/>
      <c r="U8728" s="72"/>
      <c r="V8728" s="72"/>
      <c r="W8728" s="72"/>
      <c r="X8728" s="72"/>
      <c r="Y8728" s="72"/>
      <c r="Z8728" s="72"/>
      <c r="AA8728" s="72"/>
      <c r="AB8728" s="72"/>
      <c r="AC8728" s="72"/>
      <c r="AD8728" s="72"/>
      <c r="AE8728" s="72"/>
      <c r="AF8728" s="72"/>
      <c r="AG8728" s="72"/>
      <c r="AH8728" s="72"/>
      <c r="AI8728" s="72"/>
      <c r="AJ8728" s="72"/>
      <c r="AK8728" s="72"/>
    </row>
    <row r="8729" ht="14.25" customHeight="1">
      <c r="A8729" s="78">
        <v>8726.0</v>
      </c>
      <c r="C8729" s="78" t="str">
        <f>VLOOKUP(G8729,[1]Macrodata_CCF!$A$3:$D$55,4,FALSE)</f>
        <v>#ERROR!</v>
      </c>
      <c r="E8729" s="79" t="str">
        <f>VLOOKUP(G8729,[1]Macrodata_CCF!$A$3:$B$55,2,FALSE)</f>
        <v>#ERROR!</v>
      </c>
      <c r="F8729" s="78">
        <v>0.0</v>
      </c>
      <c r="G8729" s="80">
        <v>29.0</v>
      </c>
      <c r="H8729" s="81">
        <v>364750.0</v>
      </c>
      <c r="I8729" s="81">
        <v>1000000.0</v>
      </c>
      <c r="J8729" s="81">
        <v>66185.0</v>
      </c>
      <c r="K8729" s="81">
        <v>1000000.0</v>
      </c>
      <c r="L8729" s="82">
        <v>-0.4699960645415191</v>
      </c>
      <c r="N8729" s="83">
        <f t="shared" si="1"/>
        <v>-0.4699960645</v>
      </c>
      <c r="O8729" s="83">
        <f t="shared" si="2"/>
        <v>0</v>
      </c>
      <c r="Q8729" s="83">
        <f t="shared" si="3"/>
        <v>0.63525</v>
      </c>
      <c r="R8729" s="83">
        <f t="shared" si="4"/>
        <v>-0.4699960645</v>
      </c>
      <c r="S8729" s="83" t="b">
        <f t="shared" si="5"/>
        <v>0</v>
      </c>
      <c r="T8729" s="72"/>
      <c r="U8729" s="72"/>
      <c r="V8729" s="72"/>
      <c r="W8729" s="72"/>
      <c r="X8729" s="72"/>
      <c r="Y8729" s="72"/>
      <c r="Z8729" s="72"/>
      <c r="AA8729" s="72"/>
      <c r="AB8729" s="72"/>
      <c r="AC8729" s="72"/>
      <c r="AD8729" s="72"/>
      <c r="AE8729" s="72"/>
      <c r="AF8729" s="72"/>
      <c r="AG8729" s="72"/>
      <c r="AH8729" s="72"/>
      <c r="AI8729" s="72"/>
      <c r="AJ8729" s="72"/>
      <c r="AK8729" s="72"/>
    </row>
    <row r="8730" ht="14.25" customHeight="1">
      <c r="A8730" s="78">
        <v>8727.0</v>
      </c>
      <c r="C8730" s="78" t="str">
        <f>VLOOKUP(G8730,[1]Macrodata_CCF!$A$3:$D$55,4,FALSE)</f>
        <v>#ERROR!</v>
      </c>
      <c r="E8730" s="79" t="str">
        <f>VLOOKUP(G8730,[1]Macrodata_CCF!$A$3:$B$55,2,FALSE)</f>
        <v>#ERROR!</v>
      </c>
      <c r="F8730" s="78">
        <v>0.0</v>
      </c>
      <c r="G8730" s="80">
        <v>41.0</v>
      </c>
      <c r="H8730" s="81">
        <v>262715.0</v>
      </c>
      <c r="I8730" s="81">
        <v>570000.0</v>
      </c>
      <c r="J8730" s="81">
        <v>336465.0</v>
      </c>
      <c r="K8730" s="81">
        <v>570000.0</v>
      </c>
      <c r="L8730" s="82">
        <v>0.2400052068926241</v>
      </c>
      <c r="N8730" s="83">
        <f t="shared" si="1"/>
        <v>0.2400052069</v>
      </c>
      <c r="O8730" s="83">
        <f t="shared" si="2"/>
        <v>0.2400052069</v>
      </c>
      <c r="Q8730" s="83">
        <f t="shared" si="3"/>
        <v>0.5390964912</v>
      </c>
      <c r="R8730" s="83">
        <f t="shared" si="4"/>
        <v>0.2400052069</v>
      </c>
      <c r="S8730" s="83" t="b">
        <f t="shared" si="5"/>
        <v>0</v>
      </c>
      <c r="T8730" s="72"/>
      <c r="U8730" s="72"/>
      <c r="V8730" s="72"/>
      <c r="W8730" s="72"/>
      <c r="X8730" s="72"/>
      <c r="Y8730" s="72"/>
      <c r="Z8730" s="72"/>
      <c r="AA8730" s="72"/>
      <c r="AB8730" s="72"/>
      <c r="AC8730" s="72"/>
      <c r="AD8730" s="72"/>
      <c r="AE8730" s="72"/>
      <c r="AF8730" s="72"/>
      <c r="AG8730" s="72"/>
      <c r="AH8730" s="72"/>
      <c r="AI8730" s="72"/>
      <c r="AJ8730" s="72"/>
      <c r="AK8730" s="72"/>
    </row>
    <row r="8731" ht="14.25" customHeight="1">
      <c r="A8731" s="78">
        <v>8728.0</v>
      </c>
      <c r="C8731" s="78" t="str">
        <f>VLOOKUP(G8731,[1]Macrodata_CCF!$A$3:$D$55,4,FALSE)</f>
        <v>#ERROR!</v>
      </c>
      <c r="E8731" s="79" t="str">
        <f>VLOOKUP(G8731,[1]Macrodata_CCF!$A$3:$B$55,2,FALSE)</f>
        <v>#ERROR!</v>
      </c>
      <c r="F8731" s="78">
        <v>0.0</v>
      </c>
      <c r="G8731" s="80">
        <v>33.0</v>
      </c>
      <c r="H8731" s="81">
        <v>0.0</v>
      </c>
      <c r="I8731" s="81">
        <v>400000.0</v>
      </c>
      <c r="J8731" s="81">
        <v>64000.0</v>
      </c>
      <c r="K8731" s="81">
        <v>400000.0</v>
      </c>
      <c r="L8731" s="82">
        <v>0.16</v>
      </c>
      <c r="N8731" s="83">
        <f t="shared" si="1"/>
        <v>0.16</v>
      </c>
      <c r="O8731" s="83">
        <f t="shared" si="2"/>
        <v>0.16</v>
      </c>
      <c r="Q8731" s="83">
        <f t="shared" si="3"/>
        <v>1</v>
      </c>
      <c r="R8731" s="83">
        <f t="shared" si="4"/>
        <v>0.16</v>
      </c>
      <c r="S8731" s="83" t="b">
        <f t="shared" si="5"/>
        <v>0</v>
      </c>
      <c r="T8731" s="72"/>
      <c r="U8731" s="72"/>
      <c r="V8731" s="72"/>
      <c r="W8731" s="72"/>
      <c r="X8731" s="72"/>
      <c r="Y8731" s="72"/>
      <c r="Z8731" s="72"/>
      <c r="AA8731" s="72"/>
      <c r="AB8731" s="72"/>
      <c r="AC8731" s="72"/>
      <c r="AD8731" s="72"/>
      <c r="AE8731" s="72"/>
      <c r="AF8731" s="72"/>
      <c r="AG8731" s="72"/>
      <c r="AH8731" s="72"/>
      <c r="AI8731" s="72"/>
      <c r="AJ8731" s="72"/>
      <c r="AK8731" s="72"/>
    </row>
    <row r="8732" ht="14.25" customHeight="1">
      <c r="A8732" s="78">
        <v>8729.0</v>
      </c>
      <c r="C8732" s="78" t="str">
        <f>VLOOKUP(G8732,[1]Macrodata_CCF!$A$3:$D$55,4,FALSE)</f>
        <v>#ERROR!</v>
      </c>
      <c r="E8732" s="79" t="str">
        <f>VLOOKUP(G8732,[1]Macrodata_CCF!$A$3:$B$55,2,FALSE)</f>
        <v>#ERROR!</v>
      </c>
      <c r="F8732" s="78">
        <v>1.0</v>
      </c>
      <c r="G8732" s="80">
        <v>10.0</v>
      </c>
      <c r="H8732" s="81">
        <v>343845.0</v>
      </c>
      <c r="I8732" s="81">
        <v>350000.0</v>
      </c>
      <c r="J8732" s="81">
        <v>347170.0</v>
      </c>
      <c r="K8732" s="81">
        <v>525000.0</v>
      </c>
      <c r="L8732" s="82">
        <v>0.5402112103980503</v>
      </c>
      <c r="N8732" s="83">
        <f t="shared" si="1"/>
        <v>0.5402112104</v>
      </c>
      <c r="O8732" s="83">
        <f t="shared" si="2"/>
        <v>0.5402112104</v>
      </c>
      <c r="Q8732" s="83">
        <f t="shared" si="3"/>
        <v>0.01758571429</v>
      </c>
      <c r="R8732" s="83">
        <f t="shared" si="4"/>
        <v>0.0095</v>
      </c>
      <c r="S8732" s="83" t="b">
        <f t="shared" si="5"/>
        <v>0</v>
      </c>
      <c r="T8732" s="72"/>
      <c r="U8732" s="72"/>
      <c r="V8732" s="72"/>
      <c r="W8732" s="72"/>
      <c r="X8732" s="72"/>
      <c r="Y8732" s="72"/>
      <c r="Z8732" s="72"/>
      <c r="AA8732" s="72"/>
      <c r="AB8732" s="72"/>
      <c r="AC8732" s="72"/>
      <c r="AD8732" s="72"/>
      <c r="AE8732" s="72"/>
      <c r="AF8732" s="72"/>
      <c r="AG8732" s="72"/>
      <c r="AH8732" s="72"/>
      <c r="AI8732" s="72"/>
      <c r="AJ8732" s="72"/>
      <c r="AK8732" s="72"/>
    </row>
    <row r="8733" ht="14.25" customHeight="1">
      <c r="A8733" s="78">
        <v>8730.0</v>
      </c>
      <c r="C8733" s="78" t="str">
        <f>VLOOKUP(G8733,[1]Macrodata_CCF!$A$3:$D$55,4,FALSE)</f>
        <v>#ERROR!</v>
      </c>
      <c r="E8733" s="79" t="str">
        <f>VLOOKUP(G8733,[1]Macrodata_CCF!$A$3:$B$55,2,FALSE)</f>
        <v>#ERROR!</v>
      </c>
      <c r="F8733" s="78">
        <v>0.0</v>
      </c>
      <c r="G8733" s="80">
        <v>51.0</v>
      </c>
      <c r="H8733" s="81">
        <v>188740.0</v>
      </c>
      <c r="I8733" s="81">
        <v>300000.0</v>
      </c>
      <c r="J8733" s="81">
        <v>197640.0</v>
      </c>
      <c r="K8733" s="81">
        <v>300000.0</v>
      </c>
      <c r="L8733" s="82">
        <v>0.07999280963508898</v>
      </c>
      <c r="N8733" s="83">
        <f t="shared" si="1"/>
        <v>0.07999280964</v>
      </c>
      <c r="O8733" s="83">
        <f t="shared" si="2"/>
        <v>0.07999280964</v>
      </c>
      <c r="Q8733" s="83">
        <f t="shared" si="3"/>
        <v>0.3708666667</v>
      </c>
      <c r="R8733" s="83">
        <f t="shared" si="4"/>
        <v>0.07999280964</v>
      </c>
      <c r="S8733" s="83" t="b">
        <f t="shared" si="5"/>
        <v>0</v>
      </c>
      <c r="T8733" s="72"/>
      <c r="U8733" s="72"/>
      <c r="V8733" s="72"/>
      <c r="W8733" s="72"/>
      <c r="X8733" s="72"/>
      <c r="Y8733" s="72"/>
      <c r="Z8733" s="72"/>
      <c r="AA8733" s="72"/>
      <c r="AB8733" s="72"/>
      <c r="AC8733" s="72"/>
      <c r="AD8733" s="72"/>
      <c r="AE8733" s="72"/>
      <c r="AF8733" s="72"/>
      <c r="AG8733" s="72"/>
      <c r="AH8733" s="72"/>
      <c r="AI8733" s="72"/>
      <c r="AJ8733" s="72"/>
      <c r="AK8733" s="72"/>
    </row>
    <row r="8734" ht="14.25" customHeight="1">
      <c r="A8734" s="78">
        <v>8731.0</v>
      </c>
      <c r="C8734" s="78" t="str">
        <f>VLOOKUP(G8734,[1]Macrodata_CCF!$A$3:$D$55,4,FALSE)</f>
        <v>#ERROR!</v>
      </c>
      <c r="E8734" s="79" t="str">
        <f>VLOOKUP(G8734,[1]Macrodata_CCF!$A$3:$B$55,2,FALSE)</f>
        <v>#ERROR!</v>
      </c>
      <c r="F8734" s="78">
        <v>0.0</v>
      </c>
      <c r="G8734" s="80">
        <v>52.0</v>
      </c>
      <c r="H8734" s="81">
        <v>292160.0</v>
      </c>
      <c r="I8734" s="81">
        <v>740000.0</v>
      </c>
      <c r="J8734" s="81">
        <v>310075.0</v>
      </c>
      <c r="K8734" s="81">
        <v>740000.0</v>
      </c>
      <c r="L8734" s="82">
        <v>0.04000312611647017</v>
      </c>
      <c r="N8734" s="83">
        <f t="shared" si="1"/>
        <v>0.04000312612</v>
      </c>
      <c r="O8734" s="83">
        <f t="shared" si="2"/>
        <v>0.04000312612</v>
      </c>
      <c r="Q8734" s="83">
        <f t="shared" si="3"/>
        <v>0.6051891892</v>
      </c>
      <c r="R8734" s="83">
        <f t="shared" si="4"/>
        <v>0.04000312612</v>
      </c>
      <c r="S8734" s="83" t="b">
        <f t="shared" si="5"/>
        <v>0</v>
      </c>
      <c r="T8734" s="72"/>
      <c r="U8734" s="72"/>
      <c r="V8734" s="72"/>
      <c r="W8734" s="72"/>
      <c r="X8734" s="72"/>
      <c r="Y8734" s="72"/>
      <c r="Z8734" s="72"/>
      <c r="AA8734" s="72"/>
      <c r="AB8734" s="72"/>
      <c r="AC8734" s="72"/>
      <c r="AD8734" s="72"/>
      <c r="AE8734" s="72"/>
      <c r="AF8734" s="72"/>
      <c r="AG8734" s="72"/>
      <c r="AH8734" s="72"/>
      <c r="AI8734" s="72"/>
      <c r="AJ8734" s="72"/>
      <c r="AK8734" s="72"/>
    </row>
    <row r="8735" ht="14.25" customHeight="1">
      <c r="A8735" s="78">
        <v>8732.0</v>
      </c>
      <c r="C8735" s="78" t="str">
        <f>VLOOKUP(G8735,[1]Macrodata_CCF!$A$3:$D$55,4,FALSE)</f>
        <v>#ERROR!</v>
      </c>
      <c r="E8735" s="79" t="str">
        <f>VLOOKUP(G8735,[1]Macrodata_CCF!$A$3:$B$55,2,FALSE)</f>
        <v>#ERROR!</v>
      </c>
      <c r="F8735" s="78">
        <v>0.0</v>
      </c>
      <c r="G8735" s="80">
        <v>11.0</v>
      </c>
      <c r="H8735" s="81">
        <v>0.0</v>
      </c>
      <c r="I8735" s="81">
        <v>970000.0</v>
      </c>
      <c r="J8735" s="81">
        <v>135800.0</v>
      </c>
      <c r="K8735" s="81">
        <v>970000.0</v>
      </c>
      <c r="L8735" s="82">
        <v>0.14</v>
      </c>
      <c r="N8735" s="83">
        <f t="shared" si="1"/>
        <v>0.14</v>
      </c>
      <c r="O8735" s="83">
        <f t="shared" si="2"/>
        <v>0.14</v>
      </c>
      <c r="Q8735" s="83">
        <f t="shared" si="3"/>
        <v>1</v>
      </c>
      <c r="R8735" s="83">
        <f t="shared" si="4"/>
        <v>0.14</v>
      </c>
      <c r="S8735" s="83" t="b">
        <f t="shared" si="5"/>
        <v>0</v>
      </c>
      <c r="T8735" s="72"/>
      <c r="U8735" s="72"/>
      <c r="V8735" s="72"/>
      <c r="W8735" s="72"/>
      <c r="X8735" s="72"/>
      <c r="Y8735" s="72"/>
      <c r="Z8735" s="72"/>
      <c r="AA8735" s="72"/>
      <c r="AB8735" s="72"/>
      <c r="AC8735" s="72"/>
      <c r="AD8735" s="72"/>
      <c r="AE8735" s="72"/>
      <c r="AF8735" s="72"/>
      <c r="AG8735" s="72"/>
      <c r="AH8735" s="72"/>
      <c r="AI8735" s="72"/>
      <c r="AJ8735" s="72"/>
      <c r="AK8735" s="72"/>
    </row>
    <row r="8736" ht="14.25" customHeight="1">
      <c r="A8736" s="78">
        <v>8733.0</v>
      </c>
      <c r="C8736" s="78" t="str">
        <f>VLOOKUP(G8736,[1]Macrodata_CCF!$A$3:$D$55,4,FALSE)</f>
        <v>#ERROR!</v>
      </c>
      <c r="E8736" s="79" t="str">
        <f>VLOOKUP(G8736,[1]Macrodata_CCF!$A$3:$B$55,2,FALSE)</f>
        <v>#ERROR!</v>
      </c>
      <c r="F8736" s="78">
        <v>1.0</v>
      </c>
      <c r="G8736" s="80">
        <v>22.0</v>
      </c>
      <c r="H8736" s="81">
        <v>3650.0</v>
      </c>
      <c r="I8736" s="81">
        <v>140000.0</v>
      </c>
      <c r="J8736" s="81">
        <v>142800.0</v>
      </c>
      <c r="K8736" s="81">
        <v>140000.0</v>
      </c>
      <c r="L8736" s="82">
        <v>1.020535386872021</v>
      </c>
      <c r="N8736" s="83">
        <f t="shared" si="1"/>
        <v>1.020535387</v>
      </c>
      <c r="O8736" s="83">
        <f t="shared" si="2"/>
        <v>1</v>
      </c>
      <c r="Q8736" s="83">
        <f t="shared" si="3"/>
        <v>0.9739285714</v>
      </c>
      <c r="R8736" s="83">
        <f t="shared" si="4"/>
        <v>1.020535387</v>
      </c>
      <c r="S8736" s="83" t="b">
        <f t="shared" si="5"/>
        <v>0</v>
      </c>
      <c r="T8736" s="72"/>
      <c r="U8736" s="72"/>
      <c r="V8736" s="72"/>
      <c r="W8736" s="72"/>
      <c r="X8736" s="72"/>
      <c r="Y8736" s="72"/>
      <c r="Z8736" s="72"/>
      <c r="AA8736" s="72"/>
      <c r="AB8736" s="72"/>
      <c r="AC8736" s="72"/>
      <c r="AD8736" s="72"/>
      <c r="AE8736" s="72"/>
      <c r="AF8736" s="72"/>
      <c r="AG8736" s="72"/>
      <c r="AH8736" s="72"/>
      <c r="AI8736" s="72"/>
      <c r="AJ8736" s="72"/>
      <c r="AK8736" s="72"/>
    </row>
    <row r="8737" ht="14.25" customHeight="1">
      <c r="A8737" s="78">
        <v>8734.0</v>
      </c>
      <c r="C8737" s="78" t="str">
        <f>VLOOKUP(G8737,[1]Macrodata_CCF!$A$3:$D$55,4,FALSE)</f>
        <v>#ERROR!</v>
      </c>
      <c r="E8737" s="79" t="str">
        <f>VLOOKUP(G8737,[1]Macrodata_CCF!$A$3:$B$55,2,FALSE)</f>
        <v>#ERROR!</v>
      </c>
      <c r="F8737" s="78">
        <v>0.0</v>
      </c>
      <c r="G8737" s="80">
        <v>7.0</v>
      </c>
      <c r="H8737" s="81">
        <v>6010.0</v>
      </c>
      <c r="I8737" s="81">
        <v>400000.0</v>
      </c>
      <c r="J8737" s="81">
        <v>88750.0</v>
      </c>
      <c r="K8737" s="81">
        <v>520000.0</v>
      </c>
      <c r="L8737" s="82">
        <v>0.2100053300845199</v>
      </c>
      <c r="N8737" s="83">
        <f t="shared" si="1"/>
        <v>0.2100053301</v>
      </c>
      <c r="O8737" s="83">
        <f t="shared" si="2"/>
        <v>0.2100053301</v>
      </c>
      <c r="Q8737" s="83">
        <f t="shared" si="3"/>
        <v>0.984975</v>
      </c>
      <c r="R8737" s="83">
        <f t="shared" si="4"/>
        <v>0.2100053301</v>
      </c>
      <c r="S8737" s="83" t="b">
        <f t="shared" si="5"/>
        <v>0</v>
      </c>
      <c r="T8737" s="72"/>
      <c r="U8737" s="72"/>
      <c r="V8737" s="72"/>
      <c r="W8737" s="72"/>
      <c r="X8737" s="72"/>
      <c r="Y8737" s="72"/>
      <c r="Z8737" s="72"/>
      <c r="AA8737" s="72"/>
      <c r="AB8737" s="72"/>
      <c r="AC8737" s="72"/>
      <c r="AD8737" s="72"/>
      <c r="AE8737" s="72"/>
      <c r="AF8737" s="72"/>
      <c r="AG8737" s="72"/>
      <c r="AH8737" s="72"/>
      <c r="AI8737" s="72"/>
      <c r="AJ8737" s="72"/>
      <c r="AK8737" s="72"/>
    </row>
    <row r="8738" ht="14.25" customHeight="1">
      <c r="A8738" s="78">
        <v>8735.0</v>
      </c>
      <c r="C8738" s="78" t="str">
        <f>VLOOKUP(G8738,[1]Macrodata_CCF!$A$3:$D$55,4,FALSE)</f>
        <v>#ERROR!</v>
      </c>
      <c r="E8738" s="79" t="str">
        <f>VLOOKUP(G8738,[1]Macrodata_CCF!$A$3:$B$55,2,FALSE)</f>
        <v>#ERROR!</v>
      </c>
      <c r="F8738" s="78">
        <v>0.0</v>
      </c>
      <c r="G8738" s="80">
        <v>34.0</v>
      </c>
      <c r="H8738" s="81">
        <v>0.0</v>
      </c>
      <c r="I8738" s="81">
        <v>320000.0</v>
      </c>
      <c r="J8738" s="81">
        <v>16000.0</v>
      </c>
      <c r="K8738" s="81">
        <v>320000.0</v>
      </c>
      <c r="L8738" s="82">
        <v>0.05</v>
      </c>
      <c r="N8738" s="83">
        <f t="shared" si="1"/>
        <v>0.05</v>
      </c>
      <c r="O8738" s="83">
        <f t="shared" si="2"/>
        <v>0.05</v>
      </c>
      <c r="Q8738" s="83">
        <f t="shared" si="3"/>
        <v>1</v>
      </c>
      <c r="R8738" s="83">
        <f t="shared" si="4"/>
        <v>0.05</v>
      </c>
      <c r="S8738" s="83" t="b">
        <f t="shared" si="5"/>
        <v>0</v>
      </c>
      <c r="T8738" s="72"/>
      <c r="U8738" s="72"/>
      <c r="V8738" s="72"/>
      <c r="W8738" s="72"/>
      <c r="X8738" s="72"/>
      <c r="Y8738" s="72"/>
      <c r="Z8738" s="72"/>
      <c r="AA8738" s="72"/>
      <c r="AB8738" s="72"/>
      <c r="AC8738" s="72"/>
      <c r="AD8738" s="72"/>
      <c r="AE8738" s="72"/>
      <c r="AF8738" s="72"/>
      <c r="AG8738" s="72"/>
      <c r="AH8738" s="72"/>
      <c r="AI8738" s="72"/>
      <c r="AJ8738" s="72"/>
      <c r="AK8738" s="72"/>
    </row>
    <row r="8739" ht="14.25" customHeight="1">
      <c r="A8739" s="78">
        <v>8736.0</v>
      </c>
      <c r="C8739" s="78" t="str">
        <f>VLOOKUP(G8739,[1]Macrodata_CCF!$A$3:$D$55,4,FALSE)</f>
        <v>#ERROR!</v>
      </c>
      <c r="E8739" s="79" t="str">
        <f>VLOOKUP(G8739,[1]Macrodata_CCF!$A$3:$B$55,2,FALSE)</f>
        <v>#ERROR!</v>
      </c>
      <c r="F8739" s="78">
        <v>0.0</v>
      </c>
      <c r="G8739" s="80">
        <v>11.0</v>
      </c>
      <c r="H8739" s="81">
        <v>475165.0</v>
      </c>
      <c r="I8739" s="81">
        <v>940000.0</v>
      </c>
      <c r="J8739" s="81">
        <v>544890.0</v>
      </c>
      <c r="K8739" s="81">
        <v>940000.0</v>
      </c>
      <c r="L8739" s="82">
        <v>0.1499994621747502</v>
      </c>
      <c r="N8739" s="83">
        <f t="shared" si="1"/>
        <v>0.1499994622</v>
      </c>
      <c r="O8739" s="83">
        <f t="shared" si="2"/>
        <v>0.1499994622</v>
      </c>
      <c r="Q8739" s="83">
        <f t="shared" si="3"/>
        <v>0.4945053191</v>
      </c>
      <c r="R8739" s="83">
        <f t="shared" si="4"/>
        <v>0.1499994622</v>
      </c>
      <c r="S8739" s="83" t="b">
        <f t="shared" si="5"/>
        <v>0</v>
      </c>
      <c r="T8739" s="72"/>
      <c r="U8739" s="72"/>
      <c r="V8739" s="72"/>
      <c r="W8739" s="72"/>
      <c r="X8739" s="72"/>
      <c r="Y8739" s="72"/>
      <c r="Z8739" s="72"/>
      <c r="AA8739" s="72"/>
      <c r="AB8739" s="72"/>
      <c r="AC8739" s="72"/>
      <c r="AD8739" s="72"/>
      <c r="AE8739" s="72"/>
      <c r="AF8739" s="72"/>
      <c r="AG8739" s="72"/>
      <c r="AH8739" s="72"/>
      <c r="AI8739" s="72"/>
      <c r="AJ8739" s="72"/>
      <c r="AK8739" s="72"/>
    </row>
    <row r="8740" ht="14.25" customHeight="1">
      <c r="A8740" s="78">
        <v>8737.0</v>
      </c>
      <c r="C8740" s="78" t="str">
        <f>VLOOKUP(G8740,[1]Macrodata_CCF!$A$3:$D$55,4,FALSE)</f>
        <v>#ERROR!</v>
      </c>
      <c r="E8740" s="79" t="str">
        <f>VLOOKUP(G8740,[1]Macrodata_CCF!$A$3:$B$55,2,FALSE)</f>
        <v>#ERROR!</v>
      </c>
      <c r="F8740" s="78">
        <v>0.0</v>
      </c>
      <c r="G8740" s="80">
        <v>27.0</v>
      </c>
      <c r="H8740" s="81">
        <v>438910.0</v>
      </c>
      <c r="I8740" s="81">
        <v>930000.0</v>
      </c>
      <c r="J8740" s="81">
        <v>527305.0</v>
      </c>
      <c r="K8740" s="81">
        <v>1488000.0</v>
      </c>
      <c r="L8740" s="82">
        <v>0.1799975564560468</v>
      </c>
      <c r="N8740" s="83">
        <f t="shared" si="1"/>
        <v>0.1799975565</v>
      </c>
      <c r="O8740" s="83">
        <f t="shared" si="2"/>
        <v>0.1799975565</v>
      </c>
      <c r="Q8740" s="83">
        <f t="shared" si="3"/>
        <v>0.5280537634</v>
      </c>
      <c r="R8740" s="83">
        <f t="shared" si="4"/>
        <v>0.1799975565</v>
      </c>
      <c r="S8740" s="83" t="b">
        <f t="shared" si="5"/>
        <v>0</v>
      </c>
      <c r="T8740" s="72"/>
      <c r="U8740" s="72"/>
      <c r="V8740" s="72"/>
      <c r="W8740" s="72"/>
      <c r="X8740" s="72"/>
      <c r="Y8740" s="72"/>
      <c r="Z8740" s="72"/>
      <c r="AA8740" s="72"/>
      <c r="AB8740" s="72"/>
      <c r="AC8740" s="72"/>
      <c r="AD8740" s="72"/>
      <c r="AE8740" s="72"/>
      <c r="AF8740" s="72"/>
      <c r="AG8740" s="72"/>
      <c r="AH8740" s="72"/>
      <c r="AI8740" s="72"/>
      <c r="AJ8740" s="72"/>
      <c r="AK8740" s="72"/>
    </row>
    <row r="8741" ht="14.25" customHeight="1">
      <c r="A8741" s="78">
        <v>8738.0</v>
      </c>
      <c r="C8741" s="78" t="str">
        <f>VLOOKUP(G8741,[1]Macrodata_CCF!$A$3:$D$55,4,FALSE)</f>
        <v>#ERROR!</v>
      </c>
      <c r="E8741" s="79" t="str">
        <f>VLOOKUP(G8741,[1]Macrodata_CCF!$A$3:$B$55,2,FALSE)</f>
        <v>#ERROR!</v>
      </c>
      <c r="F8741" s="78">
        <v>0.0</v>
      </c>
      <c r="G8741" s="80">
        <v>48.0</v>
      </c>
      <c r="H8741" s="81">
        <v>197565.0</v>
      </c>
      <c r="I8741" s="81">
        <v>900000.0</v>
      </c>
      <c r="J8741" s="81">
        <v>316980.0</v>
      </c>
      <c r="K8741" s="81">
        <v>1170000.0</v>
      </c>
      <c r="L8741" s="82">
        <v>0.1700014948002306</v>
      </c>
      <c r="N8741" s="83">
        <f t="shared" si="1"/>
        <v>0.1700014948</v>
      </c>
      <c r="O8741" s="83">
        <f t="shared" si="2"/>
        <v>0.1700014948</v>
      </c>
      <c r="Q8741" s="83">
        <f t="shared" si="3"/>
        <v>0.7804833333</v>
      </c>
      <c r="R8741" s="83">
        <f t="shared" si="4"/>
        <v>0.1700014948</v>
      </c>
      <c r="S8741" s="83" t="b">
        <f t="shared" si="5"/>
        <v>0</v>
      </c>
      <c r="T8741" s="72"/>
      <c r="U8741" s="72"/>
      <c r="V8741" s="72"/>
      <c r="W8741" s="72"/>
      <c r="X8741" s="72"/>
      <c r="Y8741" s="72"/>
      <c r="Z8741" s="72"/>
      <c r="AA8741" s="72"/>
      <c r="AB8741" s="72"/>
      <c r="AC8741" s="72"/>
      <c r="AD8741" s="72"/>
      <c r="AE8741" s="72"/>
      <c r="AF8741" s="72"/>
      <c r="AG8741" s="72"/>
      <c r="AH8741" s="72"/>
      <c r="AI8741" s="72"/>
      <c r="AJ8741" s="72"/>
      <c r="AK8741" s="72"/>
    </row>
    <row r="8742" ht="14.25" customHeight="1">
      <c r="A8742" s="78">
        <v>8739.0</v>
      </c>
      <c r="C8742" s="78" t="str">
        <f>VLOOKUP(G8742,[1]Macrodata_CCF!$A$3:$D$55,4,FALSE)</f>
        <v>#ERROR!</v>
      </c>
      <c r="E8742" s="79" t="str">
        <f>VLOOKUP(G8742,[1]Macrodata_CCF!$A$3:$B$55,2,FALSE)</f>
        <v>#ERROR!</v>
      </c>
      <c r="F8742" s="78">
        <v>0.0</v>
      </c>
      <c r="G8742" s="80">
        <v>26.0</v>
      </c>
      <c r="H8742" s="81">
        <v>67330.0</v>
      </c>
      <c r="I8742" s="81">
        <v>230000.0</v>
      </c>
      <c r="J8742" s="81">
        <v>90105.0</v>
      </c>
      <c r="K8742" s="81">
        <v>230000.0</v>
      </c>
      <c r="L8742" s="82">
        <v>0.1400073768980144</v>
      </c>
      <c r="N8742" s="83">
        <f t="shared" si="1"/>
        <v>0.1400073769</v>
      </c>
      <c r="O8742" s="83">
        <f t="shared" si="2"/>
        <v>0.1400073769</v>
      </c>
      <c r="Q8742" s="83">
        <f t="shared" si="3"/>
        <v>0.7072608696</v>
      </c>
      <c r="R8742" s="83">
        <f t="shared" si="4"/>
        <v>0.1400073769</v>
      </c>
      <c r="S8742" s="83" t="b">
        <f t="shared" si="5"/>
        <v>0</v>
      </c>
      <c r="T8742" s="72"/>
      <c r="U8742" s="72"/>
      <c r="V8742" s="72"/>
      <c r="W8742" s="72"/>
      <c r="X8742" s="72"/>
      <c r="Y8742" s="72"/>
      <c r="Z8742" s="72"/>
      <c r="AA8742" s="72"/>
      <c r="AB8742" s="72"/>
      <c r="AC8742" s="72"/>
      <c r="AD8742" s="72"/>
      <c r="AE8742" s="72"/>
      <c r="AF8742" s="72"/>
      <c r="AG8742" s="72"/>
      <c r="AH8742" s="72"/>
      <c r="AI8742" s="72"/>
      <c r="AJ8742" s="72"/>
      <c r="AK8742" s="72"/>
    </row>
    <row r="8743" ht="14.25" customHeight="1">
      <c r="A8743" s="78">
        <v>8740.0</v>
      </c>
      <c r="C8743" s="78" t="str">
        <f>VLOOKUP(G8743,[1]Macrodata_CCF!$A$3:$D$55,4,FALSE)</f>
        <v>#ERROR!</v>
      </c>
      <c r="E8743" s="79" t="str">
        <f>VLOOKUP(G8743,[1]Macrodata_CCF!$A$3:$B$55,2,FALSE)</f>
        <v>#ERROR!</v>
      </c>
      <c r="F8743" s="78">
        <v>0.0</v>
      </c>
      <c r="G8743" s="80">
        <v>41.0</v>
      </c>
      <c r="H8743" s="81">
        <v>155945.0</v>
      </c>
      <c r="I8743" s="81">
        <v>190000.0</v>
      </c>
      <c r="J8743" s="81">
        <v>167185.0</v>
      </c>
      <c r="K8743" s="81">
        <v>190000.0</v>
      </c>
      <c r="L8743" s="82">
        <v>0.3300543238878285</v>
      </c>
      <c r="N8743" s="83">
        <f t="shared" si="1"/>
        <v>0.3300543239</v>
      </c>
      <c r="O8743" s="83">
        <f t="shared" si="2"/>
        <v>0.3300543239</v>
      </c>
      <c r="Q8743" s="83">
        <f t="shared" si="3"/>
        <v>0.1792368421</v>
      </c>
      <c r="R8743" s="83">
        <f t="shared" si="4"/>
        <v>0.3300543239</v>
      </c>
      <c r="S8743" s="83" t="b">
        <f t="shared" si="5"/>
        <v>0</v>
      </c>
      <c r="T8743" s="72"/>
      <c r="U8743" s="72"/>
      <c r="V8743" s="72"/>
      <c r="W8743" s="72"/>
      <c r="X8743" s="72"/>
      <c r="Y8743" s="72"/>
      <c r="Z8743" s="72"/>
      <c r="AA8743" s="72"/>
      <c r="AB8743" s="72"/>
      <c r="AC8743" s="72"/>
      <c r="AD8743" s="72"/>
      <c r="AE8743" s="72"/>
      <c r="AF8743" s="72"/>
      <c r="AG8743" s="72"/>
      <c r="AH8743" s="72"/>
      <c r="AI8743" s="72"/>
      <c r="AJ8743" s="72"/>
      <c r="AK8743" s="72"/>
    </row>
    <row r="8744" ht="14.25" customHeight="1">
      <c r="A8744" s="78">
        <v>8741.0</v>
      </c>
      <c r="C8744" s="78" t="str">
        <f>VLOOKUP(G8744,[1]Macrodata_CCF!$A$3:$D$55,4,FALSE)</f>
        <v>#ERROR!</v>
      </c>
      <c r="E8744" s="79" t="str">
        <f>VLOOKUP(G8744,[1]Macrodata_CCF!$A$3:$B$55,2,FALSE)</f>
        <v>#ERROR!</v>
      </c>
      <c r="F8744" s="78">
        <v>0.0</v>
      </c>
      <c r="G8744" s="80">
        <v>36.0</v>
      </c>
      <c r="H8744" s="81">
        <v>299755.0</v>
      </c>
      <c r="I8744" s="81">
        <v>380000.0</v>
      </c>
      <c r="J8744" s="81">
        <v>314200.0</v>
      </c>
      <c r="K8744" s="81">
        <v>380000.0</v>
      </c>
      <c r="L8744" s="82">
        <v>0.1800112156520655</v>
      </c>
      <c r="N8744" s="83">
        <f t="shared" si="1"/>
        <v>0.1800112157</v>
      </c>
      <c r="O8744" s="83">
        <f t="shared" si="2"/>
        <v>0.1800112157</v>
      </c>
      <c r="Q8744" s="83">
        <f t="shared" si="3"/>
        <v>0.2111710526</v>
      </c>
      <c r="R8744" s="83">
        <f t="shared" si="4"/>
        <v>0.1800112157</v>
      </c>
      <c r="S8744" s="83" t="b">
        <f t="shared" si="5"/>
        <v>0</v>
      </c>
      <c r="T8744" s="72"/>
      <c r="U8744" s="72"/>
      <c r="V8744" s="72"/>
      <c r="W8744" s="72"/>
      <c r="X8744" s="72"/>
      <c r="Y8744" s="72"/>
      <c r="Z8744" s="72"/>
      <c r="AA8744" s="72"/>
      <c r="AB8744" s="72"/>
      <c r="AC8744" s="72"/>
      <c r="AD8744" s="72"/>
      <c r="AE8744" s="72"/>
      <c r="AF8744" s="72"/>
      <c r="AG8744" s="72"/>
      <c r="AH8744" s="72"/>
      <c r="AI8744" s="72"/>
      <c r="AJ8744" s="72"/>
      <c r="AK8744" s="72"/>
    </row>
    <row r="8745" ht="14.25" customHeight="1">
      <c r="A8745" s="78">
        <v>8742.0</v>
      </c>
      <c r="C8745" s="78" t="str">
        <f>VLOOKUP(G8745,[1]Macrodata_CCF!$A$3:$D$55,4,FALSE)</f>
        <v>#ERROR!</v>
      </c>
      <c r="E8745" s="79" t="str">
        <f>VLOOKUP(G8745,[1]Macrodata_CCF!$A$3:$B$55,2,FALSE)</f>
        <v>#ERROR!</v>
      </c>
      <c r="F8745" s="78">
        <v>0.0</v>
      </c>
      <c r="G8745" s="80">
        <v>30.0</v>
      </c>
      <c r="H8745" s="81">
        <v>0.0</v>
      </c>
      <c r="I8745" s="81">
        <v>770000.0</v>
      </c>
      <c r="J8745" s="81">
        <v>107800.0</v>
      </c>
      <c r="K8745" s="81">
        <v>770000.0</v>
      </c>
      <c r="L8745" s="82">
        <v>0.14</v>
      </c>
      <c r="N8745" s="83">
        <f t="shared" si="1"/>
        <v>0.14</v>
      </c>
      <c r="O8745" s="83">
        <f t="shared" si="2"/>
        <v>0.14</v>
      </c>
      <c r="Q8745" s="83">
        <f t="shared" si="3"/>
        <v>1</v>
      </c>
      <c r="R8745" s="83">
        <f t="shared" si="4"/>
        <v>0.14</v>
      </c>
      <c r="S8745" s="83" t="b">
        <f t="shared" si="5"/>
        <v>0</v>
      </c>
      <c r="T8745" s="72"/>
      <c r="U8745" s="72"/>
      <c r="V8745" s="72"/>
      <c r="W8745" s="72"/>
      <c r="X8745" s="72"/>
      <c r="Y8745" s="72"/>
      <c r="Z8745" s="72"/>
      <c r="AA8745" s="72"/>
      <c r="AB8745" s="72"/>
      <c r="AC8745" s="72"/>
      <c r="AD8745" s="72"/>
      <c r="AE8745" s="72"/>
      <c r="AF8745" s="72"/>
      <c r="AG8745" s="72"/>
      <c r="AH8745" s="72"/>
      <c r="AI8745" s="72"/>
      <c r="AJ8745" s="72"/>
      <c r="AK8745" s="72"/>
    </row>
    <row r="8746" ht="14.25" customHeight="1">
      <c r="A8746" s="78">
        <v>8743.0</v>
      </c>
      <c r="C8746" s="78" t="str">
        <f>VLOOKUP(G8746,[1]Macrodata_CCF!$A$3:$D$55,4,FALSE)</f>
        <v>#ERROR!</v>
      </c>
      <c r="E8746" s="79" t="str">
        <f>VLOOKUP(G8746,[1]Macrodata_CCF!$A$3:$B$55,2,FALSE)</f>
        <v>#ERROR!</v>
      </c>
      <c r="F8746" s="78">
        <v>1.0</v>
      </c>
      <c r="G8746" s="80">
        <v>26.0</v>
      </c>
      <c r="H8746" s="81">
        <v>744840.0</v>
      </c>
      <c r="I8746" s="81">
        <v>810000.0</v>
      </c>
      <c r="J8746" s="81">
        <v>775465.0</v>
      </c>
      <c r="K8746" s="81">
        <v>1620000.0</v>
      </c>
      <c r="L8746" s="82">
        <v>0.4699969306322898</v>
      </c>
      <c r="N8746" s="83">
        <f t="shared" si="1"/>
        <v>0.4699969306</v>
      </c>
      <c r="O8746" s="83">
        <f t="shared" si="2"/>
        <v>0.4699969306</v>
      </c>
      <c r="Q8746" s="83">
        <f t="shared" si="3"/>
        <v>0.08044444444</v>
      </c>
      <c r="R8746" s="83">
        <f t="shared" si="4"/>
        <v>0.03780864198</v>
      </c>
      <c r="S8746" s="83" t="b">
        <f t="shared" si="5"/>
        <v>0</v>
      </c>
      <c r="T8746" s="72"/>
      <c r="U8746" s="72"/>
      <c r="V8746" s="72"/>
      <c r="W8746" s="72"/>
      <c r="X8746" s="72"/>
      <c r="Y8746" s="72"/>
      <c r="Z8746" s="72"/>
      <c r="AA8746" s="72"/>
      <c r="AB8746" s="72"/>
      <c r="AC8746" s="72"/>
      <c r="AD8746" s="72"/>
      <c r="AE8746" s="72"/>
      <c r="AF8746" s="72"/>
      <c r="AG8746" s="72"/>
      <c r="AH8746" s="72"/>
      <c r="AI8746" s="72"/>
      <c r="AJ8746" s="72"/>
      <c r="AK8746" s="72"/>
    </row>
    <row r="8747" ht="14.25" customHeight="1">
      <c r="A8747" s="78">
        <v>8744.0</v>
      </c>
      <c r="C8747" s="78" t="str">
        <f>VLOOKUP(G8747,[1]Macrodata_CCF!$A$3:$D$55,4,FALSE)</f>
        <v>#ERROR!</v>
      </c>
      <c r="E8747" s="79" t="str">
        <f>VLOOKUP(G8747,[1]Macrodata_CCF!$A$3:$B$55,2,FALSE)</f>
        <v>#ERROR!</v>
      </c>
      <c r="F8747" s="78">
        <v>0.0</v>
      </c>
      <c r="G8747" s="80">
        <v>3.0</v>
      </c>
      <c r="H8747" s="81">
        <v>120225.0</v>
      </c>
      <c r="I8747" s="81">
        <v>770000.0</v>
      </c>
      <c r="J8747" s="81">
        <v>354145.0</v>
      </c>
      <c r="K8747" s="81">
        <v>770000.0</v>
      </c>
      <c r="L8747" s="82">
        <v>0.3600015389942672</v>
      </c>
      <c r="N8747" s="83">
        <f t="shared" si="1"/>
        <v>0.360001539</v>
      </c>
      <c r="O8747" s="83">
        <f t="shared" si="2"/>
        <v>0.360001539</v>
      </c>
      <c r="Q8747" s="83">
        <f t="shared" si="3"/>
        <v>0.8438636364</v>
      </c>
      <c r="R8747" s="83">
        <f t="shared" si="4"/>
        <v>0.360001539</v>
      </c>
      <c r="S8747" s="83" t="b">
        <f t="shared" si="5"/>
        <v>0</v>
      </c>
      <c r="T8747" s="72"/>
      <c r="U8747" s="72"/>
      <c r="V8747" s="72"/>
      <c r="W8747" s="72"/>
      <c r="X8747" s="72"/>
      <c r="Y8747" s="72"/>
      <c r="Z8747" s="72"/>
      <c r="AA8747" s="72"/>
      <c r="AB8747" s="72"/>
      <c r="AC8747" s="72"/>
      <c r="AD8747" s="72"/>
      <c r="AE8747" s="72"/>
      <c r="AF8747" s="72"/>
      <c r="AG8747" s="72"/>
      <c r="AH8747" s="72"/>
      <c r="AI8747" s="72"/>
      <c r="AJ8747" s="72"/>
      <c r="AK8747" s="72"/>
    </row>
    <row r="8748" ht="14.25" customHeight="1">
      <c r="A8748" s="78">
        <v>8745.0</v>
      </c>
      <c r="C8748" s="78" t="str">
        <f>VLOOKUP(G8748,[1]Macrodata_CCF!$A$3:$D$55,4,FALSE)</f>
        <v>#ERROR!</v>
      </c>
      <c r="E8748" s="79" t="str">
        <f>VLOOKUP(G8748,[1]Macrodata_CCF!$A$3:$B$55,2,FALSE)</f>
        <v>#ERROR!</v>
      </c>
      <c r="F8748" s="78">
        <v>0.0</v>
      </c>
      <c r="G8748" s="80">
        <v>29.0</v>
      </c>
      <c r="H8748" s="81">
        <v>78795.0</v>
      </c>
      <c r="I8748" s="81">
        <v>560000.0</v>
      </c>
      <c r="J8748" s="81">
        <v>170225.0</v>
      </c>
      <c r="K8748" s="81">
        <v>560000.0</v>
      </c>
      <c r="L8748" s="82">
        <v>0.1900021820222151</v>
      </c>
      <c r="N8748" s="83">
        <f t="shared" si="1"/>
        <v>0.190002182</v>
      </c>
      <c r="O8748" s="83">
        <f t="shared" si="2"/>
        <v>0.190002182</v>
      </c>
      <c r="Q8748" s="83">
        <f t="shared" si="3"/>
        <v>0.8592946429</v>
      </c>
      <c r="R8748" s="83">
        <f t="shared" si="4"/>
        <v>0.190002182</v>
      </c>
      <c r="S8748" s="83" t="b">
        <f t="shared" si="5"/>
        <v>0</v>
      </c>
      <c r="T8748" s="72"/>
      <c r="U8748" s="72"/>
      <c r="V8748" s="72"/>
      <c r="W8748" s="72"/>
      <c r="X8748" s="72"/>
      <c r="Y8748" s="72"/>
      <c r="Z8748" s="72"/>
      <c r="AA8748" s="72"/>
      <c r="AB8748" s="72"/>
      <c r="AC8748" s="72"/>
      <c r="AD8748" s="72"/>
      <c r="AE8748" s="72"/>
      <c r="AF8748" s="72"/>
      <c r="AG8748" s="72"/>
      <c r="AH8748" s="72"/>
      <c r="AI8748" s="72"/>
      <c r="AJ8748" s="72"/>
      <c r="AK8748" s="72"/>
    </row>
    <row r="8749" ht="14.25" customHeight="1">
      <c r="A8749" s="78">
        <v>8746.0</v>
      </c>
      <c r="C8749" s="78" t="str">
        <f>VLOOKUP(G8749,[1]Macrodata_CCF!$A$3:$D$55,4,FALSE)</f>
        <v>#ERROR!</v>
      </c>
      <c r="E8749" s="79" t="str">
        <f>VLOOKUP(G8749,[1]Macrodata_CCF!$A$3:$B$55,2,FALSE)</f>
        <v>#ERROR!</v>
      </c>
      <c r="F8749" s="78">
        <v>0.0</v>
      </c>
      <c r="G8749" s="80">
        <v>46.0</v>
      </c>
      <c r="H8749" s="81">
        <v>319725.0</v>
      </c>
      <c r="I8749" s="81">
        <v>440000.0</v>
      </c>
      <c r="J8749" s="81">
        <v>338970.0</v>
      </c>
      <c r="K8749" s="81">
        <v>440000.0</v>
      </c>
      <c r="L8749" s="82">
        <v>0.1600083142797755</v>
      </c>
      <c r="N8749" s="83">
        <f t="shared" si="1"/>
        <v>0.1600083143</v>
      </c>
      <c r="O8749" s="83">
        <f t="shared" si="2"/>
        <v>0.1600083143</v>
      </c>
      <c r="Q8749" s="83">
        <f t="shared" si="3"/>
        <v>0.2733522727</v>
      </c>
      <c r="R8749" s="83">
        <f t="shared" si="4"/>
        <v>0.1600083143</v>
      </c>
      <c r="S8749" s="83" t="b">
        <f t="shared" si="5"/>
        <v>0</v>
      </c>
      <c r="T8749" s="72"/>
      <c r="U8749" s="72"/>
      <c r="V8749" s="72"/>
      <c r="W8749" s="72"/>
      <c r="X8749" s="72"/>
      <c r="Y8749" s="72"/>
      <c r="Z8749" s="72"/>
      <c r="AA8749" s="72"/>
      <c r="AB8749" s="72"/>
      <c r="AC8749" s="72"/>
      <c r="AD8749" s="72"/>
      <c r="AE8749" s="72"/>
      <c r="AF8749" s="72"/>
      <c r="AG8749" s="72"/>
      <c r="AH8749" s="72"/>
      <c r="AI8749" s="72"/>
      <c r="AJ8749" s="72"/>
      <c r="AK8749" s="72"/>
    </row>
    <row r="8750" ht="14.25" customHeight="1">
      <c r="A8750" s="78">
        <v>8747.0</v>
      </c>
      <c r="C8750" s="78" t="str">
        <f>VLOOKUP(G8750,[1]Macrodata_CCF!$A$3:$D$55,4,FALSE)</f>
        <v>#ERROR!</v>
      </c>
      <c r="E8750" s="79" t="str">
        <f>VLOOKUP(G8750,[1]Macrodata_CCF!$A$3:$B$55,2,FALSE)</f>
        <v>#ERROR!</v>
      </c>
      <c r="F8750" s="78">
        <v>0.0</v>
      </c>
      <c r="G8750" s="80">
        <v>6.0</v>
      </c>
      <c r="H8750" s="81">
        <v>380500.0</v>
      </c>
      <c r="I8750" s="81">
        <v>490000.0</v>
      </c>
      <c r="J8750" s="81">
        <v>327940.0</v>
      </c>
      <c r="K8750" s="81">
        <v>490000.0</v>
      </c>
      <c r="L8750" s="82">
        <v>-0.48</v>
      </c>
      <c r="N8750" s="83">
        <f t="shared" si="1"/>
        <v>-0.48</v>
      </c>
      <c r="O8750" s="83">
        <f t="shared" si="2"/>
        <v>0</v>
      </c>
      <c r="Q8750" s="83">
        <f t="shared" si="3"/>
        <v>0.2234693878</v>
      </c>
      <c r="R8750" s="83">
        <f t="shared" si="4"/>
        <v>-0.48</v>
      </c>
      <c r="S8750" s="83" t="b">
        <f t="shared" si="5"/>
        <v>0</v>
      </c>
      <c r="T8750" s="72"/>
      <c r="U8750" s="72"/>
      <c r="V8750" s="72"/>
      <c r="W8750" s="72"/>
      <c r="X8750" s="72"/>
      <c r="Y8750" s="72"/>
      <c r="Z8750" s="72"/>
      <c r="AA8750" s="72"/>
      <c r="AB8750" s="72"/>
      <c r="AC8750" s="72"/>
      <c r="AD8750" s="72"/>
      <c r="AE8750" s="72"/>
      <c r="AF8750" s="72"/>
      <c r="AG8750" s="72"/>
      <c r="AH8750" s="72"/>
      <c r="AI8750" s="72"/>
      <c r="AJ8750" s="72"/>
      <c r="AK8750" s="72"/>
    </row>
    <row r="8751" ht="14.25" customHeight="1">
      <c r="A8751" s="78">
        <v>8748.0</v>
      </c>
      <c r="C8751" s="78" t="str">
        <f>VLOOKUP(G8751,[1]Macrodata_CCF!$A$3:$D$55,4,FALSE)</f>
        <v>#ERROR!</v>
      </c>
      <c r="E8751" s="79" t="str">
        <f>VLOOKUP(G8751,[1]Macrodata_CCF!$A$3:$B$55,2,FALSE)</f>
        <v>#ERROR!</v>
      </c>
      <c r="F8751" s="78">
        <v>0.0</v>
      </c>
      <c r="G8751" s="80">
        <v>50.0</v>
      </c>
      <c r="H8751" s="81">
        <v>0.0</v>
      </c>
      <c r="I8751" s="81">
        <v>760000.0</v>
      </c>
      <c r="J8751" s="81">
        <v>1085280.0</v>
      </c>
      <c r="K8751" s="81">
        <v>1064000.0</v>
      </c>
      <c r="L8751" s="82">
        <v>1.428</v>
      </c>
      <c r="N8751" s="83">
        <f t="shared" si="1"/>
        <v>1.428</v>
      </c>
      <c r="O8751" s="83">
        <f t="shared" si="2"/>
        <v>1</v>
      </c>
      <c r="Q8751" s="83">
        <f t="shared" si="3"/>
        <v>1</v>
      </c>
      <c r="R8751" s="83">
        <f t="shared" si="4"/>
        <v>1.428</v>
      </c>
      <c r="S8751" s="83" t="b">
        <f t="shared" si="5"/>
        <v>0</v>
      </c>
      <c r="T8751" s="72"/>
      <c r="U8751" s="72"/>
      <c r="V8751" s="72"/>
      <c r="W8751" s="72"/>
      <c r="X8751" s="72"/>
      <c r="Y8751" s="72"/>
      <c r="Z8751" s="72"/>
      <c r="AA8751" s="72"/>
      <c r="AB8751" s="72"/>
      <c r="AC8751" s="72"/>
      <c r="AD8751" s="72"/>
      <c r="AE8751" s="72"/>
      <c r="AF8751" s="72"/>
      <c r="AG8751" s="72"/>
      <c r="AH8751" s="72"/>
      <c r="AI8751" s="72"/>
      <c r="AJ8751" s="72"/>
      <c r="AK8751" s="72"/>
    </row>
    <row r="8752" ht="14.25" customHeight="1">
      <c r="A8752" s="78">
        <v>8749.0</v>
      </c>
      <c r="C8752" s="78" t="str">
        <f>VLOOKUP(G8752,[1]Macrodata_CCF!$A$3:$D$55,4,FALSE)</f>
        <v>#ERROR!</v>
      </c>
      <c r="E8752" s="79" t="str">
        <f>VLOOKUP(G8752,[1]Macrodata_CCF!$A$3:$B$55,2,FALSE)</f>
        <v>#ERROR!</v>
      </c>
      <c r="F8752" s="78">
        <v>0.0</v>
      </c>
      <c r="G8752" s="80">
        <v>33.0</v>
      </c>
      <c r="H8752" s="81">
        <v>0.0</v>
      </c>
      <c r="I8752" s="81">
        <v>120000.0</v>
      </c>
      <c r="J8752" s="81">
        <v>19200.0</v>
      </c>
      <c r="K8752" s="81">
        <v>120000.0</v>
      </c>
      <c r="L8752" s="82">
        <v>0.16</v>
      </c>
      <c r="N8752" s="83">
        <f t="shared" si="1"/>
        <v>0.16</v>
      </c>
      <c r="O8752" s="83">
        <f t="shared" si="2"/>
        <v>0.16</v>
      </c>
      <c r="Q8752" s="83">
        <f t="shared" si="3"/>
        <v>1</v>
      </c>
      <c r="R8752" s="83">
        <f t="shared" si="4"/>
        <v>0.16</v>
      </c>
      <c r="S8752" s="83" t="b">
        <f t="shared" si="5"/>
        <v>0</v>
      </c>
      <c r="T8752" s="72"/>
      <c r="U8752" s="72"/>
      <c r="V8752" s="72"/>
      <c r="W8752" s="72"/>
      <c r="X8752" s="72"/>
      <c r="Y8752" s="72"/>
      <c r="Z8752" s="72"/>
      <c r="AA8752" s="72"/>
      <c r="AB8752" s="72"/>
      <c r="AC8752" s="72"/>
      <c r="AD8752" s="72"/>
      <c r="AE8752" s="72"/>
      <c r="AF8752" s="72"/>
      <c r="AG8752" s="72"/>
      <c r="AH8752" s="72"/>
      <c r="AI8752" s="72"/>
      <c r="AJ8752" s="72"/>
      <c r="AK8752" s="72"/>
    </row>
    <row r="8753" ht="14.25" customHeight="1">
      <c r="A8753" s="78">
        <v>8750.0</v>
      </c>
      <c r="C8753" s="78" t="str">
        <f>VLOOKUP(G8753,[1]Macrodata_CCF!$A$3:$D$55,4,FALSE)</f>
        <v>#ERROR!</v>
      </c>
      <c r="E8753" s="79" t="str">
        <f>VLOOKUP(G8753,[1]Macrodata_CCF!$A$3:$B$55,2,FALSE)</f>
        <v>#ERROR!</v>
      </c>
      <c r="F8753" s="78">
        <v>0.0</v>
      </c>
      <c r="G8753" s="80">
        <v>34.0</v>
      </c>
      <c r="H8753" s="81">
        <v>91645.0</v>
      </c>
      <c r="I8753" s="81">
        <v>200000.0</v>
      </c>
      <c r="J8753" s="81">
        <v>78640.0</v>
      </c>
      <c r="K8753" s="81">
        <v>200000.0</v>
      </c>
      <c r="L8753" s="82">
        <v>-0.1200221494162706</v>
      </c>
      <c r="N8753" s="83">
        <f t="shared" si="1"/>
        <v>-0.1200221494</v>
      </c>
      <c r="O8753" s="83">
        <f t="shared" si="2"/>
        <v>0</v>
      </c>
      <c r="Q8753" s="83">
        <f t="shared" si="3"/>
        <v>0.541775</v>
      </c>
      <c r="R8753" s="83">
        <f t="shared" si="4"/>
        <v>-0.1200221494</v>
      </c>
      <c r="S8753" s="83" t="b">
        <f t="shared" si="5"/>
        <v>0</v>
      </c>
      <c r="T8753" s="72"/>
      <c r="U8753" s="72"/>
      <c r="V8753" s="72"/>
      <c r="W8753" s="72"/>
      <c r="X8753" s="72"/>
      <c r="Y8753" s="72"/>
      <c r="Z8753" s="72"/>
      <c r="AA8753" s="72"/>
      <c r="AB8753" s="72"/>
      <c r="AC8753" s="72"/>
      <c r="AD8753" s="72"/>
      <c r="AE8753" s="72"/>
      <c r="AF8753" s="72"/>
      <c r="AG8753" s="72"/>
      <c r="AH8753" s="72"/>
      <c r="AI8753" s="72"/>
      <c r="AJ8753" s="72"/>
      <c r="AK8753" s="72"/>
    </row>
    <row r="8754" ht="14.25" customHeight="1">
      <c r="A8754" s="78">
        <v>8751.0</v>
      </c>
      <c r="C8754" s="78" t="str">
        <f>VLOOKUP(G8754,[1]Macrodata_CCF!$A$3:$D$55,4,FALSE)</f>
        <v>#ERROR!</v>
      </c>
      <c r="E8754" s="79" t="str">
        <f>VLOOKUP(G8754,[1]Macrodata_CCF!$A$3:$B$55,2,FALSE)</f>
        <v>#ERROR!</v>
      </c>
      <c r="F8754" s="78">
        <v>0.0</v>
      </c>
      <c r="G8754" s="80">
        <v>20.0</v>
      </c>
      <c r="H8754" s="81">
        <v>0.0</v>
      </c>
      <c r="I8754" s="81">
        <v>270000.0</v>
      </c>
      <c r="J8754" s="81">
        <v>37800.0</v>
      </c>
      <c r="K8754" s="81">
        <v>270000.0</v>
      </c>
      <c r="L8754" s="82">
        <v>0.14</v>
      </c>
      <c r="N8754" s="83">
        <f t="shared" si="1"/>
        <v>0.14</v>
      </c>
      <c r="O8754" s="83">
        <f t="shared" si="2"/>
        <v>0.14</v>
      </c>
      <c r="Q8754" s="83">
        <f t="shared" si="3"/>
        <v>1</v>
      </c>
      <c r="R8754" s="83">
        <f t="shared" si="4"/>
        <v>0.14</v>
      </c>
      <c r="S8754" s="83" t="b">
        <f t="shared" si="5"/>
        <v>0</v>
      </c>
      <c r="T8754" s="72"/>
      <c r="U8754" s="72"/>
      <c r="V8754" s="72"/>
      <c r="W8754" s="72"/>
      <c r="X8754" s="72"/>
      <c r="Y8754" s="72"/>
      <c r="Z8754" s="72"/>
      <c r="AA8754" s="72"/>
      <c r="AB8754" s="72"/>
      <c r="AC8754" s="72"/>
      <c r="AD8754" s="72"/>
      <c r="AE8754" s="72"/>
      <c r="AF8754" s="72"/>
      <c r="AG8754" s="72"/>
      <c r="AH8754" s="72"/>
      <c r="AI8754" s="72"/>
      <c r="AJ8754" s="72"/>
      <c r="AK8754" s="72"/>
    </row>
    <row r="8755" ht="14.25" customHeight="1">
      <c r="A8755" s="78">
        <v>8752.0</v>
      </c>
      <c r="C8755" s="78" t="str">
        <f>VLOOKUP(G8755,[1]Macrodata_CCF!$A$3:$D$55,4,FALSE)</f>
        <v>#ERROR!</v>
      </c>
      <c r="E8755" s="79" t="str">
        <f>VLOOKUP(G8755,[1]Macrodata_CCF!$A$3:$B$55,2,FALSE)</f>
        <v>#ERROR!</v>
      </c>
      <c r="F8755" s="78">
        <v>0.0</v>
      </c>
      <c r="G8755" s="80">
        <v>45.0</v>
      </c>
      <c r="H8755" s="81">
        <v>37830.0</v>
      </c>
      <c r="I8755" s="81">
        <v>90000.0</v>
      </c>
      <c r="J8755" s="81">
        <v>46700.0</v>
      </c>
      <c r="K8755" s="81">
        <v>90000.0</v>
      </c>
      <c r="L8755" s="82">
        <v>0.1700210849147019</v>
      </c>
      <c r="N8755" s="83">
        <f t="shared" si="1"/>
        <v>0.1700210849</v>
      </c>
      <c r="O8755" s="83">
        <f t="shared" si="2"/>
        <v>0.1700210849</v>
      </c>
      <c r="Q8755" s="83">
        <f t="shared" si="3"/>
        <v>0.5796666667</v>
      </c>
      <c r="R8755" s="83">
        <f t="shared" si="4"/>
        <v>0.1700210849</v>
      </c>
      <c r="S8755" s="83" t="b">
        <f t="shared" si="5"/>
        <v>0</v>
      </c>
      <c r="T8755" s="72"/>
      <c r="U8755" s="72"/>
      <c r="V8755" s="72"/>
      <c r="W8755" s="72"/>
      <c r="X8755" s="72"/>
      <c r="Y8755" s="72"/>
      <c r="Z8755" s="72"/>
      <c r="AA8755" s="72"/>
      <c r="AB8755" s="72"/>
      <c r="AC8755" s="72"/>
      <c r="AD8755" s="72"/>
      <c r="AE8755" s="72"/>
      <c r="AF8755" s="72"/>
      <c r="AG8755" s="72"/>
      <c r="AH8755" s="72"/>
      <c r="AI8755" s="72"/>
      <c r="AJ8755" s="72"/>
      <c r="AK8755" s="72"/>
    </row>
    <row r="8756" ht="14.25" customHeight="1">
      <c r="A8756" s="78">
        <v>8753.0</v>
      </c>
      <c r="C8756" s="78" t="str">
        <f>VLOOKUP(G8756,[1]Macrodata_CCF!$A$3:$D$55,4,FALSE)</f>
        <v>#ERROR!</v>
      </c>
      <c r="E8756" s="79" t="str">
        <f>VLOOKUP(G8756,[1]Macrodata_CCF!$A$3:$B$55,2,FALSE)</f>
        <v>#ERROR!</v>
      </c>
      <c r="F8756" s="78">
        <v>0.0</v>
      </c>
      <c r="G8756" s="80">
        <v>36.0</v>
      </c>
      <c r="H8756" s="81">
        <v>36820.0</v>
      </c>
      <c r="I8756" s="81">
        <v>90000.0</v>
      </c>
      <c r="J8756" s="81">
        <v>44795.0</v>
      </c>
      <c r="K8756" s="81">
        <v>90000.0</v>
      </c>
      <c r="L8756" s="82">
        <v>0.1499623918766454</v>
      </c>
      <c r="N8756" s="83">
        <f t="shared" si="1"/>
        <v>0.1499623919</v>
      </c>
      <c r="O8756" s="83">
        <f t="shared" si="2"/>
        <v>0.1499623919</v>
      </c>
      <c r="Q8756" s="83">
        <f t="shared" si="3"/>
        <v>0.5908888889</v>
      </c>
      <c r="R8756" s="83">
        <f t="shared" si="4"/>
        <v>0.1499623919</v>
      </c>
      <c r="S8756" s="83" t="b">
        <f t="shared" si="5"/>
        <v>0</v>
      </c>
      <c r="T8756" s="72"/>
      <c r="U8756" s="72"/>
      <c r="V8756" s="72"/>
      <c r="W8756" s="72"/>
      <c r="X8756" s="72"/>
      <c r="Y8756" s="72"/>
      <c r="Z8756" s="72"/>
      <c r="AA8756" s="72"/>
      <c r="AB8756" s="72"/>
      <c r="AC8756" s="72"/>
      <c r="AD8756" s="72"/>
      <c r="AE8756" s="72"/>
      <c r="AF8756" s="72"/>
      <c r="AG8756" s="72"/>
      <c r="AH8756" s="72"/>
      <c r="AI8756" s="72"/>
      <c r="AJ8756" s="72"/>
      <c r="AK8756" s="72"/>
    </row>
    <row r="8757" ht="14.25" customHeight="1">
      <c r="A8757" s="78">
        <v>8754.0</v>
      </c>
      <c r="C8757" s="78" t="str">
        <f>VLOOKUP(G8757,[1]Macrodata_CCF!$A$3:$D$55,4,FALSE)</f>
        <v>#ERROR!</v>
      </c>
      <c r="E8757" s="79" t="str">
        <f>VLOOKUP(G8757,[1]Macrodata_CCF!$A$3:$B$55,2,FALSE)</f>
        <v>#ERROR!</v>
      </c>
      <c r="F8757" s="78">
        <v>0.0</v>
      </c>
      <c r="G8757" s="80">
        <v>13.0</v>
      </c>
      <c r="H8757" s="81">
        <v>498060.0</v>
      </c>
      <c r="I8757" s="81">
        <v>590000.0</v>
      </c>
      <c r="J8757" s="81">
        <v>512770.0</v>
      </c>
      <c r="K8757" s="81">
        <v>590000.0</v>
      </c>
      <c r="L8757" s="82">
        <v>0.1599956493365238</v>
      </c>
      <c r="N8757" s="83">
        <f t="shared" si="1"/>
        <v>0.1599956493</v>
      </c>
      <c r="O8757" s="83">
        <f t="shared" si="2"/>
        <v>0.1599956493</v>
      </c>
      <c r="Q8757" s="83">
        <f t="shared" si="3"/>
        <v>0.1558305085</v>
      </c>
      <c r="R8757" s="83">
        <f t="shared" si="4"/>
        <v>0.1599956493</v>
      </c>
      <c r="S8757" s="83" t="b">
        <f t="shared" si="5"/>
        <v>0</v>
      </c>
      <c r="T8757" s="72"/>
      <c r="U8757" s="72"/>
      <c r="V8757" s="72"/>
      <c r="W8757" s="72"/>
      <c r="X8757" s="72"/>
      <c r="Y8757" s="72"/>
      <c r="Z8757" s="72"/>
      <c r="AA8757" s="72"/>
      <c r="AB8757" s="72"/>
      <c r="AC8757" s="72"/>
      <c r="AD8757" s="72"/>
      <c r="AE8757" s="72"/>
      <c r="AF8757" s="72"/>
      <c r="AG8757" s="72"/>
      <c r="AH8757" s="72"/>
      <c r="AI8757" s="72"/>
      <c r="AJ8757" s="72"/>
      <c r="AK8757" s="72"/>
    </row>
    <row r="8758" ht="14.25" customHeight="1">
      <c r="A8758" s="78">
        <v>8755.0</v>
      </c>
      <c r="C8758" s="78" t="str">
        <f>VLOOKUP(G8758,[1]Macrodata_CCF!$A$3:$D$55,4,FALSE)</f>
        <v>#ERROR!</v>
      </c>
      <c r="E8758" s="79" t="str">
        <f>VLOOKUP(G8758,[1]Macrodata_CCF!$A$3:$B$55,2,FALSE)</f>
        <v>#ERROR!</v>
      </c>
      <c r="F8758" s="78">
        <v>0.0</v>
      </c>
      <c r="G8758" s="80">
        <v>14.0</v>
      </c>
      <c r="H8758" s="81">
        <v>234945.0</v>
      </c>
      <c r="I8758" s="81">
        <v>370000.0</v>
      </c>
      <c r="J8758" s="81">
        <v>253855.0</v>
      </c>
      <c r="K8758" s="81">
        <v>740000.0</v>
      </c>
      <c r="L8758" s="82">
        <v>0.1400170300988486</v>
      </c>
      <c r="N8758" s="83">
        <f t="shared" si="1"/>
        <v>0.1400170301</v>
      </c>
      <c r="O8758" s="83">
        <f t="shared" si="2"/>
        <v>0.1400170301</v>
      </c>
      <c r="Q8758" s="83">
        <f t="shared" si="3"/>
        <v>0.3650135135</v>
      </c>
      <c r="R8758" s="83">
        <f t="shared" si="4"/>
        <v>0.1400170301</v>
      </c>
      <c r="S8758" s="83" t="b">
        <f t="shared" si="5"/>
        <v>0</v>
      </c>
      <c r="T8758" s="72"/>
      <c r="U8758" s="72"/>
      <c r="V8758" s="72"/>
      <c r="W8758" s="72"/>
      <c r="X8758" s="72"/>
      <c r="Y8758" s="72"/>
      <c r="Z8758" s="72"/>
      <c r="AA8758" s="72"/>
      <c r="AB8758" s="72"/>
      <c r="AC8758" s="72"/>
      <c r="AD8758" s="72"/>
      <c r="AE8758" s="72"/>
      <c r="AF8758" s="72"/>
      <c r="AG8758" s="72"/>
      <c r="AH8758" s="72"/>
      <c r="AI8758" s="72"/>
      <c r="AJ8758" s="72"/>
      <c r="AK8758" s="72"/>
    </row>
    <row r="8759" ht="14.25" customHeight="1">
      <c r="A8759" s="78">
        <v>8756.0</v>
      </c>
      <c r="C8759" s="78" t="str">
        <f>VLOOKUP(G8759,[1]Macrodata_CCF!$A$3:$D$55,4,FALSE)</f>
        <v>#ERROR!</v>
      </c>
      <c r="E8759" s="79" t="str">
        <f>VLOOKUP(G8759,[1]Macrodata_CCF!$A$3:$B$55,2,FALSE)</f>
        <v>#ERROR!</v>
      </c>
      <c r="F8759" s="78">
        <v>0.0</v>
      </c>
      <c r="G8759" s="80">
        <v>41.0</v>
      </c>
      <c r="H8759" s="81">
        <v>234525.0</v>
      </c>
      <c r="I8759" s="81">
        <v>700000.0</v>
      </c>
      <c r="J8759" s="81">
        <v>714000.0</v>
      </c>
      <c r="K8759" s="81">
        <v>700000.0</v>
      </c>
      <c r="L8759" s="82">
        <v>1.030076803265481</v>
      </c>
      <c r="N8759" s="83">
        <f t="shared" si="1"/>
        <v>1.030076803</v>
      </c>
      <c r="O8759" s="83">
        <f t="shared" si="2"/>
        <v>1</v>
      </c>
      <c r="Q8759" s="83">
        <f t="shared" si="3"/>
        <v>0.6649642857</v>
      </c>
      <c r="R8759" s="83">
        <f t="shared" si="4"/>
        <v>1.030076803</v>
      </c>
      <c r="S8759" s="83" t="b">
        <f t="shared" si="5"/>
        <v>0</v>
      </c>
      <c r="T8759" s="72"/>
      <c r="U8759" s="72"/>
      <c r="V8759" s="72"/>
      <c r="W8759" s="72"/>
      <c r="X8759" s="72"/>
      <c r="Y8759" s="72"/>
      <c r="Z8759" s="72"/>
      <c r="AA8759" s="72"/>
      <c r="AB8759" s="72"/>
      <c r="AC8759" s="72"/>
      <c r="AD8759" s="72"/>
      <c r="AE8759" s="72"/>
      <c r="AF8759" s="72"/>
      <c r="AG8759" s="72"/>
      <c r="AH8759" s="72"/>
      <c r="AI8759" s="72"/>
      <c r="AJ8759" s="72"/>
      <c r="AK8759" s="72"/>
    </row>
    <row r="8760" ht="14.25" customHeight="1">
      <c r="A8760" s="78">
        <v>8757.0</v>
      </c>
      <c r="C8760" s="78" t="str">
        <f>VLOOKUP(G8760,[1]Macrodata_CCF!$A$3:$D$55,4,FALSE)</f>
        <v>#ERROR!</v>
      </c>
      <c r="E8760" s="79" t="str">
        <f>VLOOKUP(G8760,[1]Macrodata_CCF!$A$3:$B$55,2,FALSE)</f>
        <v>#ERROR!</v>
      </c>
      <c r="F8760" s="78">
        <v>1.0</v>
      </c>
      <c r="G8760" s="80">
        <v>6.0</v>
      </c>
      <c r="H8760" s="81">
        <v>640.0</v>
      </c>
      <c r="I8760" s="81">
        <v>10000.0</v>
      </c>
      <c r="J8760" s="81">
        <v>0.0</v>
      </c>
      <c r="K8760" s="81">
        <v>10000.0</v>
      </c>
      <c r="L8760" s="82">
        <v>-0.06837606837606838</v>
      </c>
      <c r="N8760" s="83">
        <f t="shared" si="1"/>
        <v>-0.06837606838</v>
      </c>
      <c r="O8760" s="83">
        <f t="shared" si="2"/>
        <v>0</v>
      </c>
      <c r="Q8760" s="83">
        <f t="shared" si="3"/>
        <v>0.936</v>
      </c>
      <c r="R8760" s="83">
        <f t="shared" si="4"/>
        <v>-0.06837606838</v>
      </c>
      <c r="S8760" s="83" t="b">
        <f t="shared" si="5"/>
        <v>0</v>
      </c>
      <c r="T8760" s="72"/>
      <c r="U8760" s="72"/>
      <c r="V8760" s="72"/>
      <c r="W8760" s="72"/>
      <c r="X8760" s="72"/>
      <c r="Y8760" s="72"/>
      <c r="Z8760" s="72"/>
      <c r="AA8760" s="72"/>
      <c r="AB8760" s="72"/>
      <c r="AC8760" s="72"/>
      <c r="AD8760" s="72"/>
      <c r="AE8760" s="72"/>
      <c r="AF8760" s="72"/>
      <c r="AG8760" s="72"/>
      <c r="AH8760" s="72"/>
      <c r="AI8760" s="72"/>
      <c r="AJ8760" s="72"/>
      <c r="AK8760" s="72"/>
    </row>
    <row r="8761" ht="14.25" customHeight="1">
      <c r="A8761" s="78">
        <v>8758.0</v>
      </c>
      <c r="C8761" s="78" t="str">
        <f>VLOOKUP(G8761,[1]Macrodata_CCF!$A$3:$D$55,4,FALSE)</f>
        <v>#ERROR!</v>
      </c>
      <c r="E8761" s="79" t="str">
        <f>VLOOKUP(G8761,[1]Macrodata_CCF!$A$3:$B$55,2,FALSE)</f>
        <v>#ERROR!</v>
      </c>
      <c r="F8761" s="78">
        <v>0.0</v>
      </c>
      <c r="G8761" s="80">
        <v>27.0</v>
      </c>
      <c r="H8761" s="81">
        <v>0.0</v>
      </c>
      <c r="I8761" s="81">
        <v>870000.0</v>
      </c>
      <c r="J8761" s="81">
        <v>174000.0</v>
      </c>
      <c r="K8761" s="81">
        <v>870000.0</v>
      </c>
      <c r="L8761" s="82">
        <v>0.2</v>
      </c>
      <c r="N8761" s="83">
        <f t="shared" si="1"/>
        <v>0.2</v>
      </c>
      <c r="O8761" s="83">
        <f t="shared" si="2"/>
        <v>0.2</v>
      </c>
      <c r="Q8761" s="83">
        <f t="shared" si="3"/>
        <v>1</v>
      </c>
      <c r="R8761" s="83">
        <f t="shared" si="4"/>
        <v>0.2</v>
      </c>
      <c r="S8761" s="83" t="b">
        <f t="shared" si="5"/>
        <v>0</v>
      </c>
      <c r="T8761" s="72"/>
      <c r="U8761" s="72"/>
      <c r="V8761" s="72"/>
      <c r="W8761" s="72"/>
      <c r="X8761" s="72"/>
      <c r="Y8761" s="72"/>
      <c r="Z8761" s="72"/>
      <c r="AA8761" s="72"/>
      <c r="AB8761" s="72"/>
      <c r="AC8761" s="72"/>
      <c r="AD8761" s="72"/>
      <c r="AE8761" s="72"/>
      <c r="AF8761" s="72"/>
      <c r="AG8761" s="72"/>
      <c r="AH8761" s="72"/>
      <c r="AI8761" s="72"/>
      <c r="AJ8761" s="72"/>
      <c r="AK8761" s="72"/>
    </row>
    <row r="8762" ht="14.25" customHeight="1">
      <c r="A8762" s="78">
        <v>8759.0</v>
      </c>
      <c r="C8762" s="78" t="str">
        <f>VLOOKUP(G8762,[1]Macrodata_CCF!$A$3:$D$55,4,FALSE)</f>
        <v>#ERROR!</v>
      </c>
      <c r="E8762" s="79" t="str">
        <f>VLOOKUP(G8762,[1]Macrodata_CCF!$A$3:$B$55,2,FALSE)</f>
        <v>#ERROR!</v>
      </c>
      <c r="F8762" s="78">
        <v>0.0</v>
      </c>
      <c r="G8762" s="80">
        <v>50.0</v>
      </c>
      <c r="H8762" s="81">
        <v>25350.0</v>
      </c>
      <c r="I8762" s="81">
        <v>420000.0</v>
      </c>
      <c r="J8762" s="81">
        <v>428400.0</v>
      </c>
      <c r="K8762" s="81">
        <v>420000.0</v>
      </c>
      <c r="L8762" s="82">
        <v>1.021284682630179</v>
      </c>
      <c r="N8762" s="83">
        <f t="shared" si="1"/>
        <v>1.021284683</v>
      </c>
      <c r="O8762" s="83">
        <f t="shared" si="2"/>
        <v>1</v>
      </c>
      <c r="Q8762" s="83">
        <f t="shared" si="3"/>
        <v>0.9396428571</v>
      </c>
      <c r="R8762" s="83">
        <f t="shared" si="4"/>
        <v>1.021284683</v>
      </c>
      <c r="S8762" s="83" t="b">
        <f t="shared" si="5"/>
        <v>0</v>
      </c>
      <c r="T8762" s="72"/>
      <c r="U8762" s="72"/>
      <c r="V8762" s="72"/>
      <c r="W8762" s="72"/>
      <c r="X8762" s="72"/>
      <c r="Y8762" s="72"/>
      <c r="Z8762" s="72"/>
      <c r="AA8762" s="72"/>
      <c r="AB8762" s="72"/>
      <c r="AC8762" s="72"/>
      <c r="AD8762" s="72"/>
      <c r="AE8762" s="72"/>
      <c r="AF8762" s="72"/>
      <c r="AG8762" s="72"/>
      <c r="AH8762" s="72"/>
      <c r="AI8762" s="72"/>
      <c r="AJ8762" s="72"/>
      <c r="AK8762" s="72"/>
    </row>
    <row r="8763" ht="14.25" customHeight="1">
      <c r="A8763" s="78">
        <v>8760.0</v>
      </c>
      <c r="C8763" s="78" t="str">
        <f>VLOOKUP(G8763,[1]Macrodata_CCF!$A$3:$D$55,4,FALSE)</f>
        <v>#ERROR!</v>
      </c>
      <c r="E8763" s="79" t="str">
        <f>VLOOKUP(G8763,[1]Macrodata_CCF!$A$3:$B$55,2,FALSE)</f>
        <v>#ERROR!</v>
      </c>
      <c r="F8763" s="78">
        <v>0.0</v>
      </c>
      <c r="G8763" s="80">
        <v>23.0</v>
      </c>
      <c r="H8763" s="81">
        <v>109925.0</v>
      </c>
      <c r="I8763" s="81">
        <v>320000.0</v>
      </c>
      <c r="J8763" s="81">
        <v>139335.0</v>
      </c>
      <c r="K8763" s="81">
        <v>320000.0</v>
      </c>
      <c r="L8763" s="82">
        <v>0.1399976198976556</v>
      </c>
      <c r="N8763" s="83">
        <f t="shared" si="1"/>
        <v>0.1399976199</v>
      </c>
      <c r="O8763" s="83">
        <f t="shared" si="2"/>
        <v>0.1399976199</v>
      </c>
      <c r="Q8763" s="83">
        <f t="shared" si="3"/>
        <v>0.656484375</v>
      </c>
      <c r="R8763" s="83">
        <f t="shared" si="4"/>
        <v>0.1399976199</v>
      </c>
      <c r="S8763" s="83" t="b">
        <f t="shared" si="5"/>
        <v>0</v>
      </c>
      <c r="T8763" s="72"/>
      <c r="U8763" s="72"/>
      <c r="V8763" s="72"/>
      <c r="W8763" s="72"/>
      <c r="X8763" s="72"/>
      <c r="Y8763" s="72"/>
      <c r="Z8763" s="72"/>
      <c r="AA8763" s="72"/>
      <c r="AB8763" s="72"/>
      <c r="AC8763" s="72"/>
      <c r="AD8763" s="72"/>
      <c r="AE8763" s="72"/>
      <c r="AF8763" s="72"/>
      <c r="AG8763" s="72"/>
      <c r="AH8763" s="72"/>
      <c r="AI8763" s="72"/>
      <c r="AJ8763" s="72"/>
      <c r="AK8763" s="72"/>
    </row>
    <row r="8764" ht="14.25" customHeight="1">
      <c r="A8764" s="78">
        <v>8761.0</v>
      </c>
      <c r="C8764" s="78" t="str">
        <f>VLOOKUP(G8764,[1]Macrodata_CCF!$A$3:$D$55,4,FALSE)</f>
        <v>#ERROR!</v>
      </c>
      <c r="E8764" s="79" t="str">
        <f>VLOOKUP(G8764,[1]Macrodata_CCF!$A$3:$B$55,2,FALSE)</f>
        <v>#ERROR!</v>
      </c>
      <c r="F8764" s="78">
        <v>0.0</v>
      </c>
      <c r="G8764" s="80">
        <v>29.0</v>
      </c>
      <c r="H8764" s="81">
        <v>67660.0</v>
      </c>
      <c r="I8764" s="81">
        <v>520000.0</v>
      </c>
      <c r="J8764" s="81">
        <v>149080.0</v>
      </c>
      <c r="K8764" s="81">
        <v>520000.0</v>
      </c>
      <c r="L8764" s="82">
        <v>0.1799973471282663</v>
      </c>
      <c r="N8764" s="83">
        <f t="shared" si="1"/>
        <v>0.1799973471</v>
      </c>
      <c r="O8764" s="83">
        <f t="shared" si="2"/>
        <v>0.1799973471</v>
      </c>
      <c r="Q8764" s="83">
        <f t="shared" si="3"/>
        <v>0.8698846154</v>
      </c>
      <c r="R8764" s="83">
        <f t="shared" si="4"/>
        <v>0.1799973471</v>
      </c>
      <c r="S8764" s="83" t="b">
        <f t="shared" si="5"/>
        <v>0</v>
      </c>
      <c r="T8764" s="72"/>
      <c r="U8764" s="72"/>
      <c r="V8764" s="72"/>
      <c r="W8764" s="72"/>
      <c r="X8764" s="72"/>
      <c r="Y8764" s="72"/>
      <c r="Z8764" s="72"/>
      <c r="AA8764" s="72"/>
      <c r="AB8764" s="72"/>
      <c r="AC8764" s="72"/>
      <c r="AD8764" s="72"/>
      <c r="AE8764" s="72"/>
      <c r="AF8764" s="72"/>
      <c r="AG8764" s="72"/>
      <c r="AH8764" s="72"/>
      <c r="AI8764" s="72"/>
      <c r="AJ8764" s="72"/>
      <c r="AK8764" s="72"/>
    </row>
    <row r="8765" ht="14.25" customHeight="1">
      <c r="A8765" s="78">
        <v>8762.0</v>
      </c>
      <c r="C8765" s="78" t="str">
        <f>VLOOKUP(G8765,[1]Macrodata_CCF!$A$3:$D$55,4,FALSE)</f>
        <v>#ERROR!</v>
      </c>
      <c r="E8765" s="79" t="str">
        <f>VLOOKUP(G8765,[1]Macrodata_CCF!$A$3:$B$55,2,FALSE)</f>
        <v>#ERROR!</v>
      </c>
      <c r="F8765" s="78">
        <v>0.0</v>
      </c>
      <c r="G8765" s="80">
        <v>52.0</v>
      </c>
      <c r="H8765" s="81">
        <v>751525.0</v>
      </c>
      <c r="I8765" s="81">
        <v>800000.0</v>
      </c>
      <c r="J8765" s="81">
        <v>755405.0</v>
      </c>
      <c r="K8765" s="81">
        <v>1600000.0</v>
      </c>
      <c r="L8765" s="82">
        <v>0.08004125838060856</v>
      </c>
      <c r="N8765" s="83">
        <f t="shared" si="1"/>
        <v>0.08004125838</v>
      </c>
      <c r="O8765" s="83">
        <f t="shared" si="2"/>
        <v>0.08004125838</v>
      </c>
      <c r="Q8765" s="83">
        <f t="shared" si="3"/>
        <v>0.06059375</v>
      </c>
      <c r="R8765" s="83">
        <f t="shared" si="4"/>
        <v>0.00485</v>
      </c>
      <c r="S8765" s="83" t="b">
        <f t="shared" si="5"/>
        <v>0</v>
      </c>
      <c r="T8765" s="72"/>
      <c r="U8765" s="72"/>
      <c r="V8765" s="72"/>
      <c r="W8765" s="72"/>
      <c r="X8765" s="72"/>
      <c r="Y8765" s="72"/>
      <c r="Z8765" s="72"/>
      <c r="AA8765" s="72"/>
      <c r="AB8765" s="72"/>
      <c r="AC8765" s="72"/>
      <c r="AD8765" s="72"/>
      <c r="AE8765" s="72"/>
      <c r="AF8765" s="72"/>
      <c r="AG8765" s="72"/>
      <c r="AH8765" s="72"/>
      <c r="AI8765" s="72"/>
      <c r="AJ8765" s="72"/>
      <c r="AK8765" s="72"/>
    </row>
    <row r="8766" ht="14.25" customHeight="1">
      <c r="A8766" s="78">
        <v>8763.0</v>
      </c>
      <c r="C8766" s="78" t="str">
        <f>VLOOKUP(G8766,[1]Macrodata_CCF!$A$3:$D$55,4,FALSE)</f>
        <v>#ERROR!</v>
      </c>
      <c r="E8766" s="79" t="str">
        <f>VLOOKUP(G8766,[1]Macrodata_CCF!$A$3:$B$55,2,FALSE)</f>
        <v>#ERROR!</v>
      </c>
      <c r="F8766" s="78">
        <v>1.0</v>
      </c>
      <c r="G8766" s="80">
        <v>27.0</v>
      </c>
      <c r="H8766" s="81">
        <v>2705.0</v>
      </c>
      <c r="I8766" s="81">
        <v>610000.0</v>
      </c>
      <c r="J8766" s="81">
        <v>664655.0</v>
      </c>
      <c r="K8766" s="81">
        <v>1159000.0</v>
      </c>
      <c r="L8766" s="82">
        <v>1.0899974476984</v>
      </c>
      <c r="N8766" s="83">
        <f t="shared" si="1"/>
        <v>1.089997448</v>
      </c>
      <c r="O8766" s="83">
        <f t="shared" si="2"/>
        <v>1</v>
      </c>
      <c r="Q8766" s="83">
        <f t="shared" si="3"/>
        <v>0.9955655738</v>
      </c>
      <c r="R8766" s="83">
        <f t="shared" si="4"/>
        <v>1.089997448</v>
      </c>
      <c r="S8766" s="83" t="b">
        <f t="shared" si="5"/>
        <v>0</v>
      </c>
      <c r="T8766" s="72"/>
      <c r="U8766" s="72"/>
      <c r="V8766" s="72"/>
      <c r="W8766" s="72"/>
      <c r="X8766" s="72"/>
      <c r="Y8766" s="72"/>
      <c r="Z8766" s="72"/>
      <c r="AA8766" s="72"/>
      <c r="AB8766" s="72"/>
      <c r="AC8766" s="72"/>
      <c r="AD8766" s="72"/>
      <c r="AE8766" s="72"/>
      <c r="AF8766" s="72"/>
      <c r="AG8766" s="72"/>
      <c r="AH8766" s="72"/>
      <c r="AI8766" s="72"/>
      <c r="AJ8766" s="72"/>
      <c r="AK8766" s="72"/>
    </row>
    <row r="8767" ht="14.25" customHeight="1">
      <c r="A8767" s="78">
        <v>8764.0</v>
      </c>
      <c r="C8767" s="78" t="str">
        <f>VLOOKUP(G8767,[1]Macrodata_CCF!$A$3:$D$55,4,FALSE)</f>
        <v>#ERROR!</v>
      </c>
      <c r="E8767" s="79" t="str">
        <f>VLOOKUP(G8767,[1]Macrodata_CCF!$A$3:$B$55,2,FALSE)</f>
        <v>#ERROR!</v>
      </c>
      <c r="F8767" s="78">
        <v>1.0</v>
      </c>
      <c r="G8767" s="80">
        <v>23.0</v>
      </c>
      <c r="H8767" s="81">
        <v>253485.0</v>
      </c>
      <c r="I8767" s="81">
        <v>690000.0</v>
      </c>
      <c r="J8767" s="81">
        <v>489205.0</v>
      </c>
      <c r="K8767" s="81">
        <v>690000.0</v>
      </c>
      <c r="L8767" s="82">
        <v>0.5400043526568388</v>
      </c>
      <c r="N8767" s="83">
        <f t="shared" si="1"/>
        <v>0.5400043527</v>
      </c>
      <c r="O8767" s="83">
        <f t="shared" si="2"/>
        <v>0.5400043527</v>
      </c>
      <c r="Q8767" s="83">
        <f t="shared" si="3"/>
        <v>0.6326304348</v>
      </c>
      <c r="R8767" s="83">
        <f t="shared" si="4"/>
        <v>0.5400043527</v>
      </c>
      <c r="S8767" s="83" t="b">
        <f t="shared" si="5"/>
        <v>0</v>
      </c>
      <c r="T8767" s="72"/>
      <c r="U8767" s="72"/>
      <c r="V8767" s="72"/>
      <c r="W8767" s="72"/>
      <c r="X8767" s="72"/>
      <c r="Y8767" s="72"/>
      <c r="Z8767" s="72"/>
      <c r="AA8767" s="72"/>
      <c r="AB8767" s="72"/>
      <c r="AC8767" s="72"/>
      <c r="AD8767" s="72"/>
      <c r="AE8767" s="72"/>
      <c r="AF8767" s="72"/>
      <c r="AG8767" s="72"/>
      <c r="AH8767" s="72"/>
      <c r="AI8767" s="72"/>
      <c r="AJ8767" s="72"/>
      <c r="AK8767" s="72"/>
    </row>
    <row r="8768" ht="14.25" customHeight="1">
      <c r="A8768" s="78">
        <v>8765.0</v>
      </c>
      <c r="C8768" s="78" t="str">
        <f>VLOOKUP(G8768,[1]Macrodata_CCF!$A$3:$D$55,4,FALSE)</f>
        <v>#ERROR!</v>
      </c>
      <c r="E8768" s="79" t="str">
        <f>VLOOKUP(G8768,[1]Macrodata_CCF!$A$3:$B$55,2,FALSE)</f>
        <v>#ERROR!</v>
      </c>
      <c r="F8768" s="78">
        <v>1.0</v>
      </c>
      <c r="G8768" s="80">
        <v>48.0</v>
      </c>
      <c r="H8768" s="81">
        <v>0.0</v>
      </c>
      <c r="I8768" s="81">
        <v>10000.0</v>
      </c>
      <c r="J8768" s="81">
        <v>6000.0</v>
      </c>
      <c r="K8768" s="81">
        <v>14000.0</v>
      </c>
      <c r="L8768" s="82">
        <v>0.6</v>
      </c>
      <c r="N8768" s="83">
        <f t="shared" si="1"/>
        <v>0.6</v>
      </c>
      <c r="O8768" s="83">
        <f t="shared" si="2"/>
        <v>0.6</v>
      </c>
      <c r="Q8768" s="83">
        <f t="shared" si="3"/>
        <v>1</v>
      </c>
      <c r="R8768" s="83">
        <f t="shared" si="4"/>
        <v>0.6</v>
      </c>
      <c r="S8768" s="83" t="b">
        <f t="shared" si="5"/>
        <v>0</v>
      </c>
      <c r="T8768" s="72"/>
      <c r="U8768" s="72"/>
      <c r="V8768" s="72"/>
      <c r="W8768" s="72"/>
      <c r="X8768" s="72"/>
      <c r="Y8768" s="72"/>
      <c r="Z8768" s="72"/>
      <c r="AA8768" s="72"/>
      <c r="AB8768" s="72"/>
      <c r="AC8768" s="72"/>
      <c r="AD8768" s="72"/>
      <c r="AE8768" s="72"/>
      <c r="AF8768" s="72"/>
      <c r="AG8768" s="72"/>
      <c r="AH8768" s="72"/>
      <c r="AI8768" s="72"/>
      <c r="AJ8768" s="72"/>
      <c r="AK8768" s="72"/>
    </row>
    <row r="8769" ht="14.25" customHeight="1">
      <c r="A8769" s="78">
        <v>8766.0</v>
      </c>
      <c r="C8769" s="78" t="str">
        <f>VLOOKUP(G8769,[1]Macrodata_CCF!$A$3:$D$55,4,FALSE)</f>
        <v>#ERROR!</v>
      </c>
      <c r="E8769" s="79" t="str">
        <f>VLOOKUP(G8769,[1]Macrodata_CCF!$A$3:$B$55,2,FALSE)</f>
        <v>#ERROR!</v>
      </c>
      <c r="F8769" s="78">
        <v>0.0</v>
      </c>
      <c r="G8769" s="80">
        <v>39.0</v>
      </c>
      <c r="H8769" s="81">
        <v>0.0</v>
      </c>
      <c r="I8769" s="81">
        <v>690000.0</v>
      </c>
      <c r="J8769" s="81">
        <v>703800.0</v>
      </c>
      <c r="K8769" s="81">
        <v>690000.0</v>
      </c>
      <c r="L8769" s="82">
        <v>1.02</v>
      </c>
      <c r="N8769" s="83">
        <f t="shared" si="1"/>
        <v>1.02</v>
      </c>
      <c r="O8769" s="83">
        <f t="shared" si="2"/>
        <v>1</v>
      </c>
      <c r="Q8769" s="83">
        <f t="shared" si="3"/>
        <v>1</v>
      </c>
      <c r="R8769" s="83">
        <f t="shared" si="4"/>
        <v>1.02</v>
      </c>
      <c r="S8769" s="83" t="b">
        <f t="shared" si="5"/>
        <v>0</v>
      </c>
      <c r="T8769" s="72"/>
      <c r="U8769" s="72"/>
      <c r="V8769" s="72"/>
      <c r="W8769" s="72"/>
      <c r="X8769" s="72"/>
      <c r="Y8769" s="72"/>
      <c r="Z8769" s="72"/>
      <c r="AA8769" s="72"/>
      <c r="AB8769" s="72"/>
      <c r="AC8769" s="72"/>
      <c r="AD8769" s="72"/>
      <c r="AE8769" s="72"/>
      <c r="AF8769" s="72"/>
      <c r="AG8769" s="72"/>
      <c r="AH8769" s="72"/>
      <c r="AI8769" s="72"/>
      <c r="AJ8769" s="72"/>
      <c r="AK8769" s="72"/>
    </row>
    <row r="8770" ht="14.25" customHeight="1">
      <c r="A8770" s="78">
        <v>8767.0</v>
      </c>
      <c r="C8770" s="78" t="str">
        <f>VLOOKUP(G8770,[1]Macrodata_CCF!$A$3:$D$55,4,FALSE)</f>
        <v>#ERROR!</v>
      </c>
      <c r="E8770" s="79" t="str">
        <f>VLOOKUP(G8770,[1]Macrodata_CCF!$A$3:$B$55,2,FALSE)</f>
        <v>#ERROR!</v>
      </c>
      <c r="F8770" s="78">
        <v>0.0</v>
      </c>
      <c r="G8770" s="80">
        <v>22.0</v>
      </c>
      <c r="H8770" s="81">
        <v>59390.0</v>
      </c>
      <c r="I8770" s="81">
        <v>150000.0</v>
      </c>
      <c r="J8770" s="81">
        <v>74795.0</v>
      </c>
      <c r="K8770" s="81">
        <v>150000.0</v>
      </c>
      <c r="L8770" s="82">
        <v>0.1700143472022956</v>
      </c>
      <c r="N8770" s="83">
        <f t="shared" si="1"/>
        <v>0.1700143472</v>
      </c>
      <c r="O8770" s="83">
        <f t="shared" si="2"/>
        <v>0.1700143472</v>
      </c>
      <c r="Q8770" s="83">
        <f t="shared" si="3"/>
        <v>0.6040666667</v>
      </c>
      <c r="R8770" s="83">
        <f t="shared" si="4"/>
        <v>0.1700143472</v>
      </c>
      <c r="S8770" s="83" t="b">
        <f t="shared" si="5"/>
        <v>0</v>
      </c>
      <c r="T8770" s="72"/>
      <c r="U8770" s="72"/>
      <c r="V8770" s="72"/>
      <c r="W8770" s="72"/>
      <c r="X8770" s="72"/>
      <c r="Y8770" s="72"/>
      <c r="Z8770" s="72"/>
      <c r="AA8770" s="72"/>
      <c r="AB8770" s="72"/>
      <c r="AC8770" s="72"/>
      <c r="AD8770" s="72"/>
      <c r="AE8770" s="72"/>
      <c r="AF8770" s="72"/>
      <c r="AG8770" s="72"/>
      <c r="AH8770" s="72"/>
      <c r="AI8770" s="72"/>
      <c r="AJ8770" s="72"/>
      <c r="AK8770" s="72"/>
    </row>
    <row r="8771" ht="14.25" customHeight="1">
      <c r="A8771" s="78">
        <v>8768.0</v>
      </c>
      <c r="C8771" s="78" t="str">
        <f>VLOOKUP(G8771,[1]Macrodata_CCF!$A$3:$D$55,4,FALSE)</f>
        <v>#ERROR!</v>
      </c>
      <c r="E8771" s="79" t="str">
        <f>VLOOKUP(G8771,[1]Macrodata_CCF!$A$3:$B$55,2,FALSE)</f>
        <v>#ERROR!</v>
      </c>
      <c r="F8771" s="78">
        <v>0.0</v>
      </c>
      <c r="G8771" s="80">
        <v>37.0</v>
      </c>
      <c r="H8771" s="81">
        <v>154835.0</v>
      </c>
      <c r="I8771" s="81">
        <v>260000.0</v>
      </c>
      <c r="J8771" s="81">
        <v>156940.0</v>
      </c>
      <c r="K8771" s="81">
        <v>416000.0</v>
      </c>
      <c r="L8771" s="82">
        <v>0.02001616507393144</v>
      </c>
      <c r="N8771" s="83">
        <f t="shared" si="1"/>
        <v>0.02001616507</v>
      </c>
      <c r="O8771" s="83">
        <f t="shared" si="2"/>
        <v>0.02001616507</v>
      </c>
      <c r="Q8771" s="83">
        <f t="shared" si="3"/>
        <v>0.4044807692</v>
      </c>
      <c r="R8771" s="83">
        <f t="shared" si="4"/>
        <v>0.02001616507</v>
      </c>
      <c r="S8771" s="83" t="b">
        <f t="shared" si="5"/>
        <v>0</v>
      </c>
      <c r="T8771" s="72"/>
      <c r="U8771" s="72"/>
      <c r="V8771" s="72"/>
      <c r="W8771" s="72"/>
      <c r="X8771" s="72"/>
      <c r="Y8771" s="72"/>
      <c r="Z8771" s="72"/>
      <c r="AA8771" s="72"/>
      <c r="AB8771" s="72"/>
      <c r="AC8771" s="72"/>
      <c r="AD8771" s="72"/>
      <c r="AE8771" s="72"/>
      <c r="AF8771" s="72"/>
      <c r="AG8771" s="72"/>
      <c r="AH8771" s="72"/>
      <c r="AI8771" s="72"/>
      <c r="AJ8771" s="72"/>
      <c r="AK8771" s="72"/>
    </row>
    <row r="8772" ht="14.25" customHeight="1">
      <c r="A8772" s="78">
        <v>8769.0</v>
      </c>
      <c r="C8772" s="78" t="str">
        <f>VLOOKUP(G8772,[1]Macrodata_CCF!$A$3:$D$55,4,FALSE)</f>
        <v>#ERROR!</v>
      </c>
      <c r="E8772" s="79" t="str">
        <f>VLOOKUP(G8772,[1]Macrodata_CCF!$A$3:$B$55,2,FALSE)</f>
        <v>#ERROR!</v>
      </c>
      <c r="F8772" s="78">
        <v>0.0</v>
      </c>
      <c r="G8772" s="80">
        <v>53.0</v>
      </c>
      <c r="H8772" s="81">
        <v>828355.0</v>
      </c>
      <c r="I8772" s="81">
        <v>920000.0</v>
      </c>
      <c r="J8772" s="81">
        <v>834770.0</v>
      </c>
      <c r="K8772" s="81">
        <v>920000.0</v>
      </c>
      <c r="L8772" s="82">
        <v>0.06999836324949534</v>
      </c>
      <c r="N8772" s="83">
        <f t="shared" si="1"/>
        <v>0.06999836325</v>
      </c>
      <c r="O8772" s="83">
        <f t="shared" si="2"/>
        <v>0.06999836325</v>
      </c>
      <c r="Q8772" s="83">
        <f t="shared" si="3"/>
        <v>0.09961413043</v>
      </c>
      <c r="R8772" s="83">
        <f t="shared" si="4"/>
        <v>0.006972826087</v>
      </c>
      <c r="S8772" s="83" t="b">
        <f t="shared" si="5"/>
        <v>0</v>
      </c>
      <c r="T8772" s="72"/>
      <c r="U8772" s="72"/>
      <c r="V8772" s="72"/>
      <c r="W8772" s="72"/>
      <c r="X8772" s="72"/>
      <c r="Y8772" s="72"/>
      <c r="Z8772" s="72"/>
      <c r="AA8772" s="72"/>
      <c r="AB8772" s="72"/>
      <c r="AC8772" s="72"/>
      <c r="AD8772" s="72"/>
      <c r="AE8772" s="72"/>
      <c r="AF8772" s="72"/>
      <c r="AG8772" s="72"/>
      <c r="AH8772" s="72"/>
      <c r="AI8772" s="72"/>
      <c r="AJ8772" s="72"/>
      <c r="AK8772" s="72"/>
    </row>
    <row r="8773" ht="14.25" customHeight="1">
      <c r="A8773" s="78">
        <v>8770.0</v>
      </c>
      <c r="C8773" s="78" t="str">
        <f>VLOOKUP(G8773,[1]Macrodata_CCF!$A$3:$D$55,4,FALSE)</f>
        <v>#ERROR!</v>
      </c>
      <c r="E8773" s="79" t="str">
        <f>VLOOKUP(G8773,[1]Macrodata_CCF!$A$3:$B$55,2,FALSE)</f>
        <v>#ERROR!</v>
      </c>
      <c r="F8773" s="78">
        <v>0.0</v>
      </c>
      <c r="G8773" s="80">
        <v>42.0</v>
      </c>
      <c r="H8773" s="81">
        <v>6375.0</v>
      </c>
      <c r="I8773" s="81">
        <v>10000.0</v>
      </c>
      <c r="J8773" s="81">
        <v>10200.0</v>
      </c>
      <c r="K8773" s="81">
        <v>10000.0</v>
      </c>
      <c r="L8773" s="82">
        <v>1.055172413793104</v>
      </c>
      <c r="N8773" s="83">
        <f t="shared" si="1"/>
        <v>1.055172414</v>
      </c>
      <c r="O8773" s="83">
        <f t="shared" si="2"/>
        <v>1</v>
      </c>
      <c r="Q8773" s="83">
        <f t="shared" si="3"/>
        <v>0.3625</v>
      </c>
      <c r="R8773" s="83">
        <f t="shared" si="4"/>
        <v>1.055172414</v>
      </c>
      <c r="S8773" s="83" t="b">
        <f t="shared" si="5"/>
        <v>0</v>
      </c>
      <c r="T8773" s="72"/>
      <c r="U8773" s="72"/>
      <c r="V8773" s="72"/>
      <c r="W8773" s="72"/>
      <c r="X8773" s="72"/>
      <c r="Y8773" s="72"/>
      <c r="Z8773" s="72"/>
      <c r="AA8773" s="72"/>
      <c r="AB8773" s="72"/>
      <c r="AC8773" s="72"/>
      <c r="AD8773" s="72"/>
      <c r="AE8773" s="72"/>
      <c r="AF8773" s="72"/>
      <c r="AG8773" s="72"/>
      <c r="AH8773" s="72"/>
      <c r="AI8773" s="72"/>
      <c r="AJ8773" s="72"/>
      <c r="AK8773" s="72"/>
    </row>
    <row r="8774" ht="14.25" customHeight="1">
      <c r="A8774" s="78">
        <v>8771.0</v>
      </c>
      <c r="C8774" s="78" t="str">
        <f>VLOOKUP(G8774,[1]Macrodata_CCF!$A$3:$D$55,4,FALSE)</f>
        <v>#ERROR!</v>
      </c>
      <c r="E8774" s="79" t="str">
        <f>VLOOKUP(G8774,[1]Macrodata_CCF!$A$3:$B$55,2,FALSE)</f>
        <v>#ERROR!</v>
      </c>
      <c r="F8774" s="78">
        <v>0.0</v>
      </c>
      <c r="G8774" s="80">
        <v>17.0</v>
      </c>
      <c r="H8774" s="81">
        <v>46980.0</v>
      </c>
      <c r="I8774" s="81">
        <v>260000.0</v>
      </c>
      <c r="J8774" s="81">
        <v>89585.0</v>
      </c>
      <c r="K8774" s="81">
        <v>260000.0</v>
      </c>
      <c r="L8774" s="82">
        <v>0.2000046943948925</v>
      </c>
      <c r="N8774" s="83">
        <f t="shared" si="1"/>
        <v>0.2000046944</v>
      </c>
      <c r="O8774" s="83">
        <f t="shared" si="2"/>
        <v>0.2000046944</v>
      </c>
      <c r="Q8774" s="83">
        <f t="shared" si="3"/>
        <v>0.8193076923</v>
      </c>
      <c r="R8774" s="83">
        <f t="shared" si="4"/>
        <v>0.2000046944</v>
      </c>
      <c r="S8774" s="83" t="b">
        <f t="shared" si="5"/>
        <v>0</v>
      </c>
      <c r="T8774" s="72"/>
      <c r="U8774" s="72"/>
      <c r="V8774" s="72"/>
      <c r="W8774" s="72"/>
      <c r="X8774" s="72"/>
      <c r="Y8774" s="72"/>
      <c r="Z8774" s="72"/>
      <c r="AA8774" s="72"/>
      <c r="AB8774" s="72"/>
      <c r="AC8774" s="72"/>
      <c r="AD8774" s="72"/>
      <c r="AE8774" s="72"/>
      <c r="AF8774" s="72"/>
      <c r="AG8774" s="72"/>
      <c r="AH8774" s="72"/>
      <c r="AI8774" s="72"/>
      <c r="AJ8774" s="72"/>
      <c r="AK8774" s="72"/>
    </row>
    <row r="8775" ht="14.25" customHeight="1">
      <c r="A8775" s="78">
        <v>8772.0</v>
      </c>
      <c r="C8775" s="78" t="str">
        <f>VLOOKUP(G8775,[1]Macrodata_CCF!$A$3:$D$55,4,FALSE)</f>
        <v>#ERROR!</v>
      </c>
      <c r="E8775" s="79" t="str">
        <f>VLOOKUP(G8775,[1]Macrodata_CCF!$A$3:$B$55,2,FALSE)</f>
        <v>#ERROR!</v>
      </c>
      <c r="F8775" s="78">
        <v>0.0</v>
      </c>
      <c r="G8775" s="80">
        <v>51.0</v>
      </c>
      <c r="H8775" s="81">
        <v>242235.0</v>
      </c>
      <c r="I8775" s="81">
        <v>280000.0</v>
      </c>
      <c r="J8775" s="81">
        <v>247145.0</v>
      </c>
      <c r="K8775" s="81">
        <v>280000.0</v>
      </c>
      <c r="L8775" s="82">
        <v>0.1300145637495035</v>
      </c>
      <c r="N8775" s="83">
        <f t="shared" si="1"/>
        <v>0.1300145637</v>
      </c>
      <c r="O8775" s="83">
        <f t="shared" si="2"/>
        <v>0.1300145637</v>
      </c>
      <c r="Q8775" s="83">
        <f t="shared" si="3"/>
        <v>0.134875</v>
      </c>
      <c r="R8775" s="83">
        <f t="shared" si="4"/>
        <v>0.1300145637</v>
      </c>
      <c r="S8775" s="83" t="b">
        <f t="shared" si="5"/>
        <v>0</v>
      </c>
      <c r="T8775" s="72"/>
      <c r="U8775" s="72"/>
      <c r="V8775" s="72"/>
      <c r="W8775" s="72"/>
      <c r="X8775" s="72"/>
      <c r="Y8775" s="72"/>
      <c r="Z8775" s="72"/>
      <c r="AA8775" s="72"/>
      <c r="AB8775" s="72"/>
      <c r="AC8775" s="72"/>
      <c r="AD8775" s="72"/>
      <c r="AE8775" s="72"/>
      <c r="AF8775" s="72"/>
      <c r="AG8775" s="72"/>
      <c r="AH8775" s="72"/>
      <c r="AI8775" s="72"/>
      <c r="AJ8775" s="72"/>
      <c r="AK8775" s="72"/>
    </row>
    <row r="8776" ht="14.25" customHeight="1">
      <c r="A8776" s="78">
        <v>8773.0</v>
      </c>
      <c r="C8776" s="78" t="str">
        <f>VLOOKUP(G8776,[1]Macrodata_CCF!$A$3:$D$55,4,FALSE)</f>
        <v>#ERROR!</v>
      </c>
      <c r="E8776" s="79" t="str">
        <f>VLOOKUP(G8776,[1]Macrodata_CCF!$A$3:$B$55,2,FALSE)</f>
        <v>#ERROR!</v>
      </c>
      <c r="F8776" s="78">
        <v>0.0</v>
      </c>
      <c r="G8776" s="80">
        <v>21.0</v>
      </c>
      <c r="H8776" s="81">
        <v>0.0</v>
      </c>
      <c r="I8776" s="81">
        <v>600000.0</v>
      </c>
      <c r="J8776" s="81">
        <v>102000.0</v>
      </c>
      <c r="K8776" s="81">
        <v>600000.0</v>
      </c>
      <c r="L8776" s="82">
        <v>0.17</v>
      </c>
      <c r="N8776" s="83">
        <f t="shared" si="1"/>
        <v>0.17</v>
      </c>
      <c r="O8776" s="83">
        <f t="shared" si="2"/>
        <v>0.17</v>
      </c>
      <c r="Q8776" s="83">
        <f t="shared" si="3"/>
        <v>1</v>
      </c>
      <c r="R8776" s="83">
        <f t="shared" si="4"/>
        <v>0.17</v>
      </c>
      <c r="S8776" s="83" t="b">
        <f t="shared" si="5"/>
        <v>0</v>
      </c>
      <c r="T8776" s="72"/>
      <c r="U8776" s="72"/>
      <c r="V8776" s="72"/>
      <c r="W8776" s="72"/>
      <c r="X8776" s="72"/>
      <c r="Y8776" s="72"/>
      <c r="Z8776" s="72"/>
      <c r="AA8776" s="72"/>
      <c r="AB8776" s="72"/>
      <c r="AC8776" s="72"/>
      <c r="AD8776" s="72"/>
      <c r="AE8776" s="72"/>
      <c r="AF8776" s="72"/>
      <c r="AG8776" s="72"/>
      <c r="AH8776" s="72"/>
      <c r="AI8776" s="72"/>
      <c r="AJ8776" s="72"/>
      <c r="AK8776" s="72"/>
    </row>
    <row r="8777" ht="14.25" customHeight="1">
      <c r="A8777" s="78">
        <v>8774.0</v>
      </c>
      <c r="C8777" s="78" t="str">
        <f>VLOOKUP(G8777,[1]Macrodata_CCF!$A$3:$D$55,4,FALSE)</f>
        <v>#ERROR!</v>
      </c>
      <c r="E8777" s="79" t="str">
        <f>VLOOKUP(G8777,[1]Macrodata_CCF!$A$3:$B$55,2,FALSE)</f>
        <v>#ERROR!</v>
      </c>
      <c r="F8777" s="78">
        <v>0.0</v>
      </c>
      <c r="G8777" s="80">
        <v>47.0</v>
      </c>
      <c r="H8777" s="81">
        <v>410635.0</v>
      </c>
      <c r="I8777" s="81">
        <v>430000.0</v>
      </c>
      <c r="J8777" s="81">
        <v>413540.0</v>
      </c>
      <c r="K8777" s="81">
        <v>817000.0</v>
      </c>
      <c r="L8777" s="82">
        <v>0.1500129098889749</v>
      </c>
      <c r="N8777" s="83">
        <f t="shared" si="1"/>
        <v>0.1500129099</v>
      </c>
      <c r="O8777" s="83">
        <f t="shared" si="2"/>
        <v>0.1500129099</v>
      </c>
      <c r="Q8777" s="83">
        <f t="shared" si="3"/>
        <v>0.04503488372</v>
      </c>
      <c r="R8777" s="83">
        <f t="shared" si="4"/>
        <v>0.006755813953</v>
      </c>
      <c r="S8777" s="83" t="b">
        <f t="shared" si="5"/>
        <v>0</v>
      </c>
      <c r="T8777" s="72"/>
      <c r="U8777" s="72"/>
      <c r="V8777" s="72"/>
      <c r="W8777" s="72"/>
      <c r="X8777" s="72"/>
      <c r="Y8777" s="72"/>
      <c r="Z8777" s="72"/>
      <c r="AA8777" s="72"/>
      <c r="AB8777" s="72"/>
      <c r="AC8777" s="72"/>
      <c r="AD8777" s="72"/>
      <c r="AE8777" s="72"/>
      <c r="AF8777" s="72"/>
      <c r="AG8777" s="72"/>
      <c r="AH8777" s="72"/>
      <c r="AI8777" s="72"/>
      <c r="AJ8777" s="72"/>
      <c r="AK8777" s="72"/>
    </row>
    <row r="8778" ht="14.25" customHeight="1">
      <c r="A8778" s="78">
        <v>8775.0</v>
      </c>
      <c r="C8778" s="78" t="str">
        <f>VLOOKUP(G8778,[1]Macrodata_CCF!$A$3:$D$55,4,FALSE)</f>
        <v>#ERROR!</v>
      </c>
      <c r="E8778" s="79" t="str">
        <f>VLOOKUP(G8778,[1]Macrodata_CCF!$A$3:$B$55,2,FALSE)</f>
        <v>#ERROR!</v>
      </c>
      <c r="F8778" s="78">
        <v>0.0</v>
      </c>
      <c r="G8778" s="80">
        <v>19.0</v>
      </c>
      <c r="H8778" s="81">
        <v>243590.0</v>
      </c>
      <c r="I8778" s="81">
        <v>410000.0</v>
      </c>
      <c r="J8778" s="81">
        <v>268550.0</v>
      </c>
      <c r="K8778" s="81">
        <v>820000.0</v>
      </c>
      <c r="L8778" s="82">
        <v>0.1499909861186227</v>
      </c>
      <c r="N8778" s="83">
        <f t="shared" si="1"/>
        <v>0.1499909861</v>
      </c>
      <c r="O8778" s="83">
        <f t="shared" si="2"/>
        <v>0.1499909861</v>
      </c>
      <c r="Q8778" s="83">
        <f t="shared" si="3"/>
        <v>0.4058780488</v>
      </c>
      <c r="R8778" s="83">
        <f t="shared" si="4"/>
        <v>0.1499909861</v>
      </c>
      <c r="S8778" s="83" t="b">
        <f t="shared" si="5"/>
        <v>0</v>
      </c>
      <c r="T8778" s="72"/>
      <c r="U8778" s="72"/>
      <c r="V8778" s="72"/>
      <c r="W8778" s="72"/>
      <c r="X8778" s="72"/>
      <c r="Y8778" s="72"/>
      <c r="Z8778" s="72"/>
      <c r="AA8778" s="72"/>
      <c r="AB8778" s="72"/>
      <c r="AC8778" s="72"/>
      <c r="AD8778" s="72"/>
      <c r="AE8778" s="72"/>
      <c r="AF8778" s="72"/>
      <c r="AG8778" s="72"/>
      <c r="AH8778" s="72"/>
      <c r="AI8778" s="72"/>
      <c r="AJ8778" s="72"/>
      <c r="AK8778" s="72"/>
    </row>
    <row r="8779" ht="14.25" customHeight="1">
      <c r="A8779" s="78">
        <v>8776.0</v>
      </c>
      <c r="C8779" s="78" t="str">
        <f>VLOOKUP(G8779,[1]Macrodata_CCF!$A$3:$D$55,4,FALSE)</f>
        <v>#ERROR!</v>
      </c>
      <c r="E8779" s="79" t="str">
        <f>VLOOKUP(G8779,[1]Macrodata_CCF!$A$3:$B$55,2,FALSE)</f>
        <v>#ERROR!</v>
      </c>
      <c r="F8779" s="78">
        <v>0.0</v>
      </c>
      <c r="G8779" s="80">
        <v>8.0</v>
      </c>
      <c r="H8779" s="81">
        <v>221145.0</v>
      </c>
      <c r="I8779" s="81">
        <v>580000.0</v>
      </c>
      <c r="J8779" s="81">
        <v>48895.0</v>
      </c>
      <c r="K8779" s="81">
        <v>580000.0</v>
      </c>
      <c r="L8779" s="82">
        <v>-0.4799988853436625</v>
      </c>
      <c r="N8779" s="83">
        <f t="shared" si="1"/>
        <v>-0.4799988853</v>
      </c>
      <c r="O8779" s="83">
        <f t="shared" si="2"/>
        <v>0</v>
      </c>
      <c r="Q8779" s="83">
        <f t="shared" si="3"/>
        <v>0.6187155172</v>
      </c>
      <c r="R8779" s="83">
        <f t="shared" si="4"/>
        <v>-0.4799988853</v>
      </c>
      <c r="S8779" s="83" t="b">
        <f t="shared" si="5"/>
        <v>0</v>
      </c>
      <c r="T8779" s="72"/>
      <c r="U8779" s="72"/>
      <c r="V8779" s="72"/>
      <c r="W8779" s="72"/>
      <c r="X8779" s="72"/>
      <c r="Y8779" s="72"/>
      <c r="Z8779" s="72"/>
      <c r="AA8779" s="72"/>
      <c r="AB8779" s="72"/>
      <c r="AC8779" s="72"/>
      <c r="AD8779" s="72"/>
      <c r="AE8779" s="72"/>
      <c r="AF8779" s="72"/>
      <c r="AG8779" s="72"/>
      <c r="AH8779" s="72"/>
      <c r="AI8779" s="72"/>
      <c r="AJ8779" s="72"/>
      <c r="AK8779" s="72"/>
    </row>
    <row r="8780" ht="14.25" customHeight="1">
      <c r="A8780" s="78">
        <v>8777.0</v>
      </c>
      <c r="C8780" s="78" t="str">
        <f>VLOOKUP(G8780,[1]Macrodata_CCF!$A$3:$D$55,4,FALSE)</f>
        <v>#ERROR!</v>
      </c>
      <c r="E8780" s="79" t="str">
        <f>VLOOKUP(G8780,[1]Macrodata_CCF!$A$3:$B$55,2,FALSE)</f>
        <v>#ERROR!</v>
      </c>
      <c r="F8780" s="78">
        <v>0.0</v>
      </c>
      <c r="G8780" s="80">
        <v>8.0</v>
      </c>
      <c r="H8780" s="81">
        <v>547910.0</v>
      </c>
      <c r="I8780" s="81">
        <v>980000.0</v>
      </c>
      <c r="J8780" s="81">
        <v>712105.0</v>
      </c>
      <c r="K8780" s="81">
        <v>980000.0</v>
      </c>
      <c r="L8780" s="82">
        <v>0.3800018514661297</v>
      </c>
      <c r="N8780" s="83">
        <f t="shared" si="1"/>
        <v>0.3800018515</v>
      </c>
      <c r="O8780" s="83">
        <f t="shared" si="2"/>
        <v>0.3800018515</v>
      </c>
      <c r="Q8780" s="83">
        <f t="shared" si="3"/>
        <v>0.4409081633</v>
      </c>
      <c r="R8780" s="83">
        <f t="shared" si="4"/>
        <v>0.3800018515</v>
      </c>
      <c r="S8780" s="83" t="b">
        <f t="shared" si="5"/>
        <v>0</v>
      </c>
      <c r="T8780" s="72"/>
      <c r="U8780" s="72"/>
      <c r="V8780" s="72"/>
      <c r="W8780" s="72"/>
      <c r="X8780" s="72"/>
      <c r="Y8780" s="72"/>
      <c r="Z8780" s="72"/>
      <c r="AA8780" s="72"/>
      <c r="AB8780" s="72"/>
      <c r="AC8780" s="72"/>
      <c r="AD8780" s="72"/>
      <c r="AE8780" s="72"/>
      <c r="AF8780" s="72"/>
      <c r="AG8780" s="72"/>
      <c r="AH8780" s="72"/>
      <c r="AI8780" s="72"/>
      <c r="AJ8780" s="72"/>
      <c r="AK8780" s="72"/>
    </row>
    <row r="8781" ht="14.25" customHeight="1">
      <c r="A8781" s="78">
        <v>8778.0</v>
      </c>
      <c r="C8781" s="78" t="str">
        <f>VLOOKUP(G8781,[1]Macrodata_CCF!$A$3:$D$55,4,FALSE)</f>
        <v>#ERROR!</v>
      </c>
      <c r="E8781" s="79" t="str">
        <f>VLOOKUP(G8781,[1]Macrodata_CCF!$A$3:$B$55,2,FALSE)</f>
        <v>#ERROR!</v>
      </c>
      <c r="F8781" s="78">
        <v>0.0</v>
      </c>
      <c r="G8781" s="80">
        <v>24.0</v>
      </c>
      <c r="H8781" s="81">
        <v>14360.0</v>
      </c>
      <c r="I8781" s="81">
        <v>170000.0</v>
      </c>
      <c r="J8781" s="81">
        <v>173400.0</v>
      </c>
      <c r="K8781" s="81">
        <v>170000.0</v>
      </c>
      <c r="L8781" s="82">
        <v>1.021845283988692</v>
      </c>
      <c r="N8781" s="83">
        <f t="shared" si="1"/>
        <v>1.021845284</v>
      </c>
      <c r="O8781" s="83">
        <f t="shared" si="2"/>
        <v>1</v>
      </c>
      <c r="Q8781" s="83">
        <f t="shared" si="3"/>
        <v>0.9155294118</v>
      </c>
      <c r="R8781" s="83">
        <f t="shared" si="4"/>
        <v>1.021845284</v>
      </c>
      <c r="S8781" s="83" t="b">
        <f t="shared" si="5"/>
        <v>0</v>
      </c>
      <c r="T8781" s="72"/>
      <c r="U8781" s="72"/>
      <c r="V8781" s="72"/>
      <c r="W8781" s="72"/>
      <c r="X8781" s="72"/>
      <c r="Y8781" s="72"/>
      <c r="Z8781" s="72"/>
      <c r="AA8781" s="72"/>
      <c r="AB8781" s="72"/>
      <c r="AC8781" s="72"/>
      <c r="AD8781" s="72"/>
      <c r="AE8781" s="72"/>
      <c r="AF8781" s="72"/>
      <c r="AG8781" s="72"/>
      <c r="AH8781" s="72"/>
      <c r="AI8781" s="72"/>
      <c r="AJ8781" s="72"/>
      <c r="AK8781" s="72"/>
    </row>
    <row r="8782" ht="14.25" customHeight="1">
      <c r="A8782" s="78">
        <v>8779.0</v>
      </c>
      <c r="C8782" s="78" t="str">
        <f>VLOOKUP(G8782,[1]Macrodata_CCF!$A$3:$D$55,4,FALSE)</f>
        <v>#ERROR!</v>
      </c>
      <c r="E8782" s="79" t="str">
        <f>VLOOKUP(G8782,[1]Macrodata_CCF!$A$3:$B$55,2,FALSE)</f>
        <v>#ERROR!</v>
      </c>
      <c r="F8782" s="78">
        <v>0.0</v>
      </c>
      <c r="G8782" s="80">
        <v>50.0</v>
      </c>
      <c r="H8782" s="81">
        <v>606540.0</v>
      </c>
      <c r="I8782" s="81">
        <v>740000.0</v>
      </c>
      <c r="J8782" s="81">
        <v>610545.0</v>
      </c>
      <c r="K8782" s="81">
        <v>740000.0</v>
      </c>
      <c r="L8782" s="82">
        <v>0.03000899145811479</v>
      </c>
      <c r="N8782" s="83">
        <f t="shared" si="1"/>
        <v>0.03000899146</v>
      </c>
      <c r="O8782" s="83">
        <f t="shared" si="2"/>
        <v>0.03000899146</v>
      </c>
      <c r="Q8782" s="83">
        <f t="shared" si="3"/>
        <v>0.1803513514</v>
      </c>
      <c r="R8782" s="83">
        <f t="shared" si="4"/>
        <v>0.03000899146</v>
      </c>
      <c r="S8782" s="83" t="b">
        <f t="shared" si="5"/>
        <v>0</v>
      </c>
      <c r="T8782" s="72"/>
      <c r="U8782" s="72"/>
      <c r="V8782" s="72"/>
      <c r="W8782" s="72"/>
      <c r="X8782" s="72"/>
      <c r="Y8782" s="72"/>
      <c r="Z8782" s="72"/>
      <c r="AA8782" s="72"/>
      <c r="AB8782" s="72"/>
      <c r="AC8782" s="72"/>
      <c r="AD8782" s="72"/>
      <c r="AE8782" s="72"/>
      <c r="AF8782" s="72"/>
      <c r="AG8782" s="72"/>
      <c r="AH8782" s="72"/>
      <c r="AI8782" s="72"/>
      <c r="AJ8782" s="72"/>
      <c r="AK8782" s="72"/>
    </row>
    <row r="8783" ht="14.25" customHeight="1">
      <c r="A8783" s="78">
        <v>8780.0</v>
      </c>
      <c r="C8783" s="78" t="str">
        <f>VLOOKUP(G8783,[1]Macrodata_CCF!$A$3:$D$55,4,FALSE)</f>
        <v>#ERROR!</v>
      </c>
      <c r="E8783" s="79" t="str">
        <f>VLOOKUP(G8783,[1]Macrodata_CCF!$A$3:$B$55,2,FALSE)</f>
        <v>#ERROR!</v>
      </c>
      <c r="F8783" s="78">
        <v>0.0</v>
      </c>
      <c r="G8783" s="80">
        <v>14.0</v>
      </c>
      <c r="H8783" s="81">
        <v>469060.0</v>
      </c>
      <c r="I8783" s="81">
        <v>800000.0</v>
      </c>
      <c r="J8783" s="81">
        <v>515390.0</v>
      </c>
      <c r="K8783" s="81">
        <v>800000.0</v>
      </c>
      <c r="L8783" s="82">
        <v>0.1399951652867589</v>
      </c>
      <c r="N8783" s="83">
        <f t="shared" si="1"/>
        <v>0.1399951653</v>
      </c>
      <c r="O8783" s="83">
        <f t="shared" si="2"/>
        <v>0.1399951653</v>
      </c>
      <c r="Q8783" s="83">
        <f t="shared" si="3"/>
        <v>0.413675</v>
      </c>
      <c r="R8783" s="83">
        <f t="shared" si="4"/>
        <v>0.1399951653</v>
      </c>
      <c r="S8783" s="83" t="b">
        <f t="shared" si="5"/>
        <v>0</v>
      </c>
      <c r="T8783" s="72"/>
      <c r="U8783" s="72"/>
      <c r="V8783" s="72"/>
      <c r="W8783" s="72"/>
      <c r="X8783" s="72"/>
      <c r="Y8783" s="72"/>
      <c r="Z8783" s="72"/>
      <c r="AA8783" s="72"/>
      <c r="AB8783" s="72"/>
      <c r="AC8783" s="72"/>
      <c r="AD8783" s="72"/>
      <c r="AE8783" s="72"/>
      <c r="AF8783" s="72"/>
      <c r="AG8783" s="72"/>
      <c r="AH8783" s="72"/>
      <c r="AI8783" s="72"/>
      <c r="AJ8783" s="72"/>
      <c r="AK8783" s="72"/>
    </row>
    <row r="8784" ht="14.25" customHeight="1">
      <c r="A8784" s="78">
        <v>8781.0</v>
      </c>
      <c r="C8784" s="78" t="str">
        <f>VLOOKUP(G8784,[1]Macrodata_CCF!$A$3:$D$55,4,FALSE)</f>
        <v>#ERROR!</v>
      </c>
      <c r="E8784" s="79" t="str">
        <f>VLOOKUP(G8784,[1]Macrodata_CCF!$A$3:$B$55,2,FALSE)</f>
        <v>#ERROR!</v>
      </c>
      <c r="F8784" s="78">
        <v>0.0</v>
      </c>
      <c r="G8784" s="80">
        <v>31.0</v>
      </c>
      <c r="H8784" s="81">
        <v>219205.0</v>
      </c>
      <c r="I8784" s="81">
        <v>520000.0</v>
      </c>
      <c r="J8784" s="81">
        <v>273350.0</v>
      </c>
      <c r="K8784" s="81">
        <v>520000.0</v>
      </c>
      <c r="L8784" s="82">
        <v>0.1800063165943583</v>
      </c>
      <c r="N8784" s="83">
        <f t="shared" si="1"/>
        <v>0.1800063166</v>
      </c>
      <c r="O8784" s="83">
        <f t="shared" si="2"/>
        <v>0.1800063166</v>
      </c>
      <c r="Q8784" s="83">
        <f t="shared" si="3"/>
        <v>0.5784519231</v>
      </c>
      <c r="R8784" s="83">
        <f t="shared" si="4"/>
        <v>0.1800063166</v>
      </c>
      <c r="S8784" s="83" t="b">
        <f t="shared" si="5"/>
        <v>0</v>
      </c>
      <c r="T8784" s="72"/>
      <c r="U8784" s="72"/>
      <c r="V8784" s="72"/>
      <c r="W8784" s="72"/>
      <c r="X8784" s="72"/>
      <c r="Y8784" s="72"/>
      <c r="Z8784" s="72"/>
      <c r="AA8784" s="72"/>
      <c r="AB8784" s="72"/>
      <c r="AC8784" s="72"/>
      <c r="AD8784" s="72"/>
      <c r="AE8784" s="72"/>
      <c r="AF8784" s="72"/>
      <c r="AG8784" s="72"/>
      <c r="AH8784" s="72"/>
      <c r="AI8784" s="72"/>
      <c r="AJ8784" s="72"/>
      <c r="AK8784" s="72"/>
    </row>
    <row r="8785" ht="14.25" customHeight="1">
      <c r="A8785" s="78">
        <v>8782.0</v>
      </c>
      <c r="C8785" s="78" t="str">
        <f>VLOOKUP(G8785,[1]Macrodata_CCF!$A$3:$D$55,4,FALSE)</f>
        <v>#ERROR!</v>
      </c>
      <c r="E8785" s="79" t="str">
        <f>VLOOKUP(G8785,[1]Macrodata_CCF!$A$3:$B$55,2,FALSE)</f>
        <v>#ERROR!</v>
      </c>
      <c r="F8785" s="78">
        <v>0.0</v>
      </c>
      <c r="G8785" s="80">
        <v>29.0</v>
      </c>
      <c r="H8785" s="81">
        <v>227000.0</v>
      </c>
      <c r="I8785" s="81">
        <v>360000.0</v>
      </c>
      <c r="J8785" s="81">
        <v>248280.0</v>
      </c>
      <c r="K8785" s="81">
        <v>360000.0</v>
      </c>
      <c r="L8785" s="82">
        <v>0.16</v>
      </c>
      <c r="N8785" s="83">
        <f t="shared" si="1"/>
        <v>0.16</v>
      </c>
      <c r="O8785" s="83">
        <f t="shared" si="2"/>
        <v>0.16</v>
      </c>
      <c r="Q8785" s="83">
        <f t="shared" si="3"/>
        <v>0.3694444444</v>
      </c>
      <c r="R8785" s="83">
        <f t="shared" si="4"/>
        <v>0.16</v>
      </c>
      <c r="S8785" s="83" t="b">
        <f t="shared" si="5"/>
        <v>0</v>
      </c>
      <c r="T8785" s="72"/>
      <c r="U8785" s="72"/>
      <c r="V8785" s="72"/>
      <c r="W8785" s="72"/>
      <c r="X8785" s="72"/>
      <c r="Y8785" s="72"/>
      <c r="Z8785" s="72"/>
      <c r="AA8785" s="72"/>
      <c r="AB8785" s="72"/>
      <c r="AC8785" s="72"/>
      <c r="AD8785" s="72"/>
      <c r="AE8785" s="72"/>
      <c r="AF8785" s="72"/>
      <c r="AG8785" s="72"/>
      <c r="AH8785" s="72"/>
      <c r="AI8785" s="72"/>
      <c r="AJ8785" s="72"/>
      <c r="AK8785" s="72"/>
    </row>
    <row r="8786" ht="14.25" customHeight="1">
      <c r="A8786" s="78">
        <v>8783.0</v>
      </c>
      <c r="C8786" s="78" t="str">
        <f>VLOOKUP(G8786,[1]Macrodata_CCF!$A$3:$D$55,4,FALSE)</f>
        <v>#ERROR!</v>
      </c>
      <c r="E8786" s="79" t="str">
        <f>VLOOKUP(G8786,[1]Macrodata_CCF!$A$3:$B$55,2,FALSE)</f>
        <v>#ERROR!</v>
      </c>
      <c r="F8786" s="78">
        <v>0.0</v>
      </c>
      <c r="G8786" s="80">
        <v>6.0</v>
      </c>
      <c r="H8786" s="81">
        <v>312425.0</v>
      </c>
      <c r="I8786" s="81">
        <v>740000.0</v>
      </c>
      <c r="J8786" s="81">
        <v>410765.0</v>
      </c>
      <c r="K8786" s="81">
        <v>740000.0</v>
      </c>
      <c r="L8786" s="82">
        <v>0.2299947377653043</v>
      </c>
      <c r="N8786" s="83">
        <f t="shared" si="1"/>
        <v>0.2299947378</v>
      </c>
      <c r="O8786" s="83">
        <f t="shared" si="2"/>
        <v>0.2299947378</v>
      </c>
      <c r="Q8786" s="83">
        <f t="shared" si="3"/>
        <v>0.5778040541</v>
      </c>
      <c r="R8786" s="83">
        <f t="shared" si="4"/>
        <v>0.2299947378</v>
      </c>
      <c r="S8786" s="83" t="b">
        <f t="shared" si="5"/>
        <v>0</v>
      </c>
      <c r="T8786" s="72"/>
      <c r="U8786" s="72"/>
      <c r="V8786" s="72"/>
      <c r="W8786" s="72"/>
      <c r="X8786" s="72"/>
      <c r="Y8786" s="72"/>
      <c r="Z8786" s="72"/>
      <c r="AA8786" s="72"/>
      <c r="AB8786" s="72"/>
      <c r="AC8786" s="72"/>
      <c r="AD8786" s="72"/>
      <c r="AE8786" s="72"/>
      <c r="AF8786" s="72"/>
      <c r="AG8786" s="72"/>
      <c r="AH8786" s="72"/>
      <c r="AI8786" s="72"/>
      <c r="AJ8786" s="72"/>
      <c r="AK8786" s="72"/>
    </row>
    <row r="8787" ht="14.25" customHeight="1">
      <c r="A8787" s="78">
        <v>8784.0</v>
      </c>
      <c r="C8787" s="78" t="str">
        <f>VLOOKUP(G8787,[1]Macrodata_CCF!$A$3:$D$55,4,FALSE)</f>
        <v>#ERROR!</v>
      </c>
      <c r="E8787" s="79" t="str">
        <f>VLOOKUP(G8787,[1]Macrodata_CCF!$A$3:$B$55,2,FALSE)</f>
        <v>#ERROR!</v>
      </c>
      <c r="F8787" s="78">
        <v>0.0</v>
      </c>
      <c r="G8787" s="80">
        <v>30.0</v>
      </c>
      <c r="H8787" s="81">
        <v>189975.0</v>
      </c>
      <c r="I8787" s="81">
        <v>200000.0</v>
      </c>
      <c r="J8787" s="81">
        <v>187970.0</v>
      </c>
      <c r="K8787" s="81">
        <v>200000.0</v>
      </c>
      <c r="L8787" s="82">
        <v>-0.2</v>
      </c>
      <c r="N8787" s="83">
        <f t="shared" si="1"/>
        <v>-0.2</v>
      </c>
      <c r="O8787" s="83">
        <f t="shared" si="2"/>
        <v>0</v>
      </c>
      <c r="Q8787" s="83">
        <f t="shared" si="3"/>
        <v>0.050125</v>
      </c>
      <c r="R8787" s="83">
        <f t="shared" si="4"/>
        <v>-0.010025</v>
      </c>
      <c r="S8787" s="83" t="b">
        <f t="shared" si="5"/>
        <v>0</v>
      </c>
      <c r="T8787" s="72"/>
      <c r="U8787" s="72"/>
      <c r="V8787" s="72"/>
      <c r="W8787" s="72"/>
      <c r="X8787" s="72"/>
      <c r="Y8787" s="72"/>
      <c r="Z8787" s="72"/>
      <c r="AA8787" s="72"/>
      <c r="AB8787" s="72"/>
      <c r="AC8787" s="72"/>
      <c r="AD8787" s="72"/>
      <c r="AE8787" s="72"/>
      <c r="AF8787" s="72"/>
      <c r="AG8787" s="72"/>
      <c r="AH8787" s="72"/>
      <c r="AI8787" s="72"/>
      <c r="AJ8787" s="72"/>
      <c r="AK8787" s="72"/>
    </row>
    <row r="8788" ht="14.25" customHeight="1">
      <c r="A8788" s="78">
        <v>8785.0</v>
      </c>
      <c r="C8788" s="78" t="str">
        <f>VLOOKUP(G8788,[1]Macrodata_CCF!$A$3:$D$55,4,FALSE)</f>
        <v>#ERROR!</v>
      </c>
      <c r="E8788" s="79" t="str">
        <f>VLOOKUP(G8788,[1]Macrodata_CCF!$A$3:$B$55,2,FALSE)</f>
        <v>#ERROR!</v>
      </c>
      <c r="F8788" s="78">
        <v>0.0</v>
      </c>
      <c r="G8788" s="80">
        <v>22.0</v>
      </c>
      <c r="H8788" s="81">
        <v>418435.0</v>
      </c>
      <c r="I8788" s="81">
        <v>720000.0</v>
      </c>
      <c r="J8788" s="81">
        <v>460655.0</v>
      </c>
      <c r="K8788" s="81">
        <v>720000.0</v>
      </c>
      <c r="L8788" s="82">
        <v>0.1400029844312171</v>
      </c>
      <c r="N8788" s="83">
        <f t="shared" si="1"/>
        <v>0.1400029844</v>
      </c>
      <c r="O8788" s="83">
        <f t="shared" si="2"/>
        <v>0.1400029844</v>
      </c>
      <c r="Q8788" s="83">
        <f t="shared" si="3"/>
        <v>0.4188402778</v>
      </c>
      <c r="R8788" s="83">
        <f t="shared" si="4"/>
        <v>0.1400029844</v>
      </c>
      <c r="S8788" s="83" t="b">
        <f t="shared" si="5"/>
        <v>0</v>
      </c>
      <c r="T8788" s="72"/>
      <c r="U8788" s="72"/>
      <c r="V8788" s="72"/>
      <c r="W8788" s="72"/>
      <c r="X8788" s="72"/>
      <c r="Y8788" s="72"/>
      <c r="Z8788" s="72"/>
      <c r="AA8788" s="72"/>
      <c r="AB8788" s="72"/>
      <c r="AC8788" s="72"/>
      <c r="AD8788" s="72"/>
      <c r="AE8788" s="72"/>
      <c r="AF8788" s="72"/>
      <c r="AG8788" s="72"/>
      <c r="AH8788" s="72"/>
      <c r="AI8788" s="72"/>
      <c r="AJ8788" s="72"/>
      <c r="AK8788" s="72"/>
    </row>
    <row r="8789" ht="14.25" customHeight="1">
      <c r="A8789" s="78">
        <v>8786.0</v>
      </c>
      <c r="C8789" s="78" t="str">
        <f>VLOOKUP(G8789,[1]Macrodata_CCF!$A$3:$D$55,4,FALSE)</f>
        <v>#ERROR!</v>
      </c>
      <c r="E8789" s="79" t="str">
        <f>VLOOKUP(G8789,[1]Macrodata_CCF!$A$3:$B$55,2,FALSE)</f>
        <v>#ERROR!</v>
      </c>
      <c r="F8789" s="78">
        <v>0.0</v>
      </c>
      <c r="G8789" s="80">
        <v>20.0</v>
      </c>
      <c r="H8789" s="81">
        <v>105890.0</v>
      </c>
      <c r="I8789" s="81">
        <v>150000.0</v>
      </c>
      <c r="J8789" s="81">
        <v>113830.0</v>
      </c>
      <c r="K8789" s="81">
        <v>255000.0</v>
      </c>
      <c r="L8789" s="82">
        <v>0.1800045341192473</v>
      </c>
      <c r="N8789" s="83">
        <f t="shared" si="1"/>
        <v>0.1800045341</v>
      </c>
      <c r="O8789" s="83">
        <f t="shared" si="2"/>
        <v>0.1800045341</v>
      </c>
      <c r="Q8789" s="83">
        <f t="shared" si="3"/>
        <v>0.2940666667</v>
      </c>
      <c r="R8789" s="83">
        <f t="shared" si="4"/>
        <v>0.1800045341</v>
      </c>
      <c r="S8789" s="83" t="b">
        <f t="shared" si="5"/>
        <v>0</v>
      </c>
      <c r="T8789" s="72"/>
      <c r="U8789" s="72"/>
      <c r="V8789" s="72"/>
      <c r="W8789" s="72"/>
      <c r="X8789" s="72"/>
      <c r="Y8789" s="72"/>
      <c r="Z8789" s="72"/>
      <c r="AA8789" s="72"/>
      <c r="AB8789" s="72"/>
      <c r="AC8789" s="72"/>
      <c r="AD8789" s="72"/>
      <c r="AE8789" s="72"/>
      <c r="AF8789" s="72"/>
      <c r="AG8789" s="72"/>
      <c r="AH8789" s="72"/>
      <c r="AI8789" s="72"/>
      <c r="AJ8789" s="72"/>
      <c r="AK8789" s="72"/>
    </row>
    <row r="8790" ht="14.25" customHeight="1">
      <c r="A8790" s="78">
        <v>8787.0</v>
      </c>
      <c r="C8790" s="78" t="str">
        <f>VLOOKUP(G8790,[1]Macrodata_CCF!$A$3:$D$55,4,FALSE)</f>
        <v>#ERROR!</v>
      </c>
      <c r="E8790" s="79" t="str">
        <f>VLOOKUP(G8790,[1]Macrodata_CCF!$A$3:$B$55,2,FALSE)</f>
        <v>#ERROR!</v>
      </c>
      <c r="F8790" s="78">
        <v>0.0</v>
      </c>
      <c r="G8790" s="80">
        <v>36.0</v>
      </c>
      <c r="H8790" s="81">
        <v>0.0</v>
      </c>
      <c r="I8790" s="81">
        <v>780000.0</v>
      </c>
      <c r="J8790" s="81">
        <v>795600.0</v>
      </c>
      <c r="K8790" s="81">
        <v>780000.0</v>
      </c>
      <c r="L8790" s="82">
        <v>1.02</v>
      </c>
      <c r="N8790" s="83">
        <f t="shared" si="1"/>
        <v>1.02</v>
      </c>
      <c r="O8790" s="83">
        <f t="shared" si="2"/>
        <v>1</v>
      </c>
      <c r="Q8790" s="83">
        <f t="shared" si="3"/>
        <v>1</v>
      </c>
      <c r="R8790" s="83">
        <f t="shared" si="4"/>
        <v>1.02</v>
      </c>
      <c r="S8790" s="83" t="b">
        <f t="shared" si="5"/>
        <v>0</v>
      </c>
      <c r="T8790" s="72"/>
      <c r="U8790" s="72"/>
      <c r="V8790" s="72"/>
      <c r="W8790" s="72"/>
      <c r="X8790" s="72"/>
      <c r="Y8790" s="72"/>
      <c r="Z8790" s="72"/>
      <c r="AA8790" s="72"/>
      <c r="AB8790" s="72"/>
      <c r="AC8790" s="72"/>
      <c r="AD8790" s="72"/>
      <c r="AE8790" s="72"/>
      <c r="AF8790" s="72"/>
      <c r="AG8790" s="72"/>
      <c r="AH8790" s="72"/>
      <c r="AI8790" s="72"/>
      <c r="AJ8790" s="72"/>
      <c r="AK8790" s="72"/>
    </row>
    <row r="8791" ht="14.25" customHeight="1">
      <c r="A8791" s="78">
        <v>8788.0</v>
      </c>
      <c r="C8791" s="78" t="str">
        <f>VLOOKUP(G8791,[1]Macrodata_CCF!$A$3:$D$55,4,FALSE)</f>
        <v>#ERROR!</v>
      </c>
      <c r="E8791" s="79" t="str">
        <f>VLOOKUP(G8791,[1]Macrodata_CCF!$A$3:$B$55,2,FALSE)</f>
        <v>#ERROR!</v>
      </c>
      <c r="F8791" s="78">
        <v>0.0</v>
      </c>
      <c r="G8791" s="80">
        <v>51.0</v>
      </c>
      <c r="H8791" s="81">
        <v>356205.0</v>
      </c>
      <c r="I8791" s="81">
        <v>520000.0</v>
      </c>
      <c r="J8791" s="81">
        <v>370945.0</v>
      </c>
      <c r="K8791" s="81">
        <v>520000.0</v>
      </c>
      <c r="L8791" s="82">
        <v>0.0899905369516774</v>
      </c>
      <c r="N8791" s="83">
        <f t="shared" si="1"/>
        <v>0.08999053695</v>
      </c>
      <c r="O8791" s="83">
        <f t="shared" si="2"/>
        <v>0.08999053695</v>
      </c>
      <c r="Q8791" s="83">
        <f t="shared" si="3"/>
        <v>0.3149903846</v>
      </c>
      <c r="R8791" s="83">
        <f t="shared" si="4"/>
        <v>0.08999053695</v>
      </c>
      <c r="S8791" s="83" t="b">
        <f t="shared" si="5"/>
        <v>0</v>
      </c>
      <c r="T8791" s="72"/>
      <c r="U8791" s="72"/>
      <c r="V8791" s="72"/>
      <c r="W8791" s="72"/>
      <c r="X8791" s="72"/>
      <c r="Y8791" s="72"/>
      <c r="Z8791" s="72"/>
      <c r="AA8791" s="72"/>
      <c r="AB8791" s="72"/>
      <c r="AC8791" s="72"/>
      <c r="AD8791" s="72"/>
      <c r="AE8791" s="72"/>
      <c r="AF8791" s="72"/>
      <c r="AG8791" s="72"/>
      <c r="AH8791" s="72"/>
      <c r="AI8791" s="72"/>
      <c r="AJ8791" s="72"/>
      <c r="AK8791" s="72"/>
    </row>
    <row r="8792" ht="14.25" customHeight="1">
      <c r="A8792" s="78">
        <v>8789.0</v>
      </c>
      <c r="C8792" s="78" t="str">
        <f>VLOOKUP(G8792,[1]Macrodata_CCF!$A$3:$D$55,4,FALSE)</f>
        <v>#ERROR!</v>
      </c>
      <c r="E8792" s="79" t="str">
        <f>VLOOKUP(G8792,[1]Macrodata_CCF!$A$3:$B$55,2,FALSE)</f>
        <v>#ERROR!</v>
      </c>
      <c r="F8792" s="78">
        <v>0.0</v>
      </c>
      <c r="G8792" s="80">
        <v>52.0</v>
      </c>
      <c r="H8792" s="81">
        <v>518255.0</v>
      </c>
      <c r="I8792" s="81">
        <v>740000.0</v>
      </c>
      <c r="J8792" s="81">
        <v>540430.0</v>
      </c>
      <c r="K8792" s="81">
        <v>740000.0</v>
      </c>
      <c r="L8792" s="82">
        <v>0.1000022548422738</v>
      </c>
      <c r="N8792" s="83">
        <f t="shared" si="1"/>
        <v>0.1000022548</v>
      </c>
      <c r="O8792" s="83">
        <f t="shared" si="2"/>
        <v>0.1000022548</v>
      </c>
      <c r="Q8792" s="83">
        <f t="shared" si="3"/>
        <v>0.2996554054</v>
      </c>
      <c r="R8792" s="83">
        <f t="shared" si="4"/>
        <v>0.1000022548</v>
      </c>
      <c r="S8792" s="83" t="b">
        <f t="shared" si="5"/>
        <v>0</v>
      </c>
      <c r="T8792" s="72"/>
      <c r="U8792" s="72"/>
      <c r="V8792" s="72"/>
      <c r="W8792" s="72"/>
      <c r="X8792" s="72"/>
      <c r="Y8792" s="72"/>
      <c r="Z8792" s="72"/>
      <c r="AA8792" s="72"/>
      <c r="AB8792" s="72"/>
      <c r="AC8792" s="72"/>
      <c r="AD8792" s="72"/>
      <c r="AE8792" s="72"/>
      <c r="AF8792" s="72"/>
      <c r="AG8792" s="72"/>
      <c r="AH8792" s="72"/>
      <c r="AI8792" s="72"/>
      <c r="AJ8792" s="72"/>
      <c r="AK8792" s="72"/>
    </row>
    <row r="8793" ht="14.25" customHeight="1">
      <c r="A8793" s="78">
        <v>8790.0</v>
      </c>
      <c r="C8793" s="78" t="str">
        <f>VLOOKUP(G8793,[1]Macrodata_CCF!$A$3:$D$55,4,FALSE)</f>
        <v>#ERROR!</v>
      </c>
      <c r="E8793" s="79" t="str">
        <f>VLOOKUP(G8793,[1]Macrodata_CCF!$A$3:$B$55,2,FALSE)</f>
        <v>#ERROR!</v>
      </c>
      <c r="F8793" s="78">
        <v>0.0</v>
      </c>
      <c r="G8793" s="80">
        <v>3.0</v>
      </c>
      <c r="H8793" s="81">
        <v>0.0</v>
      </c>
      <c r="I8793" s="81">
        <v>40000.0</v>
      </c>
      <c r="J8793" s="81">
        <v>15200.0</v>
      </c>
      <c r="K8793" s="81">
        <v>40000.0</v>
      </c>
      <c r="L8793" s="82">
        <v>0.38</v>
      </c>
      <c r="N8793" s="83">
        <f t="shared" si="1"/>
        <v>0.38</v>
      </c>
      <c r="O8793" s="83">
        <f t="shared" si="2"/>
        <v>0.38</v>
      </c>
      <c r="Q8793" s="83">
        <f t="shared" si="3"/>
        <v>1</v>
      </c>
      <c r="R8793" s="83">
        <f t="shared" si="4"/>
        <v>0.38</v>
      </c>
      <c r="S8793" s="83" t="b">
        <f t="shared" si="5"/>
        <v>0</v>
      </c>
      <c r="T8793" s="72"/>
      <c r="U8793" s="72"/>
      <c r="V8793" s="72"/>
      <c r="W8793" s="72"/>
      <c r="X8793" s="72"/>
      <c r="Y8793" s="72"/>
      <c r="Z8793" s="72"/>
      <c r="AA8793" s="72"/>
      <c r="AB8793" s="72"/>
      <c r="AC8793" s="72"/>
      <c r="AD8793" s="72"/>
      <c r="AE8793" s="72"/>
      <c r="AF8793" s="72"/>
      <c r="AG8793" s="72"/>
      <c r="AH8793" s="72"/>
      <c r="AI8793" s="72"/>
      <c r="AJ8793" s="72"/>
      <c r="AK8793" s="72"/>
    </row>
    <row r="8794" ht="14.25" customHeight="1">
      <c r="A8794" s="78">
        <v>8791.0</v>
      </c>
      <c r="C8794" s="78" t="str">
        <f>VLOOKUP(G8794,[1]Macrodata_CCF!$A$3:$D$55,4,FALSE)</f>
        <v>#ERROR!</v>
      </c>
      <c r="E8794" s="79" t="str">
        <f>VLOOKUP(G8794,[1]Macrodata_CCF!$A$3:$B$55,2,FALSE)</f>
        <v>#ERROR!</v>
      </c>
      <c r="F8794" s="78">
        <v>0.0</v>
      </c>
      <c r="G8794" s="80">
        <v>21.0</v>
      </c>
      <c r="H8794" s="81">
        <v>4170.0</v>
      </c>
      <c r="I8794" s="81">
        <v>20000.0</v>
      </c>
      <c r="J8794" s="81">
        <v>6860.0</v>
      </c>
      <c r="K8794" s="81">
        <v>20000.0</v>
      </c>
      <c r="L8794" s="82">
        <v>0.1699305116866709</v>
      </c>
      <c r="N8794" s="83">
        <f t="shared" si="1"/>
        <v>0.1699305117</v>
      </c>
      <c r="O8794" s="83">
        <f t="shared" si="2"/>
        <v>0.1699305117</v>
      </c>
      <c r="Q8794" s="83">
        <f t="shared" si="3"/>
        <v>0.7915</v>
      </c>
      <c r="R8794" s="83">
        <f t="shared" si="4"/>
        <v>0.1699305117</v>
      </c>
      <c r="S8794" s="83" t="b">
        <f t="shared" si="5"/>
        <v>0</v>
      </c>
      <c r="T8794" s="72"/>
      <c r="U8794" s="72"/>
      <c r="V8794" s="72"/>
      <c r="W8794" s="72"/>
      <c r="X8794" s="72"/>
      <c r="Y8794" s="72"/>
      <c r="Z8794" s="72"/>
      <c r="AA8794" s="72"/>
      <c r="AB8794" s="72"/>
      <c r="AC8794" s="72"/>
      <c r="AD8794" s="72"/>
      <c r="AE8794" s="72"/>
      <c r="AF8794" s="72"/>
      <c r="AG8794" s="72"/>
      <c r="AH8794" s="72"/>
      <c r="AI8794" s="72"/>
      <c r="AJ8794" s="72"/>
      <c r="AK8794" s="72"/>
    </row>
    <row r="8795" ht="14.25" customHeight="1">
      <c r="A8795" s="78">
        <v>8792.0</v>
      </c>
      <c r="C8795" s="78" t="str">
        <f>VLOOKUP(G8795,[1]Macrodata_CCF!$A$3:$D$55,4,FALSE)</f>
        <v>#ERROR!</v>
      </c>
      <c r="E8795" s="79" t="str">
        <f>VLOOKUP(G8795,[1]Macrodata_CCF!$A$3:$B$55,2,FALSE)</f>
        <v>#ERROR!</v>
      </c>
      <c r="F8795" s="78">
        <v>1.0</v>
      </c>
      <c r="G8795" s="80">
        <v>13.0</v>
      </c>
      <c r="H8795" s="81">
        <v>0.0</v>
      </c>
      <c r="I8795" s="81">
        <v>100000.0</v>
      </c>
      <c r="J8795" s="81">
        <v>55000.0</v>
      </c>
      <c r="K8795" s="81">
        <v>100000.0</v>
      </c>
      <c r="L8795" s="82">
        <v>0.55</v>
      </c>
      <c r="N8795" s="83">
        <f t="shared" si="1"/>
        <v>0.55</v>
      </c>
      <c r="O8795" s="83">
        <f t="shared" si="2"/>
        <v>0.55</v>
      </c>
      <c r="Q8795" s="83">
        <f t="shared" si="3"/>
        <v>1</v>
      </c>
      <c r="R8795" s="83">
        <f t="shared" si="4"/>
        <v>0.55</v>
      </c>
      <c r="S8795" s="83" t="b">
        <f t="shared" si="5"/>
        <v>0</v>
      </c>
      <c r="T8795" s="72"/>
      <c r="U8795" s="72"/>
      <c r="V8795" s="72"/>
      <c r="W8795" s="72"/>
      <c r="X8795" s="72"/>
      <c r="Y8795" s="72"/>
      <c r="Z8795" s="72"/>
      <c r="AA8795" s="72"/>
      <c r="AB8795" s="72"/>
      <c r="AC8795" s="72"/>
      <c r="AD8795" s="72"/>
      <c r="AE8795" s="72"/>
      <c r="AF8795" s="72"/>
      <c r="AG8795" s="72"/>
      <c r="AH8795" s="72"/>
      <c r="AI8795" s="72"/>
      <c r="AJ8795" s="72"/>
      <c r="AK8795" s="72"/>
    </row>
    <row r="8796" ht="14.25" customHeight="1">
      <c r="A8796" s="78">
        <v>8793.0</v>
      </c>
      <c r="C8796" s="78" t="str">
        <f>VLOOKUP(G8796,[1]Macrodata_CCF!$A$3:$D$55,4,FALSE)</f>
        <v>#ERROR!</v>
      </c>
      <c r="E8796" s="79" t="str">
        <f>VLOOKUP(G8796,[1]Macrodata_CCF!$A$3:$B$55,2,FALSE)</f>
        <v>#ERROR!</v>
      </c>
      <c r="F8796" s="78">
        <v>0.0</v>
      </c>
      <c r="G8796" s="80">
        <v>43.0</v>
      </c>
      <c r="H8796" s="81">
        <v>739995.0</v>
      </c>
      <c r="I8796" s="81">
        <v>920000.0</v>
      </c>
      <c r="J8796" s="81">
        <v>774195.0</v>
      </c>
      <c r="K8796" s="81">
        <v>1380000.0</v>
      </c>
      <c r="L8796" s="82">
        <v>0.1899947223688231</v>
      </c>
      <c r="N8796" s="83">
        <f t="shared" si="1"/>
        <v>0.1899947224</v>
      </c>
      <c r="O8796" s="83">
        <f t="shared" si="2"/>
        <v>0.1899947224</v>
      </c>
      <c r="Q8796" s="83">
        <f t="shared" si="3"/>
        <v>0.1956576087</v>
      </c>
      <c r="R8796" s="83">
        <f t="shared" si="4"/>
        <v>0.1899947224</v>
      </c>
      <c r="S8796" s="83" t="b">
        <f t="shared" si="5"/>
        <v>0</v>
      </c>
      <c r="T8796" s="72"/>
      <c r="U8796" s="72"/>
      <c r="V8796" s="72"/>
      <c r="W8796" s="72"/>
      <c r="X8796" s="72"/>
      <c r="Y8796" s="72"/>
      <c r="Z8796" s="72"/>
      <c r="AA8796" s="72"/>
      <c r="AB8796" s="72"/>
      <c r="AC8796" s="72"/>
      <c r="AD8796" s="72"/>
      <c r="AE8796" s="72"/>
      <c r="AF8796" s="72"/>
      <c r="AG8796" s="72"/>
      <c r="AH8796" s="72"/>
      <c r="AI8796" s="72"/>
      <c r="AJ8796" s="72"/>
      <c r="AK8796" s="72"/>
    </row>
    <row r="8797" ht="14.25" customHeight="1">
      <c r="A8797" s="78">
        <v>8794.0</v>
      </c>
      <c r="C8797" s="78" t="str">
        <f>VLOOKUP(G8797,[1]Macrodata_CCF!$A$3:$D$55,4,FALSE)</f>
        <v>#ERROR!</v>
      </c>
      <c r="E8797" s="79" t="str">
        <f>VLOOKUP(G8797,[1]Macrodata_CCF!$A$3:$B$55,2,FALSE)</f>
        <v>#ERROR!</v>
      </c>
      <c r="F8797" s="78">
        <v>0.0</v>
      </c>
      <c r="G8797" s="80">
        <v>3.0</v>
      </c>
      <c r="H8797" s="81">
        <v>142145.0</v>
      </c>
      <c r="I8797" s="81">
        <v>810000.0</v>
      </c>
      <c r="J8797" s="81">
        <v>389250.0</v>
      </c>
      <c r="K8797" s="81">
        <v>810000.0</v>
      </c>
      <c r="L8797" s="82">
        <v>0.3699979786031399</v>
      </c>
      <c r="N8797" s="83">
        <f t="shared" si="1"/>
        <v>0.3699979786</v>
      </c>
      <c r="O8797" s="83">
        <f t="shared" si="2"/>
        <v>0.3699979786</v>
      </c>
      <c r="Q8797" s="83">
        <f t="shared" si="3"/>
        <v>0.8245123457</v>
      </c>
      <c r="R8797" s="83">
        <f t="shared" si="4"/>
        <v>0.3699979786</v>
      </c>
      <c r="S8797" s="83" t="b">
        <f t="shared" si="5"/>
        <v>0</v>
      </c>
      <c r="T8797" s="72"/>
      <c r="U8797" s="72"/>
      <c r="V8797" s="72"/>
      <c r="W8797" s="72"/>
      <c r="X8797" s="72"/>
      <c r="Y8797" s="72"/>
      <c r="Z8797" s="72"/>
      <c r="AA8797" s="72"/>
      <c r="AB8797" s="72"/>
      <c r="AC8797" s="72"/>
      <c r="AD8797" s="72"/>
      <c r="AE8797" s="72"/>
      <c r="AF8797" s="72"/>
      <c r="AG8797" s="72"/>
      <c r="AH8797" s="72"/>
      <c r="AI8797" s="72"/>
      <c r="AJ8797" s="72"/>
      <c r="AK8797" s="72"/>
    </row>
    <row r="8798" ht="14.25" customHeight="1">
      <c r="A8798" s="78">
        <v>8795.0</v>
      </c>
      <c r="C8798" s="78" t="str">
        <f>VLOOKUP(G8798,[1]Macrodata_CCF!$A$3:$D$55,4,FALSE)</f>
        <v>#ERROR!</v>
      </c>
      <c r="E8798" s="79" t="str">
        <f>VLOOKUP(G8798,[1]Macrodata_CCF!$A$3:$B$55,2,FALSE)</f>
        <v>#ERROR!</v>
      </c>
      <c r="F8798" s="78">
        <v>0.0</v>
      </c>
      <c r="G8798" s="80">
        <v>19.0</v>
      </c>
      <c r="H8798" s="81">
        <v>79520.0</v>
      </c>
      <c r="I8798" s="81">
        <v>580000.0</v>
      </c>
      <c r="J8798" s="81">
        <v>179615.0</v>
      </c>
      <c r="K8798" s="81">
        <v>580000.0</v>
      </c>
      <c r="L8798" s="82">
        <v>0.1999980019181586</v>
      </c>
      <c r="N8798" s="83">
        <f t="shared" si="1"/>
        <v>0.1999980019</v>
      </c>
      <c r="O8798" s="83">
        <f t="shared" si="2"/>
        <v>0.1999980019</v>
      </c>
      <c r="Q8798" s="83">
        <f t="shared" si="3"/>
        <v>0.8628965517</v>
      </c>
      <c r="R8798" s="83">
        <f t="shared" si="4"/>
        <v>0.1999980019</v>
      </c>
      <c r="S8798" s="83" t="b">
        <f t="shared" si="5"/>
        <v>0</v>
      </c>
      <c r="T8798" s="72"/>
      <c r="U8798" s="72"/>
      <c r="V8798" s="72"/>
      <c r="W8798" s="72"/>
      <c r="X8798" s="72"/>
      <c r="Y8798" s="72"/>
      <c r="Z8798" s="72"/>
      <c r="AA8798" s="72"/>
      <c r="AB8798" s="72"/>
      <c r="AC8798" s="72"/>
      <c r="AD8798" s="72"/>
      <c r="AE8798" s="72"/>
      <c r="AF8798" s="72"/>
      <c r="AG8798" s="72"/>
      <c r="AH8798" s="72"/>
      <c r="AI8798" s="72"/>
      <c r="AJ8798" s="72"/>
      <c r="AK8798" s="72"/>
    </row>
    <row r="8799" ht="14.25" customHeight="1">
      <c r="A8799" s="78">
        <v>8796.0</v>
      </c>
      <c r="C8799" s="78" t="str">
        <f>VLOOKUP(G8799,[1]Macrodata_CCF!$A$3:$D$55,4,FALSE)</f>
        <v>#ERROR!</v>
      </c>
      <c r="E8799" s="79" t="str">
        <f>VLOOKUP(G8799,[1]Macrodata_CCF!$A$3:$B$55,2,FALSE)</f>
        <v>#ERROR!</v>
      </c>
      <c r="F8799" s="78">
        <v>0.0</v>
      </c>
      <c r="G8799" s="80">
        <v>28.0</v>
      </c>
      <c r="H8799" s="81">
        <v>29905.0</v>
      </c>
      <c r="I8799" s="81">
        <v>270000.0</v>
      </c>
      <c r="J8799" s="81">
        <v>73120.0</v>
      </c>
      <c r="K8799" s="81">
        <v>270000.0</v>
      </c>
      <c r="L8799" s="82">
        <v>0.1799912534621712</v>
      </c>
      <c r="N8799" s="83">
        <f t="shared" si="1"/>
        <v>0.1799912535</v>
      </c>
      <c r="O8799" s="83">
        <f t="shared" si="2"/>
        <v>0.1799912535</v>
      </c>
      <c r="Q8799" s="83">
        <f t="shared" si="3"/>
        <v>0.8892407407</v>
      </c>
      <c r="R8799" s="83">
        <f t="shared" si="4"/>
        <v>0.1799912535</v>
      </c>
      <c r="S8799" s="83" t="b">
        <f t="shared" si="5"/>
        <v>0</v>
      </c>
      <c r="T8799" s="72"/>
      <c r="U8799" s="72"/>
      <c r="V8799" s="72"/>
      <c r="W8799" s="72"/>
      <c r="X8799" s="72"/>
      <c r="Y8799" s="72"/>
      <c r="Z8799" s="72"/>
      <c r="AA8799" s="72"/>
      <c r="AB8799" s="72"/>
      <c r="AC8799" s="72"/>
      <c r="AD8799" s="72"/>
      <c r="AE8799" s="72"/>
      <c r="AF8799" s="72"/>
      <c r="AG8799" s="72"/>
      <c r="AH8799" s="72"/>
      <c r="AI8799" s="72"/>
      <c r="AJ8799" s="72"/>
      <c r="AK8799" s="72"/>
    </row>
    <row r="8800" ht="14.25" customHeight="1">
      <c r="A8800" s="78">
        <v>8797.0</v>
      </c>
      <c r="C8800" s="78" t="str">
        <f>VLOOKUP(G8800,[1]Macrodata_CCF!$A$3:$D$55,4,FALSE)</f>
        <v>#ERROR!</v>
      </c>
      <c r="E8800" s="79" t="str">
        <f>VLOOKUP(G8800,[1]Macrodata_CCF!$A$3:$B$55,2,FALSE)</f>
        <v>#ERROR!</v>
      </c>
      <c r="F8800" s="78">
        <v>0.0</v>
      </c>
      <c r="G8800" s="80">
        <v>52.0</v>
      </c>
      <c r="H8800" s="81">
        <v>557190.0</v>
      </c>
      <c r="I8800" s="81">
        <v>600000.0</v>
      </c>
      <c r="J8800" s="81">
        <v>559760.0</v>
      </c>
      <c r="K8800" s="81">
        <v>600000.0</v>
      </c>
      <c r="L8800" s="82">
        <v>0.0600327026395702</v>
      </c>
      <c r="N8800" s="83">
        <f t="shared" si="1"/>
        <v>0.06003270264</v>
      </c>
      <c r="O8800" s="83">
        <f t="shared" si="2"/>
        <v>0.06003270264</v>
      </c>
      <c r="Q8800" s="83">
        <f t="shared" si="3"/>
        <v>0.07135</v>
      </c>
      <c r="R8800" s="83">
        <f t="shared" si="4"/>
        <v>0.004283333333</v>
      </c>
      <c r="S8800" s="83" t="b">
        <f t="shared" si="5"/>
        <v>0</v>
      </c>
      <c r="T8800" s="72"/>
      <c r="U8800" s="72"/>
      <c r="V8800" s="72"/>
      <c r="W8800" s="72"/>
      <c r="X8800" s="72"/>
      <c r="Y8800" s="72"/>
      <c r="Z8800" s="72"/>
      <c r="AA8800" s="72"/>
      <c r="AB8800" s="72"/>
      <c r="AC8800" s="72"/>
      <c r="AD8800" s="72"/>
      <c r="AE8800" s="72"/>
      <c r="AF8800" s="72"/>
      <c r="AG8800" s="72"/>
      <c r="AH8800" s="72"/>
      <c r="AI8800" s="72"/>
      <c r="AJ8800" s="72"/>
      <c r="AK8800" s="72"/>
    </row>
    <row r="8801" ht="14.25" customHeight="1">
      <c r="A8801" s="78">
        <v>8798.0</v>
      </c>
      <c r="C8801" s="78" t="str">
        <f>VLOOKUP(G8801,[1]Macrodata_CCF!$A$3:$D$55,4,FALSE)</f>
        <v>#ERROR!</v>
      </c>
      <c r="E8801" s="79" t="str">
        <f>VLOOKUP(G8801,[1]Macrodata_CCF!$A$3:$B$55,2,FALSE)</f>
        <v>#ERROR!</v>
      </c>
      <c r="F8801" s="78">
        <v>0.0</v>
      </c>
      <c r="G8801" s="80">
        <v>16.0</v>
      </c>
      <c r="H8801" s="81">
        <v>122290.0</v>
      </c>
      <c r="I8801" s="81">
        <v>300000.0</v>
      </c>
      <c r="J8801" s="81">
        <v>306000.0</v>
      </c>
      <c r="K8801" s="81">
        <v>300000.0</v>
      </c>
      <c r="L8801" s="82">
        <v>1.033762872094986</v>
      </c>
      <c r="N8801" s="83">
        <f t="shared" si="1"/>
        <v>1.033762872</v>
      </c>
      <c r="O8801" s="83">
        <f t="shared" si="2"/>
        <v>1</v>
      </c>
      <c r="Q8801" s="83">
        <f t="shared" si="3"/>
        <v>0.5923666667</v>
      </c>
      <c r="R8801" s="83">
        <f t="shared" si="4"/>
        <v>1.033762872</v>
      </c>
      <c r="S8801" s="83" t="b">
        <f t="shared" si="5"/>
        <v>0</v>
      </c>
      <c r="T8801" s="72"/>
      <c r="U8801" s="72"/>
      <c r="V8801" s="72"/>
      <c r="W8801" s="72"/>
      <c r="X8801" s="72"/>
      <c r="Y8801" s="72"/>
      <c r="Z8801" s="72"/>
      <c r="AA8801" s="72"/>
      <c r="AB8801" s="72"/>
      <c r="AC8801" s="72"/>
      <c r="AD8801" s="72"/>
      <c r="AE8801" s="72"/>
      <c r="AF8801" s="72"/>
      <c r="AG8801" s="72"/>
      <c r="AH8801" s="72"/>
      <c r="AI8801" s="72"/>
      <c r="AJ8801" s="72"/>
      <c r="AK8801" s="72"/>
    </row>
    <row r="8802" ht="14.25" customHeight="1">
      <c r="A8802" s="78">
        <v>8799.0</v>
      </c>
      <c r="C8802" s="78" t="str">
        <f>VLOOKUP(G8802,[1]Macrodata_CCF!$A$3:$D$55,4,FALSE)</f>
        <v>#ERROR!</v>
      </c>
      <c r="E8802" s="79" t="str">
        <f>VLOOKUP(G8802,[1]Macrodata_CCF!$A$3:$B$55,2,FALSE)</f>
        <v>#ERROR!</v>
      </c>
      <c r="F8802" s="78">
        <v>0.0</v>
      </c>
      <c r="G8802" s="80">
        <v>53.0</v>
      </c>
      <c r="H8802" s="81">
        <v>579355.0</v>
      </c>
      <c r="I8802" s="81">
        <v>970000.0</v>
      </c>
      <c r="J8802" s="81">
        <v>391845.0</v>
      </c>
      <c r="K8802" s="81">
        <v>970000.0</v>
      </c>
      <c r="L8802" s="82">
        <v>-0.4800010239475739</v>
      </c>
      <c r="N8802" s="83">
        <f t="shared" si="1"/>
        <v>-0.4800010239</v>
      </c>
      <c r="O8802" s="83">
        <f t="shared" si="2"/>
        <v>0</v>
      </c>
      <c r="Q8802" s="83">
        <f t="shared" si="3"/>
        <v>0.4027268041</v>
      </c>
      <c r="R8802" s="83">
        <f t="shared" si="4"/>
        <v>-0.4800010239</v>
      </c>
      <c r="S8802" s="83" t="b">
        <f t="shared" si="5"/>
        <v>0</v>
      </c>
      <c r="T8802" s="72"/>
      <c r="U8802" s="72"/>
      <c r="V8802" s="72"/>
      <c r="W8802" s="72"/>
      <c r="X8802" s="72"/>
      <c r="Y8802" s="72"/>
      <c r="Z8802" s="72"/>
      <c r="AA8802" s="72"/>
      <c r="AB8802" s="72"/>
      <c r="AC8802" s="72"/>
      <c r="AD8802" s="72"/>
      <c r="AE8802" s="72"/>
      <c r="AF8802" s="72"/>
      <c r="AG8802" s="72"/>
      <c r="AH8802" s="72"/>
      <c r="AI8802" s="72"/>
      <c r="AJ8802" s="72"/>
      <c r="AK8802" s="72"/>
    </row>
    <row r="8803" ht="14.25" customHeight="1">
      <c r="A8803" s="78">
        <v>8800.0</v>
      </c>
      <c r="C8803" s="78" t="str">
        <f>VLOOKUP(G8803,[1]Macrodata_CCF!$A$3:$D$55,4,FALSE)</f>
        <v>#ERROR!</v>
      </c>
      <c r="E8803" s="79" t="str">
        <f>VLOOKUP(G8803,[1]Macrodata_CCF!$A$3:$B$55,2,FALSE)</f>
        <v>#ERROR!</v>
      </c>
      <c r="F8803" s="78">
        <v>0.0</v>
      </c>
      <c r="G8803" s="80">
        <v>28.0</v>
      </c>
      <c r="H8803" s="81">
        <v>183950.0</v>
      </c>
      <c r="I8803" s="81">
        <v>210000.0</v>
      </c>
      <c r="J8803" s="81">
        <v>188640.0</v>
      </c>
      <c r="K8803" s="81">
        <v>210000.0</v>
      </c>
      <c r="L8803" s="82">
        <v>0.1800383877159309</v>
      </c>
      <c r="N8803" s="83">
        <f t="shared" si="1"/>
        <v>0.1800383877</v>
      </c>
      <c r="O8803" s="83">
        <f t="shared" si="2"/>
        <v>0.1800383877</v>
      </c>
      <c r="Q8803" s="83">
        <f t="shared" si="3"/>
        <v>0.124047619</v>
      </c>
      <c r="R8803" s="83">
        <f t="shared" si="4"/>
        <v>0.1800383877</v>
      </c>
      <c r="S8803" s="83" t="b">
        <f t="shared" si="5"/>
        <v>0</v>
      </c>
      <c r="T8803" s="72"/>
      <c r="U8803" s="72"/>
      <c r="V8803" s="72"/>
      <c r="W8803" s="72"/>
      <c r="X8803" s="72"/>
      <c r="Y8803" s="72"/>
      <c r="Z8803" s="72"/>
      <c r="AA8803" s="72"/>
      <c r="AB8803" s="72"/>
      <c r="AC8803" s="72"/>
      <c r="AD8803" s="72"/>
      <c r="AE8803" s="72"/>
      <c r="AF8803" s="72"/>
      <c r="AG8803" s="72"/>
      <c r="AH8803" s="72"/>
      <c r="AI8803" s="72"/>
      <c r="AJ8803" s="72"/>
      <c r="AK8803" s="72"/>
    </row>
    <row r="8804" ht="14.25" customHeight="1">
      <c r="A8804" s="78">
        <v>8801.0</v>
      </c>
      <c r="C8804" s="78" t="str">
        <f>VLOOKUP(G8804,[1]Macrodata_CCF!$A$3:$D$55,4,FALSE)</f>
        <v>#ERROR!</v>
      </c>
      <c r="E8804" s="79" t="str">
        <f>VLOOKUP(G8804,[1]Macrodata_CCF!$A$3:$B$55,2,FALSE)</f>
        <v>#ERROR!</v>
      </c>
      <c r="F8804" s="78">
        <v>0.0</v>
      </c>
      <c r="G8804" s="80">
        <v>10.0</v>
      </c>
      <c r="H8804" s="81">
        <v>63005.0</v>
      </c>
      <c r="I8804" s="81">
        <v>950000.0</v>
      </c>
      <c r="J8804" s="81">
        <v>240405.0</v>
      </c>
      <c r="K8804" s="81">
        <v>950000.0</v>
      </c>
      <c r="L8804" s="82">
        <v>0.200001127402071</v>
      </c>
      <c r="N8804" s="83">
        <f t="shared" si="1"/>
        <v>0.2000011274</v>
      </c>
      <c r="O8804" s="83">
        <f t="shared" si="2"/>
        <v>0.2000011274</v>
      </c>
      <c r="Q8804" s="83">
        <f t="shared" si="3"/>
        <v>0.9336789474</v>
      </c>
      <c r="R8804" s="83">
        <f t="shared" si="4"/>
        <v>0.2000011274</v>
      </c>
      <c r="S8804" s="83" t="b">
        <f t="shared" si="5"/>
        <v>0</v>
      </c>
      <c r="T8804" s="72"/>
      <c r="U8804" s="72"/>
      <c r="V8804" s="72"/>
      <c r="W8804" s="72"/>
      <c r="X8804" s="72"/>
      <c r="Y8804" s="72"/>
      <c r="Z8804" s="72"/>
      <c r="AA8804" s="72"/>
      <c r="AB8804" s="72"/>
      <c r="AC8804" s="72"/>
      <c r="AD8804" s="72"/>
      <c r="AE8804" s="72"/>
      <c r="AF8804" s="72"/>
      <c r="AG8804" s="72"/>
      <c r="AH8804" s="72"/>
      <c r="AI8804" s="72"/>
      <c r="AJ8804" s="72"/>
      <c r="AK8804" s="72"/>
    </row>
    <row r="8805" ht="14.25" customHeight="1">
      <c r="A8805" s="78">
        <v>8802.0</v>
      </c>
      <c r="C8805" s="78" t="str">
        <f>VLOOKUP(G8805,[1]Macrodata_CCF!$A$3:$D$55,4,FALSE)</f>
        <v>#ERROR!</v>
      </c>
      <c r="E8805" s="79" t="str">
        <f>VLOOKUP(G8805,[1]Macrodata_CCF!$A$3:$B$55,2,FALSE)</f>
        <v>#ERROR!</v>
      </c>
      <c r="F8805" s="78">
        <v>0.0</v>
      </c>
      <c r="G8805" s="80">
        <v>26.0</v>
      </c>
      <c r="H8805" s="81">
        <v>0.0</v>
      </c>
      <c r="I8805" s="81">
        <v>90000.0</v>
      </c>
      <c r="J8805" s="81">
        <v>128520.0</v>
      </c>
      <c r="K8805" s="81">
        <v>126000.0</v>
      </c>
      <c r="L8805" s="82">
        <v>1.428</v>
      </c>
      <c r="N8805" s="83">
        <f t="shared" si="1"/>
        <v>1.428</v>
      </c>
      <c r="O8805" s="83">
        <f t="shared" si="2"/>
        <v>1</v>
      </c>
      <c r="Q8805" s="83">
        <f t="shared" si="3"/>
        <v>1</v>
      </c>
      <c r="R8805" s="83">
        <f t="shared" si="4"/>
        <v>1.428</v>
      </c>
      <c r="S8805" s="83" t="b">
        <f t="shared" si="5"/>
        <v>0</v>
      </c>
      <c r="T8805" s="72"/>
      <c r="U8805" s="72"/>
      <c r="V8805" s="72"/>
      <c r="W8805" s="72"/>
      <c r="X8805" s="72"/>
      <c r="Y8805" s="72"/>
      <c r="Z8805" s="72"/>
      <c r="AA8805" s="72"/>
      <c r="AB8805" s="72"/>
      <c r="AC8805" s="72"/>
      <c r="AD8805" s="72"/>
      <c r="AE8805" s="72"/>
      <c r="AF8805" s="72"/>
      <c r="AG8805" s="72"/>
      <c r="AH8805" s="72"/>
      <c r="AI8805" s="72"/>
      <c r="AJ8805" s="72"/>
      <c r="AK8805" s="72"/>
    </row>
    <row r="8806" ht="14.25" customHeight="1">
      <c r="A8806" s="78">
        <v>8803.0</v>
      </c>
      <c r="C8806" s="78" t="str">
        <f>VLOOKUP(G8806,[1]Macrodata_CCF!$A$3:$D$55,4,FALSE)</f>
        <v>#ERROR!</v>
      </c>
      <c r="E8806" s="79" t="str">
        <f>VLOOKUP(G8806,[1]Macrodata_CCF!$A$3:$B$55,2,FALSE)</f>
        <v>#ERROR!</v>
      </c>
      <c r="F8806" s="78">
        <v>0.0</v>
      </c>
      <c r="G8806" s="80">
        <v>19.0</v>
      </c>
      <c r="H8806" s="81">
        <v>409350.0</v>
      </c>
      <c r="I8806" s="81">
        <v>780000.0</v>
      </c>
      <c r="J8806" s="81">
        <v>472360.0</v>
      </c>
      <c r="K8806" s="81">
        <v>780000.0</v>
      </c>
      <c r="L8806" s="82">
        <v>0.1699986510184811</v>
      </c>
      <c r="N8806" s="83">
        <f t="shared" si="1"/>
        <v>0.169998651</v>
      </c>
      <c r="O8806" s="83">
        <f t="shared" si="2"/>
        <v>0.169998651</v>
      </c>
      <c r="Q8806" s="83">
        <f t="shared" si="3"/>
        <v>0.4751923077</v>
      </c>
      <c r="R8806" s="83">
        <f t="shared" si="4"/>
        <v>0.169998651</v>
      </c>
      <c r="S8806" s="83" t="b">
        <f t="shared" si="5"/>
        <v>0</v>
      </c>
      <c r="T8806" s="72"/>
      <c r="U8806" s="72"/>
      <c r="V8806" s="72"/>
      <c r="W8806" s="72"/>
      <c r="X8806" s="72"/>
      <c r="Y8806" s="72"/>
      <c r="Z8806" s="72"/>
      <c r="AA8806" s="72"/>
      <c r="AB8806" s="72"/>
      <c r="AC8806" s="72"/>
      <c r="AD8806" s="72"/>
      <c r="AE8806" s="72"/>
      <c r="AF8806" s="72"/>
      <c r="AG8806" s="72"/>
      <c r="AH8806" s="72"/>
      <c r="AI8806" s="72"/>
      <c r="AJ8806" s="72"/>
      <c r="AK8806" s="72"/>
    </row>
    <row r="8807" ht="14.25" customHeight="1">
      <c r="A8807" s="78">
        <v>8804.0</v>
      </c>
      <c r="C8807" s="78" t="str">
        <f>VLOOKUP(G8807,[1]Macrodata_CCF!$A$3:$D$55,4,FALSE)</f>
        <v>#ERROR!</v>
      </c>
      <c r="E8807" s="79" t="str">
        <f>VLOOKUP(G8807,[1]Macrodata_CCF!$A$3:$B$55,2,FALSE)</f>
        <v>#ERROR!</v>
      </c>
      <c r="F8807" s="78">
        <v>0.0</v>
      </c>
      <c r="G8807" s="80">
        <v>14.0</v>
      </c>
      <c r="H8807" s="81">
        <v>26535.0</v>
      </c>
      <c r="I8807" s="81">
        <v>40000.0</v>
      </c>
      <c r="J8807" s="81">
        <v>28825.0</v>
      </c>
      <c r="K8807" s="81">
        <v>52000.0</v>
      </c>
      <c r="L8807" s="82">
        <v>0.1700705532862978</v>
      </c>
      <c r="N8807" s="83">
        <f t="shared" si="1"/>
        <v>0.1700705533</v>
      </c>
      <c r="O8807" s="83">
        <f t="shared" si="2"/>
        <v>0.1700705533</v>
      </c>
      <c r="Q8807" s="83">
        <f t="shared" si="3"/>
        <v>0.336625</v>
      </c>
      <c r="R8807" s="83">
        <f t="shared" si="4"/>
        <v>0.1700705533</v>
      </c>
      <c r="S8807" s="83" t="b">
        <f t="shared" si="5"/>
        <v>0</v>
      </c>
      <c r="T8807" s="72"/>
      <c r="U8807" s="72"/>
      <c r="V8807" s="72"/>
      <c r="W8807" s="72"/>
      <c r="X8807" s="72"/>
      <c r="Y8807" s="72"/>
      <c r="Z8807" s="72"/>
      <c r="AA8807" s="72"/>
      <c r="AB8807" s="72"/>
      <c r="AC8807" s="72"/>
      <c r="AD8807" s="72"/>
      <c r="AE8807" s="72"/>
      <c r="AF8807" s="72"/>
      <c r="AG8807" s="72"/>
      <c r="AH8807" s="72"/>
      <c r="AI8807" s="72"/>
      <c r="AJ8807" s="72"/>
      <c r="AK8807" s="72"/>
    </row>
    <row r="8808" ht="14.25" customHeight="1">
      <c r="A8808" s="78">
        <v>8805.0</v>
      </c>
      <c r="C8808" s="78" t="str">
        <f>VLOOKUP(G8808,[1]Macrodata_CCF!$A$3:$D$55,4,FALSE)</f>
        <v>#ERROR!</v>
      </c>
      <c r="E8808" s="79" t="str">
        <f>VLOOKUP(G8808,[1]Macrodata_CCF!$A$3:$B$55,2,FALSE)</f>
        <v>#ERROR!</v>
      </c>
      <c r="F8808" s="78">
        <v>0.0</v>
      </c>
      <c r="G8808" s="80">
        <v>17.0</v>
      </c>
      <c r="H8808" s="81">
        <v>67305.0</v>
      </c>
      <c r="I8808" s="81">
        <v>150000.0</v>
      </c>
      <c r="J8808" s="81">
        <v>79710.0</v>
      </c>
      <c r="K8808" s="81">
        <v>150000.0</v>
      </c>
      <c r="L8808" s="82">
        <v>0.1500090694721567</v>
      </c>
      <c r="N8808" s="83">
        <f t="shared" si="1"/>
        <v>0.1500090695</v>
      </c>
      <c r="O8808" s="83">
        <f t="shared" si="2"/>
        <v>0.1500090695</v>
      </c>
      <c r="Q8808" s="83">
        <f t="shared" si="3"/>
        <v>0.5513</v>
      </c>
      <c r="R8808" s="83">
        <f t="shared" si="4"/>
        <v>0.1500090695</v>
      </c>
      <c r="S8808" s="83" t="b">
        <f t="shared" si="5"/>
        <v>0</v>
      </c>
      <c r="T8808" s="72"/>
      <c r="U8808" s="72"/>
      <c r="V8808" s="72"/>
      <c r="W8808" s="72"/>
      <c r="X8808" s="72"/>
      <c r="Y8808" s="72"/>
      <c r="Z8808" s="72"/>
      <c r="AA8808" s="72"/>
      <c r="AB8808" s="72"/>
      <c r="AC8808" s="72"/>
      <c r="AD8808" s="72"/>
      <c r="AE8808" s="72"/>
      <c r="AF8808" s="72"/>
      <c r="AG8808" s="72"/>
      <c r="AH8808" s="72"/>
      <c r="AI8808" s="72"/>
      <c r="AJ8808" s="72"/>
      <c r="AK8808" s="72"/>
    </row>
    <row r="8809" ht="14.25" customHeight="1">
      <c r="A8809" s="78">
        <v>8806.0</v>
      </c>
      <c r="C8809" s="78" t="str">
        <f>VLOOKUP(G8809,[1]Macrodata_CCF!$A$3:$D$55,4,FALSE)</f>
        <v>#ERROR!</v>
      </c>
      <c r="E8809" s="79" t="str">
        <f>VLOOKUP(G8809,[1]Macrodata_CCF!$A$3:$B$55,2,FALSE)</f>
        <v>#ERROR!</v>
      </c>
      <c r="F8809" s="78">
        <v>0.0</v>
      </c>
      <c r="G8809" s="80">
        <v>29.0</v>
      </c>
      <c r="H8809" s="81">
        <v>21460.0</v>
      </c>
      <c r="I8809" s="81">
        <v>80000.0</v>
      </c>
      <c r="J8809" s="81">
        <v>81600.0</v>
      </c>
      <c r="K8809" s="81">
        <v>80000.0</v>
      </c>
      <c r="L8809" s="82">
        <v>1.027331738981893</v>
      </c>
      <c r="N8809" s="83">
        <f t="shared" si="1"/>
        <v>1.027331739</v>
      </c>
      <c r="O8809" s="83">
        <f t="shared" si="2"/>
        <v>1</v>
      </c>
      <c r="Q8809" s="83">
        <f t="shared" si="3"/>
        <v>0.73175</v>
      </c>
      <c r="R8809" s="83">
        <f t="shared" si="4"/>
        <v>1.027331739</v>
      </c>
      <c r="S8809" s="83" t="b">
        <f t="shared" si="5"/>
        <v>0</v>
      </c>
      <c r="T8809" s="72"/>
      <c r="U8809" s="72"/>
      <c r="V8809" s="72"/>
      <c r="W8809" s="72"/>
      <c r="X8809" s="72"/>
      <c r="Y8809" s="72"/>
      <c r="Z8809" s="72"/>
      <c r="AA8809" s="72"/>
      <c r="AB8809" s="72"/>
      <c r="AC8809" s="72"/>
      <c r="AD8809" s="72"/>
      <c r="AE8809" s="72"/>
      <c r="AF8809" s="72"/>
      <c r="AG8809" s="72"/>
      <c r="AH8809" s="72"/>
      <c r="AI8809" s="72"/>
      <c r="AJ8809" s="72"/>
      <c r="AK8809" s="72"/>
    </row>
    <row r="8810" ht="14.25" customHeight="1">
      <c r="A8810" s="78">
        <v>8807.0</v>
      </c>
      <c r="C8810" s="78" t="str">
        <f>VLOOKUP(G8810,[1]Macrodata_CCF!$A$3:$D$55,4,FALSE)</f>
        <v>#ERROR!</v>
      </c>
      <c r="E8810" s="79" t="str">
        <f>VLOOKUP(G8810,[1]Macrodata_CCF!$A$3:$B$55,2,FALSE)</f>
        <v>#ERROR!</v>
      </c>
      <c r="F8810" s="78">
        <v>0.0</v>
      </c>
      <c r="G8810" s="80">
        <v>47.0</v>
      </c>
      <c r="H8810" s="81">
        <v>380955.0</v>
      </c>
      <c r="I8810" s="81">
        <v>570000.0</v>
      </c>
      <c r="J8810" s="81">
        <v>411200.0</v>
      </c>
      <c r="K8810" s="81">
        <v>570000.0</v>
      </c>
      <c r="L8810" s="82">
        <v>0.159988362559179</v>
      </c>
      <c r="N8810" s="83">
        <f t="shared" si="1"/>
        <v>0.1599883626</v>
      </c>
      <c r="O8810" s="83">
        <f t="shared" si="2"/>
        <v>0.1599883626</v>
      </c>
      <c r="Q8810" s="83">
        <f t="shared" si="3"/>
        <v>0.3316578947</v>
      </c>
      <c r="R8810" s="83">
        <f t="shared" si="4"/>
        <v>0.1599883626</v>
      </c>
      <c r="S8810" s="83" t="b">
        <f t="shared" si="5"/>
        <v>0</v>
      </c>
      <c r="T8810" s="72"/>
      <c r="U8810" s="72"/>
      <c r="V8810" s="72"/>
      <c r="W8810" s="72"/>
      <c r="X8810" s="72"/>
      <c r="Y8810" s="72"/>
      <c r="Z8810" s="72"/>
      <c r="AA8810" s="72"/>
      <c r="AB8810" s="72"/>
      <c r="AC8810" s="72"/>
      <c r="AD8810" s="72"/>
      <c r="AE8810" s="72"/>
      <c r="AF8810" s="72"/>
      <c r="AG8810" s="72"/>
      <c r="AH8810" s="72"/>
      <c r="AI8810" s="72"/>
      <c r="AJ8810" s="72"/>
      <c r="AK8810" s="72"/>
    </row>
    <row r="8811" ht="14.25" customHeight="1">
      <c r="A8811" s="78">
        <v>8808.0</v>
      </c>
      <c r="C8811" s="78" t="str">
        <f>VLOOKUP(G8811,[1]Macrodata_CCF!$A$3:$D$55,4,FALSE)</f>
        <v>#ERROR!</v>
      </c>
      <c r="E8811" s="79" t="str">
        <f>VLOOKUP(G8811,[1]Macrodata_CCF!$A$3:$B$55,2,FALSE)</f>
        <v>#ERROR!</v>
      </c>
      <c r="F8811" s="78">
        <v>1.0</v>
      </c>
      <c r="G8811" s="80">
        <v>28.0</v>
      </c>
      <c r="H8811" s="81">
        <v>341920.0</v>
      </c>
      <c r="I8811" s="81">
        <v>700000.0</v>
      </c>
      <c r="J8811" s="81">
        <v>341920.0</v>
      </c>
      <c r="K8811" s="81">
        <v>700000.0</v>
      </c>
      <c r="L8811" s="82">
        <v>0.0</v>
      </c>
      <c r="N8811" s="83">
        <f t="shared" si="1"/>
        <v>0</v>
      </c>
      <c r="O8811" s="83">
        <f t="shared" si="2"/>
        <v>0</v>
      </c>
      <c r="Q8811" s="83">
        <f t="shared" si="3"/>
        <v>0.5115428571</v>
      </c>
      <c r="R8811" s="83">
        <f t="shared" si="4"/>
        <v>0</v>
      </c>
      <c r="S8811" s="83" t="b">
        <f t="shared" si="5"/>
        <v>0</v>
      </c>
      <c r="T8811" s="72"/>
      <c r="U8811" s="72"/>
      <c r="V8811" s="72"/>
      <c r="W8811" s="72"/>
      <c r="X8811" s="72"/>
      <c r="Y8811" s="72"/>
      <c r="Z8811" s="72"/>
      <c r="AA8811" s="72"/>
      <c r="AB8811" s="72"/>
      <c r="AC8811" s="72"/>
      <c r="AD8811" s="72"/>
      <c r="AE8811" s="72"/>
      <c r="AF8811" s="72"/>
      <c r="AG8811" s="72"/>
      <c r="AH8811" s="72"/>
      <c r="AI8811" s="72"/>
      <c r="AJ8811" s="72"/>
      <c r="AK8811" s="72"/>
    </row>
    <row r="8812" ht="14.25" customHeight="1">
      <c r="A8812" s="78">
        <v>8809.0</v>
      </c>
      <c r="C8812" s="78" t="str">
        <f>VLOOKUP(G8812,[1]Macrodata_CCF!$A$3:$D$55,4,FALSE)</f>
        <v>#ERROR!</v>
      </c>
      <c r="E8812" s="79" t="str">
        <f>VLOOKUP(G8812,[1]Macrodata_CCF!$A$3:$B$55,2,FALSE)</f>
        <v>#ERROR!</v>
      </c>
      <c r="F8812" s="78">
        <v>0.0</v>
      </c>
      <c r="G8812" s="80">
        <v>37.0</v>
      </c>
      <c r="H8812" s="81">
        <v>457280.0</v>
      </c>
      <c r="I8812" s="81">
        <v>640000.0</v>
      </c>
      <c r="J8812" s="81">
        <v>468245.0</v>
      </c>
      <c r="K8812" s="81">
        <v>640000.0</v>
      </c>
      <c r="L8812" s="82">
        <v>0.06000985113835376</v>
      </c>
      <c r="N8812" s="83">
        <f t="shared" si="1"/>
        <v>0.06000985114</v>
      </c>
      <c r="O8812" s="83">
        <f t="shared" si="2"/>
        <v>0.06000985114</v>
      </c>
      <c r="Q8812" s="83">
        <f t="shared" si="3"/>
        <v>0.2855</v>
      </c>
      <c r="R8812" s="83">
        <f t="shared" si="4"/>
        <v>0.06000985114</v>
      </c>
      <c r="S8812" s="83" t="b">
        <f t="shared" si="5"/>
        <v>0</v>
      </c>
      <c r="T8812" s="72"/>
      <c r="U8812" s="72"/>
      <c r="V8812" s="72"/>
      <c r="W8812" s="72"/>
      <c r="X8812" s="72"/>
      <c r="Y8812" s="72"/>
      <c r="Z8812" s="72"/>
      <c r="AA8812" s="72"/>
      <c r="AB8812" s="72"/>
      <c r="AC8812" s="72"/>
      <c r="AD8812" s="72"/>
      <c r="AE8812" s="72"/>
      <c r="AF8812" s="72"/>
      <c r="AG8812" s="72"/>
      <c r="AH8812" s="72"/>
      <c r="AI8812" s="72"/>
      <c r="AJ8812" s="72"/>
      <c r="AK8812" s="72"/>
    </row>
    <row r="8813" ht="14.25" customHeight="1">
      <c r="A8813" s="78">
        <v>8810.0</v>
      </c>
      <c r="C8813" s="78" t="str">
        <f>VLOOKUP(G8813,[1]Macrodata_CCF!$A$3:$D$55,4,FALSE)</f>
        <v>#ERROR!</v>
      </c>
      <c r="E8813" s="79" t="str">
        <f>VLOOKUP(G8813,[1]Macrodata_CCF!$A$3:$B$55,2,FALSE)</f>
        <v>#ERROR!</v>
      </c>
      <c r="F8813" s="78">
        <v>0.0</v>
      </c>
      <c r="G8813" s="80">
        <v>46.0</v>
      </c>
      <c r="H8813" s="81">
        <v>63780.0</v>
      </c>
      <c r="I8813" s="81">
        <v>70000.0</v>
      </c>
      <c r="J8813" s="81">
        <v>64900.0</v>
      </c>
      <c r="K8813" s="81">
        <v>105000.0</v>
      </c>
      <c r="L8813" s="82">
        <v>0.180064308681672</v>
      </c>
      <c r="N8813" s="83">
        <f t="shared" si="1"/>
        <v>0.1800643087</v>
      </c>
      <c r="O8813" s="83">
        <f t="shared" si="2"/>
        <v>0.1800643087</v>
      </c>
      <c r="Q8813" s="83">
        <f t="shared" si="3"/>
        <v>0.08885714286</v>
      </c>
      <c r="R8813" s="83">
        <f t="shared" si="4"/>
        <v>0.016</v>
      </c>
      <c r="S8813" s="83" t="b">
        <f t="shared" si="5"/>
        <v>0</v>
      </c>
      <c r="T8813" s="72"/>
      <c r="U8813" s="72"/>
      <c r="V8813" s="72"/>
      <c r="W8813" s="72"/>
      <c r="X8813" s="72"/>
      <c r="Y8813" s="72"/>
      <c r="Z8813" s="72"/>
      <c r="AA8813" s="72"/>
      <c r="AB8813" s="72"/>
      <c r="AC8813" s="72"/>
      <c r="AD8813" s="72"/>
      <c r="AE8813" s="72"/>
      <c r="AF8813" s="72"/>
      <c r="AG8813" s="72"/>
      <c r="AH8813" s="72"/>
      <c r="AI8813" s="72"/>
      <c r="AJ8813" s="72"/>
      <c r="AK8813" s="72"/>
    </row>
    <row r="8814" ht="14.25" customHeight="1">
      <c r="A8814" s="78">
        <v>8811.0</v>
      </c>
      <c r="C8814" s="78" t="str">
        <f>VLOOKUP(G8814,[1]Macrodata_CCF!$A$3:$D$55,4,FALSE)</f>
        <v>#ERROR!</v>
      </c>
      <c r="E8814" s="79" t="str">
        <f>VLOOKUP(G8814,[1]Macrodata_CCF!$A$3:$B$55,2,FALSE)</f>
        <v>#ERROR!</v>
      </c>
      <c r="F8814" s="78">
        <v>0.0</v>
      </c>
      <c r="G8814" s="80">
        <v>31.0</v>
      </c>
      <c r="H8814" s="81">
        <v>0.0</v>
      </c>
      <c r="I8814" s="81">
        <v>390000.0</v>
      </c>
      <c r="J8814" s="81">
        <v>62400.0</v>
      </c>
      <c r="K8814" s="81">
        <v>390000.0</v>
      </c>
      <c r="L8814" s="82">
        <v>0.16</v>
      </c>
      <c r="N8814" s="83">
        <f t="shared" si="1"/>
        <v>0.16</v>
      </c>
      <c r="O8814" s="83">
        <f t="shared" si="2"/>
        <v>0.16</v>
      </c>
      <c r="Q8814" s="83">
        <f t="shared" si="3"/>
        <v>1</v>
      </c>
      <c r="R8814" s="83">
        <f t="shared" si="4"/>
        <v>0.16</v>
      </c>
      <c r="S8814" s="83" t="b">
        <f t="shared" si="5"/>
        <v>0</v>
      </c>
      <c r="T8814" s="72"/>
      <c r="U8814" s="72"/>
      <c r="V8814" s="72"/>
      <c r="W8814" s="72"/>
      <c r="X8814" s="72"/>
      <c r="Y8814" s="72"/>
      <c r="Z8814" s="72"/>
      <c r="AA8814" s="72"/>
      <c r="AB8814" s="72"/>
      <c r="AC8814" s="72"/>
      <c r="AD8814" s="72"/>
      <c r="AE8814" s="72"/>
      <c r="AF8814" s="72"/>
      <c r="AG8814" s="72"/>
      <c r="AH8814" s="72"/>
      <c r="AI8814" s="72"/>
      <c r="AJ8814" s="72"/>
      <c r="AK8814" s="72"/>
    </row>
    <row r="8815" ht="14.25" customHeight="1">
      <c r="A8815" s="78">
        <v>8812.0</v>
      </c>
      <c r="C8815" s="78" t="str">
        <f>VLOOKUP(G8815,[1]Macrodata_CCF!$A$3:$D$55,4,FALSE)</f>
        <v>#ERROR!</v>
      </c>
      <c r="E8815" s="79" t="str">
        <f>VLOOKUP(G8815,[1]Macrodata_CCF!$A$3:$B$55,2,FALSE)</f>
        <v>#ERROR!</v>
      </c>
      <c r="F8815" s="78">
        <v>0.0</v>
      </c>
      <c r="G8815" s="80">
        <v>3.0</v>
      </c>
      <c r="H8815" s="81">
        <v>209420.0</v>
      </c>
      <c r="I8815" s="81">
        <v>490000.0</v>
      </c>
      <c r="J8815" s="81">
        <v>268340.0</v>
      </c>
      <c r="K8815" s="81">
        <v>490000.0</v>
      </c>
      <c r="L8815" s="82">
        <v>0.2099935847173712</v>
      </c>
      <c r="N8815" s="83">
        <f t="shared" si="1"/>
        <v>0.2099935847</v>
      </c>
      <c r="O8815" s="83">
        <f t="shared" si="2"/>
        <v>0.2099935847</v>
      </c>
      <c r="Q8815" s="83">
        <f t="shared" si="3"/>
        <v>0.5726122449</v>
      </c>
      <c r="R8815" s="83">
        <f t="shared" si="4"/>
        <v>0.2099935847</v>
      </c>
      <c r="S8815" s="83" t="b">
        <f t="shared" si="5"/>
        <v>0</v>
      </c>
      <c r="T8815" s="72"/>
      <c r="U8815" s="72"/>
      <c r="V8815" s="72"/>
      <c r="W8815" s="72"/>
      <c r="X8815" s="72"/>
      <c r="Y8815" s="72"/>
      <c r="Z8815" s="72"/>
      <c r="AA8815" s="72"/>
      <c r="AB8815" s="72"/>
      <c r="AC8815" s="72"/>
      <c r="AD8815" s="72"/>
      <c r="AE8815" s="72"/>
      <c r="AF8815" s="72"/>
      <c r="AG8815" s="72"/>
      <c r="AH8815" s="72"/>
      <c r="AI8815" s="72"/>
      <c r="AJ8815" s="72"/>
      <c r="AK8815" s="72"/>
    </row>
    <row r="8816" ht="14.25" customHeight="1">
      <c r="A8816" s="78">
        <v>8813.0</v>
      </c>
      <c r="C8816" s="78" t="str">
        <f>VLOOKUP(G8816,[1]Macrodata_CCF!$A$3:$D$55,4,FALSE)</f>
        <v>#ERROR!</v>
      </c>
      <c r="E8816" s="79" t="str">
        <f>VLOOKUP(G8816,[1]Macrodata_CCF!$A$3:$B$55,2,FALSE)</f>
        <v>#ERROR!</v>
      </c>
      <c r="F8816" s="78">
        <v>0.0</v>
      </c>
      <c r="G8816" s="80">
        <v>50.0</v>
      </c>
      <c r="H8816" s="81">
        <v>567790.0</v>
      </c>
      <c r="I8816" s="81">
        <v>630000.0</v>
      </c>
      <c r="J8816" s="81">
        <v>576500.0</v>
      </c>
      <c r="K8816" s="81">
        <v>630000.0</v>
      </c>
      <c r="L8816" s="82">
        <v>0.1400096447516476</v>
      </c>
      <c r="N8816" s="83">
        <f t="shared" si="1"/>
        <v>0.1400096448</v>
      </c>
      <c r="O8816" s="83">
        <f t="shared" si="2"/>
        <v>0.1400096448</v>
      </c>
      <c r="Q8816" s="83">
        <f t="shared" si="3"/>
        <v>0.09874603175</v>
      </c>
      <c r="R8816" s="83">
        <f t="shared" si="4"/>
        <v>0.01382539683</v>
      </c>
      <c r="S8816" s="83" t="b">
        <f t="shared" si="5"/>
        <v>0</v>
      </c>
      <c r="T8816" s="72"/>
      <c r="U8816" s="72"/>
      <c r="V8816" s="72"/>
      <c r="W8816" s="72"/>
      <c r="X8816" s="72"/>
      <c r="Y8816" s="72"/>
      <c r="Z8816" s="72"/>
      <c r="AA8816" s="72"/>
      <c r="AB8816" s="72"/>
      <c r="AC8816" s="72"/>
      <c r="AD8816" s="72"/>
      <c r="AE8816" s="72"/>
      <c r="AF8816" s="72"/>
      <c r="AG8816" s="72"/>
      <c r="AH8816" s="72"/>
      <c r="AI8816" s="72"/>
      <c r="AJ8816" s="72"/>
      <c r="AK8816" s="72"/>
    </row>
    <row r="8817" ht="14.25" customHeight="1">
      <c r="A8817" s="78">
        <v>8814.0</v>
      </c>
      <c r="C8817" s="78" t="str">
        <f>VLOOKUP(G8817,[1]Macrodata_CCF!$A$3:$D$55,4,FALSE)</f>
        <v>#ERROR!</v>
      </c>
      <c r="E8817" s="79" t="str">
        <f>VLOOKUP(G8817,[1]Macrodata_CCF!$A$3:$B$55,2,FALSE)</f>
        <v>#ERROR!</v>
      </c>
      <c r="F8817" s="78">
        <v>0.0</v>
      </c>
      <c r="G8817" s="80">
        <v>18.0</v>
      </c>
      <c r="H8817" s="81">
        <v>155540.0</v>
      </c>
      <c r="I8817" s="81">
        <v>840000.0</v>
      </c>
      <c r="J8817" s="81">
        <v>251365.0</v>
      </c>
      <c r="K8817" s="81">
        <v>840000.0</v>
      </c>
      <c r="L8817" s="82">
        <v>0.1400008766034538</v>
      </c>
      <c r="N8817" s="83">
        <f t="shared" si="1"/>
        <v>0.1400008766</v>
      </c>
      <c r="O8817" s="83">
        <f t="shared" si="2"/>
        <v>0.1400008766</v>
      </c>
      <c r="Q8817" s="83">
        <f t="shared" si="3"/>
        <v>0.8148333333</v>
      </c>
      <c r="R8817" s="83">
        <f t="shared" si="4"/>
        <v>0.1400008766</v>
      </c>
      <c r="S8817" s="83" t="b">
        <f t="shared" si="5"/>
        <v>0</v>
      </c>
      <c r="T8817" s="72"/>
      <c r="U8817" s="72"/>
      <c r="V8817" s="72"/>
      <c r="W8817" s="72"/>
      <c r="X8817" s="72"/>
      <c r="Y8817" s="72"/>
      <c r="Z8817" s="72"/>
      <c r="AA8817" s="72"/>
      <c r="AB8817" s="72"/>
      <c r="AC8817" s="72"/>
      <c r="AD8817" s="72"/>
      <c r="AE8817" s="72"/>
      <c r="AF8817" s="72"/>
      <c r="AG8817" s="72"/>
      <c r="AH8817" s="72"/>
      <c r="AI8817" s="72"/>
      <c r="AJ8817" s="72"/>
      <c r="AK8817" s="72"/>
    </row>
    <row r="8818" ht="14.25" customHeight="1">
      <c r="A8818" s="78">
        <v>8815.0</v>
      </c>
      <c r="C8818" s="78" t="str">
        <f>VLOOKUP(G8818,[1]Macrodata_CCF!$A$3:$D$55,4,FALSE)</f>
        <v>#ERROR!</v>
      </c>
      <c r="E8818" s="79" t="str">
        <f>VLOOKUP(G8818,[1]Macrodata_CCF!$A$3:$B$55,2,FALSE)</f>
        <v>#ERROR!</v>
      </c>
      <c r="F8818" s="78">
        <v>0.0</v>
      </c>
      <c r="G8818" s="80">
        <v>32.0</v>
      </c>
      <c r="H8818" s="81">
        <v>88655.0</v>
      </c>
      <c r="I8818" s="81">
        <v>570000.0</v>
      </c>
      <c r="J8818" s="81">
        <v>156045.0</v>
      </c>
      <c r="K8818" s="81">
        <v>570000.0</v>
      </c>
      <c r="L8818" s="82">
        <v>0.1400035317703518</v>
      </c>
      <c r="N8818" s="83">
        <f t="shared" si="1"/>
        <v>0.1400035318</v>
      </c>
      <c r="O8818" s="83">
        <f t="shared" si="2"/>
        <v>0.1400035318</v>
      </c>
      <c r="Q8818" s="83">
        <f t="shared" si="3"/>
        <v>0.8444649123</v>
      </c>
      <c r="R8818" s="83">
        <f t="shared" si="4"/>
        <v>0.1400035318</v>
      </c>
      <c r="S8818" s="83" t="b">
        <f t="shared" si="5"/>
        <v>0</v>
      </c>
      <c r="T8818" s="72"/>
      <c r="U8818" s="72"/>
      <c r="V8818" s="72"/>
      <c r="W8818" s="72"/>
      <c r="X8818" s="72"/>
      <c r="Y8818" s="72"/>
      <c r="Z8818" s="72"/>
      <c r="AA8818" s="72"/>
      <c r="AB8818" s="72"/>
      <c r="AC8818" s="72"/>
      <c r="AD8818" s="72"/>
      <c r="AE8818" s="72"/>
      <c r="AF8818" s="72"/>
      <c r="AG8818" s="72"/>
      <c r="AH8818" s="72"/>
      <c r="AI8818" s="72"/>
      <c r="AJ8818" s="72"/>
      <c r="AK8818" s="72"/>
    </row>
    <row r="8819" ht="14.25" customHeight="1">
      <c r="A8819" s="78">
        <v>8816.0</v>
      </c>
      <c r="C8819" s="78" t="str">
        <f>VLOOKUP(G8819,[1]Macrodata_CCF!$A$3:$D$55,4,FALSE)</f>
        <v>#ERROR!</v>
      </c>
      <c r="E8819" s="79" t="str">
        <f>VLOOKUP(G8819,[1]Macrodata_CCF!$A$3:$B$55,2,FALSE)</f>
        <v>#ERROR!</v>
      </c>
      <c r="F8819" s="78">
        <v>0.0</v>
      </c>
      <c r="G8819" s="80">
        <v>12.0</v>
      </c>
      <c r="H8819" s="81">
        <v>674805.0</v>
      </c>
      <c r="I8819" s="81">
        <v>980000.0</v>
      </c>
      <c r="J8819" s="81">
        <v>735845.0</v>
      </c>
      <c r="K8819" s="81">
        <v>980000.0</v>
      </c>
      <c r="L8819" s="82">
        <v>0.2000032765936532</v>
      </c>
      <c r="N8819" s="83">
        <f t="shared" si="1"/>
        <v>0.2000032766</v>
      </c>
      <c r="O8819" s="83">
        <f t="shared" si="2"/>
        <v>0.2000032766</v>
      </c>
      <c r="Q8819" s="83">
        <f t="shared" si="3"/>
        <v>0.3114234694</v>
      </c>
      <c r="R8819" s="83">
        <f t="shared" si="4"/>
        <v>0.2000032766</v>
      </c>
      <c r="S8819" s="83" t="b">
        <f t="shared" si="5"/>
        <v>0</v>
      </c>
      <c r="T8819" s="72"/>
      <c r="U8819" s="72"/>
      <c r="V8819" s="72"/>
      <c r="W8819" s="72"/>
      <c r="X8819" s="72"/>
      <c r="Y8819" s="72"/>
      <c r="Z8819" s="72"/>
      <c r="AA8819" s="72"/>
      <c r="AB8819" s="72"/>
      <c r="AC8819" s="72"/>
      <c r="AD8819" s="72"/>
      <c r="AE8819" s="72"/>
      <c r="AF8819" s="72"/>
      <c r="AG8819" s="72"/>
      <c r="AH8819" s="72"/>
      <c r="AI8819" s="72"/>
      <c r="AJ8819" s="72"/>
      <c r="AK8819" s="72"/>
    </row>
    <row r="8820" ht="14.25" customHeight="1">
      <c r="A8820" s="78">
        <v>8817.0</v>
      </c>
      <c r="C8820" s="78" t="str">
        <f>VLOOKUP(G8820,[1]Macrodata_CCF!$A$3:$D$55,4,FALSE)</f>
        <v>#ERROR!</v>
      </c>
      <c r="E8820" s="79" t="str">
        <f>VLOOKUP(G8820,[1]Macrodata_CCF!$A$3:$B$55,2,FALSE)</f>
        <v>#ERROR!</v>
      </c>
      <c r="F8820" s="78">
        <v>0.0</v>
      </c>
      <c r="G8820" s="80">
        <v>26.0</v>
      </c>
      <c r="H8820" s="81">
        <v>146300.0</v>
      </c>
      <c r="I8820" s="81">
        <v>260000.0</v>
      </c>
      <c r="J8820" s="81">
        <v>164490.0</v>
      </c>
      <c r="K8820" s="81">
        <v>260000.0</v>
      </c>
      <c r="L8820" s="82">
        <v>0.1599824098504837</v>
      </c>
      <c r="N8820" s="83">
        <f t="shared" si="1"/>
        <v>0.1599824099</v>
      </c>
      <c r="O8820" s="83">
        <f t="shared" si="2"/>
        <v>0.1599824099</v>
      </c>
      <c r="Q8820" s="83">
        <f t="shared" si="3"/>
        <v>0.4373076923</v>
      </c>
      <c r="R8820" s="83">
        <f t="shared" si="4"/>
        <v>0.1599824099</v>
      </c>
      <c r="S8820" s="83" t="b">
        <f t="shared" si="5"/>
        <v>0</v>
      </c>
      <c r="T8820" s="72"/>
      <c r="U8820" s="72"/>
      <c r="V8820" s="72"/>
      <c r="W8820" s="72"/>
      <c r="X8820" s="72"/>
      <c r="Y8820" s="72"/>
      <c r="Z8820" s="72"/>
      <c r="AA8820" s="72"/>
      <c r="AB8820" s="72"/>
      <c r="AC8820" s="72"/>
      <c r="AD8820" s="72"/>
      <c r="AE8820" s="72"/>
      <c r="AF8820" s="72"/>
      <c r="AG8820" s="72"/>
      <c r="AH8820" s="72"/>
      <c r="AI8820" s="72"/>
      <c r="AJ8820" s="72"/>
      <c r="AK8820" s="72"/>
    </row>
    <row r="8821" ht="14.25" customHeight="1">
      <c r="A8821" s="78">
        <v>8818.0</v>
      </c>
      <c r="C8821" s="78" t="str">
        <f>VLOOKUP(G8821,[1]Macrodata_CCF!$A$3:$D$55,4,FALSE)</f>
        <v>#ERROR!</v>
      </c>
      <c r="E8821" s="79" t="str">
        <f>VLOOKUP(G8821,[1]Macrodata_CCF!$A$3:$B$55,2,FALSE)</f>
        <v>#ERROR!</v>
      </c>
      <c r="F8821" s="78">
        <v>0.0</v>
      </c>
      <c r="G8821" s="80">
        <v>38.0</v>
      </c>
      <c r="H8821" s="81">
        <v>0.0</v>
      </c>
      <c r="I8821" s="81">
        <v>930000.0</v>
      </c>
      <c r="J8821" s="81">
        <v>102300.0</v>
      </c>
      <c r="K8821" s="81">
        <v>930000.0</v>
      </c>
      <c r="L8821" s="82">
        <v>0.11</v>
      </c>
      <c r="N8821" s="83">
        <f t="shared" si="1"/>
        <v>0.11</v>
      </c>
      <c r="O8821" s="83">
        <f t="shared" si="2"/>
        <v>0.11</v>
      </c>
      <c r="Q8821" s="83">
        <f t="shared" si="3"/>
        <v>1</v>
      </c>
      <c r="R8821" s="83">
        <f t="shared" si="4"/>
        <v>0.11</v>
      </c>
      <c r="S8821" s="83" t="b">
        <f t="shared" si="5"/>
        <v>0</v>
      </c>
      <c r="T8821" s="72"/>
      <c r="U8821" s="72"/>
      <c r="V8821" s="72"/>
      <c r="W8821" s="72"/>
      <c r="X8821" s="72"/>
      <c r="Y8821" s="72"/>
      <c r="Z8821" s="72"/>
      <c r="AA8821" s="72"/>
      <c r="AB8821" s="72"/>
      <c r="AC8821" s="72"/>
      <c r="AD8821" s="72"/>
      <c r="AE8821" s="72"/>
      <c r="AF8821" s="72"/>
      <c r="AG8821" s="72"/>
      <c r="AH8821" s="72"/>
      <c r="AI8821" s="72"/>
      <c r="AJ8821" s="72"/>
      <c r="AK8821" s="72"/>
    </row>
    <row r="8822" ht="14.25" customHeight="1">
      <c r="A8822" s="78">
        <v>8819.0</v>
      </c>
      <c r="C8822" s="78" t="str">
        <f>VLOOKUP(G8822,[1]Macrodata_CCF!$A$3:$D$55,4,FALSE)</f>
        <v>#ERROR!</v>
      </c>
      <c r="E8822" s="79" t="str">
        <f>VLOOKUP(G8822,[1]Macrodata_CCF!$A$3:$B$55,2,FALSE)</f>
        <v>#ERROR!</v>
      </c>
      <c r="F8822" s="78">
        <v>0.0</v>
      </c>
      <c r="G8822" s="80">
        <v>1.0</v>
      </c>
      <c r="H8822" s="81">
        <v>0.0</v>
      </c>
      <c r="I8822" s="81">
        <v>490000.0</v>
      </c>
      <c r="J8822" s="81">
        <v>137200.0</v>
      </c>
      <c r="K8822" s="81">
        <v>490000.0</v>
      </c>
      <c r="L8822" s="82">
        <v>0.28</v>
      </c>
      <c r="N8822" s="83">
        <f t="shared" si="1"/>
        <v>0.28</v>
      </c>
      <c r="O8822" s="83">
        <f t="shared" si="2"/>
        <v>0.28</v>
      </c>
      <c r="Q8822" s="83">
        <f t="shared" si="3"/>
        <v>1</v>
      </c>
      <c r="R8822" s="83">
        <f t="shared" si="4"/>
        <v>0.28</v>
      </c>
      <c r="S8822" s="83" t="b">
        <f t="shared" si="5"/>
        <v>0</v>
      </c>
      <c r="T8822" s="72"/>
      <c r="U8822" s="72"/>
      <c r="V8822" s="72"/>
      <c r="W8822" s="72"/>
      <c r="X8822" s="72"/>
      <c r="Y8822" s="72"/>
      <c r="Z8822" s="72"/>
      <c r="AA8822" s="72"/>
      <c r="AB8822" s="72"/>
      <c r="AC8822" s="72"/>
      <c r="AD8822" s="72"/>
      <c r="AE8822" s="72"/>
      <c r="AF8822" s="72"/>
      <c r="AG8822" s="72"/>
      <c r="AH8822" s="72"/>
      <c r="AI8822" s="72"/>
      <c r="AJ8822" s="72"/>
      <c r="AK8822" s="72"/>
    </row>
    <row r="8823" ht="14.25" customHeight="1">
      <c r="A8823" s="78">
        <v>8820.0</v>
      </c>
      <c r="C8823" s="78" t="str">
        <f>VLOOKUP(G8823,[1]Macrodata_CCF!$A$3:$D$55,4,FALSE)</f>
        <v>#ERROR!</v>
      </c>
      <c r="E8823" s="79" t="str">
        <f>VLOOKUP(G8823,[1]Macrodata_CCF!$A$3:$B$55,2,FALSE)</f>
        <v>#ERROR!</v>
      </c>
      <c r="F8823" s="78">
        <v>0.0</v>
      </c>
      <c r="G8823" s="80">
        <v>14.0</v>
      </c>
      <c r="H8823" s="81">
        <v>0.0</v>
      </c>
      <c r="I8823" s="81">
        <v>290000.0</v>
      </c>
      <c r="J8823" s="81">
        <v>40600.0</v>
      </c>
      <c r="K8823" s="81">
        <v>290000.0</v>
      </c>
      <c r="L8823" s="82">
        <v>0.14</v>
      </c>
      <c r="N8823" s="83">
        <f t="shared" si="1"/>
        <v>0.14</v>
      </c>
      <c r="O8823" s="83">
        <f t="shared" si="2"/>
        <v>0.14</v>
      </c>
      <c r="Q8823" s="83">
        <f t="shared" si="3"/>
        <v>1</v>
      </c>
      <c r="R8823" s="83">
        <f t="shared" si="4"/>
        <v>0.14</v>
      </c>
      <c r="S8823" s="83" t="b">
        <f t="shared" si="5"/>
        <v>0</v>
      </c>
      <c r="T8823" s="72"/>
      <c r="U8823" s="72"/>
      <c r="V8823" s="72"/>
      <c r="W8823" s="72"/>
      <c r="X8823" s="72"/>
      <c r="Y8823" s="72"/>
      <c r="Z8823" s="72"/>
      <c r="AA8823" s="72"/>
      <c r="AB8823" s="72"/>
      <c r="AC8823" s="72"/>
      <c r="AD8823" s="72"/>
      <c r="AE8823" s="72"/>
      <c r="AF8823" s="72"/>
      <c r="AG8823" s="72"/>
      <c r="AH8823" s="72"/>
      <c r="AI8823" s="72"/>
      <c r="AJ8823" s="72"/>
      <c r="AK8823" s="72"/>
    </row>
    <row r="8824" ht="14.25" customHeight="1">
      <c r="A8824" s="78">
        <v>8821.0</v>
      </c>
      <c r="C8824" s="78" t="str">
        <f>VLOOKUP(G8824,[1]Macrodata_CCF!$A$3:$D$55,4,FALSE)</f>
        <v>#ERROR!</v>
      </c>
      <c r="E8824" s="79" t="str">
        <f>VLOOKUP(G8824,[1]Macrodata_CCF!$A$3:$B$55,2,FALSE)</f>
        <v>#ERROR!</v>
      </c>
      <c r="F8824" s="78">
        <v>0.0</v>
      </c>
      <c r="G8824" s="80">
        <v>33.0</v>
      </c>
      <c r="H8824" s="81">
        <v>105015.0</v>
      </c>
      <c r="I8824" s="81">
        <v>540000.0</v>
      </c>
      <c r="J8824" s="81">
        <v>178960.0</v>
      </c>
      <c r="K8824" s="81">
        <v>540000.0</v>
      </c>
      <c r="L8824" s="82">
        <v>0.169994367621872</v>
      </c>
      <c r="N8824" s="83">
        <f t="shared" si="1"/>
        <v>0.1699943676</v>
      </c>
      <c r="O8824" s="83">
        <f t="shared" si="2"/>
        <v>0.1699943676</v>
      </c>
      <c r="Q8824" s="83">
        <f t="shared" si="3"/>
        <v>0.8055277778</v>
      </c>
      <c r="R8824" s="83">
        <f t="shared" si="4"/>
        <v>0.1699943676</v>
      </c>
      <c r="S8824" s="83" t="b">
        <f t="shared" si="5"/>
        <v>0</v>
      </c>
      <c r="T8824" s="72"/>
      <c r="U8824" s="72"/>
      <c r="V8824" s="72"/>
      <c r="W8824" s="72"/>
      <c r="X8824" s="72"/>
      <c r="Y8824" s="72"/>
      <c r="Z8824" s="72"/>
      <c r="AA8824" s="72"/>
      <c r="AB8824" s="72"/>
      <c r="AC8824" s="72"/>
      <c r="AD8824" s="72"/>
      <c r="AE8824" s="72"/>
      <c r="AF8824" s="72"/>
      <c r="AG8824" s="72"/>
      <c r="AH8824" s="72"/>
      <c r="AI8824" s="72"/>
      <c r="AJ8824" s="72"/>
      <c r="AK8824" s="72"/>
    </row>
    <row r="8825" ht="14.25" customHeight="1">
      <c r="A8825" s="78">
        <v>8822.0</v>
      </c>
      <c r="C8825" s="78" t="str">
        <f>VLOOKUP(G8825,[1]Macrodata_CCF!$A$3:$D$55,4,FALSE)</f>
        <v>#ERROR!</v>
      </c>
      <c r="E8825" s="79" t="str">
        <f>VLOOKUP(G8825,[1]Macrodata_CCF!$A$3:$B$55,2,FALSE)</f>
        <v>#ERROR!</v>
      </c>
      <c r="F8825" s="78">
        <v>1.0</v>
      </c>
      <c r="G8825" s="80">
        <v>18.0</v>
      </c>
      <c r="H8825" s="81">
        <v>0.0</v>
      </c>
      <c r="I8825" s="81">
        <v>480000.0</v>
      </c>
      <c r="J8825" s="81">
        <v>489600.0</v>
      </c>
      <c r="K8825" s="81">
        <v>480000.0</v>
      </c>
      <c r="L8825" s="82">
        <v>1.02</v>
      </c>
      <c r="N8825" s="83">
        <f t="shared" si="1"/>
        <v>1.02</v>
      </c>
      <c r="O8825" s="83">
        <f t="shared" si="2"/>
        <v>1</v>
      </c>
      <c r="Q8825" s="83">
        <f t="shared" si="3"/>
        <v>1</v>
      </c>
      <c r="R8825" s="83">
        <f t="shared" si="4"/>
        <v>1.02</v>
      </c>
      <c r="S8825" s="83" t="b">
        <f t="shared" si="5"/>
        <v>0</v>
      </c>
      <c r="T8825" s="72"/>
      <c r="U8825" s="72"/>
      <c r="V8825" s="72"/>
      <c r="W8825" s="72"/>
      <c r="X8825" s="72"/>
      <c r="Y8825" s="72"/>
      <c r="Z8825" s="72"/>
      <c r="AA8825" s="72"/>
      <c r="AB8825" s="72"/>
      <c r="AC8825" s="72"/>
      <c r="AD8825" s="72"/>
      <c r="AE8825" s="72"/>
      <c r="AF8825" s="72"/>
      <c r="AG8825" s="72"/>
      <c r="AH8825" s="72"/>
      <c r="AI8825" s="72"/>
      <c r="AJ8825" s="72"/>
      <c r="AK8825" s="72"/>
    </row>
    <row r="8826" ht="14.25" customHeight="1">
      <c r="A8826" s="78">
        <v>8823.0</v>
      </c>
      <c r="C8826" s="78" t="str">
        <f>VLOOKUP(G8826,[1]Macrodata_CCF!$A$3:$D$55,4,FALSE)</f>
        <v>#ERROR!</v>
      </c>
      <c r="E8826" s="79" t="str">
        <f>VLOOKUP(G8826,[1]Macrodata_CCF!$A$3:$B$55,2,FALSE)</f>
        <v>#ERROR!</v>
      </c>
      <c r="F8826" s="78">
        <v>0.0</v>
      </c>
      <c r="G8826" s="80">
        <v>51.0</v>
      </c>
      <c r="H8826" s="81">
        <v>538160.0</v>
      </c>
      <c r="I8826" s="81">
        <v>590000.0</v>
      </c>
      <c r="J8826" s="81">
        <v>526755.0</v>
      </c>
      <c r="K8826" s="81">
        <v>590000.0</v>
      </c>
      <c r="L8826" s="82">
        <v>-0.2200038580246914</v>
      </c>
      <c r="N8826" s="83">
        <f t="shared" si="1"/>
        <v>-0.220003858</v>
      </c>
      <c r="O8826" s="83">
        <f t="shared" si="2"/>
        <v>0</v>
      </c>
      <c r="Q8826" s="83">
        <f t="shared" si="3"/>
        <v>0.08786440678</v>
      </c>
      <c r="R8826" s="83">
        <f t="shared" si="4"/>
        <v>-0.01933050847</v>
      </c>
      <c r="S8826" s="83" t="b">
        <f t="shared" si="5"/>
        <v>0</v>
      </c>
      <c r="T8826" s="72"/>
      <c r="U8826" s="72"/>
      <c r="V8826" s="72"/>
      <c r="W8826" s="72"/>
      <c r="X8826" s="72"/>
      <c r="Y8826" s="72"/>
      <c r="Z8826" s="72"/>
      <c r="AA8826" s="72"/>
      <c r="AB8826" s="72"/>
      <c r="AC8826" s="72"/>
      <c r="AD8826" s="72"/>
      <c r="AE8826" s="72"/>
      <c r="AF8826" s="72"/>
      <c r="AG8826" s="72"/>
      <c r="AH8826" s="72"/>
      <c r="AI8826" s="72"/>
      <c r="AJ8826" s="72"/>
      <c r="AK8826" s="72"/>
    </row>
    <row r="8827" ht="14.25" customHeight="1">
      <c r="A8827" s="78">
        <v>8824.0</v>
      </c>
      <c r="C8827" s="78" t="str">
        <f>VLOOKUP(G8827,[1]Macrodata_CCF!$A$3:$D$55,4,FALSE)</f>
        <v>#ERROR!</v>
      </c>
      <c r="E8827" s="79" t="str">
        <f>VLOOKUP(G8827,[1]Macrodata_CCF!$A$3:$B$55,2,FALSE)</f>
        <v>#ERROR!</v>
      </c>
      <c r="F8827" s="78">
        <v>0.0</v>
      </c>
      <c r="G8827" s="80">
        <v>11.0</v>
      </c>
      <c r="H8827" s="81">
        <v>96005.0</v>
      </c>
      <c r="I8827" s="81">
        <v>560000.0</v>
      </c>
      <c r="J8827" s="81">
        <v>165605.0</v>
      </c>
      <c r="K8827" s="81">
        <v>560000.0</v>
      </c>
      <c r="L8827" s="82">
        <v>0.1500016163967284</v>
      </c>
      <c r="N8827" s="83">
        <f t="shared" si="1"/>
        <v>0.1500016164</v>
      </c>
      <c r="O8827" s="83">
        <f t="shared" si="2"/>
        <v>0.1500016164</v>
      </c>
      <c r="Q8827" s="83">
        <f t="shared" si="3"/>
        <v>0.8285625</v>
      </c>
      <c r="R8827" s="83">
        <f t="shared" si="4"/>
        <v>0.1500016164</v>
      </c>
      <c r="S8827" s="83" t="b">
        <f t="shared" si="5"/>
        <v>0</v>
      </c>
      <c r="T8827" s="72"/>
      <c r="U8827" s="72"/>
      <c r="V8827" s="72"/>
      <c r="W8827" s="72"/>
      <c r="X8827" s="72"/>
      <c r="Y8827" s="72"/>
      <c r="Z8827" s="72"/>
      <c r="AA8827" s="72"/>
      <c r="AB8827" s="72"/>
      <c r="AC8827" s="72"/>
      <c r="AD8827" s="72"/>
      <c r="AE8827" s="72"/>
      <c r="AF8827" s="72"/>
      <c r="AG8827" s="72"/>
      <c r="AH8827" s="72"/>
      <c r="AI8827" s="72"/>
      <c r="AJ8827" s="72"/>
      <c r="AK8827" s="72"/>
    </row>
    <row r="8828" ht="14.25" customHeight="1">
      <c r="A8828" s="78">
        <v>8825.0</v>
      </c>
      <c r="C8828" s="78" t="str">
        <f>VLOOKUP(G8828,[1]Macrodata_CCF!$A$3:$D$55,4,FALSE)</f>
        <v>#ERROR!</v>
      </c>
      <c r="E8828" s="79" t="str">
        <f>VLOOKUP(G8828,[1]Macrodata_CCF!$A$3:$B$55,2,FALSE)</f>
        <v>#ERROR!</v>
      </c>
      <c r="F8828" s="78">
        <v>0.0</v>
      </c>
      <c r="G8828" s="80">
        <v>48.0</v>
      </c>
      <c r="H8828" s="81">
        <v>211360.0</v>
      </c>
      <c r="I8828" s="81">
        <v>360000.0</v>
      </c>
      <c r="J8828" s="81">
        <v>145960.0</v>
      </c>
      <c r="K8828" s="81">
        <v>360000.0</v>
      </c>
      <c r="L8828" s="82">
        <v>-0.439989235737352</v>
      </c>
      <c r="N8828" s="83">
        <f t="shared" si="1"/>
        <v>-0.4399892357</v>
      </c>
      <c r="O8828" s="83">
        <f t="shared" si="2"/>
        <v>0</v>
      </c>
      <c r="Q8828" s="83">
        <f t="shared" si="3"/>
        <v>0.4128888889</v>
      </c>
      <c r="R8828" s="83">
        <f t="shared" si="4"/>
        <v>-0.4399892357</v>
      </c>
      <c r="S8828" s="83" t="b">
        <f t="shared" si="5"/>
        <v>0</v>
      </c>
      <c r="T8828" s="72"/>
      <c r="U8828" s="72"/>
      <c r="V8828" s="72"/>
      <c r="W8828" s="72"/>
      <c r="X8828" s="72"/>
      <c r="Y8828" s="72"/>
      <c r="Z8828" s="72"/>
      <c r="AA8828" s="72"/>
      <c r="AB8828" s="72"/>
      <c r="AC8828" s="72"/>
      <c r="AD8828" s="72"/>
      <c r="AE8828" s="72"/>
      <c r="AF8828" s="72"/>
      <c r="AG8828" s="72"/>
      <c r="AH8828" s="72"/>
      <c r="AI8828" s="72"/>
      <c r="AJ8828" s="72"/>
      <c r="AK8828" s="72"/>
    </row>
    <row r="8829" ht="14.25" customHeight="1">
      <c r="A8829" s="78">
        <v>8826.0</v>
      </c>
      <c r="C8829" s="78" t="str">
        <f>VLOOKUP(G8829,[1]Macrodata_CCF!$A$3:$D$55,4,FALSE)</f>
        <v>#ERROR!</v>
      </c>
      <c r="E8829" s="79" t="str">
        <f>VLOOKUP(G8829,[1]Macrodata_CCF!$A$3:$B$55,2,FALSE)</f>
        <v>#ERROR!</v>
      </c>
      <c r="F8829" s="78">
        <v>0.0</v>
      </c>
      <c r="G8829" s="80">
        <v>53.0</v>
      </c>
      <c r="H8829" s="81">
        <v>0.0</v>
      </c>
      <c r="I8829" s="81">
        <v>550000.0</v>
      </c>
      <c r="J8829" s="81">
        <v>27500.0</v>
      </c>
      <c r="K8829" s="81">
        <v>550000.0</v>
      </c>
      <c r="L8829" s="82">
        <v>0.05</v>
      </c>
      <c r="N8829" s="83">
        <f t="shared" si="1"/>
        <v>0.05</v>
      </c>
      <c r="O8829" s="83">
        <f t="shared" si="2"/>
        <v>0.05</v>
      </c>
      <c r="Q8829" s="83">
        <f t="shared" si="3"/>
        <v>1</v>
      </c>
      <c r="R8829" s="83">
        <f t="shared" si="4"/>
        <v>0.05</v>
      </c>
      <c r="S8829" s="83" t="b">
        <f t="shared" si="5"/>
        <v>0</v>
      </c>
      <c r="T8829" s="72"/>
      <c r="U8829" s="72"/>
      <c r="V8829" s="72"/>
      <c r="W8829" s="72"/>
      <c r="X8829" s="72"/>
      <c r="Y8829" s="72"/>
      <c r="Z8829" s="72"/>
      <c r="AA8829" s="72"/>
      <c r="AB8829" s="72"/>
      <c r="AC8829" s="72"/>
      <c r="AD8829" s="72"/>
      <c r="AE8829" s="72"/>
      <c r="AF8829" s="72"/>
      <c r="AG8829" s="72"/>
      <c r="AH8829" s="72"/>
      <c r="AI8829" s="72"/>
      <c r="AJ8829" s="72"/>
      <c r="AK8829" s="72"/>
    </row>
    <row r="8830" ht="14.25" customHeight="1">
      <c r="A8830" s="78">
        <v>8827.0</v>
      </c>
      <c r="C8830" s="78" t="str">
        <f>VLOOKUP(G8830,[1]Macrodata_CCF!$A$3:$D$55,4,FALSE)</f>
        <v>#ERROR!</v>
      </c>
      <c r="E8830" s="79" t="str">
        <f>VLOOKUP(G8830,[1]Macrodata_CCF!$A$3:$B$55,2,FALSE)</f>
        <v>#ERROR!</v>
      </c>
      <c r="F8830" s="78">
        <v>1.0</v>
      </c>
      <c r="G8830" s="80">
        <v>3.0</v>
      </c>
      <c r="H8830" s="81">
        <v>229465.0</v>
      </c>
      <c r="I8830" s="81">
        <v>470000.0</v>
      </c>
      <c r="J8830" s="81">
        <v>546970.0</v>
      </c>
      <c r="K8830" s="81">
        <v>846000.0</v>
      </c>
      <c r="L8830" s="82">
        <v>1.319995011121043</v>
      </c>
      <c r="N8830" s="83">
        <f t="shared" si="1"/>
        <v>1.319995011</v>
      </c>
      <c r="O8830" s="83">
        <f t="shared" si="2"/>
        <v>1</v>
      </c>
      <c r="Q8830" s="83">
        <f t="shared" si="3"/>
        <v>0.5117765957</v>
      </c>
      <c r="R8830" s="83">
        <f t="shared" si="4"/>
        <v>1.319995011</v>
      </c>
      <c r="S8830" s="83" t="b">
        <f t="shared" si="5"/>
        <v>0</v>
      </c>
      <c r="T8830" s="72"/>
      <c r="U8830" s="72"/>
      <c r="V8830" s="72"/>
      <c r="W8830" s="72"/>
      <c r="X8830" s="72"/>
      <c r="Y8830" s="72"/>
      <c r="Z8830" s="72"/>
      <c r="AA8830" s="72"/>
      <c r="AB8830" s="72"/>
      <c r="AC8830" s="72"/>
      <c r="AD8830" s="72"/>
      <c r="AE8830" s="72"/>
      <c r="AF8830" s="72"/>
      <c r="AG8830" s="72"/>
      <c r="AH8830" s="72"/>
      <c r="AI8830" s="72"/>
      <c r="AJ8830" s="72"/>
      <c r="AK8830" s="72"/>
    </row>
    <row r="8831" ht="14.25" customHeight="1">
      <c r="A8831" s="78">
        <v>8828.0</v>
      </c>
      <c r="C8831" s="78" t="str">
        <f>VLOOKUP(G8831,[1]Macrodata_CCF!$A$3:$D$55,4,FALSE)</f>
        <v>#ERROR!</v>
      </c>
      <c r="E8831" s="79" t="str">
        <f>VLOOKUP(G8831,[1]Macrodata_CCF!$A$3:$B$55,2,FALSE)</f>
        <v>#ERROR!</v>
      </c>
      <c r="F8831" s="78">
        <v>0.0</v>
      </c>
      <c r="G8831" s="80">
        <v>21.0</v>
      </c>
      <c r="H8831" s="81">
        <v>65820.0</v>
      </c>
      <c r="I8831" s="81">
        <v>190000.0</v>
      </c>
      <c r="J8831" s="81">
        <v>85690.0</v>
      </c>
      <c r="K8831" s="81">
        <v>190000.0</v>
      </c>
      <c r="L8831" s="82">
        <v>0.1600096633918505</v>
      </c>
      <c r="N8831" s="83">
        <f t="shared" si="1"/>
        <v>0.1600096634</v>
      </c>
      <c r="O8831" s="83">
        <f t="shared" si="2"/>
        <v>0.1600096634</v>
      </c>
      <c r="Q8831" s="83">
        <f t="shared" si="3"/>
        <v>0.6535789474</v>
      </c>
      <c r="R8831" s="83">
        <f t="shared" si="4"/>
        <v>0.1600096634</v>
      </c>
      <c r="S8831" s="83" t="b">
        <f t="shared" si="5"/>
        <v>0</v>
      </c>
      <c r="T8831" s="72"/>
      <c r="U8831" s="72"/>
      <c r="V8831" s="72"/>
      <c r="W8831" s="72"/>
      <c r="X8831" s="72"/>
      <c r="Y8831" s="72"/>
      <c r="Z8831" s="72"/>
      <c r="AA8831" s="72"/>
      <c r="AB8831" s="72"/>
      <c r="AC8831" s="72"/>
      <c r="AD8831" s="72"/>
      <c r="AE8831" s="72"/>
      <c r="AF8831" s="72"/>
      <c r="AG8831" s="72"/>
      <c r="AH8831" s="72"/>
      <c r="AI8831" s="72"/>
      <c r="AJ8831" s="72"/>
      <c r="AK8831" s="72"/>
    </row>
    <row r="8832" ht="14.25" customHeight="1">
      <c r="A8832" s="78">
        <v>8829.0</v>
      </c>
      <c r="C8832" s="78" t="str">
        <f>VLOOKUP(G8832,[1]Macrodata_CCF!$A$3:$D$55,4,FALSE)</f>
        <v>#ERROR!</v>
      </c>
      <c r="E8832" s="79" t="str">
        <f>VLOOKUP(G8832,[1]Macrodata_CCF!$A$3:$B$55,2,FALSE)</f>
        <v>#ERROR!</v>
      </c>
      <c r="F8832" s="78">
        <v>0.0</v>
      </c>
      <c r="G8832" s="80">
        <v>44.0</v>
      </c>
      <c r="H8832" s="81">
        <v>265640.0</v>
      </c>
      <c r="I8832" s="81">
        <v>930000.0</v>
      </c>
      <c r="J8832" s="81">
        <v>371940.0</v>
      </c>
      <c r="K8832" s="81">
        <v>930000.0</v>
      </c>
      <c r="L8832" s="82">
        <v>0.1600036124992474</v>
      </c>
      <c r="N8832" s="83">
        <f t="shared" si="1"/>
        <v>0.1600036125</v>
      </c>
      <c r="O8832" s="83">
        <f t="shared" si="2"/>
        <v>0.1600036125</v>
      </c>
      <c r="Q8832" s="83">
        <f t="shared" si="3"/>
        <v>0.7143655914</v>
      </c>
      <c r="R8832" s="83">
        <f t="shared" si="4"/>
        <v>0.1600036125</v>
      </c>
      <c r="S8832" s="83" t="b">
        <f t="shared" si="5"/>
        <v>0</v>
      </c>
      <c r="T8832" s="72"/>
      <c r="U8832" s="72"/>
      <c r="V8832" s="72"/>
      <c r="W8832" s="72"/>
      <c r="X8832" s="72"/>
      <c r="Y8832" s="72"/>
      <c r="Z8832" s="72"/>
      <c r="AA8832" s="72"/>
      <c r="AB8832" s="72"/>
      <c r="AC8832" s="72"/>
      <c r="AD8832" s="72"/>
      <c r="AE8832" s="72"/>
      <c r="AF8832" s="72"/>
      <c r="AG8832" s="72"/>
      <c r="AH8832" s="72"/>
      <c r="AI8832" s="72"/>
      <c r="AJ8832" s="72"/>
      <c r="AK8832" s="72"/>
    </row>
    <row r="8833" ht="14.25" customHeight="1">
      <c r="A8833" s="78">
        <v>8830.0</v>
      </c>
      <c r="C8833" s="78" t="str">
        <f>VLOOKUP(G8833,[1]Macrodata_CCF!$A$3:$D$55,4,FALSE)</f>
        <v>#ERROR!</v>
      </c>
      <c r="E8833" s="79" t="str">
        <f>VLOOKUP(G8833,[1]Macrodata_CCF!$A$3:$B$55,2,FALSE)</f>
        <v>#ERROR!</v>
      </c>
      <c r="F8833" s="78">
        <v>0.0</v>
      </c>
      <c r="G8833" s="80">
        <v>28.0</v>
      </c>
      <c r="H8833" s="81">
        <v>0.0</v>
      </c>
      <c r="I8833" s="81">
        <v>520000.0</v>
      </c>
      <c r="J8833" s="81">
        <v>98800.0</v>
      </c>
      <c r="K8833" s="81">
        <v>520000.0</v>
      </c>
      <c r="L8833" s="82">
        <v>0.19</v>
      </c>
      <c r="N8833" s="83">
        <f t="shared" si="1"/>
        <v>0.19</v>
      </c>
      <c r="O8833" s="83">
        <f t="shared" si="2"/>
        <v>0.19</v>
      </c>
      <c r="Q8833" s="83">
        <f t="shared" si="3"/>
        <v>1</v>
      </c>
      <c r="R8833" s="83">
        <f t="shared" si="4"/>
        <v>0.19</v>
      </c>
      <c r="S8833" s="83" t="b">
        <f t="shared" si="5"/>
        <v>0</v>
      </c>
      <c r="T8833" s="72"/>
      <c r="U8833" s="72"/>
      <c r="V8833" s="72"/>
      <c r="W8833" s="72"/>
      <c r="X8833" s="72"/>
      <c r="Y8833" s="72"/>
      <c r="Z8833" s="72"/>
      <c r="AA8833" s="72"/>
      <c r="AB8833" s="72"/>
      <c r="AC8833" s="72"/>
      <c r="AD8833" s="72"/>
      <c r="AE8833" s="72"/>
      <c r="AF8833" s="72"/>
      <c r="AG8833" s="72"/>
      <c r="AH8833" s="72"/>
      <c r="AI8833" s="72"/>
      <c r="AJ8833" s="72"/>
      <c r="AK8833" s="72"/>
    </row>
    <row r="8834" ht="14.25" customHeight="1">
      <c r="A8834" s="78">
        <v>8831.0</v>
      </c>
      <c r="C8834" s="78" t="str">
        <f>VLOOKUP(G8834,[1]Macrodata_CCF!$A$3:$D$55,4,FALSE)</f>
        <v>#ERROR!</v>
      </c>
      <c r="E8834" s="79" t="str">
        <f>VLOOKUP(G8834,[1]Macrodata_CCF!$A$3:$B$55,2,FALSE)</f>
        <v>#ERROR!</v>
      </c>
      <c r="F8834" s="78">
        <v>0.0</v>
      </c>
      <c r="G8834" s="80">
        <v>49.0</v>
      </c>
      <c r="H8834" s="81">
        <v>0.0</v>
      </c>
      <c r="I8834" s="81">
        <v>240000.0</v>
      </c>
      <c r="J8834" s="81">
        <v>19200.0</v>
      </c>
      <c r="K8834" s="81">
        <v>240000.0</v>
      </c>
      <c r="L8834" s="82">
        <v>0.08</v>
      </c>
      <c r="N8834" s="83">
        <f t="shared" si="1"/>
        <v>0.08</v>
      </c>
      <c r="O8834" s="83">
        <f t="shared" si="2"/>
        <v>0.08</v>
      </c>
      <c r="Q8834" s="83">
        <f t="shared" si="3"/>
        <v>1</v>
      </c>
      <c r="R8834" s="83">
        <f t="shared" si="4"/>
        <v>0.08</v>
      </c>
      <c r="S8834" s="83" t="b">
        <f t="shared" si="5"/>
        <v>0</v>
      </c>
      <c r="T8834" s="72"/>
      <c r="U8834" s="72"/>
      <c r="V8834" s="72"/>
      <c r="W8834" s="72"/>
      <c r="X8834" s="72"/>
      <c r="Y8834" s="72"/>
      <c r="Z8834" s="72"/>
      <c r="AA8834" s="72"/>
      <c r="AB8834" s="72"/>
      <c r="AC8834" s="72"/>
      <c r="AD8834" s="72"/>
      <c r="AE8834" s="72"/>
      <c r="AF8834" s="72"/>
      <c r="AG8834" s="72"/>
      <c r="AH8834" s="72"/>
      <c r="AI8834" s="72"/>
      <c r="AJ8834" s="72"/>
      <c r="AK8834" s="72"/>
    </row>
    <row r="8835" ht="14.25" customHeight="1">
      <c r="A8835" s="78">
        <v>8832.0</v>
      </c>
      <c r="C8835" s="78" t="str">
        <f>VLOOKUP(G8835,[1]Macrodata_CCF!$A$3:$D$55,4,FALSE)</f>
        <v>#ERROR!</v>
      </c>
      <c r="E8835" s="79" t="str">
        <f>VLOOKUP(G8835,[1]Macrodata_CCF!$A$3:$B$55,2,FALSE)</f>
        <v>#ERROR!</v>
      </c>
      <c r="F8835" s="78">
        <v>0.0</v>
      </c>
      <c r="G8835" s="80">
        <v>53.0</v>
      </c>
      <c r="H8835" s="81">
        <v>69255.0</v>
      </c>
      <c r="I8835" s="81">
        <v>670000.0</v>
      </c>
      <c r="J8835" s="81">
        <v>117315.0</v>
      </c>
      <c r="K8835" s="81">
        <v>1273000.0</v>
      </c>
      <c r="L8835" s="82">
        <v>0.08000066583991544</v>
      </c>
      <c r="N8835" s="83">
        <f t="shared" si="1"/>
        <v>0.08000066584</v>
      </c>
      <c r="O8835" s="83">
        <f t="shared" si="2"/>
        <v>0.08000066584</v>
      </c>
      <c r="Q8835" s="83">
        <f t="shared" si="3"/>
        <v>0.8966343284</v>
      </c>
      <c r="R8835" s="83">
        <f t="shared" si="4"/>
        <v>0.08000066584</v>
      </c>
      <c r="S8835" s="83" t="b">
        <f t="shared" si="5"/>
        <v>0</v>
      </c>
      <c r="T8835" s="72"/>
      <c r="U8835" s="72"/>
      <c r="V8835" s="72"/>
      <c r="W8835" s="72"/>
      <c r="X8835" s="72"/>
      <c r="Y8835" s="72"/>
      <c r="Z8835" s="72"/>
      <c r="AA8835" s="72"/>
      <c r="AB8835" s="72"/>
      <c r="AC8835" s="72"/>
      <c r="AD8835" s="72"/>
      <c r="AE8835" s="72"/>
      <c r="AF8835" s="72"/>
      <c r="AG8835" s="72"/>
      <c r="AH8835" s="72"/>
      <c r="AI8835" s="72"/>
      <c r="AJ8835" s="72"/>
      <c r="AK8835" s="72"/>
    </row>
    <row r="8836" ht="14.25" customHeight="1">
      <c r="A8836" s="78">
        <v>8833.0</v>
      </c>
      <c r="C8836" s="78" t="str">
        <f>VLOOKUP(G8836,[1]Macrodata_CCF!$A$3:$D$55,4,FALSE)</f>
        <v>#ERROR!</v>
      </c>
      <c r="E8836" s="79" t="str">
        <f>VLOOKUP(G8836,[1]Macrodata_CCF!$A$3:$B$55,2,FALSE)</f>
        <v>#ERROR!</v>
      </c>
      <c r="F8836" s="78">
        <v>0.0</v>
      </c>
      <c r="G8836" s="80">
        <v>45.0</v>
      </c>
      <c r="H8836" s="81">
        <v>334310.0</v>
      </c>
      <c r="I8836" s="81">
        <v>400000.0</v>
      </c>
      <c r="J8836" s="81">
        <v>345475.0</v>
      </c>
      <c r="K8836" s="81">
        <v>600000.0</v>
      </c>
      <c r="L8836" s="82">
        <v>0.1699649870604354</v>
      </c>
      <c r="N8836" s="83">
        <f t="shared" si="1"/>
        <v>0.1699649871</v>
      </c>
      <c r="O8836" s="83">
        <f t="shared" si="2"/>
        <v>0.1699649871</v>
      </c>
      <c r="Q8836" s="83">
        <f t="shared" si="3"/>
        <v>0.164225</v>
      </c>
      <c r="R8836" s="83">
        <f t="shared" si="4"/>
        <v>0.1699649871</v>
      </c>
      <c r="S8836" s="83" t="b">
        <f t="shared" si="5"/>
        <v>0</v>
      </c>
      <c r="T8836" s="72"/>
      <c r="U8836" s="72"/>
      <c r="V8836" s="72"/>
      <c r="W8836" s="72"/>
      <c r="X8836" s="72"/>
      <c r="Y8836" s="72"/>
      <c r="Z8836" s="72"/>
      <c r="AA8836" s="72"/>
      <c r="AB8836" s="72"/>
      <c r="AC8836" s="72"/>
      <c r="AD8836" s="72"/>
      <c r="AE8836" s="72"/>
      <c r="AF8836" s="72"/>
      <c r="AG8836" s="72"/>
      <c r="AH8836" s="72"/>
      <c r="AI8836" s="72"/>
      <c r="AJ8836" s="72"/>
      <c r="AK8836" s="72"/>
    </row>
    <row r="8837" ht="14.25" customHeight="1">
      <c r="A8837" s="78">
        <v>8834.0</v>
      </c>
      <c r="C8837" s="78" t="str">
        <f>VLOOKUP(G8837,[1]Macrodata_CCF!$A$3:$D$55,4,FALSE)</f>
        <v>#ERROR!</v>
      </c>
      <c r="E8837" s="79" t="str">
        <f>VLOOKUP(G8837,[1]Macrodata_CCF!$A$3:$B$55,2,FALSE)</f>
        <v>#ERROR!</v>
      </c>
      <c r="F8837" s="78">
        <v>0.0</v>
      </c>
      <c r="G8837" s="80">
        <v>36.0</v>
      </c>
      <c r="H8837" s="81">
        <v>736930.0</v>
      </c>
      <c r="I8837" s="81">
        <v>830000.0</v>
      </c>
      <c r="J8837" s="81">
        <v>751820.0</v>
      </c>
      <c r="K8837" s="81">
        <v>830000.0</v>
      </c>
      <c r="L8837" s="82">
        <v>0.1599871064789943</v>
      </c>
      <c r="N8837" s="83">
        <f t="shared" si="1"/>
        <v>0.1599871065</v>
      </c>
      <c r="O8837" s="83">
        <f t="shared" si="2"/>
        <v>0.1599871065</v>
      </c>
      <c r="Q8837" s="83">
        <f t="shared" si="3"/>
        <v>0.1121325301</v>
      </c>
      <c r="R8837" s="83">
        <f t="shared" si="4"/>
        <v>0.1599871065</v>
      </c>
      <c r="S8837" s="83" t="b">
        <f t="shared" si="5"/>
        <v>0</v>
      </c>
      <c r="T8837" s="72"/>
      <c r="U8837" s="72"/>
      <c r="V8837" s="72"/>
      <c r="W8837" s="72"/>
      <c r="X8837" s="72"/>
      <c r="Y8837" s="72"/>
      <c r="Z8837" s="72"/>
      <c r="AA8837" s="72"/>
      <c r="AB8837" s="72"/>
      <c r="AC8837" s="72"/>
      <c r="AD8837" s="72"/>
      <c r="AE8837" s="72"/>
      <c r="AF8837" s="72"/>
      <c r="AG8837" s="72"/>
      <c r="AH8837" s="72"/>
      <c r="AI8837" s="72"/>
      <c r="AJ8837" s="72"/>
      <c r="AK8837" s="72"/>
    </row>
    <row r="8838" ht="14.25" customHeight="1">
      <c r="A8838" s="78">
        <v>8835.0</v>
      </c>
      <c r="C8838" s="78" t="str">
        <f>VLOOKUP(G8838,[1]Macrodata_CCF!$A$3:$D$55,4,FALSE)</f>
        <v>#ERROR!</v>
      </c>
      <c r="E8838" s="79" t="str">
        <f>VLOOKUP(G8838,[1]Macrodata_CCF!$A$3:$B$55,2,FALSE)</f>
        <v>#ERROR!</v>
      </c>
      <c r="F8838" s="78">
        <v>0.0</v>
      </c>
      <c r="G8838" s="80">
        <v>33.0</v>
      </c>
      <c r="H8838" s="81">
        <v>639265.0</v>
      </c>
      <c r="I8838" s="81">
        <v>790000.0</v>
      </c>
      <c r="J8838" s="81">
        <v>661875.0</v>
      </c>
      <c r="K8838" s="81">
        <v>790000.0</v>
      </c>
      <c r="L8838" s="82">
        <v>0.1499983414601785</v>
      </c>
      <c r="N8838" s="83">
        <f t="shared" si="1"/>
        <v>0.1499983415</v>
      </c>
      <c r="O8838" s="83">
        <f t="shared" si="2"/>
        <v>0.1499983415</v>
      </c>
      <c r="Q8838" s="83">
        <f t="shared" si="3"/>
        <v>0.1908037975</v>
      </c>
      <c r="R8838" s="83">
        <f t="shared" si="4"/>
        <v>0.1499983415</v>
      </c>
      <c r="S8838" s="83" t="b">
        <f t="shared" si="5"/>
        <v>0</v>
      </c>
      <c r="T8838" s="72"/>
      <c r="U8838" s="72"/>
      <c r="V8838" s="72"/>
      <c r="W8838" s="72"/>
      <c r="X8838" s="72"/>
      <c r="Y8838" s="72"/>
      <c r="Z8838" s="72"/>
      <c r="AA8838" s="72"/>
      <c r="AB8838" s="72"/>
      <c r="AC8838" s="72"/>
      <c r="AD8838" s="72"/>
      <c r="AE8838" s="72"/>
      <c r="AF8838" s="72"/>
      <c r="AG8838" s="72"/>
      <c r="AH8838" s="72"/>
      <c r="AI8838" s="72"/>
      <c r="AJ8838" s="72"/>
      <c r="AK8838" s="72"/>
    </row>
    <row r="8839" ht="14.25" customHeight="1">
      <c r="A8839" s="78">
        <v>8836.0</v>
      </c>
      <c r="C8839" s="78" t="str">
        <f>VLOOKUP(G8839,[1]Macrodata_CCF!$A$3:$D$55,4,FALSE)</f>
        <v>#ERROR!</v>
      </c>
      <c r="E8839" s="79" t="str">
        <f>VLOOKUP(G8839,[1]Macrodata_CCF!$A$3:$B$55,2,FALSE)</f>
        <v>#ERROR!</v>
      </c>
      <c r="F8839" s="78">
        <v>0.0</v>
      </c>
      <c r="G8839" s="80">
        <v>39.0</v>
      </c>
      <c r="H8839" s="81">
        <v>61125.0</v>
      </c>
      <c r="I8839" s="81">
        <v>70000.0</v>
      </c>
      <c r="J8839" s="81">
        <v>61390.0</v>
      </c>
      <c r="K8839" s="81">
        <v>70000.0</v>
      </c>
      <c r="L8839" s="82">
        <v>0.02985915492957747</v>
      </c>
      <c r="N8839" s="83">
        <f t="shared" si="1"/>
        <v>0.02985915493</v>
      </c>
      <c r="O8839" s="83">
        <f t="shared" si="2"/>
        <v>0.02985915493</v>
      </c>
      <c r="Q8839" s="83">
        <f t="shared" si="3"/>
        <v>0.1267857143</v>
      </c>
      <c r="R8839" s="83">
        <f t="shared" si="4"/>
        <v>0.02985915493</v>
      </c>
      <c r="S8839" s="83" t="b">
        <f t="shared" si="5"/>
        <v>0</v>
      </c>
      <c r="T8839" s="72"/>
      <c r="U8839" s="72"/>
      <c r="V8839" s="72"/>
      <c r="W8839" s="72"/>
      <c r="X8839" s="72"/>
      <c r="Y8839" s="72"/>
      <c r="Z8839" s="72"/>
      <c r="AA8839" s="72"/>
      <c r="AB8839" s="72"/>
      <c r="AC8839" s="72"/>
      <c r="AD8839" s="72"/>
      <c r="AE8839" s="72"/>
      <c r="AF8839" s="72"/>
      <c r="AG8839" s="72"/>
      <c r="AH8839" s="72"/>
      <c r="AI8839" s="72"/>
      <c r="AJ8839" s="72"/>
      <c r="AK8839" s="72"/>
    </row>
    <row r="8840" ht="14.25" customHeight="1">
      <c r="A8840" s="78">
        <v>8837.0</v>
      </c>
      <c r="C8840" s="78" t="str">
        <f>VLOOKUP(G8840,[1]Macrodata_CCF!$A$3:$D$55,4,FALSE)</f>
        <v>#ERROR!</v>
      </c>
      <c r="E8840" s="79" t="str">
        <f>VLOOKUP(G8840,[1]Macrodata_CCF!$A$3:$B$55,2,FALSE)</f>
        <v>#ERROR!</v>
      </c>
      <c r="F8840" s="78">
        <v>0.0</v>
      </c>
      <c r="G8840" s="80">
        <v>50.0</v>
      </c>
      <c r="H8840" s="81">
        <v>405065.0</v>
      </c>
      <c r="I8840" s="81">
        <v>860000.0</v>
      </c>
      <c r="J8840" s="81">
        <v>877200.0</v>
      </c>
      <c r="K8840" s="81">
        <v>860000.0</v>
      </c>
      <c r="L8840" s="82">
        <v>1.037807598887753</v>
      </c>
      <c r="N8840" s="83">
        <f t="shared" si="1"/>
        <v>1.037807599</v>
      </c>
      <c r="O8840" s="83">
        <f t="shared" si="2"/>
        <v>1</v>
      </c>
      <c r="Q8840" s="83">
        <f t="shared" si="3"/>
        <v>0.528994186</v>
      </c>
      <c r="R8840" s="83">
        <f t="shared" si="4"/>
        <v>1.037807599</v>
      </c>
      <c r="S8840" s="83" t="b">
        <f t="shared" si="5"/>
        <v>0</v>
      </c>
      <c r="T8840" s="72"/>
      <c r="U8840" s="72"/>
      <c r="V8840" s="72"/>
      <c r="W8840" s="72"/>
      <c r="X8840" s="72"/>
      <c r="Y8840" s="72"/>
      <c r="Z8840" s="72"/>
      <c r="AA8840" s="72"/>
      <c r="AB8840" s="72"/>
      <c r="AC8840" s="72"/>
      <c r="AD8840" s="72"/>
      <c r="AE8840" s="72"/>
      <c r="AF8840" s="72"/>
      <c r="AG8840" s="72"/>
      <c r="AH8840" s="72"/>
      <c r="AI8840" s="72"/>
      <c r="AJ8840" s="72"/>
      <c r="AK8840" s="72"/>
    </row>
    <row r="8841" ht="14.25" customHeight="1">
      <c r="A8841" s="78">
        <v>8838.0</v>
      </c>
      <c r="C8841" s="78" t="str">
        <f>VLOOKUP(G8841,[1]Macrodata_CCF!$A$3:$D$55,4,FALSE)</f>
        <v>#ERROR!</v>
      </c>
      <c r="E8841" s="79" t="str">
        <f>VLOOKUP(G8841,[1]Macrodata_CCF!$A$3:$B$55,2,FALSE)</f>
        <v>#ERROR!</v>
      </c>
      <c r="F8841" s="78">
        <v>0.0</v>
      </c>
      <c r="G8841" s="80">
        <v>51.0</v>
      </c>
      <c r="H8841" s="81">
        <v>304860.0</v>
      </c>
      <c r="I8841" s="81">
        <v>520000.0</v>
      </c>
      <c r="J8841" s="81">
        <v>285495.0</v>
      </c>
      <c r="K8841" s="81">
        <v>520000.0</v>
      </c>
      <c r="L8841" s="82">
        <v>-0.09001115552663382</v>
      </c>
      <c r="N8841" s="83">
        <f t="shared" si="1"/>
        <v>-0.09001115553</v>
      </c>
      <c r="O8841" s="83">
        <f t="shared" si="2"/>
        <v>0</v>
      </c>
      <c r="Q8841" s="83">
        <f t="shared" si="3"/>
        <v>0.4137307692</v>
      </c>
      <c r="R8841" s="83">
        <f t="shared" si="4"/>
        <v>-0.09001115553</v>
      </c>
      <c r="S8841" s="83" t="b">
        <f t="shared" si="5"/>
        <v>0</v>
      </c>
      <c r="T8841" s="72"/>
      <c r="U8841" s="72"/>
      <c r="V8841" s="72"/>
      <c r="W8841" s="72"/>
      <c r="X8841" s="72"/>
      <c r="Y8841" s="72"/>
      <c r="Z8841" s="72"/>
      <c r="AA8841" s="72"/>
      <c r="AB8841" s="72"/>
      <c r="AC8841" s="72"/>
      <c r="AD8841" s="72"/>
      <c r="AE8841" s="72"/>
      <c r="AF8841" s="72"/>
      <c r="AG8841" s="72"/>
      <c r="AH8841" s="72"/>
      <c r="AI8841" s="72"/>
      <c r="AJ8841" s="72"/>
      <c r="AK8841" s="72"/>
    </row>
    <row r="8842" ht="14.25" customHeight="1">
      <c r="A8842" s="78">
        <v>8839.0</v>
      </c>
      <c r="C8842" s="78" t="str">
        <f>VLOOKUP(G8842,[1]Macrodata_CCF!$A$3:$D$55,4,FALSE)</f>
        <v>#ERROR!</v>
      </c>
      <c r="E8842" s="79" t="str">
        <f>VLOOKUP(G8842,[1]Macrodata_CCF!$A$3:$B$55,2,FALSE)</f>
        <v>#ERROR!</v>
      </c>
      <c r="F8842" s="78">
        <v>0.0</v>
      </c>
      <c r="G8842" s="80">
        <v>50.0</v>
      </c>
      <c r="H8842" s="81">
        <v>238405.0</v>
      </c>
      <c r="I8842" s="81">
        <v>350000.0</v>
      </c>
      <c r="J8842" s="81">
        <v>249565.0</v>
      </c>
      <c r="K8842" s="81">
        <v>350000.0</v>
      </c>
      <c r="L8842" s="82">
        <v>0.100004480487477</v>
      </c>
      <c r="N8842" s="83">
        <f t="shared" si="1"/>
        <v>0.1000044805</v>
      </c>
      <c r="O8842" s="83">
        <f t="shared" si="2"/>
        <v>0.1000044805</v>
      </c>
      <c r="Q8842" s="83">
        <f t="shared" si="3"/>
        <v>0.3188428571</v>
      </c>
      <c r="R8842" s="83">
        <f t="shared" si="4"/>
        <v>0.1000044805</v>
      </c>
      <c r="S8842" s="83" t="b">
        <f t="shared" si="5"/>
        <v>0</v>
      </c>
      <c r="T8842" s="72"/>
      <c r="U8842" s="72"/>
      <c r="V8842" s="72"/>
      <c r="W8842" s="72"/>
      <c r="X8842" s="72"/>
      <c r="Y8842" s="72"/>
      <c r="Z8842" s="72"/>
      <c r="AA8842" s="72"/>
      <c r="AB8842" s="72"/>
      <c r="AC8842" s="72"/>
      <c r="AD8842" s="72"/>
      <c r="AE8842" s="72"/>
      <c r="AF8842" s="72"/>
      <c r="AG8842" s="72"/>
      <c r="AH8842" s="72"/>
      <c r="AI8842" s="72"/>
      <c r="AJ8842" s="72"/>
      <c r="AK8842" s="72"/>
    </row>
    <row r="8843" ht="14.25" customHeight="1">
      <c r="A8843" s="78">
        <v>8840.0</v>
      </c>
      <c r="C8843" s="78" t="str">
        <f>VLOOKUP(G8843,[1]Macrodata_CCF!$A$3:$D$55,4,FALSE)</f>
        <v>#ERROR!</v>
      </c>
      <c r="E8843" s="79" t="str">
        <f>VLOOKUP(G8843,[1]Macrodata_CCF!$A$3:$B$55,2,FALSE)</f>
        <v>#ERROR!</v>
      </c>
      <c r="F8843" s="78">
        <v>0.0</v>
      </c>
      <c r="G8843" s="80">
        <v>53.0</v>
      </c>
      <c r="H8843" s="81">
        <v>0.0</v>
      </c>
      <c r="I8843" s="81">
        <v>230000.0</v>
      </c>
      <c r="J8843" s="81">
        <v>18400.0</v>
      </c>
      <c r="K8843" s="81">
        <v>230000.0</v>
      </c>
      <c r="L8843" s="82">
        <v>0.08</v>
      </c>
      <c r="N8843" s="83">
        <f t="shared" si="1"/>
        <v>0.08</v>
      </c>
      <c r="O8843" s="83">
        <f t="shared" si="2"/>
        <v>0.08</v>
      </c>
      <c r="Q8843" s="83">
        <f t="shared" si="3"/>
        <v>1</v>
      </c>
      <c r="R8843" s="83">
        <f t="shared" si="4"/>
        <v>0.08</v>
      </c>
      <c r="S8843" s="83" t="b">
        <f t="shared" si="5"/>
        <v>0</v>
      </c>
      <c r="T8843" s="72"/>
      <c r="U8843" s="72"/>
      <c r="V8843" s="72"/>
      <c r="W8843" s="72"/>
      <c r="X8843" s="72"/>
      <c r="Y8843" s="72"/>
      <c r="Z8843" s="72"/>
      <c r="AA8843" s="72"/>
      <c r="AB8843" s="72"/>
      <c r="AC8843" s="72"/>
      <c r="AD8843" s="72"/>
      <c r="AE8843" s="72"/>
      <c r="AF8843" s="72"/>
      <c r="AG8843" s="72"/>
      <c r="AH8843" s="72"/>
      <c r="AI8843" s="72"/>
      <c r="AJ8843" s="72"/>
      <c r="AK8843" s="72"/>
    </row>
    <row r="8844" ht="14.25" customHeight="1">
      <c r="A8844" s="78">
        <v>8841.0</v>
      </c>
      <c r="C8844" s="78" t="str">
        <f>VLOOKUP(G8844,[1]Macrodata_CCF!$A$3:$D$55,4,FALSE)</f>
        <v>#ERROR!</v>
      </c>
      <c r="E8844" s="79" t="str">
        <f>VLOOKUP(G8844,[1]Macrodata_CCF!$A$3:$B$55,2,FALSE)</f>
        <v>#ERROR!</v>
      </c>
      <c r="F8844" s="78">
        <v>1.0</v>
      </c>
      <c r="G8844" s="80">
        <v>27.0</v>
      </c>
      <c r="H8844" s="81">
        <v>237490.0</v>
      </c>
      <c r="I8844" s="81">
        <v>700000.0</v>
      </c>
      <c r="J8844" s="81">
        <v>103360.0</v>
      </c>
      <c r="K8844" s="81">
        <v>700000.0</v>
      </c>
      <c r="L8844" s="82">
        <v>-0.2900045404423688</v>
      </c>
      <c r="N8844" s="83">
        <f t="shared" si="1"/>
        <v>-0.2900045404</v>
      </c>
      <c r="O8844" s="83">
        <f t="shared" si="2"/>
        <v>0</v>
      </c>
      <c r="Q8844" s="83">
        <f t="shared" si="3"/>
        <v>0.6607285714</v>
      </c>
      <c r="R8844" s="83">
        <f t="shared" si="4"/>
        <v>-0.2900045404</v>
      </c>
      <c r="S8844" s="83" t="b">
        <f t="shared" si="5"/>
        <v>0</v>
      </c>
      <c r="T8844" s="72"/>
      <c r="U8844" s="72"/>
      <c r="V8844" s="72"/>
      <c r="W8844" s="72"/>
      <c r="X8844" s="72"/>
      <c r="Y8844" s="72"/>
      <c r="Z8844" s="72"/>
      <c r="AA8844" s="72"/>
      <c r="AB8844" s="72"/>
      <c r="AC8844" s="72"/>
      <c r="AD8844" s="72"/>
      <c r="AE8844" s="72"/>
      <c r="AF8844" s="72"/>
      <c r="AG8844" s="72"/>
      <c r="AH8844" s="72"/>
      <c r="AI8844" s="72"/>
      <c r="AJ8844" s="72"/>
      <c r="AK8844" s="72"/>
    </row>
    <row r="8845" ht="14.25" customHeight="1">
      <c r="A8845" s="78">
        <v>8842.0</v>
      </c>
      <c r="C8845" s="78" t="str">
        <f>VLOOKUP(G8845,[1]Macrodata_CCF!$A$3:$D$55,4,FALSE)</f>
        <v>#ERROR!</v>
      </c>
      <c r="E8845" s="79" t="str">
        <f>VLOOKUP(G8845,[1]Macrodata_CCF!$A$3:$B$55,2,FALSE)</f>
        <v>#ERROR!</v>
      </c>
      <c r="F8845" s="78">
        <v>0.0</v>
      </c>
      <c r="G8845" s="80">
        <v>42.0</v>
      </c>
      <c r="H8845" s="81">
        <v>123790.0</v>
      </c>
      <c r="I8845" s="81">
        <v>160000.0</v>
      </c>
      <c r="J8845" s="81">
        <v>137910.0</v>
      </c>
      <c r="K8845" s="81">
        <v>160000.0</v>
      </c>
      <c r="L8845" s="82">
        <v>0.3899475283070975</v>
      </c>
      <c r="N8845" s="83">
        <f t="shared" si="1"/>
        <v>0.3899475283</v>
      </c>
      <c r="O8845" s="83">
        <f t="shared" si="2"/>
        <v>0.3899475283</v>
      </c>
      <c r="Q8845" s="83">
        <f t="shared" si="3"/>
        <v>0.2263125</v>
      </c>
      <c r="R8845" s="83">
        <f t="shared" si="4"/>
        <v>0.3899475283</v>
      </c>
      <c r="S8845" s="83" t="b">
        <f t="shared" si="5"/>
        <v>0</v>
      </c>
      <c r="T8845" s="72"/>
      <c r="U8845" s="72"/>
      <c r="V8845" s="72"/>
      <c r="W8845" s="72"/>
      <c r="X8845" s="72"/>
      <c r="Y8845" s="72"/>
      <c r="Z8845" s="72"/>
      <c r="AA8845" s="72"/>
      <c r="AB8845" s="72"/>
      <c r="AC8845" s="72"/>
      <c r="AD8845" s="72"/>
      <c r="AE8845" s="72"/>
      <c r="AF8845" s="72"/>
      <c r="AG8845" s="72"/>
      <c r="AH8845" s="72"/>
      <c r="AI8845" s="72"/>
      <c r="AJ8845" s="72"/>
      <c r="AK8845" s="72"/>
    </row>
    <row r="8846" ht="14.25" customHeight="1">
      <c r="A8846" s="78">
        <v>8843.0</v>
      </c>
      <c r="C8846" s="78" t="str">
        <f>VLOOKUP(G8846,[1]Macrodata_CCF!$A$3:$D$55,4,FALSE)</f>
        <v>#ERROR!</v>
      </c>
      <c r="E8846" s="79" t="str">
        <f>VLOOKUP(G8846,[1]Macrodata_CCF!$A$3:$B$55,2,FALSE)</f>
        <v>#ERROR!</v>
      </c>
      <c r="F8846" s="78">
        <v>0.0</v>
      </c>
      <c r="G8846" s="80">
        <v>48.0</v>
      </c>
      <c r="H8846" s="81">
        <v>7155.0</v>
      </c>
      <c r="I8846" s="81">
        <v>20000.0</v>
      </c>
      <c r="J8846" s="81">
        <v>4970.0</v>
      </c>
      <c r="K8846" s="81">
        <v>20000.0</v>
      </c>
      <c r="L8846" s="82">
        <v>-0.1701050992604126</v>
      </c>
      <c r="N8846" s="83">
        <f t="shared" si="1"/>
        <v>-0.1701050993</v>
      </c>
      <c r="O8846" s="83">
        <f t="shared" si="2"/>
        <v>0</v>
      </c>
      <c r="Q8846" s="83">
        <f t="shared" si="3"/>
        <v>0.64225</v>
      </c>
      <c r="R8846" s="83">
        <f t="shared" si="4"/>
        <v>-0.1701050993</v>
      </c>
      <c r="S8846" s="83" t="b">
        <f t="shared" si="5"/>
        <v>0</v>
      </c>
      <c r="T8846" s="72"/>
      <c r="U8846" s="72"/>
      <c r="V8846" s="72"/>
      <c r="W8846" s="72"/>
      <c r="X8846" s="72"/>
      <c r="Y8846" s="72"/>
      <c r="Z8846" s="72"/>
      <c r="AA8846" s="72"/>
      <c r="AB8846" s="72"/>
      <c r="AC8846" s="72"/>
      <c r="AD8846" s="72"/>
      <c r="AE8846" s="72"/>
      <c r="AF8846" s="72"/>
      <c r="AG8846" s="72"/>
      <c r="AH8846" s="72"/>
      <c r="AI8846" s="72"/>
      <c r="AJ8846" s="72"/>
      <c r="AK8846" s="72"/>
    </row>
    <row r="8847" ht="14.25" customHeight="1">
      <c r="A8847" s="78">
        <v>8844.0</v>
      </c>
      <c r="C8847" s="78" t="str">
        <f>VLOOKUP(G8847,[1]Macrodata_CCF!$A$3:$D$55,4,FALSE)</f>
        <v>#ERROR!</v>
      </c>
      <c r="E8847" s="79" t="str">
        <f>VLOOKUP(G8847,[1]Macrodata_CCF!$A$3:$B$55,2,FALSE)</f>
        <v>#ERROR!</v>
      </c>
      <c r="F8847" s="78">
        <v>0.0</v>
      </c>
      <c r="G8847" s="80">
        <v>46.0</v>
      </c>
      <c r="H8847" s="81">
        <v>142275.0</v>
      </c>
      <c r="I8847" s="81">
        <v>540000.0</v>
      </c>
      <c r="J8847" s="81">
        <v>209890.0</v>
      </c>
      <c r="K8847" s="81">
        <v>540000.0</v>
      </c>
      <c r="L8847" s="82">
        <v>0.170004400025143</v>
      </c>
      <c r="N8847" s="83">
        <f t="shared" si="1"/>
        <v>0.1700044</v>
      </c>
      <c r="O8847" s="83">
        <f t="shared" si="2"/>
        <v>0.1700044</v>
      </c>
      <c r="Q8847" s="83">
        <f t="shared" si="3"/>
        <v>0.7365277778</v>
      </c>
      <c r="R8847" s="83">
        <f t="shared" si="4"/>
        <v>0.1700044</v>
      </c>
      <c r="S8847" s="83" t="b">
        <f t="shared" si="5"/>
        <v>0</v>
      </c>
      <c r="T8847" s="72"/>
      <c r="U8847" s="72"/>
      <c r="V8847" s="72"/>
      <c r="W8847" s="72"/>
      <c r="X8847" s="72"/>
      <c r="Y8847" s="72"/>
      <c r="Z8847" s="72"/>
      <c r="AA8847" s="72"/>
      <c r="AB8847" s="72"/>
      <c r="AC8847" s="72"/>
      <c r="AD8847" s="72"/>
      <c r="AE8847" s="72"/>
      <c r="AF8847" s="72"/>
      <c r="AG8847" s="72"/>
      <c r="AH8847" s="72"/>
      <c r="AI8847" s="72"/>
      <c r="AJ8847" s="72"/>
      <c r="AK8847" s="72"/>
    </row>
    <row r="8848" ht="14.25" customHeight="1">
      <c r="A8848" s="78">
        <v>8845.0</v>
      </c>
      <c r="C8848" s="78" t="str">
        <f>VLOOKUP(G8848,[1]Macrodata_CCF!$A$3:$D$55,4,FALSE)</f>
        <v>#ERROR!</v>
      </c>
      <c r="E8848" s="79" t="str">
        <f>VLOOKUP(G8848,[1]Macrodata_CCF!$A$3:$B$55,2,FALSE)</f>
        <v>#ERROR!</v>
      </c>
      <c r="F8848" s="78">
        <v>0.0</v>
      </c>
      <c r="G8848" s="80">
        <v>53.0</v>
      </c>
      <c r="H8848" s="81">
        <v>234680.0</v>
      </c>
      <c r="I8848" s="81">
        <v>660000.0</v>
      </c>
      <c r="J8848" s="81">
        <v>90070.0</v>
      </c>
      <c r="K8848" s="81">
        <v>660000.0</v>
      </c>
      <c r="L8848" s="82">
        <v>-0.3400028214050597</v>
      </c>
      <c r="N8848" s="83">
        <f t="shared" si="1"/>
        <v>-0.3400028214</v>
      </c>
      <c r="O8848" s="83">
        <f t="shared" si="2"/>
        <v>0</v>
      </c>
      <c r="Q8848" s="83">
        <f t="shared" si="3"/>
        <v>0.6444242424</v>
      </c>
      <c r="R8848" s="83">
        <f t="shared" si="4"/>
        <v>-0.3400028214</v>
      </c>
      <c r="S8848" s="83" t="b">
        <f t="shared" si="5"/>
        <v>0</v>
      </c>
      <c r="T8848" s="72"/>
      <c r="U8848" s="72"/>
      <c r="V8848" s="72"/>
      <c r="W8848" s="72"/>
      <c r="X8848" s="72"/>
      <c r="Y8848" s="72"/>
      <c r="Z8848" s="72"/>
      <c r="AA8848" s="72"/>
      <c r="AB8848" s="72"/>
      <c r="AC8848" s="72"/>
      <c r="AD8848" s="72"/>
      <c r="AE8848" s="72"/>
      <c r="AF8848" s="72"/>
      <c r="AG8848" s="72"/>
      <c r="AH8848" s="72"/>
      <c r="AI8848" s="72"/>
      <c r="AJ8848" s="72"/>
      <c r="AK8848" s="72"/>
    </row>
    <row r="8849" ht="14.25" customHeight="1">
      <c r="A8849" s="78">
        <v>8846.0</v>
      </c>
      <c r="C8849" s="78" t="str">
        <f>VLOOKUP(G8849,[1]Macrodata_CCF!$A$3:$D$55,4,FALSE)</f>
        <v>#ERROR!</v>
      </c>
      <c r="E8849" s="79" t="str">
        <f>VLOOKUP(G8849,[1]Macrodata_CCF!$A$3:$B$55,2,FALSE)</f>
        <v>#ERROR!</v>
      </c>
      <c r="F8849" s="78">
        <v>1.0</v>
      </c>
      <c r="G8849" s="80">
        <v>22.0</v>
      </c>
      <c r="H8849" s="81">
        <v>338305.0</v>
      </c>
      <c r="I8849" s="81">
        <v>400000.0</v>
      </c>
      <c r="J8849" s="81">
        <v>369770.0</v>
      </c>
      <c r="K8849" s="81">
        <v>400000.0</v>
      </c>
      <c r="L8849" s="82">
        <v>0.5100089148229192</v>
      </c>
      <c r="N8849" s="83">
        <f t="shared" si="1"/>
        <v>0.5100089148</v>
      </c>
      <c r="O8849" s="83">
        <f t="shared" si="2"/>
        <v>0.5100089148</v>
      </c>
      <c r="Q8849" s="83">
        <f t="shared" si="3"/>
        <v>0.1542375</v>
      </c>
      <c r="R8849" s="83">
        <f t="shared" si="4"/>
        <v>0.5100089148</v>
      </c>
      <c r="S8849" s="83" t="b">
        <f t="shared" si="5"/>
        <v>0</v>
      </c>
      <c r="T8849" s="72"/>
      <c r="U8849" s="72"/>
      <c r="V8849" s="72"/>
      <c r="W8849" s="72"/>
      <c r="X8849" s="72"/>
      <c r="Y8849" s="72"/>
      <c r="Z8849" s="72"/>
      <c r="AA8849" s="72"/>
      <c r="AB8849" s="72"/>
      <c r="AC8849" s="72"/>
      <c r="AD8849" s="72"/>
      <c r="AE8849" s="72"/>
      <c r="AF8849" s="72"/>
      <c r="AG8849" s="72"/>
      <c r="AH8849" s="72"/>
      <c r="AI8849" s="72"/>
      <c r="AJ8849" s="72"/>
      <c r="AK8849" s="72"/>
    </row>
    <row r="8850" ht="14.25" customHeight="1">
      <c r="A8850" s="78">
        <v>8847.0</v>
      </c>
      <c r="C8850" s="78" t="str">
        <f>VLOOKUP(G8850,[1]Macrodata_CCF!$A$3:$D$55,4,FALSE)</f>
        <v>#ERROR!</v>
      </c>
      <c r="E8850" s="79" t="str">
        <f>VLOOKUP(G8850,[1]Macrodata_CCF!$A$3:$B$55,2,FALSE)</f>
        <v>#ERROR!</v>
      </c>
      <c r="F8850" s="78">
        <v>0.0</v>
      </c>
      <c r="G8850" s="80">
        <v>19.0</v>
      </c>
      <c r="H8850" s="81">
        <v>0.0</v>
      </c>
      <c r="I8850" s="81">
        <v>350000.0</v>
      </c>
      <c r="J8850" s="81">
        <v>63000.0</v>
      </c>
      <c r="K8850" s="81">
        <v>350000.0</v>
      </c>
      <c r="L8850" s="82">
        <v>0.18</v>
      </c>
      <c r="N8850" s="83">
        <f t="shared" si="1"/>
        <v>0.18</v>
      </c>
      <c r="O8850" s="83">
        <f t="shared" si="2"/>
        <v>0.18</v>
      </c>
      <c r="Q8850" s="83">
        <f t="shared" si="3"/>
        <v>1</v>
      </c>
      <c r="R8850" s="83">
        <f t="shared" si="4"/>
        <v>0.18</v>
      </c>
      <c r="S8850" s="83" t="b">
        <f t="shared" si="5"/>
        <v>0</v>
      </c>
      <c r="T8850" s="72"/>
      <c r="U8850" s="72"/>
      <c r="V8850" s="72"/>
      <c r="W8850" s="72"/>
      <c r="X8850" s="72"/>
      <c r="Y8850" s="72"/>
      <c r="Z8850" s="72"/>
      <c r="AA8850" s="72"/>
      <c r="AB8850" s="72"/>
      <c r="AC8850" s="72"/>
      <c r="AD8850" s="72"/>
      <c r="AE8850" s="72"/>
      <c r="AF8850" s="72"/>
      <c r="AG8850" s="72"/>
      <c r="AH8850" s="72"/>
      <c r="AI8850" s="72"/>
      <c r="AJ8850" s="72"/>
      <c r="AK8850" s="72"/>
    </row>
    <row r="8851" ht="14.25" customHeight="1">
      <c r="A8851" s="78">
        <v>8848.0</v>
      </c>
      <c r="C8851" s="78" t="str">
        <f>VLOOKUP(G8851,[1]Macrodata_CCF!$A$3:$D$55,4,FALSE)</f>
        <v>#ERROR!</v>
      </c>
      <c r="E8851" s="79" t="str">
        <f>VLOOKUP(G8851,[1]Macrodata_CCF!$A$3:$B$55,2,FALSE)</f>
        <v>#ERROR!</v>
      </c>
      <c r="F8851" s="78">
        <v>0.0</v>
      </c>
      <c r="G8851" s="80">
        <v>20.0</v>
      </c>
      <c r="H8851" s="81">
        <v>11525.0</v>
      </c>
      <c r="I8851" s="81">
        <v>100000.0</v>
      </c>
      <c r="J8851" s="81">
        <v>29220.0</v>
      </c>
      <c r="K8851" s="81">
        <v>100000.0</v>
      </c>
      <c r="L8851" s="82">
        <v>0.2</v>
      </c>
      <c r="N8851" s="83">
        <f t="shared" si="1"/>
        <v>0.2</v>
      </c>
      <c r="O8851" s="83">
        <f t="shared" si="2"/>
        <v>0.2</v>
      </c>
      <c r="Q8851" s="83">
        <f t="shared" si="3"/>
        <v>0.88475</v>
      </c>
      <c r="R8851" s="83">
        <f t="shared" si="4"/>
        <v>0.2</v>
      </c>
      <c r="S8851" s="83" t="b">
        <f t="shared" si="5"/>
        <v>0</v>
      </c>
      <c r="T8851" s="72"/>
      <c r="U8851" s="72"/>
      <c r="V8851" s="72"/>
      <c r="W8851" s="72"/>
      <c r="X8851" s="72"/>
      <c r="Y8851" s="72"/>
      <c r="Z8851" s="72"/>
      <c r="AA8851" s="72"/>
      <c r="AB8851" s="72"/>
      <c r="AC8851" s="72"/>
      <c r="AD8851" s="72"/>
      <c r="AE8851" s="72"/>
      <c r="AF8851" s="72"/>
      <c r="AG8851" s="72"/>
      <c r="AH8851" s="72"/>
      <c r="AI8851" s="72"/>
      <c r="AJ8851" s="72"/>
      <c r="AK8851" s="72"/>
    </row>
    <row r="8852" ht="14.25" customHeight="1">
      <c r="A8852" s="78">
        <v>8849.0</v>
      </c>
      <c r="C8852" s="78" t="str">
        <f>VLOOKUP(G8852,[1]Macrodata_CCF!$A$3:$D$55,4,FALSE)</f>
        <v>#ERROR!</v>
      </c>
      <c r="E8852" s="79" t="str">
        <f>VLOOKUP(G8852,[1]Macrodata_CCF!$A$3:$B$55,2,FALSE)</f>
        <v>#ERROR!</v>
      </c>
      <c r="F8852" s="78">
        <v>0.0</v>
      </c>
      <c r="G8852" s="80">
        <v>24.0</v>
      </c>
      <c r="H8852" s="81">
        <v>395750.0</v>
      </c>
      <c r="I8852" s="81">
        <v>800000.0</v>
      </c>
      <c r="J8852" s="81">
        <v>464475.0</v>
      </c>
      <c r="K8852" s="81">
        <v>800000.0</v>
      </c>
      <c r="L8852" s="82">
        <v>0.1700061842918986</v>
      </c>
      <c r="N8852" s="83">
        <f t="shared" si="1"/>
        <v>0.1700061843</v>
      </c>
      <c r="O8852" s="83">
        <f t="shared" si="2"/>
        <v>0.1700061843</v>
      </c>
      <c r="Q8852" s="83">
        <f t="shared" si="3"/>
        <v>0.5053125</v>
      </c>
      <c r="R8852" s="83">
        <f t="shared" si="4"/>
        <v>0.1700061843</v>
      </c>
      <c r="S8852" s="83" t="b">
        <f t="shared" si="5"/>
        <v>0</v>
      </c>
      <c r="T8852" s="72"/>
      <c r="U8852" s="72"/>
      <c r="V8852" s="72"/>
      <c r="W8852" s="72"/>
      <c r="X8852" s="72"/>
      <c r="Y8852" s="72"/>
      <c r="Z8852" s="72"/>
      <c r="AA8852" s="72"/>
      <c r="AB8852" s="72"/>
      <c r="AC8852" s="72"/>
      <c r="AD8852" s="72"/>
      <c r="AE8852" s="72"/>
      <c r="AF8852" s="72"/>
      <c r="AG8852" s="72"/>
      <c r="AH8852" s="72"/>
      <c r="AI8852" s="72"/>
      <c r="AJ8852" s="72"/>
      <c r="AK8852" s="72"/>
    </row>
    <row r="8853" ht="14.25" customHeight="1">
      <c r="A8853" s="78">
        <v>8850.0</v>
      </c>
      <c r="C8853" s="78" t="str">
        <f>VLOOKUP(G8853,[1]Macrodata_CCF!$A$3:$D$55,4,FALSE)</f>
        <v>#ERROR!</v>
      </c>
      <c r="E8853" s="79" t="str">
        <f>VLOOKUP(G8853,[1]Macrodata_CCF!$A$3:$B$55,2,FALSE)</f>
        <v>#ERROR!</v>
      </c>
      <c r="F8853" s="78">
        <v>0.0</v>
      </c>
      <c r="G8853" s="80">
        <v>51.0</v>
      </c>
      <c r="H8853" s="81">
        <v>0.0</v>
      </c>
      <c r="I8853" s="81">
        <v>530000.0</v>
      </c>
      <c r="J8853" s="81">
        <v>63600.0</v>
      </c>
      <c r="K8853" s="81">
        <v>530000.0</v>
      </c>
      <c r="L8853" s="82">
        <v>0.12</v>
      </c>
      <c r="N8853" s="83">
        <f t="shared" si="1"/>
        <v>0.12</v>
      </c>
      <c r="O8853" s="83">
        <f t="shared" si="2"/>
        <v>0.12</v>
      </c>
      <c r="Q8853" s="83">
        <f t="shared" si="3"/>
        <v>1</v>
      </c>
      <c r="R8853" s="83">
        <f t="shared" si="4"/>
        <v>0.12</v>
      </c>
      <c r="S8853" s="83" t="b">
        <f t="shared" si="5"/>
        <v>0</v>
      </c>
      <c r="T8853" s="72"/>
      <c r="U8853" s="72"/>
      <c r="V8853" s="72"/>
      <c r="W8853" s="72"/>
      <c r="X8853" s="72"/>
      <c r="Y8853" s="72"/>
      <c r="Z8853" s="72"/>
      <c r="AA8853" s="72"/>
      <c r="AB8853" s="72"/>
      <c r="AC8853" s="72"/>
      <c r="AD8853" s="72"/>
      <c r="AE8853" s="72"/>
      <c r="AF8853" s="72"/>
      <c r="AG8853" s="72"/>
      <c r="AH8853" s="72"/>
      <c r="AI8853" s="72"/>
      <c r="AJ8853" s="72"/>
      <c r="AK8853" s="72"/>
    </row>
    <row r="8854" ht="14.25" customHeight="1">
      <c r="A8854" s="78">
        <v>8851.0</v>
      </c>
      <c r="C8854" s="78" t="str">
        <f>VLOOKUP(G8854,[1]Macrodata_CCF!$A$3:$D$55,4,FALSE)</f>
        <v>#ERROR!</v>
      </c>
      <c r="E8854" s="79" t="str">
        <f>VLOOKUP(G8854,[1]Macrodata_CCF!$A$3:$B$55,2,FALSE)</f>
        <v>#ERROR!</v>
      </c>
      <c r="F8854" s="78">
        <v>0.0</v>
      </c>
      <c r="G8854" s="80">
        <v>48.0</v>
      </c>
      <c r="H8854" s="81">
        <v>61755.0</v>
      </c>
      <c r="I8854" s="81">
        <v>420000.0</v>
      </c>
      <c r="J8854" s="81">
        <v>126240.0</v>
      </c>
      <c r="K8854" s="81">
        <v>420000.0</v>
      </c>
      <c r="L8854" s="82">
        <v>0.1800025122472051</v>
      </c>
      <c r="N8854" s="83">
        <f t="shared" si="1"/>
        <v>0.1800025122</v>
      </c>
      <c r="O8854" s="83">
        <f t="shared" si="2"/>
        <v>0.1800025122</v>
      </c>
      <c r="Q8854" s="83">
        <f t="shared" si="3"/>
        <v>0.8529642857</v>
      </c>
      <c r="R8854" s="83">
        <f t="shared" si="4"/>
        <v>0.1800025122</v>
      </c>
      <c r="S8854" s="83" t="b">
        <f t="shared" si="5"/>
        <v>0</v>
      </c>
      <c r="T8854" s="72"/>
      <c r="U8854" s="72"/>
      <c r="V8854" s="72"/>
      <c r="W8854" s="72"/>
      <c r="X8854" s="72"/>
      <c r="Y8854" s="72"/>
      <c r="Z8854" s="72"/>
      <c r="AA8854" s="72"/>
      <c r="AB8854" s="72"/>
      <c r="AC8854" s="72"/>
      <c r="AD8854" s="72"/>
      <c r="AE8854" s="72"/>
      <c r="AF8854" s="72"/>
      <c r="AG8854" s="72"/>
      <c r="AH8854" s="72"/>
      <c r="AI8854" s="72"/>
      <c r="AJ8854" s="72"/>
      <c r="AK8854" s="72"/>
    </row>
    <row r="8855" ht="14.25" customHeight="1">
      <c r="A8855" s="78">
        <v>8852.0</v>
      </c>
      <c r="C8855" s="78" t="str">
        <f>VLOOKUP(G8855,[1]Macrodata_CCF!$A$3:$D$55,4,FALSE)</f>
        <v>#ERROR!</v>
      </c>
      <c r="E8855" s="79" t="str">
        <f>VLOOKUP(G8855,[1]Macrodata_CCF!$A$3:$B$55,2,FALSE)</f>
        <v>#ERROR!</v>
      </c>
      <c r="F8855" s="78">
        <v>1.0</v>
      </c>
      <c r="G8855" s="80">
        <v>24.0</v>
      </c>
      <c r="H8855" s="81">
        <v>39410.0</v>
      </c>
      <c r="I8855" s="81">
        <v>80000.0</v>
      </c>
      <c r="J8855" s="81">
        <v>58485.0</v>
      </c>
      <c r="K8855" s="81">
        <v>80000.0</v>
      </c>
      <c r="L8855" s="82">
        <v>0.4699433357969943</v>
      </c>
      <c r="N8855" s="83">
        <f t="shared" si="1"/>
        <v>0.4699433358</v>
      </c>
      <c r="O8855" s="83">
        <f t="shared" si="2"/>
        <v>0.4699433358</v>
      </c>
      <c r="Q8855" s="83">
        <f t="shared" si="3"/>
        <v>0.507375</v>
      </c>
      <c r="R8855" s="83">
        <f t="shared" si="4"/>
        <v>0.4699433358</v>
      </c>
      <c r="S8855" s="83" t="b">
        <f t="shared" si="5"/>
        <v>0</v>
      </c>
      <c r="T8855" s="72"/>
      <c r="U8855" s="72"/>
      <c r="V8855" s="72"/>
      <c r="W8855" s="72"/>
      <c r="X8855" s="72"/>
      <c r="Y8855" s="72"/>
      <c r="Z8855" s="72"/>
      <c r="AA8855" s="72"/>
      <c r="AB8855" s="72"/>
      <c r="AC8855" s="72"/>
      <c r="AD8855" s="72"/>
      <c r="AE8855" s="72"/>
      <c r="AF8855" s="72"/>
      <c r="AG8855" s="72"/>
      <c r="AH8855" s="72"/>
      <c r="AI8855" s="72"/>
      <c r="AJ8855" s="72"/>
      <c r="AK8855" s="72"/>
    </row>
    <row r="8856" ht="14.25" customHeight="1">
      <c r="A8856" s="78">
        <v>8853.0</v>
      </c>
      <c r="C8856" s="78" t="str">
        <f>VLOOKUP(G8856,[1]Macrodata_CCF!$A$3:$D$55,4,FALSE)</f>
        <v>#ERROR!</v>
      </c>
      <c r="E8856" s="79" t="str">
        <f>VLOOKUP(G8856,[1]Macrodata_CCF!$A$3:$B$55,2,FALSE)</f>
        <v>#ERROR!</v>
      </c>
      <c r="F8856" s="78">
        <v>0.0</v>
      </c>
      <c r="G8856" s="80">
        <v>22.0</v>
      </c>
      <c r="H8856" s="81">
        <v>212245.0</v>
      </c>
      <c r="I8856" s="81">
        <v>440000.0</v>
      </c>
      <c r="J8856" s="81">
        <v>250965.0</v>
      </c>
      <c r="K8856" s="81">
        <v>440000.0</v>
      </c>
      <c r="L8856" s="82">
        <v>0.1700072446269017</v>
      </c>
      <c r="N8856" s="83">
        <f t="shared" si="1"/>
        <v>0.1700072446</v>
      </c>
      <c r="O8856" s="83">
        <f t="shared" si="2"/>
        <v>0.1700072446</v>
      </c>
      <c r="Q8856" s="83">
        <f t="shared" si="3"/>
        <v>0.517625</v>
      </c>
      <c r="R8856" s="83">
        <f t="shared" si="4"/>
        <v>0.1700072446</v>
      </c>
      <c r="S8856" s="83" t="b">
        <f t="shared" si="5"/>
        <v>0</v>
      </c>
      <c r="T8856" s="72"/>
      <c r="U8856" s="72"/>
      <c r="V8856" s="72"/>
      <c r="W8856" s="72"/>
      <c r="X8856" s="72"/>
      <c r="Y8856" s="72"/>
      <c r="Z8856" s="72"/>
      <c r="AA8856" s="72"/>
      <c r="AB8856" s="72"/>
      <c r="AC8856" s="72"/>
      <c r="AD8856" s="72"/>
      <c r="AE8856" s="72"/>
      <c r="AF8856" s="72"/>
      <c r="AG8856" s="72"/>
      <c r="AH8856" s="72"/>
      <c r="AI8856" s="72"/>
      <c r="AJ8856" s="72"/>
      <c r="AK8856" s="72"/>
    </row>
    <row r="8857" ht="14.25" customHeight="1">
      <c r="A8857" s="78">
        <v>8854.0</v>
      </c>
      <c r="C8857" s="78" t="str">
        <f>VLOOKUP(G8857,[1]Macrodata_CCF!$A$3:$D$55,4,FALSE)</f>
        <v>#ERROR!</v>
      </c>
      <c r="E8857" s="79" t="str">
        <f>VLOOKUP(G8857,[1]Macrodata_CCF!$A$3:$B$55,2,FALSE)</f>
        <v>#ERROR!</v>
      </c>
      <c r="F8857" s="78">
        <v>0.0</v>
      </c>
      <c r="G8857" s="80">
        <v>3.0</v>
      </c>
      <c r="H8857" s="81">
        <v>20920.0</v>
      </c>
      <c r="I8857" s="81">
        <v>40000.0</v>
      </c>
      <c r="J8857" s="81">
        <v>26070.0</v>
      </c>
      <c r="K8857" s="81">
        <v>40000.0</v>
      </c>
      <c r="L8857" s="82">
        <v>0.269916142557652</v>
      </c>
      <c r="N8857" s="83">
        <f t="shared" si="1"/>
        <v>0.2699161426</v>
      </c>
      <c r="O8857" s="83">
        <f t="shared" si="2"/>
        <v>0.2699161426</v>
      </c>
      <c r="Q8857" s="83">
        <f t="shared" si="3"/>
        <v>0.477</v>
      </c>
      <c r="R8857" s="83">
        <f t="shared" si="4"/>
        <v>0.2699161426</v>
      </c>
      <c r="S8857" s="83" t="b">
        <f t="shared" si="5"/>
        <v>0</v>
      </c>
      <c r="T8857" s="72"/>
      <c r="U8857" s="72"/>
      <c r="V8857" s="72"/>
      <c r="W8857" s="72"/>
      <c r="X8857" s="72"/>
      <c r="Y8857" s="72"/>
      <c r="Z8857" s="72"/>
      <c r="AA8857" s="72"/>
      <c r="AB8857" s="72"/>
      <c r="AC8857" s="72"/>
      <c r="AD8857" s="72"/>
      <c r="AE8857" s="72"/>
      <c r="AF8857" s="72"/>
      <c r="AG8857" s="72"/>
      <c r="AH8857" s="72"/>
      <c r="AI8857" s="72"/>
      <c r="AJ8857" s="72"/>
      <c r="AK8857" s="72"/>
    </row>
    <row r="8858" ht="14.25" customHeight="1">
      <c r="A8858" s="78">
        <v>8855.0</v>
      </c>
      <c r="C8858" s="78" t="str">
        <f>VLOOKUP(G8858,[1]Macrodata_CCF!$A$3:$D$55,4,FALSE)</f>
        <v>#ERROR!</v>
      </c>
      <c r="E8858" s="79" t="str">
        <f>VLOOKUP(G8858,[1]Macrodata_CCF!$A$3:$B$55,2,FALSE)</f>
        <v>#ERROR!</v>
      </c>
      <c r="F8858" s="78">
        <v>1.0</v>
      </c>
      <c r="G8858" s="80">
        <v>11.0</v>
      </c>
      <c r="H8858" s="81">
        <v>0.0</v>
      </c>
      <c r="I8858" s="81">
        <v>100000.0</v>
      </c>
      <c r="J8858" s="81">
        <v>55000.0</v>
      </c>
      <c r="K8858" s="81">
        <v>100000.0</v>
      </c>
      <c r="L8858" s="82">
        <v>0.55</v>
      </c>
      <c r="N8858" s="83">
        <f t="shared" si="1"/>
        <v>0.55</v>
      </c>
      <c r="O8858" s="83">
        <f t="shared" si="2"/>
        <v>0.55</v>
      </c>
      <c r="Q8858" s="83">
        <f t="shared" si="3"/>
        <v>1</v>
      </c>
      <c r="R8858" s="83">
        <f t="shared" si="4"/>
        <v>0.55</v>
      </c>
      <c r="S8858" s="83" t="b">
        <f t="shared" si="5"/>
        <v>0</v>
      </c>
      <c r="T8858" s="72"/>
      <c r="U8858" s="72"/>
      <c r="V8858" s="72"/>
      <c r="W8858" s="72"/>
      <c r="X8858" s="72"/>
      <c r="Y8858" s="72"/>
      <c r="Z8858" s="72"/>
      <c r="AA8858" s="72"/>
      <c r="AB8858" s="72"/>
      <c r="AC8858" s="72"/>
      <c r="AD8858" s="72"/>
      <c r="AE8858" s="72"/>
      <c r="AF8858" s="72"/>
      <c r="AG8858" s="72"/>
      <c r="AH8858" s="72"/>
      <c r="AI8858" s="72"/>
      <c r="AJ8858" s="72"/>
      <c r="AK8858" s="72"/>
    </row>
    <row r="8859" ht="14.25" customHeight="1">
      <c r="A8859" s="78">
        <v>8856.0</v>
      </c>
      <c r="C8859" s="78" t="str">
        <f>VLOOKUP(G8859,[1]Macrodata_CCF!$A$3:$D$55,4,FALSE)</f>
        <v>#ERROR!</v>
      </c>
      <c r="E8859" s="79" t="str">
        <f>VLOOKUP(G8859,[1]Macrodata_CCF!$A$3:$B$55,2,FALSE)</f>
        <v>#ERROR!</v>
      </c>
      <c r="F8859" s="78">
        <v>0.0</v>
      </c>
      <c r="G8859" s="80">
        <v>19.0</v>
      </c>
      <c r="H8859" s="81">
        <v>643575.0</v>
      </c>
      <c r="I8859" s="81">
        <v>730000.0</v>
      </c>
      <c r="J8859" s="81">
        <v>635795.0</v>
      </c>
      <c r="K8859" s="81">
        <v>1095000.0</v>
      </c>
      <c r="L8859" s="82">
        <v>-0.09002024877061035</v>
      </c>
      <c r="N8859" s="83">
        <f t="shared" si="1"/>
        <v>-0.09002024877</v>
      </c>
      <c r="O8859" s="83">
        <f t="shared" si="2"/>
        <v>0</v>
      </c>
      <c r="Q8859" s="83">
        <f t="shared" si="3"/>
        <v>0.118390411</v>
      </c>
      <c r="R8859" s="83">
        <f t="shared" si="4"/>
        <v>-0.09002024877</v>
      </c>
      <c r="S8859" s="83" t="b">
        <f t="shared" si="5"/>
        <v>0</v>
      </c>
      <c r="T8859" s="72"/>
      <c r="U8859" s="72"/>
      <c r="V8859" s="72"/>
      <c r="W8859" s="72"/>
      <c r="X8859" s="72"/>
      <c r="Y8859" s="72"/>
      <c r="Z8859" s="72"/>
      <c r="AA8859" s="72"/>
      <c r="AB8859" s="72"/>
      <c r="AC8859" s="72"/>
      <c r="AD8859" s="72"/>
      <c r="AE8859" s="72"/>
      <c r="AF8859" s="72"/>
      <c r="AG8859" s="72"/>
      <c r="AH8859" s="72"/>
      <c r="AI8859" s="72"/>
      <c r="AJ8859" s="72"/>
      <c r="AK8859" s="72"/>
    </row>
    <row r="8860" ht="14.25" customHeight="1">
      <c r="A8860" s="78">
        <v>8857.0</v>
      </c>
      <c r="C8860" s="78" t="str">
        <f>VLOOKUP(G8860,[1]Macrodata_CCF!$A$3:$D$55,4,FALSE)</f>
        <v>#ERROR!</v>
      </c>
      <c r="E8860" s="79" t="str">
        <f>VLOOKUP(G8860,[1]Macrodata_CCF!$A$3:$B$55,2,FALSE)</f>
        <v>#ERROR!</v>
      </c>
      <c r="F8860" s="78">
        <v>0.0</v>
      </c>
      <c r="G8860" s="80">
        <v>9.0</v>
      </c>
      <c r="H8860" s="81">
        <v>1725.0</v>
      </c>
      <c r="I8860" s="81">
        <v>90000.0</v>
      </c>
      <c r="J8860" s="81">
        <v>34385.0</v>
      </c>
      <c r="K8860" s="81">
        <v>90000.0</v>
      </c>
      <c r="L8860" s="82">
        <v>0.3699801755876522</v>
      </c>
      <c r="N8860" s="83">
        <f t="shared" si="1"/>
        <v>0.3699801756</v>
      </c>
      <c r="O8860" s="83">
        <f t="shared" si="2"/>
        <v>0.3699801756</v>
      </c>
      <c r="Q8860" s="83">
        <f t="shared" si="3"/>
        <v>0.9808333333</v>
      </c>
      <c r="R8860" s="83">
        <f t="shared" si="4"/>
        <v>0.3699801756</v>
      </c>
      <c r="S8860" s="83" t="b">
        <f t="shared" si="5"/>
        <v>0</v>
      </c>
      <c r="T8860" s="72"/>
      <c r="U8860" s="72"/>
      <c r="V8860" s="72"/>
      <c r="W8860" s="72"/>
      <c r="X8860" s="72"/>
      <c r="Y8860" s="72"/>
      <c r="Z8860" s="72"/>
      <c r="AA8860" s="72"/>
      <c r="AB8860" s="72"/>
      <c r="AC8860" s="72"/>
      <c r="AD8860" s="72"/>
      <c r="AE8860" s="72"/>
      <c r="AF8860" s="72"/>
      <c r="AG8860" s="72"/>
      <c r="AH8860" s="72"/>
      <c r="AI8860" s="72"/>
      <c r="AJ8860" s="72"/>
      <c r="AK8860" s="72"/>
    </row>
    <row r="8861" ht="14.25" customHeight="1">
      <c r="A8861" s="78">
        <v>8858.0</v>
      </c>
      <c r="C8861" s="78" t="str">
        <f>VLOOKUP(G8861,[1]Macrodata_CCF!$A$3:$D$55,4,FALSE)</f>
        <v>#ERROR!</v>
      </c>
      <c r="E8861" s="79" t="str">
        <f>VLOOKUP(G8861,[1]Macrodata_CCF!$A$3:$B$55,2,FALSE)</f>
        <v>#ERROR!</v>
      </c>
      <c r="F8861" s="78">
        <v>0.0</v>
      </c>
      <c r="G8861" s="80">
        <v>3.0</v>
      </c>
      <c r="H8861" s="81">
        <v>0.0</v>
      </c>
      <c r="I8861" s="81">
        <v>320000.0</v>
      </c>
      <c r="J8861" s="81">
        <v>326400.0</v>
      </c>
      <c r="K8861" s="81">
        <v>320000.0</v>
      </c>
      <c r="L8861" s="82">
        <v>1.02</v>
      </c>
      <c r="N8861" s="83">
        <f t="shared" si="1"/>
        <v>1.02</v>
      </c>
      <c r="O8861" s="83">
        <f t="shared" si="2"/>
        <v>1</v>
      </c>
      <c r="Q8861" s="83">
        <f t="shared" si="3"/>
        <v>1</v>
      </c>
      <c r="R8861" s="83">
        <f t="shared" si="4"/>
        <v>1.02</v>
      </c>
      <c r="S8861" s="83" t="b">
        <f t="shared" si="5"/>
        <v>0</v>
      </c>
      <c r="T8861" s="72"/>
      <c r="U8861" s="72"/>
      <c r="V8861" s="72"/>
      <c r="W8861" s="72"/>
      <c r="X8861" s="72"/>
      <c r="Y8861" s="72"/>
      <c r="Z8861" s="72"/>
      <c r="AA8861" s="72"/>
      <c r="AB8861" s="72"/>
      <c r="AC8861" s="72"/>
      <c r="AD8861" s="72"/>
      <c r="AE8861" s="72"/>
      <c r="AF8861" s="72"/>
      <c r="AG8861" s="72"/>
      <c r="AH8861" s="72"/>
      <c r="AI8861" s="72"/>
      <c r="AJ8861" s="72"/>
      <c r="AK8861" s="72"/>
    </row>
    <row r="8862" ht="14.25" customHeight="1">
      <c r="A8862" s="78">
        <v>8859.0</v>
      </c>
      <c r="C8862" s="78" t="str">
        <f>VLOOKUP(G8862,[1]Macrodata_CCF!$A$3:$D$55,4,FALSE)</f>
        <v>#ERROR!</v>
      </c>
      <c r="E8862" s="79" t="str">
        <f>VLOOKUP(G8862,[1]Macrodata_CCF!$A$3:$B$55,2,FALSE)</f>
        <v>#ERROR!</v>
      </c>
      <c r="F8862" s="78">
        <v>0.0</v>
      </c>
      <c r="G8862" s="80">
        <v>16.0</v>
      </c>
      <c r="H8862" s="81">
        <v>462070.0</v>
      </c>
      <c r="I8862" s="81">
        <v>740000.0</v>
      </c>
      <c r="J8862" s="81">
        <v>500980.0</v>
      </c>
      <c r="K8862" s="81">
        <v>740000.0</v>
      </c>
      <c r="L8862" s="82">
        <v>0.1399992803943439</v>
      </c>
      <c r="N8862" s="83">
        <f t="shared" si="1"/>
        <v>0.1399992804</v>
      </c>
      <c r="O8862" s="83">
        <f t="shared" si="2"/>
        <v>0.1399992804</v>
      </c>
      <c r="Q8862" s="83">
        <f t="shared" si="3"/>
        <v>0.3755810811</v>
      </c>
      <c r="R8862" s="83">
        <f t="shared" si="4"/>
        <v>0.1399992804</v>
      </c>
      <c r="S8862" s="83" t="b">
        <f t="shared" si="5"/>
        <v>0</v>
      </c>
      <c r="T8862" s="72"/>
      <c r="U8862" s="72"/>
      <c r="V8862" s="72"/>
      <c r="W8862" s="72"/>
      <c r="X8862" s="72"/>
      <c r="Y8862" s="72"/>
      <c r="Z8862" s="72"/>
      <c r="AA8862" s="72"/>
      <c r="AB8862" s="72"/>
      <c r="AC8862" s="72"/>
      <c r="AD8862" s="72"/>
      <c r="AE8862" s="72"/>
      <c r="AF8862" s="72"/>
      <c r="AG8862" s="72"/>
      <c r="AH8862" s="72"/>
      <c r="AI8862" s="72"/>
      <c r="AJ8862" s="72"/>
      <c r="AK8862" s="72"/>
    </row>
    <row r="8863" ht="14.25" customHeight="1">
      <c r="A8863" s="78">
        <v>8860.0</v>
      </c>
      <c r="C8863" s="78" t="str">
        <f>VLOOKUP(G8863,[1]Macrodata_CCF!$A$3:$D$55,4,FALSE)</f>
        <v>#ERROR!</v>
      </c>
      <c r="E8863" s="79" t="str">
        <f>VLOOKUP(G8863,[1]Macrodata_CCF!$A$3:$B$55,2,FALSE)</f>
        <v>#ERROR!</v>
      </c>
      <c r="F8863" s="78">
        <v>0.0</v>
      </c>
      <c r="G8863" s="80">
        <v>10.0</v>
      </c>
      <c r="H8863" s="81">
        <v>0.0</v>
      </c>
      <c r="I8863" s="81">
        <v>180000.0</v>
      </c>
      <c r="J8863" s="81">
        <v>66600.0</v>
      </c>
      <c r="K8863" s="81">
        <v>180000.0</v>
      </c>
      <c r="L8863" s="82">
        <v>0.37</v>
      </c>
      <c r="N8863" s="83">
        <f t="shared" si="1"/>
        <v>0.37</v>
      </c>
      <c r="O8863" s="83">
        <f t="shared" si="2"/>
        <v>0.37</v>
      </c>
      <c r="Q8863" s="83">
        <f t="shared" si="3"/>
        <v>1</v>
      </c>
      <c r="R8863" s="83">
        <f t="shared" si="4"/>
        <v>0.37</v>
      </c>
      <c r="S8863" s="83" t="b">
        <f t="shared" si="5"/>
        <v>0</v>
      </c>
      <c r="T8863" s="72"/>
      <c r="U8863" s="72"/>
      <c r="V8863" s="72"/>
      <c r="W8863" s="72"/>
      <c r="X8863" s="72"/>
      <c r="Y8863" s="72"/>
      <c r="Z8863" s="72"/>
      <c r="AA8863" s="72"/>
      <c r="AB8863" s="72"/>
      <c r="AC8863" s="72"/>
      <c r="AD8863" s="72"/>
      <c r="AE8863" s="72"/>
      <c r="AF8863" s="72"/>
      <c r="AG8863" s="72"/>
      <c r="AH8863" s="72"/>
      <c r="AI8863" s="72"/>
      <c r="AJ8863" s="72"/>
      <c r="AK8863" s="72"/>
    </row>
    <row r="8864" ht="14.25" customHeight="1">
      <c r="A8864" s="78">
        <v>8861.0</v>
      </c>
      <c r="C8864" s="78" t="str">
        <f>VLOOKUP(G8864,[1]Macrodata_CCF!$A$3:$D$55,4,FALSE)</f>
        <v>#ERROR!</v>
      </c>
      <c r="E8864" s="79" t="str">
        <f>VLOOKUP(G8864,[1]Macrodata_CCF!$A$3:$B$55,2,FALSE)</f>
        <v>#ERROR!</v>
      </c>
      <c r="F8864" s="78">
        <v>0.0</v>
      </c>
      <c r="G8864" s="80">
        <v>23.0</v>
      </c>
      <c r="H8864" s="81">
        <v>110635.0</v>
      </c>
      <c r="I8864" s="81">
        <v>750000.0</v>
      </c>
      <c r="J8864" s="81">
        <v>225720.0</v>
      </c>
      <c r="K8864" s="81">
        <v>750000.0</v>
      </c>
      <c r="L8864" s="82">
        <v>0.1799989051637171</v>
      </c>
      <c r="N8864" s="83">
        <f t="shared" si="1"/>
        <v>0.1799989052</v>
      </c>
      <c r="O8864" s="83">
        <f t="shared" si="2"/>
        <v>0.1799989052</v>
      </c>
      <c r="Q8864" s="83">
        <f t="shared" si="3"/>
        <v>0.8524866667</v>
      </c>
      <c r="R8864" s="83">
        <f t="shared" si="4"/>
        <v>0.1799989052</v>
      </c>
      <c r="S8864" s="83" t="b">
        <f t="shared" si="5"/>
        <v>0</v>
      </c>
      <c r="T8864" s="72"/>
      <c r="U8864" s="72"/>
      <c r="V8864" s="72"/>
      <c r="W8864" s="72"/>
      <c r="X8864" s="72"/>
      <c r="Y8864" s="72"/>
      <c r="Z8864" s="72"/>
      <c r="AA8864" s="72"/>
      <c r="AB8864" s="72"/>
      <c r="AC8864" s="72"/>
      <c r="AD8864" s="72"/>
      <c r="AE8864" s="72"/>
      <c r="AF8864" s="72"/>
      <c r="AG8864" s="72"/>
      <c r="AH8864" s="72"/>
      <c r="AI8864" s="72"/>
      <c r="AJ8864" s="72"/>
      <c r="AK8864" s="72"/>
    </row>
    <row r="8865" ht="14.25" customHeight="1">
      <c r="A8865" s="78">
        <v>8862.0</v>
      </c>
      <c r="C8865" s="78" t="str">
        <f>VLOOKUP(G8865,[1]Macrodata_CCF!$A$3:$D$55,4,FALSE)</f>
        <v>#ERROR!</v>
      </c>
      <c r="E8865" s="79" t="str">
        <f>VLOOKUP(G8865,[1]Macrodata_CCF!$A$3:$B$55,2,FALSE)</f>
        <v>#ERROR!</v>
      </c>
      <c r="F8865" s="78">
        <v>1.0</v>
      </c>
      <c r="G8865" s="80">
        <v>26.0</v>
      </c>
      <c r="H8865" s="81">
        <v>63360.0</v>
      </c>
      <c r="I8865" s="81">
        <v>70000.0</v>
      </c>
      <c r="J8865" s="81">
        <v>67210.0</v>
      </c>
      <c r="K8865" s="81">
        <v>70000.0</v>
      </c>
      <c r="L8865" s="82">
        <v>0.5798192771084337</v>
      </c>
      <c r="N8865" s="83">
        <f t="shared" si="1"/>
        <v>0.5798192771</v>
      </c>
      <c r="O8865" s="83">
        <f t="shared" si="2"/>
        <v>0.5798192771</v>
      </c>
      <c r="Q8865" s="83">
        <f t="shared" si="3"/>
        <v>0.09485714286</v>
      </c>
      <c r="R8865" s="83">
        <f t="shared" si="4"/>
        <v>0.055</v>
      </c>
      <c r="S8865" s="83" t="b">
        <f t="shared" si="5"/>
        <v>0</v>
      </c>
      <c r="T8865" s="72"/>
      <c r="U8865" s="72"/>
      <c r="V8865" s="72"/>
      <c r="W8865" s="72"/>
      <c r="X8865" s="72"/>
      <c r="Y8865" s="72"/>
      <c r="Z8865" s="72"/>
      <c r="AA8865" s="72"/>
      <c r="AB8865" s="72"/>
      <c r="AC8865" s="72"/>
      <c r="AD8865" s="72"/>
      <c r="AE8865" s="72"/>
      <c r="AF8865" s="72"/>
      <c r="AG8865" s="72"/>
      <c r="AH8865" s="72"/>
      <c r="AI8865" s="72"/>
      <c r="AJ8865" s="72"/>
      <c r="AK8865" s="72"/>
    </row>
    <row r="8866" ht="14.25" customHeight="1">
      <c r="A8866" s="78">
        <v>8863.0</v>
      </c>
      <c r="C8866" s="78" t="str">
        <f>VLOOKUP(G8866,[1]Macrodata_CCF!$A$3:$D$55,4,FALSE)</f>
        <v>#ERROR!</v>
      </c>
      <c r="E8866" s="79" t="str">
        <f>VLOOKUP(G8866,[1]Macrodata_CCF!$A$3:$B$55,2,FALSE)</f>
        <v>#ERROR!</v>
      </c>
      <c r="F8866" s="78">
        <v>0.0</v>
      </c>
      <c r="G8866" s="80">
        <v>4.0</v>
      </c>
      <c r="H8866" s="81">
        <v>2230.0</v>
      </c>
      <c r="I8866" s="81">
        <v>150000.0</v>
      </c>
      <c r="J8866" s="81">
        <v>0.0</v>
      </c>
      <c r="K8866" s="81">
        <v>150000.0</v>
      </c>
      <c r="L8866" s="82">
        <v>-0.01509101982811125</v>
      </c>
      <c r="N8866" s="83">
        <f t="shared" si="1"/>
        <v>-0.01509101983</v>
      </c>
      <c r="O8866" s="83">
        <f t="shared" si="2"/>
        <v>0</v>
      </c>
      <c r="Q8866" s="83">
        <f t="shared" si="3"/>
        <v>0.9851333333</v>
      </c>
      <c r="R8866" s="83">
        <f t="shared" si="4"/>
        <v>-0.01509101983</v>
      </c>
      <c r="S8866" s="83" t="b">
        <f t="shared" si="5"/>
        <v>0</v>
      </c>
      <c r="T8866" s="72"/>
      <c r="U8866" s="72"/>
      <c r="V8866" s="72"/>
      <c r="W8866" s="72"/>
      <c r="X8866" s="72"/>
      <c r="Y8866" s="72"/>
      <c r="Z8866" s="72"/>
      <c r="AA8866" s="72"/>
      <c r="AB8866" s="72"/>
      <c r="AC8866" s="72"/>
      <c r="AD8866" s="72"/>
      <c r="AE8866" s="72"/>
      <c r="AF8866" s="72"/>
      <c r="AG8866" s="72"/>
      <c r="AH8866" s="72"/>
      <c r="AI8866" s="72"/>
      <c r="AJ8866" s="72"/>
      <c r="AK8866" s="72"/>
    </row>
    <row r="8867" ht="14.25" customHeight="1">
      <c r="A8867" s="78">
        <v>8864.0</v>
      </c>
      <c r="C8867" s="78" t="str">
        <f>VLOOKUP(G8867,[1]Macrodata_CCF!$A$3:$D$55,4,FALSE)</f>
        <v>#ERROR!</v>
      </c>
      <c r="E8867" s="79" t="str">
        <f>VLOOKUP(G8867,[1]Macrodata_CCF!$A$3:$B$55,2,FALSE)</f>
        <v>#ERROR!</v>
      </c>
      <c r="F8867" s="78">
        <v>0.0</v>
      </c>
      <c r="G8867" s="80">
        <v>39.0</v>
      </c>
      <c r="H8867" s="81">
        <v>166695.0</v>
      </c>
      <c r="I8867" s="81">
        <v>240000.0</v>
      </c>
      <c r="J8867" s="81">
        <v>176960.0</v>
      </c>
      <c r="K8867" s="81">
        <v>240000.0</v>
      </c>
      <c r="L8867" s="82">
        <v>0.1400313757588159</v>
      </c>
      <c r="N8867" s="83">
        <f t="shared" si="1"/>
        <v>0.1400313758</v>
      </c>
      <c r="O8867" s="83">
        <f t="shared" si="2"/>
        <v>0.1400313758</v>
      </c>
      <c r="Q8867" s="83">
        <f t="shared" si="3"/>
        <v>0.3054375</v>
      </c>
      <c r="R8867" s="83">
        <f t="shared" si="4"/>
        <v>0.1400313758</v>
      </c>
      <c r="S8867" s="83" t="b">
        <f t="shared" si="5"/>
        <v>0</v>
      </c>
      <c r="T8867" s="72"/>
      <c r="U8867" s="72"/>
      <c r="V8867" s="72"/>
      <c r="W8867" s="72"/>
      <c r="X8867" s="72"/>
      <c r="Y8867" s="72"/>
      <c r="Z8867" s="72"/>
      <c r="AA8867" s="72"/>
      <c r="AB8867" s="72"/>
      <c r="AC8867" s="72"/>
      <c r="AD8867" s="72"/>
      <c r="AE8867" s="72"/>
      <c r="AF8867" s="72"/>
      <c r="AG8867" s="72"/>
      <c r="AH8867" s="72"/>
      <c r="AI8867" s="72"/>
      <c r="AJ8867" s="72"/>
      <c r="AK8867" s="72"/>
    </row>
    <row r="8868" ht="14.25" customHeight="1">
      <c r="A8868" s="78">
        <v>8865.0</v>
      </c>
      <c r="C8868" s="78" t="str">
        <f>VLOOKUP(G8868,[1]Macrodata_CCF!$A$3:$D$55,4,FALSE)</f>
        <v>#ERROR!</v>
      </c>
      <c r="E8868" s="79" t="str">
        <f>VLOOKUP(G8868,[1]Macrodata_CCF!$A$3:$B$55,2,FALSE)</f>
        <v>#ERROR!</v>
      </c>
      <c r="F8868" s="78">
        <v>0.0</v>
      </c>
      <c r="G8868" s="80">
        <v>43.0</v>
      </c>
      <c r="H8868" s="81">
        <v>132550.0</v>
      </c>
      <c r="I8868" s="81">
        <v>270000.0</v>
      </c>
      <c r="J8868" s="81">
        <v>151795.0</v>
      </c>
      <c r="K8868" s="81">
        <v>270000.0</v>
      </c>
      <c r="L8868" s="82">
        <v>0.1400145507457257</v>
      </c>
      <c r="N8868" s="83">
        <f t="shared" si="1"/>
        <v>0.1400145507</v>
      </c>
      <c r="O8868" s="83">
        <f t="shared" si="2"/>
        <v>0.1400145507</v>
      </c>
      <c r="Q8868" s="83">
        <f t="shared" si="3"/>
        <v>0.5090740741</v>
      </c>
      <c r="R8868" s="83">
        <f t="shared" si="4"/>
        <v>0.1400145507</v>
      </c>
      <c r="S8868" s="83" t="b">
        <f t="shared" si="5"/>
        <v>0</v>
      </c>
      <c r="T8868" s="72"/>
      <c r="U8868" s="72"/>
      <c r="V8868" s="72"/>
      <c r="W8868" s="72"/>
      <c r="X8868" s="72"/>
      <c r="Y8868" s="72"/>
      <c r="Z8868" s="72"/>
      <c r="AA8868" s="72"/>
      <c r="AB8868" s="72"/>
      <c r="AC8868" s="72"/>
      <c r="AD8868" s="72"/>
      <c r="AE8868" s="72"/>
      <c r="AF8868" s="72"/>
      <c r="AG8868" s="72"/>
      <c r="AH8868" s="72"/>
      <c r="AI8868" s="72"/>
      <c r="AJ8868" s="72"/>
      <c r="AK8868" s="72"/>
    </row>
    <row r="8869" ht="14.25" customHeight="1">
      <c r="A8869" s="78">
        <v>8866.0</v>
      </c>
      <c r="C8869" s="78" t="str">
        <f>VLOOKUP(G8869,[1]Macrodata_CCF!$A$3:$D$55,4,FALSE)</f>
        <v>#ERROR!</v>
      </c>
      <c r="E8869" s="79" t="str">
        <f>VLOOKUP(G8869,[1]Macrodata_CCF!$A$3:$B$55,2,FALSE)</f>
        <v>#ERROR!</v>
      </c>
      <c r="F8869" s="78">
        <v>0.0</v>
      </c>
      <c r="G8869" s="80">
        <v>40.0</v>
      </c>
      <c r="H8869" s="81">
        <v>0.0</v>
      </c>
      <c r="I8869" s="81">
        <v>620000.0</v>
      </c>
      <c r="J8869" s="81">
        <v>68200.0</v>
      </c>
      <c r="K8869" s="81">
        <v>620000.0</v>
      </c>
      <c r="L8869" s="82">
        <v>0.11</v>
      </c>
      <c r="N8869" s="83">
        <f t="shared" si="1"/>
        <v>0.11</v>
      </c>
      <c r="O8869" s="83">
        <f t="shared" si="2"/>
        <v>0.11</v>
      </c>
      <c r="Q8869" s="83">
        <f t="shared" si="3"/>
        <v>1</v>
      </c>
      <c r="R8869" s="83">
        <f t="shared" si="4"/>
        <v>0.11</v>
      </c>
      <c r="S8869" s="83" t="b">
        <f t="shared" si="5"/>
        <v>0</v>
      </c>
      <c r="T8869" s="72"/>
      <c r="U8869" s="72"/>
      <c r="V8869" s="72"/>
      <c r="W8869" s="72"/>
      <c r="X8869" s="72"/>
      <c r="Y8869" s="72"/>
      <c r="Z8869" s="72"/>
      <c r="AA8869" s="72"/>
      <c r="AB8869" s="72"/>
      <c r="AC8869" s="72"/>
      <c r="AD8869" s="72"/>
      <c r="AE8869" s="72"/>
      <c r="AF8869" s="72"/>
      <c r="AG8869" s="72"/>
      <c r="AH8869" s="72"/>
      <c r="AI8869" s="72"/>
      <c r="AJ8869" s="72"/>
      <c r="AK8869" s="72"/>
    </row>
    <row r="8870" ht="14.25" customHeight="1">
      <c r="A8870" s="78">
        <v>8867.0</v>
      </c>
      <c r="C8870" s="78" t="str">
        <f>VLOOKUP(G8870,[1]Macrodata_CCF!$A$3:$D$55,4,FALSE)</f>
        <v>#ERROR!</v>
      </c>
      <c r="E8870" s="79" t="str">
        <f>VLOOKUP(G8870,[1]Macrodata_CCF!$A$3:$B$55,2,FALSE)</f>
        <v>#ERROR!</v>
      </c>
      <c r="F8870" s="78">
        <v>0.0</v>
      </c>
      <c r="G8870" s="80">
        <v>32.0</v>
      </c>
      <c r="H8870" s="81">
        <v>841610.0</v>
      </c>
      <c r="I8870" s="81">
        <v>930000.0</v>
      </c>
      <c r="J8870" s="81">
        <v>853985.0</v>
      </c>
      <c r="K8870" s="81">
        <v>930000.0</v>
      </c>
      <c r="L8870" s="82">
        <v>0.1400045253988008</v>
      </c>
      <c r="N8870" s="83">
        <f t="shared" si="1"/>
        <v>0.1400045254</v>
      </c>
      <c r="O8870" s="83">
        <f t="shared" si="2"/>
        <v>0.1400045254</v>
      </c>
      <c r="Q8870" s="83">
        <f t="shared" si="3"/>
        <v>0.09504301075</v>
      </c>
      <c r="R8870" s="83">
        <f t="shared" si="4"/>
        <v>0.01330645161</v>
      </c>
      <c r="S8870" s="83" t="b">
        <f t="shared" si="5"/>
        <v>0</v>
      </c>
      <c r="T8870" s="72"/>
      <c r="U8870" s="72"/>
      <c r="V8870" s="72"/>
      <c r="W8870" s="72"/>
      <c r="X8870" s="72"/>
      <c r="Y8870" s="72"/>
      <c r="Z8870" s="72"/>
      <c r="AA8870" s="72"/>
      <c r="AB8870" s="72"/>
      <c r="AC8870" s="72"/>
      <c r="AD8870" s="72"/>
      <c r="AE8870" s="72"/>
      <c r="AF8870" s="72"/>
      <c r="AG8870" s="72"/>
      <c r="AH8870" s="72"/>
      <c r="AI8870" s="72"/>
      <c r="AJ8870" s="72"/>
      <c r="AK8870" s="72"/>
    </row>
    <row r="8871" ht="14.25" customHeight="1">
      <c r="A8871" s="78">
        <v>8868.0</v>
      </c>
      <c r="C8871" s="78" t="str">
        <f>VLOOKUP(G8871,[1]Macrodata_CCF!$A$3:$D$55,4,FALSE)</f>
        <v>#ERROR!</v>
      </c>
      <c r="E8871" s="79" t="str">
        <f>VLOOKUP(G8871,[1]Macrodata_CCF!$A$3:$B$55,2,FALSE)</f>
        <v>#ERROR!</v>
      </c>
      <c r="F8871" s="78">
        <v>0.0</v>
      </c>
      <c r="G8871" s="80">
        <v>28.0</v>
      </c>
      <c r="H8871" s="81">
        <v>373010.0</v>
      </c>
      <c r="I8871" s="81">
        <v>560000.0</v>
      </c>
      <c r="J8871" s="81">
        <v>402930.0</v>
      </c>
      <c r="K8871" s="81">
        <v>560000.0</v>
      </c>
      <c r="L8871" s="82">
        <v>0.1600085566073052</v>
      </c>
      <c r="N8871" s="83">
        <f t="shared" si="1"/>
        <v>0.1600085566</v>
      </c>
      <c r="O8871" s="83">
        <f t="shared" si="2"/>
        <v>0.1600085566</v>
      </c>
      <c r="Q8871" s="83">
        <f t="shared" si="3"/>
        <v>0.3339107143</v>
      </c>
      <c r="R8871" s="83">
        <f t="shared" si="4"/>
        <v>0.1600085566</v>
      </c>
      <c r="S8871" s="83" t="b">
        <f t="shared" si="5"/>
        <v>0</v>
      </c>
      <c r="T8871" s="72"/>
      <c r="U8871" s="72"/>
      <c r="V8871" s="72"/>
      <c r="W8871" s="72"/>
      <c r="X8871" s="72"/>
      <c r="Y8871" s="72"/>
      <c r="Z8871" s="72"/>
      <c r="AA8871" s="72"/>
      <c r="AB8871" s="72"/>
      <c r="AC8871" s="72"/>
      <c r="AD8871" s="72"/>
      <c r="AE8871" s="72"/>
      <c r="AF8871" s="72"/>
      <c r="AG8871" s="72"/>
      <c r="AH8871" s="72"/>
      <c r="AI8871" s="72"/>
      <c r="AJ8871" s="72"/>
      <c r="AK8871" s="72"/>
    </row>
    <row r="8872" ht="14.25" customHeight="1">
      <c r="A8872" s="78">
        <v>8869.0</v>
      </c>
      <c r="C8872" s="78" t="str">
        <f>VLOOKUP(G8872,[1]Macrodata_CCF!$A$3:$D$55,4,FALSE)</f>
        <v>#ERROR!</v>
      </c>
      <c r="E8872" s="79" t="str">
        <f>VLOOKUP(G8872,[1]Macrodata_CCF!$A$3:$B$55,2,FALSE)</f>
        <v>#ERROR!</v>
      </c>
      <c r="F8872" s="78">
        <v>0.0</v>
      </c>
      <c r="G8872" s="80">
        <v>53.0</v>
      </c>
      <c r="H8872" s="81">
        <v>0.0</v>
      </c>
      <c r="I8872" s="81">
        <v>660000.0</v>
      </c>
      <c r="J8872" s="81">
        <v>19800.0</v>
      </c>
      <c r="K8872" s="81">
        <v>660000.0</v>
      </c>
      <c r="L8872" s="82">
        <v>0.03</v>
      </c>
      <c r="N8872" s="83">
        <f t="shared" si="1"/>
        <v>0.03</v>
      </c>
      <c r="O8872" s="83">
        <f t="shared" si="2"/>
        <v>0.03</v>
      </c>
      <c r="Q8872" s="83">
        <f t="shared" si="3"/>
        <v>1</v>
      </c>
      <c r="R8872" s="83">
        <f t="shared" si="4"/>
        <v>0.03</v>
      </c>
      <c r="S8872" s="83" t="b">
        <f t="shared" si="5"/>
        <v>0</v>
      </c>
      <c r="T8872" s="72"/>
      <c r="U8872" s="72"/>
      <c r="V8872" s="72"/>
      <c r="W8872" s="72"/>
      <c r="X8872" s="72"/>
      <c r="Y8872" s="72"/>
      <c r="Z8872" s="72"/>
      <c r="AA8872" s="72"/>
      <c r="AB8872" s="72"/>
      <c r="AC8872" s="72"/>
      <c r="AD8872" s="72"/>
      <c r="AE8872" s="72"/>
      <c r="AF8872" s="72"/>
      <c r="AG8872" s="72"/>
      <c r="AH8872" s="72"/>
      <c r="AI8872" s="72"/>
      <c r="AJ8872" s="72"/>
      <c r="AK8872" s="72"/>
    </row>
    <row r="8873" ht="14.25" customHeight="1">
      <c r="A8873" s="78">
        <v>8870.0</v>
      </c>
      <c r="C8873" s="78" t="str">
        <f>VLOOKUP(G8873,[1]Macrodata_CCF!$A$3:$D$55,4,FALSE)</f>
        <v>#ERROR!</v>
      </c>
      <c r="E8873" s="79" t="str">
        <f>VLOOKUP(G8873,[1]Macrodata_CCF!$A$3:$B$55,2,FALSE)</f>
        <v>#ERROR!</v>
      </c>
      <c r="F8873" s="78">
        <v>0.0</v>
      </c>
      <c r="G8873" s="80">
        <v>37.0</v>
      </c>
      <c r="H8873" s="81">
        <v>565700.0</v>
      </c>
      <c r="I8873" s="81">
        <v>750000.0</v>
      </c>
      <c r="J8873" s="81">
        <v>571230.0</v>
      </c>
      <c r="K8873" s="81">
        <v>750000.0</v>
      </c>
      <c r="L8873" s="82">
        <v>0.03000542593597396</v>
      </c>
      <c r="N8873" s="83">
        <f t="shared" si="1"/>
        <v>0.03000542594</v>
      </c>
      <c r="O8873" s="83">
        <f t="shared" si="2"/>
        <v>0.03000542594</v>
      </c>
      <c r="Q8873" s="83">
        <f t="shared" si="3"/>
        <v>0.2457333333</v>
      </c>
      <c r="R8873" s="83">
        <f t="shared" si="4"/>
        <v>0.03000542594</v>
      </c>
      <c r="S8873" s="83" t="b">
        <f t="shared" si="5"/>
        <v>0</v>
      </c>
      <c r="T8873" s="72"/>
      <c r="U8873" s="72"/>
      <c r="V8873" s="72"/>
      <c r="W8873" s="72"/>
      <c r="X8873" s="72"/>
      <c r="Y8873" s="72"/>
      <c r="Z8873" s="72"/>
      <c r="AA8873" s="72"/>
      <c r="AB8873" s="72"/>
      <c r="AC8873" s="72"/>
      <c r="AD8873" s="72"/>
      <c r="AE8873" s="72"/>
      <c r="AF8873" s="72"/>
      <c r="AG8873" s="72"/>
      <c r="AH8873" s="72"/>
      <c r="AI8873" s="72"/>
      <c r="AJ8873" s="72"/>
      <c r="AK8873" s="72"/>
    </row>
    <row r="8874" ht="14.25" customHeight="1">
      <c r="A8874" s="78">
        <v>8871.0</v>
      </c>
      <c r="C8874" s="78" t="str">
        <f>VLOOKUP(G8874,[1]Macrodata_CCF!$A$3:$D$55,4,FALSE)</f>
        <v>#ERROR!</v>
      </c>
      <c r="E8874" s="79" t="str">
        <f>VLOOKUP(G8874,[1]Macrodata_CCF!$A$3:$B$55,2,FALSE)</f>
        <v>#ERROR!</v>
      </c>
      <c r="F8874" s="78">
        <v>0.0</v>
      </c>
      <c r="G8874" s="80">
        <v>40.0</v>
      </c>
      <c r="H8874" s="81">
        <v>442285.0</v>
      </c>
      <c r="I8874" s="81">
        <v>880000.0</v>
      </c>
      <c r="J8874" s="81">
        <v>499190.0</v>
      </c>
      <c r="K8874" s="81">
        <v>880000.0</v>
      </c>
      <c r="L8874" s="82">
        <v>0.1300046834127229</v>
      </c>
      <c r="N8874" s="83">
        <f t="shared" si="1"/>
        <v>0.1300046834</v>
      </c>
      <c r="O8874" s="83">
        <f t="shared" si="2"/>
        <v>0.1300046834</v>
      </c>
      <c r="Q8874" s="83">
        <f t="shared" si="3"/>
        <v>0.4974034091</v>
      </c>
      <c r="R8874" s="83">
        <f t="shared" si="4"/>
        <v>0.1300046834</v>
      </c>
      <c r="S8874" s="83" t="b">
        <f t="shared" si="5"/>
        <v>0</v>
      </c>
      <c r="T8874" s="72"/>
      <c r="U8874" s="72"/>
      <c r="V8874" s="72"/>
      <c r="W8874" s="72"/>
      <c r="X8874" s="72"/>
      <c r="Y8874" s="72"/>
      <c r="Z8874" s="72"/>
      <c r="AA8874" s="72"/>
      <c r="AB8874" s="72"/>
      <c r="AC8874" s="72"/>
      <c r="AD8874" s="72"/>
      <c r="AE8874" s="72"/>
      <c r="AF8874" s="72"/>
      <c r="AG8874" s="72"/>
      <c r="AH8874" s="72"/>
      <c r="AI8874" s="72"/>
      <c r="AJ8874" s="72"/>
      <c r="AK8874" s="72"/>
    </row>
    <row r="8875" ht="14.25" customHeight="1">
      <c r="A8875" s="78">
        <v>8872.0</v>
      </c>
      <c r="C8875" s="78" t="str">
        <f>VLOOKUP(G8875,[1]Macrodata_CCF!$A$3:$D$55,4,FALSE)</f>
        <v>#ERROR!</v>
      </c>
      <c r="E8875" s="79" t="str">
        <f>VLOOKUP(G8875,[1]Macrodata_CCF!$A$3:$B$55,2,FALSE)</f>
        <v>#ERROR!</v>
      </c>
      <c r="F8875" s="78">
        <v>0.0</v>
      </c>
      <c r="G8875" s="80">
        <v>27.0</v>
      </c>
      <c r="H8875" s="81">
        <v>361450.0</v>
      </c>
      <c r="I8875" s="81">
        <v>910000.0</v>
      </c>
      <c r="J8875" s="81">
        <v>460190.0</v>
      </c>
      <c r="K8875" s="81">
        <v>910000.0</v>
      </c>
      <c r="L8875" s="82">
        <v>0.1800018229878771</v>
      </c>
      <c r="N8875" s="83">
        <f t="shared" si="1"/>
        <v>0.180001823</v>
      </c>
      <c r="O8875" s="83">
        <f t="shared" si="2"/>
        <v>0.180001823</v>
      </c>
      <c r="Q8875" s="83">
        <f t="shared" si="3"/>
        <v>0.6028021978</v>
      </c>
      <c r="R8875" s="83">
        <f t="shared" si="4"/>
        <v>0.180001823</v>
      </c>
      <c r="S8875" s="83" t="b">
        <f t="shared" si="5"/>
        <v>0</v>
      </c>
      <c r="T8875" s="72"/>
      <c r="U8875" s="72"/>
      <c r="V8875" s="72"/>
      <c r="W8875" s="72"/>
      <c r="X8875" s="72"/>
      <c r="Y8875" s="72"/>
      <c r="Z8875" s="72"/>
      <c r="AA8875" s="72"/>
      <c r="AB8875" s="72"/>
      <c r="AC8875" s="72"/>
      <c r="AD8875" s="72"/>
      <c r="AE8875" s="72"/>
      <c r="AF8875" s="72"/>
      <c r="AG8875" s="72"/>
      <c r="AH8875" s="72"/>
      <c r="AI8875" s="72"/>
      <c r="AJ8875" s="72"/>
      <c r="AK8875" s="72"/>
    </row>
    <row r="8876" ht="14.25" customHeight="1">
      <c r="A8876" s="78">
        <v>8873.0</v>
      </c>
      <c r="C8876" s="78" t="str">
        <f>VLOOKUP(G8876,[1]Macrodata_CCF!$A$3:$D$55,4,FALSE)</f>
        <v>#ERROR!</v>
      </c>
      <c r="E8876" s="79" t="str">
        <f>VLOOKUP(G8876,[1]Macrodata_CCF!$A$3:$B$55,2,FALSE)</f>
        <v>#ERROR!</v>
      </c>
      <c r="F8876" s="78">
        <v>0.0</v>
      </c>
      <c r="G8876" s="80">
        <v>35.0</v>
      </c>
      <c r="H8876" s="81">
        <v>0.0</v>
      </c>
      <c r="I8876" s="81">
        <v>940000.0</v>
      </c>
      <c r="J8876" s="81">
        <v>84600.0</v>
      </c>
      <c r="K8876" s="81">
        <v>940000.0</v>
      </c>
      <c r="L8876" s="82">
        <v>0.09</v>
      </c>
      <c r="N8876" s="83">
        <f t="shared" si="1"/>
        <v>0.09</v>
      </c>
      <c r="O8876" s="83">
        <f t="shared" si="2"/>
        <v>0.09</v>
      </c>
      <c r="Q8876" s="83">
        <f t="shared" si="3"/>
        <v>1</v>
      </c>
      <c r="R8876" s="83">
        <f t="shared" si="4"/>
        <v>0.09</v>
      </c>
      <c r="S8876" s="83" t="b">
        <f t="shared" si="5"/>
        <v>0</v>
      </c>
      <c r="T8876" s="72"/>
      <c r="U8876" s="72"/>
      <c r="V8876" s="72"/>
      <c r="W8876" s="72"/>
      <c r="X8876" s="72"/>
      <c r="Y8876" s="72"/>
      <c r="Z8876" s="72"/>
      <c r="AA8876" s="72"/>
      <c r="AB8876" s="72"/>
      <c r="AC8876" s="72"/>
      <c r="AD8876" s="72"/>
      <c r="AE8876" s="72"/>
      <c r="AF8876" s="72"/>
      <c r="AG8876" s="72"/>
      <c r="AH8876" s="72"/>
      <c r="AI8876" s="72"/>
      <c r="AJ8876" s="72"/>
      <c r="AK8876" s="72"/>
    </row>
    <row r="8877" ht="14.25" customHeight="1">
      <c r="A8877" s="78">
        <v>8874.0</v>
      </c>
      <c r="C8877" s="78" t="str">
        <f>VLOOKUP(G8877,[1]Macrodata_CCF!$A$3:$D$55,4,FALSE)</f>
        <v>#ERROR!</v>
      </c>
      <c r="E8877" s="79" t="str">
        <f>VLOOKUP(G8877,[1]Macrodata_CCF!$A$3:$B$55,2,FALSE)</f>
        <v>#ERROR!</v>
      </c>
      <c r="F8877" s="78">
        <v>1.0</v>
      </c>
      <c r="G8877" s="80">
        <v>2.0</v>
      </c>
      <c r="H8877" s="81">
        <v>202325.0</v>
      </c>
      <c r="I8877" s="81">
        <v>370000.0</v>
      </c>
      <c r="J8877" s="81">
        <v>277780.0</v>
      </c>
      <c r="K8877" s="81">
        <v>370000.0</v>
      </c>
      <c r="L8877" s="82">
        <v>0.4500074548978679</v>
      </c>
      <c r="N8877" s="83">
        <f t="shared" si="1"/>
        <v>0.4500074549</v>
      </c>
      <c r="O8877" s="83">
        <f t="shared" si="2"/>
        <v>0.4500074549</v>
      </c>
      <c r="Q8877" s="83">
        <f t="shared" si="3"/>
        <v>0.4531756757</v>
      </c>
      <c r="R8877" s="83">
        <f t="shared" si="4"/>
        <v>0.4500074549</v>
      </c>
      <c r="S8877" s="83" t="b">
        <f t="shared" si="5"/>
        <v>0</v>
      </c>
      <c r="T8877" s="72"/>
      <c r="U8877" s="72"/>
      <c r="V8877" s="72"/>
      <c r="W8877" s="72"/>
      <c r="X8877" s="72"/>
      <c r="Y8877" s="72"/>
      <c r="Z8877" s="72"/>
      <c r="AA8877" s="72"/>
      <c r="AB8877" s="72"/>
      <c r="AC8877" s="72"/>
      <c r="AD8877" s="72"/>
      <c r="AE8877" s="72"/>
      <c r="AF8877" s="72"/>
      <c r="AG8877" s="72"/>
      <c r="AH8877" s="72"/>
      <c r="AI8877" s="72"/>
      <c r="AJ8877" s="72"/>
      <c r="AK8877" s="72"/>
    </row>
    <row r="8878" ht="14.25" customHeight="1">
      <c r="A8878" s="78">
        <v>8875.0</v>
      </c>
      <c r="C8878" s="78" t="str">
        <f>VLOOKUP(G8878,[1]Macrodata_CCF!$A$3:$D$55,4,FALSE)</f>
        <v>#ERROR!</v>
      </c>
      <c r="E8878" s="79" t="str">
        <f>VLOOKUP(G8878,[1]Macrodata_CCF!$A$3:$B$55,2,FALSE)</f>
        <v>#ERROR!</v>
      </c>
      <c r="F8878" s="78">
        <v>0.0</v>
      </c>
      <c r="G8878" s="80">
        <v>49.0</v>
      </c>
      <c r="H8878" s="81">
        <v>0.0</v>
      </c>
      <c r="I8878" s="81">
        <v>280000.0</v>
      </c>
      <c r="J8878" s="81">
        <v>336000.0</v>
      </c>
      <c r="K8878" s="81">
        <v>504000.0</v>
      </c>
      <c r="L8878" s="82">
        <v>1.2</v>
      </c>
      <c r="N8878" s="83">
        <f t="shared" si="1"/>
        <v>1.2</v>
      </c>
      <c r="O8878" s="83">
        <f t="shared" si="2"/>
        <v>1</v>
      </c>
      <c r="Q8878" s="83">
        <f t="shared" si="3"/>
        <v>1</v>
      </c>
      <c r="R8878" s="83">
        <f t="shared" si="4"/>
        <v>1.2</v>
      </c>
      <c r="S8878" s="83" t="b">
        <f t="shared" si="5"/>
        <v>0</v>
      </c>
      <c r="T8878" s="72"/>
      <c r="U8878" s="72"/>
      <c r="V8878" s="72"/>
      <c r="W8878" s="72"/>
      <c r="X8878" s="72"/>
      <c r="Y8878" s="72"/>
      <c r="Z8878" s="72"/>
      <c r="AA8878" s="72"/>
      <c r="AB8878" s="72"/>
      <c r="AC8878" s="72"/>
      <c r="AD8878" s="72"/>
      <c r="AE8878" s="72"/>
      <c r="AF8878" s="72"/>
      <c r="AG8878" s="72"/>
      <c r="AH8878" s="72"/>
      <c r="AI8878" s="72"/>
      <c r="AJ8878" s="72"/>
      <c r="AK8878" s="72"/>
    </row>
    <row r="8879" ht="14.25" customHeight="1">
      <c r="A8879" s="78">
        <v>8876.0</v>
      </c>
      <c r="C8879" s="78" t="str">
        <f>VLOOKUP(G8879,[1]Macrodata_CCF!$A$3:$D$55,4,FALSE)</f>
        <v>#ERROR!</v>
      </c>
      <c r="E8879" s="79" t="str">
        <f>VLOOKUP(G8879,[1]Macrodata_CCF!$A$3:$B$55,2,FALSE)</f>
        <v>#ERROR!</v>
      </c>
      <c r="F8879" s="78">
        <v>1.0</v>
      </c>
      <c r="G8879" s="80">
        <v>2.0</v>
      </c>
      <c r="H8879" s="81">
        <v>59785.0</v>
      </c>
      <c r="I8879" s="81">
        <v>470000.0</v>
      </c>
      <c r="J8879" s="81">
        <v>479400.0</v>
      </c>
      <c r="K8879" s="81">
        <v>470000.0</v>
      </c>
      <c r="L8879" s="82">
        <v>1.022914812963934</v>
      </c>
      <c r="N8879" s="83">
        <f t="shared" si="1"/>
        <v>1.022914813</v>
      </c>
      <c r="O8879" s="83">
        <f t="shared" si="2"/>
        <v>1</v>
      </c>
      <c r="Q8879" s="83">
        <f t="shared" si="3"/>
        <v>0.8727978723</v>
      </c>
      <c r="R8879" s="83">
        <f t="shared" si="4"/>
        <v>1.022914813</v>
      </c>
      <c r="S8879" s="83" t="b">
        <f t="shared" si="5"/>
        <v>0</v>
      </c>
      <c r="T8879" s="72"/>
      <c r="U8879" s="72"/>
      <c r="V8879" s="72"/>
      <c r="W8879" s="72"/>
      <c r="X8879" s="72"/>
      <c r="Y8879" s="72"/>
      <c r="Z8879" s="72"/>
      <c r="AA8879" s="72"/>
      <c r="AB8879" s="72"/>
      <c r="AC8879" s="72"/>
      <c r="AD8879" s="72"/>
      <c r="AE8879" s="72"/>
      <c r="AF8879" s="72"/>
      <c r="AG8879" s="72"/>
      <c r="AH8879" s="72"/>
      <c r="AI8879" s="72"/>
      <c r="AJ8879" s="72"/>
      <c r="AK8879" s="72"/>
    </row>
    <row r="8880" ht="14.25" customHeight="1">
      <c r="A8880" s="78">
        <v>8877.0</v>
      </c>
      <c r="C8880" s="78" t="str">
        <f>VLOOKUP(G8880,[1]Macrodata_CCF!$A$3:$D$55,4,FALSE)</f>
        <v>#ERROR!</v>
      </c>
      <c r="E8880" s="79" t="str">
        <f>VLOOKUP(G8880,[1]Macrodata_CCF!$A$3:$B$55,2,FALSE)</f>
        <v>#ERROR!</v>
      </c>
      <c r="F8880" s="78">
        <v>0.0</v>
      </c>
      <c r="G8880" s="80">
        <v>43.0</v>
      </c>
      <c r="H8880" s="81">
        <v>38130.0</v>
      </c>
      <c r="I8880" s="81">
        <v>150000.0</v>
      </c>
      <c r="J8880" s="81">
        <v>56030.0</v>
      </c>
      <c r="K8880" s="81">
        <v>150000.0</v>
      </c>
      <c r="L8880" s="82">
        <v>0.1600071511575936</v>
      </c>
      <c r="N8880" s="83">
        <f t="shared" si="1"/>
        <v>0.1600071512</v>
      </c>
      <c r="O8880" s="83">
        <f t="shared" si="2"/>
        <v>0.1600071512</v>
      </c>
      <c r="Q8880" s="83">
        <f t="shared" si="3"/>
        <v>0.7458</v>
      </c>
      <c r="R8880" s="83">
        <f t="shared" si="4"/>
        <v>0.1600071512</v>
      </c>
      <c r="S8880" s="83" t="b">
        <f t="shared" si="5"/>
        <v>0</v>
      </c>
      <c r="T8880" s="72"/>
      <c r="U8880" s="72"/>
      <c r="V8880" s="72"/>
      <c r="W8880" s="72"/>
      <c r="X8880" s="72"/>
      <c r="Y8880" s="72"/>
      <c r="Z8880" s="72"/>
      <c r="AA8880" s="72"/>
      <c r="AB8880" s="72"/>
      <c r="AC8880" s="72"/>
      <c r="AD8880" s="72"/>
      <c r="AE8880" s="72"/>
      <c r="AF8880" s="72"/>
      <c r="AG8880" s="72"/>
      <c r="AH8880" s="72"/>
      <c r="AI8880" s="72"/>
      <c r="AJ8880" s="72"/>
      <c r="AK8880" s="72"/>
    </row>
    <row r="8881" ht="14.25" customHeight="1">
      <c r="A8881" s="78">
        <v>8878.0</v>
      </c>
      <c r="C8881" s="78" t="str">
        <f>VLOOKUP(G8881,[1]Macrodata_CCF!$A$3:$D$55,4,FALSE)</f>
        <v>#ERROR!</v>
      </c>
      <c r="E8881" s="79" t="str">
        <f>VLOOKUP(G8881,[1]Macrodata_CCF!$A$3:$B$55,2,FALSE)</f>
        <v>#ERROR!</v>
      </c>
      <c r="F8881" s="78">
        <v>0.0</v>
      </c>
      <c r="G8881" s="80">
        <v>39.0</v>
      </c>
      <c r="H8881" s="81">
        <v>124745.0</v>
      </c>
      <c r="I8881" s="81">
        <v>650000.0</v>
      </c>
      <c r="J8881" s="81">
        <v>177270.0</v>
      </c>
      <c r="K8881" s="81">
        <v>650000.0</v>
      </c>
      <c r="L8881" s="82">
        <v>0.09999904808140808</v>
      </c>
      <c r="N8881" s="83">
        <f t="shared" si="1"/>
        <v>0.09999904808</v>
      </c>
      <c r="O8881" s="83">
        <f t="shared" si="2"/>
        <v>0.09999904808</v>
      </c>
      <c r="Q8881" s="83">
        <f t="shared" si="3"/>
        <v>0.8080846154</v>
      </c>
      <c r="R8881" s="83">
        <f t="shared" si="4"/>
        <v>0.09999904808</v>
      </c>
      <c r="S8881" s="83" t="b">
        <f t="shared" si="5"/>
        <v>0</v>
      </c>
      <c r="T8881" s="72"/>
      <c r="U8881" s="72"/>
      <c r="V8881" s="72"/>
      <c r="W8881" s="72"/>
      <c r="X8881" s="72"/>
      <c r="Y8881" s="72"/>
      <c r="Z8881" s="72"/>
      <c r="AA8881" s="72"/>
      <c r="AB8881" s="72"/>
      <c r="AC8881" s="72"/>
      <c r="AD8881" s="72"/>
      <c r="AE8881" s="72"/>
      <c r="AF8881" s="72"/>
      <c r="AG8881" s="72"/>
      <c r="AH8881" s="72"/>
      <c r="AI8881" s="72"/>
      <c r="AJ8881" s="72"/>
      <c r="AK8881" s="72"/>
    </row>
    <row r="8882" ht="14.25" customHeight="1">
      <c r="A8882" s="78">
        <v>8879.0</v>
      </c>
      <c r="C8882" s="78" t="str">
        <f>VLOOKUP(G8882,[1]Macrodata_CCF!$A$3:$D$55,4,FALSE)</f>
        <v>#ERROR!</v>
      </c>
      <c r="E8882" s="79" t="str">
        <f>VLOOKUP(G8882,[1]Macrodata_CCF!$A$3:$B$55,2,FALSE)</f>
        <v>#ERROR!</v>
      </c>
      <c r="F8882" s="78">
        <v>0.0</v>
      </c>
      <c r="G8882" s="80">
        <v>18.0</v>
      </c>
      <c r="H8882" s="81">
        <v>52975.0</v>
      </c>
      <c r="I8882" s="81">
        <v>70000.0</v>
      </c>
      <c r="J8882" s="81">
        <v>56040.0</v>
      </c>
      <c r="K8882" s="81">
        <v>70000.0</v>
      </c>
      <c r="L8882" s="82">
        <v>0.1800293685756241</v>
      </c>
      <c r="N8882" s="83">
        <f t="shared" si="1"/>
        <v>0.1800293686</v>
      </c>
      <c r="O8882" s="83">
        <f t="shared" si="2"/>
        <v>0.1800293686</v>
      </c>
      <c r="Q8882" s="83">
        <f t="shared" si="3"/>
        <v>0.2432142857</v>
      </c>
      <c r="R8882" s="83">
        <f t="shared" si="4"/>
        <v>0.1800293686</v>
      </c>
      <c r="S8882" s="83" t="b">
        <f t="shared" si="5"/>
        <v>0</v>
      </c>
      <c r="T8882" s="72"/>
      <c r="U8882" s="72"/>
      <c r="V8882" s="72"/>
      <c r="W8882" s="72"/>
      <c r="X8882" s="72"/>
      <c r="Y8882" s="72"/>
      <c r="Z8882" s="72"/>
      <c r="AA8882" s="72"/>
      <c r="AB8882" s="72"/>
      <c r="AC8882" s="72"/>
      <c r="AD8882" s="72"/>
      <c r="AE8882" s="72"/>
      <c r="AF8882" s="72"/>
      <c r="AG8882" s="72"/>
      <c r="AH8882" s="72"/>
      <c r="AI8882" s="72"/>
      <c r="AJ8882" s="72"/>
      <c r="AK8882" s="72"/>
    </row>
    <row r="8883" ht="14.25" customHeight="1">
      <c r="A8883" s="78">
        <v>8880.0</v>
      </c>
      <c r="C8883" s="78" t="str">
        <f>VLOOKUP(G8883,[1]Macrodata_CCF!$A$3:$D$55,4,FALSE)</f>
        <v>#ERROR!</v>
      </c>
      <c r="E8883" s="79" t="str">
        <f>VLOOKUP(G8883,[1]Macrodata_CCF!$A$3:$B$55,2,FALSE)</f>
        <v>#ERROR!</v>
      </c>
      <c r="F8883" s="78">
        <v>1.0</v>
      </c>
      <c r="G8883" s="80">
        <v>3.0</v>
      </c>
      <c r="H8883" s="81">
        <v>53575.0</v>
      </c>
      <c r="I8883" s="81">
        <v>370000.0</v>
      </c>
      <c r="J8883" s="81">
        <v>195965.0</v>
      </c>
      <c r="K8883" s="81">
        <v>370000.0</v>
      </c>
      <c r="L8883" s="82">
        <v>0.4499960496168128</v>
      </c>
      <c r="N8883" s="83">
        <f t="shared" si="1"/>
        <v>0.4499960496</v>
      </c>
      <c r="O8883" s="83">
        <f t="shared" si="2"/>
        <v>0.4499960496</v>
      </c>
      <c r="Q8883" s="83">
        <f t="shared" si="3"/>
        <v>0.8552027027</v>
      </c>
      <c r="R8883" s="83">
        <f t="shared" si="4"/>
        <v>0.4499960496</v>
      </c>
      <c r="S8883" s="83" t="b">
        <f t="shared" si="5"/>
        <v>0</v>
      </c>
      <c r="T8883" s="72"/>
      <c r="U8883" s="72"/>
      <c r="V8883" s="72"/>
      <c r="W8883" s="72"/>
      <c r="X8883" s="72"/>
      <c r="Y8883" s="72"/>
      <c r="Z8883" s="72"/>
      <c r="AA8883" s="72"/>
      <c r="AB8883" s="72"/>
      <c r="AC8883" s="72"/>
      <c r="AD8883" s="72"/>
      <c r="AE8883" s="72"/>
      <c r="AF8883" s="72"/>
      <c r="AG8883" s="72"/>
      <c r="AH8883" s="72"/>
      <c r="AI8883" s="72"/>
      <c r="AJ8883" s="72"/>
      <c r="AK8883" s="72"/>
    </row>
    <row r="8884" ht="14.25" customHeight="1">
      <c r="A8884" s="78">
        <v>8881.0</v>
      </c>
      <c r="C8884" s="78" t="str">
        <f>VLOOKUP(G8884,[1]Macrodata_CCF!$A$3:$D$55,4,FALSE)</f>
        <v>#ERROR!</v>
      </c>
      <c r="E8884" s="79" t="str">
        <f>VLOOKUP(G8884,[1]Macrodata_CCF!$A$3:$B$55,2,FALSE)</f>
        <v>#ERROR!</v>
      </c>
      <c r="F8884" s="78">
        <v>0.0</v>
      </c>
      <c r="G8884" s="80">
        <v>35.0</v>
      </c>
      <c r="H8884" s="81">
        <v>324955.0</v>
      </c>
      <c r="I8884" s="81">
        <v>530000.0</v>
      </c>
      <c r="J8884" s="81">
        <v>540600.0</v>
      </c>
      <c r="K8884" s="81">
        <v>530000.0</v>
      </c>
      <c r="L8884" s="82">
        <v>1.051695969177498</v>
      </c>
      <c r="N8884" s="83">
        <f t="shared" si="1"/>
        <v>1.051695969</v>
      </c>
      <c r="O8884" s="83">
        <f t="shared" si="2"/>
        <v>1</v>
      </c>
      <c r="Q8884" s="83">
        <f t="shared" si="3"/>
        <v>0.3868773585</v>
      </c>
      <c r="R8884" s="83">
        <f t="shared" si="4"/>
        <v>1.051695969</v>
      </c>
      <c r="S8884" s="83" t="b">
        <f t="shared" si="5"/>
        <v>0</v>
      </c>
      <c r="T8884" s="72"/>
      <c r="U8884" s="72"/>
      <c r="V8884" s="72"/>
      <c r="W8884" s="72"/>
      <c r="X8884" s="72"/>
      <c r="Y8884" s="72"/>
      <c r="Z8884" s="72"/>
      <c r="AA8884" s="72"/>
      <c r="AB8884" s="72"/>
      <c r="AC8884" s="72"/>
      <c r="AD8884" s="72"/>
      <c r="AE8884" s="72"/>
      <c r="AF8884" s="72"/>
      <c r="AG8884" s="72"/>
      <c r="AH8884" s="72"/>
      <c r="AI8884" s="72"/>
      <c r="AJ8884" s="72"/>
      <c r="AK8884" s="72"/>
    </row>
    <row r="8885" ht="14.25" customHeight="1">
      <c r="A8885" s="78">
        <v>8882.0</v>
      </c>
      <c r="C8885" s="78" t="str">
        <f>VLOOKUP(G8885,[1]Macrodata_CCF!$A$3:$D$55,4,FALSE)</f>
        <v>#ERROR!</v>
      </c>
      <c r="E8885" s="79" t="str">
        <f>VLOOKUP(G8885,[1]Macrodata_CCF!$A$3:$B$55,2,FALSE)</f>
        <v>#ERROR!</v>
      </c>
      <c r="F8885" s="78">
        <v>0.0</v>
      </c>
      <c r="G8885" s="80">
        <v>51.0</v>
      </c>
      <c r="H8885" s="81">
        <v>252490.0</v>
      </c>
      <c r="I8885" s="81">
        <v>640000.0</v>
      </c>
      <c r="J8885" s="81">
        <v>306740.0</v>
      </c>
      <c r="K8885" s="81">
        <v>1216000.0</v>
      </c>
      <c r="L8885" s="82">
        <v>0.139996387190008</v>
      </c>
      <c r="N8885" s="83">
        <f t="shared" si="1"/>
        <v>0.1399963872</v>
      </c>
      <c r="O8885" s="83">
        <f t="shared" si="2"/>
        <v>0.1399963872</v>
      </c>
      <c r="Q8885" s="83">
        <f t="shared" si="3"/>
        <v>0.605484375</v>
      </c>
      <c r="R8885" s="83">
        <f t="shared" si="4"/>
        <v>0.1399963872</v>
      </c>
      <c r="S8885" s="83" t="b">
        <f t="shared" si="5"/>
        <v>0</v>
      </c>
      <c r="T8885" s="72"/>
      <c r="U8885" s="72"/>
      <c r="V8885" s="72"/>
      <c r="W8885" s="72"/>
      <c r="X8885" s="72"/>
      <c r="Y8885" s="72"/>
      <c r="Z8885" s="72"/>
      <c r="AA8885" s="72"/>
      <c r="AB8885" s="72"/>
      <c r="AC8885" s="72"/>
      <c r="AD8885" s="72"/>
      <c r="AE8885" s="72"/>
      <c r="AF8885" s="72"/>
      <c r="AG8885" s="72"/>
      <c r="AH8885" s="72"/>
      <c r="AI8885" s="72"/>
      <c r="AJ8885" s="72"/>
      <c r="AK8885" s="72"/>
    </row>
    <row r="8886" ht="14.25" customHeight="1">
      <c r="A8886" s="78">
        <v>8883.0</v>
      </c>
      <c r="C8886" s="78" t="str">
        <f>VLOOKUP(G8886,[1]Macrodata_CCF!$A$3:$D$55,4,FALSE)</f>
        <v>#ERROR!</v>
      </c>
      <c r="E8886" s="79" t="str">
        <f>VLOOKUP(G8886,[1]Macrodata_CCF!$A$3:$B$55,2,FALSE)</f>
        <v>#ERROR!</v>
      </c>
      <c r="F8886" s="78">
        <v>0.0</v>
      </c>
      <c r="G8886" s="80">
        <v>36.0</v>
      </c>
      <c r="H8886" s="81">
        <v>90865.0</v>
      </c>
      <c r="I8886" s="81">
        <v>420000.0</v>
      </c>
      <c r="J8886" s="81">
        <v>143525.0</v>
      </c>
      <c r="K8886" s="81">
        <v>420000.0</v>
      </c>
      <c r="L8886" s="82">
        <v>0.159995138772844</v>
      </c>
      <c r="N8886" s="83">
        <f t="shared" si="1"/>
        <v>0.1599951388</v>
      </c>
      <c r="O8886" s="83">
        <f t="shared" si="2"/>
        <v>0.1599951388</v>
      </c>
      <c r="Q8886" s="83">
        <f t="shared" si="3"/>
        <v>0.7836547619</v>
      </c>
      <c r="R8886" s="83">
        <f t="shared" si="4"/>
        <v>0.1599951388</v>
      </c>
      <c r="S8886" s="83" t="b">
        <f t="shared" si="5"/>
        <v>0</v>
      </c>
      <c r="T8886" s="72"/>
      <c r="U8886" s="72"/>
      <c r="V8886" s="72"/>
      <c r="W8886" s="72"/>
      <c r="X8886" s="72"/>
      <c r="Y8886" s="72"/>
      <c r="Z8886" s="72"/>
      <c r="AA8886" s="72"/>
      <c r="AB8886" s="72"/>
      <c r="AC8886" s="72"/>
      <c r="AD8886" s="72"/>
      <c r="AE8886" s="72"/>
      <c r="AF8886" s="72"/>
      <c r="AG8886" s="72"/>
      <c r="AH8886" s="72"/>
      <c r="AI8886" s="72"/>
      <c r="AJ8886" s="72"/>
      <c r="AK8886" s="72"/>
    </row>
    <row r="8887" ht="14.25" customHeight="1">
      <c r="A8887" s="78">
        <v>8884.0</v>
      </c>
      <c r="C8887" s="78" t="str">
        <f>VLOOKUP(G8887,[1]Macrodata_CCF!$A$3:$D$55,4,FALSE)</f>
        <v>#ERROR!</v>
      </c>
      <c r="E8887" s="79" t="str">
        <f>VLOOKUP(G8887,[1]Macrodata_CCF!$A$3:$B$55,2,FALSE)</f>
        <v>#ERROR!</v>
      </c>
      <c r="F8887" s="78">
        <v>0.0</v>
      </c>
      <c r="G8887" s="80">
        <v>10.0</v>
      </c>
      <c r="H8887" s="81">
        <v>233795.0</v>
      </c>
      <c r="I8887" s="81">
        <v>710000.0</v>
      </c>
      <c r="J8887" s="81">
        <v>405230.0</v>
      </c>
      <c r="K8887" s="81">
        <v>710000.0</v>
      </c>
      <c r="L8887" s="82">
        <v>0.3600025199231424</v>
      </c>
      <c r="N8887" s="83">
        <f t="shared" si="1"/>
        <v>0.3600025199</v>
      </c>
      <c r="O8887" s="83">
        <f t="shared" si="2"/>
        <v>0.3600025199</v>
      </c>
      <c r="Q8887" s="83">
        <f t="shared" si="3"/>
        <v>0.6707112676</v>
      </c>
      <c r="R8887" s="83">
        <f t="shared" si="4"/>
        <v>0.3600025199</v>
      </c>
      <c r="S8887" s="83" t="b">
        <f t="shared" si="5"/>
        <v>0</v>
      </c>
      <c r="T8887" s="72"/>
      <c r="U8887" s="72"/>
      <c r="V8887" s="72"/>
      <c r="W8887" s="72"/>
      <c r="X8887" s="72"/>
      <c r="Y8887" s="72"/>
      <c r="Z8887" s="72"/>
      <c r="AA8887" s="72"/>
      <c r="AB8887" s="72"/>
      <c r="AC8887" s="72"/>
      <c r="AD8887" s="72"/>
      <c r="AE8887" s="72"/>
      <c r="AF8887" s="72"/>
      <c r="AG8887" s="72"/>
      <c r="AH8887" s="72"/>
      <c r="AI8887" s="72"/>
      <c r="AJ8887" s="72"/>
      <c r="AK8887" s="72"/>
    </row>
    <row r="8888" ht="14.25" customHeight="1">
      <c r="A8888" s="78">
        <v>8885.0</v>
      </c>
      <c r="C8888" s="78" t="str">
        <f>VLOOKUP(G8888,[1]Macrodata_CCF!$A$3:$D$55,4,FALSE)</f>
        <v>#ERROR!</v>
      </c>
      <c r="E8888" s="79" t="str">
        <f>VLOOKUP(G8888,[1]Macrodata_CCF!$A$3:$B$55,2,FALSE)</f>
        <v>#ERROR!</v>
      </c>
      <c r="F8888" s="78">
        <v>0.0</v>
      </c>
      <c r="G8888" s="80">
        <v>7.0</v>
      </c>
      <c r="H8888" s="81">
        <v>84130.0</v>
      </c>
      <c r="I8888" s="81">
        <v>230000.0</v>
      </c>
      <c r="J8888" s="81">
        <v>122055.0</v>
      </c>
      <c r="K8888" s="81">
        <v>230000.0</v>
      </c>
      <c r="L8888" s="82">
        <v>0.2599917734969494</v>
      </c>
      <c r="N8888" s="83">
        <f t="shared" si="1"/>
        <v>0.2599917735</v>
      </c>
      <c r="O8888" s="83">
        <f t="shared" si="2"/>
        <v>0.2599917735</v>
      </c>
      <c r="Q8888" s="83">
        <f t="shared" si="3"/>
        <v>0.6342173913</v>
      </c>
      <c r="R8888" s="83">
        <f t="shared" si="4"/>
        <v>0.2599917735</v>
      </c>
      <c r="S8888" s="83" t="b">
        <f t="shared" si="5"/>
        <v>0</v>
      </c>
      <c r="T8888" s="72"/>
      <c r="U8888" s="72"/>
      <c r="V8888" s="72"/>
      <c r="W8888" s="72"/>
      <c r="X8888" s="72"/>
      <c r="Y8888" s="72"/>
      <c r="Z8888" s="72"/>
      <c r="AA8888" s="72"/>
      <c r="AB8888" s="72"/>
      <c r="AC8888" s="72"/>
      <c r="AD8888" s="72"/>
      <c r="AE8888" s="72"/>
      <c r="AF8888" s="72"/>
      <c r="AG8888" s="72"/>
      <c r="AH8888" s="72"/>
      <c r="AI8888" s="72"/>
      <c r="AJ8888" s="72"/>
      <c r="AK8888" s="72"/>
    </row>
    <row r="8889" ht="14.25" customHeight="1">
      <c r="A8889" s="78">
        <v>8886.0</v>
      </c>
      <c r="C8889" s="78" t="str">
        <f>VLOOKUP(G8889,[1]Macrodata_CCF!$A$3:$D$55,4,FALSE)</f>
        <v>#ERROR!</v>
      </c>
      <c r="E8889" s="79" t="str">
        <f>VLOOKUP(G8889,[1]Macrodata_CCF!$A$3:$B$55,2,FALSE)</f>
        <v>#ERROR!</v>
      </c>
      <c r="F8889" s="78">
        <v>0.0</v>
      </c>
      <c r="G8889" s="80">
        <v>6.0</v>
      </c>
      <c r="H8889" s="81">
        <v>111805.0</v>
      </c>
      <c r="I8889" s="81">
        <v>480000.0</v>
      </c>
      <c r="J8889" s="81">
        <v>225945.0</v>
      </c>
      <c r="K8889" s="81">
        <v>480000.0</v>
      </c>
      <c r="L8889" s="82">
        <v>0.3099987778215348</v>
      </c>
      <c r="N8889" s="83">
        <f t="shared" si="1"/>
        <v>0.3099987778</v>
      </c>
      <c r="O8889" s="83">
        <f t="shared" si="2"/>
        <v>0.3099987778</v>
      </c>
      <c r="Q8889" s="83">
        <f t="shared" si="3"/>
        <v>0.7670729167</v>
      </c>
      <c r="R8889" s="83">
        <f t="shared" si="4"/>
        <v>0.3099987778</v>
      </c>
      <c r="S8889" s="83" t="b">
        <f t="shared" si="5"/>
        <v>0</v>
      </c>
      <c r="T8889" s="72"/>
      <c r="U8889" s="72"/>
      <c r="V8889" s="72"/>
      <c r="W8889" s="72"/>
      <c r="X8889" s="72"/>
      <c r="Y8889" s="72"/>
      <c r="Z8889" s="72"/>
      <c r="AA8889" s="72"/>
      <c r="AB8889" s="72"/>
      <c r="AC8889" s="72"/>
      <c r="AD8889" s="72"/>
      <c r="AE8889" s="72"/>
      <c r="AF8889" s="72"/>
      <c r="AG8889" s="72"/>
      <c r="AH8889" s="72"/>
      <c r="AI8889" s="72"/>
      <c r="AJ8889" s="72"/>
      <c r="AK8889" s="72"/>
    </row>
    <row r="8890" ht="14.25" customHeight="1">
      <c r="A8890" s="78">
        <v>8887.0</v>
      </c>
      <c r="C8890" s="78" t="str">
        <f>VLOOKUP(G8890,[1]Macrodata_CCF!$A$3:$D$55,4,FALSE)</f>
        <v>#ERROR!</v>
      </c>
      <c r="E8890" s="79" t="str">
        <f>VLOOKUP(G8890,[1]Macrodata_CCF!$A$3:$B$55,2,FALSE)</f>
        <v>#ERROR!</v>
      </c>
      <c r="F8890" s="78">
        <v>0.0</v>
      </c>
      <c r="G8890" s="80">
        <v>26.0</v>
      </c>
      <c r="H8890" s="81">
        <v>441705.0</v>
      </c>
      <c r="I8890" s="81">
        <v>740000.0</v>
      </c>
      <c r="J8890" s="81">
        <v>492415.0</v>
      </c>
      <c r="K8890" s="81">
        <v>740000.0</v>
      </c>
      <c r="L8890" s="82">
        <v>0.1699994971420909</v>
      </c>
      <c r="N8890" s="83">
        <f t="shared" si="1"/>
        <v>0.1699994971</v>
      </c>
      <c r="O8890" s="83">
        <f t="shared" si="2"/>
        <v>0.1699994971</v>
      </c>
      <c r="Q8890" s="83">
        <f t="shared" si="3"/>
        <v>0.4031013514</v>
      </c>
      <c r="R8890" s="83">
        <f t="shared" si="4"/>
        <v>0.1699994971</v>
      </c>
      <c r="S8890" s="83" t="b">
        <f t="shared" si="5"/>
        <v>0</v>
      </c>
      <c r="T8890" s="72"/>
      <c r="U8890" s="72"/>
      <c r="V8890" s="72"/>
      <c r="W8890" s="72"/>
      <c r="X8890" s="72"/>
      <c r="Y8890" s="72"/>
      <c r="Z8890" s="72"/>
      <c r="AA8890" s="72"/>
      <c r="AB8890" s="72"/>
      <c r="AC8890" s="72"/>
      <c r="AD8890" s="72"/>
      <c r="AE8890" s="72"/>
      <c r="AF8890" s="72"/>
      <c r="AG8890" s="72"/>
      <c r="AH8890" s="72"/>
      <c r="AI8890" s="72"/>
      <c r="AJ8890" s="72"/>
      <c r="AK8890" s="72"/>
    </row>
    <row r="8891" ht="14.25" customHeight="1">
      <c r="A8891" s="78">
        <v>8888.0</v>
      </c>
      <c r="C8891" s="78" t="str">
        <f>VLOOKUP(G8891,[1]Macrodata_CCF!$A$3:$D$55,4,FALSE)</f>
        <v>#ERROR!</v>
      </c>
      <c r="E8891" s="79" t="str">
        <f>VLOOKUP(G8891,[1]Macrodata_CCF!$A$3:$B$55,2,FALSE)</f>
        <v>#ERROR!</v>
      </c>
      <c r="F8891" s="78">
        <v>1.0</v>
      </c>
      <c r="G8891" s="80">
        <v>51.0</v>
      </c>
      <c r="H8891" s="81">
        <v>0.0</v>
      </c>
      <c r="I8891" s="81">
        <v>390000.0</v>
      </c>
      <c r="J8891" s="81">
        <v>210600.0</v>
      </c>
      <c r="K8891" s="81">
        <v>390000.0</v>
      </c>
      <c r="L8891" s="82">
        <v>0.54</v>
      </c>
      <c r="N8891" s="83">
        <f t="shared" si="1"/>
        <v>0.54</v>
      </c>
      <c r="O8891" s="83">
        <f t="shared" si="2"/>
        <v>0.54</v>
      </c>
      <c r="Q8891" s="83">
        <f t="shared" si="3"/>
        <v>1</v>
      </c>
      <c r="R8891" s="83">
        <f t="shared" si="4"/>
        <v>0.54</v>
      </c>
      <c r="S8891" s="83" t="b">
        <f t="shared" si="5"/>
        <v>0</v>
      </c>
      <c r="T8891" s="72"/>
      <c r="U8891" s="72"/>
      <c r="V8891" s="72"/>
      <c r="W8891" s="72"/>
      <c r="X8891" s="72"/>
      <c r="Y8891" s="72"/>
      <c r="Z8891" s="72"/>
      <c r="AA8891" s="72"/>
      <c r="AB8891" s="72"/>
      <c r="AC8891" s="72"/>
      <c r="AD8891" s="72"/>
      <c r="AE8891" s="72"/>
      <c r="AF8891" s="72"/>
      <c r="AG8891" s="72"/>
      <c r="AH8891" s="72"/>
      <c r="AI8891" s="72"/>
      <c r="AJ8891" s="72"/>
      <c r="AK8891" s="72"/>
    </row>
    <row r="8892" ht="14.25" customHeight="1">
      <c r="A8892" s="78">
        <v>8889.0</v>
      </c>
      <c r="C8892" s="78" t="str">
        <f>VLOOKUP(G8892,[1]Macrodata_CCF!$A$3:$D$55,4,FALSE)</f>
        <v>#ERROR!</v>
      </c>
      <c r="E8892" s="79" t="str">
        <f>VLOOKUP(G8892,[1]Macrodata_CCF!$A$3:$B$55,2,FALSE)</f>
        <v>#ERROR!</v>
      </c>
      <c r="F8892" s="78">
        <v>0.0</v>
      </c>
      <c r="G8892" s="80">
        <v>3.0</v>
      </c>
      <c r="H8892" s="81">
        <v>0.0</v>
      </c>
      <c r="I8892" s="81">
        <v>330000.0</v>
      </c>
      <c r="J8892" s="81">
        <v>99000.0</v>
      </c>
      <c r="K8892" s="81">
        <v>330000.0</v>
      </c>
      <c r="L8892" s="82">
        <v>0.3</v>
      </c>
      <c r="N8892" s="83">
        <f t="shared" si="1"/>
        <v>0.3</v>
      </c>
      <c r="O8892" s="83">
        <f t="shared" si="2"/>
        <v>0.3</v>
      </c>
      <c r="Q8892" s="83">
        <f t="shared" si="3"/>
        <v>1</v>
      </c>
      <c r="R8892" s="83">
        <f t="shared" si="4"/>
        <v>0.3</v>
      </c>
      <c r="S8892" s="83" t="b">
        <f t="shared" si="5"/>
        <v>0</v>
      </c>
      <c r="T8892" s="72"/>
      <c r="U8892" s="72"/>
      <c r="V8892" s="72"/>
      <c r="W8892" s="72"/>
      <c r="X8892" s="72"/>
      <c r="Y8892" s="72"/>
      <c r="Z8892" s="72"/>
      <c r="AA8892" s="72"/>
      <c r="AB8892" s="72"/>
      <c r="AC8892" s="72"/>
      <c r="AD8892" s="72"/>
      <c r="AE8892" s="72"/>
      <c r="AF8892" s="72"/>
      <c r="AG8892" s="72"/>
      <c r="AH8892" s="72"/>
      <c r="AI8892" s="72"/>
      <c r="AJ8892" s="72"/>
      <c r="AK8892" s="72"/>
    </row>
    <row r="8893" ht="14.25" customHeight="1">
      <c r="A8893" s="78">
        <v>8890.0</v>
      </c>
      <c r="C8893" s="78" t="str">
        <f>VLOOKUP(G8893,[1]Macrodata_CCF!$A$3:$D$55,4,FALSE)</f>
        <v>#ERROR!</v>
      </c>
      <c r="E8893" s="79" t="str">
        <f>VLOOKUP(G8893,[1]Macrodata_CCF!$A$3:$B$55,2,FALSE)</f>
        <v>#ERROR!</v>
      </c>
      <c r="F8893" s="78">
        <v>0.0</v>
      </c>
      <c r="G8893" s="80">
        <v>53.0</v>
      </c>
      <c r="H8893" s="81">
        <v>32835.0</v>
      </c>
      <c r="I8893" s="81">
        <v>350000.0</v>
      </c>
      <c r="J8893" s="81">
        <v>67725.0</v>
      </c>
      <c r="K8893" s="81">
        <v>350000.0</v>
      </c>
      <c r="L8893" s="82">
        <v>0.1100058329260795</v>
      </c>
      <c r="N8893" s="83">
        <f t="shared" si="1"/>
        <v>0.1100058329</v>
      </c>
      <c r="O8893" s="83">
        <f t="shared" si="2"/>
        <v>0.1100058329</v>
      </c>
      <c r="Q8893" s="83">
        <f t="shared" si="3"/>
        <v>0.9061857143</v>
      </c>
      <c r="R8893" s="83">
        <f t="shared" si="4"/>
        <v>0.1100058329</v>
      </c>
      <c r="S8893" s="83" t="b">
        <f t="shared" si="5"/>
        <v>0</v>
      </c>
      <c r="T8893" s="72"/>
      <c r="U8893" s="72"/>
      <c r="V8893" s="72"/>
      <c r="W8893" s="72"/>
      <c r="X8893" s="72"/>
      <c r="Y8893" s="72"/>
      <c r="Z8893" s="72"/>
      <c r="AA8893" s="72"/>
      <c r="AB8893" s="72"/>
      <c r="AC8893" s="72"/>
      <c r="AD8893" s="72"/>
      <c r="AE8893" s="72"/>
      <c r="AF8893" s="72"/>
      <c r="AG8893" s="72"/>
      <c r="AH8893" s="72"/>
      <c r="AI8893" s="72"/>
      <c r="AJ8893" s="72"/>
      <c r="AK8893" s="72"/>
    </row>
    <row r="8894" ht="14.25" customHeight="1">
      <c r="A8894" s="78">
        <v>8891.0</v>
      </c>
      <c r="C8894" s="78" t="str">
        <f>VLOOKUP(G8894,[1]Macrodata_CCF!$A$3:$D$55,4,FALSE)</f>
        <v>#ERROR!</v>
      </c>
      <c r="E8894" s="79" t="str">
        <f>VLOOKUP(G8894,[1]Macrodata_CCF!$A$3:$B$55,2,FALSE)</f>
        <v>#ERROR!</v>
      </c>
      <c r="F8894" s="78">
        <v>0.0</v>
      </c>
      <c r="G8894" s="80">
        <v>34.0</v>
      </c>
      <c r="H8894" s="81">
        <v>549645.0</v>
      </c>
      <c r="I8894" s="81">
        <v>600000.0</v>
      </c>
      <c r="J8894" s="81">
        <v>555185.0</v>
      </c>
      <c r="K8894" s="81">
        <v>600000.0</v>
      </c>
      <c r="L8894" s="82">
        <v>0.1100188660510376</v>
      </c>
      <c r="N8894" s="83">
        <f t="shared" si="1"/>
        <v>0.1100188661</v>
      </c>
      <c r="O8894" s="83">
        <f t="shared" si="2"/>
        <v>0.1100188661</v>
      </c>
      <c r="Q8894" s="83">
        <f t="shared" si="3"/>
        <v>0.083925</v>
      </c>
      <c r="R8894" s="83">
        <f t="shared" si="4"/>
        <v>0.009233333333</v>
      </c>
      <c r="S8894" s="83" t="b">
        <f t="shared" si="5"/>
        <v>0</v>
      </c>
      <c r="T8894" s="72"/>
      <c r="U8894" s="72"/>
      <c r="V8894" s="72"/>
      <c r="W8894" s="72"/>
      <c r="X8894" s="72"/>
      <c r="Y8894" s="72"/>
      <c r="Z8894" s="72"/>
      <c r="AA8894" s="72"/>
      <c r="AB8894" s="72"/>
      <c r="AC8894" s="72"/>
      <c r="AD8894" s="72"/>
      <c r="AE8894" s="72"/>
      <c r="AF8894" s="72"/>
      <c r="AG8894" s="72"/>
      <c r="AH8894" s="72"/>
      <c r="AI8894" s="72"/>
      <c r="AJ8894" s="72"/>
      <c r="AK8894" s="72"/>
    </row>
    <row r="8895" ht="14.25" customHeight="1">
      <c r="A8895" s="78">
        <v>8892.0</v>
      </c>
      <c r="C8895" s="78" t="str">
        <f>VLOOKUP(G8895,[1]Macrodata_CCF!$A$3:$D$55,4,FALSE)</f>
        <v>#ERROR!</v>
      </c>
      <c r="E8895" s="79" t="str">
        <f>VLOOKUP(G8895,[1]Macrodata_CCF!$A$3:$B$55,2,FALSE)</f>
        <v>#ERROR!</v>
      </c>
      <c r="F8895" s="78">
        <v>0.0</v>
      </c>
      <c r="G8895" s="80">
        <v>44.0</v>
      </c>
      <c r="H8895" s="81">
        <v>480080.0</v>
      </c>
      <c r="I8895" s="81">
        <v>570000.0</v>
      </c>
      <c r="J8895" s="81">
        <v>477380.0</v>
      </c>
      <c r="K8895" s="81">
        <v>570000.0</v>
      </c>
      <c r="L8895" s="82">
        <v>-0.03002669039145908</v>
      </c>
      <c r="N8895" s="83">
        <f t="shared" si="1"/>
        <v>-0.03002669039</v>
      </c>
      <c r="O8895" s="83">
        <f t="shared" si="2"/>
        <v>0</v>
      </c>
      <c r="Q8895" s="83">
        <f t="shared" si="3"/>
        <v>0.157754386</v>
      </c>
      <c r="R8895" s="83">
        <f t="shared" si="4"/>
        <v>-0.03002669039</v>
      </c>
      <c r="S8895" s="83" t="b">
        <f t="shared" si="5"/>
        <v>0</v>
      </c>
      <c r="T8895" s="72"/>
      <c r="U8895" s="72"/>
      <c r="V8895" s="72"/>
      <c r="W8895" s="72"/>
      <c r="X8895" s="72"/>
      <c r="Y8895" s="72"/>
      <c r="Z8895" s="72"/>
      <c r="AA8895" s="72"/>
      <c r="AB8895" s="72"/>
      <c r="AC8895" s="72"/>
      <c r="AD8895" s="72"/>
      <c r="AE8895" s="72"/>
      <c r="AF8895" s="72"/>
      <c r="AG8895" s="72"/>
      <c r="AH8895" s="72"/>
      <c r="AI8895" s="72"/>
      <c r="AJ8895" s="72"/>
      <c r="AK8895" s="72"/>
    </row>
    <row r="8896" ht="14.25" customHeight="1">
      <c r="A8896" s="78">
        <v>8893.0</v>
      </c>
      <c r="C8896" s="78" t="str">
        <f>VLOOKUP(G8896,[1]Macrodata_CCF!$A$3:$D$55,4,FALSE)</f>
        <v>#ERROR!</v>
      </c>
      <c r="E8896" s="79" t="str">
        <f>VLOOKUP(G8896,[1]Macrodata_CCF!$A$3:$B$55,2,FALSE)</f>
        <v>#ERROR!</v>
      </c>
      <c r="F8896" s="78">
        <v>0.0</v>
      </c>
      <c r="G8896" s="80">
        <v>37.0</v>
      </c>
      <c r="H8896" s="81">
        <v>90590.0</v>
      </c>
      <c r="I8896" s="81">
        <v>540000.0</v>
      </c>
      <c r="J8896" s="81">
        <v>126545.0</v>
      </c>
      <c r="K8896" s="81">
        <v>918000.0</v>
      </c>
      <c r="L8896" s="82">
        <v>0.08000489530718052</v>
      </c>
      <c r="N8896" s="83">
        <f t="shared" si="1"/>
        <v>0.08000489531</v>
      </c>
      <c r="O8896" s="83">
        <f t="shared" si="2"/>
        <v>0.08000489531</v>
      </c>
      <c r="Q8896" s="83">
        <f t="shared" si="3"/>
        <v>0.8322407407</v>
      </c>
      <c r="R8896" s="83">
        <f t="shared" si="4"/>
        <v>0.08000489531</v>
      </c>
      <c r="S8896" s="83" t="b">
        <f t="shared" si="5"/>
        <v>0</v>
      </c>
      <c r="T8896" s="72"/>
      <c r="U8896" s="72"/>
      <c r="V8896" s="72"/>
      <c r="W8896" s="72"/>
      <c r="X8896" s="72"/>
      <c r="Y8896" s="72"/>
      <c r="Z8896" s="72"/>
      <c r="AA8896" s="72"/>
      <c r="AB8896" s="72"/>
      <c r="AC8896" s="72"/>
      <c r="AD8896" s="72"/>
      <c r="AE8896" s="72"/>
      <c r="AF8896" s="72"/>
      <c r="AG8896" s="72"/>
      <c r="AH8896" s="72"/>
      <c r="AI8896" s="72"/>
      <c r="AJ8896" s="72"/>
      <c r="AK8896" s="72"/>
    </row>
    <row r="8897" ht="14.25" customHeight="1">
      <c r="A8897" s="78">
        <v>8894.0</v>
      </c>
      <c r="C8897" s="78" t="str">
        <f>VLOOKUP(G8897,[1]Macrodata_CCF!$A$3:$D$55,4,FALSE)</f>
        <v>#ERROR!</v>
      </c>
      <c r="E8897" s="79" t="str">
        <f>VLOOKUP(G8897,[1]Macrodata_CCF!$A$3:$B$55,2,FALSE)</f>
        <v>#ERROR!</v>
      </c>
      <c r="F8897" s="78">
        <v>0.0</v>
      </c>
      <c r="G8897" s="80">
        <v>52.0</v>
      </c>
      <c r="H8897" s="81">
        <v>428125.0</v>
      </c>
      <c r="I8897" s="81">
        <v>600000.0</v>
      </c>
      <c r="J8897" s="81">
        <v>440155.0</v>
      </c>
      <c r="K8897" s="81">
        <v>600000.0</v>
      </c>
      <c r="L8897" s="82">
        <v>0.06999272727272728</v>
      </c>
      <c r="N8897" s="83">
        <f t="shared" si="1"/>
        <v>0.06999272727</v>
      </c>
      <c r="O8897" s="83">
        <f t="shared" si="2"/>
        <v>0.06999272727</v>
      </c>
      <c r="Q8897" s="83">
        <f t="shared" si="3"/>
        <v>0.2864583333</v>
      </c>
      <c r="R8897" s="83">
        <f t="shared" si="4"/>
        <v>0.06999272727</v>
      </c>
      <c r="S8897" s="83" t="b">
        <f t="shared" si="5"/>
        <v>0</v>
      </c>
      <c r="T8897" s="72"/>
      <c r="U8897" s="72"/>
      <c r="V8897" s="72"/>
      <c r="W8897" s="72"/>
      <c r="X8897" s="72"/>
      <c r="Y8897" s="72"/>
      <c r="Z8897" s="72"/>
      <c r="AA8897" s="72"/>
      <c r="AB8897" s="72"/>
      <c r="AC8897" s="72"/>
      <c r="AD8897" s="72"/>
      <c r="AE8897" s="72"/>
      <c r="AF8897" s="72"/>
      <c r="AG8897" s="72"/>
      <c r="AH8897" s="72"/>
      <c r="AI8897" s="72"/>
      <c r="AJ8897" s="72"/>
      <c r="AK8897" s="72"/>
    </row>
    <row r="8898" ht="14.25" customHeight="1">
      <c r="A8898" s="78">
        <v>8895.0</v>
      </c>
      <c r="C8898" s="78" t="str">
        <f>VLOOKUP(G8898,[1]Macrodata_CCF!$A$3:$D$55,4,FALSE)</f>
        <v>#ERROR!</v>
      </c>
      <c r="E8898" s="79" t="str">
        <f>VLOOKUP(G8898,[1]Macrodata_CCF!$A$3:$B$55,2,FALSE)</f>
        <v>#ERROR!</v>
      </c>
      <c r="F8898" s="78">
        <v>0.0</v>
      </c>
      <c r="G8898" s="80">
        <v>38.0</v>
      </c>
      <c r="H8898" s="81">
        <v>816745.0</v>
      </c>
      <c r="I8898" s="81">
        <v>860000.0</v>
      </c>
      <c r="J8898" s="81">
        <v>815445.0</v>
      </c>
      <c r="K8898" s="81">
        <v>860000.0</v>
      </c>
      <c r="L8898" s="82">
        <v>-0.03005432897930875</v>
      </c>
      <c r="N8898" s="83">
        <f t="shared" si="1"/>
        <v>-0.03005432898</v>
      </c>
      <c r="O8898" s="83">
        <f t="shared" si="2"/>
        <v>0</v>
      </c>
      <c r="Q8898" s="83">
        <f t="shared" si="3"/>
        <v>0.05029651163</v>
      </c>
      <c r="R8898" s="83">
        <f t="shared" si="4"/>
        <v>-0.001511627907</v>
      </c>
      <c r="S8898" s="83" t="b">
        <f t="shared" si="5"/>
        <v>0</v>
      </c>
      <c r="T8898" s="72"/>
      <c r="U8898" s="72"/>
      <c r="V8898" s="72"/>
      <c r="W8898" s="72"/>
      <c r="X8898" s="72"/>
      <c r="Y8898" s="72"/>
      <c r="Z8898" s="72"/>
      <c r="AA8898" s="72"/>
      <c r="AB8898" s="72"/>
      <c r="AC8898" s="72"/>
      <c r="AD8898" s="72"/>
      <c r="AE8898" s="72"/>
      <c r="AF8898" s="72"/>
      <c r="AG8898" s="72"/>
      <c r="AH8898" s="72"/>
      <c r="AI8898" s="72"/>
      <c r="AJ8898" s="72"/>
      <c r="AK8898" s="72"/>
    </row>
    <row r="8899" ht="14.25" customHeight="1">
      <c r="A8899" s="78">
        <v>8896.0</v>
      </c>
      <c r="C8899" s="78" t="str">
        <f>VLOOKUP(G8899,[1]Macrodata_CCF!$A$3:$D$55,4,FALSE)</f>
        <v>#ERROR!</v>
      </c>
      <c r="E8899" s="79" t="str">
        <f>VLOOKUP(G8899,[1]Macrodata_CCF!$A$3:$B$55,2,FALSE)</f>
        <v>#ERROR!</v>
      </c>
      <c r="F8899" s="78">
        <v>1.0</v>
      </c>
      <c r="G8899" s="80">
        <v>43.0</v>
      </c>
      <c r="H8899" s="81">
        <v>0.0</v>
      </c>
      <c r="I8899" s="81">
        <v>540000.0</v>
      </c>
      <c r="J8899" s="81">
        <v>280800.0</v>
      </c>
      <c r="K8899" s="81">
        <v>540000.0</v>
      </c>
      <c r="L8899" s="82">
        <v>0.52</v>
      </c>
      <c r="N8899" s="83">
        <f t="shared" si="1"/>
        <v>0.52</v>
      </c>
      <c r="O8899" s="83">
        <f t="shared" si="2"/>
        <v>0.52</v>
      </c>
      <c r="Q8899" s="83">
        <f t="shared" si="3"/>
        <v>1</v>
      </c>
      <c r="R8899" s="83">
        <f t="shared" si="4"/>
        <v>0.52</v>
      </c>
      <c r="S8899" s="83" t="b">
        <f t="shared" si="5"/>
        <v>0</v>
      </c>
      <c r="T8899" s="72"/>
      <c r="U8899" s="72"/>
      <c r="V8899" s="72"/>
      <c r="W8899" s="72"/>
      <c r="X8899" s="72"/>
      <c r="Y8899" s="72"/>
      <c r="Z8899" s="72"/>
      <c r="AA8899" s="72"/>
      <c r="AB8899" s="72"/>
      <c r="AC8899" s="72"/>
      <c r="AD8899" s="72"/>
      <c r="AE8899" s="72"/>
      <c r="AF8899" s="72"/>
      <c r="AG8899" s="72"/>
      <c r="AH8899" s="72"/>
      <c r="AI8899" s="72"/>
      <c r="AJ8899" s="72"/>
      <c r="AK8899" s="72"/>
    </row>
    <row r="8900" ht="14.25" customHeight="1">
      <c r="A8900" s="78">
        <v>8897.0</v>
      </c>
      <c r="C8900" s="78" t="str">
        <f>VLOOKUP(G8900,[1]Macrodata_CCF!$A$3:$D$55,4,FALSE)</f>
        <v>#ERROR!</v>
      </c>
      <c r="E8900" s="79" t="str">
        <f>VLOOKUP(G8900,[1]Macrodata_CCF!$A$3:$B$55,2,FALSE)</f>
        <v>#ERROR!</v>
      </c>
      <c r="F8900" s="78">
        <v>0.0</v>
      </c>
      <c r="G8900" s="80">
        <v>8.0</v>
      </c>
      <c r="H8900" s="81">
        <v>18840.0</v>
      </c>
      <c r="I8900" s="81">
        <v>40000.0</v>
      </c>
      <c r="J8900" s="81">
        <v>23070.0</v>
      </c>
      <c r="K8900" s="81">
        <v>64000.0</v>
      </c>
      <c r="L8900" s="82">
        <v>0.1999054820415879</v>
      </c>
      <c r="N8900" s="83">
        <f t="shared" si="1"/>
        <v>0.199905482</v>
      </c>
      <c r="O8900" s="83">
        <f t="shared" si="2"/>
        <v>0.199905482</v>
      </c>
      <c r="Q8900" s="83">
        <f t="shared" si="3"/>
        <v>0.529</v>
      </c>
      <c r="R8900" s="83">
        <f t="shared" si="4"/>
        <v>0.199905482</v>
      </c>
      <c r="S8900" s="83" t="b">
        <f t="shared" si="5"/>
        <v>0</v>
      </c>
      <c r="T8900" s="72"/>
      <c r="U8900" s="72"/>
      <c r="V8900" s="72"/>
      <c r="W8900" s="72"/>
      <c r="X8900" s="72"/>
      <c r="Y8900" s="72"/>
      <c r="Z8900" s="72"/>
      <c r="AA8900" s="72"/>
      <c r="AB8900" s="72"/>
      <c r="AC8900" s="72"/>
      <c r="AD8900" s="72"/>
      <c r="AE8900" s="72"/>
      <c r="AF8900" s="72"/>
      <c r="AG8900" s="72"/>
      <c r="AH8900" s="72"/>
      <c r="AI8900" s="72"/>
      <c r="AJ8900" s="72"/>
      <c r="AK8900" s="72"/>
    </row>
    <row r="8901" ht="14.25" customHeight="1">
      <c r="A8901" s="78">
        <v>8898.0</v>
      </c>
      <c r="C8901" s="78" t="str">
        <f>VLOOKUP(G8901,[1]Macrodata_CCF!$A$3:$D$55,4,FALSE)</f>
        <v>#ERROR!</v>
      </c>
      <c r="E8901" s="79" t="str">
        <f>VLOOKUP(G8901,[1]Macrodata_CCF!$A$3:$B$55,2,FALSE)</f>
        <v>#ERROR!</v>
      </c>
      <c r="F8901" s="78">
        <v>0.0</v>
      </c>
      <c r="G8901" s="80">
        <v>25.0</v>
      </c>
      <c r="H8901" s="81">
        <v>78480.0</v>
      </c>
      <c r="I8901" s="81">
        <v>760000.0</v>
      </c>
      <c r="J8901" s="81">
        <v>775200.0</v>
      </c>
      <c r="K8901" s="81">
        <v>760000.0</v>
      </c>
      <c r="L8901" s="82">
        <v>1.02230308721681</v>
      </c>
      <c r="N8901" s="83">
        <f t="shared" si="1"/>
        <v>1.022303087</v>
      </c>
      <c r="O8901" s="83">
        <f t="shared" si="2"/>
        <v>1</v>
      </c>
      <c r="Q8901" s="83">
        <f t="shared" si="3"/>
        <v>0.8967368421</v>
      </c>
      <c r="R8901" s="83">
        <f t="shared" si="4"/>
        <v>1.022303087</v>
      </c>
      <c r="S8901" s="83" t="b">
        <f t="shared" si="5"/>
        <v>0</v>
      </c>
      <c r="T8901" s="72"/>
      <c r="U8901" s="72"/>
      <c r="V8901" s="72"/>
      <c r="W8901" s="72"/>
      <c r="X8901" s="72"/>
      <c r="Y8901" s="72"/>
      <c r="Z8901" s="72"/>
      <c r="AA8901" s="72"/>
      <c r="AB8901" s="72"/>
      <c r="AC8901" s="72"/>
      <c r="AD8901" s="72"/>
      <c r="AE8901" s="72"/>
      <c r="AF8901" s="72"/>
      <c r="AG8901" s="72"/>
      <c r="AH8901" s="72"/>
      <c r="AI8901" s="72"/>
      <c r="AJ8901" s="72"/>
      <c r="AK8901" s="72"/>
    </row>
    <row r="8902" ht="14.25" customHeight="1">
      <c r="A8902" s="78">
        <v>8899.0</v>
      </c>
      <c r="C8902" s="78" t="str">
        <f>VLOOKUP(G8902,[1]Macrodata_CCF!$A$3:$D$55,4,FALSE)</f>
        <v>#ERROR!</v>
      </c>
      <c r="E8902" s="79" t="str">
        <f>VLOOKUP(G8902,[1]Macrodata_CCF!$A$3:$B$55,2,FALSE)</f>
        <v>#ERROR!</v>
      </c>
      <c r="F8902" s="78">
        <v>0.0</v>
      </c>
      <c r="G8902" s="80">
        <v>10.0</v>
      </c>
      <c r="H8902" s="81">
        <v>0.0</v>
      </c>
      <c r="I8902" s="81">
        <v>290000.0</v>
      </c>
      <c r="J8902" s="81">
        <v>60900.0</v>
      </c>
      <c r="K8902" s="81">
        <v>290000.0</v>
      </c>
      <c r="L8902" s="82">
        <v>0.21</v>
      </c>
      <c r="N8902" s="83">
        <f t="shared" si="1"/>
        <v>0.21</v>
      </c>
      <c r="O8902" s="83">
        <f t="shared" si="2"/>
        <v>0.21</v>
      </c>
      <c r="Q8902" s="83">
        <f t="shared" si="3"/>
        <v>1</v>
      </c>
      <c r="R8902" s="83">
        <f t="shared" si="4"/>
        <v>0.21</v>
      </c>
      <c r="S8902" s="83" t="b">
        <f t="shared" si="5"/>
        <v>0</v>
      </c>
      <c r="T8902" s="72"/>
      <c r="U8902" s="72"/>
      <c r="V8902" s="72"/>
      <c r="W8902" s="72"/>
      <c r="X8902" s="72"/>
      <c r="Y8902" s="72"/>
      <c r="Z8902" s="72"/>
      <c r="AA8902" s="72"/>
      <c r="AB8902" s="72"/>
      <c r="AC8902" s="72"/>
      <c r="AD8902" s="72"/>
      <c r="AE8902" s="72"/>
      <c r="AF8902" s="72"/>
      <c r="AG8902" s="72"/>
      <c r="AH8902" s="72"/>
      <c r="AI8902" s="72"/>
      <c r="AJ8902" s="72"/>
      <c r="AK8902" s="72"/>
    </row>
    <row r="8903" ht="14.25" customHeight="1">
      <c r="A8903" s="78">
        <v>8900.0</v>
      </c>
      <c r="C8903" s="78" t="str">
        <f>VLOOKUP(G8903,[1]Macrodata_CCF!$A$3:$D$55,4,FALSE)</f>
        <v>#ERROR!</v>
      </c>
      <c r="E8903" s="79" t="str">
        <f>VLOOKUP(G8903,[1]Macrodata_CCF!$A$3:$B$55,2,FALSE)</f>
        <v>#ERROR!</v>
      </c>
      <c r="F8903" s="78">
        <v>0.0</v>
      </c>
      <c r="G8903" s="80">
        <v>45.0</v>
      </c>
      <c r="H8903" s="81">
        <v>665815.0</v>
      </c>
      <c r="I8903" s="81">
        <v>780000.0</v>
      </c>
      <c r="J8903" s="81">
        <v>684085.0</v>
      </c>
      <c r="K8903" s="81">
        <v>780000.0</v>
      </c>
      <c r="L8903" s="82">
        <v>0.1600035030870955</v>
      </c>
      <c r="N8903" s="83">
        <f t="shared" si="1"/>
        <v>0.1600035031</v>
      </c>
      <c r="O8903" s="83">
        <f t="shared" si="2"/>
        <v>0.1600035031</v>
      </c>
      <c r="Q8903" s="83">
        <f t="shared" si="3"/>
        <v>0.1463910256</v>
      </c>
      <c r="R8903" s="83">
        <f t="shared" si="4"/>
        <v>0.1600035031</v>
      </c>
      <c r="S8903" s="83" t="b">
        <f t="shared" si="5"/>
        <v>0</v>
      </c>
      <c r="T8903" s="72"/>
      <c r="U8903" s="72"/>
      <c r="V8903" s="72"/>
      <c r="W8903" s="72"/>
      <c r="X8903" s="72"/>
      <c r="Y8903" s="72"/>
      <c r="Z8903" s="72"/>
      <c r="AA8903" s="72"/>
      <c r="AB8903" s="72"/>
      <c r="AC8903" s="72"/>
      <c r="AD8903" s="72"/>
      <c r="AE8903" s="72"/>
      <c r="AF8903" s="72"/>
      <c r="AG8903" s="72"/>
      <c r="AH8903" s="72"/>
      <c r="AI8903" s="72"/>
      <c r="AJ8903" s="72"/>
      <c r="AK8903" s="72"/>
    </row>
    <row r="8904" ht="14.25" customHeight="1">
      <c r="A8904" s="78">
        <v>8901.0</v>
      </c>
      <c r="C8904" s="78" t="str">
        <f>VLOOKUP(G8904,[1]Macrodata_CCF!$A$3:$D$55,4,FALSE)</f>
        <v>#ERROR!</v>
      </c>
      <c r="E8904" s="79" t="str">
        <f>VLOOKUP(G8904,[1]Macrodata_CCF!$A$3:$B$55,2,FALSE)</f>
        <v>#ERROR!</v>
      </c>
      <c r="F8904" s="78">
        <v>0.0</v>
      </c>
      <c r="G8904" s="80">
        <v>28.0</v>
      </c>
      <c r="H8904" s="81">
        <v>0.0</v>
      </c>
      <c r="I8904" s="81">
        <v>790000.0</v>
      </c>
      <c r="J8904" s="81">
        <v>126400.0</v>
      </c>
      <c r="K8904" s="81">
        <v>790000.0</v>
      </c>
      <c r="L8904" s="82">
        <v>0.16</v>
      </c>
      <c r="N8904" s="83">
        <f t="shared" si="1"/>
        <v>0.16</v>
      </c>
      <c r="O8904" s="83">
        <f t="shared" si="2"/>
        <v>0.16</v>
      </c>
      <c r="Q8904" s="83">
        <f t="shared" si="3"/>
        <v>1</v>
      </c>
      <c r="R8904" s="83">
        <f t="shared" si="4"/>
        <v>0.16</v>
      </c>
      <c r="S8904" s="83" t="b">
        <f t="shared" si="5"/>
        <v>0</v>
      </c>
      <c r="T8904" s="72"/>
      <c r="U8904" s="72"/>
      <c r="V8904" s="72"/>
      <c r="W8904" s="72"/>
      <c r="X8904" s="72"/>
      <c r="Y8904" s="72"/>
      <c r="Z8904" s="72"/>
      <c r="AA8904" s="72"/>
      <c r="AB8904" s="72"/>
      <c r="AC8904" s="72"/>
      <c r="AD8904" s="72"/>
      <c r="AE8904" s="72"/>
      <c r="AF8904" s="72"/>
      <c r="AG8904" s="72"/>
      <c r="AH8904" s="72"/>
      <c r="AI8904" s="72"/>
      <c r="AJ8904" s="72"/>
      <c r="AK8904" s="72"/>
    </row>
    <row r="8905" ht="14.25" customHeight="1">
      <c r="A8905" s="78">
        <v>8902.0</v>
      </c>
      <c r="C8905" s="78" t="str">
        <f>VLOOKUP(G8905,[1]Macrodata_CCF!$A$3:$D$55,4,FALSE)</f>
        <v>#ERROR!</v>
      </c>
      <c r="E8905" s="79" t="str">
        <f>VLOOKUP(G8905,[1]Macrodata_CCF!$A$3:$B$55,2,FALSE)</f>
        <v>#ERROR!</v>
      </c>
      <c r="F8905" s="78">
        <v>0.0</v>
      </c>
      <c r="G8905" s="80">
        <v>40.0</v>
      </c>
      <c r="H8905" s="81">
        <v>261995.0</v>
      </c>
      <c r="I8905" s="81">
        <v>420000.0</v>
      </c>
      <c r="J8905" s="81">
        <v>428400.0</v>
      </c>
      <c r="K8905" s="81">
        <v>420000.0</v>
      </c>
      <c r="L8905" s="82">
        <v>1.053162874592576</v>
      </c>
      <c r="N8905" s="83">
        <f t="shared" si="1"/>
        <v>1.053162875</v>
      </c>
      <c r="O8905" s="83">
        <f t="shared" si="2"/>
        <v>1</v>
      </c>
      <c r="Q8905" s="83">
        <f t="shared" si="3"/>
        <v>0.376202381</v>
      </c>
      <c r="R8905" s="83">
        <f t="shared" si="4"/>
        <v>1.053162875</v>
      </c>
      <c r="S8905" s="83" t="b">
        <f t="shared" si="5"/>
        <v>0</v>
      </c>
      <c r="T8905" s="72"/>
      <c r="U8905" s="72"/>
      <c r="V8905" s="72"/>
      <c r="W8905" s="72"/>
      <c r="X8905" s="72"/>
      <c r="Y8905" s="72"/>
      <c r="Z8905" s="72"/>
      <c r="AA8905" s="72"/>
      <c r="AB8905" s="72"/>
      <c r="AC8905" s="72"/>
      <c r="AD8905" s="72"/>
      <c r="AE8905" s="72"/>
      <c r="AF8905" s="72"/>
      <c r="AG8905" s="72"/>
      <c r="AH8905" s="72"/>
      <c r="AI8905" s="72"/>
      <c r="AJ8905" s="72"/>
      <c r="AK8905" s="72"/>
    </row>
    <row r="8906" ht="14.25" customHeight="1">
      <c r="A8906" s="78">
        <v>8903.0</v>
      </c>
      <c r="C8906" s="78" t="str">
        <f>VLOOKUP(G8906,[1]Macrodata_CCF!$A$3:$D$55,4,FALSE)</f>
        <v>#ERROR!</v>
      </c>
      <c r="E8906" s="79" t="str">
        <f>VLOOKUP(G8906,[1]Macrodata_CCF!$A$3:$B$55,2,FALSE)</f>
        <v>#ERROR!</v>
      </c>
      <c r="F8906" s="78">
        <v>0.0</v>
      </c>
      <c r="G8906" s="80">
        <v>6.0</v>
      </c>
      <c r="H8906" s="81">
        <v>83690.0</v>
      </c>
      <c r="I8906" s="81">
        <v>450000.0</v>
      </c>
      <c r="J8906" s="81">
        <v>222890.0</v>
      </c>
      <c r="K8906" s="81">
        <v>810000.0</v>
      </c>
      <c r="L8906" s="82">
        <v>0.3800060058420464</v>
      </c>
      <c r="N8906" s="83">
        <f t="shared" si="1"/>
        <v>0.3800060058</v>
      </c>
      <c r="O8906" s="83">
        <f t="shared" si="2"/>
        <v>0.3800060058</v>
      </c>
      <c r="Q8906" s="83">
        <f t="shared" si="3"/>
        <v>0.8140222222</v>
      </c>
      <c r="R8906" s="83">
        <f t="shared" si="4"/>
        <v>0.3800060058</v>
      </c>
      <c r="S8906" s="83" t="b">
        <f t="shared" si="5"/>
        <v>0</v>
      </c>
      <c r="T8906" s="72"/>
      <c r="U8906" s="72"/>
      <c r="V8906" s="72"/>
      <c r="W8906" s="72"/>
      <c r="X8906" s="72"/>
      <c r="Y8906" s="72"/>
      <c r="Z8906" s="72"/>
      <c r="AA8906" s="72"/>
      <c r="AB8906" s="72"/>
      <c r="AC8906" s="72"/>
      <c r="AD8906" s="72"/>
      <c r="AE8906" s="72"/>
      <c r="AF8906" s="72"/>
      <c r="AG8906" s="72"/>
      <c r="AH8906" s="72"/>
      <c r="AI8906" s="72"/>
      <c r="AJ8906" s="72"/>
      <c r="AK8906" s="72"/>
    </row>
    <row r="8907" ht="14.25" customHeight="1">
      <c r="A8907" s="78">
        <v>8904.0</v>
      </c>
      <c r="C8907" s="78" t="str">
        <f>VLOOKUP(G8907,[1]Macrodata_CCF!$A$3:$D$55,4,FALSE)</f>
        <v>#ERROR!</v>
      </c>
      <c r="E8907" s="79" t="str">
        <f>VLOOKUP(G8907,[1]Macrodata_CCF!$A$3:$B$55,2,FALSE)</f>
        <v>#ERROR!</v>
      </c>
      <c r="F8907" s="78">
        <v>0.0</v>
      </c>
      <c r="G8907" s="80">
        <v>42.0</v>
      </c>
      <c r="H8907" s="81">
        <v>56460.0</v>
      </c>
      <c r="I8907" s="81">
        <v>460000.0</v>
      </c>
      <c r="J8907" s="81">
        <v>205770.0</v>
      </c>
      <c r="K8907" s="81">
        <v>460000.0</v>
      </c>
      <c r="L8907" s="82">
        <v>0.3700004956138177</v>
      </c>
      <c r="N8907" s="83">
        <f t="shared" si="1"/>
        <v>0.3700004956</v>
      </c>
      <c r="O8907" s="83">
        <f t="shared" si="2"/>
        <v>0.3700004956</v>
      </c>
      <c r="Q8907" s="83">
        <f t="shared" si="3"/>
        <v>0.8772608696</v>
      </c>
      <c r="R8907" s="83">
        <f t="shared" si="4"/>
        <v>0.3700004956</v>
      </c>
      <c r="S8907" s="83" t="b">
        <f t="shared" si="5"/>
        <v>0</v>
      </c>
      <c r="T8907" s="72"/>
      <c r="U8907" s="72"/>
      <c r="V8907" s="72"/>
      <c r="W8907" s="72"/>
      <c r="X8907" s="72"/>
      <c r="Y8907" s="72"/>
      <c r="Z8907" s="72"/>
      <c r="AA8907" s="72"/>
      <c r="AB8907" s="72"/>
      <c r="AC8907" s="72"/>
      <c r="AD8907" s="72"/>
      <c r="AE8907" s="72"/>
      <c r="AF8907" s="72"/>
      <c r="AG8907" s="72"/>
      <c r="AH8907" s="72"/>
      <c r="AI8907" s="72"/>
      <c r="AJ8907" s="72"/>
      <c r="AK8907" s="72"/>
    </row>
    <row r="8908" ht="14.25" customHeight="1">
      <c r="A8908" s="78">
        <v>8905.0</v>
      </c>
      <c r="C8908" s="78" t="str">
        <f>VLOOKUP(G8908,[1]Macrodata_CCF!$A$3:$D$55,4,FALSE)</f>
        <v>#ERROR!</v>
      </c>
      <c r="E8908" s="79" t="str">
        <f>VLOOKUP(G8908,[1]Macrodata_CCF!$A$3:$B$55,2,FALSE)</f>
        <v>#ERROR!</v>
      </c>
      <c r="F8908" s="78">
        <v>0.0</v>
      </c>
      <c r="G8908" s="80">
        <v>15.0</v>
      </c>
      <c r="H8908" s="81">
        <v>860250.0</v>
      </c>
      <c r="I8908" s="81">
        <v>940000.0</v>
      </c>
      <c r="J8908" s="81">
        <v>872215.0</v>
      </c>
      <c r="K8908" s="81">
        <v>1410000.0</v>
      </c>
      <c r="L8908" s="82">
        <v>0.1500313479623824</v>
      </c>
      <c r="N8908" s="83">
        <f t="shared" si="1"/>
        <v>0.150031348</v>
      </c>
      <c r="O8908" s="83">
        <f t="shared" si="2"/>
        <v>0.150031348</v>
      </c>
      <c r="Q8908" s="83">
        <f t="shared" si="3"/>
        <v>0.08484042553</v>
      </c>
      <c r="R8908" s="83">
        <f t="shared" si="4"/>
        <v>0.0127287234</v>
      </c>
      <c r="S8908" s="83" t="b">
        <f t="shared" si="5"/>
        <v>0</v>
      </c>
      <c r="T8908" s="72"/>
      <c r="U8908" s="72"/>
      <c r="V8908" s="72"/>
      <c r="W8908" s="72"/>
      <c r="X8908" s="72"/>
      <c r="Y8908" s="72"/>
      <c r="Z8908" s="72"/>
      <c r="AA8908" s="72"/>
      <c r="AB8908" s="72"/>
      <c r="AC8908" s="72"/>
      <c r="AD8908" s="72"/>
      <c r="AE8908" s="72"/>
      <c r="AF8908" s="72"/>
      <c r="AG8908" s="72"/>
      <c r="AH8908" s="72"/>
      <c r="AI8908" s="72"/>
      <c r="AJ8908" s="72"/>
      <c r="AK8908" s="72"/>
    </row>
    <row r="8909" ht="14.25" customHeight="1">
      <c r="A8909" s="78">
        <v>8906.0</v>
      </c>
      <c r="C8909" s="78" t="str">
        <f>VLOOKUP(G8909,[1]Macrodata_CCF!$A$3:$D$55,4,FALSE)</f>
        <v>#ERROR!</v>
      </c>
      <c r="E8909" s="79" t="str">
        <f>VLOOKUP(G8909,[1]Macrodata_CCF!$A$3:$B$55,2,FALSE)</f>
        <v>#ERROR!</v>
      </c>
      <c r="F8909" s="78">
        <v>0.0</v>
      </c>
      <c r="G8909" s="80">
        <v>51.0</v>
      </c>
      <c r="H8909" s="81">
        <v>391910.0</v>
      </c>
      <c r="I8909" s="81">
        <v>960000.0</v>
      </c>
      <c r="J8909" s="81">
        <v>425995.0</v>
      </c>
      <c r="K8909" s="81">
        <v>960000.0</v>
      </c>
      <c r="L8909" s="82">
        <v>0.05999929588621521</v>
      </c>
      <c r="N8909" s="83">
        <f t="shared" si="1"/>
        <v>0.05999929589</v>
      </c>
      <c r="O8909" s="83">
        <f t="shared" si="2"/>
        <v>0.05999929589</v>
      </c>
      <c r="Q8909" s="83">
        <f t="shared" si="3"/>
        <v>0.5917604167</v>
      </c>
      <c r="R8909" s="83">
        <f t="shared" si="4"/>
        <v>0.05999929589</v>
      </c>
      <c r="S8909" s="83" t="b">
        <f t="shared" si="5"/>
        <v>0</v>
      </c>
      <c r="T8909" s="72"/>
      <c r="U8909" s="72"/>
      <c r="V8909" s="72"/>
      <c r="W8909" s="72"/>
      <c r="X8909" s="72"/>
      <c r="Y8909" s="72"/>
      <c r="Z8909" s="72"/>
      <c r="AA8909" s="72"/>
      <c r="AB8909" s="72"/>
      <c r="AC8909" s="72"/>
      <c r="AD8909" s="72"/>
      <c r="AE8909" s="72"/>
      <c r="AF8909" s="72"/>
      <c r="AG8909" s="72"/>
      <c r="AH8909" s="72"/>
      <c r="AI8909" s="72"/>
      <c r="AJ8909" s="72"/>
      <c r="AK8909" s="72"/>
    </row>
    <row r="8910" ht="14.25" customHeight="1">
      <c r="A8910" s="78">
        <v>8907.0</v>
      </c>
      <c r="C8910" s="78" t="str">
        <f>VLOOKUP(G8910,[1]Macrodata_CCF!$A$3:$D$55,4,FALSE)</f>
        <v>#ERROR!</v>
      </c>
      <c r="E8910" s="79" t="str">
        <f>VLOOKUP(G8910,[1]Macrodata_CCF!$A$3:$B$55,2,FALSE)</f>
        <v>#ERROR!</v>
      </c>
      <c r="F8910" s="78">
        <v>0.0</v>
      </c>
      <c r="G8910" s="80">
        <v>16.0</v>
      </c>
      <c r="H8910" s="81">
        <v>20270.0</v>
      </c>
      <c r="I8910" s="81">
        <v>460000.0</v>
      </c>
      <c r="J8910" s="81">
        <v>81830.0</v>
      </c>
      <c r="K8910" s="81">
        <v>460000.0</v>
      </c>
      <c r="L8910" s="82">
        <v>0.1399949969299343</v>
      </c>
      <c r="N8910" s="83">
        <f t="shared" si="1"/>
        <v>0.1399949969</v>
      </c>
      <c r="O8910" s="83">
        <f t="shared" si="2"/>
        <v>0.1399949969</v>
      </c>
      <c r="Q8910" s="83">
        <f t="shared" si="3"/>
        <v>0.9559347826</v>
      </c>
      <c r="R8910" s="83">
        <f t="shared" si="4"/>
        <v>0.1399949969</v>
      </c>
      <c r="S8910" s="83" t="b">
        <f t="shared" si="5"/>
        <v>0</v>
      </c>
      <c r="T8910" s="72"/>
      <c r="U8910" s="72"/>
      <c r="V8910" s="72"/>
      <c r="W8910" s="72"/>
      <c r="X8910" s="72"/>
      <c r="Y8910" s="72"/>
      <c r="Z8910" s="72"/>
      <c r="AA8910" s="72"/>
      <c r="AB8910" s="72"/>
      <c r="AC8910" s="72"/>
      <c r="AD8910" s="72"/>
      <c r="AE8910" s="72"/>
      <c r="AF8910" s="72"/>
      <c r="AG8910" s="72"/>
      <c r="AH8910" s="72"/>
      <c r="AI8910" s="72"/>
      <c r="AJ8910" s="72"/>
      <c r="AK8910" s="72"/>
    </row>
    <row r="8911" ht="14.25" customHeight="1">
      <c r="A8911" s="78">
        <v>8908.0</v>
      </c>
      <c r="C8911" s="78" t="str">
        <f>VLOOKUP(G8911,[1]Macrodata_CCF!$A$3:$D$55,4,FALSE)</f>
        <v>#ERROR!</v>
      </c>
      <c r="E8911" s="79" t="str">
        <f>VLOOKUP(G8911,[1]Macrodata_CCF!$A$3:$B$55,2,FALSE)</f>
        <v>#ERROR!</v>
      </c>
      <c r="F8911" s="78">
        <v>0.0</v>
      </c>
      <c r="G8911" s="80">
        <v>23.0</v>
      </c>
      <c r="H8911" s="81">
        <v>51065.0</v>
      </c>
      <c r="I8911" s="81">
        <v>510000.0</v>
      </c>
      <c r="J8911" s="81">
        <v>138265.0</v>
      </c>
      <c r="K8911" s="81">
        <v>510000.0</v>
      </c>
      <c r="L8911" s="82">
        <v>0.1900051205508405</v>
      </c>
      <c r="N8911" s="83">
        <f t="shared" si="1"/>
        <v>0.1900051206</v>
      </c>
      <c r="O8911" s="83">
        <f t="shared" si="2"/>
        <v>0.1900051206</v>
      </c>
      <c r="Q8911" s="83">
        <f t="shared" si="3"/>
        <v>0.899872549</v>
      </c>
      <c r="R8911" s="83">
        <f t="shared" si="4"/>
        <v>0.1900051206</v>
      </c>
      <c r="S8911" s="83" t="b">
        <f t="shared" si="5"/>
        <v>0</v>
      </c>
      <c r="T8911" s="72"/>
      <c r="U8911" s="72"/>
      <c r="V8911" s="72"/>
      <c r="W8911" s="72"/>
      <c r="X8911" s="72"/>
      <c r="Y8911" s="72"/>
      <c r="Z8911" s="72"/>
      <c r="AA8911" s="72"/>
      <c r="AB8911" s="72"/>
      <c r="AC8911" s="72"/>
      <c r="AD8911" s="72"/>
      <c r="AE8911" s="72"/>
      <c r="AF8911" s="72"/>
      <c r="AG8911" s="72"/>
      <c r="AH8911" s="72"/>
      <c r="AI8911" s="72"/>
      <c r="AJ8911" s="72"/>
      <c r="AK8911" s="72"/>
    </row>
    <row r="8912" ht="14.25" customHeight="1">
      <c r="A8912" s="78">
        <v>8909.0</v>
      </c>
      <c r="C8912" s="78" t="str">
        <f>VLOOKUP(G8912,[1]Macrodata_CCF!$A$3:$D$55,4,FALSE)</f>
        <v>#ERROR!</v>
      </c>
      <c r="E8912" s="79" t="str">
        <f>VLOOKUP(G8912,[1]Macrodata_CCF!$A$3:$B$55,2,FALSE)</f>
        <v>#ERROR!</v>
      </c>
      <c r="F8912" s="78">
        <v>0.0</v>
      </c>
      <c r="G8912" s="80">
        <v>7.0</v>
      </c>
      <c r="H8912" s="81">
        <v>18720.0</v>
      </c>
      <c r="I8912" s="81">
        <v>970000.0</v>
      </c>
      <c r="J8912" s="81">
        <v>380205.0</v>
      </c>
      <c r="K8912" s="81">
        <v>970000.0</v>
      </c>
      <c r="L8912" s="82">
        <v>0.3799985282987133</v>
      </c>
      <c r="N8912" s="83">
        <f t="shared" si="1"/>
        <v>0.3799985283</v>
      </c>
      <c r="O8912" s="83">
        <f t="shared" si="2"/>
        <v>0.3799985283</v>
      </c>
      <c r="Q8912" s="83">
        <f t="shared" si="3"/>
        <v>0.9807010309</v>
      </c>
      <c r="R8912" s="83">
        <f t="shared" si="4"/>
        <v>0.3799985283</v>
      </c>
      <c r="S8912" s="83" t="b">
        <f t="shared" si="5"/>
        <v>0</v>
      </c>
      <c r="T8912" s="72"/>
      <c r="U8912" s="72"/>
      <c r="V8912" s="72"/>
      <c r="W8912" s="72"/>
      <c r="X8912" s="72"/>
      <c r="Y8912" s="72"/>
      <c r="Z8912" s="72"/>
      <c r="AA8912" s="72"/>
      <c r="AB8912" s="72"/>
      <c r="AC8912" s="72"/>
      <c r="AD8912" s="72"/>
      <c r="AE8912" s="72"/>
      <c r="AF8912" s="72"/>
      <c r="AG8912" s="72"/>
      <c r="AH8912" s="72"/>
      <c r="AI8912" s="72"/>
      <c r="AJ8912" s="72"/>
      <c r="AK8912" s="72"/>
    </row>
    <row r="8913" ht="14.25" customHeight="1">
      <c r="A8913" s="78">
        <v>8910.0</v>
      </c>
      <c r="C8913" s="78" t="str">
        <f>VLOOKUP(G8913,[1]Macrodata_CCF!$A$3:$D$55,4,FALSE)</f>
        <v>#ERROR!</v>
      </c>
      <c r="E8913" s="79" t="str">
        <f>VLOOKUP(G8913,[1]Macrodata_CCF!$A$3:$B$55,2,FALSE)</f>
        <v>#ERROR!</v>
      </c>
      <c r="F8913" s="78">
        <v>0.0</v>
      </c>
      <c r="G8913" s="80">
        <v>52.0</v>
      </c>
      <c r="H8913" s="81">
        <v>219625.0</v>
      </c>
      <c r="I8913" s="81">
        <v>400000.0</v>
      </c>
      <c r="J8913" s="81">
        <v>232250.0</v>
      </c>
      <c r="K8913" s="81">
        <v>600000.0</v>
      </c>
      <c r="L8913" s="82">
        <v>0.06999306999306999</v>
      </c>
      <c r="N8913" s="83">
        <f t="shared" si="1"/>
        <v>0.06999306999</v>
      </c>
      <c r="O8913" s="83">
        <f t="shared" si="2"/>
        <v>0.06999306999</v>
      </c>
      <c r="Q8913" s="83">
        <f t="shared" si="3"/>
        <v>0.4509375</v>
      </c>
      <c r="R8913" s="83">
        <f t="shared" si="4"/>
        <v>0.06999306999</v>
      </c>
      <c r="S8913" s="83" t="b">
        <f t="shared" si="5"/>
        <v>0</v>
      </c>
      <c r="T8913" s="72"/>
      <c r="U8913" s="72"/>
      <c r="V8913" s="72"/>
      <c r="W8913" s="72"/>
      <c r="X8913" s="72"/>
      <c r="Y8913" s="72"/>
      <c r="Z8913" s="72"/>
      <c r="AA8913" s="72"/>
      <c r="AB8913" s="72"/>
      <c r="AC8913" s="72"/>
      <c r="AD8913" s="72"/>
      <c r="AE8913" s="72"/>
      <c r="AF8913" s="72"/>
      <c r="AG8913" s="72"/>
      <c r="AH8913" s="72"/>
      <c r="AI8913" s="72"/>
      <c r="AJ8913" s="72"/>
      <c r="AK8913" s="72"/>
    </row>
    <row r="8914" ht="14.25" customHeight="1">
      <c r="A8914" s="78">
        <v>8911.0</v>
      </c>
      <c r="C8914" s="78" t="str">
        <f>VLOOKUP(G8914,[1]Macrodata_CCF!$A$3:$D$55,4,FALSE)</f>
        <v>#ERROR!</v>
      </c>
      <c r="E8914" s="79" t="str">
        <f>VLOOKUP(G8914,[1]Macrodata_CCF!$A$3:$B$55,2,FALSE)</f>
        <v>#ERROR!</v>
      </c>
      <c r="F8914" s="78">
        <v>0.0</v>
      </c>
      <c r="G8914" s="80">
        <v>17.0</v>
      </c>
      <c r="H8914" s="81">
        <v>160470.0</v>
      </c>
      <c r="I8914" s="81">
        <v>570000.0</v>
      </c>
      <c r="J8914" s="81">
        <v>238280.0</v>
      </c>
      <c r="K8914" s="81">
        <v>912000.0</v>
      </c>
      <c r="L8914" s="82">
        <v>0.1899982907235123</v>
      </c>
      <c r="N8914" s="83">
        <f t="shared" si="1"/>
        <v>0.1899982907</v>
      </c>
      <c r="O8914" s="83">
        <f t="shared" si="2"/>
        <v>0.1899982907</v>
      </c>
      <c r="Q8914" s="83">
        <f t="shared" si="3"/>
        <v>0.7184736842</v>
      </c>
      <c r="R8914" s="83">
        <f t="shared" si="4"/>
        <v>0.1899982907</v>
      </c>
      <c r="S8914" s="83" t="b">
        <f t="shared" si="5"/>
        <v>0</v>
      </c>
      <c r="T8914" s="72"/>
      <c r="U8914" s="72"/>
      <c r="V8914" s="72"/>
      <c r="W8914" s="72"/>
      <c r="X8914" s="72"/>
      <c r="Y8914" s="72"/>
      <c r="Z8914" s="72"/>
      <c r="AA8914" s="72"/>
      <c r="AB8914" s="72"/>
      <c r="AC8914" s="72"/>
      <c r="AD8914" s="72"/>
      <c r="AE8914" s="72"/>
      <c r="AF8914" s="72"/>
      <c r="AG8914" s="72"/>
      <c r="AH8914" s="72"/>
      <c r="AI8914" s="72"/>
      <c r="AJ8914" s="72"/>
      <c r="AK8914" s="72"/>
    </row>
    <row r="8915" ht="14.25" customHeight="1">
      <c r="A8915" s="78">
        <v>8912.0</v>
      </c>
      <c r="C8915" s="78" t="str">
        <f>VLOOKUP(G8915,[1]Macrodata_CCF!$A$3:$D$55,4,FALSE)</f>
        <v>#ERROR!</v>
      </c>
      <c r="E8915" s="79" t="str">
        <f>VLOOKUP(G8915,[1]Macrodata_CCF!$A$3:$B$55,2,FALSE)</f>
        <v>#ERROR!</v>
      </c>
      <c r="F8915" s="78">
        <v>0.0</v>
      </c>
      <c r="G8915" s="80">
        <v>35.0</v>
      </c>
      <c r="H8915" s="81">
        <v>557520.0</v>
      </c>
      <c r="I8915" s="81">
        <v>850000.0</v>
      </c>
      <c r="J8915" s="81">
        <v>589695.0</v>
      </c>
      <c r="K8915" s="81">
        <v>850000.0</v>
      </c>
      <c r="L8915" s="82">
        <v>0.1100075218818381</v>
      </c>
      <c r="N8915" s="83">
        <f t="shared" si="1"/>
        <v>0.1100075219</v>
      </c>
      <c r="O8915" s="83">
        <f t="shared" si="2"/>
        <v>0.1100075219</v>
      </c>
      <c r="Q8915" s="83">
        <f t="shared" si="3"/>
        <v>0.3440941176</v>
      </c>
      <c r="R8915" s="83">
        <f t="shared" si="4"/>
        <v>0.1100075219</v>
      </c>
      <c r="S8915" s="83" t="b">
        <f t="shared" si="5"/>
        <v>0</v>
      </c>
      <c r="T8915" s="72"/>
      <c r="U8915" s="72"/>
      <c r="V8915" s="72"/>
      <c r="W8915" s="72"/>
      <c r="X8915" s="72"/>
      <c r="Y8915" s="72"/>
      <c r="Z8915" s="72"/>
      <c r="AA8915" s="72"/>
      <c r="AB8915" s="72"/>
      <c r="AC8915" s="72"/>
      <c r="AD8915" s="72"/>
      <c r="AE8915" s="72"/>
      <c r="AF8915" s="72"/>
      <c r="AG8915" s="72"/>
      <c r="AH8915" s="72"/>
      <c r="AI8915" s="72"/>
      <c r="AJ8915" s="72"/>
      <c r="AK8915" s="72"/>
    </row>
    <row r="8916" ht="14.25" customHeight="1">
      <c r="A8916" s="78">
        <v>8913.0</v>
      </c>
      <c r="C8916" s="78" t="str">
        <f>VLOOKUP(G8916,[1]Macrodata_CCF!$A$3:$D$55,4,FALSE)</f>
        <v>#ERROR!</v>
      </c>
      <c r="E8916" s="79" t="str">
        <f>VLOOKUP(G8916,[1]Macrodata_CCF!$A$3:$B$55,2,FALSE)</f>
        <v>#ERROR!</v>
      </c>
      <c r="F8916" s="78">
        <v>0.0</v>
      </c>
      <c r="G8916" s="80">
        <v>7.0</v>
      </c>
      <c r="H8916" s="81">
        <v>176430.0</v>
      </c>
      <c r="I8916" s="81">
        <v>220000.0</v>
      </c>
      <c r="J8916" s="81">
        <v>185145.0</v>
      </c>
      <c r="K8916" s="81">
        <v>220000.0</v>
      </c>
      <c r="L8916" s="82">
        <v>0.2000229515721827</v>
      </c>
      <c r="N8916" s="83">
        <f t="shared" si="1"/>
        <v>0.2000229516</v>
      </c>
      <c r="O8916" s="83">
        <f t="shared" si="2"/>
        <v>0.2000229516</v>
      </c>
      <c r="Q8916" s="83">
        <f t="shared" si="3"/>
        <v>0.1980454545</v>
      </c>
      <c r="R8916" s="83">
        <f t="shared" si="4"/>
        <v>0.2000229516</v>
      </c>
      <c r="S8916" s="83" t="b">
        <f t="shared" si="5"/>
        <v>0</v>
      </c>
      <c r="T8916" s="72"/>
      <c r="U8916" s="72"/>
      <c r="V8916" s="72"/>
      <c r="W8916" s="72"/>
      <c r="X8916" s="72"/>
      <c r="Y8916" s="72"/>
      <c r="Z8916" s="72"/>
      <c r="AA8916" s="72"/>
      <c r="AB8916" s="72"/>
      <c r="AC8916" s="72"/>
      <c r="AD8916" s="72"/>
      <c r="AE8916" s="72"/>
      <c r="AF8916" s="72"/>
      <c r="AG8916" s="72"/>
      <c r="AH8916" s="72"/>
      <c r="AI8916" s="72"/>
      <c r="AJ8916" s="72"/>
      <c r="AK8916" s="72"/>
    </row>
    <row r="8917" ht="14.25" customHeight="1">
      <c r="A8917" s="78">
        <v>8914.0</v>
      </c>
      <c r="C8917" s="78" t="str">
        <f>VLOOKUP(G8917,[1]Macrodata_CCF!$A$3:$D$55,4,FALSE)</f>
        <v>#ERROR!</v>
      </c>
      <c r="E8917" s="79" t="str">
        <f>VLOOKUP(G8917,[1]Macrodata_CCF!$A$3:$B$55,2,FALSE)</f>
        <v>#ERROR!</v>
      </c>
      <c r="F8917" s="78">
        <v>0.0</v>
      </c>
      <c r="G8917" s="80">
        <v>50.0</v>
      </c>
      <c r="H8917" s="81">
        <v>241575.0</v>
      </c>
      <c r="I8917" s="81">
        <v>370000.0</v>
      </c>
      <c r="J8917" s="81">
        <v>244145.0</v>
      </c>
      <c r="K8917" s="81">
        <v>629000.0</v>
      </c>
      <c r="L8917" s="82">
        <v>0.02001167996885342</v>
      </c>
      <c r="N8917" s="83">
        <f t="shared" si="1"/>
        <v>0.02001167997</v>
      </c>
      <c r="O8917" s="83">
        <f t="shared" si="2"/>
        <v>0.02001167997</v>
      </c>
      <c r="Q8917" s="83">
        <f t="shared" si="3"/>
        <v>0.3470945946</v>
      </c>
      <c r="R8917" s="83">
        <f t="shared" si="4"/>
        <v>0.02001167997</v>
      </c>
      <c r="S8917" s="83" t="b">
        <f t="shared" si="5"/>
        <v>0</v>
      </c>
      <c r="T8917" s="72"/>
      <c r="U8917" s="72"/>
      <c r="V8917" s="72"/>
      <c r="W8917" s="72"/>
      <c r="X8917" s="72"/>
      <c r="Y8917" s="72"/>
      <c r="Z8917" s="72"/>
      <c r="AA8917" s="72"/>
      <c r="AB8917" s="72"/>
      <c r="AC8917" s="72"/>
      <c r="AD8917" s="72"/>
      <c r="AE8917" s="72"/>
      <c r="AF8917" s="72"/>
      <c r="AG8917" s="72"/>
      <c r="AH8917" s="72"/>
      <c r="AI8917" s="72"/>
      <c r="AJ8917" s="72"/>
      <c r="AK8917" s="72"/>
    </row>
    <row r="8918" ht="14.25" customHeight="1">
      <c r="A8918" s="78">
        <v>8915.0</v>
      </c>
      <c r="C8918" s="78" t="str">
        <f>VLOOKUP(G8918,[1]Macrodata_CCF!$A$3:$D$55,4,FALSE)</f>
        <v>#ERROR!</v>
      </c>
      <c r="E8918" s="79" t="str">
        <f>VLOOKUP(G8918,[1]Macrodata_CCF!$A$3:$B$55,2,FALSE)</f>
        <v>#ERROR!</v>
      </c>
      <c r="F8918" s="78">
        <v>0.0</v>
      </c>
      <c r="G8918" s="80">
        <v>53.0</v>
      </c>
      <c r="H8918" s="81">
        <v>0.0</v>
      </c>
      <c r="I8918" s="81">
        <v>300000.0</v>
      </c>
      <c r="J8918" s="81">
        <v>39000.0</v>
      </c>
      <c r="K8918" s="81">
        <v>300000.0</v>
      </c>
      <c r="L8918" s="82">
        <v>0.13</v>
      </c>
      <c r="N8918" s="83">
        <f t="shared" si="1"/>
        <v>0.13</v>
      </c>
      <c r="O8918" s="83">
        <f t="shared" si="2"/>
        <v>0.13</v>
      </c>
      <c r="Q8918" s="83">
        <f t="shared" si="3"/>
        <v>1</v>
      </c>
      <c r="R8918" s="83">
        <f t="shared" si="4"/>
        <v>0.13</v>
      </c>
      <c r="S8918" s="83" t="b">
        <f t="shared" si="5"/>
        <v>0</v>
      </c>
      <c r="T8918" s="72"/>
      <c r="U8918" s="72"/>
      <c r="V8918" s="72"/>
      <c r="W8918" s="72"/>
      <c r="X8918" s="72"/>
      <c r="Y8918" s="72"/>
      <c r="Z8918" s="72"/>
      <c r="AA8918" s="72"/>
      <c r="AB8918" s="72"/>
      <c r="AC8918" s="72"/>
      <c r="AD8918" s="72"/>
      <c r="AE8918" s="72"/>
      <c r="AF8918" s="72"/>
      <c r="AG8918" s="72"/>
      <c r="AH8918" s="72"/>
      <c r="AI8918" s="72"/>
      <c r="AJ8918" s="72"/>
      <c r="AK8918" s="72"/>
    </row>
    <row r="8919" ht="14.25" customHeight="1">
      <c r="A8919" s="78">
        <v>8916.0</v>
      </c>
      <c r="C8919" s="78" t="str">
        <f>VLOOKUP(G8919,[1]Macrodata_CCF!$A$3:$D$55,4,FALSE)</f>
        <v>#ERROR!</v>
      </c>
      <c r="E8919" s="79" t="str">
        <f>VLOOKUP(G8919,[1]Macrodata_CCF!$A$3:$B$55,2,FALSE)</f>
        <v>#ERROR!</v>
      </c>
      <c r="F8919" s="78">
        <v>0.0</v>
      </c>
      <c r="G8919" s="80">
        <v>2.0</v>
      </c>
      <c r="H8919" s="81">
        <v>484945.0</v>
      </c>
      <c r="I8919" s="81">
        <v>680000.0</v>
      </c>
      <c r="J8919" s="81">
        <v>549315.0</v>
      </c>
      <c r="K8919" s="81">
        <v>884000.0</v>
      </c>
      <c r="L8919" s="82">
        <v>0.3300094845043706</v>
      </c>
      <c r="N8919" s="83">
        <f t="shared" si="1"/>
        <v>0.3300094845</v>
      </c>
      <c r="O8919" s="83">
        <f t="shared" si="2"/>
        <v>0.3300094845</v>
      </c>
      <c r="Q8919" s="83">
        <f t="shared" si="3"/>
        <v>0.2868455882</v>
      </c>
      <c r="R8919" s="83">
        <f t="shared" si="4"/>
        <v>0.3300094845</v>
      </c>
      <c r="S8919" s="83" t="b">
        <f t="shared" si="5"/>
        <v>0</v>
      </c>
      <c r="T8919" s="72"/>
      <c r="U8919" s="72"/>
      <c r="V8919" s="72"/>
      <c r="W8919" s="72"/>
      <c r="X8919" s="72"/>
      <c r="Y8919" s="72"/>
      <c r="Z8919" s="72"/>
      <c r="AA8919" s="72"/>
      <c r="AB8919" s="72"/>
      <c r="AC8919" s="72"/>
      <c r="AD8919" s="72"/>
      <c r="AE8919" s="72"/>
      <c r="AF8919" s="72"/>
      <c r="AG8919" s="72"/>
      <c r="AH8919" s="72"/>
      <c r="AI8919" s="72"/>
      <c r="AJ8919" s="72"/>
      <c r="AK8919" s="72"/>
    </row>
    <row r="8920" ht="14.25" customHeight="1">
      <c r="A8920" s="78">
        <v>8917.0</v>
      </c>
      <c r="C8920" s="78" t="str">
        <f>VLOOKUP(G8920,[1]Macrodata_CCF!$A$3:$D$55,4,FALSE)</f>
        <v>#ERROR!</v>
      </c>
      <c r="E8920" s="79" t="str">
        <f>VLOOKUP(G8920,[1]Macrodata_CCF!$A$3:$B$55,2,FALSE)</f>
        <v>#ERROR!</v>
      </c>
      <c r="F8920" s="78">
        <v>0.0</v>
      </c>
      <c r="G8920" s="80">
        <v>50.0</v>
      </c>
      <c r="H8920" s="81">
        <v>158665.0</v>
      </c>
      <c r="I8920" s="81">
        <v>210000.0</v>
      </c>
      <c r="J8920" s="81">
        <v>214200.0</v>
      </c>
      <c r="K8920" s="81">
        <v>210000.0</v>
      </c>
      <c r="L8920" s="82">
        <v>1.081815525469952</v>
      </c>
      <c r="N8920" s="83">
        <f t="shared" si="1"/>
        <v>1.081815525</v>
      </c>
      <c r="O8920" s="83">
        <f t="shared" si="2"/>
        <v>1</v>
      </c>
      <c r="Q8920" s="83">
        <f t="shared" si="3"/>
        <v>0.244452381</v>
      </c>
      <c r="R8920" s="83">
        <f t="shared" si="4"/>
        <v>1.081815525</v>
      </c>
      <c r="S8920" s="83" t="b">
        <f t="shared" si="5"/>
        <v>0</v>
      </c>
      <c r="T8920" s="72"/>
      <c r="U8920" s="72"/>
      <c r="V8920" s="72"/>
      <c r="W8920" s="72"/>
      <c r="X8920" s="72"/>
      <c r="Y8920" s="72"/>
      <c r="Z8920" s="72"/>
      <c r="AA8920" s="72"/>
      <c r="AB8920" s="72"/>
      <c r="AC8920" s="72"/>
      <c r="AD8920" s="72"/>
      <c r="AE8920" s="72"/>
      <c r="AF8920" s="72"/>
      <c r="AG8920" s="72"/>
      <c r="AH8920" s="72"/>
      <c r="AI8920" s="72"/>
      <c r="AJ8920" s="72"/>
      <c r="AK8920" s="72"/>
    </row>
    <row r="8921" ht="14.25" customHeight="1">
      <c r="A8921" s="78">
        <v>8918.0</v>
      </c>
      <c r="C8921" s="78" t="str">
        <f>VLOOKUP(G8921,[1]Macrodata_CCF!$A$3:$D$55,4,FALSE)</f>
        <v>#ERROR!</v>
      </c>
      <c r="E8921" s="79" t="str">
        <f>VLOOKUP(G8921,[1]Macrodata_CCF!$A$3:$B$55,2,FALSE)</f>
        <v>#ERROR!</v>
      </c>
      <c r="F8921" s="78">
        <v>0.0</v>
      </c>
      <c r="G8921" s="80">
        <v>16.0</v>
      </c>
      <c r="H8921" s="81">
        <v>0.0</v>
      </c>
      <c r="I8921" s="81">
        <v>860000.0</v>
      </c>
      <c r="J8921" s="81">
        <v>172000.0</v>
      </c>
      <c r="K8921" s="81">
        <v>860000.0</v>
      </c>
      <c r="L8921" s="82">
        <v>0.2</v>
      </c>
      <c r="N8921" s="83">
        <f t="shared" si="1"/>
        <v>0.2</v>
      </c>
      <c r="O8921" s="83">
        <f t="shared" si="2"/>
        <v>0.2</v>
      </c>
      <c r="Q8921" s="83">
        <f t="shared" si="3"/>
        <v>1</v>
      </c>
      <c r="R8921" s="83">
        <f t="shared" si="4"/>
        <v>0.2</v>
      </c>
      <c r="S8921" s="83" t="b">
        <f t="shared" si="5"/>
        <v>0</v>
      </c>
      <c r="T8921" s="72"/>
      <c r="U8921" s="72"/>
      <c r="V8921" s="72"/>
      <c r="W8921" s="72"/>
      <c r="X8921" s="72"/>
      <c r="Y8921" s="72"/>
      <c r="Z8921" s="72"/>
      <c r="AA8921" s="72"/>
      <c r="AB8921" s="72"/>
      <c r="AC8921" s="72"/>
      <c r="AD8921" s="72"/>
      <c r="AE8921" s="72"/>
      <c r="AF8921" s="72"/>
      <c r="AG8921" s="72"/>
      <c r="AH8921" s="72"/>
      <c r="AI8921" s="72"/>
      <c r="AJ8921" s="72"/>
      <c r="AK8921" s="72"/>
    </row>
    <row r="8922" ht="14.25" customHeight="1">
      <c r="A8922" s="78">
        <v>8919.0</v>
      </c>
      <c r="C8922" s="78" t="str">
        <f>VLOOKUP(G8922,[1]Macrodata_CCF!$A$3:$D$55,4,FALSE)</f>
        <v>#ERROR!</v>
      </c>
      <c r="E8922" s="79" t="str">
        <f>VLOOKUP(G8922,[1]Macrodata_CCF!$A$3:$B$55,2,FALSE)</f>
        <v>#ERROR!</v>
      </c>
      <c r="F8922" s="78">
        <v>0.0</v>
      </c>
      <c r="G8922" s="80">
        <v>44.0</v>
      </c>
      <c r="H8922" s="81">
        <v>219560.0</v>
      </c>
      <c r="I8922" s="81">
        <v>950000.0</v>
      </c>
      <c r="J8922" s="81">
        <v>343735.0</v>
      </c>
      <c r="K8922" s="81">
        <v>950000.0</v>
      </c>
      <c r="L8922" s="82">
        <v>0.170000273807568</v>
      </c>
      <c r="N8922" s="83">
        <f t="shared" si="1"/>
        <v>0.1700002738</v>
      </c>
      <c r="O8922" s="83">
        <f t="shared" si="2"/>
        <v>0.1700002738</v>
      </c>
      <c r="Q8922" s="83">
        <f t="shared" si="3"/>
        <v>0.7688842105</v>
      </c>
      <c r="R8922" s="83">
        <f t="shared" si="4"/>
        <v>0.1700002738</v>
      </c>
      <c r="S8922" s="83" t="b">
        <f t="shared" si="5"/>
        <v>0</v>
      </c>
      <c r="T8922" s="72"/>
      <c r="U8922" s="72"/>
      <c r="V8922" s="72"/>
      <c r="W8922" s="72"/>
      <c r="X8922" s="72"/>
      <c r="Y8922" s="72"/>
      <c r="Z8922" s="72"/>
      <c r="AA8922" s="72"/>
      <c r="AB8922" s="72"/>
      <c r="AC8922" s="72"/>
      <c r="AD8922" s="72"/>
      <c r="AE8922" s="72"/>
      <c r="AF8922" s="72"/>
      <c r="AG8922" s="72"/>
      <c r="AH8922" s="72"/>
      <c r="AI8922" s="72"/>
      <c r="AJ8922" s="72"/>
      <c r="AK8922" s="72"/>
    </row>
    <row r="8923" ht="14.25" customHeight="1">
      <c r="A8923" s="78">
        <v>8920.0</v>
      </c>
      <c r="C8923" s="78" t="str">
        <f>VLOOKUP(G8923,[1]Macrodata_CCF!$A$3:$D$55,4,FALSE)</f>
        <v>#ERROR!</v>
      </c>
      <c r="E8923" s="79" t="str">
        <f>VLOOKUP(G8923,[1]Macrodata_CCF!$A$3:$B$55,2,FALSE)</f>
        <v>#ERROR!</v>
      </c>
      <c r="F8923" s="78">
        <v>1.0</v>
      </c>
      <c r="G8923" s="80">
        <v>19.0</v>
      </c>
      <c r="H8923" s="81">
        <v>11080.0</v>
      </c>
      <c r="I8923" s="81">
        <v>130000.0</v>
      </c>
      <c r="J8923" s="81">
        <v>0.0</v>
      </c>
      <c r="K8923" s="81">
        <v>130000.0</v>
      </c>
      <c r="L8923" s="82">
        <v>-0.09317188025563404</v>
      </c>
      <c r="N8923" s="83">
        <f t="shared" si="1"/>
        <v>-0.09317188026</v>
      </c>
      <c r="O8923" s="83">
        <f t="shared" si="2"/>
        <v>0</v>
      </c>
      <c r="Q8923" s="83">
        <f t="shared" si="3"/>
        <v>0.9147692308</v>
      </c>
      <c r="R8923" s="83">
        <f t="shared" si="4"/>
        <v>-0.09317188026</v>
      </c>
      <c r="S8923" s="83" t="b">
        <f t="shared" si="5"/>
        <v>0</v>
      </c>
      <c r="T8923" s="72"/>
      <c r="U8923" s="72"/>
      <c r="V8923" s="72"/>
      <c r="W8923" s="72"/>
      <c r="X8923" s="72"/>
      <c r="Y8923" s="72"/>
      <c r="Z8923" s="72"/>
      <c r="AA8923" s="72"/>
      <c r="AB8923" s="72"/>
      <c r="AC8923" s="72"/>
      <c r="AD8923" s="72"/>
      <c r="AE8923" s="72"/>
      <c r="AF8923" s="72"/>
      <c r="AG8923" s="72"/>
      <c r="AH8923" s="72"/>
      <c r="AI8923" s="72"/>
      <c r="AJ8923" s="72"/>
      <c r="AK8923" s="72"/>
    </row>
    <row r="8924" ht="14.25" customHeight="1">
      <c r="A8924" s="78">
        <v>8921.0</v>
      </c>
      <c r="C8924" s="78" t="str">
        <f>VLOOKUP(G8924,[1]Macrodata_CCF!$A$3:$D$55,4,FALSE)</f>
        <v>#ERROR!</v>
      </c>
      <c r="E8924" s="79" t="str">
        <f>VLOOKUP(G8924,[1]Macrodata_CCF!$A$3:$B$55,2,FALSE)</f>
        <v>#ERROR!</v>
      </c>
      <c r="F8924" s="78">
        <v>0.0</v>
      </c>
      <c r="G8924" s="80">
        <v>44.0</v>
      </c>
      <c r="H8924" s="81">
        <v>0.0</v>
      </c>
      <c r="I8924" s="81">
        <v>400000.0</v>
      </c>
      <c r="J8924" s="81">
        <v>72000.0</v>
      </c>
      <c r="K8924" s="81">
        <v>720000.0</v>
      </c>
      <c r="L8924" s="82">
        <v>0.18</v>
      </c>
      <c r="N8924" s="83">
        <f t="shared" si="1"/>
        <v>0.18</v>
      </c>
      <c r="O8924" s="83">
        <f t="shared" si="2"/>
        <v>0.18</v>
      </c>
      <c r="Q8924" s="83">
        <f t="shared" si="3"/>
        <v>1</v>
      </c>
      <c r="R8924" s="83">
        <f t="shared" si="4"/>
        <v>0.18</v>
      </c>
      <c r="S8924" s="83" t="b">
        <f t="shared" si="5"/>
        <v>0</v>
      </c>
      <c r="T8924" s="72"/>
      <c r="U8924" s="72"/>
      <c r="V8924" s="72"/>
      <c r="W8924" s="72"/>
      <c r="X8924" s="72"/>
      <c r="Y8924" s="72"/>
      <c r="Z8924" s="72"/>
      <c r="AA8924" s="72"/>
      <c r="AB8924" s="72"/>
      <c r="AC8924" s="72"/>
      <c r="AD8924" s="72"/>
      <c r="AE8924" s="72"/>
      <c r="AF8924" s="72"/>
      <c r="AG8924" s="72"/>
      <c r="AH8924" s="72"/>
      <c r="AI8924" s="72"/>
      <c r="AJ8924" s="72"/>
      <c r="AK8924" s="72"/>
    </row>
    <row r="8925" ht="14.25" customHeight="1">
      <c r="A8925" s="78">
        <v>8922.0</v>
      </c>
      <c r="C8925" s="78" t="str">
        <f>VLOOKUP(G8925,[1]Macrodata_CCF!$A$3:$D$55,4,FALSE)</f>
        <v>#ERROR!</v>
      </c>
      <c r="E8925" s="79" t="str">
        <f>VLOOKUP(G8925,[1]Macrodata_CCF!$A$3:$B$55,2,FALSE)</f>
        <v>#ERROR!</v>
      </c>
      <c r="F8925" s="78">
        <v>0.0</v>
      </c>
      <c r="G8925" s="80">
        <v>41.0</v>
      </c>
      <c r="H8925" s="81">
        <v>0.0</v>
      </c>
      <c r="I8925" s="81">
        <v>50000.0</v>
      </c>
      <c r="J8925" s="81">
        <v>17000.0</v>
      </c>
      <c r="K8925" s="81">
        <v>50000.0</v>
      </c>
      <c r="L8925" s="82">
        <v>0.34</v>
      </c>
      <c r="N8925" s="83">
        <f t="shared" si="1"/>
        <v>0.34</v>
      </c>
      <c r="O8925" s="83">
        <f t="shared" si="2"/>
        <v>0.34</v>
      </c>
      <c r="Q8925" s="83">
        <f t="shared" si="3"/>
        <v>1</v>
      </c>
      <c r="R8925" s="83">
        <f t="shared" si="4"/>
        <v>0.34</v>
      </c>
      <c r="S8925" s="83" t="b">
        <f t="shared" si="5"/>
        <v>0</v>
      </c>
      <c r="T8925" s="72"/>
      <c r="U8925" s="72"/>
      <c r="V8925" s="72"/>
      <c r="W8925" s="72"/>
      <c r="X8925" s="72"/>
      <c r="Y8925" s="72"/>
      <c r="Z8925" s="72"/>
      <c r="AA8925" s="72"/>
      <c r="AB8925" s="72"/>
      <c r="AC8925" s="72"/>
      <c r="AD8925" s="72"/>
      <c r="AE8925" s="72"/>
      <c r="AF8925" s="72"/>
      <c r="AG8925" s="72"/>
      <c r="AH8925" s="72"/>
      <c r="AI8925" s="72"/>
      <c r="AJ8925" s="72"/>
      <c r="AK8925" s="72"/>
    </row>
    <row r="8926" ht="14.25" customHeight="1">
      <c r="A8926" s="78">
        <v>8923.0</v>
      </c>
      <c r="C8926" s="78" t="str">
        <f>VLOOKUP(G8926,[1]Macrodata_CCF!$A$3:$D$55,4,FALSE)</f>
        <v>#ERROR!</v>
      </c>
      <c r="E8926" s="79" t="str">
        <f>VLOOKUP(G8926,[1]Macrodata_CCF!$A$3:$B$55,2,FALSE)</f>
        <v>#ERROR!</v>
      </c>
      <c r="F8926" s="78">
        <v>0.0</v>
      </c>
      <c r="G8926" s="80">
        <v>43.0</v>
      </c>
      <c r="H8926" s="81">
        <v>249975.0</v>
      </c>
      <c r="I8926" s="81">
        <v>360000.0</v>
      </c>
      <c r="J8926" s="81">
        <v>270880.0</v>
      </c>
      <c r="K8926" s="81">
        <v>360000.0</v>
      </c>
      <c r="L8926" s="82">
        <v>0.1900022722108612</v>
      </c>
      <c r="N8926" s="83">
        <f t="shared" si="1"/>
        <v>0.1900022722</v>
      </c>
      <c r="O8926" s="83">
        <f t="shared" si="2"/>
        <v>0.1900022722</v>
      </c>
      <c r="Q8926" s="83">
        <f t="shared" si="3"/>
        <v>0.305625</v>
      </c>
      <c r="R8926" s="83">
        <f t="shared" si="4"/>
        <v>0.1900022722</v>
      </c>
      <c r="S8926" s="83" t="b">
        <f t="shared" si="5"/>
        <v>0</v>
      </c>
      <c r="T8926" s="72"/>
      <c r="U8926" s="72"/>
      <c r="V8926" s="72"/>
      <c r="W8926" s="72"/>
      <c r="X8926" s="72"/>
      <c r="Y8926" s="72"/>
      <c r="Z8926" s="72"/>
      <c r="AA8926" s="72"/>
      <c r="AB8926" s="72"/>
      <c r="AC8926" s="72"/>
      <c r="AD8926" s="72"/>
      <c r="AE8926" s="72"/>
      <c r="AF8926" s="72"/>
      <c r="AG8926" s="72"/>
      <c r="AH8926" s="72"/>
      <c r="AI8926" s="72"/>
      <c r="AJ8926" s="72"/>
      <c r="AK8926" s="72"/>
    </row>
    <row r="8927" ht="14.25" customHeight="1">
      <c r="A8927" s="78">
        <v>8924.0</v>
      </c>
      <c r="C8927" s="78" t="str">
        <f>VLOOKUP(G8927,[1]Macrodata_CCF!$A$3:$D$55,4,FALSE)</f>
        <v>#ERROR!</v>
      </c>
      <c r="E8927" s="79" t="str">
        <f>VLOOKUP(G8927,[1]Macrodata_CCF!$A$3:$B$55,2,FALSE)</f>
        <v>#ERROR!</v>
      </c>
      <c r="F8927" s="78">
        <v>0.0</v>
      </c>
      <c r="G8927" s="80">
        <v>35.0</v>
      </c>
      <c r="H8927" s="81">
        <v>26140.0</v>
      </c>
      <c r="I8927" s="81">
        <v>30000.0</v>
      </c>
      <c r="J8927" s="81">
        <v>26255.0</v>
      </c>
      <c r="K8927" s="81">
        <v>30000.0</v>
      </c>
      <c r="L8927" s="82">
        <v>0.02979274611398964</v>
      </c>
      <c r="N8927" s="83">
        <f t="shared" si="1"/>
        <v>0.02979274611</v>
      </c>
      <c r="O8927" s="83">
        <f t="shared" si="2"/>
        <v>0.02979274611</v>
      </c>
      <c r="Q8927" s="83">
        <f t="shared" si="3"/>
        <v>0.1286666667</v>
      </c>
      <c r="R8927" s="83">
        <f t="shared" si="4"/>
        <v>0.02979274611</v>
      </c>
      <c r="S8927" s="83" t="b">
        <f t="shared" si="5"/>
        <v>0</v>
      </c>
      <c r="T8927" s="72"/>
      <c r="U8927" s="72"/>
      <c r="V8927" s="72"/>
      <c r="W8927" s="72"/>
      <c r="X8927" s="72"/>
      <c r="Y8927" s="72"/>
      <c r="Z8927" s="72"/>
      <c r="AA8927" s="72"/>
      <c r="AB8927" s="72"/>
      <c r="AC8927" s="72"/>
      <c r="AD8927" s="72"/>
      <c r="AE8927" s="72"/>
      <c r="AF8927" s="72"/>
      <c r="AG8927" s="72"/>
      <c r="AH8927" s="72"/>
      <c r="AI8927" s="72"/>
      <c r="AJ8927" s="72"/>
      <c r="AK8927" s="72"/>
    </row>
    <row r="8928" ht="14.25" customHeight="1">
      <c r="A8928" s="78">
        <v>8925.0</v>
      </c>
      <c r="C8928" s="78" t="str">
        <f>VLOOKUP(G8928,[1]Macrodata_CCF!$A$3:$D$55,4,FALSE)</f>
        <v>#ERROR!</v>
      </c>
      <c r="E8928" s="79" t="str">
        <f>VLOOKUP(G8928,[1]Macrodata_CCF!$A$3:$B$55,2,FALSE)</f>
        <v>#ERROR!</v>
      </c>
      <c r="F8928" s="78">
        <v>1.0</v>
      </c>
      <c r="G8928" s="80">
        <v>29.0</v>
      </c>
      <c r="H8928" s="81">
        <v>0.0</v>
      </c>
      <c r="I8928" s="81">
        <v>370000.0</v>
      </c>
      <c r="J8928" s="81">
        <v>148000.0</v>
      </c>
      <c r="K8928" s="81">
        <v>370000.0</v>
      </c>
      <c r="L8928" s="82">
        <v>0.4</v>
      </c>
      <c r="N8928" s="83">
        <f t="shared" si="1"/>
        <v>0.4</v>
      </c>
      <c r="O8928" s="83">
        <f t="shared" si="2"/>
        <v>0.4</v>
      </c>
      <c r="Q8928" s="83">
        <f t="shared" si="3"/>
        <v>1</v>
      </c>
      <c r="R8928" s="83">
        <f t="shared" si="4"/>
        <v>0.4</v>
      </c>
      <c r="S8928" s="83" t="b">
        <f t="shared" si="5"/>
        <v>0</v>
      </c>
      <c r="T8928" s="72"/>
      <c r="U8928" s="72"/>
      <c r="V8928" s="72"/>
      <c r="W8928" s="72"/>
      <c r="X8928" s="72"/>
      <c r="Y8928" s="72"/>
      <c r="Z8928" s="72"/>
      <c r="AA8928" s="72"/>
      <c r="AB8928" s="72"/>
      <c r="AC8928" s="72"/>
      <c r="AD8928" s="72"/>
      <c r="AE8928" s="72"/>
      <c r="AF8928" s="72"/>
      <c r="AG8928" s="72"/>
      <c r="AH8928" s="72"/>
      <c r="AI8928" s="72"/>
      <c r="AJ8928" s="72"/>
      <c r="AK8928" s="72"/>
    </row>
    <row r="8929" ht="14.25" customHeight="1">
      <c r="A8929" s="78">
        <v>8926.0</v>
      </c>
      <c r="C8929" s="78" t="str">
        <f>VLOOKUP(G8929,[1]Macrodata_CCF!$A$3:$D$55,4,FALSE)</f>
        <v>#ERROR!</v>
      </c>
      <c r="E8929" s="79" t="str">
        <f>VLOOKUP(G8929,[1]Macrodata_CCF!$A$3:$B$55,2,FALSE)</f>
        <v>#ERROR!</v>
      </c>
      <c r="F8929" s="78">
        <v>0.0</v>
      </c>
      <c r="G8929" s="80">
        <v>2.0</v>
      </c>
      <c r="H8929" s="81">
        <v>18540.0</v>
      </c>
      <c r="I8929" s="81">
        <v>20000.0</v>
      </c>
      <c r="J8929" s="81">
        <v>20400.0</v>
      </c>
      <c r="K8929" s="81">
        <v>20000.0</v>
      </c>
      <c r="L8929" s="82">
        <v>1.273972602739726</v>
      </c>
      <c r="N8929" s="83">
        <f t="shared" si="1"/>
        <v>1.273972603</v>
      </c>
      <c r="O8929" s="83">
        <f t="shared" si="2"/>
        <v>1</v>
      </c>
      <c r="Q8929" s="83">
        <f t="shared" si="3"/>
        <v>0.073</v>
      </c>
      <c r="R8929" s="83">
        <f t="shared" si="4"/>
        <v>0.093</v>
      </c>
      <c r="S8929" s="83" t="b">
        <f t="shared" si="5"/>
        <v>1</v>
      </c>
      <c r="T8929" s="72"/>
      <c r="U8929" s="72"/>
      <c r="V8929" s="72"/>
      <c r="W8929" s="72"/>
      <c r="X8929" s="72"/>
      <c r="Y8929" s="72"/>
      <c r="Z8929" s="72"/>
      <c r="AA8929" s="72"/>
      <c r="AB8929" s="72"/>
      <c r="AC8929" s="72"/>
      <c r="AD8929" s="72"/>
      <c r="AE8929" s="72"/>
      <c r="AF8929" s="72"/>
      <c r="AG8929" s="72"/>
      <c r="AH8929" s="72"/>
      <c r="AI8929" s="72"/>
      <c r="AJ8929" s="72"/>
      <c r="AK8929" s="72"/>
    </row>
    <row r="8930" ht="14.25" customHeight="1">
      <c r="A8930" s="78">
        <v>8927.0</v>
      </c>
      <c r="C8930" s="78" t="str">
        <f>VLOOKUP(G8930,[1]Macrodata_CCF!$A$3:$D$55,4,FALSE)</f>
        <v>#ERROR!</v>
      </c>
      <c r="E8930" s="79" t="str">
        <f>VLOOKUP(G8930,[1]Macrodata_CCF!$A$3:$B$55,2,FALSE)</f>
        <v>#ERROR!</v>
      </c>
      <c r="F8930" s="78">
        <v>0.0</v>
      </c>
      <c r="G8930" s="80">
        <v>37.0</v>
      </c>
      <c r="H8930" s="81">
        <v>7210.0</v>
      </c>
      <c r="I8930" s="81">
        <v>320000.0</v>
      </c>
      <c r="J8930" s="81">
        <v>0.0</v>
      </c>
      <c r="K8930" s="81">
        <v>320000.0</v>
      </c>
      <c r="L8930" s="82">
        <v>-0.02305060903481569</v>
      </c>
      <c r="N8930" s="83">
        <f t="shared" si="1"/>
        <v>-0.02305060903</v>
      </c>
      <c r="O8930" s="83">
        <f t="shared" si="2"/>
        <v>0</v>
      </c>
      <c r="Q8930" s="83">
        <f t="shared" si="3"/>
        <v>0.97746875</v>
      </c>
      <c r="R8930" s="83">
        <f t="shared" si="4"/>
        <v>-0.02305060903</v>
      </c>
      <c r="S8930" s="83" t="b">
        <f t="shared" si="5"/>
        <v>0</v>
      </c>
      <c r="T8930" s="72"/>
      <c r="U8930" s="72"/>
      <c r="V8930" s="72"/>
      <c r="W8930" s="72"/>
      <c r="X8930" s="72"/>
      <c r="Y8930" s="72"/>
      <c r="Z8930" s="72"/>
      <c r="AA8930" s="72"/>
      <c r="AB8930" s="72"/>
      <c r="AC8930" s="72"/>
      <c r="AD8930" s="72"/>
      <c r="AE8930" s="72"/>
      <c r="AF8930" s="72"/>
      <c r="AG8930" s="72"/>
      <c r="AH8930" s="72"/>
      <c r="AI8930" s="72"/>
      <c r="AJ8930" s="72"/>
      <c r="AK8930" s="72"/>
    </row>
    <row r="8931" ht="14.25" customHeight="1">
      <c r="A8931" s="78">
        <v>8928.0</v>
      </c>
      <c r="C8931" s="78" t="str">
        <f>VLOOKUP(G8931,[1]Macrodata_CCF!$A$3:$D$55,4,FALSE)</f>
        <v>#ERROR!</v>
      </c>
      <c r="E8931" s="79" t="str">
        <f>VLOOKUP(G8931,[1]Macrodata_CCF!$A$3:$B$55,2,FALSE)</f>
        <v>#ERROR!</v>
      </c>
      <c r="F8931" s="78">
        <v>0.0</v>
      </c>
      <c r="G8931" s="80">
        <v>11.0</v>
      </c>
      <c r="H8931" s="81">
        <v>141320.0</v>
      </c>
      <c r="I8931" s="81">
        <v>490000.0</v>
      </c>
      <c r="J8931" s="81">
        <v>204080.0</v>
      </c>
      <c r="K8931" s="81">
        <v>490000.0</v>
      </c>
      <c r="L8931" s="82">
        <v>0.1799931168980154</v>
      </c>
      <c r="N8931" s="83">
        <f t="shared" si="1"/>
        <v>0.1799931169</v>
      </c>
      <c r="O8931" s="83">
        <f t="shared" si="2"/>
        <v>0.1799931169</v>
      </c>
      <c r="Q8931" s="83">
        <f t="shared" si="3"/>
        <v>0.7115918367</v>
      </c>
      <c r="R8931" s="83">
        <f t="shared" si="4"/>
        <v>0.1799931169</v>
      </c>
      <c r="S8931" s="83" t="b">
        <f t="shared" si="5"/>
        <v>0</v>
      </c>
      <c r="T8931" s="72"/>
      <c r="U8931" s="72"/>
      <c r="V8931" s="72"/>
      <c r="W8931" s="72"/>
      <c r="X8931" s="72"/>
      <c r="Y8931" s="72"/>
      <c r="Z8931" s="72"/>
      <c r="AA8931" s="72"/>
      <c r="AB8931" s="72"/>
      <c r="AC8931" s="72"/>
      <c r="AD8931" s="72"/>
      <c r="AE8931" s="72"/>
      <c r="AF8931" s="72"/>
      <c r="AG8931" s="72"/>
      <c r="AH8931" s="72"/>
      <c r="AI8931" s="72"/>
      <c r="AJ8931" s="72"/>
      <c r="AK8931" s="72"/>
    </row>
    <row r="8932" ht="14.25" customHeight="1">
      <c r="A8932" s="78">
        <v>8929.0</v>
      </c>
      <c r="C8932" s="78" t="str">
        <f>VLOOKUP(G8932,[1]Macrodata_CCF!$A$3:$D$55,4,FALSE)</f>
        <v>#ERROR!</v>
      </c>
      <c r="E8932" s="79" t="str">
        <f>VLOOKUP(G8932,[1]Macrodata_CCF!$A$3:$B$55,2,FALSE)</f>
        <v>#ERROR!</v>
      </c>
      <c r="F8932" s="78">
        <v>0.0</v>
      </c>
      <c r="G8932" s="80">
        <v>26.0</v>
      </c>
      <c r="H8932" s="81">
        <v>603105.0</v>
      </c>
      <c r="I8932" s="81">
        <v>680000.0</v>
      </c>
      <c r="J8932" s="81">
        <v>618485.0</v>
      </c>
      <c r="K8932" s="81">
        <v>680000.0</v>
      </c>
      <c r="L8932" s="82">
        <v>0.2000130047467326</v>
      </c>
      <c r="N8932" s="83">
        <f t="shared" si="1"/>
        <v>0.2000130047</v>
      </c>
      <c r="O8932" s="83">
        <f t="shared" si="2"/>
        <v>0.2000130047</v>
      </c>
      <c r="Q8932" s="83">
        <f t="shared" si="3"/>
        <v>0.1130808824</v>
      </c>
      <c r="R8932" s="83">
        <f t="shared" si="4"/>
        <v>0.2000130047</v>
      </c>
      <c r="S8932" s="83" t="b">
        <f t="shared" si="5"/>
        <v>0</v>
      </c>
      <c r="T8932" s="72"/>
      <c r="U8932" s="72"/>
      <c r="V8932" s="72"/>
      <c r="W8932" s="72"/>
      <c r="X8932" s="72"/>
      <c r="Y8932" s="72"/>
      <c r="Z8932" s="72"/>
      <c r="AA8932" s="72"/>
      <c r="AB8932" s="72"/>
      <c r="AC8932" s="72"/>
      <c r="AD8932" s="72"/>
      <c r="AE8932" s="72"/>
      <c r="AF8932" s="72"/>
      <c r="AG8932" s="72"/>
      <c r="AH8932" s="72"/>
      <c r="AI8932" s="72"/>
      <c r="AJ8932" s="72"/>
      <c r="AK8932" s="72"/>
    </row>
    <row r="8933" ht="14.25" customHeight="1">
      <c r="A8933" s="78">
        <v>8930.0</v>
      </c>
      <c r="C8933" s="78" t="str">
        <f>VLOOKUP(G8933,[1]Macrodata_CCF!$A$3:$D$55,4,FALSE)</f>
        <v>#ERROR!</v>
      </c>
      <c r="E8933" s="79" t="str">
        <f>VLOOKUP(G8933,[1]Macrodata_CCF!$A$3:$B$55,2,FALSE)</f>
        <v>#ERROR!</v>
      </c>
      <c r="F8933" s="78">
        <v>0.0</v>
      </c>
      <c r="G8933" s="80">
        <v>16.0</v>
      </c>
      <c r="H8933" s="81">
        <v>105780.0</v>
      </c>
      <c r="I8933" s="81">
        <v>980000.0</v>
      </c>
      <c r="J8933" s="81">
        <v>263140.0</v>
      </c>
      <c r="K8933" s="81">
        <v>980000.0</v>
      </c>
      <c r="L8933" s="82">
        <v>0.1800004575507309</v>
      </c>
      <c r="N8933" s="83">
        <f t="shared" si="1"/>
        <v>0.1800004576</v>
      </c>
      <c r="O8933" s="83">
        <f t="shared" si="2"/>
        <v>0.1800004576</v>
      </c>
      <c r="Q8933" s="83">
        <f t="shared" si="3"/>
        <v>0.8920612245</v>
      </c>
      <c r="R8933" s="83">
        <f t="shared" si="4"/>
        <v>0.1800004576</v>
      </c>
      <c r="S8933" s="83" t="b">
        <f t="shared" si="5"/>
        <v>0</v>
      </c>
      <c r="T8933" s="72"/>
      <c r="U8933" s="72"/>
      <c r="V8933" s="72"/>
      <c r="W8933" s="72"/>
      <c r="X8933" s="72"/>
      <c r="Y8933" s="72"/>
      <c r="Z8933" s="72"/>
      <c r="AA8933" s="72"/>
      <c r="AB8933" s="72"/>
      <c r="AC8933" s="72"/>
      <c r="AD8933" s="72"/>
      <c r="AE8933" s="72"/>
      <c r="AF8933" s="72"/>
      <c r="AG8933" s="72"/>
      <c r="AH8933" s="72"/>
      <c r="AI8933" s="72"/>
      <c r="AJ8933" s="72"/>
      <c r="AK8933" s="72"/>
    </row>
    <row r="8934" ht="14.25" customHeight="1">
      <c r="A8934" s="78">
        <v>8931.0</v>
      </c>
      <c r="C8934" s="78" t="str">
        <f>VLOOKUP(G8934,[1]Macrodata_CCF!$A$3:$D$55,4,FALSE)</f>
        <v>#ERROR!</v>
      </c>
      <c r="E8934" s="79" t="str">
        <f>VLOOKUP(G8934,[1]Macrodata_CCF!$A$3:$B$55,2,FALSE)</f>
        <v>#ERROR!</v>
      </c>
      <c r="F8934" s="78">
        <v>0.0</v>
      </c>
      <c r="G8934" s="80">
        <v>4.0</v>
      </c>
      <c r="H8934" s="81">
        <v>247790.0</v>
      </c>
      <c r="I8934" s="81">
        <v>250000.0</v>
      </c>
      <c r="J8934" s="81">
        <v>248300.0</v>
      </c>
      <c r="K8934" s="81">
        <v>250000.0</v>
      </c>
      <c r="L8934" s="82">
        <v>0.2307692307692308</v>
      </c>
      <c r="N8934" s="83">
        <f t="shared" si="1"/>
        <v>0.2307692308</v>
      </c>
      <c r="O8934" s="83">
        <f t="shared" si="2"/>
        <v>0.2307692308</v>
      </c>
      <c r="Q8934" s="83">
        <f t="shared" si="3"/>
        <v>0.00884</v>
      </c>
      <c r="R8934" s="83">
        <f t="shared" si="4"/>
        <v>0.00204</v>
      </c>
      <c r="S8934" s="83" t="b">
        <f t="shared" si="5"/>
        <v>0</v>
      </c>
      <c r="T8934" s="72"/>
      <c r="U8934" s="72"/>
      <c r="V8934" s="72"/>
      <c r="W8934" s="72"/>
      <c r="X8934" s="72"/>
      <c r="Y8934" s="72"/>
      <c r="Z8934" s="72"/>
      <c r="AA8934" s="72"/>
      <c r="AB8934" s="72"/>
      <c r="AC8934" s="72"/>
      <c r="AD8934" s="72"/>
      <c r="AE8934" s="72"/>
      <c r="AF8934" s="72"/>
      <c r="AG8934" s="72"/>
      <c r="AH8934" s="72"/>
      <c r="AI8934" s="72"/>
      <c r="AJ8934" s="72"/>
      <c r="AK8934" s="72"/>
    </row>
    <row r="8935" ht="14.25" customHeight="1">
      <c r="A8935" s="78">
        <v>8932.0</v>
      </c>
      <c r="C8935" s="78" t="str">
        <f>VLOOKUP(G8935,[1]Macrodata_CCF!$A$3:$D$55,4,FALSE)</f>
        <v>#ERROR!</v>
      </c>
      <c r="E8935" s="79" t="str">
        <f>VLOOKUP(G8935,[1]Macrodata_CCF!$A$3:$B$55,2,FALSE)</f>
        <v>#ERROR!</v>
      </c>
      <c r="F8935" s="78">
        <v>0.0</v>
      </c>
      <c r="G8935" s="80">
        <v>8.0</v>
      </c>
      <c r="H8935" s="81">
        <v>619080.0</v>
      </c>
      <c r="I8935" s="81">
        <v>660000.0</v>
      </c>
      <c r="J8935" s="81">
        <v>634630.0</v>
      </c>
      <c r="K8935" s="81">
        <v>660000.0</v>
      </c>
      <c r="L8935" s="82">
        <v>0.3800097751710655</v>
      </c>
      <c r="N8935" s="83">
        <f t="shared" si="1"/>
        <v>0.3800097752</v>
      </c>
      <c r="O8935" s="83">
        <f t="shared" si="2"/>
        <v>0.3800097752</v>
      </c>
      <c r="Q8935" s="83">
        <f t="shared" si="3"/>
        <v>0.062</v>
      </c>
      <c r="R8935" s="83">
        <f t="shared" si="4"/>
        <v>0.02356060606</v>
      </c>
      <c r="S8935" s="83" t="b">
        <f t="shared" si="5"/>
        <v>0</v>
      </c>
      <c r="T8935" s="72"/>
      <c r="U8935" s="72"/>
      <c r="V8935" s="72"/>
      <c r="W8935" s="72"/>
      <c r="X8935" s="72"/>
      <c r="Y8935" s="72"/>
      <c r="Z8935" s="72"/>
      <c r="AA8935" s="72"/>
      <c r="AB8935" s="72"/>
      <c r="AC8935" s="72"/>
      <c r="AD8935" s="72"/>
      <c r="AE8935" s="72"/>
      <c r="AF8935" s="72"/>
      <c r="AG8935" s="72"/>
      <c r="AH8935" s="72"/>
      <c r="AI8935" s="72"/>
      <c r="AJ8935" s="72"/>
      <c r="AK8935" s="72"/>
    </row>
    <row r="8936" ht="14.25" customHeight="1">
      <c r="A8936" s="78">
        <v>8933.0</v>
      </c>
      <c r="C8936" s="78" t="str">
        <f>VLOOKUP(G8936,[1]Macrodata_CCF!$A$3:$D$55,4,FALSE)</f>
        <v>#ERROR!</v>
      </c>
      <c r="E8936" s="79" t="str">
        <f>VLOOKUP(G8936,[1]Macrodata_CCF!$A$3:$B$55,2,FALSE)</f>
        <v>#ERROR!</v>
      </c>
      <c r="F8936" s="78">
        <v>1.0</v>
      </c>
      <c r="G8936" s="80">
        <v>51.0</v>
      </c>
      <c r="H8936" s="81">
        <v>52475.0</v>
      </c>
      <c r="I8936" s="81">
        <v>210000.0</v>
      </c>
      <c r="J8936" s="81">
        <v>385560.0</v>
      </c>
      <c r="K8936" s="81">
        <v>378000.0</v>
      </c>
      <c r="L8936" s="82">
        <v>2.114489763529598</v>
      </c>
      <c r="N8936" s="83">
        <f t="shared" si="1"/>
        <v>2.114489764</v>
      </c>
      <c r="O8936" s="83">
        <f t="shared" si="2"/>
        <v>1</v>
      </c>
      <c r="Q8936" s="83">
        <f t="shared" si="3"/>
        <v>0.7501190476</v>
      </c>
      <c r="R8936" s="83">
        <f t="shared" si="4"/>
        <v>2.114489764</v>
      </c>
      <c r="S8936" s="83" t="b">
        <f t="shared" si="5"/>
        <v>0</v>
      </c>
      <c r="T8936" s="72"/>
      <c r="U8936" s="72"/>
      <c r="V8936" s="72"/>
      <c r="W8936" s="72"/>
      <c r="X8936" s="72"/>
      <c r="Y8936" s="72"/>
      <c r="Z8936" s="72"/>
      <c r="AA8936" s="72"/>
      <c r="AB8936" s="72"/>
      <c r="AC8936" s="72"/>
      <c r="AD8936" s="72"/>
      <c r="AE8936" s="72"/>
      <c r="AF8936" s="72"/>
      <c r="AG8936" s="72"/>
      <c r="AH8936" s="72"/>
      <c r="AI8936" s="72"/>
      <c r="AJ8936" s="72"/>
      <c r="AK8936" s="72"/>
    </row>
    <row r="8937" ht="14.25" customHeight="1">
      <c r="A8937" s="78">
        <v>8934.0</v>
      </c>
      <c r="C8937" s="78" t="str">
        <f>VLOOKUP(G8937,[1]Macrodata_CCF!$A$3:$D$55,4,FALSE)</f>
        <v>#ERROR!</v>
      </c>
      <c r="E8937" s="79" t="str">
        <f>VLOOKUP(G8937,[1]Macrodata_CCF!$A$3:$B$55,2,FALSE)</f>
        <v>#ERROR!</v>
      </c>
      <c r="F8937" s="78">
        <v>0.0</v>
      </c>
      <c r="G8937" s="80">
        <v>47.0</v>
      </c>
      <c r="H8937" s="81">
        <v>17415.0</v>
      </c>
      <c r="I8937" s="81">
        <v>110000.0</v>
      </c>
      <c r="J8937" s="81">
        <v>31305.0</v>
      </c>
      <c r="K8937" s="81">
        <v>187000.0</v>
      </c>
      <c r="L8937" s="82">
        <v>0.1500243019927634</v>
      </c>
      <c r="N8937" s="83">
        <f t="shared" si="1"/>
        <v>0.150024302</v>
      </c>
      <c r="O8937" s="83">
        <f t="shared" si="2"/>
        <v>0.150024302</v>
      </c>
      <c r="Q8937" s="83">
        <f t="shared" si="3"/>
        <v>0.8416818182</v>
      </c>
      <c r="R8937" s="83">
        <f t="shared" si="4"/>
        <v>0.150024302</v>
      </c>
      <c r="S8937" s="83" t="b">
        <f t="shared" si="5"/>
        <v>0</v>
      </c>
      <c r="T8937" s="72"/>
      <c r="U8937" s="72"/>
      <c r="V8937" s="72"/>
      <c r="W8937" s="72"/>
      <c r="X8937" s="72"/>
      <c r="Y8937" s="72"/>
      <c r="Z8937" s="72"/>
      <c r="AA8937" s="72"/>
      <c r="AB8937" s="72"/>
      <c r="AC8937" s="72"/>
      <c r="AD8937" s="72"/>
      <c r="AE8937" s="72"/>
      <c r="AF8937" s="72"/>
      <c r="AG8937" s="72"/>
      <c r="AH8937" s="72"/>
      <c r="AI8937" s="72"/>
      <c r="AJ8937" s="72"/>
      <c r="AK8937" s="72"/>
    </row>
    <row r="8938" ht="14.25" customHeight="1">
      <c r="A8938" s="78">
        <v>8935.0</v>
      </c>
      <c r="C8938" s="78" t="str">
        <f>VLOOKUP(G8938,[1]Macrodata_CCF!$A$3:$D$55,4,FALSE)</f>
        <v>#ERROR!</v>
      </c>
      <c r="E8938" s="79" t="str">
        <f>VLOOKUP(G8938,[1]Macrodata_CCF!$A$3:$B$55,2,FALSE)</f>
        <v>#ERROR!</v>
      </c>
      <c r="F8938" s="78">
        <v>0.0</v>
      </c>
      <c r="G8938" s="80">
        <v>2.0</v>
      </c>
      <c r="H8938" s="81">
        <v>635530.0</v>
      </c>
      <c r="I8938" s="81">
        <v>860000.0</v>
      </c>
      <c r="J8938" s="81">
        <v>608595.0</v>
      </c>
      <c r="K8938" s="81">
        <v>860000.0</v>
      </c>
      <c r="L8938" s="82">
        <v>-0.1199937630863813</v>
      </c>
      <c r="N8938" s="83">
        <f t="shared" si="1"/>
        <v>-0.1199937631</v>
      </c>
      <c r="O8938" s="83">
        <f t="shared" si="2"/>
        <v>0</v>
      </c>
      <c r="Q8938" s="83">
        <f t="shared" si="3"/>
        <v>0.2610116279</v>
      </c>
      <c r="R8938" s="83">
        <f t="shared" si="4"/>
        <v>-0.1199937631</v>
      </c>
      <c r="S8938" s="83" t="b">
        <f t="shared" si="5"/>
        <v>0</v>
      </c>
      <c r="T8938" s="72"/>
      <c r="U8938" s="72"/>
      <c r="V8938" s="72"/>
      <c r="W8938" s="72"/>
      <c r="X8938" s="72"/>
      <c r="Y8938" s="72"/>
      <c r="Z8938" s="72"/>
      <c r="AA8938" s="72"/>
      <c r="AB8938" s="72"/>
      <c r="AC8938" s="72"/>
      <c r="AD8938" s="72"/>
      <c r="AE8938" s="72"/>
      <c r="AF8938" s="72"/>
      <c r="AG8938" s="72"/>
      <c r="AH8938" s="72"/>
      <c r="AI8938" s="72"/>
      <c r="AJ8938" s="72"/>
      <c r="AK8938" s="72"/>
    </row>
    <row r="8939" ht="14.25" customHeight="1">
      <c r="A8939" s="78">
        <v>8936.0</v>
      </c>
      <c r="C8939" s="78" t="str">
        <f>VLOOKUP(G8939,[1]Macrodata_CCF!$A$3:$D$55,4,FALSE)</f>
        <v>#ERROR!</v>
      </c>
      <c r="E8939" s="79" t="str">
        <f>VLOOKUP(G8939,[1]Macrodata_CCF!$A$3:$B$55,2,FALSE)</f>
        <v>#ERROR!</v>
      </c>
      <c r="F8939" s="78">
        <v>0.0</v>
      </c>
      <c r="G8939" s="80">
        <v>35.0</v>
      </c>
      <c r="H8939" s="81">
        <v>46195.0</v>
      </c>
      <c r="I8939" s="81">
        <v>70000.0</v>
      </c>
      <c r="J8939" s="81">
        <v>46910.0</v>
      </c>
      <c r="K8939" s="81">
        <v>126000.0</v>
      </c>
      <c r="L8939" s="82">
        <v>0.03003570678428901</v>
      </c>
      <c r="N8939" s="83">
        <f t="shared" si="1"/>
        <v>0.03003570678</v>
      </c>
      <c r="O8939" s="83">
        <f t="shared" si="2"/>
        <v>0.03003570678</v>
      </c>
      <c r="Q8939" s="83">
        <f t="shared" si="3"/>
        <v>0.3400714286</v>
      </c>
      <c r="R8939" s="83">
        <f t="shared" si="4"/>
        <v>0.03003570678</v>
      </c>
      <c r="S8939" s="83" t="b">
        <f t="shared" si="5"/>
        <v>0</v>
      </c>
      <c r="T8939" s="72"/>
      <c r="U8939" s="72"/>
      <c r="V8939" s="72"/>
      <c r="W8939" s="72"/>
      <c r="X8939" s="72"/>
      <c r="Y8939" s="72"/>
      <c r="Z8939" s="72"/>
      <c r="AA8939" s="72"/>
      <c r="AB8939" s="72"/>
      <c r="AC8939" s="72"/>
      <c r="AD8939" s="72"/>
      <c r="AE8939" s="72"/>
      <c r="AF8939" s="72"/>
      <c r="AG8939" s="72"/>
      <c r="AH8939" s="72"/>
      <c r="AI8939" s="72"/>
      <c r="AJ8939" s="72"/>
      <c r="AK8939" s="72"/>
    </row>
    <row r="8940" ht="14.25" customHeight="1">
      <c r="A8940" s="78">
        <v>8937.0</v>
      </c>
      <c r="C8940" s="78" t="str">
        <f>VLOOKUP(G8940,[1]Macrodata_CCF!$A$3:$D$55,4,FALSE)</f>
        <v>#ERROR!</v>
      </c>
      <c r="E8940" s="79" t="str">
        <f>VLOOKUP(G8940,[1]Macrodata_CCF!$A$3:$B$55,2,FALSE)</f>
        <v>#ERROR!</v>
      </c>
      <c r="F8940" s="78">
        <v>0.0</v>
      </c>
      <c r="G8940" s="80">
        <v>39.0</v>
      </c>
      <c r="H8940" s="81">
        <v>190685.0</v>
      </c>
      <c r="I8940" s="81">
        <v>210000.0</v>
      </c>
      <c r="J8940" s="81">
        <v>192230.0</v>
      </c>
      <c r="K8940" s="81">
        <v>210000.0</v>
      </c>
      <c r="L8940" s="82">
        <v>0.07998964535335232</v>
      </c>
      <c r="N8940" s="83">
        <f t="shared" si="1"/>
        <v>0.07998964535</v>
      </c>
      <c r="O8940" s="83">
        <f t="shared" si="2"/>
        <v>0.07998964535</v>
      </c>
      <c r="Q8940" s="83">
        <f t="shared" si="3"/>
        <v>0.09197619048</v>
      </c>
      <c r="R8940" s="83">
        <f t="shared" si="4"/>
        <v>0.007357142857</v>
      </c>
      <c r="S8940" s="83" t="b">
        <f t="shared" si="5"/>
        <v>0</v>
      </c>
      <c r="T8940" s="72"/>
      <c r="U8940" s="72"/>
      <c r="V8940" s="72"/>
      <c r="W8940" s="72"/>
      <c r="X8940" s="72"/>
      <c r="Y8940" s="72"/>
      <c r="Z8940" s="72"/>
      <c r="AA8940" s="72"/>
      <c r="AB8940" s="72"/>
      <c r="AC8940" s="72"/>
      <c r="AD8940" s="72"/>
      <c r="AE8940" s="72"/>
      <c r="AF8940" s="72"/>
      <c r="AG8940" s="72"/>
      <c r="AH8940" s="72"/>
      <c r="AI8940" s="72"/>
      <c r="AJ8940" s="72"/>
      <c r="AK8940" s="72"/>
    </row>
    <row r="8941" ht="14.25" customHeight="1">
      <c r="A8941" s="78">
        <v>8938.0</v>
      </c>
      <c r="C8941" s="78" t="str">
        <f>VLOOKUP(G8941,[1]Macrodata_CCF!$A$3:$D$55,4,FALSE)</f>
        <v>#ERROR!</v>
      </c>
      <c r="E8941" s="79" t="str">
        <f>VLOOKUP(G8941,[1]Macrodata_CCF!$A$3:$B$55,2,FALSE)</f>
        <v>#ERROR!</v>
      </c>
      <c r="F8941" s="78">
        <v>0.0</v>
      </c>
      <c r="G8941" s="80">
        <v>18.0</v>
      </c>
      <c r="H8941" s="81">
        <v>101065.0</v>
      </c>
      <c r="I8941" s="81">
        <v>760000.0</v>
      </c>
      <c r="J8941" s="81">
        <v>219675.0</v>
      </c>
      <c r="K8941" s="81">
        <v>760000.0</v>
      </c>
      <c r="L8941" s="82">
        <v>0.1800025799206295</v>
      </c>
      <c r="N8941" s="83">
        <f t="shared" si="1"/>
        <v>0.1800025799</v>
      </c>
      <c r="O8941" s="83">
        <f t="shared" si="2"/>
        <v>0.1800025799</v>
      </c>
      <c r="Q8941" s="83">
        <f t="shared" si="3"/>
        <v>0.8670197368</v>
      </c>
      <c r="R8941" s="83">
        <f t="shared" si="4"/>
        <v>0.1800025799</v>
      </c>
      <c r="S8941" s="83" t="b">
        <f t="shared" si="5"/>
        <v>0</v>
      </c>
      <c r="T8941" s="72"/>
      <c r="U8941" s="72"/>
      <c r="V8941" s="72"/>
      <c r="W8941" s="72"/>
      <c r="X8941" s="72"/>
      <c r="Y8941" s="72"/>
      <c r="Z8941" s="72"/>
      <c r="AA8941" s="72"/>
      <c r="AB8941" s="72"/>
      <c r="AC8941" s="72"/>
      <c r="AD8941" s="72"/>
      <c r="AE8941" s="72"/>
      <c r="AF8941" s="72"/>
      <c r="AG8941" s="72"/>
      <c r="AH8941" s="72"/>
      <c r="AI8941" s="72"/>
      <c r="AJ8941" s="72"/>
      <c r="AK8941" s="72"/>
    </row>
    <row r="8942" ht="14.25" customHeight="1">
      <c r="A8942" s="78">
        <v>8939.0</v>
      </c>
      <c r="C8942" s="78" t="str">
        <f>VLOOKUP(G8942,[1]Macrodata_CCF!$A$3:$D$55,4,FALSE)</f>
        <v>#ERROR!</v>
      </c>
      <c r="E8942" s="79" t="str">
        <f>VLOOKUP(G8942,[1]Macrodata_CCF!$A$3:$B$55,2,FALSE)</f>
        <v>#ERROR!</v>
      </c>
      <c r="F8942" s="78">
        <v>0.0</v>
      </c>
      <c r="G8942" s="80">
        <v>32.0</v>
      </c>
      <c r="H8942" s="81">
        <v>42515.0</v>
      </c>
      <c r="I8942" s="81">
        <v>270000.0</v>
      </c>
      <c r="J8942" s="81">
        <v>74365.0</v>
      </c>
      <c r="K8942" s="81">
        <v>270000.0</v>
      </c>
      <c r="L8942" s="82">
        <v>0.140009231377893</v>
      </c>
      <c r="N8942" s="83">
        <f t="shared" si="1"/>
        <v>0.1400092314</v>
      </c>
      <c r="O8942" s="83">
        <f t="shared" si="2"/>
        <v>0.1400092314</v>
      </c>
      <c r="Q8942" s="83">
        <f t="shared" si="3"/>
        <v>0.842537037</v>
      </c>
      <c r="R8942" s="83">
        <f t="shared" si="4"/>
        <v>0.1400092314</v>
      </c>
      <c r="S8942" s="83" t="b">
        <f t="shared" si="5"/>
        <v>0</v>
      </c>
      <c r="T8942" s="72"/>
      <c r="U8942" s="72"/>
      <c r="V8942" s="72"/>
      <c r="W8942" s="72"/>
      <c r="X8942" s="72"/>
      <c r="Y8942" s="72"/>
      <c r="Z8942" s="72"/>
      <c r="AA8942" s="72"/>
      <c r="AB8942" s="72"/>
      <c r="AC8942" s="72"/>
      <c r="AD8942" s="72"/>
      <c r="AE8942" s="72"/>
      <c r="AF8942" s="72"/>
      <c r="AG8942" s="72"/>
      <c r="AH8942" s="72"/>
      <c r="AI8942" s="72"/>
      <c r="AJ8942" s="72"/>
      <c r="AK8942" s="72"/>
    </row>
    <row r="8943" ht="14.25" customHeight="1">
      <c r="A8943" s="78">
        <v>8940.0</v>
      </c>
      <c r="C8943" s="78" t="str">
        <f>VLOOKUP(G8943,[1]Macrodata_CCF!$A$3:$D$55,4,FALSE)</f>
        <v>#ERROR!</v>
      </c>
      <c r="E8943" s="79" t="str">
        <f>VLOOKUP(G8943,[1]Macrodata_CCF!$A$3:$B$55,2,FALSE)</f>
        <v>#ERROR!</v>
      </c>
      <c r="F8943" s="78">
        <v>0.0</v>
      </c>
      <c r="G8943" s="80">
        <v>23.0</v>
      </c>
      <c r="H8943" s="81">
        <v>0.0</v>
      </c>
      <c r="I8943" s="81">
        <v>150000.0</v>
      </c>
      <c r="J8943" s="81">
        <v>30000.0</v>
      </c>
      <c r="K8943" s="81">
        <v>255000.0</v>
      </c>
      <c r="L8943" s="82">
        <v>0.2</v>
      </c>
      <c r="N8943" s="83">
        <f t="shared" si="1"/>
        <v>0.2</v>
      </c>
      <c r="O8943" s="83">
        <f t="shared" si="2"/>
        <v>0.2</v>
      </c>
      <c r="Q8943" s="83">
        <f t="shared" si="3"/>
        <v>1</v>
      </c>
      <c r="R8943" s="83">
        <f t="shared" si="4"/>
        <v>0.2</v>
      </c>
      <c r="S8943" s="83" t="b">
        <f t="shared" si="5"/>
        <v>0</v>
      </c>
      <c r="T8943" s="72"/>
      <c r="U8943" s="72"/>
      <c r="V8943" s="72"/>
      <c r="W8943" s="72"/>
      <c r="X8943" s="72"/>
      <c r="Y8943" s="72"/>
      <c r="Z8943" s="72"/>
      <c r="AA8943" s="72"/>
      <c r="AB8943" s="72"/>
      <c r="AC8943" s="72"/>
      <c r="AD8943" s="72"/>
      <c r="AE8943" s="72"/>
      <c r="AF8943" s="72"/>
      <c r="AG8943" s="72"/>
      <c r="AH8943" s="72"/>
      <c r="AI8943" s="72"/>
      <c r="AJ8943" s="72"/>
      <c r="AK8943" s="72"/>
    </row>
    <row r="8944" ht="14.25" customHeight="1">
      <c r="A8944" s="78">
        <v>8941.0</v>
      </c>
      <c r="C8944" s="78" t="str">
        <f>VLOOKUP(G8944,[1]Macrodata_CCF!$A$3:$D$55,4,FALSE)</f>
        <v>#ERROR!</v>
      </c>
      <c r="E8944" s="79" t="str">
        <f>VLOOKUP(G8944,[1]Macrodata_CCF!$A$3:$B$55,2,FALSE)</f>
        <v>#ERROR!</v>
      </c>
      <c r="F8944" s="78">
        <v>0.0</v>
      </c>
      <c r="G8944" s="80">
        <v>37.0</v>
      </c>
      <c r="H8944" s="81">
        <v>401785.0</v>
      </c>
      <c r="I8944" s="81">
        <v>590000.0</v>
      </c>
      <c r="J8944" s="81">
        <v>343440.0</v>
      </c>
      <c r="K8944" s="81">
        <v>1062000.0</v>
      </c>
      <c r="L8944" s="82">
        <v>-0.3099912334298541</v>
      </c>
      <c r="N8944" s="83">
        <f t="shared" si="1"/>
        <v>-0.3099912334</v>
      </c>
      <c r="O8944" s="83">
        <f t="shared" si="2"/>
        <v>0</v>
      </c>
      <c r="Q8944" s="83">
        <f t="shared" si="3"/>
        <v>0.3190084746</v>
      </c>
      <c r="R8944" s="83">
        <f t="shared" si="4"/>
        <v>-0.3099912334</v>
      </c>
      <c r="S8944" s="83" t="b">
        <f t="shared" si="5"/>
        <v>0</v>
      </c>
      <c r="T8944" s="72"/>
      <c r="U8944" s="72"/>
      <c r="V8944" s="72"/>
      <c r="W8944" s="72"/>
      <c r="X8944" s="72"/>
      <c r="Y8944" s="72"/>
      <c r="Z8944" s="72"/>
      <c r="AA8944" s="72"/>
      <c r="AB8944" s="72"/>
      <c r="AC8944" s="72"/>
      <c r="AD8944" s="72"/>
      <c r="AE8944" s="72"/>
      <c r="AF8944" s="72"/>
      <c r="AG8944" s="72"/>
      <c r="AH8944" s="72"/>
      <c r="AI8944" s="72"/>
      <c r="AJ8944" s="72"/>
      <c r="AK8944" s="72"/>
    </row>
    <row r="8945" ht="14.25" customHeight="1">
      <c r="A8945" s="78">
        <v>8942.0</v>
      </c>
      <c r="C8945" s="78" t="str">
        <f>VLOOKUP(G8945,[1]Macrodata_CCF!$A$3:$D$55,4,FALSE)</f>
        <v>#ERROR!</v>
      </c>
      <c r="E8945" s="79" t="str">
        <f>VLOOKUP(G8945,[1]Macrodata_CCF!$A$3:$B$55,2,FALSE)</f>
        <v>#ERROR!</v>
      </c>
      <c r="F8945" s="78">
        <v>0.0</v>
      </c>
      <c r="G8945" s="80">
        <v>14.0</v>
      </c>
      <c r="H8945" s="81">
        <v>265295.0</v>
      </c>
      <c r="I8945" s="81">
        <v>720000.0</v>
      </c>
      <c r="J8945" s="81">
        <v>351690.0</v>
      </c>
      <c r="K8945" s="81">
        <v>720000.0</v>
      </c>
      <c r="L8945" s="82">
        <v>0.1900023091894745</v>
      </c>
      <c r="N8945" s="83">
        <f t="shared" si="1"/>
        <v>0.1900023092</v>
      </c>
      <c r="O8945" s="83">
        <f t="shared" si="2"/>
        <v>0.1900023092</v>
      </c>
      <c r="Q8945" s="83">
        <f t="shared" si="3"/>
        <v>0.6315347222</v>
      </c>
      <c r="R8945" s="83">
        <f t="shared" si="4"/>
        <v>0.1900023092</v>
      </c>
      <c r="S8945" s="83" t="b">
        <f t="shared" si="5"/>
        <v>0</v>
      </c>
      <c r="T8945" s="72"/>
      <c r="U8945" s="72"/>
      <c r="V8945" s="72"/>
      <c r="W8945" s="72"/>
      <c r="X8945" s="72"/>
      <c r="Y8945" s="72"/>
      <c r="Z8945" s="72"/>
      <c r="AA8945" s="72"/>
      <c r="AB8945" s="72"/>
      <c r="AC8945" s="72"/>
      <c r="AD8945" s="72"/>
      <c r="AE8945" s="72"/>
      <c r="AF8945" s="72"/>
      <c r="AG8945" s="72"/>
      <c r="AH8945" s="72"/>
      <c r="AI8945" s="72"/>
      <c r="AJ8945" s="72"/>
      <c r="AK8945" s="72"/>
    </row>
    <row r="8946" ht="14.25" customHeight="1">
      <c r="A8946" s="78">
        <v>8943.0</v>
      </c>
      <c r="C8946" s="78" t="str">
        <f>VLOOKUP(G8946,[1]Macrodata_CCF!$A$3:$D$55,4,FALSE)</f>
        <v>#ERROR!</v>
      </c>
      <c r="E8946" s="79" t="str">
        <f>VLOOKUP(G8946,[1]Macrodata_CCF!$A$3:$B$55,2,FALSE)</f>
        <v>#ERROR!</v>
      </c>
      <c r="F8946" s="78">
        <v>0.0</v>
      </c>
      <c r="G8946" s="80">
        <v>43.0</v>
      </c>
      <c r="H8946" s="81">
        <v>657085.0</v>
      </c>
      <c r="I8946" s="81">
        <v>870000.0</v>
      </c>
      <c r="J8946" s="81">
        <v>633665.0</v>
      </c>
      <c r="K8946" s="81">
        <v>870000.0</v>
      </c>
      <c r="L8946" s="82">
        <v>-0.1099969471385295</v>
      </c>
      <c r="N8946" s="83">
        <f t="shared" si="1"/>
        <v>-0.1099969471</v>
      </c>
      <c r="O8946" s="83">
        <f t="shared" si="2"/>
        <v>0</v>
      </c>
      <c r="Q8946" s="83">
        <f t="shared" si="3"/>
        <v>0.2447298851</v>
      </c>
      <c r="R8946" s="83">
        <f t="shared" si="4"/>
        <v>-0.1099969471</v>
      </c>
      <c r="S8946" s="83" t="b">
        <f t="shared" si="5"/>
        <v>0</v>
      </c>
      <c r="T8946" s="72"/>
      <c r="U8946" s="72"/>
      <c r="V8946" s="72"/>
      <c r="W8946" s="72"/>
      <c r="X8946" s="72"/>
      <c r="Y8946" s="72"/>
      <c r="Z8946" s="72"/>
      <c r="AA8946" s="72"/>
      <c r="AB8946" s="72"/>
      <c r="AC8946" s="72"/>
      <c r="AD8946" s="72"/>
      <c r="AE8946" s="72"/>
      <c r="AF8946" s="72"/>
      <c r="AG8946" s="72"/>
      <c r="AH8946" s="72"/>
      <c r="AI8946" s="72"/>
      <c r="AJ8946" s="72"/>
      <c r="AK8946" s="72"/>
    </row>
    <row r="8947" ht="14.25" customHeight="1">
      <c r="A8947" s="78">
        <v>8944.0</v>
      </c>
      <c r="C8947" s="78" t="str">
        <f>VLOOKUP(G8947,[1]Macrodata_CCF!$A$3:$D$55,4,FALSE)</f>
        <v>#ERROR!</v>
      </c>
      <c r="E8947" s="79" t="str">
        <f>VLOOKUP(G8947,[1]Macrodata_CCF!$A$3:$B$55,2,FALSE)</f>
        <v>#ERROR!</v>
      </c>
      <c r="F8947" s="78">
        <v>0.0</v>
      </c>
      <c r="G8947" s="80">
        <v>1.0</v>
      </c>
      <c r="H8947" s="81">
        <v>0.0</v>
      </c>
      <c r="I8947" s="81">
        <v>950000.0</v>
      </c>
      <c r="J8947" s="81">
        <v>332500.0</v>
      </c>
      <c r="K8947" s="81">
        <v>950000.0</v>
      </c>
      <c r="L8947" s="82">
        <v>0.35</v>
      </c>
      <c r="N8947" s="83">
        <f t="shared" si="1"/>
        <v>0.35</v>
      </c>
      <c r="O8947" s="83">
        <f t="shared" si="2"/>
        <v>0.35</v>
      </c>
      <c r="Q8947" s="83">
        <f t="shared" si="3"/>
        <v>1</v>
      </c>
      <c r="R8947" s="83">
        <f t="shared" si="4"/>
        <v>0.35</v>
      </c>
      <c r="S8947" s="83" t="b">
        <f t="shared" si="5"/>
        <v>0</v>
      </c>
      <c r="T8947" s="72"/>
      <c r="U8947" s="72"/>
      <c r="V8947" s="72"/>
      <c r="W8947" s="72"/>
      <c r="X8947" s="72"/>
      <c r="Y8947" s="72"/>
      <c r="Z8947" s="72"/>
      <c r="AA8947" s="72"/>
      <c r="AB8947" s="72"/>
      <c r="AC8947" s="72"/>
      <c r="AD8947" s="72"/>
      <c r="AE8947" s="72"/>
      <c r="AF8947" s="72"/>
      <c r="AG8947" s="72"/>
      <c r="AH8947" s="72"/>
      <c r="AI8947" s="72"/>
      <c r="AJ8947" s="72"/>
      <c r="AK8947" s="72"/>
    </row>
    <row r="8948" ht="14.25" customHeight="1">
      <c r="A8948" s="78">
        <v>8945.0</v>
      </c>
      <c r="C8948" s="78" t="str">
        <f>VLOOKUP(G8948,[1]Macrodata_CCF!$A$3:$D$55,4,FALSE)</f>
        <v>#ERROR!</v>
      </c>
      <c r="E8948" s="79" t="str">
        <f>VLOOKUP(G8948,[1]Macrodata_CCF!$A$3:$B$55,2,FALSE)</f>
        <v>#ERROR!</v>
      </c>
      <c r="F8948" s="78">
        <v>0.0</v>
      </c>
      <c r="G8948" s="80">
        <v>3.0</v>
      </c>
      <c r="H8948" s="81">
        <v>260650.0</v>
      </c>
      <c r="I8948" s="81">
        <v>600000.0</v>
      </c>
      <c r="J8948" s="81">
        <v>348880.0</v>
      </c>
      <c r="K8948" s="81">
        <v>600000.0</v>
      </c>
      <c r="L8948" s="82">
        <v>0.2599970531899219</v>
      </c>
      <c r="N8948" s="83">
        <f t="shared" si="1"/>
        <v>0.2599970532</v>
      </c>
      <c r="O8948" s="83">
        <f t="shared" si="2"/>
        <v>0.2599970532</v>
      </c>
      <c r="Q8948" s="83">
        <f t="shared" si="3"/>
        <v>0.5655833333</v>
      </c>
      <c r="R8948" s="83">
        <f t="shared" si="4"/>
        <v>0.2599970532</v>
      </c>
      <c r="S8948" s="83" t="b">
        <f t="shared" si="5"/>
        <v>0</v>
      </c>
      <c r="T8948" s="72"/>
      <c r="U8948" s="72"/>
      <c r="V8948" s="72"/>
      <c r="W8948" s="72"/>
      <c r="X8948" s="72"/>
      <c r="Y8948" s="72"/>
      <c r="Z8948" s="72"/>
      <c r="AA8948" s="72"/>
      <c r="AB8948" s="72"/>
      <c r="AC8948" s="72"/>
      <c r="AD8948" s="72"/>
      <c r="AE8948" s="72"/>
      <c r="AF8948" s="72"/>
      <c r="AG8948" s="72"/>
      <c r="AH8948" s="72"/>
      <c r="AI8948" s="72"/>
      <c r="AJ8948" s="72"/>
      <c r="AK8948" s="72"/>
    </row>
    <row r="8949" ht="14.25" customHeight="1">
      <c r="A8949" s="78">
        <v>8946.0</v>
      </c>
      <c r="C8949" s="78" t="str">
        <f>VLOOKUP(G8949,[1]Macrodata_CCF!$A$3:$D$55,4,FALSE)</f>
        <v>#ERROR!</v>
      </c>
      <c r="E8949" s="79" t="str">
        <f>VLOOKUP(G8949,[1]Macrodata_CCF!$A$3:$B$55,2,FALSE)</f>
        <v>#ERROR!</v>
      </c>
      <c r="F8949" s="78">
        <v>0.0</v>
      </c>
      <c r="G8949" s="80">
        <v>23.0</v>
      </c>
      <c r="H8949" s="81">
        <v>427840.0</v>
      </c>
      <c r="I8949" s="81">
        <v>690000.0</v>
      </c>
      <c r="J8949" s="81">
        <v>464540.0</v>
      </c>
      <c r="K8949" s="81">
        <v>690000.0</v>
      </c>
      <c r="L8949" s="82">
        <v>0.1399908452853219</v>
      </c>
      <c r="N8949" s="83">
        <f t="shared" si="1"/>
        <v>0.1399908453</v>
      </c>
      <c r="O8949" s="83">
        <f t="shared" si="2"/>
        <v>0.1399908453</v>
      </c>
      <c r="Q8949" s="83">
        <f t="shared" si="3"/>
        <v>0.379942029</v>
      </c>
      <c r="R8949" s="83">
        <f t="shared" si="4"/>
        <v>0.1399908453</v>
      </c>
      <c r="S8949" s="83" t="b">
        <f t="shared" si="5"/>
        <v>0</v>
      </c>
      <c r="T8949" s="72"/>
      <c r="U8949" s="72"/>
      <c r="V8949" s="72"/>
      <c r="W8949" s="72"/>
      <c r="X8949" s="72"/>
      <c r="Y8949" s="72"/>
      <c r="Z8949" s="72"/>
      <c r="AA8949" s="72"/>
      <c r="AB8949" s="72"/>
      <c r="AC8949" s="72"/>
      <c r="AD8949" s="72"/>
      <c r="AE8949" s="72"/>
      <c r="AF8949" s="72"/>
      <c r="AG8949" s="72"/>
      <c r="AH8949" s="72"/>
      <c r="AI8949" s="72"/>
      <c r="AJ8949" s="72"/>
      <c r="AK8949" s="72"/>
    </row>
    <row r="8950" ht="14.25" customHeight="1">
      <c r="A8950" s="78">
        <v>8947.0</v>
      </c>
      <c r="C8950" s="78" t="str">
        <f>VLOOKUP(G8950,[1]Macrodata_CCF!$A$3:$D$55,4,FALSE)</f>
        <v>#ERROR!</v>
      </c>
      <c r="E8950" s="79" t="str">
        <f>VLOOKUP(G8950,[1]Macrodata_CCF!$A$3:$B$55,2,FALSE)</f>
        <v>#ERROR!</v>
      </c>
      <c r="F8950" s="78">
        <v>0.0</v>
      </c>
      <c r="G8950" s="80">
        <v>33.0</v>
      </c>
      <c r="H8950" s="81">
        <v>17760.0</v>
      </c>
      <c r="I8950" s="81">
        <v>600000.0</v>
      </c>
      <c r="J8950" s="81">
        <v>1162800.0</v>
      </c>
      <c r="K8950" s="81">
        <v>1140000.0</v>
      </c>
      <c r="L8950" s="82">
        <v>1.966611706512778</v>
      </c>
      <c r="N8950" s="83">
        <f t="shared" si="1"/>
        <v>1.966611707</v>
      </c>
      <c r="O8950" s="83">
        <f t="shared" si="2"/>
        <v>1</v>
      </c>
      <c r="Q8950" s="83">
        <f t="shared" si="3"/>
        <v>0.9704</v>
      </c>
      <c r="R8950" s="83">
        <f t="shared" si="4"/>
        <v>1.966611707</v>
      </c>
      <c r="S8950" s="83" t="b">
        <f t="shared" si="5"/>
        <v>0</v>
      </c>
      <c r="T8950" s="72"/>
      <c r="U8950" s="72"/>
      <c r="V8950" s="72"/>
      <c r="W8950" s="72"/>
      <c r="X8950" s="72"/>
      <c r="Y8950" s="72"/>
      <c r="Z8950" s="72"/>
      <c r="AA8950" s="72"/>
      <c r="AB8950" s="72"/>
      <c r="AC8950" s="72"/>
      <c r="AD8950" s="72"/>
      <c r="AE8950" s="72"/>
      <c r="AF8950" s="72"/>
      <c r="AG8950" s="72"/>
      <c r="AH8950" s="72"/>
      <c r="AI8950" s="72"/>
      <c r="AJ8950" s="72"/>
      <c r="AK8950" s="72"/>
    </row>
    <row r="8951" ht="14.25" customHeight="1">
      <c r="A8951" s="78">
        <v>8948.0</v>
      </c>
      <c r="C8951" s="78" t="str">
        <f>VLOOKUP(G8951,[1]Macrodata_CCF!$A$3:$D$55,4,FALSE)</f>
        <v>#ERROR!</v>
      </c>
      <c r="E8951" s="79" t="str">
        <f>VLOOKUP(G8951,[1]Macrodata_CCF!$A$3:$B$55,2,FALSE)</f>
        <v>#ERROR!</v>
      </c>
      <c r="F8951" s="78">
        <v>0.0</v>
      </c>
      <c r="G8951" s="80">
        <v>1.0</v>
      </c>
      <c r="H8951" s="81">
        <v>19800.0</v>
      </c>
      <c r="I8951" s="81">
        <v>90000.0</v>
      </c>
      <c r="J8951" s="81">
        <v>46475.0</v>
      </c>
      <c r="K8951" s="81">
        <v>90000.0</v>
      </c>
      <c r="L8951" s="82">
        <v>0.379985754985755</v>
      </c>
      <c r="N8951" s="83">
        <f t="shared" si="1"/>
        <v>0.379985755</v>
      </c>
      <c r="O8951" s="83">
        <f t="shared" si="2"/>
        <v>0.379985755</v>
      </c>
      <c r="Q8951" s="83">
        <f t="shared" si="3"/>
        <v>0.78</v>
      </c>
      <c r="R8951" s="83">
        <f t="shared" si="4"/>
        <v>0.379985755</v>
      </c>
      <c r="S8951" s="83" t="b">
        <f t="shared" si="5"/>
        <v>0</v>
      </c>
      <c r="T8951" s="72"/>
      <c r="U8951" s="72"/>
      <c r="V8951" s="72"/>
      <c r="W8951" s="72"/>
      <c r="X8951" s="72"/>
      <c r="Y8951" s="72"/>
      <c r="Z8951" s="72"/>
      <c r="AA8951" s="72"/>
      <c r="AB8951" s="72"/>
      <c r="AC8951" s="72"/>
      <c r="AD8951" s="72"/>
      <c r="AE8951" s="72"/>
      <c r="AF8951" s="72"/>
      <c r="AG8951" s="72"/>
      <c r="AH8951" s="72"/>
      <c r="AI8951" s="72"/>
      <c r="AJ8951" s="72"/>
      <c r="AK8951" s="72"/>
    </row>
    <row r="8952" ht="14.25" customHeight="1">
      <c r="A8952" s="78">
        <v>8949.0</v>
      </c>
      <c r="C8952" s="78" t="str">
        <f>VLOOKUP(G8952,[1]Macrodata_CCF!$A$3:$D$55,4,FALSE)</f>
        <v>#ERROR!</v>
      </c>
      <c r="E8952" s="79" t="str">
        <f>VLOOKUP(G8952,[1]Macrodata_CCF!$A$3:$B$55,2,FALSE)</f>
        <v>#ERROR!</v>
      </c>
      <c r="F8952" s="78">
        <v>0.0</v>
      </c>
      <c r="G8952" s="80">
        <v>11.0</v>
      </c>
      <c r="H8952" s="81">
        <v>259620.0</v>
      </c>
      <c r="I8952" s="81">
        <v>430000.0</v>
      </c>
      <c r="J8952" s="81">
        <v>293695.0</v>
      </c>
      <c r="K8952" s="81">
        <v>774000.0</v>
      </c>
      <c r="L8952" s="82">
        <v>0.1999941307665219</v>
      </c>
      <c r="N8952" s="83">
        <f t="shared" si="1"/>
        <v>0.1999941308</v>
      </c>
      <c r="O8952" s="83">
        <f t="shared" si="2"/>
        <v>0.1999941308</v>
      </c>
      <c r="Q8952" s="83">
        <f t="shared" si="3"/>
        <v>0.3962325581</v>
      </c>
      <c r="R8952" s="83">
        <f t="shared" si="4"/>
        <v>0.1999941308</v>
      </c>
      <c r="S8952" s="83" t="b">
        <f t="shared" si="5"/>
        <v>0</v>
      </c>
      <c r="T8952" s="72"/>
      <c r="U8952" s="72"/>
      <c r="V8952" s="72"/>
      <c r="W8952" s="72"/>
      <c r="X8952" s="72"/>
      <c r="Y8952" s="72"/>
      <c r="Z8952" s="72"/>
      <c r="AA8952" s="72"/>
      <c r="AB8952" s="72"/>
      <c r="AC8952" s="72"/>
      <c r="AD8952" s="72"/>
      <c r="AE8952" s="72"/>
      <c r="AF8952" s="72"/>
      <c r="AG8952" s="72"/>
      <c r="AH8952" s="72"/>
      <c r="AI8952" s="72"/>
      <c r="AJ8952" s="72"/>
      <c r="AK8952" s="72"/>
    </row>
    <row r="8953" ht="14.25" customHeight="1">
      <c r="A8953" s="78">
        <v>8950.0</v>
      </c>
      <c r="C8953" s="78" t="str">
        <f>VLOOKUP(G8953,[1]Macrodata_CCF!$A$3:$D$55,4,FALSE)</f>
        <v>#ERROR!</v>
      </c>
      <c r="E8953" s="79" t="str">
        <f>VLOOKUP(G8953,[1]Macrodata_CCF!$A$3:$B$55,2,FALSE)</f>
        <v>#ERROR!</v>
      </c>
      <c r="F8953" s="78">
        <v>0.0</v>
      </c>
      <c r="G8953" s="80">
        <v>46.0</v>
      </c>
      <c r="H8953" s="81">
        <v>152560.0</v>
      </c>
      <c r="I8953" s="81">
        <v>650000.0</v>
      </c>
      <c r="J8953" s="81">
        <v>8300.0</v>
      </c>
      <c r="K8953" s="81">
        <v>650000.0</v>
      </c>
      <c r="L8953" s="82">
        <v>-0.2900048247024767</v>
      </c>
      <c r="N8953" s="83">
        <f t="shared" si="1"/>
        <v>-0.2900048247</v>
      </c>
      <c r="O8953" s="83">
        <f t="shared" si="2"/>
        <v>0</v>
      </c>
      <c r="Q8953" s="83">
        <f t="shared" si="3"/>
        <v>0.7652923077</v>
      </c>
      <c r="R8953" s="83">
        <f t="shared" si="4"/>
        <v>-0.2900048247</v>
      </c>
      <c r="S8953" s="83" t="b">
        <f t="shared" si="5"/>
        <v>0</v>
      </c>
      <c r="T8953" s="72"/>
      <c r="U8953" s="72"/>
      <c r="V8953" s="72"/>
      <c r="W8953" s="72"/>
      <c r="X8953" s="72"/>
      <c r="Y8953" s="72"/>
      <c r="Z8953" s="72"/>
      <c r="AA8953" s="72"/>
      <c r="AB8953" s="72"/>
      <c r="AC8953" s="72"/>
      <c r="AD8953" s="72"/>
      <c r="AE8953" s="72"/>
      <c r="AF8953" s="72"/>
      <c r="AG8953" s="72"/>
      <c r="AH8953" s="72"/>
      <c r="AI8953" s="72"/>
      <c r="AJ8953" s="72"/>
      <c r="AK8953" s="72"/>
    </row>
    <row r="8954" ht="14.25" customHeight="1">
      <c r="A8954" s="78">
        <v>8951.0</v>
      </c>
      <c r="C8954" s="78" t="str">
        <f>VLOOKUP(G8954,[1]Macrodata_CCF!$A$3:$D$55,4,FALSE)</f>
        <v>#ERROR!</v>
      </c>
      <c r="E8954" s="79" t="str">
        <f>VLOOKUP(G8954,[1]Macrodata_CCF!$A$3:$B$55,2,FALSE)</f>
        <v>#ERROR!</v>
      </c>
      <c r="F8954" s="78">
        <v>0.0</v>
      </c>
      <c r="G8954" s="80">
        <v>49.0</v>
      </c>
      <c r="H8954" s="81">
        <v>461325.0</v>
      </c>
      <c r="I8954" s="81">
        <v>650000.0</v>
      </c>
      <c r="J8954" s="81">
        <v>465100.0</v>
      </c>
      <c r="K8954" s="81">
        <v>1170000.0</v>
      </c>
      <c r="L8954" s="82">
        <v>0.02000795017887903</v>
      </c>
      <c r="N8954" s="83">
        <f t="shared" si="1"/>
        <v>0.02000795018</v>
      </c>
      <c r="O8954" s="83">
        <f t="shared" si="2"/>
        <v>0.02000795018</v>
      </c>
      <c r="Q8954" s="83">
        <f t="shared" si="3"/>
        <v>0.2902692308</v>
      </c>
      <c r="R8954" s="83">
        <f t="shared" si="4"/>
        <v>0.02000795018</v>
      </c>
      <c r="S8954" s="83" t="b">
        <f t="shared" si="5"/>
        <v>0</v>
      </c>
      <c r="T8954" s="72"/>
      <c r="U8954" s="72"/>
      <c r="V8954" s="72"/>
      <c r="W8954" s="72"/>
      <c r="X8954" s="72"/>
      <c r="Y8954" s="72"/>
      <c r="Z8954" s="72"/>
      <c r="AA8954" s="72"/>
      <c r="AB8954" s="72"/>
      <c r="AC8954" s="72"/>
      <c r="AD8954" s="72"/>
      <c r="AE8954" s="72"/>
      <c r="AF8954" s="72"/>
      <c r="AG8954" s="72"/>
      <c r="AH8954" s="72"/>
      <c r="AI8954" s="72"/>
      <c r="AJ8954" s="72"/>
      <c r="AK8954" s="72"/>
    </row>
    <row r="8955" ht="14.25" customHeight="1">
      <c r="A8955" s="78">
        <v>8952.0</v>
      </c>
      <c r="C8955" s="78" t="str">
        <f>VLOOKUP(G8955,[1]Macrodata_CCF!$A$3:$D$55,4,FALSE)</f>
        <v>#ERROR!</v>
      </c>
      <c r="E8955" s="79" t="str">
        <f>VLOOKUP(G8955,[1]Macrodata_CCF!$A$3:$B$55,2,FALSE)</f>
        <v>#ERROR!</v>
      </c>
      <c r="F8955" s="78">
        <v>0.0</v>
      </c>
      <c r="G8955" s="80">
        <v>18.0</v>
      </c>
      <c r="H8955" s="81">
        <v>90805.0</v>
      </c>
      <c r="I8955" s="81">
        <v>250000.0</v>
      </c>
      <c r="J8955" s="81">
        <v>121050.0</v>
      </c>
      <c r="K8955" s="81">
        <v>250000.0</v>
      </c>
      <c r="L8955" s="82">
        <v>0.1899871227111404</v>
      </c>
      <c r="N8955" s="83">
        <f t="shared" si="1"/>
        <v>0.1899871227</v>
      </c>
      <c r="O8955" s="83">
        <f t="shared" si="2"/>
        <v>0.1899871227</v>
      </c>
      <c r="Q8955" s="83">
        <f t="shared" si="3"/>
        <v>0.63678</v>
      </c>
      <c r="R8955" s="83">
        <f t="shared" si="4"/>
        <v>0.1899871227</v>
      </c>
      <c r="S8955" s="83" t="b">
        <f t="shared" si="5"/>
        <v>0</v>
      </c>
      <c r="T8955" s="72"/>
      <c r="U8955" s="72"/>
      <c r="V8955" s="72"/>
      <c r="W8955" s="72"/>
      <c r="X8955" s="72"/>
      <c r="Y8955" s="72"/>
      <c r="Z8955" s="72"/>
      <c r="AA8955" s="72"/>
      <c r="AB8955" s="72"/>
      <c r="AC8955" s="72"/>
      <c r="AD8955" s="72"/>
      <c r="AE8955" s="72"/>
      <c r="AF8955" s="72"/>
      <c r="AG8955" s="72"/>
      <c r="AH8955" s="72"/>
      <c r="AI8955" s="72"/>
      <c r="AJ8955" s="72"/>
      <c r="AK8955" s="72"/>
    </row>
    <row r="8956" ht="14.25" customHeight="1">
      <c r="A8956" s="78">
        <v>8953.0</v>
      </c>
      <c r="C8956" s="78" t="str">
        <f>VLOOKUP(G8956,[1]Macrodata_CCF!$A$3:$D$55,4,FALSE)</f>
        <v>#ERROR!</v>
      </c>
      <c r="E8956" s="79" t="str">
        <f>VLOOKUP(G8956,[1]Macrodata_CCF!$A$3:$B$55,2,FALSE)</f>
        <v>#ERROR!</v>
      </c>
      <c r="F8956" s="78">
        <v>0.0</v>
      </c>
      <c r="G8956" s="80">
        <v>53.0</v>
      </c>
      <c r="H8956" s="81">
        <v>455700.0</v>
      </c>
      <c r="I8956" s="81">
        <v>890000.0</v>
      </c>
      <c r="J8956" s="81">
        <v>512160.0</v>
      </c>
      <c r="K8956" s="81">
        <v>890000.0</v>
      </c>
      <c r="L8956" s="82">
        <v>0.130002302555837</v>
      </c>
      <c r="N8956" s="83">
        <f t="shared" si="1"/>
        <v>0.1300023026</v>
      </c>
      <c r="O8956" s="83">
        <f t="shared" si="2"/>
        <v>0.1300023026</v>
      </c>
      <c r="Q8956" s="83">
        <f t="shared" si="3"/>
        <v>0.4879775281</v>
      </c>
      <c r="R8956" s="83">
        <f t="shared" si="4"/>
        <v>0.1300023026</v>
      </c>
      <c r="S8956" s="83" t="b">
        <f t="shared" si="5"/>
        <v>0</v>
      </c>
      <c r="T8956" s="72"/>
      <c r="U8956" s="72"/>
      <c r="V8956" s="72"/>
      <c r="W8956" s="72"/>
      <c r="X8956" s="72"/>
      <c r="Y8956" s="72"/>
      <c r="Z8956" s="72"/>
      <c r="AA8956" s="72"/>
      <c r="AB8956" s="72"/>
      <c r="AC8956" s="72"/>
      <c r="AD8956" s="72"/>
      <c r="AE8956" s="72"/>
      <c r="AF8956" s="72"/>
      <c r="AG8956" s="72"/>
      <c r="AH8956" s="72"/>
      <c r="AI8956" s="72"/>
      <c r="AJ8956" s="72"/>
      <c r="AK8956" s="72"/>
    </row>
    <row r="8957" ht="14.25" customHeight="1">
      <c r="A8957" s="78">
        <v>8954.0</v>
      </c>
      <c r="C8957" s="78" t="str">
        <f>VLOOKUP(G8957,[1]Macrodata_CCF!$A$3:$D$55,4,FALSE)</f>
        <v>#ERROR!</v>
      </c>
      <c r="E8957" s="79" t="str">
        <f>VLOOKUP(G8957,[1]Macrodata_CCF!$A$3:$B$55,2,FALSE)</f>
        <v>#ERROR!</v>
      </c>
      <c r="F8957" s="78">
        <v>0.0</v>
      </c>
      <c r="G8957" s="80">
        <v>43.0</v>
      </c>
      <c r="H8957" s="81">
        <v>0.0</v>
      </c>
      <c r="I8957" s="81">
        <v>790000.0</v>
      </c>
      <c r="J8957" s="81">
        <v>158000.0</v>
      </c>
      <c r="K8957" s="81">
        <v>790000.0</v>
      </c>
      <c r="L8957" s="82">
        <v>0.2</v>
      </c>
      <c r="N8957" s="83">
        <f t="shared" si="1"/>
        <v>0.2</v>
      </c>
      <c r="O8957" s="83">
        <f t="shared" si="2"/>
        <v>0.2</v>
      </c>
      <c r="Q8957" s="83">
        <f t="shared" si="3"/>
        <v>1</v>
      </c>
      <c r="R8957" s="83">
        <f t="shared" si="4"/>
        <v>0.2</v>
      </c>
      <c r="S8957" s="83" t="b">
        <f t="shared" si="5"/>
        <v>0</v>
      </c>
      <c r="T8957" s="72"/>
      <c r="U8957" s="72"/>
      <c r="V8957" s="72"/>
      <c r="W8957" s="72"/>
      <c r="X8957" s="72"/>
      <c r="Y8957" s="72"/>
      <c r="Z8957" s="72"/>
      <c r="AA8957" s="72"/>
      <c r="AB8957" s="72"/>
      <c r="AC8957" s="72"/>
      <c r="AD8957" s="72"/>
      <c r="AE8957" s="72"/>
      <c r="AF8957" s="72"/>
      <c r="AG8957" s="72"/>
      <c r="AH8957" s="72"/>
      <c r="AI8957" s="72"/>
      <c r="AJ8957" s="72"/>
      <c r="AK8957" s="72"/>
    </row>
    <row r="8958" ht="14.25" customHeight="1">
      <c r="A8958" s="78">
        <v>8955.0</v>
      </c>
      <c r="C8958" s="78" t="str">
        <f>VLOOKUP(G8958,[1]Macrodata_CCF!$A$3:$D$55,4,FALSE)</f>
        <v>#ERROR!</v>
      </c>
      <c r="E8958" s="79" t="str">
        <f>VLOOKUP(G8958,[1]Macrodata_CCF!$A$3:$B$55,2,FALSE)</f>
        <v>#ERROR!</v>
      </c>
      <c r="F8958" s="78">
        <v>0.0</v>
      </c>
      <c r="G8958" s="80">
        <v>41.0</v>
      </c>
      <c r="H8958" s="81">
        <v>487000.0</v>
      </c>
      <c r="I8958" s="81">
        <v>500000.0</v>
      </c>
      <c r="J8958" s="81">
        <v>490120.0</v>
      </c>
      <c r="K8958" s="81">
        <v>500000.0</v>
      </c>
      <c r="L8958" s="82">
        <v>0.24</v>
      </c>
      <c r="N8958" s="83">
        <f t="shared" si="1"/>
        <v>0.24</v>
      </c>
      <c r="O8958" s="83">
        <f t="shared" si="2"/>
        <v>0.24</v>
      </c>
      <c r="Q8958" s="83">
        <f t="shared" si="3"/>
        <v>0.026</v>
      </c>
      <c r="R8958" s="83">
        <f t="shared" si="4"/>
        <v>0.00624</v>
      </c>
      <c r="S8958" s="83" t="b">
        <f t="shared" si="5"/>
        <v>0</v>
      </c>
      <c r="T8958" s="72"/>
      <c r="U8958" s="72"/>
      <c r="V8958" s="72"/>
      <c r="W8958" s="72"/>
      <c r="X8958" s="72"/>
      <c r="Y8958" s="72"/>
      <c r="Z8958" s="72"/>
      <c r="AA8958" s="72"/>
      <c r="AB8958" s="72"/>
      <c r="AC8958" s="72"/>
      <c r="AD8958" s="72"/>
      <c r="AE8958" s="72"/>
      <c r="AF8958" s="72"/>
      <c r="AG8958" s="72"/>
      <c r="AH8958" s="72"/>
      <c r="AI8958" s="72"/>
      <c r="AJ8958" s="72"/>
      <c r="AK8958" s="72"/>
    </row>
    <row r="8959" ht="14.25" customHeight="1">
      <c r="A8959" s="78">
        <v>8956.0</v>
      </c>
      <c r="C8959" s="78" t="str">
        <f>VLOOKUP(G8959,[1]Macrodata_CCF!$A$3:$D$55,4,FALSE)</f>
        <v>#ERROR!</v>
      </c>
      <c r="E8959" s="79" t="str">
        <f>VLOOKUP(G8959,[1]Macrodata_CCF!$A$3:$B$55,2,FALSE)</f>
        <v>#ERROR!</v>
      </c>
      <c r="F8959" s="78">
        <v>0.0</v>
      </c>
      <c r="G8959" s="80">
        <v>20.0</v>
      </c>
      <c r="H8959" s="81">
        <v>0.0</v>
      </c>
      <c r="I8959" s="81">
        <v>400000.0</v>
      </c>
      <c r="J8959" s="81">
        <v>68000.0</v>
      </c>
      <c r="K8959" s="81">
        <v>400000.0</v>
      </c>
      <c r="L8959" s="82">
        <v>0.17</v>
      </c>
      <c r="N8959" s="83">
        <f t="shared" si="1"/>
        <v>0.17</v>
      </c>
      <c r="O8959" s="83">
        <f t="shared" si="2"/>
        <v>0.17</v>
      </c>
      <c r="Q8959" s="83">
        <f t="shared" si="3"/>
        <v>1</v>
      </c>
      <c r="R8959" s="83">
        <f t="shared" si="4"/>
        <v>0.17</v>
      </c>
      <c r="S8959" s="83" t="b">
        <f t="shared" si="5"/>
        <v>0</v>
      </c>
      <c r="T8959" s="72"/>
      <c r="U8959" s="72"/>
      <c r="V8959" s="72"/>
      <c r="W8959" s="72"/>
      <c r="X8959" s="72"/>
      <c r="Y8959" s="72"/>
      <c r="Z8959" s="72"/>
      <c r="AA8959" s="72"/>
      <c r="AB8959" s="72"/>
      <c r="AC8959" s="72"/>
      <c r="AD8959" s="72"/>
      <c r="AE8959" s="72"/>
      <c r="AF8959" s="72"/>
      <c r="AG8959" s="72"/>
      <c r="AH8959" s="72"/>
      <c r="AI8959" s="72"/>
      <c r="AJ8959" s="72"/>
      <c r="AK8959" s="72"/>
    </row>
    <row r="8960" ht="14.25" customHeight="1">
      <c r="A8960" s="78">
        <v>8957.0</v>
      </c>
      <c r="C8960" s="78" t="str">
        <f>VLOOKUP(G8960,[1]Macrodata_CCF!$A$3:$D$55,4,FALSE)</f>
        <v>#ERROR!</v>
      </c>
      <c r="E8960" s="79" t="str">
        <f>VLOOKUP(G8960,[1]Macrodata_CCF!$A$3:$B$55,2,FALSE)</f>
        <v>#ERROR!</v>
      </c>
      <c r="F8960" s="78">
        <v>0.0</v>
      </c>
      <c r="G8960" s="80">
        <v>16.0</v>
      </c>
      <c r="H8960" s="81">
        <v>23735.0</v>
      </c>
      <c r="I8960" s="81">
        <v>110000.0</v>
      </c>
      <c r="J8960" s="81">
        <v>39265.0</v>
      </c>
      <c r="K8960" s="81">
        <v>110000.0</v>
      </c>
      <c r="L8960" s="82">
        <v>0.1800266620297919</v>
      </c>
      <c r="N8960" s="83">
        <f t="shared" si="1"/>
        <v>0.180026662</v>
      </c>
      <c r="O8960" s="83">
        <f t="shared" si="2"/>
        <v>0.180026662</v>
      </c>
      <c r="Q8960" s="83">
        <f t="shared" si="3"/>
        <v>0.7842272727</v>
      </c>
      <c r="R8960" s="83">
        <f t="shared" si="4"/>
        <v>0.180026662</v>
      </c>
      <c r="S8960" s="83" t="b">
        <f t="shared" si="5"/>
        <v>0</v>
      </c>
      <c r="T8960" s="72"/>
      <c r="U8960" s="72"/>
      <c r="V8960" s="72"/>
      <c r="W8960" s="72"/>
      <c r="X8960" s="72"/>
      <c r="Y8960" s="72"/>
      <c r="Z8960" s="72"/>
      <c r="AA8960" s="72"/>
      <c r="AB8960" s="72"/>
      <c r="AC8960" s="72"/>
      <c r="AD8960" s="72"/>
      <c r="AE8960" s="72"/>
      <c r="AF8960" s="72"/>
      <c r="AG8960" s="72"/>
      <c r="AH8960" s="72"/>
      <c r="AI8960" s="72"/>
      <c r="AJ8960" s="72"/>
      <c r="AK8960" s="72"/>
    </row>
    <row r="8961" ht="14.25" customHeight="1">
      <c r="A8961" s="78">
        <v>8958.0</v>
      </c>
      <c r="C8961" s="78" t="str">
        <f>VLOOKUP(G8961,[1]Macrodata_CCF!$A$3:$D$55,4,FALSE)</f>
        <v>#ERROR!</v>
      </c>
      <c r="E8961" s="79" t="str">
        <f>VLOOKUP(G8961,[1]Macrodata_CCF!$A$3:$B$55,2,FALSE)</f>
        <v>#ERROR!</v>
      </c>
      <c r="F8961" s="78">
        <v>0.0</v>
      </c>
      <c r="G8961" s="80">
        <v>15.0</v>
      </c>
      <c r="H8961" s="81">
        <v>560005.0</v>
      </c>
      <c r="I8961" s="81">
        <v>690000.0</v>
      </c>
      <c r="J8961" s="81">
        <v>703800.0</v>
      </c>
      <c r="K8961" s="81">
        <v>690000.0</v>
      </c>
      <c r="L8961" s="82">
        <v>1.106157929151121</v>
      </c>
      <c r="N8961" s="83">
        <f t="shared" si="1"/>
        <v>1.106157929</v>
      </c>
      <c r="O8961" s="83">
        <f t="shared" si="2"/>
        <v>1</v>
      </c>
      <c r="Q8961" s="83">
        <f t="shared" si="3"/>
        <v>0.1883985507</v>
      </c>
      <c r="R8961" s="83">
        <f t="shared" si="4"/>
        <v>1.106157929</v>
      </c>
      <c r="S8961" s="83" t="b">
        <f t="shared" si="5"/>
        <v>0</v>
      </c>
      <c r="T8961" s="72"/>
      <c r="U8961" s="72"/>
      <c r="V8961" s="72"/>
      <c r="W8961" s="72"/>
      <c r="X8961" s="72"/>
      <c r="Y8961" s="72"/>
      <c r="Z8961" s="72"/>
      <c r="AA8961" s="72"/>
      <c r="AB8961" s="72"/>
      <c r="AC8961" s="72"/>
      <c r="AD8961" s="72"/>
      <c r="AE8961" s="72"/>
      <c r="AF8961" s="72"/>
      <c r="AG8961" s="72"/>
      <c r="AH8961" s="72"/>
      <c r="AI8961" s="72"/>
      <c r="AJ8961" s="72"/>
      <c r="AK8961" s="72"/>
    </row>
    <row r="8962" ht="14.25" customHeight="1">
      <c r="A8962" s="78">
        <v>8959.0</v>
      </c>
      <c r="C8962" s="78" t="str">
        <f>VLOOKUP(G8962,[1]Macrodata_CCF!$A$3:$D$55,4,FALSE)</f>
        <v>#ERROR!</v>
      </c>
      <c r="E8962" s="79" t="str">
        <f>VLOOKUP(G8962,[1]Macrodata_CCF!$A$3:$B$55,2,FALSE)</f>
        <v>#ERROR!</v>
      </c>
      <c r="F8962" s="78">
        <v>0.0</v>
      </c>
      <c r="G8962" s="80">
        <v>33.0</v>
      </c>
      <c r="H8962" s="81">
        <v>0.0</v>
      </c>
      <c r="I8962" s="81">
        <v>210000.0</v>
      </c>
      <c r="J8962" s="81">
        <v>29400.0</v>
      </c>
      <c r="K8962" s="81">
        <v>210000.0</v>
      </c>
      <c r="L8962" s="82">
        <v>0.14</v>
      </c>
      <c r="N8962" s="83">
        <f t="shared" si="1"/>
        <v>0.14</v>
      </c>
      <c r="O8962" s="83">
        <f t="shared" si="2"/>
        <v>0.14</v>
      </c>
      <c r="Q8962" s="83">
        <f t="shared" si="3"/>
        <v>1</v>
      </c>
      <c r="R8962" s="83">
        <f t="shared" si="4"/>
        <v>0.14</v>
      </c>
      <c r="S8962" s="83" t="b">
        <f t="shared" si="5"/>
        <v>0</v>
      </c>
      <c r="T8962" s="72"/>
      <c r="U8962" s="72"/>
      <c r="V8962" s="72"/>
      <c r="W8962" s="72"/>
      <c r="X8962" s="72"/>
      <c r="Y8962" s="72"/>
      <c r="Z8962" s="72"/>
      <c r="AA8962" s="72"/>
      <c r="AB8962" s="72"/>
      <c r="AC8962" s="72"/>
      <c r="AD8962" s="72"/>
      <c r="AE8962" s="72"/>
      <c r="AF8962" s="72"/>
      <c r="AG8962" s="72"/>
      <c r="AH8962" s="72"/>
      <c r="AI8962" s="72"/>
      <c r="AJ8962" s="72"/>
      <c r="AK8962" s="72"/>
    </row>
    <row r="8963" ht="14.25" customHeight="1">
      <c r="A8963" s="78">
        <v>8960.0</v>
      </c>
      <c r="C8963" s="78" t="str">
        <f>VLOOKUP(G8963,[1]Macrodata_CCF!$A$3:$D$55,4,FALSE)</f>
        <v>#ERROR!</v>
      </c>
      <c r="E8963" s="79" t="str">
        <f>VLOOKUP(G8963,[1]Macrodata_CCF!$A$3:$B$55,2,FALSE)</f>
        <v>#ERROR!</v>
      </c>
      <c r="F8963" s="78">
        <v>0.0</v>
      </c>
      <c r="G8963" s="80">
        <v>24.0</v>
      </c>
      <c r="H8963" s="81">
        <v>17035.0</v>
      </c>
      <c r="I8963" s="81">
        <v>400000.0</v>
      </c>
      <c r="J8963" s="81">
        <v>70650.0</v>
      </c>
      <c r="K8963" s="81">
        <v>400000.0</v>
      </c>
      <c r="L8963" s="82">
        <v>0.1399997388795321</v>
      </c>
      <c r="N8963" s="83">
        <f t="shared" si="1"/>
        <v>0.1399997389</v>
      </c>
      <c r="O8963" s="83">
        <f t="shared" si="2"/>
        <v>0.1399997389</v>
      </c>
      <c r="Q8963" s="83">
        <f t="shared" si="3"/>
        <v>0.9574125</v>
      </c>
      <c r="R8963" s="83">
        <f t="shared" si="4"/>
        <v>0.1399997389</v>
      </c>
      <c r="S8963" s="83" t="b">
        <f t="shared" si="5"/>
        <v>0</v>
      </c>
      <c r="T8963" s="72"/>
      <c r="U8963" s="72"/>
      <c r="V8963" s="72"/>
      <c r="W8963" s="72"/>
      <c r="X8963" s="72"/>
      <c r="Y8963" s="72"/>
      <c r="Z8963" s="72"/>
      <c r="AA8963" s="72"/>
      <c r="AB8963" s="72"/>
      <c r="AC8963" s="72"/>
      <c r="AD8963" s="72"/>
      <c r="AE8963" s="72"/>
      <c r="AF8963" s="72"/>
      <c r="AG8963" s="72"/>
      <c r="AH8963" s="72"/>
      <c r="AI8963" s="72"/>
      <c r="AJ8963" s="72"/>
      <c r="AK8963" s="72"/>
    </row>
    <row r="8964" ht="14.25" customHeight="1">
      <c r="A8964" s="78">
        <v>8961.0</v>
      </c>
      <c r="C8964" s="78" t="str">
        <f>VLOOKUP(G8964,[1]Macrodata_CCF!$A$3:$D$55,4,FALSE)</f>
        <v>#ERROR!</v>
      </c>
      <c r="E8964" s="79" t="str">
        <f>VLOOKUP(G8964,[1]Macrodata_CCF!$A$3:$B$55,2,FALSE)</f>
        <v>#ERROR!</v>
      </c>
      <c r="F8964" s="78">
        <v>0.0</v>
      </c>
      <c r="G8964" s="80">
        <v>25.0</v>
      </c>
      <c r="H8964" s="81">
        <v>26445.0</v>
      </c>
      <c r="I8964" s="81">
        <v>400000.0</v>
      </c>
      <c r="J8964" s="81">
        <v>734400.0</v>
      </c>
      <c r="K8964" s="81">
        <v>720000.0</v>
      </c>
      <c r="L8964" s="82">
        <v>1.895182770944038</v>
      </c>
      <c r="N8964" s="83">
        <f t="shared" si="1"/>
        <v>1.895182771</v>
      </c>
      <c r="O8964" s="83">
        <f t="shared" si="2"/>
        <v>1</v>
      </c>
      <c r="Q8964" s="83">
        <f t="shared" si="3"/>
        <v>0.9338875</v>
      </c>
      <c r="R8964" s="83">
        <f t="shared" si="4"/>
        <v>1.895182771</v>
      </c>
      <c r="S8964" s="83" t="b">
        <f t="shared" si="5"/>
        <v>0</v>
      </c>
      <c r="T8964" s="72"/>
      <c r="U8964" s="72"/>
      <c r="V8964" s="72"/>
      <c r="W8964" s="72"/>
      <c r="X8964" s="72"/>
      <c r="Y8964" s="72"/>
      <c r="Z8964" s="72"/>
      <c r="AA8964" s="72"/>
      <c r="AB8964" s="72"/>
      <c r="AC8964" s="72"/>
      <c r="AD8964" s="72"/>
      <c r="AE8964" s="72"/>
      <c r="AF8964" s="72"/>
      <c r="AG8964" s="72"/>
      <c r="AH8964" s="72"/>
      <c r="AI8964" s="72"/>
      <c r="AJ8964" s="72"/>
      <c r="AK8964" s="72"/>
    </row>
    <row r="8965" ht="14.25" customHeight="1">
      <c r="A8965" s="78">
        <v>8962.0</v>
      </c>
      <c r="C8965" s="78" t="str">
        <f>VLOOKUP(G8965,[1]Macrodata_CCF!$A$3:$D$55,4,FALSE)</f>
        <v>#ERROR!</v>
      </c>
      <c r="E8965" s="79" t="str">
        <f>VLOOKUP(G8965,[1]Macrodata_CCF!$A$3:$B$55,2,FALSE)</f>
        <v>#ERROR!</v>
      </c>
      <c r="F8965" s="78">
        <v>0.0</v>
      </c>
      <c r="G8965" s="80">
        <v>1.0</v>
      </c>
      <c r="H8965" s="81">
        <v>576830.0</v>
      </c>
      <c r="I8965" s="81">
        <v>890000.0</v>
      </c>
      <c r="J8965" s="81">
        <v>642595.0</v>
      </c>
      <c r="K8965" s="81">
        <v>890000.0</v>
      </c>
      <c r="L8965" s="82">
        <v>0.2099977647922854</v>
      </c>
      <c r="N8965" s="83">
        <f t="shared" si="1"/>
        <v>0.2099977648</v>
      </c>
      <c r="O8965" s="83">
        <f t="shared" si="2"/>
        <v>0.2099977648</v>
      </c>
      <c r="Q8965" s="83">
        <f t="shared" si="3"/>
        <v>0.3518764045</v>
      </c>
      <c r="R8965" s="83">
        <f t="shared" si="4"/>
        <v>0.2099977648</v>
      </c>
      <c r="S8965" s="83" t="b">
        <f t="shared" si="5"/>
        <v>0</v>
      </c>
      <c r="T8965" s="72"/>
      <c r="U8965" s="72"/>
      <c r="V8965" s="72"/>
      <c r="W8965" s="72"/>
      <c r="X8965" s="72"/>
      <c r="Y8965" s="72"/>
      <c r="Z8965" s="72"/>
      <c r="AA8965" s="72"/>
      <c r="AB8965" s="72"/>
      <c r="AC8965" s="72"/>
      <c r="AD8965" s="72"/>
      <c r="AE8965" s="72"/>
      <c r="AF8965" s="72"/>
      <c r="AG8965" s="72"/>
      <c r="AH8965" s="72"/>
      <c r="AI8965" s="72"/>
      <c r="AJ8965" s="72"/>
      <c r="AK8965" s="72"/>
    </row>
    <row r="8966" ht="14.25" customHeight="1">
      <c r="A8966" s="78">
        <v>8963.0</v>
      </c>
      <c r="C8966" s="78" t="str">
        <f>VLOOKUP(G8966,[1]Macrodata_CCF!$A$3:$D$55,4,FALSE)</f>
        <v>#ERROR!</v>
      </c>
      <c r="E8966" s="79" t="str">
        <f>VLOOKUP(G8966,[1]Macrodata_CCF!$A$3:$B$55,2,FALSE)</f>
        <v>#ERROR!</v>
      </c>
      <c r="F8966" s="78">
        <v>0.0</v>
      </c>
      <c r="G8966" s="80">
        <v>51.0</v>
      </c>
      <c r="H8966" s="81">
        <v>396245.0</v>
      </c>
      <c r="I8966" s="81">
        <v>620000.0</v>
      </c>
      <c r="J8966" s="81">
        <v>420860.0</v>
      </c>
      <c r="K8966" s="81">
        <v>620000.0</v>
      </c>
      <c r="L8966" s="82">
        <v>0.1100087148890528</v>
      </c>
      <c r="N8966" s="83">
        <f t="shared" si="1"/>
        <v>0.1100087149</v>
      </c>
      <c r="O8966" s="83">
        <f t="shared" si="2"/>
        <v>0.1100087149</v>
      </c>
      <c r="Q8966" s="83">
        <f t="shared" si="3"/>
        <v>0.3608951613</v>
      </c>
      <c r="R8966" s="83">
        <f t="shared" si="4"/>
        <v>0.1100087149</v>
      </c>
      <c r="S8966" s="83" t="b">
        <f t="shared" si="5"/>
        <v>0</v>
      </c>
      <c r="T8966" s="72"/>
      <c r="U8966" s="72"/>
      <c r="V8966" s="72"/>
      <c r="W8966" s="72"/>
      <c r="X8966" s="72"/>
      <c r="Y8966" s="72"/>
      <c r="Z8966" s="72"/>
      <c r="AA8966" s="72"/>
      <c r="AB8966" s="72"/>
      <c r="AC8966" s="72"/>
      <c r="AD8966" s="72"/>
      <c r="AE8966" s="72"/>
      <c r="AF8966" s="72"/>
      <c r="AG8966" s="72"/>
      <c r="AH8966" s="72"/>
      <c r="AI8966" s="72"/>
      <c r="AJ8966" s="72"/>
      <c r="AK8966" s="72"/>
    </row>
    <row r="8967" ht="14.25" customHeight="1">
      <c r="A8967" s="78">
        <v>8964.0</v>
      </c>
      <c r="C8967" s="78" t="str">
        <f>VLOOKUP(G8967,[1]Macrodata_CCF!$A$3:$D$55,4,FALSE)</f>
        <v>#ERROR!</v>
      </c>
      <c r="E8967" s="79" t="str">
        <f>VLOOKUP(G8967,[1]Macrodata_CCF!$A$3:$B$55,2,FALSE)</f>
        <v>#ERROR!</v>
      </c>
      <c r="F8967" s="78">
        <v>0.0</v>
      </c>
      <c r="G8967" s="80">
        <v>10.0</v>
      </c>
      <c r="H8967" s="81">
        <v>449350.0</v>
      </c>
      <c r="I8967" s="81">
        <v>820000.0</v>
      </c>
      <c r="J8967" s="81">
        <v>553130.0</v>
      </c>
      <c r="K8967" s="81">
        <v>1312000.0</v>
      </c>
      <c r="L8967" s="82">
        <v>0.2799946040739242</v>
      </c>
      <c r="N8967" s="83">
        <f t="shared" si="1"/>
        <v>0.2799946041</v>
      </c>
      <c r="O8967" s="83">
        <f t="shared" si="2"/>
        <v>0.2799946041</v>
      </c>
      <c r="Q8967" s="83">
        <f t="shared" si="3"/>
        <v>0.4520121951</v>
      </c>
      <c r="R8967" s="83">
        <f t="shared" si="4"/>
        <v>0.2799946041</v>
      </c>
      <c r="S8967" s="83" t="b">
        <f t="shared" si="5"/>
        <v>0</v>
      </c>
      <c r="T8967" s="72"/>
      <c r="U8967" s="72"/>
      <c r="V8967" s="72"/>
      <c r="W8967" s="72"/>
      <c r="X8967" s="72"/>
      <c r="Y8967" s="72"/>
      <c r="Z8967" s="72"/>
      <c r="AA8967" s="72"/>
      <c r="AB8967" s="72"/>
      <c r="AC8967" s="72"/>
      <c r="AD8967" s="72"/>
      <c r="AE8967" s="72"/>
      <c r="AF8967" s="72"/>
      <c r="AG8967" s="72"/>
      <c r="AH8967" s="72"/>
      <c r="AI8967" s="72"/>
      <c r="AJ8967" s="72"/>
      <c r="AK8967" s="72"/>
    </row>
    <row r="8968" ht="14.25" customHeight="1">
      <c r="A8968" s="78">
        <v>8965.0</v>
      </c>
      <c r="C8968" s="78" t="str">
        <f>VLOOKUP(G8968,[1]Macrodata_CCF!$A$3:$D$55,4,FALSE)</f>
        <v>#ERROR!</v>
      </c>
      <c r="E8968" s="79" t="str">
        <f>VLOOKUP(G8968,[1]Macrodata_CCF!$A$3:$B$55,2,FALSE)</f>
        <v>#ERROR!</v>
      </c>
      <c r="F8968" s="78">
        <v>0.0</v>
      </c>
      <c r="G8968" s="80">
        <v>26.0</v>
      </c>
      <c r="H8968" s="81">
        <v>29940.0</v>
      </c>
      <c r="I8968" s="81">
        <v>50000.0</v>
      </c>
      <c r="J8968" s="81">
        <v>33750.0</v>
      </c>
      <c r="K8968" s="81">
        <v>50000.0</v>
      </c>
      <c r="L8968" s="82">
        <v>0.1899302093718843</v>
      </c>
      <c r="N8968" s="83">
        <f t="shared" si="1"/>
        <v>0.1899302094</v>
      </c>
      <c r="O8968" s="83">
        <f t="shared" si="2"/>
        <v>0.1899302094</v>
      </c>
      <c r="Q8968" s="83">
        <f t="shared" si="3"/>
        <v>0.4012</v>
      </c>
      <c r="R8968" s="83">
        <f t="shared" si="4"/>
        <v>0.1899302094</v>
      </c>
      <c r="S8968" s="83" t="b">
        <f t="shared" si="5"/>
        <v>0</v>
      </c>
      <c r="T8968" s="72"/>
      <c r="U8968" s="72"/>
      <c r="V8968" s="72"/>
      <c r="W8968" s="72"/>
      <c r="X8968" s="72"/>
      <c r="Y8968" s="72"/>
      <c r="Z8968" s="72"/>
      <c r="AA8968" s="72"/>
      <c r="AB8968" s="72"/>
      <c r="AC8968" s="72"/>
      <c r="AD8968" s="72"/>
      <c r="AE8968" s="72"/>
      <c r="AF8968" s="72"/>
      <c r="AG8968" s="72"/>
      <c r="AH8968" s="72"/>
      <c r="AI8968" s="72"/>
      <c r="AJ8968" s="72"/>
      <c r="AK8968" s="72"/>
    </row>
    <row r="8969" ht="14.25" customHeight="1">
      <c r="A8969" s="78">
        <v>8966.0</v>
      </c>
      <c r="C8969" s="78" t="str">
        <f>VLOOKUP(G8969,[1]Macrodata_CCF!$A$3:$D$55,4,FALSE)</f>
        <v>#ERROR!</v>
      </c>
      <c r="E8969" s="79" t="str">
        <f>VLOOKUP(G8969,[1]Macrodata_CCF!$A$3:$B$55,2,FALSE)</f>
        <v>#ERROR!</v>
      </c>
      <c r="F8969" s="78">
        <v>1.0</v>
      </c>
      <c r="G8969" s="80">
        <v>26.0</v>
      </c>
      <c r="H8969" s="81">
        <v>34330.0</v>
      </c>
      <c r="I8969" s="81">
        <v>60000.0</v>
      </c>
      <c r="J8969" s="81">
        <v>61200.0</v>
      </c>
      <c r="K8969" s="81">
        <v>60000.0</v>
      </c>
      <c r="L8969" s="82">
        <v>1.046747175691469</v>
      </c>
      <c r="N8969" s="83">
        <f t="shared" si="1"/>
        <v>1.046747176</v>
      </c>
      <c r="O8969" s="83">
        <f t="shared" si="2"/>
        <v>1</v>
      </c>
      <c r="Q8969" s="83">
        <f t="shared" si="3"/>
        <v>0.4278333333</v>
      </c>
      <c r="R8969" s="83">
        <f t="shared" si="4"/>
        <v>1.046747176</v>
      </c>
      <c r="S8969" s="83" t="b">
        <f t="shared" si="5"/>
        <v>0</v>
      </c>
      <c r="T8969" s="72"/>
      <c r="U8969" s="72"/>
      <c r="V8969" s="72"/>
      <c r="W8969" s="72"/>
      <c r="X8969" s="72"/>
      <c r="Y8969" s="72"/>
      <c r="Z8969" s="72"/>
      <c r="AA8969" s="72"/>
      <c r="AB8969" s="72"/>
      <c r="AC8969" s="72"/>
      <c r="AD8969" s="72"/>
      <c r="AE8969" s="72"/>
      <c r="AF8969" s="72"/>
      <c r="AG8969" s="72"/>
      <c r="AH8969" s="72"/>
      <c r="AI8969" s="72"/>
      <c r="AJ8969" s="72"/>
      <c r="AK8969" s="72"/>
    </row>
    <row r="8970" ht="14.25" customHeight="1">
      <c r="A8970" s="78">
        <v>8967.0</v>
      </c>
      <c r="C8970" s="78" t="str">
        <f>VLOOKUP(G8970,[1]Macrodata_CCF!$A$3:$D$55,4,FALSE)</f>
        <v>#ERROR!</v>
      </c>
      <c r="E8970" s="79" t="str">
        <f>VLOOKUP(G8970,[1]Macrodata_CCF!$A$3:$B$55,2,FALSE)</f>
        <v>#ERROR!</v>
      </c>
      <c r="F8970" s="78">
        <v>0.0</v>
      </c>
      <c r="G8970" s="80">
        <v>26.0</v>
      </c>
      <c r="H8970" s="81">
        <v>11480.0</v>
      </c>
      <c r="I8970" s="81">
        <v>20000.0</v>
      </c>
      <c r="J8970" s="81">
        <v>12930.0</v>
      </c>
      <c r="K8970" s="81">
        <v>20000.0</v>
      </c>
      <c r="L8970" s="82">
        <v>0.1701877934272301</v>
      </c>
      <c r="N8970" s="83">
        <f t="shared" si="1"/>
        <v>0.1701877934</v>
      </c>
      <c r="O8970" s="83">
        <f t="shared" si="2"/>
        <v>0.1701877934</v>
      </c>
      <c r="Q8970" s="83">
        <f t="shared" si="3"/>
        <v>0.426</v>
      </c>
      <c r="R8970" s="83">
        <f t="shared" si="4"/>
        <v>0.1701877934</v>
      </c>
      <c r="S8970" s="83" t="b">
        <f t="shared" si="5"/>
        <v>0</v>
      </c>
      <c r="T8970" s="72"/>
      <c r="U8970" s="72"/>
      <c r="V8970" s="72"/>
      <c r="W8970" s="72"/>
      <c r="X8970" s="72"/>
      <c r="Y8970" s="72"/>
      <c r="Z8970" s="72"/>
      <c r="AA8970" s="72"/>
      <c r="AB8970" s="72"/>
      <c r="AC8970" s="72"/>
      <c r="AD8970" s="72"/>
      <c r="AE8970" s="72"/>
      <c r="AF8970" s="72"/>
      <c r="AG8970" s="72"/>
      <c r="AH8970" s="72"/>
      <c r="AI8970" s="72"/>
      <c r="AJ8970" s="72"/>
      <c r="AK8970" s="72"/>
    </row>
    <row r="8971" ht="14.25" customHeight="1">
      <c r="A8971" s="78">
        <v>8968.0</v>
      </c>
      <c r="C8971" s="78" t="str">
        <f>VLOOKUP(G8971,[1]Macrodata_CCF!$A$3:$D$55,4,FALSE)</f>
        <v>#ERROR!</v>
      </c>
      <c r="E8971" s="79" t="str">
        <f>VLOOKUP(G8971,[1]Macrodata_CCF!$A$3:$B$55,2,FALSE)</f>
        <v>#ERROR!</v>
      </c>
      <c r="F8971" s="78">
        <v>0.0</v>
      </c>
      <c r="G8971" s="80">
        <v>2.0</v>
      </c>
      <c r="H8971" s="81">
        <v>236975.0</v>
      </c>
      <c r="I8971" s="81">
        <v>460000.0</v>
      </c>
      <c r="J8971" s="81">
        <v>163375.0</v>
      </c>
      <c r="K8971" s="81">
        <v>460000.0</v>
      </c>
      <c r="L8971" s="82">
        <v>-0.3300078466539625</v>
      </c>
      <c r="N8971" s="83">
        <f t="shared" si="1"/>
        <v>-0.3300078467</v>
      </c>
      <c r="O8971" s="83">
        <f t="shared" si="2"/>
        <v>0</v>
      </c>
      <c r="Q8971" s="83">
        <f t="shared" si="3"/>
        <v>0.4848369565</v>
      </c>
      <c r="R8971" s="83">
        <f t="shared" si="4"/>
        <v>-0.3300078467</v>
      </c>
      <c r="S8971" s="83" t="b">
        <f t="shared" si="5"/>
        <v>0</v>
      </c>
      <c r="T8971" s="72"/>
      <c r="U8971" s="72"/>
      <c r="V8971" s="72"/>
      <c r="W8971" s="72"/>
      <c r="X8971" s="72"/>
      <c r="Y8971" s="72"/>
      <c r="Z8971" s="72"/>
      <c r="AA8971" s="72"/>
      <c r="AB8971" s="72"/>
      <c r="AC8971" s="72"/>
      <c r="AD8971" s="72"/>
      <c r="AE8971" s="72"/>
      <c r="AF8971" s="72"/>
      <c r="AG8971" s="72"/>
      <c r="AH8971" s="72"/>
      <c r="AI8971" s="72"/>
      <c r="AJ8971" s="72"/>
      <c r="AK8971" s="72"/>
    </row>
    <row r="8972" ht="14.25" customHeight="1">
      <c r="A8972" s="78">
        <v>8969.0</v>
      </c>
      <c r="C8972" s="78" t="str">
        <f>VLOOKUP(G8972,[1]Macrodata_CCF!$A$3:$D$55,4,FALSE)</f>
        <v>#ERROR!</v>
      </c>
      <c r="E8972" s="79" t="str">
        <f>VLOOKUP(G8972,[1]Macrodata_CCF!$A$3:$B$55,2,FALSE)</f>
        <v>#ERROR!</v>
      </c>
      <c r="F8972" s="78">
        <v>0.0</v>
      </c>
      <c r="G8972" s="80">
        <v>2.0</v>
      </c>
      <c r="H8972" s="81">
        <v>66060.0</v>
      </c>
      <c r="I8972" s="81">
        <v>220000.0</v>
      </c>
      <c r="J8972" s="81">
        <v>103005.0</v>
      </c>
      <c r="K8972" s="81">
        <v>220000.0</v>
      </c>
      <c r="L8972" s="82">
        <v>0.2399961023775497</v>
      </c>
      <c r="N8972" s="83">
        <f t="shared" si="1"/>
        <v>0.2399961024</v>
      </c>
      <c r="O8972" s="83">
        <f t="shared" si="2"/>
        <v>0.2399961024</v>
      </c>
      <c r="Q8972" s="83">
        <f t="shared" si="3"/>
        <v>0.6997272727</v>
      </c>
      <c r="R8972" s="83">
        <f t="shared" si="4"/>
        <v>0.2399961024</v>
      </c>
      <c r="S8972" s="83" t="b">
        <f t="shared" si="5"/>
        <v>0</v>
      </c>
      <c r="T8972" s="72"/>
      <c r="U8972" s="72"/>
      <c r="V8972" s="72"/>
      <c r="W8972" s="72"/>
      <c r="X8972" s="72"/>
      <c r="Y8972" s="72"/>
      <c r="Z8972" s="72"/>
      <c r="AA8972" s="72"/>
      <c r="AB8972" s="72"/>
      <c r="AC8972" s="72"/>
      <c r="AD8972" s="72"/>
      <c r="AE8972" s="72"/>
      <c r="AF8972" s="72"/>
      <c r="AG8972" s="72"/>
      <c r="AH8972" s="72"/>
      <c r="AI8972" s="72"/>
      <c r="AJ8972" s="72"/>
      <c r="AK8972" s="72"/>
    </row>
    <row r="8973" ht="14.25" customHeight="1">
      <c r="A8973" s="78">
        <v>8970.0</v>
      </c>
      <c r="C8973" s="78" t="str">
        <f>VLOOKUP(G8973,[1]Macrodata_CCF!$A$3:$D$55,4,FALSE)</f>
        <v>#ERROR!</v>
      </c>
      <c r="E8973" s="79" t="str">
        <f>VLOOKUP(G8973,[1]Macrodata_CCF!$A$3:$B$55,2,FALSE)</f>
        <v>#ERROR!</v>
      </c>
      <c r="F8973" s="78">
        <v>0.0</v>
      </c>
      <c r="G8973" s="80">
        <v>22.0</v>
      </c>
      <c r="H8973" s="81">
        <v>363980.0</v>
      </c>
      <c r="I8973" s="81">
        <v>420000.0</v>
      </c>
      <c r="J8973" s="81">
        <v>372945.0</v>
      </c>
      <c r="K8973" s="81">
        <v>420000.0</v>
      </c>
      <c r="L8973" s="82">
        <v>0.1600321313816494</v>
      </c>
      <c r="N8973" s="83">
        <f t="shared" si="1"/>
        <v>0.1600321314</v>
      </c>
      <c r="O8973" s="83">
        <f t="shared" si="2"/>
        <v>0.1600321314</v>
      </c>
      <c r="Q8973" s="83">
        <f t="shared" si="3"/>
        <v>0.1333809524</v>
      </c>
      <c r="R8973" s="83">
        <f t="shared" si="4"/>
        <v>0.1600321314</v>
      </c>
      <c r="S8973" s="83" t="b">
        <f t="shared" si="5"/>
        <v>0</v>
      </c>
      <c r="T8973" s="72"/>
      <c r="U8973" s="72"/>
      <c r="V8973" s="72"/>
      <c r="W8973" s="72"/>
      <c r="X8973" s="72"/>
      <c r="Y8973" s="72"/>
      <c r="Z8973" s="72"/>
      <c r="AA8973" s="72"/>
      <c r="AB8973" s="72"/>
      <c r="AC8973" s="72"/>
      <c r="AD8973" s="72"/>
      <c r="AE8973" s="72"/>
      <c r="AF8973" s="72"/>
      <c r="AG8973" s="72"/>
      <c r="AH8973" s="72"/>
      <c r="AI8973" s="72"/>
      <c r="AJ8973" s="72"/>
      <c r="AK8973" s="72"/>
    </row>
    <row r="8974" ht="14.25" customHeight="1">
      <c r="A8974" s="78">
        <v>8971.0</v>
      </c>
      <c r="C8974" s="78" t="str">
        <f>VLOOKUP(G8974,[1]Macrodata_CCF!$A$3:$D$55,4,FALSE)</f>
        <v>#ERROR!</v>
      </c>
      <c r="E8974" s="79" t="str">
        <f>VLOOKUP(G8974,[1]Macrodata_CCF!$A$3:$B$55,2,FALSE)</f>
        <v>#ERROR!</v>
      </c>
      <c r="F8974" s="78">
        <v>1.0</v>
      </c>
      <c r="G8974" s="80">
        <v>1.0</v>
      </c>
      <c r="H8974" s="81">
        <v>136225.0</v>
      </c>
      <c r="I8974" s="81">
        <v>420000.0</v>
      </c>
      <c r="J8974" s="81">
        <v>275275.0</v>
      </c>
      <c r="K8974" s="81">
        <v>420000.0</v>
      </c>
      <c r="L8974" s="82">
        <v>0.4900008809796494</v>
      </c>
      <c r="N8974" s="83">
        <f t="shared" si="1"/>
        <v>0.490000881</v>
      </c>
      <c r="O8974" s="83">
        <f t="shared" si="2"/>
        <v>0.490000881</v>
      </c>
      <c r="Q8974" s="83">
        <f t="shared" si="3"/>
        <v>0.6756547619</v>
      </c>
      <c r="R8974" s="83">
        <f t="shared" si="4"/>
        <v>0.490000881</v>
      </c>
      <c r="S8974" s="83" t="b">
        <f t="shared" si="5"/>
        <v>0</v>
      </c>
      <c r="T8974" s="72"/>
      <c r="U8974" s="72"/>
      <c r="V8974" s="72"/>
      <c r="W8974" s="72"/>
      <c r="X8974" s="72"/>
      <c r="Y8974" s="72"/>
      <c r="Z8974" s="72"/>
      <c r="AA8974" s="72"/>
      <c r="AB8974" s="72"/>
      <c r="AC8974" s="72"/>
      <c r="AD8974" s="72"/>
      <c r="AE8974" s="72"/>
      <c r="AF8974" s="72"/>
      <c r="AG8974" s="72"/>
      <c r="AH8974" s="72"/>
      <c r="AI8974" s="72"/>
      <c r="AJ8974" s="72"/>
      <c r="AK8974" s="72"/>
    </row>
    <row r="8975" ht="14.25" customHeight="1">
      <c r="A8975" s="78">
        <v>8972.0</v>
      </c>
      <c r="C8975" s="78" t="str">
        <f>VLOOKUP(G8975,[1]Macrodata_CCF!$A$3:$D$55,4,FALSE)</f>
        <v>#ERROR!</v>
      </c>
      <c r="E8975" s="79" t="str">
        <f>VLOOKUP(G8975,[1]Macrodata_CCF!$A$3:$B$55,2,FALSE)</f>
        <v>#ERROR!</v>
      </c>
      <c r="F8975" s="78">
        <v>0.0</v>
      </c>
      <c r="G8975" s="80">
        <v>39.0</v>
      </c>
      <c r="H8975" s="81">
        <v>303175.0</v>
      </c>
      <c r="I8975" s="81">
        <v>940000.0</v>
      </c>
      <c r="J8975" s="81">
        <v>315910.0</v>
      </c>
      <c r="K8975" s="81">
        <v>940000.0</v>
      </c>
      <c r="L8975" s="82">
        <v>0.01999764456483335</v>
      </c>
      <c r="N8975" s="83">
        <f t="shared" si="1"/>
        <v>0.01999764456</v>
      </c>
      <c r="O8975" s="83">
        <f t="shared" si="2"/>
        <v>0.01999764456</v>
      </c>
      <c r="Q8975" s="83">
        <f t="shared" si="3"/>
        <v>0.6774734043</v>
      </c>
      <c r="R8975" s="83">
        <f t="shared" si="4"/>
        <v>0.01999764456</v>
      </c>
      <c r="S8975" s="83" t="b">
        <f t="shared" si="5"/>
        <v>0</v>
      </c>
      <c r="T8975" s="72"/>
      <c r="U8975" s="72"/>
      <c r="V8975" s="72"/>
      <c r="W8975" s="72"/>
      <c r="X8975" s="72"/>
      <c r="Y8975" s="72"/>
      <c r="Z8975" s="72"/>
      <c r="AA8975" s="72"/>
      <c r="AB8975" s="72"/>
      <c r="AC8975" s="72"/>
      <c r="AD8975" s="72"/>
      <c r="AE8975" s="72"/>
      <c r="AF8975" s="72"/>
      <c r="AG8975" s="72"/>
      <c r="AH8975" s="72"/>
      <c r="AI8975" s="72"/>
      <c r="AJ8975" s="72"/>
      <c r="AK8975" s="72"/>
    </row>
    <row r="8976" ht="14.25" customHeight="1">
      <c r="A8976" s="78">
        <v>8973.0</v>
      </c>
      <c r="C8976" s="78" t="str">
        <f>VLOOKUP(G8976,[1]Macrodata_CCF!$A$3:$D$55,4,FALSE)</f>
        <v>#ERROR!</v>
      </c>
      <c r="E8976" s="79" t="str">
        <f>VLOOKUP(G8976,[1]Macrodata_CCF!$A$3:$B$55,2,FALSE)</f>
        <v>#ERROR!</v>
      </c>
      <c r="F8976" s="78">
        <v>0.0</v>
      </c>
      <c r="G8976" s="80">
        <v>28.0</v>
      </c>
      <c r="H8976" s="81">
        <v>310955.0</v>
      </c>
      <c r="I8976" s="81">
        <v>440000.0</v>
      </c>
      <c r="J8976" s="81">
        <v>331600.0</v>
      </c>
      <c r="K8976" s="81">
        <v>440000.0</v>
      </c>
      <c r="L8976" s="82">
        <v>0.1599829516835213</v>
      </c>
      <c r="N8976" s="83">
        <f t="shared" si="1"/>
        <v>0.1599829517</v>
      </c>
      <c r="O8976" s="83">
        <f t="shared" si="2"/>
        <v>0.1599829517</v>
      </c>
      <c r="Q8976" s="83">
        <f t="shared" si="3"/>
        <v>0.2932840909</v>
      </c>
      <c r="R8976" s="83">
        <f t="shared" si="4"/>
        <v>0.1599829517</v>
      </c>
      <c r="S8976" s="83" t="b">
        <f t="shared" si="5"/>
        <v>0</v>
      </c>
      <c r="T8976" s="72"/>
      <c r="U8976" s="72"/>
      <c r="V8976" s="72"/>
      <c r="W8976" s="72"/>
      <c r="X8976" s="72"/>
      <c r="Y8976" s="72"/>
      <c r="Z8976" s="72"/>
      <c r="AA8976" s="72"/>
      <c r="AB8976" s="72"/>
      <c r="AC8976" s="72"/>
      <c r="AD8976" s="72"/>
      <c r="AE8976" s="72"/>
      <c r="AF8976" s="72"/>
      <c r="AG8976" s="72"/>
      <c r="AH8976" s="72"/>
      <c r="AI8976" s="72"/>
      <c r="AJ8976" s="72"/>
      <c r="AK8976" s="72"/>
    </row>
    <row r="8977" ht="14.25" customHeight="1">
      <c r="A8977" s="78">
        <v>8974.0</v>
      </c>
      <c r="C8977" s="78" t="str">
        <f>VLOOKUP(G8977,[1]Macrodata_CCF!$A$3:$D$55,4,FALSE)</f>
        <v>#ERROR!</v>
      </c>
      <c r="E8977" s="79" t="str">
        <f>VLOOKUP(G8977,[1]Macrodata_CCF!$A$3:$B$55,2,FALSE)</f>
        <v>#ERROR!</v>
      </c>
      <c r="F8977" s="78">
        <v>0.0</v>
      </c>
      <c r="G8977" s="80">
        <v>13.0</v>
      </c>
      <c r="H8977" s="81">
        <v>295580.0</v>
      </c>
      <c r="I8977" s="81">
        <v>850000.0</v>
      </c>
      <c r="J8977" s="81">
        <v>400920.0</v>
      </c>
      <c r="K8977" s="81">
        <v>850000.0</v>
      </c>
      <c r="L8977" s="82">
        <v>0.1900003607373471</v>
      </c>
      <c r="N8977" s="83">
        <f t="shared" si="1"/>
        <v>0.1900003607</v>
      </c>
      <c r="O8977" s="83">
        <f t="shared" si="2"/>
        <v>0.1900003607</v>
      </c>
      <c r="Q8977" s="83">
        <f t="shared" si="3"/>
        <v>0.6522588235</v>
      </c>
      <c r="R8977" s="83">
        <f t="shared" si="4"/>
        <v>0.1900003607</v>
      </c>
      <c r="S8977" s="83" t="b">
        <f t="shared" si="5"/>
        <v>0</v>
      </c>
      <c r="T8977" s="72"/>
      <c r="U8977" s="72"/>
      <c r="V8977" s="72"/>
      <c r="W8977" s="72"/>
      <c r="X8977" s="72"/>
      <c r="Y8977" s="72"/>
      <c r="Z8977" s="72"/>
      <c r="AA8977" s="72"/>
      <c r="AB8977" s="72"/>
      <c r="AC8977" s="72"/>
      <c r="AD8977" s="72"/>
      <c r="AE8977" s="72"/>
      <c r="AF8977" s="72"/>
      <c r="AG8977" s="72"/>
      <c r="AH8977" s="72"/>
      <c r="AI8977" s="72"/>
      <c r="AJ8977" s="72"/>
      <c r="AK8977" s="72"/>
    </row>
    <row r="8978" ht="14.25" customHeight="1">
      <c r="A8978" s="78">
        <v>8975.0</v>
      </c>
      <c r="C8978" s="78" t="str">
        <f>VLOOKUP(G8978,[1]Macrodata_CCF!$A$3:$D$55,4,FALSE)</f>
        <v>#ERROR!</v>
      </c>
      <c r="E8978" s="79" t="str">
        <f>VLOOKUP(G8978,[1]Macrodata_CCF!$A$3:$B$55,2,FALSE)</f>
        <v>#ERROR!</v>
      </c>
      <c r="F8978" s="78">
        <v>0.0</v>
      </c>
      <c r="G8978" s="80">
        <v>41.0</v>
      </c>
      <c r="H8978" s="81">
        <v>379545.0</v>
      </c>
      <c r="I8978" s="81">
        <v>510000.0</v>
      </c>
      <c r="J8978" s="81">
        <v>520200.0</v>
      </c>
      <c r="K8978" s="81">
        <v>510000.0</v>
      </c>
      <c r="L8978" s="82">
        <v>1.078187880878464</v>
      </c>
      <c r="N8978" s="83">
        <f t="shared" si="1"/>
        <v>1.078187881</v>
      </c>
      <c r="O8978" s="83">
        <f t="shared" si="2"/>
        <v>1</v>
      </c>
      <c r="Q8978" s="83">
        <f t="shared" si="3"/>
        <v>0.2557941176</v>
      </c>
      <c r="R8978" s="83">
        <f t="shared" si="4"/>
        <v>1.078187881</v>
      </c>
      <c r="S8978" s="83" t="b">
        <f t="shared" si="5"/>
        <v>0</v>
      </c>
      <c r="T8978" s="72"/>
      <c r="U8978" s="72"/>
      <c r="V8978" s="72"/>
      <c r="W8978" s="72"/>
      <c r="X8978" s="72"/>
      <c r="Y8978" s="72"/>
      <c r="Z8978" s="72"/>
      <c r="AA8978" s="72"/>
      <c r="AB8978" s="72"/>
      <c r="AC8978" s="72"/>
      <c r="AD8978" s="72"/>
      <c r="AE8978" s="72"/>
      <c r="AF8978" s="72"/>
      <c r="AG8978" s="72"/>
      <c r="AH8978" s="72"/>
      <c r="AI8978" s="72"/>
      <c r="AJ8978" s="72"/>
      <c r="AK8978" s="72"/>
    </row>
    <row r="8979" ht="14.25" customHeight="1">
      <c r="A8979" s="78">
        <v>8976.0</v>
      </c>
      <c r="C8979" s="78" t="str">
        <f>VLOOKUP(G8979,[1]Macrodata_CCF!$A$3:$D$55,4,FALSE)</f>
        <v>#ERROR!</v>
      </c>
      <c r="E8979" s="79" t="str">
        <f>VLOOKUP(G8979,[1]Macrodata_CCF!$A$3:$B$55,2,FALSE)</f>
        <v>#ERROR!</v>
      </c>
      <c r="F8979" s="78">
        <v>0.0</v>
      </c>
      <c r="G8979" s="80">
        <v>19.0</v>
      </c>
      <c r="H8979" s="81">
        <v>173170.0</v>
      </c>
      <c r="I8979" s="81">
        <v>220000.0</v>
      </c>
      <c r="J8979" s="81">
        <v>169425.0</v>
      </c>
      <c r="K8979" s="81">
        <v>220000.0</v>
      </c>
      <c r="L8979" s="82">
        <v>-0.07997010463378176</v>
      </c>
      <c r="N8979" s="83">
        <f t="shared" si="1"/>
        <v>-0.07997010463</v>
      </c>
      <c r="O8979" s="83">
        <f t="shared" si="2"/>
        <v>0</v>
      </c>
      <c r="Q8979" s="83">
        <f t="shared" si="3"/>
        <v>0.2128636364</v>
      </c>
      <c r="R8979" s="83">
        <f t="shared" si="4"/>
        <v>-0.07997010463</v>
      </c>
      <c r="S8979" s="83" t="b">
        <f t="shared" si="5"/>
        <v>0</v>
      </c>
      <c r="T8979" s="72"/>
      <c r="U8979" s="72"/>
      <c r="V8979" s="72"/>
      <c r="W8979" s="72"/>
      <c r="X8979" s="72"/>
      <c r="Y8979" s="72"/>
      <c r="Z8979" s="72"/>
      <c r="AA8979" s="72"/>
      <c r="AB8979" s="72"/>
      <c r="AC8979" s="72"/>
      <c r="AD8979" s="72"/>
      <c r="AE8979" s="72"/>
      <c r="AF8979" s="72"/>
      <c r="AG8979" s="72"/>
      <c r="AH8979" s="72"/>
      <c r="AI8979" s="72"/>
      <c r="AJ8979" s="72"/>
      <c r="AK8979" s="72"/>
    </row>
    <row r="8980" ht="14.25" customHeight="1">
      <c r="A8980" s="78">
        <v>8977.0</v>
      </c>
      <c r="C8980" s="78" t="str">
        <f>VLOOKUP(G8980,[1]Macrodata_CCF!$A$3:$D$55,4,FALSE)</f>
        <v>#ERROR!</v>
      </c>
      <c r="E8980" s="79" t="str">
        <f>VLOOKUP(G8980,[1]Macrodata_CCF!$A$3:$B$55,2,FALSE)</f>
        <v>#ERROR!</v>
      </c>
      <c r="F8980" s="78">
        <v>1.0</v>
      </c>
      <c r="G8980" s="80">
        <v>4.0</v>
      </c>
      <c r="H8980" s="81">
        <v>46285.0</v>
      </c>
      <c r="I8980" s="81">
        <v>830000.0</v>
      </c>
      <c r="J8980" s="81">
        <v>375445.0</v>
      </c>
      <c r="K8980" s="81">
        <v>830000.0</v>
      </c>
      <c r="L8980" s="82">
        <v>0.419999617207786</v>
      </c>
      <c r="N8980" s="83">
        <f t="shared" si="1"/>
        <v>0.4199996172</v>
      </c>
      <c r="O8980" s="83">
        <f t="shared" si="2"/>
        <v>0.4199996172</v>
      </c>
      <c r="Q8980" s="83">
        <f t="shared" si="3"/>
        <v>0.9442349398</v>
      </c>
      <c r="R8980" s="83">
        <f t="shared" si="4"/>
        <v>0.4199996172</v>
      </c>
      <c r="S8980" s="83" t="b">
        <f t="shared" si="5"/>
        <v>0</v>
      </c>
      <c r="T8980" s="72"/>
      <c r="U8980" s="72"/>
      <c r="V8980" s="72"/>
      <c r="W8980" s="72"/>
      <c r="X8980" s="72"/>
      <c r="Y8980" s="72"/>
      <c r="Z8980" s="72"/>
      <c r="AA8980" s="72"/>
      <c r="AB8980" s="72"/>
      <c r="AC8980" s="72"/>
      <c r="AD8980" s="72"/>
      <c r="AE8980" s="72"/>
      <c r="AF8980" s="72"/>
      <c r="AG8980" s="72"/>
      <c r="AH8980" s="72"/>
      <c r="AI8980" s="72"/>
      <c r="AJ8980" s="72"/>
      <c r="AK8980" s="72"/>
    </row>
    <row r="8981" ht="14.25" customHeight="1">
      <c r="A8981" s="78">
        <v>8978.0</v>
      </c>
      <c r="C8981" s="78" t="str">
        <f>VLOOKUP(G8981,[1]Macrodata_CCF!$A$3:$D$55,4,FALSE)</f>
        <v>#ERROR!</v>
      </c>
      <c r="E8981" s="79" t="str">
        <f>VLOOKUP(G8981,[1]Macrodata_CCF!$A$3:$B$55,2,FALSE)</f>
        <v>#ERROR!</v>
      </c>
      <c r="F8981" s="78">
        <v>0.0</v>
      </c>
      <c r="G8981" s="80">
        <v>36.0</v>
      </c>
      <c r="H8981" s="81">
        <v>122265.0</v>
      </c>
      <c r="I8981" s="81">
        <v>600000.0</v>
      </c>
      <c r="J8981" s="81">
        <v>88825.0</v>
      </c>
      <c r="K8981" s="81">
        <v>600000.0</v>
      </c>
      <c r="L8981" s="82">
        <v>-0.06999696484452678</v>
      </c>
      <c r="N8981" s="83">
        <f t="shared" si="1"/>
        <v>-0.06999696484</v>
      </c>
      <c r="O8981" s="83">
        <f t="shared" si="2"/>
        <v>0</v>
      </c>
      <c r="Q8981" s="83">
        <f t="shared" si="3"/>
        <v>0.796225</v>
      </c>
      <c r="R8981" s="83">
        <f t="shared" si="4"/>
        <v>-0.06999696484</v>
      </c>
      <c r="S8981" s="83" t="b">
        <f t="shared" si="5"/>
        <v>0</v>
      </c>
      <c r="T8981" s="72"/>
      <c r="U8981" s="72"/>
      <c r="V8981" s="72"/>
      <c r="W8981" s="72"/>
      <c r="X8981" s="72"/>
      <c r="Y8981" s="72"/>
      <c r="Z8981" s="72"/>
      <c r="AA8981" s="72"/>
      <c r="AB8981" s="72"/>
      <c r="AC8981" s="72"/>
      <c r="AD8981" s="72"/>
      <c r="AE8981" s="72"/>
      <c r="AF8981" s="72"/>
      <c r="AG8981" s="72"/>
      <c r="AH8981" s="72"/>
      <c r="AI8981" s="72"/>
      <c r="AJ8981" s="72"/>
      <c r="AK8981" s="72"/>
    </row>
    <row r="8982" ht="14.25" customHeight="1">
      <c r="A8982" s="78">
        <v>8979.0</v>
      </c>
      <c r="C8982" s="78" t="str">
        <f>VLOOKUP(G8982,[1]Macrodata_CCF!$A$3:$D$55,4,FALSE)</f>
        <v>#ERROR!</v>
      </c>
      <c r="E8982" s="79" t="str">
        <f>VLOOKUP(G8982,[1]Macrodata_CCF!$A$3:$B$55,2,FALSE)</f>
        <v>#ERROR!</v>
      </c>
      <c r="F8982" s="78">
        <v>0.0</v>
      </c>
      <c r="G8982" s="80">
        <v>51.0</v>
      </c>
      <c r="H8982" s="81">
        <v>218785.0</v>
      </c>
      <c r="I8982" s="81">
        <v>570000.0</v>
      </c>
      <c r="J8982" s="81">
        <v>225810.0</v>
      </c>
      <c r="K8982" s="81">
        <v>570000.0</v>
      </c>
      <c r="L8982" s="82">
        <v>0.02000199308116111</v>
      </c>
      <c r="N8982" s="83">
        <f t="shared" si="1"/>
        <v>0.02000199308</v>
      </c>
      <c r="O8982" s="83">
        <f t="shared" si="2"/>
        <v>0.02000199308</v>
      </c>
      <c r="Q8982" s="83">
        <f t="shared" si="3"/>
        <v>0.6161666667</v>
      </c>
      <c r="R8982" s="83">
        <f t="shared" si="4"/>
        <v>0.02000199308</v>
      </c>
      <c r="S8982" s="83" t="b">
        <f t="shared" si="5"/>
        <v>0</v>
      </c>
      <c r="T8982" s="72"/>
      <c r="U8982" s="72"/>
      <c r="V8982" s="72"/>
      <c r="W8982" s="72"/>
      <c r="X8982" s="72"/>
      <c r="Y8982" s="72"/>
      <c r="Z8982" s="72"/>
      <c r="AA8982" s="72"/>
      <c r="AB8982" s="72"/>
      <c r="AC8982" s="72"/>
      <c r="AD8982" s="72"/>
      <c r="AE8982" s="72"/>
      <c r="AF8982" s="72"/>
      <c r="AG8982" s="72"/>
      <c r="AH8982" s="72"/>
      <c r="AI8982" s="72"/>
      <c r="AJ8982" s="72"/>
      <c r="AK8982" s="72"/>
    </row>
    <row r="8983" ht="14.25" customHeight="1">
      <c r="A8983" s="78">
        <v>8980.0</v>
      </c>
      <c r="C8983" s="78" t="str">
        <f>VLOOKUP(G8983,[1]Macrodata_CCF!$A$3:$D$55,4,FALSE)</f>
        <v>#ERROR!</v>
      </c>
      <c r="E8983" s="79" t="str">
        <f>VLOOKUP(G8983,[1]Macrodata_CCF!$A$3:$B$55,2,FALSE)</f>
        <v>#ERROR!</v>
      </c>
      <c r="F8983" s="78">
        <v>0.0</v>
      </c>
      <c r="G8983" s="80">
        <v>32.0</v>
      </c>
      <c r="H8983" s="81">
        <v>0.0</v>
      </c>
      <c r="I8983" s="81">
        <v>300000.0</v>
      </c>
      <c r="J8983" s="81">
        <v>45000.0</v>
      </c>
      <c r="K8983" s="81">
        <v>300000.0</v>
      </c>
      <c r="L8983" s="82">
        <v>0.15</v>
      </c>
      <c r="N8983" s="83">
        <f t="shared" si="1"/>
        <v>0.15</v>
      </c>
      <c r="O8983" s="83">
        <f t="shared" si="2"/>
        <v>0.15</v>
      </c>
      <c r="Q8983" s="83">
        <f t="shared" si="3"/>
        <v>1</v>
      </c>
      <c r="R8983" s="83">
        <f t="shared" si="4"/>
        <v>0.15</v>
      </c>
      <c r="S8983" s="83" t="b">
        <f t="shared" si="5"/>
        <v>0</v>
      </c>
      <c r="T8983" s="72"/>
      <c r="U8983" s="72"/>
      <c r="V8983" s="72"/>
      <c r="W8983" s="72"/>
      <c r="X8983" s="72"/>
      <c r="Y8983" s="72"/>
      <c r="Z8983" s="72"/>
      <c r="AA8983" s="72"/>
      <c r="AB8983" s="72"/>
      <c r="AC8983" s="72"/>
      <c r="AD8983" s="72"/>
      <c r="AE8983" s="72"/>
      <c r="AF8983" s="72"/>
      <c r="AG8983" s="72"/>
      <c r="AH8983" s="72"/>
      <c r="AI8983" s="72"/>
      <c r="AJ8983" s="72"/>
      <c r="AK8983" s="72"/>
    </row>
    <row r="8984" ht="14.25" customHeight="1">
      <c r="A8984" s="78">
        <v>8981.0</v>
      </c>
      <c r="C8984" s="78" t="str">
        <f>VLOOKUP(G8984,[1]Macrodata_CCF!$A$3:$D$55,4,FALSE)</f>
        <v>#ERROR!</v>
      </c>
      <c r="E8984" s="79" t="str">
        <f>VLOOKUP(G8984,[1]Macrodata_CCF!$A$3:$B$55,2,FALSE)</f>
        <v>#ERROR!</v>
      </c>
      <c r="F8984" s="78">
        <v>0.0</v>
      </c>
      <c r="G8984" s="80">
        <v>14.0</v>
      </c>
      <c r="H8984" s="81">
        <v>205255.0</v>
      </c>
      <c r="I8984" s="81">
        <v>650000.0</v>
      </c>
      <c r="J8984" s="81">
        <v>76280.0</v>
      </c>
      <c r="K8984" s="81">
        <v>650000.0</v>
      </c>
      <c r="L8984" s="82">
        <v>-0.289997639096561</v>
      </c>
      <c r="N8984" s="83">
        <f t="shared" si="1"/>
        <v>-0.2899976391</v>
      </c>
      <c r="O8984" s="83">
        <f t="shared" si="2"/>
        <v>0</v>
      </c>
      <c r="Q8984" s="83">
        <f t="shared" si="3"/>
        <v>0.6842230769</v>
      </c>
      <c r="R8984" s="83">
        <f t="shared" si="4"/>
        <v>-0.2899976391</v>
      </c>
      <c r="S8984" s="83" t="b">
        <f t="shared" si="5"/>
        <v>0</v>
      </c>
      <c r="T8984" s="72"/>
      <c r="U8984" s="72"/>
      <c r="V8984" s="72"/>
      <c r="W8984" s="72"/>
      <c r="X8984" s="72"/>
      <c r="Y8984" s="72"/>
      <c r="Z8984" s="72"/>
      <c r="AA8984" s="72"/>
      <c r="AB8984" s="72"/>
      <c r="AC8984" s="72"/>
      <c r="AD8984" s="72"/>
      <c r="AE8984" s="72"/>
      <c r="AF8984" s="72"/>
      <c r="AG8984" s="72"/>
      <c r="AH8984" s="72"/>
      <c r="AI8984" s="72"/>
      <c r="AJ8984" s="72"/>
      <c r="AK8984" s="72"/>
    </row>
    <row r="8985" ht="14.25" customHeight="1">
      <c r="A8985" s="78">
        <v>8982.0</v>
      </c>
      <c r="C8985" s="78" t="str">
        <f>VLOOKUP(G8985,[1]Macrodata_CCF!$A$3:$D$55,4,FALSE)</f>
        <v>#ERROR!</v>
      </c>
      <c r="E8985" s="79" t="str">
        <f>VLOOKUP(G8985,[1]Macrodata_CCF!$A$3:$B$55,2,FALSE)</f>
        <v>#ERROR!</v>
      </c>
      <c r="F8985" s="78">
        <v>0.0</v>
      </c>
      <c r="G8985" s="80">
        <v>31.0</v>
      </c>
      <c r="H8985" s="81">
        <v>370030.0</v>
      </c>
      <c r="I8985" s="81">
        <v>450000.0</v>
      </c>
      <c r="J8985" s="81">
        <v>382025.0</v>
      </c>
      <c r="K8985" s="81">
        <v>450000.0</v>
      </c>
      <c r="L8985" s="82">
        <v>0.1499937476553708</v>
      </c>
      <c r="N8985" s="83">
        <f t="shared" si="1"/>
        <v>0.1499937477</v>
      </c>
      <c r="O8985" s="83">
        <f t="shared" si="2"/>
        <v>0.1499937477</v>
      </c>
      <c r="Q8985" s="83">
        <f t="shared" si="3"/>
        <v>0.1777111111</v>
      </c>
      <c r="R8985" s="83">
        <f t="shared" si="4"/>
        <v>0.1499937477</v>
      </c>
      <c r="S8985" s="83" t="b">
        <f t="shared" si="5"/>
        <v>0</v>
      </c>
      <c r="T8985" s="72"/>
      <c r="U8985" s="72"/>
      <c r="V8985" s="72"/>
      <c r="W8985" s="72"/>
      <c r="X8985" s="72"/>
      <c r="Y8985" s="72"/>
      <c r="Z8985" s="72"/>
      <c r="AA8985" s="72"/>
      <c r="AB8985" s="72"/>
      <c r="AC8985" s="72"/>
      <c r="AD8985" s="72"/>
      <c r="AE8985" s="72"/>
      <c r="AF8985" s="72"/>
      <c r="AG8985" s="72"/>
      <c r="AH8985" s="72"/>
      <c r="AI8985" s="72"/>
      <c r="AJ8985" s="72"/>
      <c r="AK8985" s="72"/>
    </row>
    <row r="8986" ht="14.25" customHeight="1">
      <c r="A8986" s="78">
        <v>8983.0</v>
      </c>
      <c r="C8986" s="78" t="str">
        <f>VLOOKUP(G8986,[1]Macrodata_CCF!$A$3:$D$55,4,FALSE)</f>
        <v>#ERROR!</v>
      </c>
      <c r="E8986" s="79" t="str">
        <f>VLOOKUP(G8986,[1]Macrodata_CCF!$A$3:$B$55,2,FALSE)</f>
        <v>#ERROR!</v>
      </c>
      <c r="F8986" s="78">
        <v>0.0</v>
      </c>
      <c r="G8986" s="80">
        <v>29.0</v>
      </c>
      <c r="H8986" s="81">
        <v>200925.0</v>
      </c>
      <c r="I8986" s="81">
        <v>690000.0</v>
      </c>
      <c r="J8986" s="81">
        <v>279175.0</v>
      </c>
      <c r="K8986" s="81">
        <v>690000.0</v>
      </c>
      <c r="L8986" s="82">
        <v>0.1599959106476512</v>
      </c>
      <c r="N8986" s="83">
        <f t="shared" si="1"/>
        <v>0.1599959106</v>
      </c>
      <c r="O8986" s="83">
        <f t="shared" si="2"/>
        <v>0.1599959106</v>
      </c>
      <c r="Q8986" s="83">
        <f t="shared" si="3"/>
        <v>0.7088043478</v>
      </c>
      <c r="R8986" s="83">
        <f t="shared" si="4"/>
        <v>0.1599959106</v>
      </c>
      <c r="S8986" s="83" t="b">
        <f t="shared" si="5"/>
        <v>0</v>
      </c>
      <c r="T8986" s="72"/>
      <c r="U8986" s="72"/>
      <c r="V8986" s="72"/>
      <c r="W8986" s="72"/>
      <c r="X8986" s="72"/>
      <c r="Y8986" s="72"/>
      <c r="Z8986" s="72"/>
      <c r="AA8986" s="72"/>
      <c r="AB8986" s="72"/>
      <c r="AC8986" s="72"/>
      <c r="AD8986" s="72"/>
      <c r="AE8986" s="72"/>
      <c r="AF8986" s="72"/>
      <c r="AG8986" s="72"/>
      <c r="AH8986" s="72"/>
      <c r="AI8986" s="72"/>
      <c r="AJ8986" s="72"/>
      <c r="AK8986" s="72"/>
    </row>
    <row r="8987" ht="14.25" customHeight="1">
      <c r="A8987" s="78">
        <v>8984.0</v>
      </c>
      <c r="C8987" s="78" t="str">
        <f>VLOOKUP(G8987,[1]Macrodata_CCF!$A$3:$D$55,4,FALSE)</f>
        <v>#ERROR!</v>
      </c>
      <c r="E8987" s="79" t="str">
        <f>VLOOKUP(G8987,[1]Macrodata_CCF!$A$3:$B$55,2,FALSE)</f>
        <v>#ERROR!</v>
      </c>
      <c r="F8987" s="78">
        <v>0.0</v>
      </c>
      <c r="G8987" s="80">
        <v>23.0</v>
      </c>
      <c r="H8987" s="81">
        <v>62295.0</v>
      </c>
      <c r="I8987" s="81">
        <v>170000.0</v>
      </c>
      <c r="J8987" s="81">
        <v>83835.0</v>
      </c>
      <c r="K8987" s="81">
        <v>170000.0</v>
      </c>
      <c r="L8987" s="82">
        <v>0.1999907153799731</v>
      </c>
      <c r="N8987" s="83">
        <f t="shared" si="1"/>
        <v>0.1999907154</v>
      </c>
      <c r="O8987" s="83">
        <f t="shared" si="2"/>
        <v>0.1999907154</v>
      </c>
      <c r="Q8987" s="83">
        <f t="shared" si="3"/>
        <v>0.6335588235</v>
      </c>
      <c r="R8987" s="83">
        <f t="shared" si="4"/>
        <v>0.1999907154</v>
      </c>
      <c r="S8987" s="83" t="b">
        <f t="shared" si="5"/>
        <v>0</v>
      </c>
      <c r="T8987" s="72"/>
      <c r="U8987" s="72"/>
      <c r="V8987" s="72"/>
      <c r="W8987" s="72"/>
      <c r="X8987" s="72"/>
      <c r="Y8987" s="72"/>
      <c r="Z8987" s="72"/>
      <c r="AA8987" s="72"/>
      <c r="AB8987" s="72"/>
      <c r="AC8987" s="72"/>
      <c r="AD8987" s="72"/>
      <c r="AE8987" s="72"/>
      <c r="AF8987" s="72"/>
      <c r="AG8987" s="72"/>
      <c r="AH8987" s="72"/>
      <c r="AI8987" s="72"/>
      <c r="AJ8987" s="72"/>
      <c r="AK8987" s="72"/>
    </row>
    <row r="8988" ht="14.25" customHeight="1">
      <c r="A8988" s="78">
        <v>8985.0</v>
      </c>
      <c r="C8988" s="78" t="str">
        <f>VLOOKUP(G8988,[1]Macrodata_CCF!$A$3:$D$55,4,FALSE)</f>
        <v>#ERROR!</v>
      </c>
      <c r="E8988" s="79" t="str">
        <f>VLOOKUP(G8988,[1]Macrodata_CCF!$A$3:$B$55,2,FALSE)</f>
        <v>#ERROR!</v>
      </c>
      <c r="F8988" s="78">
        <v>0.0</v>
      </c>
      <c r="G8988" s="80">
        <v>40.0</v>
      </c>
      <c r="H8988" s="81">
        <v>30115.0</v>
      </c>
      <c r="I8988" s="81">
        <v>40000.0</v>
      </c>
      <c r="J8988" s="81">
        <v>26260.0</v>
      </c>
      <c r="K8988" s="81">
        <v>40000.0</v>
      </c>
      <c r="L8988" s="82">
        <v>-0.3899848254931715</v>
      </c>
      <c r="N8988" s="83">
        <f t="shared" si="1"/>
        <v>-0.3899848255</v>
      </c>
      <c r="O8988" s="83">
        <f t="shared" si="2"/>
        <v>0</v>
      </c>
      <c r="Q8988" s="83">
        <f t="shared" si="3"/>
        <v>0.247125</v>
      </c>
      <c r="R8988" s="83">
        <f t="shared" si="4"/>
        <v>-0.3899848255</v>
      </c>
      <c r="S8988" s="83" t="b">
        <f t="shared" si="5"/>
        <v>0</v>
      </c>
      <c r="T8988" s="72"/>
      <c r="U8988" s="72"/>
      <c r="V8988" s="72"/>
      <c r="W8988" s="72"/>
      <c r="X8988" s="72"/>
      <c r="Y8988" s="72"/>
      <c r="Z8988" s="72"/>
      <c r="AA8988" s="72"/>
      <c r="AB8988" s="72"/>
      <c r="AC8988" s="72"/>
      <c r="AD8988" s="72"/>
      <c r="AE8988" s="72"/>
      <c r="AF8988" s="72"/>
      <c r="AG8988" s="72"/>
      <c r="AH8988" s="72"/>
      <c r="AI8988" s="72"/>
      <c r="AJ8988" s="72"/>
      <c r="AK8988" s="72"/>
    </row>
    <row r="8989" ht="14.25" customHeight="1">
      <c r="A8989" s="78">
        <v>8986.0</v>
      </c>
      <c r="C8989" s="78" t="str">
        <f>VLOOKUP(G8989,[1]Macrodata_CCF!$A$3:$D$55,4,FALSE)</f>
        <v>#ERROR!</v>
      </c>
      <c r="E8989" s="79" t="str">
        <f>VLOOKUP(G8989,[1]Macrodata_CCF!$A$3:$B$55,2,FALSE)</f>
        <v>#ERROR!</v>
      </c>
      <c r="F8989" s="78">
        <v>0.0</v>
      </c>
      <c r="G8989" s="80">
        <v>14.0</v>
      </c>
      <c r="H8989" s="81">
        <v>239530.0</v>
      </c>
      <c r="I8989" s="81">
        <v>490000.0</v>
      </c>
      <c r="J8989" s="81">
        <v>499800.0</v>
      </c>
      <c r="K8989" s="81">
        <v>490000.0</v>
      </c>
      <c r="L8989" s="82">
        <v>1.039126442288498</v>
      </c>
      <c r="N8989" s="83">
        <f t="shared" si="1"/>
        <v>1.039126442</v>
      </c>
      <c r="O8989" s="83">
        <f t="shared" si="2"/>
        <v>1</v>
      </c>
      <c r="Q8989" s="83">
        <f t="shared" si="3"/>
        <v>0.5111632653</v>
      </c>
      <c r="R8989" s="83">
        <f t="shared" si="4"/>
        <v>1.039126442</v>
      </c>
      <c r="S8989" s="83" t="b">
        <f t="shared" si="5"/>
        <v>0</v>
      </c>
      <c r="T8989" s="72"/>
      <c r="U8989" s="72"/>
      <c r="V8989" s="72"/>
      <c r="W8989" s="72"/>
      <c r="X8989" s="72"/>
      <c r="Y8989" s="72"/>
      <c r="Z8989" s="72"/>
      <c r="AA8989" s="72"/>
      <c r="AB8989" s="72"/>
      <c r="AC8989" s="72"/>
      <c r="AD8989" s="72"/>
      <c r="AE8989" s="72"/>
      <c r="AF8989" s="72"/>
      <c r="AG8989" s="72"/>
      <c r="AH8989" s="72"/>
      <c r="AI8989" s="72"/>
      <c r="AJ8989" s="72"/>
      <c r="AK8989" s="72"/>
    </row>
    <row r="8990" ht="14.25" customHeight="1">
      <c r="A8990" s="78">
        <v>8987.0</v>
      </c>
      <c r="C8990" s="78" t="str">
        <f>VLOOKUP(G8990,[1]Macrodata_CCF!$A$3:$D$55,4,FALSE)</f>
        <v>#ERROR!</v>
      </c>
      <c r="E8990" s="79" t="str">
        <f>VLOOKUP(G8990,[1]Macrodata_CCF!$A$3:$B$55,2,FALSE)</f>
        <v>#ERROR!</v>
      </c>
      <c r="F8990" s="78">
        <v>0.0</v>
      </c>
      <c r="G8990" s="80">
        <v>26.0</v>
      </c>
      <c r="H8990" s="81">
        <v>0.0</v>
      </c>
      <c r="I8990" s="81">
        <v>140000.0</v>
      </c>
      <c r="J8990" s="81">
        <v>28000.0</v>
      </c>
      <c r="K8990" s="81">
        <v>140000.0</v>
      </c>
      <c r="L8990" s="82">
        <v>0.2</v>
      </c>
      <c r="N8990" s="83">
        <f t="shared" si="1"/>
        <v>0.2</v>
      </c>
      <c r="O8990" s="83">
        <f t="shared" si="2"/>
        <v>0.2</v>
      </c>
      <c r="Q8990" s="83">
        <f t="shared" si="3"/>
        <v>1</v>
      </c>
      <c r="R8990" s="83">
        <f t="shared" si="4"/>
        <v>0.2</v>
      </c>
      <c r="S8990" s="83" t="b">
        <f t="shared" si="5"/>
        <v>0</v>
      </c>
      <c r="T8990" s="72"/>
      <c r="U8990" s="72"/>
      <c r="V8990" s="72"/>
      <c r="W8990" s="72"/>
      <c r="X8990" s="72"/>
      <c r="Y8990" s="72"/>
      <c r="Z8990" s="72"/>
      <c r="AA8990" s="72"/>
      <c r="AB8990" s="72"/>
      <c r="AC8990" s="72"/>
      <c r="AD8990" s="72"/>
      <c r="AE8990" s="72"/>
      <c r="AF8990" s="72"/>
      <c r="AG8990" s="72"/>
      <c r="AH8990" s="72"/>
      <c r="AI8990" s="72"/>
      <c r="AJ8990" s="72"/>
      <c r="AK8990" s="72"/>
    </row>
    <row r="8991" ht="14.25" customHeight="1">
      <c r="A8991" s="78">
        <v>8988.0</v>
      </c>
      <c r="C8991" s="78" t="str">
        <f>VLOOKUP(G8991,[1]Macrodata_CCF!$A$3:$D$55,4,FALSE)</f>
        <v>#ERROR!</v>
      </c>
      <c r="E8991" s="79" t="str">
        <f>VLOOKUP(G8991,[1]Macrodata_CCF!$A$3:$B$55,2,FALSE)</f>
        <v>#ERROR!</v>
      </c>
      <c r="F8991" s="78">
        <v>0.0</v>
      </c>
      <c r="G8991" s="80">
        <v>20.0</v>
      </c>
      <c r="H8991" s="81">
        <v>143090.0</v>
      </c>
      <c r="I8991" s="81">
        <v>290000.0</v>
      </c>
      <c r="J8991" s="81">
        <v>172470.0</v>
      </c>
      <c r="K8991" s="81">
        <v>290000.0</v>
      </c>
      <c r="L8991" s="82">
        <v>0.1999863862228575</v>
      </c>
      <c r="N8991" s="83">
        <f t="shared" si="1"/>
        <v>0.1999863862</v>
      </c>
      <c r="O8991" s="83">
        <f t="shared" si="2"/>
        <v>0.1999863862</v>
      </c>
      <c r="Q8991" s="83">
        <f t="shared" si="3"/>
        <v>0.5065862069</v>
      </c>
      <c r="R8991" s="83">
        <f t="shared" si="4"/>
        <v>0.1999863862</v>
      </c>
      <c r="S8991" s="83" t="b">
        <f t="shared" si="5"/>
        <v>0</v>
      </c>
      <c r="T8991" s="72"/>
      <c r="U8991" s="72"/>
      <c r="V8991" s="72"/>
      <c r="W8991" s="72"/>
      <c r="X8991" s="72"/>
      <c r="Y8991" s="72"/>
      <c r="Z8991" s="72"/>
      <c r="AA8991" s="72"/>
      <c r="AB8991" s="72"/>
      <c r="AC8991" s="72"/>
      <c r="AD8991" s="72"/>
      <c r="AE8991" s="72"/>
      <c r="AF8991" s="72"/>
      <c r="AG8991" s="72"/>
      <c r="AH8991" s="72"/>
      <c r="AI8991" s="72"/>
      <c r="AJ8991" s="72"/>
      <c r="AK8991" s="72"/>
    </row>
    <row r="8992" ht="14.25" customHeight="1">
      <c r="A8992" s="78">
        <v>8989.0</v>
      </c>
      <c r="C8992" s="78" t="str">
        <f>VLOOKUP(G8992,[1]Macrodata_CCF!$A$3:$D$55,4,FALSE)</f>
        <v>#ERROR!</v>
      </c>
      <c r="E8992" s="79" t="str">
        <f>VLOOKUP(G8992,[1]Macrodata_CCF!$A$3:$B$55,2,FALSE)</f>
        <v>#ERROR!</v>
      </c>
      <c r="F8992" s="78">
        <v>0.0</v>
      </c>
      <c r="G8992" s="80">
        <v>43.0</v>
      </c>
      <c r="H8992" s="81">
        <v>263135.0</v>
      </c>
      <c r="I8992" s="81">
        <v>640000.0</v>
      </c>
      <c r="J8992" s="81">
        <v>327200.0</v>
      </c>
      <c r="K8992" s="81">
        <v>960000.0</v>
      </c>
      <c r="L8992" s="82">
        <v>0.1699945603863453</v>
      </c>
      <c r="N8992" s="83">
        <f t="shared" si="1"/>
        <v>0.1699945604</v>
      </c>
      <c r="O8992" s="83">
        <f t="shared" si="2"/>
        <v>0.1699945604</v>
      </c>
      <c r="Q8992" s="83">
        <f t="shared" si="3"/>
        <v>0.5888515625</v>
      </c>
      <c r="R8992" s="83">
        <f t="shared" si="4"/>
        <v>0.1699945604</v>
      </c>
      <c r="S8992" s="83" t="b">
        <f t="shared" si="5"/>
        <v>0</v>
      </c>
      <c r="T8992" s="72"/>
      <c r="U8992" s="72"/>
      <c r="V8992" s="72"/>
      <c r="W8992" s="72"/>
      <c r="X8992" s="72"/>
      <c r="Y8992" s="72"/>
      <c r="Z8992" s="72"/>
      <c r="AA8992" s="72"/>
      <c r="AB8992" s="72"/>
      <c r="AC8992" s="72"/>
      <c r="AD8992" s="72"/>
      <c r="AE8992" s="72"/>
      <c r="AF8992" s="72"/>
      <c r="AG8992" s="72"/>
      <c r="AH8992" s="72"/>
      <c r="AI8992" s="72"/>
      <c r="AJ8992" s="72"/>
      <c r="AK8992" s="72"/>
    </row>
    <row r="8993" ht="14.25" customHeight="1">
      <c r="A8993" s="78">
        <v>8990.0</v>
      </c>
      <c r="C8993" s="78" t="str">
        <f>VLOOKUP(G8993,[1]Macrodata_CCF!$A$3:$D$55,4,FALSE)</f>
        <v>#ERROR!</v>
      </c>
      <c r="E8993" s="79" t="str">
        <f>VLOOKUP(G8993,[1]Macrodata_CCF!$A$3:$B$55,2,FALSE)</f>
        <v>#ERROR!</v>
      </c>
      <c r="F8993" s="78">
        <v>0.0</v>
      </c>
      <c r="G8993" s="80">
        <v>51.0</v>
      </c>
      <c r="H8993" s="81">
        <v>23635.0</v>
      </c>
      <c r="I8993" s="81">
        <v>50000.0</v>
      </c>
      <c r="J8993" s="81">
        <v>26800.0</v>
      </c>
      <c r="K8993" s="81">
        <v>50000.0</v>
      </c>
      <c r="L8993" s="82">
        <v>0.120045514887161</v>
      </c>
      <c r="N8993" s="83">
        <f t="shared" si="1"/>
        <v>0.1200455149</v>
      </c>
      <c r="O8993" s="83">
        <f t="shared" si="2"/>
        <v>0.1200455149</v>
      </c>
      <c r="Q8993" s="83">
        <f t="shared" si="3"/>
        <v>0.5273</v>
      </c>
      <c r="R8993" s="83">
        <f t="shared" si="4"/>
        <v>0.1200455149</v>
      </c>
      <c r="S8993" s="83" t="b">
        <f t="shared" si="5"/>
        <v>0</v>
      </c>
      <c r="T8993" s="72"/>
      <c r="U8993" s="72"/>
      <c r="V8993" s="72"/>
      <c r="W8993" s="72"/>
      <c r="X8993" s="72"/>
      <c r="Y8993" s="72"/>
      <c r="Z8993" s="72"/>
      <c r="AA8993" s="72"/>
      <c r="AB8993" s="72"/>
      <c r="AC8993" s="72"/>
      <c r="AD8993" s="72"/>
      <c r="AE8993" s="72"/>
      <c r="AF8993" s="72"/>
      <c r="AG8993" s="72"/>
      <c r="AH8993" s="72"/>
      <c r="AI8993" s="72"/>
      <c r="AJ8993" s="72"/>
      <c r="AK8993" s="72"/>
    </row>
    <row r="8994" ht="14.25" customHeight="1">
      <c r="A8994" s="78">
        <v>8991.0</v>
      </c>
      <c r="C8994" s="78" t="str">
        <f>VLOOKUP(G8994,[1]Macrodata_CCF!$A$3:$D$55,4,FALSE)</f>
        <v>#ERROR!</v>
      </c>
      <c r="E8994" s="79" t="str">
        <f>VLOOKUP(G8994,[1]Macrodata_CCF!$A$3:$B$55,2,FALSE)</f>
        <v>#ERROR!</v>
      </c>
      <c r="F8994" s="78">
        <v>0.0</v>
      </c>
      <c r="G8994" s="80">
        <v>37.0</v>
      </c>
      <c r="H8994" s="81">
        <v>0.0</v>
      </c>
      <c r="I8994" s="81">
        <v>770000.0</v>
      </c>
      <c r="J8994" s="81">
        <v>77000.0</v>
      </c>
      <c r="K8994" s="81">
        <v>770000.0</v>
      </c>
      <c r="L8994" s="82">
        <v>0.1</v>
      </c>
      <c r="N8994" s="83">
        <f t="shared" si="1"/>
        <v>0.1</v>
      </c>
      <c r="O8994" s="83">
        <f t="shared" si="2"/>
        <v>0.1</v>
      </c>
      <c r="Q8994" s="83">
        <f t="shared" si="3"/>
        <v>1</v>
      </c>
      <c r="R8994" s="83">
        <f t="shared" si="4"/>
        <v>0.1</v>
      </c>
      <c r="S8994" s="83" t="b">
        <f t="shared" si="5"/>
        <v>0</v>
      </c>
      <c r="T8994" s="72"/>
      <c r="U8994" s="72"/>
      <c r="V8994" s="72"/>
      <c r="W8994" s="72"/>
      <c r="X8994" s="72"/>
      <c r="Y8994" s="72"/>
      <c r="Z8994" s="72"/>
      <c r="AA8994" s="72"/>
      <c r="AB8994" s="72"/>
      <c r="AC8994" s="72"/>
      <c r="AD8994" s="72"/>
      <c r="AE8994" s="72"/>
      <c r="AF8994" s="72"/>
      <c r="AG8994" s="72"/>
      <c r="AH8994" s="72"/>
      <c r="AI8994" s="72"/>
      <c r="AJ8994" s="72"/>
      <c r="AK8994" s="72"/>
    </row>
    <row r="8995" ht="14.25" customHeight="1">
      <c r="A8995" s="78">
        <v>8992.0</v>
      </c>
      <c r="C8995" s="78" t="str">
        <f>VLOOKUP(G8995,[1]Macrodata_CCF!$A$3:$D$55,4,FALSE)</f>
        <v>#ERROR!</v>
      </c>
      <c r="E8995" s="79" t="str">
        <f>VLOOKUP(G8995,[1]Macrodata_CCF!$A$3:$B$55,2,FALSE)</f>
        <v>#ERROR!</v>
      </c>
      <c r="F8995" s="78">
        <v>0.0</v>
      </c>
      <c r="G8995" s="80">
        <v>3.0</v>
      </c>
      <c r="H8995" s="81">
        <v>119755.0</v>
      </c>
      <c r="I8995" s="81">
        <v>410000.0</v>
      </c>
      <c r="J8995" s="81">
        <v>232950.0</v>
      </c>
      <c r="K8995" s="81">
        <v>410000.0</v>
      </c>
      <c r="L8995" s="82">
        <v>0.3899981050491826</v>
      </c>
      <c r="N8995" s="83">
        <f t="shared" si="1"/>
        <v>0.389998105</v>
      </c>
      <c r="O8995" s="83">
        <f t="shared" si="2"/>
        <v>0.389998105</v>
      </c>
      <c r="Q8995" s="83">
        <f t="shared" si="3"/>
        <v>0.7079146341</v>
      </c>
      <c r="R8995" s="83">
        <f t="shared" si="4"/>
        <v>0.389998105</v>
      </c>
      <c r="S8995" s="83" t="b">
        <f t="shared" si="5"/>
        <v>0</v>
      </c>
      <c r="T8995" s="72"/>
      <c r="U8995" s="72"/>
      <c r="V8995" s="72"/>
      <c r="W8995" s="72"/>
      <c r="X8995" s="72"/>
      <c r="Y8995" s="72"/>
      <c r="Z8995" s="72"/>
      <c r="AA8995" s="72"/>
      <c r="AB8995" s="72"/>
      <c r="AC8995" s="72"/>
      <c r="AD8995" s="72"/>
      <c r="AE8995" s="72"/>
      <c r="AF8995" s="72"/>
      <c r="AG8995" s="72"/>
      <c r="AH8995" s="72"/>
      <c r="AI8995" s="72"/>
      <c r="AJ8995" s="72"/>
      <c r="AK8995" s="72"/>
    </row>
    <row r="8996" ht="14.25" customHeight="1">
      <c r="A8996" s="78">
        <v>8993.0</v>
      </c>
      <c r="C8996" s="78" t="str">
        <f>VLOOKUP(G8996,[1]Macrodata_CCF!$A$3:$D$55,4,FALSE)</f>
        <v>#ERROR!</v>
      </c>
      <c r="E8996" s="79" t="str">
        <f>VLOOKUP(G8996,[1]Macrodata_CCF!$A$3:$B$55,2,FALSE)</f>
        <v>#ERROR!</v>
      </c>
      <c r="F8996" s="78">
        <v>0.0</v>
      </c>
      <c r="G8996" s="80">
        <v>21.0</v>
      </c>
      <c r="H8996" s="81">
        <v>0.0</v>
      </c>
      <c r="I8996" s="81">
        <v>770000.0</v>
      </c>
      <c r="J8996" s="81">
        <v>107800.0</v>
      </c>
      <c r="K8996" s="81">
        <v>770000.0</v>
      </c>
      <c r="L8996" s="82">
        <v>0.14</v>
      </c>
      <c r="N8996" s="83">
        <f t="shared" si="1"/>
        <v>0.14</v>
      </c>
      <c r="O8996" s="83">
        <f t="shared" si="2"/>
        <v>0.14</v>
      </c>
      <c r="Q8996" s="83">
        <f t="shared" si="3"/>
        <v>1</v>
      </c>
      <c r="R8996" s="83">
        <f t="shared" si="4"/>
        <v>0.14</v>
      </c>
      <c r="S8996" s="83" t="b">
        <f t="shared" si="5"/>
        <v>0</v>
      </c>
      <c r="T8996" s="72"/>
      <c r="U8996" s="72"/>
      <c r="V8996" s="72"/>
      <c r="W8996" s="72"/>
      <c r="X8996" s="72"/>
      <c r="Y8996" s="72"/>
      <c r="Z8996" s="72"/>
      <c r="AA8996" s="72"/>
      <c r="AB8996" s="72"/>
      <c r="AC8996" s="72"/>
      <c r="AD8996" s="72"/>
      <c r="AE8996" s="72"/>
      <c r="AF8996" s="72"/>
      <c r="AG8996" s="72"/>
      <c r="AH8996" s="72"/>
      <c r="AI8996" s="72"/>
      <c r="AJ8996" s="72"/>
      <c r="AK8996" s="72"/>
    </row>
    <row r="8997" ht="14.25" customHeight="1">
      <c r="A8997" s="78">
        <v>8994.0</v>
      </c>
      <c r="C8997" s="78" t="str">
        <f>VLOOKUP(G8997,[1]Macrodata_CCF!$A$3:$D$55,4,FALSE)</f>
        <v>#ERROR!</v>
      </c>
      <c r="E8997" s="79" t="str">
        <f>VLOOKUP(G8997,[1]Macrodata_CCF!$A$3:$B$55,2,FALSE)</f>
        <v>#ERROR!</v>
      </c>
      <c r="F8997" s="78">
        <v>0.0</v>
      </c>
      <c r="G8997" s="80">
        <v>40.0</v>
      </c>
      <c r="H8997" s="81">
        <v>112520.0</v>
      </c>
      <c r="I8997" s="81">
        <v>220000.0</v>
      </c>
      <c r="J8997" s="81">
        <v>118970.0</v>
      </c>
      <c r="K8997" s="81">
        <v>220000.0</v>
      </c>
      <c r="L8997" s="82">
        <v>0.0600111648678824</v>
      </c>
      <c r="N8997" s="83">
        <f t="shared" si="1"/>
        <v>0.06001116487</v>
      </c>
      <c r="O8997" s="83">
        <f t="shared" si="2"/>
        <v>0.06001116487</v>
      </c>
      <c r="Q8997" s="83">
        <f t="shared" si="3"/>
        <v>0.4885454545</v>
      </c>
      <c r="R8997" s="83">
        <f t="shared" si="4"/>
        <v>0.06001116487</v>
      </c>
      <c r="S8997" s="83" t="b">
        <f t="shared" si="5"/>
        <v>0</v>
      </c>
      <c r="T8997" s="72"/>
      <c r="U8997" s="72"/>
      <c r="V8997" s="72"/>
      <c r="W8997" s="72"/>
      <c r="X8997" s="72"/>
      <c r="Y8997" s="72"/>
      <c r="Z8997" s="72"/>
      <c r="AA8997" s="72"/>
      <c r="AB8997" s="72"/>
      <c r="AC8997" s="72"/>
      <c r="AD8997" s="72"/>
      <c r="AE8997" s="72"/>
      <c r="AF8997" s="72"/>
      <c r="AG8997" s="72"/>
      <c r="AH8997" s="72"/>
      <c r="AI8997" s="72"/>
      <c r="AJ8997" s="72"/>
      <c r="AK8997" s="72"/>
    </row>
    <row r="8998" ht="14.25" customHeight="1">
      <c r="A8998" s="78">
        <v>8995.0</v>
      </c>
      <c r="C8998" s="78" t="str">
        <f>VLOOKUP(G8998,[1]Macrodata_CCF!$A$3:$D$55,4,FALSE)</f>
        <v>#ERROR!</v>
      </c>
      <c r="E8998" s="79" t="str">
        <f>VLOOKUP(G8998,[1]Macrodata_CCF!$A$3:$B$55,2,FALSE)</f>
        <v>#ERROR!</v>
      </c>
      <c r="F8998" s="78">
        <v>0.0</v>
      </c>
      <c r="G8998" s="80">
        <v>12.0</v>
      </c>
      <c r="H8998" s="81">
        <v>467380.0</v>
      </c>
      <c r="I8998" s="81">
        <v>670000.0</v>
      </c>
      <c r="J8998" s="81">
        <v>548430.0</v>
      </c>
      <c r="K8998" s="81">
        <v>670000.0</v>
      </c>
      <c r="L8998" s="82">
        <v>0.4000098706939098</v>
      </c>
      <c r="N8998" s="83">
        <f t="shared" si="1"/>
        <v>0.4000098707</v>
      </c>
      <c r="O8998" s="83">
        <f t="shared" si="2"/>
        <v>0.4000098707</v>
      </c>
      <c r="Q8998" s="83">
        <f t="shared" si="3"/>
        <v>0.3024179104</v>
      </c>
      <c r="R8998" s="83">
        <f t="shared" si="4"/>
        <v>0.4000098707</v>
      </c>
      <c r="S8998" s="83" t="b">
        <f t="shared" si="5"/>
        <v>0</v>
      </c>
      <c r="T8998" s="72"/>
      <c r="U8998" s="72"/>
      <c r="V8998" s="72"/>
      <c r="W8998" s="72"/>
      <c r="X8998" s="72"/>
      <c r="Y8998" s="72"/>
      <c r="Z8998" s="72"/>
      <c r="AA8998" s="72"/>
      <c r="AB8998" s="72"/>
      <c r="AC8998" s="72"/>
      <c r="AD8998" s="72"/>
      <c r="AE8998" s="72"/>
      <c r="AF8998" s="72"/>
      <c r="AG8998" s="72"/>
      <c r="AH8998" s="72"/>
      <c r="AI8998" s="72"/>
      <c r="AJ8998" s="72"/>
      <c r="AK8998" s="72"/>
    </row>
    <row r="8999" ht="14.25" customHeight="1">
      <c r="A8999" s="78">
        <v>8996.0</v>
      </c>
      <c r="C8999" s="78" t="str">
        <f>VLOOKUP(G8999,[1]Macrodata_CCF!$A$3:$D$55,4,FALSE)</f>
        <v>#ERROR!</v>
      </c>
      <c r="E8999" s="79" t="str">
        <f>VLOOKUP(G8999,[1]Macrodata_CCF!$A$3:$B$55,2,FALSE)</f>
        <v>#ERROR!</v>
      </c>
      <c r="F8999" s="78">
        <v>0.0</v>
      </c>
      <c r="G8999" s="80">
        <v>33.0</v>
      </c>
      <c r="H8999" s="81">
        <v>436690.0</v>
      </c>
      <c r="I8999" s="81">
        <v>750000.0</v>
      </c>
      <c r="J8999" s="81">
        <v>489955.0</v>
      </c>
      <c r="K8999" s="81">
        <v>750000.0</v>
      </c>
      <c r="L8999" s="82">
        <v>0.1700073409722</v>
      </c>
      <c r="N8999" s="83">
        <f t="shared" si="1"/>
        <v>0.170007341</v>
      </c>
      <c r="O8999" s="83">
        <f t="shared" si="2"/>
        <v>0.170007341</v>
      </c>
      <c r="Q8999" s="83">
        <f t="shared" si="3"/>
        <v>0.4177466667</v>
      </c>
      <c r="R8999" s="83">
        <f t="shared" si="4"/>
        <v>0.170007341</v>
      </c>
      <c r="S8999" s="83" t="b">
        <f t="shared" si="5"/>
        <v>0</v>
      </c>
      <c r="T8999" s="72"/>
      <c r="U8999" s="72"/>
      <c r="V8999" s="72"/>
      <c r="W8999" s="72"/>
      <c r="X8999" s="72"/>
      <c r="Y8999" s="72"/>
      <c r="Z8999" s="72"/>
      <c r="AA8999" s="72"/>
      <c r="AB8999" s="72"/>
      <c r="AC8999" s="72"/>
      <c r="AD8999" s="72"/>
      <c r="AE8999" s="72"/>
      <c r="AF8999" s="72"/>
      <c r="AG8999" s="72"/>
      <c r="AH8999" s="72"/>
      <c r="AI8999" s="72"/>
      <c r="AJ8999" s="72"/>
      <c r="AK8999" s="72"/>
    </row>
    <row r="9000" ht="14.25" customHeight="1">
      <c r="A9000" s="78">
        <v>8997.0</v>
      </c>
      <c r="C9000" s="78" t="str">
        <f>VLOOKUP(G9000,[1]Macrodata_CCF!$A$3:$D$55,4,FALSE)</f>
        <v>#ERROR!</v>
      </c>
      <c r="E9000" s="79" t="str">
        <f>VLOOKUP(G9000,[1]Macrodata_CCF!$A$3:$B$55,2,FALSE)</f>
        <v>#ERROR!</v>
      </c>
      <c r="F9000" s="78">
        <v>0.0</v>
      </c>
      <c r="G9000" s="80">
        <v>50.0</v>
      </c>
      <c r="H9000" s="81">
        <v>0.0</v>
      </c>
      <c r="I9000" s="81">
        <v>880000.0</v>
      </c>
      <c r="J9000" s="81">
        <v>96800.0</v>
      </c>
      <c r="K9000" s="81">
        <v>880000.0</v>
      </c>
      <c r="L9000" s="82">
        <v>0.11</v>
      </c>
      <c r="N9000" s="83">
        <f t="shared" si="1"/>
        <v>0.11</v>
      </c>
      <c r="O9000" s="83">
        <f t="shared" si="2"/>
        <v>0.11</v>
      </c>
      <c r="Q9000" s="83">
        <f t="shared" si="3"/>
        <v>1</v>
      </c>
      <c r="R9000" s="83">
        <f t="shared" si="4"/>
        <v>0.11</v>
      </c>
      <c r="S9000" s="83" t="b">
        <f t="shared" si="5"/>
        <v>0</v>
      </c>
      <c r="T9000" s="72"/>
      <c r="U9000" s="72"/>
      <c r="V9000" s="72"/>
      <c r="W9000" s="72"/>
      <c r="X9000" s="72"/>
      <c r="Y9000" s="72"/>
      <c r="Z9000" s="72"/>
      <c r="AA9000" s="72"/>
      <c r="AB9000" s="72"/>
      <c r="AC9000" s="72"/>
      <c r="AD9000" s="72"/>
      <c r="AE9000" s="72"/>
      <c r="AF9000" s="72"/>
      <c r="AG9000" s="72"/>
      <c r="AH9000" s="72"/>
      <c r="AI9000" s="72"/>
      <c r="AJ9000" s="72"/>
      <c r="AK9000" s="72"/>
    </row>
    <row r="9001" ht="14.25" customHeight="1">
      <c r="A9001" s="78">
        <v>8998.0</v>
      </c>
      <c r="C9001" s="78" t="str">
        <f>VLOOKUP(G9001,[1]Macrodata_CCF!$A$3:$D$55,4,FALSE)</f>
        <v>#ERROR!</v>
      </c>
      <c r="E9001" s="79" t="str">
        <f>VLOOKUP(G9001,[1]Macrodata_CCF!$A$3:$B$55,2,FALSE)</f>
        <v>#ERROR!</v>
      </c>
      <c r="F9001" s="78">
        <v>0.0</v>
      </c>
      <c r="G9001" s="80">
        <v>7.0</v>
      </c>
      <c r="H9001" s="81">
        <v>45260.0</v>
      </c>
      <c r="I9001" s="81">
        <v>270000.0</v>
      </c>
      <c r="J9001" s="81">
        <v>108185.0</v>
      </c>
      <c r="K9001" s="81">
        <v>432000.0</v>
      </c>
      <c r="L9001" s="82">
        <v>0.2799902109103853</v>
      </c>
      <c r="N9001" s="83">
        <f t="shared" si="1"/>
        <v>0.2799902109</v>
      </c>
      <c r="O9001" s="83">
        <f t="shared" si="2"/>
        <v>0.2799902109</v>
      </c>
      <c r="Q9001" s="83">
        <f t="shared" si="3"/>
        <v>0.8323703704</v>
      </c>
      <c r="R9001" s="83">
        <f t="shared" si="4"/>
        <v>0.2799902109</v>
      </c>
      <c r="S9001" s="83" t="b">
        <f t="shared" si="5"/>
        <v>0</v>
      </c>
      <c r="T9001" s="72"/>
      <c r="U9001" s="72"/>
      <c r="V9001" s="72"/>
      <c r="W9001" s="72"/>
      <c r="X9001" s="72"/>
      <c r="Y9001" s="72"/>
      <c r="Z9001" s="72"/>
      <c r="AA9001" s="72"/>
      <c r="AB9001" s="72"/>
      <c r="AC9001" s="72"/>
      <c r="AD9001" s="72"/>
      <c r="AE9001" s="72"/>
      <c r="AF9001" s="72"/>
      <c r="AG9001" s="72"/>
      <c r="AH9001" s="72"/>
      <c r="AI9001" s="72"/>
      <c r="AJ9001" s="72"/>
      <c r="AK9001" s="72"/>
    </row>
    <row r="9002" ht="14.25" customHeight="1">
      <c r="A9002" s="78">
        <v>8999.0</v>
      </c>
      <c r="C9002" s="78" t="str">
        <f>VLOOKUP(G9002,[1]Macrodata_CCF!$A$3:$D$55,4,FALSE)</f>
        <v>#ERROR!</v>
      </c>
      <c r="E9002" s="79" t="str">
        <f>VLOOKUP(G9002,[1]Macrodata_CCF!$A$3:$B$55,2,FALSE)</f>
        <v>#ERROR!</v>
      </c>
      <c r="F9002" s="78">
        <v>0.0</v>
      </c>
      <c r="G9002" s="80">
        <v>21.0</v>
      </c>
      <c r="H9002" s="81">
        <v>81810.0</v>
      </c>
      <c r="I9002" s="81">
        <v>170000.0</v>
      </c>
      <c r="J9002" s="81">
        <v>96800.0</v>
      </c>
      <c r="K9002" s="81">
        <v>170000.0</v>
      </c>
      <c r="L9002" s="82">
        <v>0.1699739199455721</v>
      </c>
      <c r="N9002" s="83">
        <f t="shared" si="1"/>
        <v>0.1699739199</v>
      </c>
      <c r="O9002" s="83">
        <f t="shared" si="2"/>
        <v>0.1699739199</v>
      </c>
      <c r="Q9002" s="83">
        <f t="shared" si="3"/>
        <v>0.5187647059</v>
      </c>
      <c r="R9002" s="83">
        <f t="shared" si="4"/>
        <v>0.1699739199</v>
      </c>
      <c r="S9002" s="83" t="b">
        <f t="shared" si="5"/>
        <v>0</v>
      </c>
      <c r="T9002" s="72"/>
      <c r="U9002" s="72"/>
      <c r="V9002" s="72"/>
      <c r="W9002" s="72"/>
      <c r="X9002" s="72"/>
      <c r="Y9002" s="72"/>
      <c r="Z9002" s="72"/>
      <c r="AA9002" s="72"/>
      <c r="AB9002" s="72"/>
      <c r="AC9002" s="72"/>
      <c r="AD9002" s="72"/>
      <c r="AE9002" s="72"/>
      <c r="AF9002" s="72"/>
      <c r="AG9002" s="72"/>
      <c r="AH9002" s="72"/>
      <c r="AI9002" s="72"/>
      <c r="AJ9002" s="72"/>
      <c r="AK9002" s="72"/>
    </row>
    <row r="9003" ht="14.25" customHeight="1">
      <c r="A9003" s="78">
        <v>9000.0</v>
      </c>
      <c r="C9003" s="78" t="str">
        <f>VLOOKUP(G9003,[1]Macrodata_CCF!$A$3:$D$55,4,FALSE)</f>
        <v>#ERROR!</v>
      </c>
      <c r="E9003" s="79" t="str">
        <f>VLOOKUP(G9003,[1]Macrodata_CCF!$A$3:$B$55,2,FALSE)</f>
        <v>#ERROR!</v>
      </c>
      <c r="F9003" s="78">
        <v>0.0</v>
      </c>
      <c r="G9003" s="80">
        <v>10.0</v>
      </c>
      <c r="H9003" s="81">
        <v>172030.0</v>
      </c>
      <c r="I9003" s="81">
        <v>520000.0</v>
      </c>
      <c r="J9003" s="81">
        <v>742560.0</v>
      </c>
      <c r="K9003" s="81">
        <v>728000.0</v>
      </c>
      <c r="L9003" s="82">
        <v>1.639595367416731</v>
      </c>
      <c r="N9003" s="83">
        <f t="shared" si="1"/>
        <v>1.639595367</v>
      </c>
      <c r="O9003" s="83">
        <f t="shared" si="2"/>
        <v>1</v>
      </c>
      <c r="Q9003" s="83">
        <f t="shared" si="3"/>
        <v>0.6691730769</v>
      </c>
      <c r="R9003" s="83">
        <f t="shared" si="4"/>
        <v>1.639595367</v>
      </c>
      <c r="S9003" s="83" t="b">
        <f t="shared" si="5"/>
        <v>0</v>
      </c>
      <c r="T9003" s="72"/>
      <c r="U9003" s="72"/>
      <c r="V9003" s="72"/>
      <c r="W9003" s="72"/>
      <c r="X9003" s="72"/>
      <c r="Y9003" s="72"/>
      <c r="Z9003" s="72"/>
      <c r="AA9003" s="72"/>
      <c r="AB9003" s="72"/>
      <c r="AC9003" s="72"/>
      <c r="AD9003" s="72"/>
      <c r="AE9003" s="72"/>
      <c r="AF9003" s="72"/>
      <c r="AG9003" s="72"/>
      <c r="AH9003" s="72"/>
      <c r="AI9003" s="72"/>
      <c r="AJ9003" s="72"/>
      <c r="AK9003" s="72"/>
    </row>
    <row r="9004" ht="14.25" customHeight="1">
      <c r="A9004" s="78">
        <v>9001.0</v>
      </c>
      <c r="C9004" s="78" t="str">
        <f>VLOOKUP(G9004,[1]Macrodata_CCF!$A$3:$D$55,4,FALSE)</f>
        <v>#ERROR!</v>
      </c>
      <c r="E9004" s="79" t="str">
        <f>VLOOKUP(G9004,[1]Macrodata_CCF!$A$3:$B$55,2,FALSE)</f>
        <v>#ERROR!</v>
      </c>
      <c r="F9004" s="78">
        <v>0.0</v>
      </c>
      <c r="G9004" s="80">
        <v>37.0</v>
      </c>
      <c r="H9004" s="81">
        <v>374965.0</v>
      </c>
      <c r="I9004" s="81">
        <v>810000.0</v>
      </c>
      <c r="J9004" s="81">
        <v>253155.0</v>
      </c>
      <c r="K9004" s="81">
        <v>810000.0</v>
      </c>
      <c r="L9004" s="82">
        <v>-0.2800004597331249</v>
      </c>
      <c r="N9004" s="83">
        <f t="shared" si="1"/>
        <v>-0.2800004597</v>
      </c>
      <c r="O9004" s="83">
        <f t="shared" si="2"/>
        <v>0</v>
      </c>
      <c r="Q9004" s="83">
        <f t="shared" si="3"/>
        <v>0.5370802469</v>
      </c>
      <c r="R9004" s="83">
        <f t="shared" si="4"/>
        <v>-0.2800004597</v>
      </c>
      <c r="S9004" s="83" t="b">
        <f t="shared" si="5"/>
        <v>0</v>
      </c>
      <c r="T9004" s="72"/>
      <c r="U9004" s="72"/>
      <c r="V9004" s="72"/>
      <c r="W9004" s="72"/>
      <c r="X9004" s="72"/>
      <c r="Y9004" s="72"/>
      <c r="Z9004" s="72"/>
      <c r="AA9004" s="72"/>
      <c r="AB9004" s="72"/>
      <c r="AC9004" s="72"/>
      <c r="AD9004" s="72"/>
      <c r="AE9004" s="72"/>
      <c r="AF9004" s="72"/>
      <c r="AG9004" s="72"/>
      <c r="AH9004" s="72"/>
      <c r="AI9004" s="72"/>
      <c r="AJ9004" s="72"/>
      <c r="AK9004" s="72"/>
    </row>
    <row r="9005" ht="14.25" customHeight="1">
      <c r="A9005" s="78">
        <v>9002.0</v>
      </c>
      <c r="C9005" s="78" t="str">
        <f>VLOOKUP(G9005,[1]Macrodata_CCF!$A$3:$D$55,4,FALSE)</f>
        <v>#ERROR!</v>
      </c>
      <c r="E9005" s="79" t="str">
        <f>VLOOKUP(G9005,[1]Macrodata_CCF!$A$3:$B$55,2,FALSE)</f>
        <v>#ERROR!</v>
      </c>
      <c r="F9005" s="78">
        <v>0.0</v>
      </c>
      <c r="G9005" s="80">
        <v>6.0</v>
      </c>
      <c r="H9005" s="81">
        <v>0.0</v>
      </c>
      <c r="I9005" s="81">
        <v>700000.0</v>
      </c>
      <c r="J9005" s="81">
        <v>252000.0</v>
      </c>
      <c r="K9005" s="81">
        <v>700000.0</v>
      </c>
      <c r="L9005" s="82">
        <v>0.36</v>
      </c>
      <c r="N9005" s="83">
        <f t="shared" si="1"/>
        <v>0.36</v>
      </c>
      <c r="O9005" s="83">
        <f t="shared" si="2"/>
        <v>0.36</v>
      </c>
      <c r="Q9005" s="83">
        <f t="shared" si="3"/>
        <v>1</v>
      </c>
      <c r="R9005" s="83">
        <f t="shared" si="4"/>
        <v>0.36</v>
      </c>
      <c r="S9005" s="83" t="b">
        <f t="shared" si="5"/>
        <v>0</v>
      </c>
      <c r="T9005" s="72"/>
      <c r="U9005" s="72"/>
      <c r="V9005" s="72"/>
      <c r="W9005" s="72"/>
      <c r="X9005" s="72"/>
      <c r="Y9005" s="72"/>
      <c r="Z9005" s="72"/>
      <c r="AA9005" s="72"/>
      <c r="AB9005" s="72"/>
      <c r="AC9005" s="72"/>
      <c r="AD9005" s="72"/>
      <c r="AE9005" s="72"/>
      <c r="AF9005" s="72"/>
      <c r="AG9005" s="72"/>
      <c r="AH9005" s="72"/>
      <c r="AI9005" s="72"/>
      <c r="AJ9005" s="72"/>
      <c r="AK9005" s="72"/>
    </row>
    <row r="9006" ht="14.25" customHeight="1">
      <c r="A9006" s="78">
        <v>9003.0</v>
      </c>
      <c r="C9006" s="78" t="str">
        <f>VLOOKUP(G9006,[1]Macrodata_CCF!$A$3:$D$55,4,FALSE)</f>
        <v>#ERROR!</v>
      </c>
      <c r="E9006" s="79" t="str">
        <f>VLOOKUP(G9006,[1]Macrodata_CCF!$A$3:$B$55,2,FALSE)</f>
        <v>#ERROR!</v>
      </c>
      <c r="F9006" s="78">
        <v>0.0</v>
      </c>
      <c r="G9006" s="80">
        <v>37.0</v>
      </c>
      <c r="H9006" s="81">
        <v>196685.0</v>
      </c>
      <c r="I9006" s="81">
        <v>780000.0</v>
      </c>
      <c r="J9006" s="81">
        <v>231685.0</v>
      </c>
      <c r="K9006" s="81">
        <v>780000.0</v>
      </c>
      <c r="L9006" s="82">
        <v>0.06000188577355289</v>
      </c>
      <c r="N9006" s="83">
        <f t="shared" si="1"/>
        <v>0.06000188577</v>
      </c>
      <c r="O9006" s="83">
        <f t="shared" si="2"/>
        <v>0.06000188577</v>
      </c>
      <c r="Q9006" s="83">
        <f t="shared" si="3"/>
        <v>0.7478397436</v>
      </c>
      <c r="R9006" s="83">
        <f t="shared" si="4"/>
        <v>0.06000188577</v>
      </c>
      <c r="S9006" s="83" t="b">
        <f t="shared" si="5"/>
        <v>0</v>
      </c>
      <c r="T9006" s="72"/>
      <c r="U9006" s="72"/>
      <c r="V9006" s="72"/>
      <c r="W9006" s="72"/>
      <c r="X9006" s="72"/>
      <c r="Y9006" s="72"/>
      <c r="Z9006" s="72"/>
      <c r="AA9006" s="72"/>
      <c r="AB9006" s="72"/>
      <c r="AC9006" s="72"/>
      <c r="AD9006" s="72"/>
      <c r="AE9006" s="72"/>
      <c r="AF9006" s="72"/>
      <c r="AG9006" s="72"/>
      <c r="AH9006" s="72"/>
      <c r="AI9006" s="72"/>
      <c r="AJ9006" s="72"/>
      <c r="AK9006" s="72"/>
    </row>
    <row r="9007" ht="14.25" customHeight="1">
      <c r="A9007" s="78">
        <v>9004.0</v>
      </c>
      <c r="C9007" s="78" t="str">
        <f>VLOOKUP(G9007,[1]Macrodata_CCF!$A$3:$D$55,4,FALSE)</f>
        <v>#ERROR!</v>
      </c>
      <c r="E9007" s="79" t="str">
        <f>VLOOKUP(G9007,[1]Macrodata_CCF!$A$3:$B$55,2,FALSE)</f>
        <v>#ERROR!</v>
      </c>
      <c r="F9007" s="78">
        <v>0.0</v>
      </c>
      <c r="G9007" s="80">
        <v>16.0</v>
      </c>
      <c r="H9007" s="81">
        <v>13775.0</v>
      </c>
      <c r="I9007" s="81">
        <v>20000.0</v>
      </c>
      <c r="J9007" s="81">
        <v>14895.0</v>
      </c>
      <c r="K9007" s="81">
        <v>20000.0</v>
      </c>
      <c r="L9007" s="82">
        <v>0.1799196787148594</v>
      </c>
      <c r="N9007" s="83">
        <f t="shared" si="1"/>
        <v>0.1799196787</v>
      </c>
      <c r="O9007" s="83">
        <f t="shared" si="2"/>
        <v>0.1799196787</v>
      </c>
      <c r="Q9007" s="83">
        <f t="shared" si="3"/>
        <v>0.31125</v>
      </c>
      <c r="R9007" s="83">
        <f t="shared" si="4"/>
        <v>0.1799196787</v>
      </c>
      <c r="S9007" s="83" t="b">
        <f t="shared" si="5"/>
        <v>0</v>
      </c>
      <c r="T9007" s="72"/>
      <c r="U9007" s="72"/>
      <c r="V9007" s="72"/>
      <c r="W9007" s="72"/>
      <c r="X9007" s="72"/>
      <c r="Y9007" s="72"/>
      <c r="Z9007" s="72"/>
      <c r="AA9007" s="72"/>
      <c r="AB9007" s="72"/>
      <c r="AC9007" s="72"/>
      <c r="AD9007" s="72"/>
      <c r="AE9007" s="72"/>
      <c r="AF9007" s="72"/>
      <c r="AG9007" s="72"/>
      <c r="AH9007" s="72"/>
      <c r="AI9007" s="72"/>
      <c r="AJ9007" s="72"/>
      <c r="AK9007" s="72"/>
    </row>
    <row r="9008" ht="14.25" customHeight="1">
      <c r="A9008" s="78">
        <v>9005.0</v>
      </c>
      <c r="C9008" s="78" t="str">
        <f>VLOOKUP(G9008,[1]Macrodata_CCF!$A$3:$D$55,4,FALSE)</f>
        <v>#ERROR!</v>
      </c>
      <c r="E9008" s="79" t="str">
        <f>VLOOKUP(G9008,[1]Macrodata_CCF!$A$3:$B$55,2,FALSE)</f>
        <v>#ERROR!</v>
      </c>
      <c r="F9008" s="78">
        <v>0.0</v>
      </c>
      <c r="G9008" s="80">
        <v>40.0</v>
      </c>
      <c r="H9008" s="81">
        <v>64540.0</v>
      </c>
      <c r="I9008" s="81">
        <v>120000.0</v>
      </c>
      <c r="J9008" s="81">
        <v>69530.0</v>
      </c>
      <c r="K9008" s="81">
        <v>120000.0</v>
      </c>
      <c r="L9008" s="82">
        <v>0.08997475658131987</v>
      </c>
      <c r="N9008" s="83">
        <f t="shared" si="1"/>
        <v>0.08997475658</v>
      </c>
      <c r="O9008" s="83">
        <f t="shared" si="2"/>
        <v>0.08997475658</v>
      </c>
      <c r="Q9008" s="83">
        <f t="shared" si="3"/>
        <v>0.4621666667</v>
      </c>
      <c r="R9008" s="83">
        <f t="shared" si="4"/>
        <v>0.08997475658</v>
      </c>
      <c r="S9008" s="83" t="b">
        <f t="shared" si="5"/>
        <v>0</v>
      </c>
      <c r="T9008" s="72"/>
      <c r="U9008" s="72"/>
      <c r="V9008" s="72"/>
      <c r="W9008" s="72"/>
      <c r="X9008" s="72"/>
      <c r="Y9008" s="72"/>
      <c r="Z9008" s="72"/>
      <c r="AA9008" s="72"/>
      <c r="AB9008" s="72"/>
      <c r="AC9008" s="72"/>
      <c r="AD9008" s="72"/>
      <c r="AE9008" s="72"/>
      <c r="AF9008" s="72"/>
      <c r="AG9008" s="72"/>
      <c r="AH9008" s="72"/>
      <c r="AI9008" s="72"/>
      <c r="AJ9008" s="72"/>
      <c r="AK9008" s="72"/>
    </row>
    <row r="9009" ht="14.25" customHeight="1">
      <c r="A9009" s="78">
        <v>9006.0</v>
      </c>
      <c r="C9009" s="78" t="str">
        <f>VLOOKUP(G9009,[1]Macrodata_CCF!$A$3:$D$55,4,FALSE)</f>
        <v>#ERROR!</v>
      </c>
      <c r="E9009" s="79" t="str">
        <f>VLOOKUP(G9009,[1]Macrodata_CCF!$A$3:$B$55,2,FALSE)</f>
        <v>#ERROR!</v>
      </c>
      <c r="F9009" s="78">
        <v>0.0</v>
      </c>
      <c r="G9009" s="80">
        <v>5.0</v>
      </c>
      <c r="H9009" s="81">
        <v>0.0</v>
      </c>
      <c r="I9009" s="81">
        <v>930000.0</v>
      </c>
      <c r="J9009" s="81">
        <v>353400.0</v>
      </c>
      <c r="K9009" s="81">
        <v>1302000.0</v>
      </c>
      <c r="L9009" s="82">
        <v>0.38</v>
      </c>
      <c r="N9009" s="83">
        <f t="shared" si="1"/>
        <v>0.38</v>
      </c>
      <c r="O9009" s="83">
        <f t="shared" si="2"/>
        <v>0.38</v>
      </c>
      <c r="Q9009" s="83">
        <f t="shared" si="3"/>
        <v>1</v>
      </c>
      <c r="R9009" s="83">
        <f t="shared" si="4"/>
        <v>0.38</v>
      </c>
      <c r="S9009" s="83" t="b">
        <f t="shared" si="5"/>
        <v>0</v>
      </c>
      <c r="T9009" s="72"/>
      <c r="U9009" s="72"/>
      <c r="V9009" s="72"/>
      <c r="W9009" s="72"/>
      <c r="X9009" s="72"/>
      <c r="Y9009" s="72"/>
      <c r="Z9009" s="72"/>
      <c r="AA9009" s="72"/>
      <c r="AB9009" s="72"/>
      <c r="AC9009" s="72"/>
      <c r="AD9009" s="72"/>
      <c r="AE9009" s="72"/>
      <c r="AF9009" s="72"/>
      <c r="AG9009" s="72"/>
      <c r="AH9009" s="72"/>
      <c r="AI9009" s="72"/>
      <c r="AJ9009" s="72"/>
      <c r="AK9009" s="72"/>
    </row>
    <row r="9010" ht="14.25" customHeight="1">
      <c r="A9010" s="78">
        <v>9007.0</v>
      </c>
      <c r="C9010" s="78" t="str">
        <f>VLOOKUP(G9010,[1]Macrodata_CCF!$A$3:$D$55,4,FALSE)</f>
        <v>#ERROR!</v>
      </c>
      <c r="E9010" s="79" t="str">
        <f>VLOOKUP(G9010,[1]Macrodata_CCF!$A$3:$B$55,2,FALSE)</f>
        <v>#ERROR!</v>
      </c>
      <c r="F9010" s="78">
        <v>0.0</v>
      </c>
      <c r="G9010" s="80">
        <v>38.0</v>
      </c>
      <c r="H9010" s="81">
        <v>226240.0</v>
      </c>
      <c r="I9010" s="81">
        <v>320000.0</v>
      </c>
      <c r="J9010" s="81">
        <v>238430.0</v>
      </c>
      <c r="K9010" s="81">
        <v>320000.0</v>
      </c>
      <c r="L9010" s="82">
        <v>0.1300127986348123</v>
      </c>
      <c r="N9010" s="83">
        <f t="shared" si="1"/>
        <v>0.1300127986</v>
      </c>
      <c r="O9010" s="83">
        <f t="shared" si="2"/>
        <v>0.1300127986</v>
      </c>
      <c r="Q9010" s="83">
        <f t="shared" si="3"/>
        <v>0.293</v>
      </c>
      <c r="R9010" s="83">
        <f t="shared" si="4"/>
        <v>0.1300127986</v>
      </c>
      <c r="S9010" s="83" t="b">
        <f t="shared" si="5"/>
        <v>0</v>
      </c>
      <c r="T9010" s="72"/>
      <c r="U9010" s="72"/>
      <c r="V9010" s="72"/>
      <c r="W9010" s="72"/>
      <c r="X9010" s="72"/>
      <c r="Y9010" s="72"/>
      <c r="Z9010" s="72"/>
      <c r="AA9010" s="72"/>
      <c r="AB9010" s="72"/>
      <c r="AC9010" s="72"/>
      <c r="AD9010" s="72"/>
      <c r="AE9010" s="72"/>
      <c r="AF9010" s="72"/>
      <c r="AG9010" s="72"/>
      <c r="AH9010" s="72"/>
      <c r="AI9010" s="72"/>
      <c r="AJ9010" s="72"/>
      <c r="AK9010" s="72"/>
    </row>
    <row r="9011" ht="14.25" customHeight="1">
      <c r="A9011" s="78">
        <v>9008.0</v>
      </c>
      <c r="C9011" s="78" t="str">
        <f>VLOOKUP(G9011,[1]Macrodata_CCF!$A$3:$D$55,4,FALSE)</f>
        <v>#ERROR!</v>
      </c>
      <c r="E9011" s="79" t="str">
        <f>VLOOKUP(G9011,[1]Macrodata_CCF!$A$3:$B$55,2,FALSE)</f>
        <v>#ERROR!</v>
      </c>
      <c r="F9011" s="78">
        <v>0.0</v>
      </c>
      <c r="G9011" s="80">
        <v>31.0</v>
      </c>
      <c r="H9011" s="81">
        <v>139945.0</v>
      </c>
      <c r="I9011" s="81">
        <v>150000.0</v>
      </c>
      <c r="J9011" s="81">
        <v>141955.0</v>
      </c>
      <c r="K9011" s="81">
        <v>285000.0</v>
      </c>
      <c r="L9011" s="82">
        <v>0.1999005469915465</v>
      </c>
      <c r="N9011" s="83">
        <f t="shared" si="1"/>
        <v>0.199900547</v>
      </c>
      <c r="O9011" s="83">
        <f t="shared" si="2"/>
        <v>0.199900547</v>
      </c>
      <c r="Q9011" s="83">
        <f t="shared" si="3"/>
        <v>0.06703333333</v>
      </c>
      <c r="R9011" s="83">
        <f t="shared" si="4"/>
        <v>0.0134</v>
      </c>
      <c r="S9011" s="83" t="b">
        <f t="shared" si="5"/>
        <v>0</v>
      </c>
      <c r="T9011" s="72"/>
      <c r="U9011" s="72"/>
      <c r="V9011" s="72"/>
      <c r="W9011" s="72"/>
      <c r="X9011" s="72"/>
      <c r="Y9011" s="72"/>
      <c r="Z9011" s="72"/>
      <c r="AA9011" s="72"/>
      <c r="AB9011" s="72"/>
      <c r="AC9011" s="72"/>
      <c r="AD9011" s="72"/>
      <c r="AE9011" s="72"/>
      <c r="AF9011" s="72"/>
      <c r="AG9011" s="72"/>
      <c r="AH9011" s="72"/>
      <c r="AI9011" s="72"/>
      <c r="AJ9011" s="72"/>
      <c r="AK9011" s="72"/>
    </row>
    <row r="9012" ht="14.25" customHeight="1">
      <c r="A9012" s="78">
        <v>9009.0</v>
      </c>
      <c r="C9012" s="78" t="str">
        <f>VLOOKUP(G9012,[1]Macrodata_CCF!$A$3:$D$55,4,FALSE)</f>
        <v>#ERROR!</v>
      </c>
      <c r="E9012" s="79" t="str">
        <f>VLOOKUP(G9012,[1]Macrodata_CCF!$A$3:$B$55,2,FALSE)</f>
        <v>#ERROR!</v>
      </c>
      <c r="F9012" s="78">
        <v>0.0</v>
      </c>
      <c r="G9012" s="80">
        <v>37.0</v>
      </c>
      <c r="H9012" s="81">
        <v>50520.0</v>
      </c>
      <c r="I9012" s="81">
        <v>850000.0</v>
      </c>
      <c r="J9012" s="81">
        <v>146460.0</v>
      </c>
      <c r="K9012" s="81">
        <v>1360000.0</v>
      </c>
      <c r="L9012" s="82">
        <v>0.1200030019512683</v>
      </c>
      <c r="N9012" s="83">
        <f t="shared" si="1"/>
        <v>0.120003002</v>
      </c>
      <c r="O9012" s="83">
        <f t="shared" si="2"/>
        <v>0.120003002</v>
      </c>
      <c r="Q9012" s="83">
        <f t="shared" si="3"/>
        <v>0.9405647059</v>
      </c>
      <c r="R9012" s="83">
        <f t="shared" si="4"/>
        <v>0.120003002</v>
      </c>
      <c r="S9012" s="83" t="b">
        <f t="shared" si="5"/>
        <v>0</v>
      </c>
      <c r="T9012" s="72"/>
      <c r="U9012" s="72"/>
      <c r="V9012" s="72"/>
      <c r="W9012" s="72"/>
      <c r="X9012" s="72"/>
      <c r="Y9012" s="72"/>
      <c r="Z9012" s="72"/>
      <c r="AA9012" s="72"/>
      <c r="AB9012" s="72"/>
      <c r="AC9012" s="72"/>
      <c r="AD9012" s="72"/>
      <c r="AE9012" s="72"/>
      <c r="AF9012" s="72"/>
      <c r="AG9012" s="72"/>
      <c r="AH9012" s="72"/>
      <c r="AI9012" s="72"/>
      <c r="AJ9012" s="72"/>
      <c r="AK9012" s="72"/>
    </row>
    <row r="9013" ht="14.25" customHeight="1">
      <c r="A9013" s="78">
        <v>9010.0</v>
      </c>
      <c r="C9013" s="78" t="str">
        <f>VLOOKUP(G9013,[1]Macrodata_CCF!$A$3:$D$55,4,FALSE)</f>
        <v>#ERROR!</v>
      </c>
      <c r="E9013" s="79" t="str">
        <f>VLOOKUP(G9013,[1]Macrodata_CCF!$A$3:$B$55,2,FALSE)</f>
        <v>#ERROR!</v>
      </c>
      <c r="F9013" s="78">
        <v>0.0</v>
      </c>
      <c r="G9013" s="80">
        <v>4.0</v>
      </c>
      <c r="H9013" s="81">
        <v>58825.0</v>
      </c>
      <c r="I9013" s="81">
        <v>190000.0</v>
      </c>
      <c r="J9013" s="81">
        <v>106050.0</v>
      </c>
      <c r="K9013" s="81">
        <v>342000.0</v>
      </c>
      <c r="L9013" s="82">
        <v>0.3600152468076996</v>
      </c>
      <c r="N9013" s="83">
        <f t="shared" si="1"/>
        <v>0.3600152468</v>
      </c>
      <c r="O9013" s="83">
        <f t="shared" si="2"/>
        <v>0.3600152468</v>
      </c>
      <c r="Q9013" s="83">
        <f t="shared" si="3"/>
        <v>0.6903947368</v>
      </c>
      <c r="R9013" s="83">
        <f t="shared" si="4"/>
        <v>0.3600152468</v>
      </c>
      <c r="S9013" s="83" t="b">
        <f t="shared" si="5"/>
        <v>0</v>
      </c>
      <c r="T9013" s="72"/>
      <c r="U9013" s="72"/>
      <c r="V9013" s="72"/>
      <c r="W9013" s="72"/>
      <c r="X9013" s="72"/>
      <c r="Y9013" s="72"/>
      <c r="Z9013" s="72"/>
      <c r="AA9013" s="72"/>
      <c r="AB9013" s="72"/>
      <c r="AC9013" s="72"/>
      <c r="AD9013" s="72"/>
      <c r="AE9013" s="72"/>
      <c r="AF9013" s="72"/>
      <c r="AG9013" s="72"/>
      <c r="AH9013" s="72"/>
      <c r="AI9013" s="72"/>
      <c r="AJ9013" s="72"/>
      <c r="AK9013" s="72"/>
    </row>
    <row r="9014" ht="14.25" customHeight="1">
      <c r="A9014" s="78">
        <v>9011.0</v>
      </c>
      <c r="C9014" s="78" t="str">
        <f>VLOOKUP(G9014,[1]Macrodata_CCF!$A$3:$D$55,4,FALSE)</f>
        <v>#ERROR!</v>
      </c>
      <c r="E9014" s="79" t="str">
        <f>VLOOKUP(G9014,[1]Macrodata_CCF!$A$3:$B$55,2,FALSE)</f>
        <v>#ERROR!</v>
      </c>
      <c r="F9014" s="78">
        <v>0.0</v>
      </c>
      <c r="G9014" s="80">
        <v>8.0</v>
      </c>
      <c r="H9014" s="81">
        <v>99140.0</v>
      </c>
      <c r="I9014" s="81">
        <v>100000.0</v>
      </c>
      <c r="J9014" s="81">
        <v>99320.0</v>
      </c>
      <c r="K9014" s="81">
        <v>100000.0</v>
      </c>
      <c r="L9014" s="82">
        <v>0.2093023255813954</v>
      </c>
      <c r="N9014" s="83">
        <f t="shared" si="1"/>
        <v>0.2093023256</v>
      </c>
      <c r="O9014" s="83">
        <f t="shared" si="2"/>
        <v>0.2093023256</v>
      </c>
      <c r="Q9014" s="83">
        <f t="shared" si="3"/>
        <v>0.0086</v>
      </c>
      <c r="R9014" s="83">
        <f t="shared" si="4"/>
        <v>0.0018</v>
      </c>
      <c r="S9014" s="83" t="b">
        <f t="shared" si="5"/>
        <v>0</v>
      </c>
      <c r="T9014" s="72"/>
      <c r="U9014" s="72"/>
      <c r="V9014" s="72"/>
      <c r="W9014" s="72"/>
      <c r="X9014" s="72"/>
      <c r="Y9014" s="72"/>
      <c r="Z9014" s="72"/>
      <c r="AA9014" s="72"/>
      <c r="AB9014" s="72"/>
      <c r="AC9014" s="72"/>
      <c r="AD9014" s="72"/>
      <c r="AE9014" s="72"/>
      <c r="AF9014" s="72"/>
      <c r="AG9014" s="72"/>
      <c r="AH9014" s="72"/>
      <c r="AI9014" s="72"/>
      <c r="AJ9014" s="72"/>
      <c r="AK9014" s="72"/>
    </row>
    <row r="9015" ht="14.25" customHeight="1">
      <c r="A9015" s="78">
        <v>9012.0</v>
      </c>
      <c r="C9015" s="78" t="str">
        <f>VLOOKUP(G9015,[1]Macrodata_CCF!$A$3:$D$55,4,FALSE)</f>
        <v>#ERROR!</v>
      </c>
      <c r="E9015" s="79" t="str">
        <f>VLOOKUP(G9015,[1]Macrodata_CCF!$A$3:$B$55,2,FALSE)</f>
        <v>#ERROR!</v>
      </c>
      <c r="F9015" s="78">
        <v>0.0</v>
      </c>
      <c r="G9015" s="80">
        <v>38.0</v>
      </c>
      <c r="H9015" s="81">
        <v>18690.0</v>
      </c>
      <c r="I9015" s="81">
        <v>20000.0</v>
      </c>
      <c r="J9015" s="81">
        <v>18715.0</v>
      </c>
      <c r="K9015" s="81">
        <v>20000.0</v>
      </c>
      <c r="L9015" s="82">
        <v>0.01908396946564886</v>
      </c>
      <c r="N9015" s="83">
        <f t="shared" si="1"/>
        <v>0.01908396947</v>
      </c>
      <c r="O9015" s="83">
        <f t="shared" si="2"/>
        <v>0.01908396947</v>
      </c>
      <c r="Q9015" s="83">
        <f t="shared" si="3"/>
        <v>0.0655</v>
      </c>
      <c r="R9015" s="83">
        <f t="shared" si="4"/>
        <v>0.00125</v>
      </c>
      <c r="S9015" s="83" t="b">
        <f t="shared" si="5"/>
        <v>0</v>
      </c>
      <c r="T9015" s="72"/>
      <c r="U9015" s="72"/>
      <c r="V9015" s="72"/>
      <c r="W9015" s="72"/>
      <c r="X9015" s="72"/>
      <c r="Y9015" s="72"/>
      <c r="Z9015" s="72"/>
      <c r="AA9015" s="72"/>
      <c r="AB9015" s="72"/>
      <c r="AC9015" s="72"/>
      <c r="AD9015" s="72"/>
      <c r="AE9015" s="72"/>
      <c r="AF9015" s="72"/>
      <c r="AG9015" s="72"/>
      <c r="AH9015" s="72"/>
      <c r="AI9015" s="72"/>
      <c r="AJ9015" s="72"/>
      <c r="AK9015" s="72"/>
    </row>
    <row r="9016" ht="14.25" customHeight="1">
      <c r="A9016" s="78">
        <v>9013.0</v>
      </c>
      <c r="C9016" s="78" t="str">
        <f>VLOOKUP(G9016,[1]Macrodata_CCF!$A$3:$D$55,4,FALSE)</f>
        <v>#ERROR!</v>
      </c>
      <c r="E9016" s="79" t="str">
        <f>VLOOKUP(G9016,[1]Macrodata_CCF!$A$3:$B$55,2,FALSE)</f>
        <v>#ERROR!</v>
      </c>
      <c r="F9016" s="78">
        <v>0.0</v>
      </c>
      <c r="G9016" s="80">
        <v>43.0</v>
      </c>
      <c r="H9016" s="81">
        <v>200105.0</v>
      </c>
      <c r="I9016" s="81">
        <v>260000.0</v>
      </c>
      <c r="J9016" s="81">
        <v>208490.0</v>
      </c>
      <c r="K9016" s="81">
        <v>390000.0</v>
      </c>
      <c r="L9016" s="82">
        <v>0.1399949912346607</v>
      </c>
      <c r="N9016" s="83">
        <f t="shared" si="1"/>
        <v>0.1399949912</v>
      </c>
      <c r="O9016" s="83">
        <f t="shared" si="2"/>
        <v>0.1399949912</v>
      </c>
      <c r="Q9016" s="83">
        <f t="shared" si="3"/>
        <v>0.2303653846</v>
      </c>
      <c r="R9016" s="83">
        <f t="shared" si="4"/>
        <v>0.1399949912</v>
      </c>
      <c r="S9016" s="83" t="b">
        <f t="shared" si="5"/>
        <v>0</v>
      </c>
      <c r="T9016" s="72"/>
      <c r="U9016" s="72"/>
      <c r="V9016" s="72"/>
      <c r="W9016" s="72"/>
      <c r="X9016" s="72"/>
      <c r="Y9016" s="72"/>
      <c r="Z9016" s="72"/>
      <c r="AA9016" s="72"/>
      <c r="AB9016" s="72"/>
      <c r="AC9016" s="72"/>
      <c r="AD9016" s="72"/>
      <c r="AE9016" s="72"/>
      <c r="AF9016" s="72"/>
      <c r="AG9016" s="72"/>
      <c r="AH9016" s="72"/>
      <c r="AI9016" s="72"/>
      <c r="AJ9016" s="72"/>
      <c r="AK9016" s="72"/>
    </row>
    <row r="9017" ht="14.25" customHeight="1">
      <c r="A9017" s="78">
        <v>9014.0</v>
      </c>
      <c r="C9017" s="78" t="str">
        <f>VLOOKUP(G9017,[1]Macrodata_CCF!$A$3:$D$55,4,FALSE)</f>
        <v>#ERROR!</v>
      </c>
      <c r="E9017" s="79" t="str">
        <f>VLOOKUP(G9017,[1]Macrodata_CCF!$A$3:$B$55,2,FALSE)</f>
        <v>#ERROR!</v>
      </c>
      <c r="F9017" s="78">
        <v>0.0</v>
      </c>
      <c r="G9017" s="80">
        <v>4.0</v>
      </c>
      <c r="H9017" s="81">
        <v>548840.0</v>
      </c>
      <c r="I9017" s="81">
        <v>670000.0</v>
      </c>
      <c r="J9017" s="81">
        <v>577920.0</v>
      </c>
      <c r="K9017" s="81">
        <v>670000.0</v>
      </c>
      <c r="L9017" s="82">
        <v>0.2400132056784417</v>
      </c>
      <c r="N9017" s="83">
        <f t="shared" si="1"/>
        <v>0.2400132057</v>
      </c>
      <c r="O9017" s="83">
        <f t="shared" si="2"/>
        <v>0.2400132057</v>
      </c>
      <c r="Q9017" s="83">
        <f t="shared" si="3"/>
        <v>0.1808358209</v>
      </c>
      <c r="R9017" s="83">
        <f t="shared" si="4"/>
        <v>0.2400132057</v>
      </c>
      <c r="S9017" s="83" t="b">
        <f t="shared" si="5"/>
        <v>0</v>
      </c>
      <c r="T9017" s="72"/>
      <c r="U9017" s="72"/>
      <c r="V9017" s="72"/>
      <c r="W9017" s="72"/>
      <c r="X9017" s="72"/>
      <c r="Y9017" s="72"/>
      <c r="Z9017" s="72"/>
      <c r="AA9017" s="72"/>
      <c r="AB9017" s="72"/>
      <c r="AC9017" s="72"/>
      <c r="AD9017" s="72"/>
      <c r="AE9017" s="72"/>
      <c r="AF9017" s="72"/>
      <c r="AG9017" s="72"/>
      <c r="AH9017" s="72"/>
      <c r="AI9017" s="72"/>
      <c r="AJ9017" s="72"/>
      <c r="AK9017" s="72"/>
    </row>
    <row r="9018" ht="14.25" customHeight="1">
      <c r="A9018" s="78">
        <v>9015.0</v>
      </c>
      <c r="C9018" s="78" t="str">
        <f>VLOOKUP(G9018,[1]Macrodata_CCF!$A$3:$D$55,4,FALSE)</f>
        <v>#ERROR!</v>
      </c>
      <c r="E9018" s="79" t="str">
        <f>VLOOKUP(G9018,[1]Macrodata_CCF!$A$3:$B$55,2,FALSE)</f>
        <v>#ERROR!</v>
      </c>
      <c r="F9018" s="78">
        <v>0.0</v>
      </c>
      <c r="G9018" s="80">
        <v>49.0</v>
      </c>
      <c r="H9018" s="81">
        <v>794785.0</v>
      </c>
      <c r="I9018" s="81">
        <v>850000.0</v>
      </c>
      <c r="J9018" s="81">
        <v>799755.0</v>
      </c>
      <c r="K9018" s="81">
        <v>850000.0</v>
      </c>
      <c r="L9018" s="82">
        <v>0.09001177216336141</v>
      </c>
      <c r="N9018" s="83">
        <f t="shared" si="1"/>
        <v>0.09001177216</v>
      </c>
      <c r="O9018" s="83">
        <f t="shared" si="2"/>
        <v>0.09001177216</v>
      </c>
      <c r="Q9018" s="83">
        <f t="shared" si="3"/>
        <v>0.06495882353</v>
      </c>
      <c r="R9018" s="83">
        <f t="shared" si="4"/>
        <v>0.005847058824</v>
      </c>
      <c r="S9018" s="83" t="b">
        <f t="shared" si="5"/>
        <v>0</v>
      </c>
      <c r="T9018" s="72"/>
      <c r="U9018" s="72"/>
      <c r="V9018" s="72"/>
      <c r="W9018" s="72"/>
      <c r="X9018" s="72"/>
      <c r="Y9018" s="72"/>
      <c r="Z9018" s="72"/>
      <c r="AA9018" s="72"/>
      <c r="AB9018" s="72"/>
      <c r="AC9018" s="72"/>
      <c r="AD9018" s="72"/>
      <c r="AE9018" s="72"/>
      <c r="AF9018" s="72"/>
      <c r="AG9018" s="72"/>
      <c r="AH9018" s="72"/>
      <c r="AI9018" s="72"/>
      <c r="AJ9018" s="72"/>
      <c r="AK9018" s="72"/>
    </row>
    <row r="9019" ht="14.25" customHeight="1">
      <c r="A9019" s="78">
        <v>9016.0</v>
      </c>
      <c r="C9019" s="78" t="str">
        <f>VLOOKUP(G9019,[1]Macrodata_CCF!$A$3:$D$55,4,FALSE)</f>
        <v>#ERROR!</v>
      </c>
      <c r="E9019" s="79" t="str">
        <f>VLOOKUP(G9019,[1]Macrodata_CCF!$A$3:$B$55,2,FALSE)</f>
        <v>#ERROR!</v>
      </c>
      <c r="F9019" s="78">
        <v>0.0</v>
      </c>
      <c r="G9019" s="80">
        <v>23.0</v>
      </c>
      <c r="H9019" s="81">
        <v>110195.0</v>
      </c>
      <c r="I9019" s="81">
        <v>660000.0</v>
      </c>
      <c r="J9019" s="81">
        <v>673200.0</v>
      </c>
      <c r="K9019" s="81">
        <v>660000.0</v>
      </c>
      <c r="L9019" s="82">
        <v>1.024008512108839</v>
      </c>
      <c r="N9019" s="83">
        <f t="shared" si="1"/>
        <v>1.024008512</v>
      </c>
      <c r="O9019" s="83">
        <f t="shared" si="2"/>
        <v>1</v>
      </c>
      <c r="Q9019" s="83">
        <f t="shared" si="3"/>
        <v>0.8330378788</v>
      </c>
      <c r="R9019" s="83">
        <f t="shared" si="4"/>
        <v>1.024008512</v>
      </c>
      <c r="S9019" s="83" t="b">
        <f t="shared" si="5"/>
        <v>0</v>
      </c>
      <c r="T9019" s="72"/>
      <c r="U9019" s="72"/>
      <c r="V9019" s="72"/>
      <c r="W9019" s="72"/>
      <c r="X9019" s="72"/>
      <c r="Y9019" s="72"/>
      <c r="Z9019" s="72"/>
      <c r="AA9019" s="72"/>
      <c r="AB9019" s="72"/>
      <c r="AC9019" s="72"/>
      <c r="AD9019" s="72"/>
      <c r="AE9019" s="72"/>
      <c r="AF9019" s="72"/>
      <c r="AG9019" s="72"/>
      <c r="AH9019" s="72"/>
      <c r="AI9019" s="72"/>
      <c r="AJ9019" s="72"/>
      <c r="AK9019" s="72"/>
    </row>
    <row r="9020" ht="14.25" customHeight="1">
      <c r="A9020" s="78">
        <v>9017.0</v>
      </c>
      <c r="C9020" s="78" t="str">
        <f>VLOOKUP(G9020,[1]Macrodata_CCF!$A$3:$D$55,4,FALSE)</f>
        <v>#ERROR!</v>
      </c>
      <c r="E9020" s="79" t="str">
        <f>VLOOKUP(G9020,[1]Macrodata_CCF!$A$3:$B$55,2,FALSE)</f>
        <v>#ERROR!</v>
      </c>
      <c r="F9020" s="78">
        <v>0.0</v>
      </c>
      <c r="G9020" s="80">
        <v>39.0</v>
      </c>
      <c r="H9020" s="81">
        <v>781575.0</v>
      </c>
      <c r="I9020" s="81">
        <v>860000.0</v>
      </c>
      <c r="J9020" s="81">
        <v>787850.0</v>
      </c>
      <c r="K9020" s="81">
        <v>1462000.0</v>
      </c>
      <c r="L9020" s="82">
        <v>0.08001275103602168</v>
      </c>
      <c r="N9020" s="83">
        <f t="shared" si="1"/>
        <v>0.08001275104</v>
      </c>
      <c r="O9020" s="83">
        <f t="shared" si="2"/>
        <v>0.08001275104</v>
      </c>
      <c r="Q9020" s="83">
        <f t="shared" si="3"/>
        <v>0.09119186047</v>
      </c>
      <c r="R9020" s="83">
        <f t="shared" si="4"/>
        <v>0.007296511628</v>
      </c>
      <c r="S9020" s="83" t="b">
        <f t="shared" si="5"/>
        <v>0</v>
      </c>
      <c r="T9020" s="72"/>
      <c r="U9020" s="72"/>
      <c r="V9020" s="72"/>
      <c r="W9020" s="72"/>
      <c r="X9020" s="72"/>
      <c r="Y9020" s="72"/>
      <c r="Z9020" s="72"/>
      <c r="AA9020" s="72"/>
      <c r="AB9020" s="72"/>
      <c r="AC9020" s="72"/>
      <c r="AD9020" s="72"/>
      <c r="AE9020" s="72"/>
      <c r="AF9020" s="72"/>
      <c r="AG9020" s="72"/>
      <c r="AH9020" s="72"/>
      <c r="AI9020" s="72"/>
      <c r="AJ9020" s="72"/>
      <c r="AK9020" s="72"/>
    </row>
    <row r="9021" ht="14.25" customHeight="1">
      <c r="A9021" s="78">
        <v>9018.0</v>
      </c>
      <c r="C9021" s="78" t="str">
        <f>VLOOKUP(G9021,[1]Macrodata_CCF!$A$3:$D$55,4,FALSE)</f>
        <v>#ERROR!</v>
      </c>
      <c r="E9021" s="79" t="str">
        <f>VLOOKUP(G9021,[1]Macrodata_CCF!$A$3:$B$55,2,FALSE)</f>
        <v>#ERROR!</v>
      </c>
      <c r="F9021" s="78">
        <v>0.0</v>
      </c>
      <c r="G9021" s="80">
        <v>1.0</v>
      </c>
      <c r="H9021" s="81">
        <v>47515.0</v>
      </c>
      <c r="I9021" s="81">
        <v>50000.0</v>
      </c>
      <c r="J9021" s="81">
        <v>48485.0</v>
      </c>
      <c r="K9021" s="81">
        <v>50000.0</v>
      </c>
      <c r="L9021" s="82">
        <v>0.3903420523138833</v>
      </c>
      <c r="N9021" s="83">
        <f t="shared" si="1"/>
        <v>0.3903420523</v>
      </c>
      <c r="O9021" s="83">
        <f t="shared" si="2"/>
        <v>0.3903420523</v>
      </c>
      <c r="Q9021" s="83">
        <f t="shared" si="3"/>
        <v>0.0497</v>
      </c>
      <c r="R9021" s="83">
        <f t="shared" si="4"/>
        <v>0.0194</v>
      </c>
      <c r="S9021" s="83" t="b">
        <f t="shared" si="5"/>
        <v>0</v>
      </c>
      <c r="T9021" s="72"/>
      <c r="U9021" s="72"/>
      <c r="V9021" s="72"/>
      <c r="W9021" s="72"/>
      <c r="X9021" s="72"/>
      <c r="Y9021" s="72"/>
      <c r="Z9021" s="72"/>
      <c r="AA9021" s="72"/>
      <c r="AB9021" s="72"/>
      <c r="AC9021" s="72"/>
      <c r="AD9021" s="72"/>
      <c r="AE9021" s="72"/>
      <c r="AF9021" s="72"/>
      <c r="AG9021" s="72"/>
      <c r="AH9021" s="72"/>
      <c r="AI9021" s="72"/>
      <c r="AJ9021" s="72"/>
      <c r="AK9021" s="72"/>
    </row>
    <row r="9022" ht="14.25" customHeight="1">
      <c r="A9022" s="78">
        <v>9019.0</v>
      </c>
      <c r="C9022" s="78" t="str">
        <f>VLOOKUP(G9022,[1]Macrodata_CCF!$A$3:$D$55,4,FALSE)</f>
        <v>#ERROR!</v>
      </c>
      <c r="E9022" s="79" t="str">
        <f>VLOOKUP(G9022,[1]Macrodata_CCF!$A$3:$B$55,2,FALSE)</f>
        <v>#ERROR!</v>
      </c>
      <c r="F9022" s="78">
        <v>1.0</v>
      </c>
      <c r="G9022" s="80">
        <v>17.0</v>
      </c>
      <c r="H9022" s="81">
        <v>450740.0</v>
      </c>
      <c r="I9022" s="81">
        <v>630000.0</v>
      </c>
      <c r="J9022" s="81">
        <v>534990.0</v>
      </c>
      <c r="K9022" s="81">
        <v>1260000.0</v>
      </c>
      <c r="L9022" s="82">
        <v>0.4699877273234408</v>
      </c>
      <c r="N9022" s="83">
        <f t="shared" si="1"/>
        <v>0.4699877273</v>
      </c>
      <c r="O9022" s="83">
        <f t="shared" si="2"/>
        <v>0.4699877273</v>
      </c>
      <c r="Q9022" s="83">
        <f t="shared" si="3"/>
        <v>0.2845396825</v>
      </c>
      <c r="R9022" s="83">
        <f t="shared" si="4"/>
        <v>0.4699877273</v>
      </c>
      <c r="S9022" s="83" t="b">
        <f t="shared" si="5"/>
        <v>0</v>
      </c>
      <c r="T9022" s="72"/>
      <c r="U9022" s="72"/>
      <c r="V9022" s="72"/>
      <c r="W9022" s="72"/>
      <c r="X9022" s="72"/>
      <c r="Y9022" s="72"/>
      <c r="Z9022" s="72"/>
      <c r="AA9022" s="72"/>
      <c r="AB9022" s="72"/>
      <c r="AC9022" s="72"/>
      <c r="AD9022" s="72"/>
      <c r="AE9022" s="72"/>
      <c r="AF9022" s="72"/>
      <c r="AG9022" s="72"/>
      <c r="AH9022" s="72"/>
      <c r="AI9022" s="72"/>
      <c r="AJ9022" s="72"/>
      <c r="AK9022" s="72"/>
    </row>
    <row r="9023" ht="14.25" customHeight="1">
      <c r="A9023" s="78">
        <v>9020.0</v>
      </c>
      <c r="C9023" s="78" t="str">
        <f>VLOOKUP(G9023,[1]Macrodata_CCF!$A$3:$D$55,4,FALSE)</f>
        <v>#ERROR!</v>
      </c>
      <c r="E9023" s="79" t="str">
        <f>VLOOKUP(G9023,[1]Macrodata_CCF!$A$3:$B$55,2,FALSE)</f>
        <v>#ERROR!</v>
      </c>
      <c r="F9023" s="78">
        <v>0.0</v>
      </c>
      <c r="G9023" s="80">
        <v>44.0</v>
      </c>
      <c r="H9023" s="81">
        <v>620995.0</v>
      </c>
      <c r="I9023" s="81">
        <v>920000.0</v>
      </c>
      <c r="J9023" s="81">
        <v>662855.0</v>
      </c>
      <c r="K9023" s="81">
        <v>920000.0</v>
      </c>
      <c r="L9023" s="82">
        <v>0.1399976589020251</v>
      </c>
      <c r="N9023" s="83">
        <f t="shared" si="1"/>
        <v>0.1399976589</v>
      </c>
      <c r="O9023" s="83">
        <f t="shared" si="2"/>
        <v>0.1399976589</v>
      </c>
      <c r="Q9023" s="83">
        <f t="shared" si="3"/>
        <v>0.3250054348</v>
      </c>
      <c r="R9023" s="83">
        <f t="shared" si="4"/>
        <v>0.1399976589</v>
      </c>
      <c r="S9023" s="83" t="b">
        <f t="shared" si="5"/>
        <v>0</v>
      </c>
      <c r="T9023" s="72"/>
      <c r="U9023" s="72"/>
      <c r="V9023" s="72"/>
      <c r="W9023" s="72"/>
      <c r="X9023" s="72"/>
      <c r="Y9023" s="72"/>
      <c r="Z9023" s="72"/>
      <c r="AA9023" s="72"/>
      <c r="AB9023" s="72"/>
      <c r="AC9023" s="72"/>
      <c r="AD9023" s="72"/>
      <c r="AE9023" s="72"/>
      <c r="AF9023" s="72"/>
      <c r="AG9023" s="72"/>
      <c r="AH9023" s="72"/>
      <c r="AI9023" s="72"/>
      <c r="AJ9023" s="72"/>
      <c r="AK9023" s="72"/>
    </row>
    <row r="9024" ht="14.25" customHeight="1">
      <c r="A9024" s="78">
        <v>9021.0</v>
      </c>
      <c r="C9024" s="78" t="str">
        <f>VLOOKUP(G9024,[1]Macrodata_CCF!$A$3:$D$55,4,FALSE)</f>
        <v>#ERROR!</v>
      </c>
      <c r="E9024" s="79" t="str">
        <f>VLOOKUP(G9024,[1]Macrodata_CCF!$A$3:$B$55,2,FALSE)</f>
        <v>#ERROR!</v>
      </c>
      <c r="F9024" s="78">
        <v>0.0</v>
      </c>
      <c r="G9024" s="80">
        <v>14.0</v>
      </c>
      <c r="H9024" s="81">
        <v>321400.0</v>
      </c>
      <c r="I9024" s="81">
        <v>390000.0</v>
      </c>
      <c r="J9024" s="81">
        <v>331005.0</v>
      </c>
      <c r="K9024" s="81">
        <v>702000.0</v>
      </c>
      <c r="L9024" s="82">
        <v>0.1400145772594752</v>
      </c>
      <c r="N9024" s="83">
        <f t="shared" si="1"/>
        <v>0.1400145773</v>
      </c>
      <c r="O9024" s="83">
        <f t="shared" si="2"/>
        <v>0.1400145773</v>
      </c>
      <c r="Q9024" s="83">
        <f t="shared" si="3"/>
        <v>0.1758974359</v>
      </c>
      <c r="R9024" s="83">
        <f t="shared" si="4"/>
        <v>0.1400145773</v>
      </c>
      <c r="S9024" s="83" t="b">
        <f t="shared" si="5"/>
        <v>0</v>
      </c>
      <c r="T9024" s="72"/>
      <c r="U9024" s="72"/>
      <c r="V9024" s="72"/>
      <c r="W9024" s="72"/>
      <c r="X9024" s="72"/>
      <c r="Y9024" s="72"/>
      <c r="Z9024" s="72"/>
      <c r="AA9024" s="72"/>
      <c r="AB9024" s="72"/>
      <c r="AC9024" s="72"/>
      <c r="AD9024" s="72"/>
      <c r="AE9024" s="72"/>
      <c r="AF9024" s="72"/>
      <c r="AG9024" s="72"/>
      <c r="AH9024" s="72"/>
      <c r="AI9024" s="72"/>
      <c r="AJ9024" s="72"/>
      <c r="AK9024" s="72"/>
    </row>
    <row r="9025" ht="14.25" customHeight="1">
      <c r="A9025" s="78">
        <v>9022.0</v>
      </c>
      <c r="C9025" s="78" t="str">
        <f>VLOOKUP(G9025,[1]Macrodata_CCF!$A$3:$D$55,4,FALSE)</f>
        <v>#ERROR!</v>
      </c>
      <c r="E9025" s="79" t="str">
        <f>VLOOKUP(G9025,[1]Macrodata_CCF!$A$3:$B$55,2,FALSE)</f>
        <v>#ERROR!</v>
      </c>
      <c r="F9025" s="78">
        <v>0.0</v>
      </c>
      <c r="G9025" s="80">
        <v>34.0</v>
      </c>
      <c r="H9025" s="81">
        <v>757485.0</v>
      </c>
      <c r="I9025" s="81">
        <v>800000.0</v>
      </c>
      <c r="J9025" s="81">
        <v>816000.0</v>
      </c>
      <c r="K9025" s="81">
        <v>800000.0</v>
      </c>
      <c r="L9025" s="82">
        <v>1.37633776314242</v>
      </c>
      <c r="N9025" s="83">
        <f t="shared" si="1"/>
        <v>1.376337763</v>
      </c>
      <c r="O9025" s="83">
        <f t="shared" si="2"/>
        <v>1</v>
      </c>
      <c r="Q9025" s="83">
        <f t="shared" si="3"/>
        <v>0.05314375</v>
      </c>
      <c r="R9025" s="83">
        <f t="shared" si="4"/>
        <v>0.07314375</v>
      </c>
      <c r="S9025" s="83" t="b">
        <f t="shared" si="5"/>
        <v>1</v>
      </c>
      <c r="T9025" s="72"/>
      <c r="U9025" s="72"/>
      <c r="V9025" s="72"/>
      <c r="W9025" s="72"/>
      <c r="X9025" s="72"/>
      <c r="Y9025" s="72"/>
      <c r="Z9025" s="72"/>
      <c r="AA9025" s="72"/>
      <c r="AB9025" s="72"/>
      <c r="AC9025" s="72"/>
      <c r="AD9025" s="72"/>
      <c r="AE9025" s="72"/>
      <c r="AF9025" s="72"/>
      <c r="AG9025" s="72"/>
      <c r="AH9025" s="72"/>
      <c r="AI9025" s="72"/>
      <c r="AJ9025" s="72"/>
      <c r="AK9025" s="72"/>
    </row>
    <row r="9026" ht="14.25" customHeight="1">
      <c r="A9026" s="78">
        <v>9023.0</v>
      </c>
      <c r="C9026" s="78" t="str">
        <f>VLOOKUP(G9026,[1]Macrodata_CCF!$A$3:$D$55,4,FALSE)</f>
        <v>#ERROR!</v>
      </c>
      <c r="E9026" s="79" t="str">
        <f>VLOOKUP(G9026,[1]Macrodata_CCF!$A$3:$B$55,2,FALSE)</f>
        <v>#ERROR!</v>
      </c>
      <c r="F9026" s="78">
        <v>0.0</v>
      </c>
      <c r="G9026" s="80">
        <v>25.0</v>
      </c>
      <c r="H9026" s="81">
        <v>149010.0</v>
      </c>
      <c r="I9026" s="81">
        <v>610000.0</v>
      </c>
      <c r="J9026" s="81">
        <v>218160.0</v>
      </c>
      <c r="K9026" s="81">
        <v>610000.0</v>
      </c>
      <c r="L9026" s="82">
        <v>0.1500032538666782</v>
      </c>
      <c r="N9026" s="83">
        <f t="shared" si="1"/>
        <v>0.1500032539</v>
      </c>
      <c r="O9026" s="83">
        <f t="shared" si="2"/>
        <v>0.1500032539</v>
      </c>
      <c r="Q9026" s="83">
        <f t="shared" si="3"/>
        <v>0.7557213115</v>
      </c>
      <c r="R9026" s="83">
        <f t="shared" si="4"/>
        <v>0.1500032539</v>
      </c>
      <c r="S9026" s="83" t="b">
        <f t="shared" si="5"/>
        <v>0</v>
      </c>
      <c r="T9026" s="72"/>
      <c r="U9026" s="72"/>
      <c r="V9026" s="72"/>
      <c r="W9026" s="72"/>
      <c r="X9026" s="72"/>
      <c r="Y9026" s="72"/>
      <c r="Z9026" s="72"/>
      <c r="AA9026" s="72"/>
      <c r="AB9026" s="72"/>
      <c r="AC9026" s="72"/>
      <c r="AD9026" s="72"/>
      <c r="AE9026" s="72"/>
      <c r="AF9026" s="72"/>
      <c r="AG9026" s="72"/>
      <c r="AH9026" s="72"/>
      <c r="AI9026" s="72"/>
      <c r="AJ9026" s="72"/>
      <c r="AK9026" s="72"/>
    </row>
    <row r="9027" ht="14.25" customHeight="1">
      <c r="A9027" s="78">
        <v>9024.0</v>
      </c>
      <c r="C9027" s="78" t="str">
        <f>VLOOKUP(G9027,[1]Macrodata_CCF!$A$3:$D$55,4,FALSE)</f>
        <v>#ERROR!</v>
      </c>
      <c r="E9027" s="79" t="str">
        <f>VLOOKUP(G9027,[1]Macrodata_CCF!$A$3:$B$55,2,FALSE)</f>
        <v>#ERROR!</v>
      </c>
      <c r="F9027" s="78">
        <v>0.0</v>
      </c>
      <c r="G9027" s="80">
        <v>49.0</v>
      </c>
      <c r="H9027" s="81">
        <v>26445.0</v>
      </c>
      <c r="I9027" s="81">
        <v>350000.0</v>
      </c>
      <c r="J9027" s="81">
        <v>52330.0</v>
      </c>
      <c r="K9027" s="81">
        <v>350000.0</v>
      </c>
      <c r="L9027" s="82">
        <v>0.08000185439878846</v>
      </c>
      <c r="N9027" s="83">
        <f t="shared" si="1"/>
        <v>0.0800018544</v>
      </c>
      <c r="O9027" s="83">
        <f t="shared" si="2"/>
        <v>0.0800018544</v>
      </c>
      <c r="Q9027" s="83">
        <f t="shared" si="3"/>
        <v>0.9244428571</v>
      </c>
      <c r="R9027" s="83">
        <f t="shared" si="4"/>
        <v>0.0800018544</v>
      </c>
      <c r="S9027" s="83" t="b">
        <f t="shared" si="5"/>
        <v>0</v>
      </c>
      <c r="T9027" s="72"/>
      <c r="U9027" s="72"/>
      <c r="V9027" s="72"/>
      <c r="W9027" s="72"/>
      <c r="X9027" s="72"/>
      <c r="Y9027" s="72"/>
      <c r="Z9027" s="72"/>
      <c r="AA9027" s="72"/>
      <c r="AB9027" s="72"/>
      <c r="AC9027" s="72"/>
      <c r="AD9027" s="72"/>
      <c r="AE9027" s="72"/>
      <c r="AF9027" s="72"/>
      <c r="AG9027" s="72"/>
      <c r="AH9027" s="72"/>
      <c r="AI9027" s="72"/>
      <c r="AJ9027" s="72"/>
      <c r="AK9027" s="72"/>
    </row>
    <row r="9028" ht="14.25" customHeight="1">
      <c r="A9028" s="78">
        <v>9025.0</v>
      </c>
      <c r="C9028" s="78" t="str">
        <f>VLOOKUP(G9028,[1]Macrodata_CCF!$A$3:$D$55,4,FALSE)</f>
        <v>#ERROR!</v>
      </c>
      <c r="E9028" s="79" t="str">
        <f>VLOOKUP(G9028,[1]Macrodata_CCF!$A$3:$B$55,2,FALSE)</f>
        <v>#ERROR!</v>
      </c>
      <c r="F9028" s="78">
        <v>1.0</v>
      </c>
      <c r="G9028" s="80">
        <v>13.0</v>
      </c>
      <c r="H9028" s="81">
        <v>66970.0</v>
      </c>
      <c r="I9028" s="81">
        <v>140000.0</v>
      </c>
      <c r="J9028" s="81">
        <v>98375.0</v>
      </c>
      <c r="K9028" s="81">
        <v>140000.0</v>
      </c>
      <c r="L9028" s="82">
        <v>0.4300287553060386</v>
      </c>
      <c r="N9028" s="83">
        <f t="shared" si="1"/>
        <v>0.4300287553</v>
      </c>
      <c r="O9028" s="83">
        <f t="shared" si="2"/>
        <v>0.4300287553</v>
      </c>
      <c r="Q9028" s="83">
        <f t="shared" si="3"/>
        <v>0.5216428571</v>
      </c>
      <c r="R9028" s="83">
        <f t="shared" si="4"/>
        <v>0.4300287553</v>
      </c>
      <c r="S9028" s="83" t="b">
        <f t="shared" si="5"/>
        <v>0</v>
      </c>
      <c r="T9028" s="72"/>
      <c r="U9028" s="72"/>
      <c r="V9028" s="72"/>
      <c r="W9028" s="72"/>
      <c r="X9028" s="72"/>
      <c r="Y9028" s="72"/>
      <c r="Z9028" s="72"/>
      <c r="AA9028" s="72"/>
      <c r="AB9028" s="72"/>
      <c r="AC9028" s="72"/>
      <c r="AD9028" s="72"/>
      <c r="AE9028" s="72"/>
      <c r="AF9028" s="72"/>
      <c r="AG9028" s="72"/>
      <c r="AH9028" s="72"/>
      <c r="AI9028" s="72"/>
      <c r="AJ9028" s="72"/>
      <c r="AK9028" s="72"/>
    </row>
    <row r="9029" ht="14.25" customHeight="1">
      <c r="A9029" s="78">
        <v>9026.0</v>
      </c>
      <c r="C9029" s="78" t="str">
        <f>VLOOKUP(G9029,[1]Macrodata_CCF!$A$3:$D$55,4,FALSE)</f>
        <v>#ERROR!</v>
      </c>
      <c r="E9029" s="79" t="str">
        <f>VLOOKUP(G9029,[1]Macrodata_CCF!$A$3:$B$55,2,FALSE)</f>
        <v>#ERROR!</v>
      </c>
      <c r="F9029" s="78">
        <v>0.0</v>
      </c>
      <c r="G9029" s="80">
        <v>3.0</v>
      </c>
      <c r="H9029" s="81">
        <v>376540.0</v>
      </c>
      <c r="I9029" s="81">
        <v>390000.0</v>
      </c>
      <c r="J9029" s="81">
        <v>379770.0</v>
      </c>
      <c r="K9029" s="81">
        <v>390000.0</v>
      </c>
      <c r="L9029" s="82">
        <v>0.2399702823179792</v>
      </c>
      <c r="N9029" s="83">
        <f t="shared" si="1"/>
        <v>0.2399702823</v>
      </c>
      <c r="O9029" s="83">
        <f t="shared" si="2"/>
        <v>0.2399702823</v>
      </c>
      <c r="Q9029" s="83">
        <f t="shared" si="3"/>
        <v>0.03451282051</v>
      </c>
      <c r="R9029" s="83">
        <f t="shared" si="4"/>
        <v>0.008282051282</v>
      </c>
      <c r="S9029" s="83" t="b">
        <f t="shared" si="5"/>
        <v>0</v>
      </c>
      <c r="T9029" s="72"/>
      <c r="U9029" s="72"/>
      <c r="V9029" s="72"/>
      <c r="W9029" s="72"/>
      <c r="X9029" s="72"/>
      <c r="Y9029" s="72"/>
      <c r="Z9029" s="72"/>
      <c r="AA9029" s="72"/>
      <c r="AB9029" s="72"/>
      <c r="AC9029" s="72"/>
      <c r="AD9029" s="72"/>
      <c r="AE9029" s="72"/>
      <c r="AF9029" s="72"/>
      <c r="AG9029" s="72"/>
      <c r="AH9029" s="72"/>
      <c r="AI9029" s="72"/>
      <c r="AJ9029" s="72"/>
      <c r="AK9029" s="72"/>
    </row>
    <row r="9030" ht="14.25" customHeight="1">
      <c r="A9030" s="78">
        <v>9027.0</v>
      </c>
      <c r="C9030" s="78" t="str">
        <f>VLOOKUP(G9030,[1]Macrodata_CCF!$A$3:$D$55,4,FALSE)</f>
        <v>#ERROR!</v>
      </c>
      <c r="E9030" s="79" t="str">
        <f>VLOOKUP(G9030,[1]Macrodata_CCF!$A$3:$B$55,2,FALSE)</f>
        <v>#ERROR!</v>
      </c>
      <c r="F9030" s="78">
        <v>0.0</v>
      </c>
      <c r="G9030" s="80">
        <v>35.0</v>
      </c>
      <c r="H9030" s="81">
        <v>96680.0</v>
      </c>
      <c r="I9030" s="81">
        <v>170000.0</v>
      </c>
      <c r="J9030" s="81">
        <v>106210.0</v>
      </c>
      <c r="K9030" s="81">
        <v>170000.0</v>
      </c>
      <c r="L9030" s="82">
        <v>0.1299781778505183</v>
      </c>
      <c r="N9030" s="83">
        <f t="shared" si="1"/>
        <v>0.1299781779</v>
      </c>
      <c r="O9030" s="83">
        <f t="shared" si="2"/>
        <v>0.1299781779</v>
      </c>
      <c r="Q9030" s="83">
        <f t="shared" si="3"/>
        <v>0.4312941176</v>
      </c>
      <c r="R9030" s="83">
        <f t="shared" si="4"/>
        <v>0.1299781779</v>
      </c>
      <c r="S9030" s="83" t="b">
        <f t="shared" si="5"/>
        <v>0</v>
      </c>
      <c r="T9030" s="72"/>
      <c r="U9030" s="72"/>
      <c r="V9030" s="72"/>
      <c r="W9030" s="72"/>
      <c r="X9030" s="72"/>
      <c r="Y9030" s="72"/>
      <c r="Z9030" s="72"/>
      <c r="AA9030" s="72"/>
      <c r="AB9030" s="72"/>
      <c r="AC9030" s="72"/>
      <c r="AD9030" s="72"/>
      <c r="AE9030" s="72"/>
      <c r="AF9030" s="72"/>
      <c r="AG9030" s="72"/>
      <c r="AH9030" s="72"/>
      <c r="AI9030" s="72"/>
      <c r="AJ9030" s="72"/>
      <c r="AK9030" s="72"/>
    </row>
    <row r="9031" ht="14.25" customHeight="1">
      <c r="A9031" s="78">
        <v>9028.0</v>
      </c>
      <c r="C9031" s="78" t="str">
        <f>VLOOKUP(G9031,[1]Macrodata_CCF!$A$3:$D$55,4,FALSE)</f>
        <v>#ERROR!</v>
      </c>
      <c r="E9031" s="79" t="str">
        <f>VLOOKUP(G9031,[1]Macrodata_CCF!$A$3:$B$55,2,FALSE)</f>
        <v>#ERROR!</v>
      </c>
      <c r="F9031" s="78">
        <v>0.0</v>
      </c>
      <c r="G9031" s="80">
        <v>50.0</v>
      </c>
      <c r="H9031" s="81">
        <v>66925.0</v>
      </c>
      <c r="I9031" s="81">
        <v>90000.0</v>
      </c>
      <c r="J9031" s="81">
        <v>67385.0</v>
      </c>
      <c r="K9031" s="81">
        <v>90000.0</v>
      </c>
      <c r="L9031" s="82">
        <v>0.01993499458288191</v>
      </c>
      <c r="N9031" s="83">
        <f t="shared" si="1"/>
        <v>0.01993499458</v>
      </c>
      <c r="O9031" s="83">
        <f t="shared" si="2"/>
        <v>0.01993499458</v>
      </c>
      <c r="Q9031" s="83">
        <f t="shared" si="3"/>
        <v>0.2563888889</v>
      </c>
      <c r="R9031" s="83">
        <f t="shared" si="4"/>
        <v>0.01993499458</v>
      </c>
      <c r="S9031" s="83" t="b">
        <f t="shared" si="5"/>
        <v>0</v>
      </c>
      <c r="T9031" s="72"/>
      <c r="U9031" s="72"/>
      <c r="V9031" s="72"/>
      <c r="W9031" s="72"/>
      <c r="X9031" s="72"/>
      <c r="Y9031" s="72"/>
      <c r="Z9031" s="72"/>
      <c r="AA9031" s="72"/>
      <c r="AB9031" s="72"/>
      <c r="AC9031" s="72"/>
      <c r="AD9031" s="72"/>
      <c r="AE9031" s="72"/>
      <c r="AF9031" s="72"/>
      <c r="AG9031" s="72"/>
      <c r="AH9031" s="72"/>
      <c r="AI9031" s="72"/>
      <c r="AJ9031" s="72"/>
      <c r="AK9031" s="72"/>
    </row>
    <row r="9032" ht="14.25" customHeight="1">
      <c r="A9032" s="78">
        <v>9029.0</v>
      </c>
      <c r="C9032" s="78" t="str">
        <f>VLOOKUP(G9032,[1]Macrodata_CCF!$A$3:$D$55,4,FALSE)</f>
        <v>#ERROR!</v>
      </c>
      <c r="E9032" s="79" t="str">
        <f>VLOOKUP(G9032,[1]Macrodata_CCF!$A$3:$B$55,2,FALSE)</f>
        <v>#ERROR!</v>
      </c>
      <c r="F9032" s="78">
        <v>0.0</v>
      </c>
      <c r="G9032" s="80">
        <v>37.0</v>
      </c>
      <c r="H9032" s="81">
        <v>581370.0</v>
      </c>
      <c r="I9032" s="81">
        <v>920000.0</v>
      </c>
      <c r="J9032" s="81">
        <v>588145.0</v>
      </c>
      <c r="K9032" s="81">
        <v>920000.0</v>
      </c>
      <c r="L9032" s="82">
        <v>0.02000708738150784</v>
      </c>
      <c r="N9032" s="83">
        <f t="shared" si="1"/>
        <v>0.02000708738</v>
      </c>
      <c r="O9032" s="83">
        <f t="shared" si="2"/>
        <v>0.02000708738</v>
      </c>
      <c r="Q9032" s="83">
        <f t="shared" si="3"/>
        <v>0.368076087</v>
      </c>
      <c r="R9032" s="83">
        <f t="shared" si="4"/>
        <v>0.02000708738</v>
      </c>
      <c r="S9032" s="83" t="b">
        <f t="shared" si="5"/>
        <v>0</v>
      </c>
      <c r="T9032" s="72"/>
      <c r="U9032" s="72"/>
      <c r="V9032" s="72"/>
      <c r="W9032" s="72"/>
      <c r="X9032" s="72"/>
      <c r="Y9032" s="72"/>
      <c r="Z9032" s="72"/>
      <c r="AA9032" s="72"/>
      <c r="AB9032" s="72"/>
      <c r="AC9032" s="72"/>
      <c r="AD9032" s="72"/>
      <c r="AE9032" s="72"/>
      <c r="AF9032" s="72"/>
      <c r="AG9032" s="72"/>
      <c r="AH9032" s="72"/>
      <c r="AI9032" s="72"/>
      <c r="AJ9032" s="72"/>
      <c r="AK9032" s="72"/>
    </row>
    <row r="9033" ht="14.25" customHeight="1">
      <c r="A9033" s="78">
        <v>9030.0</v>
      </c>
      <c r="C9033" s="78" t="str">
        <f>VLOOKUP(G9033,[1]Macrodata_CCF!$A$3:$D$55,4,FALSE)</f>
        <v>#ERROR!</v>
      </c>
      <c r="E9033" s="79" t="str">
        <f>VLOOKUP(G9033,[1]Macrodata_CCF!$A$3:$B$55,2,FALSE)</f>
        <v>#ERROR!</v>
      </c>
      <c r="F9033" s="78">
        <v>0.0</v>
      </c>
      <c r="G9033" s="80">
        <v>10.0</v>
      </c>
      <c r="H9033" s="81">
        <v>0.0</v>
      </c>
      <c r="I9033" s="81">
        <v>660000.0</v>
      </c>
      <c r="J9033" s="81">
        <v>145200.0</v>
      </c>
      <c r="K9033" s="81">
        <v>660000.0</v>
      </c>
      <c r="L9033" s="82">
        <v>0.22</v>
      </c>
      <c r="N9033" s="83">
        <f t="shared" si="1"/>
        <v>0.22</v>
      </c>
      <c r="O9033" s="83">
        <f t="shared" si="2"/>
        <v>0.22</v>
      </c>
      <c r="Q9033" s="83">
        <f t="shared" si="3"/>
        <v>1</v>
      </c>
      <c r="R9033" s="83">
        <f t="shared" si="4"/>
        <v>0.22</v>
      </c>
      <c r="S9033" s="83" t="b">
        <f t="shared" si="5"/>
        <v>0</v>
      </c>
      <c r="T9033" s="72"/>
      <c r="U9033" s="72"/>
      <c r="V9033" s="72"/>
      <c r="W9033" s="72"/>
      <c r="X9033" s="72"/>
      <c r="Y9033" s="72"/>
      <c r="Z9033" s="72"/>
      <c r="AA9033" s="72"/>
      <c r="AB9033" s="72"/>
      <c r="AC9033" s="72"/>
      <c r="AD9033" s="72"/>
      <c r="AE9033" s="72"/>
      <c r="AF9033" s="72"/>
      <c r="AG9033" s="72"/>
      <c r="AH9033" s="72"/>
      <c r="AI9033" s="72"/>
      <c r="AJ9033" s="72"/>
      <c r="AK9033" s="72"/>
    </row>
    <row r="9034" ht="14.25" customHeight="1">
      <c r="A9034" s="78">
        <v>9031.0</v>
      </c>
      <c r="C9034" s="78" t="str">
        <f>VLOOKUP(G9034,[1]Macrodata_CCF!$A$3:$D$55,4,FALSE)</f>
        <v>#ERROR!</v>
      </c>
      <c r="E9034" s="79" t="str">
        <f>VLOOKUP(G9034,[1]Macrodata_CCF!$A$3:$B$55,2,FALSE)</f>
        <v>#ERROR!</v>
      </c>
      <c r="F9034" s="78">
        <v>0.0</v>
      </c>
      <c r="G9034" s="80">
        <v>38.0</v>
      </c>
      <c r="H9034" s="81">
        <v>0.0</v>
      </c>
      <c r="I9034" s="81">
        <v>210000.0</v>
      </c>
      <c r="J9034" s="81">
        <v>214200.0</v>
      </c>
      <c r="K9034" s="81">
        <v>210000.0</v>
      </c>
      <c r="L9034" s="82">
        <v>1.02</v>
      </c>
      <c r="N9034" s="83">
        <f t="shared" si="1"/>
        <v>1.02</v>
      </c>
      <c r="O9034" s="83">
        <f t="shared" si="2"/>
        <v>1</v>
      </c>
      <c r="Q9034" s="83">
        <f t="shared" si="3"/>
        <v>1</v>
      </c>
      <c r="R9034" s="83">
        <f t="shared" si="4"/>
        <v>1.02</v>
      </c>
      <c r="S9034" s="83" t="b">
        <f t="shared" si="5"/>
        <v>0</v>
      </c>
      <c r="T9034" s="72"/>
      <c r="U9034" s="72"/>
      <c r="V9034" s="72"/>
      <c r="W9034" s="72"/>
      <c r="X9034" s="72"/>
      <c r="Y9034" s="72"/>
      <c r="Z9034" s="72"/>
      <c r="AA9034" s="72"/>
      <c r="AB9034" s="72"/>
      <c r="AC9034" s="72"/>
      <c r="AD9034" s="72"/>
      <c r="AE9034" s="72"/>
      <c r="AF9034" s="72"/>
      <c r="AG9034" s="72"/>
      <c r="AH9034" s="72"/>
      <c r="AI9034" s="72"/>
      <c r="AJ9034" s="72"/>
      <c r="AK9034" s="72"/>
    </row>
    <row r="9035" ht="14.25" customHeight="1">
      <c r="A9035" s="78">
        <v>9032.0</v>
      </c>
      <c r="C9035" s="78" t="str">
        <f>VLOOKUP(G9035,[1]Macrodata_CCF!$A$3:$D$55,4,FALSE)</f>
        <v>#ERROR!</v>
      </c>
      <c r="E9035" s="79" t="str">
        <f>VLOOKUP(G9035,[1]Macrodata_CCF!$A$3:$B$55,2,FALSE)</f>
        <v>#ERROR!</v>
      </c>
      <c r="F9035" s="78">
        <v>0.0</v>
      </c>
      <c r="G9035" s="80">
        <v>6.0</v>
      </c>
      <c r="H9035" s="81">
        <v>293995.0</v>
      </c>
      <c r="I9035" s="81">
        <v>300000.0</v>
      </c>
      <c r="J9035" s="81">
        <v>295375.0</v>
      </c>
      <c r="K9035" s="81">
        <v>300000.0</v>
      </c>
      <c r="L9035" s="82">
        <v>0.2298084929225645</v>
      </c>
      <c r="N9035" s="83">
        <f t="shared" si="1"/>
        <v>0.2298084929</v>
      </c>
      <c r="O9035" s="83">
        <f t="shared" si="2"/>
        <v>0.2298084929</v>
      </c>
      <c r="Q9035" s="83">
        <f t="shared" si="3"/>
        <v>0.02001666667</v>
      </c>
      <c r="R9035" s="83">
        <f t="shared" si="4"/>
        <v>0.0046</v>
      </c>
      <c r="S9035" s="83" t="b">
        <f t="shared" si="5"/>
        <v>0</v>
      </c>
      <c r="T9035" s="72"/>
      <c r="U9035" s="72"/>
      <c r="V9035" s="72"/>
      <c r="W9035" s="72"/>
      <c r="X9035" s="72"/>
      <c r="Y9035" s="72"/>
      <c r="Z9035" s="72"/>
      <c r="AA9035" s="72"/>
      <c r="AB9035" s="72"/>
      <c r="AC9035" s="72"/>
      <c r="AD9035" s="72"/>
      <c r="AE9035" s="72"/>
      <c r="AF9035" s="72"/>
      <c r="AG9035" s="72"/>
      <c r="AH9035" s="72"/>
      <c r="AI9035" s="72"/>
      <c r="AJ9035" s="72"/>
      <c r="AK9035" s="72"/>
    </row>
    <row r="9036" ht="14.25" customHeight="1">
      <c r="A9036" s="78">
        <v>9033.0</v>
      </c>
      <c r="C9036" s="78" t="str">
        <f>VLOOKUP(G9036,[1]Macrodata_CCF!$A$3:$D$55,4,FALSE)</f>
        <v>#ERROR!</v>
      </c>
      <c r="E9036" s="79" t="str">
        <f>VLOOKUP(G9036,[1]Macrodata_CCF!$A$3:$B$55,2,FALSE)</f>
        <v>#ERROR!</v>
      </c>
      <c r="F9036" s="78">
        <v>0.0</v>
      </c>
      <c r="G9036" s="80">
        <v>52.0</v>
      </c>
      <c r="H9036" s="81">
        <v>0.0</v>
      </c>
      <c r="I9036" s="81">
        <v>980000.0</v>
      </c>
      <c r="J9036" s="81">
        <v>107800.0</v>
      </c>
      <c r="K9036" s="81">
        <v>980000.0</v>
      </c>
      <c r="L9036" s="82">
        <v>0.11</v>
      </c>
      <c r="N9036" s="83">
        <f t="shared" si="1"/>
        <v>0.11</v>
      </c>
      <c r="O9036" s="83">
        <f t="shared" si="2"/>
        <v>0.11</v>
      </c>
      <c r="Q9036" s="83">
        <f t="shared" si="3"/>
        <v>1</v>
      </c>
      <c r="R9036" s="83">
        <f t="shared" si="4"/>
        <v>0.11</v>
      </c>
      <c r="S9036" s="83" t="b">
        <f t="shared" si="5"/>
        <v>0</v>
      </c>
      <c r="T9036" s="72"/>
      <c r="U9036" s="72"/>
      <c r="V9036" s="72"/>
      <c r="W9036" s="72"/>
      <c r="X9036" s="72"/>
      <c r="Y9036" s="72"/>
      <c r="Z9036" s="72"/>
      <c r="AA9036" s="72"/>
      <c r="AB9036" s="72"/>
      <c r="AC9036" s="72"/>
      <c r="AD9036" s="72"/>
      <c r="AE9036" s="72"/>
      <c r="AF9036" s="72"/>
      <c r="AG9036" s="72"/>
      <c r="AH9036" s="72"/>
      <c r="AI9036" s="72"/>
      <c r="AJ9036" s="72"/>
      <c r="AK9036" s="72"/>
    </row>
    <row r="9037" ht="14.25" customHeight="1">
      <c r="A9037" s="78">
        <v>9034.0</v>
      </c>
      <c r="C9037" s="78" t="str">
        <f>VLOOKUP(G9037,[1]Macrodata_CCF!$A$3:$D$55,4,FALSE)</f>
        <v>#ERROR!</v>
      </c>
      <c r="E9037" s="79" t="str">
        <f>VLOOKUP(G9037,[1]Macrodata_CCF!$A$3:$B$55,2,FALSE)</f>
        <v>#ERROR!</v>
      </c>
      <c r="F9037" s="78">
        <v>0.0</v>
      </c>
      <c r="G9037" s="80">
        <v>37.0</v>
      </c>
      <c r="H9037" s="81">
        <v>44540.0</v>
      </c>
      <c r="I9037" s="81">
        <v>80000.0</v>
      </c>
      <c r="J9037" s="81">
        <v>48795.0</v>
      </c>
      <c r="K9037" s="81">
        <v>80000.0</v>
      </c>
      <c r="L9037" s="82">
        <v>0.1199943598420756</v>
      </c>
      <c r="N9037" s="83">
        <f t="shared" si="1"/>
        <v>0.1199943598</v>
      </c>
      <c r="O9037" s="83">
        <f t="shared" si="2"/>
        <v>0.1199943598</v>
      </c>
      <c r="Q9037" s="83">
        <f t="shared" si="3"/>
        <v>0.44325</v>
      </c>
      <c r="R9037" s="83">
        <f t="shared" si="4"/>
        <v>0.1199943598</v>
      </c>
      <c r="S9037" s="83" t="b">
        <f t="shared" si="5"/>
        <v>0</v>
      </c>
      <c r="T9037" s="72"/>
      <c r="U9037" s="72"/>
      <c r="V9037" s="72"/>
      <c r="W9037" s="72"/>
      <c r="X9037" s="72"/>
      <c r="Y9037" s="72"/>
      <c r="Z9037" s="72"/>
      <c r="AA9037" s="72"/>
      <c r="AB9037" s="72"/>
      <c r="AC9037" s="72"/>
      <c r="AD9037" s="72"/>
      <c r="AE9037" s="72"/>
      <c r="AF9037" s="72"/>
      <c r="AG9037" s="72"/>
      <c r="AH9037" s="72"/>
      <c r="AI9037" s="72"/>
      <c r="AJ9037" s="72"/>
      <c r="AK9037" s="72"/>
    </row>
    <row r="9038" ht="14.25" customHeight="1">
      <c r="A9038" s="78">
        <v>9035.0</v>
      </c>
      <c r="C9038" s="78" t="str">
        <f>VLOOKUP(G9038,[1]Macrodata_CCF!$A$3:$D$55,4,FALSE)</f>
        <v>#ERROR!</v>
      </c>
      <c r="E9038" s="79" t="str">
        <f>VLOOKUP(G9038,[1]Macrodata_CCF!$A$3:$B$55,2,FALSE)</f>
        <v>#ERROR!</v>
      </c>
      <c r="F9038" s="78">
        <v>0.0</v>
      </c>
      <c r="G9038" s="80">
        <v>20.0</v>
      </c>
      <c r="H9038" s="81">
        <v>76910.0</v>
      </c>
      <c r="I9038" s="81">
        <v>290000.0</v>
      </c>
      <c r="J9038" s="81">
        <v>106745.0</v>
      </c>
      <c r="K9038" s="81">
        <v>290000.0</v>
      </c>
      <c r="L9038" s="82">
        <v>0.1400112628466845</v>
      </c>
      <c r="N9038" s="83">
        <f t="shared" si="1"/>
        <v>0.1400112628</v>
      </c>
      <c r="O9038" s="83">
        <f t="shared" si="2"/>
        <v>0.1400112628</v>
      </c>
      <c r="Q9038" s="83">
        <f t="shared" si="3"/>
        <v>0.7347931034</v>
      </c>
      <c r="R9038" s="83">
        <f t="shared" si="4"/>
        <v>0.1400112628</v>
      </c>
      <c r="S9038" s="83" t="b">
        <f t="shared" si="5"/>
        <v>0</v>
      </c>
      <c r="T9038" s="72"/>
      <c r="U9038" s="72"/>
      <c r="V9038" s="72"/>
      <c r="W9038" s="72"/>
      <c r="X9038" s="72"/>
      <c r="Y9038" s="72"/>
      <c r="Z9038" s="72"/>
      <c r="AA9038" s="72"/>
      <c r="AB9038" s="72"/>
      <c r="AC9038" s="72"/>
      <c r="AD9038" s="72"/>
      <c r="AE9038" s="72"/>
      <c r="AF9038" s="72"/>
      <c r="AG9038" s="72"/>
      <c r="AH9038" s="72"/>
      <c r="AI9038" s="72"/>
      <c r="AJ9038" s="72"/>
      <c r="AK9038" s="72"/>
    </row>
    <row r="9039" ht="14.25" customHeight="1">
      <c r="A9039" s="78">
        <v>9036.0</v>
      </c>
      <c r="C9039" s="78" t="str">
        <f>VLOOKUP(G9039,[1]Macrodata_CCF!$A$3:$D$55,4,FALSE)</f>
        <v>#ERROR!</v>
      </c>
      <c r="E9039" s="79" t="str">
        <f>VLOOKUP(G9039,[1]Macrodata_CCF!$A$3:$B$55,2,FALSE)</f>
        <v>#ERROR!</v>
      </c>
      <c r="F9039" s="78">
        <v>1.0</v>
      </c>
      <c r="G9039" s="80">
        <v>30.0</v>
      </c>
      <c r="H9039" s="81">
        <v>188215.0</v>
      </c>
      <c r="I9039" s="81">
        <v>520000.0</v>
      </c>
      <c r="J9039" s="81">
        <v>324245.0</v>
      </c>
      <c r="K9039" s="81">
        <v>520000.0</v>
      </c>
      <c r="L9039" s="82">
        <v>0.4099944240999442</v>
      </c>
      <c r="N9039" s="83">
        <f t="shared" si="1"/>
        <v>0.4099944241</v>
      </c>
      <c r="O9039" s="83">
        <f t="shared" si="2"/>
        <v>0.4099944241</v>
      </c>
      <c r="Q9039" s="83">
        <f t="shared" si="3"/>
        <v>0.6380480769</v>
      </c>
      <c r="R9039" s="83">
        <f t="shared" si="4"/>
        <v>0.4099944241</v>
      </c>
      <c r="S9039" s="83" t="b">
        <f t="shared" si="5"/>
        <v>0</v>
      </c>
      <c r="T9039" s="72"/>
      <c r="U9039" s="72"/>
      <c r="V9039" s="72"/>
      <c r="W9039" s="72"/>
      <c r="X9039" s="72"/>
      <c r="Y9039" s="72"/>
      <c r="Z9039" s="72"/>
      <c r="AA9039" s="72"/>
      <c r="AB9039" s="72"/>
      <c r="AC9039" s="72"/>
      <c r="AD9039" s="72"/>
      <c r="AE9039" s="72"/>
      <c r="AF9039" s="72"/>
      <c r="AG9039" s="72"/>
      <c r="AH9039" s="72"/>
      <c r="AI9039" s="72"/>
      <c r="AJ9039" s="72"/>
      <c r="AK9039" s="72"/>
    </row>
    <row r="9040" ht="14.25" customHeight="1">
      <c r="A9040" s="78">
        <v>9037.0</v>
      </c>
      <c r="C9040" s="78" t="str">
        <f>VLOOKUP(G9040,[1]Macrodata_CCF!$A$3:$D$55,4,FALSE)</f>
        <v>#ERROR!</v>
      </c>
      <c r="E9040" s="79" t="str">
        <f>VLOOKUP(G9040,[1]Macrodata_CCF!$A$3:$B$55,2,FALSE)</f>
        <v>#ERROR!</v>
      </c>
      <c r="F9040" s="78">
        <v>0.0</v>
      </c>
      <c r="G9040" s="80">
        <v>22.0</v>
      </c>
      <c r="H9040" s="81">
        <v>258740.0</v>
      </c>
      <c r="I9040" s="81">
        <v>580000.0</v>
      </c>
      <c r="J9040" s="81">
        <v>306930.0</v>
      </c>
      <c r="K9040" s="81">
        <v>580000.0</v>
      </c>
      <c r="L9040" s="82">
        <v>0.1500031127435722</v>
      </c>
      <c r="N9040" s="83">
        <f t="shared" si="1"/>
        <v>0.1500031127</v>
      </c>
      <c r="O9040" s="83">
        <f t="shared" si="2"/>
        <v>0.1500031127</v>
      </c>
      <c r="Q9040" s="83">
        <f t="shared" si="3"/>
        <v>0.5538965517</v>
      </c>
      <c r="R9040" s="83">
        <f t="shared" si="4"/>
        <v>0.1500031127</v>
      </c>
      <c r="S9040" s="83" t="b">
        <f t="shared" si="5"/>
        <v>0</v>
      </c>
      <c r="T9040" s="72"/>
      <c r="U9040" s="72"/>
      <c r="V9040" s="72"/>
      <c r="W9040" s="72"/>
      <c r="X9040" s="72"/>
      <c r="Y9040" s="72"/>
      <c r="Z9040" s="72"/>
      <c r="AA9040" s="72"/>
      <c r="AB9040" s="72"/>
      <c r="AC9040" s="72"/>
      <c r="AD9040" s="72"/>
      <c r="AE9040" s="72"/>
      <c r="AF9040" s="72"/>
      <c r="AG9040" s="72"/>
      <c r="AH9040" s="72"/>
      <c r="AI9040" s="72"/>
      <c r="AJ9040" s="72"/>
      <c r="AK9040" s="72"/>
    </row>
    <row r="9041" ht="14.25" customHeight="1">
      <c r="A9041" s="78">
        <v>9038.0</v>
      </c>
      <c r="C9041" s="78" t="str">
        <f>VLOOKUP(G9041,[1]Macrodata_CCF!$A$3:$D$55,4,FALSE)</f>
        <v>#ERROR!</v>
      </c>
      <c r="E9041" s="79" t="str">
        <f>VLOOKUP(G9041,[1]Macrodata_CCF!$A$3:$B$55,2,FALSE)</f>
        <v>#ERROR!</v>
      </c>
      <c r="F9041" s="78">
        <v>0.0</v>
      </c>
      <c r="G9041" s="80">
        <v>38.0</v>
      </c>
      <c r="H9041" s="81">
        <v>356470.0</v>
      </c>
      <c r="I9041" s="81">
        <v>480000.0</v>
      </c>
      <c r="J9041" s="81">
        <v>370060.0</v>
      </c>
      <c r="K9041" s="81">
        <v>864000.0</v>
      </c>
      <c r="L9041" s="82">
        <v>0.1100137618392293</v>
      </c>
      <c r="N9041" s="83">
        <f t="shared" si="1"/>
        <v>0.1100137618</v>
      </c>
      <c r="O9041" s="83">
        <f t="shared" si="2"/>
        <v>0.1100137618</v>
      </c>
      <c r="Q9041" s="83">
        <f t="shared" si="3"/>
        <v>0.2573541667</v>
      </c>
      <c r="R9041" s="83">
        <f t="shared" si="4"/>
        <v>0.1100137618</v>
      </c>
      <c r="S9041" s="83" t="b">
        <f t="shared" si="5"/>
        <v>0</v>
      </c>
      <c r="T9041" s="72"/>
      <c r="U9041" s="72"/>
      <c r="V9041" s="72"/>
      <c r="W9041" s="72"/>
      <c r="X9041" s="72"/>
      <c r="Y9041" s="72"/>
      <c r="Z9041" s="72"/>
      <c r="AA9041" s="72"/>
      <c r="AB9041" s="72"/>
      <c r="AC9041" s="72"/>
      <c r="AD9041" s="72"/>
      <c r="AE9041" s="72"/>
      <c r="AF9041" s="72"/>
      <c r="AG9041" s="72"/>
      <c r="AH9041" s="72"/>
      <c r="AI9041" s="72"/>
      <c r="AJ9041" s="72"/>
      <c r="AK9041" s="72"/>
    </row>
    <row r="9042" ht="14.25" customHeight="1">
      <c r="A9042" s="78">
        <v>9039.0</v>
      </c>
      <c r="C9042" s="78" t="str">
        <f>VLOOKUP(G9042,[1]Macrodata_CCF!$A$3:$D$55,4,FALSE)</f>
        <v>#ERROR!</v>
      </c>
      <c r="E9042" s="79" t="str">
        <f>VLOOKUP(G9042,[1]Macrodata_CCF!$A$3:$B$55,2,FALSE)</f>
        <v>#ERROR!</v>
      </c>
      <c r="F9042" s="78">
        <v>0.0</v>
      </c>
      <c r="G9042" s="80">
        <v>13.0</v>
      </c>
      <c r="H9042" s="81">
        <v>140560.0</v>
      </c>
      <c r="I9042" s="81">
        <v>800000.0</v>
      </c>
      <c r="J9042" s="81">
        <v>259260.0</v>
      </c>
      <c r="K9042" s="81">
        <v>800000.0</v>
      </c>
      <c r="L9042" s="82">
        <v>0.180001213150552</v>
      </c>
      <c r="N9042" s="83">
        <f t="shared" si="1"/>
        <v>0.1800012132</v>
      </c>
      <c r="O9042" s="83">
        <f t="shared" si="2"/>
        <v>0.1800012132</v>
      </c>
      <c r="Q9042" s="83">
        <f t="shared" si="3"/>
        <v>0.8243</v>
      </c>
      <c r="R9042" s="83">
        <f t="shared" si="4"/>
        <v>0.1800012132</v>
      </c>
      <c r="S9042" s="83" t="b">
        <f t="shared" si="5"/>
        <v>0</v>
      </c>
      <c r="T9042" s="72"/>
      <c r="U9042" s="72"/>
      <c r="V9042" s="72"/>
      <c r="W9042" s="72"/>
      <c r="X9042" s="72"/>
      <c r="Y9042" s="72"/>
      <c r="Z9042" s="72"/>
      <c r="AA9042" s="72"/>
      <c r="AB9042" s="72"/>
      <c r="AC9042" s="72"/>
      <c r="AD9042" s="72"/>
      <c r="AE9042" s="72"/>
      <c r="AF9042" s="72"/>
      <c r="AG9042" s="72"/>
      <c r="AH9042" s="72"/>
      <c r="AI9042" s="72"/>
      <c r="AJ9042" s="72"/>
      <c r="AK9042" s="72"/>
    </row>
    <row r="9043" ht="14.25" customHeight="1">
      <c r="A9043" s="78">
        <v>9040.0</v>
      </c>
      <c r="C9043" s="78" t="str">
        <f>VLOOKUP(G9043,[1]Macrodata_CCF!$A$3:$D$55,4,FALSE)</f>
        <v>#ERROR!</v>
      </c>
      <c r="E9043" s="79" t="str">
        <f>VLOOKUP(G9043,[1]Macrodata_CCF!$A$3:$B$55,2,FALSE)</f>
        <v>#ERROR!</v>
      </c>
      <c r="F9043" s="78">
        <v>0.0</v>
      </c>
      <c r="G9043" s="80">
        <v>46.0</v>
      </c>
      <c r="H9043" s="81">
        <v>0.0</v>
      </c>
      <c r="I9043" s="81">
        <v>50000.0</v>
      </c>
      <c r="J9043" s="81">
        <v>7000.0</v>
      </c>
      <c r="K9043" s="81">
        <v>50000.0</v>
      </c>
      <c r="L9043" s="82">
        <v>0.14</v>
      </c>
      <c r="N9043" s="83">
        <f t="shared" si="1"/>
        <v>0.14</v>
      </c>
      <c r="O9043" s="83">
        <f t="shared" si="2"/>
        <v>0.14</v>
      </c>
      <c r="Q9043" s="83">
        <f t="shared" si="3"/>
        <v>1</v>
      </c>
      <c r="R9043" s="83">
        <f t="shared" si="4"/>
        <v>0.14</v>
      </c>
      <c r="S9043" s="83" t="b">
        <f t="shared" si="5"/>
        <v>0</v>
      </c>
      <c r="T9043" s="72"/>
      <c r="U9043" s="72"/>
      <c r="V9043" s="72"/>
      <c r="W9043" s="72"/>
      <c r="X9043" s="72"/>
      <c r="Y9043" s="72"/>
      <c r="Z9043" s="72"/>
      <c r="AA9043" s="72"/>
      <c r="AB9043" s="72"/>
      <c r="AC9043" s="72"/>
      <c r="AD9043" s="72"/>
      <c r="AE9043" s="72"/>
      <c r="AF9043" s="72"/>
      <c r="AG9043" s="72"/>
      <c r="AH9043" s="72"/>
      <c r="AI9043" s="72"/>
      <c r="AJ9043" s="72"/>
      <c r="AK9043" s="72"/>
    </row>
    <row r="9044" ht="14.25" customHeight="1">
      <c r="A9044" s="78">
        <v>9041.0</v>
      </c>
      <c r="C9044" s="78" t="str">
        <f>VLOOKUP(G9044,[1]Macrodata_CCF!$A$3:$D$55,4,FALSE)</f>
        <v>#ERROR!</v>
      </c>
      <c r="E9044" s="79" t="str">
        <f>VLOOKUP(G9044,[1]Macrodata_CCF!$A$3:$B$55,2,FALSE)</f>
        <v>#ERROR!</v>
      </c>
      <c r="F9044" s="78">
        <v>0.0</v>
      </c>
      <c r="G9044" s="80">
        <v>25.0</v>
      </c>
      <c r="H9044" s="81">
        <v>85910.0</v>
      </c>
      <c r="I9044" s="81">
        <v>990000.0</v>
      </c>
      <c r="J9044" s="81">
        <v>266730.0</v>
      </c>
      <c r="K9044" s="81">
        <v>990000.0</v>
      </c>
      <c r="L9044" s="82">
        <v>0.2000022121691425</v>
      </c>
      <c r="N9044" s="83">
        <f t="shared" si="1"/>
        <v>0.2000022122</v>
      </c>
      <c r="O9044" s="83">
        <f t="shared" si="2"/>
        <v>0.2000022122</v>
      </c>
      <c r="Q9044" s="83">
        <f t="shared" si="3"/>
        <v>0.9132222222</v>
      </c>
      <c r="R9044" s="83">
        <f t="shared" si="4"/>
        <v>0.2000022122</v>
      </c>
      <c r="S9044" s="83" t="b">
        <f t="shared" si="5"/>
        <v>0</v>
      </c>
      <c r="T9044" s="72"/>
      <c r="U9044" s="72"/>
      <c r="V9044" s="72"/>
      <c r="W9044" s="72"/>
      <c r="X9044" s="72"/>
      <c r="Y9044" s="72"/>
      <c r="Z9044" s="72"/>
      <c r="AA9044" s="72"/>
      <c r="AB9044" s="72"/>
      <c r="AC9044" s="72"/>
      <c r="AD9044" s="72"/>
      <c r="AE9044" s="72"/>
      <c r="AF9044" s="72"/>
      <c r="AG9044" s="72"/>
      <c r="AH9044" s="72"/>
      <c r="AI9044" s="72"/>
      <c r="AJ9044" s="72"/>
      <c r="AK9044" s="72"/>
    </row>
    <row r="9045" ht="14.25" customHeight="1">
      <c r="A9045" s="78">
        <v>9042.0</v>
      </c>
      <c r="C9045" s="78" t="str">
        <f>VLOOKUP(G9045,[1]Macrodata_CCF!$A$3:$D$55,4,FALSE)</f>
        <v>#ERROR!</v>
      </c>
      <c r="E9045" s="79" t="str">
        <f>VLOOKUP(G9045,[1]Macrodata_CCF!$A$3:$B$55,2,FALSE)</f>
        <v>#ERROR!</v>
      </c>
      <c r="F9045" s="78">
        <v>0.0</v>
      </c>
      <c r="G9045" s="80">
        <v>2.0</v>
      </c>
      <c r="H9045" s="81">
        <v>29025.0</v>
      </c>
      <c r="I9045" s="81">
        <v>60000.0</v>
      </c>
      <c r="J9045" s="81">
        <v>41415.0</v>
      </c>
      <c r="K9045" s="81">
        <v>60000.0</v>
      </c>
      <c r="L9045" s="82">
        <v>0.4</v>
      </c>
      <c r="N9045" s="83">
        <f t="shared" si="1"/>
        <v>0.4</v>
      </c>
      <c r="O9045" s="83">
        <f t="shared" si="2"/>
        <v>0.4</v>
      </c>
      <c r="Q9045" s="83">
        <f t="shared" si="3"/>
        <v>0.51625</v>
      </c>
      <c r="R9045" s="83">
        <f t="shared" si="4"/>
        <v>0.4</v>
      </c>
      <c r="S9045" s="83" t="b">
        <f t="shared" si="5"/>
        <v>0</v>
      </c>
      <c r="T9045" s="72"/>
      <c r="U9045" s="72"/>
      <c r="V9045" s="72"/>
      <c r="W9045" s="72"/>
      <c r="X9045" s="72"/>
      <c r="Y9045" s="72"/>
      <c r="Z9045" s="72"/>
      <c r="AA9045" s="72"/>
      <c r="AB9045" s="72"/>
      <c r="AC9045" s="72"/>
      <c r="AD9045" s="72"/>
      <c r="AE9045" s="72"/>
      <c r="AF9045" s="72"/>
      <c r="AG9045" s="72"/>
      <c r="AH9045" s="72"/>
      <c r="AI9045" s="72"/>
      <c r="AJ9045" s="72"/>
      <c r="AK9045" s="72"/>
    </row>
    <row r="9046" ht="14.25" customHeight="1">
      <c r="A9046" s="78">
        <v>9043.0</v>
      </c>
      <c r="C9046" s="78" t="str">
        <f>VLOOKUP(G9046,[1]Macrodata_CCF!$A$3:$D$55,4,FALSE)</f>
        <v>#ERROR!</v>
      </c>
      <c r="E9046" s="79" t="str">
        <f>VLOOKUP(G9046,[1]Macrodata_CCF!$A$3:$B$55,2,FALSE)</f>
        <v>#ERROR!</v>
      </c>
      <c r="F9046" s="78">
        <v>0.0</v>
      </c>
      <c r="G9046" s="80">
        <v>42.0</v>
      </c>
      <c r="H9046" s="81">
        <v>126615.0</v>
      </c>
      <c r="I9046" s="81">
        <v>210000.0</v>
      </c>
      <c r="J9046" s="81">
        <v>110770.0</v>
      </c>
      <c r="K9046" s="81">
        <v>210000.0</v>
      </c>
      <c r="L9046" s="82">
        <v>-0.1900221862445284</v>
      </c>
      <c r="N9046" s="83">
        <f t="shared" si="1"/>
        <v>-0.1900221862</v>
      </c>
      <c r="O9046" s="83">
        <f t="shared" si="2"/>
        <v>0</v>
      </c>
      <c r="Q9046" s="83">
        <f t="shared" si="3"/>
        <v>0.3970714286</v>
      </c>
      <c r="R9046" s="83">
        <f t="shared" si="4"/>
        <v>-0.1900221862</v>
      </c>
      <c r="S9046" s="83" t="b">
        <f t="shared" si="5"/>
        <v>0</v>
      </c>
      <c r="T9046" s="72"/>
      <c r="U9046" s="72"/>
      <c r="V9046" s="72"/>
      <c r="W9046" s="72"/>
      <c r="X9046" s="72"/>
      <c r="Y9046" s="72"/>
      <c r="Z9046" s="72"/>
      <c r="AA9046" s="72"/>
      <c r="AB9046" s="72"/>
      <c r="AC9046" s="72"/>
      <c r="AD9046" s="72"/>
      <c r="AE9046" s="72"/>
      <c r="AF9046" s="72"/>
      <c r="AG9046" s="72"/>
      <c r="AH9046" s="72"/>
      <c r="AI9046" s="72"/>
      <c r="AJ9046" s="72"/>
      <c r="AK9046" s="72"/>
    </row>
    <row r="9047" ht="14.25" customHeight="1">
      <c r="A9047" s="78">
        <v>9044.0</v>
      </c>
      <c r="C9047" s="78" t="str">
        <f>VLOOKUP(G9047,[1]Macrodata_CCF!$A$3:$D$55,4,FALSE)</f>
        <v>#ERROR!</v>
      </c>
      <c r="E9047" s="79" t="str">
        <f>VLOOKUP(G9047,[1]Macrodata_CCF!$A$3:$B$55,2,FALSE)</f>
        <v>#ERROR!</v>
      </c>
      <c r="F9047" s="78">
        <v>0.0</v>
      </c>
      <c r="G9047" s="80">
        <v>14.0</v>
      </c>
      <c r="H9047" s="81">
        <v>578430.0</v>
      </c>
      <c r="I9047" s="81">
        <v>930000.0</v>
      </c>
      <c r="J9047" s="81">
        <v>631165.0</v>
      </c>
      <c r="K9047" s="81">
        <v>930000.0</v>
      </c>
      <c r="L9047" s="82">
        <v>0.1499985778081179</v>
      </c>
      <c r="N9047" s="83">
        <f t="shared" si="1"/>
        <v>0.1499985778</v>
      </c>
      <c r="O9047" s="83">
        <f t="shared" si="2"/>
        <v>0.1499985778</v>
      </c>
      <c r="Q9047" s="83">
        <f t="shared" si="3"/>
        <v>0.3780322581</v>
      </c>
      <c r="R9047" s="83">
        <f t="shared" si="4"/>
        <v>0.1499985778</v>
      </c>
      <c r="S9047" s="83" t="b">
        <f t="shared" si="5"/>
        <v>0</v>
      </c>
      <c r="T9047" s="72"/>
      <c r="U9047" s="72"/>
      <c r="V9047" s="72"/>
      <c r="W9047" s="72"/>
      <c r="X9047" s="72"/>
      <c r="Y9047" s="72"/>
      <c r="Z9047" s="72"/>
      <c r="AA9047" s="72"/>
      <c r="AB9047" s="72"/>
      <c r="AC9047" s="72"/>
      <c r="AD9047" s="72"/>
      <c r="AE9047" s="72"/>
      <c r="AF9047" s="72"/>
      <c r="AG9047" s="72"/>
      <c r="AH9047" s="72"/>
      <c r="AI9047" s="72"/>
      <c r="AJ9047" s="72"/>
      <c r="AK9047" s="72"/>
    </row>
    <row r="9048" ht="14.25" customHeight="1">
      <c r="A9048" s="78">
        <v>9045.0</v>
      </c>
      <c r="C9048" s="78" t="str">
        <f>VLOOKUP(G9048,[1]Macrodata_CCF!$A$3:$D$55,4,FALSE)</f>
        <v>#ERROR!</v>
      </c>
      <c r="E9048" s="79" t="str">
        <f>VLOOKUP(G9048,[1]Macrodata_CCF!$A$3:$B$55,2,FALSE)</f>
        <v>#ERROR!</v>
      </c>
      <c r="F9048" s="78">
        <v>0.0</v>
      </c>
      <c r="G9048" s="80">
        <v>9.0</v>
      </c>
      <c r="H9048" s="81">
        <v>6430.0</v>
      </c>
      <c r="I9048" s="81">
        <v>70000.0</v>
      </c>
      <c r="J9048" s="81">
        <v>28045.0</v>
      </c>
      <c r="K9048" s="81">
        <v>70000.0</v>
      </c>
      <c r="L9048" s="82">
        <v>0.3400188768286928</v>
      </c>
      <c r="N9048" s="83">
        <f t="shared" si="1"/>
        <v>0.3400188768</v>
      </c>
      <c r="O9048" s="83">
        <f t="shared" si="2"/>
        <v>0.3400188768</v>
      </c>
      <c r="Q9048" s="83">
        <f t="shared" si="3"/>
        <v>0.9081428571</v>
      </c>
      <c r="R9048" s="83">
        <f t="shared" si="4"/>
        <v>0.3400188768</v>
      </c>
      <c r="S9048" s="83" t="b">
        <f t="shared" si="5"/>
        <v>0</v>
      </c>
      <c r="T9048" s="72"/>
      <c r="U9048" s="72"/>
      <c r="V9048" s="72"/>
      <c r="W9048" s="72"/>
      <c r="X9048" s="72"/>
      <c r="Y9048" s="72"/>
      <c r="Z9048" s="72"/>
      <c r="AA9048" s="72"/>
      <c r="AB9048" s="72"/>
      <c r="AC9048" s="72"/>
      <c r="AD9048" s="72"/>
      <c r="AE9048" s="72"/>
      <c r="AF9048" s="72"/>
      <c r="AG9048" s="72"/>
      <c r="AH9048" s="72"/>
      <c r="AI9048" s="72"/>
      <c r="AJ9048" s="72"/>
      <c r="AK9048" s="72"/>
    </row>
    <row r="9049" ht="14.25" customHeight="1">
      <c r="A9049" s="78">
        <v>9046.0</v>
      </c>
      <c r="C9049" s="78" t="str">
        <f>VLOOKUP(G9049,[1]Macrodata_CCF!$A$3:$D$55,4,FALSE)</f>
        <v>#ERROR!</v>
      </c>
      <c r="E9049" s="79" t="str">
        <f>VLOOKUP(G9049,[1]Macrodata_CCF!$A$3:$B$55,2,FALSE)</f>
        <v>#ERROR!</v>
      </c>
      <c r="F9049" s="78">
        <v>1.0</v>
      </c>
      <c r="G9049" s="80">
        <v>2.0</v>
      </c>
      <c r="H9049" s="81">
        <v>468170.0</v>
      </c>
      <c r="I9049" s="81">
        <v>520000.0</v>
      </c>
      <c r="J9049" s="81">
        <v>495120.0</v>
      </c>
      <c r="K9049" s="81">
        <v>520000.0</v>
      </c>
      <c r="L9049" s="82">
        <v>0.5199691298475786</v>
      </c>
      <c r="N9049" s="83">
        <f t="shared" si="1"/>
        <v>0.5199691298</v>
      </c>
      <c r="O9049" s="83">
        <f t="shared" si="2"/>
        <v>0.5199691298</v>
      </c>
      <c r="Q9049" s="83">
        <f t="shared" si="3"/>
        <v>0.09967307692</v>
      </c>
      <c r="R9049" s="83">
        <f t="shared" si="4"/>
        <v>0.05182692308</v>
      </c>
      <c r="S9049" s="83" t="b">
        <f t="shared" si="5"/>
        <v>0</v>
      </c>
      <c r="T9049" s="72"/>
      <c r="U9049" s="72"/>
      <c r="V9049" s="72"/>
      <c r="W9049" s="72"/>
      <c r="X9049" s="72"/>
      <c r="Y9049" s="72"/>
      <c r="Z9049" s="72"/>
      <c r="AA9049" s="72"/>
      <c r="AB9049" s="72"/>
      <c r="AC9049" s="72"/>
      <c r="AD9049" s="72"/>
      <c r="AE9049" s="72"/>
      <c r="AF9049" s="72"/>
      <c r="AG9049" s="72"/>
      <c r="AH9049" s="72"/>
      <c r="AI9049" s="72"/>
      <c r="AJ9049" s="72"/>
      <c r="AK9049" s="72"/>
    </row>
    <row r="9050" ht="14.25" customHeight="1">
      <c r="A9050" s="78">
        <v>9047.0</v>
      </c>
      <c r="C9050" s="78" t="str">
        <f>VLOOKUP(G9050,[1]Macrodata_CCF!$A$3:$D$55,4,FALSE)</f>
        <v>#ERROR!</v>
      </c>
      <c r="E9050" s="79" t="str">
        <f>VLOOKUP(G9050,[1]Macrodata_CCF!$A$3:$B$55,2,FALSE)</f>
        <v>#ERROR!</v>
      </c>
      <c r="F9050" s="78">
        <v>1.0</v>
      </c>
      <c r="G9050" s="80">
        <v>23.0</v>
      </c>
      <c r="H9050" s="81">
        <v>0.0</v>
      </c>
      <c r="I9050" s="81">
        <v>780000.0</v>
      </c>
      <c r="J9050" s="81">
        <v>795600.0</v>
      </c>
      <c r="K9050" s="81">
        <v>780000.0</v>
      </c>
      <c r="L9050" s="82">
        <v>1.02</v>
      </c>
      <c r="N9050" s="83">
        <f t="shared" si="1"/>
        <v>1.02</v>
      </c>
      <c r="O9050" s="83">
        <f t="shared" si="2"/>
        <v>1</v>
      </c>
      <c r="Q9050" s="83">
        <f t="shared" si="3"/>
        <v>1</v>
      </c>
      <c r="R9050" s="83">
        <f t="shared" si="4"/>
        <v>1.02</v>
      </c>
      <c r="S9050" s="83" t="b">
        <f t="shared" si="5"/>
        <v>0</v>
      </c>
      <c r="T9050" s="72"/>
      <c r="U9050" s="72"/>
      <c r="V9050" s="72"/>
      <c r="W9050" s="72"/>
      <c r="X9050" s="72"/>
      <c r="Y9050" s="72"/>
      <c r="Z9050" s="72"/>
      <c r="AA9050" s="72"/>
      <c r="AB9050" s="72"/>
      <c r="AC9050" s="72"/>
      <c r="AD9050" s="72"/>
      <c r="AE9050" s="72"/>
      <c r="AF9050" s="72"/>
      <c r="AG9050" s="72"/>
      <c r="AH9050" s="72"/>
      <c r="AI9050" s="72"/>
      <c r="AJ9050" s="72"/>
      <c r="AK9050" s="72"/>
    </row>
    <row r="9051" ht="14.25" customHeight="1">
      <c r="A9051" s="78">
        <v>9048.0</v>
      </c>
      <c r="C9051" s="78" t="str">
        <f>VLOOKUP(G9051,[1]Macrodata_CCF!$A$3:$D$55,4,FALSE)</f>
        <v>#ERROR!</v>
      </c>
      <c r="E9051" s="79" t="str">
        <f>VLOOKUP(G9051,[1]Macrodata_CCF!$A$3:$B$55,2,FALSE)</f>
        <v>#ERROR!</v>
      </c>
      <c r="F9051" s="78">
        <v>0.0</v>
      </c>
      <c r="G9051" s="80">
        <v>13.0</v>
      </c>
      <c r="H9051" s="81">
        <v>0.0</v>
      </c>
      <c r="I9051" s="81">
        <v>840000.0</v>
      </c>
      <c r="J9051" s="81">
        <v>0.0</v>
      </c>
      <c r="K9051" s="81">
        <v>840000.0</v>
      </c>
      <c r="L9051" s="82">
        <v>0.0</v>
      </c>
      <c r="N9051" s="83">
        <f t="shared" si="1"/>
        <v>0</v>
      </c>
      <c r="O9051" s="83">
        <f t="shared" si="2"/>
        <v>0</v>
      </c>
      <c r="Q9051" s="83">
        <f t="shared" si="3"/>
        <v>1</v>
      </c>
      <c r="R9051" s="83">
        <f t="shared" si="4"/>
        <v>0</v>
      </c>
      <c r="S9051" s="83" t="b">
        <f t="shared" si="5"/>
        <v>0</v>
      </c>
      <c r="T9051" s="72"/>
      <c r="U9051" s="72"/>
      <c r="V9051" s="72"/>
      <c r="W9051" s="72"/>
      <c r="X9051" s="72"/>
      <c r="Y9051" s="72"/>
      <c r="Z9051" s="72"/>
      <c r="AA9051" s="72"/>
      <c r="AB9051" s="72"/>
      <c r="AC9051" s="72"/>
      <c r="AD9051" s="72"/>
      <c r="AE9051" s="72"/>
      <c r="AF9051" s="72"/>
      <c r="AG9051" s="72"/>
      <c r="AH9051" s="72"/>
      <c r="AI9051" s="72"/>
      <c r="AJ9051" s="72"/>
      <c r="AK9051" s="72"/>
    </row>
    <row r="9052" ht="14.25" customHeight="1">
      <c r="A9052" s="78">
        <v>9049.0</v>
      </c>
      <c r="C9052" s="78" t="str">
        <f>VLOOKUP(G9052,[1]Macrodata_CCF!$A$3:$D$55,4,FALSE)</f>
        <v>#ERROR!</v>
      </c>
      <c r="E9052" s="79" t="str">
        <f>VLOOKUP(G9052,[1]Macrodata_CCF!$A$3:$B$55,2,FALSE)</f>
        <v>#ERROR!</v>
      </c>
      <c r="F9052" s="78">
        <v>0.0</v>
      </c>
      <c r="G9052" s="80">
        <v>20.0</v>
      </c>
      <c r="H9052" s="81">
        <v>372460.0</v>
      </c>
      <c r="I9052" s="81">
        <v>740000.0</v>
      </c>
      <c r="J9052" s="81">
        <v>442295.0</v>
      </c>
      <c r="K9052" s="81">
        <v>740000.0</v>
      </c>
      <c r="L9052" s="82">
        <v>0.1900065299015073</v>
      </c>
      <c r="N9052" s="83">
        <f t="shared" si="1"/>
        <v>0.1900065299</v>
      </c>
      <c r="O9052" s="83">
        <f t="shared" si="2"/>
        <v>0.1900065299</v>
      </c>
      <c r="Q9052" s="83">
        <f t="shared" si="3"/>
        <v>0.4966756757</v>
      </c>
      <c r="R9052" s="83">
        <f t="shared" si="4"/>
        <v>0.1900065299</v>
      </c>
      <c r="S9052" s="83" t="b">
        <f t="shared" si="5"/>
        <v>0</v>
      </c>
      <c r="T9052" s="72"/>
      <c r="U9052" s="72"/>
      <c r="V9052" s="72"/>
      <c r="W9052" s="72"/>
      <c r="X9052" s="72"/>
      <c r="Y9052" s="72"/>
      <c r="Z9052" s="72"/>
      <c r="AA9052" s="72"/>
      <c r="AB9052" s="72"/>
      <c r="AC9052" s="72"/>
      <c r="AD9052" s="72"/>
      <c r="AE9052" s="72"/>
      <c r="AF9052" s="72"/>
      <c r="AG9052" s="72"/>
      <c r="AH9052" s="72"/>
      <c r="AI9052" s="72"/>
      <c r="AJ9052" s="72"/>
      <c r="AK9052" s="72"/>
    </row>
    <row r="9053" ht="14.25" customHeight="1">
      <c r="A9053" s="78">
        <v>9050.0</v>
      </c>
      <c r="C9053" s="78" t="str">
        <f>VLOOKUP(G9053,[1]Macrodata_CCF!$A$3:$D$55,4,FALSE)</f>
        <v>#ERROR!</v>
      </c>
      <c r="E9053" s="79" t="str">
        <f>VLOOKUP(G9053,[1]Macrodata_CCF!$A$3:$B$55,2,FALSE)</f>
        <v>#ERROR!</v>
      </c>
      <c r="F9053" s="78">
        <v>1.0</v>
      </c>
      <c r="G9053" s="80">
        <v>20.0</v>
      </c>
      <c r="H9053" s="81">
        <v>223250.0</v>
      </c>
      <c r="I9053" s="81">
        <v>730000.0</v>
      </c>
      <c r="J9053" s="81">
        <v>501965.0</v>
      </c>
      <c r="K9053" s="81">
        <v>730000.0</v>
      </c>
      <c r="L9053" s="82">
        <v>0.5500049333991119</v>
      </c>
      <c r="N9053" s="83">
        <f t="shared" si="1"/>
        <v>0.5500049334</v>
      </c>
      <c r="O9053" s="83">
        <f t="shared" si="2"/>
        <v>0.5500049334</v>
      </c>
      <c r="Q9053" s="83">
        <f t="shared" si="3"/>
        <v>0.6941780822</v>
      </c>
      <c r="R9053" s="83">
        <f t="shared" si="4"/>
        <v>0.5500049334</v>
      </c>
      <c r="S9053" s="83" t="b">
        <f t="shared" si="5"/>
        <v>0</v>
      </c>
      <c r="T9053" s="72"/>
      <c r="U9053" s="72"/>
      <c r="V9053" s="72"/>
      <c r="W9053" s="72"/>
      <c r="X9053" s="72"/>
      <c r="Y9053" s="72"/>
      <c r="Z9053" s="72"/>
      <c r="AA9053" s="72"/>
      <c r="AB9053" s="72"/>
      <c r="AC9053" s="72"/>
      <c r="AD9053" s="72"/>
      <c r="AE9053" s="72"/>
      <c r="AF9053" s="72"/>
      <c r="AG9053" s="72"/>
      <c r="AH9053" s="72"/>
      <c r="AI9053" s="72"/>
      <c r="AJ9053" s="72"/>
      <c r="AK9053" s="72"/>
    </row>
    <row r="9054" ht="14.25" customHeight="1">
      <c r="A9054" s="78">
        <v>9051.0</v>
      </c>
      <c r="C9054" s="78" t="str">
        <f>VLOOKUP(G9054,[1]Macrodata_CCF!$A$3:$D$55,4,FALSE)</f>
        <v>#ERROR!</v>
      </c>
      <c r="E9054" s="79" t="str">
        <f>VLOOKUP(G9054,[1]Macrodata_CCF!$A$3:$B$55,2,FALSE)</f>
        <v>#ERROR!</v>
      </c>
      <c r="F9054" s="78">
        <v>0.0</v>
      </c>
      <c r="G9054" s="80">
        <v>45.0</v>
      </c>
      <c r="H9054" s="81">
        <v>53935.0</v>
      </c>
      <c r="I9054" s="81">
        <v>500000.0</v>
      </c>
      <c r="J9054" s="81">
        <v>120845.0</v>
      </c>
      <c r="K9054" s="81">
        <v>500000.0</v>
      </c>
      <c r="L9054" s="82">
        <v>0.1500005604564357</v>
      </c>
      <c r="N9054" s="83">
        <f t="shared" si="1"/>
        <v>0.1500005605</v>
      </c>
      <c r="O9054" s="83">
        <f t="shared" si="2"/>
        <v>0.1500005605</v>
      </c>
      <c r="Q9054" s="83">
        <f t="shared" si="3"/>
        <v>0.89213</v>
      </c>
      <c r="R9054" s="83">
        <f t="shared" si="4"/>
        <v>0.1500005605</v>
      </c>
      <c r="S9054" s="83" t="b">
        <f t="shared" si="5"/>
        <v>0</v>
      </c>
      <c r="T9054" s="72"/>
      <c r="U9054" s="72"/>
      <c r="V9054" s="72"/>
      <c r="W9054" s="72"/>
      <c r="X9054" s="72"/>
      <c r="Y9054" s="72"/>
      <c r="Z9054" s="72"/>
      <c r="AA9054" s="72"/>
      <c r="AB9054" s="72"/>
      <c r="AC9054" s="72"/>
      <c r="AD9054" s="72"/>
      <c r="AE9054" s="72"/>
      <c r="AF9054" s="72"/>
      <c r="AG9054" s="72"/>
      <c r="AH9054" s="72"/>
      <c r="AI9054" s="72"/>
      <c r="AJ9054" s="72"/>
      <c r="AK9054" s="72"/>
    </row>
    <row r="9055" ht="14.25" customHeight="1">
      <c r="A9055" s="78">
        <v>9052.0</v>
      </c>
      <c r="C9055" s="78" t="str">
        <f>VLOOKUP(G9055,[1]Macrodata_CCF!$A$3:$D$55,4,FALSE)</f>
        <v>#ERROR!</v>
      </c>
      <c r="E9055" s="79" t="str">
        <f>VLOOKUP(G9055,[1]Macrodata_CCF!$A$3:$B$55,2,FALSE)</f>
        <v>#ERROR!</v>
      </c>
      <c r="F9055" s="78">
        <v>0.0</v>
      </c>
      <c r="G9055" s="80">
        <v>16.0</v>
      </c>
      <c r="H9055" s="81">
        <v>44190.0</v>
      </c>
      <c r="I9055" s="81">
        <v>630000.0</v>
      </c>
      <c r="J9055" s="81">
        <v>143780.0</v>
      </c>
      <c r="K9055" s="81">
        <v>630000.0</v>
      </c>
      <c r="L9055" s="82">
        <v>0.1700039261876718</v>
      </c>
      <c r="N9055" s="83">
        <f t="shared" si="1"/>
        <v>0.1700039262</v>
      </c>
      <c r="O9055" s="83">
        <f t="shared" si="2"/>
        <v>0.1700039262</v>
      </c>
      <c r="Q9055" s="83">
        <f t="shared" si="3"/>
        <v>0.9298571429</v>
      </c>
      <c r="R9055" s="83">
        <f t="shared" si="4"/>
        <v>0.1700039262</v>
      </c>
      <c r="S9055" s="83" t="b">
        <f t="shared" si="5"/>
        <v>0</v>
      </c>
      <c r="T9055" s="72"/>
      <c r="U9055" s="72"/>
      <c r="V9055" s="72"/>
      <c r="W9055" s="72"/>
      <c r="X9055" s="72"/>
      <c r="Y9055" s="72"/>
      <c r="Z9055" s="72"/>
      <c r="AA9055" s="72"/>
      <c r="AB9055" s="72"/>
      <c r="AC9055" s="72"/>
      <c r="AD9055" s="72"/>
      <c r="AE9055" s="72"/>
      <c r="AF9055" s="72"/>
      <c r="AG9055" s="72"/>
      <c r="AH9055" s="72"/>
      <c r="AI9055" s="72"/>
      <c r="AJ9055" s="72"/>
      <c r="AK9055" s="72"/>
    </row>
    <row r="9056" ht="14.25" customHeight="1">
      <c r="A9056" s="78">
        <v>9053.0</v>
      </c>
      <c r="C9056" s="78" t="str">
        <f>VLOOKUP(G9056,[1]Macrodata_CCF!$A$3:$D$55,4,FALSE)</f>
        <v>#ERROR!</v>
      </c>
      <c r="E9056" s="79" t="str">
        <f>VLOOKUP(G9056,[1]Macrodata_CCF!$A$3:$B$55,2,FALSE)</f>
        <v>#ERROR!</v>
      </c>
      <c r="F9056" s="78">
        <v>0.0</v>
      </c>
      <c r="G9056" s="80">
        <v>3.0</v>
      </c>
      <c r="H9056" s="81">
        <v>502670.0</v>
      </c>
      <c r="I9056" s="81">
        <v>570000.0</v>
      </c>
      <c r="J9056" s="81">
        <v>491225.0</v>
      </c>
      <c r="K9056" s="81">
        <v>570000.0</v>
      </c>
      <c r="L9056" s="82">
        <v>-0.1699836625575523</v>
      </c>
      <c r="N9056" s="83">
        <f t="shared" si="1"/>
        <v>-0.1699836626</v>
      </c>
      <c r="O9056" s="83">
        <f t="shared" si="2"/>
        <v>0</v>
      </c>
      <c r="Q9056" s="83">
        <f t="shared" si="3"/>
        <v>0.118122807</v>
      </c>
      <c r="R9056" s="83">
        <f t="shared" si="4"/>
        <v>-0.1699836626</v>
      </c>
      <c r="S9056" s="83" t="b">
        <f t="shared" si="5"/>
        <v>0</v>
      </c>
      <c r="T9056" s="72"/>
      <c r="U9056" s="72"/>
      <c r="V9056" s="72"/>
      <c r="W9056" s="72"/>
      <c r="X9056" s="72"/>
      <c r="Y9056" s="72"/>
      <c r="Z9056" s="72"/>
      <c r="AA9056" s="72"/>
      <c r="AB9056" s="72"/>
      <c r="AC9056" s="72"/>
      <c r="AD9056" s="72"/>
      <c r="AE9056" s="72"/>
      <c r="AF9056" s="72"/>
      <c r="AG9056" s="72"/>
      <c r="AH9056" s="72"/>
      <c r="AI9056" s="72"/>
      <c r="AJ9056" s="72"/>
      <c r="AK9056" s="72"/>
    </row>
    <row r="9057" ht="14.25" customHeight="1">
      <c r="A9057" s="78">
        <v>9054.0</v>
      </c>
      <c r="C9057" s="78" t="str">
        <f>VLOOKUP(G9057,[1]Macrodata_CCF!$A$3:$D$55,4,FALSE)</f>
        <v>#ERROR!</v>
      </c>
      <c r="E9057" s="79" t="str">
        <f>VLOOKUP(G9057,[1]Macrodata_CCF!$A$3:$B$55,2,FALSE)</f>
        <v>#ERROR!</v>
      </c>
      <c r="F9057" s="78">
        <v>0.0</v>
      </c>
      <c r="G9057" s="80">
        <v>10.0</v>
      </c>
      <c r="H9057" s="81">
        <v>184455.0</v>
      </c>
      <c r="I9057" s="81">
        <v>790000.0</v>
      </c>
      <c r="J9057" s="81">
        <v>341895.0</v>
      </c>
      <c r="K9057" s="81">
        <v>790000.0</v>
      </c>
      <c r="L9057" s="82">
        <v>0.2599971926116144</v>
      </c>
      <c r="N9057" s="83">
        <f t="shared" si="1"/>
        <v>0.2599971926</v>
      </c>
      <c r="O9057" s="83">
        <f t="shared" si="2"/>
        <v>0.2599971926</v>
      </c>
      <c r="Q9057" s="83">
        <f t="shared" si="3"/>
        <v>0.7665126582</v>
      </c>
      <c r="R9057" s="83">
        <f t="shared" si="4"/>
        <v>0.2599971926</v>
      </c>
      <c r="S9057" s="83" t="b">
        <f t="shared" si="5"/>
        <v>0</v>
      </c>
      <c r="T9057" s="72"/>
      <c r="U9057" s="72"/>
      <c r="V9057" s="72"/>
      <c r="W9057" s="72"/>
      <c r="X9057" s="72"/>
      <c r="Y9057" s="72"/>
      <c r="Z9057" s="72"/>
      <c r="AA9057" s="72"/>
      <c r="AB9057" s="72"/>
      <c r="AC9057" s="72"/>
      <c r="AD9057" s="72"/>
      <c r="AE9057" s="72"/>
      <c r="AF9057" s="72"/>
      <c r="AG9057" s="72"/>
      <c r="AH9057" s="72"/>
      <c r="AI9057" s="72"/>
      <c r="AJ9057" s="72"/>
      <c r="AK9057" s="72"/>
    </row>
    <row r="9058" ht="14.25" customHeight="1">
      <c r="A9058" s="78">
        <v>9055.0</v>
      </c>
      <c r="C9058" s="78" t="str">
        <f>VLOOKUP(G9058,[1]Macrodata_CCF!$A$3:$D$55,4,FALSE)</f>
        <v>#ERROR!</v>
      </c>
      <c r="E9058" s="79" t="str">
        <f>VLOOKUP(G9058,[1]Macrodata_CCF!$A$3:$B$55,2,FALSE)</f>
        <v>#ERROR!</v>
      </c>
      <c r="F9058" s="78">
        <v>0.0</v>
      </c>
      <c r="G9058" s="80">
        <v>51.0</v>
      </c>
      <c r="H9058" s="81">
        <v>196910.0</v>
      </c>
      <c r="I9058" s="81">
        <v>840000.0</v>
      </c>
      <c r="J9058" s="81">
        <v>286945.0</v>
      </c>
      <c r="K9058" s="81">
        <v>840000.0</v>
      </c>
      <c r="L9058" s="82">
        <v>0.1400037319815267</v>
      </c>
      <c r="N9058" s="83">
        <f t="shared" si="1"/>
        <v>0.140003732</v>
      </c>
      <c r="O9058" s="83">
        <f t="shared" si="2"/>
        <v>0.140003732</v>
      </c>
      <c r="Q9058" s="83">
        <f t="shared" si="3"/>
        <v>0.7655833333</v>
      </c>
      <c r="R9058" s="83">
        <f t="shared" si="4"/>
        <v>0.140003732</v>
      </c>
      <c r="S9058" s="83" t="b">
        <f t="shared" si="5"/>
        <v>0</v>
      </c>
      <c r="T9058" s="72"/>
      <c r="U9058" s="72"/>
      <c r="V9058" s="72"/>
      <c r="W9058" s="72"/>
      <c r="X9058" s="72"/>
      <c r="Y9058" s="72"/>
      <c r="Z9058" s="72"/>
      <c r="AA9058" s="72"/>
      <c r="AB9058" s="72"/>
      <c r="AC9058" s="72"/>
      <c r="AD9058" s="72"/>
      <c r="AE9058" s="72"/>
      <c r="AF9058" s="72"/>
      <c r="AG9058" s="72"/>
      <c r="AH9058" s="72"/>
      <c r="AI9058" s="72"/>
      <c r="AJ9058" s="72"/>
      <c r="AK9058" s="72"/>
    </row>
    <row r="9059" ht="14.25" customHeight="1">
      <c r="A9059" s="78">
        <v>9056.0</v>
      </c>
      <c r="C9059" s="78" t="str">
        <f>VLOOKUP(G9059,[1]Macrodata_CCF!$A$3:$D$55,4,FALSE)</f>
        <v>#ERROR!</v>
      </c>
      <c r="E9059" s="79" t="str">
        <f>VLOOKUP(G9059,[1]Macrodata_CCF!$A$3:$B$55,2,FALSE)</f>
        <v>#ERROR!</v>
      </c>
      <c r="F9059" s="78">
        <v>0.0</v>
      </c>
      <c r="G9059" s="80">
        <v>20.0</v>
      </c>
      <c r="H9059" s="81">
        <v>0.0</v>
      </c>
      <c r="I9059" s="81">
        <v>320000.0</v>
      </c>
      <c r="J9059" s="81">
        <v>51200.0</v>
      </c>
      <c r="K9059" s="81">
        <v>576000.0</v>
      </c>
      <c r="L9059" s="82">
        <v>0.16</v>
      </c>
      <c r="N9059" s="83">
        <f t="shared" si="1"/>
        <v>0.16</v>
      </c>
      <c r="O9059" s="83">
        <f t="shared" si="2"/>
        <v>0.16</v>
      </c>
      <c r="Q9059" s="83">
        <f t="shared" si="3"/>
        <v>1</v>
      </c>
      <c r="R9059" s="83">
        <f t="shared" si="4"/>
        <v>0.16</v>
      </c>
      <c r="S9059" s="83" t="b">
        <f t="shared" si="5"/>
        <v>0</v>
      </c>
      <c r="T9059" s="72"/>
      <c r="U9059" s="72"/>
      <c r="V9059" s="72"/>
      <c r="W9059" s="72"/>
      <c r="X9059" s="72"/>
      <c r="Y9059" s="72"/>
      <c r="Z9059" s="72"/>
      <c r="AA9059" s="72"/>
      <c r="AB9059" s="72"/>
      <c r="AC9059" s="72"/>
      <c r="AD9059" s="72"/>
      <c r="AE9059" s="72"/>
      <c r="AF9059" s="72"/>
      <c r="AG9059" s="72"/>
      <c r="AH9059" s="72"/>
      <c r="AI9059" s="72"/>
      <c r="AJ9059" s="72"/>
      <c r="AK9059" s="72"/>
    </row>
    <row r="9060" ht="14.25" customHeight="1">
      <c r="A9060" s="78">
        <v>9057.0</v>
      </c>
      <c r="C9060" s="78" t="str">
        <f>VLOOKUP(G9060,[1]Macrodata_CCF!$A$3:$D$55,4,FALSE)</f>
        <v>#ERROR!</v>
      </c>
      <c r="E9060" s="79" t="str">
        <f>VLOOKUP(G9060,[1]Macrodata_CCF!$A$3:$B$55,2,FALSE)</f>
        <v>#ERROR!</v>
      </c>
      <c r="F9060" s="78">
        <v>0.0</v>
      </c>
      <c r="G9060" s="80">
        <v>2.0</v>
      </c>
      <c r="H9060" s="81">
        <v>172290.0</v>
      </c>
      <c r="I9060" s="81">
        <v>960000.0</v>
      </c>
      <c r="J9060" s="81">
        <v>408605.0</v>
      </c>
      <c r="K9060" s="81">
        <v>960000.0</v>
      </c>
      <c r="L9060" s="82">
        <v>0.3000025390054716</v>
      </c>
      <c r="N9060" s="83">
        <f t="shared" si="1"/>
        <v>0.300002539</v>
      </c>
      <c r="O9060" s="83">
        <f t="shared" si="2"/>
        <v>0.300002539</v>
      </c>
      <c r="Q9060" s="83">
        <f t="shared" si="3"/>
        <v>0.82053125</v>
      </c>
      <c r="R9060" s="83">
        <f t="shared" si="4"/>
        <v>0.300002539</v>
      </c>
      <c r="S9060" s="83" t="b">
        <f t="shared" si="5"/>
        <v>0</v>
      </c>
      <c r="T9060" s="72"/>
      <c r="U9060" s="72"/>
      <c r="V9060" s="72"/>
      <c r="W9060" s="72"/>
      <c r="X9060" s="72"/>
      <c r="Y9060" s="72"/>
      <c r="Z9060" s="72"/>
      <c r="AA9060" s="72"/>
      <c r="AB9060" s="72"/>
      <c r="AC9060" s="72"/>
      <c r="AD9060" s="72"/>
      <c r="AE9060" s="72"/>
      <c r="AF9060" s="72"/>
      <c r="AG9060" s="72"/>
      <c r="AH9060" s="72"/>
      <c r="AI9060" s="72"/>
      <c r="AJ9060" s="72"/>
      <c r="AK9060" s="72"/>
    </row>
    <row r="9061" ht="14.25" customHeight="1">
      <c r="A9061" s="78">
        <v>9058.0</v>
      </c>
      <c r="C9061" s="78" t="str">
        <f>VLOOKUP(G9061,[1]Macrodata_CCF!$A$3:$D$55,4,FALSE)</f>
        <v>#ERROR!</v>
      </c>
      <c r="E9061" s="79" t="str">
        <f>VLOOKUP(G9061,[1]Macrodata_CCF!$A$3:$B$55,2,FALSE)</f>
        <v>#ERROR!</v>
      </c>
      <c r="F9061" s="78">
        <v>0.0</v>
      </c>
      <c r="G9061" s="80">
        <v>40.0</v>
      </c>
      <c r="H9061" s="81">
        <v>0.0</v>
      </c>
      <c r="I9061" s="81">
        <v>230000.0</v>
      </c>
      <c r="J9061" s="81">
        <v>27600.0</v>
      </c>
      <c r="K9061" s="81">
        <v>230000.0</v>
      </c>
      <c r="L9061" s="82">
        <v>0.12</v>
      </c>
      <c r="N9061" s="83">
        <f t="shared" si="1"/>
        <v>0.12</v>
      </c>
      <c r="O9061" s="83">
        <f t="shared" si="2"/>
        <v>0.12</v>
      </c>
      <c r="Q9061" s="83">
        <f t="shared" si="3"/>
        <v>1</v>
      </c>
      <c r="R9061" s="83">
        <f t="shared" si="4"/>
        <v>0.12</v>
      </c>
      <c r="S9061" s="83" t="b">
        <f t="shared" si="5"/>
        <v>0</v>
      </c>
      <c r="T9061" s="72"/>
      <c r="U9061" s="72"/>
      <c r="V9061" s="72"/>
      <c r="W9061" s="72"/>
      <c r="X9061" s="72"/>
      <c r="Y9061" s="72"/>
      <c r="Z9061" s="72"/>
      <c r="AA9061" s="72"/>
      <c r="AB9061" s="72"/>
      <c r="AC9061" s="72"/>
      <c r="AD9061" s="72"/>
      <c r="AE9061" s="72"/>
      <c r="AF9061" s="72"/>
      <c r="AG9061" s="72"/>
      <c r="AH9061" s="72"/>
      <c r="AI9061" s="72"/>
      <c r="AJ9061" s="72"/>
      <c r="AK9061" s="72"/>
    </row>
    <row r="9062" ht="14.25" customHeight="1">
      <c r="A9062" s="78">
        <v>9059.0</v>
      </c>
      <c r="C9062" s="78" t="str">
        <f>VLOOKUP(G9062,[1]Macrodata_CCF!$A$3:$D$55,4,FALSE)</f>
        <v>#ERROR!</v>
      </c>
      <c r="E9062" s="79" t="str">
        <f>VLOOKUP(G9062,[1]Macrodata_CCF!$A$3:$B$55,2,FALSE)</f>
        <v>#ERROR!</v>
      </c>
      <c r="F9062" s="78">
        <v>0.0</v>
      </c>
      <c r="G9062" s="80">
        <v>49.0</v>
      </c>
      <c r="H9062" s="81">
        <v>252185.0</v>
      </c>
      <c r="I9062" s="81">
        <v>440000.0</v>
      </c>
      <c r="J9062" s="81">
        <v>276600.0</v>
      </c>
      <c r="K9062" s="81">
        <v>440000.0</v>
      </c>
      <c r="L9062" s="82">
        <v>0.1299949418310572</v>
      </c>
      <c r="N9062" s="83">
        <f t="shared" si="1"/>
        <v>0.1299949418</v>
      </c>
      <c r="O9062" s="83">
        <f t="shared" si="2"/>
        <v>0.1299949418</v>
      </c>
      <c r="Q9062" s="83">
        <f t="shared" si="3"/>
        <v>0.4268522727</v>
      </c>
      <c r="R9062" s="83">
        <f t="shared" si="4"/>
        <v>0.1299949418</v>
      </c>
      <c r="S9062" s="83" t="b">
        <f t="shared" si="5"/>
        <v>0</v>
      </c>
      <c r="T9062" s="72"/>
      <c r="U9062" s="72"/>
      <c r="V9062" s="72"/>
      <c r="W9062" s="72"/>
      <c r="X9062" s="72"/>
      <c r="Y9062" s="72"/>
      <c r="Z9062" s="72"/>
      <c r="AA9062" s="72"/>
      <c r="AB9062" s="72"/>
      <c r="AC9062" s="72"/>
      <c r="AD9062" s="72"/>
      <c r="AE9062" s="72"/>
      <c r="AF9062" s="72"/>
      <c r="AG9062" s="72"/>
      <c r="AH9062" s="72"/>
      <c r="AI9062" s="72"/>
      <c r="AJ9062" s="72"/>
      <c r="AK9062" s="72"/>
    </row>
    <row r="9063" ht="14.25" customHeight="1">
      <c r="A9063" s="78">
        <v>9060.0</v>
      </c>
      <c r="C9063" s="78" t="str">
        <f>VLOOKUP(G9063,[1]Macrodata_CCF!$A$3:$D$55,4,FALSE)</f>
        <v>#ERROR!</v>
      </c>
      <c r="E9063" s="79" t="str">
        <f>VLOOKUP(G9063,[1]Macrodata_CCF!$A$3:$B$55,2,FALSE)</f>
        <v>#ERROR!</v>
      </c>
      <c r="F9063" s="78">
        <v>0.0</v>
      </c>
      <c r="G9063" s="80">
        <v>3.0</v>
      </c>
      <c r="H9063" s="81">
        <v>141600.0</v>
      </c>
      <c r="I9063" s="81">
        <v>770000.0</v>
      </c>
      <c r="J9063" s="81">
        <v>785400.0</v>
      </c>
      <c r="K9063" s="81">
        <v>770000.0</v>
      </c>
      <c r="L9063" s="82">
        <v>1.024506683640993</v>
      </c>
      <c r="N9063" s="83">
        <f t="shared" si="1"/>
        <v>1.024506684</v>
      </c>
      <c r="O9063" s="83">
        <f t="shared" si="2"/>
        <v>1</v>
      </c>
      <c r="Q9063" s="83">
        <f t="shared" si="3"/>
        <v>0.8161038961</v>
      </c>
      <c r="R9063" s="83">
        <f t="shared" si="4"/>
        <v>1.024506684</v>
      </c>
      <c r="S9063" s="83" t="b">
        <f t="shared" si="5"/>
        <v>0</v>
      </c>
      <c r="T9063" s="72"/>
      <c r="U9063" s="72"/>
      <c r="V9063" s="72"/>
      <c r="W9063" s="72"/>
      <c r="X9063" s="72"/>
      <c r="Y9063" s="72"/>
      <c r="Z9063" s="72"/>
      <c r="AA9063" s="72"/>
      <c r="AB9063" s="72"/>
      <c r="AC9063" s="72"/>
      <c r="AD9063" s="72"/>
      <c r="AE9063" s="72"/>
      <c r="AF9063" s="72"/>
      <c r="AG9063" s="72"/>
      <c r="AH9063" s="72"/>
      <c r="AI9063" s="72"/>
      <c r="AJ9063" s="72"/>
      <c r="AK9063" s="72"/>
    </row>
    <row r="9064" ht="14.25" customHeight="1">
      <c r="A9064" s="78">
        <v>9061.0</v>
      </c>
      <c r="C9064" s="78" t="str">
        <f>VLOOKUP(G9064,[1]Macrodata_CCF!$A$3:$D$55,4,FALSE)</f>
        <v>#ERROR!</v>
      </c>
      <c r="E9064" s="79" t="str">
        <f>VLOOKUP(G9064,[1]Macrodata_CCF!$A$3:$B$55,2,FALSE)</f>
        <v>#ERROR!</v>
      </c>
      <c r="F9064" s="78">
        <v>0.0</v>
      </c>
      <c r="G9064" s="80">
        <v>5.0</v>
      </c>
      <c r="H9064" s="81">
        <v>518910.0</v>
      </c>
      <c r="I9064" s="81">
        <v>710000.0</v>
      </c>
      <c r="J9064" s="81">
        <v>570505.0</v>
      </c>
      <c r="K9064" s="81">
        <v>710000.0</v>
      </c>
      <c r="L9064" s="82">
        <v>0.270003663195353</v>
      </c>
      <c r="N9064" s="83">
        <f t="shared" si="1"/>
        <v>0.2700036632</v>
      </c>
      <c r="O9064" s="83">
        <f t="shared" si="2"/>
        <v>0.2700036632</v>
      </c>
      <c r="Q9064" s="83">
        <f t="shared" si="3"/>
        <v>0.2691408451</v>
      </c>
      <c r="R9064" s="83">
        <f t="shared" si="4"/>
        <v>0.2700036632</v>
      </c>
      <c r="S9064" s="83" t="b">
        <f t="shared" si="5"/>
        <v>0</v>
      </c>
      <c r="T9064" s="72"/>
      <c r="U9064" s="72"/>
      <c r="V9064" s="72"/>
      <c r="W9064" s="72"/>
      <c r="X9064" s="72"/>
      <c r="Y9064" s="72"/>
      <c r="Z9064" s="72"/>
      <c r="AA9064" s="72"/>
      <c r="AB9064" s="72"/>
      <c r="AC9064" s="72"/>
      <c r="AD9064" s="72"/>
      <c r="AE9064" s="72"/>
      <c r="AF9064" s="72"/>
      <c r="AG9064" s="72"/>
      <c r="AH9064" s="72"/>
      <c r="AI9064" s="72"/>
      <c r="AJ9064" s="72"/>
      <c r="AK9064" s="72"/>
    </row>
    <row r="9065" ht="14.25" customHeight="1">
      <c r="A9065" s="78">
        <v>9062.0</v>
      </c>
      <c r="C9065" s="78" t="str">
        <f>VLOOKUP(G9065,[1]Macrodata_CCF!$A$3:$D$55,4,FALSE)</f>
        <v>#ERROR!</v>
      </c>
      <c r="E9065" s="79" t="str">
        <f>VLOOKUP(G9065,[1]Macrodata_CCF!$A$3:$B$55,2,FALSE)</f>
        <v>#ERROR!</v>
      </c>
      <c r="F9065" s="78">
        <v>0.0</v>
      </c>
      <c r="G9065" s="80">
        <v>43.0</v>
      </c>
      <c r="H9065" s="81">
        <v>0.0</v>
      </c>
      <c r="I9065" s="81">
        <v>700000.0</v>
      </c>
      <c r="J9065" s="81">
        <v>119000.0</v>
      </c>
      <c r="K9065" s="81">
        <v>700000.0</v>
      </c>
      <c r="L9065" s="82">
        <v>0.17</v>
      </c>
      <c r="N9065" s="83">
        <f t="shared" si="1"/>
        <v>0.17</v>
      </c>
      <c r="O9065" s="83">
        <f t="shared" si="2"/>
        <v>0.17</v>
      </c>
      <c r="Q9065" s="83">
        <f t="shared" si="3"/>
        <v>1</v>
      </c>
      <c r="R9065" s="83">
        <f t="shared" si="4"/>
        <v>0.17</v>
      </c>
      <c r="S9065" s="83" t="b">
        <f t="shared" si="5"/>
        <v>0</v>
      </c>
      <c r="T9065" s="72"/>
      <c r="U9065" s="72"/>
      <c r="V9065" s="72"/>
      <c r="W9065" s="72"/>
      <c r="X9065" s="72"/>
      <c r="Y9065" s="72"/>
      <c r="Z9065" s="72"/>
      <c r="AA9065" s="72"/>
      <c r="AB9065" s="72"/>
      <c r="AC9065" s="72"/>
      <c r="AD9065" s="72"/>
      <c r="AE9065" s="72"/>
      <c r="AF9065" s="72"/>
      <c r="AG9065" s="72"/>
      <c r="AH9065" s="72"/>
      <c r="AI9065" s="72"/>
      <c r="AJ9065" s="72"/>
      <c r="AK9065" s="72"/>
    </row>
    <row r="9066" ht="14.25" customHeight="1">
      <c r="A9066" s="78">
        <v>9063.0</v>
      </c>
      <c r="C9066" s="78" t="str">
        <f>VLOOKUP(G9066,[1]Macrodata_CCF!$A$3:$D$55,4,FALSE)</f>
        <v>#ERROR!</v>
      </c>
      <c r="E9066" s="79" t="str">
        <f>VLOOKUP(G9066,[1]Macrodata_CCF!$A$3:$B$55,2,FALSE)</f>
        <v>#ERROR!</v>
      </c>
      <c r="F9066" s="78">
        <v>0.0</v>
      </c>
      <c r="G9066" s="80">
        <v>46.0</v>
      </c>
      <c r="H9066" s="81">
        <v>297615.0</v>
      </c>
      <c r="I9066" s="81">
        <v>960000.0</v>
      </c>
      <c r="J9066" s="81">
        <v>416845.0</v>
      </c>
      <c r="K9066" s="81">
        <v>960000.0</v>
      </c>
      <c r="L9066" s="82">
        <v>0.1800010567872159</v>
      </c>
      <c r="N9066" s="83">
        <f t="shared" si="1"/>
        <v>0.1800010568</v>
      </c>
      <c r="O9066" s="83">
        <f t="shared" si="2"/>
        <v>0.1800010568</v>
      </c>
      <c r="Q9066" s="83">
        <f t="shared" si="3"/>
        <v>0.689984375</v>
      </c>
      <c r="R9066" s="83">
        <f t="shared" si="4"/>
        <v>0.1800010568</v>
      </c>
      <c r="S9066" s="83" t="b">
        <f t="shared" si="5"/>
        <v>0</v>
      </c>
      <c r="T9066" s="72"/>
      <c r="U9066" s="72"/>
      <c r="V9066" s="72"/>
      <c r="W9066" s="72"/>
      <c r="X9066" s="72"/>
      <c r="Y9066" s="72"/>
      <c r="Z9066" s="72"/>
      <c r="AA9066" s="72"/>
      <c r="AB9066" s="72"/>
      <c r="AC9066" s="72"/>
      <c r="AD9066" s="72"/>
      <c r="AE9066" s="72"/>
      <c r="AF9066" s="72"/>
      <c r="AG9066" s="72"/>
      <c r="AH9066" s="72"/>
      <c r="AI9066" s="72"/>
      <c r="AJ9066" s="72"/>
      <c r="AK9066" s="72"/>
    </row>
    <row r="9067" ht="14.25" customHeight="1">
      <c r="A9067" s="78">
        <v>9064.0</v>
      </c>
      <c r="C9067" s="78" t="str">
        <f>VLOOKUP(G9067,[1]Macrodata_CCF!$A$3:$D$55,4,FALSE)</f>
        <v>#ERROR!</v>
      </c>
      <c r="E9067" s="79" t="str">
        <f>VLOOKUP(G9067,[1]Macrodata_CCF!$A$3:$B$55,2,FALSE)</f>
        <v>#ERROR!</v>
      </c>
      <c r="F9067" s="78">
        <v>0.0</v>
      </c>
      <c r="G9067" s="80">
        <v>52.0</v>
      </c>
      <c r="H9067" s="81">
        <v>418010.0</v>
      </c>
      <c r="I9067" s="81">
        <v>430000.0</v>
      </c>
      <c r="J9067" s="81">
        <v>418490.0</v>
      </c>
      <c r="K9067" s="81">
        <v>430000.0</v>
      </c>
      <c r="L9067" s="82">
        <v>0.04003336113427856</v>
      </c>
      <c r="N9067" s="83">
        <f t="shared" si="1"/>
        <v>0.04003336113</v>
      </c>
      <c r="O9067" s="83">
        <f t="shared" si="2"/>
        <v>0.04003336113</v>
      </c>
      <c r="Q9067" s="83">
        <f t="shared" si="3"/>
        <v>0.02788372093</v>
      </c>
      <c r="R9067" s="83">
        <f t="shared" si="4"/>
        <v>0.00111627907</v>
      </c>
      <c r="S9067" s="83" t="b">
        <f t="shared" si="5"/>
        <v>0</v>
      </c>
      <c r="T9067" s="72"/>
      <c r="U9067" s="72"/>
      <c r="V9067" s="72"/>
      <c r="W9067" s="72"/>
      <c r="X9067" s="72"/>
      <c r="Y9067" s="72"/>
      <c r="Z9067" s="72"/>
      <c r="AA9067" s="72"/>
      <c r="AB9067" s="72"/>
      <c r="AC9067" s="72"/>
      <c r="AD9067" s="72"/>
      <c r="AE9067" s="72"/>
      <c r="AF9067" s="72"/>
      <c r="AG9067" s="72"/>
      <c r="AH9067" s="72"/>
      <c r="AI9067" s="72"/>
      <c r="AJ9067" s="72"/>
      <c r="AK9067" s="72"/>
    </row>
    <row r="9068" ht="14.25" customHeight="1">
      <c r="A9068" s="78">
        <v>9065.0</v>
      </c>
      <c r="C9068" s="78" t="str">
        <f>VLOOKUP(G9068,[1]Macrodata_CCF!$A$3:$D$55,4,FALSE)</f>
        <v>#ERROR!</v>
      </c>
      <c r="E9068" s="79" t="str">
        <f>VLOOKUP(G9068,[1]Macrodata_CCF!$A$3:$B$55,2,FALSE)</f>
        <v>#ERROR!</v>
      </c>
      <c r="F9068" s="78">
        <v>0.0</v>
      </c>
      <c r="G9068" s="80">
        <v>7.0</v>
      </c>
      <c r="H9068" s="81">
        <v>410255.0</v>
      </c>
      <c r="I9068" s="81">
        <v>670000.0</v>
      </c>
      <c r="J9068" s="81">
        <v>503765.0</v>
      </c>
      <c r="K9068" s="81">
        <v>670000.0</v>
      </c>
      <c r="L9068" s="82">
        <v>0.3600069298735298</v>
      </c>
      <c r="N9068" s="83">
        <f t="shared" si="1"/>
        <v>0.3600069299</v>
      </c>
      <c r="O9068" s="83">
        <f t="shared" si="2"/>
        <v>0.3600069299</v>
      </c>
      <c r="Q9068" s="83">
        <f t="shared" si="3"/>
        <v>0.3876791045</v>
      </c>
      <c r="R9068" s="83">
        <f t="shared" si="4"/>
        <v>0.3600069299</v>
      </c>
      <c r="S9068" s="83" t="b">
        <f t="shared" si="5"/>
        <v>0</v>
      </c>
      <c r="T9068" s="72"/>
      <c r="U9068" s="72"/>
      <c r="V9068" s="72"/>
      <c r="W9068" s="72"/>
      <c r="X9068" s="72"/>
      <c r="Y9068" s="72"/>
      <c r="Z9068" s="72"/>
      <c r="AA9068" s="72"/>
      <c r="AB9068" s="72"/>
      <c r="AC9068" s="72"/>
      <c r="AD9068" s="72"/>
      <c r="AE9068" s="72"/>
      <c r="AF9068" s="72"/>
      <c r="AG9068" s="72"/>
      <c r="AH9068" s="72"/>
      <c r="AI9068" s="72"/>
      <c r="AJ9068" s="72"/>
      <c r="AK9068" s="72"/>
    </row>
    <row r="9069" ht="14.25" customHeight="1">
      <c r="A9069" s="78">
        <v>9066.0</v>
      </c>
      <c r="C9069" s="78" t="str">
        <f>VLOOKUP(G9069,[1]Macrodata_CCF!$A$3:$D$55,4,FALSE)</f>
        <v>#ERROR!</v>
      </c>
      <c r="E9069" s="79" t="str">
        <f>VLOOKUP(G9069,[1]Macrodata_CCF!$A$3:$B$55,2,FALSE)</f>
        <v>#ERROR!</v>
      </c>
      <c r="F9069" s="78">
        <v>0.0</v>
      </c>
      <c r="G9069" s="80">
        <v>2.0</v>
      </c>
      <c r="H9069" s="81">
        <v>130010.0</v>
      </c>
      <c r="I9069" s="81">
        <v>660000.0</v>
      </c>
      <c r="J9069" s="81">
        <v>273105.0</v>
      </c>
      <c r="K9069" s="81">
        <v>1122000.0</v>
      </c>
      <c r="L9069" s="82">
        <v>0.2699956602954773</v>
      </c>
      <c r="N9069" s="83">
        <f t="shared" si="1"/>
        <v>0.2699956603</v>
      </c>
      <c r="O9069" s="83">
        <f t="shared" si="2"/>
        <v>0.2699956603</v>
      </c>
      <c r="Q9069" s="83">
        <f t="shared" si="3"/>
        <v>0.8030151515</v>
      </c>
      <c r="R9069" s="83">
        <f t="shared" si="4"/>
        <v>0.2699956603</v>
      </c>
      <c r="S9069" s="83" t="b">
        <f t="shared" si="5"/>
        <v>0</v>
      </c>
      <c r="T9069" s="72"/>
      <c r="U9069" s="72"/>
      <c r="V9069" s="72"/>
      <c r="W9069" s="72"/>
      <c r="X9069" s="72"/>
      <c r="Y9069" s="72"/>
      <c r="Z9069" s="72"/>
      <c r="AA9069" s="72"/>
      <c r="AB9069" s="72"/>
      <c r="AC9069" s="72"/>
      <c r="AD9069" s="72"/>
      <c r="AE9069" s="72"/>
      <c r="AF9069" s="72"/>
      <c r="AG9069" s="72"/>
      <c r="AH9069" s="72"/>
      <c r="AI9069" s="72"/>
      <c r="AJ9069" s="72"/>
      <c r="AK9069" s="72"/>
    </row>
    <row r="9070" ht="14.25" customHeight="1">
      <c r="A9070" s="78">
        <v>9067.0</v>
      </c>
      <c r="C9070" s="78" t="str">
        <f>VLOOKUP(G9070,[1]Macrodata_CCF!$A$3:$D$55,4,FALSE)</f>
        <v>#ERROR!</v>
      </c>
      <c r="E9070" s="79" t="str">
        <f>VLOOKUP(G9070,[1]Macrodata_CCF!$A$3:$B$55,2,FALSE)</f>
        <v>#ERROR!</v>
      </c>
      <c r="F9070" s="78">
        <v>0.0</v>
      </c>
      <c r="G9070" s="80">
        <v>26.0</v>
      </c>
      <c r="H9070" s="81">
        <v>181135.0</v>
      </c>
      <c r="I9070" s="81">
        <v>640000.0</v>
      </c>
      <c r="J9070" s="81">
        <v>6765.0</v>
      </c>
      <c r="K9070" s="81">
        <v>640000.0</v>
      </c>
      <c r="L9070" s="82">
        <v>-0.3800028330772667</v>
      </c>
      <c r="N9070" s="83">
        <f t="shared" si="1"/>
        <v>-0.3800028331</v>
      </c>
      <c r="O9070" s="83">
        <f t="shared" si="2"/>
        <v>0</v>
      </c>
      <c r="Q9070" s="83">
        <f t="shared" si="3"/>
        <v>0.7169765625</v>
      </c>
      <c r="R9070" s="83">
        <f t="shared" si="4"/>
        <v>-0.3800028331</v>
      </c>
      <c r="S9070" s="83" t="b">
        <f t="shared" si="5"/>
        <v>0</v>
      </c>
      <c r="T9070" s="72"/>
      <c r="U9070" s="72"/>
      <c r="V9070" s="72"/>
      <c r="W9070" s="72"/>
      <c r="X9070" s="72"/>
      <c r="Y9070" s="72"/>
      <c r="Z9070" s="72"/>
      <c r="AA9070" s="72"/>
      <c r="AB9070" s="72"/>
      <c r="AC9070" s="72"/>
      <c r="AD9070" s="72"/>
      <c r="AE9070" s="72"/>
      <c r="AF9070" s="72"/>
      <c r="AG9070" s="72"/>
      <c r="AH9070" s="72"/>
      <c r="AI9070" s="72"/>
      <c r="AJ9070" s="72"/>
      <c r="AK9070" s="72"/>
    </row>
    <row r="9071" ht="14.25" customHeight="1">
      <c r="A9071" s="78">
        <v>9068.0</v>
      </c>
      <c r="C9071" s="78" t="str">
        <f>VLOOKUP(G9071,[1]Macrodata_CCF!$A$3:$D$55,4,FALSE)</f>
        <v>#ERROR!</v>
      </c>
      <c r="E9071" s="79" t="str">
        <f>VLOOKUP(G9071,[1]Macrodata_CCF!$A$3:$B$55,2,FALSE)</f>
        <v>#ERROR!</v>
      </c>
      <c r="F9071" s="78">
        <v>0.0</v>
      </c>
      <c r="G9071" s="80">
        <v>4.0</v>
      </c>
      <c r="H9071" s="81">
        <v>329285.0</v>
      </c>
      <c r="I9071" s="81">
        <v>560000.0</v>
      </c>
      <c r="J9071" s="81">
        <v>391580.0</v>
      </c>
      <c r="K9071" s="81">
        <v>1120000.0</v>
      </c>
      <c r="L9071" s="82">
        <v>0.2700084519862168</v>
      </c>
      <c r="N9071" s="83">
        <f t="shared" si="1"/>
        <v>0.270008452</v>
      </c>
      <c r="O9071" s="83">
        <f t="shared" si="2"/>
        <v>0.270008452</v>
      </c>
      <c r="Q9071" s="83">
        <f t="shared" si="3"/>
        <v>0.4119910714</v>
      </c>
      <c r="R9071" s="83">
        <f t="shared" si="4"/>
        <v>0.270008452</v>
      </c>
      <c r="S9071" s="83" t="b">
        <f t="shared" si="5"/>
        <v>0</v>
      </c>
      <c r="T9071" s="72"/>
      <c r="U9071" s="72"/>
      <c r="V9071" s="72"/>
      <c r="W9071" s="72"/>
      <c r="X9071" s="72"/>
      <c r="Y9071" s="72"/>
      <c r="Z9071" s="72"/>
      <c r="AA9071" s="72"/>
      <c r="AB9071" s="72"/>
      <c r="AC9071" s="72"/>
      <c r="AD9071" s="72"/>
      <c r="AE9071" s="72"/>
      <c r="AF9071" s="72"/>
      <c r="AG9071" s="72"/>
      <c r="AH9071" s="72"/>
      <c r="AI9071" s="72"/>
      <c r="AJ9071" s="72"/>
      <c r="AK9071" s="72"/>
    </row>
    <row r="9072" ht="14.25" customHeight="1">
      <c r="A9072" s="78">
        <v>9069.0</v>
      </c>
      <c r="C9072" s="78" t="str">
        <f>VLOOKUP(G9072,[1]Macrodata_CCF!$A$3:$D$55,4,FALSE)</f>
        <v>#ERROR!</v>
      </c>
      <c r="E9072" s="79" t="str">
        <f>VLOOKUP(G9072,[1]Macrodata_CCF!$A$3:$B$55,2,FALSE)</f>
        <v>#ERROR!</v>
      </c>
      <c r="F9072" s="78">
        <v>0.0</v>
      </c>
      <c r="G9072" s="80">
        <v>16.0</v>
      </c>
      <c r="H9072" s="81">
        <v>0.0</v>
      </c>
      <c r="I9072" s="81">
        <v>500000.0</v>
      </c>
      <c r="J9072" s="81">
        <v>85000.0</v>
      </c>
      <c r="K9072" s="81">
        <v>500000.0</v>
      </c>
      <c r="L9072" s="82">
        <v>0.17</v>
      </c>
      <c r="N9072" s="83">
        <f t="shared" si="1"/>
        <v>0.17</v>
      </c>
      <c r="O9072" s="83">
        <f t="shared" si="2"/>
        <v>0.17</v>
      </c>
      <c r="Q9072" s="83">
        <f t="shared" si="3"/>
        <v>1</v>
      </c>
      <c r="R9072" s="83">
        <f t="shared" si="4"/>
        <v>0.17</v>
      </c>
      <c r="S9072" s="83" t="b">
        <f t="shared" si="5"/>
        <v>0</v>
      </c>
      <c r="T9072" s="72"/>
      <c r="U9072" s="72"/>
      <c r="V9072" s="72"/>
      <c r="W9072" s="72"/>
      <c r="X9072" s="72"/>
      <c r="Y9072" s="72"/>
      <c r="Z9072" s="72"/>
      <c r="AA9072" s="72"/>
      <c r="AB9072" s="72"/>
      <c r="AC9072" s="72"/>
      <c r="AD9072" s="72"/>
      <c r="AE9072" s="72"/>
      <c r="AF9072" s="72"/>
      <c r="AG9072" s="72"/>
      <c r="AH9072" s="72"/>
      <c r="AI9072" s="72"/>
      <c r="AJ9072" s="72"/>
      <c r="AK9072" s="72"/>
    </row>
    <row r="9073" ht="14.25" customHeight="1">
      <c r="A9073" s="78">
        <v>9070.0</v>
      </c>
      <c r="C9073" s="78" t="str">
        <f>VLOOKUP(G9073,[1]Macrodata_CCF!$A$3:$D$55,4,FALSE)</f>
        <v>#ERROR!</v>
      </c>
      <c r="E9073" s="79" t="str">
        <f>VLOOKUP(G9073,[1]Macrodata_CCF!$A$3:$B$55,2,FALSE)</f>
        <v>#ERROR!</v>
      </c>
      <c r="F9073" s="78">
        <v>0.0</v>
      </c>
      <c r="G9073" s="80">
        <v>2.0</v>
      </c>
      <c r="H9073" s="81">
        <v>473670.0</v>
      </c>
      <c r="I9073" s="81">
        <v>710000.0</v>
      </c>
      <c r="J9073" s="81">
        <v>520935.0</v>
      </c>
      <c r="K9073" s="81">
        <v>710000.0</v>
      </c>
      <c r="L9073" s="82">
        <v>0.1999957686286125</v>
      </c>
      <c r="N9073" s="83">
        <f t="shared" si="1"/>
        <v>0.1999957686</v>
      </c>
      <c r="O9073" s="83">
        <f t="shared" si="2"/>
        <v>0.1999957686</v>
      </c>
      <c r="Q9073" s="83">
        <f t="shared" si="3"/>
        <v>0.3328591549</v>
      </c>
      <c r="R9073" s="83">
        <f t="shared" si="4"/>
        <v>0.1999957686</v>
      </c>
      <c r="S9073" s="83" t="b">
        <f t="shared" si="5"/>
        <v>0</v>
      </c>
      <c r="T9073" s="72"/>
      <c r="U9073" s="72"/>
      <c r="V9073" s="72"/>
      <c r="W9073" s="72"/>
      <c r="X9073" s="72"/>
      <c r="Y9073" s="72"/>
      <c r="Z9073" s="72"/>
      <c r="AA9073" s="72"/>
      <c r="AB9073" s="72"/>
      <c r="AC9073" s="72"/>
      <c r="AD9073" s="72"/>
      <c r="AE9073" s="72"/>
      <c r="AF9073" s="72"/>
      <c r="AG9073" s="72"/>
      <c r="AH9073" s="72"/>
      <c r="AI9073" s="72"/>
      <c r="AJ9073" s="72"/>
      <c r="AK9073" s="72"/>
    </row>
    <row r="9074" ht="14.25" customHeight="1">
      <c r="A9074" s="78">
        <v>9071.0</v>
      </c>
      <c r="C9074" s="78" t="str">
        <f>VLOOKUP(G9074,[1]Macrodata_CCF!$A$3:$D$55,4,FALSE)</f>
        <v>#ERROR!</v>
      </c>
      <c r="E9074" s="79" t="str">
        <f>VLOOKUP(G9074,[1]Macrodata_CCF!$A$3:$B$55,2,FALSE)</f>
        <v>#ERROR!</v>
      </c>
      <c r="F9074" s="78">
        <v>0.0</v>
      </c>
      <c r="G9074" s="80">
        <v>17.0</v>
      </c>
      <c r="H9074" s="81">
        <v>0.0</v>
      </c>
      <c r="I9074" s="81">
        <v>970000.0</v>
      </c>
      <c r="J9074" s="81">
        <v>145500.0</v>
      </c>
      <c r="K9074" s="81">
        <v>970000.0</v>
      </c>
      <c r="L9074" s="82">
        <v>0.15</v>
      </c>
      <c r="N9074" s="83">
        <f t="shared" si="1"/>
        <v>0.15</v>
      </c>
      <c r="O9074" s="83">
        <f t="shared" si="2"/>
        <v>0.15</v>
      </c>
      <c r="Q9074" s="83">
        <f t="shared" si="3"/>
        <v>1</v>
      </c>
      <c r="R9074" s="83">
        <f t="shared" si="4"/>
        <v>0.15</v>
      </c>
      <c r="S9074" s="83" t="b">
        <f t="shared" si="5"/>
        <v>0</v>
      </c>
      <c r="T9074" s="72"/>
      <c r="U9074" s="72"/>
      <c r="V9074" s="72"/>
      <c r="W9074" s="72"/>
      <c r="X9074" s="72"/>
      <c r="Y9074" s="72"/>
      <c r="Z9074" s="72"/>
      <c r="AA9074" s="72"/>
      <c r="AB9074" s="72"/>
      <c r="AC9074" s="72"/>
      <c r="AD9074" s="72"/>
      <c r="AE9074" s="72"/>
      <c r="AF9074" s="72"/>
      <c r="AG9074" s="72"/>
      <c r="AH9074" s="72"/>
      <c r="AI9074" s="72"/>
      <c r="AJ9074" s="72"/>
      <c r="AK9074" s="72"/>
    </row>
    <row r="9075" ht="14.25" customHeight="1">
      <c r="A9075" s="78">
        <v>9072.0</v>
      </c>
      <c r="C9075" s="78" t="str">
        <f>VLOOKUP(G9075,[1]Macrodata_CCF!$A$3:$D$55,4,FALSE)</f>
        <v>#ERROR!</v>
      </c>
      <c r="E9075" s="79" t="str">
        <f>VLOOKUP(G9075,[1]Macrodata_CCF!$A$3:$B$55,2,FALSE)</f>
        <v>#ERROR!</v>
      </c>
      <c r="F9075" s="78">
        <v>0.0</v>
      </c>
      <c r="G9075" s="80">
        <v>23.0</v>
      </c>
      <c r="H9075" s="81">
        <v>782770.0</v>
      </c>
      <c r="I9075" s="81">
        <v>910000.0</v>
      </c>
      <c r="J9075" s="81">
        <v>808215.0</v>
      </c>
      <c r="K9075" s="81">
        <v>910000.0</v>
      </c>
      <c r="L9075" s="82">
        <v>0.1999921402185019</v>
      </c>
      <c r="N9075" s="83">
        <f t="shared" si="1"/>
        <v>0.1999921402</v>
      </c>
      <c r="O9075" s="83">
        <f t="shared" si="2"/>
        <v>0.1999921402</v>
      </c>
      <c r="Q9075" s="83">
        <f t="shared" si="3"/>
        <v>0.1398131868</v>
      </c>
      <c r="R9075" s="83">
        <f t="shared" si="4"/>
        <v>0.1999921402</v>
      </c>
      <c r="S9075" s="83" t="b">
        <f t="shared" si="5"/>
        <v>0</v>
      </c>
      <c r="T9075" s="72"/>
      <c r="U9075" s="72"/>
      <c r="V9075" s="72"/>
      <c r="W9075" s="72"/>
      <c r="X9075" s="72"/>
      <c r="Y9075" s="72"/>
      <c r="Z9075" s="72"/>
      <c r="AA9075" s="72"/>
      <c r="AB9075" s="72"/>
      <c r="AC9075" s="72"/>
      <c r="AD9075" s="72"/>
      <c r="AE9075" s="72"/>
      <c r="AF9075" s="72"/>
      <c r="AG9075" s="72"/>
      <c r="AH9075" s="72"/>
      <c r="AI9075" s="72"/>
      <c r="AJ9075" s="72"/>
      <c r="AK9075" s="72"/>
    </row>
    <row r="9076" ht="14.25" customHeight="1">
      <c r="A9076" s="78">
        <v>9073.0</v>
      </c>
      <c r="C9076" s="78" t="str">
        <f>VLOOKUP(G9076,[1]Macrodata_CCF!$A$3:$D$55,4,FALSE)</f>
        <v>#ERROR!</v>
      </c>
      <c r="E9076" s="79" t="str">
        <f>VLOOKUP(G9076,[1]Macrodata_CCF!$A$3:$B$55,2,FALSE)</f>
        <v>#ERROR!</v>
      </c>
      <c r="F9076" s="78">
        <v>0.0</v>
      </c>
      <c r="G9076" s="80">
        <v>37.0</v>
      </c>
      <c r="H9076" s="81">
        <v>0.0</v>
      </c>
      <c r="I9076" s="81">
        <v>230000.0</v>
      </c>
      <c r="J9076" s="81">
        <v>27600.0</v>
      </c>
      <c r="K9076" s="81">
        <v>230000.0</v>
      </c>
      <c r="L9076" s="82">
        <v>0.12</v>
      </c>
      <c r="N9076" s="83">
        <f t="shared" si="1"/>
        <v>0.12</v>
      </c>
      <c r="O9076" s="83">
        <f t="shared" si="2"/>
        <v>0.12</v>
      </c>
      <c r="Q9076" s="83">
        <f t="shared" si="3"/>
        <v>1</v>
      </c>
      <c r="R9076" s="83">
        <f t="shared" si="4"/>
        <v>0.12</v>
      </c>
      <c r="S9076" s="83" t="b">
        <f t="shared" si="5"/>
        <v>0</v>
      </c>
      <c r="T9076" s="72"/>
      <c r="U9076" s="72"/>
      <c r="V9076" s="72"/>
      <c r="W9076" s="72"/>
      <c r="X9076" s="72"/>
      <c r="Y9076" s="72"/>
      <c r="Z9076" s="72"/>
      <c r="AA9076" s="72"/>
      <c r="AB9076" s="72"/>
      <c r="AC9076" s="72"/>
      <c r="AD9076" s="72"/>
      <c r="AE9076" s="72"/>
      <c r="AF9076" s="72"/>
      <c r="AG9076" s="72"/>
      <c r="AH9076" s="72"/>
      <c r="AI9076" s="72"/>
      <c r="AJ9076" s="72"/>
      <c r="AK9076" s="72"/>
    </row>
    <row r="9077" ht="14.25" customHeight="1">
      <c r="A9077" s="78">
        <v>9074.0</v>
      </c>
      <c r="C9077" s="78" t="str">
        <f>VLOOKUP(G9077,[1]Macrodata_CCF!$A$3:$D$55,4,FALSE)</f>
        <v>#ERROR!</v>
      </c>
      <c r="E9077" s="79" t="str">
        <f>VLOOKUP(G9077,[1]Macrodata_CCF!$A$3:$B$55,2,FALSE)</f>
        <v>#ERROR!</v>
      </c>
      <c r="F9077" s="78">
        <v>1.0</v>
      </c>
      <c r="G9077" s="80">
        <v>8.0</v>
      </c>
      <c r="H9077" s="81">
        <v>511265.0</v>
      </c>
      <c r="I9077" s="81">
        <v>590000.0</v>
      </c>
      <c r="J9077" s="81">
        <v>549845.0</v>
      </c>
      <c r="K9077" s="81">
        <v>590000.0</v>
      </c>
      <c r="L9077" s="82">
        <v>0.4899980948752143</v>
      </c>
      <c r="N9077" s="83">
        <f t="shared" si="1"/>
        <v>0.4899980949</v>
      </c>
      <c r="O9077" s="83">
        <f t="shared" si="2"/>
        <v>0.4899980949</v>
      </c>
      <c r="Q9077" s="83">
        <f t="shared" si="3"/>
        <v>0.1334491525</v>
      </c>
      <c r="R9077" s="83">
        <f t="shared" si="4"/>
        <v>0.4899980949</v>
      </c>
      <c r="S9077" s="83" t="b">
        <f t="shared" si="5"/>
        <v>0</v>
      </c>
      <c r="T9077" s="72"/>
      <c r="U9077" s="72"/>
      <c r="V9077" s="72"/>
      <c r="W9077" s="72"/>
      <c r="X9077" s="72"/>
      <c r="Y9077" s="72"/>
      <c r="Z9077" s="72"/>
      <c r="AA9077" s="72"/>
      <c r="AB9077" s="72"/>
      <c r="AC9077" s="72"/>
      <c r="AD9077" s="72"/>
      <c r="AE9077" s="72"/>
      <c r="AF9077" s="72"/>
      <c r="AG9077" s="72"/>
      <c r="AH9077" s="72"/>
      <c r="AI9077" s="72"/>
      <c r="AJ9077" s="72"/>
      <c r="AK9077" s="72"/>
    </row>
    <row r="9078" ht="14.25" customHeight="1">
      <c r="A9078" s="78">
        <v>9075.0</v>
      </c>
      <c r="C9078" s="78" t="str">
        <f>VLOOKUP(G9078,[1]Macrodata_CCF!$A$3:$D$55,4,FALSE)</f>
        <v>#ERROR!</v>
      </c>
      <c r="E9078" s="79" t="str">
        <f>VLOOKUP(G9078,[1]Macrodata_CCF!$A$3:$B$55,2,FALSE)</f>
        <v>#ERROR!</v>
      </c>
      <c r="F9078" s="78">
        <v>0.0</v>
      </c>
      <c r="G9078" s="80">
        <v>52.0</v>
      </c>
      <c r="H9078" s="81">
        <v>83215.0</v>
      </c>
      <c r="I9078" s="81">
        <v>140000.0</v>
      </c>
      <c r="J9078" s="81">
        <v>84350.0</v>
      </c>
      <c r="K9078" s="81">
        <v>280000.0</v>
      </c>
      <c r="L9078" s="82">
        <v>0.01998767280091573</v>
      </c>
      <c r="N9078" s="83">
        <f t="shared" si="1"/>
        <v>0.0199876728</v>
      </c>
      <c r="O9078" s="83">
        <f t="shared" si="2"/>
        <v>0.0199876728</v>
      </c>
      <c r="Q9078" s="83">
        <f t="shared" si="3"/>
        <v>0.4056071429</v>
      </c>
      <c r="R9078" s="83">
        <f t="shared" si="4"/>
        <v>0.0199876728</v>
      </c>
      <c r="S9078" s="83" t="b">
        <f t="shared" si="5"/>
        <v>0</v>
      </c>
      <c r="T9078" s="72"/>
      <c r="U9078" s="72"/>
      <c r="V9078" s="72"/>
      <c r="W9078" s="72"/>
      <c r="X9078" s="72"/>
      <c r="Y9078" s="72"/>
      <c r="Z9078" s="72"/>
      <c r="AA9078" s="72"/>
      <c r="AB9078" s="72"/>
      <c r="AC9078" s="72"/>
      <c r="AD9078" s="72"/>
      <c r="AE9078" s="72"/>
      <c r="AF9078" s="72"/>
      <c r="AG9078" s="72"/>
      <c r="AH9078" s="72"/>
      <c r="AI9078" s="72"/>
      <c r="AJ9078" s="72"/>
      <c r="AK9078" s="72"/>
    </row>
    <row r="9079" ht="14.25" customHeight="1">
      <c r="A9079" s="78">
        <v>9076.0</v>
      </c>
      <c r="C9079" s="78" t="str">
        <f>VLOOKUP(G9079,[1]Macrodata_CCF!$A$3:$D$55,4,FALSE)</f>
        <v>#ERROR!</v>
      </c>
      <c r="E9079" s="79" t="str">
        <f>VLOOKUP(G9079,[1]Macrodata_CCF!$A$3:$B$55,2,FALSE)</f>
        <v>#ERROR!</v>
      </c>
      <c r="F9079" s="78">
        <v>0.0</v>
      </c>
      <c r="G9079" s="80">
        <v>14.0</v>
      </c>
      <c r="H9079" s="81">
        <v>109575.0</v>
      </c>
      <c r="I9079" s="81">
        <v>610000.0</v>
      </c>
      <c r="J9079" s="81">
        <v>199650.0</v>
      </c>
      <c r="K9079" s="81">
        <v>1037000.0</v>
      </c>
      <c r="L9079" s="82">
        <v>0.1799970025478344</v>
      </c>
      <c r="N9079" s="83">
        <f t="shared" si="1"/>
        <v>0.1799970025</v>
      </c>
      <c r="O9079" s="83">
        <f t="shared" si="2"/>
        <v>0.1799970025</v>
      </c>
      <c r="Q9079" s="83">
        <f t="shared" si="3"/>
        <v>0.8203688525</v>
      </c>
      <c r="R9079" s="83">
        <f t="shared" si="4"/>
        <v>0.1799970025</v>
      </c>
      <c r="S9079" s="83" t="b">
        <f t="shared" si="5"/>
        <v>0</v>
      </c>
      <c r="T9079" s="72"/>
      <c r="U9079" s="72"/>
      <c r="V9079" s="72"/>
      <c r="W9079" s="72"/>
      <c r="X9079" s="72"/>
      <c r="Y9079" s="72"/>
      <c r="Z9079" s="72"/>
      <c r="AA9079" s="72"/>
      <c r="AB9079" s="72"/>
      <c r="AC9079" s="72"/>
      <c r="AD9079" s="72"/>
      <c r="AE9079" s="72"/>
      <c r="AF9079" s="72"/>
      <c r="AG9079" s="72"/>
      <c r="AH9079" s="72"/>
      <c r="AI9079" s="72"/>
      <c r="AJ9079" s="72"/>
      <c r="AK9079" s="72"/>
    </row>
    <row r="9080" ht="14.25" customHeight="1">
      <c r="A9080" s="78">
        <v>9077.0</v>
      </c>
      <c r="C9080" s="78" t="str">
        <f>VLOOKUP(G9080,[1]Macrodata_CCF!$A$3:$D$55,4,FALSE)</f>
        <v>#ERROR!</v>
      </c>
      <c r="E9080" s="79" t="str">
        <f>VLOOKUP(G9080,[1]Macrodata_CCF!$A$3:$B$55,2,FALSE)</f>
        <v>#ERROR!</v>
      </c>
      <c r="F9080" s="78">
        <v>0.0</v>
      </c>
      <c r="G9080" s="80">
        <v>28.0</v>
      </c>
      <c r="H9080" s="81">
        <v>0.0</v>
      </c>
      <c r="I9080" s="81">
        <v>350000.0</v>
      </c>
      <c r="J9080" s="81">
        <v>56000.0</v>
      </c>
      <c r="K9080" s="81">
        <v>350000.0</v>
      </c>
      <c r="L9080" s="82">
        <v>0.16</v>
      </c>
      <c r="N9080" s="83">
        <f t="shared" si="1"/>
        <v>0.16</v>
      </c>
      <c r="O9080" s="83">
        <f t="shared" si="2"/>
        <v>0.16</v>
      </c>
      <c r="Q9080" s="83">
        <f t="shared" si="3"/>
        <v>1</v>
      </c>
      <c r="R9080" s="83">
        <f t="shared" si="4"/>
        <v>0.16</v>
      </c>
      <c r="S9080" s="83" t="b">
        <f t="shared" si="5"/>
        <v>0</v>
      </c>
      <c r="T9080" s="72"/>
      <c r="U9080" s="72"/>
      <c r="V9080" s="72"/>
      <c r="W9080" s="72"/>
      <c r="X9080" s="72"/>
      <c r="Y9080" s="72"/>
      <c r="Z9080" s="72"/>
      <c r="AA9080" s="72"/>
      <c r="AB9080" s="72"/>
      <c r="AC9080" s="72"/>
      <c r="AD9080" s="72"/>
      <c r="AE9080" s="72"/>
      <c r="AF9080" s="72"/>
      <c r="AG9080" s="72"/>
      <c r="AH9080" s="72"/>
      <c r="AI9080" s="72"/>
      <c r="AJ9080" s="72"/>
      <c r="AK9080" s="72"/>
    </row>
    <row r="9081" ht="14.25" customHeight="1">
      <c r="A9081" s="78">
        <v>9078.0</v>
      </c>
      <c r="C9081" s="78" t="str">
        <f>VLOOKUP(G9081,[1]Macrodata_CCF!$A$3:$D$55,4,FALSE)</f>
        <v>#ERROR!</v>
      </c>
      <c r="E9081" s="79" t="str">
        <f>VLOOKUP(G9081,[1]Macrodata_CCF!$A$3:$B$55,2,FALSE)</f>
        <v>#ERROR!</v>
      </c>
      <c r="F9081" s="78">
        <v>1.0</v>
      </c>
      <c r="G9081" s="80">
        <v>15.0</v>
      </c>
      <c r="H9081" s="81">
        <v>216820.0</v>
      </c>
      <c r="I9081" s="81">
        <v>790000.0</v>
      </c>
      <c r="J9081" s="81">
        <v>451825.0</v>
      </c>
      <c r="K9081" s="81">
        <v>790000.0</v>
      </c>
      <c r="L9081" s="82">
        <v>0.4100020935831676</v>
      </c>
      <c r="N9081" s="83">
        <f t="shared" si="1"/>
        <v>0.4100020936</v>
      </c>
      <c r="O9081" s="83">
        <f t="shared" si="2"/>
        <v>0.4100020936</v>
      </c>
      <c r="Q9081" s="83">
        <f t="shared" si="3"/>
        <v>0.7255443038</v>
      </c>
      <c r="R9081" s="83">
        <f t="shared" si="4"/>
        <v>0.4100020936</v>
      </c>
      <c r="S9081" s="83" t="b">
        <f t="shared" si="5"/>
        <v>0</v>
      </c>
      <c r="T9081" s="72"/>
      <c r="U9081" s="72"/>
      <c r="V9081" s="72"/>
      <c r="W9081" s="72"/>
      <c r="X9081" s="72"/>
      <c r="Y9081" s="72"/>
      <c r="Z9081" s="72"/>
      <c r="AA9081" s="72"/>
      <c r="AB9081" s="72"/>
      <c r="AC9081" s="72"/>
      <c r="AD9081" s="72"/>
      <c r="AE9081" s="72"/>
      <c r="AF9081" s="72"/>
      <c r="AG9081" s="72"/>
      <c r="AH9081" s="72"/>
      <c r="AI9081" s="72"/>
      <c r="AJ9081" s="72"/>
      <c r="AK9081" s="72"/>
    </row>
    <row r="9082" ht="14.25" customHeight="1">
      <c r="A9082" s="78">
        <v>9079.0</v>
      </c>
      <c r="C9082" s="78" t="str">
        <f>VLOOKUP(G9082,[1]Macrodata_CCF!$A$3:$D$55,4,FALSE)</f>
        <v>#ERROR!</v>
      </c>
      <c r="E9082" s="79" t="str">
        <f>VLOOKUP(G9082,[1]Macrodata_CCF!$A$3:$B$55,2,FALSE)</f>
        <v>#ERROR!</v>
      </c>
      <c r="F9082" s="78">
        <v>0.0</v>
      </c>
      <c r="G9082" s="80">
        <v>22.0</v>
      </c>
      <c r="H9082" s="81">
        <v>543785.0</v>
      </c>
      <c r="I9082" s="81">
        <v>700000.0</v>
      </c>
      <c r="J9082" s="81">
        <v>470365.0</v>
      </c>
      <c r="K9082" s="81">
        <v>979999.9999999999</v>
      </c>
      <c r="L9082" s="82">
        <v>-0.4699932784943827</v>
      </c>
      <c r="N9082" s="83">
        <f t="shared" si="1"/>
        <v>-0.4699932785</v>
      </c>
      <c r="O9082" s="83">
        <f t="shared" si="2"/>
        <v>0</v>
      </c>
      <c r="Q9082" s="83">
        <f t="shared" si="3"/>
        <v>0.2231642857</v>
      </c>
      <c r="R9082" s="83">
        <f t="shared" si="4"/>
        <v>-0.4699932785</v>
      </c>
      <c r="S9082" s="83" t="b">
        <f t="shared" si="5"/>
        <v>0</v>
      </c>
      <c r="T9082" s="72"/>
      <c r="U9082" s="72"/>
      <c r="V9082" s="72"/>
      <c r="W9082" s="72"/>
      <c r="X9082" s="72"/>
      <c r="Y9082" s="72"/>
      <c r="Z9082" s="72"/>
      <c r="AA9082" s="72"/>
      <c r="AB9082" s="72"/>
      <c r="AC9082" s="72"/>
      <c r="AD9082" s="72"/>
      <c r="AE9082" s="72"/>
      <c r="AF9082" s="72"/>
      <c r="AG9082" s="72"/>
      <c r="AH9082" s="72"/>
      <c r="AI9082" s="72"/>
      <c r="AJ9082" s="72"/>
      <c r="AK9082" s="72"/>
    </row>
    <row r="9083" ht="14.25" customHeight="1">
      <c r="A9083" s="78">
        <v>9080.0</v>
      </c>
      <c r="C9083" s="78" t="str">
        <f>VLOOKUP(G9083,[1]Macrodata_CCF!$A$3:$D$55,4,FALSE)</f>
        <v>#ERROR!</v>
      </c>
      <c r="E9083" s="79" t="str">
        <f>VLOOKUP(G9083,[1]Macrodata_CCF!$A$3:$B$55,2,FALSE)</f>
        <v>#ERROR!</v>
      </c>
      <c r="F9083" s="78">
        <v>0.0</v>
      </c>
      <c r="G9083" s="80">
        <v>34.0</v>
      </c>
      <c r="H9083" s="81">
        <v>4295.0</v>
      </c>
      <c r="I9083" s="81">
        <v>220000.0</v>
      </c>
      <c r="J9083" s="81">
        <v>336600.0</v>
      </c>
      <c r="K9083" s="81">
        <v>330000.0</v>
      </c>
      <c r="L9083" s="82">
        <v>1.540553070165272</v>
      </c>
      <c r="N9083" s="83">
        <f t="shared" si="1"/>
        <v>1.54055307</v>
      </c>
      <c r="O9083" s="83">
        <f t="shared" si="2"/>
        <v>1</v>
      </c>
      <c r="Q9083" s="83">
        <f t="shared" si="3"/>
        <v>0.9804772727</v>
      </c>
      <c r="R9083" s="83">
        <f t="shared" si="4"/>
        <v>1.54055307</v>
      </c>
      <c r="S9083" s="83" t="b">
        <f t="shared" si="5"/>
        <v>0</v>
      </c>
      <c r="T9083" s="72"/>
      <c r="U9083" s="72"/>
      <c r="V9083" s="72"/>
      <c r="W9083" s="72"/>
      <c r="X9083" s="72"/>
      <c r="Y9083" s="72"/>
      <c r="Z9083" s="72"/>
      <c r="AA9083" s="72"/>
      <c r="AB9083" s="72"/>
      <c r="AC9083" s="72"/>
      <c r="AD9083" s="72"/>
      <c r="AE9083" s="72"/>
      <c r="AF9083" s="72"/>
      <c r="AG9083" s="72"/>
      <c r="AH9083" s="72"/>
      <c r="AI9083" s="72"/>
      <c r="AJ9083" s="72"/>
      <c r="AK9083" s="72"/>
    </row>
    <row r="9084" ht="14.25" customHeight="1">
      <c r="A9084" s="78">
        <v>9081.0</v>
      </c>
      <c r="C9084" s="78" t="str">
        <f>VLOOKUP(G9084,[1]Macrodata_CCF!$A$3:$D$55,4,FALSE)</f>
        <v>#ERROR!</v>
      </c>
      <c r="E9084" s="79" t="str">
        <f>VLOOKUP(G9084,[1]Macrodata_CCF!$A$3:$B$55,2,FALSE)</f>
        <v>#ERROR!</v>
      </c>
      <c r="F9084" s="78">
        <v>0.0</v>
      </c>
      <c r="G9084" s="80">
        <v>20.0</v>
      </c>
      <c r="H9084" s="81">
        <v>19905.0</v>
      </c>
      <c r="I9084" s="81">
        <v>110000.0</v>
      </c>
      <c r="J9084" s="81">
        <v>37025.0</v>
      </c>
      <c r="K9084" s="81">
        <v>165000.0</v>
      </c>
      <c r="L9084" s="82">
        <v>0.1900216438204118</v>
      </c>
      <c r="N9084" s="83">
        <f t="shared" si="1"/>
        <v>0.1900216438</v>
      </c>
      <c r="O9084" s="83">
        <f t="shared" si="2"/>
        <v>0.1900216438</v>
      </c>
      <c r="Q9084" s="83">
        <f t="shared" si="3"/>
        <v>0.8190454545</v>
      </c>
      <c r="R9084" s="83">
        <f t="shared" si="4"/>
        <v>0.1900216438</v>
      </c>
      <c r="S9084" s="83" t="b">
        <f t="shared" si="5"/>
        <v>0</v>
      </c>
      <c r="T9084" s="72"/>
      <c r="U9084" s="72"/>
      <c r="V9084" s="72"/>
      <c r="W9084" s="72"/>
      <c r="X9084" s="72"/>
      <c r="Y9084" s="72"/>
      <c r="Z9084" s="72"/>
      <c r="AA9084" s="72"/>
      <c r="AB9084" s="72"/>
      <c r="AC9084" s="72"/>
      <c r="AD9084" s="72"/>
      <c r="AE9084" s="72"/>
      <c r="AF9084" s="72"/>
      <c r="AG9084" s="72"/>
      <c r="AH9084" s="72"/>
      <c r="AI9084" s="72"/>
      <c r="AJ9084" s="72"/>
      <c r="AK9084" s="72"/>
    </row>
    <row r="9085" ht="14.25" customHeight="1">
      <c r="A9085" s="78">
        <v>9082.0</v>
      </c>
      <c r="C9085" s="78" t="str">
        <f>VLOOKUP(G9085,[1]Macrodata_CCF!$A$3:$D$55,4,FALSE)</f>
        <v>#ERROR!</v>
      </c>
      <c r="E9085" s="79" t="str">
        <f>VLOOKUP(G9085,[1]Macrodata_CCF!$A$3:$B$55,2,FALSE)</f>
        <v>#ERROR!</v>
      </c>
      <c r="F9085" s="78">
        <v>0.0</v>
      </c>
      <c r="G9085" s="80">
        <v>37.0</v>
      </c>
      <c r="H9085" s="81">
        <v>283150.0</v>
      </c>
      <c r="I9085" s="81">
        <v>410000.0</v>
      </c>
      <c r="J9085" s="81">
        <v>294565.0</v>
      </c>
      <c r="K9085" s="81">
        <v>410000.0</v>
      </c>
      <c r="L9085" s="82">
        <v>0.08998817500985416</v>
      </c>
      <c r="N9085" s="83">
        <f t="shared" si="1"/>
        <v>0.08998817501</v>
      </c>
      <c r="O9085" s="83">
        <f t="shared" si="2"/>
        <v>0.08998817501</v>
      </c>
      <c r="Q9085" s="83">
        <f t="shared" si="3"/>
        <v>0.3093902439</v>
      </c>
      <c r="R9085" s="83">
        <f t="shared" si="4"/>
        <v>0.08998817501</v>
      </c>
      <c r="S9085" s="83" t="b">
        <f t="shared" si="5"/>
        <v>0</v>
      </c>
      <c r="T9085" s="72"/>
      <c r="U9085" s="72"/>
      <c r="V9085" s="72"/>
      <c r="W9085" s="72"/>
      <c r="X9085" s="72"/>
      <c r="Y9085" s="72"/>
      <c r="Z9085" s="72"/>
      <c r="AA9085" s="72"/>
      <c r="AB9085" s="72"/>
      <c r="AC9085" s="72"/>
      <c r="AD9085" s="72"/>
      <c r="AE9085" s="72"/>
      <c r="AF9085" s="72"/>
      <c r="AG9085" s="72"/>
      <c r="AH9085" s="72"/>
      <c r="AI9085" s="72"/>
      <c r="AJ9085" s="72"/>
      <c r="AK9085" s="72"/>
    </row>
    <row r="9086" ht="14.25" customHeight="1">
      <c r="A9086" s="78">
        <v>9083.0</v>
      </c>
      <c r="C9086" s="78" t="str">
        <f>VLOOKUP(G9086,[1]Macrodata_CCF!$A$3:$D$55,4,FALSE)</f>
        <v>#ERROR!</v>
      </c>
      <c r="E9086" s="79" t="str">
        <f>VLOOKUP(G9086,[1]Macrodata_CCF!$A$3:$B$55,2,FALSE)</f>
        <v>#ERROR!</v>
      </c>
      <c r="F9086" s="78">
        <v>0.0</v>
      </c>
      <c r="G9086" s="80">
        <v>27.0</v>
      </c>
      <c r="H9086" s="81">
        <v>451720.0</v>
      </c>
      <c r="I9086" s="81">
        <v>690000.0</v>
      </c>
      <c r="J9086" s="81">
        <v>485080.0</v>
      </c>
      <c r="K9086" s="81">
        <v>1311000.0</v>
      </c>
      <c r="L9086" s="82">
        <v>0.1400033573946617</v>
      </c>
      <c r="N9086" s="83">
        <f t="shared" si="1"/>
        <v>0.1400033574</v>
      </c>
      <c r="O9086" s="83">
        <f t="shared" si="2"/>
        <v>0.1400033574</v>
      </c>
      <c r="Q9086" s="83">
        <f t="shared" si="3"/>
        <v>0.3453333333</v>
      </c>
      <c r="R9086" s="83">
        <f t="shared" si="4"/>
        <v>0.1400033574</v>
      </c>
      <c r="S9086" s="83" t="b">
        <f t="shared" si="5"/>
        <v>0</v>
      </c>
      <c r="T9086" s="72"/>
      <c r="U9086" s="72"/>
      <c r="V9086" s="72"/>
      <c r="W9086" s="72"/>
      <c r="X9086" s="72"/>
      <c r="Y9086" s="72"/>
      <c r="Z9086" s="72"/>
      <c r="AA9086" s="72"/>
      <c r="AB9086" s="72"/>
      <c r="AC9086" s="72"/>
      <c r="AD9086" s="72"/>
      <c r="AE9086" s="72"/>
      <c r="AF9086" s="72"/>
      <c r="AG9086" s="72"/>
      <c r="AH9086" s="72"/>
      <c r="AI9086" s="72"/>
      <c r="AJ9086" s="72"/>
      <c r="AK9086" s="72"/>
    </row>
    <row r="9087" ht="14.25" customHeight="1">
      <c r="A9087" s="78">
        <v>9084.0</v>
      </c>
      <c r="C9087" s="78" t="str">
        <f>VLOOKUP(G9087,[1]Macrodata_CCF!$A$3:$D$55,4,FALSE)</f>
        <v>#ERROR!</v>
      </c>
      <c r="E9087" s="79" t="str">
        <f>VLOOKUP(G9087,[1]Macrodata_CCF!$A$3:$B$55,2,FALSE)</f>
        <v>#ERROR!</v>
      </c>
      <c r="F9087" s="78">
        <v>0.0</v>
      </c>
      <c r="G9087" s="80">
        <v>23.0</v>
      </c>
      <c r="H9087" s="81">
        <v>526870.0</v>
      </c>
      <c r="I9087" s="81">
        <v>580000.0</v>
      </c>
      <c r="J9087" s="81">
        <v>536435.0</v>
      </c>
      <c r="K9087" s="81">
        <v>580000.0</v>
      </c>
      <c r="L9087" s="82">
        <v>0.1800301148127235</v>
      </c>
      <c r="N9087" s="83">
        <f t="shared" si="1"/>
        <v>0.1800301148</v>
      </c>
      <c r="O9087" s="83">
        <f t="shared" si="2"/>
        <v>0.1800301148</v>
      </c>
      <c r="Q9087" s="83">
        <f t="shared" si="3"/>
        <v>0.09160344828</v>
      </c>
      <c r="R9087" s="83">
        <f t="shared" si="4"/>
        <v>0.01649137931</v>
      </c>
      <c r="S9087" s="83" t="b">
        <f t="shared" si="5"/>
        <v>0</v>
      </c>
      <c r="T9087" s="72"/>
      <c r="U9087" s="72"/>
      <c r="V9087" s="72"/>
      <c r="W9087" s="72"/>
      <c r="X9087" s="72"/>
      <c r="Y9087" s="72"/>
      <c r="Z9087" s="72"/>
      <c r="AA9087" s="72"/>
      <c r="AB9087" s="72"/>
      <c r="AC9087" s="72"/>
      <c r="AD9087" s="72"/>
      <c r="AE9087" s="72"/>
      <c r="AF9087" s="72"/>
      <c r="AG9087" s="72"/>
      <c r="AH9087" s="72"/>
      <c r="AI9087" s="72"/>
      <c r="AJ9087" s="72"/>
      <c r="AK9087" s="72"/>
    </row>
    <row r="9088" ht="14.25" customHeight="1">
      <c r="A9088" s="78">
        <v>9085.0</v>
      </c>
      <c r="C9088" s="78" t="str">
        <f>VLOOKUP(G9088,[1]Macrodata_CCF!$A$3:$D$55,4,FALSE)</f>
        <v>#ERROR!</v>
      </c>
      <c r="E9088" s="79" t="str">
        <f>VLOOKUP(G9088,[1]Macrodata_CCF!$A$3:$B$55,2,FALSE)</f>
        <v>#ERROR!</v>
      </c>
      <c r="F9088" s="78">
        <v>0.0</v>
      </c>
      <c r="G9088" s="80">
        <v>17.0</v>
      </c>
      <c r="H9088" s="81">
        <v>180825.0</v>
      </c>
      <c r="I9088" s="81">
        <v>440000.0</v>
      </c>
      <c r="J9088" s="81">
        <v>232660.0</v>
      </c>
      <c r="K9088" s="81">
        <v>616000.0</v>
      </c>
      <c r="L9088" s="82">
        <v>0.2</v>
      </c>
      <c r="N9088" s="83">
        <f t="shared" si="1"/>
        <v>0.2</v>
      </c>
      <c r="O9088" s="83">
        <f t="shared" si="2"/>
        <v>0.2</v>
      </c>
      <c r="Q9088" s="83">
        <f t="shared" si="3"/>
        <v>0.5890340909</v>
      </c>
      <c r="R9088" s="83">
        <f t="shared" si="4"/>
        <v>0.2</v>
      </c>
      <c r="S9088" s="83" t="b">
        <f t="shared" si="5"/>
        <v>0</v>
      </c>
      <c r="T9088" s="72"/>
      <c r="U9088" s="72"/>
      <c r="V9088" s="72"/>
      <c r="W9088" s="72"/>
      <c r="X9088" s="72"/>
      <c r="Y9088" s="72"/>
      <c r="Z9088" s="72"/>
      <c r="AA9088" s="72"/>
      <c r="AB9088" s="72"/>
      <c r="AC9088" s="72"/>
      <c r="AD9088" s="72"/>
      <c r="AE9088" s="72"/>
      <c r="AF9088" s="72"/>
      <c r="AG9088" s="72"/>
      <c r="AH9088" s="72"/>
      <c r="AI9088" s="72"/>
      <c r="AJ9088" s="72"/>
      <c r="AK9088" s="72"/>
    </row>
    <row r="9089" ht="14.25" customHeight="1">
      <c r="A9089" s="78">
        <v>9086.0</v>
      </c>
      <c r="C9089" s="78" t="str">
        <f>VLOOKUP(G9089,[1]Macrodata_CCF!$A$3:$D$55,4,FALSE)</f>
        <v>#ERROR!</v>
      </c>
      <c r="E9089" s="79" t="str">
        <f>VLOOKUP(G9089,[1]Macrodata_CCF!$A$3:$B$55,2,FALSE)</f>
        <v>#ERROR!</v>
      </c>
      <c r="F9089" s="78">
        <v>0.0</v>
      </c>
      <c r="G9089" s="80">
        <v>43.0</v>
      </c>
      <c r="H9089" s="81">
        <v>830.0</v>
      </c>
      <c r="I9089" s="81">
        <v>20000.0</v>
      </c>
      <c r="J9089" s="81">
        <v>20400.0</v>
      </c>
      <c r="K9089" s="81">
        <v>20000.0</v>
      </c>
      <c r="L9089" s="82">
        <v>1.020865936358894</v>
      </c>
      <c r="N9089" s="83">
        <f t="shared" si="1"/>
        <v>1.020865936</v>
      </c>
      <c r="O9089" s="83">
        <f t="shared" si="2"/>
        <v>1</v>
      </c>
      <c r="Q9089" s="83">
        <f t="shared" si="3"/>
        <v>0.9585</v>
      </c>
      <c r="R9089" s="83">
        <f t="shared" si="4"/>
        <v>1.020865936</v>
      </c>
      <c r="S9089" s="83" t="b">
        <f t="shared" si="5"/>
        <v>0</v>
      </c>
      <c r="T9089" s="72"/>
      <c r="U9089" s="72"/>
      <c r="V9089" s="72"/>
      <c r="W9089" s="72"/>
      <c r="X9089" s="72"/>
      <c r="Y9089" s="72"/>
      <c r="Z9089" s="72"/>
      <c r="AA9089" s="72"/>
      <c r="AB9089" s="72"/>
      <c r="AC9089" s="72"/>
      <c r="AD9089" s="72"/>
      <c r="AE9089" s="72"/>
      <c r="AF9089" s="72"/>
      <c r="AG9089" s="72"/>
      <c r="AH9089" s="72"/>
      <c r="AI9089" s="72"/>
      <c r="AJ9089" s="72"/>
      <c r="AK9089" s="72"/>
    </row>
    <row r="9090" ht="14.25" customHeight="1">
      <c r="A9090" s="78">
        <v>9087.0</v>
      </c>
      <c r="C9090" s="78" t="str">
        <f>VLOOKUP(G9090,[1]Macrodata_CCF!$A$3:$D$55,4,FALSE)</f>
        <v>#ERROR!</v>
      </c>
      <c r="E9090" s="79" t="str">
        <f>VLOOKUP(G9090,[1]Macrodata_CCF!$A$3:$B$55,2,FALSE)</f>
        <v>#ERROR!</v>
      </c>
      <c r="F9090" s="78">
        <v>0.0</v>
      </c>
      <c r="G9090" s="80">
        <v>33.0</v>
      </c>
      <c r="H9090" s="81">
        <v>9125.0</v>
      </c>
      <c r="I9090" s="81">
        <v>160000.0</v>
      </c>
      <c r="J9090" s="81">
        <v>34775.0</v>
      </c>
      <c r="K9090" s="81">
        <v>160000.0</v>
      </c>
      <c r="L9090" s="82">
        <v>0.1700082850041425</v>
      </c>
      <c r="N9090" s="83">
        <f t="shared" si="1"/>
        <v>0.170008285</v>
      </c>
      <c r="O9090" s="83">
        <f t="shared" si="2"/>
        <v>0.170008285</v>
      </c>
      <c r="Q9090" s="83">
        <f t="shared" si="3"/>
        <v>0.94296875</v>
      </c>
      <c r="R9090" s="83">
        <f t="shared" si="4"/>
        <v>0.170008285</v>
      </c>
      <c r="S9090" s="83" t="b">
        <f t="shared" si="5"/>
        <v>0</v>
      </c>
      <c r="T9090" s="72"/>
      <c r="U9090" s="72"/>
      <c r="V9090" s="72"/>
      <c r="W9090" s="72"/>
      <c r="X9090" s="72"/>
      <c r="Y9090" s="72"/>
      <c r="Z9090" s="72"/>
      <c r="AA9090" s="72"/>
      <c r="AB9090" s="72"/>
      <c r="AC9090" s="72"/>
      <c r="AD9090" s="72"/>
      <c r="AE9090" s="72"/>
      <c r="AF9090" s="72"/>
      <c r="AG9090" s="72"/>
      <c r="AH9090" s="72"/>
      <c r="AI9090" s="72"/>
      <c r="AJ9090" s="72"/>
      <c r="AK9090" s="72"/>
    </row>
    <row r="9091" ht="14.25" customHeight="1">
      <c r="A9091" s="78">
        <v>9088.0</v>
      </c>
      <c r="C9091" s="78" t="str">
        <f>VLOOKUP(G9091,[1]Macrodata_CCF!$A$3:$D$55,4,FALSE)</f>
        <v>#ERROR!</v>
      </c>
      <c r="E9091" s="79" t="str">
        <f>VLOOKUP(G9091,[1]Macrodata_CCF!$A$3:$B$55,2,FALSE)</f>
        <v>#ERROR!</v>
      </c>
      <c r="F9091" s="78">
        <v>0.0</v>
      </c>
      <c r="G9091" s="80">
        <v>42.0</v>
      </c>
      <c r="H9091" s="81">
        <v>185835.0</v>
      </c>
      <c r="I9091" s="81">
        <v>450000.0</v>
      </c>
      <c r="J9091" s="81">
        <v>238670.0</v>
      </c>
      <c r="K9091" s="81">
        <v>450000.0</v>
      </c>
      <c r="L9091" s="82">
        <v>0.2000075710256847</v>
      </c>
      <c r="N9091" s="83">
        <f t="shared" si="1"/>
        <v>0.200007571</v>
      </c>
      <c r="O9091" s="83">
        <f t="shared" si="2"/>
        <v>0.200007571</v>
      </c>
      <c r="Q9091" s="83">
        <f t="shared" si="3"/>
        <v>0.5870333333</v>
      </c>
      <c r="R9091" s="83">
        <f t="shared" si="4"/>
        <v>0.200007571</v>
      </c>
      <c r="S9091" s="83" t="b">
        <f t="shared" si="5"/>
        <v>0</v>
      </c>
      <c r="T9091" s="72"/>
      <c r="U9091" s="72"/>
      <c r="V9091" s="72"/>
      <c r="W9091" s="72"/>
      <c r="X9091" s="72"/>
      <c r="Y9091" s="72"/>
      <c r="Z9091" s="72"/>
      <c r="AA9091" s="72"/>
      <c r="AB9091" s="72"/>
      <c r="AC9091" s="72"/>
      <c r="AD9091" s="72"/>
      <c r="AE9091" s="72"/>
      <c r="AF9091" s="72"/>
      <c r="AG9091" s="72"/>
      <c r="AH9091" s="72"/>
      <c r="AI9091" s="72"/>
      <c r="AJ9091" s="72"/>
      <c r="AK9091" s="72"/>
    </row>
    <row r="9092" ht="14.25" customHeight="1">
      <c r="A9092" s="78">
        <v>9089.0</v>
      </c>
      <c r="C9092" s="78" t="str">
        <f>VLOOKUP(G9092,[1]Macrodata_CCF!$A$3:$D$55,4,FALSE)</f>
        <v>#ERROR!</v>
      </c>
      <c r="E9092" s="79" t="str">
        <f>VLOOKUP(G9092,[1]Macrodata_CCF!$A$3:$B$55,2,FALSE)</f>
        <v>#ERROR!</v>
      </c>
      <c r="F9092" s="78">
        <v>0.0</v>
      </c>
      <c r="G9092" s="80">
        <v>40.0</v>
      </c>
      <c r="H9092" s="81">
        <v>210380.0</v>
      </c>
      <c r="I9092" s="81">
        <v>250000.0</v>
      </c>
      <c r="J9092" s="81">
        <v>212360.0</v>
      </c>
      <c r="K9092" s="81">
        <v>250000.0</v>
      </c>
      <c r="L9092" s="82">
        <v>0.04997476022211005</v>
      </c>
      <c r="N9092" s="83">
        <f t="shared" si="1"/>
        <v>0.04997476022</v>
      </c>
      <c r="O9092" s="83">
        <f t="shared" si="2"/>
        <v>0.04997476022</v>
      </c>
      <c r="Q9092" s="83">
        <f t="shared" si="3"/>
        <v>0.15848</v>
      </c>
      <c r="R9092" s="83">
        <f t="shared" si="4"/>
        <v>0.04997476022</v>
      </c>
      <c r="S9092" s="83" t="b">
        <f t="shared" si="5"/>
        <v>0</v>
      </c>
      <c r="T9092" s="72"/>
      <c r="U9092" s="72"/>
      <c r="V9092" s="72"/>
      <c r="W9092" s="72"/>
      <c r="X9092" s="72"/>
      <c r="Y9092" s="72"/>
      <c r="Z9092" s="72"/>
      <c r="AA9092" s="72"/>
      <c r="AB9092" s="72"/>
      <c r="AC9092" s="72"/>
      <c r="AD9092" s="72"/>
      <c r="AE9092" s="72"/>
      <c r="AF9092" s="72"/>
      <c r="AG9092" s="72"/>
      <c r="AH9092" s="72"/>
      <c r="AI9092" s="72"/>
      <c r="AJ9092" s="72"/>
      <c r="AK9092" s="72"/>
    </row>
    <row r="9093" ht="14.25" customHeight="1">
      <c r="A9093" s="78">
        <v>9090.0</v>
      </c>
      <c r="C9093" s="78" t="str">
        <f>VLOOKUP(G9093,[1]Macrodata_CCF!$A$3:$D$55,4,FALSE)</f>
        <v>#ERROR!</v>
      </c>
      <c r="E9093" s="79" t="str">
        <f>VLOOKUP(G9093,[1]Macrodata_CCF!$A$3:$B$55,2,FALSE)</f>
        <v>#ERROR!</v>
      </c>
      <c r="F9093" s="78">
        <v>0.0</v>
      </c>
      <c r="G9093" s="80">
        <v>45.0</v>
      </c>
      <c r="H9093" s="81">
        <v>32055.0</v>
      </c>
      <c r="I9093" s="81">
        <v>150000.0</v>
      </c>
      <c r="J9093" s="81">
        <v>214200.0</v>
      </c>
      <c r="K9093" s="81">
        <v>210000.0</v>
      </c>
      <c r="L9093" s="82">
        <v>1.544321505786596</v>
      </c>
      <c r="N9093" s="83">
        <f t="shared" si="1"/>
        <v>1.544321506</v>
      </c>
      <c r="O9093" s="83">
        <f t="shared" si="2"/>
        <v>1</v>
      </c>
      <c r="Q9093" s="83">
        <f t="shared" si="3"/>
        <v>0.7863</v>
      </c>
      <c r="R9093" s="83">
        <f t="shared" si="4"/>
        <v>1.544321506</v>
      </c>
      <c r="S9093" s="83" t="b">
        <f t="shared" si="5"/>
        <v>0</v>
      </c>
      <c r="T9093" s="72"/>
      <c r="U9093" s="72"/>
      <c r="V9093" s="72"/>
      <c r="W9093" s="72"/>
      <c r="X9093" s="72"/>
      <c r="Y9093" s="72"/>
      <c r="Z9093" s="72"/>
      <c r="AA9093" s="72"/>
      <c r="AB9093" s="72"/>
      <c r="AC9093" s="72"/>
      <c r="AD9093" s="72"/>
      <c r="AE9093" s="72"/>
      <c r="AF9093" s="72"/>
      <c r="AG9093" s="72"/>
      <c r="AH9093" s="72"/>
      <c r="AI9093" s="72"/>
      <c r="AJ9093" s="72"/>
      <c r="AK9093" s="72"/>
    </row>
    <row r="9094" ht="14.25" customHeight="1">
      <c r="A9094" s="78">
        <v>9091.0</v>
      </c>
      <c r="C9094" s="78" t="str">
        <f>VLOOKUP(G9094,[1]Macrodata_CCF!$A$3:$D$55,4,FALSE)</f>
        <v>#ERROR!</v>
      </c>
      <c r="E9094" s="79" t="str">
        <f>VLOOKUP(G9094,[1]Macrodata_CCF!$A$3:$B$55,2,FALSE)</f>
        <v>#ERROR!</v>
      </c>
      <c r="F9094" s="78">
        <v>1.0</v>
      </c>
      <c r="G9094" s="80">
        <v>32.0</v>
      </c>
      <c r="H9094" s="81">
        <v>0.0</v>
      </c>
      <c r="I9094" s="81">
        <v>310000.0</v>
      </c>
      <c r="J9094" s="81">
        <v>176700.0</v>
      </c>
      <c r="K9094" s="81">
        <v>310000.0</v>
      </c>
      <c r="L9094" s="82">
        <v>0.57</v>
      </c>
      <c r="N9094" s="83">
        <f t="shared" si="1"/>
        <v>0.57</v>
      </c>
      <c r="O9094" s="83">
        <f t="shared" si="2"/>
        <v>0.57</v>
      </c>
      <c r="Q9094" s="83">
        <f t="shared" si="3"/>
        <v>1</v>
      </c>
      <c r="R9094" s="83">
        <f t="shared" si="4"/>
        <v>0.57</v>
      </c>
      <c r="S9094" s="83" t="b">
        <f t="shared" si="5"/>
        <v>0</v>
      </c>
      <c r="T9094" s="72"/>
      <c r="U9094" s="72"/>
      <c r="V9094" s="72"/>
      <c r="W9094" s="72"/>
      <c r="X9094" s="72"/>
      <c r="Y9094" s="72"/>
      <c r="Z9094" s="72"/>
      <c r="AA9094" s="72"/>
      <c r="AB9094" s="72"/>
      <c r="AC9094" s="72"/>
      <c r="AD9094" s="72"/>
      <c r="AE9094" s="72"/>
      <c r="AF9094" s="72"/>
      <c r="AG9094" s="72"/>
      <c r="AH9094" s="72"/>
      <c r="AI9094" s="72"/>
      <c r="AJ9094" s="72"/>
      <c r="AK9094" s="72"/>
    </row>
    <row r="9095" ht="14.25" customHeight="1">
      <c r="A9095" s="78">
        <v>9092.0</v>
      </c>
      <c r="C9095" s="78" t="str">
        <f>VLOOKUP(G9095,[1]Macrodata_CCF!$A$3:$D$55,4,FALSE)</f>
        <v>#ERROR!</v>
      </c>
      <c r="E9095" s="79" t="str">
        <f>VLOOKUP(G9095,[1]Macrodata_CCF!$A$3:$B$55,2,FALSE)</f>
        <v>#ERROR!</v>
      </c>
      <c r="F9095" s="78">
        <v>0.0</v>
      </c>
      <c r="G9095" s="80">
        <v>46.0</v>
      </c>
      <c r="H9095" s="81">
        <v>366375.0</v>
      </c>
      <c r="I9095" s="81">
        <v>650000.0</v>
      </c>
      <c r="J9095" s="81">
        <v>423100.0</v>
      </c>
      <c r="K9095" s="81">
        <v>650000.0</v>
      </c>
      <c r="L9095" s="82">
        <v>0.2</v>
      </c>
      <c r="N9095" s="83">
        <f t="shared" si="1"/>
        <v>0.2</v>
      </c>
      <c r="O9095" s="83">
        <f t="shared" si="2"/>
        <v>0.2</v>
      </c>
      <c r="Q9095" s="83">
        <f t="shared" si="3"/>
        <v>0.4363461538</v>
      </c>
      <c r="R9095" s="83">
        <f t="shared" si="4"/>
        <v>0.2</v>
      </c>
      <c r="S9095" s="83" t="b">
        <f t="shared" si="5"/>
        <v>0</v>
      </c>
      <c r="T9095" s="72"/>
      <c r="U9095" s="72"/>
      <c r="V9095" s="72"/>
      <c r="W9095" s="72"/>
      <c r="X9095" s="72"/>
      <c r="Y9095" s="72"/>
      <c r="Z9095" s="72"/>
      <c r="AA9095" s="72"/>
      <c r="AB9095" s="72"/>
      <c r="AC9095" s="72"/>
      <c r="AD9095" s="72"/>
      <c r="AE9095" s="72"/>
      <c r="AF9095" s="72"/>
      <c r="AG9095" s="72"/>
      <c r="AH9095" s="72"/>
      <c r="AI9095" s="72"/>
      <c r="AJ9095" s="72"/>
      <c r="AK9095" s="72"/>
    </row>
    <row r="9096" ht="14.25" customHeight="1">
      <c r="A9096" s="78">
        <v>9093.0</v>
      </c>
      <c r="C9096" s="78" t="str">
        <f>VLOOKUP(G9096,[1]Macrodata_CCF!$A$3:$D$55,4,FALSE)</f>
        <v>#ERROR!</v>
      </c>
      <c r="E9096" s="79" t="str">
        <f>VLOOKUP(G9096,[1]Macrodata_CCF!$A$3:$B$55,2,FALSE)</f>
        <v>#ERROR!</v>
      </c>
      <c r="F9096" s="78">
        <v>0.0</v>
      </c>
      <c r="G9096" s="80">
        <v>9.0</v>
      </c>
      <c r="H9096" s="81">
        <v>0.0</v>
      </c>
      <c r="I9096" s="81">
        <v>590000.0</v>
      </c>
      <c r="J9096" s="81">
        <v>601800.0</v>
      </c>
      <c r="K9096" s="81">
        <v>590000.0</v>
      </c>
      <c r="L9096" s="82">
        <v>1.02</v>
      </c>
      <c r="N9096" s="83">
        <f t="shared" si="1"/>
        <v>1.02</v>
      </c>
      <c r="O9096" s="83">
        <f t="shared" si="2"/>
        <v>1</v>
      </c>
      <c r="Q9096" s="83">
        <f t="shared" si="3"/>
        <v>1</v>
      </c>
      <c r="R9096" s="83">
        <f t="shared" si="4"/>
        <v>1.02</v>
      </c>
      <c r="S9096" s="83" t="b">
        <f t="shared" si="5"/>
        <v>0</v>
      </c>
      <c r="T9096" s="72"/>
      <c r="U9096" s="72"/>
      <c r="V9096" s="72"/>
      <c r="W9096" s="72"/>
      <c r="X9096" s="72"/>
      <c r="Y9096" s="72"/>
      <c r="Z9096" s="72"/>
      <c r="AA9096" s="72"/>
      <c r="AB9096" s="72"/>
      <c r="AC9096" s="72"/>
      <c r="AD9096" s="72"/>
      <c r="AE9096" s="72"/>
      <c r="AF9096" s="72"/>
      <c r="AG9096" s="72"/>
      <c r="AH9096" s="72"/>
      <c r="AI9096" s="72"/>
      <c r="AJ9096" s="72"/>
      <c r="AK9096" s="72"/>
    </row>
    <row r="9097" ht="14.25" customHeight="1">
      <c r="A9097" s="78">
        <v>9094.0</v>
      </c>
      <c r="C9097" s="78" t="str">
        <f>VLOOKUP(G9097,[1]Macrodata_CCF!$A$3:$D$55,4,FALSE)</f>
        <v>#ERROR!</v>
      </c>
      <c r="E9097" s="79" t="str">
        <f>VLOOKUP(G9097,[1]Macrodata_CCF!$A$3:$B$55,2,FALSE)</f>
        <v>#ERROR!</v>
      </c>
      <c r="F9097" s="78">
        <v>0.0</v>
      </c>
      <c r="G9097" s="80">
        <v>38.0</v>
      </c>
      <c r="H9097" s="81">
        <v>28195.0</v>
      </c>
      <c r="I9097" s="81">
        <v>70000.0</v>
      </c>
      <c r="J9097" s="81">
        <v>30285.0</v>
      </c>
      <c r="K9097" s="81">
        <v>70000.0</v>
      </c>
      <c r="L9097" s="82">
        <v>0.04999401985408444</v>
      </c>
      <c r="N9097" s="83">
        <f t="shared" si="1"/>
        <v>0.04999401985</v>
      </c>
      <c r="O9097" s="83">
        <f t="shared" si="2"/>
        <v>0.04999401985</v>
      </c>
      <c r="Q9097" s="83">
        <f t="shared" si="3"/>
        <v>0.5972142857</v>
      </c>
      <c r="R9097" s="83">
        <f t="shared" si="4"/>
        <v>0.04999401985</v>
      </c>
      <c r="S9097" s="83" t="b">
        <f t="shared" si="5"/>
        <v>0</v>
      </c>
      <c r="T9097" s="72"/>
      <c r="U9097" s="72"/>
      <c r="V9097" s="72"/>
      <c r="W9097" s="72"/>
      <c r="X9097" s="72"/>
      <c r="Y9097" s="72"/>
      <c r="Z9097" s="72"/>
      <c r="AA9097" s="72"/>
      <c r="AB9097" s="72"/>
      <c r="AC9097" s="72"/>
      <c r="AD9097" s="72"/>
      <c r="AE9097" s="72"/>
      <c r="AF9097" s="72"/>
      <c r="AG9097" s="72"/>
      <c r="AH9097" s="72"/>
      <c r="AI9097" s="72"/>
      <c r="AJ9097" s="72"/>
      <c r="AK9097" s="72"/>
    </row>
    <row r="9098" ht="14.25" customHeight="1">
      <c r="A9098" s="78">
        <v>9095.0</v>
      </c>
      <c r="C9098" s="78" t="str">
        <f>VLOOKUP(G9098,[1]Macrodata_CCF!$A$3:$D$55,4,FALSE)</f>
        <v>#ERROR!</v>
      </c>
      <c r="E9098" s="79" t="str">
        <f>VLOOKUP(G9098,[1]Macrodata_CCF!$A$3:$B$55,2,FALSE)</f>
        <v>#ERROR!</v>
      </c>
      <c r="F9098" s="78">
        <v>0.0</v>
      </c>
      <c r="G9098" s="80">
        <v>37.0</v>
      </c>
      <c r="H9098" s="81">
        <v>52525.0</v>
      </c>
      <c r="I9098" s="81">
        <v>460000.0</v>
      </c>
      <c r="J9098" s="81">
        <v>89200.0</v>
      </c>
      <c r="K9098" s="81">
        <v>460000.0</v>
      </c>
      <c r="L9098" s="82">
        <v>0.09000552181115405</v>
      </c>
      <c r="N9098" s="83">
        <f t="shared" si="1"/>
        <v>0.09000552181</v>
      </c>
      <c r="O9098" s="83">
        <f t="shared" si="2"/>
        <v>0.09000552181</v>
      </c>
      <c r="Q9098" s="83">
        <f t="shared" si="3"/>
        <v>0.8858152174</v>
      </c>
      <c r="R9098" s="83">
        <f t="shared" si="4"/>
        <v>0.09000552181</v>
      </c>
      <c r="S9098" s="83" t="b">
        <f t="shared" si="5"/>
        <v>0</v>
      </c>
      <c r="T9098" s="72"/>
      <c r="U9098" s="72"/>
      <c r="V9098" s="72"/>
      <c r="W9098" s="72"/>
      <c r="X9098" s="72"/>
      <c r="Y9098" s="72"/>
      <c r="Z9098" s="72"/>
      <c r="AA9098" s="72"/>
      <c r="AB9098" s="72"/>
      <c r="AC9098" s="72"/>
      <c r="AD9098" s="72"/>
      <c r="AE9098" s="72"/>
      <c r="AF9098" s="72"/>
      <c r="AG9098" s="72"/>
      <c r="AH9098" s="72"/>
      <c r="AI9098" s="72"/>
      <c r="AJ9098" s="72"/>
      <c r="AK9098" s="72"/>
    </row>
    <row r="9099" ht="14.25" customHeight="1">
      <c r="A9099" s="78">
        <v>9096.0</v>
      </c>
      <c r="C9099" s="78" t="str">
        <f>VLOOKUP(G9099,[1]Macrodata_CCF!$A$3:$D$55,4,FALSE)</f>
        <v>#ERROR!</v>
      </c>
      <c r="E9099" s="79" t="str">
        <f>VLOOKUP(G9099,[1]Macrodata_CCF!$A$3:$B$55,2,FALSE)</f>
        <v>#ERROR!</v>
      </c>
      <c r="F9099" s="78">
        <v>0.0</v>
      </c>
      <c r="G9099" s="80">
        <v>38.0</v>
      </c>
      <c r="H9099" s="81">
        <v>141975.0</v>
      </c>
      <c r="I9099" s="81">
        <v>840000.0</v>
      </c>
      <c r="J9099" s="81">
        <v>856800.0</v>
      </c>
      <c r="K9099" s="81">
        <v>840000.0</v>
      </c>
      <c r="L9099" s="82">
        <v>1.024067905877297</v>
      </c>
      <c r="N9099" s="83">
        <f t="shared" si="1"/>
        <v>1.024067906</v>
      </c>
      <c r="O9099" s="83">
        <f t="shared" si="2"/>
        <v>1</v>
      </c>
      <c r="Q9099" s="83">
        <f t="shared" si="3"/>
        <v>0.8309821429</v>
      </c>
      <c r="R9099" s="83">
        <f t="shared" si="4"/>
        <v>1.024067906</v>
      </c>
      <c r="S9099" s="83" t="b">
        <f t="shared" si="5"/>
        <v>0</v>
      </c>
      <c r="T9099" s="72"/>
      <c r="U9099" s="72"/>
      <c r="V9099" s="72"/>
      <c r="W9099" s="72"/>
      <c r="X9099" s="72"/>
      <c r="Y9099" s="72"/>
      <c r="Z9099" s="72"/>
      <c r="AA9099" s="72"/>
      <c r="AB9099" s="72"/>
      <c r="AC9099" s="72"/>
      <c r="AD9099" s="72"/>
      <c r="AE9099" s="72"/>
      <c r="AF9099" s="72"/>
      <c r="AG9099" s="72"/>
      <c r="AH9099" s="72"/>
      <c r="AI9099" s="72"/>
      <c r="AJ9099" s="72"/>
      <c r="AK9099" s="72"/>
    </row>
    <row r="9100" ht="14.25" customHeight="1">
      <c r="A9100" s="78">
        <v>9097.0</v>
      </c>
      <c r="C9100" s="78" t="str">
        <f>VLOOKUP(G9100,[1]Macrodata_CCF!$A$3:$D$55,4,FALSE)</f>
        <v>#ERROR!</v>
      </c>
      <c r="E9100" s="79" t="str">
        <f>VLOOKUP(G9100,[1]Macrodata_CCF!$A$3:$B$55,2,FALSE)</f>
        <v>#ERROR!</v>
      </c>
      <c r="F9100" s="78">
        <v>1.0</v>
      </c>
      <c r="G9100" s="80">
        <v>15.0</v>
      </c>
      <c r="H9100" s="81">
        <v>385580.0</v>
      </c>
      <c r="I9100" s="81">
        <v>460000.0</v>
      </c>
      <c r="J9100" s="81">
        <v>418325.0</v>
      </c>
      <c r="K9100" s="81">
        <v>460000.0</v>
      </c>
      <c r="L9100" s="82">
        <v>0.4400026874496103</v>
      </c>
      <c r="N9100" s="83">
        <f t="shared" si="1"/>
        <v>0.4400026874</v>
      </c>
      <c r="O9100" s="83">
        <f t="shared" si="2"/>
        <v>0.4400026874</v>
      </c>
      <c r="Q9100" s="83">
        <f t="shared" si="3"/>
        <v>0.1617826087</v>
      </c>
      <c r="R9100" s="83">
        <f t="shared" si="4"/>
        <v>0.4400026874</v>
      </c>
      <c r="S9100" s="83" t="b">
        <f t="shared" si="5"/>
        <v>0</v>
      </c>
      <c r="T9100" s="72"/>
      <c r="U9100" s="72"/>
      <c r="V9100" s="72"/>
      <c r="W9100" s="72"/>
      <c r="X9100" s="72"/>
      <c r="Y9100" s="72"/>
      <c r="Z9100" s="72"/>
      <c r="AA9100" s="72"/>
      <c r="AB9100" s="72"/>
      <c r="AC9100" s="72"/>
      <c r="AD9100" s="72"/>
      <c r="AE9100" s="72"/>
      <c r="AF9100" s="72"/>
      <c r="AG9100" s="72"/>
      <c r="AH9100" s="72"/>
      <c r="AI9100" s="72"/>
      <c r="AJ9100" s="72"/>
      <c r="AK9100" s="72"/>
    </row>
    <row r="9101" ht="14.25" customHeight="1">
      <c r="A9101" s="78">
        <v>9098.0</v>
      </c>
      <c r="C9101" s="78" t="str">
        <f>VLOOKUP(G9101,[1]Macrodata_CCF!$A$3:$D$55,4,FALSE)</f>
        <v>#ERROR!</v>
      </c>
      <c r="E9101" s="79" t="str">
        <f>VLOOKUP(G9101,[1]Macrodata_CCF!$A$3:$B$55,2,FALSE)</f>
        <v>#ERROR!</v>
      </c>
      <c r="F9101" s="78">
        <v>0.0</v>
      </c>
      <c r="G9101" s="80">
        <v>43.0</v>
      </c>
      <c r="H9101" s="81">
        <v>853795.0</v>
      </c>
      <c r="I9101" s="81">
        <v>930000.0</v>
      </c>
      <c r="J9101" s="81">
        <v>866750.0</v>
      </c>
      <c r="K9101" s="81">
        <v>930000.0</v>
      </c>
      <c r="L9101" s="82">
        <v>0.1700019683747785</v>
      </c>
      <c r="N9101" s="83">
        <f t="shared" si="1"/>
        <v>0.1700019684</v>
      </c>
      <c r="O9101" s="83">
        <f t="shared" si="2"/>
        <v>0.1700019684</v>
      </c>
      <c r="Q9101" s="83">
        <f t="shared" si="3"/>
        <v>0.08194086022</v>
      </c>
      <c r="R9101" s="83">
        <f t="shared" si="4"/>
        <v>0.01393010753</v>
      </c>
      <c r="S9101" s="83" t="b">
        <f t="shared" si="5"/>
        <v>0</v>
      </c>
      <c r="T9101" s="72"/>
      <c r="U9101" s="72"/>
      <c r="V9101" s="72"/>
      <c r="W9101" s="72"/>
      <c r="X9101" s="72"/>
      <c r="Y9101" s="72"/>
      <c r="Z9101" s="72"/>
      <c r="AA9101" s="72"/>
      <c r="AB9101" s="72"/>
      <c r="AC9101" s="72"/>
      <c r="AD9101" s="72"/>
      <c r="AE9101" s="72"/>
      <c r="AF9101" s="72"/>
      <c r="AG9101" s="72"/>
      <c r="AH9101" s="72"/>
      <c r="AI9101" s="72"/>
      <c r="AJ9101" s="72"/>
      <c r="AK9101" s="72"/>
    </row>
    <row r="9102" ht="14.25" customHeight="1">
      <c r="A9102" s="78">
        <v>9099.0</v>
      </c>
      <c r="C9102" s="78" t="str">
        <f>VLOOKUP(G9102,[1]Macrodata_CCF!$A$3:$D$55,4,FALSE)</f>
        <v>#ERROR!</v>
      </c>
      <c r="E9102" s="79" t="str">
        <f>VLOOKUP(G9102,[1]Macrodata_CCF!$A$3:$B$55,2,FALSE)</f>
        <v>#ERROR!</v>
      </c>
      <c r="F9102" s="78">
        <v>0.0</v>
      </c>
      <c r="G9102" s="80">
        <v>14.0</v>
      </c>
      <c r="H9102" s="81">
        <v>36680.0</v>
      </c>
      <c r="I9102" s="81">
        <v>640000.0</v>
      </c>
      <c r="J9102" s="81">
        <v>127180.0</v>
      </c>
      <c r="K9102" s="81">
        <v>640000.0</v>
      </c>
      <c r="L9102" s="82">
        <v>0.1500033149903865</v>
      </c>
      <c r="N9102" s="83">
        <f t="shared" si="1"/>
        <v>0.150003315</v>
      </c>
      <c r="O9102" s="83">
        <f t="shared" si="2"/>
        <v>0.150003315</v>
      </c>
      <c r="Q9102" s="83">
        <f t="shared" si="3"/>
        <v>0.9426875</v>
      </c>
      <c r="R9102" s="83">
        <f t="shared" si="4"/>
        <v>0.150003315</v>
      </c>
      <c r="S9102" s="83" t="b">
        <f t="shared" si="5"/>
        <v>0</v>
      </c>
      <c r="T9102" s="72"/>
      <c r="U9102" s="72"/>
      <c r="V9102" s="72"/>
      <c r="W9102" s="72"/>
      <c r="X9102" s="72"/>
      <c r="Y9102" s="72"/>
      <c r="Z9102" s="72"/>
      <c r="AA9102" s="72"/>
      <c r="AB9102" s="72"/>
      <c r="AC9102" s="72"/>
      <c r="AD9102" s="72"/>
      <c r="AE9102" s="72"/>
      <c r="AF9102" s="72"/>
      <c r="AG9102" s="72"/>
      <c r="AH9102" s="72"/>
      <c r="AI9102" s="72"/>
      <c r="AJ9102" s="72"/>
      <c r="AK9102" s="72"/>
    </row>
    <row r="9103" ht="14.25" customHeight="1">
      <c r="A9103" s="78">
        <v>9100.0</v>
      </c>
      <c r="C9103" s="78" t="str">
        <f>VLOOKUP(G9103,[1]Macrodata_CCF!$A$3:$D$55,4,FALSE)</f>
        <v>#ERROR!</v>
      </c>
      <c r="E9103" s="79" t="str">
        <f>VLOOKUP(G9103,[1]Macrodata_CCF!$A$3:$B$55,2,FALSE)</f>
        <v>#ERROR!</v>
      </c>
      <c r="F9103" s="78">
        <v>0.0</v>
      </c>
      <c r="G9103" s="80">
        <v>44.0</v>
      </c>
      <c r="H9103" s="81">
        <v>354570.0</v>
      </c>
      <c r="I9103" s="81">
        <v>970000.0</v>
      </c>
      <c r="J9103" s="81">
        <v>477655.0</v>
      </c>
      <c r="K9103" s="81">
        <v>970000.0</v>
      </c>
      <c r="L9103" s="82">
        <v>0.1999983751198349</v>
      </c>
      <c r="N9103" s="83">
        <f t="shared" si="1"/>
        <v>0.1999983751</v>
      </c>
      <c r="O9103" s="83">
        <f t="shared" si="2"/>
        <v>0.1999983751</v>
      </c>
      <c r="Q9103" s="83">
        <f t="shared" si="3"/>
        <v>0.6344639175</v>
      </c>
      <c r="R9103" s="83">
        <f t="shared" si="4"/>
        <v>0.1999983751</v>
      </c>
      <c r="S9103" s="83" t="b">
        <f t="shared" si="5"/>
        <v>0</v>
      </c>
      <c r="T9103" s="72"/>
      <c r="U9103" s="72"/>
      <c r="V9103" s="72"/>
      <c r="W9103" s="72"/>
      <c r="X9103" s="72"/>
      <c r="Y9103" s="72"/>
      <c r="Z9103" s="72"/>
      <c r="AA9103" s="72"/>
      <c r="AB9103" s="72"/>
      <c r="AC9103" s="72"/>
      <c r="AD9103" s="72"/>
      <c r="AE9103" s="72"/>
      <c r="AF9103" s="72"/>
      <c r="AG9103" s="72"/>
      <c r="AH9103" s="72"/>
      <c r="AI9103" s="72"/>
      <c r="AJ9103" s="72"/>
      <c r="AK9103" s="72"/>
    </row>
    <row r="9104" ht="14.25" customHeight="1">
      <c r="A9104" s="78">
        <v>9101.0</v>
      </c>
      <c r="C9104" s="78" t="str">
        <f>VLOOKUP(G9104,[1]Macrodata_CCF!$A$3:$D$55,4,FALSE)</f>
        <v>#ERROR!</v>
      </c>
      <c r="E9104" s="79" t="str">
        <f>VLOOKUP(G9104,[1]Macrodata_CCF!$A$3:$B$55,2,FALSE)</f>
        <v>#ERROR!</v>
      </c>
      <c r="F9104" s="78">
        <v>0.0</v>
      </c>
      <c r="G9104" s="80">
        <v>15.0</v>
      </c>
      <c r="H9104" s="81">
        <v>257565.0</v>
      </c>
      <c r="I9104" s="81">
        <v>500000.0</v>
      </c>
      <c r="J9104" s="81">
        <v>510000.0</v>
      </c>
      <c r="K9104" s="81">
        <v>500000.0</v>
      </c>
      <c r="L9104" s="82">
        <v>1.041248169612473</v>
      </c>
      <c r="N9104" s="83">
        <f t="shared" si="1"/>
        <v>1.04124817</v>
      </c>
      <c r="O9104" s="83">
        <f t="shared" si="2"/>
        <v>1</v>
      </c>
      <c r="Q9104" s="83">
        <f t="shared" si="3"/>
        <v>0.48487</v>
      </c>
      <c r="R9104" s="83">
        <f t="shared" si="4"/>
        <v>1.04124817</v>
      </c>
      <c r="S9104" s="83" t="b">
        <f t="shared" si="5"/>
        <v>0</v>
      </c>
      <c r="T9104" s="72"/>
      <c r="U9104" s="72"/>
      <c r="V9104" s="72"/>
      <c r="W9104" s="72"/>
      <c r="X9104" s="72"/>
      <c r="Y9104" s="72"/>
      <c r="Z9104" s="72"/>
      <c r="AA9104" s="72"/>
      <c r="AB9104" s="72"/>
      <c r="AC9104" s="72"/>
      <c r="AD9104" s="72"/>
      <c r="AE9104" s="72"/>
      <c r="AF9104" s="72"/>
      <c r="AG9104" s="72"/>
      <c r="AH9104" s="72"/>
      <c r="AI9104" s="72"/>
      <c r="AJ9104" s="72"/>
      <c r="AK9104" s="72"/>
    </row>
    <row r="9105" ht="14.25" customHeight="1">
      <c r="A9105" s="78">
        <v>9102.0</v>
      </c>
      <c r="C9105" s="78" t="str">
        <f>VLOOKUP(G9105,[1]Macrodata_CCF!$A$3:$D$55,4,FALSE)</f>
        <v>#ERROR!</v>
      </c>
      <c r="E9105" s="79" t="str">
        <f>VLOOKUP(G9105,[1]Macrodata_CCF!$A$3:$B$55,2,FALSE)</f>
        <v>#ERROR!</v>
      </c>
      <c r="F9105" s="78">
        <v>0.0</v>
      </c>
      <c r="G9105" s="80">
        <v>8.0</v>
      </c>
      <c r="H9105" s="81">
        <v>0.0</v>
      </c>
      <c r="I9105" s="81">
        <v>930000.0</v>
      </c>
      <c r="J9105" s="81">
        <v>316200.0</v>
      </c>
      <c r="K9105" s="81">
        <v>930000.0</v>
      </c>
      <c r="L9105" s="82">
        <v>0.34</v>
      </c>
      <c r="N9105" s="83">
        <f t="shared" si="1"/>
        <v>0.34</v>
      </c>
      <c r="O9105" s="83">
        <f t="shared" si="2"/>
        <v>0.34</v>
      </c>
      <c r="Q9105" s="83">
        <f t="shared" si="3"/>
        <v>1</v>
      </c>
      <c r="R9105" s="83">
        <f t="shared" si="4"/>
        <v>0.34</v>
      </c>
      <c r="S9105" s="83" t="b">
        <f t="shared" si="5"/>
        <v>0</v>
      </c>
      <c r="T9105" s="72"/>
      <c r="U9105" s="72"/>
      <c r="V9105" s="72"/>
      <c r="W9105" s="72"/>
      <c r="X9105" s="72"/>
      <c r="Y9105" s="72"/>
      <c r="Z9105" s="72"/>
      <c r="AA9105" s="72"/>
      <c r="AB9105" s="72"/>
      <c r="AC9105" s="72"/>
      <c r="AD9105" s="72"/>
      <c r="AE9105" s="72"/>
      <c r="AF9105" s="72"/>
      <c r="AG9105" s="72"/>
      <c r="AH9105" s="72"/>
      <c r="AI9105" s="72"/>
      <c r="AJ9105" s="72"/>
      <c r="AK9105" s="72"/>
    </row>
    <row r="9106" ht="14.25" customHeight="1">
      <c r="A9106" s="78">
        <v>9103.0</v>
      </c>
      <c r="C9106" s="78" t="str">
        <f>VLOOKUP(G9106,[1]Macrodata_CCF!$A$3:$D$55,4,FALSE)</f>
        <v>#ERROR!</v>
      </c>
      <c r="E9106" s="79" t="str">
        <f>VLOOKUP(G9106,[1]Macrodata_CCF!$A$3:$B$55,2,FALSE)</f>
        <v>#ERROR!</v>
      </c>
      <c r="F9106" s="78">
        <v>0.0</v>
      </c>
      <c r="G9106" s="80">
        <v>10.0</v>
      </c>
      <c r="H9106" s="81">
        <v>135500.0</v>
      </c>
      <c r="I9106" s="81">
        <v>160000.0</v>
      </c>
      <c r="J9106" s="81">
        <v>124230.0</v>
      </c>
      <c r="K9106" s="81">
        <v>160000.0</v>
      </c>
      <c r="L9106" s="82">
        <v>-0.46</v>
      </c>
      <c r="N9106" s="83">
        <f t="shared" si="1"/>
        <v>-0.46</v>
      </c>
      <c r="O9106" s="83">
        <f t="shared" si="2"/>
        <v>0</v>
      </c>
      <c r="Q9106" s="83">
        <f t="shared" si="3"/>
        <v>0.153125</v>
      </c>
      <c r="R9106" s="83">
        <f t="shared" si="4"/>
        <v>-0.46</v>
      </c>
      <c r="S9106" s="83" t="b">
        <f t="shared" si="5"/>
        <v>0</v>
      </c>
      <c r="T9106" s="72"/>
      <c r="U9106" s="72"/>
      <c r="V9106" s="72"/>
      <c r="W9106" s="72"/>
      <c r="X9106" s="72"/>
      <c r="Y9106" s="72"/>
      <c r="Z9106" s="72"/>
      <c r="AA9106" s="72"/>
      <c r="AB9106" s="72"/>
      <c r="AC9106" s="72"/>
      <c r="AD9106" s="72"/>
      <c r="AE9106" s="72"/>
      <c r="AF9106" s="72"/>
      <c r="AG9106" s="72"/>
      <c r="AH9106" s="72"/>
      <c r="AI9106" s="72"/>
      <c r="AJ9106" s="72"/>
      <c r="AK9106" s="72"/>
    </row>
    <row r="9107" ht="14.25" customHeight="1">
      <c r="A9107" s="78">
        <v>9104.0</v>
      </c>
      <c r="C9107" s="78" t="str">
        <f>VLOOKUP(G9107,[1]Macrodata_CCF!$A$3:$D$55,4,FALSE)</f>
        <v>#ERROR!</v>
      </c>
      <c r="E9107" s="79" t="str">
        <f>VLOOKUP(G9107,[1]Macrodata_CCF!$A$3:$B$55,2,FALSE)</f>
        <v>#ERROR!</v>
      </c>
      <c r="F9107" s="78">
        <v>0.0</v>
      </c>
      <c r="G9107" s="80">
        <v>48.0</v>
      </c>
      <c r="H9107" s="81">
        <v>359745.0</v>
      </c>
      <c r="I9107" s="81">
        <v>440000.0</v>
      </c>
      <c r="J9107" s="81">
        <v>375795.0</v>
      </c>
      <c r="K9107" s="81">
        <v>440000.0</v>
      </c>
      <c r="L9107" s="82">
        <v>0.1999875397171516</v>
      </c>
      <c r="N9107" s="83">
        <f t="shared" si="1"/>
        <v>0.1999875397</v>
      </c>
      <c r="O9107" s="83">
        <f t="shared" si="2"/>
        <v>0.1999875397</v>
      </c>
      <c r="Q9107" s="83">
        <f t="shared" si="3"/>
        <v>0.1823977273</v>
      </c>
      <c r="R9107" s="83">
        <f t="shared" si="4"/>
        <v>0.1999875397</v>
      </c>
      <c r="S9107" s="83" t="b">
        <f t="shared" si="5"/>
        <v>0</v>
      </c>
      <c r="T9107" s="72"/>
      <c r="U9107" s="72"/>
      <c r="V9107" s="72"/>
      <c r="W9107" s="72"/>
      <c r="X9107" s="72"/>
      <c r="Y9107" s="72"/>
      <c r="Z9107" s="72"/>
      <c r="AA9107" s="72"/>
      <c r="AB9107" s="72"/>
      <c r="AC9107" s="72"/>
      <c r="AD9107" s="72"/>
      <c r="AE9107" s="72"/>
      <c r="AF9107" s="72"/>
      <c r="AG9107" s="72"/>
      <c r="AH9107" s="72"/>
      <c r="AI9107" s="72"/>
      <c r="AJ9107" s="72"/>
      <c r="AK9107" s="72"/>
    </row>
    <row r="9108" ht="14.25" customHeight="1">
      <c r="A9108" s="78">
        <v>9105.0</v>
      </c>
      <c r="C9108" s="78" t="str">
        <f>VLOOKUP(G9108,[1]Macrodata_CCF!$A$3:$D$55,4,FALSE)</f>
        <v>#ERROR!</v>
      </c>
      <c r="E9108" s="79" t="str">
        <f>VLOOKUP(G9108,[1]Macrodata_CCF!$A$3:$B$55,2,FALSE)</f>
        <v>#ERROR!</v>
      </c>
      <c r="F9108" s="78">
        <v>0.0</v>
      </c>
      <c r="G9108" s="80">
        <v>19.0</v>
      </c>
      <c r="H9108" s="81">
        <v>14255.0</v>
      </c>
      <c r="I9108" s="81">
        <v>80000.0</v>
      </c>
      <c r="J9108" s="81">
        <v>23460.0</v>
      </c>
      <c r="K9108" s="81">
        <v>80000.0</v>
      </c>
      <c r="L9108" s="82">
        <v>0.1400106471975055</v>
      </c>
      <c r="N9108" s="83">
        <f t="shared" si="1"/>
        <v>0.1400106472</v>
      </c>
      <c r="O9108" s="83">
        <f t="shared" si="2"/>
        <v>0.1400106472</v>
      </c>
      <c r="Q9108" s="83">
        <f t="shared" si="3"/>
        <v>0.8218125</v>
      </c>
      <c r="R9108" s="83">
        <f t="shared" si="4"/>
        <v>0.1400106472</v>
      </c>
      <c r="S9108" s="83" t="b">
        <f t="shared" si="5"/>
        <v>0</v>
      </c>
      <c r="T9108" s="72"/>
      <c r="U9108" s="72"/>
      <c r="V9108" s="72"/>
      <c r="W9108" s="72"/>
      <c r="X9108" s="72"/>
      <c r="Y9108" s="72"/>
      <c r="Z9108" s="72"/>
      <c r="AA9108" s="72"/>
      <c r="AB9108" s="72"/>
      <c r="AC9108" s="72"/>
      <c r="AD9108" s="72"/>
      <c r="AE9108" s="72"/>
      <c r="AF9108" s="72"/>
      <c r="AG9108" s="72"/>
      <c r="AH9108" s="72"/>
      <c r="AI9108" s="72"/>
      <c r="AJ9108" s="72"/>
      <c r="AK9108" s="72"/>
    </row>
    <row r="9109" ht="14.25" customHeight="1">
      <c r="A9109" s="78">
        <v>9106.0</v>
      </c>
      <c r="C9109" s="78" t="str">
        <f>VLOOKUP(G9109,[1]Macrodata_CCF!$A$3:$D$55,4,FALSE)</f>
        <v>#ERROR!</v>
      </c>
      <c r="E9109" s="79" t="str">
        <f>VLOOKUP(G9109,[1]Macrodata_CCF!$A$3:$B$55,2,FALSE)</f>
        <v>#ERROR!</v>
      </c>
      <c r="F9109" s="78">
        <v>0.0</v>
      </c>
      <c r="G9109" s="80">
        <v>50.0</v>
      </c>
      <c r="H9109" s="81">
        <v>0.0</v>
      </c>
      <c r="I9109" s="81">
        <v>180000.0</v>
      </c>
      <c r="J9109" s="81">
        <v>18000.0</v>
      </c>
      <c r="K9109" s="81">
        <v>270000.0</v>
      </c>
      <c r="L9109" s="82">
        <v>0.1</v>
      </c>
      <c r="N9109" s="83">
        <f t="shared" si="1"/>
        <v>0.1</v>
      </c>
      <c r="O9109" s="83">
        <f t="shared" si="2"/>
        <v>0.1</v>
      </c>
      <c r="Q9109" s="83">
        <f t="shared" si="3"/>
        <v>1</v>
      </c>
      <c r="R9109" s="83">
        <f t="shared" si="4"/>
        <v>0.1</v>
      </c>
      <c r="S9109" s="83" t="b">
        <f t="shared" si="5"/>
        <v>0</v>
      </c>
      <c r="T9109" s="72"/>
      <c r="U9109" s="72"/>
      <c r="V9109" s="72"/>
      <c r="W9109" s="72"/>
      <c r="X9109" s="72"/>
      <c r="Y9109" s="72"/>
      <c r="Z9109" s="72"/>
      <c r="AA9109" s="72"/>
      <c r="AB9109" s="72"/>
      <c r="AC9109" s="72"/>
      <c r="AD9109" s="72"/>
      <c r="AE9109" s="72"/>
      <c r="AF9109" s="72"/>
      <c r="AG9109" s="72"/>
      <c r="AH9109" s="72"/>
      <c r="AI9109" s="72"/>
      <c r="AJ9109" s="72"/>
      <c r="AK9109" s="72"/>
    </row>
    <row r="9110" ht="14.25" customHeight="1">
      <c r="A9110" s="78">
        <v>9107.0</v>
      </c>
      <c r="C9110" s="78" t="str">
        <f>VLOOKUP(G9110,[1]Macrodata_CCF!$A$3:$D$55,4,FALSE)</f>
        <v>#ERROR!</v>
      </c>
      <c r="E9110" s="79" t="str">
        <f>VLOOKUP(G9110,[1]Macrodata_CCF!$A$3:$B$55,2,FALSE)</f>
        <v>#ERROR!</v>
      </c>
      <c r="F9110" s="78">
        <v>0.0</v>
      </c>
      <c r="G9110" s="80">
        <v>35.0</v>
      </c>
      <c r="H9110" s="81">
        <v>503010.0</v>
      </c>
      <c r="I9110" s="81">
        <v>900000.0</v>
      </c>
      <c r="J9110" s="81">
        <v>530800.0</v>
      </c>
      <c r="K9110" s="81">
        <v>1350000.0</v>
      </c>
      <c r="L9110" s="82">
        <v>0.07000176326859618</v>
      </c>
      <c r="N9110" s="83">
        <f t="shared" si="1"/>
        <v>0.07000176327</v>
      </c>
      <c r="O9110" s="83">
        <f t="shared" si="2"/>
        <v>0.07000176327</v>
      </c>
      <c r="Q9110" s="83">
        <f t="shared" si="3"/>
        <v>0.4411</v>
      </c>
      <c r="R9110" s="83">
        <f t="shared" si="4"/>
        <v>0.07000176327</v>
      </c>
      <c r="S9110" s="83" t="b">
        <f t="shared" si="5"/>
        <v>0</v>
      </c>
      <c r="T9110" s="72"/>
      <c r="U9110" s="72"/>
      <c r="V9110" s="72"/>
      <c r="W9110" s="72"/>
      <c r="X9110" s="72"/>
      <c r="Y9110" s="72"/>
      <c r="Z9110" s="72"/>
      <c r="AA9110" s="72"/>
      <c r="AB9110" s="72"/>
      <c r="AC9110" s="72"/>
      <c r="AD9110" s="72"/>
      <c r="AE9110" s="72"/>
      <c r="AF9110" s="72"/>
      <c r="AG9110" s="72"/>
      <c r="AH9110" s="72"/>
      <c r="AI9110" s="72"/>
      <c r="AJ9110" s="72"/>
      <c r="AK9110" s="72"/>
    </row>
    <row r="9111" ht="14.25" customHeight="1">
      <c r="A9111" s="78">
        <v>9108.0</v>
      </c>
      <c r="C9111" s="78" t="str">
        <f>VLOOKUP(G9111,[1]Macrodata_CCF!$A$3:$D$55,4,FALSE)</f>
        <v>#ERROR!</v>
      </c>
      <c r="E9111" s="79" t="str">
        <f>VLOOKUP(G9111,[1]Macrodata_CCF!$A$3:$B$55,2,FALSE)</f>
        <v>#ERROR!</v>
      </c>
      <c r="F9111" s="78">
        <v>0.0</v>
      </c>
      <c r="G9111" s="80">
        <v>19.0</v>
      </c>
      <c r="H9111" s="81">
        <v>13245.0</v>
      </c>
      <c r="I9111" s="81">
        <v>160000.0</v>
      </c>
      <c r="J9111" s="81">
        <v>33790.0</v>
      </c>
      <c r="K9111" s="81">
        <v>160000.0</v>
      </c>
      <c r="L9111" s="82">
        <v>0.1399952301454806</v>
      </c>
      <c r="N9111" s="83">
        <f t="shared" si="1"/>
        <v>0.1399952301</v>
      </c>
      <c r="O9111" s="83">
        <f t="shared" si="2"/>
        <v>0.1399952301</v>
      </c>
      <c r="Q9111" s="83">
        <f t="shared" si="3"/>
        <v>0.91721875</v>
      </c>
      <c r="R9111" s="83">
        <f t="shared" si="4"/>
        <v>0.1399952301</v>
      </c>
      <c r="S9111" s="83" t="b">
        <f t="shared" si="5"/>
        <v>0</v>
      </c>
      <c r="T9111" s="72"/>
      <c r="U9111" s="72"/>
      <c r="V9111" s="72"/>
      <c r="W9111" s="72"/>
      <c r="X9111" s="72"/>
      <c r="Y9111" s="72"/>
      <c r="Z9111" s="72"/>
      <c r="AA9111" s="72"/>
      <c r="AB9111" s="72"/>
      <c r="AC9111" s="72"/>
      <c r="AD9111" s="72"/>
      <c r="AE9111" s="72"/>
      <c r="AF9111" s="72"/>
      <c r="AG9111" s="72"/>
      <c r="AH9111" s="72"/>
      <c r="AI9111" s="72"/>
      <c r="AJ9111" s="72"/>
      <c r="AK9111" s="72"/>
    </row>
    <row r="9112" ht="14.25" customHeight="1">
      <c r="A9112" s="78">
        <v>9109.0</v>
      </c>
      <c r="C9112" s="78" t="str">
        <f>VLOOKUP(G9112,[1]Macrodata_CCF!$A$3:$D$55,4,FALSE)</f>
        <v>#ERROR!</v>
      </c>
      <c r="E9112" s="79" t="str">
        <f>VLOOKUP(G9112,[1]Macrodata_CCF!$A$3:$B$55,2,FALSE)</f>
        <v>#ERROR!</v>
      </c>
      <c r="F9112" s="78">
        <v>0.0</v>
      </c>
      <c r="G9112" s="80">
        <v>23.0</v>
      </c>
      <c r="H9112" s="81">
        <v>265200.0</v>
      </c>
      <c r="I9112" s="81">
        <v>280000.0</v>
      </c>
      <c r="J9112" s="81">
        <v>267570.0</v>
      </c>
      <c r="K9112" s="81">
        <v>280000.0</v>
      </c>
      <c r="L9112" s="82">
        <v>0.1601351351351351</v>
      </c>
      <c r="N9112" s="83">
        <f t="shared" si="1"/>
        <v>0.1601351351</v>
      </c>
      <c r="O9112" s="83">
        <f t="shared" si="2"/>
        <v>0.1601351351</v>
      </c>
      <c r="Q9112" s="83">
        <f t="shared" si="3"/>
        <v>0.05285714286</v>
      </c>
      <c r="R9112" s="83">
        <f t="shared" si="4"/>
        <v>0.008464285714</v>
      </c>
      <c r="S9112" s="83" t="b">
        <f t="shared" si="5"/>
        <v>0</v>
      </c>
      <c r="T9112" s="72"/>
      <c r="U9112" s="72"/>
      <c r="V9112" s="72"/>
      <c r="W9112" s="72"/>
      <c r="X9112" s="72"/>
      <c r="Y9112" s="72"/>
      <c r="Z9112" s="72"/>
      <c r="AA9112" s="72"/>
      <c r="AB9112" s="72"/>
      <c r="AC9112" s="72"/>
      <c r="AD9112" s="72"/>
      <c r="AE9112" s="72"/>
      <c r="AF9112" s="72"/>
      <c r="AG9112" s="72"/>
      <c r="AH9112" s="72"/>
      <c r="AI9112" s="72"/>
      <c r="AJ9112" s="72"/>
      <c r="AK9112" s="72"/>
    </row>
    <row r="9113" ht="14.25" customHeight="1">
      <c r="A9113" s="78">
        <v>9110.0</v>
      </c>
      <c r="C9113" s="78" t="str">
        <f>VLOOKUP(G9113,[1]Macrodata_CCF!$A$3:$D$55,4,FALSE)</f>
        <v>#ERROR!</v>
      </c>
      <c r="E9113" s="79" t="str">
        <f>VLOOKUP(G9113,[1]Macrodata_CCF!$A$3:$B$55,2,FALSE)</f>
        <v>#ERROR!</v>
      </c>
      <c r="F9113" s="78">
        <v>0.0</v>
      </c>
      <c r="G9113" s="80">
        <v>11.0</v>
      </c>
      <c r="H9113" s="81">
        <v>0.0</v>
      </c>
      <c r="I9113" s="81">
        <v>990000.0</v>
      </c>
      <c r="J9113" s="81">
        <v>158400.0</v>
      </c>
      <c r="K9113" s="81">
        <v>990000.0</v>
      </c>
      <c r="L9113" s="82">
        <v>0.16</v>
      </c>
      <c r="N9113" s="83">
        <f t="shared" si="1"/>
        <v>0.16</v>
      </c>
      <c r="O9113" s="83">
        <f t="shared" si="2"/>
        <v>0.16</v>
      </c>
      <c r="Q9113" s="83">
        <f t="shared" si="3"/>
        <v>1</v>
      </c>
      <c r="R9113" s="83">
        <f t="shared" si="4"/>
        <v>0.16</v>
      </c>
      <c r="S9113" s="83" t="b">
        <f t="shared" si="5"/>
        <v>0</v>
      </c>
      <c r="T9113" s="72"/>
      <c r="U9113" s="72"/>
      <c r="V9113" s="72"/>
      <c r="W9113" s="72"/>
      <c r="X9113" s="72"/>
      <c r="Y9113" s="72"/>
      <c r="Z9113" s="72"/>
      <c r="AA9113" s="72"/>
      <c r="AB9113" s="72"/>
      <c r="AC9113" s="72"/>
      <c r="AD9113" s="72"/>
      <c r="AE9113" s="72"/>
      <c r="AF9113" s="72"/>
      <c r="AG9113" s="72"/>
      <c r="AH9113" s="72"/>
      <c r="AI9113" s="72"/>
      <c r="AJ9113" s="72"/>
      <c r="AK9113" s="72"/>
    </row>
    <row r="9114" ht="14.25" customHeight="1">
      <c r="A9114" s="78">
        <v>9111.0</v>
      </c>
      <c r="C9114" s="78" t="str">
        <f>VLOOKUP(G9114,[1]Macrodata_CCF!$A$3:$D$55,4,FALSE)</f>
        <v>#ERROR!</v>
      </c>
      <c r="E9114" s="79" t="str">
        <f>VLOOKUP(G9114,[1]Macrodata_CCF!$A$3:$B$55,2,FALSE)</f>
        <v>#ERROR!</v>
      </c>
      <c r="F9114" s="78">
        <v>0.0</v>
      </c>
      <c r="G9114" s="80">
        <v>14.0</v>
      </c>
      <c r="H9114" s="81">
        <v>490105.0</v>
      </c>
      <c r="I9114" s="81">
        <v>800000.0</v>
      </c>
      <c r="J9114" s="81">
        <v>536590.0</v>
      </c>
      <c r="K9114" s="81">
        <v>800000.0</v>
      </c>
      <c r="L9114" s="82">
        <v>0.1500024201745753</v>
      </c>
      <c r="N9114" s="83">
        <f t="shared" si="1"/>
        <v>0.1500024202</v>
      </c>
      <c r="O9114" s="83">
        <f t="shared" si="2"/>
        <v>0.1500024202</v>
      </c>
      <c r="Q9114" s="83">
        <f t="shared" si="3"/>
        <v>0.38736875</v>
      </c>
      <c r="R9114" s="83">
        <f t="shared" si="4"/>
        <v>0.1500024202</v>
      </c>
      <c r="S9114" s="83" t="b">
        <f t="shared" si="5"/>
        <v>0</v>
      </c>
      <c r="T9114" s="72"/>
      <c r="U9114" s="72"/>
      <c r="V9114" s="72"/>
      <c r="W9114" s="72"/>
      <c r="X9114" s="72"/>
      <c r="Y9114" s="72"/>
      <c r="Z9114" s="72"/>
      <c r="AA9114" s="72"/>
      <c r="AB9114" s="72"/>
      <c r="AC9114" s="72"/>
      <c r="AD9114" s="72"/>
      <c r="AE9114" s="72"/>
      <c r="AF9114" s="72"/>
      <c r="AG9114" s="72"/>
      <c r="AH9114" s="72"/>
      <c r="AI9114" s="72"/>
      <c r="AJ9114" s="72"/>
      <c r="AK9114" s="72"/>
    </row>
    <row r="9115" ht="14.25" customHeight="1">
      <c r="A9115" s="78">
        <v>9112.0</v>
      </c>
      <c r="C9115" s="78" t="str">
        <f>VLOOKUP(G9115,[1]Macrodata_CCF!$A$3:$D$55,4,FALSE)</f>
        <v>#ERROR!</v>
      </c>
      <c r="E9115" s="79" t="str">
        <f>VLOOKUP(G9115,[1]Macrodata_CCF!$A$3:$B$55,2,FALSE)</f>
        <v>#ERROR!</v>
      </c>
      <c r="F9115" s="78">
        <v>0.0</v>
      </c>
      <c r="G9115" s="80">
        <v>11.0</v>
      </c>
      <c r="H9115" s="81">
        <v>382830.0</v>
      </c>
      <c r="I9115" s="81">
        <v>760000.0</v>
      </c>
      <c r="J9115" s="81">
        <v>450720.0</v>
      </c>
      <c r="K9115" s="81">
        <v>988000.0</v>
      </c>
      <c r="L9115" s="82">
        <v>0.1799984092053981</v>
      </c>
      <c r="N9115" s="83">
        <f t="shared" si="1"/>
        <v>0.1799984092</v>
      </c>
      <c r="O9115" s="83">
        <f t="shared" si="2"/>
        <v>0.1799984092</v>
      </c>
      <c r="Q9115" s="83">
        <f t="shared" si="3"/>
        <v>0.4962763158</v>
      </c>
      <c r="R9115" s="83">
        <f t="shared" si="4"/>
        <v>0.1799984092</v>
      </c>
      <c r="S9115" s="83" t="b">
        <f t="shared" si="5"/>
        <v>0</v>
      </c>
      <c r="T9115" s="72"/>
      <c r="U9115" s="72"/>
      <c r="V9115" s="72"/>
      <c r="W9115" s="72"/>
      <c r="X9115" s="72"/>
      <c r="Y9115" s="72"/>
      <c r="Z9115" s="72"/>
      <c r="AA9115" s="72"/>
      <c r="AB9115" s="72"/>
      <c r="AC9115" s="72"/>
      <c r="AD9115" s="72"/>
      <c r="AE9115" s="72"/>
      <c r="AF9115" s="72"/>
      <c r="AG9115" s="72"/>
      <c r="AH9115" s="72"/>
      <c r="AI9115" s="72"/>
      <c r="AJ9115" s="72"/>
      <c r="AK9115" s="72"/>
    </row>
    <row r="9116" ht="14.25" customHeight="1">
      <c r="A9116" s="78">
        <v>9113.0</v>
      </c>
      <c r="C9116" s="78" t="str">
        <f>VLOOKUP(G9116,[1]Macrodata_CCF!$A$3:$D$55,4,FALSE)</f>
        <v>#ERROR!</v>
      </c>
      <c r="E9116" s="79" t="str">
        <f>VLOOKUP(G9116,[1]Macrodata_CCF!$A$3:$B$55,2,FALSE)</f>
        <v>#ERROR!</v>
      </c>
      <c r="F9116" s="78">
        <v>0.0</v>
      </c>
      <c r="G9116" s="80">
        <v>17.0</v>
      </c>
      <c r="H9116" s="81">
        <v>338590.0</v>
      </c>
      <c r="I9116" s="81">
        <v>700000.0</v>
      </c>
      <c r="J9116" s="81">
        <v>403645.0</v>
      </c>
      <c r="K9116" s="81">
        <v>700000.0</v>
      </c>
      <c r="L9116" s="82">
        <v>0.1800033203287126</v>
      </c>
      <c r="N9116" s="83">
        <f t="shared" si="1"/>
        <v>0.1800033203</v>
      </c>
      <c r="O9116" s="83">
        <f t="shared" si="2"/>
        <v>0.1800033203</v>
      </c>
      <c r="Q9116" s="83">
        <f t="shared" si="3"/>
        <v>0.5163</v>
      </c>
      <c r="R9116" s="83">
        <f t="shared" si="4"/>
        <v>0.1800033203</v>
      </c>
      <c r="S9116" s="83" t="b">
        <f t="shared" si="5"/>
        <v>0</v>
      </c>
      <c r="T9116" s="72"/>
      <c r="U9116" s="72"/>
      <c r="V9116" s="72"/>
      <c r="W9116" s="72"/>
      <c r="X9116" s="72"/>
      <c r="Y9116" s="72"/>
      <c r="Z9116" s="72"/>
      <c r="AA9116" s="72"/>
      <c r="AB9116" s="72"/>
      <c r="AC9116" s="72"/>
      <c r="AD9116" s="72"/>
      <c r="AE9116" s="72"/>
      <c r="AF9116" s="72"/>
      <c r="AG9116" s="72"/>
      <c r="AH9116" s="72"/>
      <c r="AI9116" s="72"/>
      <c r="AJ9116" s="72"/>
      <c r="AK9116" s="72"/>
    </row>
    <row r="9117" ht="14.25" customHeight="1">
      <c r="A9117" s="78">
        <v>9114.0</v>
      </c>
      <c r="C9117" s="78" t="str">
        <f>VLOOKUP(G9117,[1]Macrodata_CCF!$A$3:$D$55,4,FALSE)</f>
        <v>#ERROR!</v>
      </c>
      <c r="E9117" s="79" t="str">
        <f>VLOOKUP(G9117,[1]Macrodata_CCF!$A$3:$B$55,2,FALSE)</f>
        <v>#ERROR!</v>
      </c>
      <c r="F9117" s="78">
        <v>0.0</v>
      </c>
      <c r="G9117" s="80">
        <v>40.0</v>
      </c>
      <c r="H9117" s="81">
        <v>574050.0</v>
      </c>
      <c r="I9117" s="81">
        <v>890000.0</v>
      </c>
      <c r="J9117" s="81">
        <v>608805.0</v>
      </c>
      <c r="K9117" s="81">
        <v>890000.0</v>
      </c>
      <c r="L9117" s="82">
        <v>0.1100015825288811</v>
      </c>
      <c r="N9117" s="83">
        <f t="shared" si="1"/>
        <v>0.1100015825</v>
      </c>
      <c r="O9117" s="83">
        <f t="shared" si="2"/>
        <v>0.1100015825</v>
      </c>
      <c r="Q9117" s="83">
        <f t="shared" si="3"/>
        <v>0.355</v>
      </c>
      <c r="R9117" s="83">
        <f t="shared" si="4"/>
        <v>0.1100015825</v>
      </c>
      <c r="S9117" s="83" t="b">
        <f t="shared" si="5"/>
        <v>0</v>
      </c>
      <c r="T9117" s="72"/>
      <c r="U9117" s="72"/>
      <c r="V9117" s="72"/>
      <c r="W9117" s="72"/>
      <c r="X9117" s="72"/>
      <c r="Y9117" s="72"/>
      <c r="Z9117" s="72"/>
      <c r="AA9117" s="72"/>
      <c r="AB9117" s="72"/>
      <c r="AC9117" s="72"/>
      <c r="AD9117" s="72"/>
      <c r="AE9117" s="72"/>
      <c r="AF9117" s="72"/>
      <c r="AG9117" s="72"/>
      <c r="AH9117" s="72"/>
      <c r="AI9117" s="72"/>
      <c r="AJ9117" s="72"/>
      <c r="AK9117" s="72"/>
    </row>
    <row r="9118" ht="14.25" customHeight="1">
      <c r="A9118" s="78">
        <v>9115.0</v>
      </c>
      <c r="C9118" s="78" t="str">
        <f>VLOOKUP(G9118,[1]Macrodata_CCF!$A$3:$D$55,4,FALSE)</f>
        <v>#ERROR!</v>
      </c>
      <c r="E9118" s="79" t="str">
        <f>VLOOKUP(G9118,[1]Macrodata_CCF!$A$3:$B$55,2,FALSE)</f>
        <v>#ERROR!</v>
      </c>
      <c r="F9118" s="78">
        <v>0.0</v>
      </c>
      <c r="G9118" s="80">
        <v>4.0</v>
      </c>
      <c r="H9118" s="81">
        <v>0.0</v>
      </c>
      <c r="I9118" s="81">
        <v>320000.0</v>
      </c>
      <c r="J9118" s="81">
        <v>99200.0</v>
      </c>
      <c r="K9118" s="81">
        <v>320000.0</v>
      </c>
      <c r="L9118" s="82">
        <v>0.31</v>
      </c>
      <c r="N9118" s="83">
        <f t="shared" si="1"/>
        <v>0.31</v>
      </c>
      <c r="O9118" s="83">
        <f t="shared" si="2"/>
        <v>0.31</v>
      </c>
      <c r="Q9118" s="83">
        <f t="shared" si="3"/>
        <v>1</v>
      </c>
      <c r="R9118" s="83">
        <f t="shared" si="4"/>
        <v>0.31</v>
      </c>
      <c r="S9118" s="83" t="b">
        <f t="shared" si="5"/>
        <v>0</v>
      </c>
      <c r="T9118" s="72"/>
      <c r="U9118" s="72"/>
      <c r="V9118" s="72"/>
      <c r="W9118" s="72"/>
      <c r="X9118" s="72"/>
      <c r="Y9118" s="72"/>
      <c r="Z9118" s="72"/>
      <c r="AA9118" s="72"/>
      <c r="AB9118" s="72"/>
      <c r="AC9118" s="72"/>
      <c r="AD9118" s="72"/>
      <c r="AE9118" s="72"/>
      <c r="AF9118" s="72"/>
      <c r="AG9118" s="72"/>
      <c r="AH9118" s="72"/>
      <c r="AI9118" s="72"/>
      <c r="AJ9118" s="72"/>
      <c r="AK9118" s="72"/>
    </row>
    <row r="9119" ht="14.25" customHeight="1">
      <c r="A9119" s="78">
        <v>9116.0</v>
      </c>
      <c r="C9119" s="78" t="str">
        <f>VLOOKUP(G9119,[1]Macrodata_CCF!$A$3:$D$55,4,FALSE)</f>
        <v>#ERROR!</v>
      </c>
      <c r="E9119" s="79" t="str">
        <f>VLOOKUP(G9119,[1]Macrodata_CCF!$A$3:$B$55,2,FALSE)</f>
        <v>#ERROR!</v>
      </c>
      <c r="F9119" s="78">
        <v>0.0</v>
      </c>
      <c r="G9119" s="80">
        <v>3.0</v>
      </c>
      <c r="H9119" s="81">
        <v>165730.0</v>
      </c>
      <c r="I9119" s="81">
        <v>750000.0</v>
      </c>
      <c r="J9119" s="81">
        <v>288425.0</v>
      </c>
      <c r="K9119" s="81">
        <v>750000.0</v>
      </c>
      <c r="L9119" s="82">
        <v>0.209997090386294</v>
      </c>
      <c r="N9119" s="83">
        <f t="shared" si="1"/>
        <v>0.2099970904</v>
      </c>
      <c r="O9119" s="83">
        <f t="shared" si="2"/>
        <v>0.2099970904</v>
      </c>
      <c r="Q9119" s="83">
        <f t="shared" si="3"/>
        <v>0.7790266667</v>
      </c>
      <c r="R9119" s="83">
        <f t="shared" si="4"/>
        <v>0.2099970904</v>
      </c>
      <c r="S9119" s="83" t="b">
        <f t="shared" si="5"/>
        <v>0</v>
      </c>
      <c r="T9119" s="72"/>
      <c r="U9119" s="72"/>
      <c r="V9119" s="72"/>
      <c r="W9119" s="72"/>
      <c r="X9119" s="72"/>
      <c r="Y9119" s="72"/>
      <c r="Z9119" s="72"/>
      <c r="AA9119" s="72"/>
      <c r="AB9119" s="72"/>
      <c r="AC9119" s="72"/>
      <c r="AD9119" s="72"/>
      <c r="AE9119" s="72"/>
      <c r="AF9119" s="72"/>
      <c r="AG9119" s="72"/>
      <c r="AH9119" s="72"/>
      <c r="AI9119" s="72"/>
      <c r="AJ9119" s="72"/>
      <c r="AK9119" s="72"/>
    </row>
    <row r="9120" ht="14.25" customHeight="1">
      <c r="A9120" s="78">
        <v>9117.0</v>
      </c>
      <c r="C9120" s="78" t="str">
        <f>VLOOKUP(G9120,[1]Macrodata_CCF!$A$3:$D$55,4,FALSE)</f>
        <v>#ERROR!</v>
      </c>
      <c r="E9120" s="79" t="str">
        <f>VLOOKUP(G9120,[1]Macrodata_CCF!$A$3:$B$55,2,FALSE)</f>
        <v>#ERROR!</v>
      </c>
      <c r="F9120" s="78">
        <v>0.0</v>
      </c>
      <c r="G9120" s="80">
        <v>38.0</v>
      </c>
      <c r="H9120" s="81">
        <v>0.0</v>
      </c>
      <c r="I9120" s="81">
        <v>680000.0</v>
      </c>
      <c r="J9120" s="81">
        <v>74800.0</v>
      </c>
      <c r="K9120" s="81">
        <v>680000.0</v>
      </c>
      <c r="L9120" s="82">
        <v>0.11</v>
      </c>
      <c r="N9120" s="83">
        <f t="shared" si="1"/>
        <v>0.11</v>
      </c>
      <c r="O9120" s="83">
        <f t="shared" si="2"/>
        <v>0.11</v>
      </c>
      <c r="Q9120" s="83">
        <f t="shared" si="3"/>
        <v>1</v>
      </c>
      <c r="R9120" s="83">
        <f t="shared" si="4"/>
        <v>0.11</v>
      </c>
      <c r="S9120" s="83" t="b">
        <f t="shared" si="5"/>
        <v>0</v>
      </c>
      <c r="T9120" s="72"/>
      <c r="U9120" s="72"/>
      <c r="V9120" s="72"/>
      <c r="W9120" s="72"/>
      <c r="X9120" s="72"/>
      <c r="Y9120" s="72"/>
      <c r="Z9120" s="72"/>
      <c r="AA9120" s="72"/>
      <c r="AB9120" s="72"/>
      <c r="AC9120" s="72"/>
      <c r="AD9120" s="72"/>
      <c r="AE9120" s="72"/>
      <c r="AF9120" s="72"/>
      <c r="AG9120" s="72"/>
      <c r="AH9120" s="72"/>
      <c r="AI9120" s="72"/>
      <c r="AJ9120" s="72"/>
      <c r="AK9120" s="72"/>
    </row>
    <row r="9121" ht="14.25" customHeight="1">
      <c r="A9121" s="78">
        <v>9118.0</v>
      </c>
      <c r="C9121" s="78" t="str">
        <f>VLOOKUP(G9121,[1]Macrodata_CCF!$A$3:$D$55,4,FALSE)</f>
        <v>#ERROR!</v>
      </c>
      <c r="E9121" s="79" t="str">
        <f>VLOOKUP(G9121,[1]Macrodata_CCF!$A$3:$B$55,2,FALSE)</f>
        <v>#ERROR!</v>
      </c>
      <c r="F9121" s="78">
        <v>1.0</v>
      </c>
      <c r="G9121" s="80">
        <v>52.0</v>
      </c>
      <c r="H9121" s="81">
        <v>59585.0</v>
      </c>
      <c r="I9121" s="81">
        <v>90000.0</v>
      </c>
      <c r="J9121" s="81">
        <v>76010.0</v>
      </c>
      <c r="K9121" s="81">
        <v>90000.0</v>
      </c>
      <c r="L9121" s="82">
        <v>0.540029590662502</v>
      </c>
      <c r="N9121" s="83">
        <f t="shared" si="1"/>
        <v>0.5400295907</v>
      </c>
      <c r="O9121" s="83">
        <f t="shared" si="2"/>
        <v>0.5400295907</v>
      </c>
      <c r="Q9121" s="83">
        <f t="shared" si="3"/>
        <v>0.3379444444</v>
      </c>
      <c r="R9121" s="83">
        <f t="shared" si="4"/>
        <v>0.5400295907</v>
      </c>
      <c r="S9121" s="83" t="b">
        <f t="shared" si="5"/>
        <v>0</v>
      </c>
      <c r="T9121" s="72"/>
      <c r="U9121" s="72"/>
      <c r="V9121" s="72"/>
      <c r="W9121" s="72"/>
      <c r="X9121" s="72"/>
      <c r="Y9121" s="72"/>
      <c r="Z9121" s="72"/>
      <c r="AA9121" s="72"/>
      <c r="AB9121" s="72"/>
      <c r="AC9121" s="72"/>
      <c r="AD9121" s="72"/>
      <c r="AE9121" s="72"/>
      <c r="AF9121" s="72"/>
      <c r="AG9121" s="72"/>
      <c r="AH9121" s="72"/>
      <c r="AI9121" s="72"/>
      <c r="AJ9121" s="72"/>
      <c r="AK9121" s="72"/>
    </row>
    <row r="9122" ht="14.25" customHeight="1">
      <c r="A9122" s="78">
        <v>9119.0</v>
      </c>
      <c r="C9122" s="78" t="str">
        <f>VLOOKUP(G9122,[1]Macrodata_CCF!$A$3:$D$55,4,FALSE)</f>
        <v>#ERROR!</v>
      </c>
      <c r="E9122" s="79" t="str">
        <f>VLOOKUP(G9122,[1]Macrodata_CCF!$A$3:$B$55,2,FALSE)</f>
        <v>#ERROR!</v>
      </c>
      <c r="F9122" s="78">
        <v>0.0</v>
      </c>
      <c r="G9122" s="80">
        <v>1.0</v>
      </c>
      <c r="H9122" s="81">
        <v>94505.0</v>
      </c>
      <c r="I9122" s="81">
        <v>230000.0</v>
      </c>
      <c r="J9122" s="81">
        <v>144640.0</v>
      </c>
      <c r="K9122" s="81">
        <v>230000.0</v>
      </c>
      <c r="L9122" s="82">
        <v>0.3700136536403557</v>
      </c>
      <c r="N9122" s="83">
        <f t="shared" si="1"/>
        <v>0.3700136536</v>
      </c>
      <c r="O9122" s="83">
        <f t="shared" si="2"/>
        <v>0.3700136536</v>
      </c>
      <c r="Q9122" s="83">
        <f t="shared" si="3"/>
        <v>0.5891086957</v>
      </c>
      <c r="R9122" s="83">
        <f t="shared" si="4"/>
        <v>0.3700136536</v>
      </c>
      <c r="S9122" s="83" t="b">
        <f t="shared" si="5"/>
        <v>0</v>
      </c>
      <c r="T9122" s="72"/>
      <c r="U9122" s="72"/>
      <c r="V9122" s="72"/>
      <c r="W9122" s="72"/>
      <c r="X9122" s="72"/>
      <c r="Y9122" s="72"/>
      <c r="Z9122" s="72"/>
      <c r="AA9122" s="72"/>
      <c r="AB9122" s="72"/>
      <c r="AC9122" s="72"/>
      <c r="AD9122" s="72"/>
      <c r="AE9122" s="72"/>
      <c r="AF9122" s="72"/>
      <c r="AG9122" s="72"/>
      <c r="AH9122" s="72"/>
      <c r="AI9122" s="72"/>
      <c r="AJ9122" s="72"/>
      <c r="AK9122" s="72"/>
    </row>
    <row r="9123" ht="14.25" customHeight="1">
      <c r="A9123" s="78">
        <v>9120.0</v>
      </c>
      <c r="C9123" s="78" t="str">
        <f>VLOOKUP(G9123,[1]Macrodata_CCF!$A$3:$D$55,4,FALSE)</f>
        <v>#ERROR!</v>
      </c>
      <c r="E9123" s="79" t="str">
        <f>VLOOKUP(G9123,[1]Macrodata_CCF!$A$3:$B$55,2,FALSE)</f>
        <v>#ERROR!</v>
      </c>
      <c r="F9123" s="78">
        <v>0.0</v>
      </c>
      <c r="G9123" s="80">
        <v>13.0</v>
      </c>
      <c r="H9123" s="81">
        <v>905615.0</v>
      </c>
      <c r="I9123" s="81">
        <v>920000.0</v>
      </c>
      <c r="J9123" s="81">
        <v>907775.0</v>
      </c>
      <c r="K9123" s="81">
        <v>920000.0</v>
      </c>
      <c r="L9123" s="82">
        <v>0.1501564129301356</v>
      </c>
      <c r="N9123" s="83">
        <f t="shared" si="1"/>
        <v>0.1501564129</v>
      </c>
      <c r="O9123" s="83">
        <f t="shared" si="2"/>
        <v>0.1501564129</v>
      </c>
      <c r="Q9123" s="83">
        <f t="shared" si="3"/>
        <v>0.01563586957</v>
      </c>
      <c r="R9123" s="83">
        <f t="shared" si="4"/>
        <v>0.002347826087</v>
      </c>
      <c r="S9123" s="83" t="b">
        <f t="shared" si="5"/>
        <v>0</v>
      </c>
      <c r="T9123" s="72"/>
      <c r="U9123" s="72"/>
      <c r="V9123" s="72"/>
      <c r="W9123" s="72"/>
      <c r="X9123" s="72"/>
      <c r="Y9123" s="72"/>
      <c r="Z9123" s="72"/>
      <c r="AA9123" s="72"/>
      <c r="AB9123" s="72"/>
      <c r="AC9123" s="72"/>
      <c r="AD9123" s="72"/>
      <c r="AE9123" s="72"/>
      <c r="AF9123" s="72"/>
      <c r="AG9123" s="72"/>
      <c r="AH9123" s="72"/>
      <c r="AI9123" s="72"/>
      <c r="AJ9123" s="72"/>
      <c r="AK9123" s="72"/>
    </row>
    <row r="9124" ht="14.25" customHeight="1">
      <c r="A9124" s="78">
        <v>9121.0</v>
      </c>
      <c r="C9124" s="78" t="str">
        <f>VLOOKUP(G9124,[1]Macrodata_CCF!$A$3:$D$55,4,FALSE)</f>
        <v>#ERROR!</v>
      </c>
      <c r="E9124" s="79" t="str">
        <f>VLOOKUP(G9124,[1]Macrodata_CCF!$A$3:$B$55,2,FALSE)</f>
        <v>#ERROR!</v>
      </c>
      <c r="F9124" s="78">
        <v>0.0</v>
      </c>
      <c r="G9124" s="80">
        <v>40.0</v>
      </c>
      <c r="H9124" s="81">
        <v>43820.0</v>
      </c>
      <c r="I9124" s="81">
        <v>540000.0</v>
      </c>
      <c r="J9124" s="81">
        <v>83515.0</v>
      </c>
      <c r="K9124" s="81">
        <v>540000.0</v>
      </c>
      <c r="L9124" s="82">
        <v>0.08000120923858277</v>
      </c>
      <c r="N9124" s="83">
        <f t="shared" si="1"/>
        <v>0.08000120924</v>
      </c>
      <c r="O9124" s="83">
        <f t="shared" si="2"/>
        <v>0.08000120924</v>
      </c>
      <c r="Q9124" s="83">
        <f t="shared" si="3"/>
        <v>0.9188518519</v>
      </c>
      <c r="R9124" s="83">
        <f t="shared" si="4"/>
        <v>0.08000120924</v>
      </c>
      <c r="S9124" s="83" t="b">
        <f t="shared" si="5"/>
        <v>0</v>
      </c>
      <c r="T9124" s="72"/>
      <c r="U9124" s="72"/>
      <c r="V9124" s="72"/>
      <c r="W9124" s="72"/>
      <c r="X9124" s="72"/>
      <c r="Y9124" s="72"/>
      <c r="Z9124" s="72"/>
      <c r="AA9124" s="72"/>
      <c r="AB9124" s="72"/>
      <c r="AC9124" s="72"/>
      <c r="AD9124" s="72"/>
      <c r="AE9124" s="72"/>
      <c r="AF9124" s="72"/>
      <c r="AG9124" s="72"/>
      <c r="AH9124" s="72"/>
      <c r="AI9124" s="72"/>
      <c r="AJ9124" s="72"/>
      <c r="AK9124" s="72"/>
    </row>
    <row r="9125" ht="14.25" customHeight="1">
      <c r="A9125" s="78">
        <v>9122.0</v>
      </c>
      <c r="C9125" s="78" t="str">
        <f>VLOOKUP(G9125,[1]Macrodata_CCF!$A$3:$D$55,4,FALSE)</f>
        <v>#ERROR!</v>
      </c>
      <c r="E9125" s="79" t="str">
        <f>VLOOKUP(G9125,[1]Macrodata_CCF!$A$3:$B$55,2,FALSE)</f>
        <v>#ERROR!</v>
      </c>
      <c r="F9125" s="78">
        <v>0.0</v>
      </c>
      <c r="G9125" s="80">
        <v>27.0</v>
      </c>
      <c r="H9125" s="81">
        <v>100230.0</v>
      </c>
      <c r="I9125" s="81">
        <v>210000.0</v>
      </c>
      <c r="J9125" s="81">
        <v>116695.0</v>
      </c>
      <c r="K9125" s="81">
        <v>210000.0</v>
      </c>
      <c r="L9125" s="82">
        <v>0.1499954450214084</v>
      </c>
      <c r="N9125" s="83">
        <f t="shared" si="1"/>
        <v>0.149995445</v>
      </c>
      <c r="O9125" s="83">
        <f t="shared" si="2"/>
        <v>0.149995445</v>
      </c>
      <c r="Q9125" s="83">
        <f t="shared" si="3"/>
        <v>0.5227142857</v>
      </c>
      <c r="R9125" s="83">
        <f t="shared" si="4"/>
        <v>0.149995445</v>
      </c>
      <c r="S9125" s="83" t="b">
        <f t="shared" si="5"/>
        <v>0</v>
      </c>
      <c r="T9125" s="72"/>
      <c r="U9125" s="72"/>
      <c r="V9125" s="72"/>
      <c r="W9125" s="72"/>
      <c r="X9125" s="72"/>
      <c r="Y9125" s="72"/>
      <c r="Z9125" s="72"/>
      <c r="AA9125" s="72"/>
      <c r="AB9125" s="72"/>
      <c r="AC9125" s="72"/>
      <c r="AD9125" s="72"/>
      <c r="AE9125" s="72"/>
      <c r="AF9125" s="72"/>
      <c r="AG9125" s="72"/>
      <c r="AH9125" s="72"/>
      <c r="AI9125" s="72"/>
      <c r="AJ9125" s="72"/>
      <c r="AK9125" s="72"/>
    </row>
    <row r="9126" ht="14.25" customHeight="1">
      <c r="A9126" s="78">
        <v>9123.0</v>
      </c>
      <c r="C9126" s="78" t="str">
        <f>VLOOKUP(G9126,[1]Macrodata_CCF!$A$3:$D$55,4,FALSE)</f>
        <v>#ERROR!</v>
      </c>
      <c r="E9126" s="79" t="str">
        <f>VLOOKUP(G9126,[1]Macrodata_CCF!$A$3:$B$55,2,FALSE)</f>
        <v>#ERROR!</v>
      </c>
      <c r="F9126" s="78">
        <v>0.0</v>
      </c>
      <c r="G9126" s="80">
        <v>34.0</v>
      </c>
      <c r="H9126" s="81">
        <v>112760.0</v>
      </c>
      <c r="I9126" s="81">
        <v>820000.0</v>
      </c>
      <c r="J9126" s="81">
        <v>126905.0</v>
      </c>
      <c r="K9126" s="81">
        <v>820000.0</v>
      </c>
      <c r="L9126" s="82">
        <v>0.02000028278943499</v>
      </c>
      <c r="N9126" s="83">
        <f t="shared" si="1"/>
        <v>0.02000028279</v>
      </c>
      <c r="O9126" s="83">
        <f t="shared" si="2"/>
        <v>0.02000028279</v>
      </c>
      <c r="Q9126" s="83">
        <f t="shared" si="3"/>
        <v>0.8624878049</v>
      </c>
      <c r="R9126" s="83">
        <f t="shared" si="4"/>
        <v>0.02000028279</v>
      </c>
      <c r="S9126" s="83" t="b">
        <f t="shared" si="5"/>
        <v>0</v>
      </c>
      <c r="T9126" s="72"/>
      <c r="U9126" s="72"/>
      <c r="V9126" s="72"/>
      <c r="W9126" s="72"/>
      <c r="X9126" s="72"/>
      <c r="Y9126" s="72"/>
      <c r="Z9126" s="72"/>
      <c r="AA9126" s="72"/>
      <c r="AB9126" s="72"/>
      <c r="AC9126" s="72"/>
      <c r="AD9126" s="72"/>
      <c r="AE9126" s="72"/>
      <c r="AF9126" s="72"/>
      <c r="AG9126" s="72"/>
      <c r="AH9126" s="72"/>
      <c r="AI9126" s="72"/>
      <c r="AJ9126" s="72"/>
      <c r="AK9126" s="72"/>
    </row>
    <row r="9127" ht="14.25" customHeight="1">
      <c r="A9127" s="78">
        <v>9124.0</v>
      </c>
      <c r="C9127" s="78" t="str">
        <f>VLOOKUP(G9127,[1]Macrodata_CCF!$A$3:$D$55,4,FALSE)</f>
        <v>#ERROR!</v>
      </c>
      <c r="E9127" s="79" t="str">
        <f>VLOOKUP(G9127,[1]Macrodata_CCF!$A$3:$B$55,2,FALSE)</f>
        <v>#ERROR!</v>
      </c>
      <c r="F9127" s="78">
        <v>0.0</v>
      </c>
      <c r="G9127" s="80">
        <v>7.0</v>
      </c>
      <c r="H9127" s="81">
        <v>0.0</v>
      </c>
      <c r="I9127" s="81">
        <v>750000.0</v>
      </c>
      <c r="J9127" s="81">
        <v>187500.0</v>
      </c>
      <c r="K9127" s="81">
        <v>750000.0</v>
      </c>
      <c r="L9127" s="82">
        <v>0.25</v>
      </c>
      <c r="N9127" s="83">
        <f t="shared" si="1"/>
        <v>0.25</v>
      </c>
      <c r="O9127" s="83">
        <f t="shared" si="2"/>
        <v>0.25</v>
      </c>
      <c r="Q9127" s="83">
        <f t="shared" si="3"/>
        <v>1</v>
      </c>
      <c r="R9127" s="83">
        <f t="shared" si="4"/>
        <v>0.25</v>
      </c>
      <c r="S9127" s="83" t="b">
        <f t="shared" si="5"/>
        <v>0</v>
      </c>
      <c r="T9127" s="72"/>
      <c r="U9127" s="72"/>
      <c r="V9127" s="72"/>
      <c r="W9127" s="72"/>
      <c r="X9127" s="72"/>
      <c r="Y9127" s="72"/>
      <c r="Z9127" s="72"/>
      <c r="AA9127" s="72"/>
      <c r="AB9127" s="72"/>
      <c r="AC9127" s="72"/>
      <c r="AD9127" s="72"/>
      <c r="AE9127" s="72"/>
      <c r="AF9127" s="72"/>
      <c r="AG9127" s="72"/>
      <c r="AH9127" s="72"/>
      <c r="AI9127" s="72"/>
      <c r="AJ9127" s="72"/>
      <c r="AK9127" s="72"/>
    </row>
    <row r="9128" ht="14.25" customHeight="1">
      <c r="A9128" s="78">
        <v>9125.0</v>
      </c>
      <c r="C9128" s="78" t="str">
        <f>VLOOKUP(G9128,[1]Macrodata_CCF!$A$3:$D$55,4,FALSE)</f>
        <v>#ERROR!</v>
      </c>
      <c r="E9128" s="79" t="str">
        <f>VLOOKUP(G9128,[1]Macrodata_CCF!$A$3:$B$55,2,FALSE)</f>
        <v>#ERROR!</v>
      </c>
      <c r="F9128" s="78">
        <v>0.0</v>
      </c>
      <c r="G9128" s="80">
        <v>30.0</v>
      </c>
      <c r="H9128" s="81">
        <v>0.0</v>
      </c>
      <c r="I9128" s="81">
        <v>870000.0</v>
      </c>
      <c r="J9128" s="81">
        <v>139200.0</v>
      </c>
      <c r="K9128" s="81">
        <v>870000.0</v>
      </c>
      <c r="L9128" s="82">
        <v>0.16</v>
      </c>
      <c r="N9128" s="83">
        <f t="shared" si="1"/>
        <v>0.16</v>
      </c>
      <c r="O9128" s="83">
        <f t="shared" si="2"/>
        <v>0.16</v>
      </c>
      <c r="Q9128" s="83">
        <f t="shared" si="3"/>
        <v>1</v>
      </c>
      <c r="R9128" s="83">
        <f t="shared" si="4"/>
        <v>0.16</v>
      </c>
      <c r="S9128" s="83" t="b">
        <f t="shared" si="5"/>
        <v>0</v>
      </c>
      <c r="T9128" s="72"/>
      <c r="U9128" s="72"/>
      <c r="V9128" s="72"/>
      <c r="W9128" s="72"/>
      <c r="X9128" s="72"/>
      <c r="Y9128" s="72"/>
      <c r="Z9128" s="72"/>
      <c r="AA9128" s="72"/>
      <c r="AB9128" s="72"/>
      <c r="AC9128" s="72"/>
      <c r="AD9128" s="72"/>
      <c r="AE9128" s="72"/>
      <c r="AF9128" s="72"/>
      <c r="AG9128" s="72"/>
      <c r="AH9128" s="72"/>
      <c r="AI9128" s="72"/>
      <c r="AJ9128" s="72"/>
      <c r="AK9128" s="72"/>
    </row>
    <row r="9129" ht="14.25" customHeight="1">
      <c r="A9129" s="78">
        <v>9126.0</v>
      </c>
      <c r="C9129" s="78" t="str">
        <f>VLOOKUP(G9129,[1]Macrodata_CCF!$A$3:$D$55,4,FALSE)</f>
        <v>#ERROR!</v>
      </c>
      <c r="E9129" s="79" t="str">
        <f>VLOOKUP(G9129,[1]Macrodata_CCF!$A$3:$B$55,2,FALSE)</f>
        <v>#ERROR!</v>
      </c>
      <c r="F9129" s="78">
        <v>0.0</v>
      </c>
      <c r="G9129" s="80">
        <v>33.0</v>
      </c>
      <c r="H9129" s="81">
        <v>36190.0</v>
      </c>
      <c r="I9129" s="81">
        <v>510000.0</v>
      </c>
      <c r="J9129" s="81">
        <v>116740.0</v>
      </c>
      <c r="K9129" s="81">
        <v>510000.0</v>
      </c>
      <c r="L9129" s="82">
        <v>0.1700048542664781</v>
      </c>
      <c r="N9129" s="83">
        <f t="shared" si="1"/>
        <v>0.1700048543</v>
      </c>
      <c r="O9129" s="83">
        <f t="shared" si="2"/>
        <v>0.1700048543</v>
      </c>
      <c r="Q9129" s="83">
        <f t="shared" si="3"/>
        <v>0.9290392157</v>
      </c>
      <c r="R9129" s="83">
        <f t="shared" si="4"/>
        <v>0.1700048543</v>
      </c>
      <c r="S9129" s="83" t="b">
        <f t="shared" si="5"/>
        <v>0</v>
      </c>
      <c r="T9129" s="72"/>
      <c r="U9129" s="72"/>
      <c r="V9129" s="72"/>
      <c r="W9129" s="72"/>
      <c r="X9129" s="72"/>
      <c r="Y9129" s="72"/>
      <c r="Z9129" s="72"/>
      <c r="AA9129" s="72"/>
      <c r="AB9129" s="72"/>
      <c r="AC9129" s="72"/>
      <c r="AD9129" s="72"/>
      <c r="AE9129" s="72"/>
      <c r="AF9129" s="72"/>
      <c r="AG9129" s="72"/>
      <c r="AH9129" s="72"/>
      <c r="AI9129" s="72"/>
      <c r="AJ9129" s="72"/>
      <c r="AK9129" s="72"/>
    </row>
    <row r="9130" ht="14.25" customHeight="1">
      <c r="A9130" s="78">
        <v>9127.0</v>
      </c>
      <c r="C9130" s="78" t="str">
        <f>VLOOKUP(G9130,[1]Macrodata_CCF!$A$3:$D$55,4,FALSE)</f>
        <v>#ERROR!</v>
      </c>
      <c r="E9130" s="79" t="str">
        <f>VLOOKUP(G9130,[1]Macrodata_CCF!$A$3:$B$55,2,FALSE)</f>
        <v>#ERROR!</v>
      </c>
      <c r="F9130" s="78">
        <v>0.0</v>
      </c>
      <c r="G9130" s="80">
        <v>8.0</v>
      </c>
      <c r="H9130" s="81">
        <v>0.0</v>
      </c>
      <c r="I9130" s="81">
        <v>340000.0</v>
      </c>
      <c r="J9130" s="81">
        <v>0.0</v>
      </c>
      <c r="K9130" s="81">
        <v>340000.0</v>
      </c>
      <c r="L9130" s="82">
        <v>0.0</v>
      </c>
      <c r="N9130" s="83">
        <f t="shared" si="1"/>
        <v>0</v>
      </c>
      <c r="O9130" s="83">
        <f t="shared" si="2"/>
        <v>0</v>
      </c>
      <c r="Q9130" s="83">
        <f t="shared" si="3"/>
        <v>1</v>
      </c>
      <c r="R9130" s="83">
        <f t="shared" si="4"/>
        <v>0</v>
      </c>
      <c r="S9130" s="83" t="b">
        <f t="shared" si="5"/>
        <v>0</v>
      </c>
      <c r="T9130" s="72"/>
      <c r="U9130" s="72"/>
      <c r="V9130" s="72"/>
      <c r="W9130" s="72"/>
      <c r="X9130" s="72"/>
      <c r="Y9130" s="72"/>
      <c r="Z9130" s="72"/>
      <c r="AA9130" s="72"/>
      <c r="AB9130" s="72"/>
      <c r="AC9130" s="72"/>
      <c r="AD9130" s="72"/>
      <c r="AE9130" s="72"/>
      <c r="AF9130" s="72"/>
      <c r="AG9130" s="72"/>
      <c r="AH9130" s="72"/>
      <c r="AI9130" s="72"/>
      <c r="AJ9130" s="72"/>
      <c r="AK9130" s="72"/>
    </row>
    <row r="9131" ht="14.25" customHeight="1">
      <c r="A9131" s="78">
        <v>9128.0</v>
      </c>
      <c r="C9131" s="78" t="str">
        <f>VLOOKUP(G9131,[1]Macrodata_CCF!$A$3:$D$55,4,FALSE)</f>
        <v>#ERROR!</v>
      </c>
      <c r="E9131" s="79" t="str">
        <f>VLOOKUP(G9131,[1]Macrodata_CCF!$A$3:$B$55,2,FALSE)</f>
        <v>#ERROR!</v>
      </c>
      <c r="F9131" s="78">
        <v>0.0</v>
      </c>
      <c r="G9131" s="80">
        <v>43.0</v>
      </c>
      <c r="H9131" s="81">
        <v>162475.0</v>
      </c>
      <c r="I9131" s="81">
        <v>190000.0</v>
      </c>
      <c r="J9131" s="81">
        <v>166330.0</v>
      </c>
      <c r="K9131" s="81">
        <v>190000.0</v>
      </c>
      <c r="L9131" s="82">
        <v>0.1400544959128065</v>
      </c>
      <c r="N9131" s="83">
        <f t="shared" si="1"/>
        <v>0.1400544959</v>
      </c>
      <c r="O9131" s="83">
        <f t="shared" si="2"/>
        <v>0.1400544959</v>
      </c>
      <c r="Q9131" s="83">
        <f t="shared" si="3"/>
        <v>0.1448684211</v>
      </c>
      <c r="R9131" s="83">
        <f t="shared" si="4"/>
        <v>0.1400544959</v>
      </c>
      <c r="S9131" s="83" t="b">
        <f t="shared" si="5"/>
        <v>0</v>
      </c>
      <c r="T9131" s="72"/>
      <c r="U9131" s="72"/>
      <c r="V9131" s="72"/>
      <c r="W9131" s="72"/>
      <c r="X9131" s="72"/>
      <c r="Y9131" s="72"/>
      <c r="Z9131" s="72"/>
      <c r="AA9131" s="72"/>
      <c r="AB9131" s="72"/>
      <c r="AC9131" s="72"/>
      <c r="AD9131" s="72"/>
      <c r="AE9131" s="72"/>
      <c r="AF9131" s="72"/>
      <c r="AG9131" s="72"/>
      <c r="AH9131" s="72"/>
      <c r="AI9131" s="72"/>
      <c r="AJ9131" s="72"/>
      <c r="AK9131" s="72"/>
    </row>
    <row r="9132" ht="14.25" customHeight="1">
      <c r="A9132" s="78">
        <v>9129.0</v>
      </c>
      <c r="C9132" s="78" t="str">
        <f>VLOOKUP(G9132,[1]Macrodata_CCF!$A$3:$D$55,4,FALSE)</f>
        <v>#ERROR!</v>
      </c>
      <c r="E9132" s="79" t="str">
        <f>VLOOKUP(G9132,[1]Macrodata_CCF!$A$3:$B$55,2,FALSE)</f>
        <v>#ERROR!</v>
      </c>
      <c r="F9132" s="78">
        <v>0.0</v>
      </c>
      <c r="G9132" s="80">
        <v>45.0</v>
      </c>
      <c r="H9132" s="81">
        <v>279590.0</v>
      </c>
      <c r="I9132" s="81">
        <v>930000.0</v>
      </c>
      <c r="J9132" s="81">
        <v>370645.0</v>
      </c>
      <c r="K9132" s="81">
        <v>1767000.0</v>
      </c>
      <c r="L9132" s="82">
        <v>0.1399963100198336</v>
      </c>
      <c r="N9132" s="83">
        <f t="shared" si="1"/>
        <v>0.13999631</v>
      </c>
      <c r="O9132" s="83">
        <f t="shared" si="2"/>
        <v>0.13999631</v>
      </c>
      <c r="Q9132" s="83">
        <f t="shared" si="3"/>
        <v>0.6993655914</v>
      </c>
      <c r="R9132" s="83">
        <f t="shared" si="4"/>
        <v>0.13999631</v>
      </c>
      <c r="S9132" s="83" t="b">
        <f t="shared" si="5"/>
        <v>0</v>
      </c>
      <c r="T9132" s="72"/>
      <c r="U9132" s="72"/>
      <c r="V9132" s="72"/>
      <c r="W9132" s="72"/>
      <c r="X9132" s="72"/>
      <c r="Y9132" s="72"/>
      <c r="Z9132" s="72"/>
      <c r="AA9132" s="72"/>
      <c r="AB9132" s="72"/>
      <c r="AC9132" s="72"/>
      <c r="AD9132" s="72"/>
      <c r="AE9132" s="72"/>
      <c r="AF9132" s="72"/>
      <c r="AG9132" s="72"/>
      <c r="AH9132" s="72"/>
      <c r="AI9132" s="72"/>
      <c r="AJ9132" s="72"/>
      <c r="AK9132" s="72"/>
    </row>
    <row r="9133" ht="14.25" customHeight="1">
      <c r="A9133" s="78">
        <v>9130.0</v>
      </c>
      <c r="C9133" s="78" t="str">
        <f>VLOOKUP(G9133,[1]Macrodata_CCF!$A$3:$D$55,4,FALSE)</f>
        <v>#ERROR!</v>
      </c>
      <c r="E9133" s="79" t="str">
        <f>VLOOKUP(G9133,[1]Macrodata_CCF!$A$3:$B$55,2,FALSE)</f>
        <v>#ERROR!</v>
      </c>
      <c r="F9133" s="78">
        <v>0.0</v>
      </c>
      <c r="G9133" s="80">
        <v>9.0</v>
      </c>
      <c r="H9133" s="81">
        <v>146275.0</v>
      </c>
      <c r="I9133" s="81">
        <v>230000.0</v>
      </c>
      <c r="J9133" s="81">
        <v>167205.0</v>
      </c>
      <c r="K9133" s="81">
        <v>230000.0</v>
      </c>
      <c r="L9133" s="82">
        <v>0.2499850701702001</v>
      </c>
      <c r="N9133" s="83">
        <f t="shared" si="1"/>
        <v>0.2499850702</v>
      </c>
      <c r="O9133" s="83">
        <f t="shared" si="2"/>
        <v>0.2499850702</v>
      </c>
      <c r="Q9133" s="83">
        <f t="shared" si="3"/>
        <v>0.3640217391</v>
      </c>
      <c r="R9133" s="83">
        <f t="shared" si="4"/>
        <v>0.2499850702</v>
      </c>
      <c r="S9133" s="83" t="b">
        <f t="shared" si="5"/>
        <v>0</v>
      </c>
      <c r="T9133" s="72"/>
      <c r="U9133" s="72"/>
      <c r="V9133" s="72"/>
      <c r="W9133" s="72"/>
      <c r="X9133" s="72"/>
      <c r="Y9133" s="72"/>
      <c r="Z9133" s="72"/>
      <c r="AA9133" s="72"/>
      <c r="AB9133" s="72"/>
      <c r="AC9133" s="72"/>
      <c r="AD9133" s="72"/>
      <c r="AE9133" s="72"/>
      <c r="AF9133" s="72"/>
      <c r="AG9133" s="72"/>
      <c r="AH9133" s="72"/>
      <c r="AI9133" s="72"/>
      <c r="AJ9133" s="72"/>
      <c r="AK9133" s="72"/>
    </row>
    <row r="9134" ht="14.25" customHeight="1">
      <c r="A9134" s="78">
        <v>9131.0</v>
      </c>
      <c r="C9134" s="78" t="str">
        <f>VLOOKUP(G9134,[1]Macrodata_CCF!$A$3:$D$55,4,FALSE)</f>
        <v>#ERROR!</v>
      </c>
      <c r="E9134" s="79" t="str">
        <f>VLOOKUP(G9134,[1]Macrodata_CCF!$A$3:$B$55,2,FALSE)</f>
        <v>#ERROR!</v>
      </c>
      <c r="F9134" s="78">
        <v>0.0</v>
      </c>
      <c r="G9134" s="80">
        <v>21.0</v>
      </c>
      <c r="H9134" s="81">
        <v>28080.0</v>
      </c>
      <c r="I9134" s="81">
        <v>30000.0</v>
      </c>
      <c r="J9134" s="81">
        <v>28385.0</v>
      </c>
      <c r="K9134" s="81">
        <v>30000.0</v>
      </c>
      <c r="L9134" s="82">
        <v>0.1588541666666667</v>
      </c>
      <c r="N9134" s="83">
        <f t="shared" si="1"/>
        <v>0.1588541667</v>
      </c>
      <c r="O9134" s="83">
        <f t="shared" si="2"/>
        <v>0.1588541667</v>
      </c>
      <c r="Q9134" s="83">
        <f t="shared" si="3"/>
        <v>0.064</v>
      </c>
      <c r="R9134" s="83">
        <f t="shared" si="4"/>
        <v>0.01016666667</v>
      </c>
      <c r="S9134" s="83" t="b">
        <f t="shared" si="5"/>
        <v>0</v>
      </c>
      <c r="T9134" s="72"/>
      <c r="U9134" s="72"/>
      <c r="V9134" s="72"/>
      <c r="W9134" s="72"/>
      <c r="X9134" s="72"/>
      <c r="Y9134" s="72"/>
      <c r="Z9134" s="72"/>
      <c r="AA9134" s="72"/>
      <c r="AB9134" s="72"/>
      <c r="AC9134" s="72"/>
      <c r="AD9134" s="72"/>
      <c r="AE9134" s="72"/>
      <c r="AF9134" s="72"/>
      <c r="AG9134" s="72"/>
      <c r="AH9134" s="72"/>
      <c r="AI9134" s="72"/>
      <c r="AJ9134" s="72"/>
      <c r="AK9134" s="72"/>
    </row>
    <row r="9135" ht="14.25" customHeight="1">
      <c r="A9135" s="78">
        <v>9132.0</v>
      </c>
      <c r="C9135" s="78" t="str">
        <f>VLOOKUP(G9135,[1]Macrodata_CCF!$A$3:$D$55,4,FALSE)</f>
        <v>#ERROR!</v>
      </c>
      <c r="E9135" s="79" t="str">
        <f>VLOOKUP(G9135,[1]Macrodata_CCF!$A$3:$B$55,2,FALSE)</f>
        <v>#ERROR!</v>
      </c>
      <c r="F9135" s="78">
        <v>0.0</v>
      </c>
      <c r="G9135" s="80">
        <v>2.0</v>
      </c>
      <c r="H9135" s="81">
        <v>703015.0</v>
      </c>
      <c r="I9135" s="81">
        <v>740000.0</v>
      </c>
      <c r="J9135" s="81">
        <v>711890.0</v>
      </c>
      <c r="K9135" s="81">
        <v>740000.0</v>
      </c>
      <c r="L9135" s="82">
        <v>0.2399621468162769</v>
      </c>
      <c r="N9135" s="83">
        <f t="shared" si="1"/>
        <v>0.2399621468</v>
      </c>
      <c r="O9135" s="83">
        <f t="shared" si="2"/>
        <v>0.2399621468</v>
      </c>
      <c r="Q9135" s="83">
        <f t="shared" si="3"/>
        <v>0.04997972973</v>
      </c>
      <c r="R9135" s="83">
        <f t="shared" si="4"/>
        <v>0.01199324324</v>
      </c>
      <c r="S9135" s="83" t="b">
        <f t="shared" si="5"/>
        <v>0</v>
      </c>
      <c r="T9135" s="72"/>
      <c r="U9135" s="72"/>
      <c r="V9135" s="72"/>
      <c r="W9135" s="72"/>
      <c r="X9135" s="72"/>
      <c r="Y9135" s="72"/>
      <c r="Z9135" s="72"/>
      <c r="AA9135" s="72"/>
      <c r="AB9135" s="72"/>
      <c r="AC9135" s="72"/>
      <c r="AD9135" s="72"/>
      <c r="AE9135" s="72"/>
      <c r="AF9135" s="72"/>
      <c r="AG9135" s="72"/>
      <c r="AH9135" s="72"/>
      <c r="AI9135" s="72"/>
      <c r="AJ9135" s="72"/>
      <c r="AK9135" s="72"/>
    </row>
    <row r="9136" ht="14.25" customHeight="1">
      <c r="A9136" s="78">
        <v>9133.0</v>
      </c>
      <c r="C9136" s="78" t="str">
        <f>VLOOKUP(G9136,[1]Macrodata_CCF!$A$3:$D$55,4,FALSE)</f>
        <v>#ERROR!</v>
      </c>
      <c r="E9136" s="79" t="str">
        <f>VLOOKUP(G9136,[1]Macrodata_CCF!$A$3:$B$55,2,FALSE)</f>
        <v>#ERROR!</v>
      </c>
      <c r="F9136" s="78">
        <v>0.0</v>
      </c>
      <c r="G9136" s="80">
        <v>36.0</v>
      </c>
      <c r="H9136" s="81">
        <v>137240.0</v>
      </c>
      <c r="I9136" s="81">
        <v>700000.0</v>
      </c>
      <c r="J9136" s="81">
        <v>221655.0</v>
      </c>
      <c r="K9136" s="81">
        <v>700000.0</v>
      </c>
      <c r="L9136" s="82">
        <v>0.150001776956429</v>
      </c>
      <c r="N9136" s="83">
        <f t="shared" si="1"/>
        <v>0.150001777</v>
      </c>
      <c r="O9136" s="83">
        <f t="shared" si="2"/>
        <v>0.150001777</v>
      </c>
      <c r="Q9136" s="83">
        <f t="shared" si="3"/>
        <v>0.8039428571</v>
      </c>
      <c r="R9136" s="83">
        <f t="shared" si="4"/>
        <v>0.150001777</v>
      </c>
      <c r="S9136" s="83" t="b">
        <f t="shared" si="5"/>
        <v>0</v>
      </c>
      <c r="T9136" s="72"/>
      <c r="U9136" s="72"/>
      <c r="V9136" s="72"/>
      <c r="W9136" s="72"/>
      <c r="X9136" s="72"/>
      <c r="Y9136" s="72"/>
      <c r="Z9136" s="72"/>
      <c r="AA9136" s="72"/>
      <c r="AB9136" s="72"/>
      <c r="AC9136" s="72"/>
      <c r="AD9136" s="72"/>
      <c r="AE9136" s="72"/>
      <c r="AF9136" s="72"/>
      <c r="AG9136" s="72"/>
      <c r="AH9136" s="72"/>
      <c r="AI9136" s="72"/>
      <c r="AJ9136" s="72"/>
      <c r="AK9136" s="72"/>
    </row>
    <row r="9137" ht="14.25" customHeight="1">
      <c r="A9137" s="78">
        <v>9134.0</v>
      </c>
      <c r="C9137" s="78" t="str">
        <f>VLOOKUP(G9137,[1]Macrodata_CCF!$A$3:$D$55,4,FALSE)</f>
        <v>#ERROR!</v>
      </c>
      <c r="E9137" s="79" t="str">
        <f>VLOOKUP(G9137,[1]Macrodata_CCF!$A$3:$B$55,2,FALSE)</f>
        <v>#ERROR!</v>
      </c>
      <c r="F9137" s="78">
        <v>0.0</v>
      </c>
      <c r="G9137" s="80">
        <v>22.0</v>
      </c>
      <c r="H9137" s="81">
        <v>63225.0</v>
      </c>
      <c r="I9137" s="81">
        <v>70000.0</v>
      </c>
      <c r="J9137" s="81">
        <v>64240.0</v>
      </c>
      <c r="K9137" s="81">
        <v>70000.0</v>
      </c>
      <c r="L9137" s="82">
        <v>0.1498154981549815</v>
      </c>
      <c r="N9137" s="83">
        <f t="shared" si="1"/>
        <v>0.1498154982</v>
      </c>
      <c r="O9137" s="83">
        <f t="shared" si="2"/>
        <v>0.1498154982</v>
      </c>
      <c r="Q9137" s="83">
        <f t="shared" si="3"/>
        <v>0.09678571429</v>
      </c>
      <c r="R9137" s="83">
        <f t="shared" si="4"/>
        <v>0.0145</v>
      </c>
      <c r="S9137" s="83" t="b">
        <f t="shared" si="5"/>
        <v>0</v>
      </c>
      <c r="T9137" s="72"/>
      <c r="U9137" s="72"/>
      <c r="V9137" s="72"/>
      <c r="W9137" s="72"/>
      <c r="X9137" s="72"/>
      <c r="Y9137" s="72"/>
      <c r="Z9137" s="72"/>
      <c r="AA9137" s="72"/>
      <c r="AB9137" s="72"/>
      <c r="AC9137" s="72"/>
      <c r="AD9137" s="72"/>
      <c r="AE9137" s="72"/>
      <c r="AF9137" s="72"/>
      <c r="AG9137" s="72"/>
      <c r="AH9137" s="72"/>
      <c r="AI9137" s="72"/>
      <c r="AJ9137" s="72"/>
      <c r="AK9137" s="72"/>
    </row>
    <row r="9138" ht="14.25" customHeight="1">
      <c r="A9138" s="78">
        <v>9135.0</v>
      </c>
      <c r="C9138" s="78" t="str">
        <f>VLOOKUP(G9138,[1]Macrodata_CCF!$A$3:$D$55,4,FALSE)</f>
        <v>#ERROR!</v>
      </c>
      <c r="E9138" s="79" t="str">
        <f>VLOOKUP(G9138,[1]Macrodata_CCF!$A$3:$B$55,2,FALSE)</f>
        <v>#ERROR!</v>
      </c>
      <c r="F9138" s="78">
        <v>1.0</v>
      </c>
      <c r="G9138" s="80">
        <v>13.0</v>
      </c>
      <c r="H9138" s="81">
        <v>611835.0</v>
      </c>
      <c r="I9138" s="81">
        <v>780000.0</v>
      </c>
      <c r="J9138" s="81">
        <v>795600.0</v>
      </c>
      <c r="K9138" s="81">
        <v>780000.0</v>
      </c>
      <c r="L9138" s="82">
        <v>1.092766033360093</v>
      </c>
      <c r="N9138" s="83">
        <f t="shared" si="1"/>
        <v>1.092766033</v>
      </c>
      <c r="O9138" s="83">
        <f t="shared" si="2"/>
        <v>1</v>
      </c>
      <c r="Q9138" s="83">
        <f t="shared" si="3"/>
        <v>0.2155961538</v>
      </c>
      <c r="R9138" s="83">
        <f t="shared" si="4"/>
        <v>1.092766033</v>
      </c>
      <c r="S9138" s="83" t="b">
        <f t="shared" si="5"/>
        <v>0</v>
      </c>
      <c r="T9138" s="72"/>
      <c r="U9138" s="72"/>
      <c r="V9138" s="72"/>
      <c r="W9138" s="72"/>
      <c r="X9138" s="72"/>
      <c r="Y9138" s="72"/>
      <c r="Z9138" s="72"/>
      <c r="AA9138" s="72"/>
      <c r="AB9138" s="72"/>
      <c r="AC9138" s="72"/>
      <c r="AD9138" s="72"/>
      <c r="AE9138" s="72"/>
      <c r="AF9138" s="72"/>
      <c r="AG9138" s="72"/>
      <c r="AH9138" s="72"/>
      <c r="AI9138" s="72"/>
      <c r="AJ9138" s="72"/>
      <c r="AK9138" s="72"/>
    </row>
    <row r="9139" ht="14.25" customHeight="1">
      <c r="A9139" s="78">
        <v>9136.0</v>
      </c>
      <c r="C9139" s="78" t="str">
        <f>VLOOKUP(G9139,[1]Macrodata_CCF!$A$3:$D$55,4,FALSE)</f>
        <v>#ERROR!</v>
      </c>
      <c r="E9139" s="79" t="str">
        <f>VLOOKUP(G9139,[1]Macrodata_CCF!$A$3:$B$55,2,FALSE)</f>
        <v>#ERROR!</v>
      </c>
      <c r="F9139" s="78">
        <v>0.0</v>
      </c>
      <c r="G9139" s="80">
        <v>15.0</v>
      </c>
      <c r="H9139" s="81">
        <v>167735.0</v>
      </c>
      <c r="I9139" s="81">
        <v>560000.0</v>
      </c>
      <c r="J9139" s="81">
        <v>234420.0</v>
      </c>
      <c r="K9139" s="81">
        <v>1064000.0</v>
      </c>
      <c r="L9139" s="82">
        <v>0.1699998725351484</v>
      </c>
      <c r="N9139" s="83">
        <f t="shared" si="1"/>
        <v>0.1699998725</v>
      </c>
      <c r="O9139" s="83">
        <f t="shared" si="2"/>
        <v>0.1699998725</v>
      </c>
      <c r="Q9139" s="83">
        <f t="shared" si="3"/>
        <v>0.7004732143</v>
      </c>
      <c r="R9139" s="83">
        <f t="shared" si="4"/>
        <v>0.1699998725</v>
      </c>
      <c r="S9139" s="83" t="b">
        <f t="shared" si="5"/>
        <v>0</v>
      </c>
      <c r="T9139" s="72"/>
      <c r="U9139" s="72"/>
      <c r="V9139" s="72"/>
      <c r="W9139" s="72"/>
      <c r="X9139" s="72"/>
      <c r="Y9139" s="72"/>
      <c r="Z9139" s="72"/>
      <c r="AA9139" s="72"/>
      <c r="AB9139" s="72"/>
      <c r="AC9139" s="72"/>
      <c r="AD9139" s="72"/>
      <c r="AE9139" s="72"/>
      <c r="AF9139" s="72"/>
      <c r="AG9139" s="72"/>
      <c r="AH9139" s="72"/>
      <c r="AI9139" s="72"/>
      <c r="AJ9139" s="72"/>
      <c r="AK9139" s="72"/>
    </row>
    <row r="9140" ht="14.25" customHeight="1">
      <c r="A9140" s="78">
        <v>9137.0</v>
      </c>
      <c r="C9140" s="78" t="str">
        <f>VLOOKUP(G9140,[1]Macrodata_CCF!$A$3:$D$55,4,FALSE)</f>
        <v>#ERROR!</v>
      </c>
      <c r="E9140" s="79" t="str">
        <f>VLOOKUP(G9140,[1]Macrodata_CCF!$A$3:$B$55,2,FALSE)</f>
        <v>#ERROR!</v>
      </c>
      <c r="F9140" s="78">
        <v>0.0</v>
      </c>
      <c r="G9140" s="80">
        <v>27.0</v>
      </c>
      <c r="H9140" s="81">
        <v>47625.0</v>
      </c>
      <c r="I9140" s="81">
        <v>70000.0</v>
      </c>
      <c r="J9140" s="81">
        <v>45390.0</v>
      </c>
      <c r="K9140" s="81">
        <v>70000.0</v>
      </c>
      <c r="L9140" s="82">
        <v>-0.09988826815642458</v>
      </c>
      <c r="N9140" s="83">
        <f t="shared" si="1"/>
        <v>-0.09988826816</v>
      </c>
      <c r="O9140" s="83">
        <f t="shared" si="2"/>
        <v>0</v>
      </c>
      <c r="Q9140" s="83">
        <f t="shared" si="3"/>
        <v>0.3196428571</v>
      </c>
      <c r="R9140" s="83">
        <f t="shared" si="4"/>
        <v>-0.09988826816</v>
      </c>
      <c r="S9140" s="83" t="b">
        <f t="shared" si="5"/>
        <v>0</v>
      </c>
      <c r="T9140" s="72"/>
      <c r="U9140" s="72"/>
      <c r="V9140" s="72"/>
      <c r="W9140" s="72"/>
      <c r="X9140" s="72"/>
      <c r="Y9140" s="72"/>
      <c r="Z9140" s="72"/>
      <c r="AA9140" s="72"/>
      <c r="AB9140" s="72"/>
      <c r="AC9140" s="72"/>
      <c r="AD9140" s="72"/>
      <c r="AE9140" s="72"/>
      <c r="AF9140" s="72"/>
      <c r="AG9140" s="72"/>
      <c r="AH9140" s="72"/>
      <c r="AI9140" s="72"/>
      <c r="AJ9140" s="72"/>
      <c r="AK9140" s="72"/>
    </row>
    <row r="9141" ht="14.25" customHeight="1">
      <c r="A9141" s="78">
        <v>9138.0</v>
      </c>
      <c r="C9141" s="78" t="str">
        <f>VLOOKUP(G9141,[1]Macrodata_CCF!$A$3:$D$55,4,FALSE)</f>
        <v>#ERROR!</v>
      </c>
      <c r="E9141" s="79" t="str">
        <f>VLOOKUP(G9141,[1]Macrodata_CCF!$A$3:$B$55,2,FALSE)</f>
        <v>#ERROR!</v>
      </c>
      <c r="F9141" s="78">
        <v>0.0</v>
      </c>
      <c r="G9141" s="80">
        <v>35.0</v>
      </c>
      <c r="H9141" s="81">
        <v>42010.0</v>
      </c>
      <c r="I9141" s="81">
        <v>200000.0</v>
      </c>
      <c r="J9141" s="81">
        <v>59390.0</v>
      </c>
      <c r="K9141" s="81">
        <v>200000.0</v>
      </c>
      <c r="L9141" s="82">
        <v>0.1100069624659789</v>
      </c>
      <c r="N9141" s="83">
        <f t="shared" si="1"/>
        <v>0.1100069625</v>
      </c>
      <c r="O9141" s="83">
        <f t="shared" si="2"/>
        <v>0.1100069625</v>
      </c>
      <c r="Q9141" s="83">
        <f t="shared" si="3"/>
        <v>0.78995</v>
      </c>
      <c r="R9141" s="83">
        <f t="shared" si="4"/>
        <v>0.1100069625</v>
      </c>
      <c r="S9141" s="83" t="b">
        <f t="shared" si="5"/>
        <v>0</v>
      </c>
      <c r="T9141" s="72"/>
      <c r="U9141" s="72"/>
      <c r="V9141" s="72"/>
      <c r="W9141" s="72"/>
      <c r="X9141" s="72"/>
      <c r="Y9141" s="72"/>
      <c r="Z9141" s="72"/>
      <c r="AA9141" s="72"/>
      <c r="AB9141" s="72"/>
      <c r="AC9141" s="72"/>
      <c r="AD9141" s="72"/>
      <c r="AE9141" s="72"/>
      <c r="AF9141" s="72"/>
      <c r="AG9141" s="72"/>
      <c r="AH9141" s="72"/>
      <c r="AI9141" s="72"/>
      <c r="AJ9141" s="72"/>
      <c r="AK9141" s="72"/>
    </row>
    <row r="9142" ht="14.25" customHeight="1">
      <c r="A9142" s="78">
        <v>9139.0</v>
      </c>
      <c r="C9142" s="78" t="str">
        <f>VLOOKUP(G9142,[1]Macrodata_CCF!$A$3:$D$55,4,FALSE)</f>
        <v>#ERROR!</v>
      </c>
      <c r="E9142" s="79" t="str">
        <f>VLOOKUP(G9142,[1]Macrodata_CCF!$A$3:$B$55,2,FALSE)</f>
        <v>#ERROR!</v>
      </c>
      <c r="F9142" s="78">
        <v>0.0</v>
      </c>
      <c r="G9142" s="80">
        <v>40.0</v>
      </c>
      <c r="H9142" s="81">
        <v>105875.0</v>
      </c>
      <c r="I9142" s="81">
        <v>960000.0</v>
      </c>
      <c r="J9142" s="81">
        <v>225455.0</v>
      </c>
      <c r="K9142" s="81">
        <v>1728000.0</v>
      </c>
      <c r="L9142" s="82">
        <v>0.1400029269720474</v>
      </c>
      <c r="N9142" s="83">
        <f t="shared" si="1"/>
        <v>0.140002927</v>
      </c>
      <c r="O9142" s="83">
        <f t="shared" si="2"/>
        <v>0.140002927</v>
      </c>
      <c r="Q9142" s="83">
        <f t="shared" si="3"/>
        <v>0.8897135417</v>
      </c>
      <c r="R9142" s="83">
        <f t="shared" si="4"/>
        <v>0.140002927</v>
      </c>
      <c r="S9142" s="83" t="b">
        <f t="shared" si="5"/>
        <v>0</v>
      </c>
      <c r="T9142" s="72"/>
      <c r="U9142" s="72"/>
      <c r="V9142" s="72"/>
      <c r="W9142" s="72"/>
      <c r="X9142" s="72"/>
      <c r="Y9142" s="72"/>
      <c r="Z9142" s="72"/>
      <c r="AA9142" s="72"/>
      <c r="AB9142" s="72"/>
      <c r="AC9142" s="72"/>
      <c r="AD9142" s="72"/>
      <c r="AE9142" s="72"/>
      <c r="AF9142" s="72"/>
      <c r="AG9142" s="72"/>
      <c r="AH9142" s="72"/>
      <c r="AI9142" s="72"/>
      <c r="AJ9142" s="72"/>
      <c r="AK9142" s="72"/>
    </row>
    <row r="9143" ht="14.25" customHeight="1">
      <c r="A9143" s="78">
        <v>9140.0</v>
      </c>
      <c r="C9143" s="78" t="str">
        <f>VLOOKUP(G9143,[1]Macrodata_CCF!$A$3:$D$55,4,FALSE)</f>
        <v>#ERROR!</v>
      </c>
      <c r="E9143" s="79" t="str">
        <f>VLOOKUP(G9143,[1]Macrodata_CCF!$A$3:$B$55,2,FALSE)</f>
        <v>#ERROR!</v>
      </c>
      <c r="F9143" s="78">
        <v>0.0</v>
      </c>
      <c r="G9143" s="80">
        <v>18.0</v>
      </c>
      <c r="H9143" s="81">
        <v>62185.0</v>
      </c>
      <c r="I9143" s="81">
        <v>380000.0</v>
      </c>
      <c r="J9143" s="81">
        <v>387600.0</v>
      </c>
      <c r="K9143" s="81">
        <v>380000.0</v>
      </c>
      <c r="L9143" s="82">
        <v>1.023913282884697</v>
      </c>
      <c r="N9143" s="83">
        <f t="shared" si="1"/>
        <v>1.023913283</v>
      </c>
      <c r="O9143" s="83">
        <f t="shared" si="2"/>
        <v>1</v>
      </c>
      <c r="Q9143" s="83">
        <f t="shared" si="3"/>
        <v>0.8363552632</v>
      </c>
      <c r="R9143" s="83">
        <f t="shared" si="4"/>
        <v>1.023913283</v>
      </c>
      <c r="S9143" s="83" t="b">
        <f t="shared" si="5"/>
        <v>0</v>
      </c>
      <c r="T9143" s="72"/>
      <c r="U9143" s="72"/>
      <c r="V9143" s="72"/>
      <c r="W9143" s="72"/>
      <c r="X9143" s="72"/>
      <c r="Y9143" s="72"/>
      <c r="Z9143" s="72"/>
      <c r="AA9143" s="72"/>
      <c r="AB9143" s="72"/>
      <c r="AC9143" s="72"/>
      <c r="AD9143" s="72"/>
      <c r="AE9143" s="72"/>
      <c r="AF9143" s="72"/>
      <c r="AG9143" s="72"/>
      <c r="AH9143" s="72"/>
      <c r="AI9143" s="72"/>
      <c r="AJ9143" s="72"/>
      <c r="AK9143" s="72"/>
    </row>
    <row r="9144" ht="14.25" customHeight="1">
      <c r="A9144" s="78">
        <v>9141.0</v>
      </c>
      <c r="C9144" s="78" t="str">
        <f>VLOOKUP(G9144,[1]Macrodata_CCF!$A$3:$D$55,4,FALSE)</f>
        <v>#ERROR!</v>
      </c>
      <c r="E9144" s="79" t="str">
        <f>VLOOKUP(G9144,[1]Macrodata_CCF!$A$3:$B$55,2,FALSE)</f>
        <v>#ERROR!</v>
      </c>
      <c r="F9144" s="78">
        <v>0.0</v>
      </c>
      <c r="G9144" s="80">
        <v>29.0</v>
      </c>
      <c r="H9144" s="81">
        <v>425940.0</v>
      </c>
      <c r="I9144" s="81">
        <v>430000.0</v>
      </c>
      <c r="J9144" s="81">
        <v>426550.0</v>
      </c>
      <c r="K9144" s="81">
        <v>602000.0</v>
      </c>
      <c r="L9144" s="82">
        <v>0.1502463054187192</v>
      </c>
      <c r="N9144" s="83">
        <f t="shared" si="1"/>
        <v>0.1502463054</v>
      </c>
      <c r="O9144" s="83">
        <f t="shared" si="2"/>
        <v>0.1502463054</v>
      </c>
      <c r="Q9144" s="83">
        <f t="shared" si="3"/>
        <v>0.009441860465</v>
      </c>
      <c r="R9144" s="83">
        <f t="shared" si="4"/>
        <v>0.001418604651</v>
      </c>
      <c r="S9144" s="83" t="b">
        <f t="shared" si="5"/>
        <v>0</v>
      </c>
      <c r="T9144" s="72"/>
      <c r="U9144" s="72"/>
      <c r="V9144" s="72"/>
      <c r="W9144" s="72"/>
      <c r="X9144" s="72"/>
      <c r="Y9144" s="72"/>
      <c r="Z9144" s="72"/>
      <c r="AA9144" s="72"/>
      <c r="AB9144" s="72"/>
      <c r="AC9144" s="72"/>
      <c r="AD9144" s="72"/>
      <c r="AE9144" s="72"/>
      <c r="AF9144" s="72"/>
      <c r="AG9144" s="72"/>
      <c r="AH9144" s="72"/>
      <c r="AI9144" s="72"/>
      <c r="AJ9144" s="72"/>
      <c r="AK9144" s="72"/>
    </row>
    <row r="9145" ht="14.25" customHeight="1">
      <c r="A9145" s="78">
        <v>9142.0</v>
      </c>
      <c r="C9145" s="78" t="str">
        <f>VLOOKUP(G9145,[1]Macrodata_CCF!$A$3:$D$55,4,FALSE)</f>
        <v>#ERROR!</v>
      </c>
      <c r="E9145" s="79" t="str">
        <f>VLOOKUP(G9145,[1]Macrodata_CCF!$A$3:$B$55,2,FALSE)</f>
        <v>#ERROR!</v>
      </c>
      <c r="F9145" s="78">
        <v>0.0</v>
      </c>
      <c r="G9145" s="80">
        <v>25.0</v>
      </c>
      <c r="H9145" s="81">
        <v>331500.0</v>
      </c>
      <c r="I9145" s="81">
        <v>510000.0</v>
      </c>
      <c r="J9145" s="81">
        <v>367200.0</v>
      </c>
      <c r="K9145" s="81">
        <v>867000.0</v>
      </c>
      <c r="L9145" s="82">
        <v>0.2</v>
      </c>
      <c r="N9145" s="83">
        <f t="shared" si="1"/>
        <v>0.2</v>
      </c>
      <c r="O9145" s="83">
        <f t="shared" si="2"/>
        <v>0.2</v>
      </c>
      <c r="Q9145" s="83">
        <f t="shared" si="3"/>
        <v>0.35</v>
      </c>
      <c r="R9145" s="83">
        <f t="shared" si="4"/>
        <v>0.2</v>
      </c>
      <c r="S9145" s="83" t="b">
        <f t="shared" si="5"/>
        <v>0</v>
      </c>
      <c r="T9145" s="72"/>
      <c r="U9145" s="72"/>
      <c r="V9145" s="72"/>
      <c r="W9145" s="72"/>
      <c r="X9145" s="72"/>
      <c r="Y9145" s="72"/>
      <c r="Z9145" s="72"/>
      <c r="AA9145" s="72"/>
      <c r="AB9145" s="72"/>
      <c r="AC9145" s="72"/>
      <c r="AD9145" s="72"/>
      <c r="AE9145" s="72"/>
      <c r="AF9145" s="72"/>
      <c r="AG9145" s="72"/>
      <c r="AH9145" s="72"/>
      <c r="AI9145" s="72"/>
      <c r="AJ9145" s="72"/>
      <c r="AK9145" s="72"/>
    </row>
    <row r="9146" ht="14.25" customHeight="1">
      <c r="A9146" s="78">
        <v>9143.0</v>
      </c>
      <c r="C9146" s="78" t="str">
        <f>VLOOKUP(G9146,[1]Macrodata_CCF!$A$3:$D$55,4,FALSE)</f>
        <v>#ERROR!</v>
      </c>
      <c r="E9146" s="79" t="str">
        <f>VLOOKUP(G9146,[1]Macrodata_CCF!$A$3:$B$55,2,FALSE)</f>
        <v>#ERROR!</v>
      </c>
      <c r="F9146" s="78">
        <v>0.0</v>
      </c>
      <c r="G9146" s="80">
        <v>30.0</v>
      </c>
      <c r="H9146" s="81">
        <v>781565.0</v>
      </c>
      <c r="I9146" s="81">
        <v>810000.0</v>
      </c>
      <c r="J9146" s="81">
        <v>785545.0</v>
      </c>
      <c r="K9146" s="81">
        <v>810000.0</v>
      </c>
      <c r="L9146" s="82">
        <v>0.1399683488658344</v>
      </c>
      <c r="N9146" s="83">
        <f t="shared" si="1"/>
        <v>0.1399683489</v>
      </c>
      <c r="O9146" s="83">
        <f t="shared" si="2"/>
        <v>0.1399683489</v>
      </c>
      <c r="Q9146" s="83">
        <f t="shared" si="3"/>
        <v>0.03510493827</v>
      </c>
      <c r="R9146" s="83">
        <f t="shared" si="4"/>
        <v>0.004913580247</v>
      </c>
      <c r="S9146" s="83" t="b">
        <f t="shared" si="5"/>
        <v>0</v>
      </c>
      <c r="T9146" s="72"/>
      <c r="U9146" s="72"/>
      <c r="V9146" s="72"/>
      <c r="W9146" s="72"/>
      <c r="X9146" s="72"/>
      <c r="Y9146" s="72"/>
      <c r="Z9146" s="72"/>
      <c r="AA9146" s="72"/>
      <c r="AB9146" s="72"/>
      <c r="AC9146" s="72"/>
      <c r="AD9146" s="72"/>
      <c r="AE9146" s="72"/>
      <c r="AF9146" s="72"/>
      <c r="AG9146" s="72"/>
      <c r="AH9146" s="72"/>
      <c r="AI9146" s="72"/>
      <c r="AJ9146" s="72"/>
      <c r="AK9146" s="72"/>
    </row>
    <row r="9147" ht="14.25" customHeight="1">
      <c r="A9147" s="78">
        <v>9144.0</v>
      </c>
      <c r="C9147" s="78" t="str">
        <f>VLOOKUP(G9147,[1]Macrodata_CCF!$A$3:$D$55,4,FALSE)</f>
        <v>#ERROR!</v>
      </c>
      <c r="E9147" s="79" t="str">
        <f>VLOOKUP(G9147,[1]Macrodata_CCF!$A$3:$B$55,2,FALSE)</f>
        <v>#ERROR!</v>
      </c>
      <c r="F9147" s="78">
        <v>0.0</v>
      </c>
      <c r="G9147" s="80">
        <v>41.0</v>
      </c>
      <c r="H9147" s="81">
        <v>23295.0</v>
      </c>
      <c r="I9147" s="81">
        <v>100000.0</v>
      </c>
      <c r="J9147" s="81">
        <v>53975.0</v>
      </c>
      <c r="K9147" s="81">
        <v>100000.0</v>
      </c>
      <c r="L9147" s="82">
        <v>0.399973926080438</v>
      </c>
      <c r="N9147" s="83">
        <f t="shared" si="1"/>
        <v>0.3999739261</v>
      </c>
      <c r="O9147" s="83">
        <f t="shared" si="2"/>
        <v>0.3999739261</v>
      </c>
      <c r="Q9147" s="83">
        <f t="shared" si="3"/>
        <v>0.76705</v>
      </c>
      <c r="R9147" s="83">
        <f t="shared" si="4"/>
        <v>0.3999739261</v>
      </c>
      <c r="S9147" s="83" t="b">
        <f t="shared" si="5"/>
        <v>0</v>
      </c>
      <c r="T9147" s="72"/>
      <c r="U9147" s="72"/>
      <c r="V9147" s="72"/>
      <c r="W9147" s="72"/>
      <c r="X9147" s="72"/>
      <c r="Y9147" s="72"/>
      <c r="Z9147" s="72"/>
      <c r="AA9147" s="72"/>
      <c r="AB9147" s="72"/>
      <c r="AC9147" s="72"/>
      <c r="AD9147" s="72"/>
      <c r="AE9147" s="72"/>
      <c r="AF9147" s="72"/>
      <c r="AG9147" s="72"/>
      <c r="AH9147" s="72"/>
      <c r="AI9147" s="72"/>
      <c r="AJ9147" s="72"/>
      <c r="AK9147" s="72"/>
    </row>
    <row r="9148" ht="14.25" customHeight="1">
      <c r="A9148" s="78">
        <v>9145.0</v>
      </c>
      <c r="C9148" s="78" t="str">
        <f>VLOOKUP(G9148,[1]Macrodata_CCF!$A$3:$D$55,4,FALSE)</f>
        <v>#ERROR!</v>
      </c>
      <c r="E9148" s="79" t="str">
        <f>VLOOKUP(G9148,[1]Macrodata_CCF!$A$3:$B$55,2,FALSE)</f>
        <v>#ERROR!</v>
      </c>
      <c r="F9148" s="78">
        <v>0.0</v>
      </c>
      <c r="G9148" s="80">
        <v>3.0</v>
      </c>
      <c r="H9148" s="81">
        <v>99465.0</v>
      </c>
      <c r="I9148" s="81">
        <v>250000.0</v>
      </c>
      <c r="J9148" s="81">
        <v>255000.0</v>
      </c>
      <c r="K9148" s="81">
        <v>250000.0</v>
      </c>
      <c r="L9148" s="82">
        <v>1.033214866974458</v>
      </c>
      <c r="N9148" s="83">
        <f t="shared" si="1"/>
        <v>1.033214867</v>
      </c>
      <c r="O9148" s="83">
        <f t="shared" si="2"/>
        <v>1</v>
      </c>
      <c r="Q9148" s="83">
        <f t="shared" si="3"/>
        <v>0.60214</v>
      </c>
      <c r="R9148" s="83">
        <f t="shared" si="4"/>
        <v>1.033214867</v>
      </c>
      <c r="S9148" s="83" t="b">
        <f t="shared" si="5"/>
        <v>0</v>
      </c>
      <c r="T9148" s="72"/>
      <c r="U9148" s="72"/>
      <c r="V9148" s="72"/>
      <c r="W9148" s="72"/>
      <c r="X9148" s="72"/>
      <c r="Y9148" s="72"/>
      <c r="Z9148" s="72"/>
      <c r="AA9148" s="72"/>
      <c r="AB9148" s="72"/>
      <c r="AC9148" s="72"/>
      <c r="AD9148" s="72"/>
      <c r="AE9148" s="72"/>
      <c r="AF9148" s="72"/>
      <c r="AG9148" s="72"/>
      <c r="AH9148" s="72"/>
      <c r="AI9148" s="72"/>
      <c r="AJ9148" s="72"/>
      <c r="AK9148" s="72"/>
    </row>
    <row r="9149" ht="14.25" customHeight="1">
      <c r="A9149" s="78">
        <v>9146.0</v>
      </c>
      <c r="C9149" s="78" t="str">
        <f>VLOOKUP(G9149,[1]Macrodata_CCF!$A$3:$D$55,4,FALSE)</f>
        <v>#ERROR!</v>
      </c>
      <c r="E9149" s="79" t="str">
        <f>VLOOKUP(G9149,[1]Macrodata_CCF!$A$3:$B$55,2,FALSE)</f>
        <v>#ERROR!</v>
      </c>
      <c r="F9149" s="78">
        <v>0.0</v>
      </c>
      <c r="G9149" s="80">
        <v>51.0</v>
      </c>
      <c r="H9149" s="81">
        <v>474245.0</v>
      </c>
      <c r="I9149" s="81">
        <v>630000.0</v>
      </c>
      <c r="J9149" s="81">
        <v>492935.0</v>
      </c>
      <c r="K9149" s="81">
        <v>630000.0</v>
      </c>
      <c r="L9149" s="82">
        <v>0.1199961477962184</v>
      </c>
      <c r="N9149" s="83">
        <f t="shared" si="1"/>
        <v>0.1199961478</v>
      </c>
      <c r="O9149" s="83">
        <f t="shared" si="2"/>
        <v>0.1199961478</v>
      </c>
      <c r="Q9149" s="83">
        <f t="shared" si="3"/>
        <v>0.2472301587</v>
      </c>
      <c r="R9149" s="83">
        <f t="shared" si="4"/>
        <v>0.1199961478</v>
      </c>
      <c r="S9149" s="83" t="b">
        <f t="shared" si="5"/>
        <v>0</v>
      </c>
      <c r="T9149" s="72"/>
      <c r="U9149" s="72"/>
      <c r="V9149" s="72"/>
      <c r="W9149" s="72"/>
      <c r="X9149" s="72"/>
      <c r="Y9149" s="72"/>
      <c r="Z9149" s="72"/>
      <c r="AA9149" s="72"/>
      <c r="AB9149" s="72"/>
      <c r="AC9149" s="72"/>
      <c r="AD9149" s="72"/>
      <c r="AE9149" s="72"/>
      <c r="AF9149" s="72"/>
      <c r="AG9149" s="72"/>
      <c r="AH9149" s="72"/>
      <c r="AI9149" s="72"/>
      <c r="AJ9149" s="72"/>
      <c r="AK9149" s="72"/>
    </row>
    <row r="9150" ht="14.25" customHeight="1">
      <c r="A9150" s="78">
        <v>9147.0</v>
      </c>
      <c r="C9150" s="78" t="str">
        <f>VLOOKUP(G9150,[1]Macrodata_CCF!$A$3:$D$55,4,FALSE)</f>
        <v>#ERROR!</v>
      </c>
      <c r="E9150" s="79" t="str">
        <f>VLOOKUP(G9150,[1]Macrodata_CCF!$A$3:$B$55,2,FALSE)</f>
        <v>#ERROR!</v>
      </c>
      <c r="F9150" s="78">
        <v>1.0</v>
      </c>
      <c r="G9150" s="80">
        <v>41.0</v>
      </c>
      <c r="H9150" s="81">
        <v>0.0</v>
      </c>
      <c r="I9150" s="81">
        <v>480000.0</v>
      </c>
      <c r="J9150" s="81">
        <v>235200.0</v>
      </c>
      <c r="K9150" s="81">
        <v>480000.0</v>
      </c>
      <c r="L9150" s="82">
        <v>0.49</v>
      </c>
      <c r="N9150" s="83">
        <f t="shared" si="1"/>
        <v>0.49</v>
      </c>
      <c r="O9150" s="83">
        <f t="shared" si="2"/>
        <v>0.49</v>
      </c>
      <c r="Q9150" s="83">
        <f t="shared" si="3"/>
        <v>1</v>
      </c>
      <c r="R9150" s="83">
        <f t="shared" si="4"/>
        <v>0.49</v>
      </c>
      <c r="S9150" s="83" t="b">
        <f t="shared" si="5"/>
        <v>0</v>
      </c>
      <c r="T9150" s="72"/>
      <c r="U9150" s="72"/>
      <c r="V9150" s="72"/>
      <c r="W9150" s="72"/>
      <c r="X9150" s="72"/>
      <c r="Y9150" s="72"/>
      <c r="Z9150" s="72"/>
      <c r="AA9150" s="72"/>
      <c r="AB9150" s="72"/>
      <c r="AC9150" s="72"/>
      <c r="AD9150" s="72"/>
      <c r="AE9150" s="72"/>
      <c r="AF9150" s="72"/>
      <c r="AG9150" s="72"/>
      <c r="AH9150" s="72"/>
      <c r="AI9150" s="72"/>
      <c r="AJ9150" s="72"/>
      <c r="AK9150" s="72"/>
    </row>
    <row r="9151" ht="14.25" customHeight="1">
      <c r="A9151" s="78">
        <v>9148.0</v>
      </c>
      <c r="C9151" s="78" t="str">
        <f>VLOOKUP(G9151,[1]Macrodata_CCF!$A$3:$D$55,4,FALSE)</f>
        <v>#ERROR!</v>
      </c>
      <c r="E9151" s="79" t="str">
        <f>VLOOKUP(G9151,[1]Macrodata_CCF!$A$3:$B$55,2,FALSE)</f>
        <v>#ERROR!</v>
      </c>
      <c r="F9151" s="78">
        <v>0.0</v>
      </c>
      <c r="G9151" s="80">
        <v>30.0</v>
      </c>
      <c r="H9151" s="81">
        <v>488620.0</v>
      </c>
      <c r="I9151" s="81">
        <v>490000.0</v>
      </c>
      <c r="J9151" s="81">
        <v>488870.0</v>
      </c>
      <c r="K9151" s="81">
        <v>490000.0</v>
      </c>
      <c r="L9151" s="82">
        <v>0.1811594202898551</v>
      </c>
      <c r="N9151" s="83">
        <f t="shared" si="1"/>
        <v>0.1811594203</v>
      </c>
      <c r="O9151" s="83">
        <f t="shared" si="2"/>
        <v>0.1811594203</v>
      </c>
      <c r="Q9151" s="83">
        <f t="shared" si="3"/>
        <v>0.002816326531</v>
      </c>
      <c r="R9151" s="83">
        <f t="shared" si="4"/>
        <v>0.0005102040816</v>
      </c>
      <c r="S9151" s="83" t="b">
        <f t="shared" si="5"/>
        <v>0</v>
      </c>
      <c r="T9151" s="72"/>
      <c r="U9151" s="72"/>
      <c r="V9151" s="72"/>
      <c r="W9151" s="72"/>
      <c r="X9151" s="72"/>
      <c r="Y9151" s="72"/>
      <c r="Z9151" s="72"/>
      <c r="AA9151" s="72"/>
      <c r="AB9151" s="72"/>
      <c r="AC9151" s="72"/>
      <c r="AD9151" s="72"/>
      <c r="AE9151" s="72"/>
      <c r="AF9151" s="72"/>
      <c r="AG9151" s="72"/>
      <c r="AH9151" s="72"/>
      <c r="AI9151" s="72"/>
      <c r="AJ9151" s="72"/>
      <c r="AK9151" s="72"/>
    </row>
    <row r="9152" ht="14.25" customHeight="1">
      <c r="A9152" s="78">
        <v>9149.0</v>
      </c>
      <c r="C9152" s="78" t="str">
        <f>VLOOKUP(G9152,[1]Macrodata_CCF!$A$3:$D$55,4,FALSE)</f>
        <v>#ERROR!</v>
      </c>
      <c r="E9152" s="79" t="str">
        <f>VLOOKUP(G9152,[1]Macrodata_CCF!$A$3:$B$55,2,FALSE)</f>
        <v>#ERROR!</v>
      </c>
      <c r="F9152" s="78">
        <v>0.0</v>
      </c>
      <c r="G9152" s="80">
        <v>32.0</v>
      </c>
      <c r="H9152" s="81">
        <v>63270.0</v>
      </c>
      <c r="I9152" s="81">
        <v>170000.0</v>
      </c>
      <c r="J9152" s="81">
        <v>79280.0</v>
      </c>
      <c r="K9152" s="81">
        <v>170000.0</v>
      </c>
      <c r="L9152" s="82">
        <v>0.1500046847184484</v>
      </c>
      <c r="N9152" s="83">
        <f t="shared" si="1"/>
        <v>0.1500046847</v>
      </c>
      <c r="O9152" s="83">
        <f t="shared" si="2"/>
        <v>0.1500046847</v>
      </c>
      <c r="Q9152" s="83">
        <f t="shared" si="3"/>
        <v>0.6278235294</v>
      </c>
      <c r="R9152" s="83">
        <f t="shared" si="4"/>
        <v>0.1500046847</v>
      </c>
      <c r="S9152" s="83" t="b">
        <f t="shared" si="5"/>
        <v>0</v>
      </c>
      <c r="T9152" s="72"/>
      <c r="U9152" s="72"/>
      <c r="V9152" s="72"/>
      <c r="W9152" s="72"/>
      <c r="X9152" s="72"/>
      <c r="Y9152" s="72"/>
      <c r="Z9152" s="72"/>
      <c r="AA9152" s="72"/>
      <c r="AB9152" s="72"/>
      <c r="AC9152" s="72"/>
      <c r="AD9152" s="72"/>
      <c r="AE9152" s="72"/>
      <c r="AF9152" s="72"/>
      <c r="AG9152" s="72"/>
      <c r="AH9152" s="72"/>
      <c r="AI9152" s="72"/>
      <c r="AJ9152" s="72"/>
      <c r="AK9152" s="72"/>
    </row>
    <row r="9153" ht="14.25" customHeight="1">
      <c r="A9153" s="78">
        <v>9150.0</v>
      </c>
      <c r="C9153" s="78" t="str">
        <f>VLOOKUP(G9153,[1]Macrodata_CCF!$A$3:$D$55,4,FALSE)</f>
        <v>#ERROR!</v>
      </c>
      <c r="E9153" s="79" t="str">
        <f>VLOOKUP(G9153,[1]Macrodata_CCF!$A$3:$B$55,2,FALSE)</f>
        <v>#ERROR!</v>
      </c>
      <c r="F9153" s="78">
        <v>0.0</v>
      </c>
      <c r="G9153" s="80">
        <v>2.0</v>
      </c>
      <c r="H9153" s="81">
        <v>80030.0</v>
      </c>
      <c r="I9153" s="81">
        <v>160000.0</v>
      </c>
      <c r="J9153" s="81">
        <v>40045.0</v>
      </c>
      <c r="K9153" s="81">
        <v>160000.0</v>
      </c>
      <c r="L9153" s="82">
        <v>-0.5</v>
      </c>
      <c r="N9153" s="83">
        <f t="shared" si="1"/>
        <v>-0.5</v>
      </c>
      <c r="O9153" s="83">
        <f t="shared" si="2"/>
        <v>0</v>
      </c>
      <c r="Q9153" s="83">
        <f t="shared" si="3"/>
        <v>0.4998125</v>
      </c>
      <c r="R9153" s="83">
        <f t="shared" si="4"/>
        <v>-0.5</v>
      </c>
      <c r="S9153" s="83" t="b">
        <f t="shared" si="5"/>
        <v>0</v>
      </c>
      <c r="T9153" s="72"/>
      <c r="U9153" s="72"/>
      <c r="V9153" s="72"/>
      <c r="W9153" s="72"/>
      <c r="X9153" s="72"/>
      <c r="Y9153" s="72"/>
      <c r="Z9153" s="72"/>
      <c r="AA9153" s="72"/>
      <c r="AB9153" s="72"/>
      <c r="AC9153" s="72"/>
      <c r="AD9153" s="72"/>
      <c r="AE9153" s="72"/>
      <c r="AF9153" s="72"/>
      <c r="AG9153" s="72"/>
      <c r="AH9153" s="72"/>
      <c r="AI9153" s="72"/>
      <c r="AJ9153" s="72"/>
      <c r="AK9153" s="72"/>
    </row>
    <row r="9154" ht="14.25" customHeight="1">
      <c r="A9154" s="78">
        <v>9151.0</v>
      </c>
      <c r="C9154" s="78" t="str">
        <f>VLOOKUP(G9154,[1]Macrodata_CCF!$A$3:$D$55,4,FALSE)</f>
        <v>#ERROR!</v>
      </c>
      <c r="E9154" s="79" t="str">
        <f>VLOOKUP(G9154,[1]Macrodata_CCF!$A$3:$B$55,2,FALSE)</f>
        <v>#ERROR!</v>
      </c>
      <c r="F9154" s="78">
        <v>0.0</v>
      </c>
      <c r="G9154" s="80">
        <v>52.0</v>
      </c>
      <c r="H9154" s="81">
        <v>642645.0</v>
      </c>
      <c r="I9154" s="81">
        <v>960000.0</v>
      </c>
      <c r="J9154" s="81">
        <v>569655.0</v>
      </c>
      <c r="K9154" s="81">
        <v>1728000.0</v>
      </c>
      <c r="L9154" s="82">
        <v>-0.2299948007751572</v>
      </c>
      <c r="N9154" s="83">
        <f t="shared" si="1"/>
        <v>-0.2299948008</v>
      </c>
      <c r="O9154" s="83">
        <f t="shared" si="2"/>
        <v>0</v>
      </c>
      <c r="Q9154" s="83">
        <f t="shared" si="3"/>
        <v>0.330578125</v>
      </c>
      <c r="R9154" s="83">
        <f t="shared" si="4"/>
        <v>-0.2299948008</v>
      </c>
      <c r="S9154" s="83" t="b">
        <f t="shared" si="5"/>
        <v>0</v>
      </c>
      <c r="T9154" s="72"/>
      <c r="U9154" s="72"/>
      <c r="V9154" s="72"/>
      <c r="W9154" s="72"/>
      <c r="X9154" s="72"/>
      <c r="Y9154" s="72"/>
      <c r="Z9154" s="72"/>
      <c r="AA9154" s="72"/>
      <c r="AB9154" s="72"/>
      <c r="AC9154" s="72"/>
      <c r="AD9154" s="72"/>
      <c r="AE9154" s="72"/>
      <c r="AF9154" s="72"/>
      <c r="AG9154" s="72"/>
      <c r="AH9154" s="72"/>
      <c r="AI9154" s="72"/>
      <c r="AJ9154" s="72"/>
      <c r="AK9154" s="72"/>
    </row>
    <row r="9155" ht="14.25" customHeight="1">
      <c r="A9155" s="78">
        <v>9152.0</v>
      </c>
      <c r="C9155" s="78" t="str">
        <f>VLOOKUP(G9155,[1]Macrodata_CCF!$A$3:$D$55,4,FALSE)</f>
        <v>#ERROR!</v>
      </c>
      <c r="E9155" s="79" t="str">
        <f>VLOOKUP(G9155,[1]Macrodata_CCF!$A$3:$B$55,2,FALSE)</f>
        <v>#ERROR!</v>
      </c>
      <c r="F9155" s="78">
        <v>0.0</v>
      </c>
      <c r="G9155" s="80">
        <v>24.0</v>
      </c>
      <c r="H9155" s="81">
        <v>292280.0</v>
      </c>
      <c r="I9155" s="81">
        <v>380000.0</v>
      </c>
      <c r="J9155" s="81">
        <v>306315.0</v>
      </c>
      <c r="K9155" s="81">
        <v>380000.0</v>
      </c>
      <c r="L9155" s="82">
        <v>0.1599977200182399</v>
      </c>
      <c r="N9155" s="83">
        <f t="shared" si="1"/>
        <v>0.15999772</v>
      </c>
      <c r="O9155" s="83">
        <f t="shared" si="2"/>
        <v>0.15999772</v>
      </c>
      <c r="Q9155" s="83">
        <f t="shared" si="3"/>
        <v>0.2308421053</v>
      </c>
      <c r="R9155" s="83">
        <f t="shared" si="4"/>
        <v>0.15999772</v>
      </c>
      <c r="S9155" s="83" t="b">
        <f t="shared" si="5"/>
        <v>0</v>
      </c>
      <c r="T9155" s="72"/>
      <c r="U9155" s="72"/>
      <c r="V9155" s="72"/>
      <c r="W9155" s="72"/>
      <c r="X9155" s="72"/>
      <c r="Y9155" s="72"/>
      <c r="Z9155" s="72"/>
      <c r="AA9155" s="72"/>
      <c r="AB9155" s="72"/>
      <c r="AC9155" s="72"/>
      <c r="AD9155" s="72"/>
      <c r="AE9155" s="72"/>
      <c r="AF9155" s="72"/>
      <c r="AG9155" s="72"/>
      <c r="AH9155" s="72"/>
      <c r="AI9155" s="72"/>
      <c r="AJ9155" s="72"/>
      <c r="AK9155" s="72"/>
    </row>
    <row r="9156" ht="14.25" customHeight="1">
      <c r="A9156" s="78">
        <v>9153.0</v>
      </c>
      <c r="C9156" s="78" t="str">
        <f>VLOOKUP(G9156,[1]Macrodata_CCF!$A$3:$D$55,4,FALSE)</f>
        <v>#ERROR!</v>
      </c>
      <c r="E9156" s="79" t="str">
        <f>VLOOKUP(G9156,[1]Macrodata_CCF!$A$3:$B$55,2,FALSE)</f>
        <v>#ERROR!</v>
      </c>
      <c r="F9156" s="78">
        <v>0.0</v>
      </c>
      <c r="G9156" s="80">
        <v>37.0</v>
      </c>
      <c r="H9156" s="81">
        <v>0.0</v>
      </c>
      <c r="I9156" s="81">
        <v>20000.0</v>
      </c>
      <c r="J9156" s="81">
        <v>400.0</v>
      </c>
      <c r="K9156" s="81">
        <v>20000.0</v>
      </c>
      <c r="L9156" s="82">
        <v>0.02</v>
      </c>
      <c r="N9156" s="83">
        <f t="shared" si="1"/>
        <v>0.02</v>
      </c>
      <c r="O9156" s="83">
        <f t="shared" si="2"/>
        <v>0.02</v>
      </c>
      <c r="Q9156" s="83">
        <f t="shared" si="3"/>
        <v>1</v>
      </c>
      <c r="R9156" s="83">
        <f t="shared" si="4"/>
        <v>0.02</v>
      </c>
      <c r="S9156" s="83" t="b">
        <f t="shared" si="5"/>
        <v>0</v>
      </c>
      <c r="T9156" s="72"/>
      <c r="U9156" s="72"/>
      <c r="V9156" s="72"/>
      <c r="W9156" s="72"/>
      <c r="X9156" s="72"/>
      <c r="Y9156" s="72"/>
      <c r="Z9156" s="72"/>
      <c r="AA9156" s="72"/>
      <c r="AB9156" s="72"/>
      <c r="AC9156" s="72"/>
      <c r="AD9156" s="72"/>
      <c r="AE9156" s="72"/>
      <c r="AF9156" s="72"/>
      <c r="AG9156" s="72"/>
      <c r="AH9156" s="72"/>
      <c r="AI9156" s="72"/>
      <c r="AJ9156" s="72"/>
      <c r="AK9156" s="72"/>
    </row>
    <row r="9157" ht="14.25" customHeight="1">
      <c r="A9157" s="78">
        <v>9154.0</v>
      </c>
      <c r="C9157" s="78" t="str">
        <f>VLOOKUP(G9157,[1]Macrodata_CCF!$A$3:$D$55,4,FALSE)</f>
        <v>#ERROR!</v>
      </c>
      <c r="E9157" s="79" t="str">
        <f>VLOOKUP(G9157,[1]Macrodata_CCF!$A$3:$B$55,2,FALSE)</f>
        <v>#ERROR!</v>
      </c>
      <c r="F9157" s="78">
        <v>0.0</v>
      </c>
      <c r="G9157" s="80">
        <v>36.0</v>
      </c>
      <c r="H9157" s="81">
        <v>33190.0</v>
      </c>
      <c r="I9157" s="81">
        <v>390000.0</v>
      </c>
      <c r="J9157" s="81">
        <v>97415.0</v>
      </c>
      <c r="K9157" s="81">
        <v>390000.0</v>
      </c>
      <c r="L9157" s="82">
        <v>0.1799977579103725</v>
      </c>
      <c r="N9157" s="83">
        <f t="shared" si="1"/>
        <v>0.1799977579</v>
      </c>
      <c r="O9157" s="83">
        <f t="shared" si="2"/>
        <v>0.1799977579</v>
      </c>
      <c r="Q9157" s="83">
        <f t="shared" si="3"/>
        <v>0.9148974359</v>
      </c>
      <c r="R9157" s="83">
        <f t="shared" si="4"/>
        <v>0.1799977579</v>
      </c>
      <c r="S9157" s="83" t="b">
        <f t="shared" si="5"/>
        <v>0</v>
      </c>
      <c r="T9157" s="72"/>
      <c r="U9157" s="72"/>
      <c r="V9157" s="72"/>
      <c r="W9157" s="72"/>
      <c r="X9157" s="72"/>
      <c r="Y9157" s="72"/>
      <c r="Z9157" s="72"/>
      <c r="AA9157" s="72"/>
      <c r="AB9157" s="72"/>
      <c r="AC9157" s="72"/>
      <c r="AD9157" s="72"/>
      <c r="AE9157" s="72"/>
      <c r="AF9157" s="72"/>
      <c r="AG9157" s="72"/>
      <c r="AH9157" s="72"/>
      <c r="AI9157" s="72"/>
      <c r="AJ9157" s="72"/>
      <c r="AK9157" s="72"/>
    </row>
    <row r="9158" ht="14.25" customHeight="1">
      <c r="A9158" s="78">
        <v>9155.0</v>
      </c>
      <c r="C9158" s="78" t="str">
        <f>VLOOKUP(G9158,[1]Macrodata_CCF!$A$3:$D$55,4,FALSE)</f>
        <v>#ERROR!</v>
      </c>
      <c r="E9158" s="79" t="str">
        <f>VLOOKUP(G9158,[1]Macrodata_CCF!$A$3:$B$55,2,FALSE)</f>
        <v>#ERROR!</v>
      </c>
      <c r="F9158" s="78">
        <v>0.0</v>
      </c>
      <c r="G9158" s="80">
        <v>38.0</v>
      </c>
      <c r="H9158" s="81">
        <v>0.0</v>
      </c>
      <c r="I9158" s="81">
        <v>740000.0</v>
      </c>
      <c r="J9158" s="81">
        <v>1509600.0</v>
      </c>
      <c r="K9158" s="81">
        <v>1480000.0</v>
      </c>
      <c r="L9158" s="82">
        <v>2.04</v>
      </c>
      <c r="N9158" s="83">
        <f t="shared" si="1"/>
        <v>2.04</v>
      </c>
      <c r="O9158" s="83">
        <f t="shared" si="2"/>
        <v>1</v>
      </c>
      <c r="Q9158" s="83">
        <f t="shared" si="3"/>
        <v>1</v>
      </c>
      <c r="R9158" s="83">
        <f t="shared" si="4"/>
        <v>2.04</v>
      </c>
      <c r="S9158" s="83" t="b">
        <f t="shared" si="5"/>
        <v>0</v>
      </c>
      <c r="T9158" s="72"/>
      <c r="U9158" s="72"/>
      <c r="V9158" s="72"/>
      <c r="W9158" s="72"/>
      <c r="X9158" s="72"/>
      <c r="Y9158" s="72"/>
      <c r="Z9158" s="72"/>
      <c r="AA9158" s="72"/>
      <c r="AB9158" s="72"/>
      <c r="AC9158" s="72"/>
      <c r="AD9158" s="72"/>
      <c r="AE9158" s="72"/>
      <c r="AF9158" s="72"/>
      <c r="AG9158" s="72"/>
      <c r="AH9158" s="72"/>
      <c r="AI9158" s="72"/>
      <c r="AJ9158" s="72"/>
      <c r="AK9158" s="72"/>
    </row>
    <row r="9159" ht="14.25" customHeight="1">
      <c r="A9159" s="78">
        <v>9156.0</v>
      </c>
      <c r="C9159" s="78" t="str">
        <f>VLOOKUP(G9159,[1]Macrodata_CCF!$A$3:$D$55,4,FALSE)</f>
        <v>#ERROR!</v>
      </c>
      <c r="E9159" s="79" t="str">
        <f>VLOOKUP(G9159,[1]Macrodata_CCF!$A$3:$B$55,2,FALSE)</f>
        <v>#ERROR!</v>
      </c>
      <c r="F9159" s="78">
        <v>1.0</v>
      </c>
      <c r="G9159" s="80">
        <v>4.0</v>
      </c>
      <c r="H9159" s="81">
        <v>273075.0</v>
      </c>
      <c r="I9159" s="81">
        <v>680000.0</v>
      </c>
      <c r="J9159" s="81">
        <v>505020.0</v>
      </c>
      <c r="K9159" s="81">
        <v>884000.0</v>
      </c>
      <c r="L9159" s="82">
        <v>0.5699944707255636</v>
      </c>
      <c r="N9159" s="83">
        <f t="shared" si="1"/>
        <v>0.5699944707</v>
      </c>
      <c r="O9159" s="83">
        <f t="shared" si="2"/>
        <v>0.5699944707</v>
      </c>
      <c r="Q9159" s="83">
        <f t="shared" si="3"/>
        <v>0.5984191176</v>
      </c>
      <c r="R9159" s="83">
        <f t="shared" si="4"/>
        <v>0.5699944707</v>
      </c>
      <c r="S9159" s="83" t="b">
        <f t="shared" si="5"/>
        <v>0</v>
      </c>
      <c r="T9159" s="72"/>
      <c r="U9159" s="72"/>
      <c r="V9159" s="72"/>
      <c r="W9159" s="72"/>
      <c r="X9159" s="72"/>
      <c r="Y9159" s="72"/>
      <c r="Z9159" s="72"/>
      <c r="AA9159" s="72"/>
      <c r="AB9159" s="72"/>
      <c r="AC9159" s="72"/>
      <c r="AD9159" s="72"/>
      <c r="AE9159" s="72"/>
      <c r="AF9159" s="72"/>
      <c r="AG9159" s="72"/>
      <c r="AH9159" s="72"/>
      <c r="AI9159" s="72"/>
      <c r="AJ9159" s="72"/>
      <c r="AK9159" s="72"/>
    </row>
    <row r="9160" ht="14.25" customHeight="1">
      <c r="A9160" s="78">
        <v>9157.0</v>
      </c>
      <c r="C9160" s="78" t="str">
        <f>VLOOKUP(G9160,[1]Macrodata_CCF!$A$3:$D$55,4,FALSE)</f>
        <v>#ERROR!</v>
      </c>
      <c r="E9160" s="79" t="str">
        <f>VLOOKUP(G9160,[1]Macrodata_CCF!$A$3:$B$55,2,FALSE)</f>
        <v>#ERROR!</v>
      </c>
      <c r="F9160" s="78">
        <v>1.0</v>
      </c>
      <c r="G9160" s="80">
        <v>9.0</v>
      </c>
      <c r="H9160" s="81">
        <v>449515.0</v>
      </c>
      <c r="I9160" s="81">
        <v>600000.0</v>
      </c>
      <c r="J9160" s="81">
        <v>523255.0</v>
      </c>
      <c r="K9160" s="81">
        <v>600000.0</v>
      </c>
      <c r="L9160" s="82">
        <v>0.4900156161743696</v>
      </c>
      <c r="N9160" s="83">
        <f t="shared" si="1"/>
        <v>0.4900156162</v>
      </c>
      <c r="O9160" s="83">
        <f t="shared" si="2"/>
        <v>0.4900156162</v>
      </c>
      <c r="Q9160" s="83">
        <f t="shared" si="3"/>
        <v>0.2508083333</v>
      </c>
      <c r="R9160" s="83">
        <f t="shared" si="4"/>
        <v>0.4900156162</v>
      </c>
      <c r="S9160" s="83" t="b">
        <f t="shared" si="5"/>
        <v>0</v>
      </c>
      <c r="T9160" s="72"/>
      <c r="U9160" s="72"/>
      <c r="V9160" s="72"/>
      <c r="W9160" s="72"/>
      <c r="X9160" s="72"/>
      <c r="Y9160" s="72"/>
      <c r="Z9160" s="72"/>
      <c r="AA9160" s="72"/>
      <c r="AB9160" s="72"/>
      <c r="AC9160" s="72"/>
      <c r="AD9160" s="72"/>
      <c r="AE9160" s="72"/>
      <c r="AF9160" s="72"/>
      <c r="AG9160" s="72"/>
      <c r="AH9160" s="72"/>
      <c r="AI9160" s="72"/>
      <c r="AJ9160" s="72"/>
      <c r="AK9160" s="72"/>
    </row>
    <row r="9161" ht="14.25" customHeight="1">
      <c r="A9161" s="78">
        <v>9158.0</v>
      </c>
      <c r="C9161" s="78" t="str">
        <f>VLOOKUP(G9161,[1]Macrodata_CCF!$A$3:$D$55,4,FALSE)</f>
        <v>#ERROR!</v>
      </c>
      <c r="E9161" s="79" t="str">
        <f>VLOOKUP(G9161,[1]Macrodata_CCF!$A$3:$B$55,2,FALSE)</f>
        <v>#ERROR!</v>
      </c>
      <c r="F9161" s="78">
        <v>0.0</v>
      </c>
      <c r="G9161" s="80">
        <v>37.0</v>
      </c>
      <c r="H9161" s="81">
        <v>599725.0</v>
      </c>
      <c r="I9161" s="81">
        <v>610000.0</v>
      </c>
      <c r="J9161" s="81">
        <v>601060.0</v>
      </c>
      <c r="K9161" s="81">
        <v>854000.0</v>
      </c>
      <c r="L9161" s="82">
        <v>0.1299270072992701</v>
      </c>
      <c r="N9161" s="83">
        <f t="shared" si="1"/>
        <v>0.1299270073</v>
      </c>
      <c r="O9161" s="83">
        <f t="shared" si="2"/>
        <v>0.1299270073</v>
      </c>
      <c r="Q9161" s="83">
        <f t="shared" si="3"/>
        <v>0.0168442623</v>
      </c>
      <c r="R9161" s="83">
        <f t="shared" si="4"/>
        <v>0.00218852459</v>
      </c>
      <c r="S9161" s="83" t="b">
        <f t="shared" si="5"/>
        <v>0</v>
      </c>
      <c r="T9161" s="72"/>
      <c r="U9161" s="72"/>
      <c r="V9161" s="72"/>
      <c r="W9161" s="72"/>
      <c r="X9161" s="72"/>
      <c r="Y9161" s="72"/>
      <c r="Z9161" s="72"/>
      <c r="AA9161" s="72"/>
      <c r="AB9161" s="72"/>
      <c r="AC9161" s="72"/>
      <c r="AD9161" s="72"/>
      <c r="AE9161" s="72"/>
      <c r="AF9161" s="72"/>
      <c r="AG9161" s="72"/>
      <c r="AH9161" s="72"/>
      <c r="AI9161" s="72"/>
      <c r="AJ9161" s="72"/>
      <c r="AK9161" s="72"/>
    </row>
    <row r="9162" ht="14.25" customHeight="1">
      <c r="A9162" s="78">
        <v>9159.0</v>
      </c>
      <c r="C9162" s="78" t="str">
        <f>VLOOKUP(G9162,[1]Macrodata_CCF!$A$3:$D$55,4,FALSE)</f>
        <v>#ERROR!</v>
      </c>
      <c r="E9162" s="79" t="str">
        <f>VLOOKUP(G9162,[1]Macrodata_CCF!$A$3:$B$55,2,FALSE)</f>
        <v>#ERROR!</v>
      </c>
      <c r="F9162" s="78">
        <v>0.0</v>
      </c>
      <c r="G9162" s="80">
        <v>20.0</v>
      </c>
      <c r="H9162" s="81">
        <v>0.0</v>
      </c>
      <c r="I9162" s="81">
        <v>50000.0</v>
      </c>
      <c r="J9162" s="81">
        <v>9000.0</v>
      </c>
      <c r="K9162" s="81">
        <v>50000.0</v>
      </c>
      <c r="L9162" s="82">
        <v>0.18</v>
      </c>
      <c r="N9162" s="83">
        <f t="shared" si="1"/>
        <v>0.18</v>
      </c>
      <c r="O9162" s="83">
        <f t="shared" si="2"/>
        <v>0.18</v>
      </c>
      <c r="Q9162" s="83">
        <f t="shared" si="3"/>
        <v>1</v>
      </c>
      <c r="R9162" s="83">
        <f t="shared" si="4"/>
        <v>0.18</v>
      </c>
      <c r="S9162" s="83" t="b">
        <f t="shared" si="5"/>
        <v>0</v>
      </c>
      <c r="T9162" s="72"/>
      <c r="U9162" s="72"/>
      <c r="V9162" s="72"/>
      <c r="W9162" s="72"/>
      <c r="X9162" s="72"/>
      <c r="Y9162" s="72"/>
      <c r="Z9162" s="72"/>
      <c r="AA9162" s="72"/>
      <c r="AB9162" s="72"/>
      <c r="AC9162" s="72"/>
      <c r="AD9162" s="72"/>
      <c r="AE9162" s="72"/>
      <c r="AF9162" s="72"/>
      <c r="AG9162" s="72"/>
      <c r="AH9162" s="72"/>
      <c r="AI9162" s="72"/>
      <c r="AJ9162" s="72"/>
      <c r="AK9162" s="72"/>
    </row>
    <row r="9163" ht="14.25" customHeight="1">
      <c r="A9163" s="78">
        <v>9160.0</v>
      </c>
      <c r="C9163" s="78" t="str">
        <f>VLOOKUP(G9163,[1]Macrodata_CCF!$A$3:$D$55,4,FALSE)</f>
        <v>#ERROR!</v>
      </c>
      <c r="E9163" s="79" t="str">
        <f>VLOOKUP(G9163,[1]Macrodata_CCF!$A$3:$B$55,2,FALSE)</f>
        <v>#ERROR!</v>
      </c>
      <c r="F9163" s="78">
        <v>0.0</v>
      </c>
      <c r="G9163" s="80">
        <v>5.0</v>
      </c>
      <c r="H9163" s="81">
        <v>56195.0</v>
      </c>
      <c r="I9163" s="81">
        <v>200000.0</v>
      </c>
      <c r="J9163" s="81">
        <v>96460.0</v>
      </c>
      <c r="K9163" s="81">
        <v>200000.0</v>
      </c>
      <c r="L9163" s="82">
        <v>0.2799972184555474</v>
      </c>
      <c r="N9163" s="83">
        <f t="shared" si="1"/>
        <v>0.2799972185</v>
      </c>
      <c r="O9163" s="83">
        <f t="shared" si="2"/>
        <v>0.2799972185</v>
      </c>
      <c r="Q9163" s="83">
        <f t="shared" si="3"/>
        <v>0.719025</v>
      </c>
      <c r="R9163" s="83">
        <f t="shared" si="4"/>
        <v>0.2799972185</v>
      </c>
      <c r="S9163" s="83" t="b">
        <f t="shared" si="5"/>
        <v>0</v>
      </c>
      <c r="T9163" s="72"/>
      <c r="U9163" s="72"/>
      <c r="V9163" s="72"/>
      <c r="W9163" s="72"/>
      <c r="X9163" s="72"/>
      <c r="Y9163" s="72"/>
      <c r="Z9163" s="72"/>
      <c r="AA9163" s="72"/>
      <c r="AB9163" s="72"/>
      <c r="AC9163" s="72"/>
      <c r="AD9163" s="72"/>
      <c r="AE9163" s="72"/>
      <c r="AF9163" s="72"/>
      <c r="AG9163" s="72"/>
      <c r="AH9163" s="72"/>
      <c r="AI9163" s="72"/>
      <c r="AJ9163" s="72"/>
      <c r="AK9163" s="72"/>
    </row>
    <row r="9164" ht="14.25" customHeight="1">
      <c r="A9164" s="78">
        <v>9161.0</v>
      </c>
      <c r="C9164" s="78" t="str">
        <f>VLOOKUP(G9164,[1]Macrodata_CCF!$A$3:$D$55,4,FALSE)</f>
        <v>#ERROR!</v>
      </c>
      <c r="E9164" s="79" t="str">
        <f>VLOOKUP(G9164,[1]Macrodata_CCF!$A$3:$B$55,2,FALSE)</f>
        <v>#ERROR!</v>
      </c>
      <c r="F9164" s="78">
        <v>0.0</v>
      </c>
      <c r="G9164" s="80">
        <v>10.0</v>
      </c>
      <c r="H9164" s="81">
        <v>0.0</v>
      </c>
      <c r="I9164" s="81">
        <v>830000.0</v>
      </c>
      <c r="J9164" s="81">
        <v>1439220.0</v>
      </c>
      <c r="K9164" s="81">
        <v>1411000.0</v>
      </c>
      <c r="L9164" s="82">
        <v>1.734</v>
      </c>
      <c r="N9164" s="83">
        <f t="shared" si="1"/>
        <v>1.734</v>
      </c>
      <c r="O9164" s="83">
        <f t="shared" si="2"/>
        <v>1</v>
      </c>
      <c r="Q9164" s="83">
        <f t="shared" si="3"/>
        <v>1</v>
      </c>
      <c r="R9164" s="83">
        <f t="shared" si="4"/>
        <v>1.734</v>
      </c>
      <c r="S9164" s="83" t="b">
        <f t="shared" si="5"/>
        <v>0</v>
      </c>
      <c r="T9164" s="72"/>
      <c r="U9164" s="72"/>
      <c r="V9164" s="72"/>
      <c r="W9164" s="72"/>
      <c r="X9164" s="72"/>
      <c r="Y9164" s="72"/>
      <c r="Z9164" s="72"/>
      <c r="AA9164" s="72"/>
      <c r="AB9164" s="72"/>
      <c r="AC9164" s="72"/>
      <c r="AD9164" s="72"/>
      <c r="AE9164" s="72"/>
      <c r="AF9164" s="72"/>
      <c r="AG9164" s="72"/>
      <c r="AH9164" s="72"/>
      <c r="AI9164" s="72"/>
      <c r="AJ9164" s="72"/>
      <c r="AK9164" s="72"/>
    </row>
    <row r="9165" ht="14.25" customHeight="1">
      <c r="A9165" s="78">
        <v>9162.0</v>
      </c>
      <c r="C9165" s="78" t="str">
        <f>VLOOKUP(G9165,[1]Macrodata_CCF!$A$3:$D$55,4,FALSE)</f>
        <v>#ERROR!</v>
      </c>
      <c r="E9165" s="79" t="str">
        <f>VLOOKUP(G9165,[1]Macrodata_CCF!$A$3:$B$55,2,FALSE)</f>
        <v>#ERROR!</v>
      </c>
      <c r="F9165" s="78">
        <v>0.0</v>
      </c>
      <c r="G9165" s="80">
        <v>45.0</v>
      </c>
      <c r="H9165" s="81">
        <v>33900.0</v>
      </c>
      <c r="I9165" s="81">
        <v>370000.0</v>
      </c>
      <c r="J9165" s="81">
        <v>97760.0</v>
      </c>
      <c r="K9165" s="81">
        <v>370000.0</v>
      </c>
      <c r="L9165" s="82">
        <v>0.1900029753049688</v>
      </c>
      <c r="N9165" s="83">
        <f t="shared" si="1"/>
        <v>0.1900029753</v>
      </c>
      <c r="O9165" s="83">
        <f t="shared" si="2"/>
        <v>0.1900029753</v>
      </c>
      <c r="Q9165" s="83">
        <f t="shared" si="3"/>
        <v>0.9083783784</v>
      </c>
      <c r="R9165" s="83">
        <f t="shared" si="4"/>
        <v>0.1900029753</v>
      </c>
      <c r="S9165" s="83" t="b">
        <f t="shared" si="5"/>
        <v>0</v>
      </c>
      <c r="T9165" s="72"/>
      <c r="U9165" s="72"/>
      <c r="V9165" s="72"/>
      <c r="W9165" s="72"/>
      <c r="X9165" s="72"/>
      <c r="Y9165" s="72"/>
      <c r="Z9165" s="72"/>
      <c r="AA9165" s="72"/>
      <c r="AB9165" s="72"/>
      <c r="AC9165" s="72"/>
      <c r="AD9165" s="72"/>
      <c r="AE9165" s="72"/>
      <c r="AF9165" s="72"/>
      <c r="AG9165" s="72"/>
      <c r="AH9165" s="72"/>
      <c r="AI9165" s="72"/>
      <c r="AJ9165" s="72"/>
      <c r="AK9165" s="72"/>
    </row>
    <row r="9166" ht="14.25" customHeight="1">
      <c r="A9166" s="78">
        <v>9163.0</v>
      </c>
      <c r="C9166" s="78" t="str">
        <f>VLOOKUP(G9166,[1]Macrodata_CCF!$A$3:$D$55,4,FALSE)</f>
        <v>#ERROR!</v>
      </c>
      <c r="E9166" s="79" t="str">
        <f>VLOOKUP(G9166,[1]Macrodata_CCF!$A$3:$B$55,2,FALSE)</f>
        <v>#ERROR!</v>
      </c>
      <c r="F9166" s="78">
        <v>0.0</v>
      </c>
      <c r="G9166" s="80">
        <v>13.0</v>
      </c>
      <c r="H9166" s="81">
        <v>352855.0</v>
      </c>
      <c r="I9166" s="81">
        <v>510000.0</v>
      </c>
      <c r="J9166" s="81">
        <v>376425.0</v>
      </c>
      <c r="K9166" s="81">
        <v>510000.0</v>
      </c>
      <c r="L9166" s="82">
        <v>0.1499888637882211</v>
      </c>
      <c r="N9166" s="83">
        <f t="shared" si="1"/>
        <v>0.1499888638</v>
      </c>
      <c r="O9166" s="83">
        <f t="shared" si="2"/>
        <v>0.1499888638</v>
      </c>
      <c r="Q9166" s="83">
        <f t="shared" si="3"/>
        <v>0.308127451</v>
      </c>
      <c r="R9166" s="83">
        <f t="shared" si="4"/>
        <v>0.1499888638</v>
      </c>
      <c r="S9166" s="83" t="b">
        <f t="shared" si="5"/>
        <v>0</v>
      </c>
      <c r="T9166" s="72"/>
      <c r="U9166" s="72"/>
      <c r="V9166" s="72"/>
      <c r="W9166" s="72"/>
      <c r="X9166" s="72"/>
      <c r="Y9166" s="72"/>
      <c r="Z9166" s="72"/>
      <c r="AA9166" s="72"/>
      <c r="AB9166" s="72"/>
      <c r="AC9166" s="72"/>
      <c r="AD9166" s="72"/>
      <c r="AE9166" s="72"/>
      <c r="AF9166" s="72"/>
      <c r="AG9166" s="72"/>
      <c r="AH9166" s="72"/>
      <c r="AI9166" s="72"/>
      <c r="AJ9166" s="72"/>
      <c r="AK9166" s="72"/>
    </row>
    <row r="9167" ht="14.25" customHeight="1">
      <c r="A9167" s="78">
        <v>9164.0</v>
      </c>
      <c r="C9167" s="78" t="str">
        <f>VLOOKUP(G9167,[1]Macrodata_CCF!$A$3:$D$55,4,FALSE)</f>
        <v>#ERROR!</v>
      </c>
      <c r="E9167" s="79" t="str">
        <f>VLOOKUP(G9167,[1]Macrodata_CCF!$A$3:$B$55,2,FALSE)</f>
        <v>#ERROR!</v>
      </c>
      <c r="F9167" s="78">
        <v>0.0</v>
      </c>
      <c r="G9167" s="80">
        <v>3.0</v>
      </c>
      <c r="H9167" s="81">
        <v>860560.0</v>
      </c>
      <c r="I9167" s="81">
        <v>1000000.0</v>
      </c>
      <c r="J9167" s="81">
        <v>899605.0</v>
      </c>
      <c r="K9167" s="81">
        <v>1000000.0</v>
      </c>
      <c r="L9167" s="82">
        <v>0.280012908777969</v>
      </c>
      <c r="N9167" s="83">
        <f t="shared" si="1"/>
        <v>0.2800129088</v>
      </c>
      <c r="O9167" s="83">
        <f t="shared" si="2"/>
        <v>0.2800129088</v>
      </c>
      <c r="Q9167" s="83">
        <f t="shared" si="3"/>
        <v>0.13944</v>
      </c>
      <c r="R9167" s="83">
        <f t="shared" si="4"/>
        <v>0.2800129088</v>
      </c>
      <c r="S9167" s="83" t="b">
        <f t="shared" si="5"/>
        <v>0</v>
      </c>
      <c r="T9167" s="72"/>
      <c r="U9167" s="72"/>
      <c r="V9167" s="72"/>
      <c r="W9167" s="72"/>
      <c r="X9167" s="72"/>
      <c r="Y9167" s="72"/>
      <c r="Z9167" s="72"/>
      <c r="AA9167" s="72"/>
      <c r="AB9167" s="72"/>
      <c r="AC9167" s="72"/>
      <c r="AD9167" s="72"/>
      <c r="AE9167" s="72"/>
      <c r="AF9167" s="72"/>
      <c r="AG9167" s="72"/>
      <c r="AH9167" s="72"/>
      <c r="AI9167" s="72"/>
      <c r="AJ9167" s="72"/>
      <c r="AK9167" s="72"/>
    </row>
    <row r="9168" ht="14.25" customHeight="1">
      <c r="A9168" s="78">
        <v>9165.0</v>
      </c>
      <c r="C9168" s="78" t="str">
        <f>VLOOKUP(G9168,[1]Macrodata_CCF!$A$3:$D$55,4,FALSE)</f>
        <v>#ERROR!</v>
      </c>
      <c r="E9168" s="79" t="str">
        <f>VLOOKUP(G9168,[1]Macrodata_CCF!$A$3:$B$55,2,FALSE)</f>
        <v>#ERROR!</v>
      </c>
      <c r="F9168" s="78">
        <v>0.0</v>
      </c>
      <c r="G9168" s="80">
        <v>50.0</v>
      </c>
      <c r="H9168" s="81">
        <v>61485.0</v>
      </c>
      <c r="I9168" s="81">
        <v>70000.0</v>
      </c>
      <c r="J9168" s="81">
        <v>71400.0</v>
      </c>
      <c r="K9168" s="81">
        <v>70000.0</v>
      </c>
      <c r="L9168" s="82">
        <v>1.164415736934821</v>
      </c>
      <c r="N9168" s="83">
        <f t="shared" si="1"/>
        <v>1.164415737</v>
      </c>
      <c r="O9168" s="83">
        <f t="shared" si="2"/>
        <v>1</v>
      </c>
      <c r="Q9168" s="83">
        <f t="shared" si="3"/>
        <v>0.1216428571</v>
      </c>
      <c r="R9168" s="83">
        <f t="shared" si="4"/>
        <v>1.164415737</v>
      </c>
      <c r="S9168" s="83" t="b">
        <f t="shared" si="5"/>
        <v>0</v>
      </c>
      <c r="T9168" s="72"/>
      <c r="U9168" s="72"/>
      <c r="V9168" s="72"/>
      <c r="W9168" s="72"/>
      <c r="X9168" s="72"/>
      <c r="Y9168" s="72"/>
      <c r="Z9168" s="72"/>
      <c r="AA9168" s="72"/>
      <c r="AB9168" s="72"/>
      <c r="AC9168" s="72"/>
      <c r="AD9168" s="72"/>
      <c r="AE9168" s="72"/>
      <c r="AF9168" s="72"/>
      <c r="AG9168" s="72"/>
      <c r="AH9168" s="72"/>
      <c r="AI9168" s="72"/>
      <c r="AJ9168" s="72"/>
      <c r="AK9168" s="72"/>
    </row>
    <row r="9169" ht="14.25" customHeight="1">
      <c r="A9169" s="78">
        <v>9166.0</v>
      </c>
      <c r="C9169" s="78" t="str">
        <f>VLOOKUP(G9169,[1]Macrodata_CCF!$A$3:$D$55,4,FALSE)</f>
        <v>#ERROR!</v>
      </c>
      <c r="E9169" s="79" t="str">
        <f>VLOOKUP(G9169,[1]Macrodata_CCF!$A$3:$B$55,2,FALSE)</f>
        <v>#ERROR!</v>
      </c>
      <c r="F9169" s="78">
        <v>1.0</v>
      </c>
      <c r="G9169" s="80">
        <v>32.0</v>
      </c>
      <c r="H9169" s="81">
        <v>217885.0</v>
      </c>
      <c r="I9169" s="81">
        <v>670000.0</v>
      </c>
      <c r="J9169" s="81">
        <v>421335.0</v>
      </c>
      <c r="K9169" s="81">
        <v>670000.0</v>
      </c>
      <c r="L9169" s="82">
        <v>0.4499961293033852</v>
      </c>
      <c r="N9169" s="83">
        <f t="shared" si="1"/>
        <v>0.4499961293</v>
      </c>
      <c r="O9169" s="83">
        <f t="shared" si="2"/>
        <v>0.4499961293</v>
      </c>
      <c r="Q9169" s="83">
        <f t="shared" si="3"/>
        <v>0.6747985075</v>
      </c>
      <c r="R9169" s="83">
        <f t="shared" si="4"/>
        <v>0.4499961293</v>
      </c>
      <c r="S9169" s="83" t="b">
        <f t="shared" si="5"/>
        <v>0</v>
      </c>
      <c r="T9169" s="72"/>
      <c r="U9169" s="72"/>
      <c r="V9169" s="72"/>
      <c r="W9169" s="72"/>
      <c r="X9169" s="72"/>
      <c r="Y9169" s="72"/>
      <c r="Z9169" s="72"/>
      <c r="AA9169" s="72"/>
      <c r="AB9169" s="72"/>
      <c r="AC9169" s="72"/>
      <c r="AD9169" s="72"/>
      <c r="AE9169" s="72"/>
      <c r="AF9169" s="72"/>
      <c r="AG9169" s="72"/>
      <c r="AH9169" s="72"/>
      <c r="AI9169" s="72"/>
      <c r="AJ9169" s="72"/>
      <c r="AK9169" s="72"/>
    </row>
    <row r="9170" ht="14.25" customHeight="1">
      <c r="A9170" s="78">
        <v>9167.0</v>
      </c>
      <c r="C9170" s="78" t="str">
        <f>VLOOKUP(G9170,[1]Macrodata_CCF!$A$3:$D$55,4,FALSE)</f>
        <v>#ERROR!</v>
      </c>
      <c r="E9170" s="79" t="str">
        <f>VLOOKUP(G9170,[1]Macrodata_CCF!$A$3:$B$55,2,FALSE)</f>
        <v>#ERROR!</v>
      </c>
      <c r="F9170" s="78">
        <v>0.0</v>
      </c>
      <c r="G9170" s="80">
        <v>28.0</v>
      </c>
      <c r="H9170" s="81">
        <v>2930.0</v>
      </c>
      <c r="I9170" s="81">
        <v>290000.0</v>
      </c>
      <c r="J9170" s="81">
        <v>51730.0</v>
      </c>
      <c r="K9170" s="81">
        <v>290000.0</v>
      </c>
      <c r="L9170" s="82">
        <v>0.1699933814052322</v>
      </c>
      <c r="N9170" s="83">
        <f t="shared" si="1"/>
        <v>0.1699933814</v>
      </c>
      <c r="O9170" s="83">
        <f t="shared" si="2"/>
        <v>0.1699933814</v>
      </c>
      <c r="Q9170" s="83">
        <f t="shared" si="3"/>
        <v>0.9898965517</v>
      </c>
      <c r="R9170" s="83">
        <f t="shared" si="4"/>
        <v>0.1699933814</v>
      </c>
      <c r="S9170" s="83" t="b">
        <f t="shared" si="5"/>
        <v>0</v>
      </c>
      <c r="T9170" s="72"/>
      <c r="U9170" s="72"/>
      <c r="V9170" s="72"/>
      <c r="W9170" s="72"/>
      <c r="X9170" s="72"/>
      <c r="Y9170" s="72"/>
      <c r="Z9170" s="72"/>
      <c r="AA9170" s="72"/>
      <c r="AB9170" s="72"/>
      <c r="AC9170" s="72"/>
      <c r="AD9170" s="72"/>
      <c r="AE9170" s="72"/>
      <c r="AF9170" s="72"/>
      <c r="AG9170" s="72"/>
      <c r="AH9170" s="72"/>
      <c r="AI9170" s="72"/>
      <c r="AJ9170" s="72"/>
      <c r="AK9170" s="72"/>
    </row>
    <row r="9171" ht="14.25" customHeight="1">
      <c r="A9171" s="78">
        <v>9168.0</v>
      </c>
      <c r="C9171" s="78" t="str">
        <f>VLOOKUP(G9171,[1]Macrodata_CCF!$A$3:$D$55,4,FALSE)</f>
        <v>#ERROR!</v>
      </c>
      <c r="E9171" s="79" t="str">
        <f>VLOOKUP(G9171,[1]Macrodata_CCF!$A$3:$B$55,2,FALSE)</f>
        <v>#ERROR!</v>
      </c>
      <c r="F9171" s="78">
        <v>0.0</v>
      </c>
      <c r="G9171" s="80">
        <v>52.0</v>
      </c>
      <c r="H9171" s="81">
        <v>119320.0</v>
      </c>
      <c r="I9171" s="81">
        <v>340000.0</v>
      </c>
      <c r="J9171" s="81">
        <v>130355.0</v>
      </c>
      <c r="K9171" s="81">
        <v>340000.0</v>
      </c>
      <c r="L9171" s="82">
        <v>0.05000453144825086</v>
      </c>
      <c r="N9171" s="83">
        <f t="shared" si="1"/>
        <v>0.05000453145</v>
      </c>
      <c r="O9171" s="83">
        <f t="shared" si="2"/>
        <v>0.05000453145</v>
      </c>
      <c r="Q9171" s="83">
        <f t="shared" si="3"/>
        <v>0.6490588235</v>
      </c>
      <c r="R9171" s="83">
        <f t="shared" si="4"/>
        <v>0.05000453145</v>
      </c>
      <c r="S9171" s="83" t="b">
        <f t="shared" si="5"/>
        <v>0</v>
      </c>
      <c r="T9171" s="72"/>
      <c r="U9171" s="72"/>
      <c r="V9171" s="72"/>
      <c r="W9171" s="72"/>
      <c r="X9171" s="72"/>
      <c r="Y9171" s="72"/>
      <c r="Z9171" s="72"/>
      <c r="AA9171" s="72"/>
      <c r="AB9171" s="72"/>
      <c r="AC9171" s="72"/>
      <c r="AD9171" s="72"/>
      <c r="AE9171" s="72"/>
      <c r="AF9171" s="72"/>
      <c r="AG9171" s="72"/>
      <c r="AH9171" s="72"/>
      <c r="AI9171" s="72"/>
      <c r="AJ9171" s="72"/>
      <c r="AK9171" s="72"/>
    </row>
    <row r="9172" ht="14.25" customHeight="1">
      <c r="A9172" s="78">
        <v>9169.0</v>
      </c>
      <c r="C9172" s="78" t="str">
        <f>VLOOKUP(G9172,[1]Macrodata_CCF!$A$3:$D$55,4,FALSE)</f>
        <v>#ERROR!</v>
      </c>
      <c r="E9172" s="79" t="str">
        <f>VLOOKUP(G9172,[1]Macrodata_CCF!$A$3:$B$55,2,FALSE)</f>
        <v>#ERROR!</v>
      </c>
      <c r="F9172" s="78">
        <v>0.0</v>
      </c>
      <c r="G9172" s="80">
        <v>30.0</v>
      </c>
      <c r="H9172" s="81">
        <v>40725.0</v>
      </c>
      <c r="I9172" s="81">
        <v>360000.0</v>
      </c>
      <c r="J9172" s="81">
        <v>0.0</v>
      </c>
      <c r="K9172" s="81">
        <v>360000.0</v>
      </c>
      <c r="L9172" s="82">
        <v>-0.1275546159267089</v>
      </c>
      <c r="N9172" s="83">
        <f t="shared" si="1"/>
        <v>-0.1275546159</v>
      </c>
      <c r="O9172" s="83">
        <f t="shared" si="2"/>
        <v>0</v>
      </c>
      <c r="Q9172" s="83">
        <f t="shared" si="3"/>
        <v>0.886875</v>
      </c>
      <c r="R9172" s="83">
        <f t="shared" si="4"/>
        <v>-0.1275546159</v>
      </c>
      <c r="S9172" s="83" t="b">
        <f t="shared" si="5"/>
        <v>0</v>
      </c>
      <c r="T9172" s="72"/>
      <c r="U9172" s="72"/>
      <c r="V9172" s="72"/>
      <c r="W9172" s="72"/>
      <c r="X9172" s="72"/>
      <c r="Y9172" s="72"/>
      <c r="Z9172" s="72"/>
      <c r="AA9172" s="72"/>
      <c r="AB9172" s="72"/>
      <c r="AC9172" s="72"/>
      <c r="AD9172" s="72"/>
      <c r="AE9172" s="72"/>
      <c r="AF9172" s="72"/>
      <c r="AG9172" s="72"/>
      <c r="AH9172" s="72"/>
      <c r="AI9172" s="72"/>
      <c r="AJ9172" s="72"/>
      <c r="AK9172" s="72"/>
    </row>
    <row r="9173" ht="14.25" customHeight="1">
      <c r="A9173" s="78">
        <v>9170.0</v>
      </c>
      <c r="C9173" s="78" t="str">
        <f>VLOOKUP(G9173,[1]Macrodata_CCF!$A$3:$D$55,4,FALSE)</f>
        <v>#ERROR!</v>
      </c>
      <c r="E9173" s="79" t="str">
        <f>VLOOKUP(G9173,[1]Macrodata_CCF!$A$3:$B$55,2,FALSE)</f>
        <v>#ERROR!</v>
      </c>
      <c r="F9173" s="78">
        <v>0.0</v>
      </c>
      <c r="G9173" s="80">
        <v>45.0</v>
      </c>
      <c r="H9173" s="81">
        <v>84425.0</v>
      </c>
      <c r="I9173" s="81">
        <v>320000.0</v>
      </c>
      <c r="J9173" s="81">
        <v>326400.0</v>
      </c>
      <c r="K9173" s="81">
        <v>320000.0</v>
      </c>
      <c r="L9173" s="82">
        <v>1.027167568714847</v>
      </c>
      <c r="N9173" s="83">
        <f t="shared" si="1"/>
        <v>1.027167569</v>
      </c>
      <c r="O9173" s="83">
        <f t="shared" si="2"/>
        <v>1</v>
      </c>
      <c r="Q9173" s="83">
        <f t="shared" si="3"/>
        <v>0.736171875</v>
      </c>
      <c r="R9173" s="83">
        <f t="shared" si="4"/>
        <v>1.027167569</v>
      </c>
      <c r="S9173" s="83" t="b">
        <f t="shared" si="5"/>
        <v>0</v>
      </c>
      <c r="T9173" s="72"/>
      <c r="U9173" s="72"/>
      <c r="V9173" s="72"/>
      <c r="W9173" s="72"/>
      <c r="X9173" s="72"/>
      <c r="Y9173" s="72"/>
      <c r="Z9173" s="72"/>
      <c r="AA9173" s="72"/>
      <c r="AB9173" s="72"/>
      <c r="AC9173" s="72"/>
      <c r="AD9173" s="72"/>
      <c r="AE9173" s="72"/>
      <c r="AF9173" s="72"/>
      <c r="AG9173" s="72"/>
      <c r="AH9173" s="72"/>
      <c r="AI9173" s="72"/>
      <c r="AJ9173" s="72"/>
      <c r="AK9173" s="72"/>
    </row>
    <row r="9174" ht="14.25" customHeight="1">
      <c r="A9174" s="78">
        <v>9171.0</v>
      </c>
      <c r="C9174" s="78" t="str">
        <f>VLOOKUP(G9174,[1]Macrodata_CCF!$A$3:$D$55,4,FALSE)</f>
        <v>#ERROR!</v>
      </c>
      <c r="E9174" s="79" t="str">
        <f>VLOOKUP(G9174,[1]Macrodata_CCF!$A$3:$B$55,2,FALSE)</f>
        <v>#ERROR!</v>
      </c>
      <c r="F9174" s="78">
        <v>0.0</v>
      </c>
      <c r="G9174" s="80">
        <v>11.0</v>
      </c>
      <c r="H9174" s="81">
        <v>203595.0</v>
      </c>
      <c r="I9174" s="81">
        <v>470000.0</v>
      </c>
      <c r="J9174" s="81">
        <v>243555.0</v>
      </c>
      <c r="K9174" s="81">
        <v>470000.0</v>
      </c>
      <c r="L9174" s="82">
        <v>0.1499971847375237</v>
      </c>
      <c r="N9174" s="83">
        <f t="shared" si="1"/>
        <v>0.1499971847</v>
      </c>
      <c r="O9174" s="83">
        <f t="shared" si="2"/>
        <v>0.1499971847</v>
      </c>
      <c r="Q9174" s="83">
        <f t="shared" si="3"/>
        <v>0.5668191489</v>
      </c>
      <c r="R9174" s="83">
        <f t="shared" si="4"/>
        <v>0.1499971847</v>
      </c>
      <c r="S9174" s="83" t="b">
        <f t="shared" si="5"/>
        <v>0</v>
      </c>
      <c r="T9174" s="72"/>
      <c r="U9174" s="72"/>
      <c r="V9174" s="72"/>
      <c r="W9174" s="72"/>
      <c r="X9174" s="72"/>
      <c r="Y9174" s="72"/>
      <c r="Z9174" s="72"/>
      <c r="AA9174" s="72"/>
      <c r="AB9174" s="72"/>
      <c r="AC9174" s="72"/>
      <c r="AD9174" s="72"/>
      <c r="AE9174" s="72"/>
      <c r="AF9174" s="72"/>
      <c r="AG9174" s="72"/>
      <c r="AH9174" s="72"/>
      <c r="AI9174" s="72"/>
      <c r="AJ9174" s="72"/>
      <c r="AK9174" s="72"/>
    </row>
    <row r="9175" ht="14.25" customHeight="1">
      <c r="A9175" s="78">
        <v>9172.0</v>
      </c>
      <c r="C9175" s="78" t="str">
        <f>VLOOKUP(G9175,[1]Macrodata_CCF!$A$3:$D$55,4,FALSE)</f>
        <v>#ERROR!</v>
      </c>
      <c r="E9175" s="79" t="str">
        <f>VLOOKUP(G9175,[1]Macrodata_CCF!$A$3:$B$55,2,FALSE)</f>
        <v>#ERROR!</v>
      </c>
      <c r="F9175" s="78">
        <v>0.0</v>
      </c>
      <c r="G9175" s="80">
        <v>44.0</v>
      </c>
      <c r="H9175" s="81">
        <v>512120.0</v>
      </c>
      <c r="I9175" s="81">
        <v>830000.0</v>
      </c>
      <c r="J9175" s="81">
        <v>566160.0</v>
      </c>
      <c r="K9175" s="81">
        <v>830000.0</v>
      </c>
      <c r="L9175" s="82">
        <v>0.1700012583364792</v>
      </c>
      <c r="N9175" s="83">
        <f t="shared" si="1"/>
        <v>0.1700012583</v>
      </c>
      <c r="O9175" s="83">
        <f t="shared" si="2"/>
        <v>0.1700012583</v>
      </c>
      <c r="Q9175" s="83">
        <f t="shared" si="3"/>
        <v>0.3829879518</v>
      </c>
      <c r="R9175" s="83">
        <f t="shared" si="4"/>
        <v>0.1700012583</v>
      </c>
      <c r="S9175" s="83" t="b">
        <f t="shared" si="5"/>
        <v>0</v>
      </c>
      <c r="T9175" s="72"/>
      <c r="U9175" s="72"/>
      <c r="V9175" s="72"/>
      <c r="W9175" s="72"/>
      <c r="X9175" s="72"/>
      <c r="Y9175" s="72"/>
      <c r="Z9175" s="72"/>
      <c r="AA9175" s="72"/>
      <c r="AB9175" s="72"/>
      <c r="AC9175" s="72"/>
      <c r="AD9175" s="72"/>
      <c r="AE9175" s="72"/>
      <c r="AF9175" s="72"/>
      <c r="AG9175" s="72"/>
      <c r="AH9175" s="72"/>
      <c r="AI9175" s="72"/>
      <c r="AJ9175" s="72"/>
      <c r="AK9175" s="72"/>
    </row>
    <row r="9176" ht="14.25" customHeight="1">
      <c r="A9176" s="78">
        <v>9173.0</v>
      </c>
      <c r="C9176" s="78" t="str">
        <f>VLOOKUP(G9176,[1]Macrodata_CCF!$A$3:$D$55,4,FALSE)</f>
        <v>#ERROR!</v>
      </c>
      <c r="E9176" s="79" t="str">
        <f>VLOOKUP(G9176,[1]Macrodata_CCF!$A$3:$B$55,2,FALSE)</f>
        <v>#ERROR!</v>
      </c>
      <c r="F9176" s="78">
        <v>1.0</v>
      </c>
      <c r="G9176" s="80">
        <v>44.0</v>
      </c>
      <c r="H9176" s="81">
        <v>132185.0</v>
      </c>
      <c r="I9176" s="81">
        <v>470000.0</v>
      </c>
      <c r="J9176" s="81">
        <v>331495.0</v>
      </c>
      <c r="K9176" s="81">
        <v>470000.0</v>
      </c>
      <c r="L9176" s="82">
        <v>0.5899974838299069</v>
      </c>
      <c r="N9176" s="83">
        <f t="shared" si="1"/>
        <v>0.5899974838</v>
      </c>
      <c r="O9176" s="83">
        <f t="shared" si="2"/>
        <v>0.5899974838</v>
      </c>
      <c r="Q9176" s="83">
        <f t="shared" si="3"/>
        <v>0.7187553191</v>
      </c>
      <c r="R9176" s="83">
        <f t="shared" si="4"/>
        <v>0.5899974838</v>
      </c>
      <c r="S9176" s="83" t="b">
        <f t="shared" si="5"/>
        <v>0</v>
      </c>
      <c r="T9176" s="72"/>
      <c r="U9176" s="72"/>
      <c r="V9176" s="72"/>
      <c r="W9176" s="72"/>
      <c r="X9176" s="72"/>
      <c r="Y9176" s="72"/>
      <c r="Z9176" s="72"/>
      <c r="AA9176" s="72"/>
      <c r="AB9176" s="72"/>
      <c r="AC9176" s="72"/>
      <c r="AD9176" s="72"/>
      <c r="AE9176" s="72"/>
      <c r="AF9176" s="72"/>
      <c r="AG9176" s="72"/>
      <c r="AH9176" s="72"/>
      <c r="AI9176" s="72"/>
      <c r="AJ9176" s="72"/>
      <c r="AK9176" s="72"/>
    </row>
    <row r="9177" ht="14.25" customHeight="1">
      <c r="A9177" s="78">
        <v>9174.0</v>
      </c>
      <c r="C9177" s="78" t="str">
        <f>VLOOKUP(G9177,[1]Macrodata_CCF!$A$3:$D$55,4,FALSE)</f>
        <v>#ERROR!</v>
      </c>
      <c r="E9177" s="79" t="str">
        <f>VLOOKUP(G9177,[1]Macrodata_CCF!$A$3:$B$55,2,FALSE)</f>
        <v>#ERROR!</v>
      </c>
      <c r="F9177" s="78">
        <v>0.0</v>
      </c>
      <c r="G9177" s="80">
        <v>16.0</v>
      </c>
      <c r="H9177" s="81">
        <v>123350.0</v>
      </c>
      <c r="I9177" s="81">
        <v>720000.0</v>
      </c>
      <c r="J9177" s="81">
        <v>117385.0</v>
      </c>
      <c r="K9177" s="81">
        <v>720000.0</v>
      </c>
      <c r="L9177" s="82">
        <v>-0.009997485963295064</v>
      </c>
      <c r="N9177" s="83">
        <f t="shared" si="1"/>
        <v>-0.009997485963</v>
      </c>
      <c r="O9177" s="83">
        <f t="shared" si="2"/>
        <v>0</v>
      </c>
      <c r="Q9177" s="83">
        <f t="shared" si="3"/>
        <v>0.8286805556</v>
      </c>
      <c r="R9177" s="83">
        <f t="shared" si="4"/>
        <v>-0.009997485963</v>
      </c>
      <c r="S9177" s="83" t="b">
        <f t="shared" si="5"/>
        <v>0</v>
      </c>
      <c r="T9177" s="72"/>
      <c r="U9177" s="72"/>
      <c r="V9177" s="72"/>
      <c r="W9177" s="72"/>
      <c r="X9177" s="72"/>
      <c r="Y9177" s="72"/>
      <c r="Z9177" s="72"/>
      <c r="AA9177" s="72"/>
      <c r="AB9177" s="72"/>
      <c r="AC9177" s="72"/>
      <c r="AD9177" s="72"/>
      <c r="AE9177" s="72"/>
      <c r="AF9177" s="72"/>
      <c r="AG9177" s="72"/>
      <c r="AH9177" s="72"/>
      <c r="AI9177" s="72"/>
      <c r="AJ9177" s="72"/>
      <c r="AK9177" s="72"/>
    </row>
    <row r="9178" ht="14.25" customHeight="1">
      <c r="A9178" s="78">
        <v>9175.0</v>
      </c>
      <c r="C9178" s="78" t="str">
        <f>VLOOKUP(G9178,[1]Macrodata_CCF!$A$3:$D$55,4,FALSE)</f>
        <v>#ERROR!</v>
      </c>
      <c r="E9178" s="79" t="str">
        <f>VLOOKUP(G9178,[1]Macrodata_CCF!$A$3:$B$55,2,FALSE)</f>
        <v>#ERROR!</v>
      </c>
      <c r="F9178" s="78">
        <v>0.0</v>
      </c>
      <c r="G9178" s="80">
        <v>15.0</v>
      </c>
      <c r="H9178" s="81">
        <v>124865.0</v>
      </c>
      <c r="I9178" s="81">
        <v>440000.0</v>
      </c>
      <c r="J9178" s="81">
        <v>178440.0</v>
      </c>
      <c r="K9178" s="81">
        <v>440000.0</v>
      </c>
      <c r="L9178" s="82">
        <v>0.1700065051485871</v>
      </c>
      <c r="N9178" s="83">
        <f t="shared" si="1"/>
        <v>0.1700065051</v>
      </c>
      <c r="O9178" s="83">
        <f t="shared" si="2"/>
        <v>0.1700065051</v>
      </c>
      <c r="Q9178" s="83">
        <f t="shared" si="3"/>
        <v>0.7162159091</v>
      </c>
      <c r="R9178" s="83">
        <f t="shared" si="4"/>
        <v>0.1700065051</v>
      </c>
      <c r="S9178" s="83" t="b">
        <f t="shared" si="5"/>
        <v>0</v>
      </c>
      <c r="T9178" s="72"/>
      <c r="U9178" s="72"/>
      <c r="V9178" s="72"/>
      <c r="W9178" s="72"/>
      <c r="X9178" s="72"/>
      <c r="Y9178" s="72"/>
      <c r="Z9178" s="72"/>
      <c r="AA9178" s="72"/>
      <c r="AB9178" s="72"/>
      <c r="AC9178" s="72"/>
      <c r="AD9178" s="72"/>
      <c r="AE9178" s="72"/>
      <c r="AF9178" s="72"/>
      <c r="AG9178" s="72"/>
      <c r="AH9178" s="72"/>
      <c r="AI9178" s="72"/>
      <c r="AJ9178" s="72"/>
      <c r="AK9178" s="72"/>
    </row>
    <row r="9179" ht="14.25" customHeight="1">
      <c r="A9179" s="78">
        <v>9176.0</v>
      </c>
      <c r="C9179" s="78" t="str">
        <f>VLOOKUP(G9179,[1]Macrodata_CCF!$A$3:$D$55,4,FALSE)</f>
        <v>#ERROR!</v>
      </c>
      <c r="E9179" s="79" t="str">
        <f>VLOOKUP(G9179,[1]Macrodata_CCF!$A$3:$B$55,2,FALSE)</f>
        <v>#ERROR!</v>
      </c>
      <c r="F9179" s="78">
        <v>0.0</v>
      </c>
      <c r="G9179" s="80">
        <v>44.0</v>
      </c>
      <c r="H9179" s="81">
        <v>2510.0</v>
      </c>
      <c r="I9179" s="81">
        <v>470000.0</v>
      </c>
      <c r="J9179" s="81">
        <v>81985.0</v>
      </c>
      <c r="K9179" s="81">
        <v>470000.0</v>
      </c>
      <c r="L9179" s="82">
        <v>0.1700036364414212</v>
      </c>
      <c r="N9179" s="83">
        <f t="shared" si="1"/>
        <v>0.1700036364</v>
      </c>
      <c r="O9179" s="83">
        <f t="shared" si="2"/>
        <v>0.1700036364</v>
      </c>
      <c r="Q9179" s="83">
        <f t="shared" si="3"/>
        <v>0.9946595745</v>
      </c>
      <c r="R9179" s="83">
        <f t="shared" si="4"/>
        <v>0.1700036364</v>
      </c>
      <c r="S9179" s="83" t="b">
        <f t="shared" si="5"/>
        <v>0</v>
      </c>
      <c r="T9179" s="72"/>
      <c r="U9179" s="72"/>
      <c r="V9179" s="72"/>
      <c r="W9179" s="72"/>
      <c r="X9179" s="72"/>
      <c r="Y9179" s="72"/>
      <c r="Z9179" s="72"/>
      <c r="AA9179" s="72"/>
      <c r="AB9179" s="72"/>
      <c r="AC9179" s="72"/>
      <c r="AD9179" s="72"/>
      <c r="AE9179" s="72"/>
      <c r="AF9179" s="72"/>
      <c r="AG9179" s="72"/>
      <c r="AH9179" s="72"/>
      <c r="AI9179" s="72"/>
      <c r="AJ9179" s="72"/>
      <c r="AK9179" s="72"/>
    </row>
    <row r="9180" ht="14.25" customHeight="1">
      <c r="A9180" s="78">
        <v>9177.0</v>
      </c>
      <c r="C9180" s="78" t="str">
        <f>VLOOKUP(G9180,[1]Macrodata_CCF!$A$3:$D$55,4,FALSE)</f>
        <v>#ERROR!</v>
      </c>
      <c r="E9180" s="79" t="str">
        <f>VLOOKUP(G9180,[1]Macrodata_CCF!$A$3:$B$55,2,FALSE)</f>
        <v>#ERROR!</v>
      </c>
      <c r="F9180" s="78">
        <v>0.0</v>
      </c>
      <c r="G9180" s="80">
        <v>33.0</v>
      </c>
      <c r="H9180" s="81">
        <v>0.0</v>
      </c>
      <c r="I9180" s="81">
        <v>350000.0</v>
      </c>
      <c r="J9180" s="81">
        <v>52500.0</v>
      </c>
      <c r="K9180" s="81">
        <v>350000.0</v>
      </c>
      <c r="L9180" s="82">
        <v>0.15</v>
      </c>
      <c r="N9180" s="83">
        <f t="shared" si="1"/>
        <v>0.15</v>
      </c>
      <c r="O9180" s="83">
        <f t="shared" si="2"/>
        <v>0.15</v>
      </c>
      <c r="Q9180" s="83">
        <f t="shared" si="3"/>
        <v>1</v>
      </c>
      <c r="R9180" s="83">
        <f t="shared" si="4"/>
        <v>0.15</v>
      </c>
      <c r="S9180" s="83" t="b">
        <f t="shared" si="5"/>
        <v>0</v>
      </c>
      <c r="T9180" s="72"/>
      <c r="U9180" s="72"/>
      <c r="V9180" s="72"/>
      <c r="W9180" s="72"/>
      <c r="X9180" s="72"/>
      <c r="Y9180" s="72"/>
      <c r="Z9180" s="72"/>
      <c r="AA9180" s="72"/>
      <c r="AB9180" s="72"/>
      <c r="AC9180" s="72"/>
      <c r="AD9180" s="72"/>
      <c r="AE9180" s="72"/>
      <c r="AF9180" s="72"/>
      <c r="AG9180" s="72"/>
      <c r="AH9180" s="72"/>
      <c r="AI9180" s="72"/>
      <c r="AJ9180" s="72"/>
      <c r="AK9180" s="72"/>
    </row>
    <row r="9181" ht="14.25" customHeight="1">
      <c r="A9181" s="78">
        <v>9178.0</v>
      </c>
      <c r="C9181" s="78" t="str">
        <f>VLOOKUP(G9181,[1]Macrodata_CCF!$A$3:$D$55,4,FALSE)</f>
        <v>#ERROR!</v>
      </c>
      <c r="E9181" s="79" t="str">
        <f>VLOOKUP(G9181,[1]Macrodata_CCF!$A$3:$B$55,2,FALSE)</f>
        <v>#ERROR!</v>
      </c>
      <c r="F9181" s="78">
        <v>0.0</v>
      </c>
      <c r="G9181" s="80">
        <v>37.0</v>
      </c>
      <c r="H9181" s="81">
        <v>419310.0</v>
      </c>
      <c r="I9181" s="81">
        <v>620000.0</v>
      </c>
      <c r="J9181" s="81">
        <v>425330.0</v>
      </c>
      <c r="K9181" s="81">
        <v>620000.0</v>
      </c>
      <c r="L9181" s="82">
        <v>0.02999651203348448</v>
      </c>
      <c r="N9181" s="83">
        <f t="shared" si="1"/>
        <v>0.02999651203</v>
      </c>
      <c r="O9181" s="83">
        <f t="shared" si="2"/>
        <v>0.02999651203</v>
      </c>
      <c r="Q9181" s="83">
        <f t="shared" si="3"/>
        <v>0.3236935484</v>
      </c>
      <c r="R9181" s="83">
        <f t="shared" si="4"/>
        <v>0.02999651203</v>
      </c>
      <c r="S9181" s="83" t="b">
        <f t="shared" si="5"/>
        <v>0</v>
      </c>
      <c r="T9181" s="72"/>
      <c r="U9181" s="72"/>
      <c r="V9181" s="72"/>
      <c r="W9181" s="72"/>
      <c r="X9181" s="72"/>
      <c r="Y9181" s="72"/>
      <c r="Z9181" s="72"/>
      <c r="AA9181" s="72"/>
      <c r="AB9181" s="72"/>
      <c r="AC9181" s="72"/>
      <c r="AD9181" s="72"/>
      <c r="AE9181" s="72"/>
      <c r="AF9181" s="72"/>
      <c r="AG9181" s="72"/>
      <c r="AH9181" s="72"/>
      <c r="AI9181" s="72"/>
      <c r="AJ9181" s="72"/>
      <c r="AK9181" s="72"/>
    </row>
    <row r="9182" ht="14.25" customHeight="1">
      <c r="A9182" s="78">
        <v>9179.0</v>
      </c>
      <c r="C9182" s="78" t="str">
        <f>VLOOKUP(G9182,[1]Macrodata_CCF!$A$3:$D$55,4,FALSE)</f>
        <v>#ERROR!</v>
      </c>
      <c r="E9182" s="79" t="str">
        <f>VLOOKUP(G9182,[1]Macrodata_CCF!$A$3:$B$55,2,FALSE)</f>
        <v>#ERROR!</v>
      </c>
      <c r="F9182" s="78">
        <v>0.0</v>
      </c>
      <c r="G9182" s="80">
        <v>9.0</v>
      </c>
      <c r="H9182" s="81">
        <v>17140.0</v>
      </c>
      <c r="I9182" s="81">
        <v>970000.0</v>
      </c>
      <c r="J9182" s="81">
        <v>274410.0</v>
      </c>
      <c r="K9182" s="81">
        <v>1261000.0</v>
      </c>
      <c r="L9182" s="82">
        <v>0.2699976911613459</v>
      </c>
      <c r="N9182" s="83">
        <f t="shared" si="1"/>
        <v>0.2699976912</v>
      </c>
      <c r="O9182" s="83">
        <f t="shared" si="2"/>
        <v>0.2699976912</v>
      </c>
      <c r="Q9182" s="83">
        <f t="shared" si="3"/>
        <v>0.9823298969</v>
      </c>
      <c r="R9182" s="83">
        <f t="shared" si="4"/>
        <v>0.2699976912</v>
      </c>
      <c r="S9182" s="83" t="b">
        <f t="shared" si="5"/>
        <v>0</v>
      </c>
      <c r="T9182" s="72"/>
      <c r="U9182" s="72"/>
      <c r="V9182" s="72"/>
      <c r="W9182" s="72"/>
      <c r="X9182" s="72"/>
      <c r="Y9182" s="72"/>
      <c r="Z9182" s="72"/>
      <c r="AA9182" s="72"/>
      <c r="AB9182" s="72"/>
      <c r="AC9182" s="72"/>
      <c r="AD9182" s="72"/>
      <c r="AE9182" s="72"/>
      <c r="AF9182" s="72"/>
      <c r="AG9182" s="72"/>
      <c r="AH9182" s="72"/>
      <c r="AI9182" s="72"/>
      <c r="AJ9182" s="72"/>
      <c r="AK9182" s="72"/>
    </row>
    <row r="9183" ht="14.25" customHeight="1">
      <c r="A9183" s="78">
        <v>9180.0</v>
      </c>
      <c r="C9183" s="78" t="str">
        <f>VLOOKUP(G9183,[1]Macrodata_CCF!$A$3:$D$55,4,FALSE)</f>
        <v>#ERROR!</v>
      </c>
      <c r="E9183" s="79" t="str">
        <f>VLOOKUP(G9183,[1]Macrodata_CCF!$A$3:$B$55,2,FALSE)</f>
        <v>#ERROR!</v>
      </c>
      <c r="F9183" s="78">
        <v>0.0</v>
      </c>
      <c r="G9183" s="80">
        <v>12.0</v>
      </c>
      <c r="H9183" s="81">
        <v>150420.0</v>
      </c>
      <c r="I9183" s="81">
        <v>310000.0</v>
      </c>
      <c r="J9183" s="81">
        <v>193505.0</v>
      </c>
      <c r="K9183" s="81">
        <v>310000.0</v>
      </c>
      <c r="L9183" s="82">
        <v>0.2699899736809124</v>
      </c>
      <c r="N9183" s="83">
        <f t="shared" si="1"/>
        <v>0.2699899737</v>
      </c>
      <c r="O9183" s="83">
        <f t="shared" si="2"/>
        <v>0.2699899737</v>
      </c>
      <c r="Q9183" s="83">
        <f t="shared" si="3"/>
        <v>0.5147741935</v>
      </c>
      <c r="R9183" s="83">
        <f t="shared" si="4"/>
        <v>0.2699899737</v>
      </c>
      <c r="S9183" s="83" t="b">
        <f t="shared" si="5"/>
        <v>0</v>
      </c>
      <c r="T9183" s="72"/>
      <c r="U9183" s="72"/>
      <c r="V9183" s="72"/>
      <c r="W9183" s="72"/>
      <c r="X9183" s="72"/>
      <c r="Y9183" s="72"/>
      <c r="Z9183" s="72"/>
      <c r="AA9183" s="72"/>
      <c r="AB9183" s="72"/>
      <c r="AC9183" s="72"/>
      <c r="AD9183" s="72"/>
      <c r="AE9183" s="72"/>
      <c r="AF9183" s="72"/>
      <c r="AG9183" s="72"/>
      <c r="AH9183" s="72"/>
      <c r="AI9183" s="72"/>
      <c r="AJ9183" s="72"/>
      <c r="AK9183" s="72"/>
    </row>
    <row r="9184" ht="14.25" customHeight="1">
      <c r="A9184" s="78">
        <v>9181.0</v>
      </c>
      <c r="C9184" s="78" t="str">
        <f>VLOOKUP(G9184,[1]Macrodata_CCF!$A$3:$D$55,4,FALSE)</f>
        <v>#ERROR!</v>
      </c>
      <c r="E9184" s="79" t="str">
        <f>VLOOKUP(G9184,[1]Macrodata_CCF!$A$3:$B$55,2,FALSE)</f>
        <v>#ERROR!</v>
      </c>
      <c r="F9184" s="78">
        <v>1.0</v>
      </c>
      <c r="G9184" s="80">
        <v>15.0</v>
      </c>
      <c r="H9184" s="81">
        <v>71465.0</v>
      </c>
      <c r="I9184" s="81">
        <v>170000.0</v>
      </c>
      <c r="J9184" s="81">
        <v>173400.0</v>
      </c>
      <c r="K9184" s="81">
        <v>170000.0</v>
      </c>
      <c r="L9184" s="82">
        <v>1.034505505657888</v>
      </c>
      <c r="N9184" s="83">
        <f t="shared" si="1"/>
        <v>1.034505506</v>
      </c>
      <c r="O9184" s="83">
        <f t="shared" si="2"/>
        <v>1</v>
      </c>
      <c r="Q9184" s="83">
        <f t="shared" si="3"/>
        <v>0.5796176471</v>
      </c>
      <c r="R9184" s="83">
        <f t="shared" si="4"/>
        <v>1.034505506</v>
      </c>
      <c r="S9184" s="83" t="b">
        <f t="shared" si="5"/>
        <v>0</v>
      </c>
      <c r="T9184" s="72"/>
      <c r="U9184" s="72"/>
      <c r="V9184" s="72"/>
      <c r="W9184" s="72"/>
      <c r="X9184" s="72"/>
      <c r="Y9184" s="72"/>
      <c r="Z9184" s="72"/>
      <c r="AA9184" s="72"/>
      <c r="AB9184" s="72"/>
      <c r="AC9184" s="72"/>
      <c r="AD9184" s="72"/>
      <c r="AE9184" s="72"/>
      <c r="AF9184" s="72"/>
      <c r="AG9184" s="72"/>
      <c r="AH9184" s="72"/>
      <c r="AI9184" s="72"/>
      <c r="AJ9184" s="72"/>
      <c r="AK9184" s="72"/>
    </row>
    <row r="9185" ht="14.25" customHeight="1">
      <c r="A9185" s="78">
        <v>9182.0</v>
      </c>
      <c r="C9185" s="78" t="str">
        <f>VLOOKUP(G9185,[1]Macrodata_CCF!$A$3:$D$55,4,FALSE)</f>
        <v>#ERROR!</v>
      </c>
      <c r="E9185" s="79" t="str">
        <f>VLOOKUP(G9185,[1]Macrodata_CCF!$A$3:$B$55,2,FALSE)</f>
        <v>#ERROR!</v>
      </c>
      <c r="F9185" s="78">
        <v>0.0</v>
      </c>
      <c r="G9185" s="80">
        <v>42.0</v>
      </c>
      <c r="H9185" s="81">
        <v>539265.0</v>
      </c>
      <c r="I9185" s="81">
        <v>890000.0</v>
      </c>
      <c r="J9185" s="81">
        <v>662020.0</v>
      </c>
      <c r="K9185" s="81">
        <v>890000.0</v>
      </c>
      <c r="L9185" s="82">
        <v>0.3499935849002808</v>
      </c>
      <c r="N9185" s="83">
        <f t="shared" si="1"/>
        <v>0.3499935849</v>
      </c>
      <c r="O9185" s="83">
        <f t="shared" si="2"/>
        <v>0.3499935849</v>
      </c>
      <c r="Q9185" s="83">
        <f t="shared" si="3"/>
        <v>0.3940842697</v>
      </c>
      <c r="R9185" s="83">
        <f t="shared" si="4"/>
        <v>0.3499935849</v>
      </c>
      <c r="S9185" s="83" t="b">
        <f t="shared" si="5"/>
        <v>0</v>
      </c>
      <c r="T9185" s="72"/>
      <c r="U9185" s="72"/>
      <c r="V9185" s="72"/>
      <c r="W9185" s="72"/>
      <c r="X9185" s="72"/>
      <c r="Y9185" s="72"/>
      <c r="Z9185" s="72"/>
      <c r="AA9185" s="72"/>
      <c r="AB9185" s="72"/>
      <c r="AC9185" s="72"/>
      <c r="AD9185" s="72"/>
      <c r="AE9185" s="72"/>
      <c r="AF9185" s="72"/>
      <c r="AG9185" s="72"/>
      <c r="AH9185" s="72"/>
      <c r="AI9185" s="72"/>
      <c r="AJ9185" s="72"/>
      <c r="AK9185" s="72"/>
    </row>
    <row r="9186" ht="14.25" customHeight="1">
      <c r="A9186" s="78">
        <v>9183.0</v>
      </c>
      <c r="C9186" s="78" t="str">
        <f>VLOOKUP(G9186,[1]Macrodata_CCF!$A$3:$D$55,4,FALSE)</f>
        <v>#ERROR!</v>
      </c>
      <c r="E9186" s="79" t="str">
        <f>VLOOKUP(G9186,[1]Macrodata_CCF!$A$3:$B$55,2,FALSE)</f>
        <v>#ERROR!</v>
      </c>
      <c r="F9186" s="78">
        <v>0.0</v>
      </c>
      <c r="G9186" s="80">
        <v>45.0</v>
      </c>
      <c r="H9186" s="81">
        <v>341595.0</v>
      </c>
      <c r="I9186" s="81">
        <v>380000.0</v>
      </c>
      <c r="J9186" s="81">
        <v>347355.0</v>
      </c>
      <c r="K9186" s="81">
        <v>380000.0</v>
      </c>
      <c r="L9186" s="82">
        <v>0.1499804712928004</v>
      </c>
      <c r="N9186" s="83">
        <f t="shared" si="1"/>
        <v>0.1499804713</v>
      </c>
      <c r="O9186" s="83">
        <f t="shared" si="2"/>
        <v>0.1499804713</v>
      </c>
      <c r="Q9186" s="83">
        <f t="shared" si="3"/>
        <v>0.1010657895</v>
      </c>
      <c r="R9186" s="83">
        <f t="shared" si="4"/>
        <v>0.1499804713</v>
      </c>
      <c r="S9186" s="83" t="b">
        <f t="shared" si="5"/>
        <v>0</v>
      </c>
      <c r="T9186" s="72"/>
      <c r="U9186" s="72"/>
      <c r="V9186" s="72"/>
      <c r="W9186" s="72"/>
      <c r="X9186" s="72"/>
      <c r="Y9186" s="72"/>
      <c r="Z9186" s="72"/>
      <c r="AA9186" s="72"/>
      <c r="AB9186" s="72"/>
      <c r="AC9186" s="72"/>
      <c r="AD9186" s="72"/>
      <c r="AE9186" s="72"/>
      <c r="AF9186" s="72"/>
      <c r="AG9186" s="72"/>
      <c r="AH9186" s="72"/>
      <c r="AI9186" s="72"/>
      <c r="AJ9186" s="72"/>
      <c r="AK9186" s="72"/>
    </row>
    <row r="9187" ht="14.25" customHeight="1">
      <c r="A9187" s="78">
        <v>9184.0</v>
      </c>
      <c r="C9187" s="78" t="str">
        <f>VLOOKUP(G9187,[1]Macrodata_CCF!$A$3:$D$55,4,FALSE)</f>
        <v>#ERROR!</v>
      </c>
      <c r="E9187" s="79" t="str">
        <f>VLOOKUP(G9187,[1]Macrodata_CCF!$A$3:$B$55,2,FALSE)</f>
        <v>#ERROR!</v>
      </c>
      <c r="F9187" s="78">
        <v>0.0</v>
      </c>
      <c r="G9187" s="80">
        <v>38.0</v>
      </c>
      <c r="H9187" s="81">
        <v>530450.0</v>
      </c>
      <c r="I9187" s="81">
        <v>600000.0</v>
      </c>
      <c r="J9187" s="81">
        <v>533230.0</v>
      </c>
      <c r="K9187" s="81">
        <v>600000.0</v>
      </c>
      <c r="L9187" s="82">
        <v>0.03997124370956147</v>
      </c>
      <c r="N9187" s="83">
        <f t="shared" si="1"/>
        <v>0.03997124371</v>
      </c>
      <c r="O9187" s="83">
        <f t="shared" si="2"/>
        <v>0.03997124371</v>
      </c>
      <c r="Q9187" s="83">
        <f t="shared" si="3"/>
        <v>0.1159166667</v>
      </c>
      <c r="R9187" s="83">
        <f t="shared" si="4"/>
        <v>0.03997124371</v>
      </c>
      <c r="S9187" s="83" t="b">
        <f t="shared" si="5"/>
        <v>0</v>
      </c>
      <c r="T9187" s="72"/>
      <c r="U9187" s="72"/>
      <c r="V9187" s="72"/>
      <c r="W9187" s="72"/>
      <c r="X9187" s="72"/>
      <c r="Y9187" s="72"/>
      <c r="Z9187" s="72"/>
      <c r="AA9187" s="72"/>
      <c r="AB9187" s="72"/>
      <c r="AC9187" s="72"/>
      <c r="AD9187" s="72"/>
      <c r="AE9187" s="72"/>
      <c r="AF9187" s="72"/>
      <c r="AG9187" s="72"/>
      <c r="AH9187" s="72"/>
      <c r="AI9187" s="72"/>
      <c r="AJ9187" s="72"/>
      <c r="AK9187" s="72"/>
    </row>
    <row r="9188" ht="14.25" customHeight="1">
      <c r="A9188" s="78">
        <v>9185.0</v>
      </c>
      <c r="C9188" s="78" t="str">
        <f>VLOOKUP(G9188,[1]Macrodata_CCF!$A$3:$D$55,4,FALSE)</f>
        <v>#ERROR!</v>
      </c>
      <c r="E9188" s="79" t="str">
        <f>VLOOKUP(G9188,[1]Macrodata_CCF!$A$3:$B$55,2,FALSE)</f>
        <v>#ERROR!</v>
      </c>
      <c r="F9188" s="78">
        <v>0.0</v>
      </c>
      <c r="G9188" s="80">
        <v>26.0</v>
      </c>
      <c r="H9188" s="81">
        <v>196080.0</v>
      </c>
      <c r="I9188" s="81">
        <v>950000.0</v>
      </c>
      <c r="J9188" s="81">
        <v>339325.0</v>
      </c>
      <c r="K9188" s="81">
        <v>950000.0</v>
      </c>
      <c r="L9188" s="82">
        <v>0.1900002652801358</v>
      </c>
      <c r="N9188" s="83">
        <f t="shared" si="1"/>
        <v>0.1900002653</v>
      </c>
      <c r="O9188" s="83">
        <f t="shared" si="2"/>
        <v>0.1900002653</v>
      </c>
      <c r="Q9188" s="83">
        <f t="shared" si="3"/>
        <v>0.7936</v>
      </c>
      <c r="R9188" s="83">
        <f t="shared" si="4"/>
        <v>0.1900002653</v>
      </c>
      <c r="S9188" s="83" t="b">
        <f t="shared" si="5"/>
        <v>0</v>
      </c>
      <c r="T9188" s="72"/>
      <c r="U9188" s="72"/>
      <c r="V9188" s="72"/>
      <c r="W9188" s="72"/>
      <c r="X9188" s="72"/>
      <c r="Y9188" s="72"/>
      <c r="Z9188" s="72"/>
      <c r="AA9188" s="72"/>
      <c r="AB9188" s="72"/>
      <c r="AC9188" s="72"/>
      <c r="AD9188" s="72"/>
      <c r="AE9188" s="72"/>
      <c r="AF9188" s="72"/>
      <c r="AG9188" s="72"/>
      <c r="AH9188" s="72"/>
      <c r="AI9188" s="72"/>
      <c r="AJ9188" s="72"/>
      <c r="AK9188" s="72"/>
    </row>
    <row r="9189" ht="14.25" customHeight="1">
      <c r="A9189" s="78">
        <v>9186.0</v>
      </c>
      <c r="C9189" s="78" t="str">
        <f>VLOOKUP(G9189,[1]Macrodata_CCF!$A$3:$D$55,4,FALSE)</f>
        <v>#ERROR!</v>
      </c>
      <c r="E9189" s="79" t="str">
        <f>VLOOKUP(G9189,[1]Macrodata_CCF!$A$3:$B$55,2,FALSE)</f>
        <v>#ERROR!</v>
      </c>
      <c r="F9189" s="78">
        <v>1.0</v>
      </c>
      <c r="G9189" s="80">
        <v>5.0</v>
      </c>
      <c r="H9189" s="81">
        <v>50170.0</v>
      </c>
      <c r="I9189" s="81">
        <v>700000.0</v>
      </c>
      <c r="J9189" s="81">
        <v>375085.0</v>
      </c>
      <c r="K9189" s="81">
        <v>700000.0</v>
      </c>
      <c r="L9189" s="82">
        <v>0.5</v>
      </c>
      <c r="N9189" s="83">
        <f t="shared" si="1"/>
        <v>0.5</v>
      </c>
      <c r="O9189" s="83">
        <f t="shared" si="2"/>
        <v>0.5</v>
      </c>
      <c r="Q9189" s="83">
        <f t="shared" si="3"/>
        <v>0.9283285714</v>
      </c>
      <c r="R9189" s="83">
        <f t="shared" si="4"/>
        <v>0.5</v>
      </c>
      <c r="S9189" s="83" t="b">
        <f t="shared" si="5"/>
        <v>0</v>
      </c>
      <c r="T9189" s="72"/>
      <c r="U9189" s="72"/>
      <c r="V9189" s="72"/>
      <c r="W9189" s="72"/>
      <c r="X9189" s="72"/>
      <c r="Y9189" s="72"/>
      <c r="Z9189" s="72"/>
      <c r="AA9189" s="72"/>
      <c r="AB9189" s="72"/>
      <c r="AC9189" s="72"/>
      <c r="AD9189" s="72"/>
      <c r="AE9189" s="72"/>
      <c r="AF9189" s="72"/>
      <c r="AG9189" s="72"/>
      <c r="AH9189" s="72"/>
      <c r="AI9189" s="72"/>
      <c r="AJ9189" s="72"/>
      <c r="AK9189" s="72"/>
    </row>
    <row r="9190" ht="14.25" customHeight="1">
      <c r="A9190" s="78">
        <v>9187.0</v>
      </c>
      <c r="C9190" s="78" t="str">
        <f>VLOOKUP(G9190,[1]Macrodata_CCF!$A$3:$D$55,4,FALSE)</f>
        <v>#ERROR!</v>
      </c>
      <c r="E9190" s="79" t="str">
        <f>VLOOKUP(G9190,[1]Macrodata_CCF!$A$3:$B$55,2,FALSE)</f>
        <v>#ERROR!</v>
      </c>
      <c r="F9190" s="78">
        <v>0.0</v>
      </c>
      <c r="G9190" s="80">
        <v>23.0</v>
      </c>
      <c r="H9190" s="81">
        <v>554335.0</v>
      </c>
      <c r="I9190" s="81">
        <v>670000.0</v>
      </c>
      <c r="J9190" s="81">
        <v>576310.0</v>
      </c>
      <c r="K9190" s="81">
        <v>1072000.0</v>
      </c>
      <c r="L9190" s="82">
        <v>0.1899883283620802</v>
      </c>
      <c r="N9190" s="83">
        <f t="shared" si="1"/>
        <v>0.1899883284</v>
      </c>
      <c r="O9190" s="83">
        <f t="shared" si="2"/>
        <v>0.1899883284</v>
      </c>
      <c r="Q9190" s="83">
        <f t="shared" si="3"/>
        <v>0.1726343284</v>
      </c>
      <c r="R9190" s="83">
        <f t="shared" si="4"/>
        <v>0.1899883284</v>
      </c>
      <c r="S9190" s="83" t="b">
        <f t="shared" si="5"/>
        <v>0</v>
      </c>
      <c r="T9190" s="72"/>
      <c r="U9190" s="72"/>
      <c r="V9190" s="72"/>
      <c r="W9190" s="72"/>
      <c r="X9190" s="72"/>
      <c r="Y9190" s="72"/>
      <c r="Z9190" s="72"/>
      <c r="AA9190" s="72"/>
      <c r="AB9190" s="72"/>
      <c r="AC9190" s="72"/>
      <c r="AD9190" s="72"/>
      <c r="AE9190" s="72"/>
      <c r="AF9190" s="72"/>
      <c r="AG9190" s="72"/>
      <c r="AH9190" s="72"/>
      <c r="AI9190" s="72"/>
      <c r="AJ9190" s="72"/>
      <c r="AK9190" s="72"/>
    </row>
    <row r="9191" ht="14.25" customHeight="1">
      <c r="A9191" s="78">
        <v>9188.0</v>
      </c>
      <c r="C9191" s="78" t="str">
        <f>VLOOKUP(G9191,[1]Macrodata_CCF!$A$3:$D$55,4,FALSE)</f>
        <v>#ERROR!</v>
      </c>
      <c r="E9191" s="79" t="str">
        <f>VLOOKUP(G9191,[1]Macrodata_CCF!$A$3:$B$55,2,FALSE)</f>
        <v>#ERROR!</v>
      </c>
      <c r="F9191" s="78">
        <v>0.0</v>
      </c>
      <c r="G9191" s="80">
        <v>47.0</v>
      </c>
      <c r="H9191" s="81">
        <v>123120.0</v>
      </c>
      <c r="I9191" s="81">
        <v>250000.0</v>
      </c>
      <c r="J9191" s="81">
        <v>144690.0</v>
      </c>
      <c r="K9191" s="81">
        <v>250000.0</v>
      </c>
      <c r="L9191" s="82">
        <v>0.1700031525851198</v>
      </c>
      <c r="N9191" s="83">
        <f t="shared" si="1"/>
        <v>0.1700031526</v>
      </c>
      <c r="O9191" s="83">
        <f t="shared" si="2"/>
        <v>0.1700031526</v>
      </c>
      <c r="Q9191" s="83">
        <f t="shared" si="3"/>
        <v>0.50752</v>
      </c>
      <c r="R9191" s="83">
        <f t="shared" si="4"/>
        <v>0.1700031526</v>
      </c>
      <c r="S9191" s="83" t="b">
        <f t="shared" si="5"/>
        <v>0</v>
      </c>
      <c r="T9191" s="72"/>
      <c r="U9191" s="72"/>
      <c r="V9191" s="72"/>
      <c r="W9191" s="72"/>
      <c r="X9191" s="72"/>
      <c r="Y9191" s="72"/>
      <c r="Z9191" s="72"/>
      <c r="AA9191" s="72"/>
      <c r="AB9191" s="72"/>
      <c r="AC9191" s="72"/>
      <c r="AD9191" s="72"/>
      <c r="AE9191" s="72"/>
      <c r="AF9191" s="72"/>
      <c r="AG9191" s="72"/>
      <c r="AH9191" s="72"/>
      <c r="AI9191" s="72"/>
      <c r="AJ9191" s="72"/>
      <c r="AK9191" s="72"/>
    </row>
    <row r="9192" ht="14.25" customHeight="1">
      <c r="A9192" s="78">
        <v>9189.0</v>
      </c>
      <c r="C9192" s="78" t="str">
        <f>VLOOKUP(G9192,[1]Macrodata_CCF!$A$3:$D$55,4,FALSE)</f>
        <v>#ERROR!</v>
      </c>
      <c r="E9192" s="79" t="str">
        <f>VLOOKUP(G9192,[1]Macrodata_CCF!$A$3:$B$55,2,FALSE)</f>
        <v>#ERROR!</v>
      </c>
      <c r="F9192" s="78">
        <v>0.0</v>
      </c>
      <c r="G9192" s="80">
        <v>15.0</v>
      </c>
      <c r="H9192" s="81">
        <v>63145.0</v>
      </c>
      <c r="I9192" s="81">
        <v>370000.0</v>
      </c>
      <c r="J9192" s="81">
        <v>106105.0</v>
      </c>
      <c r="K9192" s="81">
        <v>370000.0</v>
      </c>
      <c r="L9192" s="82">
        <v>0.1400009776604585</v>
      </c>
      <c r="N9192" s="83">
        <f t="shared" si="1"/>
        <v>0.1400009777</v>
      </c>
      <c r="O9192" s="83">
        <f t="shared" si="2"/>
        <v>0.1400009777</v>
      </c>
      <c r="Q9192" s="83">
        <f t="shared" si="3"/>
        <v>0.8293378378</v>
      </c>
      <c r="R9192" s="83">
        <f t="shared" si="4"/>
        <v>0.1400009777</v>
      </c>
      <c r="S9192" s="83" t="b">
        <f t="shared" si="5"/>
        <v>0</v>
      </c>
      <c r="T9192" s="72"/>
      <c r="U9192" s="72"/>
      <c r="V9192" s="72"/>
      <c r="W9192" s="72"/>
      <c r="X9192" s="72"/>
      <c r="Y9192" s="72"/>
      <c r="Z9192" s="72"/>
      <c r="AA9192" s="72"/>
      <c r="AB9192" s="72"/>
      <c r="AC9192" s="72"/>
      <c r="AD9192" s="72"/>
      <c r="AE9192" s="72"/>
      <c r="AF9192" s="72"/>
      <c r="AG9192" s="72"/>
      <c r="AH9192" s="72"/>
      <c r="AI9192" s="72"/>
      <c r="AJ9192" s="72"/>
      <c r="AK9192" s="72"/>
    </row>
    <row r="9193" ht="14.25" customHeight="1">
      <c r="A9193" s="78">
        <v>9190.0</v>
      </c>
      <c r="C9193" s="78" t="str">
        <f>VLOOKUP(G9193,[1]Macrodata_CCF!$A$3:$D$55,4,FALSE)</f>
        <v>#ERROR!</v>
      </c>
      <c r="E9193" s="79" t="str">
        <f>VLOOKUP(G9193,[1]Macrodata_CCF!$A$3:$B$55,2,FALSE)</f>
        <v>#ERROR!</v>
      </c>
      <c r="F9193" s="78">
        <v>0.0</v>
      </c>
      <c r="G9193" s="80">
        <v>37.0</v>
      </c>
      <c r="H9193" s="81">
        <v>159290.0</v>
      </c>
      <c r="I9193" s="81">
        <v>190000.0</v>
      </c>
      <c r="J9193" s="81">
        <v>163590.0</v>
      </c>
      <c r="K9193" s="81">
        <v>190000.0</v>
      </c>
      <c r="L9193" s="82">
        <v>0.140019537609899</v>
      </c>
      <c r="N9193" s="83">
        <f t="shared" si="1"/>
        <v>0.1400195376</v>
      </c>
      <c r="O9193" s="83">
        <f t="shared" si="2"/>
        <v>0.1400195376</v>
      </c>
      <c r="Q9193" s="83">
        <f t="shared" si="3"/>
        <v>0.1616315789</v>
      </c>
      <c r="R9193" s="83">
        <f t="shared" si="4"/>
        <v>0.1400195376</v>
      </c>
      <c r="S9193" s="83" t="b">
        <f t="shared" si="5"/>
        <v>0</v>
      </c>
      <c r="T9193" s="72"/>
      <c r="U9193" s="72"/>
      <c r="V9193" s="72"/>
      <c r="W9193" s="72"/>
      <c r="X9193" s="72"/>
      <c r="Y9193" s="72"/>
      <c r="Z9193" s="72"/>
      <c r="AA9193" s="72"/>
      <c r="AB9193" s="72"/>
      <c r="AC9193" s="72"/>
      <c r="AD9193" s="72"/>
      <c r="AE9193" s="72"/>
      <c r="AF9193" s="72"/>
      <c r="AG9193" s="72"/>
      <c r="AH9193" s="72"/>
      <c r="AI9193" s="72"/>
      <c r="AJ9193" s="72"/>
      <c r="AK9193" s="72"/>
    </row>
    <row r="9194" ht="14.25" customHeight="1">
      <c r="A9194" s="78">
        <v>9191.0</v>
      </c>
      <c r="C9194" s="78" t="str">
        <f>VLOOKUP(G9194,[1]Macrodata_CCF!$A$3:$D$55,4,FALSE)</f>
        <v>#ERROR!</v>
      </c>
      <c r="E9194" s="79" t="str">
        <f>VLOOKUP(G9194,[1]Macrodata_CCF!$A$3:$B$55,2,FALSE)</f>
        <v>#ERROR!</v>
      </c>
      <c r="F9194" s="78">
        <v>1.0</v>
      </c>
      <c r="G9194" s="80">
        <v>3.0</v>
      </c>
      <c r="H9194" s="81">
        <v>692000.0</v>
      </c>
      <c r="I9194" s="81">
        <v>720000.0</v>
      </c>
      <c r="J9194" s="81">
        <v>704040.0</v>
      </c>
      <c r="K9194" s="81">
        <v>720000.0</v>
      </c>
      <c r="L9194" s="82">
        <v>0.43</v>
      </c>
      <c r="N9194" s="83">
        <f t="shared" si="1"/>
        <v>0.43</v>
      </c>
      <c r="O9194" s="83">
        <f t="shared" si="2"/>
        <v>0.43</v>
      </c>
      <c r="Q9194" s="83">
        <f t="shared" si="3"/>
        <v>0.03888888889</v>
      </c>
      <c r="R9194" s="83">
        <f t="shared" si="4"/>
        <v>0.01672222222</v>
      </c>
      <c r="S9194" s="83" t="b">
        <f t="shared" si="5"/>
        <v>0</v>
      </c>
      <c r="T9194" s="72"/>
      <c r="U9194" s="72"/>
      <c r="V9194" s="72"/>
      <c r="W9194" s="72"/>
      <c r="X9194" s="72"/>
      <c r="Y9194" s="72"/>
      <c r="Z9194" s="72"/>
      <c r="AA9194" s="72"/>
      <c r="AB9194" s="72"/>
      <c r="AC9194" s="72"/>
      <c r="AD9194" s="72"/>
      <c r="AE9194" s="72"/>
      <c r="AF9194" s="72"/>
      <c r="AG9194" s="72"/>
      <c r="AH9194" s="72"/>
      <c r="AI9194" s="72"/>
      <c r="AJ9194" s="72"/>
      <c r="AK9194" s="72"/>
    </row>
    <row r="9195" ht="14.25" customHeight="1">
      <c r="A9195" s="78">
        <v>9192.0</v>
      </c>
      <c r="C9195" s="78" t="str">
        <f>VLOOKUP(G9195,[1]Macrodata_CCF!$A$3:$D$55,4,FALSE)</f>
        <v>#ERROR!</v>
      </c>
      <c r="E9195" s="79" t="str">
        <f>VLOOKUP(G9195,[1]Macrodata_CCF!$A$3:$B$55,2,FALSE)</f>
        <v>#ERROR!</v>
      </c>
      <c r="F9195" s="78">
        <v>0.0</v>
      </c>
      <c r="G9195" s="80">
        <v>16.0</v>
      </c>
      <c r="H9195" s="81">
        <v>0.0</v>
      </c>
      <c r="I9195" s="81">
        <v>700000.0</v>
      </c>
      <c r="J9195" s="81">
        <v>133000.0</v>
      </c>
      <c r="K9195" s="81">
        <v>1330000.0</v>
      </c>
      <c r="L9195" s="82">
        <v>0.19</v>
      </c>
      <c r="N9195" s="83">
        <f t="shared" si="1"/>
        <v>0.19</v>
      </c>
      <c r="O9195" s="83">
        <f t="shared" si="2"/>
        <v>0.19</v>
      </c>
      <c r="Q9195" s="83">
        <f t="shared" si="3"/>
        <v>1</v>
      </c>
      <c r="R9195" s="83">
        <f t="shared" si="4"/>
        <v>0.19</v>
      </c>
      <c r="S9195" s="83" t="b">
        <f t="shared" si="5"/>
        <v>0</v>
      </c>
      <c r="T9195" s="72"/>
      <c r="U9195" s="72"/>
      <c r="V9195" s="72"/>
      <c r="W9195" s="72"/>
      <c r="X9195" s="72"/>
      <c r="Y9195" s="72"/>
      <c r="Z9195" s="72"/>
      <c r="AA9195" s="72"/>
      <c r="AB9195" s="72"/>
      <c r="AC9195" s="72"/>
      <c r="AD9195" s="72"/>
      <c r="AE9195" s="72"/>
      <c r="AF9195" s="72"/>
      <c r="AG9195" s="72"/>
      <c r="AH9195" s="72"/>
      <c r="AI9195" s="72"/>
      <c r="AJ9195" s="72"/>
      <c r="AK9195" s="72"/>
    </row>
    <row r="9196" ht="14.25" customHeight="1">
      <c r="A9196" s="78">
        <v>9193.0</v>
      </c>
      <c r="C9196" s="78" t="str">
        <f>VLOOKUP(G9196,[1]Macrodata_CCF!$A$3:$D$55,4,FALSE)</f>
        <v>#ERROR!</v>
      </c>
      <c r="E9196" s="79" t="str">
        <f>VLOOKUP(G9196,[1]Macrodata_CCF!$A$3:$B$55,2,FALSE)</f>
        <v>#ERROR!</v>
      </c>
      <c r="F9196" s="78">
        <v>0.0</v>
      </c>
      <c r="G9196" s="80">
        <v>41.0</v>
      </c>
      <c r="H9196" s="81">
        <v>0.0</v>
      </c>
      <c r="I9196" s="81">
        <v>600000.0</v>
      </c>
      <c r="J9196" s="81">
        <v>234000.0</v>
      </c>
      <c r="K9196" s="81">
        <v>600000.0</v>
      </c>
      <c r="L9196" s="82">
        <v>0.39</v>
      </c>
      <c r="N9196" s="83">
        <f t="shared" si="1"/>
        <v>0.39</v>
      </c>
      <c r="O9196" s="83">
        <f t="shared" si="2"/>
        <v>0.39</v>
      </c>
      <c r="Q9196" s="83">
        <f t="shared" si="3"/>
        <v>1</v>
      </c>
      <c r="R9196" s="83">
        <f t="shared" si="4"/>
        <v>0.39</v>
      </c>
      <c r="S9196" s="83" t="b">
        <f t="shared" si="5"/>
        <v>0</v>
      </c>
      <c r="T9196" s="72"/>
      <c r="U9196" s="72"/>
      <c r="V9196" s="72"/>
      <c r="W9196" s="72"/>
      <c r="X9196" s="72"/>
      <c r="Y9196" s="72"/>
      <c r="Z9196" s="72"/>
      <c r="AA9196" s="72"/>
      <c r="AB9196" s="72"/>
      <c r="AC9196" s="72"/>
      <c r="AD9196" s="72"/>
      <c r="AE9196" s="72"/>
      <c r="AF9196" s="72"/>
      <c r="AG9196" s="72"/>
      <c r="AH9196" s="72"/>
      <c r="AI9196" s="72"/>
      <c r="AJ9196" s="72"/>
      <c r="AK9196" s="72"/>
    </row>
    <row r="9197" ht="14.25" customHeight="1">
      <c r="A9197" s="78">
        <v>9194.0</v>
      </c>
      <c r="C9197" s="78" t="str">
        <f>VLOOKUP(G9197,[1]Macrodata_CCF!$A$3:$D$55,4,FALSE)</f>
        <v>#ERROR!</v>
      </c>
      <c r="E9197" s="79" t="str">
        <f>VLOOKUP(G9197,[1]Macrodata_CCF!$A$3:$B$55,2,FALSE)</f>
        <v>#ERROR!</v>
      </c>
      <c r="F9197" s="78">
        <v>0.0</v>
      </c>
      <c r="G9197" s="80">
        <v>36.0</v>
      </c>
      <c r="H9197" s="81">
        <v>25920.0</v>
      </c>
      <c r="I9197" s="81">
        <v>460000.0</v>
      </c>
      <c r="J9197" s="81">
        <v>86690.0</v>
      </c>
      <c r="K9197" s="81">
        <v>460000.0</v>
      </c>
      <c r="L9197" s="82">
        <v>0.1399972355326207</v>
      </c>
      <c r="N9197" s="83">
        <f t="shared" si="1"/>
        <v>0.1399972355</v>
      </c>
      <c r="O9197" s="83">
        <f t="shared" si="2"/>
        <v>0.1399972355</v>
      </c>
      <c r="Q9197" s="83">
        <f t="shared" si="3"/>
        <v>0.9436521739</v>
      </c>
      <c r="R9197" s="83">
        <f t="shared" si="4"/>
        <v>0.1399972355</v>
      </c>
      <c r="S9197" s="83" t="b">
        <f t="shared" si="5"/>
        <v>0</v>
      </c>
      <c r="T9197" s="72"/>
      <c r="U9197" s="72"/>
      <c r="V9197" s="72"/>
      <c r="W9197" s="72"/>
      <c r="X9197" s="72"/>
      <c r="Y9197" s="72"/>
      <c r="Z9197" s="72"/>
      <c r="AA9197" s="72"/>
      <c r="AB9197" s="72"/>
      <c r="AC9197" s="72"/>
      <c r="AD9197" s="72"/>
      <c r="AE9197" s="72"/>
      <c r="AF9197" s="72"/>
      <c r="AG9197" s="72"/>
      <c r="AH9197" s="72"/>
      <c r="AI9197" s="72"/>
      <c r="AJ9197" s="72"/>
      <c r="AK9197" s="72"/>
    </row>
    <row r="9198" ht="14.25" customHeight="1">
      <c r="A9198" s="78">
        <v>9195.0</v>
      </c>
      <c r="C9198" s="78" t="str">
        <f>VLOOKUP(G9198,[1]Macrodata_CCF!$A$3:$D$55,4,FALSE)</f>
        <v>#ERROR!</v>
      </c>
      <c r="E9198" s="79" t="str">
        <f>VLOOKUP(G9198,[1]Macrodata_CCF!$A$3:$B$55,2,FALSE)</f>
        <v>#ERROR!</v>
      </c>
      <c r="F9198" s="78">
        <v>1.0</v>
      </c>
      <c r="G9198" s="80">
        <v>2.0</v>
      </c>
      <c r="H9198" s="81">
        <v>68185.0</v>
      </c>
      <c r="I9198" s="81">
        <v>490000.0</v>
      </c>
      <c r="J9198" s="81">
        <v>287530.0</v>
      </c>
      <c r="K9198" s="81">
        <v>490000.0</v>
      </c>
      <c r="L9198" s="82">
        <v>0.5200028448490452</v>
      </c>
      <c r="N9198" s="83">
        <f t="shared" si="1"/>
        <v>0.5200028448</v>
      </c>
      <c r="O9198" s="83">
        <f t="shared" si="2"/>
        <v>0.5200028448</v>
      </c>
      <c r="Q9198" s="83">
        <f t="shared" si="3"/>
        <v>0.8608469388</v>
      </c>
      <c r="R9198" s="83">
        <f t="shared" si="4"/>
        <v>0.5200028448</v>
      </c>
      <c r="S9198" s="83" t="b">
        <f t="shared" si="5"/>
        <v>0</v>
      </c>
      <c r="T9198" s="72"/>
      <c r="U9198" s="72"/>
      <c r="V9198" s="72"/>
      <c r="W9198" s="72"/>
      <c r="X9198" s="72"/>
      <c r="Y9198" s="72"/>
      <c r="Z9198" s="72"/>
      <c r="AA9198" s="72"/>
      <c r="AB9198" s="72"/>
      <c r="AC9198" s="72"/>
      <c r="AD9198" s="72"/>
      <c r="AE9198" s="72"/>
      <c r="AF9198" s="72"/>
      <c r="AG9198" s="72"/>
      <c r="AH9198" s="72"/>
      <c r="AI9198" s="72"/>
      <c r="AJ9198" s="72"/>
      <c r="AK9198" s="72"/>
    </row>
    <row r="9199" ht="14.25" customHeight="1">
      <c r="A9199" s="78">
        <v>9196.0</v>
      </c>
      <c r="C9199" s="78" t="str">
        <f>VLOOKUP(G9199,[1]Macrodata_CCF!$A$3:$D$55,4,FALSE)</f>
        <v>#ERROR!</v>
      </c>
      <c r="E9199" s="79" t="str">
        <f>VLOOKUP(G9199,[1]Macrodata_CCF!$A$3:$B$55,2,FALSE)</f>
        <v>#ERROR!</v>
      </c>
      <c r="F9199" s="78">
        <v>0.0</v>
      </c>
      <c r="G9199" s="80">
        <v>6.0</v>
      </c>
      <c r="H9199" s="81">
        <v>0.0</v>
      </c>
      <c r="I9199" s="81">
        <v>260000.0</v>
      </c>
      <c r="J9199" s="81">
        <v>265200.0</v>
      </c>
      <c r="K9199" s="81">
        <v>260000.0</v>
      </c>
      <c r="L9199" s="82">
        <v>1.02</v>
      </c>
      <c r="N9199" s="83">
        <f t="shared" si="1"/>
        <v>1.02</v>
      </c>
      <c r="O9199" s="83">
        <f t="shared" si="2"/>
        <v>1</v>
      </c>
      <c r="Q9199" s="83">
        <f t="shared" si="3"/>
        <v>1</v>
      </c>
      <c r="R9199" s="83">
        <f t="shared" si="4"/>
        <v>1.02</v>
      </c>
      <c r="S9199" s="83" t="b">
        <f t="shared" si="5"/>
        <v>0</v>
      </c>
      <c r="T9199" s="72"/>
      <c r="U9199" s="72"/>
      <c r="V9199" s="72"/>
      <c r="W9199" s="72"/>
      <c r="X9199" s="72"/>
      <c r="Y9199" s="72"/>
      <c r="Z9199" s="72"/>
      <c r="AA9199" s="72"/>
      <c r="AB9199" s="72"/>
      <c r="AC9199" s="72"/>
      <c r="AD9199" s="72"/>
      <c r="AE9199" s="72"/>
      <c r="AF9199" s="72"/>
      <c r="AG9199" s="72"/>
      <c r="AH9199" s="72"/>
      <c r="AI9199" s="72"/>
      <c r="AJ9199" s="72"/>
      <c r="AK9199" s="72"/>
    </row>
    <row r="9200" ht="14.25" customHeight="1">
      <c r="A9200" s="78">
        <v>9197.0</v>
      </c>
      <c r="C9200" s="78" t="str">
        <f>VLOOKUP(G9200,[1]Macrodata_CCF!$A$3:$D$55,4,FALSE)</f>
        <v>#ERROR!</v>
      </c>
      <c r="E9200" s="79" t="str">
        <f>VLOOKUP(G9200,[1]Macrodata_CCF!$A$3:$B$55,2,FALSE)</f>
        <v>#ERROR!</v>
      </c>
      <c r="F9200" s="78">
        <v>0.0</v>
      </c>
      <c r="G9200" s="80">
        <v>32.0</v>
      </c>
      <c r="H9200" s="81">
        <v>565980.0</v>
      </c>
      <c r="I9200" s="81">
        <v>830000.0</v>
      </c>
      <c r="J9200" s="81">
        <v>602945.0</v>
      </c>
      <c r="K9200" s="81">
        <v>1411000.0</v>
      </c>
      <c r="L9200" s="82">
        <v>0.140008332702068</v>
      </c>
      <c r="N9200" s="83">
        <f t="shared" si="1"/>
        <v>0.1400083327</v>
      </c>
      <c r="O9200" s="83">
        <f t="shared" si="2"/>
        <v>0.1400083327</v>
      </c>
      <c r="Q9200" s="83">
        <f t="shared" si="3"/>
        <v>0.3180963855</v>
      </c>
      <c r="R9200" s="83">
        <f t="shared" si="4"/>
        <v>0.1400083327</v>
      </c>
      <c r="S9200" s="83" t="b">
        <f t="shared" si="5"/>
        <v>0</v>
      </c>
      <c r="T9200" s="72"/>
      <c r="U9200" s="72"/>
      <c r="V9200" s="72"/>
      <c r="W9200" s="72"/>
      <c r="X9200" s="72"/>
      <c r="Y9200" s="72"/>
      <c r="Z9200" s="72"/>
      <c r="AA9200" s="72"/>
      <c r="AB9200" s="72"/>
      <c r="AC9200" s="72"/>
      <c r="AD9200" s="72"/>
      <c r="AE9200" s="72"/>
      <c r="AF9200" s="72"/>
      <c r="AG9200" s="72"/>
      <c r="AH9200" s="72"/>
      <c r="AI9200" s="72"/>
      <c r="AJ9200" s="72"/>
      <c r="AK9200" s="72"/>
    </row>
    <row r="9201" ht="14.25" customHeight="1">
      <c r="A9201" s="78">
        <v>9198.0</v>
      </c>
      <c r="C9201" s="78" t="str">
        <f>VLOOKUP(G9201,[1]Macrodata_CCF!$A$3:$D$55,4,FALSE)</f>
        <v>#ERROR!</v>
      </c>
      <c r="E9201" s="79" t="str">
        <f>VLOOKUP(G9201,[1]Macrodata_CCF!$A$3:$B$55,2,FALSE)</f>
        <v>#ERROR!</v>
      </c>
      <c r="F9201" s="78">
        <v>0.0</v>
      </c>
      <c r="G9201" s="80">
        <v>46.0</v>
      </c>
      <c r="H9201" s="81">
        <v>110730.0</v>
      </c>
      <c r="I9201" s="81">
        <v>150000.0</v>
      </c>
      <c r="J9201" s="81">
        <v>117405.0</v>
      </c>
      <c r="K9201" s="81">
        <v>240000.0</v>
      </c>
      <c r="L9201" s="82">
        <v>0.1699770817417876</v>
      </c>
      <c r="N9201" s="83">
        <f t="shared" si="1"/>
        <v>0.1699770817</v>
      </c>
      <c r="O9201" s="83">
        <f t="shared" si="2"/>
        <v>0.1699770817</v>
      </c>
      <c r="Q9201" s="83">
        <f t="shared" si="3"/>
        <v>0.2618</v>
      </c>
      <c r="R9201" s="83">
        <f t="shared" si="4"/>
        <v>0.1699770817</v>
      </c>
      <c r="S9201" s="83" t="b">
        <f t="shared" si="5"/>
        <v>0</v>
      </c>
      <c r="T9201" s="72"/>
      <c r="U9201" s="72"/>
      <c r="V9201" s="72"/>
      <c r="W9201" s="72"/>
      <c r="X9201" s="72"/>
      <c r="Y9201" s="72"/>
      <c r="Z9201" s="72"/>
      <c r="AA9201" s="72"/>
      <c r="AB9201" s="72"/>
      <c r="AC9201" s="72"/>
      <c r="AD9201" s="72"/>
      <c r="AE9201" s="72"/>
      <c r="AF9201" s="72"/>
      <c r="AG9201" s="72"/>
      <c r="AH9201" s="72"/>
      <c r="AI9201" s="72"/>
      <c r="AJ9201" s="72"/>
      <c r="AK9201" s="72"/>
    </row>
    <row r="9202" ht="14.25" customHeight="1">
      <c r="A9202" s="78">
        <v>9199.0</v>
      </c>
      <c r="C9202" s="78" t="str">
        <f>VLOOKUP(G9202,[1]Macrodata_CCF!$A$3:$D$55,4,FALSE)</f>
        <v>#ERROR!</v>
      </c>
      <c r="E9202" s="79" t="str">
        <f>VLOOKUP(G9202,[1]Macrodata_CCF!$A$3:$B$55,2,FALSE)</f>
        <v>#ERROR!</v>
      </c>
      <c r="F9202" s="78">
        <v>0.0</v>
      </c>
      <c r="G9202" s="80">
        <v>43.0</v>
      </c>
      <c r="H9202" s="81">
        <v>26540.0</v>
      </c>
      <c r="I9202" s="81">
        <v>100000.0</v>
      </c>
      <c r="J9202" s="81">
        <v>36825.0</v>
      </c>
      <c r="K9202" s="81">
        <v>100000.0</v>
      </c>
      <c r="L9202" s="82">
        <v>0.1400081677103185</v>
      </c>
      <c r="N9202" s="83">
        <f t="shared" si="1"/>
        <v>0.1400081677</v>
      </c>
      <c r="O9202" s="83">
        <f t="shared" si="2"/>
        <v>0.1400081677</v>
      </c>
      <c r="Q9202" s="83">
        <f t="shared" si="3"/>
        <v>0.7346</v>
      </c>
      <c r="R9202" s="83">
        <f t="shared" si="4"/>
        <v>0.1400081677</v>
      </c>
      <c r="S9202" s="83" t="b">
        <f t="shared" si="5"/>
        <v>0</v>
      </c>
      <c r="T9202" s="72"/>
      <c r="U9202" s="72"/>
      <c r="V9202" s="72"/>
      <c r="W9202" s="72"/>
      <c r="X9202" s="72"/>
      <c r="Y9202" s="72"/>
      <c r="Z9202" s="72"/>
      <c r="AA9202" s="72"/>
      <c r="AB9202" s="72"/>
      <c r="AC9202" s="72"/>
      <c r="AD9202" s="72"/>
      <c r="AE9202" s="72"/>
      <c r="AF9202" s="72"/>
      <c r="AG9202" s="72"/>
      <c r="AH9202" s="72"/>
      <c r="AI9202" s="72"/>
      <c r="AJ9202" s="72"/>
      <c r="AK9202" s="72"/>
    </row>
    <row r="9203" ht="14.25" customHeight="1">
      <c r="A9203" s="78">
        <v>9200.0</v>
      </c>
      <c r="C9203" s="78" t="str">
        <f>VLOOKUP(G9203,[1]Macrodata_CCF!$A$3:$D$55,4,FALSE)</f>
        <v>#ERROR!</v>
      </c>
      <c r="E9203" s="79" t="str">
        <f>VLOOKUP(G9203,[1]Macrodata_CCF!$A$3:$B$55,2,FALSE)</f>
        <v>#ERROR!</v>
      </c>
      <c r="F9203" s="78">
        <v>0.0</v>
      </c>
      <c r="G9203" s="80">
        <v>37.0</v>
      </c>
      <c r="H9203" s="81">
        <v>712145.0</v>
      </c>
      <c r="I9203" s="81">
        <v>740000.0</v>
      </c>
      <c r="J9203" s="81">
        <v>706295.0</v>
      </c>
      <c r="K9203" s="81">
        <v>740000.0</v>
      </c>
      <c r="L9203" s="82">
        <v>-0.210016155088853</v>
      </c>
      <c r="N9203" s="83">
        <f t="shared" si="1"/>
        <v>-0.2100161551</v>
      </c>
      <c r="O9203" s="83">
        <f t="shared" si="2"/>
        <v>0</v>
      </c>
      <c r="Q9203" s="83">
        <f t="shared" si="3"/>
        <v>0.03764189189</v>
      </c>
      <c r="R9203" s="83">
        <f t="shared" si="4"/>
        <v>-0.007905405405</v>
      </c>
      <c r="S9203" s="83" t="b">
        <f t="shared" si="5"/>
        <v>0</v>
      </c>
      <c r="T9203" s="72"/>
      <c r="U9203" s="72"/>
      <c r="V9203" s="72"/>
      <c r="W9203" s="72"/>
      <c r="X9203" s="72"/>
      <c r="Y9203" s="72"/>
      <c r="Z9203" s="72"/>
      <c r="AA9203" s="72"/>
      <c r="AB9203" s="72"/>
      <c r="AC9203" s="72"/>
      <c r="AD9203" s="72"/>
      <c r="AE9203" s="72"/>
      <c r="AF9203" s="72"/>
      <c r="AG9203" s="72"/>
      <c r="AH9203" s="72"/>
      <c r="AI9203" s="72"/>
      <c r="AJ9203" s="72"/>
      <c r="AK9203" s="72"/>
    </row>
    <row r="9204" ht="14.25" customHeight="1">
      <c r="A9204" s="78">
        <v>9201.0</v>
      </c>
      <c r="C9204" s="78" t="str">
        <f>VLOOKUP(G9204,[1]Macrodata_CCF!$A$3:$D$55,4,FALSE)</f>
        <v>#ERROR!</v>
      </c>
      <c r="E9204" s="79" t="str">
        <f>VLOOKUP(G9204,[1]Macrodata_CCF!$A$3:$B$55,2,FALSE)</f>
        <v>#ERROR!</v>
      </c>
      <c r="F9204" s="78">
        <v>0.0</v>
      </c>
      <c r="G9204" s="80">
        <v>17.0</v>
      </c>
      <c r="H9204" s="81">
        <v>36080.0</v>
      </c>
      <c r="I9204" s="81">
        <v>450000.0</v>
      </c>
      <c r="J9204" s="81">
        <v>110585.0</v>
      </c>
      <c r="K9204" s="81">
        <v>855000.0</v>
      </c>
      <c r="L9204" s="82">
        <v>0.1799985504445303</v>
      </c>
      <c r="N9204" s="83">
        <f t="shared" si="1"/>
        <v>0.1799985504</v>
      </c>
      <c r="O9204" s="83">
        <f t="shared" si="2"/>
        <v>0.1799985504</v>
      </c>
      <c r="Q9204" s="83">
        <f t="shared" si="3"/>
        <v>0.9198222222</v>
      </c>
      <c r="R9204" s="83">
        <f t="shared" si="4"/>
        <v>0.1799985504</v>
      </c>
      <c r="S9204" s="83" t="b">
        <f t="shared" si="5"/>
        <v>0</v>
      </c>
      <c r="T9204" s="72"/>
      <c r="U9204" s="72"/>
      <c r="V9204" s="72"/>
      <c r="W9204" s="72"/>
      <c r="X9204" s="72"/>
      <c r="Y9204" s="72"/>
      <c r="Z9204" s="72"/>
      <c r="AA9204" s="72"/>
      <c r="AB9204" s="72"/>
      <c r="AC9204" s="72"/>
      <c r="AD9204" s="72"/>
      <c r="AE9204" s="72"/>
      <c r="AF9204" s="72"/>
      <c r="AG9204" s="72"/>
      <c r="AH9204" s="72"/>
      <c r="AI9204" s="72"/>
      <c r="AJ9204" s="72"/>
      <c r="AK9204" s="72"/>
    </row>
    <row r="9205" ht="14.25" customHeight="1">
      <c r="A9205" s="78">
        <v>9202.0</v>
      </c>
      <c r="C9205" s="78" t="str">
        <f>VLOOKUP(G9205,[1]Macrodata_CCF!$A$3:$D$55,4,FALSE)</f>
        <v>#ERROR!</v>
      </c>
      <c r="E9205" s="79" t="str">
        <f>VLOOKUP(G9205,[1]Macrodata_CCF!$A$3:$B$55,2,FALSE)</f>
        <v>#ERROR!</v>
      </c>
      <c r="F9205" s="78">
        <v>0.0</v>
      </c>
      <c r="G9205" s="80">
        <v>48.0</v>
      </c>
      <c r="H9205" s="81">
        <v>0.0</v>
      </c>
      <c r="I9205" s="81">
        <v>800000.0</v>
      </c>
      <c r="J9205" s="81">
        <v>0.0</v>
      </c>
      <c r="K9205" s="81">
        <v>800000.0</v>
      </c>
      <c r="L9205" s="82">
        <v>0.0</v>
      </c>
      <c r="N9205" s="83">
        <f t="shared" si="1"/>
        <v>0</v>
      </c>
      <c r="O9205" s="83">
        <f t="shared" si="2"/>
        <v>0</v>
      </c>
      <c r="Q9205" s="83">
        <f t="shared" si="3"/>
        <v>1</v>
      </c>
      <c r="R9205" s="83">
        <f t="shared" si="4"/>
        <v>0</v>
      </c>
      <c r="S9205" s="83" t="b">
        <f t="shared" si="5"/>
        <v>0</v>
      </c>
      <c r="T9205" s="72"/>
      <c r="U9205" s="72"/>
      <c r="V9205" s="72"/>
      <c r="W9205" s="72"/>
      <c r="X9205" s="72"/>
      <c r="Y9205" s="72"/>
      <c r="Z9205" s="72"/>
      <c r="AA9205" s="72"/>
      <c r="AB9205" s="72"/>
      <c r="AC9205" s="72"/>
      <c r="AD9205" s="72"/>
      <c r="AE9205" s="72"/>
      <c r="AF9205" s="72"/>
      <c r="AG9205" s="72"/>
      <c r="AH9205" s="72"/>
      <c r="AI9205" s="72"/>
      <c r="AJ9205" s="72"/>
      <c r="AK9205" s="72"/>
    </row>
    <row r="9206" ht="14.25" customHeight="1">
      <c r="A9206" s="78">
        <v>9203.0</v>
      </c>
      <c r="C9206" s="78" t="str">
        <f>VLOOKUP(G9206,[1]Macrodata_CCF!$A$3:$D$55,4,FALSE)</f>
        <v>#ERROR!</v>
      </c>
      <c r="E9206" s="79" t="str">
        <f>VLOOKUP(G9206,[1]Macrodata_CCF!$A$3:$B$55,2,FALSE)</f>
        <v>#ERROR!</v>
      </c>
      <c r="F9206" s="78">
        <v>0.0</v>
      </c>
      <c r="G9206" s="80">
        <v>35.0</v>
      </c>
      <c r="H9206" s="81">
        <v>170280.0</v>
      </c>
      <c r="I9206" s="81">
        <v>360000.0</v>
      </c>
      <c r="J9206" s="81">
        <v>153205.0</v>
      </c>
      <c r="K9206" s="81">
        <v>360000.0</v>
      </c>
      <c r="L9206" s="82">
        <v>-0.0900010541851149</v>
      </c>
      <c r="N9206" s="83">
        <f t="shared" si="1"/>
        <v>-0.09000105419</v>
      </c>
      <c r="O9206" s="83">
        <f t="shared" si="2"/>
        <v>0</v>
      </c>
      <c r="Q9206" s="83">
        <f t="shared" si="3"/>
        <v>0.527</v>
      </c>
      <c r="R9206" s="83">
        <f t="shared" si="4"/>
        <v>-0.09000105419</v>
      </c>
      <c r="S9206" s="83" t="b">
        <f t="shared" si="5"/>
        <v>0</v>
      </c>
      <c r="T9206" s="72"/>
      <c r="U9206" s="72"/>
      <c r="V9206" s="72"/>
      <c r="W9206" s="72"/>
      <c r="X9206" s="72"/>
      <c r="Y9206" s="72"/>
      <c r="Z9206" s="72"/>
      <c r="AA9206" s="72"/>
      <c r="AB9206" s="72"/>
      <c r="AC9206" s="72"/>
      <c r="AD9206" s="72"/>
      <c r="AE9206" s="72"/>
      <c r="AF9206" s="72"/>
      <c r="AG9206" s="72"/>
      <c r="AH9206" s="72"/>
      <c r="AI9206" s="72"/>
      <c r="AJ9206" s="72"/>
      <c r="AK9206" s="72"/>
    </row>
    <row r="9207" ht="14.25" customHeight="1">
      <c r="A9207" s="78">
        <v>9204.0</v>
      </c>
      <c r="C9207" s="78" t="str">
        <f>VLOOKUP(G9207,[1]Macrodata_CCF!$A$3:$D$55,4,FALSE)</f>
        <v>#ERROR!</v>
      </c>
      <c r="E9207" s="79" t="str">
        <f>VLOOKUP(G9207,[1]Macrodata_CCF!$A$3:$B$55,2,FALSE)</f>
        <v>#ERROR!</v>
      </c>
      <c r="F9207" s="78">
        <v>0.0</v>
      </c>
      <c r="G9207" s="80">
        <v>30.0</v>
      </c>
      <c r="H9207" s="81">
        <v>160755.0</v>
      </c>
      <c r="I9207" s="81">
        <v>430000.0</v>
      </c>
      <c r="J9207" s="81">
        <v>198450.0</v>
      </c>
      <c r="K9207" s="81">
        <v>430000.0</v>
      </c>
      <c r="L9207" s="82">
        <v>0.1400025998625787</v>
      </c>
      <c r="N9207" s="83">
        <f t="shared" si="1"/>
        <v>0.1400025999</v>
      </c>
      <c r="O9207" s="83">
        <f t="shared" si="2"/>
        <v>0.1400025999</v>
      </c>
      <c r="Q9207" s="83">
        <f t="shared" si="3"/>
        <v>0.6261511628</v>
      </c>
      <c r="R9207" s="83">
        <f t="shared" si="4"/>
        <v>0.1400025999</v>
      </c>
      <c r="S9207" s="83" t="b">
        <f t="shared" si="5"/>
        <v>0</v>
      </c>
      <c r="T9207" s="72"/>
      <c r="U9207" s="72"/>
      <c r="V9207" s="72"/>
      <c r="W9207" s="72"/>
      <c r="X9207" s="72"/>
      <c r="Y9207" s="72"/>
      <c r="Z9207" s="72"/>
      <c r="AA9207" s="72"/>
      <c r="AB9207" s="72"/>
      <c r="AC9207" s="72"/>
      <c r="AD9207" s="72"/>
      <c r="AE9207" s="72"/>
      <c r="AF9207" s="72"/>
      <c r="AG9207" s="72"/>
      <c r="AH9207" s="72"/>
      <c r="AI9207" s="72"/>
      <c r="AJ9207" s="72"/>
      <c r="AK9207" s="72"/>
    </row>
    <row r="9208" ht="14.25" customHeight="1">
      <c r="A9208" s="78">
        <v>9205.0</v>
      </c>
      <c r="C9208" s="78" t="str">
        <f>VLOOKUP(G9208,[1]Macrodata_CCF!$A$3:$D$55,4,FALSE)</f>
        <v>#ERROR!</v>
      </c>
      <c r="E9208" s="79" t="str">
        <f>VLOOKUP(G9208,[1]Macrodata_CCF!$A$3:$B$55,2,FALSE)</f>
        <v>#ERROR!</v>
      </c>
      <c r="F9208" s="78">
        <v>0.0</v>
      </c>
      <c r="G9208" s="80">
        <v>22.0</v>
      </c>
      <c r="H9208" s="81">
        <v>196985.0</v>
      </c>
      <c r="I9208" s="81">
        <v>220000.0</v>
      </c>
      <c r="J9208" s="81">
        <v>190770.0</v>
      </c>
      <c r="K9208" s="81">
        <v>220000.0</v>
      </c>
      <c r="L9208" s="82">
        <v>-0.2700412774277645</v>
      </c>
      <c r="N9208" s="83">
        <f t="shared" si="1"/>
        <v>-0.2700412774</v>
      </c>
      <c r="O9208" s="83">
        <f t="shared" si="2"/>
        <v>0</v>
      </c>
      <c r="Q9208" s="83">
        <f t="shared" si="3"/>
        <v>0.1046136364</v>
      </c>
      <c r="R9208" s="83">
        <f t="shared" si="4"/>
        <v>-0.2700412774</v>
      </c>
      <c r="S9208" s="83" t="b">
        <f t="shared" si="5"/>
        <v>0</v>
      </c>
      <c r="T9208" s="72"/>
      <c r="U9208" s="72"/>
      <c r="V9208" s="72"/>
      <c r="W9208" s="72"/>
      <c r="X9208" s="72"/>
      <c r="Y9208" s="72"/>
      <c r="Z9208" s="72"/>
      <c r="AA9208" s="72"/>
      <c r="AB9208" s="72"/>
      <c r="AC9208" s="72"/>
      <c r="AD9208" s="72"/>
      <c r="AE9208" s="72"/>
      <c r="AF9208" s="72"/>
      <c r="AG9208" s="72"/>
      <c r="AH9208" s="72"/>
      <c r="AI9208" s="72"/>
      <c r="AJ9208" s="72"/>
      <c r="AK9208" s="72"/>
    </row>
    <row r="9209" ht="14.25" customHeight="1">
      <c r="A9209" s="78">
        <v>9206.0</v>
      </c>
      <c r="C9209" s="78" t="str">
        <f>VLOOKUP(G9209,[1]Macrodata_CCF!$A$3:$D$55,4,FALSE)</f>
        <v>#ERROR!</v>
      </c>
      <c r="E9209" s="79" t="str">
        <f>VLOOKUP(G9209,[1]Macrodata_CCF!$A$3:$B$55,2,FALSE)</f>
        <v>#ERROR!</v>
      </c>
      <c r="F9209" s="78">
        <v>0.0</v>
      </c>
      <c r="G9209" s="80">
        <v>36.0</v>
      </c>
      <c r="H9209" s="81">
        <v>44305.0</v>
      </c>
      <c r="I9209" s="81">
        <v>50000.0</v>
      </c>
      <c r="J9209" s="81">
        <v>43335.0</v>
      </c>
      <c r="K9209" s="81">
        <v>50000.0</v>
      </c>
      <c r="L9209" s="82">
        <v>-0.170324846356453</v>
      </c>
      <c r="N9209" s="83">
        <f t="shared" si="1"/>
        <v>-0.1703248464</v>
      </c>
      <c r="O9209" s="83">
        <f t="shared" si="2"/>
        <v>0</v>
      </c>
      <c r="Q9209" s="83">
        <f t="shared" si="3"/>
        <v>0.1139</v>
      </c>
      <c r="R9209" s="83">
        <f t="shared" si="4"/>
        <v>-0.1703248464</v>
      </c>
      <c r="S9209" s="83" t="b">
        <f t="shared" si="5"/>
        <v>0</v>
      </c>
      <c r="T9209" s="72"/>
      <c r="U9209" s="72"/>
      <c r="V9209" s="72"/>
      <c r="W9209" s="72"/>
      <c r="X9209" s="72"/>
      <c r="Y9209" s="72"/>
      <c r="Z9209" s="72"/>
      <c r="AA9209" s="72"/>
      <c r="AB9209" s="72"/>
      <c r="AC9209" s="72"/>
      <c r="AD9209" s="72"/>
      <c r="AE9209" s="72"/>
      <c r="AF9209" s="72"/>
      <c r="AG9209" s="72"/>
      <c r="AH9209" s="72"/>
      <c r="AI9209" s="72"/>
      <c r="AJ9209" s="72"/>
      <c r="AK9209" s="72"/>
    </row>
    <row r="9210" ht="14.25" customHeight="1">
      <c r="A9210" s="78">
        <v>9207.0</v>
      </c>
      <c r="C9210" s="78" t="str">
        <f>VLOOKUP(G9210,[1]Macrodata_CCF!$A$3:$D$55,4,FALSE)</f>
        <v>#ERROR!</v>
      </c>
      <c r="E9210" s="79" t="str">
        <f>VLOOKUP(G9210,[1]Macrodata_CCF!$A$3:$B$55,2,FALSE)</f>
        <v>#ERROR!</v>
      </c>
      <c r="F9210" s="78">
        <v>0.0</v>
      </c>
      <c r="G9210" s="80">
        <v>19.0</v>
      </c>
      <c r="H9210" s="81">
        <v>101160.0</v>
      </c>
      <c r="I9210" s="81">
        <v>450000.0</v>
      </c>
      <c r="J9210" s="81">
        <v>150000.0</v>
      </c>
      <c r="K9210" s="81">
        <v>810000.0</v>
      </c>
      <c r="L9210" s="82">
        <v>0.1400068799449604</v>
      </c>
      <c r="N9210" s="83">
        <f t="shared" si="1"/>
        <v>0.1400068799</v>
      </c>
      <c r="O9210" s="83">
        <f t="shared" si="2"/>
        <v>0.1400068799</v>
      </c>
      <c r="Q9210" s="83">
        <f t="shared" si="3"/>
        <v>0.7752</v>
      </c>
      <c r="R9210" s="83">
        <f t="shared" si="4"/>
        <v>0.1400068799</v>
      </c>
      <c r="S9210" s="83" t="b">
        <f t="shared" si="5"/>
        <v>0</v>
      </c>
      <c r="T9210" s="72"/>
      <c r="U9210" s="72"/>
      <c r="V9210" s="72"/>
      <c r="W9210" s="72"/>
      <c r="X9210" s="72"/>
      <c r="Y9210" s="72"/>
      <c r="Z9210" s="72"/>
      <c r="AA9210" s="72"/>
      <c r="AB9210" s="72"/>
      <c r="AC9210" s="72"/>
      <c r="AD9210" s="72"/>
      <c r="AE9210" s="72"/>
      <c r="AF9210" s="72"/>
      <c r="AG9210" s="72"/>
      <c r="AH9210" s="72"/>
      <c r="AI9210" s="72"/>
      <c r="AJ9210" s="72"/>
      <c r="AK9210" s="72"/>
    </row>
    <row r="9211" ht="14.25" customHeight="1">
      <c r="A9211" s="78">
        <v>9208.0</v>
      </c>
      <c r="C9211" s="78" t="str">
        <f>VLOOKUP(G9211,[1]Macrodata_CCF!$A$3:$D$55,4,FALSE)</f>
        <v>#ERROR!</v>
      </c>
      <c r="E9211" s="79" t="str">
        <f>VLOOKUP(G9211,[1]Macrodata_CCF!$A$3:$B$55,2,FALSE)</f>
        <v>#ERROR!</v>
      </c>
      <c r="F9211" s="78">
        <v>0.0</v>
      </c>
      <c r="G9211" s="80">
        <v>28.0</v>
      </c>
      <c r="H9211" s="81">
        <v>384835.0</v>
      </c>
      <c r="I9211" s="81">
        <v>650000.0</v>
      </c>
      <c r="J9211" s="81">
        <v>435215.0</v>
      </c>
      <c r="K9211" s="81">
        <v>650000.0</v>
      </c>
      <c r="L9211" s="82">
        <v>0.1899949088303509</v>
      </c>
      <c r="N9211" s="83">
        <f t="shared" si="1"/>
        <v>0.1899949088</v>
      </c>
      <c r="O9211" s="83">
        <f t="shared" si="2"/>
        <v>0.1899949088</v>
      </c>
      <c r="Q9211" s="83">
        <f t="shared" si="3"/>
        <v>0.4079461538</v>
      </c>
      <c r="R9211" s="83">
        <f t="shared" si="4"/>
        <v>0.1899949088</v>
      </c>
      <c r="S9211" s="83" t="b">
        <f t="shared" si="5"/>
        <v>0</v>
      </c>
      <c r="T9211" s="72"/>
      <c r="U9211" s="72"/>
      <c r="V9211" s="72"/>
      <c r="W9211" s="72"/>
      <c r="X9211" s="72"/>
      <c r="Y9211" s="72"/>
      <c r="Z9211" s="72"/>
      <c r="AA9211" s="72"/>
      <c r="AB9211" s="72"/>
      <c r="AC9211" s="72"/>
      <c r="AD9211" s="72"/>
      <c r="AE9211" s="72"/>
      <c r="AF9211" s="72"/>
      <c r="AG9211" s="72"/>
      <c r="AH9211" s="72"/>
      <c r="AI9211" s="72"/>
      <c r="AJ9211" s="72"/>
      <c r="AK9211" s="72"/>
    </row>
    <row r="9212" ht="14.25" customHeight="1">
      <c r="A9212" s="78">
        <v>9209.0</v>
      </c>
      <c r="C9212" s="78" t="str">
        <f>VLOOKUP(G9212,[1]Macrodata_CCF!$A$3:$D$55,4,FALSE)</f>
        <v>#ERROR!</v>
      </c>
      <c r="E9212" s="79" t="str">
        <f>VLOOKUP(G9212,[1]Macrodata_CCF!$A$3:$B$55,2,FALSE)</f>
        <v>#ERROR!</v>
      </c>
      <c r="F9212" s="78">
        <v>0.0</v>
      </c>
      <c r="G9212" s="80">
        <v>16.0</v>
      </c>
      <c r="H9212" s="81">
        <v>0.0</v>
      </c>
      <c r="I9212" s="81">
        <v>890000.0</v>
      </c>
      <c r="J9212" s="81">
        <v>151300.0</v>
      </c>
      <c r="K9212" s="81">
        <v>890000.0</v>
      </c>
      <c r="L9212" s="82">
        <v>0.17</v>
      </c>
      <c r="N9212" s="83">
        <f t="shared" si="1"/>
        <v>0.17</v>
      </c>
      <c r="O9212" s="83">
        <f t="shared" si="2"/>
        <v>0.17</v>
      </c>
      <c r="Q9212" s="83">
        <f t="shared" si="3"/>
        <v>1</v>
      </c>
      <c r="R9212" s="83">
        <f t="shared" si="4"/>
        <v>0.17</v>
      </c>
      <c r="S9212" s="83" t="b">
        <f t="shared" si="5"/>
        <v>0</v>
      </c>
      <c r="T9212" s="72"/>
      <c r="U9212" s="72"/>
      <c r="V9212" s="72"/>
      <c r="W9212" s="72"/>
      <c r="X9212" s="72"/>
      <c r="Y9212" s="72"/>
      <c r="Z9212" s="72"/>
      <c r="AA9212" s="72"/>
      <c r="AB9212" s="72"/>
      <c r="AC9212" s="72"/>
      <c r="AD9212" s="72"/>
      <c r="AE9212" s="72"/>
      <c r="AF9212" s="72"/>
      <c r="AG9212" s="72"/>
      <c r="AH9212" s="72"/>
      <c r="AI9212" s="72"/>
      <c r="AJ9212" s="72"/>
      <c r="AK9212" s="72"/>
    </row>
    <row r="9213" ht="14.25" customHeight="1">
      <c r="A9213" s="78">
        <v>9210.0</v>
      </c>
      <c r="C9213" s="78" t="str">
        <f>VLOOKUP(G9213,[1]Macrodata_CCF!$A$3:$D$55,4,FALSE)</f>
        <v>#ERROR!</v>
      </c>
      <c r="E9213" s="79" t="str">
        <f>VLOOKUP(G9213,[1]Macrodata_CCF!$A$3:$B$55,2,FALSE)</f>
        <v>#ERROR!</v>
      </c>
      <c r="F9213" s="78">
        <v>0.0</v>
      </c>
      <c r="G9213" s="80">
        <v>24.0</v>
      </c>
      <c r="H9213" s="81">
        <v>543475.0</v>
      </c>
      <c r="I9213" s="81">
        <v>620000.0</v>
      </c>
      <c r="J9213" s="81">
        <v>531995.0</v>
      </c>
      <c r="K9213" s="81">
        <v>1240000.0</v>
      </c>
      <c r="L9213" s="82">
        <v>-0.1500163345311989</v>
      </c>
      <c r="N9213" s="83">
        <f t="shared" si="1"/>
        <v>-0.1500163345</v>
      </c>
      <c r="O9213" s="83">
        <f t="shared" si="2"/>
        <v>0</v>
      </c>
      <c r="Q9213" s="83">
        <f t="shared" si="3"/>
        <v>0.1234274194</v>
      </c>
      <c r="R9213" s="83">
        <f t="shared" si="4"/>
        <v>-0.1500163345</v>
      </c>
      <c r="S9213" s="83" t="b">
        <f t="shared" si="5"/>
        <v>0</v>
      </c>
      <c r="T9213" s="72"/>
      <c r="U9213" s="72"/>
      <c r="V9213" s="72"/>
      <c r="W9213" s="72"/>
      <c r="X9213" s="72"/>
      <c r="Y9213" s="72"/>
      <c r="Z9213" s="72"/>
      <c r="AA9213" s="72"/>
      <c r="AB9213" s="72"/>
      <c r="AC9213" s="72"/>
      <c r="AD9213" s="72"/>
      <c r="AE9213" s="72"/>
      <c r="AF9213" s="72"/>
      <c r="AG9213" s="72"/>
      <c r="AH9213" s="72"/>
      <c r="AI9213" s="72"/>
      <c r="AJ9213" s="72"/>
      <c r="AK9213" s="72"/>
    </row>
    <row r="9214" ht="14.25" customHeight="1">
      <c r="A9214" s="78">
        <v>9211.0</v>
      </c>
      <c r="C9214" s="78" t="str">
        <f>VLOOKUP(G9214,[1]Macrodata_CCF!$A$3:$D$55,4,FALSE)</f>
        <v>#ERROR!</v>
      </c>
      <c r="E9214" s="79" t="str">
        <f>VLOOKUP(G9214,[1]Macrodata_CCF!$A$3:$B$55,2,FALSE)</f>
        <v>#ERROR!</v>
      </c>
      <c r="F9214" s="78">
        <v>0.0</v>
      </c>
      <c r="G9214" s="80">
        <v>42.0</v>
      </c>
      <c r="H9214" s="81">
        <v>26100.0</v>
      </c>
      <c r="I9214" s="81">
        <v>960000.0</v>
      </c>
      <c r="J9214" s="81">
        <v>268915.0</v>
      </c>
      <c r="K9214" s="81">
        <v>960000.0</v>
      </c>
      <c r="L9214" s="82">
        <v>0.2600010707784559</v>
      </c>
      <c r="N9214" s="83">
        <f t="shared" si="1"/>
        <v>0.2600010708</v>
      </c>
      <c r="O9214" s="83">
        <f t="shared" si="2"/>
        <v>0.2600010708</v>
      </c>
      <c r="Q9214" s="83">
        <f t="shared" si="3"/>
        <v>0.9728125</v>
      </c>
      <c r="R9214" s="83">
        <f t="shared" si="4"/>
        <v>0.2600010708</v>
      </c>
      <c r="S9214" s="83" t="b">
        <f t="shared" si="5"/>
        <v>0</v>
      </c>
      <c r="T9214" s="72"/>
      <c r="U9214" s="72"/>
      <c r="V9214" s="72"/>
      <c r="W9214" s="72"/>
      <c r="X9214" s="72"/>
      <c r="Y9214" s="72"/>
      <c r="Z9214" s="72"/>
      <c r="AA9214" s="72"/>
      <c r="AB9214" s="72"/>
      <c r="AC9214" s="72"/>
      <c r="AD9214" s="72"/>
      <c r="AE9214" s="72"/>
      <c r="AF9214" s="72"/>
      <c r="AG9214" s="72"/>
      <c r="AH9214" s="72"/>
      <c r="AI9214" s="72"/>
      <c r="AJ9214" s="72"/>
      <c r="AK9214" s="72"/>
    </row>
    <row r="9215" ht="14.25" customHeight="1">
      <c r="A9215" s="78">
        <v>9212.0</v>
      </c>
      <c r="C9215" s="78" t="str">
        <f>VLOOKUP(G9215,[1]Macrodata_CCF!$A$3:$D$55,4,FALSE)</f>
        <v>#ERROR!</v>
      </c>
      <c r="E9215" s="79" t="str">
        <f>VLOOKUP(G9215,[1]Macrodata_CCF!$A$3:$B$55,2,FALSE)</f>
        <v>#ERROR!</v>
      </c>
      <c r="F9215" s="78">
        <v>0.0</v>
      </c>
      <c r="G9215" s="80">
        <v>47.0</v>
      </c>
      <c r="H9215" s="81">
        <v>110915.0</v>
      </c>
      <c r="I9215" s="81">
        <v>230000.0</v>
      </c>
      <c r="J9215" s="81">
        <v>133540.0</v>
      </c>
      <c r="K9215" s="81">
        <v>230000.0</v>
      </c>
      <c r="L9215" s="82">
        <v>0.1899903430322879</v>
      </c>
      <c r="N9215" s="83">
        <f t="shared" si="1"/>
        <v>0.189990343</v>
      </c>
      <c r="O9215" s="83">
        <f t="shared" si="2"/>
        <v>0.189990343</v>
      </c>
      <c r="Q9215" s="83">
        <f t="shared" si="3"/>
        <v>0.5177608696</v>
      </c>
      <c r="R9215" s="83">
        <f t="shared" si="4"/>
        <v>0.189990343</v>
      </c>
      <c r="S9215" s="83" t="b">
        <f t="shared" si="5"/>
        <v>0</v>
      </c>
      <c r="T9215" s="72"/>
      <c r="U9215" s="72"/>
      <c r="V9215" s="72"/>
      <c r="W9215" s="72"/>
      <c r="X9215" s="72"/>
      <c r="Y9215" s="72"/>
      <c r="Z9215" s="72"/>
      <c r="AA9215" s="72"/>
      <c r="AB9215" s="72"/>
      <c r="AC9215" s="72"/>
      <c r="AD9215" s="72"/>
      <c r="AE9215" s="72"/>
      <c r="AF9215" s="72"/>
      <c r="AG9215" s="72"/>
      <c r="AH9215" s="72"/>
      <c r="AI9215" s="72"/>
      <c r="AJ9215" s="72"/>
      <c r="AK9215" s="72"/>
    </row>
    <row r="9216" ht="14.25" customHeight="1">
      <c r="A9216" s="78">
        <v>9213.0</v>
      </c>
      <c r="C9216" s="78" t="str">
        <f>VLOOKUP(G9216,[1]Macrodata_CCF!$A$3:$D$55,4,FALSE)</f>
        <v>#ERROR!</v>
      </c>
      <c r="E9216" s="79" t="str">
        <f>VLOOKUP(G9216,[1]Macrodata_CCF!$A$3:$B$55,2,FALSE)</f>
        <v>#ERROR!</v>
      </c>
      <c r="F9216" s="78">
        <v>0.0</v>
      </c>
      <c r="G9216" s="80">
        <v>2.0</v>
      </c>
      <c r="H9216" s="81">
        <v>265965.0</v>
      </c>
      <c r="I9216" s="81">
        <v>1000000.0</v>
      </c>
      <c r="J9216" s="81">
        <v>515535.0</v>
      </c>
      <c r="K9216" s="81">
        <v>1000000.0</v>
      </c>
      <c r="L9216" s="82">
        <v>0.3399974115675683</v>
      </c>
      <c r="N9216" s="83">
        <f t="shared" si="1"/>
        <v>0.3399974116</v>
      </c>
      <c r="O9216" s="83">
        <f t="shared" si="2"/>
        <v>0.3399974116</v>
      </c>
      <c r="Q9216" s="83">
        <f t="shared" si="3"/>
        <v>0.734035</v>
      </c>
      <c r="R9216" s="83">
        <f t="shared" si="4"/>
        <v>0.3399974116</v>
      </c>
      <c r="S9216" s="83" t="b">
        <f t="shared" si="5"/>
        <v>0</v>
      </c>
      <c r="T9216" s="72"/>
      <c r="U9216" s="72"/>
      <c r="V9216" s="72"/>
      <c r="W9216" s="72"/>
      <c r="X9216" s="72"/>
      <c r="Y9216" s="72"/>
      <c r="Z9216" s="72"/>
      <c r="AA9216" s="72"/>
      <c r="AB9216" s="72"/>
      <c r="AC9216" s="72"/>
      <c r="AD9216" s="72"/>
      <c r="AE9216" s="72"/>
      <c r="AF9216" s="72"/>
      <c r="AG9216" s="72"/>
      <c r="AH9216" s="72"/>
      <c r="AI9216" s="72"/>
      <c r="AJ9216" s="72"/>
      <c r="AK9216" s="72"/>
    </row>
    <row r="9217" ht="14.25" customHeight="1">
      <c r="A9217" s="78">
        <v>9214.0</v>
      </c>
      <c r="C9217" s="78" t="str">
        <f>VLOOKUP(G9217,[1]Macrodata_CCF!$A$3:$D$55,4,FALSE)</f>
        <v>#ERROR!</v>
      </c>
      <c r="E9217" s="79" t="str">
        <f>VLOOKUP(G9217,[1]Macrodata_CCF!$A$3:$B$55,2,FALSE)</f>
        <v>#ERROR!</v>
      </c>
      <c r="F9217" s="78">
        <v>1.0</v>
      </c>
      <c r="G9217" s="80">
        <v>5.0</v>
      </c>
      <c r="H9217" s="81">
        <v>72305.0</v>
      </c>
      <c r="I9217" s="81">
        <v>420000.0</v>
      </c>
      <c r="J9217" s="81">
        <v>239200.0</v>
      </c>
      <c r="K9217" s="81">
        <v>420000.0</v>
      </c>
      <c r="L9217" s="82">
        <v>0.4800040265174938</v>
      </c>
      <c r="N9217" s="83">
        <f t="shared" si="1"/>
        <v>0.4800040265</v>
      </c>
      <c r="O9217" s="83">
        <f t="shared" si="2"/>
        <v>0.4800040265</v>
      </c>
      <c r="Q9217" s="83">
        <f t="shared" si="3"/>
        <v>0.8278452381</v>
      </c>
      <c r="R9217" s="83">
        <f t="shared" si="4"/>
        <v>0.4800040265</v>
      </c>
      <c r="S9217" s="83" t="b">
        <f t="shared" si="5"/>
        <v>0</v>
      </c>
      <c r="T9217" s="72"/>
      <c r="U9217" s="72"/>
      <c r="V9217" s="72"/>
      <c r="W9217" s="72"/>
      <c r="X9217" s="72"/>
      <c r="Y9217" s="72"/>
      <c r="Z9217" s="72"/>
      <c r="AA9217" s="72"/>
      <c r="AB9217" s="72"/>
      <c r="AC9217" s="72"/>
      <c r="AD9217" s="72"/>
      <c r="AE9217" s="72"/>
      <c r="AF9217" s="72"/>
      <c r="AG9217" s="72"/>
      <c r="AH9217" s="72"/>
      <c r="AI9217" s="72"/>
      <c r="AJ9217" s="72"/>
      <c r="AK9217" s="72"/>
    </row>
    <row r="9218" ht="14.25" customHeight="1">
      <c r="A9218" s="78">
        <v>9215.0</v>
      </c>
      <c r="C9218" s="78" t="str">
        <f>VLOOKUP(G9218,[1]Macrodata_CCF!$A$3:$D$55,4,FALSE)</f>
        <v>#ERROR!</v>
      </c>
      <c r="E9218" s="79" t="str">
        <f>VLOOKUP(G9218,[1]Macrodata_CCF!$A$3:$B$55,2,FALSE)</f>
        <v>#ERROR!</v>
      </c>
      <c r="F9218" s="78">
        <v>0.0</v>
      </c>
      <c r="G9218" s="80">
        <v>29.0</v>
      </c>
      <c r="H9218" s="81">
        <v>277325.0</v>
      </c>
      <c r="I9218" s="81">
        <v>450000.0</v>
      </c>
      <c r="J9218" s="81">
        <v>303225.0</v>
      </c>
      <c r="K9218" s="81">
        <v>450000.0</v>
      </c>
      <c r="L9218" s="82">
        <v>0.1499927609671348</v>
      </c>
      <c r="N9218" s="83">
        <f t="shared" si="1"/>
        <v>0.149992761</v>
      </c>
      <c r="O9218" s="83">
        <f t="shared" si="2"/>
        <v>0.149992761</v>
      </c>
      <c r="Q9218" s="83">
        <f t="shared" si="3"/>
        <v>0.3837222222</v>
      </c>
      <c r="R9218" s="83">
        <f t="shared" si="4"/>
        <v>0.149992761</v>
      </c>
      <c r="S9218" s="83" t="b">
        <f t="shared" si="5"/>
        <v>0</v>
      </c>
      <c r="T9218" s="72"/>
      <c r="U9218" s="72"/>
      <c r="V9218" s="72"/>
      <c r="W9218" s="72"/>
      <c r="X9218" s="72"/>
      <c r="Y9218" s="72"/>
      <c r="Z9218" s="72"/>
      <c r="AA9218" s="72"/>
      <c r="AB9218" s="72"/>
      <c r="AC9218" s="72"/>
      <c r="AD9218" s="72"/>
      <c r="AE9218" s="72"/>
      <c r="AF9218" s="72"/>
      <c r="AG9218" s="72"/>
      <c r="AH9218" s="72"/>
      <c r="AI9218" s="72"/>
      <c r="AJ9218" s="72"/>
      <c r="AK9218" s="72"/>
    </row>
    <row r="9219" ht="14.25" customHeight="1">
      <c r="A9219" s="78">
        <v>9216.0</v>
      </c>
      <c r="C9219" s="78" t="str">
        <f>VLOOKUP(G9219,[1]Macrodata_CCF!$A$3:$D$55,4,FALSE)</f>
        <v>#ERROR!</v>
      </c>
      <c r="E9219" s="79" t="str">
        <f>VLOOKUP(G9219,[1]Macrodata_CCF!$A$3:$B$55,2,FALSE)</f>
        <v>#ERROR!</v>
      </c>
      <c r="F9219" s="78">
        <v>0.0</v>
      </c>
      <c r="G9219" s="80">
        <v>41.0</v>
      </c>
      <c r="H9219" s="81">
        <v>171620.0</v>
      </c>
      <c r="I9219" s="81">
        <v>420000.0</v>
      </c>
      <c r="J9219" s="81">
        <v>238685.0</v>
      </c>
      <c r="K9219" s="81">
        <v>588000.0</v>
      </c>
      <c r="L9219" s="82">
        <v>0.270009662613737</v>
      </c>
      <c r="N9219" s="83">
        <f t="shared" si="1"/>
        <v>0.2700096626</v>
      </c>
      <c r="O9219" s="83">
        <f t="shared" si="2"/>
        <v>0.2700096626</v>
      </c>
      <c r="Q9219" s="83">
        <f t="shared" si="3"/>
        <v>0.5913809524</v>
      </c>
      <c r="R9219" s="83">
        <f t="shared" si="4"/>
        <v>0.2700096626</v>
      </c>
      <c r="S9219" s="83" t="b">
        <f t="shared" si="5"/>
        <v>0</v>
      </c>
      <c r="T9219" s="72"/>
      <c r="U9219" s="72"/>
      <c r="V9219" s="72"/>
      <c r="W9219" s="72"/>
      <c r="X9219" s="72"/>
      <c r="Y9219" s="72"/>
      <c r="Z9219" s="72"/>
      <c r="AA9219" s="72"/>
      <c r="AB9219" s="72"/>
      <c r="AC9219" s="72"/>
      <c r="AD9219" s="72"/>
      <c r="AE9219" s="72"/>
      <c r="AF9219" s="72"/>
      <c r="AG9219" s="72"/>
      <c r="AH9219" s="72"/>
      <c r="AI9219" s="72"/>
      <c r="AJ9219" s="72"/>
      <c r="AK9219" s="72"/>
    </row>
    <row r="9220" ht="14.25" customHeight="1">
      <c r="A9220" s="78">
        <v>9217.0</v>
      </c>
      <c r="C9220" s="78" t="str">
        <f>VLOOKUP(G9220,[1]Macrodata_CCF!$A$3:$D$55,4,FALSE)</f>
        <v>#ERROR!</v>
      </c>
      <c r="E9220" s="79" t="str">
        <f>VLOOKUP(G9220,[1]Macrodata_CCF!$A$3:$B$55,2,FALSE)</f>
        <v>#ERROR!</v>
      </c>
      <c r="F9220" s="78">
        <v>0.0</v>
      </c>
      <c r="G9220" s="80">
        <v>34.0</v>
      </c>
      <c r="H9220" s="81">
        <v>1125.0</v>
      </c>
      <c r="I9220" s="81">
        <v>240000.0</v>
      </c>
      <c r="J9220" s="81">
        <v>5905.0</v>
      </c>
      <c r="K9220" s="81">
        <v>240000.0</v>
      </c>
      <c r="L9220" s="82">
        <v>0.02001046572475144</v>
      </c>
      <c r="N9220" s="83">
        <f t="shared" si="1"/>
        <v>0.02001046572</v>
      </c>
      <c r="O9220" s="83">
        <f t="shared" si="2"/>
        <v>0.02001046572</v>
      </c>
      <c r="Q9220" s="83">
        <f t="shared" si="3"/>
        <v>0.9953125</v>
      </c>
      <c r="R9220" s="83">
        <f t="shared" si="4"/>
        <v>0.02001046572</v>
      </c>
      <c r="S9220" s="83" t="b">
        <f t="shared" si="5"/>
        <v>0</v>
      </c>
      <c r="T9220" s="72"/>
      <c r="U9220" s="72"/>
      <c r="V9220" s="72"/>
      <c r="W9220" s="72"/>
      <c r="X9220" s="72"/>
      <c r="Y9220" s="72"/>
      <c r="Z9220" s="72"/>
      <c r="AA9220" s="72"/>
      <c r="AB9220" s="72"/>
      <c r="AC9220" s="72"/>
      <c r="AD9220" s="72"/>
      <c r="AE9220" s="72"/>
      <c r="AF9220" s="72"/>
      <c r="AG9220" s="72"/>
      <c r="AH9220" s="72"/>
      <c r="AI9220" s="72"/>
      <c r="AJ9220" s="72"/>
      <c r="AK9220" s="72"/>
    </row>
    <row r="9221" ht="14.25" customHeight="1">
      <c r="A9221" s="78">
        <v>9218.0</v>
      </c>
      <c r="C9221" s="78" t="str">
        <f>VLOOKUP(G9221,[1]Macrodata_CCF!$A$3:$D$55,4,FALSE)</f>
        <v>#ERROR!</v>
      </c>
      <c r="E9221" s="79" t="str">
        <f>VLOOKUP(G9221,[1]Macrodata_CCF!$A$3:$B$55,2,FALSE)</f>
        <v>#ERROR!</v>
      </c>
      <c r="F9221" s="78">
        <v>0.0</v>
      </c>
      <c r="G9221" s="80">
        <v>39.0</v>
      </c>
      <c r="H9221" s="81">
        <v>682180.0</v>
      </c>
      <c r="I9221" s="81">
        <v>850000.0</v>
      </c>
      <c r="J9221" s="81">
        <v>685535.0</v>
      </c>
      <c r="K9221" s="81">
        <v>850000.0</v>
      </c>
      <c r="L9221" s="82">
        <v>0.01999165772851865</v>
      </c>
      <c r="N9221" s="83">
        <f t="shared" si="1"/>
        <v>0.01999165773</v>
      </c>
      <c r="O9221" s="83">
        <f t="shared" si="2"/>
        <v>0.01999165773</v>
      </c>
      <c r="Q9221" s="83">
        <f t="shared" si="3"/>
        <v>0.1974352941</v>
      </c>
      <c r="R9221" s="83">
        <f t="shared" si="4"/>
        <v>0.01999165773</v>
      </c>
      <c r="S9221" s="83" t="b">
        <f t="shared" si="5"/>
        <v>0</v>
      </c>
      <c r="T9221" s="72"/>
      <c r="U9221" s="72"/>
      <c r="V9221" s="72"/>
      <c r="W9221" s="72"/>
      <c r="X9221" s="72"/>
      <c r="Y9221" s="72"/>
      <c r="Z9221" s="72"/>
      <c r="AA9221" s="72"/>
      <c r="AB9221" s="72"/>
      <c r="AC9221" s="72"/>
      <c r="AD9221" s="72"/>
      <c r="AE9221" s="72"/>
      <c r="AF9221" s="72"/>
      <c r="AG9221" s="72"/>
      <c r="AH9221" s="72"/>
      <c r="AI9221" s="72"/>
      <c r="AJ9221" s="72"/>
      <c r="AK9221" s="72"/>
    </row>
    <row r="9222" ht="14.25" customHeight="1">
      <c r="A9222" s="78">
        <v>9219.0</v>
      </c>
      <c r="C9222" s="78" t="str">
        <f>VLOOKUP(G9222,[1]Macrodata_CCF!$A$3:$D$55,4,FALSE)</f>
        <v>#ERROR!</v>
      </c>
      <c r="E9222" s="79" t="str">
        <f>VLOOKUP(G9222,[1]Macrodata_CCF!$A$3:$B$55,2,FALSE)</f>
        <v>#ERROR!</v>
      </c>
      <c r="F9222" s="78">
        <v>0.0</v>
      </c>
      <c r="G9222" s="80">
        <v>31.0</v>
      </c>
      <c r="H9222" s="81">
        <v>0.0</v>
      </c>
      <c r="I9222" s="81">
        <v>210000.0</v>
      </c>
      <c r="J9222" s="81">
        <v>33600.0</v>
      </c>
      <c r="K9222" s="81">
        <v>210000.0</v>
      </c>
      <c r="L9222" s="82">
        <v>0.16</v>
      </c>
      <c r="N9222" s="83">
        <f t="shared" si="1"/>
        <v>0.16</v>
      </c>
      <c r="O9222" s="83">
        <f t="shared" si="2"/>
        <v>0.16</v>
      </c>
      <c r="Q9222" s="83">
        <f t="shared" si="3"/>
        <v>1</v>
      </c>
      <c r="R9222" s="83">
        <f t="shared" si="4"/>
        <v>0.16</v>
      </c>
      <c r="S9222" s="83" t="b">
        <f t="shared" si="5"/>
        <v>0</v>
      </c>
      <c r="T9222" s="72"/>
      <c r="U9222" s="72"/>
      <c r="V9222" s="72"/>
      <c r="W9222" s="72"/>
      <c r="X9222" s="72"/>
      <c r="Y9222" s="72"/>
      <c r="Z9222" s="72"/>
      <c r="AA9222" s="72"/>
      <c r="AB9222" s="72"/>
      <c r="AC9222" s="72"/>
      <c r="AD9222" s="72"/>
      <c r="AE9222" s="72"/>
      <c r="AF9222" s="72"/>
      <c r="AG9222" s="72"/>
      <c r="AH9222" s="72"/>
      <c r="AI9222" s="72"/>
      <c r="AJ9222" s="72"/>
      <c r="AK9222" s="72"/>
    </row>
    <row r="9223" ht="14.25" customHeight="1">
      <c r="A9223" s="78">
        <v>9220.0</v>
      </c>
      <c r="C9223" s="78" t="str">
        <f>VLOOKUP(G9223,[1]Macrodata_CCF!$A$3:$D$55,4,FALSE)</f>
        <v>#ERROR!</v>
      </c>
      <c r="E9223" s="79" t="str">
        <f>VLOOKUP(G9223,[1]Macrodata_CCF!$A$3:$B$55,2,FALSE)</f>
        <v>#ERROR!</v>
      </c>
      <c r="F9223" s="78">
        <v>0.0</v>
      </c>
      <c r="G9223" s="80">
        <v>49.0</v>
      </c>
      <c r="H9223" s="81">
        <v>436510.0</v>
      </c>
      <c r="I9223" s="81">
        <v>880000.0</v>
      </c>
      <c r="J9223" s="81">
        <v>494165.0</v>
      </c>
      <c r="K9223" s="81">
        <v>880000.0</v>
      </c>
      <c r="L9223" s="82">
        <v>0.1300029312949559</v>
      </c>
      <c r="N9223" s="83">
        <f t="shared" si="1"/>
        <v>0.1300029313</v>
      </c>
      <c r="O9223" s="83">
        <f t="shared" si="2"/>
        <v>0.1300029313</v>
      </c>
      <c r="Q9223" s="83">
        <f t="shared" si="3"/>
        <v>0.5039659091</v>
      </c>
      <c r="R9223" s="83">
        <f t="shared" si="4"/>
        <v>0.1300029313</v>
      </c>
      <c r="S9223" s="83" t="b">
        <f t="shared" si="5"/>
        <v>0</v>
      </c>
      <c r="T9223" s="72"/>
      <c r="U9223" s="72"/>
      <c r="V9223" s="72"/>
      <c r="W9223" s="72"/>
      <c r="X9223" s="72"/>
      <c r="Y9223" s="72"/>
      <c r="Z9223" s="72"/>
      <c r="AA9223" s="72"/>
      <c r="AB9223" s="72"/>
      <c r="AC9223" s="72"/>
      <c r="AD9223" s="72"/>
      <c r="AE9223" s="72"/>
      <c r="AF9223" s="72"/>
      <c r="AG9223" s="72"/>
      <c r="AH9223" s="72"/>
      <c r="AI9223" s="72"/>
      <c r="AJ9223" s="72"/>
      <c r="AK9223" s="72"/>
    </row>
    <row r="9224" ht="14.25" customHeight="1">
      <c r="A9224" s="78">
        <v>9221.0</v>
      </c>
      <c r="C9224" s="78" t="str">
        <f>VLOOKUP(G9224,[1]Macrodata_CCF!$A$3:$D$55,4,FALSE)</f>
        <v>#ERROR!</v>
      </c>
      <c r="E9224" s="79" t="str">
        <f>VLOOKUP(G9224,[1]Macrodata_CCF!$A$3:$B$55,2,FALSE)</f>
        <v>#ERROR!</v>
      </c>
      <c r="F9224" s="78">
        <v>0.0</v>
      </c>
      <c r="G9224" s="80">
        <v>29.0</v>
      </c>
      <c r="H9224" s="81">
        <v>161985.0</v>
      </c>
      <c r="I9224" s="81">
        <v>480000.0</v>
      </c>
      <c r="J9224" s="81">
        <v>734400.0</v>
      </c>
      <c r="K9224" s="81">
        <v>720000.0</v>
      </c>
      <c r="L9224" s="82">
        <v>1.799962265930852</v>
      </c>
      <c r="N9224" s="83">
        <f t="shared" si="1"/>
        <v>1.799962266</v>
      </c>
      <c r="O9224" s="83">
        <f t="shared" si="2"/>
        <v>1</v>
      </c>
      <c r="Q9224" s="83">
        <f t="shared" si="3"/>
        <v>0.66253125</v>
      </c>
      <c r="R9224" s="83">
        <f t="shared" si="4"/>
        <v>1.799962266</v>
      </c>
      <c r="S9224" s="83" t="b">
        <f t="shared" si="5"/>
        <v>0</v>
      </c>
      <c r="T9224" s="72"/>
      <c r="U9224" s="72"/>
      <c r="V9224" s="72"/>
      <c r="W9224" s="72"/>
      <c r="X9224" s="72"/>
      <c r="Y9224" s="72"/>
      <c r="Z9224" s="72"/>
      <c r="AA9224" s="72"/>
      <c r="AB9224" s="72"/>
      <c r="AC9224" s="72"/>
      <c r="AD9224" s="72"/>
      <c r="AE9224" s="72"/>
      <c r="AF9224" s="72"/>
      <c r="AG9224" s="72"/>
      <c r="AH9224" s="72"/>
      <c r="AI9224" s="72"/>
      <c r="AJ9224" s="72"/>
      <c r="AK9224" s="72"/>
    </row>
    <row r="9225" ht="14.25" customHeight="1">
      <c r="A9225" s="78">
        <v>9222.0</v>
      </c>
      <c r="C9225" s="78" t="str">
        <f>VLOOKUP(G9225,[1]Macrodata_CCF!$A$3:$D$55,4,FALSE)</f>
        <v>#ERROR!</v>
      </c>
      <c r="E9225" s="79" t="str">
        <f>VLOOKUP(G9225,[1]Macrodata_CCF!$A$3:$B$55,2,FALSE)</f>
        <v>#ERROR!</v>
      </c>
      <c r="F9225" s="78">
        <v>0.0</v>
      </c>
      <c r="G9225" s="80">
        <v>6.0</v>
      </c>
      <c r="H9225" s="81">
        <v>0.0</v>
      </c>
      <c r="I9225" s="81">
        <v>350000.0</v>
      </c>
      <c r="J9225" s="81">
        <v>122500.0</v>
      </c>
      <c r="K9225" s="81">
        <v>665000.0</v>
      </c>
      <c r="L9225" s="82">
        <v>0.35</v>
      </c>
      <c r="N9225" s="83">
        <f t="shared" si="1"/>
        <v>0.35</v>
      </c>
      <c r="O9225" s="83">
        <f t="shared" si="2"/>
        <v>0.35</v>
      </c>
      <c r="Q9225" s="83">
        <f t="shared" si="3"/>
        <v>1</v>
      </c>
      <c r="R9225" s="83">
        <f t="shared" si="4"/>
        <v>0.35</v>
      </c>
      <c r="S9225" s="83" t="b">
        <f t="shared" si="5"/>
        <v>0</v>
      </c>
      <c r="T9225" s="72"/>
      <c r="U9225" s="72"/>
      <c r="V9225" s="72"/>
      <c r="W9225" s="72"/>
      <c r="X9225" s="72"/>
      <c r="Y9225" s="72"/>
      <c r="Z9225" s="72"/>
      <c r="AA9225" s="72"/>
      <c r="AB9225" s="72"/>
      <c r="AC9225" s="72"/>
      <c r="AD9225" s="72"/>
      <c r="AE9225" s="72"/>
      <c r="AF9225" s="72"/>
      <c r="AG9225" s="72"/>
      <c r="AH9225" s="72"/>
      <c r="AI9225" s="72"/>
      <c r="AJ9225" s="72"/>
      <c r="AK9225" s="72"/>
    </row>
    <row r="9226" ht="14.25" customHeight="1">
      <c r="A9226" s="78">
        <v>9223.0</v>
      </c>
      <c r="C9226" s="78" t="str">
        <f>VLOOKUP(G9226,[1]Macrodata_CCF!$A$3:$D$55,4,FALSE)</f>
        <v>#ERROR!</v>
      </c>
      <c r="E9226" s="79" t="str">
        <f>VLOOKUP(G9226,[1]Macrodata_CCF!$A$3:$B$55,2,FALSE)</f>
        <v>#ERROR!</v>
      </c>
      <c r="F9226" s="78">
        <v>1.0</v>
      </c>
      <c r="G9226" s="80">
        <v>7.0</v>
      </c>
      <c r="H9226" s="81">
        <v>31670.0</v>
      </c>
      <c r="I9226" s="81">
        <v>390000.0</v>
      </c>
      <c r="J9226" s="81">
        <v>225170.0</v>
      </c>
      <c r="K9226" s="81">
        <v>702000.0</v>
      </c>
      <c r="L9226" s="82">
        <v>0.5400050233025423</v>
      </c>
      <c r="N9226" s="83">
        <f t="shared" si="1"/>
        <v>0.5400050233</v>
      </c>
      <c r="O9226" s="83">
        <f t="shared" si="2"/>
        <v>0.5400050233</v>
      </c>
      <c r="Q9226" s="83">
        <f t="shared" si="3"/>
        <v>0.9187948718</v>
      </c>
      <c r="R9226" s="83">
        <f t="shared" si="4"/>
        <v>0.5400050233</v>
      </c>
      <c r="S9226" s="83" t="b">
        <f t="shared" si="5"/>
        <v>0</v>
      </c>
      <c r="T9226" s="72"/>
      <c r="U9226" s="72"/>
      <c r="V9226" s="72"/>
      <c r="W9226" s="72"/>
      <c r="X9226" s="72"/>
      <c r="Y9226" s="72"/>
      <c r="Z9226" s="72"/>
      <c r="AA9226" s="72"/>
      <c r="AB9226" s="72"/>
      <c r="AC9226" s="72"/>
      <c r="AD9226" s="72"/>
      <c r="AE9226" s="72"/>
      <c r="AF9226" s="72"/>
      <c r="AG9226" s="72"/>
      <c r="AH9226" s="72"/>
      <c r="AI9226" s="72"/>
      <c r="AJ9226" s="72"/>
      <c r="AK9226" s="72"/>
    </row>
    <row r="9227" ht="14.25" customHeight="1">
      <c r="A9227" s="78">
        <v>9224.0</v>
      </c>
      <c r="C9227" s="78" t="str">
        <f>VLOOKUP(G9227,[1]Macrodata_CCF!$A$3:$D$55,4,FALSE)</f>
        <v>#ERROR!</v>
      </c>
      <c r="E9227" s="79" t="str">
        <f>VLOOKUP(G9227,[1]Macrodata_CCF!$A$3:$B$55,2,FALSE)</f>
        <v>#ERROR!</v>
      </c>
      <c r="F9227" s="78">
        <v>0.0</v>
      </c>
      <c r="G9227" s="80">
        <v>41.0</v>
      </c>
      <c r="H9227" s="81">
        <v>170245.0</v>
      </c>
      <c r="I9227" s="81">
        <v>480000.0</v>
      </c>
      <c r="J9227" s="81">
        <v>232195.0</v>
      </c>
      <c r="K9227" s="81">
        <v>480000.0</v>
      </c>
      <c r="L9227" s="82">
        <v>0.1999967716421042</v>
      </c>
      <c r="N9227" s="83">
        <f t="shared" si="1"/>
        <v>0.1999967716</v>
      </c>
      <c r="O9227" s="83">
        <f t="shared" si="2"/>
        <v>0.1999967716</v>
      </c>
      <c r="Q9227" s="83">
        <f t="shared" si="3"/>
        <v>0.6453229167</v>
      </c>
      <c r="R9227" s="83">
        <f t="shared" si="4"/>
        <v>0.1999967716</v>
      </c>
      <c r="S9227" s="83" t="b">
        <f t="shared" si="5"/>
        <v>0</v>
      </c>
      <c r="T9227" s="72"/>
      <c r="U9227" s="72"/>
      <c r="V9227" s="72"/>
      <c r="W9227" s="72"/>
      <c r="X9227" s="72"/>
      <c r="Y9227" s="72"/>
      <c r="Z9227" s="72"/>
      <c r="AA9227" s="72"/>
      <c r="AB9227" s="72"/>
      <c r="AC9227" s="72"/>
      <c r="AD9227" s="72"/>
      <c r="AE9227" s="72"/>
      <c r="AF9227" s="72"/>
      <c r="AG9227" s="72"/>
      <c r="AH9227" s="72"/>
      <c r="AI9227" s="72"/>
      <c r="AJ9227" s="72"/>
      <c r="AK9227" s="72"/>
    </row>
    <row r="9228" ht="14.25" customHeight="1">
      <c r="A9228" s="78">
        <v>9225.0</v>
      </c>
      <c r="C9228" s="78" t="str">
        <f>VLOOKUP(G9228,[1]Macrodata_CCF!$A$3:$D$55,4,FALSE)</f>
        <v>#ERROR!</v>
      </c>
      <c r="E9228" s="79" t="str">
        <f>VLOOKUP(G9228,[1]Macrodata_CCF!$A$3:$B$55,2,FALSE)</f>
        <v>#ERROR!</v>
      </c>
      <c r="F9228" s="78">
        <v>0.0</v>
      </c>
      <c r="G9228" s="80">
        <v>19.0</v>
      </c>
      <c r="H9228" s="81">
        <v>112075.0</v>
      </c>
      <c r="I9228" s="81">
        <v>970000.0</v>
      </c>
      <c r="J9228" s="81">
        <v>240765.0</v>
      </c>
      <c r="K9228" s="81">
        <v>970000.0</v>
      </c>
      <c r="L9228" s="82">
        <v>0.1500014570038173</v>
      </c>
      <c r="N9228" s="83">
        <f t="shared" si="1"/>
        <v>0.150001457</v>
      </c>
      <c r="O9228" s="83">
        <f t="shared" si="2"/>
        <v>0.150001457</v>
      </c>
      <c r="Q9228" s="83">
        <f t="shared" si="3"/>
        <v>0.8844587629</v>
      </c>
      <c r="R9228" s="83">
        <f t="shared" si="4"/>
        <v>0.150001457</v>
      </c>
      <c r="S9228" s="83" t="b">
        <f t="shared" si="5"/>
        <v>0</v>
      </c>
      <c r="T9228" s="72"/>
      <c r="U9228" s="72"/>
      <c r="V9228" s="72"/>
      <c r="W9228" s="72"/>
      <c r="X9228" s="72"/>
      <c r="Y9228" s="72"/>
      <c r="Z9228" s="72"/>
      <c r="AA9228" s="72"/>
      <c r="AB9228" s="72"/>
      <c r="AC9228" s="72"/>
      <c r="AD9228" s="72"/>
      <c r="AE9228" s="72"/>
      <c r="AF9228" s="72"/>
      <c r="AG9228" s="72"/>
      <c r="AH9228" s="72"/>
      <c r="AI9228" s="72"/>
      <c r="AJ9228" s="72"/>
      <c r="AK9228" s="72"/>
    </row>
    <row r="9229" ht="14.25" customHeight="1">
      <c r="A9229" s="78">
        <v>9226.0</v>
      </c>
      <c r="C9229" s="78" t="str">
        <f>VLOOKUP(G9229,[1]Macrodata_CCF!$A$3:$D$55,4,FALSE)</f>
        <v>#ERROR!</v>
      </c>
      <c r="E9229" s="79" t="str">
        <f>VLOOKUP(G9229,[1]Macrodata_CCF!$A$3:$B$55,2,FALSE)</f>
        <v>#ERROR!</v>
      </c>
      <c r="F9229" s="78">
        <v>0.0</v>
      </c>
      <c r="G9229" s="80">
        <v>1.0</v>
      </c>
      <c r="H9229" s="81">
        <v>67835.0</v>
      </c>
      <c r="I9229" s="81">
        <v>340000.0</v>
      </c>
      <c r="J9229" s="81">
        <v>168535.0</v>
      </c>
      <c r="K9229" s="81">
        <v>340000.0</v>
      </c>
      <c r="L9229" s="82">
        <v>0.3699961420461852</v>
      </c>
      <c r="N9229" s="83">
        <f t="shared" si="1"/>
        <v>0.369996142</v>
      </c>
      <c r="O9229" s="83">
        <f t="shared" si="2"/>
        <v>0.369996142</v>
      </c>
      <c r="Q9229" s="83">
        <f t="shared" si="3"/>
        <v>0.8004852941</v>
      </c>
      <c r="R9229" s="83">
        <f t="shared" si="4"/>
        <v>0.369996142</v>
      </c>
      <c r="S9229" s="83" t="b">
        <f t="shared" si="5"/>
        <v>0</v>
      </c>
      <c r="T9229" s="72"/>
      <c r="U9229" s="72"/>
      <c r="V9229" s="72"/>
      <c r="W9229" s="72"/>
      <c r="X9229" s="72"/>
      <c r="Y9229" s="72"/>
      <c r="Z9229" s="72"/>
      <c r="AA9229" s="72"/>
      <c r="AB9229" s="72"/>
      <c r="AC9229" s="72"/>
      <c r="AD9229" s="72"/>
      <c r="AE9229" s="72"/>
      <c r="AF9229" s="72"/>
      <c r="AG9229" s="72"/>
      <c r="AH9229" s="72"/>
      <c r="AI9229" s="72"/>
      <c r="AJ9229" s="72"/>
      <c r="AK9229" s="72"/>
    </row>
    <row r="9230" ht="14.25" customHeight="1">
      <c r="A9230" s="78">
        <v>9227.0</v>
      </c>
      <c r="C9230" s="78" t="str">
        <f>VLOOKUP(G9230,[1]Macrodata_CCF!$A$3:$D$55,4,FALSE)</f>
        <v>#ERROR!</v>
      </c>
      <c r="E9230" s="79" t="str">
        <f>VLOOKUP(G9230,[1]Macrodata_CCF!$A$3:$B$55,2,FALSE)</f>
        <v>#ERROR!</v>
      </c>
      <c r="F9230" s="78">
        <v>0.0</v>
      </c>
      <c r="G9230" s="80">
        <v>29.0</v>
      </c>
      <c r="H9230" s="81">
        <v>343375.0</v>
      </c>
      <c r="I9230" s="81">
        <v>620000.0</v>
      </c>
      <c r="J9230" s="81">
        <v>390400.0</v>
      </c>
      <c r="K9230" s="81">
        <v>620000.0</v>
      </c>
      <c r="L9230" s="82">
        <v>0.1699954812471758</v>
      </c>
      <c r="N9230" s="83">
        <f t="shared" si="1"/>
        <v>0.1699954812</v>
      </c>
      <c r="O9230" s="83">
        <f t="shared" si="2"/>
        <v>0.1699954812</v>
      </c>
      <c r="Q9230" s="83">
        <f t="shared" si="3"/>
        <v>0.4461693548</v>
      </c>
      <c r="R9230" s="83">
        <f t="shared" si="4"/>
        <v>0.1699954812</v>
      </c>
      <c r="S9230" s="83" t="b">
        <f t="shared" si="5"/>
        <v>0</v>
      </c>
      <c r="T9230" s="72"/>
      <c r="U9230" s="72"/>
      <c r="V9230" s="72"/>
      <c r="W9230" s="72"/>
      <c r="X9230" s="72"/>
      <c r="Y9230" s="72"/>
      <c r="Z9230" s="72"/>
      <c r="AA9230" s="72"/>
      <c r="AB9230" s="72"/>
      <c r="AC9230" s="72"/>
      <c r="AD9230" s="72"/>
      <c r="AE9230" s="72"/>
      <c r="AF9230" s="72"/>
      <c r="AG9230" s="72"/>
      <c r="AH9230" s="72"/>
      <c r="AI9230" s="72"/>
      <c r="AJ9230" s="72"/>
      <c r="AK9230" s="72"/>
    </row>
    <row r="9231" ht="14.25" customHeight="1">
      <c r="A9231" s="78">
        <v>9228.0</v>
      </c>
      <c r="C9231" s="78" t="str">
        <f>VLOOKUP(G9231,[1]Macrodata_CCF!$A$3:$D$55,4,FALSE)</f>
        <v>#ERROR!</v>
      </c>
      <c r="E9231" s="79" t="str">
        <f>VLOOKUP(G9231,[1]Macrodata_CCF!$A$3:$B$55,2,FALSE)</f>
        <v>#ERROR!</v>
      </c>
      <c r="F9231" s="78">
        <v>0.0</v>
      </c>
      <c r="G9231" s="80">
        <v>48.0</v>
      </c>
      <c r="H9231" s="81">
        <v>0.0</v>
      </c>
      <c r="I9231" s="81">
        <v>360000.0</v>
      </c>
      <c r="J9231" s="81">
        <v>54000.0</v>
      </c>
      <c r="K9231" s="81">
        <v>360000.0</v>
      </c>
      <c r="L9231" s="82">
        <v>0.15</v>
      </c>
      <c r="N9231" s="83">
        <f t="shared" si="1"/>
        <v>0.15</v>
      </c>
      <c r="O9231" s="83">
        <f t="shared" si="2"/>
        <v>0.15</v>
      </c>
      <c r="Q9231" s="83">
        <f t="shared" si="3"/>
        <v>1</v>
      </c>
      <c r="R9231" s="83">
        <f t="shared" si="4"/>
        <v>0.15</v>
      </c>
      <c r="S9231" s="83" t="b">
        <f t="shared" si="5"/>
        <v>0</v>
      </c>
      <c r="T9231" s="72"/>
      <c r="U9231" s="72"/>
      <c r="V9231" s="72"/>
      <c r="W9231" s="72"/>
      <c r="X9231" s="72"/>
      <c r="Y9231" s="72"/>
      <c r="Z9231" s="72"/>
      <c r="AA9231" s="72"/>
      <c r="AB9231" s="72"/>
      <c r="AC9231" s="72"/>
      <c r="AD9231" s="72"/>
      <c r="AE9231" s="72"/>
      <c r="AF9231" s="72"/>
      <c r="AG9231" s="72"/>
      <c r="AH9231" s="72"/>
      <c r="AI9231" s="72"/>
      <c r="AJ9231" s="72"/>
      <c r="AK9231" s="72"/>
    </row>
    <row r="9232" ht="14.25" customHeight="1">
      <c r="A9232" s="78">
        <v>9229.0</v>
      </c>
      <c r="C9232" s="78" t="str">
        <f>VLOOKUP(G9232,[1]Macrodata_CCF!$A$3:$D$55,4,FALSE)</f>
        <v>#ERROR!</v>
      </c>
      <c r="E9232" s="79" t="str">
        <f>VLOOKUP(G9232,[1]Macrodata_CCF!$A$3:$B$55,2,FALSE)</f>
        <v>#ERROR!</v>
      </c>
      <c r="F9232" s="78">
        <v>0.0</v>
      </c>
      <c r="G9232" s="80">
        <v>13.0</v>
      </c>
      <c r="H9232" s="81">
        <v>584365.0</v>
      </c>
      <c r="I9232" s="81">
        <v>600000.0</v>
      </c>
      <c r="J9232" s="81">
        <v>586555.0</v>
      </c>
      <c r="K9232" s="81">
        <v>600000.0</v>
      </c>
      <c r="L9232" s="82">
        <v>0.1400703549728174</v>
      </c>
      <c r="N9232" s="83">
        <f t="shared" si="1"/>
        <v>0.140070355</v>
      </c>
      <c r="O9232" s="83">
        <f t="shared" si="2"/>
        <v>0.140070355</v>
      </c>
      <c r="Q9232" s="83">
        <f t="shared" si="3"/>
        <v>0.02605833333</v>
      </c>
      <c r="R9232" s="83">
        <f t="shared" si="4"/>
        <v>0.00365</v>
      </c>
      <c r="S9232" s="83" t="b">
        <f t="shared" si="5"/>
        <v>0</v>
      </c>
      <c r="T9232" s="72"/>
      <c r="U9232" s="72"/>
      <c r="V9232" s="72"/>
      <c r="W9232" s="72"/>
      <c r="X9232" s="72"/>
      <c r="Y9232" s="72"/>
      <c r="Z9232" s="72"/>
      <c r="AA9232" s="72"/>
      <c r="AB9232" s="72"/>
      <c r="AC9232" s="72"/>
      <c r="AD9232" s="72"/>
      <c r="AE9232" s="72"/>
      <c r="AF9232" s="72"/>
      <c r="AG9232" s="72"/>
      <c r="AH9232" s="72"/>
      <c r="AI9232" s="72"/>
      <c r="AJ9232" s="72"/>
      <c r="AK9232" s="72"/>
    </row>
    <row r="9233" ht="14.25" customHeight="1">
      <c r="A9233" s="78">
        <v>9230.0</v>
      </c>
      <c r="C9233" s="78" t="str">
        <f>VLOOKUP(G9233,[1]Macrodata_CCF!$A$3:$D$55,4,FALSE)</f>
        <v>#ERROR!</v>
      </c>
      <c r="E9233" s="79" t="str">
        <f>VLOOKUP(G9233,[1]Macrodata_CCF!$A$3:$B$55,2,FALSE)</f>
        <v>#ERROR!</v>
      </c>
      <c r="F9233" s="78">
        <v>0.0</v>
      </c>
      <c r="G9233" s="80">
        <v>11.0</v>
      </c>
      <c r="H9233" s="81">
        <v>501870.0</v>
      </c>
      <c r="I9233" s="81">
        <v>930000.0</v>
      </c>
      <c r="J9233" s="81">
        <v>578935.0</v>
      </c>
      <c r="K9233" s="81">
        <v>930000.0</v>
      </c>
      <c r="L9233" s="82">
        <v>0.1800037371826314</v>
      </c>
      <c r="N9233" s="83">
        <f t="shared" si="1"/>
        <v>0.1800037372</v>
      </c>
      <c r="O9233" s="83">
        <f t="shared" si="2"/>
        <v>0.1800037372</v>
      </c>
      <c r="Q9233" s="83">
        <f t="shared" si="3"/>
        <v>0.4603548387</v>
      </c>
      <c r="R9233" s="83">
        <f t="shared" si="4"/>
        <v>0.1800037372</v>
      </c>
      <c r="S9233" s="83" t="b">
        <f t="shared" si="5"/>
        <v>0</v>
      </c>
      <c r="T9233" s="72"/>
      <c r="U9233" s="72"/>
      <c r="V9233" s="72"/>
      <c r="W9233" s="72"/>
      <c r="X9233" s="72"/>
      <c r="Y9233" s="72"/>
      <c r="Z9233" s="72"/>
      <c r="AA9233" s="72"/>
      <c r="AB9233" s="72"/>
      <c r="AC9233" s="72"/>
      <c r="AD9233" s="72"/>
      <c r="AE9233" s="72"/>
      <c r="AF9233" s="72"/>
      <c r="AG9233" s="72"/>
      <c r="AH9233" s="72"/>
      <c r="AI9233" s="72"/>
      <c r="AJ9233" s="72"/>
      <c r="AK9233" s="72"/>
    </row>
    <row r="9234" ht="14.25" customHeight="1">
      <c r="A9234" s="78">
        <v>9231.0</v>
      </c>
      <c r="C9234" s="78" t="str">
        <f>VLOOKUP(G9234,[1]Macrodata_CCF!$A$3:$D$55,4,FALSE)</f>
        <v>#ERROR!</v>
      </c>
      <c r="E9234" s="79" t="str">
        <f>VLOOKUP(G9234,[1]Macrodata_CCF!$A$3:$B$55,2,FALSE)</f>
        <v>#ERROR!</v>
      </c>
      <c r="F9234" s="78">
        <v>0.0</v>
      </c>
      <c r="G9234" s="80">
        <v>22.0</v>
      </c>
      <c r="H9234" s="81">
        <v>172490.0</v>
      </c>
      <c r="I9234" s="81">
        <v>670000.0</v>
      </c>
      <c r="J9234" s="81">
        <v>683400.0</v>
      </c>
      <c r="K9234" s="81">
        <v>670000.0</v>
      </c>
      <c r="L9234" s="82">
        <v>1.026934131977247</v>
      </c>
      <c r="N9234" s="83">
        <f t="shared" si="1"/>
        <v>1.026934132</v>
      </c>
      <c r="O9234" s="83">
        <f t="shared" si="2"/>
        <v>1</v>
      </c>
      <c r="Q9234" s="83">
        <f t="shared" si="3"/>
        <v>0.7425522388</v>
      </c>
      <c r="R9234" s="83">
        <f t="shared" si="4"/>
        <v>1.026934132</v>
      </c>
      <c r="S9234" s="83" t="b">
        <f t="shared" si="5"/>
        <v>0</v>
      </c>
      <c r="T9234" s="72"/>
      <c r="U9234" s="72"/>
      <c r="V9234" s="72"/>
      <c r="W9234" s="72"/>
      <c r="X9234" s="72"/>
      <c r="Y9234" s="72"/>
      <c r="Z9234" s="72"/>
      <c r="AA9234" s="72"/>
      <c r="AB9234" s="72"/>
      <c r="AC9234" s="72"/>
      <c r="AD9234" s="72"/>
      <c r="AE9234" s="72"/>
      <c r="AF9234" s="72"/>
      <c r="AG9234" s="72"/>
      <c r="AH9234" s="72"/>
      <c r="AI9234" s="72"/>
      <c r="AJ9234" s="72"/>
      <c r="AK9234" s="72"/>
    </row>
    <row r="9235" ht="14.25" customHeight="1">
      <c r="A9235" s="78">
        <v>9232.0</v>
      </c>
      <c r="C9235" s="78" t="str">
        <f>VLOOKUP(G9235,[1]Macrodata_CCF!$A$3:$D$55,4,FALSE)</f>
        <v>#ERROR!</v>
      </c>
      <c r="E9235" s="79" t="str">
        <f>VLOOKUP(G9235,[1]Macrodata_CCF!$A$3:$B$55,2,FALSE)</f>
        <v>#ERROR!</v>
      </c>
      <c r="F9235" s="78">
        <v>0.0</v>
      </c>
      <c r="G9235" s="80">
        <v>40.0</v>
      </c>
      <c r="H9235" s="81">
        <v>156695.0</v>
      </c>
      <c r="I9235" s="81">
        <v>910000.0</v>
      </c>
      <c r="J9235" s="81">
        <v>247090.0</v>
      </c>
      <c r="K9235" s="81">
        <v>910000.0</v>
      </c>
      <c r="L9235" s="82">
        <v>0.1199978760263107</v>
      </c>
      <c r="N9235" s="83">
        <f t="shared" si="1"/>
        <v>0.119997876</v>
      </c>
      <c r="O9235" s="83">
        <f t="shared" si="2"/>
        <v>0.119997876</v>
      </c>
      <c r="Q9235" s="83">
        <f t="shared" si="3"/>
        <v>0.8278076923</v>
      </c>
      <c r="R9235" s="83">
        <f t="shared" si="4"/>
        <v>0.119997876</v>
      </c>
      <c r="S9235" s="83" t="b">
        <f t="shared" si="5"/>
        <v>0</v>
      </c>
      <c r="T9235" s="72"/>
      <c r="U9235" s="72"/>
      <c r="V9235" s="72"/>
      <c r="W9235" s="72"/>
      <c r="X9235" s="72"/>
      <c r="Y9235" s="72"/>
      <c r="Z9235" s="72"/>
      <c r="AA9235" s="72"/>
      <c r="AB9235" s="72"/>
      <c r="AC9235" s="72"/>
      <c r="AD9235" s="72"/>
      <c r="AE9235" s="72"/>
      <c r="AF9235" s="72"/>
      <c r="AG9235" s="72"/>
      <c r="AH9235" s="72"/>
      <c r="AI9235" s="72"/>
      <c r="AJ9235" s="72"/>
      <c r="AK9235" s="72"/>
    </row>
    <row r="9236" ht="14.25" customHeight="1">
      <c r="A9236" s="78">
        <v>9233.0</v>
      </c>
      <c r="C9236" s="78" t="str">
        <f>VLOOKUP(G9236,[1]Macrodata_CCF!$A$3:$D$55,4,FALSE)</f>
        <v>#ERROR!</v>
      </c>
      <c r="E9236" s="79" t="str">
        <f>VLOOKUP(G9236,[1]Macrodata_CCF!$A$3:$B$55,2,FALSE)</f>
        <v>#ERROR!</v>
      </c>
      <c r="F9236" s="78">
        <v>0.0</v>
      </c>
      <c r="G9236" s="80">
        <v>2.0</v>
      </c>
      <c r="H9236" s="81">
        <v>159770.0</v>
      </c>
      <c r="I9236" s="81">
        <v>990000.0</v>
      </c>
      <c r="J9236" s="81">
        <v>466955.0</v>
      </c>
      <c r="K9236" s="81">
        <v>990000.0</v>
      </c>
      <c r="L9236" s="82">
        <v>0.3699998795514496</v>
      </c>
      <c r="N9236" s="83">
        <f t="shared" si="1"/>
        <v>0.3699998796</v>
      </c>
      <c r="O9236" s="83">
        <f t="shared" si="2"/>
        <v>0.3699998796</v>
      </c>
      <c r="Q9236" s="83">
        <f t="shared" si="3"/>
        <v>0.8386161616</v>
      </c>
      <c r="R9236" s="83">
        <f t="shared" si="4"/>
        <v>0.3699998796</v>
      </c>
      <c r="S9236" s="83" t="b">
        <f t="shared" si="5"/>
        <v>0</v>
      </c>
      <c r="T9236" s="72"/>
      <c r="U9236" s="72"/>
      <c r="V9236" s="72"/>
      <c r="W9236" s="72"/>
      <c r="X9236" s="72"/>
      <c r="Y9236" s="72"/>
      <c r="Z9236" s="72"/>
      <c r="AA9236" s="72"/>
      <c r="AB9236" s="72"/>
      <c r="AC9236" s="72"/>
      <c r="AD9236" s="72"/>
      <c r="AE9236" s="72"/>
      <c r="AF9236" s="72"/>
      <c r="AG9236" s="72"/>
      <c r="AH9236" s="72"/>
      <c r="AI9236" s="72"/>
      <c r="AJ9236" s="72"/>
      <c r="AK9236" s="72"/>
    </row>
    <row r="9237" ht="14.25" customHeight="1">
      <c r="A9237" s="78">
        <v>9234.0</v>
      </c>
      <c r="C9237" s="78" t="str">
        <f>VLOOKUP(G9237,[1]Macrodata_CCF!$A$3:$D$55,4,FALSE)</f>
        <v>#ERROR!</v>
      </c>
      <c r="E9237" s="79" t="str">
        <f>VLOOKUP(G9237,[1]Macrodata_CCF!$A$3:$B$55,2,FALSE)</f>
        <v>#ERROR!</v>
      </c>
      <c r="F9237" s="78">
        <v>0.0</v>
      </c>
      <c r="G9237" s="80">
        <v>33.0</v>
      </c>
      <c r="H9237" s="81">
        <v>362195.0</v>
      </c>
      <c r="I9237" s="81">
        <v>730000.0</v>
      </c>
      <c r="J9237" s="81">
        <v>413690.0</v>
      </c>
      <c r="K9237" s="81">
        <v>730000.0</v>
      </c>
      <c r="L9237" s="82">
        <v>0.1400062533135765</v>
      </c>
      <c r="N9237" s="83">
        <f t="shared" si="1"/>
        <v>0.1400062533</v>
      </c>
      <c r="O9237" s="83">
        <f t="shared" si="2"/>
        <v>0.1400062533</v>
      </c>
      <c r="Q9237" s="83">
        <f t="shared" si="3"/>
        <v>0.5038424658</v>
      </c>
      <c r="R9237" s="83">
        <f t="shared" si="4"/>
        <v>0.1400062533</v>
      </c>
      <c r="S9237" s="83" t="b">
        <f t="shared" si="5"/>
        <v>0</v>
      </c>
      <c r="T9237" s="72"/>
      <c r="U9237" s="72"/>
      <c r="V9237" s="72"/>
      <c r="W9237" s="72"/>
      <c r="X9237" s="72"/>
      <c r="Y9237" s="72"/>
      <c r="Z9237" s="72"/>
      <c r="AA9237" s="72"/>
      <c r="AB9237" s="72"/>
      <c r="AC9237" s="72"/>
      <c r="AD9237" s="72"/>
      <c r="AE9237" s="72"/>
      <c r="AF9237" s="72"/>
      <c r="AG9237" s="72"/>
      <c r="AH9237" s="72"/>
      <c r="AI9237" s="72"/>
      <c r="AJ9237" s="72"/>
      <c r="AK9237" s="72"/>
    </row>
    <row r="9238" ht="14.25" customHeight="1">
      <c r="A9238" s="78">
        <v>9235.0</v>
      </c>
      <c r="C9238" s="78" t="str">
        <f>VLOOKUP(G9238,[1]Macrodata_CCF!$A$3:$D$55,4,FALSE)</f>
        <v>#ERROR!</v>
      </c>
      <c r="E9238" s="79" t="str">
        <f>VLOOKUP(G9238,[1]Macrodata_CCF!$A$3:$B$55,2,FALSE)</f>
        <v>#ERROR!</v>
      </c>
      <c r="F9238" s="78">
        <v>0.0</v>
      </c>
      <c r="G9238" s="80">
        <v>20.0</v>
      </c>
      <c r="H9238" s="81">
        <v>9795.0</v>
      </c>
      <c r="I9238" s="81">
        <v>10000.0</v>
      </c>
      <c r="J9238" s="81">
        <v>9830.0</v>
      </c>
      <c r="K9238" s="81">
        <v>10000.0</v>
      </c>
      <c r="L9238" s="82">
        <v>0.1707317073170732</v>
      </c>
      <c r="N9238" s="83">
        <f t="shared" si="1"/>
        <v>0.1707317073</v>
      </c>
      <c r="O9238" s="83">
        <f t="shared" si="2"/>
        <v>0.1707317073</v>
      </c>
      <c r="Q9238" s="83">
        <f t="shared" si="3"/>
        <v>0.0205</v>
      </c>
      <c r="R9238" s="83">
        <f t="shared" si="4"/>
        <v>0.0035</v>
      </c>
      <c r="S9238" s="83" t="b">
        <f t="shared" si="5"/>
        <v>0</v>
      </c>
      <c r="T9238" s="72"/>
      <c r="U9238" s="72"/>
      <c r="V9238" s="72"/>
      <c r="W9238" s="72"/>
      <c r="X9238" s="72"/>
      <c r="Y9238" s="72"/>
      <c r="Z9238" s="72"/>
      <c r="AA9238" s="72"/>
      <c r="AB9238" s="72"/>
      <c r="AC9238" s="72"/>
      <c r="AD9238" s="72"/>
      <c r="AE9238" s="72"/>
      <c r="AF9238" s="72"/>
      <c r="AG9238" s="72"/>
      <c r="AH9238" s="72"/>
      <c r="AI9238" s="72"/>
      <c r="AJ9238" s="72"/>
      <c r="AK9238" s="72"/>
    </row>
    <row r="9239" ht="14.25" customHeight="1">
      <c r="A9239" s="78">
        <v>9236.0</v>
      </c>
      <c r="C9239" s="78" t="str">
        <f>VLOOKUP(G9239,[1]Macrodata_CCF!$A$3:$D$55,4,FALSE)</f>
        <v>#ERROR!</v>
      </c>
      <c r="E9239" s="79" t="str">
        <f>VLOOKUP(G9239,[1]Macrodata_CCF!$A$3:$B$55,2,FALSE)</f>
        <v>#ERROR!</v>
      </c>
      <c r="F9239" s="78">
        <v>0.0</v>
      </c>
      <c r="G9239" s="80">
        <v>37.0</v>
      </c>
      <c r="H9239" s="81">
        <v>0.0</v>
      </c>
      <c r="I9239" s="81">
        <v>120000.0</v>
      </c>
      <c r="J9239" s="81">
        <v>8400.0</v>
      </c>
      <c r="K9239" s="81">
        <v>120000.0</v>
      </c>
      <c r="L9239" s="82">
        <v>0.07</v>
      </c>
      <c r="N9239" s="83">
        <f t="shared" si="1"/>
        <v>0.07</v>
      </c>
      <c r="O9239" s="83">
        <f t="shared" si="2"/>
        <v>0.07</v>
      </c>
      <c r="Q9239" s="83">
        <f t="shared" si="3"/>
        <v>1</v>
      </c>
      <c r="R9239" s="83">
        <f t="shared" si="4"/>
        <v>0.07</v>
      </c>
      <c r="S9239" s="83" t="b">
        <f t="shared" si="5"/>
        <v>0</v>
      </c>
      <c r="T9239" s="72"/>
      <c r="U9239" s="72"/>
      <c r="V9239" s="72"/>
      <c r="W9239" s="72"/>
      <c r="X9239" s="72"/>
      <c r="Y9239" s="72"/>
      <c r="Z9239" s="72"/>
      <c r="AA9239" s="72"/>
      <c r="AB9239" s="72"/>
      <c r="AC9239" s="72"/>
      <c r="AD9239" s="72"/>
      <c r="AE9239" s="72"/>
      <c r="AF9239" s="72"/>
      <c r="AG9239" s="72"/>
      <c r="AH9239" s="72"/>
      <c r="AI9239" s="72"/>
      <c r="AJ9239" s="72"/>
      <c r="AK9239" s="72"/>
    </row>
    <row r="9240" ht="14.25" customHeight="1">
      <c r="A9240" s="78">
        <v>9237.0</v>
      </c>
      <c r="C9240" s="78" t="str">
        <f>VLOOKUP(G9240,[1]Macrodata_CCF!$A$3:$D$55,4,FALSE)</f>
        <v>#ERROR!</v>
      </c>
      <c r="E9240" s="79" t="str">
        <f>VLOOKUP(G9240,[1]Macrodata_CCF!$A$3:$B$55,2,FALSE)</f>
        <v>#ERROR!</v>
      </c>
      <c r="F9240" s="78">
        <v>0.0</v>
      </c>
      <c r="G9240" s="80">
        <v>16.0</v>
      </c>
      <c r="H9240" s="81">
        <v>11275.0</v>
      </c>
      <c r="I9240" s="81">
        <v>30000.0</v>
      </c>
      <c r="J9240" s="81">
        <v>8090.0</v>
      </c>
      <c r="K9240" s="81">
        <v>30000.0</v>
      </c>
      <c r="L9240" s="82">
        <v>-0.1700934579439252</v>
      </c>
      <c r="N9240" s="83">
        <f t="shared" si="1"/>
        <v>-0.1700934579</v>
      </c>
      <c r="O9240" s="83">
        <f t="shared" si="2"/>
        <v>0</v>
      </c>
      <c r="Q9240" s="83">
        <f t="shared" si="3"/>
        <v>0.6241666667</v>
      </c>
      <c r="R9240" s="83">
        <f t="shared" si="4"/>
        <v>-0.1700934579</v>
      </c>
      <c r="S9240" s="83" t="b">
        <f t="shared" si="5"/>
        <v>0</v>
      </c>
      <c r="T9240" s="72"/>
      <c r="U9240" s="72"/>
      <c r="V9240" s="72"/>
      <c r="W9240" s="72"/>
      <c r="X9240" s="72"/>
      <c r="Y9240" s="72"/>
      <c r="Z9240" s="72"/>
      <c r="AA9240" s="72"/>
      <c r="AB9240" s="72"/>
      <c r="AC9240" s="72"/>
      <c r="AD9240" s="72"/>
      <c r="AE9240" s="72"/>
      <c r="AF9240" s="72"/>
      <c r="AG9240" s="72"/>
      <c r="AH9240" s="72"/>
      <c r="AI9240" s="72"/>
      <c r="AJ9240" s="72"/>
      <c r="AK9240" s="72"/>
    </row>
    <row r="9241" ht="14.25" customHeight="1">
      <c r="A9241" s="78">
        <v>9238.0</v>
      </c>
      <c r="C9241" s="78" t="str">
        <f>VLOOKUP(G9241,[1]Macrodata_CCF!$A$3:$D$55,4,FALSE)</f>
        <v>#ERROR!</v>
      </c>
      <c r="E9241" s="79" t="str">
        <f>VLOOKUP(G9241,[1]Macrodata_CCF!$A$3:$B$55,2,FALSE)</f>
        <v>#ERROR!</v>
      </c>
      <c r="F9241" s="78">
        <v>0.0</v>
      </c>
      <c r="G9241" s="80">
        <v>53.0</v>
      </c>
      <c r="H9241" s="81">
        <v>218730.0</v>
      </c>
      <c r="I9241" s="81">
        <v>830000.0</v>
      </c>
      <c r="J9241" s="81">
        <v>273745.0</v>
      </c>
      <c r="K9241" s="81">
        <v>830000.0</v>
      </c>
      <c r="L9241" s="82">
        <v>0.09000114515680468</v>
      </c>
      <c r="N9241" s="83">
        <f t="shared" si="1"/>
        <v>0.09000114516</v>
      </c>
      <c r="O9241" s="83">
        <f t="shared" si="2"/>
        <v>0.09000114516</v>
      </c>
      <c r="Q9241" s="83">
        <f t="shared" si="3"/>
        <v>0.7364698795</v>
      </c>
      <c r="R9241" s="83">
        <f t="shared" si="4"/>
        <v>0.09000114516</v>
      </c>
      <c r="S9241" s="83" t="b">
        <f t="shared" si="5"/>
        <v>0</v>
      </c>
      <c r="T9241" s="72"/>
      <c r="U9241" s="72"/>
      <c r="V9241" s="72"/>
      <c r="W9241" s="72"/>
      <c r="X9241" s="72"/>
      <c r="Y9241" s="72"/>
      <c r="Z9241" s="72"/>
      <c r="AA9241" s="72"/>
      <c r="AB9241" s="72"/>
      <c r="AC9241" s="72"/>
      <c r="AD9241" s="72"/>
      <c r="AE9241" s="72"/>
      <c r="AF9241" s="72"/>
      <c r="AG9241" s="72"/>
      <c r="AH9241" s="72"/>
      <c r="AI9241" s="72"/>
      <c r="AJ9241" s="72"/>
      <c r="AK9241" s="72"/>
    </row>
    <row r="9242" ht="14.25" customHeight="1">
      <c r="A9242" s="78">
        <v>9239.0</v>
      </c>
      <c r="C9242" s="78" t="str">
        <f>VLOOKUP(G9242,[1]Macrodata_CCF!$A$3:$D$55,4,FALSE)</f>
        <v>#ERROR!</v>
      </c>
      <c r="E9242" s="79" t="str">
        <f>VLOOKUP(G9242,[1]Macrodata_CCF!$A$3:$B$55,2,FALSE)</f>
        <v>#ERROR!</v>
      </c>
      <c r="F9242" s="78">
        <v>0.0</v>
      </c>
      <c r="G9242" s="80">
        <v>5.0</v>
      </c>
      <c r="H9242" s="81">
        <v>190130.0</v>
      </c>
      <c r="I9242" s="81">
        <v>800000.0</v>
      </c>
      <c r="J9242" s="81">
        <v>816000.0</v>
      </c>
      <c r="K9242" s="81">
        <v>800000.0</v>
      </c>
      <c r="L9242" s="82">
        <v>1.026235099283454</v>
      </c>
      <c r="N9242" s="83">
        <f t="shared" si="1"/>
        <v>1.026235099</v>
      </c>
      <c r="O9242" s="83">
        <f t="shared" si="2"/>
        <v>1</v>
      </c>
      <c r="Q9242" s="83">
        <f t="shared" si="3"/>
        <v>0.7623375</v>
      </c>
      <c r="R9242" s="83">
        <f t="shared" si="4"/>
        <v>1.026235099</v>
      </c>
      <c r="S9242" s="83" t="b">
        <f t="shared" si="5"/>
        <v>0</v>
      </c>
      <c r="T9242" s="72"/>
      <c r="U9242" s="72"/>
      <c r="V9242" s="72"/>
      <c r="W9242" s="72"/>
      <c r="X9242" s="72"/>
      <c r="Y9242" s="72"/>
      <c r="Z9242" s="72"/>
      <c r="AA9242" s="72"/>
      <c r="AB9242" s="72"/>
      <c r="AC9242" s="72"/>
      <c r="AD9242" s="72"/>
      <c r="AE9242" s="72"/>
      <c r="AF9242" s="72"/>
      <c r="AG9242" s="72"/>
      <c r="AH9242" s="72"/>
      <c r="AI9242" s="72"/>
      <c r="AJ9242" s="72"/>
      <c r="AK9242" s="72"/>
    </row>
    <row r="9243" ht="14.25" customHeight="1">
      <c r="A9243" s="78">
        <v>9240.0</v>
      </c>
      <c r="C9243" s="78" t="str">
        <f>VLOOKUP(G9243,[1]Macrodata_CCF!$A$3:$D$55,4,FALSE)</f>
        <v>#ERROR!</v>
      </c>
      <c r="E9243" s="79" t="str">
        <f>VLOOKUP(G9243,[1]Macrodata_CCF!$A$3:$B$55,2,FALSE)</f>
        <v>#ERROR!</v>
      </c>
      <c r="F9243" s="78">
        <v>0.0</v>
      </c>
      <c r="G9243" s="80">
        <v>15.0</v>
      </c>
      <c r="H9243" s="81">
        <v>79010.0</v>
      </c>
      <c r="I9243" s="81">
        <v>550000.0</v>
      </c>
      <c r="J9243" s="81">
        <v>168500.0</v>
      </c>
      <c r="K9243" s="81">
        <v>770000.0</v>
      </c>
      <c r="L9243" s="82">
        <v>0.1900040340559248</v>
      </c>
      <c r="N9243" s="83">
        <f t="shared" si="1"/>
        <v>0.1900040341</v>
      </c>
      <c r="O9243" s="83">
        <f t="shared" si="2"/>
        <v>0.1900040341</v>
      </c>
      <c r="Q9243" s="83">
        <f t="shared" si="3"/>
        <v>0.8563454545</v>
      </c>
      <c r="R9243" s="83">
        <f t="shared" si="4"/>
        <v>0.1900040341</v>
      </c>
      <c r="S9243" s="83" t="b">
        <f t="shared" si="5"/>
        <v>0</v>
      </c>
      <c r="T9243" s="72"/>
      <c r="U9243" s="72"/>
      <c r="V9243" s="72"/>
      <c r="W9243" s="72"/>
      <c r="X9243" s="72"/>
      <c r="Y9243" s="72"/>
      <c r="Z9243" s="72"/>
      <c r="AA9243" s="72"/>
      <c r="AB9243" s="72"/>
      <c r="AC9243" s="72"/>
      <c r="AD9243" s="72"/>
      <c r="AE9243" s="72"/>
      <c r="AF9243" s="72"/>
      <c r="AG9243" s="72"/>
      <c r="AH9243" s="72"/>
      <c r="AI9243" s="72"/>
      <c r="AJ9243" s="72"/>
      <c r="AK9243" s="72"/>
    </row>
    <row r="9244" ht="14.25" customHeight="1">
      <c r="A9244" s="78">
        <v>9241.0</v>
      </c>
      <c r="C9244" s="78" t="str">
        <f>VLOOKUP(G9244,[1]Macrodata_CCF!$A$3:$D$55,4,FALSE)</f>
        <v>#ERROR!</v>
      </c>
      <c r="E9244" s="79" t="str">
        <f>VLOOKUP(G9244,[1]Macrodata_CCF!$A$3:$B$55,2,FALSE)</f>
        <v>#ERROR!</v>
      </c>
      <c r="F9244" s="78">
        <v>0.0</v>
      </c>
      <c r="G9244" s="80">
        <v>39.0</v>
      </c>
      <c r="H9244" s="81">
        <v>42225.0</v>
      </c>
      <c r="I9244" s="81">
        <v>140000.0</v>
      </c>
      <c r="J9244" s="81">
        <v>52005.0</v>
      </c>
      <c r="K9244" s="81">
        <v>140000.0</v>
      </c>
      <c r="L9244" s="82">
        <v>0.1000255689082076</v>
      </c>
      <c r="N9244" s="83">
        <f t="shared" si="1"/>
        <v>0.1000255689</v>
      </c>
      <c r="O9244" s="83">
        <f t="shared" si="2"/>
        <v>0.1000255689</v>
      </c>
      <c r="Q9244" s="83">
        <f t="shared" si="3"/>
        <v>0.6983928571</v>
      </c>
      <c r="R9244" s="83">
        <f t="shared" si="4"/>
        <v>0.1000255689</v>
      </c>
      <c r="S9244" s="83" t="b">
        <f t="shared" si="5"/>
        <v>0</v>
      </c>
      <c r="T9244" s="72"/>
      <c r="U9244" s="72"/>
      <c r="V9244" s="72"/>
      <c r="W9244" s="72"/>
      <c r="X9244" s="72"/>
      <c r="Y9244" s="72"/>
      <c r="Z9244" s="72"/>
      <c r="AA9244" s="72"/>
      <c r="AB9244" s="72"/>
      <c r="AC9244" s="72"/>
      <c r="AD9244" s="72"/>
      <c r="AE9244" s="72"/>
      <c r="AF9244" s="72"/>
      <c r="AG9244" s="72"/>
      <c r="AH9244" s="72"/>
      <c r="AI9244" s="72"/>
      <c r="AJ9244" s="72"/>
      <c r="AK9244" s="72"/>
    </row>
    <row r="9245" ht="14.25" customHeight="1">
      <c r="A9245" s="78">
        <v>9242.0</v>
      </c>
      <c r="C9245" s="78" t="str">
        <f>VLOOKUP(G9245,[1]Macrodata_CCF!$A$3:$D$55,4,FALSE)</f>
        <v>#ERROR!</v>
      </c>
      <c r="E9245" s="79" t="str">
        <f>VLOOKUP(G9245,[1]Macrodata_CCF!$A$3:$B$55,2,FALSE)</f>
        <v>#ERROR!</v>
      </c>
      <c r="F9245" s="78">
        <v>0.0</v>
      </c>
      <c r="G9245" s="80">
        <v>18.0</v>
      </c>
      <c r="H9245" s="81">
        <v>31235.0</v>
      </c>
      <c r="I9245" s="81">
        <v>200000.0</v>
      </c>
      <c r="J9245" s="81">
        <v>64990.0</v>
      </c>
      <c r="K9245" s="81">
        <v>200000.0</v>
      </c>
      <c r="L9245" s="82">
        <v>0.2000118507984475</v>
      </c>
      <c r="N9245" s="83">
        <f t="shared" si="1"/>
        <v>0.2000118508</v>
      </c>
      <c r="O9245" s="83">
        <f t="shared" si="2"/>
        <v>0.2000118508</v>
      </c>
      <c r="Q9245" s="83">
        <f t="shared" si="3"/>
        <v>0.843825</v>
      </c>
      <c r="R9245" s="83">
        <f t="shared" si="4"/>
        <v>0.2000118508</v>
      </c>
      <c r="S9245" s="83" t="b">
        <f t="shared" si="5"/>
        <v>0</v>
      </c>
      <c r="T9245" s="72"/>
      <c r="U9245" s="72"/>
      <c r="V9245" s="72"/>
      <c r="W9245" s="72"/>
      <c r="X9245" s="72"/>
      <c r="Y9245" s="72"/>
      <c r="Z9245" s="72"/>
      <c r="AA9245" s="72"/>
      <c r="AB9245" s="72"/>
      <c r="AC9245" s="72"/>
      <c r="AD9245" s="72"/>
      <c r="AE9245" s="72"/>
      <c r="AF9245" s="72"/>
      <c r="AG9245" s="72"/>
      <c r="AH9245" s="72"/>
      <c r="AI9245" s="72"/>
      <c r="AJ9245" s="72"/>
      <c r="AK9245" s="72"/>
    </row>
    <row r="9246" ht="14.25" customHeight="1">
      <c r="A9246" s="78">
        <v>9243.0</v>
      </c>
      <c r="C9246" s="78" t="str">
        <f>VLOOKUP(G9246,[1]Macrodata_CCF!$A$3:$D$55,4,FALSE)</f>
        <v>#ERROR!</v>
      </c>
      <c r="E9246" s="79" t="str">
        <f>VLOOKUP(G9246,[1]Macrodata_CCF!$A$3:$B$55,2,FALSE)</f>
        <v>#ERROR!</v>
      </c>
      <c r="F9246" s="78">
        <v>0.0</v>
      </c>
      <c r="G9246" s="80">
        <v>20.0</v>
      </c>
      <c r="H9246" s="81">
        <v>72450.0</v>
      </c>
      <c r="I9246" s="81">
        <v>80000.0</v>
      </c>
      <c r="J9246" s="81">
        <v>81600.0</v>
      </c>
      <c r="K9246" s="81">
        <v>80000.0</v>
      </c>
      <c r="L9246" s="82">
        <v>1.211920529801324</v>
      </c>
      <c r="N9246" s="83">
        <f t="shared" si="1"/>
        <v>1.21192053</v>
      </c>
      <c r="O9246" s="83">
        <f t="shared" si="2"/>
        <v>1</v>
      </c>
      <c r="Q9246" s="83">
        <f t="shared" si="3"/>
        <v>0.094375</v>
      </c>
      <c r="R9246" s="83">
        <f t="shared" si="4"/>
        <v>0.114375</v>
      </c>
      <c r="S9246" s="83" t="b">
        <f t="shared" si="5"/>
        <v>1</v>
      </c>
      <c r="T9246" s="72"/>
      <c r="U9246" s="72"/>
      <c r="V9246" s="72"/>
      <c r="W9246" s="72"/>
      <c r="X9246" s="72"/>
      <c r="Y9246" s="72"/>
      <c r="Z9246" s="72"/>
      <c r="AA9246" s="72"/>
      <c r="AB9246" s="72"/>
      <c r="AC9246" s="72"/>
      <c r="AD9246" s="72"/>
      <c r="AE9246" s="72"/>
      <c r="AF9246" s="72"/>
      <c r="AG9246" s="72"/>
      <c r="AH9246" s="72"/>
      <c r="AI9246" s="72"/>
      <c r="AJ9246" s="72"/>
      <c r="AK9246" s="72"/>
    </row>
    <row r="9247" ht="14.25" customHeight="1">
      <c r="A9247" s="78">
        <v>9244.0</v>
      </c>
      <c r="C9247" s="78" t="str">
        <f>VLOOKUP(G9247,[1]Macrodata_CCF!$A$3:$D$55,4,FALSE)</f>
        <v>#ERROR!</v>
      </c>
      <c r="E9247" s="79" t="str">
        <f>VLOOKUP(G9247,[1]Macrodata_CCF!$A$3:$B$55,2,FALSE)</f>
        <v>#ERROR!</v>
      </c>
      <c r="F9247" s="78">
        <v>0.0</v>
      </c>
      <c r="G9247" s="80">
        <v>32.0</v>
      </c>
      <c r="H9247" s="81">
        <v>7615.0</v>
      </c>
      <c r="I9247" s="81">
        <v>200000.0</v>
      </c>
      <c r="J9247" s="81">
        <v>34550.0</v>
      </c>
      <c r="K9247" s="81">
        <v>200000.0</v>
      </c>
      <c r="L9247" s="82">
        <v>0.140005717701484</v>
      </c>
      <c r="N9247" s="83">
        <f t="shared" si="1"/>
        <v>0.1400057177</v>
      </c>
      <c r="O9247" s="83">
        <f t="shared" si="2"/>
        <v>0.1400057177</v>
      </c>
      <c r="Q9247" s="83">
        <f t="shared" si="3"/>
        <v>0.961925</v>
      </c>
      <c r="R9247" s="83">
        <f t="shared" si="4"/>
        <v>0.1400057177</v>
      </c>
      <c r="S9247" s="83" t="b">
        <f t="shared" si="5"/>
        <v>0</v>
      </c>
      <c r="T9247" s="72"/>
      <c r="U9247" s="72"/>
      <c r="V9247" s="72"/>
      <c r="W9247" s="72"/>
      <c r="X9247" s="72"/>
      <c r="Y9247" s="72"/>
      <c r="Z9247" s="72"/>
      <c r="AA9247" s="72"/>
      <c r="AB9247" s="72"/>
      <c r="AC9247" s="72"/>
      <c r="AD9247" s="72"/>
      <c r="AE9247" s="72"/>
      <c r="AF9247" s="72"/>
      <c r="AG9247" s="72"/>
      <c r="AH9247" s="72"/>
      <c r="AI9247" s="72"/>
      <c r="AJ9247" s="72"/>
      <c r="AK9247" s="72"/>
    </row>
    <row r="9248" ht="14.25" customHeight="1">
      <c r="A9248" s="78">
        <v>9245.0</v>
      </c>
      <c r="C9248" s="78" t="str">
        <f>VLOOKUP(G9248,[1]Macrodata_CCF!$A$3:$D$55,4,FALSE)</f>
        <v>#ERROR!</v>
      </c>
      <c r="E9248" s="79" t="str">
        <f>VLOOKUP(G9248,[1]Macrodata_CCF!$A$3:$B$55,2,FALSE)</f>
        <v>#ERROR!</v>
      </c>
      <c r="F9248" s="78">
        <v>0.0</v>
      </c>
      <c r="G9248" s="80">
        <v>18.0</v>
      </c>
      <c r="H9248" s="81">
        <v>484995.0</v>
      </c>
      <c r="I9248" s="81">
        <v>890000.0</v>
      </c>
      <c r="J9248" s="81">
        <v>557895.0</v>
      </c>
      <c r="K9248" s="81">
        <v>890000.0</v>
      </c>
      <c r="L9248" s="82">
        <v>0.1799977778052123</v>
      </c>
      <c r="N9248" s="83">
        <f t="shared" si="1"/>
        <v>0.1799977778</v>
      </c>
      <c r="O9248" s="83">
        <f t="shared" si="2"/>
        <v>0.1799977778</v>
      </c>
      <c r="Q9248" s="83">
        <f t="shared" si="3"/>
        <v>0.4550617978</v>
      </c>
      <c r="R9248" s="83">
        <f t="shared" si="4"/>
        <v>0.1799977778</v>
      </c>
      <c r="S9248" s="83" t="b">
        <f t="shared" si="5"/>
        <v>0</v>
      </c>
      <c r="T9248" s="72"/>
      <c r="U9248" s="72"/>
      <c r="V9248" s="72"/>
      <c r="W9248" s="72"/>
      <c r="X9248" s="72"/>
      <c r="Y9248" s="72"/>
      <c r="Z9248" s="72"/>
      <c r="AA9248" s="72"/>
      <c r="AB9248" s="72"/>
      <c r="AC9248" s="72"/>
      <c r="AD9248" s="72"/>
      <c r="AE9248" s="72"/>
      <c r="AF9248" s="72"/>
      <c r="AG9248" s="72"/>
      <c r="AH9248" s="72"/>
      <c r="AI9248" s="72"/>
      <c r="AJ9248" s="72"/>
      <c r="AK9248" s="72"/>
    </row>
    <row r="9249" ht="14.25" customHeight="1">
      <c r="A9249" s="78">
        <v>9246.0</v>
      </c>
      <c r="C9249" s="78" t="str">
        <f>VLOOKUP(G9249,[1]Macrodata_CCF!$A$3:$D$55,4,FALSE)</f>
        <v>#ERROR!</v>
      </c>
      <c r="E9249" s="79" t="str">
        <f>VLOOKUP(G9249,[1]Macrodata_CCF!$A$3:$B$55,2,FALSE)</f>
        <v>#ERROR!</v>
      </c>
      <c r="F9249" s="78">
        <v>0.0</v>
      </c>
      <c r="G9249" s="80">
        <v>23.0</v>
      </c>
      <c r="H9249" s="81">
        <v>0.0</v>
      </c>
      <c r="I9249" s="81">
        <v>270000.0</v>
      </c>
      <c r="J9249" s="81">
        <v>40500.0</v>
      </c>
      <c r="K9249" s="81">
        <v>270000.0</v>
      </c>
      <c r="L9249" s="82">
        <v>0.15</v>
      </c>
      <c r="N9249" s="83">
        <f t="shared" si="1"/>
        <v>0.15</v>
      </c>
      <c r="O9249" s="83">
        <f t="shared" si="2"/>
        <v>0.15</v>
      </c>
      <c r="Q9249" s="83">
        <f t="shared" si="3"/>
        <v>1</v>
      </c>
      <c r="R9249" s="83">
        <f t="shared" si="4"/>
        <v>0.15</v>
      </c>
      <c r="S9249" s="83" t="b">
        <f t="shared" si="5"/>
        <v>0</v>
      </c>
      <c r="T9249" s="72"/>
      <c r="U9249" s="72"/>
      <c r="V9249" s="72"/>
      <c r="W9249" s="72"/>
      <c r="X9249" s="72"/>
      <c r="Y9249" s="72"/>
      <c r="Z9249" s="72"/>
      <c r="AA9249" s="72"/>
      <c r="AB9249" s="72"/>
      <c r="AC9249" s="72"/>
      <c r="AD9249" s="72"/>
      <c r="AE9249" s="72"/>
      <c r="AF9249" s="72"/>
      <c r="AG9249" s="72"/>
      <c r="AH9249" s="72"/>
      <c r="AI9249" s="72"/>
      <c r="AJ9249" s="72"/>
      <c r="AK9249" s="72"/>
    </row>
    <row r="9250" ht="14.25" customHeight="1">
      <c r="A9250" s="78">
        <v>9247.0</v>
      </c>
      <c r="C9250" s="78" t="str">
        <f>VLOOKUP(G9250,[1]Macrodata_CCF!$A$3:$D$55,4,FALSE)</f>
        <v>#ERROR!</v>
      </c>
      <c r="E9250" s="79" t="str">
        <f>VLOOKUP(G9250,[1]Macrodata_CCF!$A$3:$B$55,2,FALSE)</f>
        <v>#ERROR!</v>
      </c>
      <c r="F9250" s="78">
        <v>0.0</v>
      </c>
      <c r="G9250" s="80">
        <v>39.0</v>
      </c>
      <c r="H9250" s="81">
        <v>449385.0</v>
      </c>
      <c r="I9250" s="81">
        <v>650000.0</v>
      </c>
      <c r="J9250" s="81">
        <v>457410.0</v>
      </c>
      <c r="K9250" s="81">
        <v>650000.0</v>
      </c>
      <c r="L9250" s="82">
        <v>0.04000199386885327</v>
      </c>
      <c r="N9250" s="83">
        <f t="shared" si="1"/>
        <v>0.04000199387</v>
      </c>
      <c r="O9250" s="83">
        <f t="shared" si="2"/>
        <v>0.04000199387</v>
      </c>
      <c r="Q9250" s="83">
        <f t="shared" si="3"/>
        <v>0.3086384615</v>
      </c>
      <c r="R9250" s="83">
        <f t="shared" si="4"/>
        <v>0.04000199387</v>
      </c>
      <c r="S9250" s="83" t="b">
        <f t="shared" si="5"/>
        <v>0</v>
      </c>
      <c r="T9250" s="72"/>
      <c r="U9250" s="72"/>
      <c r="V9250" s="72"/>
      <c r="W9250" s="72"/>
      <c r="X9250" s="72"/>
      <c r="Y9250" s="72"/>
      <c r="Z9250" s="72"/>
      <c r="AA9250" s="72"/>
      <c r="AB9250" s="72"/>
      <c r="AC9250" s="72"/>
      <c r="AD9250" s="72"/>
      <c r="AE9250" s="72"/>
      <c r="AF9250" s="72"/>
      <c r="AG9250" s="72"/>
      <c r="AH9250" s="72"/>
      <c r="AI9250" s="72"/>
      <c r="AJ9250" s="72"/>
      <c r="AK9250" s="72"/>
    </row>
    <row r="9251" ht="14.25" customHeight="1">
      <c r="A9251" s="78">
        <v>9248.0</v>
      </c>
      <c r="C9251" s="78" t="str">
        <f>VLOOKUP(G9251,[1]Macrodata_CCF!$A$3:$D$55,4,FALSE)</f>
        <v>#ERROR!</v>
      </c>
      <c r="E9251" s="79" t="str">
        <f>VLOOKUP(G9251,[1]Macrodata_CCF!$A$3:$B$55,2,FALSE)</f>
        <v>#ERROR!</v>
      </c>
      <c r="F9251" s="78">
        <v>0.0</v>
      </c>
      <c r="G9251" s="80">
        <v>34.0</v>
      </c>
      <c r="H9251" s="81">
        <v>0.0</v>
      </c>
      <c r="I9251" s="81">
        <v>880000.0</v>
      </c>
      <c r="J9251" s="81">
        <v>114400.0</v>
      </c>
      <c r="K9251" s="81">
        <v>880000.0</v>
      </c>
      <c r="L9251" s="82">
        <v>0.13</v>
      </c>
      <c r="N9251" s="83">
        <f t="shared" si="1"/>
        <v>0.13</v>
      </c>
      <c r="O9251" s="83">
        <f t="shared" si="2"/>
        <v>0.13</v>
      </c>
      <c r="Q9251" s="83">
        <f t="shared" si="3"/>
        <v>1</v>
      </c>
      <c r="R9251" s="83">
        <f t="shared" si="4"/>
        <v>0.13</v>
      </c>
      <c r="S9251" s="83" t="b">
        <f t="shared" si="5"/>
        <v>0</v>
      </c>
      <c r="T9251" s="72"/>
      <c r="U9251" s="72"/>
      <c r="V9251" s="72"/>
      <c r="W9251" s="72"/>
      <c r="X9251" s="72"/>
      <c r="Y9251" s="72"/>
      <c r="Z9251" s="72"/>
      <c r="AA9251" s="72"/>
      <c r="AB9251" s="72"/>
      <c r="AC9251" s="72"/>
      <c r="AD9251" s="72"/>
      <c r="AE9251" s="72"/>
      <c r="AF9251" s="72"/>
      <c r="AG9251" s="72"/>
      <c r="AH9251" s="72"/>
      <c r="AI9251" s="72"/>
      <c r="AJ9251" s="72"/>
      <c r="AK9251" s="72"/>
    </row>
    <row r="9252" ht="14.25" customHeight="1">
      <c r="A9252" s="78">
        <v>9249.0</v>
      </c>
      <c r="C9252" s="78" t="str">
        <f>VLOOKUP(G9252,[1]Macrodata_CCF!$A$3:$D$55,4,FALSE)</f>
        <v>#ERROR!</v>
      </c>
      <c r="E9252" s="79" t="str">
        <f>VLOOKUP(G9252,[1]Macrodata_CCF!$A$3:$B$55,2,FALSE)</f>
        <v>#ERROR!</v>
      </c>
      <c r="F9252" s="78">
        <v>0.0</v>
      </c>
      <c r="G9252" s="80">
        <v>6.0</v>
      </c>
      <c r="H9252" s="81">
        <v>296675.0</v>
      </c>
      <c r="I9252" s="81">
        <v>380000.0</v>
      </c>
      <c r="J9252" s="81">
        <v>320005.0</v>
      </c>
      <c r="K9252" s="81">
        <v>380000.0</v>
      </c>
      <c r="L9252" s="82">
        <v>0.27998799879988</v>
      </c>
      <c r="N9252" s="83">
        <f t="shared" si="1"/>
        <v>0.2799879988</v>
      </c>
      <c r="O9252" s="83">
        <f t="shared" si="2"/>
        <v>0.2799879988</v>
      </c>
      <c r="Q9252" s="83">
        <f t="shared" si="3"/>
        <v>0.2192763158</v>
      </c>
      <c r="R9252" s="83">
        <f t="shared" si="4"/>
        <v>0.2799879988</v>
      </c>
      <c r="S9252" s="83" t="b">
        <f t="shared" si="5"/>
        <v>0</v>
      </c>
      <c r="T9252" s="72"/>
      <c r="U9252" s="72"/>
      <c r="V9252" s="72"/>
      <c r="W9252" s="72"/>
      <c r="X9252" s="72"/>
      <c r="Y9252" s="72"/>
      <c r="Z9252" s="72"/>
      <c r="AA9252" s="72"/>
      <c r="AB9252" s="72"/>
      <c r="AC9252" s="72"/>
      <c r="AD9252" s="72"/>
      <c r="AE9252" s="72"/>
      <c r="AF9252" s="72"/>
      <c r="AG9252" s="72"/>
      <c r="AH9252" s="72"/>
      <c r="AI9252" s="72"/>
      <c r="AJ9252" s="72"/>
      <c r="AK9252" s="72"/>
    </row>
    <row r="9253" ht="14.25" customHeight="1">
      <c r="A9253" s="78">
        <v>9250.0</v>
      </c>
      <c r="C9253" s="78" t="str">
        <f>VLOOKUP(G9253,[1]Macrodata_CCF!$A$3:$D$55,4,FALSE)</f>
        <v>#ERROR!</v>
      </c>
      <c r="E9253" s="79" t="str">
        <f>VLOOKUP(G9253,[1]Macrodata_CCF!$A$3:$B$55,2,FALSE)</f>
        <v>#ERROR!</v>
      </c>
      <c r="F9253" s="78">
        <v>0.0</v>
      </c>
      <c r="G9253" s="80">
        <v>37.0</v>
      </c>
      <c r="H9253" s="81">
        <v>0.0</v>
      </c>
      <c r="I9253" s="81">
        <v>340000.0</v>
      </c>
      <c r="J9253" s="81">
        <v>6800.0</v>
      </c>
      <c r="K9253" s="81">
        <v>340000.0</v>
      </c>
      <c r="L9253" s="82">
        <v>0.02</v>
      </c>
      <c r="N9253" s="83">
        <f t="shared" si="1"/>
        <v>0.02</v>
      </c>
      <c r="O9253" s="83">
        <f t="shared" si="2"/>
        <v>0.02</v>
      </c>
      <c r="Q9253" s="83">
        <f t="shared" si="3"/>
        <v>1</v>
      </c>
      <c r="R9253" s="83">
        <f t="shared" si="4"/>
        <v>0.02</v>
      </c>
      <c r="S9253" s="83" t="b">
        <f t="shared" si="5"/>
        <v>0</v>
      </c>
      <c r="T9253" s="72"/>
      <c r="U9253" s="72"/>
      <c r="V9253" s="72"/>
      <c r="W9253" s="72"/>
      <c r="X9253" s="72"/>
      <c r="Y9253" s="72"/>
      <c r="Z9253" s="72"/>
      <c r="AA9253" s="72"/>
      <c r="AB9253" s="72"/>
      <c r="AC9253" s="72"/>
      <c r="AD9253" s="72"/>
      <c r="AE9253" s="72"/>
      <c r="AF9253" s="72"/>
      <c r="AG9253" s="72"/>
      <c r="AH9253" s="72"/>
      <c r="AI9253" s="72"/>
      <c r="AJ9253" s="72"/>
      <c r="AK9253" s="72"/>
    </row>
    <row r="9254" ht="14.25" customHeight="1">
      <c r="A9254" s="78">
        <v>9251.0</v>
      </c>
      <c r="C9254" s="78" t="str">
        <f>VLOOKUP(G9254,[1]Macrodata_CCF!$A$3:$D$55,4,FALSE)</f>
        <v>#ERROR!</v>
      </c>
      <c r="E9254" s="79" t="str">
        <f>VLOOKUP(G9254,[1]Macrodata_CCF!$A$3:$B$55,2,FALSE)</f>
        <v>#ERROR!</v>
      </c>
      <c r="F9254" s="78">
        <v>1.0</v>
      </c>
      <c r="G9254" s="80">
        <v>37.0</v>
      </c>
      <c r="H9254" s="81">
        <v>60825.0</v>
      </c>
      <c r="I9254" s="81">
        <v>200000.0</v>
      </c>
      <c r="J9254" s="81">
        <v>129020.0</v>
      </c>
      <c r="K9254" s="81">
        <v>200000.0</v>
      </c>
      <c r="L9254" s="82">
        <v>0.4899946111011317</v>
      </c>
      <c r="N9254" s="83">
        <f t="shared" si="1"/>
        <v>0.4899946111</v>
      </c>
      <c r="O9254" s="83">
        <f t="shared" si="2"/>
        <v>0.4899946111</v>
      </c>
      <c r="Q9254" s="83">
        <f t="shared" si="3"/>
        <v>0.695875</v>
      </c>
      <c r="R9254" s="83">
        <f t="shared" si="4"/>
        <v>0.4899946111</v>
      </c>
      <c r="S9254" s="83" t="b">
        <f t="shared" si="5"/>
        <v>0</v>
      </c>
      <c r="T9254" s="72"/>
      <c r="U9254" s="72"/>
      <c r="V9254" s="72"/>
      <c r="W9254" s="72"/>
      <c r="X9254" s="72"/>
      <c r="Y9254" s="72"/>
      <c r="Z9254" s="72"/>
      <c r="AA9254" s="72"/>
      <c r="AB9254" s="72"/>
      <c r="AC9254" s="72"/>
      <c r="AD9254" s="72"/>
      <c r="AE9254" s="72"/>
      <c r="AF9254" s="72"/>
      <c r="AG9254" s="72"/>
      <c r="AH9254" s="72"/>
      <c r="AI9254" s="72"/>
      <c r="AJ9254" s="72"/>
      <c r="AK9254" s="72"/>
    </row>
    <row r="9255" ht="14.25" customHeight="1">
      <c r="A9255" s="78">
        <v>9252.0</v>
      </c>
      <c r="C9255" s="78" t="str">
        <f>VLOOKUP(G9255,[1]Macrodata_CCF!$A$3:$D$55,4,FALSE)</f>
        <v>#ERROR!</v>
      </c>
      <c r="E9255" s="79" t="str">
        <f>VLOOKUP(G9255,[1]Macrodata_CCF!$A$3:$B$55,2,FALSE)</f>
        <v>#ERROR!</v>
      </c>
      <c r="F9255" s="78">
        <v>0.0</v>
      </c>
      <c r="G9255" s="80">
        <v>8.0</v>
      </c>
      <c r="H9255" s="81">
        <v>138320.0</v>
      </c>
      <c r="I9255" s="81">
        <v>960000.0</v>
      </c>
      <c r="J9255" s="81">
        <v>360175.0</v>
      </c>
      <c r="K9255" s="81">
        <v>960000.0</v>
      </c>
      <c r="L9255" s="82">
        <v>0.2700017038263071</v>
      </c>
      <c r="N9255" s="83">
        <f t="shared" si="1"/>
        <v>0.2700017038</v>
      </c>
      <c r="O9255" s="83">
        <f t="shared" si="2"/>
        <v>0.2700017038</v>
      </c>
      <c r="Q9255" s="83">
        <f t="shared" si="3"/>
        <v>0.8559166667</v>
      </c>
      <c r="R9255" s="83">
        <f t="shared" si="4"/>
        <v>0.2700017038</v>
      </c>
      <c r="S9255" s="83" t="b">
        <f t="shared" si="5"/>
        <v>0</v>
      </c>
      <c r="T9255" s="72"/>
      <c r="U9255" s="72"/>
      <c r="V9255" s="72"/>
      <c r="W9255" s="72"/>
      <c r="X9255" s="72"/>
      <c r="Y9255" s="72"/>
      <c r="Z9255" s="72"/>
      <c r="AA9255" s="72"/>
      <c r="AB9255" s="72"/>
      <c r="AC9255" s="72"/>
      <c r="AD9255" s="72"/>
      <c r="AE9255" s="72"/>
      <c r="AF9255" s="72"/>
      <c r="AG9255" s="72"/>
      <c r="AH9255" s="72"/>
      <c r="AI9255" s="72"/>
      <c r="AJ9255" s="72"/>
      <c r="AK9255" s="72"/>
    </row>
    <row r="9256" ht="14.25" customHeight="1">
      <c r="A9256" s="78">
        <v>9253.0</v>
      </c>
      <c r="C9256" s="78" t="str">
        <f>VLOOKUP(G9256,[1]Macrodata_CCF!$A$3:$D$55,4,FALSE)</f>
        <v>#ERROR!</v>
      </c>
      <c r="E9256" s="79" t="str">
        <f>VLOOKUP(G9256,[1]Macrodata_CCF!$A$3:$B$55,2,FALSE)</f>
        <v>#ERROR!</v>
      </c>
      <c r="F9256" s="78">
        <v>0.0</v>
      </c>
      <c r="G9256" s="80">
        <v>30.0</v>
      </c>
      <c r="H9256" s="81">
        <v>254090.0</v>
      </c>
      <c r="I9256" s="81">
        <v>290000.0</v>
      </c>
      <c r="J9256" s="81">
        <v>295800.0</v>
      </c>
      <c r="K9256" s="81">
        <v>290000.0</v>
      </c>
      <c r="L9256" s="82">
        <v>1.161514898357004</v>
      </c>
      <c r="N9256" s="83">
        <f t="shared" si="1"/>
        <v>1.161514898</v>
      </c>
      <c r="O9256" s="83">
        <f t="shared" si="2"/>
        <v>1</v>
      </c>
      <c r="Q9256" s="83">
        <f t="shared" si="3"/>
        <v>0.1238275862</v>
      </c>
      <c r="R9256" s="83">
        <f t="shared" si="4"/>
        <v>1.161514898</v>
      </c>
      <c r="S9256" s="83" t="b">
        <f t="shared" si="5"/>
        <v>0</v>
      </c>
      <c r="T9256" s="72"/>
      <c r="U9256" s="72"/>
      <c r="V9256" s="72"/>
      <c r="W9256" s="72"/>
      <c r="X9256" s="72"/>
      <c r="Y9256" s="72"/>
      <c r="Z9256" s="72"/>
      <c r="AA9256" s="72"/>
      <c r="AB9256" s="72"/>
      <c r="AC9256" s="72"/>
      <c r="AD9256" s="72"/>
      <c r="AE9256" s="72"/>
      <c r="AF9256" s="72"/>
      <c r="AG9256" s="72"/>
      <c r="AH9256" s="72"/>
      <c r="AI9256" s="72"/>
      <c r="AJ9256" s="72"/>
      <c r="AK9256" s="72"/>
    </row>
    <row r="9257" ht="14.25" customHeight="1">
      <c r="A9257" s="78">
        <v>9254.0</v>
      </c>
      <c r="C9257" s="78" t="str">
        <f>VLOOKUP(G9257,[1]Macrodata_CCF!$A$3:$D$55,4,FALSE)</f>
        <v>#ERROR!</v>
      </c>
      <c r="E9257" s="79" t="str">
        <f>VLOOKUP(G9257,[1]Macrodata_CCF!$A$3:$B$55,2,FALSE)</f>
        <v>#ERROR!</v>
      </c>
      <c r="F9257" s="78">
        <v>0.0</v>
      </c>
      <c r="G9257" s="80">
        <v>3.0</v>
      </c>
      <c r="H9257" s="81">
        <v>400730.0</v>
      </c>
      <c r="I9257" s="81">
        <v>440000.0</v>
      </c>
      <c r="J9257" s="81">
        <v>416440.0</v>
      </c>
      <c r="K9257" s="81">
        <v>440000.0</v>
      </c>
      <c r="L9257" s="82">
        <v>0.4000509294626942</v>
      </c>
      <c r="N9257" s="83">
        <f t="shared" si="1"/>
        <v>0.4000509295</v>
      </c>
      <c r="O9257" s="83">
        <f t="shared" si="2"/>
        <v>0.4000509295</v>
      </c>
      <c r="Q9257" s="83">
        <f t="shared" si="3"/>
        <v>0.08925</v>
      </c>
      <c r="R9257" s="83">
        <f t="shared" si="4"/>
        <v>0.03570454545</v>
      </c>
      <c r="S9257" s="83" t="b">
        <f t="shared" si="5"/>
        <v>0</v>
      </c>
      <c r="T9257" s="72"/>
      <c r="U9257" s="72"/>
      <c r="V9257" s="72"/>
      <c r="W9257" s="72"/>
      <c r="X9257" s="72"/>
      <c r="Y9257" s="72"/>
      <c r="Z9257" s="72"/>
      <c r="AA9257" s="72"/>
      <c r="AB9257" s="72"/>
      <c r="AC9257" s="72"/>
      <c r="AD9257" s="72"/>
      <c r="AE9257" s="72"/>
      <c r="AF9257" s="72"/>
      <c r="AG9257" s="72"/>
      <c r="AH9257" s="72"/>
      <c r="AI9257" s="72"/>
      <c r="AJ9257" s="72"/>
      <c r="AK9257" s="72"/>
    </row>
    <row r="9258" ht="14.25" customHeight="1">
      <c r="A9258" s="78">
        <v>9255.0</v>
      </c>
      <c r="C9258" s="78" t="str">
        <f>VLOOKUP(G9258,[1]Macrodata_CCF!$A$3:$D$55,4,FALSE)</f>
        <v>#ERROR!</v>
      </c>
      <c r="E9258" s="79" t="str">
        <f>VLOOKUP(G9258,[1]Macrodata_CCF!$A$3:$B$55,2,FALSE)</f>
        <v>#ERROR!</v>
      </c>
      <c r="F9258" s="78">
        <v>0.0</v>
      </c>
      <c r="G9258" s="80">
        <v>34.0</v>
      </c>
      <c r="H9258" s="81">
        <v>192460.0</v>
      </c>
      <c r="I9258" s="81">
        <v>870000.0</v>
      </c>
      <c r="J9258" s="81">
        <v>260215.0</v>
      </c>
      <c r="K9258" s="81">
        <v>870000.0</v>
      </c>
      <c r="L9258" s="82">
        <v>0.1000014759276205</v>
      </c>
      <c r="N9258" s="83">
        <f t="shared" si="1"/>
        <v>0.1000014759</v>
      </c>
      <c r="O9258" s="83">
        <f t="shared" si="2"/>
        <v>0.1000014759</v>
      </c>
      <c r="Q9258" s="83">
        <f t="shared" si="3"/>
        <v>0.7787816092</v>
      </c>
      <c r="R9258" s="83">
        <f t="shared" si="4"/>
        <v>0.1000014759</v>
      </c>
      <c r="S9258" s="83" t="b">
        <f t="shared" si="5"/>
        <v>0</v>
      </c>
      <c r="T9258" s="72"/>
      <c r="U9258" s="72"/>
      <c r="V9258" s="72"/>
      <c r="W9258" s="72"/>
      <c r="X9258" s="72"/>
      <c r="Y9258" s="72"/>
      <c r="Z9258" s="72"/>
      <c r="AA9258" s="72"/>
      <c r="AB9258" s="72"/>
      <c r="AC9258" s="72"/>
      <c r="AD9258" s="72"/>
      <c r="AE9258" s="72"/>
      <c r="AF9258" s="72"/>
      <c r="AG9258" s="72"/>
      <c r="AH9258" s="72"/>
      <c r="AI9258" s="72"/>
      <c r="AJ9258" s="72"/>
      <c r="AK9258" s="72"/>
    </row>
    <row r="9259" ht="14.25" customHeight="1">
      <c r="A9259" s="78">
        <v>9256.0</v>
      </c>
      <c r="C9259" s="78" t="str">
        <f>VLOOKUP(G9259,[1]Macrodata_CCF!$A$3:$D$55,4,FALSE)</f>
        <v>#ERROR!</v>
      </c>
      <c r="E9259" s="79" t="str">
        <f>VLOOKUP(G9259,[1]Macrodata_CCF!$A$3:$B$55,2,FALSE)</f>
        <v>#ERROR!</v>
      </c>
      <c r="F9259" s="78">
        <v>0.0</v>
      </c>
      <c r="G9259" s="80">
        <v>51.0</v>
      </c>
      <c r="H9259" s="81">
        <v>28420.0</v>
      </c>
      <c r="I9259" s="81">
        <v>200000.0</v>
      </c>
      <c r="J9259" s="81">
        <v>43860.0</v>
      </c>
      <c r="K9259" s="81">
        <v>200000.0</v>
      </c>
      <c r="L9259" s="82">
        <v>0.08998717799277305</v>
      </c>
      <c r="N9259" s="83">
        <f t="shared" si="1"/>
        <v>0.08998717799</v>
      </c>
      <c r="O9259" s="83">
        <f t="shared" si="2"/>
        <v>0.08998717799</v>
      </c>
      <c r="Q9259" s="83">
        <f t="shared" si="3"/>
        <v>0.8579</v>
      </c>
      <c r="R9259" s="83">
        <f t="shared" si="4"/>
        <v>0.08998717799</v>
      </c>
      <c r="S9259" s="83" t="b">
        <f t="shared" si="5"/>
        <v>0</v>
      </c>
      <c r="T9259" s="72"/>
      <c r="U9259" s="72"/>
      <c r="V9259" s="72"/>
      <c r="W9259" s="72"/>
      <c r="X9259" s="72"/>
      <c r="Y9259" s="72"/>
      <c r="Z9259" s="72"/>
      <c r="AA9259" s="72"/>
      <c r="AB9259" s="72"/>
      <c r="AC9259" s="72"/>
      <c r="AD9259" s="72"/>
      <c r="AE9259" s="72"/>
      <c r="AF9259" s="72"/>
      <c r="AG9259" s="72"/>
      <c r="AH9259" s="72"/>
      <c r="AI9259" s="72"/>
      <c r="AJ9259" s="72"/>
      <c r="AK9259" s="72"/>
    </row>
    <row r="9260" ht="14.25" customHeight="1">
      <c r="A9260" s="78">
        <v>9257.0</v>
      </c>
      <c r="C9260" s="78" t="str">
        <f>VLOOKUP(G9260,[1]Macrodata_CCF!$A$3:$D$55,4,FALSE)</f>
        <v>#ERROR!</v>
      </c>
      <c r="E9260" s="79" t="str">
        <f>VLOOKUP(G9260,[1]Macrodata_CCF!$A$3:$B$55,2,FALSE)</f>
        <v>#ERROR!</v>
      </c>
      <c r="F9260" s="78">
        <v>0.0</v>
      </c>
      <c r="G9260" s="80">
        <v>12.0</v>
      </c>
      <c r="H9260" s="81">
        <v>181455.0</v>
      </c>
      <c r="I9260" s="81">
        <v>430000.0</v>
      </c>
      <c r="J9260" s="81">
        <v>154115.0</v>
      </c>
      <c r="K9260" s="81">
        <v>430000.0</v>
      </c>
      <c r="L9260" s="82">
        <v>-0.1100002011708141</v>
      </c>
      <c r="N9260" s="83">
        <f t="shared" si="1"/>
        <v>-0.1100002012</v>
      </c>
      <c r="O9260" s="83">
        <f t="shared" si="2"/>
        <v>0</v>
      </c>
      <c r="Q9260" s="83">
        <f t="shared" si="3"/>
        <v>0.5780116279</v>
      </c>
      <c r="R9260" s="83">
        <f t="shared" si="4"/>
        <v>-0.1100002012</v>
      </c>
      <c r="S9260" s="83" t="b">
        <f t="shared" si="5"/>
        <v>0</v>
      </c>
      <c r="T9260" s="72"/>
      <c r="U9260" s="72"/>
      <c r="V9260" s="72"/>
      <c r="W9260" s="72"/>
      <c r="X9260" s="72"/>
      <c r="Y9260" s="72"/>
      <c r="Z9260" s="72"/>
      <c r="AA9260" s="72"/>
      <c r="AB9260" s="72"/>
      <c r="AC9260" s="72"/>
      <c r="AD9260" s="72"/>
      <c r="AE9260" s="72"/>
      <c r="AF9260" s="72"/>
      <c r="AG9260" s="72"/>
      <c r="AH9260" s="72"/>
      <c r="AI9260" s="72"/>
      <c r="AJ9260" s="72"/>
      <c r="AK9260" s="72"/>
    </row>
    <row r="9261" ht="14.25" customHeight="1">
      <c r="A9261" s="78">
        <v>9258.0</v>
      </c>
      <c r="C9261" s="78" t="str">
        <f>VLOOKUP(G9261,[1]Macrodata_CCF!$A$3:$D$55,4,FALSE)</f>
        <v>#ERROR!</v>
      </c>
      <c r="E9261" s="79" t="str">
        <f>VLOOKUP(G9261,[1]Macrodata_CCF!$A$3:$B$55,2,FALSE)</f>
        <v>#ERROR!</v>
      </c>
      <c r="F9261" s="78">
        <v>0.0</v>
      </c>
      <c r="G9261" s="80">
        <v>34.0</v>
      </c>
      <c r="H9261" s="81">
        <v>0.0</v>
      </c>
      <c r="I9261" s="81">
        <v>260000.0</v>
      </c>
      <c r="J9261" s="81">
        <v>265200.0</v>
      </c>
      <c r="K9261" s="81">
        <v>260000.0</v>
      </c>
      <c r="L9261" s="82">
        <v>1.02</v>
      </c>
      <c r="N9261" s="83">
        <f t="shared" si="1"/>
        <v>1.02</v>
      </c>
      <c r="O9261" s="83">
        <f t="shared" si="2"/>
        <v>1</v>
      </c>
      <c r="Q9261" s="83">
        <f t="shared" si="3"/>
        <v>1</v>
      </c>
      <c r="R9261" s="83">
        <f t="shared" si="4"/>
        <v>1.02</v>
      </c>
      <c r="S9261" s="83" t="b">
        <f t="shared" si="5"/>
        <v>0</v>
      </c>
      <c r="T9261" s="72"/>
      <c r="U9261" s="72"/>
      <c r="V9261" s="72"/>
      <c r="W9261" s="72"/>
      <c r="X9261" s="72"/>
      <c r="Y9261" s="72"/>
      <c r="Z9261" s="72"/>
      <c r="AA9261" s="72"/>
      <c r="AB9261" s="72"/>
      <c r="AC9261" s="72"/>
      <c r="AD9261" s="72"/>
      <c r="AE9261" s="72"/>
      <c r="AF9261" s="72"/>
      <c r="AG9261" s="72"/>
      <c r="AH9261" s="72"/>
      <c r="AI9261" s="72"/>
      <c r="AJ9261" s="72"/>
      <c r="AK9261" s="72"/>
    </row>
    <row r="9262" ht="14.25" customHeight="1">
      <c r="A9262" s="78">
        <v>9259.0</v>
      </c>
      <c r="C9262" s="78" t="str">
        <f>VLOOKUP(G9262,[1]Macrodata_CCF!$A$3:$D$55,4,FALSE)</f>
        <v>#ERROR!</v>
      </c>
      <c r="E9262" s="79" t="str">
        <f>VLOOKUP(G9262,[1]Macrodata_CCF!$A$3:$B$55,2,FALSE)</f>
        <v>#ERROR!</v>
      </c>
      <c r="F9262" s="78">
        <v>1.0</v>
      </c>
      <c r="G9262" s="80">
        <v>40.0</v>
      </c>
      <c r="H9262" s="81">
        <v>319345.0</v>
      </c>
      <c r="I9262" s="81">
        <v>440000.0</v>
      </c>
      <c r="J9262" s="81">
        <v>448800.0</v>
      </c>
      <c r="K9262" s="81">
        <v>440000.0</v>
      </c>
      <c r="L9262" s="82">
        <v>1.072935228544196</v>
      </c>
      <c r="N9262" s="83">
        <f t="shared" si="1"/>
        <v>1.072935229</v>
      </c>
      <c r="O9262" s="83">
        <f t="shared" si="2"/>
        <v>1</v>
      </c>
      <c r="Q9262" s="83">
        <f t="shared" si="3"/>
        <v>0.2742159091</v>
      </c>
      <c r="R9262" s="83">
        <f t="shared" si="4"/>
        <v>1.072935229</v>
      </c>
      <c r="S9262" s="83" t="b">
        <f t="shared" si="5"/>
        <v>0</v>
      </c>
      <c r="T9262" s="72"/>
      <c r="U9262" s="72"/>
      <c r="V9262" s="72"/>
      <c r="W9262" s="72"/>
      <c r="X9262" s="72"/>
      <c r="Y9262" s="72"/>
      <c r="Z9262" s="72"/>
      <c r="AA9262" s="72"/>
      <c r="AB9262" s="72"/>
      <c r="AC9262" s="72"/>
      <c r="AD9262" s="72"/>
      <c r="AE9262" s="72"/>
      <c r="AF9262" s="72"/>
      <c r="AG9262" s="72"/>
      <c r="AH9262" s="72"/>
      <c r="AI9262" s="72"/>
      <c r="AJ9262" s="72"/>
      <c r="AK9262" s="72"/>
    </row>
    <row r="9263" ht="14.25" customHeight="1">
      <c r="A9263" s="78">
        <v>9260.0</v>
      </c>
      <c r="C9263" s="78" t="str">
        <f>VLOOKUP(G9263,[1]Macrodata_CCF!$A$3:$D$55,4,FALSE)</f>
        <v>#ERROR!</v>
      </c>
      <c r="E9263" s="79" t="str">
        <f>VLOOKUP(G9263,[1]Macrodata_CCF!$A$3:$B$55,2,FALSE)</f>
        <v>#ERROR!</v>
      </c>
      <c r="F9263" s="78">
        <v>0.0</v>
      </c>
      <c r="G9263" s="80">
        <v>50.0</v>
      </c>
      <c r="H9263" s="81">
        <v>67335.0</v>
      </c>
      <c r="I9263" s="81">
        <v>140000.0</v>
      </c>
      <c r="J9263" s="81">
        <v>44080.0</v>
      </c>
      <c r="K9263" s="81">
        <v>238000.0</v>
      </c>
      <c r="L9263" s="82">
        <v>-0.3200302759237597</v>
      </c>
      <c r="N9263" s="83">
        <f t="shared" si="1"/>
        <v>-0.3200302759</v>
      </c>
      <c r="O9263" s="83">
        <f t="shared" si="2"/>
        <v>0</v>
      </c>
      <c r="Q9263" s="83">
        <f t="shared" si="3"/>
        <v>0.5190357143</v>
      </c>
      <c r="R9263" s="83">
        <f t="shared" si="4"/>
        <v>-0.3200302759</v>
      </c>
      <c r="S9263" s="83" t="b">
        <f t="shared" si="5"/>
        <v>0</v>
      </c>
      <c r="T9263" s="72"/>
      <c r="U9263" s="72"/>
      <c r="V9263" s="72"/>
      <c r="W9263" s="72"/>
      <c r="X9263" s="72"/>
      <c r="Y9263" s="72"/>
      <c r="Z9263" s="72"/>
      <c r="AA9263" s="72"/>
      <c r="AB9263" s="72"/>
      <c r="AC9263" s="72"/>
      <c r="AD9263" s="72"/>
      <c r="AE9263" s="72"/>
      <c r="AF9263" s="72"/>
      <c r="AG9263" s="72"/>
      <c r="AH9263" s="72"/>
      <c r="AI9263" s="72"/>
      <c r="AJ9263" s="72"/>
      <c r="AK9263" s="72"/>
    </row>
    <row r="9264" ht="14.25" customHeight="1">
      <c r="A9264" s="78">
        <v>9261.0</v>
      </c>
      <c r="C9264" s="78" t="str">
        <f>VLOOKUP(G9264,[1]Macrodata_CCF!$A$3:$D$55,4,FALSE)</f>
        <v>#ERROR!</v>
      </c>
      <c r="E9264" s="79" t="str">
        <f>VLOOKUP(G9264,[1]Macrodata_CCF!$A$3:$B$55,2,FALSE)</f>
        <v>#ERROR!</v>
      </c>
      <c r="F9264" s="78">
        <v>0.0</v>
      </c>
      <c r="G9264" s="80">
        <v>33.0</v>
      </c>
      <c r="H9264" s="81">
        <v>426455.0</v>
      </c>
      <c r="I9264" s="81">
        <v>560000.0</v>
      </c>
      <c r="J9264" s="81">
        <v>453165.0</v>
      </c>
      <c r="K9264" s="81">
        <v>560000.0</v>
      </c>
      <c r="L9264" s="82">
        <v>0.2000074881126212</v>
      </c>
      <c r="N9264" s="83">
        <f t="shared" si="1"/>
        <v>0.2000074881</v>
      </c>
      <c r="O9264" s="83">
        <f t="shared" si="2"/>
        <v>0.2000074881</v>
      </c>
      <c r="Q9264" s="83">
        <f t="shared" si="3"/>
        <v>0.2384732143</v>
      </c>
      <c r="R9264" s="83">
        <f t="shared" si="4"/>
        <v>0.2000074881</v>
      </c>
      <c r="S9264" s="83" t="b">
        <f t="shared" si="5"/>
        <v>0</v>
      </c>
      <c r="T9264" s="72"/>
      <c r="U9264" s="72"/>
      <c r="V9264" s="72"/>
      <c r="W9264" s="72"/>
      <c r="X9264" s="72"/>
      <c r="Y9264" s="72"/>
      <c r="Z9264" s="72"/>
      <c r="AA9264" s="72"/>
      <c r="AB9264" s="72"/>
      <c r="AC9264" s="72"/>
      <c r="AD9264" s="72"/>
      <c r="AE9264" s="72"/>
      <c r="AF9264" s="72"/>
      <c r="AG9264" s="72"/>
      <c r="AH9264" s="72"/>
      <c r="AI9264" s="72"/>
      <c r="AJ9264" s="72"/>
      <c r="AK9264" s="72"/>
    </row>
    <row r="9265" ht="14.25" customHeight="1">
      <c r="A9265" s="78">
        <v>9262.0</v>
      </c>
      <c r="C9265" s="78" t="str">
        <f>VLOOKUP(G9265,[1]Macrodata_CCF!$A$3:$D$55,4,FALSE)</f>
        <v>#ERROR!</v>
      </c>
      <c r="E9265" s="79" t="str">
        <f>VLOOKUP(G9265,[1]Macrodata_CCF!$A$3:$B$55,2,FALSE)</f>
        <v>#ERROR!</v>
      </c>
      <c r="F9265" s="78">
        <v>0.0</v>
      </c>
      <c r="G9265" s="80">
        <v>35.0</v>
      </c>
      <c r="H9265" s="81">
        <v>3670.0</v>
      </c>
      <c r="I9265" s="81">
        <v>160000.0</v>
      </c>
      <c r="J9265" s="81">
        <v>8360.0</v>
      </c>
      <c r="K9265" s="81">
        <v>160000.0</v>
      </c>
      <c r="L9265" s="82">
        <v>0.03000063967248769</v>
      </c>
      <c r="N9265" s="83">
        <f t="shared" si="1"/>
        <v>0.03000063967</v>
      </c>
      <c r="O9265" s="83">
        <f t="shared" si="2"/>
        <v>0.03000063967</v>
      </c>
      <c r="Q9265" s="83">
        <f t="shared" si="3"/>
        <v>0.9770625</v>
      </c>
      <c r="R9265" s="83">
        <f t="shared" si="4"/>
        <v>0.03000063967</v>
      </c>
      <c r="S9265" s="83" t="b">
        <f t="shared" si="5"/>
        <v>0</v>
      </c>
      <c r="T9265" s="72"/>
      <c r="U9265" s="72"/>
      <c r="V9265" s="72"/>
      <c r="W9265" s="72"/>
      <c r="X9265" s="72"/>
      <c r="Y9265" s="72"/>
      <c r="Z9265" s="72"/>
      <c r="AA9265" s="72"/>
      <c r="AB9265" s="72"/>
      <c r="AC9265" s="72"/>
      <c r="AD9265" s="72"/>
      <c r="AE9265" s="72"/>
      <c r="AF9265" s="72"/>
      <c r="AG9265" s="72"/>
      <c r="AH9265" s="72"/>
      <c r="AI9265" s="72"/>
      <c r="AJ9265" s="72"/>
      <c r="AK9265" s="72"/>
    </row>
    <row r="9266" ht="14.25" customHeight="1">
      <c r="A9266" s="78">
        <v>9263.0</v>
      </c>
      <c r="C9266" s="78" t="str">
        <f>VLOOKUP(G9266,[1]Macrodata_CCF!$A$3:$D$55,4,FALSE)</f>
        <v>#ERROR!</v>
      </c>
      <c r="E9266" s="79" t="str">
        <f>VLOOKUP(G9266,[1]Macrodata_CCF!$A$3:$B$55,2,FALSE)</f>
        <v>#ERROR!</v>
      </c>
      <c r="F9266" s="78">
        <v>0.0</v>
      </c>
      <c r="G9266" s="80">
        <v>22.0</v>
      </c>
      <c r="H9266" s="81">
        <v>0.0</v>
      </c>
      <c r="I9266" s="81">
        <v>290000.0</v>
      </c>
      <c r="J9266" s="81">
        <v>40600.0</v>
      </c>
      <c r="K9266" s="81">
        <v>290000.0</v>
      </c>
      <c r="L9266" s="82">
        <v>0.14</v>
      </c>
      <c r="N9266" s="83">
        <f t="shared" si="1"/>
        <v>0.14</v>
      </c>
      <c r="O9266" s="83">
        <f t="shared" si="2"/>
        <v>0.14</v>
      </c>
      <c r="Q9266" s="83">
        <f t="shared" si="3"/>
        <v>1</v>
      </c>
      <c r="R9266" s="83">
        <f t="shared" si="4"/>
        <v>0.14</v>
      </c>
      <c r="S9266" s="83" t="b">
        <f t="shared" si="5"/>
        <v>0</v>
      </c>
      <c r="T9266" s="72"/>
      <c r="U9266" s="72"/>
      <c r="V9266" s="72"/>
      <c r="W9266" s="72"/>
      <c r="X9266" s="72"/>
      <c r="Y9266" s="72"/>
      <c r="Z9266" s="72"/>
      <c r="AA9266" s="72"/>
      <c r="AB9266" s="72"/>
      <c r="AC9266" s="72"/>
      <c r="AD9266" s="72"/>
      <c r="AE9266" s="72"/>
      <c r="AF9266" s="72"/>
      <c r="AG9266" s="72"/>
      <c r="AH9266" s="72"/>
      <c r="AI9266" s="72"/>
      <c r="AJ9266" s="72"/>
      <c r="AK9266" s="72"/>
    </row>
    <row r="9267" ht="14.25" customHeight="1">
      <c r="A9267" s="78">
        <v>9264.0</v>
      </c>
      <c r="C9267" s="78" t="str">
        <f>VLOOKUP(G9267,[1]Macrodata_CCF!$A$3:$D$55,4,FALSE)</f>
        <v>#ERROR!</v>
      </c>
      <c r="E9267" s="79" t="str">
        <f>VLOOKUP(G9267,[1]Macrodata_CCF!$A$3:$B$55,2,FALSE)</f>
        <v>#ERROR!</v>
      </c>
      <c r="F9267" s="78">
        <v>1.0</v>
      </c>
      <c r="G9267" s="80">
        <v>30.0</v>
      </c>
      <c r="H9267" s="81">
        <v>141150.0</v>
      </c>
      <c r="I9267" s="81">
        <v>910000.0</v>
      </c>
      <c r="J9267" s="81">
        <v>487135.0</v>
      </c>
      <c r="K9267" s="81">
        <v>910000.0</v>
      </c>
      <c r="L9267" s="82">
        <v>0.4500032516095467</v>
      </c>
      <c r="N9267" s="83">
        <f t="shared" si="1"/>
        <v>0.4500032516</v>
      </c>
      <c r="O9267" s="83">
        <f t="shared" si="2"/>
        <v>0.4500032516</v>
      </c>
      <c r="Q9267" s="83">
        <f t="shared" si="3"/>
        <v>0.8448901099</v>
      </c>
      <c r="R9267" s="83">
        <f t="shared" si="4"/>
        <v>0.4500032516</v>
      </c>
      <c r="S9267" s="83" t="b">
        <f t="shared" si="5"/>
        <v>0</v>
      </c>
      <c r="T9267" s="72"/>
      <c r="U9267" s="72"/>
      <c r="V9267" s="72"/>
      <c r="W9267" s="72"/>
      <c r="X9267" s="72"/>
      <c r="Y9267" s="72"/>
      <c r="Z9267" s="72"/>
      <c r="AA9267" s="72"/>
      <c r="AB9267" s="72"/>
      <c r="AC9267" s="72"/>
      <c r="AD9267" s="72"/>
      <c r="AE9267" s="72"/>
      <c r="AF9267" s="72"/>
      <c r="AG9267" s="72"/>
      <c r="AH9267" s="72"/>
      <c r="AI9267" s="72"/>
      <c r="AJ9267" s="72"/>
      <c r="AK9267" s="72"/>
    </row>
    <row r="9268" ht="14.25" customHeight="1">
      <c r="A9268" s="78">
        <v>9265.0</v>
      </c>
      <c r="C9268" s="78" t="str">
        <f>VLOOKUP(G9268,[1]Macrodata_CCF!$A$3:$D$55,4,FALSE)</f>
        <v>#ERROR!</v>
      </c>
      <c r="E9268" s="79" t="str">
        <f>VLOOKUP(G9268,[1]Macrodata_CCF!$A$3:$B$55,2,FALSE)</f>
        <v>#ERROR!</v>
      </c>
      <c r="F9268" s="78">
        <v>0.0</v>
      </c>
      <c r="G9268" s="80">
        <v>10.0</v>
      </c>
      <c r="H9268" s="81">
        <v>0.0</v>
      </c>
      <c r="I9268" s="81">
        <v>290000.0</v>
      </c>
      <c r="J9268" s="81">
        <v>89900.0</v>
      </c>
      <c r="K9268" s="81">
        <v>290000.0</v>
      </c>
      <c r="L9268" s="82">
        <v>0.31</v>
      </c>
      <c r="N9268" s="83">
        <f t="shared" si="1"/>
        <v>0.31</v>
      </c>
      <c r="O9268" s="83">
        <f t="shared" si="2"/>
        <v>0.31</v>
      </c>
      <c r="Q9268" s="83">
        <f t="shared" si="3"/>
        <v>1</v>
      </c>
      <c r="R9268" s="83">
        <f t="shared" si="4"/>
        <v>0.31</v>
      </c>
      <c r="S9268" s="83" t="b">
        <f t="shared" si="5"/>
        <v>0</v>
      </c>
      <c r="T9268" s="72"/>
      <c r="U9268" s="72"/>
      <c r="V9268" s="72"/>
      <c r="W9268" s="72"/>
      <c r="X9268" s="72"/>
      <c r="Y9268" s="72"/>
      <c r="Z9268" s="72"/>
      <c r="AA9268" s="72"/>
      <c r="AB9268" s="72"/>
      <c r="AC9268" s="72"/>
      <c r="AD9268" s="72"/>
      <c r="AE9268" s="72"/>
      <c r="AF9268" s="72"/>
      <c r="AG9268" s="72"/>
      <c r="AH9268" s="72"/>
      <c r="AI9268" s="72"/>
      <c r="AJ9268" s="72"/>
      <c r="AK9268" s="72"/>
    </row>
    <row r="9269" ht="14.25" customHeight="1">
      <c r="A9269" s="78">
        <v>9266.0</v>
      </c>
      <c r="C9269" s="78" t="str">
        <f>VLOOKUP(G9269,[1]Macrodata_CCF!$A$3:$D$55,4,FALSE)</f>
        <v>#ERROR!</v>
      </c>
      <c r="E9269" s="79" t="str">
        <f>VLOOKUP(G9269,[1]Macrodata_CCF!$A$3:$B$55,2,FALSE)</f>
        <v>#ERROR!</v>
      </c>
      <c r="F9269" s="78">
        <v>0.0</v>
      </c>
      <c r="G9269" s="80">
        <v>39.0</v>
      </c>
      <c r="H9269" s="81">
        <v>268460.0</v>
      </c>
      <c r="I9269" s="81">
        <v>440000.0</v>
      </c>
      <c r="J9269" s="81">
        <v>239300.0</v>
      </c>
      <c r="K9269" s="81">
        <v>440000.0</v>
      </c>
      <c r="L9269" s="82">
        <v>-0.1699895068205666</v>
      </c>
      <c r="N9269" s="83">
        <f t="shared" si="1"/>
        <v>-0.1699895068</v>
      </c>
      <c r="O9269" s="83">
        <f t="shared" si="2"/>
        <v>0</v>
      </c>
      <c r="Q9269" s="83">
        <f t="shared" si="3"/>
        <v>0.3898636364</v>
      </c>
      <c r="R9269" s="83">
        <f t="shared" si="4"/>
        <v>-0.1699895068</v>
      </c>
      <c r="S9269" s="83" t="b">
        <f t="shared" si="5"/>
        <v>0</v>
      </c>
      <c r="T9269" s="72"/>
      <c r="U9269" s="72"/>
      <c r="V9269" s="72"/>
      <c r="W9269" s="72"/>
      <c r="X9269" s="72"/>
      <c r="Y9269" s="72"/>
      <c r="Z9269" s="72"/>
      <c r="AA9269" s="72"/>
      <c r="AB9269" s="72"/>
      <c r="AC9269" s="72"/>
      <c r="AD9269" s="72"/>
      <c r="AE9269" s="72"/>
      <c r="AF9269" s="72"/>
      <c r="AG9269" s="72"/>
      <c r="AH9269" s="72"/>
      <c r="AI9269" s="72"/>
      <c r="AJ9269" s="72"/>
      <c r="AK9269" s="72"/>
    </row>
    <row r="9270" ht="14.25" customHeight="1">
      <c r="A9270" s="78">
        <v>9267.0</v>
      </c>
      <c r="C9270" s="78" t="str">
        <f>VLOOKUP(G9270,[1]Macrodata_CCF!$A$3:$D$55,4,FALSE)</f>
        <v>#ERROR!</v>
      </c>
      <c r="E9270" s="79" t="str">
        <f>VLOOKUP(G9270,[1]Macrodata_CCF!$A$3:$B$55,2,FALSE)</f>
        <v>#ERROR!</v>
      </c>
      <c r="F9270" s="78">
        <v>1.0</v>
      </c>
      <c r="G9270" s="80">
        <v>43.0</v>
      </c>
      <c r="H9270" s="81">
        <v>664720.0</v>
      </c>
      <c r="I9270" s="81">
        <v>990000.0</v>
      </c>
      <c r="J9270" s="81">
        <v>850130.0</v>
      </c>
      <c r="K9270" s="81">
        <v>1683000.0</v>
      </c>
      <c r="L9270" s="82">
        <v>0.5700012297097885</v>
      </c>
      <c r="N9270" s="83">
        <f t="shared" si="1"/>
        <v>0.5700012297</v>
      </c>
      <c r="O9270" s="83">
        <f t="shared" si="2"/>
        <v>0.5700012297</v>
      </c>
      <c r="Q9270" s="83">
        <f t="shared" si="3"/>
        <v>0.3285656566</v>
      </c>
      <c r="R9270" s="83">
        <f t="shared" si="4"/>
        <v>0.5700012297</v>
      </c>
      <c r="S9270" s="83" t="b">
        <f t="shared" si="5"/>
        <v>0</v>
      </c>
      <c r="T9270" s="72"/>
      <c r="U9270" s="72"/>
      <c r="V9270" s="72"/>
      <c r="W9270" s="72"/>
      <c r="X9270" s="72"/>
      <c r="Y9270" s="72"/>
      <c r="Z9270" s="72"/>
      <c r="AA9270" s="72"/>
      <c r="AB9270" s="72"/>
      <c r="AC9270" s="72"/>
      <c r="AD9270" s="72"/>
      <c r="AE9270" s="72"/>
      <c r="AF9270" s="72"/>
      <c r="AG9270" s="72"/>
      <c r="AH9270" s="72"/>
      <c r="AI9270" s="72"/>
      <c r="AJ9270" s="72"/>
      <c r="AK9270" s="72"/>
    </row>
    <row r="9271" ht="14.25" customHeight="1">
      <c r="A9271" s="78">
        <v>9268.0</v>
      </c>
      <c r="C9271" s="78" t="str">
        <f>VLOOKUP(G9271,[1]Macrodata_CCF!$A$3:$D$55,4,FALSE)</f>
        <v>#ERROR!</v>
      </c>
      <c r="E9271" s="79" t="str">
        <f>VLOOKUP(G9271,[1]Macrodata_CCF!$A$3:$B$55,2,FALSE)</f>
        <v>#ERROR!</v>
      </c>
      <c r="F9271" s="78">
        <v>0.0</v>
      </c>
      <c r="G9271" s="80">
        <v>11.0</v>
      </c>
      <c r="H9271" s="81">
        <v>14555.0</v>
      </c>
      <c r="I9271" s="81">
        <v>60000.0</v>
      </c>
      <c r="J9271" s="81">
        <v>20915.0</v>
      </c>
      <c r="K9271" s="81">
        <v>60000.0</v>
      </c>
      <c r="L9271" s="82">
        <v>0.1399493893717681</v>
      </c>
      <c r="N9271" s="83">
        <f t="shared" si="1"/>
        <v>0.1399493894</v>
      </c>
      <c r="O9271" s="83">
        <f t="shared" si="2"/>
        <v>0.1399493894</v>
      </c>
      <c r="Q9271" s="83">
        <f t="shared" si="3"/>
        <v>0.7574166667</v>
      </c>
      <c r="R9271" s="83">
        <f t="shared" si="4"/>
        <v>0.1399493894</v>
      </c>
      <c r="S9271" s="83" t="b">
        <f t="shared" si="5"/>
        <v>0</v>
      </c>
      <c r="T9271" s="72"/>
      <c r="U9271" s="72"/>
      <c r="V9271" s="72"/>
      <c r="W9271" s="72"/>
      <c r="X9271" s="72"/>
      <c r="Y9271" s="72"/>
      <c r="Z9271" s="72"/>
      <c r="AA9271" s="72"/>
      <c r="AB9271" s="72"/>
      <c r="AC9271" s="72"/>
      <c r="AD9271" s="72"/>
      <c r="AE9271" s="72"/>
      <c r="AF9271" s="72"/>
      <c r="AG9271" s="72"/>
      <c r="AH9271" s="72"/>
      <c r="AI9271" s="72"/>
      <c r="AJ9271" s="72"/>
      <c r="AK9271" s="72"/>
    </row>
    <row r="9272" ht="14.25" customHeight="1">
      <c r="A9272" s="78">
        <v>9269.0</v>
      </c>
      <c r="C9272" s="78" t="str">
        <f>VLOOKUP(G9272,[1]Macrodata_CCF!$A$3:$D$55,4,FALSE)</f>
        <v>#ERROR!</v>
      </c>
      <c r="E9272" s="79" t="str">
        <f>VLOOKUP(G9272,[1]Macrodata_CCF!$A$3:$B$55,2,FALSE)</f>
        <v>#ERROR!</v>
      </c>
      <c r="F9272" s="78">
        <v>0.0</v>
      </c>
      <c r="G9272" s="80">
        <v>52.0</v>
      </c>
      <c r="H9272" s="81">
        <v>417060.0</v>
      </c>
      <c r="I9272" s="81">
        <v>530000.0</v>
      </c>
      <c r="J9272" s="81">
        <v>756840.0</v>
      </c>
      <c r="K9272" s="81">
        <v>742000.0</v>
      </c>
      <c r="L9272" s="82">
        <v>3.008500088542589</v>
      </c>
      <c r="N9272" s="83">
        <f t="shared" si="1"/>
        <v>3.008500089</v>
      </c>
      <c r="O9272" s="83">
        <f t="shared" si="2"/>
        <v>1</v>
      </c>
      <c r="Q9272" s="83">
        <f t="shared" si="3"/>
        <v>0.2130943396</v>
      </c>
      <c r="R9272" s="83">
        <f t="shared" si="4"/>
        <v>3.008500089</v>
      </c>
      <c r="S9272" s="83" t="b">
        <f t="shared" si="5"/>
        <v>0</v>
      </c>
      <c r="T9272" s="72"/>
      <c r="U9272" s="72"/>
      <c r="V9272" s="72"/>
      <c r="W9272" s="72"/>
      <c r="X9272" s="72"/>
      <c r="Y9272" s="72"/>
      <c r="Z9272" s="72"/>
      <c r="AA9272" s="72"/>
      <c r="AB9272" s="72"/>
      <c r="AC9272" s="72"/>
      <c r="AD9272" s="72"/>
      <c r="AE9272" s="72"/>
      <c r="AF9272" s="72"/>
      <c r="AG9272" s="72"/>
      <c r="AH9272" s="72"/>
      <c r="AI9272" s="72"/>
      <c r="AJ9272" s="72"/>
      <c r="AK9272" s="72"/>
    </row>
    <row r="9273" ht="14.25" customHeight="1">
      <c r="A9273" s="78">
        <v>9270.0</v>
      </c>
      <c r="C9273" s="78" t="str">
        <f>VLOOKUP(G9273,[1]Macrodata_CCF!$A$3:$D$55,4,FALSE)</f>
        <v>#ERROR!</v>
      </c>
      <c r="E9273" s="79" t="str">
        <f>VLOOKUP(G9273,[1]Macrodata_CCF!$A$3:$B$55,2,FALSE)</f>
        <v>#ERROR!</v>
      </c>
      <c r="F9273" s="78">
        <v>0.0</v>
      </c>
      <c r="G9273" s="80">
        <v>45.0</v>
      </c>
      <c r="H9273" s="81">
        <v>347780.0</v>
      </c>
      <c r="I9273" s="81">
        <v>840000.0</v>
      </c>
      <c r="J9273" s="81">
        <v>436380.0</v>
      </c>
      <c r="K9273" s="81">
        <v>840000.0</v>
      </c>
      <c r="L9273" s="82">
        <v>0.1800008126447523</v>
      </c>
      <c r="N9273" s="83">
        <f t="shared" si="1"/>
        <v>0.1800008126</v>
      </c>
      <c r="O9273" s="83">
        <f t="shared" si="2"/>
        <v>0.1800008126</v>
      </c>
      <c r="Q9273" s="83">
        <f t="shared" si="3"/>
        <v>0.5859761905</v>
      </c>
      <c r="R9273" s="83">
        <f t="shared" si="4"/>
        <v>0.1800008126</v>
      </c>
      <c r="S9273" s="83" t="b">
        <f t="shared" si="5"/>
        <v>0</v>
      </c>
      <c r="T9273" s="72"/>
      <c r="U9273" s="72"/>
      <c r="V9273" s="72"/>
      <c r="W9273" s="72"/>
      <c r="X9273" s="72"/>
      <c r="Y9273" s="72"/>
      <c r="Z9273" s="72"/>
      <c r="AA9273" s="72"/>
      <c r="AB9273" s="72"/>
      <c r="AC9273" s="72"/>
      <c r="AD9273" s="72"/>
      <c r="AE9273" s="72"/>
      <c r="AF9273" s="72"/>
      <c r="AG9273" s="72"/>
      <c r="AH9273" s="72"/>
      <c r="AI9273" s="72"/>
      <c r="AJ9273" s="72"/>
      <c r="AK9273" s="72"/>
    </row>
    <row r="9274" ht="14.25" customHeight="1">
      <c r="A9274" s="78">
        <v>9271.0</v>
      </c>
      <c r="C9274" s="78" t="str">
        <f>VLOOKUP(G9274,[1]Macrodata_CCF!$A$3:$D$55,4,FALSE)</f>
        <v>#ERROR!</v>
      </c>
      <c r="E9274" s="79" t="str">
        <f>VLOOKUP(G9274,[1]Macrodata_CCF!$A$3:$B$55,2,FALSE)</f>
        <v>#ERROR!</v>
      </c>
      <c r="F9274" s="78">
        <v>0.0</v>
      </c>
      <c r="G9274" s="80">
        <v>11.0</v>
      </c>
      <c r="H9274" s="81">
        <v>1470.0</v>
      </c>
      <c r="I9274" s="81">
        <v>120000.0</v>
      </c>
      <c r="J9274" s="81">
        <v>23990.0</v>
      </c>
      <c r="K9274" s="81">
        <v>120000.0</v>
      </c>
      <c r="L9274" s="82">
        <v>0.1899940943221125</v>
      </c>
      <c r="N9274" s="83">
        <f t="shared" si="1"/>
        <v>0.1899940943</v>
      </c>
      <c r="O9274" s="83">
        <f t="shared" si="2"/>
        <v>0.1899940943</v>
      </c>
      <c r="Q9274" s="83">
        <f t="shared" si="3"/>
        <v>0.98775</v>
      </c>
      <c r="R9274" s="83">
        <f t="shared" si="4"/>
        <v>0.1899940943</v>
      </c>
      <c r="S9274" s="83" t="b">
        <f t="shared" si="5"/>
        <v>0</v>
      </c>
      <c r="T9274" s="72"/>
      <c r="U9274" s="72"/>
      <c r="V9274" s="72"/>
      <c r="W9274" s="72"/>
      <c r="X9274" s="72"/>
      <c r="Y9274" s="72"/>
      <c r="Z9274" s="72"/>
      <c r="AA9274" s="72"/>
      <c r="AB9274" s="72"/>
      <c r="AC9274" s="72"/>
      <c r="AD9274" s="72"/>
      <c r="AE9274" s="72"/>
      <c r="AF9274" s="72"/>
      <c r="AG9274" s="72"/>
      <c r="AH9274" s="72"/>
      <c r="AI9274" s="72"/>
      <c r="AJ9274" s="72"/>
      <c r="AK9274" s="72"/>
    </row>
    <row r="9275" ht="14.25" customHeight="1">
      <c r="A9275" s="78">
        <v>9272.0</v>
      </c>
      <c r="C9275" s="78" t="str">
        <f>VLOOKUP(G9275,[1]Macrodata_CCF!$A$3:$D$55,4,FALSE)</f>
        <v>#ERROR!</v>
      </c>
      <c r="E9275" s="79" t="str">
        <f>VLOOKUP(G9275,[1]Macrodata_CCF!$A$3:$B$55,2,FALSE)</f>
        <v>#ERROR!</v>
      </c>
      <c r="F9275" s="78">
        <v>0.0</v>
      </c>
      <c r="G9275" s="80">
        <v>21.0</v>
      </c>
      <c r="H9275" s="81">
        <v>46430.0</v>
      </c>
      <c r="I9275" s="81">
        <v>140000.0</v>
      </c>
      <c r="J9275" s="81">
        <v>37075.0</v>
      </c>
      <c r="K9275" s="81">
        <v>140000.0</v>
      </c>
      <c r="L9275" s="82">
        <v>-0.09997862562787219</v>
      </c>
      <c r="N9275" s="83">
        <f t="shared" si="1"/>
        <v>-0.09997862563</v>
      </c>
      <c r="O9275" s="83">
        <f t="shared" si="2"/>
        <v>0</v>
      </c>
      <c r="Q9275" s="83">
        <f t="shared" si="3"/>
        <v>0.6683571429</v>
      </c>
      <c r="R9275" s="83">
        <f t="shared" si="4"/>
        <v>-0.09997862563</v>
      </c>
      <c r="S9275" s="83" t="b">
        <f t="shared" si="5"/>
        <v>0</v>
      </c>
      <c r="T9275" s="72"/>
      <c r="U9275" s="72"/>
      <c r="V9275" s="72"/>
      <c r="W9275" s="72"/>
      <c r="X9275" s="72"/>
      <c r="Y9275" s="72"/>
      <c r="Z9275" s="72"/>
      <c r="AA9275" s="72"/>
      <c r="AB9275" s="72"/>
      <c r="AC9275" s="72"/>
      <c r="AD9275" s="72"/>
      <c r="AE9275" s="72"/>
      <c r="AF9275" s="72"/>
      <c r="AG9275" s="72"/>
      <c r="AH9275" s="72"/>
      <c r="AI9275" s="72"/>
      <c r="AJ9275" s="72"/>
      <c r="AK9275" s="72"/>
    </row>
    <row r="9276" ht="14.25" customHeight="1">
      <c r="A9276" s="78">
        <v>9273.0</v>
      </c>
      <c r="C9276" s="78" t="str">
        <f>VLOOKUP(G9276,[1]Macrodata_CCF!$A$3:$D$55,4,FALSE)</f>
        <v>#ERROR!</v>
      </c>
      <c r="E9276" s="79" t="str">
        <f>VLOOKUP(G9276,[1]Macrodata_CCF!$A$3:$B$55,2,FALSE)</f>
        <v>#ERROR!</v>
      </c>
      <c r="F9276" s="78">
        <v>0.0</v>
      </c>
      <c r="G9276" s="80">
        <v>13.0</v>
      </c>
      <c r="H9276" s="81">
        <v>319945.0</v>
      </c>
      <c r="I9276" s="81">
        <v>680000.0</v>
      </c>
      <c r="J9276" s="81">
        <v>193925.0</v>
      </c>
      <c r="K9276" s="81">
        <v>680000.0</v>
      </c>
      <c r="L9276" s="82">
        <v>-0.3500020830150949</v>
      </c>
      <c r="N9276" s="83">
        <f t="shared" si="1"/>
        <v>-0.350002083</v>
      </c>
      <c r="O9276" s="83">
        <f t="shared" si="2"/>
        <v>0</v>
      </c>
      <c r="Q9276" s="83">
        <f t="shared" si="3"/>
        <v>0.5294926471</v>
      </c>
      <c r="R9276" s="83">
        <f t="shared" si="4"/>
        <v>-0.350002083</v>
      </c>
      <c r="S9276" s="83" t="b">
        <f t="shared" si="5"/>
        <v>0</v>
      </c>
      <c r="T9276" s="72"/>
      <c r="U9276" s="72"/>
      <c r="V9276" s="72"/>
      <c r="W9276" s="72"/>
      <c r="X9276" s="72"/>
      <c r="Y9276" s="72"/>
      <c r="Z9276" s="72"/>
      <c r="AA9276" s="72"/>
      <c r="AB9276" s="72"/>
      <c r="AC9276" s="72"/>
      <c r="AD9276" s="72"/>
      <c r="AE9276" s="72"/>
      <c r="AF9276" s="72"/>
      <c r="AG9276" s="72"/>
      <c r="AH9276" s="72"/>
      <c r="AI9276" s="72"/>
      <c r="AJ9276" s="72"/>
      <c r="AK9276" s="72"/>
    </row>
    <row r="9277" ht="14.25" customHeight="1">
      <c r="A9277" s="78">
        <v>9274.0</v>
      </c>
      <c r="C9277" s="78" t="str">
        <f>VLOOKUP(G9277,[1]Macrodata_CCF!$A$3:$D$55,4,FALSE)</f>
        <v>#ERROR!</v>
      </c>
      <c r="E9277" s="79" t="str">
        <f>VLOOKUP(G9277,[1]Macrodata_CCF!$A$3:$B$55,2,FALSE)</f>
        <v>#ERROR!</v>
      </c>
      <c r="F9277" s="78">
        <v>0.0</v>
      </c>
      <c r="G9277" s="80">
        <v>14.0</v>
      </c>
      <c r="H9277" s="81">
        <v>479365.0</v>
      </c>
      <c r="I9277" s="81">
        <v>960000.0</v>
      </c>
      <c r="J9277" s="81">
        <v>575490.0</v>
      </c>
      <c r="K9277" s="81">
        <v>960000.0</v>
      </c>
      <c r="L9277" s="82">
        <v>0.1999958388382036</v>
      </c>
      <c r="N9277" s="83">
        <f t="shared" si="1"/>
        <v>0.1999958388</v>
      </c>
      <c r="O9277" s="83">
        <f t="shared" si="2"/>
        <v>0.1999958388</v>
      </c>
      <c r="Q9277" s="83">
        <f t="shared" si="3"/>
        <v>0.5006614583</v>
      </c>
      <c r="R9277" s="83">
        <f t="shared" si="4"/>
        <v>0.1999958388</v>
      </c>
      <c r="S9277" s="83" t="b">
        <f t="shared" si="5"/>
        <v>0</v>
      </c>
      <c r="T9277" s="72"/>
      <c r="U9277" s="72"/>
      <c r="V9277" s="72"/>
      <c r="W9277" s="72"/>
      <c r="X9277" s="72"/>
      <c r="Y9277" s="72"/>
      <c r="Z9277" s="72"/>
      <c r="AA9277" s="72"/>
      <c r="AB9277" s="72"/>
      <c r="AC9277" s="72"/>
      <c r="AD9277" s="72"/>
      <c r="AE9277" s="72"/>
      <c r="AF9277" s="72"/>
      <c r="AG9277" s="72"/>
      <c r="AH9277" s="72"/>
      <c r="AI9277" s="72"/>
      <c r="AJ9277" s="72"/>
      <c r="AK9277" s="72"/>
    </row>
    <row r="9278" ht="14.25" customHeight="1">
      <c r="A9278" s="78">
        <v>9275.0</v>
      </c>
      <c r="C9278" s="78" t="str">
        <f>VLOOKUP(G9278,[1]Macrodata_CCF!$A$3:$D$55,4,FALSE)</f>
        <v>#ERROR!</v>
      </c>
      <c r="E9278" s="79" t="str">
        <f>VLOOKUP(G9278,[1]Macrodata_CCF!$A$3:$B$55,2,FALSE)</f>
        <v>#ERROR!</v>
      </c>
      <c r="F9278" s="78">
        <v>0.0</v>
      </c>
      <c r="G9278" s="80">
        <v>34.0</v>
      </c>
      <c r="H9278" s="81">
        <v>145290.0</v>
      </c>
      <c r="I9278" s="81">
        <v>840000.0</v>
      </c>
      <c r="J9278" s="81">
        <v>173080.0</v>
      </c>
      <c r="K9278" s="81">
        <v>840000.0</v>
      </c>
      <c r="L9278" s="82">
        <v>0.04000230311928719</v>
      </c>
      <c r="N9278" s="83">
        <f t="shared" si="1"/>
        <v>0.04000230312</v>
      </c>
      <c r="O9278" s="83">
        <f t="shared" si="2"/>
        <v>0.04000230312</v>
      </c>
      <c r="Q9278" s="83">
        <f t="shared" si="3"/>
        <v>0.8270357143</v>
      </c>
      <c r="R9278" s="83">
        <f t="shared" si="4"/>
        <v>0.04000230312</v>
      </c>
      <c r="S9278" s="83" t="b">
        <f t="shared" si="5"/>
        <v>0</v>
      </c>
      <c r="T9278" s="72"/>
      <c r="U9278" s="72"/>
      <c r="V9278" s="72"/>
      <c r="W9278" s="72"/>
      <c r="X9278" s="72"/>
      <c r="Y9278" s="72"/>
      <c r="Z9278" s="72"/>
      <c r="AA9278" s="72"/>
      <c r="AB9278" s="72"/>
      <c r="AC9278" s="72"/>
      <c r="AD9278" s="72"/>
      <c r="AE9278" s="72"/>
      <c r="AF9278" s="72"/>
      <c r="AG9278" s="72"/>
      <c r="AH9278" s="72"/>
      <c r="AI9278" s="72"/>
      <c r="AJ9278" s="72"/>
      <c r="AK9278" s="72"/>
    </row>
    <row r="9279" ht="14.25" customHeight="1">
      <c r="A9279" s="78">
        <v>9276.0</v>
      </c>
      <c r="C9279" s="78" t="str">
        <f>VLOOKUP(G9279,[1]Macrodata_CCF!$A$3:$D$55,4,FALSE)</f>
        <v>#ERROR!</v>
      </c>
      <c r="E9279" s="79" t="str">
        <f>VLOOKUP(G9279,[1]Macrodata_CCF!$A$3:$B$55,2,FALSE)</f>
        <v>#ERROR!</v>
      </c>
      <c r="F9279" s="78">
        <v>0.0</v>
      </c>
      <c r="G9279" s="80">
        <v>25.0</v>
      </c>
      <c r="H9279" s="81">
        <v>458785.0</v>
      </c>
      <c r="I9279" s="81">
        <v>610000.0</v>
      </c>
      <c r="J9279" s="81">
        <v>481465.0</v>
      </c>
      <c r="K9279" s="81">
        <v>1037000.0</v>
      </c>
      <c r="L9279" s="82">
        <v>0.1499851205237576</v>
      </c>
      <c r="N9279" s="83">
        <f t="shared" si="1"/>
        <v>0.1499851205</v>
      </c>
      <c r="O9279" s="83">
        <f t="shared" si="2"/>
        <v>0.1499851205</v>
      </c>
      <c r="Q9279" s="83">
        <f t="shared" si="3"/>
        <v>0.2478934426</v>
      </c>
      <c r="R9279" s="83">
        <f t="shared" si="4"/>
        <v>0.1499851205</v>
      </c>
      <c r="S9279" s="83" t="b">
        <f t="shared" si="5"/>
        <v>0</v>
      </c>
      <c r="T9279" s="72"/>
      <c r="U9279" s="72"/>
      <c r="V9279" s="72"/>
      <c r="W9279" s="72"/>
      <c r="X9279" s="72"/>
      <c r="Y9279" s="72"/>
      <c r="Z9279" s="72"/>
      <c r="AA9279" s="72"/>
      <c r="AB9279" s="72"/>
      <c r="AC9279" s="72"/>
      <c r="AD9279" s="72"/>
      <c r="AE9279" s="72"/>
      <c r="AF9279" s="72"/>
      <c r="AG9279" s="72"/>
      <c r="AH9279" s="72"/>
      <c r="AI9279" s="72"/>
      <c r="AJ9279" s="72"/>
      <c r="AK9279" s="72"/>
    </row>
    <row r="9280" ht="14.25" customHeight="1">
      <c r="A9280" s="78">
        <v>9277.0</v>
      </c>
      <c r="C9280" s="78" t="str">
        <f>VLOOKUP(G9280,[1]Macrodata_CCF!$A$3:$D$55,4,FALSE)</f>
        <v>#ERROR!</v>
      </c>
      <c r="E9280" s="79" t="str">
        <f>VLOOKUP(G9280,[1]Macrodata_CCF!$A$3:$B$55,2,FALSE)</f>
        <v>#ERROR!</v>
      </c>
      <c r="F9280" s="78">
        <v>0.0</v>
      </c>
      <c r="G9280" s="80">
        <v>53.0</v>
      </c>
      <c r="H9280" s="81">
        <v>801510.0</v>
      </c>
      <c r="I9280" s="81">
        <v>940000.0</v>
      </c>
      <c r="J9280" s="81">
        <v>811205.0</v>
      </c>
      <c r="K9280" s="81">
        <v>940000.0</v>
      </c>
      <c r="L9280" s="82">
        <v>0.07000505451657159</v>
      </c>
      <c r="N9280" s="83">
        <f t="shared" si="1"/>
        <v>0.07000505452</v>
      </c>
      <c r="O9280" s="83">
        <f t="shared" si="2"/>
        <v>0.07000505452</v>
      </c>
      <c r="Q9280" s="83">
        <f t="shared" si="3"/>
        <v>0.1473297872</v>
      </c>
      <c r="R9280" s="83">
        <f t="shared" si="4"/>
        <v>0.07000505452</v>
      </c>
      <c r="S9280" s="83" t="b">
        <f t="shared" si="5"/>
        <v>0</v>
      </c>
      <c r="T9280" s="72"/>
      <c r="U9280" s="72"/>
      <c r="V9280" s="72"/>
      <c r="W9280" s="72"/>
      <c r="X9280" s="72"/>
      <c r="Y9280" s="72"/>
      <c r="Z9280" s="72"/>
      <c r="AA9280" s="72"/>
      <c r="AB9280" s="72"/>
      <c r="AC9280" s="72"/>
      <c r="AD9280" s="72"/>
      <c r="AE9280" s="72"/>
      <c r="AF9280" s="72"/>
      <c r="AG9280" s="72"/>
      <c r="AH9280" s="72"/>
      <c r="AI9280" s="72"/>
      <c r="AJ9280" s="72"/>
      <c r="AK9280" s="72"/>
    </row>
    <row r="9281" ht="14.25" customHeight="1">
      <c r="A9281" s="78">
        <v>9278.0</v>
      </c>
      <c r="C9281" s="78" t="str">
        <f>VLOOKUP(G9281,[1]Macrodata_CCF!$A$3:$D$55,4,FALSE)</f>
        <v>#ERROR!</v>
      </c>
      <c r="E9281" s="79" t="str">
        <f>VLOOKUP(G9281,[1]Macrodata_CCF!$A$3:$B$55,2,FALSE)</f>
        <v>#ERROR!</v>
      </c>
      <c r="F9281" s="78">
        <v>0.0</v>
      </c>
      <c r="G9281" s="80">
        <v>5.0</v>
      </c>
      <c r="H9281" s="81">
        <v>948160.0</v>
      </c>
      <c r="I9281" s="81">
        <v>940000.0</v>
      </c>
      <c r="J9281" s="81">
        <v>948895.0</v>
      </c>
      <c r="K9281" s="81">
        <v>940000.0</v>
      </c>
      <c r="L9281" s="82">
        <v>-0.0900735294117647</v>
      </c>
      <c r="N9281" s="83">
        <f t="shared" si="1"/>
        <v>-0.09007352941</v>
      </c>
      <c r="O9281" s="83">
        <f t="shared" si="2"/>
        <v>0</v>
      </c>
      <c r="Q9281" s="83">
        <f t="shared" si="3"/>
        <v>-0.008680851064</v>
      </c>
      <c r="R9281" s="83">
        <f t="shared" si="4"/>
        <v>0.0007819148936</v>
      </c>
      <c r="S9281" s="83" t="b">
        <f t="shared" si="5"/>
        <v>0</v>
      </c>
      <c r="T9281" s="72"/>
      <c r="U9281" s="72"/>
      <c r="V9281" s="72"/>
      <c r="W9281" s="72"/>
      <c r="X9281" s="72"/>
      <c r="Y9281" s="72"/>
      <c r="Z9281" s="72"/>
      <c r="AA9281" s="72"/>
      <c r="AB9281" s="72"/>
      <c r="AC9281" s="72"/>
      <c r="AD9281" s="72"/>
      <c r="AE9281" s="72"/>
      <c r="AF9281" s="72"/>
      <c r="AG9281" s="72"/>
      <c r="AH9281" s="72"/>
      <c r="AI9281" s="72"/>
      <c r="AJ9281" s="72"/>
      <c r="AK9281" s="72"/>
    </row>
    <row r="9282" ht="14.25" customHeight="1">
      <c r="A9282" s="78">
        <v>9279.0</v>
      </c>
      <c r="C9282" s="78" t="str">
        <f>VLOOKUP(G9282,[1]Macrodata_CCF!$A$3:$D$55,4,FALSE)</f>
        <v>#ERROR!</v>
      </c>
      <c r="E9282" s="79" t="str">
        <f>VLOOKUP(G9282,[1]Macrodata_CCF!$A$3:$B$55,2,FALSE)</f>
        <v>#ERROR!</v>
      </c>
      <c r="F9282" s="78">
        <v>0.0</v>
      </c>
      <c r="G9282" s="80">
        <v>37.0</v>
      </c>
      <c r="H9282" s="81">
        <v>0.0</v>
      </c>
      <c r="I9282" s="81">
        <v>150000.0</v>
      </c>
      <c r="J9282" s="81">
        <v>15000.0</v>
      </c>
      <c r="K9282" s="81">
        <v>150000.0</v>
      </c>
      <c r="L9282" s="82">
        <v>0.1</v>
      </c>
      <c r="N9282" s="83">
        <f t="shared" si="1"/>
        <v>0.1</v>
      </c>
      <c r="O9282" s="83">
        <f t="shared" si="2"/>
        <v>0.1</v>
      </c>
      <c r="Q9282" s="83">
        <f t="shared" si="3"/>
        <v>1</v>
      </c>
      <c r="R9282" s="83">
        <f t="shared" si="4"/>
        <v>0.1</v>
      </c>
      <c r="S9282" s="83" t="b">
        <f t="shared" si="5"/>
        <v>0</v>
      </c>
      <c r="T9282" s="72"/>
      <c r="U9282" s="72"/>
      <c r="V9282" s="72"/>
      <c r="W9282" s="72"/>
      <c r="X9282" s="72"/>
      <c r="Y9282" s="72"/>
      <c r="Z9282" s="72"/>
      <c r="AA9282" s="72"/>
      <c r="AB9282" s="72"/>
      <c r="AC9282" s="72"/>
      <c r="AD9282" s="72"/>
      <c r="AE9282" s="72"/>
      <c r="AF9282" s="72"/>
      <c r="AG9282" s="72"/>
      <c r="AH9282" s="72"/>
      <c r="AI9282" s="72"/>
      <c r="AJ9282" s="72"/>
      <c r="AK9282" s="72"/>
    </row>
    <row r="9283" ht="14.25" customHeight="1">
      <c r="A9283" s="78">
        <v>9280.0</v>
      </c>
      <c r="C9283" s="78" t="str">
        <f>VLOOKUP(G9283,[1]Macrodata_CCF!$A$3:$D$55,4,FALSE)</f>
        <v>#ERROR!</v>
      </c>
      <c r="E9283" s="79" t="str">
        <f>VLOOKUP(G9283,[1]Macrodata_CCF!$A$3:$B$55,2,FALSE)</f>
        <v>#ERROR!</v>
      </c>
      <c r="F9283" s="78">
        <v>0.0</v>
      </c>
      <c r="G9283" s="80">
        <v>53.0</v>
      </c>
      <c r="H9283" s="81">
        <v>392225.0</v>
      </c>
      <c r="I9283" s="81">
        <v>920000.0</v>
      </c>
      <c r="J9283" s="81">
        <v>460835.0</v>
      </c>
      <c r="K9283" s="81">
        <v>1748000.0</v>
      </c>
      <c r="L9283" s="82">
        <v>0.1299985789398892</v>
      </c>
      <c r="N9283" s="83">
        <f t="shared" si="1"/>
        <v>0.1299985789</v>
      </c>
      <c r="O9283" s="83">
        <f t="shared" si="2"/>
        <v>0.1299985789</v>
      </c>
      <c r="Q9283" s="83">
        <f t="shared" si="3"/>
        <v>0.5736684783</v>
      </c>
      <c r="R9283" s="83">
        <f t="shared" si="4"/>
        <v>0.1299985789</v>
      </c>
      <c r="S9283" s="83" t="b">
        <f t="shared" si="5"/>
        <v>0</v>
      </c>
      <c r="T9283" s="72"/>
      <c r="U9283" s="72"/>
      <c r="V9283" s="72"/>
      <c r="W9283" s="72"/>
      <c r="X9283" s="72"/>
      <c r="Y9283" s="72"/>
      <c r="Z9283" s="72"/>
      <c r="AA9283" s="72"/>
      <c r="AB9283" s="72"/>
      <c r="AC9283" s="72"/>
      <c r="AD9283" s="72"/>
      <c r="AE9283" s="72"/>
      <c r="AF9283" s="72"/>
      <c r="AG9283" s="72"/>
      <c r="AH9283" s="72"/>
      <c r="AI9283" s="72"/>
      <c r="AJ9283" s="72"/>
      <c r="AK9283" s="72"/>
    </row>
    <row r="9284" ht="14.25" customHeight="1">
      <c r="A9284" s="78">
        <v>9281.0</v>
      </c>
      <c r="C9284" s="78" t="str">
        <f>VLOOKUP(G9284,[1]Macrodata_CCF!$A$3:$D$55,4,FALSE)</f>
        <v>#ERROR!</v>
      </c>
      <c r="E9284" s="79" t="str">
        <f>VLOOKUP(G9284,[1]Macrodata_CCF!$A$3:$B$55,2,FALSE)</f>
        <v>#ERROR!</v>
      </c>
      <c r="F9284" s="78">
        <v>0.0</v>
      </c>
      <c r="G9284" s="80">
        <v>9.0</v>
      </c>
      <c r="H9284" s="81">
        <v>11630.0</v>
      </c>
      <c r="I9284" s="81">
        <v>30000.0</v>
      </c>
      <c r="J9284" s="81">
        <v>15490.0</v>
      </c>
      <c r="K9284" s="81">
        <v>30000.0</v>
      </c>
      <c r="L9284" s="82">
        <v>0.2101252041371802</v>
      </c>
      <c r="N9284" s="83">
        <f t="shared" si="1"/>
        <v>0.2101252041</v>
      </c>
      <c r="O9284" s="83">
        <f t="shared" si="2"/>
        <v>0.2101252041</v>
      </c>
      <c r="Q9284" s="83">
        <f t="shared" si="3"/>
        <v>0.6123333333</v>
      </c>
      <c r="R9284" s="83">
        <f t="shared" si="4"/>
        <v>0.2101252041</v>
      </c>
      <c r="S9284" s="83" t="b">
        <f t="shared" si="5"/>
        <v>0</v>
      </c>
      <c r="T9284" s="72"/>
      <c r="U9284" s="72"/>
      <c r="V9284" s="72"/>
      <c r="W9284" s="72"/>
      <c r="X9284" s="72"/>
      <c r="Y9284" s="72"/>
      <c r="Z9284" s="72"/>
      <c r="AA9284" s="72"/>
      <c r="AB9284" s="72"/>
      <c r="AC9284" s="72"/>
      <c r="AD9284" s="72"/>
      <c r="AE9284" s="72"/>
      <c r="AF9284" s="72"/>
      <c r="AG9284" s="72"/>
      <c r="AH9284" s="72"/>
      <c r="AI9284" s="72"/>
      <c r="AJ9284" s="72"/>
      <c r="AK9284" s="72"/>
    </row>
    <row r="9285" ht="14.25" customHeight="1">
      <c r="A9285" s="78">
        <v>9282.0</v>
      </c>
      <c r="C9285" s="78" t="str">
        <f>VLOOKUP(G9285,[1]Macrodata_CCF!$A$3:$D$55,4,FALSE)</f>
        <v>#ERROR!</v>
      </c>
      <c r="E9285" s="79" t="str">
        <f>VLOOKUP(G9285,[1]Macrodata_CCF!$A$3:$B$55,2,FALSE)</f>
        <v>#ERROR!</v>
      </c>
      <c r="F9285" s="78">
        <v>0.0</v>
      </c>
      <c r="G9285" s="80">
        <v>50.0</v>
      </c>
      <c r="H9285" s="81">
        <v>242415.0</v>
      </c>
      <c r="I9285" s="81">
        <v>540000.0</v>
      </c>
      <c r="J9285" s="81">
        <v>254320.0</v>
      </c>
      <c r="K9285" s="81">
        <v>540000.0</v>
      </c>
      <c r="L9285" s="82">
        <v>0.04000537661508476</v>
      </c>
      <c r="N9285" s="83">
        <f t="shared" si="1"/>
        <v>0.04000537662</v>
      </c>
      <c r="O9285" s="83">
        <f t="shared" si="2"/>
        <v>0.04000537662</v>
      </c>
      <c r="Q9285" s="83">
        <f t="shared" si="3"/>
        <v>0.5510833333</v>
      </c>
      <c r="R9285" s="83">
        <f t="shared" si="4"/>
        <v>0.04000537662</v>
      </c>
      <c r="S9285" s="83" t="b">
        <f t="shared" si="5"/>
        <v>0</v>
      </c>
      <c r="T9285" s="72"/>
      <c r="U9285" s="72"/>
      <c r="V9285" s="72"/>
      <c r="W9285" s="72"/>
      <c r="X9285" s="72"/>
      <c r="Y9285" s="72"/>
      <c r="Z9285" s="72"/>
      <c r="AA9285" s="72"/>
      <c r="AB9285" s="72"/>
      <c r="AC9285" s="72"/>
      <c r="AD9285" s="72"/>
      <c r="AE9285" s="72"/>
      <c r="AF9285" s="72"/>
      <c r="AG9285" s="72"/>
      <c r="AH9285" s="72"/>
      <c r="AI9285" s="72"/>
      <c r="AJ9285" s="72"/>
      <c r="AK9285" s="72"/>
    </row>
    <row r="9286" ht="14.25" customHeight="1">
      <c r="A9286" s="78">
        <v>9283.0</v>
      </c>
      <c r="C9286" s="78" t="str">
        <f>VLOOKUP(G9286,[1]Macrodata_CCF!$A$3:$D$55,4,FALSE)</f>
        <v>#ERROR!</v>
      </c>
      <c r="E9286" s="79" t="str">
        <f>VLOOKUP(G9286,[1]Macrodata_CCF!$A$3:$B$55,2,FALSE)</f>
        <v>#ERROR!</v>
      </c>
      <c r="F9286" s="78">
        <v>0.0</v>
      </c>
      <c r="G9286" s="80">
        <v>48.0</v>
      </c>
      <c r="H9286" s="81">
        <v>310810.0</v>
      </c>
      <c r="I9286" s="81">
        <v>820000.0</v>
      </c>
      <c r="J9286" s="81">
        <v>402465.0</v>
      </c>
      <c r="K9286" s="81">
        <v>820000.0</v>
      </c>
      <c r="L9286" s="82">
        <v>0.1800015711227636</v>
      </c>
      <c r="N9286" s="83">
        <f t="shared" si="1"/>
        <v>0.1800015711</v>
      </c>
      <c r="O9286" s="83">
        <f t="shared" si="2"/>
        <v>0.1800015711</v>
      </c>
      <c r="Q9286" s="83">
        <f t="shared" si="3"/>
        <v>0.6209634146</v>
      </c>
      <c r="R9286" s="83">
        <f t="shared" si="4"/>
        <v>0.1800015711</v>
      </c>
      <c r="S9286" s="83" t="b">
        <f t="shared" si="5"/>
        <v>0</v>
      </c>
      <c r="T9286" s="72"/>
      <c r="U9286" s="72"/>
      <c r="V9286" s="72"/>
      <c r="W9286" s="72"/>
      <c r="X9286" s="72"/>
      <c r="Y9286" s="72"/>
      <c r="Z9286" s="72"/>
      <c r="AA9286" s="72"/>
      <c r="AB9286" s="72"/>
      <c r="AC9286" s="72"/>
      <c r="AD9286" s="72"/>
      <c r="AE9286" s="72"/>
      <c r="AF9286" s="72"/>
      <c r="AG9286" s="72"/>
      <c r="AH9286" s="72"/>
      <c r="AI9286" s="72"/>
      <c r="AJ9286" s="72"/>
      <c r="AK9286" s="72"/>
    </row>
    <row r="9287" ht="14.25" customHeight="1">
      <c r="A9287" s="78">
        <v>9284.0</v>
      </c>
      <c r="C9287" s="78" t="str">
        <f>VLOOKUP(G9287,[1]Macrodata_CCF!$A$3:$D$55,4,FALSE)</f>
        <v>#ERROR!</v>
      </c>
      <c r="E9287" s="79" t="str">
        <f>VLOOKUP(G9287,[1]Macrodata_CCF!$A$3:$B$55,2,FALSE)</f>
        <v>#ERROR!</v>
      </c>
      <c r="F9287" s="78">
        <v>0.0</v>
      </c>
      <c r="G9287" s="80">
        <v>40.0</v>
      </c>
      <c r="H9287" s="81">
        <v>0.0</v>
      </c>
      <c r="I9287" s="81">
        <v>670000.0</v>
      </c>
      <c r="J9287" s="81">
        <v>26800.0</v>
      </c>
      <c r="K9287" s="81">
        <v>670000.0</v>
      </c>
      <c r="L9287" s="82">
        <v>0.04</v>
      </c>
      <c r="N9287" s="83">
        <f t="shared" si="1"/>
        <v>0.04</v>
      </c>
      <c r="O9287" s="83">
        <f t="shared" si="2"/>
        <v>0.04</v>
      </c>
      <c r="Q9287" s="83">
        <f t="shared" si="3"/>
        <v>1</v>
      </c>
      <c r="R9287" s="83">
        <f t="shared" si="4"/>
        <v>0.04</v>
      </c>
      <c r="S9287" s="83" t="b">
        <f t="shared" si="5"/>
        <v>0</v>
      </c>
      <c r="T9287" s="72"/>
      <c r="U9287" s="72"/>
      <c r="V9287" s="72"/>
      <c r="W9287" s="72"/>
      <c r="X9287" s="72"/>
      <c r="Y9287" s="72"/>
      <c r="Z9287" s="72"/>
      <c r="AA9287" s="72"/>
      <c r="AB9287" s="72"/>
      <c r="AC9287" s="72"/>
      <c r="AD9287" s="72"/>
      <c r="AE9287" s="72"/>
      <c r="AF9287" s="72"/>
      <c r="AG9287" s="72"/>
      <c r="AH9287" s="72"/>
      <c r="AI9287" s="72"/>
      <c r="AJ9287" s="72"/>
      <c r="AK9287" s="72"/>
    </row>
    <row r="9288" ht="14.25" customHeight="1">
      <c r="A9288" s="78">
        <v>9285.0</v>
      </c>
      <c r="C9288" s="78" t="str">
        <f>VLOOKUP(G9288,[1]Macrodata_CCF!$A$3:$D$55,4,FALSE)</f>
        <v>#ERROR!</v>
      </c>
      <c r="E9288" s="79" t="str">
        <f>VLOOKUP(G9288,[1]Macrodata_CCF!$A$3:$B$55,2,FALSE)</f>
        <v>#ERROR!</v>
      </c>
      <c r="F9288" s="78">
        <v>0.0</v>
      </c>
      <c r="G9288" s="80">
        <v>43.0</v>
      </c>
      <c r="H9288" s="81">
        <v>9835.0</v>
      </c>
      <c r="I9288" s="81">
        <v>30000.0</v>
      </c>
      <c r="J9288" s="81">
        <v>12860.0</v>
      </c>
      <c r="K9288" s="81">
        <v>42000.0</v>
      </c>
      <c r="L9288" s="82">
        <v>0.1500123977188197</v>
      </c>
      <c r="N9288" s="83">
        <f t="shared" si="1"/>
        <v>0.1500123977</v>
      </c>
      <c r="O9288" s="83">
        <f t="shared" si="2"/>
        <v>0.1500123977</v>
      </c>
      <c r="Q9288" s="83">
        <f t="shared" si="3"/>
        <v>0.6721666667</v>
      </c>
      <c r="R9288" s="83">
        <f t="shared" si="4"/>
        <v>0.1500123977</v>
      </c>
      <c r="S9288" s="83" t="b">
        <f t="shared" si="5"/>
        <v>0</v>
      </c>
      <c r="T9288" s="72"/>
      <c r="U9288" s="72"/>
      <c r="V9288" s="72"/>
      <c r="W9288" s="72"/>
      <c r="X9288" s="72"/>
      <c r="Y9288" s="72"/>
      <c r="Z9288" s="72"/>
      <c r="AA9288" s="72"/>
      <c r="AB9288" s="72"/>
      <c r="AC9288" s="72"/>
      <c r="AD9288" s="72"/>
      <c r="AE9288" s="72"/>
      <c r="AF9288" s="72"/>
      <c r="AG9288" s="72"/>
      <c r="AH9288" s="72"/>
      <c r="AI9288" s="72"/>
      <c r="AJ9288" s="72"/>
      <c r="AK9288" s="72"/>
    </row>
    <row r="9289" ht="14.25" customHeight="1">
      <c r="A9289" s="78">
        <v>9286.0</v>
      </c>
      <c r="C9289" s="78" t="str">
        <f>VLOOKUP(G9289,[1]Macrodata_CCF!$A$3:$D$55,4,FALSE)</f>
        <v>#ERROR!</v>
      </c>
      <c r="E9289" s="79" t="str">
        <f>VLOOKUP(G9289,[1]Macrodata_CCF!$A$3:$B$55,2,FALSE)</f>
        <v>#ERROR!</v>
      </c>
      <c r="F9289" s="78">
        <v>0.0</v>
      </c>
      <c r="G9289" s="80">
        <v>38.0</v>
      </c>
      <c r="H9289" s="81">
        <v>168640.0</v>
      </c>
      <c r="I9289" s="81">
        <v>460000.0</v>
      </c>
      <c r="J9289" s="81">
        <v>186120.0</v>
      </c>
      <c r="K9289" s="81">
        <v>460000.0</v>
      </c>
      <c r="L9289" s="82">
        <v>0.0599945085118067</v>
      </c>
      <c r="N9289" s="83">
        <f t="shared" si="1"/>
        <v>0.05999450851</v>
      </c>
      <c r="O9289" s="83">
        <f t="shared" si="2"/>
        <v>0.05999450851</v>
      </c>
      <c r="Q9289" s="83">
        <f t="shared" si="3"/>
        <v>0.6333913043</v>
      </c>
      <c r="R9289" s="83">
        <f t="shared" si="4"/>
        <v>0.05999450851</v>
      </c>
      <c r="S9289" s="83" t="b">
        <f t="shared" si="5"/>
        <v>0</v>
      </c>
      <c r="T9289" s="72"/>
      <c r="U9289" s="72"/>
      <c r="V9289" s="72"/>
      <c r="W9289" s="72"/>
      <c r="X9289" s="72"/>
      <c r="Y9289" s="72"/>
      <c r="Z9289" s="72"/>
      <c r="AA9289" s="72"/>
      <c r="AB9289" s="72"/>
      <c r="AC9289" s="72"/>
      <c r="AD9289" s="72"/>
      <c r="AE9289" s="72"/>
      <c r="AF9289" s="72"/>
      <c r="AG9289" s="72"/>
      <c r="AH9289" s="72"/>
      <c r="AI9289" s="72"/>
      <c r="AJ9289" s="72"/>
      <c r="AK9289" s="72"/>
    </row>
    <row r="9290" ht="14.25" customHeight="1">
      <c r="A9290" s="78">
        <v>9287.0</v>
      </c>
      <c r="C9290" s="78" t="str">
        <f>VLOOKUP(G9290,[1]Macrodata_CCF!$A$3:$D$55,4,FALSE)</f>
        <v>#ERROR!</v>
      </c>
      <c r="E9290" s="79" t="str">
        <f>VLOOKUP(G9290,[1]Macrodata_CCF!$A$3:$B$55,2,FALSE)</f>
        <v>#ERROR!</v>
      </c>
      <c r="F9290" s="78">
        <v>1.0</v>
      </c>
      <c r="G9290" s="80">
        <v>13.0</v>
      </c>
      <c r="H9290" s="81">
        <v>446140.0</v>
      </c>
      <c r="I9290" s="81">
        <v>520000.0</v>
      </c>
      <c r="J9290" s="81">
        <v>530400.0</v>
      </c>
      <c r="K9290" s="81">
        <v>520000.0</v>
      </c>
      <c r="L9290" s="82">
        <v>1.140806932033577</v>
      </c>
      <c r="N9290" s="83">
        <f t="shared" si="1"/>
        <v>1.140806932</v>
      </c>
      <c r="O9290" s="83">
        <f t="shared" si="2"/>
        <v>1</v>
      </c>
      <c r="Q9290" s="83">
        <f t="shared" si="3"/>
        <v>0.1420384615</v>
      </c>
      <c r="R9290" s="83">
        <f t="shared" si="4"/>
        <v>1.140806932</v>
      </c>
      <c r="S9290" s="83" t="b">
        <f t="shared" si="5"/>
        <v>0</v>
      </c>
      <c r="T9290" s="72"/>
      <c r="U9290" s="72"/>
      <c r="V9290" s="72"/>
      <c r="W9290" s="72"/>
      <c r="X9290" s="72"/>
      <c r="Y9290" s="72"/>
      <c r="Z9290" s="72"/>
      <c r="AA9290" s="72"/>
      <c r="AB9290" s="72"/>
      <c r="AC9290" s="72"/>
      <c r="AD9290" s="72"/>
      <c r="AE9290" s="72"/>
      <c r="AF9290" s="72"/>
      <c r="AG9290" s="72"/>
      <c r="AH9290" s="72"/>
      <c r="AI9290" s="72"/>
      <c r="AJ9290" s="72"/>
      <c r="AK9290" s="72"/>
    </row>
    <row r="9291" ht="14.25" customHeight="1">
      <c r="A9291" s="78">
        <v>9288.0</v>
      </c>
      <c r="C9291" s="78" t="str">
        <f>VLOOKUP(G9291,[1]Macrodata_CCF!$A$3:$D$55,4,FALSE)</f>
        <v>#ERROR!</v>
      </c>
      <c r="E9291" s="79" t="str">
        <f>VLOOKUP(G9291,[1]Macrodata_CCF!$A$3:$B$55,2,FALSE)</f>
        <v>#ERROR!</v>
      </c>
      <c r="F9291" s="78">
        <v>0.0</v>
      </c>
      <c r="G9291" s="80">
        <v>11.0</v>
      </c>
      <c r="H9291" s="81">
        <v>167825.0</v>
      </c>
      <c r="I9291" s="81">
        <v>440000.0</v>
      </c>
      <c r="J9291" s="81">
        <v>214095.0</v>
      </c>
      <c r="K9291" s="81">
        <v>440000.0</v>
      </c>
      <c r="L9291" s="82">
        <v>0.1700009185266832</v>
      </c>
      <c r="N9291" s="83">
        <f t="shared" si="1"/>
        <v>0.1700009185</v>
      </c>
      <c r="O9291" s="83">
        <f t="shared" si="2"/>
        <v>0.1700009185</v>
      </c>
      <c r="Q9291" s="83">
        <f t="shared" si="3"/>
        <v>0.6185795455</v>
      </c>
      <c r="R9291" s="83">
        <f t="shared" si="4"/>
        <v>0.1700009185</v>
      </c>
      <c r="S9291" s="83" t="b">
        <f t="shared" si="5"/>
        <v>0</v>
      </c>
      <c r="T9291" s="72"/>
      <c r="U9291" s="72"/>
      <c r="V9291" s="72"/>
      <c r="W9291" s="72"/>
      <c r="X9291" s="72"/>
      <c r="Y9291" s="72"/>
      <c r="Z9291" s="72"/>
      <c r="AA9291" s="72"/>
      <c r="AB9291" s="72"/>
      <c r="AC9291" s="72"/>
      <c r="AD9291" s="72"/>
      <c r="AE9291" s="72"/>
      <c r="AF9291" s="72"/>
      <c r="AG9291" s="72"/>
      <c r="AH9291" s="72"/>
      <c r="AI9291" s="72"/>
      <c r="AJ9291" s="72"/>
      <c r="AK9291" s="72"/>
    </row>
    <row r="9292" ht="14.25" customHeight="1">
      <c r="A9292" s="78">
        <v>9289.0</v>
      </c>
      <c r="C9292" s="78" t="str">
        <f>VLOOKUP(G9292,[1]Macrodata_CCF!$A$3:$D$55,4,FALSE)</f>
        <v>#ERROR!</v>
      </c>
      <c r="E9292" s="79" t="str">
        <f>VLOOKUP(G9292,[1]Macrodata_CCF!$A$3:$B$55,2,FALSE)</f>
        <v>#ERROR!</v>
      </c>
      <c r="F9292" s="78">
        <v>0.0</v>
      </c>
      <c r="G9292" s="80">
        <v>12.0</v>
      </c>
      <c r="H9292" s="81">
        <v>190095.0</v>
      </c>
      <c r="I9292" s="81">
        <v>690000.0</v>
      </c>
      <c r="J9292" s="81">
        <v>360065.0</v>
      </c>
      <c r="K9292" s="81">
        <v>690000.0</v>
      </c>
      <c r="L9292" s="82">
        <v>0.3400046008741661</v>
      </c>
      <c r="N9292" s="83">
        <f t="shared" si="1"/>
        <v>0.3400046009</v>
      </c>
      <c r="O9292" s="83">
        <f t="shared" si="2"/>
        <v>0.3400046009</v>
      </c>
      <c r="Q9292" s="83">
        <f t="shared" si="3"/>
        <v>0.7245</v>
      </c>
      <c r="R9292" s="83">
        <f t="shared" si="4"/>
        <v>0.3400046009</v>
      </c>
      <c r="S9292" s="83" t="b">
        <f t="shared" si="5"/>
        <v>0</v>
      </c>
      <c r="T9292" s="72"/>
      <c r="U9292" s="72"/>
      <c r="V9292" s="72"/>
      <c r="W9292" s="72"/>
      <c r="X9292" s="72"/>
      <c r="Y9292" s="72"/>
      <c r="Z9292" s="72"/>
      <c r="AA9292" s="72"/>
      <c r="AB9292" s="72"/>
      <c r="AC9292" s="72"/>
      <c r="AD9292" s="72"/>
      <c r="AE9292" s="72"/>
      <c r="AF9292" s="72"/>
      <c r="AG9292" s="72"/>
      <c r="AH9292" s="72"/>
      <c r="AI9292" s="72"/>
      <c r="AJ9292" s="72"/>
      <c r="AK9292" s="72"/>
    </row>
    <row r="9293" ht="14.25" customHeight="1">
      <c r="A9293" s="78">
        <v>9290.0</v>
      </c>
      <c r="C9293" s="78" t="str">
        <f>VLOOKUP(G9293,[1]Macrodata_CCF!$A$3:$D$55,4,FALSE)</f>
        <v>#ERROR!</v>
      </c>
      <c r="E9293" s="79" t="str">
        <f>VLOOKUP(G9293,[1]Macrodata_CCF!$A$3:$B$55,2,FALSE)</f>
        <v>#ERROR!</v>
      </c>
      <c r="F9293" s="78">
        <v>0.0</v>
      </c>
      <c r="G9293" s="80">
        <v>17.0</v>
      </c>
      <c r="H9293" s="81">
        <v>19815.0</v>
      </c>
      <c r="I9293" s="81">
        <v>40000.0</v>
      </c>
      <c r="J9293" s="81">
        <v>16385.0</v>
      </c>
      <c r="K9293" s="81">
        <v>40000.0</v>
      </c>
      <c r="L9293" s="82">
        <v>-0.1699281644785732</v>
      </c>
      <c r="N9293" s="83">
        <f t="shared" si="1"/>
        <v>-0.1699281645</v>
      </c>
      <c r="O9293" s="83">
        <f t="shared" si="2"/>
        <v>0</v>
      </c>
      <c r="Q9293" s="83">
        <f t="shared" si="3"/>
        <v>0.504625</v>
      </c>
      <c r="R9293" s="83">
        <f t="shared" si="4"/>
        <v>-0.1699281645</v>
      </c>
      <c r="S9293" s="83" t="b">
        <f t="shared" si="5"/>
        <v>0</v>
      </c>
      <c r="T9293" s="72"/>
      <c r="U9293" s="72"/>
      <c r="V9293" s="72"/>
      <c r="W9293" s="72"/>
      <c r="X9293" s="72"/>
      <c r="Y9293" s="72"/>
      <c r="Z9293" s="72"/>
      <c r="AA9293" s="72"/>
      <c r="AB9293" s="72"/>
      <c r="AC9293" s="72"/>
      <c r="AD9293" s="72"/>
      <c r="AE9293" s="72"/>
      <c r="AF9293" s="72"/>
      <c r="AG9293" s="72"/>
      <c r="AH9293" s="72"/>
      <c r="AI9293" s="72"/>
      <c r="AJ9293" s="72"/>
      <c r="AK9293" s="72"/>
    </row>
    <row r="9294" ht="14.25" customHeight="1">
      <c r="A9294" s="78">
        <v>9291.0</v>
      </c>
      <c r="C9294" s="78" t="str">
        <f>VLOOKUP(G9294,[1]Macrodata_CCF!$A$3:$D$55,4,FALSE)</f>
        <v>#ERROR!</v>
      </c>
      <c r="E9294" s="79" t="str">
        <f>VLOOKUP(G9294,[1]Macrodata_CCF!$A$3:$B$55,2,FALSE)</f>
        <v>#ERROR!</v>
      </c>
      <c r="F9294" s="78">
        <v>0.0</v>
      </c>
      <c r="G9294" s="80">
        <v>50.0</v>
      </c>
      <c r="H9294" s="81">
        <v>431370.0</v>
      </c>
      <c r="I9294" s="81">
        <v>680000.0</v>
      </c>
      <c r="J9294" s="81">
        <v>463690.0</v>
      </c>
      <c r="K9294" s="81">
        <v>680000.0</v>
      </c>
      <c r="L9294" s="82">
        <v>0.1299923581225114</v>
      </c>
      <c r="N9294" s="83">
        <f t="shared" si="1"/>
        <v>0.1299923581</v>
      </c>
      <c r="O9294" s="83">
        <f t="shared" si="2"/>
        <v>0.1299923581</v>
      </c>
      <c r="Q9294" s="83">
        <f t="shared" si="3"/>
        <v>0.3656323529</v>
      </c>
      <c r="R9294" s="83">
        <f t="shared" si="4"/>
        <v>0.1299923581</v>
      </c>
      <c r="S9294" s="83" t="b">
        <f t="shared" si="5"/>
        <v>0</v>
      </c>
      <c r="T9294" s="72"/>
      <c r="U9294" s="72"/>
      <c r="V9294" s="72"/>
      <c r="W9294" s="72"/>
      <c r="X9294" s="72"/>
      <c r="Y9294" s="72"/>
      <c r="Z9294" s="72"/>
      <c r="AA9294" s="72"/>
      <c r="AB9294" s="72"/>
      <c r="AC9294" s="72"/>
      <c r="AD9294" s="72"/>
      <c r="AE9294" s="72"/>
      <c r="AF9294" s="72"/>
      <c r="AG9294" s="72"/>
      <c r="AH9294" s="72"/>
      <c r="AI9294" s="72"/>
      <c r="AJ9294" s="72"/>
      <c r="AK9294" s="72"/>
    </row>
    <row r="9295" ht="14.25" customHeight="1">
      <c r="A9295" s="78">
        <v>9292.0</v>
      </c>
      <c r="C9295" s="78" t="str">
        <f>VLOOKUP(G9295,[1]Macrodata_CCF!$A$3:$D$55,4,FALSE)</f>
        <v>#ERROR!</v>
      </c>
      <c r="E9295" s="79" t="str">
        <f>VLOOKUP(G9295,[1]Macrodata_CCF!$A$3:$B$55,2,FALSE)</f>
        <v>#ERROR!</v>
      </c>
      <c r="F9295" s="78">
        <v>0.0</v>
      </c>
      <c r="G9295" s="80">
        <v>43.0</v>
      </c>
      <c r="H9295" s="81">
        <v>18195.0</v>
      </c>
      <c r="I9295" s="81">
        <v>140000.0</v>
      </c>
      <c r="J9295" s="81">
        <v>41340.0</v>
      </c>
      <c r="K9295" s="81">
        <v>140000.0</v>
      </c>
      <c r="L9295" s="82">
        <v>0.1900168301793851</v>
      </c>
      <c r="N9295" s="83">
        <f t="shared" si="1"/>
        <v>0.1900168302</v>
      </c>
      <c r="O9295" s="83">
        <f t="shared" si="2"/>
        <v>0.1900168302</v>
      </c>
      <c r="Q9295" s="83">
        <f t="shared" si="3"/>
        <v>0.8700357143</v>
      </c>
      <c r="R9295" s="83">
        <f t="shared" si="4"/>
        <v>0.1900168302</v>
      </c>
      <c r="S9295" s="83" t="b">
        <f t="shared" si="5"/>
        <v>0</v>
      </c>
      <c r="T9295" s="72"/>
      <c r="U9295" s="72"/>
      <c r="V9295" s="72"/>
      <c r="W9295" s="72"/>
      <c r="X9295" s="72"/>
      <c r="Y9295" s="72"/>
      <c r="Z9295" s="72"/>
      <c r="AA9295" s="72"/>
      <c r="AB9295" s="72"/>
      <c r="AC9295" s="72"/>
      <c r="AD9295" s="72"/>
      <c r="AE9295" s="72"/>
      <c r="AF9295" s="72"/>
      <c r="AG9295" s="72"/>
      <c r="AH9295" s="72"/>
      <c r="AI9295" s="72"/>
      <c r="AJ9295" s="72"/>
      <c r="AK9295" s="72"/>
    </row>
    <row r="9296" ht="14.25" customHeight="1">
      <c r="A9296" s="78">
        <v>9293.0</v>
      </c>
      <c r="C9296" s="78" t="str">
        <f>VLOOKUP(G9296,[1]Macrodata_CCF!$A$3:$D$55,4,FALSE)</f>
        <v>#ERROR!</v>
      </c>
      <c r="E9296" s="79" t="str">
        <f>VLOOKUP(G9296,[1]Macrodata_CCF!$A$3:$B$55,2,FALSE)</f>
        <v>#ERROR!</v>
      </c>
      <c r="F9296" s="78">
        <v>0.0</v>
      </c>
      <c r="G9296" s="80">
        <v>23.0</v>
      </c>
      <c r="H9296" s="81">
        <v>0.0</v>
      </c>
      <c r="I9296" s="81">
        <v>100000.0</v>
      </c>
      <c r="J9296" s="81">
        <v>20000.0</v>
      </c>
      <c r="K9296" s="81">
        <v>100000.0</v>
      </c>
      <c r="L9296" s="82">
        <v>0.2</v>
      </c>
      <c r="N9296" s="83">
        <f t="shared" si="1"/>
        <v>0.2</v>
      </c>
      <c r="O9296" s="83">
        <f t="shared" si="2"/>
        <v>0.2</v>
      </c>
      <c r="Q9296" s="83">
        <f t="shared" si="3"/>
        <v>1</v>
      </c>
      <c r="R9296" s="83">
        <f t="shared" si="4"/>
        <v>0.2</v>
      </c>
      <c r="S9296" s="83" t="b">
        <f t="shared" si="5"/>
        <v>0</v>
      </c>
      <c r="T9296" s="72"/>
      <c r="U9296" s="72"/>
      <c r="V9296" s="72"/>
      <c r="W9296" s="72"/>
      <c r="X9296" s="72"/>
      <c r="Y9296" s="72"/>
      <c r="Z9296" s="72"/>
      <c r="AA9296" s="72"/>
      <c r="AB9296" s="72"/>
      <c r="AC9296" s="72"/>
      <c r="AD9296" s="72"/>
      <c r="AE9296" s="72"/>
      <c r="AF9296" s="72"/>
      <c r="AG9296" s="72"/>
      <c r="AH9296" s="72"/>
      <c r="AI9296" s="72"/>
      <c r="AJ9296" s="72"/>
      <c r="AK9296" s="72"/>
    </row>
    <row r="9297" ht="14.25" customHeight="1">
      <c r="A9297" s="78">
        <v>9294.0</v>
      </c>
      <c r="C9297" s="78" t="str">
        <f>VLOOKUP(G9297,[1]Macrodata_CCF!$A$3:$D$55,4,FALSE)</f>
        <v>#ERROR!</v>
      </c>
      <c r="E9297" s="79" t="str">
        <f>VLOOKUP(G9297,[1]Macrodata_CCF!$A$3:$B$55,2,FALSE)</f>
        <v>#ERROR!</v>
      </c>
      <c r="F9297" s="78">
        <v>0.0</v>
      </c>
      <c r="G9297" s="80">
        <v>43.0</v>
      </c>
      <c r="H9297" s="81">
        <v>0.0</v>
      </c>
      <c r="I9297" s="81">
        <v>380000.0</v>
      </c>
      <c r="J9297" s="81">
        <v>387600.0</v>
      </c>
      <c r="K9297" s="81">
        <v>380000.0</v>
      </c>
      <c r="L9297" s="82">
        <v>1.02</v>
      </c>
      <c r="N9297" s="83">
        <f t="shared" si="1"/>
        <v>1.02</v>
      </c>
      <c r="O9297" s="83">
        <f t="shared" si="2"/>
        <v>1</v>
      </c>
      <c r="Q9297" s="83">
        <f t="shared" si="3"/>
        <v>1</v>
      </c>
      <c r="R9297" s="83">
        <f t="shared" si="4"/>
        <v>1.02</v>
      </c>
      <c r="S9297" s="83" t="b">
        <f t="shared" si="5"/>
        <v>0</v>
      </c>
      <c r="T9297" s="72"/>
      <c r="U9297" s="72"/>
      <c r="V9297" s="72"/>
      <c r="W9297" s="72"/>
      <c r="X9297" s="72"/>
      <c r="Y9297" s="72"/>
      <c r="Z9297" s="72"/>
      <c r="AA9297" s="72"/>
      <c r="AB9297" s="72"/>
      <c r="AC9297" s="72"/>
      <c r="AD9297" s="72"/>
      <c r="AE9297" s="72"/>
      <c r="AF9297" s="72"/>
      <c r="AG9297" s="72"/>
      <c r="AH9297" s="72"/>
      <c r="AI9297" s="72"/>
      <c r="AJ9297" s="72"/>
      <c r="AK9297" s="72"/>
    </row>
    <row r="9298" ht="14.25" customHeight="1">
      <c r="A9298" s="78">
        <v>9295.0</v>
      </c>
      <c r="C9298" s="78" t="str">
        <f>VLOOKUP(G9298,[1]Macrodata_CCF!$A$3:$D$55,4,FALSE)</f>
        <v>#ERROR!</v>
      </c>
      <c r="E9298" s="79" t="str">
        <f>VLOOKUP(G9298,[1]Macrodata_CCF!$A$3:$B$55,2,FALSE)</f>
        <v>#ERROR!</v>
      </c>
      <c r="F9298" s="78">
        <v>0.0</v>
      </c>
      <c r="G9298" s="80">
        <v>4.0</v>
      </c>
      <c r="H9298" s="81">
        <v>0.0</v>
      </c>
      <c r="I9298" s="81">
        <v>440000.0</v>
      </c>
      <c r="J9298" s="81">
        <v>140800.0</v>
      </c>
      <c r="K9298" s="81">
        <v>440000.0</v>
      </c>
      <c r="L9298" s="82">
        <v>0.32</v>
      </c>
      <c r="N9298" s="83">
        <f t="shared" si="1"/>
        <v>0.32</v>
      </c>
      <c r="O9298" s="83">
        <f t="shared" si="2"/>
        <v>0.32</v>
      </c>
      <c r="Q9298" s="83">
        <f t="shared" si="3"/>
        <v>1</v>
      </c>
      <c r="R9298" s="83">
        <f t="shared" si="4"/>
        <v>0.32</v>
      </c>
      <c r="S9298" s="83" t="b">
        <f t="shared" si="5"/>
        <v>0</v>
      </c>
      <c r="T9298" s="72"/>
      <c r="U9298" s="72"/>
      <c r="V9298" s="72"/>
      <c r="W9298" s="72"/>
      <c r="X9298" s="72"/>
      <c r="Y9298" s="72"/>
      <c r="Z9298" s="72"/>
      <c r="AA9298" s="72"/>
      <c r="AB9298" s="72"/>
      <c r="AC9298" s="72"/>
      <c r="AD9298" s="72"/>
      <c r="AE9298" s="72"/>
      <c r="AF9298" s="72"/>
      <c r="AG9298" s="72"/>
      <c r="AH9298" s="72"/>
      <c r="AI9298" s="72"/>
      <c r="AJ9298" s="72"/>
      <c r="AK9298" s="72"/>
    </row>
    <row r="9299" ht="14.25" customHeight="1">
      <c r="A9299" s="78">
        <v>9296.0</v>
      </c>
      <c r="C9299" s="78" t="str">
        <f>VLOOKUP(G9299,[1]Macrodata_CCF!$A$3:$D$55,4,FALSE)</f>
        <v>#ERROR!</v>
      </c>
      <c r="E9299" s="79" t="str">
        <f>VLOOKUP(G9299,[1]Macrodata_CCF!$A$3:$B$55,2,FALSE)</f>
        <v>#ERROR!</v>
      </c>
      <c r="F9299" s="78">
        <v>0.0</v>
      </c>
      <c r="G9299" s="80">
        <v>9.0</v>
      </c>
      <c r="H9299" s="81">
        <v>307360.0</v>
      </c>
      <c r="I9299" s="81">
        <v>470000.0</v>
      </c>
      <c r="J9299" s="81">
        <v>354525.0</v>
      </c>
      <c r="K9299" s="81">
        <v>470000.0</v>
      </c>
      <c r="L9299" s="82">
        <v>0.2899963108706345</v>
      </c>
      <c r="N9299" s="83">
        <f t="shared" si="1"/>
        <v>0.2899963109</v>
      </c>
      <c r="O9299" s="83">
        <f t="shared" si="2"/>
        <v>0.2899963109</v>
      </c>
      <c r="Q9299" s="83">
        <f t="shared" si="3"/>
        <v>0.3460425532</v>
      </c>
      <c r="R9299" s="83">
        <f t="shared" si="4"/>
        <v>0.2899963109</v>
      </c>
      <c r="S9299" s="83" t="b">
        <f t="shared" si="5"/>
        <v>0</v>
      </c>
      <c r="T9299" s="72"/>
      <c r="U9299" s="72"/>
      <c r="V9299" s="72"/>
      <c r="W9299" s="72"/>
      <c r="X9299" s="72"/>
      <c r="Y9299" s="72"/>
      <c r="Z9299" s="72"/>
      <c r="AA9299" s="72"/>
      <c r="AB9299" s="72"/>
      <c r="AC9299" s="72"/>
      <c r="AD9299" s="72"/>
      <c r="AE9299" s="72"/>
      <c r="AF9299" s="72"/>
      <c r="AG9299" s="72"/>
      <c r="AH9299" s="72"/>
      <c r="AI9299" s="72"/>
      <c r="AJ9299" s="72"/>
      <c r="AK9299" s="72"/>
    </row>
    <row r="9300" ht="14.25" customHeight="1">
      <c r="A9300" s="78">
        <v>9297.0</v>
      </c>
      <c r="C9300" s="78" t="str">
        <f>VLOOKUP(G9300,[1]Macrodata_CCF!$A$3:$D$55,4,FALSE)</f>
        <v>#ERROR!</v>
      </c>
      <c r="E9300" s="79" t="str">
        <f>VLOOKUP(G9300,[1]Macrodata_CCF!$A$3:$B$55,2,FALSE)</f>
        <v>#ERROR!</v>
      </c>
      <c r="F9300" s="78">
        <v>0.0</v>
      </c>
      <c r="G9300" s="80">
        <v>43.0</v>
      </c>
      <c r="H9300" s="81">
        <v>146285.0</v>
      </c>
      <c r="I9300" s="81">
        <v>160000.0</v>
      </c>
      <c r="J9300" s="81">
        <v>149030.0</v>
      </c>
      <c r="K9300" s="81">
        <v>160000.0</v>
      </c>
      <c r="L9300" s="82">
        <v>0.2001458257382428</v>
      </c>
      <c r="N9300" s="83">
        <f t="shared" si="1"/>
        <v>0.2001458257</v>
      </c>
      <c r="O9300" s="83">
        <f t="shared" si="2"/>
        <v>0.2001458257</v>
      </c>
      <c r="Q9300" s="83">
        <f t="shared" si="3"/>
        <v>0.08571875</v>
      </c>
      <c r="R9300" s="83">
        <f t="shared" si="4"/>
        <v>0.01715625</v>
      </c>
      <c r="S9300" s="83" t="b">
        <f t="shared" si="5"/>
        <v>0</v>
      </c>
      <c r="T9300" s="72"/>
      <c r="U9300" s="72"/>
      <c r="V9300" s="72"/>
      <c r="W9300" s="72"/>
      <c r="X9300" s="72"/>
      <c r="Y9300" s="72"/>
      <c r="Z9300" s="72"/>
      <c r="AA9300" s="72"/>
      <c r="AB9300" s="72"/>
      <c r="AC9300" s="72"/>
      <c r="AD9300" s="72"/>
      <c r="AE9300" s="72"/>
      <c r="AF9300" s="72"/>
      <c r="AG9300" s="72"/>
      <c r="AH9300" s="72"/>
      <c r="AI9300" s="72"/>
      <c r="AJ9300" s="72"/>
      <c r="AK9300" s="72"/>
    </row>
    <row r="9301" ht="14.25" customHeight="1">
      <c r="A9301" s="78">
        <v>9298.0</v>
      </c>
      <c r="C9301" s="78" t="str">
        <f>VLOOKUP(G9301,[1]Macrodata_CCF!$A$3:$D$55,4,FALSE)</f>
        <v>#ERROR!</v>
      </c>
      <c r="E9301" s="79" t="str">
        <f>VLOOKUP(G9301,[1]Macrodata_CCF!$A$3:$B$55,2,FALSE)</f>
        <v>#ERROR!</v>
      </c>
      <c r="F9301" s="78">
        <v>0.0</v>
      </c>
      <c r="G9301" s="80">
        <v>45.0</v>
      </c>
      <c r="H9301" s="81">
        <v>0.0</v>
      </c>
      <c r="I9301" s="81">
        <v>350000.0</v>
      </c>
      <c r="J9301" s="81">
        <v>63000.0</v>
      </c>
      <c r="K9301" s="81">
        <v>455000.0</v>
      </c>
      <c r="L9301" s="82">
        <v>0.18</v>
      </c>
      <c r="N9301" s="83">
        <f t="shared" si="1"/>
        <v>0.18</v>
      </c>
      <c r="O9301" s="83">
        <f t="shared" si="2"/>
        <v>0.18</v>
      </c>
      <c r="Q9301" s="83">
        <f t="shared" si="3"/>
        <v>1</v>
      </c>
      <c r="R9301" s="83">
        <f t="shared" si="4"/>
        <v>0.18</v>
      </c>
      <c r="S9301" s="83" t="b">
        <f t="shared" si="5"/>
        <v>0</v>
      </c>
      <c r="T9301" s="72"/>
      <c r="U9301" s="72"/>
      <c r="V9301" s="72"/>
      <c r="W9301" s="72"/>
      <c r="X9301" s="72"/>
      <c r="Y9301" s="72"/>
      <c r="Z9301" s="72"/>
      <c r="AA9301" s="72"/>
      <c r="AB9301" s="72"/>
      <c r="AC9301" s="72"/>
      <c r="AD9301" s="72"/>
      <c r="AE9301" s="72"/>
      <c r="AF9301" s="72"/>
      <c r="AG9301" s="72"/>
      <c r="AH9301" s="72"/>
      <c r="AI9301" s="72"/>
      <c r="AJ9301" s="72"/>
      <c r="AK9301" s="72"/>
    </row>
    <row r="9302" ht="14.25" customHeight="1">
      <c r="A9302" s="78">
        <v>9299.0</v>
      </c>
      <c r="C9302" s="78" t="str">
        <f>VLOOKUP(G9302,[1]Macrodata_CCF!$A$3:$D$55,4,FALSE)</f>
        <v>#ERROR!</v>
      </c>
      <c r="E9302" s="79" t="str">
        <f>VLOOKUP(G9302,[1]Macrodata_CCF!$A$3:$B$55,2,FALSE)</f>
        <v>#ERROR!</v>
      </c>
      <c r="F9302" s="78">
        <v>0.0</v>
      </c>
      <c r="G9302" s="80">
        <v>17.0</v>
      </c>
      <c r="H9302" s="81">
        <v>471855.0</v>
      </c>
      <c r="I9302" s="81">
        <v>780000.0</v>
      </c>
      <c r="J9302" s="81">
        <v>795600.0</v>
      </c>
      <c r="K9302" s="81">
        <v>780000.0</v>
      </c>
      <c r="L9302" s="82">
        <v>1.050625517207808</v>
      </c>
      <c r="N9302" s="83">
        <f t="shared" si="1"/>
        <v>1.050625517</v>
      </c>
      <c r="O9302" s="83">
        <f t="shared" si="2"/>
        <v>1</v>
      </c>
      <c r="Q9302" s="83">
        <f t="shared" si="3"/>
        <v>0.3950576923</v>
      </c>
      <c r="R9302" s="83">
        <f t="shared" si="4"/>
        <v>1.050625517</v>
      </c>
      <c r="S9302" s="83" t="b">
        <f t="shared" si="5"/>
        <v>0</v>
      </c>
      <c r="T9302" s="72"/>
      <c r="U9302" s="72"/>
      <c r="V9302" s="72"/>
      <c r="W9302" s="72"/>
      <c r="X9302" s="72"/>
      <c r="Y9302" s="72"/>
      <c r="Z9302" s="72"/>
      <c r="AA9302" s="72"/>
      <c r="AB9302" s="72"/>
      <c r="AC9302" s="72"/>
      <c r="AD9302" s="72"/>
      <c r="AE9302" s="72"/>
      <c r="AF9302" s="72"/>
      <c r="AG9302" s="72"/>
      <c r="AH9302" s="72"/>
      <c r="AI9302" s="72"/>
      <c r="AJ9302" s="72"/>
      <c r="AK9302" s="72"/>
    </row>
    <row r="9303" ht="14.25" customHeight="1">
      <c r="A9303" s="78">
        <v>9300.0</v>
      </c>
      <c r="C9303" s="78" t="str">
        <f>VLOOKUP(G9303,[1]Macrodata_CCF!$A$3:$D$55,4,FALSE)</f>
        <v>#ERROR!</v>
      </c>
      <c r="E9303" s="79" t="str">
        <f>VLOOKUP(G9303,[1]Macrodata_CCF!$A$3:$B$55,2,FALSE)</f>
        <v>#ERROR!</v>
      </c>
      <c r="F9303" s="78">
        <v>0.0</v>
      </c>
      <c r="G9303" s="80">
        <v>28.0</v>
      </c>
      <c r="H9303" s="81">
        <v>0.0</v>
      </c>
      <c r="I9303" s="81">
        <v>530000.0</v>
      </c>
      <c r="J9303" s="81">
        <v>95400.0</v>
      </c>
      <c r="K9303" s="81">
        <v>530000.0</v>
      </c>
      <c r="L9303" s="82">
        <v>0.18</v>
      </c>
      <c r="N9303" s="83">
        <f t="shared" si="1"/>
        <v>0.18</v>
      </c>
      <c r="O9303" s="83">
        <f t="shared" si="2"/>
        <v>0.18</v>
      </c>
      <c r="Q9303" s="83">
        <f t="shared" si="3"/>
        <v>1</v>
      </c>
      <c r="R9303" s="83">
        <f t="shared" si="4"/>
        <v>0.18</v>
      </c>
      <c r="S9303" s="83" t="b">
        <f t="shared" si="5"/>
        <v>0</v>
      </c>
      <c r="T9303" s="72"/>
      <c r="U9303" s="72"/>
      <c r="V9303" s="72"/>
      <c r="W9303" s="72"/>
      <c r="X9303" s="72"/>
      <c r="Y9303" s="72"/>
      <c r="Z9303" s="72"/>
      <c r="AA9303" s="72"/>
      <c r="AB9303" s="72"/>
      <c r="AC9303" s="72"/>
      <c r="AD9303" s="72"/>
      <c r="AE9303" s="72"/>
      <c r="AF9303" s="72"/>
      <c r="AG9303" s="72"/>
      <c r="AH9303" s="72"/>
      <c r="AI9303" s="72"/>
      <c r="AJ9303" s="72"/>
      <c r="AK9303" s="72"/>
    </row>
    <row r="9304" ht="14.25" customHeight="1">
      <c r="A9304" s="78">
        <v>9301.0</v>
      </c>
      <c r="C9304" s="78" t="str">
        <f>VLOOKUP(G9304,[1]Macrodata_CCF!$A$3:$D$55,4,FALSE)</f>
        <v>#ERROR!</v>
      </c>
      <c r="E9304" s="79" t="str">
        <f>VLOOKUP(G9304,[1]Macrodata_CCF!$A$3:$B$55,2,FALSE)</f>
        <v>#ERROR!</v>
      </c>
      <c r="F9304" s="78">
        <v>0.0</v>
      </c>
      <c r="G9304" s="80">
        <v>13.0</v>
      </c>
      <c r="H9304" s="81">
        <v>162840.0</v>
      </c>
      <c r="I9304" s="81">
        <v>190000.0</v>
      </c>
      <c r="J9304" s="81">
        <v>166915.0</v>
      </c>
      <c r="K9304" s="81">
        <v>190000.0</v>
      </c>
      <c r="L9304" s="82">
        <v>0.1500368188512518</v>
      </c>
      <c r="N9304" s="83">
        <f t="shared" si="1"/>
        <v>0.1500368189</v>
      </c>
      <c r="O9304" s="83">
        <f t="shared" si="2"/>
        <v>0.1500368189</v>
      </c>
      <c r="Q9304" s="83">
        <f t="shared" si="3"/>
        <v>0.1429473684</v>
      </c>
      <c r="R9304" s="83">
        <f t="shared" si="4"/>
        <v>0.1500368189</v>
      </c>
      <c r="S9304" s="83" t="b">
        <f t="shared" si="5"/>
        <v>0</v>
      </c>
      <c r="T9304" s="72"/>
      <c r="U9304" s="72"/>
      <c r="V9304" s="72"/>
      <c r="W9304" s="72"/>
      <c r="X9304" s="72"/>
      <c r="Y9304" s="72"/>
      <c r="Z9304" s="72"/>
      <c r="AA9304" s="72"/>
      <c r="AB9304" s="72"/>
      <c r="AC9304" s="72"/>
      <c r="AD9304" s="72"/>
      <c r="AE9304" s="72"/>
      <c r="AF9304" s="72"/>
      <c r="AG9304" s="72"/>
      <c r="AH9304" s="72"/>
      <c r="AI9304" s="72"/>
      <c r="AJ9304" s="72"/>
      <c r="AK9304" s="72"/>
    </row>
    <row r="9305" ht="14.25" customHeight="1">
      <c r="A9305" s="78">
        <v>9302.0</v>
      </c>
      <c r="C9305" s="78" t="str">
        <f>VLOOKUP(G9305,[1]Macrodata_CCF!$A$3:$D$55,4,FALSE)</f>
        <v>#ERROR!</v>
      </c>
      <c r="E9305" s="79" t="str">
        <f>VLOOKUP(G9305,[1]Macrodata_CCF!$A$3:$B$55,2,FALSE)</f>
        <v>#ERROR!</v>
      </c>
      <c r="F9305" s="78">
        <v>1.0</v>
      </c>
      <c r="G9305" s="80">
        <v>3.0</v>
      </c>
      <c r="H9305" s="81">
        <v>132570.0</v>
      </c>
      <c r="I9305" s="81">
        <v>180000.0</v>
      </c>
      <c r="J9305" s="81">
        <v>155335.0</v>
      </c>
      <c r="K9305" s="81">
        <v>180000.0</v>
      </c>
      <c r="L9305" s="82">
        <v>0.4799704828167826</v>
      </c>
      <c r="N9305" s="83">
        <f t="shared" si="1"/>
        <v>0.4799704828</v>
      </c>
      <c r="O9305" s="83">
        <f t="shared" si="2"/>
        <v>0.4799704828</v>
      </c>
      <c r="Q9305" s="83">
        <f t="shared" si="3"/>
        <v>0.2635</v>
      </c>
      <c r="R9305" s="83">
        <f t="shared" si="4"/>
        <v>0.4799704828</v>
      </c>
      <c r="S9305" s="83" t="b">
        <f t="shared" si="5"/>
        <v>0</v>
      </c>
      <c r="T9305" s="72"/>
      <c r="U9305" s="72"/>
      <c r="V9305" s="72"/>
      <c r="W9305" s="72"/>
      <c r="X9305" s="72"/>
      <c r="Y9305" s="72"/>
      <c r="Z9305" s="72"/>
      <c r="AA9305" s="72"/>
      <c r="AB9305" s="72"/>
      <c r="AC9305" s="72"/>
      <c r="AD9305" s="72"/>
      <c r="AE9305" s="72"/>
      <c r="AF9305" s="72"/>
      <c r="AG9305" s="72"/>
      <c r="AH9305" s="72"/>
      <c r="AI9305" s="72"/>
      <c r="AJ9305" s="72"/>
      <c r="AK9305" s="72"/>
    </row>
    <row r="9306" ht="14.25" customHeight="1">
      <c r="A9306" s="78">
        <v>9303.0</v>
      </c>
      <c r="C9306" s="78" t="str">
        <f>VLOOKUP(G9306,[1]Macrodata_CCF!$A$3:$D$55,4,FALSE)</f>
        <v>#ERROR!</v>
      </c>
      <c r="E9306" s="79" t="str">
        <f>VLOOKUP(G9306,[1]Macrodata_CCF!$A$3:$B$55,2,FALSE)</f>
        <v>#ERROR!</v>
      </c>
      <c r="F9306" s="78">
        <v>1.0</v>
      </c>
      <c r="G9306" s="80">
        <v>43.0</v>
      </c>
      <c r="H9306" s="81">
        <v>10110.0</v>
      </c>
      <c r="I9306" s="81">
        <v>50000.0</v>
      </c>
      <c r="J9306" s="81">
        <v>9310.0</v>
      </c>
      <c r="K9306" s="81">
        <v>50000.0</v>
      </c>
      <c r="L9306" s="82">
        <v>-0.02005515166708448</v>
      </c>
      <c r="N9306" s="83">
        <f t="shared" si="1"/>
        <v>-0.02005515167</v>
      </c>
      <c r="O9306" s="83">
        <f t="shared" si="2"/>
        <v>0</v>
      </c>
      <c r="Q9306" s="83">
        <f t="shared" si="3"/>
        <v>0.7978</v>
      </c>
      <c r="R9306" s="83">
        <f t="shared" si="4"/>
        <v>-0.02005515167</v>
      </c>
      <c r="S9306" s="83" t="b">
        <f t="shared" si="5"/>
        <v>0</v>
      </c>
      <c r="T9306" s="72"/>
      <c r="U9306" s="72"/>
      <c r="V9306" s="72"/>
      <c r="W9306" s="72"/>
      <c r="X9306" s="72"/>
      <c r="Y9306" s="72"/>
      <c r="Z9306" s="72"/>
      <c r="AA9306" s="72"/>
      <c r="AB9306" s="72"/>
      <c r="AC9306" s="72"/>
      <c r="AD9306" s="72"/>
      <c r="AE9306" s="72"/>
      <c r="AF9306" s="72"/>
      <c r="AG9306" s="72"/>
      <c r="AH9306" s="72"/>
      <c r="AI9306" s="72"/>
      <c r="AJ9306" s="72"/>
      <c r="AK9306" s="72"/>
    </row>
    <row r="9307" ht="14.25" customHeight="1">
      <c r="A9307" s="78">
        <v>9304.0</v>
      </c>
      <c r="C9307" s="78" t="str">
        <f>VLOOKUP(G9307,[1]Macrodata_CCF!$A$3:$D$55,4,FALSE)</f>
        <v>#ERROR!</v>
      </c>
      <c r="E9307" s="79" t="str">
        <f>VLOOKUP(G9307,[1]Macrodata_CCF!$A$3:$B$55,2,FALSE)</f>
        <v>#ERROR!</v>
      </c>
      <c r="F9307" s="78">
        <v>0.0</v>
      </c>
      <c r="G9307" s="80">
        <v>45.0</v>
      </c>
      <c r="H9307" s="81">
        <v>230635.0</v>
      </c>
      <c r="I9307" s="81">
        <v>320000.0</v>
      </c>
      <c r="J9307" s="81">
        <v>246720.0</v>
      </c>
      <c r="K9307" s="81">
        <v>320000.0</v>
      </c>
      <c r="L9307" s="82">
        <v>0.1799921669557433</v>
      </c>
      <c r="N9307" s="83">
        <f t="shared" si="1"/>
        <v>0.179992167</v>
      </c>
      <c r="O9307" s="83">
        <f t="shared" si="2"/>
        <v>0.179992167</v>
      </c>
      <c r="Q9307" s="83">
        <f t="shared" si="3"/>
        <v>0.279265625</v>
      </c>
      <c r="R9307" s="83">
        <f t="shared" si="4"/>
        <v>0.179992167</v>
      </c>
      <c r="S9307" s="83" t="b">
        <f t="shared" si="5"/>
        <v>0</v>
      </c>
      <c r="T9307" s="72"/>
      <c r="U9307" s="72"/>
      <c r="V9307" s="72"/>
      <c r="W9307" s="72"/>
      <c r="X9307" s="72"/>
      <c r="Y9307" s="72"/>
      <c r="Z9307" s="72"/>
      <c r="AA9307" s="72"/>
      <c r="AB9307" s="72"/>
      <c r="AC9307" s="72"/>
      <c r="AD9307" s="72"/>
      <c r="AE9307" s="72"/>
      <c r="AF9307" s="72"/>
      <c r="AG9307" s="72"/>
      <c r="AH9307" s="72"/>
      <c r="AI9307" s="72"/>
      <c r="AJ9307" s="72"/>
      <c r="AK9307" s="72"/>
    </row>
    <row r="9308" ht="14.25" customHeight="1">
      <c r="A9308" s="78">
        <v>9305.0</v>
      </c>
      <c r="C9308" s="78" t="str">
        <f>VLOOKUP(G9308,[1]Macrodata_CCF!$A$3:$D$55,4,FALSE)</f>
        <v>#ERROR!</v>
      </c>
      <c r="E9308" s="79" t="str">
        <f>VLOOKUP(G9308,[1]Macrodata_CCF!$A$3:$B$55,2,FALSE)</f>
        <v>#ERROR!</v>
      </c>
      <c r="F9308" s="78">
        <v>0.0</v>
      </c>
      <c r="G9308" s="80">
        <v>27.0</v>
      </c>
      <c r="H9308" s="81">
        <v>0.0</v>
      </c>
      <c r="I9308" s="81">
        <v>950000.0</v>
      </c>
      <c r="J9308" s="81">
        <v>190000.0</v>
      </c>
      <c r="K9308" s="81">
        <v>1805000.0</v>
      </c>
      <c r="L9308" s="82">
        <v>0.2</v>
      </c>
      <c r="N9308" s="83">
        <f t="shared" si="1"/>
        <v>0.2</v>
      </c>
      <c r="O9308" s="83">
        <f t="shared" si="2"/>
        <v>0.2</v>
      </c>
      <c r="Q9308" s="83">
        <f t="shared" si="3"/>
        <v>1</v>
      </c>
      <c r="R9308" s="83">
        <f t="shared" si="4"/>
        <v>0.2</v>
      </c>
      <c r="S9308" s="83" t="b">
        <f t="shared" si="5"/>
        <v>0</v>
      </c>
      <c r="T9308" s="72"/>
      <c r="U9308" s="72"/>
      <c r="V9308" s="72"/>
      <c r="W9308" s="72"/>
      <c r="X9308" s="72"/>
      <c r="Y9308" s="72"/>
      <c r="Z9308" s="72"/>
      <c r="AA9308" s="72"/>
      <c r="AB9308" s="72"/>
      <c r="AC9308" s="72"/>
      <c r="AD9308" s="72"/>
      <c r="AE9308" s="72"/>
      <c r="AF9308" s="72"/>
      <c r="AG9308" s="72"/>
      <c r="AH9308" s="72"/>
      <c r="AI9308" s="72"/>
      <c r="AJ9308" s="72"/>
      <c r="AK9308" s="72"/>
    </row>
    <row r="9309" ht="14.25" customHeight="1">
      <c r="A9309" s="78">
        <v>9306.0</v>
      </c>
      <c r="C9309" s="78" t="str">
        <f>VLOOKUP(G9309,[1]Macrodata_CCF!$A$3:$D$55,4,FALSE)</f>
        <v>#ERROR!</v>
      </c>
      <c r="E9309" s="79" t="str">
        <f>VLOOKUP(G9309,[1]Macrodata_CCF!$A$3:$B$55,2,FALSE)</f>
        <v>#ERROR!</v>
      </c>
      <c r="F9309" s="78">
        <v>0.0</v>
      </c>
      <c r="G9309" s="80">
        <v>29.0</v>
      </c>
      <c r="H9309" s="81">
        <v>166170.0</v>
      </c>
      <c r="I9309" s="81">
        <v>610000.0</v>
      </c>
      <c r="J9309" s="81">
        <v>250500.0</v>
      </c>
      <c r="K9309" s="81">
        <v>610000.0</v>
      </c>
      <c r="L9309" s="82">
        <v>0.1900051821643422</v>
      </c>
      <c r="N9309" s="83">
        <f t="shared" si="1"/>
        <v>0.1900051822</v>
      </c>
      <c r="O9309" s="83">
        <f t="shared" si="2"/>
        <v>0.1900051822</v>
      </c>
      <c r="Q9309" s="83">
        <f t="shared" si="3"/>
        <v>0.7275901639</v>
      </c>
      <c r="R9309" s="83">
        <f t="shared" si="4"/>
        <v>0.1900051822</v>
      </c>
      <c r="S9309" s="83" t="b">
        <f t="shared" si="5"/>
        <v>0</v>
      </c>
      <c r="T9309" s="72"/>
      <c r="U9309" s="72"/>
      <c r="V9309" s="72"/>
      <c r="W9309" s="72"/>
      <c r="X9309" s="72"/>
      <c r="Y9309" s="72"/>
      <c r="Z9309" s="72"/>
      <c r="AA9309" s="72"/>
      <c r="AB9309" s="72"/>
      <c r="AC9309" s="72"/>
      <c r="AD9309" s="72"/>
      <c r="AE9309" s="72"/>
      <c r="AF9309" s="72"/>
      <c r="AG9309" s="72"/>
      <c r="AH9309" s="72"/>
      <c r="AI9309" s="72"/>
      <c r="AJ9309" s="72"/>
      <c r="AK9309" s="72"/>
    </row>
    <row r="9310" ht="14.25" customHeight="1">
      <c r="A9310" s="78">
        <v>9307.0</v>
      </c>
      <c r="C9310" s="78" t="str">
        <f>VLOOKUP(G9310,[1]Macrodata_CCF!$A$3:$D$55,4,FALSE)</f>
        <v>#ERROR!</v>
      </c>
      <c r="E9310" s="79" t="str">
        <f>VLOOKUP(G9310,[1]Macrodata_CCF!$A$3:$B$55,2,FALSE)</f>
        <v>#ERROR!</v>
      </c>
      <c r="F9310" s="78">
        <v>0.0</v>
      </c>
      <c r="G9310" s="80">
        <v>11.0</v>
      </c>
      <c r="H9310" s="81">
        <v>278915.0</v>
      </c>
      <c r="I9310" s="81">
        <v>360000.0</v>
      </c>
      <c r="J9310" s="81">
        <v>261885.0</v>
      </c>
      <c r="K9310" s="81">
        <v>360000.0</v>
      </c>
      <c r="L9310" s="82">
        <v>-0.2100265153850897</v>
      </c>
      <c r="N9310" s="83">
        <f t="shared" si="1"/>
        <v>-0.2100265154</v>
      </c>
      <c r="O9310" s="83">
        <f t="shared" si="2"/>
        <v>0</v>
      </c>
      <c r="Q9310" s="83">
        <f t="shared" si="3"/>
        <v>0.2252361111</v>
      </c>
      <c r="R9310" s="83">
        <f t="shared" si="4"/>
        <v>-0.2100265154</v>
      </c>
      <c r="S9310" s="83" t="b">
        <f t="shared" si="5"/>
        <v>0</v>
      </c>
      <c r="T9310" s="72"/>
      <c r="U9310" s="72"/>
      <c r="V9310" s="72"/>
      <c r="W9310" s="72"/>
      <c r="X9310" s="72"/>
      <c r="Y9310" s="72"/>
      <c r="Z9310" s="72"/>
      <c r="AA9310" s="72"/>
      <c r="AB9310" s="72"/>
      <c r="AC9310" s="72"/>
      <c r="AD9310" s="72"/>
      <c r="AE9310" s="72"/>
      <c r="AF9310" s="72"/>
      <c r="AG9310" s="72"/>
      <c r="AH9310" s="72"/>
      <c r="AI9310" s="72"/>
      <c r="AJ9310" s="72"/>
      <c r="AK9310" s="72"/>
    </row>
    <row r="9311" ht="14.25" customHeight="1">
      <c r="A9311" s="78">
        <v>9308.0</v>
      </c>
      <c r="C9311" s="78" t="str">
        <f>VLOOKUP(G9311,[1]Macrodata_CCF!$A$3:$D$55,4,FALSE)</f>
        <v>#ERROR!</v>
      </c>
      <c r="E9311" s="79" t="str">
        <f>VLOOKUP(G9311,[1]Macrodata_CCF!$A$3:$B$55,2,FALSE)</f>
        <v>#ERROR!</v>
      </c>
      <c r="F9311" s="78">
        <v>0.0</v>
      </c>
      <c r="G9311" s="80">
        <v>25.0</v>
      </c>
      <c r="H9311" s="81">
        <v>462050.0</v>
      </c>
      <c r="I9311" s="81">
        <v>660000.0</v>
      </c>
      <c r="J9311" s="81">
        <v>400685.0</v>
      </c>
      <c r="K9311" s="81">
        <v>660000.0</v>
      </c>
      <c r="L9311" s="82">
        <v>-0.3100025258903764</v>
      </c>
      <c r="N9311" s="83">
        <f t="shared" si="1"/>
        <v>-0.3100025259</v>
      </c>
      <c r="O9311" s="83">
        <f t="shared" si="2"/>
        <v>0</v>
      </c>
      <c r="Q9311" s="83">
        <f t="shared" si="3"/>
        <v>0.2999242424</v>
      </c>
      <c r="R9311" s="83">
        <f t="shared" si="4"/>
        <v>-0.3100025259</v>
      </c>
      <c r="S9311" s="83" t="b">
        <f t="shared" si="5"/>
        <v>0</v>
      </c>
      <c r="T9311" s="72"/>
      <c r="U9311" s="72"/>
      <c r="V9311" s="72"/>
      <c r="W9311" s="72"/>
      <c r="X9311" s="72"/>
      <c r="Y9311" s="72"/>
      <c r="Z9311" s="72"/>
      <c r="AA9311" s="72"/>
      <c r="AB9311" s="72"/>
      <c r="AC9311" s="72"/>
      <c r="AD9311" s="72"/>
      <c r="AE9311" s="72"/>
      <c r="AF9311" s="72"/>
      <c r="AG9311" s="72"/>
      <c r="AH9311" s="72"/>
      <c r="AI9311" s="72"/>
      <c r="AJ9311" s="72"/>
      <c r="AK9311" s="72"/>
    </row>
    <row r="9312" ht="14.25" customHeight="1">
      <c r="A9312" s="78">
        <v>9309.0</v>
      </c>
      <c r="C9312" s="78" t="str">
        <f>VLOOKUP(G9312,[1]Macrodata_CCF!$A$3:$D$55,4,FALSE)</f>
        <v>#ERROR!</v>
      </c>
      <c r="E9312" s="79" t="str">
        <f>VLOOKUP(G9312,[1]Macrodata_CCF!$A$3:$B$55,2,FALSE)</f>
        <v>#ERROR!</v>
      </c>
      <c r="F9312" s="78">
        <v>0.0</v>
      </c>
      <c r="G9312" s="80">
        <v>44.0</v>
      </c>
      <c r="H9312" s="81">
        <v>245175.0</v>
      </c>
      <c r="I9312" s="81">
        <v>310000.0</v>
      </c>
      <c r="J9312" s="81">
        <v>257490.0</v>
      </c>
      <c r="K9312" s="81">
        <v>310000.0</v>
      </c>
      <c r="L9312" s="82">
        <v>0.1899730042421905</v>
      </c>
      <c r="N9312" s="83">
        <f t="shared" si="1"/>
        <v>0.1899730042</v>
      </c>
      <c r="O9312" s="83">
        <f t="shared" si="2"/>
        <v>0.1899730042</v>
      </c>
      <c r="Q9312" s="83">
        <f t="shared" si="3"/>
        <v>0.2091129032</v>
      </c>
      <c r="R9312" s="83">
        <f t="shared" si="4"/>
        <v>0.1899730042</v>
      </c>
      <c r="S9312" s="83" t="b">
        <f t="shared" si="5"/>
        <v>0</v>
      </c>
      <c r="T9312" s="72"/>
      <c r="U9312" s="72"/>
      <c r="V9312" s="72"/>
      <c r="W9312" s="72"/>
      <c r="X9312" s="72"/>
      <c r="Y9312" s="72"/>
      <c r="Z9312" s="72"/>
      <c r="AA9312" s="72"/>
      <c r="AB9312" s="72"/>
      <c r="AC9312" s="72"/>
      <c r="AD9312" s="72"/>
      <c r="AE9312" s="72"/>
      <c r="AF9312" s="72"/>
      <c r="AG9312" s="72"/>
      <c r="AH9312" s="72"/>
      <c r="AI9312" s="72"/>
      <c r="AJ9312" s="72"/>
      <c r="AK9312" s="72"/>
    </row>
    <row r="9313" ht="14.25" customHeight="1">
      <c r="A9313" s="78">
        <v>9310.0</v>
      </c>
      <c r="C9313" s="78" t="str">
        <f>VLOOKUP(G9313,[1]Macrodata_CCF!$A$3:$D$55,4,FALSE)</f>
        <v>#ERROR!</v>
      </c>
      <c r="E9313" s="79" t="str">
        <f>VLOOKUP(G9313,[1]Macrodata_CCF!$A$3:$B$55,2,FALSE)</f>
        <v>#ERROR!</v>
      </c>
      <c r="F9313" s="78">
        <v>0.0</v>
      </c>
      <c r="G9313" s="80">
        <v>20.0</v>
      </c>
      <c r="H9313" s="81">
        <v>0.0</v>
      </c>
      <c r="I9313" s="81">
        <v>610000.0</v>
      </c>
      <c r="J9313" s="81">
        <v>115900.0</v>
      </c>
      <c r="K9313" s="81">
        <v>610000.0</v>
      </c>
      <c r="L9313" s="82">
        <v>0.19</v>
      </c>
      <c r="N9313" s="83">
        <f t="shared" si="1"/>
        <v>0.19</v>
      </c>
      <c r="O9313" s="83">
        <f t="shared" si="2"/>
        <v>0.19</v>
      </c>
      <c r="Q9313" s="83">
        <f t="shared" si="3"/>
        <v>1</v>
      </c>
      <c r="R9313" s="83">
        <f t="shared" si="4"/>
        <v>0.19</v>
      </c>
      <c r="S9313" s="83" t="b">
        <f t="shared" si="5"/>
        <v>0</v>
      </c>
      <c r="T9313" s="72"/>
      <c r="U9313" s="72"/>
      <c r="V9313" s="72"/>
      <c r="W9313" s="72"/>
      <c r="X9313" s="72"/>
      <c r="Y9313" s="72"/>
      <c r="Z9313" s="72"/>
      <c r="AA9313" s="72"/>
      <c r="AB9313" s="72"/>
      <c r="AC9313" s="72"/>
      <c r="AD9313" s="72"/>
      <c r="AE9313" s="72"/>
      <c r="AF9313" s="72"/>
      <c r="AG9313" s="72"/>
      <c r="AH9313" s="72"/>
      <c r="AI9313" s="72"/>
      <c r="AJ9313" s="72"/>
      <c r="AK9313" s="72"/>
    </row>
    <row r="9314" ht="14.25" customHeight="1">
      <c r="A9314" s="78">
        <v>9311.0</v>
      </c>
      <c r="C9314" s="78" t="str">
        <f>VLOOKUP(G9314,[1]Macrodata_CCF!$A$3:$D$55,4,FALSE)</f>
        <v>#ERROR!</v>
      </c>
      <c r="E9314" s="79" t="str">
        <f>VLOOKUP(G9314,[1]Macrodata_CCF!$A$3:$B$55,2,FALSE)</f>
        <v>#ERROR!</v>
      </c>
      <c r="F9314" s="78">
        <v>0.0</v>
      </c>
      <c r="G9314" s="80">
        <v>41.0</v>
      </c>
      <c r="H9314" s="81">
        <v>0.0</v>
      </c>
      <c r="I9314" s="81">
        <v>880000.0</v>
      </c>
      <c r="J9314" s="81">
        <v>316800.0</v>
      </c>
      <c r="K9314" s="81">
        <v>880000.0</v>
      </c>
      <c r="L9314" s="82">
        <v>0.36</v>
      </c>
      <c r="N9314" s="83">
        <f t="shared" si="1"/>
        <v>0.36</v>
      </c>
      <c r="O9314" s="83">
        <f t="shared" si="2"/>
        <v>0.36</v>
      </c>
      <c r="Q9314" s="83">
        <f t="shared" si="3"/>
        <v>1</v>
      </c>
      <c r="R9314" s="83">
        <f t="shared" si="4"/>
        <v>0.36</v>
      </c>
      <c r="S9314" s="83" t="b">
        <f t="shared" si="5"/>
        <v>0</v>
      </c>
      <c r="T9314" s="72"/>
      <c r="U9314" s="72"/>
      <c r="V9314" s="72"/>
      <c r="W9314" s="72"/>
      <c r="X9314" s="72"/>
      <c r="Y9314" s="72"/>
      <c r="Z9314" s="72"/>
      <c r="AA9314" s="72"/>
      <c r="AB9314" s="72"/>
      <c r="AC9314" s="72"/>
      <c r="AD9314" s="72"/>
      <c r="AE9314" s="72"/>
      <c r="AF9314" s="72"/>
      <c r="AG9314" s="72"/>
      <c r="AH9314" s="72"/>
      <c r="AI9314" s="72"/>
      <c r="AJ9314" s="72"/>
      <c r="AK9314" s="72"/>
    </row>
    <row r="9315" ht="14.25" customHeight="1">
      <c r="A9315" s="78">
        <v>9312.0</v>
      </c>
      <c r="C9315" s="78" t="str">
        <f>VLOOKUP(G9315,[1]Macrodata_CCF!$A$3:$D$55,4,FALSE)</f>
        <v>#ERROR!</v>
      </c>
      <c r="E9315" s="79" t="str">
        <f>VLOOKUP(G9315,[1]Macrodata_CCF!$A$3:$B$55,2,FALSE)</f>
        <v>#ERROR!</v>
      </c>
      <c r="F9315" s="78">
        <v>1.0</v>
      </c>
      <c r="G9315" s="80">
        <v>51.0</v>
      </c>
      <c r="H9315" s="81">
        <v>98015.0</v>
      </c>
      <c r="I9315" s="81">
        <v>290000.0</v>
      </c>
      <c r="J9315" s="81">
        <v>184410.0</v>
      </c>
      <c r="K9315" s="81">
        <v>290000.0</v>
      </c>
      <c r="L9315" s="82">
        <v>0.4500091152954658</v>
      </c>
      <c r="N9315" s="83">
        <f t="shared" si="1"/>
        <v>0.4500091153</v>
      </c>
      <c r="O9315" s="83">
        <f t="shared" si="2"/>
        <v>0.4500091153</v>
      </c>
      <c r="Q9315" s="83">
        <f t="shared" si="3"/>
        <v>0.6620172414</v>
      </c>
      <c r="R9315" s="83">
        <f t="shared" si="4"/>
        <v>0.4500091153</v>
      </c>
      <c r="S9315" s="83" t="b">
        <f t="shared" si="5"/>
        <v>0</v>
      </c>
      <c r="T9315" s="72"/>
      <c r="U9315" s="72"/>
      <c r="V9315" s="72"/>
      <c r="W9315" s="72"/>
      <c r="X9315" s="72"/>
      <c r="Y9315" s="72"/>
      <c r="Z9315" s="72"/>
      <c r="AA9315" s="72"/>
      <c r="AB9315" s="72"/>
      <c r="AC9315" s="72"/>
      <c r="AD9315" s="72"/>
      <c r="AE9315" s="72"/>
      <c r="AF9315" s="72"/>
      <c r="AG9315" s="72"/>
      <c r="AH9315" s="72"/>
      <c r="AI9315" s="72"/>
      <c r="AJ9315" s="72"/>
      <c r="AK9315" s="72"/>
    </row>
    <row r="9316" ht="14.25" customHeight="1">
      <c r="A9316" s="78">
        <v>9313.0</v>
      </c>
      <c r="C9316" s="78" t="str">
        <f>VLOOKUP(G9316,[1]Macrodata_CCF!$A$3:$D$55,4,FALSE)</f>
        <v>#ERROR!</v>
      </c>
      <c r="E9316" s="79" t="str">
        <f>VLOOKUP(G9316,[1]Macrodata_CCF!$A$3:$B$55,2,FALSE)</f>
        <v>#ERROR!</v>
      </c>
      <c r="F9316" s="78">
        <v>0.0</v>
      </c>
      <c r="G9316" s="80">
        <v>34.0</v>
      </c>
      <c r="H9316" s="81">
        <v>91225.0</v>
      </c>
      <c r="I9316" s="81">
        <v>490000.0</v>
      </c>
      <c r="J9316" s="81">
        <v>91225.0</v>
      </c>
      <c r="K9316" s="81">
        <v>490000.0</v>
      </c>
      <c r="L9316" s="82">
        <v>0.0</v>
      </c>
      <c r="N9316" s="83">
        <f t="shared" si="1"/>
        <v>0</v>
      </c>
      <c r="O9316" s="83">
        <f t="shared" si="2"/>
        <v>0</v>
      </c>
      <c r="Q9316" s="83">
        <f t="shared" si="3"/>
        <v>0.8138265306</v>
      </c>
      <c r="R9316" s="83">
        <f t="shared" si="4"/>
        <v>0</v>
      </c>
      <c r="S9316" s="83" t="b">
        <f t="shared" si="5"/>
        <v>0</v>
      </c>
      <c r="T9316" s="72"/>
      <c r="U9316" s="72"/>
      <c r="V9316" s="72"/>
      <c r="W9316" s="72"/>
      <c r="X9316" s="72"/>
      <c r="Y9316" s="72"/>
      <c r="Z9316" s="72"/>
      <c r="AA9316" s="72"/>
      <c r="AB9316" s="72"/>
      <c r="AC9316" s="72"/>
      <c r="AD9316" s="72"/>
      <c r="AE9316" s="72"/>
      <c r="AF9316" s="72"/>
      <c r="AG9316" s="72"/>
      <c r="AH9316" s="72"/>
      <c r="AI9316" s="72"/>
      <c r="AJ9316" s="72"/>
      <c r="AK9316" s="72"/>
    </row>
    <row r="9317" ht="14.25" customHeight="1">
      <c r="A9317" s="78">
        <v>9314.0</v>
      </c>
      <c r="C9317" s="78" t="str">
        <f>VLOOKUP(G9317,[1]Macrodata_CCF!$A$3:$D$55,4,FALSE)</f>
        <v>#ERROR!</v>
      </c>
      <c r="E9317" s="79" t="str">
        <f>VLOOKUP(G9317,[1]Macrodata_CCF!$A$3:$B$55,2,FALSE)</f>
        <v>#ERROR!</v>
      </c>
      <c r="F9317" s="78">
        <v>0.0</v>
      </c>
      <c r="G9317" s="80">
        <v>13.0</v>
      </c>
      <c r="H9317" s="81">
        <v>143150.0</v>
      </c>
      <c r="I9317" s="81">
        <v>450000.0</v>
      </c>
      <c r="J9317" s="81">
        <v>186110.0</v>
      </c>
      <c r="K9317" s="81">
        <v>450000.0</v>
      </c>
      <c r="L9317" s="82">
        <v>0.1400032589212971</v>
      </c>
      <c r="N9317" s="83">
        <f t="shared" si="1"/>
        <v>0.1400032589</v>
      </c>
      <c r="O9317" s="83">
        <f t="shared" si="2"/>
        <v>0.1400032589</v>
      </c>
      <c r="Q9317" s="83">
        <f t="shared" si="3"/>
        <v>0.6818888889</v>
      </c>
      <c r="R9317" s="83">
        <f t="shared" si="4"/>
        <v>0.1400032589</v>
      </c>
      <c r="S9317" s="83" t="b">
        <f t="shared" si="5"/>
        <v>0</v>
      </c>
      <c r="T9317" s="72"/>
      <c r="U9317" s="72"/>
      <c r="V9317" s="72"/>
      <c r="W9317" s="72"/>
      <c r="X9317" s="72"/>
      <c r="Y9317" s="72"/>
      <c r="Z9317" s="72"/>
      <c r="AA9317" s="72"/>
      <c r="AB9317" s="72"/>
      <c r="AC9317" s="72"/>
      <c r="AD9317" s="72"/>
      <c r="AE9317" s="72"/>
      <c r="AF9317" s="72"/>
      <c r="AG9317" s="72"/>
      <c r="AH9317" s="72"/>
      <c r="AI9317" s="72"/>
      <c r="AJ9317" s="72"/>
      <c r="AK9317" s="72"/>
    </row>
    <row r="9318" ht="14.25" customHeight="1">
      <c r="A9318" s="78">
        <v>9315.0</v>
      </c>
      <c r="C9318" s="78" t="str">
        <f>VLOOKUP(G9318,[1]Macrodata_CCF!$A$3:$D$55,4,FALSE)</f>
        <v>#ERROR!</v>
      </c>
      <c r="E9318" s="79" t="str">
        <f>VLOOKUP(G9318,[1]Macrodata_CCF!$A$3:$B$55,2,FALSE)</f>
        <v>#ERROR!</v>
      </c>
      <c r="F9318" s="78">
        <v>0.0</v>
      </c>
      <c r="G9318" s="80">
        <v>36.0</v>
      </c>
      <c r="H9318" s="81">
        <v>307275.0</v>
      </c>
      <c r="I9318" s="81">
        <v>320000.0</v>
      </c>
      <c r="J9318" s="81">
        <v>309820.0</v>
      </c>
      <c r="K9318" s="81">
        <v>480000.0</v>
      </c>
      <c r="L9318" s="82">
        <v>0.2</v>
      </c>
      <c r="N9318" s="83">
        <f t="shared" si="1"/>
        <v>0.2</v>
      </c>
      <c r="O9318" s="83">
        <f t="shared" si="2"/>
        <v>0.2</v>
      </c>
      <c r="Q9318" s="83">
        <f t="shared" si="3"/>
        <v>0.039765625</v>
      </c>
      <c r="R9318" s="83">
        <f t="shared" si="4"/>
        <v>0.007953125</v>
      </c>
      <c r="S9318" s="83" t="b">
        <f t="shared" si="5"/>
        <v>0</v>
      </c>
      <c r="T9318" s="72"/>
      <c r="U9318" s="72"/>
      <c r="V9318" s="72"/>
      <c r="W9318" s="72"/>
      <c r="X9318" s="72"/>
      <c r="Y9318" s="72"/>
      <c r="Z9318" s="72"/>
      <c r="AA9318" s="72"/>
      <c r="AB9318" s="72"/>
      <c r="AC9318" s="72"/>
      <c r="AD9318" s="72"/>
      <c r="AE9318" s="72"/>
      <c r="AF9318" s="72"/>
      <c r="AG9318" s="72"/>
      <c r="AH9318" s="72"/>
      <c r="AI9318" s="72"/>
      <c r="AJ9318" s="72"/>
      <c r="AK9318" s="72"/>
    </row>
    <row r="9319" ht="14.25" customHeight="1">
      <c r="A9319" s="78">
        <v>9316.0</v>
      </c>
      <c r="C9319" s="78" t="str">
        <f>VLOOKUP(G9319,[1]Macrodata_CCF!$A$3:$D$55,4,FALSE)</f>
        <v>#ERROR!</v>
      </c>
      <c r="E9319" s="79" t="str">
        <f>VLOOKUP(G9319,[1]Macrodata_CCF!$A$3:$B$55,2,FALSE)</f>
        <v>#ERROR!</v>
      </c>
      <c r="F9319" s="78">
        <v>1.0</v>
      </c>
      <c r="G9319" s="80">
        <v>22.0</v>
      </c>
      <c r="H9319" s="81">
        <v>78925.0</v>
      </c>
      <c r="I9319" s="81">
        <v>830000.0</v>
      </c>
      <c r="J9319" s="81">
        <v>499525.0</v>
      </c>
      <c r="K9319" s="81">
        <v>830000.0</v>
      </c>
      <c r="L9319" s="82">
        <v>0.5599973371500849</v>
      </c>
      <c r="N9319" s="83">
        <f t="shared" si="1"/>
        <v>0.5599973372</v>
      </c>
      <c r="O9319" s="83">
        <f t="shared" si="2"/>
        <v>0.5599973372</v>
      </c>
      <c r="Q9319" s="83">
        <f t="shared" si="3"/>
        <v>0.9049096386</v>
      </c>
      <c r="R9319" s="83">
        <f t="shared" si="4"/>
        <v>0.5599973372</v>
      </c>
      <c r="S9319" s="83" t="b">
        <f t="shared" si="5"/>
        <v>0</v>
      </c>
      <c r="T9319" s="72"/>
      <c r="U9319" s="72"/>
      <c r="V9319" s="72"/>
      <c r="W9319" s="72"/>
      <c r="X9319" s="72"/>
      <c r="Y9319" s="72"/>
      <c r="Z9319" s="72"/>
      <c r="AA9319" s="72"/>
      <c r="AB9319" s="72"/>
      <c r="AC9319" s="72"/>
      <c r="AD9319" s="72"/>
      <c r="AE9319" s="72"/>
      <c r="AF9319" s="72"/>
      <c r="AG9319" s="72"/>
      <c r="AH9319" s="72"/>
      <c r="AI9319" s="72"/>
      <c r="AJ9319" s="72"/>
      <c r="AK9319" s="72"/>
    </row>
    <row r="9320" ht="14.25" customHeight="1">
      <c r="A9320" s="78">
        <v>9317.0</v>
      </c>
      <c r="C9320" s="78" t="str">
        <f>VLOOKUP(G9320,[1]Macrodata_CCF!$A$3:$D$55,4,FALSE)</f>
        <v>#ERROR!</v>
      </c>
      <c r="E9320" s="79" t="str">
        <f>VLOOKUP(G9320,[1]Macrodata_CCF!$A$3:$B$55,2,FALSE)</f>
        <v>#ERROR!</v>
      </c>
      <c r="F9320" s="78">
        <v>0.0</v>
      </c>
      <c r="G9320" s="80">
        <v>49.0</v>
      </c>
      <c r="H9320" s="81">
        <v>196460.0</v>
      </c>
      <c r="I9320" s="81">
        <v>200000.0</v>
      </c>
      <c r="J9320" s="81">
        <v>196850.0</v>
      </c>
      <c r="K9320" s="81">
        <v>200000.0</v>
      </c>
      <c r="L9320" s="82">
        <v>0.1101694915254237</v>
      </c>
      <c r="N9320" s="83">
        <f t="shared" si="1"/>
        <v>0.1101694915</v>
      </c>
      <c r="O9320" s="83">
        <f t="shared" si="2"/>
        <v>0.1101694915</v>
      </c>
      <c r="Q9320" s="83">
        <f t="shared" si="3"/>
        <v>0.0177</v>
      </c>
      <c r="R9320" s="83">
        <f t="shared" si="4"/>
        <v>0.00195</v>
      </c>
      <c r="S9320" s="83" t="b">
        <f t="shared" si="5"/>
        <v>0</v>
      </c>
      <c r="T9320" s="72"/>
      <c r="U9320" s="72"/>
      <c r="V9320" s="72"/>
      <c r="W9320" s="72"/>
      <c r="X9320" s="72"/>
      <c r="Y9320" s="72"/>
      <c r="Z9320" s="72"/>
      <c r="AA9320" s="72"/>
      <c r="AB9320" s="72"/>
      <c r="AC9320" s="72"/>
      <c r="AD9320" s="72"/>
      <c r="AE9320" s="72"/>
      <c r="AF9320" s="72"/>
      <c r="AG9320" s="72"/>
      <c r="AH9320" s="72"/>
      <c r="AI9320" s="72"/>
      <c r="AJ9320" s="72"/>
      <c r="AK9320" s="72"/>
    </row>
    <row r="9321" ht="14.25" customHeight="1">
      <c r="A9321" s="78">
        <v>9318.0</v>
      </c>
      <c r="C9321" s="78" t="str">
        <f>VLOOKUP(G9321,[1]Macrodata_CCF!$A$3:$D$55,4,FALSE)</f>
        <v>#ERROR!</v>
      </c>
      <c r="E9321" s="79" t="str">
        <f>VLOOKUP(G9321,[1]Macrodata_CCF!$A$3:$B$55,2,FALSE)</f>
        <v>#ERROR!</v>
      </c>
      <c r="F9321" s="78">
        <v>0.0</v>
      </c>
      <c r="G9321" s="80">
        <v>22.0</v>
      </c>
      <c r="H9321" s="81">
        <v>221060.0</v>
      </c>
      <c r="I9321" s="81">
        <v>230000.0</v>
      </c>
      <c r="J9321" s="81">
        <v>234600.0</v>
      </c>
      <c r="K9321" s="81">
        <v>230000.0</v>
      </c>
      <c r="L9321" s="82">
        <v>1.514541387024608</v>
      </c>
      <c r="N9321" s="83">
        <f t="shared" si="1"/>
        <v>1.514541387</v>
      </c>
      <c r="O9321" s="83">
        <f t="shared" si="2"/>
        <v>1</v>
      </c>
      <c r="Q9321" s="83">
        <f t="shared" si="3"/>
        <v>0.03886956522</v>
      </c>
      <c r="R9321" s="83">
        <f t="shared" si="4"/>
        <v>0.05886956522</v>
      </c>
      <c r="S9321" s="83" t="b">
        <f t="shared" si="5"/>
        <v>1</v>
      </c>
      <c r="T9321" s="72"/>
      <c r="U9321" s="72"/>
      <c r="V9321" s="72"/>
      <c r="W9321" s="72"/>
      <c r="X9321" s="72"/>
      <c r="Y9321" s="72"/>
      <c r="Z9321" s="72"/>
      <c r="AA9321" s="72"/>
      <c r="AB9321" s="72"/>
      <c r="AC9321" s="72"/>
      <c r="AD9321" s="72"/>
      <c r="AE9321" s="72"/>
      <c r="AF9321" s="72"/>
      <c r="AG9321" s="72"/>
      <c r="AH9321" s="72"/>
      <c r="AI9321" s="72"/>
      <c r="AJ9321" s="72"/>
      <c r="AK9321" s="72"/>
    </row>
    <row r="9322" ht="14.25" customHeight="1">
      <c r="A9322" s="78">
        <v>9319.0</v>
      </c>
      <c r="C9322" s="78" t="str">
        <f>VLOOKUP(G9322,[1]Macrodata_CCF!$A$3:$D$55,4,FALSE)</f>
        <v>#ERROR!</v>
      </c>
      <c r="E9322" s="79" t="str">
        <f>VLOOKUP(G9322,[1]Macrodata_CCF!$A$3:$B$55,2,FALSE)</f>
        <v>#ERROR!</v>
      </c>
      <c r="F9322" s="78">
        <v>0.0</v>
      </c>
      <c r="G9322" s="80">
        <v>43.0</v>
      </c>
      <c r="H9322" s="81">
        <v>75380.0</v>
      </c>
      <c r="I9322" s="81">
        <v>130000.0</v>
      </c>
      <c r="J9322" s="81">
        <v>55170.0</v>
      </c>
      <c r="K9322" s="81">
        <v>130000.0</v>
      </c>
      <c r="L9322" s="82">
        <v>-0.3700109849871842</v>
      </c>
      <c r="N9322" s="83">
        <f t="shared" si="1"/>
        <v>-0.370010985</v>
      </c>
      <c r="O9322" s="83">
        <f t="shared" si="2"/>
        <v>0</v>
      </c>
      <c r="Q9322" s="83">
        <f t="shared" si="3"/>
        <v>0.4201538462</v>
      </c>
      <c r="R9322" s="83">
        <f t="shared" si="4"/>
        <v>-0.370010985</v>
      </c>
      <c r="S9322" s="83" t="b">
        <f t="shared" si="5"/>
        <v>0</v>
      </c>
      <c r="T9322" s="72"/>
      <c r="U9322" s="72"/>
      <c r="V9322" s="72"/>
      <c r="W9322" s="72"/>
      <c r="X9322" s="72"/>
      <c r="Y9322" s="72"/>
      <c r="Z9322" s="72"/>
      <c r="AA9322" s="72"/>
      <c r="AB9322" s="72"/>
      <c r="AC9322" s="72"/>
      <c r="AD9322" s="72"/>
      <c r="AE9322" s="72"/>
      <c r="AF9322" s="72"/>
      <c r="AG9322" s="72"/>
      <c r="AH9322" s="72"/>
      <c r="AI9322" s="72"/>
      <c r="AJ9322" s="72"/>
      <c r="AK9322" s="72"/>
    </row>
    <row r="9323" ht="14.25" customHeight="1">
      <c r="A9323" s="78">
        <v>9320.0</v>
      </c>
      <c r="C9323" s="78" t="str">
        <f>VLOOKUP(G9323,[1]Macrodata_CCF!$A$3:$D$55,4,FALSE)</f>
        <v>#ERROR!</v>
      </c>
      <c r="E9323" s="79" t="str">
        <f>VLOOKUP(G9323,[1]Macrodata_CCF!$A$3:$B$55,2,FALSE)</f>
        <v>#ERROR!</v>
      </c>
      <c r="F9323" s="78">
        <v>0.0</v>
      </c>
      <c r="G9323" s="80">
        <v>34.0</v>
      </c>
      <c r="H9323" s="81">
        <v>0.0</v>
      </c>
      <c r="I9323" s="81">
        <v>30000.0</v>
      </c>
      <c r="J9323" s="81">
        <v>4200.0</v>
      </c>
      <c r="K9323" s="81">
        <v>30000.0</v>
      </c>
      <c r="L9323" s="82">
        <v>0.14</v>
      </c>
      <c r="N9323" s="83">
        <f t="shared" si="1"/>
        <v>0.14</v>
      </c>
      <c r="O9323" s="83">
        <f t="shared" si="2"/>
        <v>0.14</v>
      </c>
      <c r="Q9323" s="83">
        <f t="shared" si="3"/>
        <v>1</v>
      </c>
      <c r="R9323" s="83">
        <f t="shared" si="4"/>
        <v>0.14</v>
      </c>
      <c r="S9323" s="83" t="b">
        <f t="shared" si="5"/>
        <v>0</v>
      </c>
      <c r="T9323" s="72"/>
      <c r="U9323" s="72"/>
      <c r="V9323" s="72"/>
      <c r="W9323" s="72"/>
      <c r="X9323" s="72"/>
      <c r="Y9323" s="72"/>
      <c r="Z9323" s="72"/>
      <c r="AA9323" s="72"/>
      <c r="AB9323" s="72"/>
      <c r="AC9323" s="72"/>
      <c r="AD9323" s="72"/>
      <c r="AE9323" s="72"/>
      <c r="AF9323" s="72"/>
      <c r="AG9323" s="72"/>
      <c r="AH9323" s="72"/>
      <c r="AI9323" s="72"/>
      <c r="AJ9323" s="72"/>
      <c r="AK9323" s="72"/>
    </row>
    <row r="9324" ht="14.25" customHeight="1">
      <c r="A9324" s="78">
        <v>9321.0</v>
      </c>
      <c r="C9324" s="78" t="str">
        <f>VLOOKUP(G9324,[1]Macrodata_CCF!$A$3:$D$55,4,FALSE)</f>
        <v>#ERROR!</v>
      </c>
      <c r="E9324" s="79" t="str">
        <f>VLOOKUP(G9324,[1]Macrodata_CCF!$A$3:$B$55,2,FALSE)</f>
        <v>#ERROR!</v>
      </c>
      <c r="F9324" s="78">
        <v>0.0</v>
      </c>
      <c r="G9324" s="80">
        <v>2.0</v>
      </c>
      <c r="H9324" s="81">
        <v>642560.0</v>
      </c>
      <c r="I9324" s="81">
        <v>990000.0</v>
      </c>
      <c r="J9324" s="81">
        <v>722470.0</v>
      </c>
      <c r="K9324" s="81">
        <v>990000.0</v>
      </c>
      <c r="L9324" s="82">
        <v>0.2299965461662445</v>
      </c>
      <c r="N9324" s="83">
        <f t="shared" si="1"/>
        <v>0.2299965462</v>
      </c>
      <c r="O9324" s="83">
        <f t="shared" si="2"/>
        <v>0.2299965462</v>
      </c>
      <c r="Q9324" s="83">
        <f t="shared" si="3"/>
        <v>0.3509494949</v>
      </c>
      <c r="R9324" s="83">
        <f t="shared" si="4"/>
        <v>0.2299965462</v>
      </c>
      <c r="S9324" s="83" t="b">
        <f t="shared" si="5"/>
        <v>0</v>
      </c>
      <c r="T9324" s="72"/>
      <c r="U9324" s="72"/>
      <c r="V9324" s="72"/>
      <c r="W9324" s="72"/>
      <c r="X9324" s="72"/>
      <c r="Y9324" s="72"/>
      <c r="Z9324" s="72"/>
      <c r="AA9324" s="72"/>
      <c r="AB9324" s="72"/>
      <c r="AC9324" s="72"/>
      <c r="AD9324" s="72"/>
      <c r="AE9324" s="72"/>
      <c r="AF9324" s="72"/>
      <c r="AG9324" s="72"/>
      <c r="AH9324" s="72"/>
      <c r="AI9324" s="72"/>
      <c r="AJ9324" s="72"/>
      <c r="AK9324" s="72"/>
    </row>
    <row r="9325" ht="14.25" customHeight="1">
      <c r="A9325" s="78">
        <v>9322.0</v>
      </c>
      <c r="C9325" s="78" t="str">
        <f>VLOOKUP(G9325,[1]Macrodata_CCF!$A$3:$D$55,4,FALSE)</f>
        <v>#ERROR!</v>
      </c>
      <c r="E9325" s="79" t="str">
        <f>VLOOKUP(G9325,[1]Macrodata_CCF!$A$3:$B$55,2,FALSE)</f>
        <v>#ERROR!</v>
      </c>
      <c r="F9325" s="78">
        <v>0.0</v>
      </c>
      <c r="G9325" s="80">
        <v>50.0</v>
      </c>
      <c r="H9325" s="81">
        <v>149940.0</v>
      </c>
      <c r="I9325" s="81">
        <v>490000.0</v>
      </c>
      <c r="J9325" s="81">
        <v>160140.0</v>
      </c>
      <c r="K9325" s="81">
        <v>490000.0</v>
      </c>
      <c r="L9325" s="82">
        <v>0.02999470681644416</v>
      </c>
      <c r="N9325" s="83">
        <f t="shared" si="1"/>
        <v>0.02999470682</v>
      </c>
      <c r="O9325" s="83">
        <f t="shared" si="2"/>
        <v>0.02999470682</v>
      </c>
      <c r="Q9325" s="83">
        <f t="shared" si="3"/>
        <v>0.694</v>
      </c>
      <c r="R9325" s="83">
        <f t="shared" si="4"/>
        <v>0.02999470682</v>
      </c>
      <c r="S9325" s="83" t="b">
        <f t="shared" si="5"/>
        <v>0</v>
      </c>
      <c r="T9325" s="72"/>
      <c r="U9325" s="72"/>
      <c r="V9325" s="72"/>
      <c r="W9325" s="72"/>
      <c r="X9325" s="72"/>
      <c r="Y9325" s="72"/>
      <c r="Z9325" s="72"/>
      <c r="AA9325" s="72"/>
      <c r="AB9325" s="72"/>
      <c r="AC9325" s="72"/>
      <c r="AD9325" s="72"/>
      <c r="AE9325" s="72"/>
      <c r="AF9325" s="72"/>
      <c r="AG9325" s="72"/>
      <c r="AH9325" s="72"/>
      <c r="AI9325" s="72"/>
      <c r="AJ9325" s="72"/>
      <c r="AK9325" s="72"/>
    </row>
    <row r="9326" ht="14.25" customHeight="1">
      <c r="A9326" s="78">
        <v>9323.0</v>
      </c>
      <c r="C9326" s="78" t="str">
        <f>VLOOKUP(G9326,[1]Macrodata_CCF!$A$3:$D$55,4,FALSE)</f>
        <v>#ERROR!</v>
      </c>
      <c r="E9326" s="79" t="str">
        <f>VLOOKUP(G9326,[1]Macrodata_CCF!$A$3:$B$55,2,FALSE)</f>
        <v>#ERROR!</v>
      </c>
      <c r="F9326" s="78">
        <v>1.0</v>
      </c>
      <c r="G9326" s="80">
        <v>49.0</v>
      </c>
      <c r="H9326" s="81">
        <v>3375.0</v>
      </c>
      <c r="I9326" s="81">
        <v>80000.0</v>
      </c>
      <c r="J9326" s="81">
        <v>39390.0</v>
      </c>
      <c r="K9326" s="81">
        <v>80000.0</v>
      </c>
      <c r="L9326" s="82">
        <v>0.4700163132137031</v>
      </c>
      <c r="N9326" s="83">
        <f t="shared" si="1"/>
        <v>0.4700163132</v>
      </c>
      <c r="O9326" s="83">
        <f t="shared" si="2"/>
        <v>0.4700163132</v>
      </c>
      <c r="Q9326" s="83">
        <f t="shared" si="3"/>
        <v>0.9578125</v>
      </c>
      <c r="R9326" s="83">
        <f t="shared" si="4"/>
        <v>0.4700163132</v>
      </c>
      <c r="S9326" s="83" t="b">
        <f t="shared" si="5"/>
        <v>0</v>
      </c>
      <c r="T9326" s="72"/>
      <c r="U9326" s="72"/>
      <c r="V9326" s="72"/>
      <c r="W9326" s="72"/>
      <c r="X9326" s="72"/>
      <c r="Y9326" s="72"/>
      <c r="Z9326" s="72"/>
      <c r="AA9326" s="72"/>
      <c r="AB9326" s="72"/>
      <c r="AC9326" s="72"/>
      <c r="AD9326" s="72"/>
      <c r="AE9326" s="72"/>
      <c r="AF9326" s="72"/>
      <c r="AG9326" s="72"/>
      <c r="AH9326" s="72"/>
      <c r="AI9326" s="72"/>
      <c r="AJ9326" s="72"/>
      <c r="AK9326" s="72"/>
    </row>
    <row r="9327" ht="14.25" customHeight="1">
      <c r="A9327" s="78">
        <v>9324.0</v>
      </c>
      <c r="C9327" s="78" t="str">
        <f>VLOOKUP(G9327,[1]Macrodata_CCF!$A$3:$D$55,4,FALSE)</f>
        <v>#ERROR!</v>
      </c>
      <c r="E9327" s="79" t="str">
        <f>VLOOKUP(G9327,[1]Macrodata_CCF!$A$3:$B$55,2,FALSE)</f>
        <v>#ERROR!</v>
      </c>
      <c r="F9327" s="78">
        <v>0.0</v>
      </c>
      <c r="G9327" s="80">
        <v>6.0</v>
      </c>
      <c r="H9327" s="81">
        <v>0.0</v>
      </c>
      <c r="I9327" s="81">
        <v>600000.0</v>
      </c>
      <c r="J9327" s="81">
        <v>612000.0</v>
      </c>
      <c r="K9327" s="81">
        <v>600000.0</v>
      </c>
      <c r="L9327" s="82">
        <v>1.02</v>
      </c>
      <c r="N9327" s="83">
        <f t="shared" si="1"/>
        <v>1.02</v>
      </c>
      <c r="O9327" s="83">
        <f t="shared" si="2"/>
        <v>1</v>
      </c>
      <c r="Q9327" s="83">
        <f t="shared" si="3"/>
        <v>1</v>
      </c>
      <c r="R9327" s="83">
        <f t="shared" si="4"/>
        <v>1.02</v>
      </c>
      <c r="S9327" s="83" t="b">
        <f t="shared" si="5"/>
        <v>0</v>
      </c>
      <c r="T9327" s="72"/>
      <c r="U9327" s="72"/>
      <c r="V9327" s="72"/>
      <c r="W9327" s="72"/>
      <c r="X9327" s="72"/>
      <c r="Y9327" s="72"/>
      <c r="Z9327" s="72"/>
      <c r="AA9327" s="72"/>
      <c r="AB9327" s="72"/>
      <c r="AC9327" s="72"/>
      <c r="AD9327" s="72"/>
      <c r="AE9327" s="72"/>
      <c r="AF9327" s="72"/>
      <c r="AG9327" s="72"/>
      <c r="AH9327" s="72"/>
      <c r="AI9327" s="72"/>
      <c r="AJ9327" s="72"/>
      <c r="AK9327" s="72"/>
    </row>
    <row r="9328" ht="14.25" customHeight="1">
      <c r="A9328" s="78">
        <v>9325.0</v>
      </c>
      <c r="C9328" s="78" t="str">
        <f>VLOOKUP(G9328,[1]Macrodata_CCF!$A$3:$D$55,4,FALSE)</f>
        <v>#ERROR!</v>
      </c>
      <c r="E9328" s="79" t="str">
        <f>VLOOKUP(G9328,[1]Macrodata_CCF!$A$3:$B$55,2,FALSE)</f>
        <v>#ERROR!</v>
      </c>
      <c r="F9328" s="78">
        <v>0.0</v>
      </c>
      <c r="G9328" s="80">
        <v>52.0</v>
      </c>
      <c r="H9328" s="81">
        <v>199560.0</v>
      </c>
      <c r="I9328" s="81">
        <v>680000.0</v>
      </c>
      <c r="J9328" s="81">
        <v>262015.0</v>
      </c>
      <c r="K9328" s="81">
        <v>680000.0</v>
      </c>
      <c r="L9328" s="82">
        <v>0.1299954208642078</v>
      </c>
      <c r="N9328" s="83">
        <f t="shared" si="1"/>
        <v>0.1299954209</v>
      </c>
      <c r="O9328" s="83">
        <f t="shared" si="2"/>
        <v>0.1299954209</v>
      </c>
      <c r="Q9328" s="83">
        <f t="shared" si="3"/>
        <v>0.7065294118</v>
      </c>
      <c r="R9328" s="83">
        <f t="shared" si="4"/>
        <v>0.1299954209</v>
      </c>
      <c r="S9328" s="83" t="b">
        <f t="shared" si="5"/>
        <v>0</v>
      </c>
      <c r="T9328" s="72"/>
      <c r="U9328" s="72"/>
      <c r="V9328" s="72"/>
      <c r="W9328" s="72"/>
      <c r="X9328" s="72"/>
      <c r="Y9328" s="72"/>
      <c r="Z9328" s="72"/>
      <c r="AA9328" s="72"/>
      <c r="AB9328" s="72"/>
      <c r="AC9328" s="72"/>
      <c r="AD9328" s="72"/>
      <c r="AE9328" s="72"/>
      <c r="AF9328" s="72"/>
      <c r="AG9328" s="72"/>
      <c r="AH9328" s="72"/>
      <c r="AI9328" s="72"/>
      <c r="AJ9328" s="72"/>
      <c r="AK9328" s="72"/>
    </row>
    <row r="9329" ht="14.25" customHeight="1">
      <c r="A9329" s="78">
        <v>9326.0</v>
      </c>
      <c r="C9329" s="78" t="str">
        <f>VLOOKUP(G9329,[1]Macrodata_CCF!$A$3:$D$55,4,FALSE)</f>
        <v>#ERROR!</v>
      </c>
      <c r="E9329" s="79" t="str">
        <f>VLOOKUP(G9329,[1]Macrodata_CCF!$A$3:$B$55,2,FALSE)</f>
        <v>#ERROR!</v>
      </c>
      <c r="F9329" s="78">
        <v>0.0</v>
      </c>
      <c r="G9329" s="80">
        <v>14.0</v>
      </c>
      <c r="H9329" s="81">
        <v>131470.0</v>
      </c>
      <c r="I9329" s="81">
        <v>570000.0</v>
      </c>
      <c r="J9329" s="81">
        <v>0.0</v>
      </c>
      <c r="K9329" s="81">
        <v>1140000.0</v>
      </c>
      <c r="L9329" s="82">
        <v>-0.2997970492326636</v>
      </c>
      <c r="N9329" s="83">
        <f t="shared" si="1"/>
        <v>-0.2997970492</v>
      </c>
      <c r="O9329" s="83">
        <f t="shared" si="2"/>
        <v>0</v>
      </c>
      <c r="Q9329" s="83">
        <f t="shared" si="3"/>
        <v>0.7693508772</v>
      </c>
      <c r="R9329" s="83">
        <f t="shared" si="4"/>
        <v>-0.2997970492</v>
      </c>
      <c r="S9329" s="83" t="b">
        <f t="shared" si="5"/>
        <v>0</v>
      </c>
      <c r="T9329" s="72"/>
      <c r="U9329" s="72"/>
      <c r="V9329" s="72"/>
      <c r="W9329" s="72"/>
      <c r="X9329" s="72"/>
      <c r="Y9329" s="72"/>
      <c r="Z9329" s="72"/>
      <c r="AA9329" s="72"/>
      <c r="AB9329" s="72"/>
      <c r="AC9329" s="72"/>
      <c r="AD9329" s="72"/>
      <c r="AE9329" s="72"/>
      <c r="AF9329" s="72"/>
      <c r="AG9329" s="72"/>
      <c r="AH9329" s="72"/>
      <c r="AI9329" s="72"/>
      <c r="AJ9329" s="72"/>
      <c r="AK9329" s="72"/>
    </row>
    <row r="9330" ht="14.25" customHeight="1">
      <c r="A9330" s="78">
        <v>9327.0</v>
      </c>
      <c r="C9330" s="78" t="str">
        <f>VLOOKUP(G9330,[1]Macrodata_CCF!$A$3:$D$55,4,FALSE)</f>
        <v>#ERROR!</v>
      </c>
      <c r="E9330" s="79" t="str">
        <f>VLOOKUP(G9330,[1]Macrodata_CCF!$A$3:$B$55,2,FALSE)</f>
        <v>#ERROR!</v>
      </c>
      <c r="F9330" s="78">
        <v>0.0</v>
      </c>
      <c r="G9330" s="80">
        <v>49.0</v>
      </c>
      <c r="H9330" s="81">
        <v>110540.0</v>
      </c>
      <c r="I9330" s="81">
        <v>350000.0</v>
      </c>
      <c r="J9330" s="81">
        <v>134485.0</v>
      </c>
      <c r="K9330" s="81">
        <v>350000.0</v>
      </c>
      <c r="L9330" s="82">
        <v>0.09999582393719202</v>
      </c>
      <c r="N9330" s="83">
        <f t="shared" si="1"/>
        <v>0.09999582394</v>
      </c>
      <c r="O9330" s="83">
        <f t="shared" si="2"/>
        <v>0.09999582394</v>
      </c>
      <c r="Q9330" s="83">
        <f t="shared" si="3"/>
        <v>0.6841714286</v>
      </c>
      <c r="R9330" s="83">
        <f t="shared" si="4"/>
        <v>0.09999582394</v>
      </c>
      <c r="S9330" s="83" t="b">
        <f t="shared" si="5"/>
        <v>0</v>
      </c>
      <c r="T9330" s="72"/>
      <c r="U9330" s="72"/>
      <c r="V9330" s="72"/>
      <c r="W9330" s="72"/>
      <c r="X9330" s="72"/>
      <c r="Y9330" s="72"/>
      <c r="Z9330" s="72"/>
      <c r="AA9330" s="72"/>
      <c r="AB9330" s="72"/>
      <c r="AC9330" s="72"/>
      <c r="AD9330" s="72"/>
      <c r="AE9330" s="72"/>
      <c r="AF9330" s="72"/>
      <c r="AG9330" s="72"/>
      <c r="AH9330" s="72"/>
      <c r="AI9330" s="72"/>
      <c r="AJ9330" s="72"/>
      <c r="AK9330" s="72"/>
    </row>
    <row r="9331" ht="14.25" customHeight="1">
      <c r="A9331" s="78">
        <v>9328.0</v>
      </c>
      <c r="C9331" s="78" t="str">
        <f>VLOOKUP(G9331,[1]Macrodata_CCF!$A$3:$D$55,4,FALSE)</f>
        <v>#ERROR!</v>
      </c>
      <c r="E9331" s="79" t="str">
        <f>VLOOKUP(G9331,[1]Macrodata_CCF!$A$3:$B$55,2,FALSE)</f>
        <v>#ERROR!</v>
      </c>
      <c r="F9331" s="78">
        <v>1.0</v>
      </c>
      <c r="G9331" s="80">
        <v>37.0</v>
      </c>
      <c r="H9331" s="81">
        <v>196955.0</v>
      </c>
      <c r="I9331" s="81">
        <v>640000.0</v>
      </c>
      <c r="J9331" s="81">
        <v>77335.0</v>
      </c>
      <c r="K9331" s="81">
        <v>640000.0</v>
      </c>
      <c r="L9331" s="82">
        <v>-0.2699951472198084</v>
      </c>
      <c r="N9331" s="83">
        <f t="shared" si="1"/>
        <v>-0.2699951472</v>
      </c>
      <c r="O9331" s="83">
        <f t="shared" si="2"/>
        <v>0</v>
      </c>
      <c r="Q9331" s="83">
        <f t="shared" si="3"/>
        <v>0.6922578125</v>
      </c>
      <c r="R9331" s="83">
        <f t="shared" si="4"/>
        <v>-0.2699951472</v>
      </c>
      <c r="S9331" s="83" t="b">
        <f t="shared" si="5"/>
        <v>0</v>
      </c>
      <c r="T9331" s="72"/>
      <c r="U9331" s="72"/>
      <c r="V9331" s="72"/>
      <c r="W9331" s="72"/>
      <c r="X9331" s="72"/>
      <c r="Y9331" s="72"/>
      <c r="Z9331" s="72"/>
      <c r="AA9331" s="72"/>
      <c r="AB9331" s="72"/>
      <c r="AC9331" s="72"/>
      <c r="AD9331" s="72"/>
      <c r="AE9331" s="72"/>
      <c r="AF9331" s="72"/>
      <c r="AG9331" s="72"/>
      <c r="AH9331" s="72"/>
      <c r="AI9331" s="72"/>
      <c r="AJ9331" s="72"/>
      <c r="AK9331" s="72"/>
    </row>
    <row r="9332" ht="14.25" customHeight="1">
      <c r="A9332" s="78">
        <v>9329.0</v>
      </c>
      <c r="C9332" s="78" t="str">
        <f>VLOOKUP(G9332,[1]Macrodata_CCF!$A$3:$D$55,4,FALSE)</f>
        <v>#ERROR!</v>
      </c>
      <c r="E9332" s="79" t="str">
        <f>VLOOKUP(G9332,[1]Macrodata_CCF!$A$3:$B$55,2,FALSE)</f>
        <v>#ERROR!</v>
      </c>
      <c r="F9332" s="78">
        <v>0.0</v>
      </c>
      <c r="G9332" s="80">
        <v>6.0</v>
      </c>
      <c r="H9332" s="81">
        <v>653255.0</v>
      </c>
      <c r="I9332" s="81">
        <v>950000.0</v>
      </c>
      <c r="J9332" s="81">
        <v>736345.0</v>
      </c>
      <c r="K9332" s="81">
        <v>1710000.0</v>
      </c>
      <c r="L9332" s="82">
        <v>0.2800047178553977</v>
      </c>
      <c r="N9332" s="83">
        <f t="shared" si="1"/>
        <v>0.2800047179</v>
      </c>
      <c r="O9332" s="83">
        <f t="shared" si="2"/>
        <v>0.2800047179</v>
      </c>
      <c r="Q9332" s="83">
        <f t="shared" si="3"/>
        <v>0.3123631579</v>
      </c>
      <c r="R9332" s="83">
        <f t="shared" si="4"/>
        <v>0.2800047179</v>
      </c>
      <c r="S9332" s="83" t="b">
        <f t="shared" si="5"/>
        <v>0</v>
      </c>
      <c r="T9332" s="72"/>
      <c r="U9332" s="72"/>
      <c r="V9332" s="72"/>
      <c r="W9332" s="72"/>
      <c r="X9332" s="72"/>
      <c r="Y9332" s="72"/>
      <c r="Z9332" s="72"/>
      <c r="AA9332" s="72"/>
      <c r="AB9332" s="72"/>
      <c r="AC9332" s="72"/>
      <c r="AD9332" s="72"/>
      <c r="AE9332" s="72"/>
      <c r="AF9332" s="72"/>
      <c r="AG9332" s="72"/>
      <c r="AH9332" s="72"/>
      <c r="AI9332" s="72"/>
      <c r="AJ9332" s="72"/>
      <c r="AK9332" s="72"/>
    </row>
    <row r="9333" ht="14.25" customHeight="1">
      <c r="A9333" s="78">
        <v>9330.0</v>
      </c>
      <c r="C9333" s="78" t="str">
        <f>VLOOKUP(G9333,[1]Macrodata_CCF!$A$3:$D$55,4,FALSE)</f>
        <v>#ERROR!</v>
      </c>
      <c r="E9333" s="79" t="str">
        <f>VLOOKUP(G9333,[1]Macrodata_CCF!$A$3:$B$55,2,FALSE)</f>
        <v>#ERROR!</v>
      </c>
      <c r="F9333" s="78">
        <v>0.0</v>
      </c>
      <c r="G9333" s="80">
        <v>46.0</v>
      </c>
      <c r="H9333" s="81">
        <v>189525.0</v>
      </c>
      <c r="I9333" s="81">
        <v>560000.0</v>
      </c>
      <c r="J9333" s="81">
        <v>252505.0</v>
      </c>
      <c r="K9333" s="81">
        <v>560000.0</v>
      </c>
      <c r="L9333" s="82">
        <v>0.1699979755719009</v>
      </c>
      <c r="N9333" s="83">
        <f t="shared" si="1"/>
        <v>0.1699979756</v>
      </c>
      <c r="O9333" s="83">
        <f t="shared" si="2"/>
        <v>0.1699979756</v>
      </c>
      <c r="Q9333" s="83">
        <f t="shared" si="3"/>
        <v>0.6615625</v>
      </c>
      <c r="R9333" s="83">
        <f t="shared" si="4"/>
        <v>0.1699979756</v>
      </c>
      <c r="S9333" s="83" t="b">
        <f t="shared" si="5"/>
        <v>0</v>
      </c>
      <c r="T9333" s="72"/>
      <c r="U9333" s="72"/>
      <c r="V9333" s="72"/>
      <c r="W9333" s="72"/>
      <c r="X9333" s="72"/>
      <c r="Y9333" s="72"/>
      <c r="Z9333" s="72"/>
      <c r="AA9333" s="72"/>
      <c r="AB9333" s="72"/>
      <c r="AC9333" s="72"/>
      <c r="AD9333" s="72"/>
      <c r="AE9333" s="72"/>
      <c r="AF9333" s="72"/>
      <c r="AG9333" s="72"/>
      <c r="AH9333" s="72"/>
      <c r="AI9333" s="72"/>
      <c r="AJ9333" s="72"/>
      <c r="AK9333" s="72"/>
    </row>
    <row r="9334" ht="14.25" customHeight="1">
      <c r="A9334" s="78">
        <v>9331.0</v>
      </c>
      <c r="C9334" s="78" t="str">
        <f>VLOOKUP(G9334,[1]Macrodata_CCF!$A$3:$D$55,4,FALSE)</f>
        <v>#ERROR!</v>
      </c>
      <c r="E9334" s="79" t="str">
        <f>VLOOKUP(G9334,[1]Macrodata_CCF!$A$3:$B$55,2,FALSE)</f>
        <v>#ERROR!</v>
      </c>
      <c r="F9334" s="78">
        <v>0.0</v>
      </c>
      <c r="G9334" s="80">
        <v>43.0</v>
      </c>
      <c r="H9334" s="81">
        <v>0.0</v>
      </c>
      <c r="I9334" s="81">
        <v>270000.0</v>
      </c>
      <c r="J9334" s="81">
        <v>45900.0</v>
      </c>
      <c r="K9334" s="81">
        <v>270000.0</v>
      </c>
      <c r="L9334" s="82">
        <v>0.17</v>
      </c>
      <c r="N9334" s="83">
        <f t="shared" si="1"/>
        <v>0.17</v>
      </c>
      <c r="O9334" s="83">
        <f t="shared" si="2"/>
        <v>0.17</v>
      </c>
      <c r="Q9334" s="83">
        <f t="shared" si="3"/>
        <v>1</v>
      </c>
      <c r="R9334" s="83">
        <f t="shared" si="4"/>
        <v>0.17</v>
      </c>
      <c r="S9334" s="83" t="b">
        <f t="shared" si="5"/>
        <v>0</v>
      </c>
      <c r="T9334" s="72"/>
      <c r="U9334" s="72"/>
      <c r="V9334" s="72"/>
      <c r="W9334" s="72"/>
      <c r="X9334" s="72"/>
      <c r="Y9334" s="72"/>
      <c r="Z9334" s="72"/>
      <c r="AA9334" s="72"/>
      <c r="AB9334" s="72"/>
      <c r="AC9334" s="72"/>
      <c r="AD9334" s="72"/>
      <c r="AE9334" s="72"/>
      <c r="AF9334" s="72"/>
      <c r="AG9334" s="72"/>
      <c r="AH9334" s="72"/>
      <c r="AI9334" s="72"/>
      <c r="AJ9334" s="72"/>
      <c r="AK9334" s="72"/>
    </row>
    <row r="9335" ht="14.25" customHeight="1">
      <c r="A9335" s="78">
        <v>9332.0</v>
      </c>
      <c r="C9335" s="78" t="str">
        <f>VLOOKUP(G9335,[1]Macrodata_CCF!$A$3:$D$55,4,FALSE)</f>
        <v>#ERROR!</v>
      </c>
      <c r="E9335" s="79" t="str">
        <f>VLOOKUP(G9335,[1]Macrodata_CCF!$A$3:$B$55,2,FALSE)</f>
        <v>#ERROR!</v>
      </c>
      <c r="F9335" s="78">
        <v>0.0</v>
      </c>
      <c r="G9335" s="80">
        <v>22.0</v>
      </c>
      <c r="H9335" s="81">
        <v>115855.0</v>
      </c>
      <c r="I9335" s="81">
        <v>350000.0</v>
      </c>
      <c r="J9335" s="81">
        <v>162685.0</v>
      </c>
      <c r="K9335" s="81">
        <v>350000.0</v>
      </c>
      <c r="L9335" s="82">
        <v>0.2000042708578018</v>
      </c>
      <c r="N9335" s="83">
        <f t="shared" si="1"/>
        <v>0.2000042709</v>
      </c>
      <c r="O9335" s="83">
        <f t="shared" si="2"/>
        <v>0.2000042709</v>
      </c>
      <c r="Q9335" s="83">
        <f t="shared" si="3"/>
        <v>0.6689857143</v>
      </c>
      <c r="R9335" s="83">
        <f t="shared" si="4"/>
        <v>0.2000042709</v>
      </c>
      <c r="S9335" s="83" t="b">
        <f t="shared" si="5"/>
        <v>0</v>
      </c>
      <c r="T9335" s="72"/>
      <c r="U9335" s="72"/>
      <c r="V9335" s="72"/>
      <c r="W9335" s="72"/>
      <c r="X9335" s="72"/>
      <c r="Y9335" s="72"/>
      <c r="Z9335" s="72"/>
      <c r="AA9335" s="72"/>
      <c r="AB9335" s="72"/>
      <c r="AC9335" s="72"/>
      <c r="AD9335" s="72"/>
      <c r="AE9335" s="72"/>
      <c r="AF9335" s="72"/>
      <c r="AG9335" s="72"/>
      <c r="AH9335" s="72"/>
      <c r="AI9335" s="72"/>
      <c r="AJ9335" s="72"/>
      <c r="AK9335" s="72"/>
    </row>
    <row r="9336" ht="14.25" customHeight="1">
      <c r="A9336" s="78">
        <v>9333.0</v>
      </c>
      <c r="C9336" s="78" t="str">
        <f>VLOOKUP(G9336,[1]Macrodata_CCF!$A$3:$D$55,4,FALSE)</f>
        <v>#ERROR!</v>
      </c>
      <c r="E9336" s="79" t="str">
        <f>VLOOKUP(G9336,[1]Macrodata_CCF!$A$3:$B$55,2,FALSE)</f>
        <v>#ERROR!</v>
      </c>
      <c r="F9336" s="78">
        <v>1.0</v>
      </c>
      <c r="G9336" s="80">
        <v>27.0</v>
      </c>
      <c r="H9336" s="81">
        <v>410795.0</v>
      </c>
      <c r="I9336" s="81">
        <v>530000.0</v>
      </c>
      <c r="J9336" s="81">
        <v>481125.0</v>
      </c>
      <c r="K9336" s="81">
        <v>530000.0</v>
      </c>
      <c r="L9336" s="82">
        <v>0.5899920305356319</v>
      </c>
      <c r="N9336" s="83">
        <f t="shared" si="1"/>
        <v>0.5899920305</v>
      </c>
      <c r="O9336" s="83">
        <f t="shared" si="2"/>
        <v>0.5899920305</v>
      </c>
      <c r="Q9336" s="83">
        <f t="shared" si="3"/>
        <v>0.2249150943</v>
      </c>
      <c r="R9336" s="83">
        <f t="shared" si="4"/>
        <v>0.5899920305</v>
      </c>
      <c r="S9336" s="83" t="b">
        <f t="shared" si="5"/>
        <v>0</v>
      </c>
      <c r="T9336" s="72"/>
      <c r="U9336" s="72"/>
      <c r="V9336" s="72"/>
      <c r="W9336" s="72"/>
      <c r="X9336" s="72"/>
      <c r="Y9336" s="72"/>
      <c r="Z9336" s="72"/>
      <c r="AA9336" s="72"/>
      <c r="AB9336" s="72"/>
      <c r="AC9336" s="72"/>
      <c r="AD9336" s="72"/>
      <c r="AE9336" s="72"/>
      <c r="AF9336" s="72"/>
      <c r="AG9336" s="72"/>
      <c r="AH9336" s="72"/>
      <c r="AI9336" s="72"/>
      <c r="AJ9336" s="72"/>
      <c r="AK9336" s="72"/>
    </row>
    <row r="9337" ht="14.25" customHeight="1">
      <c r="A9337" s="78">
        <v>9334.0</v>
      </c>
      <c r="C9337" s="78" t="str">
        <f>VLOOKUP(G9337,[1]Macrodata_CCF!$A$3:$D$55,4,FALSE)</f>
        <v>#ERROR!</v>
      </c>
      <c r="E9337" s="79" t="str">
        <f>VLOOKUP(G9337,[1]Macrodata_CCF!$A$3:$B$55,2,FALSE)</f>
        <v>#ERROR!</v>
      </c>
      <c r="F9337" s="78">
        <v>0.0</v>
      </c>
      <c r="G9337" s="80">
        <v>25.0</v>
      </c>
      <c r="H9337" s="81">
        <v>95855.0</v>
      </c>
      <c r="I9337" s="81">
        <v>190000.0</v>
      </c>
      <c r="J9337" s="81">
        <v>110920.0</v>
      </c>
      <c r="K9337" s="81">
        <v>190000.0</v>
      </c>
      <c r="L9337" s="82">
        <v>0.1600191194434118</v>
      </c>
      <c r="N9337" s="83">
        <f t="shared" si="1"/>
        <v>0.1600191194</v>
      </c>
      <c r="O9337" s="83">
        <f t="shared" si="2"/>
        <v>0.1600191194</v>
      </c>
      <c r="Q9337" s="83">
        <f t="shared" si="3"/>
        <v>0.4955</v>
      </c>
      <c r="R9337" s="83">
        <f t="shared" si="4"/>
        <v>0.1600191194</v>
      </c>
      <c r="S9337" s="83" t="b">
        <f t="shared" si="5"/>
        <v>0</v>
      </c>
      <c r="T9337" s="72"/>
      <c r="U9337" s="72"/>
      <c r="V9337" s="72"/>
      <c r="W9337" s="72"/>
      <c r="X9337" s="72"/>
      <c r="Y9337" s="72"/>
      <c r="Z9337" s="72"/>
      <c r="AA9337" s="72"/>
      <c r="AB9337" s="72"/>
      <c r="AC9337" s="72"/>
      <c r="AD9337" s="72"/>
      <c r="AE9337" s="72"/>
      <c r="AF9337" s="72"/>
      <c r="AG9337" s="72"/>
      <c r="AH9337" s="72"/>
      <c r="AI9337" s="72"/>
      <c r="AJ9337" s="72"/>
      <c r="AK9337" s="72"/>
    </row>
    <row r="9338" ht="14.25" customHeight="1">
      <c r="A9338" s="78">
        <v>9335.0</v>
      </c>
      <c r="C9338" s="78" t="str">
        <f>VLOOKUP(G9338,[1]Macrodata_CCF!$A$3:$D$55,4,FALSE)</f>
        <v>#ERROR!</v>
      </c>
      <c r="E9338" s="79" t="str">
        <f>VLOOKUP(G9338,[1]Macrodata_CCF!$A$3:$B$55,2,FALSE)</f>
        <v>#ERROR!</v>
      </c>
      <c r="F9338" s="78">
        <v>0.0</v>
      </c>
      <c r="G9338" s="80">
        <v>18.0</v>
      </c>
      <c r="H9338" s="81">
        <v>14105.0</v>
      </c>
      <c r="I9338" s="81">
        <v>60000.0</v>
      </c>
      <c r="J9338" s="81">
        <v>61200.0</v>
      </c>
      <c r="K9338" s="81">
        <v>60000.0</v>
      </c>
      <c r="L9338" s="82">
        <v>1.026146639067437</v>
      </c>
      <c r="N9338" s="83">
        <f t="shared" si="1"/>
        <v>1.026146639</v>
      </c>
      <c r="O9338" s="83">
        <f t="shared" si="2"/>
        <v>1</v>
      </c>
      <c r="Q9338" s="83">
        <f t="shared" si="3"/>
        <v>0.7649166667</v>
      </c>
      <c r="R9338" s="83">
        <f t="shared" si="4"/>
        <v>1.026146639</v>
      </c>
      <c r="S9338" s="83" t="b">
        <f t="shared" si="5"/>
        <v>0</v>
      </c>
      <c r="T9338" s="72"/>
      <c r="U9338" s="72"/>
      <c r="V9338" s="72"/>
      <c r="W9338" s="72"/>
      <c r="X9338" s="72"/>
      <c r="Y9338" s="72"/>
      <c r="Z9338" s="72"/>
      <c r="AA9338" s="72"/>
      <c r="AB9338" s="72"/>
      <c r="AC9338" s="72"/>
      <c r="AD9338" s="72"/>
      <c r="AE9338" s="72"/>
      <c r="AF9338" s="72"/>
      <c r="AG9338" s="72"/>
      <c r="AH9338" s="72"/>
      <c r="AI9338" s="72"/>
      <c r="AJ9338" s="72"/>
      <c r="AK9338" s="72"/>
    </row>
    <row r="9339" ht="14.25" customHeight="1">
      <c r="A9339" s="78">
        <v>9336.0</v>
      </c>
      <c r="C9339" s="78" t="str">
        <f>VLOOKUP(G9339,[1]Macrodata_CCF!$A$3:$D$55,4,FALSE)</f>
        <v>#ERROR!</v>
      </c>
      <c r="E9339" s="79" t="str">
        <f>VLOOKUP(G9339,[1]Macrodata_CCF!$A$3:$B$55,2,FALSE)</f>
        <v>#ERROR!</v>
      </c>
      <c r="F9339" s="78">
        <v>0.0</v>
      </c>
      <c r="G9339" s="80">
        <v>15.0</v>
      </c>
      <c r="H9339" s="81">
        <v>0.0</v>
      </c>
      <c r="I9339" s="81">
        <v>710000.0</v>
      </c>
      <c r="J9339" s="81">
        <v>724200.0</v>
      </c>
      <c r="K9339" s="81">
        <v>710000.0</v>
      </c>
      <c r="L9339" s="82">
        <v>1.02</v>
      </c>
      <c r="N9339" s="83">
        <f t="shared" si="1"/>
        <v>1.02</v>
      </c>
      <c r="O9339" s="83">
        <f t="shared" si="2"/>
        <v>1</v>
      </c>
      <c r="Q9339" s="83">
        <f t="shared" si="3"/>
        <v>1</v>
      </c>
      <c r="R9339" s="83">
        <f t="shared" si="4"/>
        <v>1.02</v>
      </c>
      <c r="S9339" s="83" t="b">
        <f t="shared" si="5"/>
        <v>0</v>
      </c>
      <c r="T9339" s="72"/>
      <c r="U9339" s="72"/>
      <c r="V9339" s="72"/>
      <c r="W9339" s="72"/>
      <c r="X9339" s="72"/>
      <c r="Y9339" s="72"/>
      <c r="Z9339" s="72"/>
      <c r="AA9339" s="72"/>
      <c r="AB9339" s="72"/>
      <c r="AC9339" s="72"/>
      <c r="AD9339" s="72"/>
      <c r="AE9339" s="72"/>
      <c r="AF9339" s="72"/>
      <c r="AG9339" s="72"/>
      <c r="AH9339" s="72"/>
      <c r="AI9339" s="72"/>
      <c r="AJ9339" s="72"/>
      <c r="AK9339" s="72"/>
    </row>
    <row r="9340" ht="14.25" customHeight="1">
      <c r="A9340" s="78">
        <v>9337.0</v>
      </c>
      <c r="C9340" s="78" t="str">
        <f>VLOOKUP(G9340,[1]Macrodata_CCF!$A$3:$D$55,4,FALSE)</f>
        <v>#ERROR!</v>
      </c>
      <c r="E9340" s="79" t="str">
        <f>VLOOKUP(G9340,[1]Macrodata_CCF!$A$3:$B$55,2,FALSE)</f>
        <v>#ERROR!</v>
      </c>
      <c r="F9340" s="78">
        <v>0.0</v>
      </c>
      <c r="G9340" s="80">
        <v>37.0</v>
      </c>
      <c r="H9340" s="81">
        <v>144390.0</v>
      </c>
      <c r="I9340" s="81">
        <v>530000.0</v>
      </c>
      <c r="J9340" s="81">
        <v>159815.0</v>
      </c>
      <c r="K9340" s="81">
        <v>530000.0</v>
      </c>
      <c r="L9340" s="82">
        <v>0.04000155597624543</v>
      </c>
      <c r="N9340" s="83">
        <f t="shared" si="1"/>
        <v>0.04000155598</v>
      </c>
      <c r="O9340" s="83">
        <f t="shared" si="2"/>
        <v>0.04000155598</v>
      </c>
      <c r="Q9340" s="83">
        <f t="shared" si="3"/>
        <v>0.7275660377</v>
      </c>
      <c r="R9340" s="83">
        <f t="shared" si="4"/>
        <v>0.04000155598</v>
      </c>
      <c r="S9340" s="83" t="b">
        <f t="shared" si="5"/>
        <v>0</v>
      </c>
      <c r="T9340" s="72"/>
      <c r="U9340" s="72"/>
      <c r="V9340" s="72"/>
      <c r="W9340" s="72"/>
      <c r="X9340" s="72"/>
      <c r="Y9340" s="72"/>
      <c r="Z9340" s="72"/>
      <c r="AA9340" s="72"/>
      <c r="AB9340" s="72"/>
      <c r="AC9340" s="72"/>
      <c r="AD9340" s="72"/>
      <c r="AE9340" s="72"/>
      <c r="AF9340" s="72"/>
      <c r="AG9340" s="72"/>
      <c r="AH9340" s="72"/>
      <c r="AI9340" s="72"/>
      <c r="AJ9340" s="72"/>
      <c r="AK9340" s="72"/>
    </row>
    <row r="9341" ht="14.25" customHeight="1">
      <c r="A9341" s="78">
        <v>9338.0</v>
      </c>
      <c r="C9341" s="78" t="str">
        <f>VLOOKUP(G9341,[1]Macrodata_CCF!$A$3:$D$55,4,FALSE)</f>
        <v>#ERROR!</v>
      </c>
      <c r="E9341" s="79" t="str">
        <f>VLOOKUP(G9341,[1]Macrodata_CCF!$A$3:$B$55,2,FALSE)</f>
        <v>#ERROR!</v>
      </c>
      <c r="F9341" s="78">
        <v>0.0</v>
      </c>
      <c r="G9341" s="80">
        <v>15.0</v>
      </c>
      <c r="H9341" s="81">
        <v>47560.0</v>
      </c>
      <c r="I9341" s="81">
        <v>330000.0</v>
      </c>
      <c r="J9341" s="81">
        <v>89925.0</v>
      </c>
      <c r="K9341" s="81">
        <v>330000.0</v>
      </c>
      <c r="L9341" s="82">
        <v>0.1499964594250106</v>
      </c>
      <c r="N9341" s="83">
        <f t="shared" si="1"/>
        <v>0.1499964594</v>
      </c>
      <c r="O9341" s="83">
        <f t="shared" si="2"/>
        <v>0.1499964594</v>
      </c>
      <c r="Q9341" s="83">
        <f t="shared" si="3"/>
        <v>0.8558787879</v>
      </c>
      <c r="R9341" s="83">
        <f t="shared" si="4"/>
        <v>0.1499964594</v>
      </c>
      <c r="S9341" s="83" t="b">
        <f t="shared" si="5"/>
        <v>0</v>
      </c>
      <c r="T9341" s="72"/>
      <c r="U9341" s="72"/>
      <c r="V9341" s="72"/>
      <c r="W9341" s="72"/>
      <c r="X9341" s="72"/>
      <c r="Y9341" s="72"/>
      <c r="Z9341" s="72"/>
      <c r="AA9341" s="72"/>
      <c r="AB9341" s="72"/>
      <c r="AC9341" s="72"/>
      <c r="AD9341" s="72"/>
      <c r="AE9341" s="72"/>
      <c r="AF9341" s="72"/>
      <c r="AG9341" s="72"/>
      <c r="AH9341" s="72"/>
      <c r="AI9341" s="72"/>
      <c r="AJ9341" s="72"/>
      <c r="AK9341" s="72"/>
    </row>
    <row r="9342" ht="14.25" customHeight="1">
      <c r="A9342" s="78">
        <v>9339.0</v>
      </c>
      <c r="C9342" s="78" t="str">
        <f>VLOOKUP(G9342,[1]Macrodata_CCF!$A$3:$D$55,4,FALSE)</f>
        <v>#ERROR!</v>
      </c>
      <c r="E9342" s="79" t="str">
        <f>VLOOKUP(G9342,[1]Macrodata_CCF!$A$3:$B$55,2,FALSE)</f>
        <v>#ERROR!</v>
      </c>
      <c r="F9342" s="78">
        <v>0.0</v>
      </c>
      <c r="G9342" s="80">
        <v>19.0</v>
      </c>
      <c r="H9342" s="81">
        <v>30220.0</v>
      </c>
      <c r="I9342" s="81">
        <v>70000.0</v>
      </c>
      <c r="J9342" s="81">
        <v>36985.0</v>
      </c>
      <c r="K9342" s="81">
        <v>70000.0</v>
      </c>
      <c r="L9342" s="82">
        <v>0.1700603318250377</v>
      </c>
      <c r="N9342" s="83">
        <f t="shared" si="1"/>
        <v>0.1700603318</v>
      </c>
      <c r="O9342" s="83">
        <f t="shared" si="2"/>
        <v>0.1700603318</v>
      </c>
      <c r="Q9342" s="83">
        <f t="shared" si="3"/>
        <v>0.5682857143</v>
      </c>
      <c r="R9342" s="83">
        <f t="shared" si="4"/>
        <v>0.1700603318</v>
      </c>
      <c r="S9342" s="83" t="b">
        <f t="shared" si="5"/>
        <v>0</v>
      </c>
      <c r="T9342" s="72"/>
      <c r="U9342" s="72"/>
      <c r="V9342" s="72"/>
      <c r="W9342" s="72"/>
      <c r="X9342" s="72"/>
      <c r="Y9342" s="72"/>
      <c r="Z9342" s="72"/>
      <c r="AA9342" s="72"/>
      <c r="AB9342" s="72"/>
      <c r="AC9342" s="72"/>
      <c r="AD9342" s="72"/>
      <c r="AE9342" s="72"/>
      <c r="AF9342" s="72"/>
      <c r="AG9342" s="72"/>
      <c r="AH9342" s="72"/>
      <c r="AI9342" s="72"/>
      <c r="AJ9342" s="72"/>
      <c r="AK9342" s="72"/>
    </row>
    <row r="9343" ht="14.25" customHeight="1">
      <c r="A9343" s="78">
        <v>9340.0</v>
      </c>
      <c r="C9343" s="78" t="str">
        <f>VLOOKUP(G9343,[1]Macrodata_CCF!$A$3:$D$55,4,FALSE)</f>
        <v>#ERROR!</v>
      </c>
      <c r="E9343" s="79" t="str">
        <f>VLOOKUP(G9343,[1]Macrodata_CCF!$A$3:$B$55,2,FALSE)</f>
        <v>#ERROR!</v>
      </c>
      <c r="F9343" s="78">
        <v>1.0</v>
      </c>
      <c r="G9343" s="80">
        <v>13.0</v>
      </c>
      <c r="H9343" s="81">
        <v>0.0</v>
      </c>
      <c r="I9343" s="81">
        <v>730000.0</v>
      </c>
      <c r="J9343" s="81">
        <v>423400.0</v>
      </c>
      <c r="K9343" s="81">
        <v>730000.0</v>
      </c>
      <c r="L9343" s="82">
        <v>0.58</v>
      </c>
      <c r="N9343" s="83">
        <f t="shared" si="1"/>
        <v>0.58</v>
      </c>
      <c r="O9343" s="83">
        <f t="shared" si="2"/>
        <v>0.58</v>
      </c>
      <c r="Q9343" s="83">
        <f t="shared" si="3"/>
        <v>1</v>
      </c>
      <c r="R9343" s="83">
        <f t="shared" si="4"/>
        <v>0.58</v>
      </c>
      <c r="S9343" s="83" t="b">
        <f t="shared" si="5"/>
        <v>0</v>
      </c>
      <c r="T9343" s="72"/>
      <c r="U9343" s="72"/>
      <c r="V9343" s="72"/>
      <c r="W9343" s="72"/>
      <c r="X9343" s="72"/>
      <c r="Y9343" s="72"/>
      <c r="Z9343" s="72"/>
      <c r="AA9343" s="72"/>
      <c r="AB9343" s="72"/>
      <c r="AC9343" s="72"/>
      <c r="AD9343" s="72"/>
      <c r="AE9343" s="72"/>
      <c r="AF9343" s="72"/>
      <c r="AG9343" s="72"/>
      <c r="AH9343" s="72"/>
      <c r="AI9343" s="72"/>
      <c r="AJ9343" s="72"/>
      <c r="AK9343" s="72"/>
    </row>
    <row r="9344" ht="14.25" customHeight="1">
      <c r="A9344" s="78">
        <v>9341.0</v>
      </c>
      <c r="C9344" s="78" t="str">
        <f>VLOOKUP(G9344,[1]Macrodata_CCF!$A$3:$D$55,4,FALSE)</f>
        <v>#ERROR!</v>
      </c>
      <c r="E9344" s="79" t="str">
        <f>VLOOKUP(G9344,[1]Macrodata_CCF!$A$3:$B$55,2,FALSE)</f>
        <v>#ERROR!</v>
      </c>
      <c r="F9344" s="78">
        <v>1.0</v>
      </c>
      <c r="G9344" s="80">
        <v>10.0</v>
      </c>
      <c r="H9344" s="81">
        <v>178705.0</v>
      </c>
      <c r="I9344" s="81">
        <v>970000.0</v>
      </c>
      <c r="J9344" s="81">
        <v>511050.0</v>
      </c>
      <c r="K9344" s="81">
        <v>1843000.0</v>
      </c>
      <c r="L9344" s="82">
        <v>0.4200013901263119</v>
      </c>
      <c r="N9344" s="83">
        <f t="shared" si="1"/>
        <v>0.4200013901</v>
      </c>
      <c r="O9344" s="83">
        <f t="shared" si="2"/>
        <v>0.4200013901</v>
      </c>
      <c r="Q9344" s="83">
        <f t="shared" si="3"/>
        <v>0.8157680412</v>
      </c>
      <c r="R9344" s="83">
        <f t="shared" si="4"/>
        <v>0.4200013901</v>
      </c>
      <c r="S9344" s="83" t="b">
        <f t="shared" si="5"/>
        <v>0</v>
      </c>
      <c r="T9344" s="72"/>
      <c r="U9344" s="72"/>
      <c r="V9344" s="72"/>
      <c r="W9344" s="72"/>
      <c r="X9344" s="72"/>
      <c r="Y9344" s="72"/>
      <c r="Z9344" s="72"/>
      <c r="AA9344" s="72"/>
      <c r="AB9344" s="72"/>
      <c r="AC9344" s="72"/>
      <c r="AD9344" s="72"/>
      <c r="AE9344" s="72"/>
      <c r="AF9344" s="72"/>
      <c r="AG9344" s="72"/>
      <c r="AH9344" s="72"/>
      <c r="AI9344" s="72"/>
      <c r="AJ9344" s="72"/>
      <c r="AK9344" s="72"/>
    </row>
    <row r="9345" ht="14.25" customHeight="1">
      <c r="A9345" s="78">
        <v>9342.0</v>
      </c>
      <c r="C9345" s="78" t="str">
        <f>VLOOKUP(G9345,[1]Macrodata_CCF!$A$3:$D$55,4,FALSE)</f>
        <v>#ERROR!</v>
      </c>
      <c r="E9345" s="79" t="str">
        <f>VLOOKUP(G9345,[1]Macrodata_CCF!$A$3:$B$55,2,FALSE)</f>
        <v>#ERROR!</v>
      </c>
      <c r="F9345" s="78">
        <v>0.0</v>
      </c>
      <c r="G9345" s="80">
        <v>24.0</v>
      </c>
      <c r="H9345" s="81">
        <v>30740.0</v>
      </c>
      <c r="I9345" s="81">
        <v>780000.0</v>
      </c>
      <c r="J9345" s="81">
        <v>795600.0</v>
      </c>
      <c r="K9345" s="81">
        <v>780000.0</v>
      </c>
      <c r="L9345" s="82">
        <v>1.020820542935696</v>
      </c>
      <c r="N9345" s="83">
        <f t="shared" si="1"/>
        <v>1.020820543</v>
      </c>
      <c r="O9345" s="83">
        <f t="shared" si="2"/>
        <v>1</v>
      </c>
      <c r="Q9345" s="83">
        <f t="shared" si="3"/>
        <v>0.9605897436</v>
      </c>
      <c r="R9345" s="83">
        <f t="shared" si="4"/>
        <v>1.020820543</v>
      </c>
      <c r="S9345" s="83" t="b">
        <f t="shared" si="5"/>
        <v>0</v>
      </c>
      <c r="T9345" s="72"/>
      <c r="U9345" s="72"/>
      <c r="V9345" s="72"/>
      <c r="W9345" s="72"/>
      <c r="X9345" s="72"/>
      <c r="Y9345" s="72"/>
      <c r="Z9345" s="72"/>
      <c r="AA9345" s="72"/>
      <c r="AB9345" s="72"/>
      <c r="AC9345" s="72"/>
      <c r="AD9345" s="72"/>
      <c r="AE9345" s="72"/>
      <c r="AF9345" s="72"/>
      <c r="AG9345" s="72"/>
      <c r="AH9345" s="72"/>
      <c r="AI9345" s="72"/>
      <c r="AJ9345" s="72"/>
      <c r="AK9345" s="72"/>
    </row>
    <row r="9346" ht="14.25" customHeight="1">
      <c r="A9346" s="78">
        <v>9343.0</v>
      </c>
      <c r="C9346" s="78" t="str">
        <f>VLOOKUP(G9346,[1]Macrodata_CCF!$A$3:$D$55,4,FALSE)</f>
        <v>#ERROR!</v>
      </c>
      <c r="E9346" s="79" t="str">
        <f>VLOOKUP(G9346,[1]Macrodata_CCF!$A$3:$B$55,2,FALSE)</f>
        <v>#ERROR!</v>
      </c>
      <c r="F9346" s="78">
        <v>0.0</v>
      </c>
      <c r="G9346" s="80">
        <v>29.0</v>
      </c>
      <c r="H9346" s="81">
        <v>46155.0</v>
      </c>
      <c r="I9346" s="81">
        <v>170000.0</v>
      </c>
      <c r="J9346" s="81">
        <v>64730.0</v>
      </c>
      <c r="K9346" s="81">
        <v>170000.0</v>
      </c>
      <c r="L9346" s="82">
        <v>0.1499858694335661</v>
      </c>
      <c r="N9346" s="83">
        <f t="shared" si="1"/>
        <v>0.1499858694</v>
      </c>
      <c r="O9346" s="83">
        <f t="shared" si="2"/>
        <v>0.1499858694</v>
      </c>
      <c r="Q9346" s="83">
        <f t="shared" si="3"/>
        <v>0.7285</v>
      </c>
      <c r="R9346" s="83">
        <f t="shared" si="4"/>
        <v>0.1499858694</v>
      </c>
      <c r="S9346" s="83" t="b">
        <f t="shared" si="5"/>
        <v>0</v>
      </c>
      <c r="T9346" s="72"/>
      <c r="U9346" s="72"/>
      <c r="V9346" s="72"/>
      <c r="W9346" s="72"/>
      <c r="X9346" s="72"/>
      <c r="Y9346" s="72"/>
      <c r="Z9346" s="72"/>
      <c r="AA9346" s="72"/>
      <c r="AB9346" s="72"/>
      <c r="AC9346" s="72"/>
      <c r="AD9346" s="72"/>
      <c r="AE9346" s="72"/>
      <c r="AF9346" s="72"/>
      <c r="AG9346" s="72"/>
      <c r="AH9346" s="72"/>
      <c r="AI9346" s="72"/>
      <c r="AJ9346" s="72"/>
      <c r="AK9346" s="72"/>
    </row>
    <row r="9347" ht="14.25" customHeight="1">
      <c r="A9347" s="78">
        <v>9344.0</v>
      </c>
      <c r="C9347" s="78" t="str">
        <f>VLOOKUP(G9347,[1]Macrodata_CCF!$A$3:$D$55,4,FALSE)</f>
        <v>#ERROR!</v>
      </c>
      <c r="E9347" s="79" t="str">
        <f>VLOOKUP(G9347,[1]Macrodata_CCF!$A$3:$B$55,2,FALSE)</f>
        <v>#ERROR!</v>
      </c>
      <c r="F9347" s="78">
        <v>0.0</v>
      </c>
      <c r="G9347" s="80">
        <v>35.0</v>
      </c>
      <c r="H9347" s="81">
        <v>0.0</v>
      </c>
      <c r="I9347" s="81">
        <v>980000.0</v>
      </c>
      <c r="J9347" s="81">
        <v>107800.0</v>
      </c>
      <c r="K9347" s="81">
        <v>980000.0</v>
      </c>
      <c r="L9347" s="82">
        <v>0.11</v>
      </c>
      <c r="N9347" s="83">
        <f t="shared" si="1"/>
        <v>0.11</v>
      </c>
      <c r="O9347" s="83">
        <f t="shared" si="2"/>
        <v>0.11</v>
      </c>
      <c r="Q9347" s="83">
        <f t="shared" si="3"/>
        <v>1</v>
      </c>
      <c r="R9347" s="83">
        <f t="shared" si="4"/>
        <v>0.11</v>
      </c>
      <c r="S9347" s="83" t="b">
        <f t="shared" si="5"/>
        <v>0</v>
      </c>
      <c r="T9347" s="72"/>
      <c r="U9347" s="72"/>
      <c r="V9347" s="72"/>
      <c r="W9347" s="72"/>
      <c r="X9347" s="72"/>
      <c r="Y9347" s="72"/>
      <c r="Z9347" s="72"/>
      <c r="AA9347" s="72"/>
      <c r="AB9347" s="72"/>
      <c r="AC9347" s="72"/>
      <c r="AD9347" s="72"/>
      <c r="AE9347" s="72"/>
      <c r="AF9347" s="72"/>
      <c r="AG9347" s="72"/>
      <c r="AH9347" s="72"/>
      <c r="AI9347" s="72"/>
      <c r="AJ9347" s="72"/>
      <c r="AK9347" s="72"/>
    </row>
    <row r="9348" ht="14.25" customHeight="1">
      <c r="A9348" s="78">
        <v>9345.0</v>
      </c>
      <c r="C9348" s="78" t="str">
        <f>VLOOKUP(G9348,[1]Macrodata_CCF!$A$3:$D$55,4,FALSE)</f>
        <v>#ERROR!</v>
      </c>
      <c r="E9348" s="79" t="str">
        <f>VLOOKUP(G9348,[1]Macrodata_CCF!$A$3:$B$55,2,FALSE)</f>
        <v>#ERROR!</v>
      </c>
      <c r="F9348" s="78">
        <v>0.0</v>
      </c>
      <c r="G9348" s="80">
        <v>22.0</v>
      </c>
      <c r="H9348" s="81">
        <v>0.0</v>
      </c>
      <c r="I9348" s="81">
        <v>870000.0</v>
      </c>
      <c r="J9348" s="81">
        <v>174000.0</v>
      </c>
      <c r="K9348" s="81">
        <v>870000.0</v>
      </c>
      <c r="L9348" s="82">
        <v>0.2</v>
      </c>
      <c r="N9348" s="83">
        <f t="shared" si="1"/>
        <v>0.2</v>
      </c>
      <c r="O9348" s="83">
        <f t="shared" si="2"/>
        <v>0.2</v>
      </c>
      <c r="Q9348" s="83">
        <f t="shared" si="3"/>
        <v>1</v>
      </c>
      <c r="R9348" s="83">
        <f t="shared" si="4"/>
        <v>0.2</v>
      </c>
      <c r="S9348" s="83" t="b">
        <f t="shared" si="5"/>
        <v>0</v>
      </c>
      <c r="T9348" s="72"/>
      <c r="U9348" s="72"/>
      <c r="V9348" s="72"/>
      <c r="W9348" s="72"/>
      <c r="X9348" s="72"/>
      <c r="Y9348" s="72"/>
      <c r="Z9348" s="72"/>
      <c r="AA9348" s="72"/>
      <c r="AB9348" s="72"/>
      <c r="AC9348" s="72"/>
      <c r="AD9348" s="72"/>
      <c r="AE9348" s="72"/>
      <c r="AF9348" s="72"/>
      <c r="AG9348" s="72"/>
      <c r="AH9348" s="72"/>
      <c r="AI9348" s="72"/>
      <c r="AJ9348" s="72"/>
      <c r="AK9348" s="72"/>
    </row>
    <row r="9349" ht="14.25" customHeight="1">
      <c r="A9349" s="78">
        <v>9346.0</v>
      </c>
      <c r="C9349" s="78" t="str">
        <f>VLOOKUP(G9349,[1]Macrodata_CCF!$A$3:$D$55,4,FALSE)</f>
        <v>#ERROR!</v>
      </c>
      <c r="E9349" s="79" t="str">
        <f>VLOOKUP(G9349,[1]Macrodata_CCF!$A$3:$B$55,2,FALSE)</f>
        <v>#ERROR!</v>
      </c>
      <c r="F9349" s="78">
        <v>0.0</v>
      </c>
      <c r="G9349" s="80">
        <v>2.0</v>
      </c>
      <c r="H9349" s="81">
        <v>548760.0</v>
      </c>
      <c r="I9349" s="81">
        <v>840000.0</v>
      </c>
      <c r="J9349" s="81">
        <v>607010.0</v>
      </c>
      <c r="K9349" s="81">
        <v>840000.0</v>
      </c>
      <c r="L9349" s="82">
        <v>0.200006867188573</v>
      </c>
      <c r="N9349" s="83">
        <f t="shared" si="1"/>
        <v>0.2000068672</v>
      </c>
      <c r="O9349" s="83">
        <f t="shared" si="2"/>
        <v>0.2000068672</v>
      </c>
      <c r="Q9349" s="83">
        <f t="shared" si="3"/>
        <v>0.3467142857</v>
      </c>
      <c r="R9349" s="83">
        <f t="shared" si="4"/>
        <v>0.2000068672</v>
      </c>
      <c r="S9349" s="83" t="b">
        <f t="shared" si="5"/>
        <v>0</v>
      </c>
      <c r="T9349" s="72"/>
      <c r="U9349" s="72"/>
      <c r="V9349" s="72"/>
      <c r="W9349" s="72"/>
      <c r="X9349" s="72"/>
      <c r="Y9349" s="72"/>
      <c r="Z9349" s="72"/>
      <c r="AA9349" s="72"/>
      <c r="AB9349" s="72"/>
      <c r="AC9349" s="72"/>
      <c r="AD9349" s="72"/>
      <c r="AE9349" s="72"/>
      <c r="AF9349" s="72"/>
      <c r="AG9349" s="72"/>
      <c r="AH9349" s="72"/>
      <c r="AI9349" s="72"/>
      <c r="AJ9349" s="72"/>
      <c r="AK9349" s="72"/>
    </row>
    <row r="9350" ht="14.25" customHeight="1">
      <c r="A9350" s="78">
        <v>9347.0</v>
      </c>
      <c r="C9350" s="78" t="str">
        <f>VLOOKUP(G9350,[1]Macrodata_CCF!$A$3:$D$55,4,FALSE)</f>
        <v>#ERROR!</v>
      </c>
      <c r="E9350" s="79" t="str">
        <f>VLOOKUP(G9350,[1]Macrodata_CCF!$A$3:$B$55,2,FALSE)</f>
        <v>#ERROR!</v>
      </c>
      <c r="F9350" s="78">
        <v>0.0</v>
      </c>
      <c r="G9350" s="80">
        <v>20.0</v>
      </c>
      <c r="H9350" s="81">
        <v>166805.0</v>
      </c>
      <c r="I9350" s="81">
        <v>430000.0</v>
      </c>
      <c r="J9350" s="81">
        <v>211550.0</v>
      </c>
      <c r="K9350" s="81">
        <v>430000.0</v>
      </c>
      <c r="L9350" s="82">
        <v>0.1700070290089097</v>
      </c>
      <c r="N9350" s="83">
        <f t="shared" si="1"/>
        <v>0.170007029</v>
      </c>
      <c r="O9350" s="83">
        <f t="shared" si="2"/>
        <v>0.170007029</v>
      </c>
      <c r="Q9350" s="83">
        <f t="shared" si="3"/>
        <v>0.6120813953</v>
      </c>
      <c r="R9350" s="83">
        <f t="shared" si="4"/>
        <v>0.170007029</v>
      </c>
      <c r="S9350" s="83" t="b">
        <f t="shared" si="5"/>
        <v>0</v>
      </c>
      <c r="T9350" s="72"/>
      <c r="U9350" s="72"/>
      <c r="V9350" s="72"/>
      <c r="W9350" s="72"/>
      <c r="X9350" s="72"/>
      <c r="Y9350" s="72"/>
      <c r="Z9350" s="72"/>
      <c r="AA9350" s="72"/>
      <c r="AB9350" s="72"/>
      <c r="AC9350" s="72"/>
      <c r="AD9350" s="72"/>
      <c r="AE9350" s="72"/>
      <c r="AF9350" s="72"/>
      <c r="AG9350" s="72"/>
      <c r="AH9350" s="72"/>
      <c r="AI9350" s="72"/>
      <c r="AJ9350" s="72"/>
      <c r="AK9350" s="72"/>
    </row>
    <row r="9351" ht="14.25" customHeight="1">
      <c r="A9351" s="78">
        <v>9348.0</v>
      </c>
      <c r="C9351" s="78" t="str">
        <f>VLOOKUP(G9351,[1]Macrodata_CCF!$A$3:$D$55,4,FALSE)</f>
        <v>#ERROR!</v>
      </c>
      <c r="E9351" s="79" t="str">
        <f>VLOOKUP(G9351,[1]Macrodata_CCF!$A$3:$B$55,2,FALSE)</f>
        <v>#ERROR!</v>
      </c>
      <c r="F9351" s="78">
        <v>0.0</v>
      </c>
      <c r="G9351" s="80">
        <v>41.0</v>
      </c>
      <c r="H9351" s="81">
        <v>153995.0</v>
      </c>
      <c r="I9351" s="81">
        <v>480000.0</v>
      </c>
      <c r="J9351" s="81">
        <v>124655.0</v>
      </c>
      <c r="K9351" s="81">
        <v>480000.0</v>
      </c>
      <c r="L9351" s="82">
        <v>-0.0899986196530728</v>
      </c>
      <c r="N9351" s="83">
        <f t="shared" si="1"/>
        <v>-0.08999861965</v>
      </c>
      <c r="O9351" s="83">
        <f t="shared" si="2"/>
        <v>0</v>
      </c>
      <c r="Q9351" s="83">
        <f t="shared" si="3"/>
        <v>0.6791770833</v>
      </c>
      <c r="R9351" s="83">
        <f t="shared" si="4"/>
        <v>-0.08999861965</v>
      </c>
      <c r="S9351" s="83" t="b">
        <f t="shared" si="5"/>
        <v>0</v>
      </c>
      <c r="T9351" s="72"/>
      <c r="U9351" s="72"/>
      <c r="V9351" s="72"/>
      <c r="W9351" s="72"/>
      <c r="X9351" s="72"/>
      <c r="Y9351" s="72"/>
      <c r="Z9351" s="72"/>
      <c r="AA9351" s="72"/>
      <c r="AB9351" s="72"/>
      <c r="AC9351" s="72"/>
      <c r="AD9351" s="72"/>
      <c r="AE9351" s="72"/>
      <c r="AF9351" s="72"/>
      <c r="AG9351" s="72"/>
      <c r="AH9351" s="72"/>
      <c r="AI9351" s="72"/>
      <c r="AJ9351" s="72"/>
      <c r="AK9351" s="72"/>
    </row>
    <row r="9352" ht="14.25" customHeight="1">
      <c r="A9352" s="78">
        <v>9349.0</v>
      </c>
      <c r="C9352" s="78" t="str">
        <f>VLOOKUP(G9352,[1]Macrodata_CCF!$A$3:$D$55,4,FALSE)</f>
        <v>#ERROR!</v>
      </c>
      <c r="E9352" s="79" t="str">
        <f>VLOOKUP(G9352,[1]Macrodata_CCF!$A$3:$B$55,2,FALSE)</f>
        <v>#ERROR!</v>
      </c>
      <c r="F9352" s="78">
        <v>0.0</v>
      </c>
      <c r="G9352" s="80">
        <v>11.0</v>
      </c>
      <c r="H9352" s="81">
        <v>28840.0</v>
      </c>
      <c r="I9352" s="81">
        <v>90000.0</v>
      </c>
      <c r="J9352" s="81">
        <v>39850.0</v>
      </c>
      <c r="K9352" s="81">
        <v>90000.0</v>
      </c>
      <c r="L9352" s="82">
        <v>0.1800196206671027</v>
      </c>
      <c r="N9352" s="83">
        <f t="shared" si="1"/>
        <v>0.1800196207</v>
      </c>
      <c r="O9352" s="83">
        <f t="shared" si="2"/>
        <v>0.1800196207</v>
      </c>
      <c r="Q9352" s="83">
        <f t="shared" si="3"/>
        <v>0.6795555556</v>
      </c>
      <c r="R9352" s="83">
        <f t="shared" si="4"/>
        <v>0.1800196207</v>
      </c>
      <c r="S9352" s="83" t="b">
        <f t="shared" si="5"/>
        <v>0</v>
      </c>
      <c r="T9352" s="72"/>
      <c r="U9352" s="72"/>
      <c r="V9352" s="72"/>
      <c r="W9352" s="72"/>
      <c r="X9352" s="72"/>
      <c r="Y9352" s="72"/>
      <c r="Z9352" s="72"/>
      <c r="AA9352" s="72"/>
      <c r="AB9352" s="72"/>
      <c r="AC9352" s="72"/>
      <c r="AD9352" s="72"/>
      <c r="AE9352" s="72"/>
      <c r="AF9352" s="72"/>
      <c r="AG9352" s="72"/>
      <c r="AH9352" s="72"/>
      <c r="AI9352" s="72"/>
      <c r="AJ9352" s="72"/>
      <c r="AK9352" s="72"/>
    </row>
    <row r="9353" ht="14.25" customHeight="1">
      <c r="A9353" s="78">
        <v>9350.0</v>
      </c>
      <c r="C9353" s="78" t="str">
        <f>VLOOKUP(G9353,[1]Macrodata_CCF!$A$3:$D$55,4,FALSE)</f>
        <v>#ERROR!</v>
      </c>
      <c r="E9353" s="79" t="str">
        <f>VLOOKUP(G9353,[1]Macrodata_CCF!$A$3:$B$55,2,FALSE)</f>
        <v>#ERROR!</v>
      </c>
      <c r="F9353" s="78">
        <v>0.0</v>
      </c>
      <c r="G9353" s="80">
        <v>7.0</v>
      </c>
      <c r="H9353" s="81">
        <v>445720.0</v>
      </c>
      <c r="I9353" s="81">
        <v>930000.0</v>
      </c>
      <c r="J9353" s="81">
        <v>624905.0</v>
      </c>
      <c r="K9353" s="81">
        <v>930000.0</v>
      </c>
      <c r="L9353" s="82">
        <v>0.370002890889568</v>
      </c>
      <c r="N9353" s="83">
        <f t="shared" si="1"/>
        <v>0.3700028909</v>
      </c>
      <c r="O9353" s="83">
        <f t="shared" si="2"/>
        <v>0.3700028909</v>
      </c>
      <c r="Q9353" s="83">
        <f t="shared" si="3"/>
        <v>0.5207311828</v>
      </c>
      <c r="R9353" s="83">
        <f t="shared" si="4"/>
        <v>0.3700028909</v>
      </c>
      <c r="S9353" s="83" t="b">
        <f t="shared" si="5"/>
        <v>0</v>
      </c>
      <c r="T9353" s="72"/>
      <c r="U9353" s="72"/>
      <c r="V9353" s="72"/>
      <c r="W9353" s="72"/>
      <c r="X9353" s="72"/>
      <c r="Y9353" s="72"/>
      <c r="Z9353" s="72"/>
      <c r="AA9353" s="72"/>
      <c r="AB9353" s="72"/>
      <c r="AC9353" s="72"/>
      <c r="AD9353" s="72"/>
      <c r="AE9353" s="72"/>
      <c r="AF9353" s="72"/>
      <c r="AG9353" s="72"/>
      <c r="AH9353" s="72"/>
      <c r="AI9353" s="72"/>
      <c r="AJ9353" s="72"/>
      <c r="AK9353" s="72"/>
    </row>
    <row r="9354" ht="14.25" customHeight="1">
      <c r="A9354" s="78">
        <v>9351.0</v>
      </c>
      <c r="C9354" s="78" t="str">
        <f>VLOOKUP(G9354,[1]Macrodata_CCF!$A$3:$D$55,4,FALSE)</f>
        <v>#ERROR!</v>
      </c>
      <c r="E9354" s="79" t="str">
        <f>VLOOKUP(G9354,[1]Macrodata_CCF!$A$3:$B$55,2,FALSE)</f>
        <v>#ERROR!</v>
      </c>
      <c r="F9354" s="78">
        <v>0.0</v>
      </c>
      <c r="G9354" s="80">
        <v>20.0</v>
      </c>
      <c r="H9354" s="81">
        <v>751750.0</v>
      </c>
      <c r="I9354" s="81">
        <v>770000.0</v>
      </c>
      <c r="J9354" s="81">
        <v>748285.0</v>
      </c>
      <c r="K9354" s="81">
        <v>770000.0</v>
      </c>
      <c r="L9354" s="82">
        <v>-0.1898630136986301</v>
      </c>
      <c r="N9354" s="83">
        <f t="shared" si="1"/>
        <v>-0.1898630137</v>
      </c>
      <c r="O9354" s="83">
        <f t="shared" si="2"/>
        <v>0</v>
      </c>
      <c r="Q9354" s="83">
        <f t="shared" si="3"/>
        <v>0.0237012987</v>
      </c>
      <c r="R9354" s="83">
        <f t="shared" si="4"/>
        <v>-0.0045</v>
      </c>
      <c r="S9354" s="83" t="b">
        <f t="shared" si="5"/>
        <v>0</v>
      </c>
      <c r="T9354" s="72"/>
      <c r="U9354" s="72"/>
      <c r="V9354" s="72"/>
      <c r="W9354" s="72"/>
      <c r="X9354" s="72"/>
      <c r="Y9354" s="72"/>
      <c r="Z9354" s="72"/>
      <c r="AA9354" s="72"/>
      <c r="AB9354" s="72"/>
      <c r="AC9354" s="72"/>
      <c r="AD9354" s="72"/>
      <c r="AE9354" s="72"/>
      <c r="AF9354" s="72"/>
      <c r="AG9354" s="72"/>
      <c r="AH9354" s="72"/>
      <c r="AI9354" s="72"/>
      <c r="AJ9354" s="72"/>
      <c r="AK9354" s="72"/>
    </row>
    <row r="9355" ht="14.25" customHeight="1">
      <c r="A9355" s="78">
        <v>9352.0</v>
      </c>
      <c r="C9355" s="78" t="str">
        <f>VLOOKUP(G9355,[1]Macrodata_CCF!$A$3:$D$55,4,FALSE)</f>
        <v>#ERROR!</v>
      </c>
      <c r="E9355" s="79" t="str">
        <f>VLOOKUP(G9355,[1]Macrodata_CCF!$A$3:$B$55,2,FALSE)</f>
        <v>#ERROR!</v>
      </c>
      <c r="F9355" s="78">
        <v>0.0</v>
      </c>
      <c r="G9355" s="80">
        <v>2.0</v>
      </c>
      <c r="H9355" s="81">
        <v>78275.0</v>
      </c>
      <c r="I9355" s="81">
        <v>280000.0</v>
      </c>
      <c r="J9355" s="81">
        <v>136775.0</v>
      </c>
      <c r="K9355" s="81">
        <v>280000.0</v>
      </c>
      <c r="L9355" s="82">
        <v>0.2899987606890569</v>
      </c>
      <c r="N9355" s="83">
        <f t="shared" si="1"/>
        <v>0.2899987607</v>
      </c>
      <c r="O9355" s="83">
        <f t="shared" si="2"/>
        <v>0.2899987607</v>
      </c>
      <c r="Q9355" s="83">
        <f t="shared" si="3"/>
        <v>0.7204464286</v>
      </c>
      <c r="R9355" s="83">
        <f t="shared" si="4"/>
        <v>0.2899987607</v>
      </c>
      <c r="S9355" s="83" t="b">
        <f t="shared" si="5"/>
        <v>0</v>
      </c>
      <c r="T9355" s="72"/>
      <c r="U9355" s="72"/>
      <c r="V9355" s="72"/>
      <c r="W9355" s="72"/>
      <c r="X9355" s="72"/>
      <c r="Y9355" s="72"/>
      <c r="Z9355" s="72"/>
      <c r="AA9355" s="72"/>
      <c r="AB9355" s="72"/>
      <c r="AC9355" s="72"/>
      <c r="AD9355" s="72"/>
      <c r="AE9355" s="72"/>
      <c r="AF9355" s="72"/>
      <c r="AG9355" s="72"/>
      <c r="AH9355" s="72"/>
      <c r="AI9355" s="72"/>
      <c r="AJ9355" s="72"/>
      <c r="AK9355" s="72"/>
    </row>
    <row r="9356" ht="14.25" customHeight="1">
      <c r="A9356" s="78">
        <v>9353.0</v>
      </c>
      <c r="C9356" s="78" t="str">
        <f>VLOOKUP(G9356,[1]Macrodata_CCF!$A$3:$D$55,4,FALSE)</f>
        <v>#ERROR!</v>
      </c>
      <c r="E9356" s="79" t="str">
        <f>VLOOKUP(G9356,[1]Macrodata_CCF!$A$3:$B$55,2,FALSE)</f>
        <v>#ERROR!</v>
      </c>
      <c r="F9356" s="78">
        <v>0.0</v>
      </c>
      <c r="G9356" s="80">
        <v>16.0</v>
      </c>
      <c r="H9356" s="81">
        <v>0.0</v>
      </c>
      <c r="I9356" s="81">
        <v>520000.0</v>
      </c>
      <c r="J9356" s="81">
        <v>78000.0</v>
      </c>
      <c r="K9356" s="81">
        <v>936000.0</v>
      </c>
      <c r="L9356" s="82">
        <v>0.15</v>
      </c>
      <c r="N9356" s="83">
        <f t="shared" si="1"/>
        <v>0.15</v>
      </c>
      <c r="O9356" s="83">
        <f t="shared" si="2"/>
        <v>0.15</v>
      </c>
      <c r="Q9356" s="83">
        <f t="shared" si="3"/>
        <v>1</v>
      </c>
      <c r="R9356" s="83">
        <f t="shared" si="4"/>
        <v>0.15</v>
      </c>
      <c r="S9356" s="83" t="b">
        <f t="shared" si="5"/>
        <v>0</v>
      </c>
      <c r="T9356" s="72"/>
      <c r="U9356" s="72"/>
      <c r="V9356" s="72"/>
      <c r="W9356" s="72"/>
      <c r="X9356" s="72"/>
      <c r="Y9356" s="72"/>
      <c r="Z9356" s="72"/>
      <c r="AA9356" s="72"/>
      <c r="AB9356" s="72"/>
      <c r="AC9356" s="72"/>
      <c r="AD9356" s="72"/>
      <c r="AE9356" s="72"/>
      <c r="AF9356" s="72"/>
      <c r="AG9356" s="72"/>
      <c r="AH9356" s="72"/>
      <c r="AI9356" s="72"/>
      <c r="AJ9356" s="72"/>
      <c r="AK9356" s="72"/>
    </row>
    <row r="9357" ht="14.25" customHeight="1">
      <c r="A9357" s="78">
        <v>9354.0</v>
      </c>
      <c r="C9357" s="78" t="str">
        <f>VLOOKUP(G9357,[1]Macrodata_CCF!$A$3:$D$55,4,FALSE)</f>
        <v>#ERROR!</v>
      </c>
      <c r="E9357" s="79" t="str">
        <f>VLOOKUP(G9357,[1]Macrodata_CCF!$A$3:$B$55,2,FALSE)</f>
        <v>#ERROR!</v>
      </c>
      <c r="F9357" s="78">
        <v>0.0</v>
      </c>
      <c r="G9357" s="80">
        <v>44.0</v>
      </c>
      <c r="H9357" s="81">
        <v>274365.0</v>
      </c>
      <c r="I9357" s="81">
        <v>410000.0</v>
      </c>
      <c r="J9357" s="81">
        <v>300135.0</v>
      </c>
      <c r="K9357" s="81">
        <v>410000.0</v>
      </c>
      <c r="L9357" s="82">
        <v>0.1899952077266192</v>
      </c>
      <c r="N9357" s="83">
        <f t="shared" si="1"/>
        <v>0.1899952077</v>
      </c>
      <c r="O9357" s="83">
        <f t="shared" si="2"/>
        <v>0.1899952077</v>
      </c>
      <c r="Q9357" s="83">
        <f t="shared" si="3"/>
        <v>0.3308170732</v>
      </c>
      <c r="R9357" s="83">
        <f t="shared" si="4"/>
        <v>0.1899952077</v>
      </c>
      <c r="S9357" s="83" t="b">
        <f t="shared" si="5"/>
        <v>0</v>
      </c>
      <c r="T9357" s="72"/>
      <c r="U9357" s="72"/>
      <c r="V9357" s="72"/>
      <c r="W9357" s="72"/>
      <c r="X9357" s="72"/>
      <c r="Y9357" s="72"/>
      <c r="Z9357" s="72"/>
      <c r="AA9357" s="72"/>
      <c r="AB9357" s="72"/>
      <c r="AC9357" s="72"/>
      <c r="AD9357" s="72"/>
      <c r="AE9357" s="72"/>
      <c r="AF9357" s="72"/>
      <c r="AG9357" s="72"/>
      <c r="AH9357" s="72"/>
      <c r="AI9357" s="72"/>
      <c r="AJ9357" s="72"/>
      <c r="AK9357" s="72"/>
    </row>
    <row r="9358" ht="14.25" customHeight="1">
      <c r="A9358" s="78">
        <v>9355.0</v>
      </c>
      <c r="C9358" s="78" t="str">
        <f>VLOOKUP(G9358,[1]Macrodata_CCF!$A$3:$D$55,4,FALSE)</f>
        <v>#ERROR!</v>
      </c>
      <c r="E9358" s="79" t="str">
        <f>VLOOKUP(G9358,[1]Macrodata_CCF!$A$3:$B$55,2,FALSE)</f>
        <v>#ERROR!</v>
      </c>
      <c r="F9358" s="78">
        <v>0.0</v>
      </c>
      <c r="G9358" s="80">
        <v>11.0</v>
      </c>
      <c r="H9358" s="81">
        <v>320135.0</v>
      </c>
      <c r="I9358" s="81">
        <v>690000.0</v>
      </c>
      <c r="J9358" s="81">
        <v>153695.0</v>
      </c>
      <c r="K9358" s="81">
        <v>690000.0</v>
      </c>
      <c r="L9358" s="82">
        <v>-0.4500020277668879</v>
      </c>
      <c r="N9358" s="83">
        <f t="shared" si="1"/>
        <v>-0.4500020278</v>
      </c>
      <c r="O9358" s="83">
        <f t="shared" si="2"/>
        <v>0</v>
      </c>
      <c r="Q9358" s="83">
        <f t="shared" si="3"/>
        <v>0.5360362319</v>
      </c>
      <c r="R9358" s="83">
        <f t="shared" si="4"/>
        <v>-0.4500020278</v>
      </c>
      <c r="S9358" s="83" t="b">
        <f t="shared" si="5"/>
        <v>0</v>
      </c>
      <c r="T9358" s="72"/>
      <c r="U9358" s="72"/>
      <c r="V9358" s="72"/>
      <c r="W9358" s="72"/>
      <c r="X9358" s="72"/>
      <c r="Y9358" s="72"/>
      <c r="Z9358" s="72"/>
      <c r="AA9358" s="72"/>
      <c r="AB9358" s="72"/>
      <c r="AC9358" s="72"/>
      <c r="AD9358" s="72"/>
      <c r="AE9358" s="72"/>
      <c r="AF9358" s="72"/>
      <c r="AG9358" s="72"/>
      <c r="AH9358" s="72"/>
      <c r="AI9358" s="72"/>
      <c r="AJ9358" s="72"/>
      <c r="AK9358" s="72"/>
    </row>
    <row r="9359" ht="14.25" customHeight="1">
      <c r="A9359" s="78">
        <v>9356.0</v>
      </c>
      <c r="C9359" s="78" t="str">
        <f>VLOOKUP(G9359,[1]Macrodata_CCF!$A$3:$D$55,4,FALSE)</f>
        <v>#ERROR!</v>
      </c>
      <c r="E9359" s="79" t="str">
        <f>VLOOKUP(G9359,[1]Macrodata_CCF!$A$3:$B$55,2,FALSE)</f>
        <v>#ERROR!</v>
      </c>
      <c r="F9359" s="78">
        <v>0.0</v>
      </c>
      <c r="G9359" s="80">
        <v>9.0</v>
      </c>
      <c r="H9359" s="81">
        <v>158470.0</v>
      </c>
      <c r="I9359" s="81">
        <v>780000.0</v>
      </c>
      <c r="J9359" s="81">
        <v>307635.0</v>
      </c>
      <c r="K9359" s="81">
        <v>780000.0</v>
      </c>
      <c r="L9359" s="82">
        <v>0.2399964603478513</v>
      </c>
      <c r="N9359" s="83">
        <f t="shared" si="1"/>
        <v>0.2399964603</v>
      </c>
      <c r="O9359" s="83">
        <f t="shared" si="2"/>
        <v>0.2399964603</v>
      </c>
      <c r="Q9359" s="83">
        <f t="shared" si="3"/>
        <v>0.7968333333</v>
      </c>
      <c r="R9359" s="83">
        <f t="shared" si="4"/>
        <v>0.2399964603</v>
      </c>
      <c r="S9359" s="83" t="b">
        <f t="shared" si="5"/>
        <v>0</v>
      </c>
      <c r="T9359" s="72"/>
      <c r="U9359" s="72"/>
      <c r="V9359" s="72"/>
      <c r="W9359" s="72"/>
      <c r="X9359" s="72"/>
      <c r="Y9359" s="72"/>
      <c r="Z9359" s="72"/>
      <c r="AA9359" s="72"/>
      <c r="AB9359" s="72"/>
      <c r="AC9359" s="72"/>
      <c r="AD9359" s="72"/>
      <c r="AE9359" s="72"/>
      <c r="AF9359" s="72"/>
      <c r="AG9359" s="72"/>
      <c r="AH9359" s="72"/>
      <c r="AI9359" s="72"/>
      <c r="AJ9359" s="72"/>
      <c r="AK9359" s="72"/>
    </row>
    <row r="9360" ht="14.25" customHeight="1">
      <c r="A9360" s="78">
        <v>9357.0</v>
      </c>
      <c r="C9360" s="78" t="str">
        <f>VLOOKUP(G9360,[1]Macrodata_CCF!$A$3:$D$55,4,FALSE)</f>
        <v>#ERROR!</v>
      </c>
      <c r="E9360" s="79" t="str">
        <f>VLOOKUP(G9360,[1]Macrodata_CCF!$A$3:$B$55,2,FALSE)</f>
        <v>#ERROR!</v>
      </c>
      <c r="F9360" s="78">
        <v>0.0</v>
      </c>
      <c r="G9360" s="80">
        <v>49.0</v>
      </c>
      <c r="H9360" s="81">
        <v>355635.0</v>
      </c>
      <c r="I9360" s="81">
        <v>840000.0</v>
      </c>
      <c r="J9360" s="81">
        <v>856800.0</v>
      </c>
      <c r="K9360" s="81">
        <v>840000.0</v>
      </c>
      <c r="L9360" s="82">
        <v>1.034684587036636</v>
      </c>
      <c r="N9360" s="83">
        <f t="shared" si="1"/>
        <v>1.034684587</v>
      </c>
      <c r="O9360" s="83">
        <f t="shared" si="2"/>
        <v>1</v>
      </c>
      <c r="Q9360" s="83">
        <f t="shared" si="3"/>
        <v>0.576625</v>
      </c>
      <c r="R9360" s="83">
        <f t="shared" si="4"/>
        <v>1.034684587</v>
      </c>
      <c r="S9360" s="83" t="b">
        <f t="shared" si="5"/>
        <v>0</v>
      </c>
      <c r="T9360" s="72"/>
      <c r="U9360" s="72"/>
      <c r="V9360" s="72"/>
      <c r="W9360" s="72"/>
      <c r="X9360" s="72"/>
      <c r="Y9360" s="72"/>
      <c r="Z9360" s="72"/>
      <c r="AA9360" s="72"/>
      <c r="AB9360" s="72"/>
      <c r="AC9360" s="72"/>
      <c r="AD9360" s="72"/>
      <c r="AE9360" s="72"/>
      <c r="AF9360" s="72"/>
      <c r="AG9360" s="72"/>
      <c r="AH9360" s="72"/>
      <c r="AI9360" s="72"/>
      <c r="AJ9360" s="72"/>
      <c r="AK9360" s="72"/>
    </row>
    <row r="9361" ht="14.25" customHeight="1">
      <c r="A9361" s="78">
        <v>9358.0</v>
      </c>
      <c r="C9361" s="78" t="str">
        <f>VLOOKUP(G9361,[1]Macrodata_CCF!$A$3:$D$55,4,FALSE)</f>
        <v>#ERROR!</v>
      </c>
      <c r="E9361" s="79" t="str">
        <f>VLOOKUP(G9361,[1]Macrodata_CCF!$A$3:$B$55,2,FALSE)</f>
        <v>#ERROR!</v>
      </c>
      <c r="F9361" s="78">
        <v>0.0</v>
      </c>
      <c r="G9361" s="80">
        <v>25.0</v>
      </c>
      <c r="H9361" s="81">
        <v>25985.0</v>
      </c>
      <c r="I9361" s="81">
        <v>130000.0</v>
      </c>
      <c r="J9361" s="81">
        <v>0.0</v>
      </c>
      <c r="K9361" s="81">
        <v>130000.0</v>
      </c>
      <c r="L9361" s="82">
        <v>-0.2498197375378551</v>
      </c>
      <c r="N9361" s="83">
        <f t="shared" si="1"/>
        <v>-0.2498197375</v>
      </c>
      <c r="O9361" s="83">
        <f t="shared" si="2"/>
        <v>0</v>
      </c>
      <c r="Q9361" s="83">
        <f t="shared" si="3"/>
        <v>0.8001153846</v>
      </c>
      <c r="R9361" s="83">
        <f t="shared" si="4"/>
        <v>-0.2498197375</v>
      </c>
      <c r="S9361" s="83" t="b">
        <f t="shared" si="5"/>
        <v>0</v>
      </c>
      <c r="T9361" s="72"/>
      <c r="U9361" s="72"/>
      <c r="V9361" s="72"/>
      <c r="W9361" s="72"/>
      <c r="X9361" s="72"/>
      <c r="Y9361" s="72"/>
      <c r="Z9361" s="72"/>
      <c r="AA9361" s="72"/>
      <c r="AB9361" s="72"/>
      <c r="AC9361" s="72"/>
      <c r="AD9361" s="72"/>
      <c r="AE9361" s="72"/>
      <c r="AF9361" s="72"/>
      <c r="AG9361" s="72"/>
      <c r="AH9361" s="72"/>
      <c r="AI9361" s="72"/>
      <c r="AJ9361" s="72"/>
      <c r="AK9361" s="72"/>
    </row>
    <row r="9362" ht="14.25" customHeight="1">
      <c r="A9362" s="78">
        <v>9359.0</v>
      </c>
      <c r="C9362" s="78" t="str">
        <f>VLOOKUP(G9362,[1]Macrodata_CCF!$A$3:$D$55,4,FALSE)</f>
        <v>#ERROR!</v>
      </c>
      <c r="E9362" s="79" t="str">
        <f>VLOOKUP(G9362,[1]Macrodata_CCF!$A$3:$B$55,2,FALSE)</f>
        <v>#ERROR!</v>
      </c>
      <c r="F9362" s="78">
        <v>0.0</v>
      </c>
      <c r="G9362" s="80">
        <v>15.0</v>
      </c>
      <c r="H9362" s="81">
        <v>41915.0</v>
      </c>
      <c r="I9362" s="81">
        <v>80000.0</v>
      </c>
      <c r="J9362" s="81">
        <v>48390.0</v>
      </c>
      <c r="K9362" s="81">
        <v>80000.0</v>
      </c>
      <c r="L9362" s="82">
        <v>0.1700144413811212</v>
      </c>
      <c r="N9362" s="83">
        <f t="shared" si="1"/>
        <v>0.1700144414</v>
      </c>
      <c r="O9362" s="83">
        <f t="shared" si="2"/>
        <v>0.1700144414</v>
      </c>
      <c r="Q9362" s="83">
        <f t="shared" si="3"/>
        <v>0.4760625</v>
      </c>
      <c r="R9362" s="83">
        <f t="shared" si="4"/>
        <v>0.1700144414</v>
      </c>
      <c r="S9362" s="83" t="b">
        <f t="shared" si="5"/>
        <v>0</v>
      </c>
      <c r="T9362" s="72"/>
      <c r="U9362" s="72"/>
      <c r="V9362" s="72"/>
      <c r="W9362" s="72"/>
      <c r="X9362" s="72"/>
      <c r="Y9362" s="72"/>
      <c r="Z9362" s="72"/>
      <c r="AA9362" s="72"/>
      <c r="AB9362" s="72"/>
      <c r="AC9362" s="72"/>
      <c r="AD9362" s="72"/>
      <c r="AE9362" s="72"/>
      <c r="AF9362" s="72"/>
      <c r="AG9362" s="72"/>
      <c r="AH9362" s="72"/>
      <c r="AI9362" s="72"/>
      <c r="AJ9362" s="72"/>
      <c r="AK9362" s="72"/>
    </row>
    <row r="9363" ht="14.25" customHeight="1">
      <c r="A9363" s="78">
        <v>9360.0</v>
      </c>
      <c r="C9363" s="78" t="str">
        <f>VLOOKUP(G9363,[1]Macrodata_CCF!$A$3:$D$55,4,FALSE)</f>
        <v>#ERROR!</v>
      </c>
      <c r="E9363" s="79" t="str">
        <f>VLOOKUP(G9363,[1]Macrodata_CCF!$A$3:$B$55,2,FALSE)</f>
        <v>#ERROR!</v>
      </c>
      <c r="F9363" s="78">
        <v>0.0</v>
      </c>
      <c r="G9363" s="80">
        <v>34.0</v>
      </c>
      <c r="H9363" s="81">
        <v>594595.0</v>
      </c>
      <c r="I9363" s="81">
        <v>880000.0</v>
      </c>
      <c r="J9363" s="81">
        <v>606010.0</v>
      </c>
      <c r="K9363" s="81">
        <v>880000.0</v>
      </c>
      <c r="L9363" s="82">
        <v>0.03999579544857308</v>
      </c>
      <c r="N9363" s="83">
        <f t="shared" si="1"/>
        <v>0.03999579545</v>
      </c>
      <c r="O9363" s="83">
        <f t="shared" si="2"/>
        <v>0.03999579545</v>
      </c>
      <c r="Q9363" s="83">
        <f t="shared" si="3"/>
        <v>0.3243238636</v>
      </c>
      <c r="R9363" s="83">
        <f t="shared" si="4"/>
        <v>0.03999579545</v>
      </c>
      <c r="S9363" s="83" t="b">
        <f t="shared" si="5"/>
        <v>0</v>
      </c>
      <c r="T9363" s="72"/>
      <c r="U9363" s="72"/>
      <c r="V9363" s="72"/>
      <c r="W9363" s="72"/>
      <c r="X9363" s="72"/>
      <c r="Y9363" s="72"/>
      <c r="Z9363" s="72"/>
      <c r="AA9363" s="72"/>
      <c r="AB9363" s="72"/>
      <c r="AC9363" s="72"/>
      <c r="AD9363" s="72"/>
      <c r="AE9363" s="72"/>
      <c r="AF9363" s="72"/>
      <c r="AG9363" s="72"/>
      <c r="AH9363" s="72"/>
      <c r="AI9363" s="72"/>
      <c r="AJ9363" s="72"/>
      <c r="AK9363" s="72"/>
    </row>
    <row r="9364" ht="14.25" customHeight="1">
      <c r="A9364" s="78">
        <v>9361.0</v>
      </c>
      <c r="C9364" s="78" t="str">
        <f>VLOOKUP(G9364,[1]Macrodata_CCF!$A$3:$D$55,4,FALSE)</f>
        <v>#ERROR!</v>
      </c>
      <c r="E9364" s="79" t="str">
        <f>VLOOKUP(G9364,[1]Macrodata_CCF!$A$3:$B$55,2,FALSE)</f>
        <v>#ERROR!</v>
      </c>
      <c r="F9364" s="78">
        <v>0.0</v>
      </c>
      <c r="G9364" s="80">
        <v>40.0</v>
      </c>
      <c r="H9364" s="81">
        <v>0.0</v>
      </c>
      <c r="I9364" s="81">
        <v>380000.0</v>
      </c>
      <c r="J9364" s="81">
        <v>22800.0</v>
      </c>
      <c r="K9364" s="81">
        <v>760000.0</v>
      </c>
      <c r="L9364" s="82">
        <v>0.06</v>
      </c>
      <c r="N9364" s="83">
        <f t="shared" si="1"/>
        <v>0.06</v>
      </c>
      <c r="O9364" s="83">
        <f t="shared" si="2"/>
        <v>0.06</v>
      </c>
      <c r="Q9364" s="83">
        <f t="shared" si="3"/>
        <v>1</v>
      </c>
      <c r="R9364" s="83">
        <f t="shared" si="4"/>
        <v>0.06</v>
      </c>
      <c r="S9364" s="83" t="b">
        <f t="shared" si="5"/>
        <v>0</v>
      </c>
      <c r="T9364" s="72"/>
      <c r="U9364" s="72"/>
      <c r="V9364" s="72"/>
      <c r="W9364" s="72"/>
      <c r="X9364" s="72"/>
      <c r="Y9364" s="72"/>
      <c r="Z9364" s="72"/>
      <c r="AA9364" s="72"/>
      <c r="AB9364" s="72"/>
      <c r="AC9364" s="72"/>
      <c r="AD9364" s="72"/>
      <c r="AE9364" s="72"/>
      <c r="AF9364" s="72"/>
      <c r="AG9364" s="72"/>
      <c r="AH9364" s="72"/>
      <c r="AI9364" s="72"/>
      <c r="AJ9364" s="72"/>
      <c r="AK9364" s="72"/>
    </row>
    <row r="9365" ht="14.25" customHeight="1">
      <c r="A9365" s="78">
        <v>9362.0</v>
      </c>
      <c r="C9365" s="78" t="str">
        <f>VLOOKUP(G9365,[1]Macrodata_CCF!$A$3:$D$55,4,FALSE)</f>
        <v>#ERROR!</v>
      </c>
      <c r="E9365" s="79" t="str">
        <f>VLOOKUP(G9365,[1]Macrodata_CCF!$A$3:$B$55,2,FALSE)</f>
        <v>#ERROR!</v>
      </c>
      <c r="F9365" s="78">
        <v>1.0</v>
      </c>
      <c r="G9365" s="80">
        <v>33.0</v>
      </c>
      <c r="H9365" s="81">
        <v>396650.0</v>
      </c>
      <c r="I9365" s="81">
        <v>650000.0</v>
      </c>
      <c r="J9365" s="81">
        <v>510660.0</v>
      </c>
      <c r="K9365" s="81">
        <v>650000.0</v>
      </c>
      <c r="L9365" s="82">
        <v>0.4500098677718571</v>
      </c>
      <c r="N9365" s="83">
        <f t="shared" si="1"/>
        <v>0.4500098678</v>
      </c>
      <c r="O9365" s="83">
        <f t="shared" si="2"/>
        <v>0.4500098678</v>
      </c>
      <c r="Q9365" s="83">
        <f t="shared" si="3"/>
        <v>0.3897692308</v>
      </c>
      <c r="R9365" s="83">
        <f t="shared" si="4"/>
        <v>0.4500098678</v>
      </c>
      <c r="S9365" s="83" t="b">
        <f t="shared" si="5"/>
        <v>0</v>
      </c>
      <c r="T9365" s="72"/>
      <c r="U9365" s="72"/>
      <c r="V9365" s="72"/>
      <c r="W9365" s="72"/>
      <c r="X9365" s="72"/>
      <c r="Y9365" s="72"/>
      <c r="Z9365" s="72"/>
      <c r="AA9365" s="72"/>
      <c r="AB9365" s="72"/>
      <c r="AC9365" s="72"/>
      <c r="AD9365" s="72"/>
      <c r="AE9365" s="72"/>
      <c r="AF9365" s="72"/>
      <c r="AG9365" s="72"/>
      <c r="AH9365" s="72"/>
      <c r="AI9365" s="72"/>
      <c r="AJ9365" s="72"/>
      <c r="AK9365" s="72"/>
    </row>
    <row r="9366" ht="14.25" customHeight="1">
      <c r="A9366" s="78">
        <v>9363.0</v>
      </c>
      <c r="C9366" s="78" t="str">
        <f>VLOOKUP(G9366,[1]Macrodata_CCF!$A$3:$D$55,4,FALSE)</f>
        <v>#ERROR!</v>
      </c>
      <c r="E9366" s="79" t="str">
        <f>VLOOKUP(G9366,[1]Macrodata_CCF!$A$3:$B$55,2,FALSE)</f>
        <v>#ERROR!</v>
      </c>
      <c r="F9366" s="78">
        <v>0.0</v>
      </c>
      <c r="G9366" s="80">
        <v>50.0</v>
      </c>
      <c r="H9366" s="81">
        <v>112275.0</v>
      </c>
      <c r="I9366" s="81">
        <v>250000.0</v>
      </c>
      <c r="J9366" s="81">
        <v>124670.0</v>
      </c>
      <c r="K9366" s="81">
        <v>450000.0</v>
      </c>
      <c r="L9366" s="82">
        <v>0.08999818478852786</v>
      </c>
      <c r="N9366" s="83">
        <f t="shared" si="1"/>
        <v>0.08999818479</v>
      </c>
      <c r="O9366" s="83">
        <f t="shared" si="2"/>
        <v>0.08999818479</v>
      </c>
      <c r="Q9366" s="83">
        <f t="shared" si="3"/>
        <v>0.5509</v>
      </c>
      <c r="R9366" s="83">
        <f t="shared" si="4"/>
        <v>0.08999818479</v>
      </c>
      <c r="S9366" s="83" t="b">
        <f t="shared" si="5"/>
        <v>0</v>
      </c>
      <c r="T9366" s="72"/>
      <c r="U9366" s="72"/>
      <c r="V9366" s="72"/>
      <c r="W9366" s="72"/>
      <c r="X9366" s="72"/>
      <c r="Y9366" s="72"/>
      <c r="Z9366" s="72"/>
      <c r="AA9366" s="72"/>
      <c r="AB9366" s="72"/>
      <c r="AC9366" s="72"/>
      <c r="AD9366" s="72"/>
      <c r="AE9366" s="72"/>
      <c r="AF9366" s="72"/>
      <c r="AG9366" s="72"/>
      <c r="AH9366" s="72"/>
      <c r="AI9366" s="72"/>
      <c r="AJ9366" s="72"/>
      <c r="AK9366" s="72"/>
    </row>
    <row r="9367" ht="14.25" customHeight="1">
      <c r="A9367" s="78">
        <v>9364.0</v>
      </c>
      <c r="C9367" s="78" t="str">
        <f>VLOOKUP(G9367,[1]Macrodata_CCF!$A$3:$D$55,4,FALSE)</f>
        <v>#ERROR!</v>
      </c>
      <c r="E9367" s="79" t="str">
        <f>VLOOKUP(G9367,[1]Macrodata_CCF!$A$3:$B$55,2,FALSE)</f>
        <v>#ERROR!</v>
      </c>
      <c r="F9367" s="78">
        <v>0.0</v>
      </c>
      <c r="G9367" s="80">
        <v>39.0</v>
      </c>
      <c r="H9367" s="81">
        <v>58015.0</v>
      </c>
      <c r="I9367" s="81">
        <v>270000.0</v>
      </c>
      <c r="J9367" s="81">
        <v>81335.0</v>
      </c>
      <c r="K9367" s="81">
        <v>270000.0</v>
      </c>
      <c r="L9367" s="82">
        <v>0.1100077835695922</v>
      </c>
      <c r="N9367" s="83">
        <f t="shared" si="1"/>
        <v>0.1100077836</v>
      </c>
      <c r="O9367" s="83">
        <f t="shared" si="2"/>
        <v>0.1100077836</v>
      </c>
      <c r="Q9367" s="83">
        <f t="shared" si="3"/>
        <v>0.7851296296</v>
      </c>
      <c r="R9367" s="83">
        <f t="shared" si="4"/>
        <v>0.1100077836</v>
      </c>
      <c r="S9367" s="83" t="b">
        <f t="shared" si="5"/>
        <v>0</v>
      </c>
      <c r="T9367" s="72"/>
      <c r="U9367" s="72"/>
      <c r="V9367" s="72"/>
      <c r="W9367" s="72"/>
      <c r="X9367" s="72"/>
      <c r="Y9367" s="72"/>
      <c r="Z9367" s="72"/>
      <c r="AA9367" s="72"/>
      <c r="AB9367" s="72"/>
      <c r="AC9367" s="72"/>
      <c r="AD9367" s="72"/>
      <c r="AE9367" s="72"/>
      <c r="AF9367" s="72"/>
      <c r="AG9367" s="72"/>
      <c r="AH9367" s="72"/>
      <c r="AI9367" s="72"/>
      <c r="AJ9367" s="72"/>
      <c r="AK9367" s="72"/>
    </row>
    <row r="9368" ht="14.25" customHeight="1">
      <c r="A9368" s="78">
        <v>9365.0</v>
      </c>
      <c r="C9368" s="78" t="str">
        <f>VLOOKUP(G9368,[1]Macrodata_CCF!$A$3:$D$55,4,FALSE)</f>
        <v>#ERROR!</v>
      </c>
      <c r="E9368" s="79" t="str">
        <f>VLOOKUP(G9368,[1]Macrodata_CCF!$A$3:$B$55,2,FALSE)</f>
        <v>#ERROR!</v>
      </c>
      <c r="F9368" s="78">
        <v>0.0</v>
      </c>
      <c r="G9368" s="80">
        <v>30.0</v>
      </c>
      <c r="H9368" s="81">
        <v>159965.0</v>
      </c>
      <c r="I9368" s="81">
        <v>210000.0</v>
      </c>
      <c r="J9368" s="81">
        <v>167970.0</v>
      </c>
      <c r="K9368" s="81">
        <v>210000.0</v>
      </c>
      <c r="L9368" s="82">
        <v>0.1599880083941241</v>
      </c>
      <c r="N9368" s="83">
        <f t="shared" si="1"/>
        <v>0.1599880084</v>
      </c>
      <c r="O9368" s="83">
        <f t="shared" si="2"/>
        <v>0.1599880084</v>
      </c>
      <c r="Q9368" s="83">
        <f t="shared" si="3"/>
        <v>0.2382619048</v>
      </c>
      <c r="R9368" s="83">
        <f t="shared" si="4"/>
        <v>0.1599880084</v>
      </c>
      <c r="S9368" s="83" t="b">
        <f t="shared" si="5"/>
        <v>0</v>
      </c>
      <c r="T9368" s="72"/>
      <c r="U9368" s="72"/>
      <c r="V9368" s="72"/>
      <c r="W9368" s="72"/>
      <c r="X9368" s="72"/>
      <c r="Y9368" s="72"/>
      <c r="Z9368" s="72"/>
      <c r="AA9368" s="72"/>
      <c r="AB9368" s="72"/>
      <c r="AC9368" s="72"/>
      <c r="AD9368" s="72"/>
      <c r="AE9368" s="72"/>
      <c r="AF9368" s="72"/>
      <c r="AG9368" s="72"/>
      <c r="AH9368" s="72"/>
      <c r="AI9368" s="72"/>
      <c r="AJ9368" s="72"/>
      <c r="AK9368" s="72"/>
    </row>
    <row r="9369" ht="14.25" customHeight="1">
      <c r="A9369" s="78">
        <v>9366.0</v>
      </c>
      <c r="C9369" s="78" t="str">
        <f>VLOOKUP(G9369,[1]Macrodata_CCF!$A$3:$D$55,4,FALSE)</f>
        <v>#ERROR!</v>
      </c>
      <c r="E9369" s="79" t="str">
        <f>VLOOKUP(G9369,[1]Macrodata_CCF!$A$3:$B$55,2,FALSE)</f>
        <v>#ERROR!</v>
      </c>
      <c r="F9369" s="78">
        <v>0.0</v>
      </c>
      <c r="G9369" s="80">
        <v>2.0</v>
      </c>
      <c r="H9369" s="81">
        <v>484055.0</v>
      </c>
      <c r="I9369" s="81">
        <v>540000.0</v>
      </c>
      <c r="J9369" s="81">
        <v>495805.0</v>
      </c>
      <c r="K9369" s="81">
        <v>540000.0</v>
      </c>
      <c r="L9369" s="82">
        <v>0.2100277057824649</v>
      </c>
      <c r="N9369" s="83">
        <f t="shared" si="1"/>
        <v>0.2100277058</v>
      </c>
      <c r="O9369" s="83">
        <f t="shared" si="2"/>
        <v>0.2100277058</v>
      </c>
      <c r="Q9369" s="83">
        <f t="shared" si="3"/>
        <v>0.1036018519</v>
      </c>
      <c r="R9369" s="83">
        <f t="shared" si="4"/>
        <v>0.2100277058</v>
      </c>
      <c r="S9369" s="83" t="b">
        <f t="shared" si="5"/>
        <v>0</v>
      </c>
      <c r="T9369" s="72"/>
      <c r="U9369" s="72"/>
      <c r="V9369" s="72"/>
      <c r="W9369" s="72"/>
      <c r="X9369" s="72"/>
      <c r="Y9369" s="72"/>
      <c r="Z9369" s="72"/>
      <c r="AA9369" s="72"/>
      <c r="AB9369" s="72"/>
      <c r="AC9369" s="72"/>
      <c r="AD9369" s="72"/>
      <c r="AE9369" s="72"/>
      <c r="AF9369" s="72"/>
      <c r="AG9369" s="72"/>
      <c r="AH9369" s="72"/>
      <c r="AI9369" s="72"/>
      <c r="AJ9369" s="72"/>
      <c r="AK9369" s="72"/>
    </row>
    <row r="9370" ht="14.25" customHeight="1">
      <c r="A9370" s="78">
        <v>9367.0</v>
      </c>
      <c r="C9370" s="78" t="str">
        <f>VLOOKUP(G9370,[1]Macrodata_CCF!$A$3:$D$55,4,FALSE)</f>
        <v>#ERROR!</v>
      </c>
      <c r="E9370" s="79" t="str">
        <f>VLOOKUP(G9370,[1]Macrodata_CCF!$A$3:$B$55,2,FALSE)</f>
        <v>#ERROR!</v>
      </c>
      <c r="F9370" s="78">
        <v>0.0</v>
      </c>
      <c r="G9370" s="80">
        <v>16.0</v>
      </c>
      <c r="H9370" s="81">
        <v>356930.0</v>
      </c>
      <c r="I9370" s="81">
        <v>460000.0</v>
      </c>
      <c r="J9370" s="81">
        <v>771270.0</v>
      </c>
      <c r="K9370" s="81">
        <v>828000.0</v>
      </c>
      <c r="L9370" s="82">
        <v>4.019986416998156</v>
      </c>
      <c r="N9370" s="83">
        <f t="shared" si="1"/>
        <v>4.019986417</v>
      </c>
      <c r="O9370" s="83">
        <f t="shared" si="2"/>
        <v>1</v>
      </c>
      <c r="Q9370" s="83">
        <f t="shared" si="3"/>
        <v>0.2240652174</v>
      </c>
      <c r="R9370" s="83">
        <f t="shared" si="4"/>
        <v>4.019986417</v>
      </c>
      <c r="S9370" s="83" t="b">
        <f t="shared" si="5"/>
        <v>0</v>
      </c>
      <c r="T9370" s="72"/>
      <c r="U9370" s="72"/>
      <c r="V9370" s="72"/>
      <c r="W9370" s="72"/>
      <c r="X9370" s="72"/>
      <c r="Y9370" s="72"/>
      <c r="Z9370" s="72"/>
      <c r="AA9370" s="72"/>
      <c r="AB9370" s="72"/>
      <c r="AC9370" s="72"/>
      <c r="AD9370" s="72"/>
      <c r="AE9370" s="72"/>
      <c r="AF9370" s="72"/>
      <c r="AG9370" s="72"/>
      <c r="AH9370" s="72"/>
      <c r="AI9370" s="72"/>
      <c r="AJ9370" s="72"/>
      <c r="AK9370" s="72"/>
    </row>
    <row r="9371" ht="14.25" customHeight="1">
      <c r="A9371" s="78">
        <v>9368.0</v>
      </c>
      <c r="C9371" s="78" t="str">
        <f>VLOOKUP(G9371,[1]Macrodata_CCF!$A$3:$D$55,4,FALSE)</f>
        <v>#ERROR!</v>
      </c>
      <c r="E9371" s="79" t="str">
        <f>VLOOKUP(G9371,[1]Macrodata_CCF!$A$3:$B$55,2,FALSE)</f>
        <v>#ERROR!</v>
      </c>
      <c r="F9371" s="78">
        <v>0.0</v>
      </c>
      <c r="G9371" s="80">
        <v>40.0</v>
      </c>
      <c r="H9371" s="81">
        <v>6825.0</v>
      </c>
      <c r="I9371" s="81">
        <v>240000.0</v>
      </c>
      <c r="J9371" s="81">
        <v>37140.0</v>
      </c>
      <c r="K9371" s="81">
        <v>240000.0</v>
      </c>
      <c r="L9371" s="82">
        <v>0.1300096494049534</v>
      </c>
      <c r="N9371" s="83">
        <f t="shared" si="1"/>
        <v>0.1300096494</v>
      </c>
      <c r="O9371" s="83">
        <f t="shared" si="2"/>
        <v>0.1300096494</v>
      </c>
      <c r="Q9371" s="83">
        <f t="shared" si="3"/>
        <v>0.9715625</v>
      </c>
      <c r="R9371" s="83">
        <f t="shared" si="4"/>
        <v>0.1300096494</v>
      </c>
      <c r="S9371" s="83" t="b">
        <f t="shared" si="5"/>
        <v>0</v>
      </c>
      <c r="T9371" s="72"/>
      <c r="U9371" s="72"/>
      <c r="V9371" s="72"/>
      <c r="W9371" s="72"/>
      <c r="X9371" s="72"/>
      <c r="Y9371" s="72"/>
      <c r="Z9371" s="72"/>
      <c r="AA9371" s="72"/>
      <c r="AB9371" s="72"/>
      <c r="AC9371" s="72"/>
      <c r="AD9371" s="72"/>
      <c r="AE9371" s="72"/>
      <c r="AF9371" s="72"/>
      <c r="AG9371" s="72"/>
      <c r="AH9371" s="72"/>
      <c r="AI9371" s="72"/>
      <c r="AJ9371" s="72"/>
      <c r="AK9371" s="72"/>
    </row>
    <row r="9372" ht="14.25" customHeight="1">
      <c r="A9372" s="78">
        <v>9369.0</v>
      </c>
      <c r="C9372" s="78" t="str">
        <f>VLOOKUP(G9372,[1]Macrodata_CCF!$A$3:$D$55,4,FALSE)</f>
        <v>#ERROR!</v>
      </c>
      <c r="E9372" s="79" t="str">
        <f>VLOOKUP(G9372,[1]Macrodata_CCF!$A$3:$B$55,2,FALSE)</f>
        <v>#ERROR!</v>
      </c>
      <c r="F9372" s="78">
        <v>1.0</v>
      </c>
      <c r="G9372" s="80">
        <v>17.0</v>
      </c>
      <c r="H9372" s="81">
        <v>700310.0</v>
      </c>
      <c r="I9372" s="81">
        <v>780000.0</v>
      </c>
      <c r="J9372" s="81">
        <v>743345.0</v>
      </c>
      <c r="K9372" s="81">
        <v>780000.0</v>
      </c>
      <c r="L9372" s="82">
        <v>0.5400301167022211</v>
      </c>
      <c r="N9372" s="83">
        <f t="shared" si="1"/>
        <v>0.5400301167</v>
      </c>
      <c r="O9372" s="83">
        <f t="shared" si="2"/>
        <v>0.5400301167</v>
      </c>
      <c r="Q9372" s="83">
        <f t="shared" si="3"/>
        <v>0.1021666667</v>
      </c>
      <c r="R9372" s="83">
        <f t="shared" si="4"/>
        <v>0.5400301167</v>
      </c>
      <c r="S9372" s="83" t="b">
        <f t="shared" si="5"/>
        <v>0</v>
      </c>
      <c r="T9372" s="72"/>
      <c r="U9372" s="72"/>
      <c r="V9372" s="72"/>
      <c r="W9372" s="72"/>
      <c r="X9372" s="72"/>
      <c r="Y9372" s="72"/>
      <c r="Z9372" s="72"/>
      <c r="AA9372" s="72"/>
      <c r="AB9372" s="72"/>
      <c r="AC9372" s="72"/>
      <c r="AD9372" s="72"/>
      <c r="AE9372" s="72"/>
      <c r="AF9372" s="72"/>
      <c r="AG9372" s="72"/>
      <c r="AH9372" s="72"/>
      <c r="AI9372" s="72"/>
      <c r="AJ9372" s="72"/>
      <c r="AK9372" s="72"/>
    </row>
    <row r="9373" ht="14.25" customHeight="1">
      <c r="A9373" s="78">
        <v>9370.0</v>
      </c>
      <c r="C9373" s="78" t="str">
        <f>VLOOKUP(G9373,[1]Macrodata_CCF!$A$3:$D$55,4,FALSE)</f>
        <v>#ERROR!</v>
      </c>
      <c r="E9373" s="79" t="str">
        <f>VLOOKUP(G9373,[1]Macrodata_CCF!$A$3:$B$55,2,FALSE)</f>
        <v>#ERROR!</v>
      </c>
      <c r="F9373" s="78">
        <v>1.0</v>
      </c>
      <c r="G9373" s="80">
        <v>49.0</v>
      </c>
      <c r="H9373" s="81">
        <v>401540.0</v>
      </c>
      <c r="I9373" s="81">
        <v>430000.0</v>
      </c>
      <c r="J9373" s="81">
        <v>414630.0</v>
      </c>
      <c r="K9373" s="81">
        <v>774000.0</v>
      </c>
      <c r="L9373" s="82">
        <v>0.4599437807449051</v>
      </c>
      <c r="N9373" s="83">
        <f t="shared" si="1"/>
        <v>0.4599437807</v>
      </c>
      <c r="O9373" s="83">
        <f t="shared" si="2"/>
        <v>0.4599437807</v>
      </c>
      <c r="Q9373" s="83">
        <f t="shared" si="3"/>
        <v>0.06618604651</v>
      </c>
      <c r="R9373" s="83">
        <f t="shared" si="4"/>
        <v>0.03044186047</v>
      </c>
      <c r="S9373" s="83" t="b">
        <f t="shared" si="5"/>
        <v>0</v>
      </c>
      <c r="T9373" s="72"/>
      <c r="U9373" s="72"/>
      <c r="V9373" s="72"/>
      <c r="W9373" s="72"/>
      <c r="X9373" s="72"/>
      <c r="Y9373" s="72"/>
      <c r="Z9373" s="72"/>
      <c r="AA9373" s="72"/>
      <c r="AB9373" s="72"/>
      <c r="AC9373" s="72"/>
      <c r="AD9373" s="72"/>
      <c r="AE9373" s="72"/>
      <c r="AF9373" s="72"/>
      <c r="AG9373" s="72"/>
      <c r="AH9373" s="72"/>
      <c r="AI9373" s="72"/>
      <c r="AJ9373" s="72"/>
      <c r="AK9373" s="72"/>
    </row>
    <row r="9374" ht="14.25" customHeight="1">
      <c r="A9374" s="78">
        <v>9371.0</v>
      </c>
      <c r="C9374" s="78" t="str">
        <f>VLOOKUP(G9374,[1]Macrodata_CCF!$A$3:$D$55,4,FALSE)</f>
        <v>#ERROR!</v>
      </c>
      <c r="E9374" s="79" t="str">
        <f>VLOOKUP(G9374,[1]Macrodata_CCF!$A$3:$B$55,2,FALSE)</f>
        <v>#ERROR!</v>
      </c>
      <c r="F9374" s="78">
        <v>0.0</v>
      </c>
      <c r="G9374" s="80">
        <v>24.0</v>
      </c>
      <c r="H9374" s="81">
        <v>0.0</v>
      </c>
      <c r="I9374" s="81">
        <v>560000.0</v>
      </c>
      <c r="J9374" s="81">
        <v>89600.0</v>
      </c>
      <c r="K9374" s="81">
        <v>560000.0</v>
      </c>
      <c r="L9374" s="82">
        <v>0.16</v>
      </c>
      <c r="N9374" s="83">
        <f t="shared" si="1"/>
        <v>0.16</v>
      </c>
      <c r="O9374" s="83">
        <f t="shared" si="2"/>
        <v>0.16</v>
      </c>
      <c r="Q9374" s="83">
        <f t="shared" si="3"/>
        <v>1</v>
      </c>
      <c r="R9374" s="83">
        <f t="shared" si="4"/>
        <v>0.16</v>
      </c>
      <c r="S9374" s="83" t="b">
        <f t="shared" si="5"/>
        <v>0</v>
      </c>
      <c r="T9374" s="72"/>
      <c r="U9374" s="72"/>
      <c r="V9374" s="72"/>
      <c r="W9374" s="72"/>
      <c r="X9374" s="72"/>
      <c r="Y9374" s="72"/>
      <c r="Z9374" s="72"/>
      <c r="AA9374" s="72"/>
      <c r="AB9374" s="72"/>
      <c r="AC9374" s="72"/>
      <c r="AD9374" s="72"/>
      <c r="AE9374" s="72"/>
      <c r="AF9374" s="72"/>
      <c r="AG9374" s="72"/>
      <c r="AH9374" s="72"/>
      <c r="AI9374" s="72"/>
      <c r="AJ9374" s="72"/>
      <c r="AK9374" s="72"/>
    </row>
    <row r="9375" ht="14.25" customHeight="1">
      <c r="A9375" s="78">
        <v>9372.0</v>
      </c>
      <c r="C9375" s="78" t="str">
        <f>VLOOKUP(G9375,[1]Macrodata_CCF!$A$3:$D$55,4,FALSE)</f>
        <v>#ERROR!</v>
      </c>
      <c r="E9375" s="79" t="str">
        <f>VLOOKUP(G9375,[1]Macrodata_CCF!$A$3:$B$55,2,FALSE)</f>
        <v>#ERROR!</v>
      </c>
      <c r="F9375" s="78">
        <v>0.0</v>
      </c>
      <c r="G9375" s="80">
        <v>11.0</v>
      </c>
      <c r="H9375" s="81">
        <v>311310.0</v>
      </c>
      <c r="I9375" s="81">
        <v>380000.0</v>
      </c>
      <c r="J9375" s="81">
        <v>322300.0</v>
      </c>
      <c r="K9375" s="81">
        <v>380000.0</v>
      </c>
      <c r="L9375" s="82">
        <v>0.1599941767360606</v>
      </c>
      <c r="N9375" s="83">
        <f t="shared" si="1"/>
        <v>0.1599941767</v>
      </c>
      <c r="O9375" s="83">
        <f t="shared" si="2"/>
        <v>0.1599941767</v>
      </c>
      <c r="Q9375" s="83">
        <f t="shared" si="3"/>
        <v>0.1807631579</v>
      </c>
      <c r="R9375" s="83">
        <f t="shared" si="4"/>
        <v>0.1599941767</v>
      </c>
      <c r="S9375" s="83" t="b">
        <f t="shared" si="5"/>
        <v>0</v>
      </c>
      <c r="T9375" s="72"/>
      <c r="U9375" s="72"/>
      <c r="V9375" s="72"/>
      <c r="W9375" s="72"/>
      <c r="X9375" s="72"/>
      <c r="Y9375" s="72"/>
      <c r="Z9375" s="72"/>
      <c r="AA9375" s="72"/>
      <c r="AB9375" s="72"/>
      <c r="AC9375" s="72"/>
      <c r="AD9375" s="72"/>
      <c r="AE9375" s="72"/>
      <c r="AF9375" s="72"/>
      <c r="AG9375" s="72"/>
      <c r="AH9375" s="72"/>
      <c r="AI9375" s="72"/>
      <c r="AJ9375" s="72"/>
      <c r="AK9375" s="72"/>
    </row>
    <row r="9376" ht="14.25" customHeight="1">
      <c r="A9376" s="78">
        <v>9373.0</v>
      </c>
      <c r="C9376" s="78" t="str">
        <f>VLOOKUP(G9376,[1]Macrodata_CCF!$A$3:$D$55,4,FALSE)</f>
        <v>#ERROR!</v>
      </c>
      <c r="E9376" s="79" t="str">
        <f>VLOOKUP(G9376,[1]Macrodata_CCF!$A$3:$B$55,2,FALSE)</f>
        <v>#ERROR!</v>
      </c>
      <c r="F9376" s="78">
        <v>0.0</v>
      </c>
      <c r="G9376" s="80">
        <v>10.0</v>
      </c>
      <c r="H9376" s="81">
        <v>423055.0</v>
      </c>
      <c r="I9376" s="81">
        <v>750000.0</v>
      </c>
      <c r="J9376" s="81">
        <v>508060.0</v>
      </c>
      <c r="K9376" s="81">
        <v>750000.0</v>
      </c>
      <c r="L9376" s="82">
        <v>0.2599978589671045</v>
      </c>
      <c r="N9376" s="83">
        <f t="shared" si="1"/>
        <v>0.259997859</v>
      </c>
      <c r="O9376" s="83">
        <f t="shared" si="2"/>
        <v>0.259997859</v>
      </c>
      <c r="Q9376" s="83">
        <f t="shared" si="3"/>
        <v>0.4359266667</v>
      </c>
      <c r="R9376" s="83">
        <f t="shared" si="4"/>
        <v>0.259997859</v>
      </c>
      <c r="S9376" s="83" t="b">
        <f t="shared" si="5"/>
        <v>0</v>
      </c>
      <c r="T9376" s="72"/>
      <c r="U9376" s="72"/>
      <c r="V9376" s="72"/>
      <c r="W9376" s="72"/>
      <c r="X9376" s="72"/>
      <c r="Y9376" s="72"/>
      <c r="Z9376" s="72"/>
      <c r="AA9376" s="72"/>
      <c r="AB9376" s="72"/>
      <c r="AC9376" s="72"/>
      <c r="AD9376" s="72"/>
      <c r="AE9376" s="72"/>
      <c r="AF9376" s="72"/>
      <c r="AG9376" s="72"/>
      <c r="AH9376" s="72"/>
      <c r="AI9376" s="72"/>
      <c r="AJ9376" s="72"/>
      <c r="AK9376" s="72"/>
    </row>
    <row r="9377" ht="14.25" customHeight="1">
      <c r="A9377" s="78">
        <v>9374.0</v>
      </c>
      <c r="C9377" s="78" t="str">
        <f>VLOOKUP(G9377,[1]Macrodata_CCF!$A$3:$D$55,4,FALSE)</f>
        <v>#ERROR!</v>
      </c>
      <c r="E9377" s="79" t="str">
        <f>VLOOKUP(G9377,[1]Macrodata_CCF!$A$3:$B$55,2,FALSE)</f>
        <v>#ERROR!</v>
      </c>
      <c r="F9377" s="78">
        <v>0.0</v>
      </c>
      <c r="G9377" s="80">
        <v>42.0</v>
      </c>
      <c r="H9377" s="81">
        <v>639345.0</v>
      </c>
      <c r="I9377" s="81">
        <v>710000.0</v>
      </c>
      <c r="J9377" s="81">
        <v>664075.0</v>
      </c>
      <c r="K9377" s="81">
        <v>710000.0</v>
      </c>
      <c r="L9377" s="82">
        <v>0.350010614960017</v>
      </c>
      <c r="N9377" s="83">
        <f t="shared" si="1"/>
        <v>0.350010615</v>
      </c>
      <c r="O9377" s="83">
        <f t="shared" si="2"/>
        <v>0.350010615</v>
      </c>
      <c r="Q9377" s="83">
        <f t="shared" si="3"/>
        <v>0.09951408451</v>
      </c>
      <c r="R9377" s="83">
        <f t="shared" si="4"/>
        <v>0.03483098592</v>
      </c>
      <c r="S9377" s="83" t="b">
        <f t="shared" si="5"/>
        <v>0</v>
      </c>
      <c r="T9377" s="72"/>
      <c r="U9377" s="72"/>
      <c r="V9377" s="72"/>
      <c r="W9377" s="72"/>
      <c r="X9377" s="72"/>
      <c r="Y9377" s="72"/>
      <c r="Z9377" s="72"/>
      <c r="AA9377" s="72"/>
      <c r="AB9377" s="72"/>
      <c r="AC9377" s="72"/>
      <c r="AD9377" s="72"/>
      <c r="AE9377" s="72"/>
      <c r="AF9377" s="72"/>
      <c r="AG9377" s="72"/>
      <c r="AH9377" s="72"/>
      <c r="AI9377" s="72"/>
      <c r="AJ9377" s="72"/>
      <c r="AK9377" s="72"/>
    </row>
    <row r="9378" ht="14.25" customHeight="1">
      <c r="A9378" s="78">
        <v>9375.0</v>
      </c>
      <c r="C9378" s="78" t="str">
        <f>VLOOKUP(G9378,[1]Macrodata_CCF!$A$3:$D$55,4,FALSE)</f>
        <v>#ERROR!</v>
      </c>
      <c r="E9378" s="79" t="str">
        <f>VLOOKUP(G9378,[1]Macrodata_CCF!$A$3:$B$55,2,FALSE)</f>
        <v>#ERROR!</v>
      </c>
      <c r="F9378" s="78">
        <v>0.0</v>
      </c>
      <c r="G9378" s="80">
        <v>25.0</v>
      </c>
      <c r="H9378" s="81">
        <v>0.0</v>
      </c>
      <c r="I9378" s="81">
        <v>920000.0</v>
      </c>
      <c r="J9378" s="81">
        <v>174800.0</v>
      </c>
      <c r="K9378" s="81">
        <v>920000.0</v>
      </c>
      <c r="L9378" s="82">
        <v>0.19</v>
      </c>
      <c r="N9378" s="83">
        <f t="shared" si="1"/>
        <v>0.19</v>
      </c>
      <c r="O9378" s="83">
        <f t="shared" si="2"/>
        <v>0.19</v>
      </c>
      <c r="Q9378" s="83">
        <f t="shared" si="3"/>
        <v>1</v>
      </c>
      <c r="R9378" s="83">
        <f t="shared" si="4"/>
        <v>0.19</v>
      </c>
      <c r="S9378" s="83" t="b">
        <f t="shared" si="5"/>
        <v>0</v>
      </c>
      <c r="T9378" s="72"/>
      <c r="U9378" s="72"/>
      <c r="V9378" s="72"/>
      <c r="W9378" s="72"/>
      <c r="X9378" s="72"/>
      <c r="Y9378" s="72"/>
      <c r="Z9378" s="72"/>
      <c r="AA9378" s="72"/>
      <c r="AB9378" s="72"/>
      <c r="AC9378" s="72"/>
      <c r="AD9378" s="72"/>
      <c r="AE9378" s="72"/>
      <c r="AF9378" s="72"/>
      <c r="AG9378" s="72"/>
      <c r="AH9378" s="72"/>
      <c r="AI9378" s="72"/>
      <c r="AJ9378" s="72"/>
      <c r="AK9378" s="72"/>
    </row>
    <row r="9379" ht="14.25" customHeight="1">
      <c r="A9379" s="78">
        <v>9376.0</v>
      </c>
      <c r="C9379" s="78" t="str">
        <f>VLOOKUP(G9379,[1]Macrodata_CCF!$A$3:$D$55,4,FALSE)</f>
        <v>#ERROR!</v>
      </c>
      <c r="E9379" s="79" t="str">
        <f>VLOOKUP(G9379,[1]Macrodata_CCF!$A$3:$B$55,2,FALSE)</f>
        <v>#ERROR!</v>
      </c>
      <c r="F9379" s="78">
        <v>0.0</v>
      </c>
      <c r="G9379" s="80">
        <v>19.0</v>
      </c>
      <c r="H9379" s="81">
        <v>248040.0</v>
      </c>
      <c r="I9379" s="81">
        <v>520000.0</v>
      </c>
      <c r="J9379" s="81">
        <v>286115.0</v>
      </c>
      <c r="K9379" s="81">
        <v>520000.0</v>
      </c>
      <c r="L9379" s="82">
        <v>0.1400022062067951</v>
      </c>
      <c r="N9379" s="83">
        <f t="shared" si="1"/>
        <v>0.1400022062</v>
      </c>
      <c r="O9379" s="83">
        <f t="shared" si="2"/>
        <v>0.1400022062</v>
      </c>
      <c r="Q9379" s="83">
        <f t="shared" si="3"/>
        <v>0.523</v>
      </c>
      <c r="R9379" s="83">
        <f t="shared" si="4"/>
        <v>0.1400022062</v>
      </c>
      <c r="S9379" s="83" t="b">
        <f t="shared" si="5"/>
        <v>0</v>
      </c>
      <c r="T9379" s="72"/>
      <c r="U9379" s="72"/>
      <c r="V9379" s="72"/>
      <c r="W9379" s="72"/>
      <c r="X9379" s="72"/>
      <c r="Y9379" s="72"/>
      <c r="Z9379" s="72"/>
      <c r="AA9379" s="72"/>
      <c r="AB9379" s="72"/>
      <c r="AC9379" s="72"/>
      <c r="AD9379" s="72"/>
      <c r="AE9379" s="72"/>
      <c r="AF9379" s="72"/>
      <c r="AG9379" s="72"/>
      <c r="AH9379" s="72"/>
      <c r="AI9379" s="72"/>
      <c r="AJ9379" s="72"/>
      <c r="AK9379" s="72"/>
    </row>
    <row r="9380" ht="14.25" customHeight="1">
      <c r="A9380" s="78">
        <v>9377.0</v>
      </c>
      <c r="C9380" s="78" t="str">
        <f>VLOOKUP(G9380,[1]Macrodata_CCF!$A$3:$D$55,4,FALSE)</f>
        <v>#ERROR!</v>
      </c>
      <c r="E9380" s="79" t="str">
        <f>VLOOKUP(G9380,[1]Macrodata_CCF!$A$3:$B$55,2,FALSE)</f>
        <v>#ERROR!</v>
      </c>
      <c r="F9380" s="78">
        <v>0.0</v>
      </c>
      <c r="G9380" s="80">
        <v>23.0</v>
      </c>
      <c r="H9380" s="81">
        <v>461695.0</v>
      </c>
      <c r="I9380" s="81">
        <v>690000.0</v>
      </c>
      <c r="J9380" s="81">
        <v>703800.0</v>
      </c>
      <c r="K9380" s="81">
        <v>690000.0</v>
      </c>
      <c r="L9380" s="82">
        <v>1.060445456735507</v>
      </c>
      <c r="N9380" s="83">
        <f t="shared" si="1"/>
        <v>1.060445457</v>
      </c>
      <c r="O9380" s="83">
        <f t="shared" si="2"/>
        <v>1</v>
      </c>
      <c r="Q9380" s="83">
        <f t="shared" si="3"/>
        <v>0.3308768116</v>
      </c>
      <c r="R9380" s="83">
        <f t="shared" si="4"/>
        <v>1.060445457</v>
      </c>
      <c r="S9380" s="83" t="b">
        <f t="shared" si="5"/>
        <v>0</v>
      </c>
      <c r="T9380" s="72"/>
      <c r="U9380" s="72"/>
      <c r="V9380" s="72"/>
      <c r="W9380" s="72"/>
      <c r="X9380" s="72"/>
      <c r="Y9380" s="72"/>
      <c r="Z9380" s="72"/>
      <c r="AA9380" s="72"/>
      <c r="AB9380" s="72"/>
      <c r="AC9380" s="72"/>
      <c r="AD9380" s="72"/>
      <c r="AE9380" s="72"/>
      <c r="AF9380" s="72"/>
      <c r="AG9380" s="72"/>
      <c r="AH9380" s="72"/>
      <c r="AI9380" s="72"/>
      <c r="AJ9380" s="72"/>
      <c r="AK9380" s="72"/>
    </row>
    <row r="9381" ht="14.25" customHeight="1">
      <c r="A9381" s="78">
        <v>9378.0</v>
      </c>
      <c r="C9381" s="78" t="str">
        <f>VLOOKUP(G9381,[1]Macrodata_CCF!$A$3:$D$55,4,FALSE)</f>
        <v>#ERROR!</v>
      </c>
      <c r="E9381" s="79" t="str">
        <f>VLOOKUP(G9381,[1]Macrodata_CCF!$A$3:$B$55,2,FALSE)</f>
        <v>#ERROR!</v>
      </c>
      <c r="F9381" s="78">
        <v>0.0</v>
      </c>
      <c r="G9381" s="80">
        <v>1.0</v>
      </c>
      <c r="H9381" s="81">
        <v>358635.0</v>
      </c>
      <c r="I9381" s="81">
        <v>750000.0</v>
      </c>
      <c r="J9381" s="81">
        <v>491700.0</v>
      </c>
      <c r="K9381" s="81">
        <v>750000.0</v>
      </c>
      <c r="L9381" s="82">
        <v>0.3400022996435553</v>
      </c>
      <c r="N9381" s="83">
        <f t="shared" si="1"/>
        <v>0.3400022996</v>
      </c>
      <c r="O9381" s="83">
        <f t="shared" si="2"/>
        <v>0.3400022996</v>
      </c>
      <c r="Q9381" s="83">
        <f t="shared" si="3"/>
        <v>0.52182</v>
      </c>
      <c r="R9381" s="83">
        <f t="shared" si="4"/>
        <v>0.3400022996</v>
      </c>
      <c r="S9381" s="83" t="b">
        <f t="shared" si="5"/>
        <v>0</v>
      </c>
      <c r="T9381" s="72"/>
      <c r="U9381" s="72"/>
      <c r="V9381" s="72"/>
      <c r="W9381" s="72"/>
      <c r="X9381" s="72"/>
      <c r="Y9381" s="72"/>
      <c r="Z9381" s="72"/>
      <c r="AA9381" s="72"/>
      <c r="AB9381" s="72"/>
      <c r="AC9381" s="72"/>
      <c r="AD9381" s="72"/>
      <c r="AE9381" s="72"/>
      <c r="AF9381" s="72"/>
      <c r="AG9381" s="72"/>
      <c r="AH9381" s="72"/>
      <c r="AI9381" s="72"/>
      <c r="AJ9381" s="72"/>
      <c r="AK9381" s="72"/>
    </row>
    <row r="9382" ht="14.25" customHeight="1">
      <c r="A9382" s="78">
        <v>9379.0</v>
      </c>
      <c r="C9382" s="78" t="str">
        <f>VLOOKUP(G9382,[1]Macrodata_CCF!$A$3:$D$55,4,FALSE)</f>
        <v>#ERROR!</v>
      </c>
      <c r="E9382" s="79" t="str">
        <f>VLOOKUP(G9382,[1]Macrodata_CCF!$A$3:$B$55,2,FALSE)</f>
        <v>#ERROR!</v>
      </c>
      <c r="F9382" s="78">
        <v>0.0</v>
      </c>
      <c r="G9382" s="80">
        <v>52.0</v>
      </c>
      <c r="H9382" s="81">
        <v>77900.0</v>
      </c>
      <c r="I9382" s="81">
        <v>410000.0</v>
      </c>
      <c r="J9382" s="81">
        <v>94505.0</v>
      </c>
      <c r="K9382" s="81">
        <v>410000.0</v>
      </c>
      <c r="L9382" s="82">
        <v>0.05</v>
      </c>
      <c r="N9382" s="83">
        <f t="shared" si="1"/>
        <v>0.05</v>
      </c>
      <c r="O9382" s="83">
        <f t="shared" si="2"/>
        <v>0.05</v>
      </c>
      <c r="Q9382" s="83">
        <f t="shared" si="3"/>
        <v>0.81</v>
      </c>
      <c r="R9382" s="83">
        <f t="shared" si="4"/>
        <v>0.05</v>
      </c>
      <c r="S9382" s="83" t="b">
        <f t="shared" si="5"/>
        <v>0</v>
      </c>
      <c r="T9382" s="72"/>
      <c r="U9382" s="72"/>
      <c r="V9382" s="72"/>
      <c r="W9382" s="72"/>
      <c r="X9382" s="72"/>
      <c r="Y9382" s="72"/>
      <c r="Z9382" s="72"/>
      <c r="AA9382" s="72"/>
      <c r="AB9382" s="72"/>
      <c r="AC9382" s="72"/>
      <c r="AD9382" s="72"/>
      <c r="AE9382" s="72"/>
      <c r="AF9382" s="72"/>
      <c r="AG9382" s="72"/>
      <c r="AH9382" s="72"/>
      <c r="AI9382" s="72"/>
      <c r="AJ9382" s="72"/>
      <c r="AK9382" s="72"/>
    </row>
    <row r="9383" ht="14.25" customHeight="1">
      <c r="A9383" s="78">
        <v>9380.0</v>
      </c>
      <c r="C9383" s="78" t="str">
        <f>VLOOKUP(G9383,[1]Macrodata_CCF!$A$3:$D$55,4,FALSE)</f>
        <v>#ERROR!</v>
      </c>
      <c r="E9383" s="79" t="str">
        <f>VLOOKUP(G9383,[1]Macrodata_CCF!$A$3:$B$55,2,FALSE)</f>
        <v>#ERROR!</v>
      </c>
      <c r="F9383" s="78">
        <v>0.0</v>
      </c>
      <c r="G9383" s="80">
        <v>34.0</v>
      </c>
      <c r="H9383" s="81">
        <v>225795.0</v>
      </c>
      <c r="I9383" s="81">
        <v>310000.0</v>
      </c>
      <c r="J9383" s="81">
        <v>230005.0</v>
      </c>
      <c r="K9383" s="81">
        <v>310000.0</v>
      </c>
      <c r="L9383" s="82">
        <v>0.049997031055163</v>
      </c>
      <c r="N9383" s="83">
        <f t="shared" si="1"/>
        <v>0.04999703106</v>
      </c>
      <c r="O9383" s="83">
        <f t="shared" si="2"/>
        <v>0.04999703106</v>
      </c>
      <c r="Q9383" s="83">
        <f t="shared" si="3"/>
        <v>0.2716290323</v>
      </c>
      <c r="R9383" s="83">
        <f t="shared" si="4"/>
        <v>0.04999703106</v>
      </c>
      <c r="S9383" s="83" t="b">
        <f t="shared" si="5"/>
        <v>0</v>
      </c>
      <c r="T9383" s="72"/>
      <c r="U9383" s="72"/>
      <c r="V9383" s="72"/>
      <c r="W9383" s="72"/>
      <c r="X9383" s="72"/>
      <c r="Y9383" s="72"/>
      <c r="Z9383" s="72"/>
      <c r="AA9383" s="72"/>
      <c r="AB9383" s="72"/>
      <c r="AC9383" s="72"/>
      <c r="AD9383" s="72"/>
      <c r="AE9383" s="72"/>
      <c r="AF9383" s="72"/>
      <c r="AG9383" s="72"/>
      <c r="AH9383" s="72"/>
      <c r="AI9383" s="72"/>
      <c r="AJ9383" s="72"/>
      <c r="AK9383" s="72"/>
    </row>
    <row r="9384" ht="14.25" customHeight="1">
      <c r="A9384" s="78">
        <v>9381.0</v>
      </c>
      <c r="C9384" s="78" t="str">
        <f>VLOOKUP(G9384,[1]Macrodata_CCF!$A$3:$D$55,4,FALSE)</f>
        <v>#ERROR!</v>
      </c>
      <c r="E9384" s="79" t="str">
        <f>VLOOKUP(G9384,[1]Macrodata_CCF!$A$3:$B$55,2,FALSE)</f>
        <v>#ERROR!</v>
      </c>
      <c r="F9384" s="78">
        <v>0.0</v>
      </c>
      <c r="G9384" s="80">
        <v>4.0</v>
      </c>
      <c r="H9384" s="81">
        <v>546100.0</v>
      </c>
      <c r="I9384" s="81">
        <v>820000.0</v>
      </c>
      <c r="J9384" s="81">
        <v>633750.0</v>
      </c>
      <c r="K9384" s="81">
        <v>820000.0</v>
      </c>
      <c r="L9384" s="82">
        <v>0.3200073019350128</v>
      </c>
      <c r="N9384" s="83">
        <f t="shared" si="1"/>
        <v>0.3200073019</v>
      </c>
      <c r="O9384" s="83">
        <f t="shared" si="2"/>
        <v>0.3200073019</v>
      </c>
      <c r="Q9384" s="83">
        <f t="shared" si="3"/>
        <v>0.3340243902</v>
      </c>
      <c r="R9384" s="83">
        <f t="shared" si="4"/>
        <v>0.3200073019</v>
      </c>
      <c r="S9384" s="83" t="b">
        <f t="shared" si="5"/>
        <v>0</v>
      </c>
      <c r="T9384" s="72"/>
      <c r="U9384" s="72"/>
      <c r="V9384" s="72"/>
      <c r="W9384" s="72"/>
      <c r="X9384" s="72"/>
      <c r="Y9384" s="72"/>
      <c r="Z9384" s="72"/>
      <c r="AA9384" s="72"/>
      <c r="AB9384" s="72"/>
      <c r="AC9384" s="72"/>
      <c r="AD9384" s="72"/>
      <c r="AE9384" s="72"/>
      <c r="AF9384" s="72"/>
      <c r="AG9384" s="72"/>
      <c r="AH9384" s="72"/>
      <c r="AI9384" s="72"/>
      <c r="AJ9384" s="72"/>
      <c r="AK9384" s="72"/>
    </row>
    <row r="9385" ht="14.25" customHeight="1">
      <c r="A9385" s="78">
        <v>9382.0</v>
      </c>
      <c r="C9385" s="78" t="str">
        <f>VLOOKUP(G9385,[1]Macrodata_CCF!$A$3:$D$55,4,FALSE)</f>
        <v>#ERROR!</v>
      </c>
      <c r="E9385" s="79" t="str">
        <f>VLOOKUP(G9385,[1]Macrodata_CCF!$A$3:$B$55,2,FALSE)</f>
        <v>#ERROR!</v>
      </c>
      <c r="F9385" s="78">
        <v>0.0</v>
      </c>
      <c r="G9385" s="80">
        <v>38.0</v>
      </c>
      <c r="H9385" s="81">
        <v>703010.0</v>
      </c>
      <c r="I9385" s="81">
        <v>750000.0</v>
      </c>
      <c r="J9385" s="81">
        <v>705360.0</v>
      </c>
      <c r="K9385" s="81">
        <v>750000.0</v>
      </c>
      <c r="L9385" s="82">
        <v>0.05001064056182167</v>
      </c>
      <c r="N9385" s="83">
        <f t="shared" si="1"/>
        <v>0.05001064056</v>
      </c>
      <c r="O9385" s="83">
        <f t="shared" si="2"/>
        <v>0.05001064056</v>
      </c>
      <c r="Q9385" s="83">
        <f t="shared" si="3"/>
        <v>0.06265333333</v>
      </c>
      <c r="R9385" s="83">
        <f t="shared" si="4"/>
        <v>0.003133333333</v>
      </c>
      <c r="S9385" s="83" t="b">
        <f t="shared" si="5"/>
        <v>0</v>
      </c>
      <c r="T9385" s="72"/>
      <c r="U9385" s="72"/>
      <c r="V9385" s="72"/>
      <c r="W9385" s="72"/>
      <c r="X9385" s="72"/>
      <c r="Y9385" s="72"/>
      <c r="Z9385" s="72"/>
      <c r="AA9385" s="72"/>
      <c r="AB9385" s="72"/>
      <c r="AC9385" s="72"/>
      <c r="AD9385" s="72"/>
      <c r="AE9385" s="72"/>
      <c r="AF9385" s="72"/>
      <c r="AG9385" s="72"/>
      <c r="AH9385" s="72"/>
      <c r="AI9385" s="72"/>
      <c r="AJ9385" s="72"/>
      <c r="AK9385" s="72"/>
    </row>
    <row r="9386" ht="14.25" customHeight="1">
      <c r="A9386" s="78">
        <v>9383.0</v>
      </c>
      <c r="C9386" s="78" t="str">
        <f>VLOOKUP(G9386,[1]Macrodata_CCF!$A$3:$D$55,4,FALSE)</f>
        <v>#ERROR!</v>
      </c>
      <c r="E9386" s="79" t="str">
        <f>VLOOKUP(G9386,[1]Macrodata_CCF!$A$3:$B$55,2,FALSE)</f>
        <v>#ERROR!</v>
      </c>
      <c r="F9386" s="78">
        <v>0.0</v>
      </c>
      <c r="G9386" s="80">
        <v>13.0</v>
      </c>
      <c r="H9386" s="81">
        <v>15975.0</v>
      </c>
      <c r="I9386" s="81">
        <v>20000.0</v>
      </c>
      <c r="J9386" s="81">
        <v>16580.0</v>
      </c>
      <c r="K9386" s="81">
        <v>20000.0</v>
      </c>
      <c r="L9386" s="82">
        <v>0.1503105590062112</v>
      </c>
      <c r="N9386" s="83">
        <f t="shared" si="1"/>
        <v>0.150310559</v>
      </c>
      <c r="O9386" s="83">
        <f t="shared" si="2"/>
        <v>0.150310559</v>
      </c>
      <c r="Q9386" s="83">
        <f t="shared" si="3"/>
        <v>0.20125</v>
      </c>
      <c r="R9386" s="83">
        <f t="shared" si="4"/>
        <v>0.150310559</v>
      </c>
      <c r="S9386" s="83" t="b">
        <f t="shared" si="5"/>
        <v>0</v>
      </c>
      <c r="T9386" s="72"/>
      <c r="U9386" s="72"/>
      <c r="V9386" s="72"/>
      <c r="W9386" s="72"/>
      <c r="X9386" s="72"/>
      <c r="Y9386" s="72"/>
      <c r="Z9386" s="72"/>
      <c r="AA9386" s="72"/>
      <c r="AB9386" s="72"/>
      <c r="AC9386" s="72"/>
      <c r="AD9386" s="72"/>
      <c r="AE9386" s="72"/>
      <c r="AF9386" s="72"/>
      <c r="AG9386" s="72"/>
      <c r="AH9386" s="72"/>
      <c r="AI9386" s="72"/>
      <c r="AJ9386" s="72"/>
      <c r="AK9386" s="72"/>
    </row>
    <row r="9387" ht="14.25" customHeight="1">
      <c r="A9387" s="78">
        <v>9384.0</v>
      </c>
      <c r="C9387" s="78" t="str">
        <f>VLOOKUP(G9387,[1]Macrodata_CCF!$A$3:$D$55,4,FALSE)</f>
        <v>#ERROR!</v>
      </c>
      <c r="E9387" s="79" t="str">
        <f>VLOOKUP(G9387,[1]Macrodata_CCF!$A$3:$B$55,2,FALSE)</f>
        <v>#ERROR!</v>
      </c>
      <c r="F9387" s="78">
        <v>0.0</v>
      </c>
      <c r="G9387" s="80">
        <v>53.0</v>
      </c>
      <c r="H9387" s="81">
        <v>341970.0</v>
      </c>
      <c r="I9387" s="81">
        <v>470000.0</v>
      </c>
      <c r="J9387" s="81">
        <v>344530.0</v>
      </c>
      <c r="K9387" s="81">
        <v>470000.0</v>
      </c>
      <c r="L9387" s="82">
        <v>0.01999531359837538</v>
      </c>
      <c r="N9387" s="83">
        <f t="shared" si="1"/>
        <v>0.0199953136</v>
      </c>
      <c r="O9387" s="83">
        <f t="shared" si="2"/>
        <v>0.0199953136</v>
      </c>
      <c r="Q9387" s="83">
        <f t="shared" si="3"/>
        <v>0.2724042553</v>
      </c>
      <c r="R9387" s="83">
        <f t="shared" si="4"/>
        <v>0.0199953136</v>
      </c>
      <c r="S9387" s="83" t="b">
        <f t="shared" si="5"/>
        <v>0</v>
      </c>
      <c r="T9387" s="72"/>
      <c r="U9387" s="72"/>
      <c r="V9387" s="72"/>
      <c r="W9387" s="72"/>
      <c r="X9387" s="72"/>
      <c r="Y9387" s="72"/>
      <c r="Z9387" s="72"/>
      <c r="AA9387" s="72"/>
      <c r="AB9387" s="72"/>
      <c r="AC9387" s="72"/>
      <c r="AD9387" s="72"/>
      <c r="AE9387" s="72"/>
      <c r="AF9387" s="72"/>
      <c r="AG9387" s="72"/>
      <c r="AH9387" s="72"/>
      <c r="AI9387" s="72"/>
      <c r="AJ9387" s="72"/>
      <c r="AK9387" s="72"/>
    </row>
    <row r="9388" ht="14.25" customHeight="1">
      <c r="A9388" s="78">
        <v>9385.0</v>
      </c>
      <c r="C9388" s="78" t="str">
        <f>VLOOKUP(G9388,[1]Macrodata_CCF!$A$3:$D$55,4,FALSE)</f>
        <v>#ERROR!</v>
      </c>
      <c r="E9388" s="79" t="str">
        <f>VLOOKUP(G9388,[1]Macrodata_CCF!$A$3:$B$55,2,FALSE)</f>
        <v>#ERROR!</v>
      </c>
      <c r="F9388" s="78">
        <v>1.0</v>
      </c>
      <c r="G9388" s="80">
        <v>6.0</v>
      </c>
      <c r="H9388" s="81">
        <v>686130.0</v>
      </c>
      <c r="I9388" s="81">
        <v>890000.0</v>
      </c>
      <c r="J9388" s="81">
        <v>806415.0</v>
      </c>
      <c r="K9388" s="81">
        <v>1424000.0</v>
      </c>
      <c r="L9388" s="82">
        <v>0.5900083386471772</v>
      </c>
      <c r="N9388" s="83">
        <f t="shared" si="1"/>
        <v>0.5900083386</v>
      </c>
      <c r="O9388" s="83">
        <f t="shared" si="2"/>
        <v>0.5900083386</v>
      </c>
      <c r="Q9388" s="83">
        <f t="shared" si="3"/>
        <v>0.2290674157</v>
      </c>
      <c r="R9388" s="83">
        <f t="shared" si="4"/>
        <v>0.5900083386</v>
      </c>
      <c r="S9388" s="83" t="b">
        <f t="shared" si="5"/>
        <v>0</v>
      </c>
      <c r="T9388" s="72"/>
      <c r="U9388" s="72"/>
      <c r="V9388" s="72"/>
      <c r="W9388" s="72"/>
      <c r="X9388" s="72"/>
      <c r="Y9388" s="72"/>
      <c r="Z9388" s="72"/>
      <c r="AA9388" s="72"/>
      <c r="AB9388" s="72"/>
      <c r="AC9388" s="72"/>
      <c r="AD9388" s="72"/>
      <c r="AE9388" s="72"/>
      <c r="AF9388" s="72"/>
      <c r="AG9388" s="72"/>
      <c r="AH9388" s="72"/>
      <c r="AI9388" s="72"/>
      <c r="AJ9388" s="72"/>
      <c r="AK9388" s="72"/>
    </row>
    <row r="9389" ht="14.25" customHeight="1">
      <c r="A9389" s="78">
        <v>9386.0</v>
      </c>
      <c r="C9389" s="78" t="str">
        <f>VLOOKUP(G9389,[1]Macrodata_CCF!$A$3:$D$55,4,FALSE)</f>
        <v>#ERROR!</v>
      </c>
      <c r="E9389" s="79" t="str">
        <f>VLOOKUP(G9389,[1]Macrodata_CCF!$A$3:$B$55,2,FALSE)</f>
        <v>#ERROR!</v>
      </c>
      <c r="F9389" s="78">
        <v>0.0</v>
      </c>
      <c r="G9389" s="80">
        <v>47.0</v>
      </c>
      <c r="H9389" s="81">
        <v>0.0</v>
      </c>
      <c r="I9389" s="81">
        <v>630000.0</v>
      </c>
      <c r="J9389" s="81">
        <v>113400.0</v>
      </c>
      <c r="K9389" s="81">
        <v>1197000.0</v>
      </c>
      <c r="L9389" s="82">
        <v>0.18</v>
      </c>
      <c r="N9389" s="83">
        <f t="shared" si="1"/>
        <v>0.18</v>
      </c>
      <c r="O9389" s="83">
        <f t="shared" si="2"/>
        <v>0.18</v>
      </c>
      <c r="Q9389" s="83">
        <f t="shared" si="3"/>
        <v>1</v>
      </c>
      <c r="R9389" s="83">
        <f t="shared" si="4"/>
        <v>0.18</v>
      </c>
      <c r="S9389" s="83" t="b">
        <f t="shared" si="5"/>
        <v>0</v>
      </c>
      <c r="T9389" s="72"/>
      <c r="U9389" s="72"/>
      <c r="V9389" s="72"/>
      <c r="W9389" s="72"/>
      <c r="X9389" s="72"/>
      <c r="Y9389" s="72"/>
      <c r="Z9389" s="72"/>
      <c r="AA9389" s="72"/>
      <c r="AB9389" s="72"/>
      <c r="AC9389" s="72"/>
      <c r="AD9389" s="72"/>
      <c r="AE9389" s="72"/>
      <c r="AF9389" s="72"/>
      <c r="AG9389" s="72"/>
      <c r="AH9389" s="72"/>
      <c r="AI9389" s="72"/>
      <c r="AJ9389" s="72"/>
      <c r="AK9389" s="72"/>
    </row>
    <row r="9390" ht="14.25" customHeight="1">
      <c r="A9390" s="78">
        <v>9387.0</v>
      </c>
      <c r="C9390" s="78" t="str">
        <f>VLOOKUP(G9390,[1]Macrodata_CCF!$A$3:$D$55,4,FALSE)</f>
        <v>#ERROR!</v>
      </c>
      <c r="E9390" s="79" t="str">
        <f>VLOOKUP(G9390,[1]Macrodata_CCF!$A$3:$B$55,2,FALSE)</f>
        <v>#ERROR!</v>
      </c>
      <c r="F9390" s="78">
        <v>0.0</v>
      </c>
      <c r="G9390" s="80">
        <v>20.0</v>
      </c>
      <c r="H9390" s="81">
        <v>254325.0</v>
      </c>
      <c r="I9390" s="81">
        <v>410000.0</v>
      </c>
      <c r="J9390" s="81">
        <v>276120.0</v>
      </c>
      <c r="K9390" s="81">
        <v>410000.0</v>
      </c>
      <c r="L9390" s="82">
        <v>0.1400032118194957</v>
      </c>
      <c r="N9390" s="83">
        <f t="shared" si="1"/>
        <v>0.1400032118</v>
      </c>
      <c r="O9390" s="83">
        <f t="shared" si="2"/>
        <v>0.1400032118</v>
      </c>
      <c r="Q9390" s="83">
        <f t="shared" si="3"/>
        <v>0.379695122</v>
      </c>
      <c r="R9390" s="83">
        <f t="shared" si="4"/>
        <v>0.1400032118</v>
      </c>
      <c r="S9390" s="83" t="b">
        <f t="shared" si="5"/>
        <v>0</v>
      </c>
      <c r="T9390" s="72"/>
      <c r="U9390" s="72"/>
      <c r="V9390" s="72"/>
      <c r="W9390" s="72"/>
      <c r="X9390" s="72"/>
      <c r="Y9390" s="72"/>
      <c r="Z9390" s="72"/>
      <c r="AA9390" s="72"/>
      <c r="AB9390" s="72"/>
      <c r="AC9390" s="72"/>
      <c r="AD9390" s="72"/>
      <c r="AE9390" s="72"/>
      <c r="AF9390" s="72"/>
      <c r="AG9390" s="72"/>
      <c r="AH9390" s="72"/>
      <c r="AI9390" s="72"/>
      <c r="AJ9390" s="72"/>
      <c r="AK9390" s="72"/>
    </row>
    <row r="9391" ht="14.25" customHeight="1">
      <c r="A9391" s="78">
        <v>9388.0</v>
      </c>
      <c r="C9391" s="78" t="str">
        <f>VLOOKUP(G9391,[1]Macrodata_CCF!$A$3:$D$55,4,FALSE)</f>
        <v>#ERROR!</v>
      </c>
      <c r="E9391" s="79" t="str">
        <f>VLOOKUP(G9391,[1]Macrodata_CCF!$A$3:$B$55,2,FALSE)</f>
        <v>#ERROR!</v>
      </c>
      <c r="F9391" s="78">
        <v>0.0</v>
      </c>
      <c r="G9391" s="80">
        <v>41.0</v>
      </c>
      <c r="H9391" s="81">
        <v>76755.0</v>
      </c>
      <c r="I9391" s="81">
        <v>190000.0</v>
      </c>
      <c r="J9391" s="81">
        <v>120920.0</v>
      </c>
      <c r="K9391" s="81">
        <v>190000.0</v>
      </c>
      <c r="L9391" s="82">
        <v>0.3899951432734337</v>
      </c>
      <c r="N9391" s="83">
        <f t="shared" si="1"/>
        <v>0.3899951433</v>
      </c>
      <c r="O9391" s="83">
        <f t="shared" si="2"/>
        <v>0.3899951433</v>
      </c>
      <c r="Q9391" s="83">
        <f t="shared" si="3"/>
        <v>0.5960263158</v>
      </c>
      <c r="R9391" s="83">
        <f t="shared" si="4"/>
        <v>0.3899951433</v>
      </c>
      <c r="S9391" s="83" t="b">
        <f t="shared" si="5"/>
        <v>0</v>
      </c>
      <c r="T9391" s="72"/>
      <c r="U9391" s="72"/>
      <c r="V9391" s="72"/>
      <c r="W9391" s="72"/>
      <c r="X9391" s="72"/>
      <c r="Y9391" s="72"/>
      <c r="Z9391" s="72"/>
      <c r="AA9391" s="72"/>
      <c r="AB9391" s="72"/>
      <c r="AC9391" s="72"/>
      <c r="AD9391" s="72"/>
      <c r="AE9391" s="72"/>
      <c r="AF9391" s="72"/>
      <c r="AG9391" s="72"/>
      <c r="AH9391" s="72"/>
      <c r="AI9391" s="72"/>
      <c r="AJ9391" s="72"/>
      <c r="AK9391" s="72"/>
    </row>
    <row r="9392" ht="14.25" customHeight="1">
      <c r="A9392" s="78">
        <v>9389.0</v>
      </c>
      <c r="C9392" s="78" t="str">
        <f>VLOOKUP(G9392,[1]Macrodata_CCF!$A$3:$D$55,4,FALSE)</f>
        <v>#ERROR!</v>
      </c>
      <c r="E9392" s="79" t="str">
        <f>VLOOKUP(G9392,[1]Macrodata_CCF!$A$3:$B$55,2,FALSE)</f>
        <v>#ERROR!</v>
      </c>
      <c r="F9392" s="78">
        <v>0.0</v>
      </c>
      <c r="G9392" s="80">
        <v>28.0</v>
      </c>
      <c r="H9392" s="81">
        <v>207350.0</v>
      </c>
      <c r="I9392" s="81">
        <v>260000.0</v>
      </c>
      <c r="J9392" s="81">
        <v>214720.0</v>
      </c>
      <c r="K9392" s="81">
        <v>260000.0</v>
      </c>
      <c r="L9392" s="82">
        <v>0.1399810066476733</v>
      </c>
      <c r="N9392" s="83">
        <f t="shared" si="1"/>
        <v>0.1399810066</v>
      </c>
      <c r="O9392" s="83">
        <f t="shared" si="2"/>
        <v>0.1399810066</v>
      </c>
      <c r="Q9392" s="83">
        <f t="shared" si="3"/>
        <v>0.2025</v>
      </c>
      <c r="R9392" s="83">
        <f t="shared" si="4"/>
        <v>0.1399810066</v>
      </c>
      <c r="S9392" s="83" t="b">
        <f t="shared" si="5"/>
        <v>0</v>
      </c>
      <c r="T9392" s="72"/>
      <c r="U9392" s="72"/>
      <c r="V9392" s="72"/>
      <c r="W9392" s="72"/>
      <c r="X9392" s="72"/>
      <c r="Y9392" s="72"/>
      <c r="Z9392" s="72"/>
      <c r="AA9392" s="72"/>
      <c r="AB9392" s="72"/>
      <c r="AC9392" s="72"/>
      <c r="AD9392" s="72"/>
      <c r="AE9392" s="72"/>
      <c r="AF9392" s="72"/>
      <c r="AG9392" s="72"/>
      <c r="AH9392" s="72"/>
      <c r="AI9392" s="72"/>
      <c r="AJ9392" s="72"/>
      <c r="AK9392" s="72"/>
    </row>
    <row r="9393" ht="14.25" customHeight="1">
      <c r="A9393" s="78">
        <v>9390.0</v>
      </c>
      <c r="C9393" s="78" t="str">
        <f>VLOOKUP(G9393,[1]Macrodata_CCF!$A$3:$D$55,4,FALSE)</f>
        <v>#ERROR!</v>
      </c>
      <c r="E9393" s="79" t="str">
        <f>VLOOKUP(G9393,[1]Macrodata_CCF!$A$3:$B$55,2,FALSE)</f>
        <v>#ERROR!</v>
      </c>
      <c r="F9393" s="78">
        <v>0.0</v>
      </c>
      <c r="G9393" s="80">
        <v>15.0</v>
      </c>
      <c r="H9393" s="81">
        <v>8825.0</v>
      </c>
      <c r="I9393" s="81">
        <v>50000.0</v>
      </c>
      <c r="J9393" s="81">
        <v>17060.0</v>
      </c>
      <c r="K9393" s="81">
        <v>50000.0</v>
      </c>
      <c r="L9393" s="82">
        <v>0.2</v>
      </c>
      <c r="N9393" s="83">
        <f t="shared" si="1"/>
        <v>0.2</v>
      </c>
      <c r="O9393" s="83">
        <f t="shared" si="2"/>
        <v>0.2</v>
      </c>
      <c r="Q9393" s="83">
        <f t="shared" si="3"/>
        <v>0.8235</v>
      </c>
      <c r="R9393" s="83">
        <f t="shared" si="4"/>
        <v>0.2</v>
      </c>
      <c r="S9393" s="83" t="b">
        <f t="shared" si="5"/>
        <v>0</v>
      </c>
      <c r="T9393" s="72"/>
      <c r="U9393" s="72"/>
      <c r="V9393" s="72"/>
      <c r="W9393" s="72"/>
      <c r="X9393" s="72"/>
      <c r="Y9393" s="72"/>
      <c r="Z9393" s="72"/>
      <c r="AA9393" s="72"/>
      <c r="AB9393" s="72"/>
      <c r="AC9393" s="72"/>
      <c r="AD9393" s="72"/>
      <c r="AE9393" s="72"/>
      <c r="AF9393" s="72"/>
      <c r="AG9393" s="72"/>
      <c r="AH9393" s="72"/>
      <c r="AI9393" s="72"/>
      <c r="AJ9393" s="72"/>
      <c r="AK9393" s="72"/>
    </row>
    <row r="9394" ht="14.25" customHeight="1">
      <c r="A9394" s="78">
        <v>9391.0</v>
      </c>
      <c r="C9394" s="78" t="str">
        <f>VLOOKUP(G9394,[1]Macrodata_CCF!$A$3:$D$55,4,FALSE)</f>
        <v>#ERROR!</v>
      </c>
      <c r="E9394" s="79" t="str">
        <f>VLOOKUP(G9394,[1]Macrodata_CCF!$A$3:$B$55,2,FALSE)</f>
        <v>#ERROR!</v>
      </c>
      <c r="F9394" s="78">
        <v>0.0</v>
      </c>
      <c r="G9394" s="80">
        <v>42.0</v>
      </c>
      <c r="H9394" s="81">
        <v>0.0</v>
      </c>
      <c r="I9394" s="81">
        <v>450000.0</v>
      </c>
      <c r="J9394" s="81">
        <v>734400.0</v>
      </c>
      <c r="K9394" s="81">
        <v>720000.0</v>
      </c>
      <c r="L9394" s="82">
        <v>1.632</v>
      </c>
      <c r="N9394" s="83">
        <f t="shared" si="1"/>
        <v>1.632</v>
      </c>
      <c r="O9394" s="83">
        <f t="shared" si="2"/>
        <v>1</v>
      </c>
      <c r="Q9394" s="83">
        <f t="shared" si="3"/>
        <v>1</v>
      </c>
      <c r="R9394" s="83">
        <f t="shared" si="4"/>
        <v>1.632</v>
      </c>
      <c r="S9394" s="83" t="b">
        <f t="shared" si="5"/>
        <v>0</v>
      </c>
      <c r="T9394" s="72"/>
      <c r="U9394" s="72"/>
      <c r="V9394" s="72"/>
      <c r="W9394" s="72"/>
      <c r="X9394" s="72"/>
      <c r="Y9394" s="72"/>
      <c r="Z9394" s="72"/>
      <c r="AA9394" s="72"/>
      <c r="AB9394" s="72"/>
      <c r="AC9394" s="72"/>
      <c r="AD9394" s="72"/>
      <c r="AE9394" s="72"/>
      <c r="AF9394" s="72"/>
      <c r="AG9394" s="72"/>
      <c r="AH9394" s="72"/>
      <c r="AI9394" s="72"/>
      <c r="AJ9394" s="72"/>
      <c r="AK9394" s="72"/>
    </row>
    <row r="9395" ht="14.25" customHeight="1">
      <c r="A9395" s="78">
        <v>9392.0</v>
      </c>
      <c r="C9395" s="78" t="str">
        <f>VLOOKUP(G9395,[1]Macrodata_CCF!$A$3:$D$55,4,FALSE)</f>
        <v>#ERROR!</v>
      </c>
      <c r="E9395" s="79" t="str">
        <f>VLOOKUP(G9395,[1]Macrodata_CCF!$A$3:$B$55,2,FALSE)</f>
        <v>#ERROR!</v>
      </c>
      <c r="F9395" s="78">
        <v>0.0</v>
      </c>
      <c r="G9395" s="80">
        <v>28.0</v>
      </c>
      <c r="H9395" s="81">
        <v>33565.0</v>
      </c>
      <c r="I9395" s="81">
        <v>410000.0</v>
      </c>
      <c r="J9395" s="81">
        <v>105090.0</v>
      </c>
      <c r="K9395" s="81">
        <v>410000.0</v>
      </c>
      <c r="L9395" s="82">
        <v>0.1900062427776376</v>
      </c>
      <c r="N9395" s="83">
        <f t="shared" si="1"/>
        <v>0.1900062428</v>
      </c>
      <c r="O9395" s="83">
        <f t="shared" si="2"/>
        <v>0.1900062428</v>
      </c>
      <c r="Q9395" s="83">
        <f t="shared" si="3"/>
        <v>0.9181341463</v>
      </c>
      <c r="R9395" s="83">
        <f t="shared" si="4"/>
        <v>0.1900062428</v>
      </c>
      <c r="S9395" s="83" t="b">
        <f t="shared" si="5"/>
        <v>0</v>
      </c>
      <c r="T9395" s="72"/>
      <c r="U9395" s="72"/>
      <c r="V9395" s="72"/>
      <c r="W9395" s="72"/>
      <c r="X9395" s="72"/>
      <c r="Y9395" s="72"/>
      <c r="Z9395" s="72"/>
      <c r="AA9395" s="72"/>
      <c r="AB9395" s="72"/>
      <c r="AC9395" s="72"/>
      <c r="AD9395" s="72"/>
      <c r="AE9395" s="72"/>
      <c r="AF9395" s="72"/>
      <c r="AG9395" s="72"/>
      <c r="AH9395" s="72"/>
      <c r="AI9395" s="72"/>
      <c r="AJ9395" s="72"/>
      <c r="AK9395" s="72"/>
    </row>
    <row r="9396" ht="14.25" customHeight="1">
      <c r="A9396" s="78">
        <v>9393.0</v>
      </c>
      <c r="C9396" s="78" t="str">
        <f>VLOOKUP(G9396,[1]Macrodata_CCF!$A$3:$D$55,4,FALSE)</f>
        <v>#ERROR!</v>
      </c>
      <c r="E9396" s="79" t="str">
        <f>VLOOKUP(G9396,[1]Macrodata_CCF!$A$3:$B$55,2,FALSE)</f>
        <v>#ERROR!</v>
      </c>
      <c r="F9396" s="78">
        <v>0.0</v>
      </c>
      <c r="G9396" s="80">
        <v>16.0</v>
      </c>
      <c r="H9396" s="81">
        <v>467805.0</v>
      </c>
      <c r="I9396" s="81">
        <v>550000.0</v>
      </c>
      <c r="J9396" s="81">
        <v>481780.0</v>
      </c>
      <c r="K9396" s="81">
        <v>550000.0</v>
      </c>
      <c r="L9396" s="82">
        <v>0.1700225074517915</v>
      </c>
      <c r="N9396" s="83">
        <f t="shared" si="1"/>
        <v>0.1700225075</v>
      </c>
      <c r="O9396" s="83">
        <f t="shared" si="2"/>
        <v>0.1700225075</v>
      </c>
      <c r="Q9396" s="83">
        <f t="shared" si="3"/>
        <v>0.1494454545</v>
      </c>
      <c r="R9396" s="83">
        <f t="shared" si="4"/>
        <v>0.1700225075</v>
      </c>
      <c r="S9396" s="83" t="b">
        <f t="shared" si="5"/>
        <v>0</v>
      </c>
      <c r="T9396" s="72"/>
      <c r="U9396" s="72"/>
      <c r="V9396" s="72"/>
      <c r="W9396" s="72"/>
      <c r="X9396" s="72"/>
      <c r="Y9396" s="72"/>
      <c r="Z9396" s="72"/>
      <c r="AA9396" s="72"/>
      <c r="AB9396" s="72"/>
      <c r="AC9396" s="72"/>
      <c r="AD9396" s="72"/>
      <c r="AE9396" s="72"/>
      <c r="AF9396" s="72"/>
      <c r="AG9396" s="72"/>
      <c r="AH9396" s="72"/>
      <c r="AI9396" s="72"/>
      <c r="AJ9396" s="72"/>
      <c r="AK9396" s="72"/>
    </row>
    <row r="9397" ht="14.25" customHeight="1">
      <c r="A9397" s="78">
        <v>9394.0</v>
      </c>
      <c r="C9397" s="78" t="str">
        <f>VLOOKUP(G9397,[1]Macrodata_CCF!$A$3:$D$55,4,FALSE)</f>
        <v>#ERROR!</v>
      </c>
      <c r="E9397" s="79" t="str">
        <f>VLOOKUP(G9397,[1]Macrodata_CCF!$A$3:$B$55,2,FALSE)</f>
        <v>#ERROR!</v>
      </c>
      <c r="F9397" s="78">
        <v>0.0</v>
      </c>
      <c r="G9397" s="80">
        <v>31.0</v>
      </c>
      <c r="H9397" s="81">
        <v>584655.0</v>
      </c>
      <c r="I9397" s="81">
        <v>770000.0</v>
      </c>
      <c r="J9397" s="81">
        <v>612455.0</v>
      </c>
      <c r="K9397" s="81">
        <v>770000.0</v>
      </c>
      <c r="L9397" s="82">
        <v>0.149990558148318</v>
      </c>
      <c r="N9397" s="83">
        <f t="shared" si="1"/>
        <v>0.1499905581</v>
      </c>
      <c r="O9397" s="83">
        <f t="shared" si="2"/>
        <v>0.1499905581</v>
      </c>
      <c r="Q9397" s="83">
        <f t="shared" si="3"/>
        <v>0.2407077922</v>
      </c>
      <c r="R9397" s="83">
        <f t="shared" si="4"/>
        <v>0.1499905581</v>
      </c>
      <c r="S9397" s="83" t="b">
        <f t="shared" si="5"/>
        <v>0</v>
      </c>
      <c r="T9397" s="72"/>
      <c r="U9397" s="72"/>
      <c r="V9397" s="72"/>
      <c r="W9397" s="72"/>
      <c r="X9397" s="72"/>
      <c r="Y9397" s="72"/>
      <c r="Z9397" s="72"/>
      <c r="AA9397" s="72"/>
      <c r="AB9397" s="72"/>
      <c r="AC9397" s="72"/>
      <c r="AD9397" s="72"/>
      <c r="AE9397" s="72"/>
      <c r="AF9397" s="72"/>
      <c r="AG9397" s="72"/>
      <c r="AH9397" s="72"/>
      <c r="AI9397" s="72"/>
      <c r="AJ9397" s="72"/>
      <c r="AK9397" s="72"/>
    </row>
    <row r="9398" ht="14.25" customHeight="1">
      <c r="A9398" s="78">
        <v>9395.0</v>
      </c>
      <c r="C9398" s="78" t="str">
        <f>VLOOKUP(G9398,[1]Macrodata_CCF!$A$3:$D$55,4,FALSE)</f>
        <v>#ERROR!</v>
      </c>
      <c r="E9398" s="79" t="str">
        <f>VLOOKUP(G9398,[1]Macrodata_CCF!$A$3:$B$55,2,FALSE)</f>
        <v>#ERROR!</v>
      </c>
      <c r="F9398" s="78">
        <v>0.0</v>
      </c>
      <c r="G9398" s="80">
        <v>13.0</v>
      </c>
      <c r="H9398" s="81">
        <v>663985.0</v>
      </c>
      <c r="I9398" s="81">
        <v>720000.0</v>
      </c>
      <c r="J9398" s="81">
        <v>674070.0</v>
      </c>
      <c r="K9398" s="81">
        <v>720000.0</v>
      </c>
      <c r="L9398" s="82">
        <v>0.1800410604302419</v>
      </c>
      <c r="N9398" s="83">
        <f t="shared" si="1"/>
        <v>0.1800410604</v>
      </c>
      <c r="O9398" s="83">
        <f t="shared" si="2"/>
        <v>0.1800410604</v>
      </c>
      <c r="Q9398" s="83">
        <f t="shared" si="3"/>
        <v>0.07779861111</v>
      </c>
      <c r="R9398" s="83">
        <f t="shared" si="4"/>
        <v>0.01400694444</v>
      </c>
      <c r="S9398" s="83" t="b">
        <f t="shared" si="5"/>
        <v>0</v>
      </c>
      <c r="T9398" s="72"/>
      <c r="U9398" s="72"/>
      <c r="V9398" s="72"/>
      <c r="W9398" s="72"/>
      <c r="X9398" s="72"/>
      <c r="Y9398" s="72"/>
      <c r="Z9398" s="72"/>
      <c r="AA9398" s="72"/>
      <c r="AB9398" s="72"/>
      <c r="AC9398" s="72"/>
      <c r="AD9398" s="72"/>
      <c r="AE9398" s="72"/>
      <c r="AF9398" s="72"/>
      <c r="AG9398" s="72"/>
      <c r="AH9398" s="72"/>
      <c r="AI9398" s="72"/>
      <c r="AJ9398" s="72"/>
      <c r="AK9398" s="72"/>
    </row>
    <row r="9399" ht="14.25" customHeight="1">
      <c r="A9399" s="78">
        <v>9396.0</v>
      </c>
      <c r="C9399" s="78" t="str">
        <f>VLOOKUP(G9399,[1]Macrodata_CCF!$A$3:$D$55,4,FALSE)</f>
        <v>#ERROR!</v>
      </c>
      <c r="E9399" s="79" t="str">
        <f>VLOOKUP(G9399,[1]Macrodata_CCF!$A$3:$B$55,2,FALSE)</f>
        <v>#ERROR!</v>
      </c>
      <c r="F9399" s="78">
        <v>0.0</v>
      </c>
      <c r="G9399" s="80">
        <v>27.0</v>
      </c>
      <c r="H9399" s="81">
        <v>298015.0</v>
      </c>
      <c r="I9399" s="81">
        <v>700000.0</v>
      </c>
      <c r="J9399" s="81">
        <v>269875.0</v>
      </c>
      <c r="K9399" s="81">
        <v>700000.0</v>
      </c>
      <c r="L9399" s="82">
        <v>-0.0700026120377626</v>
      </c>
      <c r="N9399" s="83">
        <f t="shared" si="1"/>
        <v>-0.07000261204</v>
      </c>
      <c r="O9399" s="83">
        <f t="shared" si="2"/>
        <v>0</v>
      </c>
      <c r="Q9399" s="83">
        <f t="shared" si="3"/>
        <v>0.5742642857</v>
      </c>
      <c r="R9399" s="83">
        <f t="shared" si="4"/>
        <v>-0.07000261204</v>
      </c>
      <c r="S9399" s="83" t="b">
        <f t="shared" si="5"/>
        <v>0</v>
      </c>
      <c r="T9399" s="72"/>
      <c r="U9399" s="72"/>
      <c r="V9399" s="72"/>
      <c r="W9399" s="72"/>
      <c r="X9399" s="72"/>
      <c r="Y9399" s="72"/>
      <c r="Z9399" s="72"/>
      <c r="AA9399" s="72"/>
      <c r="AB9399" s="72"/>
      <c r="AC9399" s="72"/>
      <c r="AD9399" s="72"/>
      <c r="AE9399" s="72"/>
      <c r="AF9399" s="72"/>
      <c r="AG9399" s="72"/>
      <c r="AH9399" s="72"/>
      <c r="AI9399" s="72"/>
      <c r="AJ9399" s="72"/>
      <c r="AK9399" s="72"/>
    </row>
    <row r="9400" ht="14.25" customHeight="1">
      <c r="A9400" s="78">
        <v>9397.0</v>
      </c>
      <c r="C9400" s="78" t="str">
        <f>VLOOKUP(G9400,[1]Macrodata_CCF!$A$3:$D$55,4,FALSE)</f>
        <v>#ERROR!</v>
      </c>
      <c r="E9400" s="79" t="str">
        <f>VLOOKUP(G9400,[1]Macrodata_CCF!$A$3:$B$55,2,FALSE)</f>
        <v>#ERROR!</v>
      </c>
      <c r="F9400" s="78">
        <v>0.0</v>
      </c>
      <c r="G9400" s="80">
        <v>32.0</v>
      </c>
      <c r="H9400" s="81">
        <v>786370.0</v>
      </c>
      <c r="I9400" s="81">
        <v>820000.0</v>
      </c>
      <c r="J9400" s="81">
        <v>769555.0</v>
      </c>
      <c r="K9400" s="81">
        <v>820000.0</v>
      </c>
      <c r="L9400" s="82">
        <v>-0.5</v>
      </c>
      <c r="N9400" s="83">
        <f t="shared" si="1"/>
        <v>-0.5</v>
      </c>
      <c r="O9400" s="83">
        <f t="shared" si="2"/>
        <v>0</v>
      </c>
      <c r="Q9400" s="83">
        <f t="shared" si="3"/>
        <v>0.04101219512</v>
      </c>
      <c r="R9400" s="83">
        <f t="shared" si="4"/>
        <v>-0.02050609756</v>
      </c>
      <c r="S9400" s="83" t="b">
        <f t="shared" si="5"/>
        <v>0</v>
      </c>
      <c r="T9400" s="72"/>
      <c r="U9400" s="72"/>
      <c r="V9400" s="72"/>
      <c r="W9400" s="72"/>
      <c r="X9400" s="72"/>
      <c r="Y9400" s="72"/>
      <c r="Z9400" s="72"/>
      <c r="AA9400" s="72"/>
      <c r="AB9400" s="72"/>
      <c r="AC9400" s="72"/>
      <c r="AD9400" s="72"/>
      <c r="AE9400" s="72"/>
      <c r="AF9400" s="72"/>
      <c r="AG9400" s="72"/>
      <c r="AH9400" s="72"/>
      <c r="AI9400" s="72"/>
      <c r="AJ9400" s="72"/>
      <c r="AK9400" s="72"/>
    </row>
    <row r="9401" ht="14.25" customHeight="1">
      <c r="A9401" s="78">
        <v>9398.0</v>
      </c>
      <c r="C9401" s="78" t="str">
        <f>VLOOKUP(G9401,[1]Macrodata_CCF!$A$3:$D$55,4,FALSE)</f>
        <v>#ERROR!</v>
      </c>
      <c r="E9401" s="79" t="str">
        <f>VLOOKUP(G9401,[1]Macrodata_CCF!$A$3:$B$55,2,FALSE)</f>
        <v>#ERROR!</v>
      </c>
      <c r="F9401" s="78">
        <v>0.0</v>
      </c>
      <c r="G9401" s="80">
        <v>53.0</v>
      </c>
      <c r="H9401" s="81">
        <v>169530.0</v>
      </c>
      <c r="I9401" s="81">
        <v>340000.0</v>
      </c>
      <c r="J9401" s="81">
        <v>178055.0</v>
      </c>
      <c r="K9401" s="81">
        <v>340000.0</v>
      </c>
      <c r="L9401" s="82">
        <v>0.05000879920220567</v>
      </c>
      <c r="N9401" s="83">
        <f t="shared" si="1"/>
        <v>0.0500087992</v>
      </c>
      <c r="O9401" s="83">
        <f t="shared" si="2"/>
        <v>0.0500087992</v>
      </c>
      <c r="Q9401" s="83">
        <f t="shared" si="3"/>
        <v>0.5013823529</v>
      </c>
      <c r="R9401" s="83">
        <f t="shared" si="4"/>
        <v>0.0500087992</v>
      </c>
      <c r="S9401" s="83" t="b">
        <f t="shared" si="5"/>
        <v>0</v>
      </c>
      <c r="T9401" s="72"/>
      <c r="U9401" s="72"/>
      <c r="V9401" s="72"/>
      <c r="W9401" s="72"/>
      <c r="X9401" s="72"/>
      <c r="Y9401" s="72"/>
      <c r="Z9401" s="72"/>
      <c r="AA9401" s="72"/>
      <c r="AB9401" s="72"/>
      <c r="AC9401" s="72"/>
      <c r="AD9401" s="72"/>
      <c r="AE9401" s="72"/>
      <c r="AF9401" s="72"/>
      <c r="AG9401" s="72"/>
      <c r="AH9401" s="72"/>
      <c r="AI9401" s="72"/>
      <c r="AJ9401" s="72"/>
      <c r="AK9401" s="72"/>
    </row>
    <row r="9402" ht="14.25" customHeight="1">
      <c r="A9402" s="78">
        <v>9399.0</v>
      </c>
      <c r="C9402" s="78" t="str">
        <f>VLOOKUP(G9402,[1]Macrodata_CCF!$A$3:$D$55,4,FALSE)</f>
        <v>#ERROR!</v>
      </c>
      <c r="E9402" s="79" t="str">
        <f>VLOOKUP(G9402,[1]Macrodata_CCF!$A$3:$B$55,2,FALSE)</f>
        <v>#ERROR!</v>
      </c>
      <c r="F9402" s="78">
        <v>0.0</v>
      </c>
      <c r="G9402" s="80">
        <v>2.0</v>
      </c>
      <c r="H9402" s="81">
        <v>0.0</v>
      </c>
      <c r="I9402" s="81">
        <v>120000.0</v>
      </c>
      <c r="J9402" s="81">
        <v>48000.0</v>
      </c>
      <c r="K9402" s="81">
        <v>120000.0</v>
      </c>
      <c r="L9402" s="82">
        <v>0.4</v>
      </c>
      <c r="N9402" s="83">
        <f t="shared" si="1"/>
        <v>0.4</v>
      </c>
      <c r="O9402" s="83">
        <f t="shared" si="2"/>
        <v>0.4</v>
      </c>
      <c r="Q9402" s="83">
        <f t="shared" si="3"/>
        <v>1</v>
      </c>
      <c r="R9402" s="83">
        <f t="shared" si="4"/>
        <v>0.4</v>
      </c>
      <c r="S9402" s="83" t="b">
        <f t="shared" si="5"/>
        <v>0</v>
      </c>
      <c r="T9402" s="72"/>
      <c r="U9402" s="72"/>
      <c r="V9402" s="72"/>
      <c r="W9402" s="72"/>
      <c r="X9402" s="72"/>
      <c r="Y9402" s="72"/>
      <c r="Z9402" s="72"/>
      <c r="AA9402" s="72"/>
      <c r="AB9402" s="72"/>
      <c r="AC9402" s="72"/>
      <c r="AD9402" s="72"/>
      <c r="AE9402" s="72"/>
      <c r="AF9402" s="72"/>
      <c r="AG9402" s="72"/>
      <c r="AH9402" s="72"/>
      <c r="AI9402" s="72"/>
      <c r="AJ9402" s="72"/>
      <c r="AK9402" s="72"/>
    </row>
    <row r="9403" ht="14.25" customHeight="1">
      <c r="A9403" s="78">
        <v>9400.0</v>
      </c>
      <c r="C9403" s="78" t="str">
        <f>VLOOKUP(G9403,[1]Macrodata_CCF!$A$3:$D$55,4,FALSE)</f>
        <v>#ERROR!</v>
      </c>
      <c r="E9403" s="79" t="str">
        <f>VLOOKUP(G9403,[1]Macrodata_CCF!$A$3:$B$55,2,FALSE)</f>
        <v>#ERROR!</v>
      </c>
      <c r="F9403" s="78">
        <v>1.0</v>
      </c>
      <c r="G9403" s="80">
        <v>26.0</v>
      </c>
      <c r="H9403" s="81">
        <v>562175.0</v>
      </c>
      <c r="I9403" s="81">
        <v>870000.0</v>
      </c>
      <c r="J9403" s="81">
        <v>731480.0</v>
      </c>
      <c r="K9403" s="81">
        <v>1218000.0</v>
      </c>
      <c r="L9403" s="82">
        <v>0.550004060748802</v>
      </c>
      <c r="N9403" s="83">
        <f t="shared" si="1"/>
        <v>0.5500040607</v>
      </c>
      <c r="O9403" s="83">
        <f t="shared" si="2"/>
        <v>0.5500040607</v>
      </c>
      <c r="Q9403" s="83">
        <f t="shared" si="3"/>
        <v>0.3538218391</v>
      </c>
      <c r="R9403" s="83">
        <f t="shared" si="4"/>
        <v>0.5500040607</v>
      </c>
      <c r="S9403" s="83" t="b">
        <f t="shared" si="5"/>
        <v>0</v>
      </c>
      <c r="T9403" s="72"/>
      <c r="U9403" s="72"/>
      <c r="V9403" s="72"/>
      <c r="W9403" s="72"/>
      <c r="X9403" s="72"/>
      <c r="Y9403" s="72"/>
      <c r="Z9403" s="72"/>
      <c r="AA9403" s="72"/>
      <c r="AB9403" s="72"/>
      <c r="AC9403" s="72"/>
      <c r="AD9403" s="72"/>
      <c r="AE9403" s="72"/>
      <c r="AF9403" s="72"/>
      <c r="AG9403" s="72"/>
      <c r="AH9403" s="72"/>
      <c r="AI9403" s="72"/>
      <c r="AJ9403" s="72"/>
      <c r="AK9403" s="72"/>
    </row>
    <row r="9404" ht="14.25" customHeight="1">
      <c r="A9404" s="78">
        <v>9401.0</v>
      </c>
      <c r="C9404" s="78" t="str">
        <f>VLOOKUP(G9404,[1]Macrodata_CCF!$A$3:$D$55,4,FALSE)</f>
        <v>#ERROR!</v>
      </c>
      <c r="E9404" s="79" t="str">
        <f>VLOOKUP(G9404,[1]Macrodata_CCF!$A$3:$B$55,2,FALSE)</f>
        <v>#ERROR!</v>
      </c>
      <c r="F9404" s="78">
        <v>0.0</v>
      </c>
      <c r="G9404" s="80">
        <v>14.0</v>
      </c>
      <c r="H9404" s="81">
        <v>0.0</v>
      </c>
      <c r="I9404" s="81">
        <v>380000.0</v>
      </c>
      <c r="J9404" s="81">
        <v>76000.0</v>
      </c>
      <c r="K9404" s="81">
        <v>608000.0</v>
      </c>
      <c r="L9404" s="82">
        <v>0.2</v>
      </c>
      <c r="N9404" s="83">
        <f t="shared" si="1"/>
        <v>0.2</v>
      </c>
      <c r="O9404" s="83">
        <f t="shared" si="2"/>
        <v>0.2</v>
      </c>
      <c r="Q9404" s="83">
        <f t="shared" si="3"/>
        <v>1</v>
      </c>
      <c r="R9404" s="83">
        <f t="shared" si="4"/>
        <v>0.2</v>
      </c>
      <c r="S9404" s="83" t="b">
        <f t="shared" si="5"/>
        <v>0</v>
      </c>
      <c r="T9404" s="72"/>
      <c r="U9404" s="72"/>
      <c r="V9404" s="72"/>
      <c r="W9404" s="72"/>
      <c r="X9404" s="72"/>
      <c r="Y9404" s="72"/>
      <c r="Z9404" s="72"/>
      <c r="AA9404" s="72"/>
      <c r="AB9404" s="72"/>
      <c r="AC9404" s="72"/>
      <c r="AD9404" s="72"/>
      <c r="AE9404" s="72"/>
      <c r="AF9404" s="72"/>
      <c r="AG9404" s="72"/>
      <c r="AH9404" s="72"/>
      <c r="AI9404" s="72"/>
      <c r="AJ9404" s="72"/>
      <c r="AK9404" s="72"/>
    </row>
    <row r="9405" ht="14.25" customHeight="1">
      <c r="A9405" s="78">
        <v>9402.0</v>
      </c>
      <c r="C9405" s="78" t="str">
        <f>VLOOKUP(G9405,[1]Macrodata_CCF!$A$3:$D$55,4,FALSE)</f>
        <v>#ERROR!</v>
      </c>
      <c r="E9405" s="79" t="str">
        <f>VLOOKUP(G9405,[1]Macrodata_CCF!$A$3:$B$55,2,FALSE)</f>
        <v>#ERROR!</v>
      </c>
      <c r="F9405" s="78">
        <v>0.0</v>
      </c>
      <c r="G9405" s="80">
        <v>42.0</v>
      </c>
      <c r="H9405" s="81">
        <v>0.0</v>
      </c>
      <c r="I9405" s="81">
        <v>980000.0</v>
      </c>
      <c r="J9405" s="81">
        <v>303800.0</v>
      </c>
      <c r="K9405" s="81">
        <v>980000.0</v>
      </c>
      <c r="L9405" s="82">
        <v>0.31</v>
      </c>
      <c r="N9405" s="83">
        <f t="shared" si="1"/>
        <v>0.31</v>
      </c>
      <c r="O9405" s="83">
        <f t="shared" si="2"/>
        <v>0.31</v>
      </c>
      <c r="Q9405" s="83">
        <f t="shared" si="3"/>
        <v>1</v>
      </c>
      <c r="R9405" s="83">
        <f t="shared" si="4"/>
        <v>0.31</v>
      </c>
      <c r="S9405" s="83" t="b">
        <f t="shared" si="5"/>
        <v>0</v>
      </c>
      <c r="T9405" s="72"/>
      <c r="U9405" s="72"/>
      <c r="V9405" s="72"/>
      <c r="W9405" s="72"/>
      <c r="X9405" s="72"/>
      <c r="Y9405" s="72"/>
      <c r="Z9405" s="72"/>
      <c r="AA9405" s="72"/>
      <c r="AB9405" s="72"/>
      <c r="AC9405" s="72"/>
      <c r="AD9405" s="72"/>
      <c r="AE9405" s="72"/>
      <c r="AF9405" s="72"/>
      <c r="AG9405" s="72"/>
      <c r="AH9405" s="72"/>
      <c r="AI9405" s="72"/>
      <c r="AJ9405" s="72"/>
      <c r="AK9405" s="72"/>
    </row>
    <row r="9406" ht="14.25" customHeight="1">
      <c r="A9406" s="78">
        <v>9403.0</v>
      </c>
      <c r="C9406" s="78" t="str">
        <f>VLOOKUP(G9406,[1]Macrodata_CCF!$A$3:$D$55,4,FALSE)</f>
        <v>#ERROR!</v>
      </c>
      <c r="E9406" s="79" t="str">
        <f>VLOOKUP(G9406,[1]Macrodata_CCF!$A$3:$B$55,2,FALSE)</f>
        <v>#ERROR!</v>
      </c>
      <c r="F9406" s="78">
        <v>0.0</v>
      </c>
      <c r="G9406" s="80">
        <v>26.0</v>
      </c>
      <c r="H9406" s="81">
        <v>575645.0</v>
      </c>
      <c r="I9406" s="81">
        <v>750000.0</v>
      </c>
      <c r="J9406" s="81">
        <v>603540.0</v>
      </c>
      <c r="K9406" s="81">
        <v>750000.0</v>
      </c>
      <c r="L9406" s="82">
        <v>0.1599896762352671</v>
      </c>
      <c r="N9406" s="83">
        <f t="shared" si="1"/>
        <v>0.1599896762</v>
      </c>
      <c r="O9406" s="83">
        <f t="shared" si="2"/>
        <v>0.1599896762</v>
      </c>
      <c r="Q9406" s="83">
        <f t="shared" si="3"/>
        <v>0.2324733333</v>
      </c>
      <c r="R9406" s="83">
        <f t="shared" si="4"/>
        <v>0.1599896762</v>
      </c>
      <c r="S9406" s="83" t="b">
        <f t="shared" si="5"/>
        <v>0</v>
      </c>
      <c r="T9406" s="72"/>
      <c r="U9406" s="72"/>
      <c r="V9406" s="72"/>
      <c r="W9406" s="72"/>
      <c r="X9406" s="72"/>
      <c r="Y9406" s="72"/>
      <c r="Z9406" s="72"/>
      <c r="AA9406" s="72"/>
      <c r="AB9406" s="72"/>
      <c r="AC9406" s="72"/>
      <c r="AD9406" s="72"/>
      <c r="AE9406" s="72"/>
      <c r="AF9406" s="72"/>
      <c r="AG9406" s="72"/>
      <c r="AH9406" s="72"/>
      <c r="AI9406" s="72"/>
      <c r="AJ9406" s="72"/>
      <c r="AK9406" s="72"/>
    </row>
    <row r="9407" ht="14.25" customHeight="1">
      <c r="A9407" s="78">
        <v>9404.0</v>
      </c>
      <c r="C9407" s="78" t="str">
        <f>VLOOKUP(G9407,[1]Macrodata_CCF!$A$3:$D$55,4,FALSE)</f>
        <v>#ERROR!</v>
      </c>
      <c r="E9407" s="79" t="str">
        <f>VLOOKUP(G9407,[1]Macrodata_CCF!$A$3:$B$55,2,FALSE)</f>
        <v>#ERROR!</v>
      </c>
      <c r="F9407" s="78">
        <v>0.0</v>
      </c>
      <c r="G9407" s="80">
        <v>38.0</v>
      </c>
      <c r="H9407" s="81">
        <v>13570.0</v>
      </c>
      <c r="I9407" s="81">
        <v>300000.0</v>
      </c>
      <c r="J9407" s="81">
        <v>581400.0</v>
      </c>
      <c r="K9407" s="81">
        <v>570000.0</v>
      </c>
      <c r="L9407" s="82">
        <v>1.982438990329225</v>
      </c>
      <c r="N9407" s="83">
        <f t="shared" si="1"/>
        <v>1.98243899</v>
      </c>
      <c r="O9407" s="83">
        <f t="shared" si="2"/>
        <v>1</v>
      </c>
      <c r="Q9407" s="83">
        <f t="shared" si="3"/>
        <v>0.9547666667</v>
      </c>
      <c r="R9407" s="83">
        <f t="shared" si="4"/>
        <v>1.98243899</v>
      </c>
      <c r="S9407" s="83" t="b">
        <f t="shared" si="5"/>
        <v>0</v>
      </c>
      <c r="T9407" s="72"/>
      <c r="U9407" s="72"/>
      <c r="V9407" s="72"/>
      <c r="W9407" s="72"/>
      <c r="X9407" s="72"/>
      <c r="Y9407" s="72"/>
      <c r="Z9407" s="72"/>
      <c r="AA9407" s="72"/>
      <c r="AB9407" s="72"/>
      <c r="AC9407" s="72"/>
      <c r="AD9407" s="72"/>
      <c r="AE9407" s="72"/>
      <c r="AF9407" s="72"/>
      <c r="AG9407" s="72"/>
      <c r="AH9407" s="72"/>
      <c r="AI9407" s="72"/>
      <c r="AJ9407" s="72"/>
      <c r="AK9407" s="72"/>
    </row>
    <row r="9408" ht="14.25" customHeight="1">
      <c r="A9408" s="78">
        <v>9405.0</v>
      </c>
      <c r="C9408" s="78" t="str">
        <f>VLOOKUP(G9408,[1]Macrodata_CCF!$A$3:$D$55,4,FALSE)</f>
        <v>#ERROR!</v>
      </c>
      <c r="E9408" s="79" t="str">
        <f>VLOOKUP(G9408,[1]Macrodata_CCF!$A$3:$B$55,2,FALSE)</f>
        <v>#ERROR!</v>
      </c>
      <c r="F9408" s="78">
        <v>0.0</v>
      </c>
      <c r="G9408" s="80">
        <v>41.0</v>
      </c>
      <c r="H9408" s="81">
        <v>218720.0</v>
      </c>
      <c r="I9408" s="81">
        <v>690000.0</v>
      </c>
      <c r="J9408" s="81">
        <v>355390.0</v>
      </c>
      <c r="K9408" s="81">
        <v>1311000.0</v>
      </c>
      <c r="L9408" s="82">
        <v>0.2899974537429978</v>
      </c>
      <c r="N9408" s="83">
        <f t="shared" si="1"/>
        <v>0.2899974537</v>
      </c>
      <c r="O9408" s="83">
        <f t="shared" si="2"/>
        <v>0.2899974537</v>
      </c>
      <c r="Q9408" s="83">
        <f t="shared" si="3"/>
        <v>0.6830144928</v>
      </c>
      <c r="R9408" s="83">
        <f t="shared" si="4"/>
        <v>0.2899974537</v>
      </c>
      <c r="S9408" s="83" t="b">
        <f t="shared" si="5"/>
        <v>0</v>
      </c>
      <c r="T9408" s="72"/>
      <c r="U9408" s="72"/>
      <c r="V9408" s="72"/>
      <c r="W9408" s="72"/>
      <c r="X9408" s="72"/>
      <c r="Y9408" s="72"/>
      <c r="Z9408" s="72"/>
      <c r="AA9408" s="72"/>
      <c r="AB9408" s="72"/>
      <c r="AC9408" s="72"/>
      <c r="AD9408" s="72"/>
      <c r="AE9408" s="72"/>
      <c r="AF9408" s="72"/>
      <c r="AG9408" s="72"/>
      <c r="AH9408" s="72"/>
      <c r="AI9408" s="72"/>
      <c r="AJ9408" s="72"/>
      <c r="AK9408" s="72"/>
    </row>
    <row r="9409" ht="14.25" customHeight="1">
      <c r="A9409" s="78">
        <v>9406.0</v>
      </c>
      <c r="C9409" s="78" t="str">
        <f>VLOOKUP(G9409,[1]Macrodata_CCF!$A$3:$D$55,4,FALSE)</f>
        <v>#ERROR!</v>
      </c>
      <c r="E9409" s="79" t="str">
        <f>VLOOKUP(G9409,[1]Macrodata_CCF!$A$3:$B$55,2,FALSE)</f>
        <v>#ERROR!</v>
      </c>
      <c r="F9409" s="78">
        <v>0.0</v>
      </c>
      <c r="G9409" s="80">
        <v>50.0</v>
      </c>
      <c r="H9409" s="81">
        <v>150935.0</v>
      </c>
      <c r="I9409" s="81">
        <v>240000.0</v>
      </c>
      <c r="J9409" s="81">
        <v>152715.0</v>
      </c>
      <c r="K9409" s="81">
        <v>240000.0</v>
      </c>
      <c r="L9409" s="82">
        <v>0.0199854039184865</v>
      </c>
      <c r="N9409" s="83">
        <f t="shared" si="1"/>
        <v>0.01998540392</v>
      </c>
      <c r="O9409" s="83">
        <f t="shared" si="2"/>
        <v>0.01998540392</v>
      </c>
      <c r="Q9409" s="83">
        <f t="shared" si="3"/>
        <v>0.3711041667</v>
      </c>
      <c r="R9409" s="83">
        <f t="shared" si="4"/>
        <v>0.01998540392</v>
      </c>
      <c r="S9409" s="83" t="b">
        <f t="shared" si="5"/>
        <v>0</v>
      </c>
      <c r="T9409" s="72"/>
      <c r="U9409" s="72"/>
      <c r="V9409" s="72"/>
      <c r="W9409" s="72"/>
      <c r="X9409" s="72"/>
      <c r="Y9409" s="72"/>
      <c r="Z9409" s="72"/>
      <c r="AA9409" s="72"/>
      <c r="AB9409" s="72"/>
      <c r="AC9409" s="72"/>
      <c r="AD9409" s="72"/>
      <c r="AE9409" s="72"/>
      <c r="AF9409" s="72"/>
      <c r="AG9409" s="72"/>
      <c r="AH9409" s="72"/>
      <c r="AI9409" s="72"/>
      <c r="AJ9409" s="72"/>
      <c r="AK9409" s="72"/>
    </row>
    <row r="9410" ht="14.25" customHeight="1">
      <c r="A9410" s="78">
        <v>9407.0</v>
      </c>
      <c r="C9410" s="78" t="str">
        <f>VLOOKUP(G9410,[1]Macrodata_CCF!$A$3:$D$55,4,FALSE)</f>
        <v>#ERROR!</v>
      </c>
      <c r="E9410" s="79" t="str">
        <f>VLOOKUP(G9410,[1]Macrodata_CCF!$A$3:$B$55,2,FALSE)</f>
        <v>#ERROR!</v>
      </c>
      <c r="F9410" s="78">
        <v>0.0</v>
      </c>
      <c r="G9410" s="80">
        <v>2.0</v>
      </c>
      <c r="H9410" s="81">
        <v>91660.0</v>
      </c>
      <c r="I9410" s="81">
        <v>130000.0</v>
      </c>
      <c r="J9410" s="81">
        <v>100095.0</v>
      </c>
      <c r="K9410" s="81">
        <v>130000.0</v>
      </c>
      <c r="L9410" s="82">
        <v>0.2200052164840897</v>
      </c>
      <c r="N9410" s="83">
        <f t="shared" si="1"/>
        <v>0.2200052165</v>
      </c>
      <c r="O9410" s="83">
        <f t="shared" si="2"/>
        <v>0.2200052165</v>
      </c>
      <c r="Q9410" s="83">
        <f t="shared" si="3"/>
        <v>0.2949230769</v>
      </c>
      <c r="R9410" s="83">
        <f t="shared" si="4"/>
        <v>0.2200052165</v>
      </c>
      <c r="S9410" s="83" t="b">
        <f t="shared" si="5"/>
        <v>0</v>
      </c>
      <c r="T9410" s="72"/>
      <c r="U9410" s="72"/>
      <c r="V9410" s="72"/>
      <c r="W9410" s="72"/>
      <c r="X9410" s="72"/>
      <c r="Y9410" s="72"/>
      <c r="Z9410" s="72"/>
      <c r="AA9410" s="72"/>
      <c r="AB9410" s="72"/>
      <c r="AC9410" s="72"/>
      <c r="AD9410" s="72"/>
      <c r="AE9410" s="72"/>
      <c r="AF9410" s="72"/>
      <c r="AG9410" s="72"/>
      <c r="AH9410" s="72"/>
      <c r="AI9410" s="72"/>
      <c r="AJ9410" s="72"/>
      <c r="AK9410" s="72"/>
    </row>
    <row r="9411" ht="14.25" customHeight="1">
      <c r="A9411" s="78">
        <v>9408.0</v>
      </c>
      <c r="C9411" s="78" t="str">
        <f>VLOOKUP(G9411,[1]Macrodata_CCF!$A$3:$D$55,4,FALSE)</f>
        <v>#ERROR!</v>
      </c>
      <c r="E9411" s="79" t="str">
        <f>VLOOKUP(G9411,[1]Macrodata_CCF!$A$3:$B$55,2,FALSE)</f>
        <v>#ERROR!</v>
      </c>
      <c r="F9411" s="78">
        <v>0.0</v>
      </c>
      <c r="G9411" s="80">
        <v>34.0</v>
      </c>
      <c r="H9411" s="81">
        <v>148775.0</v>
      </c>
      <c r="I9411" s="81">
        <v>210000.0</v>
      </c>
      <c r="J9411" s="81">
        <v>156735.0</v>
      </c>
      <c r="K9411" s="81">
        <v>210000.0</v>
      </c>
      <c r="L9411" s="82">
        <v>0.1300122498979175</v>
      </c>
      <c r="N9411" s="83">
        <f t="shared" si="1"/>
        <v>0.1300122499</v>
      </c>
      <c r="O9411" s="83">
        <f t="shared" si="2"/>
        <v>0.1300122499</v>
      </c>
      <c r="Q9411" s="83">
        <f t="shared" si="3"/>
        <v>0.291547619</v>
      </c>
      <c r="R9411" s="83">
        <f t="shared" si="4"/>
        <v>0.1300122499</v>
      </c>
      <c r="S9411" s="83" t="b">
        <f t="shared" si="5"/>
        <v>0</v>
      </c>
      <c r="T9411" s="72"/>
      <c r="U9411" s="72"/>
      <c r="V9411" s="72"/>
      <c r="W9411" s="72"/>
      <c r="X9411" s="72"/>
      <c r="Y9411" s="72"/>
      <c r="Z9411" s="72"/>
      <c r="AA9411" s="72"/>
      <c r="AB9411" s="72"/>
      <c r="AC9411" s="72"/>
      <c r="AD9411" s="72"/>
      <c r="AE9411" s="72"/>
      <c r="AF9411" s="72"/>
      <c r="AG9411" s="72"/>
      <c r="AH9411" s="72"/>
      <c r="AI9411" s="72"/>
      <c r="AJ9411" s="72"/>
      <c r="AK9411" s="72"/>
    </row>
    <row r="9412" ht="14.25" customHeight="1">
      <c r="A9412" s="78">
        <v>9409.0</v>
      </c>
      <c r="C9412" s="78" t="str">
        <f>VLOOKUP(G9412,[1]Macrodata_CCF!$A$3:$D$55,4,FALSE)</f>
        <v>#ERROR!</v>
      </c>
      <c r="E9412" s="79" t="str">
        <f>VLOOKUP(G9412,[1]Macrodata_CCF!$A$3:$B$55,2,FALSE)</f>
        <v>#ERROR!</v>
      </c>
      <c r="F9412" s="78">
        <v>1.0</v>
      </c>
      <c r="G9412" s="80">
        <v>45.0</v>
      </c>
      <c r="H9412" s="81">
        <v>162685.0</v>
      </c>
      <c r="I9412" s="81">
        <v>350000.0</v>
      </c>
      <c r="J9412" s="81">
        <v>87760.0</v>
      </c>
      <c r="K9412" s="81">
        <v>665000.0</v>
      </c>
      <c r="L9412" s="82">
        <v>-0.3999946613992473</v>
      </c>
      <c r="N9412" s="83">
        <f t="shared" si="1"/>
        <v>-0.3999946614</v>
      </c>
      <c r="O9412" s="83">
        <f t="shared" si="2"/>
        <v>0</v>
      </c>
      <c r="Q9412" s="83">
        <f t="shared" si="3"/>
        <v>0.5351857143</v>
      </c>
      <c r="R9412" s="83">
        <f t="shared" si="4"/>
        <v>-0.3999946614</v>
      </c>
      <c r="S9412" s="83" t="b">
        <f t="shared" si="5"/>
        <v>0</v>
      </c>
      <c r="T9412" s="72"/>
      <c r="U9412" s="72"/>
      <c r="V9412" s="72"/>
      <c r="W9412" s="72"/>
      <c r="X9412" s="72"/>
      <c r="Y9412" s="72"/>
      <c r="Z9412" s="72"/>
      <c r="AA9412" s="72"/>
      <c r="AB9412" s="72"/>
      <c r="AC9412" s="72"/>
      <c r="AD9412" s="72"/>
      <c r="AE9412" s="72"/>
      <c r="AF9412" s="72"/>
      <c r="AG9412" s="72"/>
      <c r="AH9412" s="72"/>
      <c r="AI9412" s="72"/>
      <c r="AJ9412" s="72"/>
      <c r="AK9412" s="72"/>
    </row>
    <row r="9413" ht="14.25" customHeight="1">
      <c r="A9413" s="78">
        <v>9410.0</v>
      </c>
      <c r="C9413" s="78" t="str">
        <f>VLOOKUP(G9413,[1]Macrodata_CCF!$A$3:$D$55,4,FALSE)</f>
        <v>#ERROR!</v>
      </c>
      <c r="E9413" s="79" t="str">
        <f>VLOOKUP(G9413,[1]Macrodata_CCF!$A$3:$B$55,2,FALSE)</f>
        <v>#ERROR!</v>
      </c>
      <c r="F9413" s="78">
        <v>0.0</v>
      </c>
      <c r="G9413" s="80">
        <v>5.0</v>
      </c>
      <c r="H9413" s="81">
        <v>435.0</v>
      </c>
      <c r="I9413" s="81">
        <v>40000.0</v>
      </c>
      <c r="J9413" s="81">
        <v>14680.0</v>
      </c>
      <c r="K9413" s="81">
        <v>56000.0</v>
      </c>
      <c r="L9413" s="82">
        <v>0.3600404397826362</v>
      </c>
      <c r="N9413" s="83">
        <f t="shared" si="1"/>
        <v>0.3600404398</v>
      </c>
      <c r="O9413" s="83">
        <f t="shared" si="2"/>
        <v>0.3600404398</v>
      </c>
      <c r="Q9413" s="83">
        <f t="shared" si="3"/>
        <v>0.989125</v>
      </c>
      <c r="R9413" s="83">
        <f t="shared" si="4"/>
        <v>0.3600404398</v>
      </c>
      <c r="S9413" s="83" t="b">
        <f t="shared" si="5"/>
        <v>0</v>
      </c>
      <c r="T9413" s="72"/>
      <c r="U9413" s="72"/>
      <c r="V9413" s="72"/>
      <c r="W9413" s="72"/>
      <c r="X9413" s="72"/>
      <c r="Y9413" s="72"/>
      <c r="Z9413" s="72"/>
      <c r="AA9413" s="72"/>
      <c r="AB9413" s="72"/>
      <c r="AC9413" s="72"/>
      <c r="AD9413" s="72"/>
      <c r="AE9413" s="72"/>
      <c r="AF9413" s="72"/>
      <c r="AG9413" s="72"/>
      <c r="AH9413" s="72"/>
      <c r="AI9413" s="72"/>
      <c r="AJ9413" s="72"/>
      <c r="AK9413" s="72"/>
    </row>
    <row r="9414" ht="14.25" customHeight="1">
      <c r="A9414" s="78">
        <v>9411.0</v>
      </c>
      <c r="C9414" s="78" t="str">
        <f>VLOOKUP(G9414,[1]Macrodata_CCF!$A$3:$D$55,4,FALSE)</f>
        <v>#ERROR!</v>
      </c>
      <c r="E9414" s="79" t="str">
        <f>VLOOKUP(G9414,[1]Macrodata_CCF!$A$3:$B$55,2,FALSE)</f>
        <v>#ERROR!</v>
      </c>
      <c r="F9414" s="78">
        <v>1.0</v>
      </c>
      <c r="G9414" s="80">
        <v>34.0</v>
      </c>
      <c r="H9414" s="81">
        <v>20590.0</v>
      </c>
      <c r="I9414" s="81">
        <v>30000.0</v>
      </c>
      <c r="J9414" s="81">
        <v>25860.0</v>
      </c>
      <c r="K9414" s="81">
        <v>30000.0</v>
      </c>
      <c r="L9414" s="82">
        <v>0.5600425079702445</v>
      </c>
      <c r="N9414" s="83">
        <f t="shared" si="1"/>
        <v>0.560042508</v>
      </c>
      <c r="O9414" s="83">
        <f t="shared" si="2"/>
        <v>0.560042508</v>
      </c>
      <c r="Q9414" s="83">
        <f t="shared" si="3"/>
        <v>0.3136666667</v>
      </c>
      <c r="R9414" s="83">
        <f t="shared" si="4"/>
        <v>0.560042508</v>
      </c>
      <c r="S9414" s="83" t="b">
        <f t="shared" si="5"/>
        <v>0</v>
      </c>
      <c r="T9414" s="72"/>
      <c r="U9414" s="72"/>
      <c r="V9414" s="72"/>
      <c r="W9414" s="72"/>
      <c r="X9414" s="72"/>
      <c r="Y9414" s="72"/>
      <c r="Z9414" s="72"/>
      <c r="AA9414" s="72"/>
      <c r="AB9414" s="72"/>
      <c r="AC9414" s="72"/>
      <c r="AD9414" s="72"/>
      <c r="AE9414" s="72"/>
      <c r="AF9414" s="72"/>
      <c r="AG9414" s="72"/>
      <c r="AH9414" s="72"/>
      <c r="AI9414" s="72"/>
      <c r="AJ9414" s="72"/>
      <c r="AK9414" s="72"/>
    </row>
    <row r="9415" ht="14.25" customHeight="1">
      <c r="A9415" s="78">
        <v>9412.0</v>
      </c>
      <c r="C9415" s="78" t="str">
        <f>VLOOKUP(G9415,[1]Macrodata_CCF!$A$3:$D$55,4,FALSE)</f>
        <v>#ERROR!</v>
      </c>
      <c r="E9415" s="79" t="str">
        <f>VLOOKUP(G9415,[1]Macrodata_CCF!$A$3:$B$55,2,FALSE)</f>
        <v>#ERROR!</v>
      </c>
      <c r="F9415" s="78">
        <v>0.0</v>
      </c>
      <c r="G9415" s="80">
        <v>21.0</v>
      </c>
      <c r="H9415" s="81">
        <v>0.0</v>
      </c>
      <c r="I9415" s="81">
        <v>410000.0</v>
      </c>
      <c r="J9415" s="81">
        <v>82000.0</v>
      </c>
      <c r="K9415" s="81">
        <v>410000.0</v>
      </c>
      <c r="L9415" s="82">
        <v>0.2</v>
      </c>
      <c r="N9415" s="83">
        <f t="shared" si="1"/>
        <v>0.2</v>
      </c>
      <c r="O9415" s="83">
        <f t="shared" si="2"/>
        <v>0.2</v>
      </c>
      <c r="Q9415" s="83">
        <f t="shared" si="3"/>
        <v>1</v>
      </c>
      <c r="R9415" s="83">
        <f t="shared" si="4"/>
        <v>0.2</v>
      </c>
      <c r="S9415" s="83" t="b">
        <f t="shared" si="5"/>
        <v>0</v>
      </c>
      <c r="T9415" s="72"/>
      <c r="U9415" s="72"/>
      <c r="V9415" s="72"/>
      <c r="W9415" s="72"/>
      <c r="X9415" s="72"/>
      <c r="Y9415" s="72"/>
      <c r="Z9415" s="72"/>
      <c r="AA9415" s="72"/>
      <c r="AB9415" s="72"/>
      <c r="AC9415" s="72"/>
      <c r="AD9415" s="72"/>
      <c r="AE9415" s="72"/>
      <c r="AF9415" s="72"/>
      <c r="AG9415" s="72"/>
      <c r="AH9415" s="72"/>
      <c r="AI9415" s="72"/>
      <c r="AJ9415" s="72"/>
      <c r="AK9415" s="72"/>
    </row>
    <row r="9416" ht="14.25" customHeight="1">
      <c r="A9416" s="78">
        <v>9413.0</v>
      </c>
      <c r="C9416" s="78" t="str">
        <f>VLOOKUP(G9416,[1]Macrodata_CCF!$A$3:$D$55,4,FALSE)</f>
        <v>#ERROR!</v>
      </c>
      <c r="E9416" s="79" t="str">
        <f>VLOOKUP(G9416,[1]Macrodata_CCF!$A$3:$B$55,2,FALSE)</f>
        <v>#ERROR!</v>
      </c>
      <c r="F9416" s="78">
        <v>0.0</v>
      </c>
      <c r="G9416" s="80">
        <v>6.0</v>
      </c>
      <c r="H9416" s="81">
        <v>0.0</v>
      </c>
      <c r="I9416" s="81">
        <v>940000.0</v>
      </c>
      <c r="J9416" s="81">
        <v>958800.0</v>
      </c>
      <c r="K9416" s="81">
        <v>940000.0</v>
      </c>
      <c r="L9416" s="82">
        <v>1.02</v>
      </c>
      <c r="N9416" s="83">
        <f t="shared" si="1"/>
        <v>1.02</v>
      </c>
      <c r="O9416" s="83">
        <f t="shared" si="2"/>
        <v>1</v>
      </c>
      <c r="Q9416" s="83">
        <f t="shared" si="3"/>
        <v>1</v>
      </c>
      <c r="R9416" s="83">
        <f t="shared" si="4"/>
        <v>1.02</v>
      </c>
      <c r="S9416" s="83" t="b">
        <f t="shared" si="5"/>
        <v>0</v>
      </c>
      <c r="T9416" s="72"/>
      <c r="U9416" s="72"/>
      <c r="V9416" s="72"/>
      <c r="W9416" s="72"/>
      <c r="X9416" s="72"/>
      <c r="Y9416" s="72"/>
      <c r="Z9416" s="72"/>
      <c r="AA9416" s="72"/>
      <c r="AB9416" s="72"/>
      <c r="AC9416" s="72"/>
      <c r="AD9416" s="72"/>
      <c r="AE9416" s="72"/>
      <c r="AF9416" s="72"/>
      <c r="AG9416" s="72"/>
      <c r="AH9416" s="72"/>
      <c r="AI9416" s="72"/>
      <c r="AJ9416" s="72"/>
      <c r="AK9416" s="72"/>
    </row>
    <row r="9417" ht="14.25" customHeight="1">
      <c r="A9417" s="78">
        <v>9414.0</v>
      </c>
      <c r="C9417" s="78" t="str">
        <f>VLOOKUP(G9417,[1]Macrodata_CCF!$A$3:$D$55,4,FALSE)</f>
        <v>#ERROR!</v>
      </c>
      <c r="E9417" s="79" t="str">
        <f>VLOOKUP(G9417,[1]Macrodata_CCF!$A$3:$B$55,2,FALSE)</f>
        <v>#ERROR!</v>
      </c>
      <c r="F9417" s="78">
        <v>0.0</v>
      </c>
      <c r="G9417" s="80">
        <v>30.0</v>
      </c>
      <c r="H9417" s="81">
        <v>46380.0</v>
      </c>
      <c r="I9417" s="81">
        <v>70000.0</v>
      </c>
      <c r="J9417" s="81">
        <v>40240.0</v>
      </c>
      <c r="K9417" s="81">
        <v>70000.0</v>
      </c>
      <c r="L9417" s="82">
        <v>-0.2599491955969517</v>
      </c>
      <c r="N9417" s="83">
        <f t="shared" si="1"/>
        <v>-0.2599491956</v>
      </c>
      <c r="O9417" s="83">
        <f t="shared" si="2"/>
        <v>0</v>
      </c>
      <c r="Q9417" s="83">
        <f t="shared" si="3"/>
        <v>0.3374285714</v>
      </c>
      <c r="R9417" s="83">
        <f t="shared" si="4"/>
        <v>-0.2599491956</v>
      </c>
      <c r="S9417" s="83" t="b">
        <f t="shared" si="5"/>
        <v>0</v>
      </c>
      <c r="T9417" s="72"/>
      <c r="U9417" s="72"/>
      <c r="V9417" s="72"/>
      <c r="W9417" s="72"/>
      <c r="X9417" s="72"/>
      <c r="Y9417" s="72"/>
      <c r="Z9417" s="72"/>
      <c r="AA9417" s="72"/>
      <c r="AB9417" s="72"/>
      <c r="AC9417" s="72"/>
      <c r="AD9417" s="72"/>
      <c r="AE9417" s="72"/>
      <c r="AF9417" s="72"/>
      <c r="AG9417" s="72"/>
      <c r="AH9417" s="72"/>
      <c r="AI9417" s="72"/>
      <c r="AJ9417" s="72"/>
      <c r="AK9417" s="72"/>
    </row>
    <row r="9418" ht="14.25" customHeight="1">
      <c r="A9418" s="78">
        <v>9415.0</v>
      </c>
      <c r="C9418" s="78" t="str">
        <f>VLOOKUP(G9418,[1]Macrodata_CCF!$A$3:$D$55,4,FALSE)</f>
        <v>#ERROR!</v>
      </c>
      <c r="E9418" s="79" t="str">
        <f>VLOOKUP(G9418,[1]Macrodata_CCF!$A$3:$B$55,2,FALSE)</f>
        <v>#ERROR!</v>
      </c>
      <c r="F9418" s="78">
        <v>0.0</v>
      </c>
      <c r="G9418" s="80">
        <v>25.0</v>
      </c>
      <c r="H9418" s="81">
        <v>0.0</v>
      </c>
      <c r="I9418" s="81">
        <v>260000.0</v>
      </c>
      <c r="J9418" s="81">
        <v>41600.0</v>
      </c>
      <c r="K9418" s="81">
        <v>260000.0</v>
      </c>
      <c r="L9418" s="82">
        <v>0.16</v>
      </c>
      <c r="N9418" s="83">
        <f t="shared" si="1"/>
        <v>0.16</v>
      </c>
      <c r="O9418" s="83">
        <f t="shared" si="2"/>
        <v>0.16</v>
      </c>
      <c r="Q9418" s="83">
        <f t="shared" si="3"/>
        <v>1</v>
      </c>
      <c r="R9418" s="83">
        <f t="shared" si="4"/>
        <v>0.16</v>
      </c>
      <c r="S9418" s="83" t="b">
        <f t="shared" si="5"/>
        <v>0</v>
      </c>
      <c r="T9418" s="72"/>
      <c r="U9418" s="72"/>
      <c r="V9418" s="72"/>
      <c r="W9418" s="72"/>
      <c r="X9418" s="72"/>
      <c r="Y9418" s="72"/>
      <c r="Z9418" s="72"/>
      <c r="AA9418" s="72"/>
      <c r="AB9418" s="72"/>
      <c r="AC9418" s="72"/>
      <c r="AD9418" s="72"/>
      <c r="AE9418" s="72"/>
      <c r="AF9418" s="72"/>
      <c r="AG9418" s="72"/>
      <c r="AH9418" s="72"/>
      <c r="AI9418" s="72"/>
      <c r="AJ9418" s="72"/>
      <c r="AK9418" s="72"/>
    </row>
    <row r="9419" ht="14.25" customHeight="1">
      <c r="A9419" s="78">
        <v>9416.0</v>
      </c>
      <c r="C9419" s="78" t="str">
        <f>VLOOKUP(G9419,[1]Macrodata_CCF!$A$3:$D$55,4,FALSE)</f>
        <v>#ERROR!</v>
      </c>
      <c r="E9419" s="79" t="str">
        <f>VLOOKUP(G9419,[1]Macrodata_CCF!$A$3:$B$55,2,FALSE)</f>
        <v>#ERROR!</v>
      </c>
      <c r="F9419" s="78">
        <v>1.0</v>
      </c>
      <c r="G9419" s="80">
        <v>17.0</v>
      </c>
      <c r="H9419" s="81">
        <v>177985.0</v>
      </c>
      <c r="I9419" s="81">
        <v>460000.0</v>
      </c>
      <c r="J9419" s="81">
        <v>330275.0</v>
      </c>
      <c r="K9419" s="81">
        <v>460000.0</v>
      </c>
      <c r="L9419" s="82">
        <v>0.5400067372302891</v>
      </c>
      <c r="N9419" s="83">
        <f t="shared" si="1"/>
        <v>0.5400067372</v>
      </c>
      <c r="O9419" s="83">
        <f t="shared" si="2"/>
        <v>0.5400067372</v>
      </c>
      <c r="Q9419" s="83">
        <f t="shared" si="3"/>
        <v>0.613076087</v>
      </c>
      <c r="R9419" s="83">
        <f t="shared" si="4"/>
        <v>0.5400067372</v>
      </c>
      <c r="S9419" s="83" t="b">
        <f t="shared" si="5"/>
        <v>0</v>
      </c>
      <c r="T9419" s="72"/>
      <c r="U9419" s="72"/>
      <c r="V9419" s="72"/>
      <c r="W9419" s="72"/>
      <c r="X9419" s="72"/>
      <c r="Y9419" s="72"/>
      <c r="Z9419" s="72"/>
      <c r="AA9419" s="72"/>
      <c r="AB9419" s="72"/>
      <c r="AC9419" s="72"/>
      <c r="AD9419" s="72"/>
      <c r="AE9419" s="72"/>
      <c r="AF9419" s="72"/>
      <c r="AG9419" s="72"/>
      <c r="AH9419" s="72"/>
      <c r="AI9419" s="72"/>
      <c r="AJ9419" s="72"/>
      <c r="AK9419" s="72"/>
    </row>
    <row r="9420" ht="14.25" customHeight="1">
      <c r="A9420" s="78">
        <v>9417.0</v>
      </c>
      <c r="C9420" s="78" t="str">
        <f>VLOOKUP(G9420,[1]Macrodata_CCF!$A$3:$D$55,4,FALSE)</f>
        <v>#ERROR!</v>
      </c>
      <c r="E9420" s="79" t="str">
        <f>VLOOKUP(G9420,[1]Macrodata_CCF!$A$3:$B$55,2,FALSE)</f>
        <v>#ERROR!</v>
      </c>
      <c r="F9420" s="78">
        <v>0.0</v>
      </c>
      <c r="G9420" s="80">
        <v>14.0</v>
      </c>
      <c r="H9420" s="81">
        <v>3715.0</v>
      </c>
      <c r="I9420" s="81">
        <v>40000.0</v>
      </c>
      <c r="J9420" s="81">
        <v>10245.0</v>
      </c>
      <c r="K9420" s="81">
        <v>40000.0</v>
      </c>
      <c r="L9420" s="82">
        <v>0.1799641725230812</v>
      </c>
      <c r="N9420" s="83">
        <f t="shared" si="1"/>
        <v>0.1799641725</v>
      </c>
      <c r="O9420" s="83">
        <f t="shared" si="2"/>
        <v>0.1799641725</v>
      </c>
      <c r="Q9420" s="83">
        <f t="shared" si="3"/>
        <v>0.907125</v>
      </c>
      <c r="R9420" s="83">
        <f t="shared" si="4"/>
        <v>0.1799641725</v>
      </c>
      <c r="S9420" s="83" t="b">
        <f t="shared" si="5"/>
        <v>0</v>
      </c>
      <c r="T9420" s="72"/>
      <c r="U9420" s="72"/>
      <c r="V9420" s="72"/>
      <c r="W9420" s="72"/>
      <c r="X9420" s="72"/>
      <c r="Y9420" s="72"/>
      <c r="Z9420" s="72"/>
      <c r="AA9420" s="72"/>
      <c r="AB9420" s="72"/>
      <c r="AC9420" s="72"/>
      <c r="AD9420" s="72"/>
      <c r="AE9420" s="72"/>
      <c r="AF9420" s="72"/>
      <c r="AG9420" s="72"/>
      <c r="AH9420" s="72"/>
      <c r="AI9420" s="72"/>
      <c r="AJ9420" s="72"/>
      <c r="AK9420" s="72"/>
    </row>
    <row r="9421" ht="14.25" customHeight="1">
      <c r="A9421" s="78">
        <v>9418.0</v>
      </c>
      <c r="C9421" s="78" t="str">
        <f>VLOOKUP(G9421,[1]Macrodata_CCF!$A$3:$D$55,4,FALSE)</f>
        <v>#ERROR!</v>
      </c>
      <c r="E9421" s="79" t="str">
        <f>VLOOKUP(G9421,[1]Macrodata_CCF!$A$3:$B$55,2,FALSE)</f>
        <v>#ERROR!</v>
      </c>
      <c r="F9421" s="78">
        <v>0.0</v>
      </c>
      <c r="G9421" s="80">
        <v>16.0</v>
      </c>
      <c r="H9421" s="81">
        <v>70030.0</v>
      </c>
      <c r="I9421" s="81">
        <v>80000.0</v>
      </c>
      <c r="J9421" s="81">
        <v>72025.0</v>
      </c>
      <c r="K9421" s="81">
        <v>80000.0</v>
      </c>
      <c r="L9421" s="82">
        <v>0.2001003009027081</v>
      </c>
      <c r="N9421" s="83">
        <f t="shared" si="1"/>
        <v>0.2001003009</v>
      </c>
      <c r="O9421" s="83">
        <f t="shared" si="2"/>
        <v>0.2001003009</v>
      </c>
      <c r="Q9421" s="83">
        <f t="shared" si="3"/>
        <v>0.124625</v>
      </c>
      <c r="R9421" s="83">
        <f t="shared" si="4"/>
        <v>0.2001003009</v>
      </c>
      <c r="S9421" s="83" t="b">
        <f t="shared" si="5"/>
        <v>0</v>
      </c>
      <c r="T9421" s="72"/>
      <c r="U9421" s="72"/>
      <c r="V9421" s="72"/>
      <c r="W9421" s="72"/>
      <c r="X9421" s="72"/>
      <c r="Y9421" s="72"/>
      <c r="Z9421" s="72"/>
      <c r="AA9421" s="72"/>
      <c r="AB9421" s="72"/>
      <c r="AC9421" s="72"/>
      <c r="AD9421" s="72"/>
      <c r="AE9421" s="72"/>
      <c r="AF9421" s="72"/>
      <c r="AG9421" s="72"/>
      <c r="AH9421" s="72"/>
      <c r="AI9421" s="72"/>
      <c r="AJ9421" s="72"/>
      <c r="AK9421" s="72"/>
    </row>
    <row r="9422" ht="14.25" customHeight="1">
      <c r="A9422" s="78">
        <v>9419.0</v>
      </c>
      <c r="C9422" s="78" t="str">
        <f>VLOOKUP(G9422,[1]Macrodata_CCF!$A$3:$D$55,4,FALSE)</f>
        <v>#ERROR!</v>
      </c>
      <c r="E9422" s="79" t="str">
        <f>VLOOKUP(G9422,[1]Macrodata_CCF!$A$3:$B$55,2,FALSE)</f>
        <v>#ERROR!</v>
      </c>
      <c r="F9422" s="78">
        <v>0.0</v>
      </c>
      <c r="G9422" s="80">
        <v>14.0</v>
      </c>
      <c r="H9422" s="81">
        <v>299955.0</v>
      </c>
      <c r="I9422" s="81">
        <v>660000.0</v>
      </c>
      <c r="J9422" s="81">
        <v>364765.0</v>
      </c>
      <c r="K9422" s="81">
        <v>660000.0</v>
      </c>
      <c r="L9422" s="82">
        <v>0.180005277118138</v>
      </c>
      <c r="N9422" s="83">
        <f t="shared" si="1"/>
        <v>0.1800052771</v>
      </c>
      <c r="O9422" s="83">
        <f t="shared" si="2"/>
        <v>0.1800052771</v>
      </c>
      <c r="Q9422" s="83">
        <f t="shared" si="3"/>
        <v>0.5455227273</v>
      </c>
      <c r="R9422" s="83">
        <f t="shared" si="4"/>
        <v>0.1800052771</v>
      </c>
      <c r="S9422" s="83" t="b">
        <f t="shared" si="5"/>
        <v>0</v>
      </c>
      <c r="T9422" s="72"/>
      <c r="U9422" s="72"/>
      <c r="V9422" s="72"/>
      <c r="W9422" s="72"/>
      <c r="X9422" s="72"/>
      <c r="Y9422" s="72"/>
      <c r="Z9422" s="72"/>
      <c r="AA9422" s="72"/>
      <c r="AB9422" s="72"/>
      <c r="AC9422" s="72"/>
      <c r="AD9422" s="72"/>
      <c r="AE9422" s="72"/>
      <c r="AF9422" s="72"/>
      <c r="AG9422" s="72"/>
      <c r="AH9422" s="72"/>
      <c r="AI9422" s="72"/>
      <c r="AJ9422" s="72"/>
      <c r="AK9422" s="72"/>
    </row>
    <row r="9423" ht="14.25" customHeight="1">
      <c r="A9423" s="78">
        <v>9420.0</v>
      </c>
      <c r="C9423" s="78" t="str">
        <f>VLOOKUP(G9423,[1]Macrodata_CCF!$A$3:$D$55,4,FALSE)</f>
        <v>#ERROR!</v>
      </c>
      <c r="E9423" s="79" t="str">
        <f>VLOOKUP(G9423,[1]Macrodata_CCF!$A$3:$B$55,2,FALSE)</f>
        <v>#ERROR!</v>
      </c>
      <c r="F9423" s="78">
        <v>0.0</v>
      </c>
      <c r="G9423" s="80">
        <v>33.0</v>
      </c>
      <c r="H9423" s="81">
        <v>0.0</v>
      </c>
      <c r="I9423" s="81">
        <v>860000.0</v>
      </c>
      <c r="J9423" s="81">
        <v>146200.0</v>
      </c>
      <c r="K9423" s="81">
        <v>860000.0</v>
      </c>
      <c r="L9423" s="82">
        <v>0.17</v>
      </c>
      <c r="N9423" s="83">
        <f t="shared" si="1"/>
        <v>0.17</v>
      </c>
      <c r="O9423" s="83">
        <f t="shared" si="2"/>
        <v>0.17</v>
      </c>
      <c r="Q9423" s="83">
        <f t="shared" si="3"/>
        <v>1</v>
      </c>
      <c r="R9423" s="83">
        <f t="shared" si="4"/>
        <v>0.17</v>
      </c>
      <c r="S9423" s="83" t="b">
        <f t="shared" si="5"/>
        <v>0</v>
      </c>
      <c r="T9423" s="72"/>
      <c r="U9423" s="72"/>
      <c r="V9423" s="72"/>
      <c r="W9423" s="72"/>
      <c r="X9423" s="72"/>
      <c r="Y9423" s="72"/>
      <c r="Z9423" s="72"/>
      <c r="AA9423" s="72"/>
      <c r="AB9423" s="72"/>
      <c r="AC9423" s="72"/>
      <c r="AD9423" s="72"/>
      <c r="AE9423" s="72"/>
      <c r="AF9423" s="72"/>
      <c r="AG9423" s="72"/>
      <c r="AH9423" s="72"/>
      <c r="AI9423" s="72"/>
      <c r="AJ9423" s="72"/>
      <c r="AK9423" s="72"/>
    </row>
    <row r="9424" ht="14.25" customHeight="1">
      <c r="A9424" s="78">
        <v>9421.0</v>
      </c>
      <c r="C9424" s="78" t="str">
        <f>VLOOKUP(G9424,[1]Macrodata_CCF!$A$3:$D$55,4,FALSE)</f>
        <v>#ERROR!</v>
      </c>
      <c r="E9424" s="79" t="str">
        <f>VLOOKUP(G9424,[1]Macrodata_CCF!$A$3:$B$55,2,FALSE)</f>
        <v>#ERROR!</v>
      </c>
      <c r="F9424" s="78">
        <v>0.0</v>
      </c>
      <c r="G9424" s="80">
        <v>30.0</v>
      </c>
      <c r="H9424" s="81">
        <v>7595.0</v>
      </c>
      <c r="I9424" s="81">
        <v>160000.0</v>
      </c>
      <c r="J9424" s="81">
        <v>31980.0</v>
      </c>
      <c r="K9424" s="81">
        <v>320000.0</v>
      </c>
      <c r="L9424" s="82">
        <v>0.1600013122929038</v>
      </c>
      <c r="N9424" s="83">
        <f t="shared" si="1"/>
        <v>0.1600013123</v>
      </c>
      <c r="O9424" s="83">
        <f t="shared" si="2"/>
        <v>0.1600013123</v>
      </c>
      <c r="Q9424" s="83">
        <f t="shared" si="3"/>
        <v>0.95253125</v>
      </c>
      <c r="R9424" s="83">
        <f t="shared" si="4"/>
        <v>0.1600013123</v>
      </c>
      <c r="S9424" s="83" t="b">
        <f t="shared" si="5"/>
        <v>0</v>
      </c>
      <c r="T9424" s="72"/>
      <c r="U9424" s="72"/>
      <c r="V9424" s="72"/>
      <c r="W9424" s="72"/>
      <c r="X9424" s="72"/>
      <c r="Y9424" s="72"/>
      <c r="Z9424" s="72"/>
      <c r="AA9424" s="72"/>
      <c r="AB9424" s="72"/>
      <c r="AC9424" s="72"/>
      <c r="AD9424" s="72"/>
      <c r="AE9424" s="72"/>
      <c r="AF9424" s="72"/>
      <c r="AG9424" s="72"/>
      <c r="AH9424" s="72"/>
      <c r="AI9424" s="72"/>
      <c r="AJ9424" s="72"/>
      <c r="AK9424" s="72"/>
    </row>
    <row r="9425" ht="14.25" customHeight="1">
      <c r="A9425" s="78">
        <v>9422.0</v>
      </c>
      <c r="C9425" s="78" t="str">
        <f>VLOOKUP(G9425,[1]Macrodata_CCF!$A$3:$D$55,4,FALSE)</f>
        <v>#ERROR!</v>
      </c>
      <c r="E9425" s="79" t="str">
        <f>VLOOKUP(G9425,[1]Macrodata_CCF!$A$3:$B$55,2,FALSE)</f>
        <v>#ERROR!</v>
      </c>
      <c r="F9425" s="78">
        <v>0.0</v>
      </c>
      <c r="G9425" s="80">
        <v>29.0</v>
      </c>
      <c r="H9425" s="81">
        <v>245555.0</v>
      </c>
      <c r="I9425" s="81">
        <v>250000.0</v>
      </c>
      <c r="J9425" s="81">
        <v>246265.0</v>
      </c>
      <c r="K9425" s="81">
        <v>250000.0</v>
      </c>
      <c r="L9425" s="82">
        <v>0.1597300337457818</v>
      </c>
      <c r="N9425" s="83">
        <f t="shared" si="1"/>
        <v>0.1597300337</v>
      </c>
      <c r="O9425" s="83">
        <f t="shared" si="2"/>
        <v>0.1597300337</v>
      </c>
      <c r="Q9425" s="83">
        <f t="shared" si="3"/>
        <v>0.01778</v>
      </c>
      <c r="R9425" s="83">
        <f t="shared" si="4"/>
        <v>0.00284</v>
      </c>
      <c r="S9425" s="83" t="b">
        <f t="shared" si="5"/>
        <v>0</v>
      </c>
      <c r="T9425" s="72"/>
      <c r="U9425" s="72"/>
      <c r="V9425" s="72"/>
      <c r="W9425" s="72"/>
      <c r="X9425" s="72"/>
      <c r="Y9425" s="72"/>
      <c r="Z9425" s="72"/>
      <c r="AA9425" s="72"/>
      <c r="AB9425" s="72"/>
      <c r="AC9425" s="72"/>
      <c r="AD9425" s="72"/>
      <c r="AE9425" s="72"/>
      <c r="AF9425" s="72"/>
      <c r="AG9425" s="72"/>
      <c r="AH9425" s="72"/>
      <c r="AI9425" s="72"/>
      <c r="AJ9425" s="72"/>
      <c r="AK9425" s="72"/>
    </row>
    <row r="9426" ht="14.25" customHeight="1">
      <c r="A9426" s="78">
        <v>9423.0</v>
      </c>
      <c r="C9426" s="78" t="str">
        <f>VLOOKUP(G9426,[1]Macrodata_CCF!$A$3:$D$55,4,FALSE)</f>
        <v>#ERROR!</v>
      </c>
      <c r="E9426" s="79" t="str">
        <f>VLOOKUP(G9426,[1]Macrodata_CCF!$A$3:$B$55,2,FALSE)</f>
        <v>#ERROR!</v>
      </c>
      <c r="F9426" s="78">
        <v>0.0</v>
      </c>
      <c r="G9426" s="80">
        <v>40.0</v>
      </c>
      <c r="H9426" s="81">
        <v>342705.0</v>
      </c>
      <c r="I9426" s="81">
        <v>870000.0</v>
      </c>
      <c r="J9426" s="81">
        <v>395435.0</v>
      </c>
      <c r="K9426" s="81">
        <v>870000.0</v>
      </c>
      <c r="L9426" s="82">
        <v>0.1000009482358073</v>
      </c>
      <c r="N9426" s="83">
        <f t="shared" si="1"/>
        <v>0.1000009482</v>
      </c>
      <c r="O9426" s="83">
        <f t="shared" si="2"/>
        <v>0.1000009482</v>
      </c>
      <c r="Q9426" s="83">
        <f t="shared" si="3"/>
        <v>0.6060862069</v>
      </c>
      <c r="R9426" s="83">
        <f t="shared" si="4"/>
        <v>0.1000009482</v>
      </c>
      <c r="S9426" s="83" t="b">
        <f t="shared" si="5"/>
        <v>0</v>
      </c>
      <c r="T9426" s="72"/>
      <c r="U9426" s="72"/>
      <c r="V9426" s="72"/>
      <c r="W9426" s="72"/>
      <c r="X9426" s="72"/>
      <c r="Y9426" s="72"/>
      <c r="Z9426" s="72"/>
      <c r="AA9426" s="72"/>
      <c r="AB9426" s="72"/>
      <c r="AC9426" s="72"/>
      <c r="AD9426" s="72"/>
      <c r="AE9426" s="72"/>
      <c r="AF9426" s="72"/>
      <c r="AG9426" s="72"/>
      <c r="AH9426" s="72"/>
      <c r="AI9426" s="72"/>
      <c r="AJ9426" s="72"/>
      <c r="AK9426" s="72"/>
    </row>
    <row r="9427" ht="14.25" customHeight="1">
      <c r="A9427" s="78">
        <v>9424.0</v>
      </c>
      <c r="C9427" s="78" t="str">
        <f>VLOOKUP(G9427,[1]Macrodata_CCF!$A$3:$D$55,4,FALSE)</f>
        <v>#ERROR!</v>
      </c>
      <c r="E9427" s="79" t="str">
        <f>VLOOKUP(G9427,[1]Macrodata_CCF!$A$3:$B$55,2,FALSE)</f>
        <v>#ERROR!</v>
      </c>
      <c r="F9427" s="78">
        <v>0.0</v>
      </c>
      <c r="G9427" s="80">
        <v>22.0</v>
      </c>
      <c r="H9427" s="81">
        <v>132175.0</v>
      </c>
      <c r="I9427" s="81">
        <v>380000.0</v>
      </c>
      <c r="J9427" s="81">
        <v>169350.0</v>
      </c>
      <c r="K9427" s="81">
        <v>380000.0</v>
      </c>
      <c r="L9427" s="82">
        <v>0.1500050438817714</v>
      </c>
      <c r="N9427" s="83">
        <f t="shared" si="1"/>
        <v>0.1500050439</v>
      </c>
      <c r="O9427" s="83">
        <f t="shared" si="2"/>
        <v>0.1500050439</v>
      </c>
      <c r="Q9427" s="83">
        <f t="shared" si="3"/>
        <v>0.6521710526</v>
      </c>
      <c r="R9427" s="83">
        <f t="shared" si="4"/>
        <v>0.1500050439</v>
      </c>
      <c r="S9427" s="83" t="b">
        <f t="shared" si="5"/>
        <v>0</v>
      </c>
      <c r="T9427" s="72"/>
      <c r="U9427" s="72"/>
      <c r="V9427" s="72"/>
      <c r="W9427" s="72"/>
      <c r="X9427" s="72"/>
      <c r="Y9427" s="72"/>
      <c r="Z9427" s="72"/>
      <c r="AA9427" s="72"/>
      <c r="AB9427" s="72"/>
      <c r="AC9427" s="72"/>
      <c r="AD9427" s="72"/>
      <c r="AE9427" s="72"/>
      <c r="AF9427" s="72"/>
      <c r="AG9427" s="72"/>
      <c r="AH9427" s="72"/>
      <c r="AI9427" s="72"/>
      <c r="AJ9427" s="72"/>
      <c r="AK9427" s="72"/>
    </row>
    <row r="9428" ht="14.25" customHeight="1">
      <c r="A9428" s="78">
        <v>9425.0</v>
      </c>
      <c r="C9428" s="78" t="str">
        <f>VLOOKUP(G9428,[1]Macrodata_CCF!$A$3:$D$55,4,FALSE)</f>
        <v>#ERROR!</v>
      </c>
      <c r="E9428" s="79" t="str">
        <f>VLOOKUP(G9428,[1]Macrodata_CCF!$A$3:$B$55,2,FALSE)</f>
        <v>#ERROR!</v>
      </c>
      <c r="F9428" s="78">
        <v>0.0</v>
      </c>
      <c r="G9428" s="80">
        <v>15.0</v>
      </c>
      <c r="H9428" s="81">
        <v>318910.0</v>
      </c>
      <c r="I9428" s="81">
        <v>990000.0</v>
      </c>
      <c r="J9428" s="81">
        <v>432995.0</v>
      </c>
      <c r="K9428" s="81">
        <v>990000.0</v>
      </c>
      <c r="L9428" s="82">
        <v>0.1699995529660701</v>
      </c>
      <c r="N9428" s="83">
        <f t="shared" si="1"/>
        <v>0.169999553</v>
      </c>
      <c r="O9428" s="83">
        <f t="shared" si="2"/>
        <v>0.169999553</v>
      </c>
      <c r="Q9428" s="83">
        <f t="shared" si="3"/>
        <v>0.6778686869</v>
      </c>
      <c r="R9428" s="83">
        <f t="shared" si="4"/>
        <v>0.169999553</v>
      </c>
      <c r="S9428" s="83" t="b">
        <f t="shared" si="5"/>
        <v>0</v>
      </c>
      <c r="T9428" s="72"/>
      <c r="U9428" s="72"/>
      <c r="V9428" s="72"/>
      <c r="W9428" s="72"/>
      <c r="X9428" s="72"/>
      <c r="Y9428" s="72"/>
      <c r="Z9428" s="72"/>
      <c r="AA9428" s="72"/>
      <c r="AB9428" s="72"/>
      <c r="AC9428" s="72"/>
      <c r="AD9428" s="72"/>
      <c r="AE9428" s="72"/>
      <c r="AF9428" s="72"/>
      <c r="AG9428" s="72"/>
      <c r="AH9428" s="72"/>
      <c r="AI9428" s="72"/>
      <c r="AJ9428" s="72"/>
      <c r="AK9428" s="72"/>
    </row>
    <row r="9429" ht="14.25" customHeight="1">
      <c r="A9429" s="78">
        <v>9426.0</v>
      </c>
      <c r="C9429" s="78" t="str">
        <f>VLOOKUP(G9429,[1]Macrodata_CCF!$A$3:$D$55,4,FALSE)</f>
        <v>#ERROR!</v>
      </c>
      <c r="E9429" s="79" t="str">
        <f>VLOOKUP(G9429,[1]Macrodata_CCF!$A$3:$B$55,2,FALSE)</f>
        <v>#ERROR!</v>
      </c>
      <c r="F9429" s="78">
        <v>0.0</v>
      </c>
      <c r="G9429" s="80">
        <v>17.0</v>
      </c>
      <c r="H9429" s="81">
        <v>15760.0</v>
      </c>
      <c r="I9429" s="81">
        <v>880000.0</v>
      </c>
      <c r="J9429" s="81">
        <v>0.0</v>
      </c>
      <c r="K9429" s="81">
        <v>880000.0</v>
      </c>
      <c r="L9429" s="82">
        <v>-0.01823567527538647</v>
      </c>
      <c r="N9429" s="83">
        <f t="shared" si="1"/>
        <v>-0.01823567528</v>
      </c>
      <c r="O9429" s="83">
        <f t="shared" si="2"/>
        <v>0</v>
      </c>
      <c r="Q9429" s="83">
        <f t="shared" si="3"/>
        <v>0.9820909091</v>
      </c>
      <c r="R9429" s="83">
        <f t="shared" si="4"/>
        <v>-0.01823567528</v>
      </c>
      <c r="S9429" s="83" t="b">
        <f t="shared" si="5"/>
        <v>0</v>
      </c>
      <c r="T9429" s="72"/>
      <c r="U9429" s="72"/>
      <c r="V9429" s="72"/>
      <c r="W9429" s="72"/>
      <c r="X9429" s="72"/>
      <c r="Y9429" s="72"/>
      <c r="Z9429" s="72"/>
      <c r="AA9429" s="72"/>
      <c r="AB9429" s="72"/>
      <c r="AC9429" s="72"/>
      <c r="AD9429" s="72"/>
      <c r="AE9429" s="72"/>
      <c r="AF9429" s="72"/>
      <c r="AG9429" s="72"/>
      <c r="AH9429" s="72"/>
      <c r="AI9429" s="72"/>
      <c r="AJ9429" s="72"/>
      <c r="AK9429" s="72"/>
    </row>
    <row r="9430" ht="14.25" customHeight="1">
      <c r="A9430" s="78">
        <v>9427.0</v>
      </c>
      <c r="C9430" s="78" t="str">
        <f>VLOOKUP(G9430,[1]Macrodata_CCF!$A$3:$D$55,4,FALSE)</f>
        <v>#ERROR!</v>
      </c>
      <c r="E9430" s="79" t="str">
        <f>VLOOKUP(G9430,[1]Macrodata_CCF!$A$3:$B$55,2,FALSE)</f>
        <v>#ERROR!</v>
      </c>
      <c r="F9430" s="78">
        <v>0.0</v>
      </c>
      <c r="G9430" s="80">
        <v>28.0</v>
      </c>
      <c r="H9430" s="81">
        <v>57680.0</v>
      </c>
      <c r="I9430" s="81">
        <v>920000.0</v>
      </c>
      <c r="J9430" s="81">
        <v>187030.0</v>
      </c>
      <c r="K9430" s="81">
        <v>920000.0</v>
      </c>
      <c r="L9430" s="82">
        <v>0.1500023193246127</v>
      </c>
      <c r="N9430" s="83">
        <f t="shared" si="1"/>
        <v>0.1500023193</v>
      </c>
      <c r="O9430" s="83">
        <f t="shared" si="2"/>
        <v>0.1500023193</v>
      </c>
      <c r="Q9430" s="83">
        <f t="shared" si="3"/>
        <v>0.9373043478</v>
      </c>
      <c r="R9430" s="83">
        <f t="shared" si="4"/>
        <v>0.1500023193</v>
      </c>
      <c r="S9430" s="83" t="b">
        <f t="shared" si="5"/>
        <v>0</v>
      </c>
      <c r="T9430" s="72"/>
      <c r="U9430" s="72"/>
      <c r="V9430" s="72"/>
      <c r="W9430" s="72"/>
      <c r="X9430" s="72"/>
      <c r="Y9430" s="72"/>
      <c r="Z9430" s="72"/>
      <c r="AA9430" s="72"/>
      <c r="AB9430" s="72"/>
      <c r="AC9430" s="72"/>
      <c r="AD9430" s="72"/>
      <c r="AE9430" s="72"/>
      <c r="AF9430" s="72"/>
      <c r="AG9430" s="72"/>
      <c r="AH9430" s="72"/>
      <c r="AI9430" s="72"/>
      <c r="AJ9430" s="72"/>
      <c r="AK9430" s="72"/>
    </row>
    <row r="9431" ht="14.25" customHeight="1">
      <c r="A9431" s="78">
        <v>9428.0</v>
      </c>
      <c r="C9431" s="78" t="str">
        <f>VLOOKUP(G9431,[1]Macrodata_CCF!$A$3:$D$55,4,FALSE)</f>
        <v>#ERROR!</v>
      </c>
      <c r="E9431" s="79" t="str">
        <f>VLOOKUP(G9431,[1]Macrodata_CCF!$A$3:$B$55,2,FALSE)</f>
        <v>#ERROR!</v>
      </c>
      <c r="F9431" s="78">
        <v>1.0</v>
      </c>
      <c r="G9431" s="80">
        <v>1.0</v>
      </c>
      <c r="H9431" s="81">
        <v>594705.0</v>
      </c>
      <c r="I9431" s="81">
        <v>910000.0</v>
      </c>
      <c r="J9431" s="81">
        <v>928200.0</v>
      </c>
      <c r="K9431" s="81">
        <v>910000.0</v>
      </c>
      <c r="L9431" s="82">
        <v>1.057723719056756</v>
      </c>
      <c r="N9431" s="83">
        <f t="shared" si="1"/>
        <v>1.057723719</v>
      </c>
      <c r="O9431" s="83">
        <f t="shared" si="2"/>
        <v>1</v>
      </c>
      <c r="Q9431" s="83">
        <f t="shared" si="3"/>
        <v>0.346478022</v>
      </c>
      <c r="R9431" s="83">
        <f t="shared" si="4"/>
        <v>1.057723719</v>
      </c>
      <c r="S9431" s="83" t="b">
        <f t="shared" si="5"/>
        <v>0</v>
      </c>
      <c r="T9431" s="72"/>
      <c r="U9431" s="72"/>
      <c r="V9431" s="72"/>
      <c r="W9431" s="72"/>
      <c r="X9431" s="72"/>
      <c r="Y9431" s="72"/>
      <c r="Z9431" s="72"/>
      <c r="AA9431" s="72"/>
      <c r="AB9431" s="72"/>
      <c r="AC9431" s="72"/>
      <c r="AD9431" s="72"/>
      <c r="AE9431" s="72"/>
      <c r="AF9431" s="72"/>
      <c r="AG9431" s="72"/>
      <c r="AH9431" s="72"/>
      <c r="AI9431" s="72"/>
      <c r="AJ9431" s="72"/>
      <c r="AK9431" s="72"/>
    </row>
    <row r="9432" ht="14.25" customHeight="1">
      <c r="A9432" s="78">
        <v>9429.0</v>
      </c>
      <c r="C9432" s="78" t="str">
        <f>VLOOKUP(G9432,[1]Macrodata_CCF!$A$3:$D$55,4,FALSE)</f>
        <v>#ERROR!</v>
      </c>
      <c r="E9432" s="79" t="str">
        <f>VLOOKUP(G9432,[1]Macrodata_CCF!$A$3:$B$55,2,FALSE)</f>
        <v>#ERROR!</v>
      </c>
      <c r="F9432" s="78">
        <v>0.0</v>
      </c>
      <c r="G9432" s="80">
        <v>52.0</v>
      </c>
      <c r="H9432" s="81">
        <v>0.0</v>
      </c>
      <c r="I9432" s="81">
        <v>500000.0</v>
      </c>
      <c r="J9432" s="81">
        <v>25000.0</v>
      </c>
      <c r="K9432" s="81">
        <v>500000.0</v>
      </c>
      <c r="L9432" s="82">
        <v>0.05</v>
      </c>
      <c r="N9432" s="83">
        <f t="shared" si="1"/>
        <v>0.05</v>
      </c>
      <c r="O9432" s="83">
        <f t="shared" si="2"/>
        <v>0.05</v>
      </c>
      <c r="Q9432" s="83">
        <f t="shared" si="3"/>
        <v>1</v>
      </c>
      <c r="R9432" s="83">
        <f t="shared" si="4"/>
        <v>0.05</v>
      </c>
      <c r="S9432" s="83" t="b">
        <f t="shared" si="5"/>
        <v>0</v>
      </c>
      <c r="T9432" s="72"/>
      <c r="U9432" s="72"/>
      <c r="V9432" s="72"/>
      <c r="W9432" s="72"/>
      <c r="X9432" s="72"/>
      <c r="Y9432" s="72"/>
      <c r="Z9432" s="72"/>
      <c r="AA9432" s="72"/>
      <c r="AB9432" s="72"/>
      <c r="AC9432" s="72"/>
      <c r="AD9432" s="72"/>
      <c r="AE9432" s="72"/>
      <c r="AF9432" s="72"/>
      <c r="AG9432" s="72"/>
      <c r="AH9432" s="72"/>
      <c r="AI9432" s="72"/>
      <c r="AJ9432" s="72"/>
      <c r="AK9432" s="72"/>
    </row>
    <row r="9433" ht="14.25" customHeight="1">
      <c r="A9433" s="78">
        <v>9430.0</v>
      </c>
      <c r="C9433" s="78" t="str">
        <f>VLOOKUP(G9433,[1]Macrodata_CCF!$A$3:$D$55,4,FALSE)</f>
        <v>#ERROR!</v>
      </c>
      <c r="E9433" s="79" t="str">
        <f>VLOOKUP(G9433,[1]Macrodata_CCF!$A$3:$B$55,2,FALSE)</f>
        <v>#ERROR!</v>
      </c>
      <c r="F9433" s="78">
        <v>1.0</v>
      </c>
      <c r="G9433" s="80">
        <v>35.0</v>
      </c>
      <c r="H9433" s="81">
        <v>0.0</v>
      </c>
      <c r="I9433" s="81">
        <v>430000.0</v>
      </c>
      <c r="J9433" s="81">
        <v>172000.0</v>
      </c>
      <c r="K9433" s="81">
        <v>430000.0</v>
      </c>
      <c r="L9433" s="82">
        <v>0.4</v>
      </c>
      <c r="N9433" s="83">
        <f t="shared" si="1"/>
        <v>0.4</v>
      </c>
      <c r="O9433" s="83">
        <f t="shared" si="2"/>
        <v>0.4</v>
      </c>
      <c r="Q9433" s="83">
        <f t="shared" si="3"/>
        <v>1</v>
      </c>
      <c r="R9433" s="83">
        <f t="shared" si="4"/>
        <v>0.4</v>
      </c>
      <c r="S9433" s="83" t="b">
        <f t="shared" si="5"/>
        <v>0</v>
      </c>
      <c r="T9433" s="72"/>
      <c r="U9433" s="72"/>
      <c r="V9433" s="72"/>
      <c r="W9433" s="72"/>
      <c r="X9433" s="72"/>
      <c r="Y9433" s="72"/>
      <c r="Z9433" s="72"/>
      <c r="AA9433" s="72"/>
      <c r="AB9433" s="72"/>
      <c r="AC9433" s="72"/>
      <c r="AD9433" s="72"/>
      <c r="AE9433" s="72"/>
      <c r="AF9433" s="72"/>
      <c r="AG9433" s="72"/>
      <c r="AH9433" s="72"/>
      <c r="AI9433" s="72"/>
      <c r="AJ9433" s="72"/>
      <c r="AK9433" s="72"/>
    </row>
    <row r="9434" ht="14.25" customHeight="1">
      <c r="A9434" s="78">
        <v>9431.0</v>
      </c>
      <c r="C9434" s="78" t="str">
        <f>VLOOKUP(G9434,[1]Macrodata_CCF!$A$3:$D$55,4,FALSE)</f>
        <v>#ERROR!</v>
      </c>
      <c r="E9434" s="79" t="str">
        <f>VLOOKUP(G9434,[1]Macrodata_CCF!$A$3:$B$55,2,FALSE)</f>
        <v>#ERROR!</v>
      </c>
      <c r="F9434" s="78">
        <v>0.0</v>
      </c>
      <c r="G9434" s="80">
        <v>20.0</v>
      </c>
      <c r="H9434" s="81">
        <v>11515.0</v>
      </c>
      <c r="I9434" s="81">
        <v>600000.0</v>
      </c>
      <c r="J9434" s="81">
        <v>117440.0</v>
      </c>
      <c r="K9434" s="81">
        <v>600000.0</v>
      </c>
      <c r="L9434" s="82">
        <v>0.1799960916590907</v>
      </c>
      <c r="N9434" s="83">
        <f t="shared" si="1"/>
        <v>0.1799960917</v>
      </c>
      <c r="O9434" s="83">
        <f t="shared" si="2"/>
        <v>0.1799960917</v>
      </c>
      <c r="Q9434" s="83">
        <f t="shared" si="3"/>
        <v>0.9808083333</v>
      </c>
      <c r="R9434" s="83">
        <f t="shared" si="4"/>
        <v>0.1799960917</v>
      </c>
      <c r="S9434" s="83" t="b">
        <f t="shared" si="5"/>
        <v>0</v>
      </c>
      <c r="T9434" s="72"/>
      <c r="U9434" s="72"/>
      <c r="V9434" s="72"/>
      <c r="W9434" s="72"/>
      <c r="X9434" s="72"/>
      <c r="Y9434" s="72"/>
      <c r="Z9434" s="72"/>
      <c r="AA9434" s="72"/>
      <c r="AB9434" s="72"/>
      <c r="AC9434" s="72"/>
      <c r="AD9434" s="72"/>
      <c r="AE9434" s="72"/>
      <c r="AF9434" s="72"/>
      <c r="AG9434" s="72"/>
      <c r="AH9434" s="72"/>
      <c r="AI9434" s="72"/>
      <c r="AJ9434" s="72"/>
      <c r="AK9434" s="72"/>
    </row>
    <row r="9435" ht="14.25" customHeight="1">
      <c r="A9435" s="78">
        <v>9432.0</v>
      </c>
      <c r="C9435" s="78" t="str">
        <f>VLOOKUP(G9435,[1]Macrodata_CCF!$A$3:$D$55,4,FALSE)</f>
        <v>#ERROR!</v>
      </c>
      <c r="E9435" s="79" t="str">
        <f>VLOOKUP(G9435,[1]Macrodata_CCF!$A$3:$B$55,2,FALSE)</f>
        <v>#ERROR!</v>
      </c>
      <c r="F9435" s="78">
        <v>0.0</v>
      </c>
      <c r="G9435" s="80">
        <v>2.0</v>
      </c>
      <c r="H9435" s="81">
        <v>138010.0</v>
      </c>
      <c r="I9435" s="81">
        <v>460000.0</v>
      </c>
      <c r="J9435" s="81">
        <v>83270.0</v>
      </c>
      <c r="K9435" s="81">
        <v>460000.0</v>
      </c>
      <c r="L9435" s="82">
        <v>-0.1700052796670704</v>
      </c>
      <c r="N9435" s="83">
        <f t="shared" si="1"/>
        <v>-0.1700052797</v>
      </c>
      <c r="O9435" s="83">
        <f t="shared" si="2"/>
        <v>0</v>
      </c>
      <c r="Q9435" s="83">
        <f t="shared" si="3"/>
        <v>0.6999782609</v>
      </c>
      <c r="R9435" s="83">
        <f t="shared" si="4"/>
        <v>-0.1700052797</v>
      </c>
      <c r="S9435" s="83" t="b">
        <f t="shared" si="5"/>
        <v>0</v>
      </c>
      <c r="T9435" s="72"/>
      <c r="U9435" s="72"/>
      <c r="V9435" s="72"/>
      <c r="W9435" s="72"/>
      <c r="X9435" s="72"/>
      <c r="Y9435" s="72"/>
      <c r="Z9435" s="72"/>
      <c r="AA9435" s="72"/>
      <c r="AB9435" s="72"/>
      <c r="AC9435" s="72"/>
      <c r="AD9435" s="72"/>
      <c r="AE9435" s="72"/>
      <c r="AF9435" s="72"/>
      <c r="AG9435" s="72"/>
      <c r="AH9435" s="72"/>
      <c r="AI9435" s="72"/>
      <c r="AJ9435" s="72"/>
      <c r="AK9435" s="72"/>
    </row>
    <row r="9436" ht="14.25" customHeight="1">
      <c r="A9436" s="78">
        <v>9433.0</v>
      </c>
      <c r="C9436" s="78" t="str">
        <f>VLOOKUP(G9436,[1]Macrodata_CCF!$A$3:$D$55,4,FALSE)</f>
        <v>#ERROR!</v>
      </c>
      <c r="E9436" s="79" t="str">
        <f>VLOOKUP(G9436,[1]Macrodata_CCF!$A$3:$B$55,2,FALSE)</f>
        <v>#ERROR!</v>
      </c>
      <c r="F9436" s="78">
        <v>0.0</v>
      </c>
      <c r="G9436" s="80">
        <v>45.0</v>
      </c>
      <c r="H9436" s="81">
        <v>1840.0</v>
      </c>
      <c r="I9436" s="81">
        <v>60000.0</v>
      </c>
      <c r="J9436" s="81">
        <v>12890.0</v>
      </c>
      <c r="K9436" s="81">
        <v>90000.0</v>
      </c>
      <c r="L9436" s="82">
        <v>0.1899931224209079</v>
      </c>
      <c r="N9436" s="83">
        <f t="shared" si="1"/>
        <v>0.1899931224</v>
      </c>
      <c r="O9436" s="83">
        <f t="shared" si="2"/>
        <v>0.1899931224</v>
      </c>
      <c r="Q9436" s="83">
        <f t="shared" si="3"/>
        <v>0.9693333333</v>
      </c>
      <c r="R9436" s="83">
        <f t="shared" si="4"/>
        <v>0.1899931224</v>
      </c>
      <c r="S9436" s="83" t="b">
        <f t="shared" si="5"/>
        <v>0</v>
      </c>
      <c r="T9436" s="72"/>
      <c r="U9436" s="72"/>
      <c r="V9436" s="72"/>
      <c r="W9436" s="72"/>
      <c r="X9436" s="72"/>
      <c r="Y9436" s="72"/>
      <c r="Z9436" s="72"/>
      <c r="AA9436" s="72"/>
      <c r="AB9436" s="72"/>
      <c r="AC9436" s="72"/>
      <c r="AD9436" s="72"/>
      <c r="AE9436" s="72"/>
      <c r="AF9436" s="72"/>
      <c r="AG9436" s="72"/>
      <c r="AH9436" s="72"/>
      <c r="AI9436" s="72"/>
      <c r="AJ9436" s="72"/>
      <c r="AK9436" s="72"/>
    </row>
    <row r="9437" ht="14.25" customHeight="1">
      <c r="A9437" s="78">
        <v>9434.0</v>
      </c>
      <c r="C9437" s="78" t="str">
        <f>VLOOKUP(G9437,[1]Macrodata_CCF!$A$3:$D$55,4,FALSE)</f>
        <v>#ERROR!</v>
      </c>
      <c r="E9437" s="79" t="str">
        <f>VLOOKUP(G9437,[1]Macrodata_CCF!$A$3:$B$55,2,FALSE)</f>
        <v>#ERROR!</v>
      </c>
      <c r="F9437" s="78">
        <v>0.0</v>
      </c>
      <c r="G9437" s="80">
        <v>35.0</v>
      </c>
      <c r="H9437" s="81">
        <v>12965.0</v>
      </c>
      <c r="I9437" s="81">
        <v>50000.0</v>
      </c>
      <c r="J9437" s="81">
        <v>13705.0</v>
      </c>
      <c r="K9437" s="81">
        <v>50000.0</v>
      </c>
      <c r="L9437" s="82">
        <v>0.01998109896044283</v>
      </c>
      <c r="N9437" s="83">
        <f t="shared" si="1"/>
        <v>0.01998109896</v>
      </c>
      <c r="O9437" s="83">
        <f t="shared" si="2"/>
        <v>0.01998109896</v>
      </c>
      <c r="Q9437" s="83">
        <f t="shared" si="3"/>
        <v>0.7407</v>
      </c>
      <c r="R9437" s="83">
        <f t="shared" si="4"/>
        <v>0.01998109896</v>
      </c>
      <c r="S9437" s="83" t="b">
        <f t="shared" si="5"/>
        <v>0</v>
      </c>
      <c r="T9437" s="72"/>
      <c r="U9437" s="72"/>
      <c r="V9437" s="72"/>
      <c r="W9437" s="72"/>
      <c r="X9437" s="72"/>
      <c r="Y9437" s="72"/>
      <c r="Z9437" s="72"/>
      <c r="AA9437" s="72"/>
      <c r="AB9437" s="72"/>
      <c r="AC9437" s="72"/>
      <c r="AD9437" s="72"/>
      <c r="AE9437" s="72"/>
      <c r="AF9437" s="72"/>
      <c r="AG9437" s="72"/>
      <c r="AH9437" s="72"/>
      <c r="AI9437" s="72"/>
      <c r="AJ9437" s="72"/>
      <c r="AK9437" s="72"/>
    </row>
    <row r="9438" ht="14.25" customHeight="1">
      <c r="A9438" s="78">
        <v>9435.0</v>
      </c>
      <c r="C9438" s="78" t="str">
        <f>VLOOKUP(G9438,[1]Macrodata_CCF!$A$3:$D$55,4,FALSE)</f>
        <v>#ERROR!</v>
      </c>
      <c r="E9438" s="79" t="str">
        <f>VLOOKUP(G9438,[1]Macrodata_CCF!$A$3:$B$55,2,FALSE)</f>
        <v>#ERROR!</v>
      </c>
      <c r="F9438" s="78">
        <v>0.0</v>
      </c>
      <c r="G9438" s="80">
        <v>4.0</v>
      </c>
      <c r="H9438" s="81">
        <v>577020.0</v>
      </c>
      <c r="I9438" s="81">
        <v>800000.0</v>
      </c>
      <c r="J9438" s="81">
        <v>632765.0</v>
      </c>
      <c r="K9438" s="81">
        <v>800000.0</v>
      </c>
      <c r="L9438" s="82">
        <v>0.25</v>
      </c>
      <c r="N9438" s="83">
        <f t="shared" si="1"/>
        <v>0.25</v>
      </c>
      <c r="O9438" s="83">
        <f t="shared" si="2"/>
        <v>0.25</v>
      </c>
      <c r="Q9438" s="83">
        <f t="shared" si="3"/>
        <v>0.278725</v>
      </c>
      <c r="R9438" s="83">
        <f t="shared" si="4"/>
        <v>0.25</v>
      </c>
      <c r="S9438" s="83" t="b">
        <f t="shared" si="5"/>
        <v>0</v>
      </c>
      <c r="T9438" s="72"/>
      <c r="U9438" s="72"/>
      <c r="V9438" s="72"/>
      <c r="W9438" s="72"/>
      <c r="X9438" s="72"/>
      <c r="Y9438" s="72"/>
      <c r="Z9438" s="72"/>
      <c r="AA9438" s="72"/>
      <c r="AB9438" s="72"/>
      <c r="AC9438" s="72"/>
      <c r="AD9438" s="72"/>
      <c r="AE9438" s="72"/>
      <c r="AF9438" s="72"/>
      <c r="AG9438" s="72"/>
      <c r="AH9438" s="72"/>
      <c r="AI9438" s="72"/>
      <c r="AJ9438" s="72"/>
      <c r="AK9438" s="72"/>
    </row>
    <row r="9439" ht="14.25" customHeight="1">
      <c r="A9439" s="78">
        <v>9436.0</v>
      </c>
      <c r="C9439" s="78" t="str">
        <f>VLOOKUP(G9439,[1]Macrodata_CCF!$A$3:$D$55,4,FALSE)</f>
        <v>#ERROR!</v>
      </c>
      <c r="E9439" s="79" t="str">
        <f>VLOOKUP(G9439,[1]Macrodata_CCF!$A$3:$B$55,2,FALSE)</f>
        <v>#ERROR!</v>
      </c>
      <c r="F9439" s="78">
        <v>1.0</v>
      </c>
      <c r="G9439" s="80">
        <v>25.0</v>
      </c>
      <c r="H9439" s="81">
        <v>177520.0</v>
      </c>
      <c r="I9439" s="81">
        <v>240000.0</v>
      </c>
      <c r="J9439" s="81">
        <v>204385.0</v>
      </c>
      <c r="K9439" s="81">
        <v>240000.0</v>
      </c>
      <c r="L9439" s="82">
        <v>0.4299775928297055</v>
      </c>
      <c r="N9439" s="83">
        <f t="shared" si="1"/>
        <v>0.4299775928</v>
      </c>
      <c r="O9439" s="83">
        <f t="shared" si="2"/>
        <v>0.4299775928</v>
      </c>
      <c r="Q9439" s="83">
        <f t="shared" si="3"/>
        <v>0.2603333333</v>
      </c>
      <c r="R9439" s="83">
        <f t="shared" si="4"/>
        <v>0.4299775928</v>
      </c>
      <c r="S9439" s="83" t="b">
        <f t="shared" si="5"/>
        <v>0</v>
      </c>
      <c r="T9439" s="72"/>
      <c r="U9439" s="72"/>
      <c r="V9439" s="72"/>
      <c r="W9439" s="72"/>
      <c r="X9439" s="72"/>
      <c r="Y9439" s="72"/>
      <c r="Z9439" s="72"/>
      <c r="AA9439" s="72"/>
      <c r="AB9439" s="72"/>
      <c r="AC9439" s="72"/>
      <c r="AD9439" s="72"/>
      <c r="AE9439" s="72"/>
      <c r="AF9439" s="72"/>
      <c r="AG9439" s="72"/>
      <c r="AH9439" s="72"/>
      <c r="AI9439" s="72"/>
      <c r="AJ9439" s="72"/>
      <c r="AK9439" s="72"/>
    </row>
    <row r="9440" ht="14.25" customHeight="1">
      <c r="A9440" s="78">
        <v>9437.0</v>
      </c>
      <c r="C9440" s="78" t="str">
        <f>VLOOKUP(G9440,[1]Macrodata_CCF!$A$3:$D$55,4,FALSE)</f>
        <v>#ERROR!</v>
      </c>
      <c r="E9440" s="79" t="str">
        <f>VLOOKUP(G9440,[1]Macrodata_CCF!$A$3:$B$55,2,FALSE)</f>
        <v>#ERROR!</v>
      </c>
      <c r="F9440" s="78">
        <v>0.0</v>
      </c>
      <c r="G9440" s="80">
        <v>51.0</v>
      </c>
      <c r="H9440" s="81">
        <v>0.0</v>
      </c>
      <c r="I9440" s="81">
        <v>400000.0</v>
      </c>
      <c r="J9440" s="81">
        <v>16000.0</v>
      </c>
      <c r="K9440" s="81">
        <v>400000.0</v>
      </c>
      <c r="L9440" s="82">
        <v>0.04</v>
      </c>
      <c r="N9440" s="83">
        <f t="shared" si="1"/>
        <v>0.04</v>
      </c>
      <c r="O9440" s="83">
        <f t="shared" si="2"/>
        <v>0.04</v>
      </c>
      <c r="Q9440" s="83">
        <f t="shared" si="3"/>
        <v>1</v>
      </c>
      <c r="R9440" s="83">
        <f t="shared" si="4"/>
        <v>0.04</v>
      </c>
      <c r="S9440" s="83" t="b">
        <f t="shared" si="5"/>
        <v>0</v>
      </c>
      <c r="T9440" s="72"/>
      <c r="U9440" s="72"/>
      <c r="V9440" s="72"/>
      <c r="W9440" s="72"/>
      <c r="X9440" s="72"/>
      <c r="Y9440" s="72"/>
      <c r="Z9440" s="72"/>
      <c r="AA9440" s="72"/>
      <c r="AB9440" s="72"/>
      <c r="AC9440" s="72"/>
      <c r="AD9440" s="72"/>
      <c r="AE9440" s="72"/>
      <c r="AF9440" s="72"/>
      <c r="AG9440" s="72"/>
      <c r="AH9440" s="72"/>
      <c r="AI9440" s="72"/>
      <c r="AJ9440" s="72"/>
      <c r="AK9440" s="72"/>
    </row>
    <row r="9441" ht="14.25" customHeight="1">
      <c r="A9441" s="78">
        <v>9438.0</v>
      </c>
      <c r="C9441" s="78" t="str">
        <f>VLOOKUP(G9441,[1]Macrodata_CCF!$A$3:$D$55,4,FALSE)</f>
        <v>#ERROR!</v>
      </c>
      <c r="E9441" s="79" t="str">
        <f>VLOOKUP(G9441,[1]Macrodata_CCF!$A$3:$B$55,2,FALSE)</f>
        <v>#ERROR!</v>
      </c>
      <c r="F9441" s="78">
        <v>0.0</v>
      </c>
      <c r="G9441" s="80">
        <v>52.0</v>
      </c>
      <c r="H9441" s="81">
        <v>135560.0</v>
      </c>
      <c r="I9441" s="81">
        <v>560000.0</v>
      </c>
      <c r="J9441" s="81">
        <v>182250.0</v>
      </c>
      <c r="K9441" s="81">
        <v>1120000.0</v>
      </c>
      <c r="L9441" s="82">
        <v>0.1100037696729809</v>
      </c>
      <c r="N9441" s="83">
        <f t="shared" si="1"/>
        <v>0.1100037697</v>
      </c>
      <c r="O9441" s="83">
        <f t="shared" si="2"/>
        <v>0.1100037697</v>
      </c>
      <c r="Q9441" s="83">
        <f t="shared" si="3"/>
        <v>0.7579285714</v>
      </c>
      <c r="R9441" s="83">
        <f t="shared" si="4"/>
        <v>0.1100037697</v>
      </c>
      <c r="S9441" s="83" t="b">
        <f t="shared" si="5"/>
        <v>0</v>
      </c>
      <c r="T9441" s="72"/>
      <c r="U9441" s="72"/>
      <c r="V9441" s="72"/>
      <c r="W9441" s="72"/>
      <c r="X9441" s="72"/>
      <c r="Y9441" s="72"/>
      <c r="Z9441" s="72"/>
      <c r="AA9441" s="72"/>
      <c r="AB9441" s="72"/>
      <c r="AC9441" s="72"/>
      <c r="AD9441" s="72"/>
      <c r="AE9441" s="72"/>
      <c r="AF9441" s="72"/>
      <c r="AG9441" s="72"/>
      <c r="AH9441" s="72"/>
      <c r="AI9441" s="72"/>
      <c r="AJ9441" s="72"/>
      <c r="AK9441" s="72"/>
    </row>
    <row r="9442" ht="14.25" customHeight="1">
      <c r="A9442" s="78">
        <v>9439.0</v>
      </c>
      <c r="C9442" s="78" t="str">
        <f>VLOOKUP(G9442,[1]Macrodata_CCF!$A$3:$D$55,4,FALSE)</f>
        <v>#ERROR!</v>
      </c>
      <c r="E9442" s="79" t="str">
        <f>VLOOKUP(G9442,[1]Macrodata_CCF!$A$3:$B$55,2,FALSE)</f>
        <v>#ERROR!</v>
      </c>
      <c r="F9442" s="78">
        <v>0.0</v>
      </c>
      <c r="G9442" s="80">
        <v>34.0</v>
      </c>
      <c r="H9442" s="81">
        <v>295580.0</v>
      </c>
      <c r="I9442" s="81">
        <v>480000.0</v>
      </c>
      <c r="J9442" s="81">
        <v>308490.0</v>
      </c>
      <c r="K9442" s="81">
        <v>768000.0</v>
      </c>
      <c r="L9442" s="82">
        <v>0.07000325344322741</v>
      </c>
      <c r="N9442" s="83">
        <f t="shared" si="1"/>
        <v>0.07000325344</v>
      </c>
      <c r="O9442" s="83">
        <f t="shared" si="2"/>
        <v>0.07000325344</v>
      </c>
      <c r="Q9442" s="83">
        <f t="shared" si="3"/>
        <v>0.3842083333</v>
      </c>
      <c r="R9442" s="83">
        <f t="shared" si="4"/>
        <v>0.07000325344</v>
      </c>
      <c r="S9442" s="83" t="b">
        <f t="shared" si="5"/>
        <v>0</v>
      </c>
      <c r="T9442" s="72"/>
      <c r="U9442" s="72"/>
      <c r="V9442" s="72"/>
      <c r="W9442" s="72"/>
      <c r="X9442" s="72"/>
      <c r="Y9442" s="72"/>
      <c r="Z9442" s="72"/>
      <c r="AA9442" s="72"/>
      <c r="AB9442" s="72"/>
      <c r="AC9442" s="72"/>
      <c r="AD9442" s="72"/>
      <c r="AE9442" s="72"/>
      <c r="AF9442" s="72"/>
      <c r="AG9442" s="72"/>
      <c r="AH9442" s="72"/>
      <c r="AI9442" s="72"/>
      <c r="AJ9442" s="72"/>
      <c r="AK9442" s="72"/>
    </row>
    <row r="9443" ht="14.25" customHeight="1">
      <c r="A9443" s="78">
        <v>9440.0</v>
      </c>
      <c r="C9443" s="78" t="str">
        <f>VLOOKUP(G9443,[1]Macrodata_CCF!$A$3:$D$55,4,FALSE)</f>
        <v>#ERROR!</v>
      </c>
      <c r="E9443" s="79" t="str">
        <f>VLOOKUP(G9443,[1]Macrodata_CCF!$A$3:$B$55,2,FALSE)</f>
        <v>#ERROR!</v>
      </c>
      <c r="F9443" s="78">
        <v>0.0</v>
      </c>
      <c r="G9443" s="80">
        <v>12.0</v>
      </c>
      <c r="H9443" s="81">
        <v>0.0</v>
      </c>
      <c r="I9443" s="81">
        <v>740000.0</v>
      </c>
      <c r="J9443" s="81">
        <v>222000.0</v>
      </c>
      <c r="K9443" s="81">
        <v>740000.0</v>
      </c>
      <c r="L9443" s="82">
        <v>0.3</v>
      </c>
      <c r="N9443" s="83">
        <f t="shared" si="1"/>
        <v>0.3</v>
      </c>
      <c r="O9443" s="83">
        <f t="shared" si="2"/>
        <v>0.3</v>
      </c>
      <c r="Q9443" s="83">
        <f t="shared" si="3"/>
        <v>1</v>
      </c>
      <c r="R9443" s="83">
        <f t="shared" si="4"/>
        <v>0.3</v>
      </c>
      <c r="S9443" s="83" t="b">
        <f t="shared" si="5"/>
        <v>0</v>
      </c>
      <c r="T9443" s="72"/>
      <c r="U9443" s="72"/>
      <c r="V9443" s="72"/>
      <c r="W9443" s="72"/>
      <c r="X9443" s="72"/>
      <c r="Y9443" s="72"/>
      <c r="Z9443" s="72"/>
      <c r="AA9443" s="72"/>
      <c r="AB9443" s="72"/>
      <c r="AC9443" s="72"/>
      <c r="AD9443" s="72"/>
      <c r="AE9443" s="72"/>
      <c r="AF9443" s="72"/>
      <c r="AG9443" s="72"/>
      <c r="AH9443" s="72"/>
      <c r="AI9443" s="72"/>
      <c r="AJ9443" s="72"/>
      <c r="AK9443" s="72"/>
    </row>
    <row r="9444" ht="14.25" customHeight="1">
      <c r="A9444" s="78">
        <v>9441.0</v>
      </c>
      <c r="C9444" s="78" t="str">
        <f>VLOOKUP(G9444,[1]Macrodata_CCF!$A$3:$D$55,4,FALSE)</f>
        <v>#ERROR!</v>
      </c>
      <c r="E9444" s="79" t="str">
        <f>VLOOKUP(G9444,[1]Macrodata_CCF!$A$3:$B$55,2,FALSE)</f>
        <v>#ERROR!</v>
      </c>
      <c r="F9444" s="78">
        <v>0.0</v>
      </c>
      <c r="G9444" s="80">
        <v>20.0</v>
      </c>
      <c r="H9444" s="81">
        <v>779010.0</v>
      </c>
      <c r="I9444" s="81">
        <v>830000.0</v>
      </c>
      <c r="J9444" s="81">
        <v>787680.0</v>
      </c>
      <c r="K9444" s="81">
        <v>1411000.0</v>
      </c>
      <c r="L9444" s="82">
        <v>0.1700333398705628</v>
      </c>
      <c r="N9444" s="83">
        <f t="shared" si="1"/>
        <v>0.1700333399</v>
      </c>
      <c r="O9444" s="83">
        <f t="shared" si="2"/>
        <v>0.1700333399</v>
      </c>
      <c r="Q9444" s="83">
        <f t="shared" si="3"/>
        <v>0.06143373494</v>
      </c>
      <c r="R9444" s="83">
        <f t="shared" si="4"/>
        <v>0.01044578313</v>
      </c>
      <c r="S9444" s="83" t="b">
        <f t="shared" si="5"/>
        <v>0</v>
      </c>
      <c r="T9444" s="72"/>
      <c r="U9444" s="72"/>
      <c r="V9444" s="72"/>
      <c r="W9444" s="72"/>
      <c r="X9444" s="72"/>
      <c r="Y9444" s="72"/>
      <c r="Z9444" s="72"/>
      <c r="AA9444" s="72"/>
      <c r="AB9444" s="72"/>
      <c r="AC9444" s="72"/>
      <c r="AD9444" s="72"/>
      <c r="AE9444" s="72"/>
      <c r="AF9444" s="72"/>
      <c r="AG9444" s="72"/>
      <c r="AH9444" s="72"/>
      <c r="AI9444" s="72"/>
      <c r="AJ9444" s="72"/>
      <c r="AK9444" s="72"/>
    </row>
    <row r="9445" ht="14.25" customHeight="1">
      <c r="A9445" s="78">
        <v>9442.0</v>
      </c>
      <c r="C9445" s="78" t="str">
        <f>VLOOKUP(G9445,[1]Macrodata_CCF!$A$3:$D$55,4,FALSE)</f>
        <v>#ERROR!</v>
      </c>
      <c r="E9445" s="79" t="str">
        <f>VLOOKUP(G9445,[1]Macrodata_CCF!$A$3:$B$55,2,FALSE)</f>
        <v>#ERROR!</v>
      </c>
      <c r="F9445" s="78">
        <v>1.0</v>
      </c>
      <c r="G9445" s="80">
        <v>45.0</v>
      </c>
      <c r="H9445" s="81">
        <v>9720.0</v>
      </c>
      <c r="I9445" s="81">
        <v>50000.0</v>
      </c>
      <c r="J9445" s="81">
        <v>0.0</v>
      </c>
      <c r="K9445" s="81">
        <v>50000.0</v>
      </c>
      <c r="L9445" s="82">
        <v>-0.2413108242303873</v>
      </c>
      <c r="N9445" s="83">
        <f t="shared" si="1"/>
        <v>-0.2413108242</v>
      </c>
      <c r="O9445" s="83">
        <f t="shared" si="2"/>
        <v>0</v>
      </c>
      <c r="Q9445" s="83">
        <f t="shared" si="3"/>
        <v>0.8056</v>
      </c>
      <c r="R9445" s="83">
        <f t="shared" si="4"/>
        <v>-0.2413108242</v>
      </c>
      <c r="S9445" s="83" t="b">
        <f t="shared" si="5"/>
        <v>0</v>
      </c>
      <c r="T9445" s="72"/>
      <c r="U9445" s="72"/>
      <c r="V9445" s="72"/>
      <c r="W9445" s="72"/>
      <c r="X9445" s="72"/>
      <c r="Y9445" s="72"/>
      <c r="Z9445" s="72"/>
      <c r="AA9445" s="72"/>
      <c r="AB9445" s="72"/>
      <c r="AC9445" s="72"/>
      <c r="AD9445" s="72"/>
      <c r="AE9445" s="72"/>
      <c r="AF9445" s="72"/>
      <c r="AG9445" s="72"/>
      <c r="AH9445" s="72"/>
      <c r="AI9445" s="72"/>
      <c r="AJ9445" s="72"/>
      <c r="AK9445" s="72"/>
    </row>
    <row r="9446" ht="14.25" customHeight="1">
      <c r="A9446" s="78">
        <v>9443.0</v>
      </c>
      <c r="C9446" s="78" t="str">
        <f>VLOOKUP(G9446,[1]Macrodata_CCF!$A$3:$D$55,4,FALSE)</f>
        <v>#ERROR!</v>
      </c>
      <c r="E9446" s="79" t="str">
        <f>VLOOKUP(G9446,[1]Macrodata_CCF!$A$3:$B$55,2,FALSE)</f>
        <v>#ERROR!</v>
      </c>
      <c r="F9446" s="78">
        <v>0.0</v>
      </c>
      <c r="G9446" s="80">
        <v>14.0</v>
      </c>
      <c r="H9446" s="81">
        <v>0.0</v>
      </c>
      <c r="I9446" s="81">
        <v>860000.0</v>
      </c>
      <c r="J9446" s="81">
        <v>971800.0</v>
      </c>
      <c r="K9446" s="81">
        <v>1290000.0</v>
      </c>
      <c r="L9446" s="82">
        <v>1.13</v>
      </c>
      <c r="N9446" s="83">
        <f t="shared" si="1"/>
        <v>1.13</v>
      </c>
      <c r="O9446" s="83">
        <f t="shared" si="2"/>
        <v>1</v>
      </c>
      <c r="Q9446" s="83">
        <f t="shared" si="3"/>
        <v>1</v>
      </c>
      <c r="R9446" s="83">
        <f t="shared" si="4"/>
        <v>1.13</v>
      </c>
      <c r="S9446" s="83" t="b">
        <f t="shared" si="5"/>
        <v>0</v>
      </c>
      <c r="T9446" s="72"/>
      <c r="U9446" s="72"/>
      <c r="V9446" s="72"/>
      <c r="W9446" s="72"/>
      <c r="X9446" s="72"/>
      <c r="Y9446" s="72"/>
      <c r="Z9446" s="72"/>
      <c r="AA9446" s="72"/>
      <c r="AB9446" s="72"/>
      <c r="AC9446" s="72"/>
      <c r="AD9446" s="72"/>
      <c r="AE9446" s="72"/>
      <c r="AF9446" s="72"/>
      <c r="AG9446" s="72"/>
      <c r="AH9446" s="72"/>
      <c r="AI9446" s="72"/>
      <c r="AJ9446" s="72"/>
      <c r="AK9446" s="72"/>
    </row>
    <row r="9447" ht="14.25" customHeight="1">
      <c r="A9447" s="78">
        <v>9444.0</v>
      </c>
      <c r="C9447" s="78" t="str">
        <f>VLOOKUP(G9447,[1]Macrodata_CCF!$A$3:$D$55,4,FALSE)</f>
        <v>#ERROR!</v>
      </c>
      <c r="E9447" s="79" t="str">
        <f>VLOOKUP(G9447,[1]Macrodata_CCF!$A$3:$B$55,2,FALSE)</f>
        <v>#ERROR!</v>
      </c>
      <c r="F9447" s="78">
        <v>0.0</v>
      </c>
      <c r="G9447" s="80">
        <v>14.0</v>
      </c>
      <c r="H9447" s="81">
        <v>0.0</v>
      </c>
      <c r="I9447" s="81">
        <v>560000.0</v>
      </c>
      <c r="J9447" s="81">
        <v>78400.0</v>
      </c>
      <c r="K9447" s="81">
        <v>560000.0</v>
      </c>
      <c r="L9447" s="82">
        <v>0.14</v>
      </c>
      <c r="N9447" s="83">
        <f t="shared" si="1"/>
        <v>0.14</v>
      </c>
      <c r="O9447" s="83">
        <f t="shared" si="2"/>
        <v>0.14</v>
      </c>
      <c r="Q9447" s="83">
        <f t="shared" si="3"/>
        <v>1</v>
      </c>
      <c r="R9447" s="83">
        <f t="shared" si="4"/>
        <v>0.14</v>
      </c>
      <c r="S9447" s="83" t="b">
        <f t="shared" si="5"/>
        <v>0</v>
      </c>
      <c r="T9447" s="72"/>
      <c r="U9447" s="72"/>
      <c r="V9447" s="72"/>
      <c r="W9447" s="72"/>
      <c r="X9447" s="72"/>
      <c r="Y9447" s="72"/>
      <c r="Z9447" s="72"/>
      <c r="AA9447" s="72"/>
      <c r="AB9447" s="72"/>
      <c r="AC9447" s="72"/>
      <c r="AD9447" s="72"/>
      <c r="AE9447" s="72"/>
      <c r="AF9447" s="72"/>
      <c r="AG9447" s="72"/>
      <c r="AH9447" s="72"/>
      <c r="AI9447" s="72"/>
      <c r="AJ9447" s="72"/>
      <c r="AK9447" s="72"/>
    </row>
    <row r="9448" ht="14.25" customHeight="1">
      <c r="A9448" s="78">
        <v>9445.0</v>
      </c>
      <c r="C9448" s="78" t="str">
        <f>VLOOKUP(G9448,[1]Macrodata_CCF!$A$3:$D$55,4,FALSE)</f>
        <v>#ERROR!</v>
      </c>
      <c r="E9448" s="79" t="str">
        <f>VLOOKUP(G9448,[1]Macrodata_CCF!$A$3:$B$55,2,FALSE)</f>
        <v>#ERROR!</v>
      </c>
      <c r="F9448" s="78">
        <v>1.0</v>
      </c>
      <c r="G9448" s="80">
        <v>8.0</v>
      </c>
      <c r="H9448" s="81">
        <v>505375.0</v>
      </c>
      <c r="I9448" s="81">
        <v>990000.0</v>
      </c>
      <c r="J9448" s="81">
        <v>762225.0</v>
      </c>
      <c r="K9448" s="81">
        <v>990000.0</v>
      </c>
      <c r="L9448" s="82">
        <v>0.5299974206860975</v>
      </c>
      <c r="N9448" s="83">
        <f t="shared" si="1"/>
        <v>0.5299974207</v>
      </c>
      <c r="O9448" s="83">
        <f t="shared" si="2"/>
        <v>0.5299974207</v>
      </c>
      <c r="Q9448" s="83">
        <f t="shared" si="3"/>
        <v>0.489520202</v>
      </c>
      <c r="R9448" s="83">
        <f t="shared" si="4"/>
        <v>0.5299974207</v>
      </c>
      <c r="S9448" s="83" t="b">
        <f t="shared" si="5"/>
        <v>0</v>
      </c>
      <c r="T9448" s="72"/>
      <c r="U9448" s="72"/>
      <c r="V9448" s="72"/>
      <c r="W9448" s="72"/>
      <c r="X9448" s="72"/>
      <c r="Y9448" s="72"/>
      <c r="Z9448" s="72"/>
      <c r="AA9448" s="72"/>
      <c r="AB9448" s="72"/>
      <c r="AC9448" s="72"/>
      <c r="AD9448" s="72"/>
      <c r="AE9448" s="72"/>
      <c r="AF9448" s="72"/>
      <c r="AG9448" s="72"/>
      <c r="AH9448" s="72"/>
      <c r="AI9448" s="72"/>
      <c r="AJ9448" s="72"/>
      <c r="AK9448" s="72"/>
    </row>
    <row r="9449" ht="14.25" customHeight="1">
      <c r="A9449" s="78">
        <v>9446.0</v>
      </c>
      <c r="C9449" s="78" t="str">
        <f>VLOOKUP(G9449,[1]Macrodata_CCF!$A$3:$D$55,4,FALSE)</f>
        <v>#ERROR!</v>
      </c>
      <c r="E9449" s="79" t="str">
        <f>VLOOKUP(G9449,[1]Macrodata_CCF!$A$3:$B$55,2,FALSE)</f>
        <v>#ERROR!</v>
      </c>
      <c r="F9449" s="78">
        <v>0.0</v>
      </c>
      <c r="G9449" s="80">
        <v>50.0</v>
      </c>
      <c r="H9449" s="81">
        <v>545590.0</v>
      </c>
      <c r="I9449" s="81">
        <v>680000.0</v>
      </c>
      <c r="J9449" s="81">
        <v>552310.0</v>
      </c>
      <c r="K9449" s="81">
        <v>680000.0</v>
      </c>
      <c r="L9449" s="82">
        <v>0.0499962800386876</v>
      </c>
      <c r="N9449" s="83">
        <f t="shared" si="1"/>
        <v>0.04999628004</v>
      </c>
      <c r="O9449" s="83">
        <f t="shared" si="2"/>
        <v>0.04999628004</v>
      </c>
      <c r="Q9449" s="83">
        <f t="shared" si="3"/>
        <v>0.1976617647</v>
      </c>
      <c r="R9449" s="83">
        <f t="shared" si="4"/>
        <v>0.04999628004</v>
      </c>
      <c r="S9449" s="83" t="b">
        <f t="shared" si="5"/>
        <v>0</v>
      </c>
      <c r="T9449" s="72"/>
      <c r="U9449" s="72"/>
      <c r="V9449" s="72"/>
      <c r="W9449" s="72"/>
      <c r="X9449" s="72"/>
      <c r="Y9449" s="72"/>
      <c r="Z9449" s="72"/>
      <c r="AA9449" s="72"/>
      <c r="AB9449" s="72"/>
      <c r="AC9449" s="72"/>
      <c r="AD9449" s="72"/>
      <c r="AE9449" s="72"/>
      <c r="AF9449" s="72"/>
      <c r="AG9449" s="72"/>
      <c r="AH9449" s="72"/>
      <c r="AI9449" s="72"/>
      <c r="AJ9449" s="72"/>
      <c r="AK9449" s="72"/>
    </row>
    <row r="9450" ht="14.25" customHeight="1">
      <c r="A9450" s="78">
        <v>9447.0</v>
      </c>
      <c r="C9450" s="78" t="str">
        <f>VLOOKUP(G9450,[1]Macrodata_CCF!$A$3:$D$55,4,FALSE)</f>
        <v>#ERROR!</v>
      </c>
      <c r="E9450" s="79" t="str">
        <f>VLOOKUP(G9450,[1]Macrodata_CCF!$A$3:$B$55,2,FALSE)</f>
        <v>#ERROR!</v>
      </c>
      <c r="F9450" s="78">
        <v>0.0</v>
      </c>
      <c r="G9450" s="80">
        <v>50.0</v>
      </c>
      <c r="H9450" s="81">
        <v>85165.0</v>
      </c>
      <c r="I9450" s="81">
        <v>320000.0</v>
      </c>
      <c r="J9450" s="81">
        <v>326400.0</v>
      </c>
      <c r="K9450" s="81">
        <v>320000.0</v>
      </c>
      <c r="L9450" s="82">
        <v>1.02725317776311</v>
      </c>
      <c r="N9450" s="83">
        <f t="shared" si="1"/>
        <v>1.027253178</v>
      </c>
      <c r="O9450" s="83">
        <f t="shared" si="2"/>
        <v>1</v>
      </c>
      <c r="Q9450" s="83">
        <f t="shared" si="3"/>
        <v>0.733859375</v>
      </c>
      <c r="R9450" s="83">
        <f t="shared" si="4"/>
        <v>1.027253178</v>
      </c>
      <c r="S9450" s="83" t="b">
        <f t="shared" si="5"/>
        <v>0</v>
      </c>
      <c r="T9450" s="72"/>
      <c r="U9450" s="72"/>
      <c r="V9450" s="72"/>
      <c r="W9450" s="72"/>
      <c r="X9450" s="72"/>
      <c r="Y9450" s="72"/>
      <c r="Z9450" s="72"/>
      <c r="AA9450" s="72"/>
      <c r="AB9450" s="72"/>
      <c r="AC9450" s="72"/>
      <c r="AD9450" s="72"/>
      <c r="AE9450" s="72"/>
      <c r="AF9450" s="72"/>
      <c r="AG9450" s="72"/>
      <c r="AH9450" s="72"/>
      <c r="AI9450" s="72"/>
      <c r="AJ9450" s="72"/>
      <c r="AK9450" s="72"/>
    </row>
    <row r="9451" ht="14.25" customHeight="1">
      <c r="A9451" s="78">
        <v>9448.0</v>
      </c>
      <c r="C9451" s="78" t="str">
        <f>VLOOKUP(G9451,[1]Macrodata_CCF!$A$3:$D$55,4,FALSE)</f>
        <v>#ERROR!</v>
      </c>
      <c r="E9451" s="79" t="str">
        <f>VLOOKUP(G9451,[1]Macrodata_CCF!$A$3:$B$55,2,FALSE)</f>
        <v>#ERROR!</v>
      </c>
      <c r="F9451" s="78">
        <v>0.0</v>
      </c>
      <c r="G9451" s="80">
        <v>2.0</v>
      </c>
      <c r="H9451" s="81">
        <v>0.0</v>
      </c>
      <c r="I9451" s="81">
        <v>100000.0</v>
      </c>
      <c r="J9451" s="81">
        <v>0.0</v>
      </c>
      <c r="K9451" s="81">
        <v>100000.0</v>
      </c>
      <c r="L9451" s="82">
        <v>0.0</v>
      </c>
      <c r="N9451" s="83">
        <f t="shared" si="1"/>
        <v>0</v>
      </c>
      <c r="O9451" s="83">
        <f t="shared" si="2"/>
        <v>0</v>
      </c>
      <c r="Q9451" s="83">
        <f t="shared" si="3"/>
        <v>1</v>
      </c>
      <c r="R9451" s="83">
        <f t="shared" si="4"/>
        <v>0</v>
      </c>
      <c r="S9451" s="83" t="b">
        <f t="shared" si="5"/>
        <v>0</v>
      </c>
      <c r="T9451" s="72"/>
      <c r="U9451" s="72"/>
      <c r="V9451" s="72"/>
      <c r="W9451" s="72"/>
      <c r="X9451" s="72"/>
      <c r="Y9451" s="72"/>
      <c r="Z9451" s="72"/>
      <c r="AA9451" s="72"/>
      <c r="AB9451" s="72"/>
      <c r="AC9451" s="72"/>
      <c r="AD9451" s="72"/>
      <c r="AE9451" s="72"/>
      <c r="AF9451" s="72"/>
      <c r="AG9451" s="72"/>
      <c r="AH9451" s="72"/>
      <c r="AI9451" s="72"/>
      <c r="AJ9451" s="72"/>
      <c r="AK9451" s="72"/>
    </row>
    <row r="9452" ht="14.25" customHeight="1">
      <c r="A9452" s="78">
        <v>9449.0</v>
      </c>
      <c r="C9452" s="78" t="str">
        <f>VLOOKUP(G9452,[1]Macrodata_CCF!$A$3:$D$55,4,FALSE)</f>
        <v>#ERROR!</v>
      </c>
      <c r="E9452" s="79" t="str">
        <f>VLOOKUP(G9452,[1]Macrodata_CCF!$A$3:$B$55,2,FALSE)</f>
        <v>#ERROR!</v>
      </c>
      <c r="F9452" s="78">
        <v>0.0</v>
      </c>
      <c r="G9452" s="80">
        <v>22.0</v>
      </c>
      <c r="H9452" s="81">
        <v>611130.0</v>
      </c>
      <c r="I9452" s="81">
        <v>810000.0</v>
      </c>
      <c r="J9452" s="81">
        <v>826200.0</v>
      </c>
      <c r="K9452" s="81">
        <v>810000.0</v>
      </c>
      <c r="L9452" s="82">
        <v>1.081460250414844</v>
      </c>
      <c r="N9452" s="83">
        <f t="shared" si="1"/>
        <v>1.08146025</v>
      </c>
      <c r="O9452" s="83">
        <f t="shared" si="2"/>
        <v>1</v>
      </c>
      <c r="Q9452" s="83">
        <f t="shared" si="3"/>
        <v>0.2455185185</v>
      </c>
      <c r="R9452" s="83">
        <f t="shared" si="4"/>
        <v>1.08146025</v>
      </c>
      <c r="S9452" s="83" t="b">
        <f t="shared" si="5"/>
        <v>0</v>
      </c>
      <c r="T9452" s="72"/>
      <c r="U9452" s="72"/>
      <c r="V9452" s="72"/>
      <c r="W9452" s="72"/>
      <c r="X9452" s="72"/>
      <c r="Y9452" s="72"/>
      <c r="Z9452" s="72"/>
      <c r="AA9452" s="72"/>
      <c r="AB9452" s="72"/>
      <c r="AC9452" s="72"/>
      <c r="AD9452" s="72"/>
      <c r="AE9452" s="72"/>
      <c r="AF9452" s="72"/>
      <c r="AG9452" s="72"/>
      <c r="AH9452" s="72"/>
      <c r="AI9452" s="72"/>
      <c r="AJ9452" s="72"/>
      <c r="AK9452" s="72"/>
    </row>
    <row r="9453" ht="14.25" customHeight="1">
      <c r="A9453" s="78">
        <v>9450.0</v>
      </c>
      <c r="C9453" s="78" t="str">
        <f>VLOOKUP(G9453,[1]Macrodata_CCF!$A$3:$D$55,4,FALSE)</f>
        <v>#ERROR!</v>
      </c>
      <c r="E9453" s="79" t="str">
        <f>VLOOKUP(G9453,[1]Macrodata_CCF!$A$3:$B$55,2,FALSE)</f>
        <v>#ERROR!</v>
      </c>
      <c r="F9453" s="78">
        <v>1.0</v>
      </c>
      <c r="G9453" s="80">
        <v>10.0</v>
      </c>
      <c r="H9453" s="81">
        <v>162745.0</v>
      </c>
      <c r="I9453" s="81">
        <v>750000.0</v>
      </c>
      <c r="J9453" s="81">
        <v>403520.0</v>
      </c>
      <c r="K9453" s="81">
        <v>1275000.0</v>
      </c>
      <c r="L9453" s="82">
        <v>0.4100007662770006</v>
      </c>
      <c r="N9453" s="83">
        <f t="shared" si="1"/>
        <v>0.4100007663</v>
      </c>
      <c r="O9453" s="83">
        <f t="shared" si="2"/>
        <v>0.4100007663</v>
      </c>
      <c r="Q9453" s="83">
        <f t="shared" si="3"/>
        <v>0.7830066667</v>
      </c>
      <c r="R9453" s="83">
        <f t="shared" si="4"/>
        <v>0.4100007663</v>
      </c>
      <c r="S9453" s="83" t="b">
        <f t="shared" si="5"/>
        <v>0</v>
      </c>
      <c r="T9453" s="72"/>
      <c r="U9453" s="72"/>
      <c r="V9453" s="72"/>
      <c r="W9453" s="72"/>
      <c r="X9453" s="72"/>
      <c r="Y9453" s="72"/>
      <c r="Z9453" s="72"/>
      <c r="AA9453" s="72"/>
      <c r="AB9453" s="72"/>
      <c r="AC9453" s="72"/>
      <c r="AD9453" s="72"/>
      <c r="AE9453" s="72"/>
      <c r="AF9453" s="72"/>
      <c r="AG9453" s="72"/>
      <c r="AH9453" s="72"/>
      <c r="AI9453" s="72"/>
      <c r="AJ9453" s="72"/>
      <c r="AK9453" s="72"/>
    </row>
    <row r="9454" ht="14.25" customHeight="1">
      <c r="A9454" s="78">
        <v>9451.0</v>
      </c>
      <c r="C9454" s="78" t="str">
        <f>VLOOKUP(G9454,[1]Macrodata_CCF!$A$3:$D$55,4,FALSE)</f>
        <v>#ERROR!</v>
      </c>
      <c r="E9454" s="79" t="str">
        <f>VLOOKUP(G9454,[1]Macrodata_CCF!$A$3:$B$55,2,FALSE)</f>
        <v>#ERROR!</v>
      </c>
      <c r="F9454" s="78">
        <v>0.0</v>
      </c>
      <c r="G9454" s="80">
        <v>34.0</v>
      </c>
      <c r="H9454" s="81">
        <v>675450.0</v>
      </c>
      <c r="I9454" s="81">
        <v>670000.0</v>
      </c>
      <c r="J9454" s="81">
        <v>675070.0</v>
      </c>
      <c r="K9454" s="81">
        <v>670000.0</v>
      </c>
      <c r="L9454" s="82">
        <v>0.06972477064220184</v>
      </c>
      <c r="N9454" s="83">
        <f t="shared" si="1"/>
        <v>0.06972477064</v>
      </c>
      <c r="O9454" s="83">
        <f t="shared" si="2"/>
        <v>0.06972477064</v>
      </c>
      <c r="Q9454" s="83">
        <f t="shared" si="3"/>
        <v>-0.008134328358</v>
      </c>
      <c r="R9454" s="83">
        <f t="shared" si="4"/>
        <v>-0.0005671641791</v>
      </c>
      <c r="S9454" s="83" t="b">
        <f t="shared" si="5"/>
        <v>0</v>
      </c>
      <c r="T9454" s="72"/>
      <c r="U9454" s="72"/>
      <c r="V9454" s="72"/>
      <c r="W9454" s="72"/>
      <c r="X9454" s="72"/>
      <c r="Y9454" s="72"/>
      <c r="Z9454" s="72"/>
      <c r="AA9454" s="72"/>
      <c r="AB9454" s="72"/>
      <c r="AC9454" s="72"/>
      <c r="AD9454" s="72"/>
      <c r="AE9454" s="72"/>
      <c r="AF9454" s="72"/>
      <c r="AG9454" s="72"/>
      <c r="AH9454" s="72"/>
      <c r="AI9454" s="72"/>
      <c r="AJ9454" s="72"/>
      <c r="AK9454" s="72"/>
    </row>
    <row r="9455" ht="14.25" customHeight="1">
      <c r="A9455" s="78">
        <v>9452.0</v>
      </c>
      <c r="C9455" s="78" t="str">
        <f>VLOOKUP(G9455,[1]Macrodata_CCF!$A$3:$D$55,4,FALSE)</f>
        <v>#ERROR!</v>
      </c>
      <c r="E9455" s="79" t="str">
        <f>VLOOKUP(G9455,[1]Macrodata_CCF!$A$3:$B$55,2,FALSE)</f>
        <v>#ERROR!</v>
      </c>
      <c r="F9455" s="78">
        <v>0.0</v>
      </c>
      <c r="G9455" s="80">
        <v>21.0</v>
      </c>
      <c r="H9455" s="81">
        <v>159675.0</v>
      </c>
      <c r="I9455" s="81">
        <v>710000.0</v>
      </c>
      <c r="J9455" s="81">
        <v>242225.0</v>
      </c>
      <c r="K9455" s="81">
        <v>710000.0</v>
      </c>
      <c r="L9455" s="82">
        <v>0.1500022713850906</v>
      </c>
      <c r="N9455" s="83">
        <f t="shared" si="1"/>
        <v>0.1500022714</v>
      </c>
      <c r="O9455" s="83">
        <f t="shared" si="2"/>
        <v>0.1500022714</v>
      </c>
      <c r="Q9455" s="83">
        <f t="shared" si="3"/>
        <v>0.7751056338</v>
      </c>
      <c r="R9455" s="83">
        <f t="shared" si="4"/>
        <v>0.1500022714</v>
      </c>
      <c r="S9455" s="83" t="b">
        <f t="shared" si="5"/>
        <v>0</v>
      </c>
      <c r="T9455" s="72"/>
      <c r="U9455" s="72"/>
      <c r="V9455" s="72"/>
      <c r="W9455" s="72"/>
      <c r="X9455" s="72"/>
      <c r="Y9455" s="72"/>
      <c r="Z9455" s="72"/>
      <c r="AA9455" s="72"/>
      <c r="AB9455" s="72"/>
      <c r="AC9455" s="72"/>
      <c r="AD9455" s="72"/>
      <c r="AE9455" s="72"/>
      <c r="AF9455" s="72"/>
      <c r="AG9455" s="72"/>
      <c r="AH9455" s="72"/>
      <c r="AI9455" s="72"/>
      <c r="AJ9455" s="72"/>
      <c r="AK9455" s="72"/>
    </row>
    <row r="9456" ht="14.25" customHeight="1">
      <c r="A9456" s="78">
        <v>9453.0</v>
      </c>
      <c r="C9456" s="78" t="str">
        <f>VLOOKUP(G9456,[1]Macrodata_CCF!$A$3:$D$55,4,FALSE)</f>
        <v>#ERROR!</v>
      </c>
      <c r="E9456" s="79" t="str">
        <f>VLOOKUP(G9456,[1]Macrodata_CCF!$A$3:$B$55,2,FALSE)</f>
        <v>#ERROR!</v>
      </c>
      <c r="F9456" s="78">
        <v>0.0</v>
      </c>
      <c r="G9456" s="80">
        <v>38.0</v>
      </c>
      <c r="H9456" s="81">
        <v>0.0</v>
      </c>
      <c r="I9456" s="81">
        <v>580000.0</v>
      </c>
      <c r="J9456" s="81">
        <v>0.0</v>
      </c>
      <c r="K9456" s="81">
        <v>580000.0</v>
      </c>
      <c r="L9456" s="82">
        <v>0.0</v>
      </c>
      <c r="N9456" s="83">
        <f t="shared" si="1"/>
        <v>0</v>
      </c>
      <c r="O9456" s="83">
        <f t="shared" si="2"/>
        <v>0</v>
      </c>
      <c r="Q9456" s="83">
        <f t="shared" si="3"/>
        <v>1</v>
      </c>
      <c r="R9456" s="83">
        <f t="shared" si="4"/>
        <v>0</v>
      </c>
      <c r="S9456" s="83" t="b">
        <f t="shared" si="5"/>
        <v>0</v>
      </c>
      <c r="T9456" s="72"/>
      <c r="U9456" s="72"/>
      <c r="V9456" s="72"/>
      <c r="W9456" s="72"/>
      <c r="X9456" s="72"/>
      <c r="Y9456" s="72"/>
      <c r="Z9456" s="72"/>
      <c r="AA9456" s="72"/>
      <c r="AB9456" s="72"/>
      <c r="AC9456" s="72"/>
      <c r="AD9456" s="72"/>
      <c r="AE9456" s="72"/>
      <c r="AF9456" s="72"/>
      <c r="AG9456" s="72"/>
      <c r="AH9456" s="72"/>
      <c r="AI9456" s="72"/>
      <c r="AJ9456" s="72"/>
      <c r="AK9456" s="72"/>
    </row>
    <row r="9457" ht="14.25" customHeight="1">
      <c r="A9457" s="78">
        <v>9454.0</v>
      </c>
      <c r="C9457" s="78" t="str">
        <f>VLOOKUP(G9457,[1]Macrodata_CCF!$A$3:$D$55,4,FALSE)</f>
        <v>#ERROR!</v>
      </c>
      <c r="E9457" s="79" t="str">
        <f>VLOOKUP(G9457,[1]Macrodata_CCF!$A$3:$B$55,2,FALSE)</f>
        <v>#ERROR!</v>
      </c>
      <c r="F9457" s="78">
        <v>0.0</v>
      </c>
      <c r="G9457" s="80">
        <v>44.0</v>
      </c>
      <c r="H9457" s="81">
        <v>33470.0</v>
      </c>
      <c r="I9457" s="81">
        <v>500000.0</v>
      </c>
      <c r="J9457" s="81">
        <v>122110.0</v>
      </c>
      <c r="K9457" s="81">
        <v>500000.0</v>
      </c>
      <c r="L9457" s="82">
        <v>0.1899984995605856</v>
      </c>
      <c r="N9457" s="83">
        <f t="shared" si="1"/>
        <v>0.1899984996</v>
      </c>
      <c r="O9457" s="83">
        <f t="shared" si="2"/>
        <v>0.1899984996</v>
      </c>
      <c r="Q9457" s="83">
        <f t="shared" si="3"/>
        <v>0.93306</v>
      </c>
      <c r="R9457" s="83">
        <f t="shared" si="4"/>
        <v>0.1899984996</v>
      </c>
      <c r="S9457" s="83" t="b">
        <f t="shared" si="5"/>
        <v>0</v>
      </c>
      <c r="T9457" s="72"/>
      <c r="U9457" s="72"/>
      <c r="V9457" s="72"/>
      <c r="W9457" s="72"/>
      <c r="X9457" s="72"/>
      <c r="Y9457" s="72"/>
      <c r="Z9457" s="72"/>
      <c r="AA9457" s="72"/>
      <c r="AB9457" s="72"/>
      <c r="AC9457" s="72"/>
      <c r="AD9457" s="72"/>
      <c r="AE9457" s="72"/>
      <c r="AF9457" s="72"/>
      <c r="AG9457" s="72"/>
      <c r="AH9457" s="72"/>
      <c r="AI9457" s="72"/>
      <c r="AJ9457" s="72"/>
      <c r="AK9457" s="72"/>
    </row>
    <row r="9458" ht="14.25" customHeight="1">
      <c r="A9458" s="78">
        <v>9455.0</v>
      </c>
      <c r="C9458" s="78" t="str">
        <f>VLOOKUP(G9458,[1]Macrodata_CCF!$A$3:$D$55,4,FALSE)</f>
        <v>#ERROR!</v>
      </c>
      <c r="E9458" s="79" t="str">
        <f>VLOOKUP(G9458,[1]Macrodata_CCF!$A$3:$B$55,2,FALSE)</f>
        <v>#ERROR!</v>
      </c>
      <c r="F9458" s="78">
        <v>0.0</v>
      </c>
      <c r="G9458" s="80">
        <v>39.0</v>
      </c>
      <c r="H9458" s="81">
        <v>118900.0</v>
      </c>
      <c r="I9458" s="81">
        <v>550000.0</v>
      </c>
      <c r="J9458" s="81">
        <v>179255.0</v>
      </c>
      <c r="K9458" s="81">
        <v>550000.0</v>
      </c>
      <c r="L9458" s="82">
        <v>0.1400023196474136</v>
      </c>
      <c r="N9458" s="83">
        <f t="shared" si="1"/>
        <v>0.1400023196</v>
      </c>
      <c r="O9458" s="83">
        <f t="shared" si="2"/>
        <v>0.1400023196</v>
      </c>
      <c r="Q9458" s="83">
        <f t="shared" si="3"/>
        <v>0.7838181818</v>
      </c>
      <c r="R9458" s="83">
        <f t="shared" si="4"/>
        <v>0.1400023196</v>
      </c>
      <c r="S9458" s="83" t="b">
        <f t="shared" si="5"/>
        <v>0</v>
      </c>
      <c r="T9458" s="72"/>
      <c r="U9458" s="72"/>
      <c r="V9458" s="72"/>
      <c r="W9458" s="72"/>
      <c r="X9458" s="72"/>
      <c r="Y9458" s="72"/>
      <c r="Z9458" s="72"/>
      <c r="AA9458" s="72"/>
      <c r="AB9458" s="72"/>
      <c r="AC9458" s="72"/>
      <c r="AD9458" s="72"/>
      <c r="AE9458" s="72"/>
      <c r="AF9458" s="72"/>
      <c r="AG9458" s="72"/>
      <c r="AH9458" s="72"/>
      <c r="AI9458" s="72"/>
      <c r="AJ9458" s="72"/>
      <c r="AK9458" s="72"/>
    </row>
    <row r="9459" ht="14.25" customHeight="1">
      <c r="A9459" s="78">
        <v>9456.0</v>
      </c>
      <c r="C9459" s="78" t="str">
        <f>VLOOKUP(G9459,[1]Macrodata_CCF!$A$3:$D$55,4,FALSE)</f>
        <v>#ERROR!</v>
      </c>
      <c r="E9459" s="79" t="str">
        <f>VLOOKUP(G9459,[1]Macrodata_CCF!$A$3:$B$55,2,FALSE)</f>
        <v>#ERROR!</v>
      </c>
      <c r="F9459" s="78">
        <v>0.0</v>
      </c>
      <c r="G9459" s="80">
        <v>10.0</v>
      </c>
      <c r="H9459" s="81">
        <v>188425.0</v>
      </c>
      <c r="I9459" s="81">
        <v>500000.0</v>
      </c>
      <c r="J9459" s="81">
        <v>510000.0</v>
      </c>
      <c r="K9459" s="81">
        <v>500000.0</v>
      </c>
      <c r="L9459" s="82">
        <v>1.032095001203563</v>
      </c>
      <c r="N9459" s="83">
        <f t="shared" si="1"/>
        <v>1.032095001</v>
      </c>
      <c r="O9459" s="83">
        <f t="shared" si="2"/>
        <v>1</v>
      </c>
      <c r="Q9459" s="83">
        <f t="shared" si="3"/>
        <v>0.62315</v>
      </c>
      <c r="R9459" s="83">
        <f t="shared" si="4"/>
        <v>1.032095001</v>
      </c>
      <c r="S9459" s="83" t="b">
        <f t="shared" si="5"/>
        <v>0</v>
      </c>
      <c r="T9459" s="72"/>
      <c r="U9459" s="72"/>
      <c r="V9459" s="72"/>
      <c r="W9459" s="72"/>
      <c r="X9459" s="72"/>
      <c r="Y9459" s="72"/>
      <c r="Z9459" s="72"/>
      <c r="AA9459" s="72"/>
      <c r="AB9459" s="72"/>
      <c r="AC9459" s="72"/>
      <c r="AD9459" s="72"/>
      <c r="AE9459" s="72"/>
      <c r="AF9459" s="72"/>
      <c r="AG9459" s="72"/>
      <c r="AH9459" s="72"/>
      <c r="AI9459" s="72"/>
      <c r="AJ9459" s="72"/>
      <c r="AK9459" s="72"/>
    </row>
    <row r="9460" ht="14.25" customHeight="1">
      <c r="A9460" s="78">
        <v>9457.0</v>
      </c>
      <c r="C9460" s="78" t="str">
        <f>VLOOKUP(G9460,[1]Macrodata_CCF!$A$3:$D$55,4,FALSE)</f>
        <v>#ERROR!</v>
      </c>
      <c r="E9460" s="79" t="str">
        <f>VLOOKUP(G9460,[1]Macrodata_CCF!$A$3:$B$55,2,FALSE)</f>
        <v>#ERROR!</v>
      </c>
      <c r="F9460" s="78">
        <v>0.0</v>
      </c>
      <c r="G9460" s="80">
        <v>20.0</v>
      </c>
      <c r="H9460" s="81">
        <v>0.0</v>
      </c>
      <c r="I9460" s="81">
        <v>750000.0</v>
      </c>
      <c r="J9460" s="81">
        <v>142500.0</v>
      </c>
      <c r="K9460" s="81">
        <v>750000.0</v>
      </c>
      <c r="L9460" s="82">
        <v>0.19</v>
      </c>
      <c r="N9460" s="83">
        <f t="shared" si="1"/>
        <v>0.19</v>
      </c>
      <c r="O9460" s="83">
        <f t="shared" si="2"/>
        <v>0.19</v>
      </c>
      <c r="Q9460" s="83">
        <f t="shared" si="3"/>
        <v>1</v>
      </c>
      <c r="R9460" s="83">
        <f t="shared" si="4"/>
        <v>0.19</v>
      </c>
      <c r="S9460" s="83" t="b">
        <f t="shared" si="5"/>
        <v>0</v>
      </c>
      <c r="T9460" s="72"/>
      <c r="U9460" s="72"/>
      <c r="V9460" s="72"/>
      <c r="W9460" s="72"/>
      <c r="X9460" s="72"/>
      <c r="Y9460" s="72"/>
      <c r="Z9460" s="72"/>
      <c r="AA9460" s="72"/>
      <c r="AB9460" s="72"/>
      <c r="AC9460" s="72"/>
      <c r="AD9460" s="72"/>
      <c r="AE9460" s="72"/>
      <c r="AF9460" s="72"/>
      <c r="AG9460" s="72"/>
      <c r="AH9460" s="72"/>
      <c r="AI9460" s="72"/>
      <c r="AJ9460" s="72"/>
      <c r="AK9460" s="72"/>
    </row>
    <row r="9461" ht="14.25" customHeight="1">
      <c r="A9461" s="78">
        <v>9458.0</v>
      </c>
      <c r="C9461" s="78" t="str">
        <f>VLOOKUP(G9461,[1]Macrodata_CCF!$A$3:$D$55,4,FALSE)</f>
        <v>#ERROR!</v>
      </c>
      <c r="E9461" s="79" t="str">
        <f>VLOOKUP(G9461,[1]Macrodata_CCF!$A$3:$B$55,2,FALSE)</f>
        <v>#ERROR!</v>
      </c>
      <c r="F9461" s="78">
        <v>0.0</v>
      </c>
      <c r="G9461" s="80">
        <v>41.0</v>
      </c>
      <c r="H9461" s="81">
        <v>254240.0</v>
      </c>
      <c r="I9461" s="81">
        <v>360000.0</v>
      </c>
      <c r="J9461" s="81">
        <v>292315.0</v>
      </c>
      <c r="K9461" s="81">
        <v>360000.0</v>
      </c>
      <c r="L9461" s="82">
        <v>0.3600132375189107</v>
      </c>
      <c r="N9461" s="83">
        <f t="shared" si="1"/>
        <v>0.3600132375</v>
      </c>
      <c r="O9461" s="83">
        <f t="shared" si="2"/>
        <v>0.3600132375</v>
      </c>
      <c r="Q9461" s="83">
        <f t="shared" si="3"/>
        <v>0.2937777778</v>
      </c>
      <c r="R9461" s="83">
        <f t="shared" si="4"/>
        <v>0.3600132375</v>
      </c>
      <c r="S9461" s="83" t="b">
        <f t="shared" si="5"/>
        <v>0</v>
      </c>
      <c r="T9461" s="72"/>
      <c r="U9461" s="72"/>
      <c r="V9461" s="72"/>
      <c r="W9461" s="72"/>
      <c r="X9461" s="72"/>
      <c r="Y9461" s="72"/>
      <c r="Z9461" s="72"/>
      <c r="AA9461" s="72"/>
      <c r="AB9461" s="72"/>
      <c r="AC9461" s="72"/>
      <c r="AD9461" s="72"/>
      <c r="AE9461" s="72"/>
      <c r="AF9461" s="72"/>
      <c r="AG9461" s="72"/>
      <c r="AH9461" s="72"/>
      <c r="AI9461" s="72"/>
      <c r="AJ9461" s="72"/>
      <c r="AK9461" s="72"/>
    </row>
    <row r="9462" ht="14.25" customHeight="1">
      <c r="A9462" s="78">
        <v>9459.0</v>
      </c>
      <c r="C9462" s="78" t="str">
        <f>VLOOKUP(G9462,[1]Macrodata_CCF!$A$3:$D$55,4,FALSE)</f>
        <v>#ERROR!</v>
      </c>
      <c r="E9462" s="79" t="str">
        <f>VLOOKUP(G9462,[1]Macrodata_CCF!$A$3:$B$55,2,FALSE)</f>
        <v>#ERROR!</v>
      </c>
      <c r="F9462" s="78">
        <v>0.0</v>
      </c>
      <c r="G9462" s="80">
        <v>44.0</v>
      </c>
      <c r="H9462" s="81">
        <v>0.0</v>
      </c>
      <c r="I9462" s="81">
        <v>690000.0</v>
      </c>
      <c r="J9462" s="81">
        <v>96600.0</v>
      </c>
      <c r="K9462" s="81">
        <v>690000.0</v>
      </c>
      <c r="L9462" s="82">
        <v>0.14</v>
      </c>
      <c r="N9462" s="83">
        <f t="shared" si="1"/>
        <v>0.14</v>
      </c>
      <c r="O9462" s="83">
        <f t="shared" si="2"/>
        <v>0.14</v>
      </c>
      <c r="Q9462" s="83">
        <f t="shared" si="3"/>
        <v>1</v>
      </c>
      <c r="R9462" s="83">
        <f t="shared" si="4"/>
        <v>0.14</v>
      </c>
      <c r="S9462" s="83" t="b">
        <f t="shared" si="5"/>
        <v>0</v>
      </c>
      <c r="T9462" s="72"/>
      <c r="U9462" s="72"/>
      <c r="V9462" s="72"/>
      <c r="W9462" s="72"/>
      <c r="X9462" s="72"/>
      <c r="Y9462" s="72"/>
      <c r="Z9462" s="72"/>
      <c r="AA9462" s="72"/>
      <c r="AB9462" s="72"/>
      <c r="AC9462" s="72"/>
      <c r="AD9462" s="72"/>
      <c r="AE9462" s="72"/>
      <c r="AF9462" s="72"/>
      <c r="AG9462" s="72"/>
      <c r="AH9462" s="72"/>
      <c r="AI9462" s="72"/>
      <c r="AJ9462" s="72"/>
      <c r="AK9462" s="72"/>
    </row>
    <row r="9463" ht="14.25" customHeight="1">
      <c r="A9463" s="78">
        <v>9460.0</v>
      </c>
      <c r="C9463" s="78" t="str">
        <f>VLOOKUP(G9463,[1]Macrodata_CCF!$A$3:$D$55,4,FALSE)</f>
        <v>#ERROR!</v>
      </c>
      <c r="E9463" s="79" t="str">
        <f>VLOOKUP(G9463,[1]Macrodata_CCF!$A$3:$B$55,2,FALSE)</f>
        <v>#ERROR!</v>
      </c>
      <c r="F9463" s="78">
        <v>0.0</v>
      </c>
      <c r="G9463" s="80">
        <v>28.0</v>
      </c>
      <c r="H9463" s="81">
        <v>60080.0</v>
      </c>
      <c r="I9463" s="81">
        <v>120000.0</v>
      </c>
      <c r="J9463" s="81">
        <v>122400.0</v>
      </c>
      <c r="K9463" s="81">
        <v>120000.0</v>
      </c>
      <c r="L9463" s="82">
        <v>1.040053404539386</v>
      </c>
      <c r="N9463" s="83">
        <f t="shared" si="1"/>
        <v>1.040053405</v>
      </c>
      <c r="O9463" s="83">
        <f t="shared" si="2"/>
        <v>1</v>
      </c>
      <c r="Q9463" s="83">
        <f t="shared" si="3"/>
        <v>0.4993333333</v>
      </c>
      <c r="R9463" s="83">
        <f t="shared" si="4"/>
        <v>1.040053405</v>
      </c>
      <c r="S9463" s="83" t="b">
        <f t="shared" si="5"/>
        <v>0</v>
      </c>
      <c r="T9463" s="72"/>
      <c r="U9463" s="72"/>
      <c r="V9463" s="72"/>
      <c r="W9463" s="72"/>
      <c r="X9463" s="72"/>
      <c r="Y9463" s="72"/>
      <c r="Z9463" s="72"/>
      <c r="AA9463" s="72"/>
      <c r="AB9463" s="72"/>
      <c r="AC9463" s="72"/>
      <c r="AD9463" s="72"/>
      <c r="AE9463" s="72"/>
      <c r="AF9463" s="72"/>
      <c r="AG9463" s="72"/>
      <c r="AH9463" s="72"/>
      <c r="AI9463" s="72"/>
      <c r="AJ9463" s="72"/>
      <c r="AK9463" s="72"/>
    </row>
    <row r="9464" ht="14.25" customHeight="1">
      <c r="A9464" s="78">
        <v>9461.0</v>
      </c>
      <c r="C9464" s="78" t="str">
        <f>VLOOKUP(G9464,[1]Macrodata_CCF!$A$3:$D$55,4,FALSE)</f>
        <v>#ERROR!</v>
      </c>
      <c r="E9464" s="79" t="str">
        <f>VLOOKUP(G9464,[1]Macrodata_CCF!$A$3:$B$55,2,FALSE)</f>
        <v>#ERROR!</v>
      </c>
      <c r="F9464" s="78">
        <v>0.0</v>
      </c>
      <c r="G9464" s="80">
        <v>49.0</v>
      </c>
      <c r="H9464" s="81">
        <v>745850.0</v>
      </c>
      <c r="I9464" s="81">
        <v>850000.0</v>
      </c>
      <c r="J9464" s="81">
        <v>760430.0</v>
      </c>
      <c r="K9464" s="81">
        <v>850000.0</v>
      </c>
      <c r="L9464" s="82">
        <v>0.1399903984637542</v>
      </c>
      <c r="N9464" s="83">
        <f t="shared" si="1"/>
        <v>0.1399903985</v>
      </c>
      <c r="O9464" s="83">
        <f t="shared" si="2"/>
        <v>0.1399903985</v>
      </c>
      <c r="Q9464" s="83">
        <f t="shared" si="3"/>
        <v>0.1225294118</v>
      </c>
      <c r="R9464" s="83">
        <f t="shared" si="4"/>
        <v>0.1399903985</v>
      </c>
      <c r="S9464" s="83" t="b">
        <f t="shared" si="5"/>
        <v>0</v>
      </c>
      <c r="T9464" s="72"/>
      <c r="U9464" s="72"/>
      <c r="V9464" s="72"/>
      <c r="W9464" s="72"/>
      <c r="X9464" s="72"/>
      <c r="Y9464" s="72"/>
      <c r="Z9464" s="72"/>
      <c r="AA9464" s="72"/>
      <c r="AB9464" s="72"/>
      <c r="AC9464" s="72"/>
      <c r="AD9464" s="72"/>
      <c r="AE9464" s="72"/>
      <c r="AF9464" s="72"/>
      <c r="AG9464" s="72"/>
      <c r="AH9464" s="72"/>
      <c r="AI9464" s="72"/>
      <c r="AJ9464" s="72"/>
      <c r="AK9464" s="72"/>
    </row>
    <row r="9465" ht="14.25" customHeight="1">
      <c r="A9465" s="78">
        <v>9462.0</v>
      </c>
      <c r="C9465" s="78" t="str">
        <f>VLOOKUP(G9465,[1]Macrodata_CCF!$A$3:$D$55,4,FALSE)</f>
        <v>#ERROR!</v>
      </c>
      <c r="E9465" s="79" t="str">
        <f>VLOOKUP(G9465,[1]Macrodata_CCF!$A$3:$B$55,2,FALSE)</f>
        <v>#ERROR!</v>
      </c>
      <c r="F9465" s="78">
        <v>0.0</v>
      </c>
      <c r="G9465" s="80">
        <v>18.0</v>
      </c>
      <c r="H9465" s="81">
        <v>0.0</v>
      </c>
      <c r="I9465" s="81">
        <v>680000.0</v>
      </c>
      <c r="J9465" s="81">
        <v>129200.0</v>
      </c>
      <c r="K9465" s="81">
        <v>680000.0</v>
      </c>
      <c r="L9465" s="82">
        <v>0.19</v>
      </c>
      <c r="N9465" s="83">
        <f t="shared" si="1"/>
        <v>0.19</v>
      </c>
      <c r="O9465" s="83">
        <f t="shared" si="2"/>
        <v>0.19</v>
      </c>
      <c r="Q9465" s="83">
        <f t="shared" si="3"/>
        <v>1</v>
      </c>
      <c r="R9465" s="83">
        <f t="shared" si="4"/>
        <v>0.19</v>
      </c>
      <c r="S9465" s="83" t="b">
        <f t="shared" si="5"/>
        <v>0</v>
      </c>
      <c r="T9465" s="72"/>
      <c r="U9465" s="72"/>
      <c r="V9465" s="72"/>
      <c r="W9465" s="72"/>
      <c r="X9465" s="72"/>
      <c r="Y9465" s="72"/>
      <c r="Z9465" s="72"/>
      <c r="AA9465" s="72"/>
      <c r="AB9465" s="72"/>
      <c r="AC9465" s="72"/>
      <c r="AD9465" s="72"/>
      <c r="AE9465" s="72"/>
      <c r="AF9465" s="72"/>
      <c r="AG9465" s="72"/>
      <c r="AH9465" s="72"/>
      <c r="AI9465" s="72"/>
      <c r="AJ9465" s="72"/>
      <c r="AK9465" s="72"/>
    </row>
    <row r="9466" ht="14.25" customHeight="1">
      <c r="A9466" s="78">
        <v>9463.0</v>
      </c>
      <c r="C9466" s="78" t="str">
        <f>VLOOKUP(G9466,[1]Macrodata_CCF!$A$3:$D$55,4,FALSE)</f>
        <v>#ERROR!</v>
      </c>
      <c r="E9466" s="79" t="str">
        <f>VLOOKUP(G9466,[1]Macrodata_CCF!$A$3:$B$55,2,FALSE)</f>
        <v>#ERROR!</v>
      </c>
      <c r="F9466" s="78">
        <v>0.0</v>
      </c>
      <c r="G9466" s="80">
        <v>6.0</v>
      </c>
      <c r="H9466" s="81">
        <v>54140.0</v>
      </c>
      <c r="I9466" s="81">
        <v>340000.0</v>
      </c>
      <c r="J9466" s="81">
        <v>125605.0</v>
      </c>
      <c r="K9466" s="81">
        <v>340000.0</v>
      </c>
      <c r="L9466" s="82">
        <v>0.25</v>
      </c>
      <c r="N9466" s="83">
        <f t="shared" si="1"/>
        <v>0.25</v>
      </c>
      <c r="O9466" s="83">
        <f t="shared" si="2"/>
        <v>0.25</v>
      </c>
      <c r="Q9466" s="83">
        <f t="shared" si="3"/>
        <v>0.8407647059</v>
      </c>
      <c r="R9466" s="83">
        <f t="shared" si="4"/>
        <v>0.25</v>
      </c>
      <c r="S9466" s="83" t="b">
        <f t="shared" si="5"/>
        <v>0</v>
      </c>
      <c r="T9466" s="72"/>
      <c r="U9466" s="72"/>
      <c r="V9466" s="72"/>
      <c r="W9466" s="72"/>
      <c r="X9466" s="72"/>
      <c r="Y9466" s="72"/>
      <c r="Z9466" s="72"/>
      <c r="AA9466" s="72"/>
      <c r="AB9466" s="72"/>
      <c r="AC9466" s="72"/>
      <c r="AD9466" s="72"/>
      <c r="AE9466" s="72"/>
      <c r="AF9466" s="72"/>
      <c r="AG9466" s="72"/>
      <c r="AH9466" s="72"/>
      <c r="AI9466" s="72"/>
      <c r="AJ9466" s="72"/>
      <c r="AK9466" s="72"/>
    </row>
    <row r="9467" ht="14.25" customHeight="1">
      <c r="A9467" s="78">
        <v>9464.0</v>
      </c>
      <c r="C9467" s="78" t="str">
        <f>VLOOKUP(G9467,[1]Macrodata_CCF!$A$3:$D$55,4,FALSE)</f>
        <v>#ERROR!</v>
      </c>
      <c r="E9467" s="79" t="str">
        <f>VLOOKUP(G9467,[1]Macrodata_CCF!$A$3:$B$55,2,FALSE)</f>
        <v>#ERROR!</v>
      </c>
      <c r="F9467" s="78">
        <v>0.0</v>
      </c>
      <c r="G9467" s="80">
        <v>21.0</v>
      </c>
      <c r="H9467" s="81">
        <v>128445.0</v>
      </c>
      <c r="I9467" s="81">
        <v>450000.0</v>
      </c>
      <c r="J9467" s="81">
        <v>0.0</v>
      </c>
      <c r="K9467" s="81">
        <v>450000.0</v>
      </c>
      <c r="L9467" s="82">
        <v>-0.3994495498437282</v>
      </c>
      <c r="N9467" s="83">
        <f t="shared" si="1"/>
        <v>-0.3994495498</v>
      </c>
      <c r="O9467" s="83">
        <f t="shared" si="2"/>
        <v>0</v>
      </c>
      <c r="Q9467" s="83">
        <f t="shared" si="3"/>
        <v>0.7145666667</v>
      </c>
      <c r="R9467" s="83">
        <f t="shared" si="4"/>
        <v>-0.3994495498</v>
      </c>
      <c r="S9467" s="83" t="b">
        <f t="shared" si="5"/>
        <v>0</v>
      </c>
      <c r="T9467" s="72"/>
      <c r="U9467" s="72"/>
      <c r="V9467" s="72"/>
      <c r="W9467" s="72"/>
      <c r="X9467" s="72"/>
      <c r="Y9467" s="72"/>
      <c r="Z9467" s="72"/>
      <c r="AA9467" s="72"/>
      <c r="AB9467" s="72"/>
      <c r="AC9467" s="72"/>
      <c r="AD9467" s="72"/>
      <c r="AE9467" s="72"/>
      <c r="AF9467" s="72"/>
      <c r="AG9467" s="72"/>
      <c r="AH9467" s="72"/>
      <c r="AI9467" s="72"/>
      <c r="AJ9467" s="72"/>
      <c r="AK9467" s="72"/>
    </row>
    <row r="9468" ht="14.25" customHeight="1">
      <c r="A9468" s="78">
        <v>9465.0</v>
      </c>
      <c r="C9468" s="78" t="str">
        <f>VLOOKUP(G9468,[1]Macrodata_CCF!$A$3:$D$55,4,FALSE)</f>
        <v>#ERROR!</v>
      </c>
      <c r="E9468" s="79" t="str">
        <f>VLOOKUP(G9468,[1]Macrodata_CCF!$A$3:$B$55,2,FALSE)</f>
        <v>#ERROR!</v>
      </c>
      <c r="F9468" s="78">
        <v>0.0</v>
      </c>
      <c r="G9468" s="80">
        <v>22.0</v>
      </c>
      <c r="H9468" s="81">
        <v>406175.0</v>
      </c>
      <c r="I9468" s="81">
        <v>770000.0</v>
      </c>
      <c r="J9468" s="81">
        <v>464385.0</v>
      </c>
      <c r="K9468" s="81">
        <v>770000.0</v>
      </c>
      <c r="L9468" s="82">
        <v>0.1599945028516457</v>
      </c>
      <c r="N9468" s="83">
        <f t="shared" si="1"/>
        <v>0.1599945029</v>
      </c>
      <c r="O9468" s="83">
        <f t="shared" si="2"/>
        <v>0.1599945029</v>
      </c>
      <c r="Q9468" s="83">
        <f t="shared" si="3"/>
        <v>0.4725</v>
      </c>
      <c r="R9468" s="83">
        <f t="shared" si="4"/>
        <v>0.1599945029</v>
      </c>
      <c r="S9468" s="83" t="b">
        <f t="shared" si="5"/>
        <v>0</v>
      </c>
      <c r="T9468" s="72"/>
      <c r="U9468" s="72"/>
      <c r="V9468" s="72"/>
      <c r="W9468" s="72"/>
      <c r="X9468" s="72"/>
      <c r="Y9468" s="72"/>
      <c r="Z9468" s="72"/>
      <c r="AA9468" s="72"/>
      <c r="AB9468" s="72"/>
      <c r="AC9468" s="72"/>
      <c r="AD9468" s="72"/>
      <c r="AE9468" s="72"/>
      <c r="AF9468" s="72"/>
      <c r="AG9468" s="72"/>
      <c r="AH9468" s="72"/>
      <c r="AI9468" s="72"/>
      <c r="AJ9468" s="72"/>
      <c r="AK9468" s="72"/>
    </row>
    <row r="9469" ht="14.25" customHeight="1">
      <c r="A9469" s="78">
        <v>9466.0</v>
      </c>
      <c r="C9469" s="78" t="str">
        <f>VLOOKUP(G9469,[1]Macrodata_CCF!$A$3:$D$55,4,FALSE)</f>
        <v>#ERROR!</v>
      </c>
      <c r="E9469" s="79" t="str">
        <f>VLOOKUP(G9469,[1]Macrodata_CCF!$A$3:$B$55,2,FALSE)</f>
        <v>#ERROR!</v>
      </c>
      <c r="F9469" s="78">
        <v>0.0</v>
      </c>
      <c r="G9469" s="80">
        <v>28.0</v>
      </c>
      <c r="H9469" s="81">
        <v>91570.0</v>
      </c>
      <c r="I9469" s="81">
        <v>180000.0</v>
      </c>
      <c r="J9469" s="81">
        <v>104835.0</v>
      </c>
      <c r="K9469" s="81">
        <v>180000.0</v>
      </c>
      <c r="L9469" s="82">
        <v>0.1500056541897546</v>
      </c>
      <c r="N9469" s="83">
        <f t="shared" si="1"/>
        <v>0.1500056542</v>
      </c>
      <c r="O9469" s="83">
        <f t="shared" si="2"/>
        <v>0.1500056542</v>
      </c>
      <c r="Q9469" s="83">
        <f t="shared" si="3"/>
        <v>0.4912777778</v>
      </c>
      <c r="R9469" s="83">
        <f t="shared" si="4"/>
        <v>0.1500056542</v>
      </c>
      <c r="S9469" s="83" t="b">
        <f t="shared" si="5"/>
        <v>0</v>
      </c>
      <c r="T9469" s="72"/>
      <c r="U9469" s="72"/>
      <c r="V9469" s="72"/>
      <c r="W9469" s="72"/>
      <c r="X9469" s="72"/>
      <c r="Y9469" s="72"/>
      <c r="Z9469" s="72"/>
      <c r="AA9469" s="72"/>
      <c r="AB9469" s="72"/>
      <c r="AC9469" s="72"/>
      <c r="AD9469" s="72"/>
      <c r="AE9469" s="72"/>
      <c r="AF9469" s="72"/>
      <c r="AG9469" s="72"/>
      <c r="AH9469" s="72"/>
      <c r="AI9469" s="72"/>
      <c r="AJ9469" s="72"/>
      <c r="AK9469" s="72"/>
    </row>
    <row r="9470" ht="14.25" customHeight="1">
      <c r="A9470" s="78">
        <v>9467.0</v>
      </c>
      <c r="C9470" s="78" t="str">
        <f>VLOOKUP(G9470,[1]Macrodata_CCF!$A$3:$D$55,4,FALSE)</f>
        <v>#ERROR!</v>
      </c>
      <c r="E9470" s="79" t="str">
        <f>VLOOKUP(G9470,[1]Macrodata_CCF!$A$3:$B$55,2,FALSE)</f>
        <v>#ERROR!</v>
      </c>
      <c r="F9470" s="78">
        <v>0.0</v>
      </c>
      <c r="G9470" s="80">
        <v>28.0</v>
      </c>
      <c r="H9470" s="81">
        <v>684685.0</v>
      </c>
      <c r="I9470" s="81">
        <v>710000.0</v>
      </c>
      <c r="J9470" s="81">
        <v>688990.0</v>
      </c>
      <c r="K9470" s="81">
        <v>710000.0</v>
      </c>
      <c r="L9470" s="82">
        <v>0.1700572782935019</v>
      </c>
      <c r="N9470" s="83">
        <f t="shared" si="1"/>
        <v>0.1700572783</v>
      </c>
      <c r="O9470" s="83">
        <f t="shared" si="2"/>
        <v>0.1700572783</v>
      </c>
      <c r="Q9470" s="83">
        <f t="shared" si="3"/>
        <v>0.03565492958</v>
      </c>
      <c r="R9470" s="83">
        <f t="shared" si="4"/>
        <v>0.006063380282</v>
      </c>
      <c r="S9470" s="83" t="b">
        <f t="shared" si="5"/>
        <v>0</v>
      </c>
      <c r="T9470" s="72"/>
      <c r="U9470" s="72"/>
      <c r="V9470" s="72"/>
      <c r="W9470" s="72"/>
      <c r="X9470" s="72"/>
      <c r="Y9470" s="72"/>
      <c r="Z9470" s="72"/>
      <c r="AA9470" s="72"/>
      <c r="AB9470" s="72"/>
      <c r="AC9470" s="72"/>
      <c r="AD9470" s="72"/>
      <c r="AE9470" s="72"/>
      <c r="AF9470" s="72"/>
      <c r="AG9470" s="72"/>
      <c r="AH9470" s="72"/>
      <c r="AI9470" s="72"/>
      <c r="AJ9470" s="72"/>
      <c r="AK9470" s="72"/>
    </row>
    <row r="9471" ht="14.25" customHeight="1">
      <c r="A9471" s="78">
        <v>9468.0</v>
      </c>
      <c r="C9471" s="78" t="str">
        <f>VLOOKUP(G9471,[1]Macrodata_CCF!$A$3:$D$55,4,FALSE)</f>
        <v>#ERROR!</v>
      </c>
      <c r="E9471" s="79" t="str">
        <f>VLOOKUP(G9471,[1]Macrodata_CCF!$A$3:$B$55,2,FALSE)</f>
        <v>#ERROR!</v>
      </c>
      <c r="F9471" s="78">
        <v>0.0</v>
      </c>
      <c r="G9471" s="80">
        <v>44.0</v>
      </c>
      <c r="H9471" s="81">
        <v>77180.0</v>
      </c>
      <c r="I9471" s="81">
        <v>430000.0</v>
      </c>
      <c r="J9471" s="81">
        <v>130105.0</v>
      </c>
      <c r="K9471" s="81">
        <v>430000.0</v>
      </c>
      <c r="L9471" s="82">
        <v>0.1500056686128904</v>
      </c>
      <c r="N9471" s="83">
        <f t="shared" si="1"/>
        <v>0.1500056686</v>
      </c>
      <c r="O9471" s="83">
        <f t="shared" si="2"/>
        <v>0.1500056686</v>
      </c>
      <c r="Q9471" s="83">
        <f t="shared" si="3"/>
        <v>0.8205116279</v>
      </c>
      <c r="R9471" s="83">
        <f t="shared" si="4"/>
        <v>0.1500056686</v>
      </c>
      <c r="S9471" s="83" t="b">
        <f t="shared" si="5"/>
        <v>0</v>
      </c>
      <c r="T9471" s="72"/>
      <c r="U9471" s="72"/>
      <c r="V9471" s="72"/>
      <c r="W9471" s="72"/>
      <c r="X9471" s="72"/>
      <c r="Y9471" s="72"/>
      <c r="Z9471" s="72"/>
      <c r="AA9471" s="72"/>
      <c r="AB9471" s="72"/>
      <c r="AC9471" s="72"/>
      <c r="AD9471" s="72"/>
      <c r="AE9471" s="72"/>
      <c r="AF9471" s="72"/>
      <c r="AG9471" s="72"/>
      <c r="AH9471" s="72"/>
      <c r="AI9471" s="72"/>
      <c r="AJ9471" s="72"/>
      <c r="AK9471" s="72"/>
    </row>
    <row r="9472" ht="14.25" customHeight="1">
      <c r="A9472" s="78">
        <v>9469.0</v>
      </c>
      <c r="C9472" s="78" t="str">
        <f>VLOOKUP(G9472,[1]Macrodata_CCF!$A$3:$D$55,4,FALSE)</f>
        <v>#ERROR!</v>
      </c>
      <c r="E9472" s="79" t="str">
        <f>VLOOKUP(G9472,[1]Macrodata_CCF!$A$3:$B$55,2,FALSE)</f>
        <v>#ERROR!</v>
      </c>
      <c r="F9472" s="78">
        <v>1.0</v>
      </c>
      <c r="G9472" s="80">
        <v>32.0</v>
      </c>
      <c r="H9472" s="81">
        <v>416950.0</v>
      </c>
      <c r="I9472" s="81">
        <v>750000.0</v>
      </c>
      <c r="J9472" s="81">
        <v>586805.0</v>
      </c>
      <c r="K9472" s="81">
        <v>750000.0</v>
      </c>
      <c r="L9472" s="82">
        <v>0.5099984987239153</v>
      </c>
      <c r="N9472" s="83">
        <f t="shared" si="1"/>
        <v>0.5099984987</v>
      </c>
      <c r="O9472" s="83">
        <f t="shared" si="2"/>
        <v>0.5099984987</v>
      </c>
      <c r="Q9472" s="83">
        <f t="shared" si="3"/>
        <v>0.4440666667</v>
      </c>
      <c r="R9472" s="83">
        <f t="shared" si="4"/>
        <v>0.5099984987</v>
      </c>
      <c r="S9472" s="83" t="b">
        <f t="shared" si="5"/>
        <v>0</v>
      </c>
      <c r="T9472" s="72"/>
      <c r="U9472" s="72"/>
      <c r="V9472" s="72"/>
      <c r="W9472" s="72"/>
      <c r="X9472" s="72"/>
      <c r="Y9472" s="72"/>
      <c r="Z9472" s="72"/>
      <c r="AA9472" s="72"/>
      <c r="AB9472" s="72"/>
      <c r="AC9472" s="72"/>
      <c r="AD9472" s="72"/>
      <c r="AE9472" s="72"/>
      <c r="AF9472" s="72"/>
      <c r="AG9472" s="72"/>
      <c r="AH9472" s="72"/>
      <c r="AI9472" s="72"/>
      <c r="AJ9472" s="72"/>
      <c r="AK9472" s="72"/>
    </row>
    <row r="9473" ht="14.25" customHeight="1">
      <c r="A9473" s="78">
        <v>9470.0</v>
      </c>
      <c r="C9473" s="78" t="str">
        <f>VLOOKUP(G9473,[1]Macrodata_CCF!$A$3:$D$55,4,FALSE)</f>
        <v>#ERROR!</v>
      </c>
      <c r="E9473" s="79" t="str">
        <f>VLOOKUP(G9473,[1]Macrodata_CCF!$A$3:$B$55,2,FALSE)</f>
        <v>#ERROR!</v>
      </c>
      <c r="F9473" s="78">
        <v>0.0</v>
      </c>
      <c r="G9473" s="80">
        <v>47.0</v>
      </c>
      <c r="H9473" s="81">
        <v>71245.0</v>
      </c>
      <c r="I9473" s="81">
        <v>260000.0</v>
      </c>
      <c r="J9473" s="81">
        <v>97670.0</v>
      </c>
      <c r="K9473" s="81">
        <v>442000.0</v>
      </c>
      <c r="L9473" s="82">
        <v>0.1399962914889672</v>
      </c>
      <c r="N9473" s="83">
        <f t="shared" si="1"/>
        <v>0.1399962915</v>
      </c>
      <c r="O9473" s="83">
        <f t="shared" si="2"/>
        <v>0.1399962915</v>
      </c>
      <c r="Q9473" s="83">
        <f t="shared" si="3"/>
        <v>0.7259807692</v>
      </c>
      <c r="R9473" s="83">
        <f t="shared" si="4"/>
        <v>0.1399962915</v>
      </c>
      <c r="S9473" s="83" t="b">
        <f t="shared" si="5"/>
        <v>0</v>
      </c>
      <c r="T9473" s="72"/>
      <c r="U9473" s="72"/>
      <c r="V9473" s="72"/>
      <c r="W9473" s="72"/>
      <c r="X9473" s="72"/>
      <c r="Y9473" s="72"/>
      <c r="Z9473" s="72"/>
      <c r="AA9473" s="72"/>
      <c r="AB9473" s="72"/>
      <c r="AC9473" s="72"/>
      <c r="AD9473" s="72"/>
      <c r="AE9473" s="72"/>
      <c r="AF9473" s="72"/>
      <c r="AG9473" s="72"/>
      <c r="AH9473" s="72"/>
      <c r="AI9473" s="72"/>
      <c r="AJ9473" s="72"/>
      <c r="AK9473" s="72"/>
    </row>
    <row r="9474" ht="14.25" customHeight="1">
      <c r="A9474" s="78">
        <v>9471.0</v>
      </c>
      <c r="C9474" s="78" t="str">
        <f>VLOOKUP(G9474,[1]Macrodata_CCF!$A$3:$D$55,4,FALSE)</f>
        <v>#ERROR!</v>
      </c>
      <c r="E9474" s="79" t="str">
        <f>VLOOKUP(G9474,[1]Macrodata_CCF!$A$3:$B$55,2,FALSE)</f>
        <v>#ERROR!</v>
      </c>
      <c r="F9474" s="78">
        <v>0.0</v>
      </c>
      <c r="G9474" s="80">
        <v>42.0</v>
      </c>
      <c r="H9474" s="81">
        <v>85040.0</v>
      </c>
      <c r="I9474" s="81">
        <v>650000.0</v>
      </c>
      <c r="J9474" s="81">
        <v>231930.0</v>
      </c>
      <c r="K9474" s="81">
        <v>650000.0</v>
      </c>
      <c r="L9474" s="82">
        <v>0.2600007080147267</v>
      </c>
      <c r="N9474" s="83">
        <f t="shared" si="1"/>
        <v>0.260000708</v>
      </c>
      <c r="O9474" s="83">
        <f t="shared" si="2"/>
        <v>0.260000708</v>
      </c>
      <c r="Q9474" s="83">
        <f t="shared" si="3"/>
        <v>0.8691692308</v>
      </c>
      <c r="R9474" s="83">
        <f t="shared" si="4"/>
        <v>0.260000708</v>
      </c>
      <c r="S9474" s="83" t="b">
        <f t="shared" si="5"/>
        <v>0</v>
      </c>
      <c r="T9474" s="72"/>
      <c r="U9474" s="72"/>
      <c r="V9474" s="72"/>
      <c r="W9474" s="72"/>
      <c r="X9474" s="72"/>
      <c r="Y9474" s="72"/>
      <c r="Z9474" s="72"/>
      <c r="AA9474" s="72"/>
      <c r="AB9474" s="72"/>
      <c r="AC9474" s="72"/>
      <c r="AD9474" s="72"/>
      <c r="AE9474" s="72"/>
      <c r="AF9474" s="72"/>
      <c r="AG9474" s="72"/>
      <c r="AH9474" s="72"/>
      <c r="AI9474" s="72"/>
      <c r="AJ9474" s="72"/>
      <c r="AK9474" s="72"/>
    </row>
    <row r="9475" ht="14.25" customHeight="1">
      <c r="A9475" s="78">
        <v>9472.0</v>
      </c>
      <c r="C9475" s="78" t="str">
        <f>VLOOKUP(G9475,[1]Macrodata_CCF!$A$3:$D$55,4,FALSE)</f>
        <v>#ERROR!</v>
      </c>
      <c r="E9475" s="79" t="str">
        <f>VLOOKUP(G9475,[1]Macrodata_CCF!$A$3:$B$55,2,FALSE)</f>
        <v>#ERROR!</v>
      </c>
      <c r="F9475" s="78">
        <v>0.0</v>
      </c>
      <c r="G9475" s="80">
        <v>26.0</v>
      </c>
      <c r="H9475" s="81">
        <v>639460.0</v>
      </c>
      <c r="I9475" s="81">
        <v>740000.0</v>
      </c>
      <c r="J9475" s="81">
        <v>658565.0</v>
      </c>
      <c r="K9475" s="81">
        <v>1184000.0</v>
      </c>
      <c r="L9475" s="82">
        <v>0.1900238710960812</v>
      </c>
      <c r="N9475" s="83">
        <f t="shared" si="1"/>
        <v>0.1900238711</v>
      </c>
      <c r="O9475" s="83">
        <f t="shared" si="2"/>
        <v>0.1900238711</v>
      </c>
      <c r="Q9475" s="83">
        <f t="shared" si="3"/>
        <v>0.1358648649</v>
      </c>
      <c r="R9475" s="83">
        <f t="shared" si="4"/>
        <v>0.1900238711</v>
      </c>
      <c r="S9475" s="83" t="b">
        <f t="shared" si="5"/>
        <v>0</v>
      </c>
      <c r="T9475" s="72"/>
      <c r="U9475" s="72"/>
      <c r="V9475" s="72"/>
      <c r="W9475" s="72"/>
      <c r="X9475" s="72"/>
      <c r="Y9475" s="72"/>
      <c r="Z9475" s="72"/>
      <c r="AA9475" s="72"/>
      <c r="AB9475" s="72"/>
      <c r="AC9475" s="72"/>
      <c r="AD9475" s="72"/>
      <c r="AE9475" s="72"/>
      <c r="AF9475" s="72"/>
      <c r="AG9475" s="72"/>
      <c r="AH9475" s="72"/>
      <c r="AI9475" s="72"/>
      <c r="AJ9475" s="72"/>
      <c r="AK9475" s="72"/>
    </row>
    <row r="9476" ht="14.25" customHeight="1">
      <c r="A9476" s="78">
        <v>9473.0</v>
      </c>
      <c r="C9476" s="78" t="str">
        <f>VLOOKUP(G9476,[1]Macrodata_CCF!$A$3:$D$55,4,FALSE)</f>
        <v>#ERROR!</v>
      </c>
      <c r="E9476" s="79" t="str">
        <f>VLOOKUP(G9476,[1]Macrodata_CCF!$A$3:$B$55,2,FALSE)</f>
        <v>#ERROR!</v>
      </c>
      <c r="F9476" s="78">
        <v>0.0</v>
      </c>
      <c r="G9476" s="80">
        <v>1.0</v>
      </c>
      <c r="H9476" s="81">
        <v>0.0</v>
      </c>
      <c r="I9476" s="81">
        <v>90000.0</v>
      </c>
      <c r="J9476" s="81">
        <v>0.0</v>
      </c>
      <c r="K9476" s="81">
        <v>90000.0</v>
      </c>
      <c r="L9476" s="82">
        <v>0.0</v>
      </c>
      <c r="N9476" s="83">
        <f t="shared" si="1"/>
        <v>0</v>
      </c>
      <c r="O9476" s="83">
        <f t="shared" si="2"/>
        <v>0</v>
      </c>
      <c r="Q9476" s="83">
        <f t="shared" si="3"/>
        <v>1</v>
      </c>
      <c r="R9476" s="83">
        <f t="shared" si="4"/>
        <v>0</v>
      </c>
      <c r="S9476" s="83" t="b">
        <f t="shared" si="5"/>
        <v>0</v>
      </c>
      <c r="T9476" s="72"/>
      <c r="U9476" s="72"/>
      <c r="V9476" s="72"/>
      <c r="W9476" s="72"/>
      <c r="X9476" s="72"/>
      <c r="Y9476" s="72"/>
      <c r="Z9476" s="72"/>
      <c r="AA9476" s="72"/>
      <c r="AB9476" s="72"/>
      <c r="AC9476" s="72"/>
      <c r="AD9476" s="72"/>
      <c r="AE9476" s="72"/>
      <c r="AF9476" s="72"/>
      <c r="AG9476" s="72"/>
      <c r="AH9476" s="72"/>
      <c r="AI9476" s="72"/>
      <c r="AJ9476" s="72"/>
      <c r="AK9476" s="72"/>
    </row>
    <row r="9477" ht="14.25" customHeight="1">
      <c r="A9477" s="78">
        <v>9474.0</v>
      </c>
      <c r="C9477" s="78" t="str">
        <f>VLOOKUP(G9477,[1]Macrodata_CCF!$A$3:$D$55,4,FALSE)</f>
        <v>#ERROR!</v>
      </c>
      <c r="E9477" s="79" t="str">
        <f>VLOOKUP(G9477,[1]Macrodata_CCF!$A$3:$B$55,2,FALSE)</f>
        <v>#ERROR!</v>
      </c>
      <c r="F9477" s="78">
        <v>0.0</v>
      </c>
      <c r="G9477" s="80">
        <v>43.0</v>
      </c>
      <c r="H9477" s="81">
        <v>234405.0</v>
      </c>
      <c r="I9477" s="81">
        <v>400000.0</v>
      </c>
      <c r="J9477" s="81">
        <v>264210.0</v>
      </c>
      <c r="K9477" s="81">
        <v>400000.0</v>
      </c>
      <c r="L9477" s="82">
        <v>0.1799873184576829</v>
      </c>
      <c r="N9477" s="83">
        <f t="shared" si="1"/>
        <v>0.1799873185</v>
      </c>
      <c r="O9477" s="83">
        <f t="shared" si="2"/>
        <v>0.1799873185</v>
      </c>
      <c r="Q9477" s="83">
        <f t="shared" si="3"/>
        <v>0.4139875</v>
      </c>
      <c r="R9477" s="83">
        <f t="shared" si="4"/>
        <v>0.1799873185</v>
      </c>
      <c r="S9477" s="83" t="b">
        <f t="shared" si="5"/>
        <v>0</v>
      </c>
      <c r="T9477" s="72"/>
      <c r="U9477" s="72"/>
      <c r="V9477" s="72"/>
      <c r="W9477" s="72"/>
      <c r="X9477" s="72"/>
      <c r="Y9477" s="72"/>
      <c r="Z9477" s="72"/>
      <c r="AA9477" s="72"/>
      <c r="AB9477" s="72"/>
      <c r="AC9477" s="72"/>
      <c r="AD9477" s="72"/>
      <c r="AE9477" s="72"/>
      <c r="AF9477" s="72"/>
      <c r="AG9477" s="72"/>
      <c r="AH9477" s="72"/>
      <c r="AI9477" s="72"/>
      <c r="AJ9477" s="72"/>
      <c r="AK9477" s="72"/>
    </row>
    <row r="9478" ht="14.25" customHeight="1">
      <c r="A9478" s="78">
        <v>9475.0</v>
      </c>
      <c r="C9478" s="78" t="str">
        <f>VLOOKUP(G9478,[1]Macrodata_CCF!$A$3:$D$55,4,FALSE)</f>
        <v>#ERROR!</v>
      </c>
      <c r="E9478" s="79" t="str">
        <f>VLOOKUP(G9478,[1]Macrodata_CCF!$A$3:$B$55,2,FALSE)</f>
        <v>#ERROR!</v>
      </c>
      <c r="F9478" s="78">
        <v>0.0</v>
      </c>
      <c r="G9478" s="80">
        <v>22.0</v>
      </c>
      <c r="H9478" s="81">
        <v>412400.0</v>
      </c>
      <c r="I9478" s="81">
        <v>570000.0</v>
      </c>
      <c r="J9478" s="81">
        <v>434465.0</v>
      </c>
      <c r="K9478" s="81">
        <v>570000.0</v>
      </c>
      <c r="L9478" s="82">
        <v>0.140006345177665</v>
      </c>
      <c r="N9478" s="83">
        <f t="shared" si="1"/>
        <v>0.1400063452</v>
      </c>
      <c r="O9478" s="83">
        <f t="shared" si="2"/>
        <v>0.1400063452</v>
      </c>
      <c r="Q9478" s="83">
        <f t="shared" si="3"/>
        <v>0.2764912281</v>
      </c>
      <c r="R9478" s="83">
        <f t="shared" si="4"/>
        <v>0.1400063452</v>
      </c>
      <c r="S9478" s="83" t="b">
        <f t="shared" si="5"/>
        <v>0</v>
      </c>
      <c r="T9478" s="72"/>
      <c r="U9478" s="72"/>
      <c r="V9478" s="72"/>
      <c r="W9478" s="72"/>
      <c r="X9478" s="72"/>
      <c r="Y9478" s="72"/>
      <c r="Z9478" s="72"/>
      <c r="AA9478" s="72"/>
      <c r="AB9478" s="72"/>
      <c r="AC9478" s="72"/>
      <c r="AD9478" s="72"/>
      <c r="AE9478" s="72"/>
      <c r="AF9478" s="72"/>
      <c r="AG9478" s="72"/>
      <c r="AH9478" s="72"/>
      <c r="AI9478" s="72"/>
      <c r="AJ9478" s="72"/>
      <c r="AK9478" s="72"/>
    </row>
    <row r="9479" ht="14.25" customHeight="1">
      <c r="A9479" s="78">
        <v>9476.0</v>
      </c>
      <c r="C9479" s="78" t="str">
        <f>VLOOKUP(G9479,[1]Macrodata_CCF!$A$3:$D$55,4,FALSE)</f>
        <v>#ERROR!</v>
      </c>
      <c r="E9479" s="79" t="str">
        <f>VLOOKUP(G9479,[1]Macrodata_CCF!$A$3:$B$55,2,FALSE)</f>
        <v>#ERROR!</v>
      </c>
      <c r="F9479" s="78">
        <v>1.0</v>
      </c>
      <c r="G9479" s="80">
        <v>5.0</v>
      </c>
      <c r="H9479" s="81">
        <v>67740.0</v>
      </c>
      <c r="I9479" s="81">
        <v>190000.0</v>
      </c>
      <c r="J9479" s="81">
        <v>132540.0</v>
      </c>
      <c r="K9479" s="81">
        <v>190000.0</v>
      </c>
      <c r="L9479" s="82">
        <v>0.5300179944380827</v>
      </c>
      <c r="N9479" s="83">
        <f t="shared" si="1"/>
        <v>0.5300179944</v>
      </c>
      <c r="O9479" s="83">
        <f t="shared" si="2"/>
        <v>0.5300179944</v>
      </c>
      <c r="Q9479" s="83">
        <f t="shared" si="3"/>
        <v>0.6434736842</v>
      </c>
      <c r="R9479" s="83">
        <f t="shared" si="4"/>
        <v>0.5300179944</v>
      </c>
      <c r="S9479" s="83" t="b">
        <f t="shared" si="5"/>
        <v>0</v>
      </c>
      <c r="T9479" s="72"/>
      <c r="U9479" s="72"/>
      <c r="V9479" s="72"/>
      <c r="W9479" s="72"/>
      <c r="X9479" s="72"/>
      <c r="Y9479" s="72"/>
      <c r="Z9479" s="72"/>
      <c r="AA9479" s="72"/>
      <c r="AB9479" s="72"/>
      <c r="AC9479" s="72"/>
      <c r="AD9479" s="72"/>
      <c r="AE9479" s="72"/>
      <c r="AF9479" s="72"/>
      <c r="AG9479" s="72"/>
      <c r="AH9479" s="72"/>
      <c r="AI9479" s="72"/>
      <c r="AJ9479" s="72"/>
      <c r="AK9479" s="72"/>
    </row>
    <row r="9480" ht="14.25" customHeight="1">
      <c r="A9480" s="78">
        <v>9477.0</v>
      </c>
      <c r="C9480" s="78" t="str">
        <f>VLOOKUP(G9480,[1]Macrodata_CCF!$A$3:$D$55,4,FALSE)</f>
        <v>#ERROR!</v>
      </c>
      <c r="E9480" s="79" t="str">
        <f>VLOOKUP(G9480,[1]Macrodata_CCF!$A$3:$B$55,2,FALSE)</f>
        <v>#ERROR!</v>
      </c>
      <c r="F9480" s="78">
        <v>0.0</v>
      </c>
      <c r="G9480" s="80">
        <v>42.0</v>
      </c>
      <c r="H9480" s="81">
        <v>406860.0</v>
      </c>
      <c r="I9480" s="81">
        <v>540000.0</v>
      </c>
      <c r="J9480" s="81">
        <v>438815.0</v>
      </c>
      <c r="K9480" s="81">
        <v>540000.0</v>
      </c>
      <c r="L9480" s="82">
        <v>0.2400105152471083</v>
      </c>
      <c r="N9480" s="83">
        <f t="shared" si="1"/>
        <v>0.2400105152</v>
      </c>
      <c r="O9480" s="83">
        <f t="shared" si="2"/>
        <v>0.2400105152</v>
      </c>
      <c r="Q9480" s="83">
        <f t="shared" si="3"/>
        <v>0.2465555556</v>
      </c>
      <c r="R9480" s="83">
        <f t="shared" si="4"/>
        <v>0.2400105152</v>
      </c>
      <c r="S9480" s="83" t="b">
        <f t="shared" si="5"/>
        <v>0</v>
      </c>
      <c r="T9480" s="72"/>
      <c r="U9480" s="72"/>
      <c r="V9480" s="72"/>
      <c r="W9480" s="72"/>
      <c r="X9480" s="72"/>
      <c r="Y9480" s="72"/>
      <c r="Z9480" s="72"/>
      <c r="AA9480" s="72"/>
      <c r="AB9480" s="72"/>
      <c r="AC9480" s="72"/>
      <c r="AD9480" s="72"/>
      <c r="AE9480" s="72"/>
      <c r="AF9480" s="72"/>
      <c r="AG9480" s="72"/>
      <c r="AH9480" s="72"/>
      <c r="AI9480" s="72"/>
      <c r="AJ9480" s="72"/>
      <c r="AK9480" s="72"/>
    </row>
    <row r="9481" ht="14.25" customHeight="1">
      <c r="A9481" s="78">
        <v>9478.0</v>
      </c>
      <c r="C9481" s="78" t="str">
        <f>VLOOKUP(G9481,[1]Macrodata_CCF!$A$3:$D$55,4,FALSE)</f>
        <v>#ERROR!</v>
      </c>
      <c r="E9481" s="79" t="str">
        <f>VLOOKUP(G9481,[1]Macrodata_CCF!$A$3:$B$55,2,FALSE)</f>
        <v>#ERROR!</v>
      </c>
      <c r="F9481" s="78">
        <v>0.0</v>
      </c>
      <c r="G9481" s="80">
        <v>37.0</v>
      </c>
      <c r="H9481" s="81">
        <v>0.0</v>
      </c>
      <c r="I9481" s="81">
        <v>960000.0</v>
      </c>
      <c r="J9481" s="81">
        <v>105600.0</v>
      </c>
      <c r="K9481" s="81">
        <v>960000.0</v>
      </c>
      <c r="L9481" s="82">
        <v>0.11</v>
      </c>
      <c r="N9481" s="83">
        <f t="shared" si="1"/>
        <v>0.11</v>
      </c>
      <c r="O9481" s="83">
        <f t="shared" si="2"/>
        <v>0.11</v>
      </c>
      <c r="Q9481" s="83">
        <f t="shared" si="3"/>
        <v>1</v>
      </c>
      <c r="R9481" s="83">
        <f t="shared" si="4"/>
        <v>0.11</v>
      </c>
      <c r="S9481" s="83" t="b">
        <f t="shared" si="5"/>
        <v>0</v>
      </c>
      <c r="T9481" s="72"/>
      <c r="U9481" s="72"/>
      <c r="V9481" s="72"/>
      <c r="W9481" s="72"/>
      <c r="X9481" s="72"/>
      <c r="Y9481" s="72"/>
      <c r="Z9481" s="72"/>
      <c r="AA9481" s="72"/>
      <c r="AB9481" s="72"/>
      <c r="AC9481" s="72"/>
      <c r="AD9481" s="72"/>
      <c r="AE9481" s="72"/>
      <c r="AF9481" s="72"/>
      <c r="AG9481" s="72"/>
      <c r="AH9481" s="72"/>
      <c r="AI9481" s="72"/>
      <c r="AJ9481" s="72"/>
      <c r="AK9481" s="72"/>
    </row>
    <row r="9482" ht="14.25" customHeight="1">
      <c r="A9482" s="78">
        <v>9479.0</v>
      </c>
      <c r="C9482" s="78" t="str">
        <f>VLOOKUP(G9482,[1]Macrodata_CCF!$A$3:$D$55,4,FALSE)</f>
        <v>#ERROR!</v>
      </c>
      <c r="E9482" s="79" t="str">
        <f>VLOOKUP(G9482,[1]Macrodata_CCF!$A$3:$B$55,2,FALSE)</f>
        <v>#ERROR!</v>
      </c>
      <c r="F9482" s="78">
        <v>0.0</v>
      </c>
      <c r="G9482" s="80">
        <v>13.0</v>
      </c>
      <c r="H9482" s="81">
        <v>67675.0</v>
      </c>
      <c r="I9482" s="81">
        <v>690000.0</v>
      </c>
      <c r="J9482" s="81">
        <v>0.0</v>
      </c>
      <c r="K9482" s="81">
        <v>690000.0</v>
      </c>
      <c r="L9482" s="82">
        <v>-0.108745430442293</v>
      </c>
      <c r="N9482" s="83">
        <f t="shared" si="1"/>
        <v>-0.1087454304</v>
      </c>
      <c r="O9482" s="83">
        <f t="shared" si="2"/>
        <v>0</v>
      </c>
      <c r="Q9482" s="83">
        <f t="shared" si="3"/>
        <v>0.9019202899</v>
      </c>
      <c r="R9482" s="83">
        <f t="shared" si="4"/>
        <v>-0.1087454304</v>
      </c>
      <c r="S9482" s="83" t="b">
        <f t="shared" si="5"/>
        <v>0</v>
      </c>
      <c r="T9482" s="72"/>
      <c r="U9482" s="72"/>
      <c r="V9482" s="72"/>
      <c r="W9482" s="72"/>
      <c r="X9482" s="72"/>
      <c r="Y9482" s="72"/>
      <c r="Z9482" s="72"/>
      <c r="AA9482" s="72"/>
      <c r="AB9482" s="72"/>
      <c r="AC9482" s="72"/>
      <c r="AD9482" s="72"/>
      <c r="AE9482" s="72"/>
      <c r="AF9482" s="72"/>
      <c r="AG9482" s="72"/>
      <c r="AH9482" s="72"/>
      <c r="AI9482" s="72"/>
      <c r="AJ9482" s="72"/>
      <c r="AK9482" s="72"/>
    </row>
    <row r="9483" ht="14.25" customHeight="1">
      <c r="A9483" s="78">
        <v>9480.0</v>
      </c>
      <c r="C9483" s="78" t="str">
        <f>VLOOKUP(G9483,[1]Macrodata_CCF!$A$3:$D$55,4,FALSE)</f>
        <v>#ERROR!</v>
      </c>
      <c r="E9483" s="79" t="str">
        <f>VLOOKUP(G9483,[1]Macrodata_CCF!$A$3:$B$55,2,FALSE)</f>
        <v>#ERROR!</v>
      </c>
      <c r="F9483" s="78">
        <v>0.0</v>
      </c>
      <c r="G9483" s="80">
        <v>30.0</v>
      </c>
      <c r="H9483" s="81">
        <v>0.0</v>
      </c>
      <c r="I9483" s="81">
        <v>160000.0</v>
      </c>
      <c r="J9483" s="81">
        <v>24000.0</v>
      </c>
      <c r="K9483" s="81">
        <v>160000.0</v>
      </c>
      <c r="L9483" s="82">
        <v>0.15</v>
      </c>
      <c r="N9483" s="83">
        <f t="shared" si="1"/>
        <v>0.15</v>
      </c>
      <c r="O9483" s="83">
        <f t="shared" si="2"/>
        <v>0.15</v>
      </c>
      <c r="Q9483" s="83">
        <f t="shared" si="3"/>
        <v>1</v>
      </c>
      <c r="R9483" s="83">
        <f t="shared" si="4"/>
        <v>0.15</v>
      </c>
      <c r="S9483" s="83" t="b">
        <f t="shared" si="5"/>
        <v>0</v>
      </c>
      <c r="T9483" s="72"/>
      <c r="U9483" s="72"/>
      <c r="V9483" s="72"/>
      <c r="W9483" s="72"/>
      <c r="X9483" s="72"/>
      <c r="Y9483" s="72"/>
      <c r="Z9483" s="72"/>
      <c r="AA9483" s="72"/>
      <c r="AB9483" s="72"/>
      <c r="AC9483" s="72"/>
      <c r="AD9483" s="72"/>
      <c r="AE9483" s="72"/>
      <c r="AF9483" s="72"/>
      <c r="AG9483" s="72"/>
      <c r="AH9483" s="72"/>
      <c r="AI9483" s="72"/>
      <c r="AJ9483" s="72"/>
      <c r="AK9483" s="72"/>
    </row>
    <row r="9484" ht="14.25" customHeight="1">
      <c r="A9484" s="78">
        <v>9481.0</v>
      </c>
      <c r="C9484" s="78" t="str">
        <f>VLOOKUP(G9484,[1]Macrodata_CCF!$A$3:$D$55,4,FALSE)</f>
        <v>#ERROR!</v>
      </c>
      <c r="E9484" s="79" t="str">
        <f>VLOOKUP(G9484,[1]Macrodata_CCF!$A$3:$B$55,2,FALSE)</f>
        <v>#ERROR!</v>
      </c>
      <c r="F9484" s="78">
        <v>0.0</v>
      </c>
      <c r="G9484" s="80">
        <v>27.0</v>
      </c>
      <c r="H9484" s="81">
        <v>722295.0</v>
      </c>
      <c r="I9484" s="81">
        <v>750000.0</v>
      </c>
      <c r="J9484" s="81">
        <v>727560.0</v>
      </c>
      <c r="K9484" s="81">
        <v>750000.0</v>
      </c>
      <c r="L9484" s="82">
        <v>0.1900378992961559</v>
      </c>
      <c r="N9484" s="83">
        <f t="shared" si="1"/>
        <v>0.1900378993</v>
      </c>
      <c r="O9484" s="83">
        <f t="shared" si="2"/>
        <v>0.1900378993</v>
      </c>
      <c r="Q9484" s="83">
        <f t="shared" si="3"/>
        <v>0.03694</v>
      </c>
      <c r="R9484" s="83">
        <f t="shared" si="4"/>
        <v>0.00702</v>
      </c>
      <c r="S9484" s="83" t="b">
        <f t="shared" si="5"/>
        <v>0</v>
      </c>
      <c r="T9484" s="72"/>
      <c r="U9484" s="72"/>
      <c r="V9484" s="72"/>
      <c r="W9484" s="72"/>
      <c r="X9484" s="72"/>
      <c r="Y9484" s="72"/>
      <c r="Z9484" s="72"/>
      <c r="AA9484" s="72"/>
      <c r="AB9484" s="72"/>
      <c r="AC9484" s="72"/>
      <c r="AD9484" s="72"/>
      <c r="AE9484" s="72"/>
      <c r="AF9484" s="72"/>
      <c r="AG9484" s="72"/>
      <c r="AH9484" s="72"/>
      <c r="AI9484" s="72"/>
      <c r="AJ9484" s="72"/>
      <c r="AK9484" s="72"/>
    </row>
    <row r="9485" ht="14.25" customHeight="1">
      <c r="A9485" s="78">
        <v>9482.0</v>
      </c>
      <c r="C9485" s="78" t="str">
        <f>VLOOKUP(G9485,[1]Macrodata_CCF!$A$3:$D$55,4,FALSE)</f>
        <v>#ERROR!</v>
      </c>
      <c r="E9485" s="79" t="str">
        <f>VLOOKUP(G9485,[1]Macrodata_CCF!$A$3:$B$55,2,FALSE)</f>
        <v>#ERROR!</v>
      </c>
      <c r="F9485" s="78">
        <v>0.0</v>
      </c>
      <c r="G9485" s="80">
        <v>4.0</v>
      </c>
      <c r="H9485" s="81">
        <v>57000.0</v>
      </c>
      <c r="I9485" s="81">
        <v>360000.0</v>
      </c>
      <c r="J9485" s="81">
        <v>175170.0</v>
      </c>
      <c r="K9485" s="81">
        <v>360000.0</v>
      </c>
      <c r="L9485" s="82">
        <v>0.39</v>
      </c>
      <c r="N9485" s="83">
        <f t="shared" si="1"/>
        <v>0.39</v>
      </c>
      <c r="O9485" s="83">
        <f t="shared" si="2"/>
        <v>0.39</v>
      </c>
      <c r="Q9485" s="83">
        <f t="shared" si="3"/>
        <v>0.8416666667</v>
      </c>
      <c r="R9485" s="83">
        <f t="shared" si="4"/>
        <v>0.39</v>
      </c>
      <c r="S9485" s="83" t="b">
        <f t="shared" si="5"/>
        <v>0</v>
      </c>
      <c r="T9485" s="72"/>
      <c r="U9485" s="72"/>
      <c r="V9485" s="72"/>
      <c r="W9485" s="72"/>
      <c r="X9485" s="72"/>
      <c r="Y9485" s="72"/>
      <c r="Z9485" s="72"/>
      <c r="AA9485" s="72"/>
      <c r="AB9485" s="72"/>
      <c r="AC9485" s="72"/>
      <c r="AD9485" s="72"/>
      <c r="AE9485" s="72"/>
      <c r="AF9485" s="72"/>
      <c r="AG9485" s="72"/>
      <c r="AH9485" s="72"/>
      <c r="AI9485" s="72"/>
      <c r="AJ9485" s="72"/>
      <c r="AK9485" s="72"/>
    </row>
    <row r="9486" ht="14.25" customHeight="1">
      <c r="A9486" s="78">
        <v>9483.0</v>
      </c>
      <c r="C9486" s="78" t="str">
        <f>VLOOKUP(G9486,[1]Macrodata_CCF!$A$3:$D$55,4,FALSE)</f>
        <v>#ERROR!</v>
      </c>
      <c r="E9486" s="79" t="str">
        <f>VLOOKUP(G9486,[1]Macrodata_CCF!$A$3:$B$55,2,FALSE)</f>
        <v>#ERROR!</v>
      </c>
      <c r="F9486" s="78">
        <v>0.0</v>
      </c>
      <c r="G9486" s="80">
        <v>22.0</v>
      </c>
      <c r="H9486" s="81">
        <v>268495.0</v>
      </c>
      <c r="I9486" s="81">
        <v>460000.0</v>
      </c>
      <c r="J9486" s="81">
        <v>237855.0</v>
      </c>
      <c r="K9486" s="81">
        <v>460000.0</v>
      </c>
      <c r="L9486" s="82">
        <v>-0.1599958225633795</v>
      </c>
      <c r="N9486" s="83">
        <f t="shared" si="1"/>
        <v>-0.1599958226</v>
      </c>
      <c r="O9486" s="83">
        <f t="shared" si="2"/>
        <v>0</v>
      </c>
      <c r="Q9486" s="83">
        <f t="shared" si="3"/>
        <v>0.4163152174</v>
      </c>
      <c r="R9486" s="83">
        <f t="shared" si="4"/>
        <v>-0.1599958226</v>
      </c>
      <c r="S9486" s="83" t="b">
        <f t="shared" si="5"/>
        <v>0</v>
      </c>
      <c r="T9486" s="72"/>
      <c r="U9486" s="72"/>
      <c r="V9486" s="72"/>
      <c r="W9486" s="72"/>
      <c r="X9486" s="72"/>
      <c r="Y9486" s="72"/>
      <c r="Z9486" s="72"/>
      <c r="AA9486" s="72"/>
      <c r="AB9486" s="72"/>
      <c r="AC9486" s="72"/>
      <c r="AD9486" s="72"/>
      <c r="AE9486" s="72"/>
      <c r="AF9486" s="72"/>
      <c r="AG9486" s="72"/>
      <c r="AH9486" s="72"/>
      <c r="AI9486" s="72"/>
      <c r="AJ9486" s="72"/>
      <c r="AK9486" s="72"/>
    </row>
    <row r="9487" ht="14.25" customHeight="1">
      <c r="A9487" s="78">
        <v>9484.0</v>
      </c>
      <c r="C9487" s="78" t="str">
        <f>VLOOKUP(G9487,[1]Macrodata_CCF!$A$3:$D$55,4,FALSE)</f>
        <v>#ERROR!</v>
      </c>
      <c r="E9487" s="79" t="str">
        <f>VLOOKUP(G9487,[1]Macrodata_CCF!$A$3:$B$55,2,FALSE)</f>
        <v>#ERROR!</v>
      </c>
      <c r="F9487" s="78">
        <v>0.0</v>
      </c>
      <c r="G9487" s="80">
        <v>31.0</v>
      </c>
      <c r="H9487" s="81">
        <v>119925.0</v>
      </c>
      <c r="I9487" s="81">
        <v>290000.0</v>
      </c>
      <c r="J9487" s="81">
        <v>147135.0</v>
      </c>
      <c r="K9487" s="81">
        <v>493000.0</v>
      </c>
      <c r="L9487" s="82">
        <v>0.1599882404821402</v>
      </c>
      <c r="N9487" s="83">
        <f t="shared" si="1"/>
        <v>0.1599882405</v>
      </c>
      <c r="O9487" s="83">
        <f t="shared" si="2"/>
        <v>0.1599882405</v>
      </c>
      <c r="Q9487" s="83">
        <f t="shared" si="3"/>
        <v>0.5864655172</v>
      </c>
      <c r="R9487" s="83">
        <f t="shared" si="4"/>
        <v>0.1599882405</v>
      </c>
      <c r="S9487" s="83" t="b">
        <f t="shared" si="5"/>
        <v>0</v>
      </c>
      <c r="T9487" s="72"/>
      <c r="U9487" s="72"/>
      <c r="V9487" s="72"/>
      <c r="W9487" s="72"/>
      <c r="X9487" s="72"/>
      <c r="Y9487" s="72"/>
      <c r="Z9487" s="72"/>
      <c r="AA9487" s="72"/>
      <c r="AB9487" s="72"/>
      <c r="AC9487" s="72"/>
      <c r="AD9487" s="72"/>
      <c r="AE9487" s="72"/>
      <c r="AF9487" s="72"/>
      <c r="AG9487" s="72"/>
      <c r="AH9487" s="72"/>
      <c r="AI9487" s="72"/>
      <c r="AJ9487" s="72"/>
      <c r="AK9487" s="72"/>
    </row>
    <row r="9488" ht="14.25" customHeight="1">
      <c r="A9488" s="78">
        <v>9485.0</v>
      </c>
      <c r="C9488" s="78" t="str">
        <f>VLOOKUP(G9488,[1]Macrodata_CCF!$A$3:$D$55,4,FALSE)</f>
        <v>#ERROR!</v>
      </c>
      <c r="E9488" s="79" t="str">
        <f>VLOOKUP(G9488,[1]Macrodata_CCF!$A$3:$B$55,2,FALSE)</f>
        <v>#ERROR!</v>
      </c>
      <c r="F9488" s="78">
        <v>0.0</v>
      </c>
      <c r="G9488" s="80">
        <v>5.0</v>
      </c>
      <c r="H9488" s="81">
        <v>270605.0</v>
      </c>
      <c r="I9488" s="81">
        <v>400000.0</v>
      </c>
      <c r="J9488" s="81">
        <v>318480.0</v>
      </c>
      <c r="K9488" s="81">
        <v>400000.0</v>
      </c>
      <c r="L9488" s="82">
        <v>0.3699911124850265</v>
      </c>
      <c r="N9488" s="83">
        <f t="shared" si="1"/>
        <v>0.3699911125</v>
      </c>
      <c r="O9488" s="83">
        <f t="shared" si="2"/>
        <v>0.3699911125</v>
      </c>
      <c r="Q9488" s="83">
        <f t="shared" si="3"/>
        <v>0.3234875</v>
      </c>
      <c r="R9488" s="83">
        <f t="shared" si="4"/>
        <v>0.3699911125</v>
      </c>
      <c r="S9488" s="83" t="b">
        <f t="shared" si="5"/>
        <v>0</v>
      </c>
      <c r="T9488" s="72"/>
      <c r="U9488" s="72"/>
      <c r="V9488" s="72"/>
      <c r="W9488" s="72"/>
      <c r="X9488" s="72"/>
      <c r="Y9488" s="72"/>
      <c r="Z9488" s="72"/>
      <c r="AA9488" s="72"/>
      <c r="AB9488" s="72"/>
      <c r="AC9488" s="72"/>
      <c r="AD9488" s="72"/>
      <c r="AE9488" s="72"/>
      <c r="AF9488" s="72"/>
      <c r="AG9488" s="72"/>
      <c r="AH9488" s="72"/>
      <c r="AI9488" s="72"/>
      <c r="AJ9488" s="72"/>
      <c r="AK9488" s="72"/>
    </row>
    <row r="9489" ht="14.25" customHeight="1">
      <c r="A9489" s="78">
        <v>9486.0</v>
      </c>
      <c r="C9489" s="78" t="str">
        <f>VLOOKUP(G9489,[1]Macrodata_CCF!$A$3:$D$55,4,FALSE)</f>
        <v>#ERROR!</v>
      </c>
      <c r="E9489" s="79" t="str">
        <f>VLOOKUP(G9489,[1]Macrodata_CCF!$A$3:$B$55,2,FALSE)</f>
        <v>#ERROR!</v>
      </c>
      <c r="F9489" s="78">
        <v>0.0</v>
      </c>
      <c r="G9489" s="80">
        <v>42.0</v>
      </c>
      <c r="H9489" s="81">
        <v>447325.0</v>
      </c>
      <c r="I9489" s="81">
        <v>570000.0</v>
      </c>
      <c r="J9489" s="81">
        <v>495170.0</v>
      </c>
      <c r="K9489" s="81">
        <v>969000.0</v>
      </c>
      <c r="L9489" s="82">
        <v>0.3900142653352354</v>
      </c>
      <c r="N9489" s="83">
        <f t="shared" si="1"/>
        <v>0.3900142653</v>
      </c>
      <c r="O9489" s="83">
        <f t="shared" si="2"/>
        <v>0.3900142653</v>
      </c>
      <c r="Q9489" s="83">
        <f t="shared" si="3"/>
        <v>0.2152192982</v>
      </c>
      <c r="R9489" s="83">
        <f t="shared" si="4"/>
        <v>0.3900142653</v>
      </c>
      <c r="S9489" s="83" t="b">
        <f t="shared" si="5"/>
        <v>0</v>
      </c>
      <c r="T9489" s="72"/>
      <c r="U9489" s="72"/>
      <c r="V9489" s="72"/>
      <c r="W9489" s="72"/>
      <c r="X9489" s="72"/>
      <c r="Y9489" s="72"/>
      <c r="Z9489" s="72"/>
      <c r="AA9489" s="72"/>
      <c r="AB9489" s="72"/>
      <c r="AC9489" s="72"/>
      <c r="AD9489" s="72"/>
      <c r="AE9489" s="72"/>
      <c r="AF9489" s="72"/>
      <c r="AG9489" s="72"/>
      <c r="AH9489" s="72"/>
      <c r="AI9489" s="72"/>
      <c r="AJ9489" s="72"/>
      <c r="AK9489" s="72"/>
    </row>
    <row r="9490" ht="14.25" customHeight="1">
      <c r="A9490" s="78">
        <v>9487.0</v>
      </c>
      <c r="C9490" s="78" t="str">
        <f>VLOOKUP(G9490,[1]Macrodata_CCF!$A$3:$D$55,4,FALSE)</f>
        <v>#ERROR!</v>
      </c>
      <c r="E9490" s="79" t="str">
        <f>VLOOKUP(G9490,[1]Macrodata_CCF!$A$3:$B$55,2,FALSE)</f>
        <v>#ERROR!</v>
      </c>
      <c r="F9490" s="78">
        <v>0.0</v>
      </c>
      <c r="G9490" s="80">
        <v>44.0</v>
      </c>
      <c r="H9490" s="81">
        <v>24095.0</v>
      </c>
      <c r="I9490" s="81">
        <v>40000.0</v>
      </c>
      <c r="J9490" s="81">
        <v>26480.0</v>
      </c>
      <c r="K9490" s="81">
        <v>72000.0</v>
      </c>
      <c r="L9490" s="82">
        <v>0.1499528450172902</v>
      </c>
      <c r="N9490" s="83">
        <f t="shared" si="1"/>
        <v>0.149952845</v>
      </c>
      <c r="O9490" s="83">
        <f t="shared" si="2"/>
        <v>0.149952845</v>
      </c>
      <c r="Q9490" s="83">
        <f t="shared" si="3"/>
        <v>0.397625</v>
      </c>
      <c r="R9490" s="83">
        <f t="shared" si="4"/>
        <v>0.149952845</v>
      </c>
      <c r="S9490" s="83" t="b">
        <f t="shared" si="5"/>
        <v>0</v>
      </c>
      <c r="T9490" s="72"/>
      <c r="U9490" s="72"/>
      <c r="V9490" s="72"/>
      <c r="W9490" s="72"/>
      <c r="X9490" s="72"/>
      <c r="Y9490" s="72"/>
      <c r="Z9490" s="72"/>
      <c r="AA9490" s="72"/>
      <c r="AB9490" s="72"/>
      <c r="AC9490" s="72"/>
      <c r="AD9490" s="72"/>
      <c r="AE9490" s="72"/>
      <c r="AF9490" s="72"/>
      <c r="AG9490" s="72"/>
      <c r="AH9490" s="72"/>
      <c r="AI9490" s="72"/>
      <c r="AJ9490" s="72"/>
      <c r="AK9490" s="72"/>
    </row>
    <row r="9491" ht="14.25" customHeight="1">
      <c r="A9491" s="78">
        <v>9488.0</v>
      </c>
      <c r="C9491" s="78" t="str">
        <f>VLOOKUP(G9491,[1]Macrodata_CCF!$A$3:$D$55,4,FALSE)</f>
        <v>#ERROR!</v>
      </c>
      <c r="E9491" s="79" t="str">
        <f>VLOOKUP(G9491,[1]Macrodata_CCF!$A$3:$B$55,2,FALSE)</f>
        <v>#ERROR!</v>
      </c>
      <c r="F9491" s="78">
        <v>0.0</v>
      </c>
      <c r="G9491" s="80">
        <v>13.0</v>
      </c>
      <c r="H9491" s="81">
        <v>494345.0</v>
      </c>
      <c r="I9491" s="81">
        <v>740000.0</v>
      </c>
      <c r="J9491" s="81">
        <v>420650.0</v>
      </c>
      <c r="K9491" s="81">
        <v>740000.0</v>
      </c>
      <c r="L9491" s="82">
        <v>-0.2999938938755572</v>
      </c>
      <c r="N9491" s="83">
        <f t="shared" si="1"/>
        <v>-0.2999938939</v>
      </c>
      <c r="O9491" s="83">
        <f t="shared" si="2"/>
        <v>0</v>
      </c>
      <c r="Q9491" s="83">
        <f t="shared" si="3"/>
        <v>0.3319662162</v>
      </c>
      <c r="R9491" s="83">
        <f t="shared" si="4"/>
        <v>-0.2999938939</v>
      </c>
      <c r="S9491" s="83" t="b">
        <f t="shared" si="5"/>
        <v>0</v>
      </c>
      <c r="T9491" s="72"/>
      <c r="U9491" s="72"/>
      <c r="V9491" s="72"/>
      <c r="W9491" s="72"/>
      <c r="X9491" s="72"/>
      <c r="Y9491" s="72"/>
      <c r="Z9491" s="72"/>
      <c r="AA9491" s="72"/>
      <c r="AB9491" s="72"/>
      <c r="AC9491" s="72"/>
      <c r="AD9491" s="72"/>
      <c r="AE9491" s="72"/>
      <c r="AF9491" s="72"/>
      <c r="AG9491" s="72"/>
      <c r="AH9491" s="72"/>
      <c r="AI9491" s="72"/>
      <c r="AJ9491" s="72"/>
      <c r="AK9491" s="72"/>
    </row>
    <row r="9492" ht="14.25" customHeight="1">
      <c r="A9492" s="78">
        <v>9489.0</v>
      </c>
      <c r="C9492" s="78" t="str">
        <f>VLOOKUP(G9492,[1]Macrodata_CCF!$A$3:$D$55,4,FALSE)</f>
        <v>#ERROR!</v>
      </c>
      <c r="E9492" s="79" t="str">
        <f>VLOOKUP(G9492,[1]Macrodata_CCF!$A$3:$B$55,2,FALSE)</f>
        <v>#ERROR!</v>
      </c>
      <c r="F9492" s="78">
        <v>0.0</v>
      </c>
      <c r="G9492" s="80">
        <v>30.0</v>
      </c>
      <c r="H9492" s="81">
        <v>188380.0</v>
      </c>
      <c r="I9492" s="81">
        <v>280000.0</v>
      </c>
      <c r="J9492" s="81">
        <v>205790.0</v>
      </c>
      <c r="K9492" s="81">
        <v>280000.0</v>
      </c>
      <c r="L9492" s="82">
        <v>0.1900240122244052</v>
      </c>
      <c r="N9492" s="83">
        <f t="shared" si="1"/>
        <v>0.1900240122</v>
      </c>
      <c r="O9492" s="83">
        <f t="shared" si="2"/>
        <v>0.1900240122</v>
      </c>
      <c r="Q9492" s="83">
        <f t="shared" si="3"/>
        <v>0.3272142857</v>
      </c>
      <c r="R9492" s="83">
        <f t="shared" si="4"/>
        <v>0.1900240122</v>
      </c>
      <c r="S9492" s="83" t="b">
        <f t="shared" si="5"/>
        <v>0</v>
      </c>
      <c r="T9492" s="72"/>
      <c r="U9492" s="72"/>
      <c r="V9492" s="72"/>
      <c r="W9492" s="72"/>
      <c r="X9492" s="72"/>
      <c r="Y9492" s="72"/>
      <c r="Z9492" s="72"/>
      <c r="AA9492" s="72"/>
      <c r="AB9492" s="72"/>
      <c r="AC9492" s="72"/>
      <c r="AD9492" s="72"/>
      <c r="AE9492" s="72"/>
      <c r="AF9492" s="72"/>
      <c r="AG9492" s="72"/>
      <c r="AH9492" s="72"/>
      <c r="AI9492" s="72"/>
      <c r="AJ9492" s="72"/>
      <c r="AK9492" s="72"/>
    </row>
    <row r="9493" ht="14.25" customHeight="1">
      <c r="A9493" s="78">
        <v>9490.0</v>
      </c>
      <c r="C9493" s="78" t="str">
        <f>VLOOKUP(G9493,[1]Macrodata_CCF!$A$3:$D$55,4,FALSE)</f>
        <v>#ERROR!</v>
      </c>
      <c r="E9493" s="79" t="str">
        <f>VLOOKUP(G9493,[1]Macrodata_CCF!$A$3:$B$55,2,FALSE)</f>
        <v>#ERROR!</v>
      </c>
      <c r="F9493" s="78">
        <v>0.0</v>
      </c>
      <c r="G9493" s="80">
        <v>28.0</v>
      </c>
      <c r="H9493" s="81">
        <v>169860.0</v>
      </c>
      <c r="I9493" s="81">
        <v>240000.0</v>
      </c>
      <c r="J9493" s="81">
        <v>244800.0</v>
      </c>
      <c r="K9493" s="81">
        <v>240000.0</v>
      </c>
      <c r="L9493" s="82">
        <v>1.068434559452524</v>
      </c>
      <c r="N9493" s="83">
        <f t="shared" si="1"/>
        <v>1.068434559</v>
      </c>
      <c r="O9493" s="83">
        <f t="shared" si="2"/>
        <v>1</v>
      </c>
      <c r="Q9493" s="83">
        <f t="shared" si="3"/>
        <v>0.29225</v>
      </c>
      <c r="R9493" s="83">
        <f t="shared" si="4"/>
        <v>1.068434559</v>
      </c>
      <c r="S9493" s="83" t="b">
        <f t="shared" si="5"/>
        <v>0</v>
      </c>
      <c r="T9493" s="72"/>
      <c r="U9493" s="72"/>
      <c r="V9493" s="72"/>
      <c r="W9493" s="72"/>
      <c r="X9493" s="72"/>
      <c r="Y9493" s="72"/>
      <c r="Z9493" s="72"/>
      <c r="AA9493" s="72"/>
      <c r="AB9493" s="72"/>
      <c r="AC9493" s="72"/>
      <c r="AD9493" s="72"/>
      <c r="AE9493" s="72"/>
      <c r="AF9493" s="72"/>
      <c r="AG9493" s="72"/>
      <c r="AH9493" s="72"/>
      <c r="AI9493" s="72"/>
      <c r="AJ9493" s="72"/>
      <c r="AK9493" s="72"/>
    </row>
    <row r="9494" ht="14.25" customHeight="1">
      <c r="A9494" s="78">
        <v>9491.0</v>
      </c>
      <c r="C9494" s="78" t="str">
        <f>VLOOKUP(G9494,[1]Macrodata_CCF!$A$3:$D$55,4,FALSE)</f>
        <v>#ERROR!</v>
      </c>
      <c r="E9494" s="79" t="str">
        <f>VLOOKUP(G9494,[1]Macrodata_CCF!$A$3:$B$55,2,FALSE)</f>
        <v>#ERROR!</v>
      </c>
      <c r="F9494" s="78">
        <v>0.0</v>
      </c>
      <c r="G9494" s="80">
        <v>37.0</v>
      </c>
      <c r="H9494" s="81">
        <v>25160.0</v>
      </c>
      <c r="I9494" s="81">
        <v>190000.0</v>
      </c>
      <c r="J9494" s="81">
        <v>36700.0</v>
      </c>
      <c r="K9494" s="81">
        <v>190000.0</v>
      </c>
      <c r="L9494" s="82">
        <v>0.0700072797864596</v>
      </c>
      <c r="N9494" s="83">
        <f t="shared" si="1"/>
        <v>0.07000727979</v>
      </c>
      <c r="O9494" s="83">
        <f t="shared" si="2"/>
        <v>0.07000727979</v>
      </c>
      <c r="Q9494" s="83">
        <f t="shared" si="3"/>
        <v>0.8675789474</v>
      </c>
      <c r="R9494" s="83">
        <f t="shared" si="4"/>
        <v>0.07000727979</v>
      </c>
      <c r="S9494" s="83" t="b">
        <f t="shared" si="5"/>
        <v>0</v>
      </c>
      <c r="T9494" s="72"/>
      <c r="U9494" s="72"/>
      <c r="V9494" s="72"/>
      <c r="W9494" s="72"/>
      <c r="X9494" s="72"/>
      <c r="Y9494" s="72"/>
      <c r="Z9494" s="72"/>
      <c r="AA9494" s="72"/>
      <c r="AB9494" s="72"/>
      <c r="AC9494" s="72"/>
      <c r="AD9494" s="72"/>
      <c r="AE9494" s="72"/>
      <c r="AF9494" s="72"/>
      <c r="AG9494" s="72"/>
      <c r="AH9494" s="72"/>
      <c r="AI9494" s="72"/>
      <c r="AJ9494" s="72"/>
      <c r="AK9494" s="72"/>
    </row>
    <row r="9495" ht="14.25" customHeight="1">
      <c r="A9495" s="78">
        <v>9492.0</v>
      </c>
      <c r="C9495" s="78" t="str">
        <f>VLOOKUP(G9495,[1]Macrodata_CCF!$A$3:$D$55,4,FALSE)</f>
        <v>#ERROR!</v>
      </c>
      <c r="E9495" s="79" t="str">
        <f>VLOOKUP(G9495,[1]Macrodata_CCF!$A$3:$B$55,2,FALSE)</f>
        <v>#ERROR!</v>
      </c>
      <c r="F9495" s="78">
        <v>0.0</v>
      </c>
      <c r="G9495" s="80">
        <v>38.0</v>
      </c>
      <c r="H9495" s="81">
        <v>0.0</v>
      </c>
      <c r="I9495" s="81">
        <v>910000.0</v>
      </c>
      <c r="J9495" s="81">
        <v>36400.0</v>
      </c>
      <c r="K9495" s="81">
        <v>910000.0</v>
      </c>
      <c r="L9495" s="82">
        <v>0.04</v>
      </c>
      <c r="N9495" s="83">
        <f t="shared" si="1"/>
        <v>0.04</v>
      </c>
      <c r="O9495" s="83">
        <f t="shared" si="2"/>
        <v>0.04</v>
      </c>
      <c r="Q9495" s="83">
        <f t="shared" si="3"/>
        <v>1</v>
      </c>
      <c r="R9495" s="83">
        <f t="shared" si="4"/>
        <v>0.04</v>
      </c>
      <c r="S9495" s="83" t="b">
        <f t="shared" si="5"/>
        <v>0</v>
      </c>
      <c r="T9495" s="72"/>
      <c r="U9495" s="72"/>
      <c r="V9495" s="72"/>
      <c r="W9495" s="72"/>
      <c r="X9495" s="72"/>
      <c r="Y9495" s="72"/>
      <c r="Z9495" s="72"/>
      <c r="AA9495" s="72"/>
      <c r="AB9495" s="72"/>
      <c r="AC9495" s="72"/>
      <c r="AD9495" s="72"/>
      <c r="AE9495" s="72"/>
      <c r="AF9495" s="72"/>
      <c r="AG9495" s="72"/>
      <c r="AH9495" s="72"/>
      <c r="AI9495" s="72"/>
      <c r="AJ9495" s="72"/>
      <c r="AK9495" s="72"/>
    </row>
    <row r="9496" ht="14.25" customHeight="1">
      <c r="A9496" s="78">
        <v>9493.0</v>
      </c>
      <c r="C9496" s="78" t="str">
        <f>VLOOKUP(G9496,[1]Macrodata_CCF!$A$3:$D$55,4,FALSE)</f>
        <v>#ERROR!</v>
      </c>
      <c r="E9496" s="79" t="str">
        <f>VLOOKUP(G9496,[1]Macrodata_CCF!$A$3:$B$55,2,FALSE)</f>
        <v>#ERROR!</v>
      </c>
      <c r="F9496" s="78">
        <v>0.0</v>
      </c>
      <c r="G9496" s="80">
        <v>3.0</v>
      </c>
      <c r="H9496" s="81">
        <v>0.0</v>
      </c>
      <c r="I9496" s="81">
        <v>580000.0</v>
      </c>
      <c r="J9496" s="81">
        <v>185600.0</v>
      </c>
      <c r="K9496" s="81">
        <v>580000.0</v>
      </c>
      <c r="L9496" s="82">
        <v>0.32</v>
      </c>
      <c r="N9496" s="83">
        <f t="shared" si="1"/>
        <v>0.32</v>
      </c>
      <c r="O9496" s="83">
        <f t="shared" si="2"/>
        <v>0.32</v>
      </c>
      <c r="Q9496" s="83">
        <f t="shared" si="3"/>
        <v>1</v>
      </c>
      <c r="R9496" s="83">
        <f t="shared" si="4"/>
        <v>0.32</v>
      </c>
      <c r="S9496" s="83" t="b">
        <f t="shared" si="5"/>
        <v>0</v>
      </c>
      <c r="T9496" s="72"/>
      <c r="U9496" s="72"/>
      <c r="V9496" s="72"/>
      <c r="W9496" s="72"/>
      <c r="X9496" s="72"/>
      <c r="Y9496" s="72"/>
      <c r="Z9496" s="72"/>
      <c r="AA9496" s="72"/>
      <c r="AB9496" s="72"/>
      <c r="AC9496" s="72"/>
      <c r="AD9496" s="72"/>
      <c r="AE9496" s="72"/>
      <c r="AF9496" s="72"/>
      <c r="AG9496" s="72"/>
      <c r="AH9496" s="72"/>
      <c r="AI9496" s="72"/>
      <c r="AJ9496" s="72"/>
      <c r="AK9496" s="72"/>
    </row>
    <row r="9497" ht="14.25" customHeight="1">
      <c r="A9497" s="78">
        <v>9494.0</v>
      </c>
      <c r="C9497" s="78" t="str">
        <f>VLOOKUP(G9497,[1]Macrodata_CCF!$A$3:$D$55,4,FALSE)</f>
        <v>#ERROR!</v>
      </c>
      <c r="E9497" s="79" t="str">
        <f>VLOOKUP(G9497,[1]Macrodata_CCF!$A$3:$B$55,2,FALSE)</f>
        <v>#ERROR!</v>
      </c>
      <c r="F9497" s="78">
        <v>0.0</v>
      </c>
      <c r="G9497" s="80">
        <v>21.0</v>
      </c>
      <c r="H9497" s="81">
        <v>338235.0</v>
      </c>
      <c r="I9497" s="81">
        <v>550000.0</v>
      </c>
      <c r="J9497" s="81">
        <v>370000.0</v>
      </c>
      <c r="K9497" s="81">
        <v>550000.0</v>
      </c>
      <c r="L9497" s="82">
        <v>0.1500011805539159</v>
      </c>
      <c r="N9497" s="83">
        <f t="shared" si="1"/>
        <v>0.1500011806</v>
      </c>
      <c r="O9497" s="83">
        <f t="shared" si="2"/>
        <v>0.1500011806</v>
      </c>
      <c r="Q9497" s="83">
        <f t="shared" si="3"/>
        <v>0.3850272727</v>
      </c>
      <c r="R9497" s="83">
        <f t="shared" si="4"/>
        <v>0.1500011806</v>
      </c>
      <c r="S9497" s="83" t="b">
        <f t="shared" si="5"/>
        <v>0</v>
      </c>
      <c r="T9497" s="72"/>
      <c r="U9497" s="72"/>
      <c r="V9497" s="72"/>
      <c r="W9497" s="72"/>
      <c r="X9497" s="72"/>
      <c r="Y9497" s="72"/>
      <c r="Z9497" s="72"/>
      <c r="AA9497" s="72"/>
      <c r="AB9497" s="72"/>
      <c r="AC9497" s="72"/>
      <c r="AD9497" s="72"/>
      <c r="AE9497" s="72"/>
      <c r="AF9497" s="72"/>
      <c r="AG9497" s="72"/>
      <c r="AH9497" s="72"/>
      <c r="AI9497" s="72"/>
      <c r="AJ9497" s="72"/>
      <c r="AK9497" s="72"/>
    </row>
    <row r="9498" ht="14.25" customHeight="1">
      <c r="A9498" s="78">
        <v>9495.0</v>
      </c>
      <c r="C9498" s="78" t="str">
        <f>VLOOKUP(G9498,[1]Macrodata_CCF!$A$3:$D$55,4,FALSE)</f>
        <v>#ERROR!</v>
      </c>
      <c r="E9498" s="79" t="str">
        <f>VLOOKUP(G9498,[1]Macrodata_CCF!$A$3:$B$55,2,FALSE)</f>
        <v>#ERROR!</v>
      </c>
      <c r="F9498" s="78">
        <v>0.0</v>
      </c>
      <c r="G9498" s="80">
        <v>13.0</v>
      </c>
      <c r="H9498" s="81">
        <v>437720.0</v>
      </c>
      <c r="I9498" s="81">
        <v>440000.0</v>
      </c>
      <c r="J9498" s="81">
        <v>438110.0</v>
      </c>
      <c r="K9498" s="81">
        <v>440000.0</v>
      </c>
      <c r="L9498" s="82">
        <v>0.1710526315789474</v>
      </c>
      <c r="N9498" s="83">
        <f t="shared" si="1"/>
        <v>0.1710526316</v>
      </c>
      <c r="O9498" s="83">
        <f t="shared" si="2"/>
        <v>0.1710526316</v>
      </c>
      <c r="Q9498" s="83">
        <f t="shared" si="3"/>
        <v>0.005181818182</v>
      </c>
      <c r="R9498" s="83">
        <f t="shared" si="4"/>
        <v>0.0008863636364</v>
      </c>
      <c r="S9498" s="83" t="b">
        <f t="shared" si="5"/>
        <v>0</v>
      </c>
      <c r="T9498" s="72"/>
      <c r="U9498" s="72"/>
      <c r="V9498" s="72"/>
      <c r="W9498" s="72"/>
      <c r="X9498" s="72"/>
      <c r="Y9498" s="72"/>
      <c r="Z9498" s="72"/>
      <c r="AA9498" s="72"/>
      <c r="AB9498" s="72"/>
      <c r="AC9498" s="72"/>
      <c r="AD9498" s="72"/>
      <c r="AE9498" s="72"/>
      <c r="AF9498" s="72"/>
      <c r="AG9498" s="72"/>
      <c r="AH9498" s="72"/>
      <c r="AI9498" s="72"/>
      <c r="AJ9498" s="72"/>
      <c r="AK9498" s="72"/>
    </row>
    <row r="9499" ht="14.25" customHeight="1">
      <c r="A9499" s="78">
        <v>9496.0</v>
      </c>
      <c r="C9499" s="78" t="str">
        <f>VLOOKUP(G9499,[1]Macrodata_CCF!$A$3:$D$55,4,FALSE)</f>
        <v>#ERROR!</v>
      </c>
      <c r="E9499" s="79" t="str">
        <f>VLOOKUP(G9499,[1]Macrodata_CCF!$A$3:$B$55,2,FALSE)</f>
        <v>#ERROR!</v>
      </c>
      <c r="F9499" s="78">
        <v>0.0</v>
      </c>
      <c r="G9499" s="80">
        <v>48.0</v>
      </c>
      <c r="H9499" s="81">
        <v>127920.0</v>
      </c>
      <c r="I9499" s="81">
        <v>960000.0</v>
      </c>
      <c r="J9499" s="81">
        <v>294335.0</v>
      </c>
      <c r="K9499" s="81">
        <v>960000.0</v>
      </c>
      <c r="L9499" s="82">
        <v>0.1999987981924815</v>
      </c>
      <c r="N9499" s="83">
        <f t="shared" si="1"/>
        <v>0.1999987982</v>
      </c>
      <c r="O9499" s="83">
        <f t="shared" si="2"/>
        <v>0.1999987982</v>
      </c>
      <c r="Q9499" s="83">
        <f t="shared" si="3"/>
        <v>0.86675</v>
      </c>
      <c r="R9499" s="83">
        <f t="shared" si="4"/>
        <v>0.1999987982</v>
      </c>
      <c r="S9499" s="83" t="b">
        <f t="shared" si="5"/>
        <v>0</v>
      </c>
      <c r="T9499" s="72"/>
      <c r="U9499" s="72"/>
      <c r="V9499" s="72"/>
      <c r="W9499" s="72"/>
      <c r="X9499" s="72"/>
      <c r="Y9499" s="72"/>
      <c r="Z9499" s="72"/>
      <c r="AA9499" s="72"/>
      <c r="AB9499" s="72"/>
      <c r="AC9499" s="72"/>
      <c r="AD9499" s="72"/>
      <c r="AE9499" s="72"/>
      <c r="AF9499" s="72"/>
      <c r="AG9499" s="72"/>
      <c r="AH9499" s="72"/>
      <c r="AI9499" s="72"/>
      <c r="AJ9499" s="72"/>
      <c r="AK9499" s="72"/>
    </row>
    <row r="9500" ht="14.25" customHeight="1">
      <c r="A9500" s="78">
        <v>9497.0</v>
      </c>
      <c r="C9500" s="78" t="str">
        <f>VLOOKUP(G9500,[1]Macrodata_CCF!$A$3:$D$55,4,FALSE)</f>
        <v>#ERROR!</v>
      </c>
      <c r="E9500" s="79" t="str">
        <f>VLOOKUP(G9500,[1]Macrodata_CCF!$A$3:$B$55,2,FALSE)</f>
        <v>#ERROR!</v>
      </c>
      <c r="F9500" s="78">
        <v>0.0</v>
      </c>
      <c r="G9500" s="80">
        <v>15.0</v>
      </c>
      <c r="H9500" s="81">
        <v>0.0</v>
      </c>
      <c r="I9500" s="81">
        <v>250000.0</v>
      </c>
      <c r="J9500" s="81">
        <v>37500.0</v>
      </c>
      <c r="K9500" s="81">
        <v>350000.0</v>
      </c>
      <c r="L9500" s="82">
        <v>0.15</v>
      </c>
      <c r="N9500" s="83">
        <f t="shared" si="1"/>
        <v>0.15</v>
      </c>
      <c r="O9500" s="83">
        <f t="shared" si="2"/>
        <v>0.15</v>
      </c>
      <c r="Q9500" s="83">
        <f t="shared" si="3"/>
        <v>1</v>
      </c>
      <c r="R9500" s="83">
        <f t="shared" si="4"/>
        <v>0.15</v>
      </c>
      <c r="S9500" s="83" t="b">
        <f t="shared" si="5"/>
        <v>0</v>
      </c>
      <c r="T9500" s="72"/>
      <c r="U9500" s="72"/>
      <c r="V9500" s="72"/>
      <c r="W9500" s="72"/>
      <c r="X9500" s="72"/>
      <c r="Y9500" s="72"/>
      <c r="Z9500" s="72"/>
      <c r="AA9500" s="72"/>
      <c r="AB9500" s="72"/>
      <c r="AC9500" s="72"/>
      <c r="AD9500" s="72"/>
      <c r="AE9500" s="72"/>
      <c r="AF9500" s="72"/>
      <c r="AG9500" s="72"/>
      <c r="AH9500" s="72"/>
      <c r="AI9500" s="72"/>
      <c r="AJ9500" s="72"/>
      <c r="AK9500" s="72"/>
    </row>
    <row r="9501" ht="14.25" customHeight="1">
      <c r="A9501" s="78">
        <v>9498.0</v>
      </c>
      <c r="C9501" s="78" t="str">
        <f>VLOOKUP(G9501,[1]Macrodata_CCF!$A$3:$D$55,4,FALSE)</f>
        <v>#ERROR!</v>
      </c>
      <c r="E9501" s="79" t="str">
        <f>VLOOKUP(G9501,[1]Macrodata_CCF!$A$3:$B$55,2,FALSE)</f>
        <v>#ERROR!</v>
      </c>
      <c r="F9501" s="78">
        <v>1.0</v>
      </c>
      <c r="G9501" s="80">
        <v>29.0</v>
      </c>
      <c r="H9501" s="81">
        <v>95175.0</v>
      </c>
      <c r="I9501" s="81">
        <v>140000.0</v>
      </c>
      <c r="J9501" s="81">
        <v>120725.0</v>
      </c>
      <c r="K9501" s="81">
        <v>140000.0</v>
      </c>
      <c r="L9501" s="82">
        <v>0.569994422755159</v>
      </c>
      <c r="N9501" s="83">
        <f t="shared" si="1"/>
        <v>0.5699944228</v>
      </c>
      <c r="O9501" s="83">
        <f t="shared" si="2"/>
        <v>0.5699944228</v>
      </c>
      <c r="Q9501" s="83">
        <f t="shared" si="3"/>
        <v>0.3201785714</v>
      </c>
      <c r="R9501" s="83">
        <f t="shared" si="4"/>
        <v>0.5699944228</v>
      </c>
      <c r="S9501" s="83" t="b">
        <f t="shared" si="5"/>
        <v>0</v>
      </c>
      <c r="T9501" s="72"/>
      <c r="U9501" s="72"/>
      <c r="V9501" s="72"/>
      <c r="W9501" s="72"/>
      <c r="X9501" s="72"/>
      <c r="Y9501" s="72"/>
      <c r="Z9501" s="72"/>
      <c r="AA9501" s="72"/>
      <c r="AB9501" s="72"/>
      <c r="AC9501" s="72"/>
      <c r="AD9501" s="72"/>
      <c r="AE9501" s="72"/>
      <c r="AF9501" s="72"/>
      <c r="AG9501" s="72"/>
      <c r="AH9501" s="72"/>
      <c r="AI9501" s="72"/>
      <c r="AJ9501" s="72"/>
      <c r="AK9501" s="72"/>
    </row>
    <row r="9502" ht="14.25" customHeight="1">
      <c r="A9502" s="78">
        <v>9499.0</v>
      </c>
      <c r="C9502" s="78" t="str">
        <f>VLOOKUP(G9502,[1]Macrodata_CCF!$A$3:$D$55,4,FALSE)</f>
        <v>#ERROR!</v>
      </c>
      <c r="E9502" s="79" t="str">
        <f>VLOOKUP(G9502,[1]Macrodata_CCF!$A$3:$B$55,2,FALSE)</f>
        <v>#ERROR!</v>
      </c>
      <c r="F9502" s="78">
        <v>0.0</v>
      </c>
      <c r="G9502" s="80">
        <v>17.0</v>
      </c>
      <c r="H9502" s="81">
        <v>377630.0</v>
      </c>
      <c r="I9502" s="81">
        <v>410000.0</v>
      </c>
      <c r="J9502" s="81">
        <v>383455.0</v>
      </c>
      <c r="K9502" s="81">
        <v>410000.0</v>
      </c>
      <c r="L9502" s="82">
        <v>0.1799505715168366</v>
      </c>
      <c r="N9502" s="83">
        <f t="shared" si="1"/>
        <v>0.1799505715</v>
      </c>
      <c r="O9502" s="83">
        <f t="shared" si="2"/>
        <v>0.1799505715</v>
      </c>
      <c r="Q9502" s="83">
        <f t="shared" si="3"/>
        <v>0.07895121951</v>
      </c>
      <c r="R9502" s="83">
        <f t="shared" si="4"/>
        <v>0.01420731707</v>
      </c>
      <c r="S9502" s="83" t="b">
        <f t="shared" si="5"/>
        <v>0</v>
      </c>
      <c r="T9502" s="72"/>
      <c r="U9502" s="72"/>
      <c r="V9502" s="72"/>
      <c r="W9502" s="72"/>
      <c r="X9502" s="72"/>
      <c r="Y9502" s="72"/>
      <c r="Z9502" s="72"/>
      <c r="AA9502" s="72"/>
      <c r="AB9502" s="72"/>
      <c r="AC9502" s="72"/>
      <c r="AD9502" s="72"/>
      <c r="AE9502" s="72"/>
      <c r="AF9502" s="72"/>
      <c r="AG9502" s="72"/>
      <c r="AH9502" s="72"/>
      <c r="AI9502" s="72"/>
      <c r="AJ9502" s="72"/>
      <c r="AK9502" s="72"/>
    </row>
    <row r="9503" ht="14.25" customHeight="1">
      <c r="A9503" s="78">
        <v>9500.0</v>
      </c>
      <c r="C9503" s="78" t="str">
        <f>VLOOKUP(G9503,[1]Macrodata_CCF!$A$3:$D$55,4,FALSE)</f>
        <v>#ERROR!</v>
      </c>
      <c r="E9503" s="79" t="str">
        <f>VLOOKUP(G9503,[1]Macrodata_CCF!$A$3:$B$55,2,FALSE)</f>
        <v>#ERROR!</v>
      </c>
      <c r="F9503" s="78">
        <v>0.0</v>
      </c>
      <c r="G9503" s="80">
        <v>29.0</v>
      </c>
      <c r="H9503" s="81">
        <v>0.0</v>
      </c>
      <c r="I9503" s="81">
        <v>170000.0</v>
      </c>
      <c r="J9503" s="81">
        <v>34000.0</v>
      </c>
      <c r="K9503" s="81">
        <v>289000.0</v>
      </c>
      <c r="L9503" s="82">
        <v>0.2</v>
      </c>
      <c r="N9503" s="83">
        <f t="shared" si="1"/>
        <v>0.2</v>
      </c>
      <c r="O9503" s="83">
        <f t="shared" si="2"/>
        <v>0.2</v>
      </c>
      <c r="Q9503" s="83">
        <f t="shared" si="3"/>
        <v>1</v>
      </c>
      <c r="R9503" s="83">
        <f t="shared" si="4"/>
        <v>0.2</v>
      </c>
      <c r="S9503" s="83" t="b">
        <f t="shared" si="5"/>
        <v>0</v>
      </c>
      <c r="T9503" s="72"/>
      <c r="U9503" s="72"/>
      <c r="V9503" s="72"/>
      <c r="W9503" s="72"/>
      <c r="X9503" s="72"/>
      <c r="Y9503" s="72"/>
      <c r="Z9503" s="72"/>
      <c r="AA9503" s="72"/>
      <c r="AB9503" s="72"/>
      <c r="AC9503" s="72"/>
      <c r="AD9503" s="72"/>
      <c r="AE9503" s="72"/>
      <c r="AF9503" s="72"/>
      <c r="AG9503" s="72"/>
      <c r="AH9503" s="72"/>
      <c r="AI9503" s="72"/>
      <c r="AJ9503" s="72"/>
      <c r="AK9503" s="72"/>
    </row>
    <row r="9504" ht="14.25" customHeight="1">
      <c r="A9504" s="78">
        <v>9501.0</v>
      </c>
      <c r="C9504" s="78" t="str">
        <f>VLOOKUP(G9504,[1]Macrodata_CCF!$A$3:$D$55,4,FALSE)</f>
        <v>#ERROR!</v>
      </c>
      <c r="E9504" s="79" t="str">
        <f>VLOOKUP(G9504,[1]Macrodata_CCF!$A$3:$B$55,2,FALSE)</f>
        <v>#ERROR!</v>
      </c>
      <c r="F9504" s="78">
        <v>0.0</v>
      </c>
      <c r="G9504" s="80">
        <v>10.0</v>
      </c>
      <c r="H9504" s="81">
        <v>36910.0</v>
      </c>
      <c r="I9504" s="81">
        <v>110000.0</v>
      </c>
      <c r="J9504" s="81">
        <v>61760.0</v>
      </c>
      <c r="K9504" s="81">
        <v>110000.0</v>
      </c>
      <c r="L9504" s="82">
        <v>0.3399917909426734</v>
      </c>
      <c r="N9504" s="83">
        <f t="shared" si="1"/>
        <v>0.3399917909</v>
      </c>
      <c r="O9504" s="83">
        <f t="shared" si="2"/>
        <v>0.3399917909</v>
      </c>
      <c r="Q9504" s="83">
        <f t="shared" si="3"/>
        <v>0.6644545455</v>
      </c>
      <c r="R9504" s="83">
        <f t="shared" si="4"/>
        <v>0.3399917909</v>
      </c>
      <c r="S9504" s="83" t="b">
        <f t="shared" si="5"/>
        <v>0</v>
      </c>
      <c r="T9504" s="72"/>
      <c r="U9504" s="72"/>
      <c r="V9504" s="72"/>
      <c r="W9504" s="72"/>
      <c r="X9504" s="72"/>
      <c r="Y9504" s="72"/>
      <c r="Z9504" s="72"/>
      <c r="AA9504" s="72"/>
      <c r="AB9504" s="72"/>
      <c r="AC9504" s="72"/>
      <c r="AD9504" s="72"/>
      <c r="AE9504" s="72"/>
      <c r="AF9504" s="72"/>
      <c r="AG9504" s="72"/>
      <c r="AH9504" s="72"/>
      <c r="AI9504" s="72"/>
      <c r="AJ9504" s="72"/>
      <c r="AK9504" s="72"/>
    </row>
    <row r="9505" ht="14.25" customHeight="1">
      <c r="A9505" s="78">
        <v>9502.0</v>
      </c>
      <c r="C9505" s="78" t="str">
        <f>VLOOKUP(G9505,[1]Macrodata_CCF!$A$3:$D$55,4,FALSE)</f>
        <v>#ERROR!</v>
      </c>
      <c r="E9505" s="79" t="str">
        <f>VLOOKUP(G9505,[1]Macrodata_CCF!$A$3:$B$55,2,FALSE)</f>
        <v>#ERROR!</v>
      </c>
      <c r="F9505" s="78">
        <v>0.0</v>
      </c>
      <c r="G9505" s="80">
        <v>31.0</v>
      </c>
      <c r="H9505" s="81">
        <v>0.0</v>
      </c>
      <c r="I9505" s="81">
        <v>480000.0</v>
      </c>
      <c r="J9505" s="81">
        <v>72000.0</v>
      </c>
      <c r="K9505" s="81">
        <v>480000.0</v>
      </c>
      <c r="L9505" s="82">
        <v>0.15</v>
      </c>
      <c r="N9505" s="83">
        <f t="shared" si="1"/>
        <v>0.15</v>
      </c>
      <c r="O9505" s="83">
        <f t="shared" si="2"/>
        <v>0.15</v>
      </c>
      <c r="Q9505" s="83">
        <f t="shared" si="3"/>
        <v>1</v>
      </c>
      <c r="R9505" s="83">
        <f t="shared" si="4"/>
        <v>0.15</v>
      </c>
      <c r="S9505" s="83" t="b">
        <f t="shared" si="5"/>
        <v>0</v>
      </c>
      <c r="T9505" s="72"/>
      <c r="U9505" s="72"/>
      <c r="V9505" s="72"/>
      <c r="W9505" s="72"/>
      <c r="X9505" s="72"/>
      <c r="Y9505" s="72"/>
      <c r="Z9505" s="72"/>
      <c r="AA9505" s="72"/>
      <c r="AB9505" s="72"/>
      <c r="AC9505" s="72"/>
      <c r="AD9505" s="72"/>
      <c r="AE9505" s="72"/>
      <c r="AF9505" s="72"/>
      <c r="AG9505" s="72"/>
      <c r="AH9505" s="72"/>
      <c r="AI9505" s="72"/>
      <c r="AJ9505" s="72"/>
      <c r="AK9505" s="72"/>
    </row>
    <row r="9506" ht="14.25" customHeight="1">
      <c r="A9506" s="78">
        <v>9503.0</v>
      </c>
      <c r="C9506" s="78" t="str">
        <f>VLOOKUP(G9506,[1]Macrodata_CCF!$A$3:$D$55,4,FALSE)</f>
        <v>#ERROR!</v>
      </c>
      <c r="E9506" s="79" t="str">
        <f>VLOOKUP(G9506,[1]Macrodata_CCF!$A$3:$B$55,2,FALSE)</f>
        <v>#ERROR!</v>
      </c>
      <c r="F9506" s="78">
        <v>0.0</v>
      </c>
      <c r="G9506" s="80">
        <v>49.0</v>
      </c>
      <c r="H9506" s="81">
        <v>0.0</v>
      </c>
      <c r="I9506" s="81">
        <v>680000.0</v>
      </c>
      <c r="J9506" s="81">
        <v>20400.0</v>
      </c>
      <c r="K9506" s="81">
        <v>680000.0</v>
      </c>
      <c r="L9506" s="82">
        <v>0.03</v>
      </c>
      <c r="N9506" s="83">
        <f t="shared" si="1"/>
        <v>0.03</v>
      </c>
      <c r="O9506" s="83">
        <f t="shared" si="2"/>
        <v>0.03</v>
      </c>
      <c r="Q9506" s="83">
        <f t="shared" si="3"/>
        <v>1</v>
      </c>
      <c r="R9506" s="83">
        <f t="shared" si="4"/>
        <v>0.03</v>
      </c>
      <c r="S9506" s="83" t="b">
        <f t="shared" si="5"/>
        <v>0</v>
      </c>
      <c r="T9506" s="72"/>
      <c r="U9506" s="72"/>
      <c r="V9506" s="72"/>
      <c r="W9506" s="72"/>
      <c r="X9506" s="72"/>
      <c r="Y9506" s="72"/>
      <c r="Z9506" s="72"/>
      <c r="AA9506" s="72"/>
      <c r="AB9506" s="72"/>
      <c r="AC9506" s="72"/>
      <c r="AD9506" s="72"/>
      <c r="AE9506" s="72"/>
      <c r="AF9506" s="72"/>
      <c r="AG9506" s="72"/>
      <c r="AH9506" s="72"/>
      <c r="AI9506" s="72"/>
      <c r="AJ9506" s="72"/>
      <c r="AK9506" s="72"/>
    </row>
    <row r="9507" ht="14.25" customHeight="1">
      <c r="A9507" s="78">
        <v>9504.0</v>
      </c>
      <c r="C9507" s="78" t="str">
        <f>VLOOKUP(G9507,[1]Macrodata_CCF!$A$3:$D$55,4,FALSE)</f>
        <v>#ERROR!</v>
      </c>
      <c r="E9507" s="79" t="str">
        <f>VLOOKUP(G9507,[1]Macrodata_CCF!$A$3:$B$55,2,FALSE)</f>
        <v>#ERROR!</v>
      </c>
      <c r="F9507" s="78">
        <v>0.0</v>
      </c>
      <c r="G9507" s="80">
        <v>9.0</v>
      </c>
      <c r="H9507" s="81">
        <v>228845.0</v>
      </c>
      <c r="I9507" s="81">
        <v>630000.0</v>
      </c>
      <c r="J9507" s="81">
        <v>321110.0</v>
      </c>
      <c r="K9507" s="81">
        <v>882000.0</v>
      </c>
      <c r="L9507" s="82">
        <v>0.2299983796786778</v>
      </c>
      <c r="N9507" s="83">
        <f t="shared" si="1"/>
        <v>0.2299983797</v>
      </c>
      <c r="O9507" s="83">
        <f t="shared" si="2"/>
        <v>0.2299983797</v>
      </c>
      <c r="Q9507" s="83">
        <f t="shared" si="3"/>
        <v>0.6367539683</v>
      </c>
      <c r="R9507" s="83">
        <f t="shared" si="4"/>
        <v>0.2299983797</v>
      </c>
      <c r="S9507" s="83" t="b">
        <f t="shared" si="5"/>
        <v>0</v>
      </c>
      <c r="T9507" s="72"/>
      <c r="U9507" s="72"/>
      <c r="V9507" s="72"/>
      <c r="W9507" s="72"/>
      <c r="X9507" s="72"/>
      <c r="Y9507" s="72"/>
      <c r="Z9507" s="72"/>
      <c r="AA9507" s="72"/>
      <c r="AB9507" s="72"/>
      <c r="AC9507" s="72"/>
      <c r="AD9507" s="72"/>
      <c r="AE9507" s="72"/>
      <c r="AF9507" s="72"/>
      <c r="AG9507" s="72"/>
      <c r="AH9507" s="72"/>
      <c r="AI9507" s="72"/>
      <c r="AJ9507" s="72"/>
      <c r="AK9507" s="72"/>
    </row>
    <row r="9508" ht="14.25" customHeight="1">
      <c r="A9508" s="78">
        <v>9505.0</v>
      </c>
      <c r="C9508" s="78" t="str">
        <f>VLOOKUP(G9508,[1]Macrodata_CCF!$A$3:$D$55,4,FALSE)</f>
        <v>#ERROR!</v>
      </c>
      <c r="E9508" s="79" t="str">
        <f>VLOOKUP(G9508,[1]Macrodata_CCF!$A$3:$B$55,2,FALSE)</f>
        <v>#ERROR!</v>
      </c>
      <c r="F9508" s="78">
        <v>0.0</v>
      </c>
      <c r="G9508" s="80">
        <v>15.0</v>
      </c>
      <c r="H9508" s="81">
        <v>268735.0</v>
      </c>
      <c r="I9508" s="81">
        <v>920000.0</v>
      </c>
      <c r="J9508" s="81">
        <v>385965.0</v>
      </c>
      <c r="K9508" s="81">
        <v>920000.0</v>
      </c>
      <c r="L9508" s="82">
        <v>0.1800035315885239</v>
      </c>
      <c r="N9508" s="83">
        <f t="shared" si="1"/>
        <v>0.1800035316</v>
      </c>
      <c r="O9508" s="83">
        <f t="shared" si="2"/>
        <v>0.1800035316</v>
      </c>
      <c r="Q9508" s="83">
        <f t="shared" si="3"/>
        <v>0.7078967391</v>
      </c>
      <c r="R9508" s="83">
        <f t="shared" si="4"/>
        <v>0.1800035316</v>
      </c>
      <c r="S9508" s="83" t="b">
        <f t="shared" si="5"/>
        <v>0</v>
      </c>
      <c r="T9508" s="72"/>
      <c r="U9508" s="72"/>
      <c r="V9508" s="72"/>
      <c r="W9508" s="72"/>
      <c r="X9508" s="72"/>
      <c r="Y9508" s="72"/>
      <c r="Z9508" s="72"/>
      <c r="AA9508" s="72"/>
      <c r="AB9508" s="72"/>
      <c r="AC9508" s="72"/>
      <c r="AD9508" s="72"/>
      <c r="AE9508" s="72"/>
      <c r="AF9508" s="72"/>
      <c r="AG9508" s="72"/>
      <c r="AH9508" s="72"/>
      <c r="AI9508" s="72"/>
      <c r="AJ9508" s="72"/>
      <c r="AK9508" s="72"/>
    </row>
    <row r="9509" ht="14.25" customHeight="1">
      <c r="A9509" s="78">
        <v>9506.0</v>
      </c>
      <c r="C9509" s="78" t="str">
        <f>VLOOKUP(G9509,[1]Macrodata_CCF!$A$3:$D$55,4,FALSE)</f>
        <v>#ERROR!</v>
      </c>
      <c r="E9509" s="79" t="str">
        <f>VLOOKUP(G9509,[1]Macrodata_CCF!$A$3:$B$55,2,FALSE)</f>
        <v>#ERROR!</v>
      </c>
      <c r="F9509" s="78">
        <v>0.0</v>
      </c>
      <c r="G9509" s="80">
        <v>38.0</v>
      </c>
      <c r="H9509" s="81">
        <v>416235.0</v>
      </c>
      <c r="I9509" s="81">
        <v>580000.0</v>
      </c>
      <c r="J9509" s="81">
        <v>434250.0</v>
      </c>
      <c r="K9509" s="81">
        <v>580000.0</v>
      </c>
      <c r="L9509" s="82">
        <v>0.1100051903642414</v>
      </c>
      <c r="N9509" s="83">
        <f t="shared" si="1"/>
        <v>0.1100051904</v>
      </c>
      <c r="O9509" s="83">
        <f t="shared" si="2"/>
        <v>0.1100051904</v>
      </c>
      <c r="Q9509" s="83">
        <f t="shared" si="3"/>
        <v>0.2823534483</v>
      </c>
      <c r="R9509" s="83">
        <f t="shared" si="4"/>
        <v>0.1100051904</v>
      </c>
      <c r="S9509" s="83" t="b">
        <f t="shared" si="5"/>
        <v>0</v>
      </c>
      <c r="T9509" s="72"/>
      <c r="U9509" s="72"/>
      <c r="V9509" s="72"/>
      <c r="W9509" s="72"/>
      <c r="X9509" s="72"/>
      <c r="Y9509" s="72"/>
      <c r="Z9509" s="72"/>
      <c r="AA9509" s="72"/>
      <c r="AB9509" s="72"/>
      <c r="AC9509" s="72"/>
      <c r="AD9509" s="72"/>
      <c r="AE9509" s="72"/>
      <c r="AF9509" s="72"/>
      <c r="AG9509" s="72"/>
      <c r="AH9509" s="72"/>
      <c r="AI9509" s="72"/>
      <c r="AJ9509" s="72"/>
      <c r="AK9509" s="72"/>
    </row>
    <row r="9510" ht="14.25" customHeight="1">
      <c r="A9510" s="78">
        <v>9507.0</v>
      </c>
      <c r="C9510" s="78" t="str">
        <f>VLOOKUP(G9510,[1]Macrodata_CCF!$A$3:$D$55,4,FALSE)</f>
        <v>#ERROR!</v>
      </c>
      <c r="E9510" s="79" t="str">
        <f>VLOOKUP(G9510,[1]Macrodata_CCF!$A$3:$B$55,2,FALSE)</f>
        <v>#ERROR!</v>
      </c>
      <c r="F9510" s="78">
        <v>0.0</v>
      </c>
      <c r="G9510" s="80">
        <v>7.0</v>
      </c>
      <c r="H9510" s="81">
        <v>6230.0</v>
      </c>
      <c r="I9510" s="81">
        <v>450000.0</v>
      </c>
      <c r="J9510" s="81">
        <v>121610.0</v>
      </c>
      <c r="K9510" s="81">
        <v>720000.0</v>
      </c>
      <c r="L9510" s="82">
        <v>0.2599995493160872</v>
      </c>
      <c r="N9510" s="83">
        <f t="shared" si="1"/>
        <v>0.2599995493</v>
      </c>
      <c r="O9510" s="83">
        <f t="shared" si="2"/>
        <v>0.2599995493</v>
      </c>
      <c r="Q9510" s="83">
        <f t="shared" si="3"/>
        <v>0.9861555556</v>
      </c>
      <c r="R9510" s="83">
        <f t="shared" si="4"/>
        <v>0.2599995493</v>
      </c>
      <c r="S9510" s="83" t="b">
        <f t="shared" si="5"/>
        <v>0</v>
      </c>
      <c r="T9510" s="72"/>
      <c r="U9510" s="72"/>
      <c r="V9510" s="72"/>
      <c r="W9510" s="72"/>
      <c r="X9510" s="72"/>
      <c r="Y9510" s="72"/>
      <c r="Z9510" s="72"/>
      <c r="AA9510" s="72"/>
      <c r="AB9510" s="72"/>
      <c r="AC9510" s="72"/>
      <c r="AD9510" s="72"/>
      <c r="AE9510" s="72"/>
      <c r="AF9510" s="72"/>
      <c r="AG9510" s="72"/>
      <c r="AH9510" s="72"/>
      <c r="AI9510" s="72"/>
      <c r="AJ9510" s="72"/>
      <c r="AK9510" s="72"/>
    </row>
    <row r="9511" ht="14.25" customHeight="1">
      <c r="A9511" s="78">
        <v>9508.0</v>
      </c>
      <c r="C9511" s="78" t="str">
        <f>VLOOKUP(G9511,[1]Macrodata_CCF!$A$3:$D$55,4,FALSE)</f>
        <v>#ERROR!</v>
      </c>
      <c r="E9511" s="79" t="str">
        <f>VLOOKUP(G9511,[1]Macrodata_CCF!$A$3:$B$55,2,FALSE)</f>
        <v>#ERROR!</v>
      </c>
      <c r="F9511" s="78">
        <v>0.0</v>
      </c>
      <c r="G9511" s="80">
        <v>3.0</v>
      </c>
      <c r="H9511" s="81">
        <v>190235.0</v>
      </c>
      <c r="I9511" s="81">
        <v>440000.0</v>
      </c>
      <c r="J9511" s="81">
        <v>257670.0</v>
      </c>
      <c r="K9511" s="81">
        <v>440000.0</v>
      </c>
      <c r="L9511" s="82">
        <v>0.2699937941665165</v>
      </c>
      <c r="N9511" s="83">
        <f t="shared" si="1"/>
        <v>0.2699937942</v>
      </c>
      <c r="O9511" s="83">
        <f t="shared" si="2"/>
        <v>0.2699937942</v>
      </c>
      <c r="Q9511" s="83">
        <f t="shared" si="3"/>
        <v>0.5676477273</v>
      </c>
      <c r="R9511" s="83">
        <f t="shared" si="4"/>
        <v>0.2699937942</v>
      </c>
      <c r="S9511" s="83" t="b">
        <f t="shared" si="5"/>
        <v>0</v>
      </c>
      <c r="T9511" s="72"/>
      <c r="U9511" s="72"/>
      <c r="V9511" s="72"/>
      <c r="W9511" s="72"/>
      <c r="X9511" s="72"/>
      <c r="Y9511" s="72"/>
      <c r="Z9511" s="72"/>
      <c r="AA9511" s="72"/>
      <c r="AB9511" s="72"/>
      <c r="AC9511" s="72"/>
      <c r="AD9511" s="72"/>
      <c r="AE9511" s="72"/>
      <c r="AF9511" s="72"/>
      <c r="AG9511" s="72"/>
      <c r="AH9511" s="72"/>
      <c r="AI9511" s="72"/>
      <c r="AJ9511" s="72"/>
      <c r="AK9511" s="72"/>
    </row>
    <row r="9512" ht="14.25" customHeight="1">
      <c r="A9512" s="78">
        <v>9509.0</v>
      </c>
      <c r="C9512" s="78" t="str">
        <f>VLOOKUP(G9512,[1]Macrodata_CCF!$A$3:$D$55,4,FALSE)</f>
        <v>#ERROR!</v>
      </c>
      <c r="E9512" s="79" t="str">
        <f>VLOOKUP(G9512,[1]Macrodata_CCF!$A$3:$B$55,2,FALSE)</f>
        <v>#ERROR!</v>
      </c>
      <c r="F9512" s="78">
        <v>0.0</v>
      </c>
      <c r="G9512" s="80">
        <v>37.0</v>
      </c>
      <c r="H9512" s="81">
        <v>211735.0</v>
      </c>
      <c r="I9512" s="81">
        <v>580000.0</v>
      </c>
      <c r="J9512" s="81">
        <v>219100.0</v>
      </c>
      <c r="K9512" s="81">
        <v>1044000.0</v>
      </c>
      <c r="L9512" s="82">
        <v>0.01999918536923139</v>
      </c>
      <c r="N9512" s="83">
        <f t="shared" si="1"/>
        <v>0.01999918537</v>
      </c>
      <c r="O9512" s="83">
        <f t="shared" si="2"/>
        <v>0.01999918537</v>
      </c>
      <c r="Q9512" s="83">
        <f t="shared" si="3"/>
        <v>0.6349396552</v>
      </c>
      <c r="R9512" s="83">
        <f t="shared" si="4"/>
        <v>0.01999918537</v>
      </c>
      <c r="S9512" s="83" t="b">
        <f t="shared" si="5"/>
        <v>0</v>
      </c>
      <c r="T9512" s="72"/>
      <c r="U9512" s="72"/>
      <c r="V9512" s="72"/>
      <c r="W9512" s="72"/>
      <c r="X9512" s="72"/>
      <c r="Y9512" s="72"/>
      <c r="Z9512" s="72"/>
      <c r="AA9512" s="72"/>
      <c r="AB9512" s="72"/>
      <c r="AC9512" s="72"/>
      <c r="AD9512" s="72"/>
      <c r="AE9512" s="72"/>
      <c r="AF9512" s="72"/>
      <c r="AG9512" s="72"/>
      <c r="AH9512" s="72"/>
      <c r="AI9512" s="72"/>
      <c r="AJ9512" s="72"/>
      <c r="AK9512" s="72"/>
    </row>
    <row r="9513" ht="14.25" customHeight="1">
      <c r="A9513" s="78">
        <v>9510.0</v>
      </c>
      <c r="C9513" s="78" t="str">
        <f>VLOOKUP(G9513,[1]Macrodata_CCF!$A$3:$D$55,4,FALSE)</f>
        <v>#ERROR!</v>
      </c>
      <c r="E9513" s="79" t="str">
        <f>VLOOKUP(G9513,[1]Macrodata_CCF!$A$3:$B$55,2,FALSE)</f>
        <v>#ERROR!</v>
      </c>
      <c r="F9513" s="78">
        <v>1.0</v>
      </c>
      <c r="G9513" s="80">
        <v>12.0</v>
      </c>
      <c r="H9513" s="81">
        <v>266345.0</v>
      </c>
      <c r="I9513" s="81">
        <v>350000.0</v>
      </c>
      <c r="J9513" s="81">
        <v>312355.0</v>
      </c>
      <c r="K9513" s="81">
        <v>350000.0</v>
      </c>
      <c r="L9513" s="82">
        <v>0.5499970115354731</v>
      </c>
      <c r="N9513" s="83">
        <f t="shared" si="1"/>
        <v>0.5499970115</v>
      </c>
      <c r="O9513" s="83">
        <f t="shared" si="2"/>
        <v>0.5499970115</v>
      </c>
      <c r="Q9513" s="83">
        <f t="shared" si="3"/>
        <v>0.2390142857</v>
      </c>
      <c r="R9513" s="83">
        <f t="shared" si="4"/>
        <v>0.5499970115</v>
      </c>
      <c r="S9513" s="83" t="b">
        <f t="shared" si="5"/>
        <v>0</v>
      </c>
      <c r="T9513" s="72"/>
      <c r="U9513" s="72"/>
      <c r="V9513" s="72"/>
      <c r="W9513" s="72"/>
      <c r="X9513" s="72"/>
      <c r="Y9513" s="72"/>
      <c r="Z9513" s="72"/>
      <c r="AA9513" s="72"/>
      <c r="AB9513" s="72"/>
      <c r="AC9513" s="72"/>
      <c r="AD9513" s="72"/>
      <c r="AE9513" s="72"/>
      <c r="AF9513" s="72"/>
      <c r="AG9513" s="72"/>
      <c r="AH9513" s="72"/>
      <c r="AI9513" s="72"/>
      <c r="AJ9513" s="72"/>
      <c r="AK9513" s="72"/>
    </row>
    <row r="9514" ht="14.25" customHeight="1">
      <c r="A9514" s="78">
        <v>9511.0</v>
      </c>
      <c r="C9514" s="78" t="str">
        <f>VLOOKUP(G9514,[1]Macrodata_CCF!$A$3:$D$55,4,FALSE)</f>
        <v>#ERROR!</v>
      </c>
      <c r="E9514" s="79" t="str">
        <f>VLOOKUP(G9514,[1]Macrodata_CCF!$A$3:$B$55,2,FALSE)</f>
        <v>#ERROR!</v>
      </c>
      <c r="F9514" s="78">
        <v>0.0</v>
      </c>
      <c r="G9514" s="80">
        <v>40.0</v>
      </c>
      <c r="H9514" s="81">
        <v>254790.0</v>
      </c>
      <c r="I9514" s="81">
        <v>260000.0</v>
      </c>
      <c r="J9514" s="81">
        <v>255050.0</v>
      </c>
      <c r="K9514" s="81">
        <v>260000.0</v>
      </c>
      <c r="L9514" s="82">
        <v>0.04990403071017274</v>
      </c>
      <c r="N9514" s="83">
        <f t="shared" si="1"/>
        <v>0.04990403071</v>
      </c>
      <c r="O9514" s="83">
        <f t="shared" si="2"/>
        <v>0.04990403071</v>
      </c>
      <c r="Q9514" s="83">
        <f t="shared" si="3"/>
        <v>0.02003846154</v>
      </c>
      <c r="R9514" s="83">
        <f t="shared" si="4"/>
        <v>0.001</v>
      </c>
      <c r="S9514" s="83" t="b">
        <f t="shared" si="5"/>
        <v>0</v>
      </c>
      <c r="T9514" s="72"/>
      <c r="U9514" s="72"/>
      <c r="V9514" s="72"/>
      <c r="W9514" s="72"/>
      <c r="X9514" s="72"/>
      <c r="Y9514" s="72"/>
      <c r="Z9514" s="72"/>
      <c r="AA9514" s="72"/>
      <c r="AB9514" s="72"/>
      <c r="AC9514" s="72"/>
      <c r="AD9514" s="72"/>
      <c r="AE9514" s="72"/>
      <c r="AF9514" s="72"/>
      <c r="AG9514" s="72"/>
      <c r="AH9514" s="72"/>
      <c r="AI9514" s="72"/>
      <c r="AJ9514" s="72"/>
      <c r="AK9514" s="72"/>
    </row>
    <row r="9515" ht="14.25" customHeight="1">
      <c r="A9515" s="78">
        <v>9512.0</v>
      </c>
      <c r="C9515" s="78" t="str">
        <f>VLOOKUP(G9515,[1]Macrodata_CCF!$A$3:$D$55,4,FALSE)</f>
        <v>#ERROR!</v>
      </c>
      <c r="E9515" s="79" t="str">
        <f>VLOOKUP(G9515,[1]Macrodata_CCF!$A$3:$B$55,2,FALSE)</f>
        <v>#ERROR!</v>
      </c>
      <c r="F9515" s="78">
        <v>0.0</v>
      </c>
      <c r="G9515" s="80">
        <v>43.0</v>
      </c>
      <c r="H9515" s="81">
        <v>30925.0</v>
      </c>
      <c r="I9515" s="81">
        <v>50000.0</v>
      </c>
      <c r="J9515" s="81">
        <v>34170.0</v>
      </c>
      <c r="K9515" s="81">
        <v>50000.0</v>
      </c>
      <c r="L9515" s="82">
        <v>0.1701179554390564</v>
      </c>
      <c r="N9515" s="83">
        <f t="shared" si="1"/>
        <v>0.1701179554</v>
      </c>
      <c r="O9515" s="83">
        <f t="shared" si="2"/>
        <v>0.1701179554</v>
      </c>
      <c r="Q9515" s="83">
        <f t="shared" si="3"/>
        <v>0.3815</v>
      </c>
      <c r="R9515" s="83">
        <f t="shared" si="4"/>
        <v>0.1701179554</v>
      </c>
      <c r="S9515" s="83" t="b">
        <f t="shared" si="5"/>
        <v>0</v>
      </c>
      <c r="T9515" s="72"/>
      <c r="U9515" s="72"/>
      <c r="V9515" s="72"/>
      <c r="W9515" s="72"/>
      <c r="X9515" s="72"/>
      <c r="Y9515" s="72"/>
      <c r="Z9515" s="72"/>
      <c r="AA9515" s="72"/>
      <c r="AB9515" s="72"/>
      <c r="AC9515" s="72"/>
      <c r="AD9515" s="72"/>
      <c r="AE9515" s="72"/>
      <c r="AF9515" s="72"/>
      <c r="AG9515" s="72"/>
      <c r="AH9515" s="72"/>
      <c r="AI9515" s="72"/>
      <c r="AJ9515" s="72"/>
      <c r="AK9515" s="72"/>
    </row>
    <row r="9516" ht="14.25" customHeight="1">
      <c r="A9516" s="78">
        <v>9513.0</v>
      </c>
      <c r="C9516" s="78" t="str">
        <f>VLOOKUP(G9516,[1]Macrodata_CCF!$A$3:$D$55,4,FALSE)</f>
        <v>#ERROR!</v>
      </c>
      <c r="E9516" s="79" t="str">
        <f>VLOOKUP(G9516,[1]Macrodata_CCF!$A$3:$B$55,2,FALSE)</f>
        <v>#ERROR!</v>
      </c>
      <c r="F9516" s="78">
        <v>0.0</v>
      </c>
      <c r="G9516" s="80">
        <v>24.0</v>
      </c>
      <c r="H9516" s="81">
        <v>33535.0</v>
      </c>
      <c r="I9516" s="81">
        <v>380000.0</v>
      </c>
      <c r="J9516" s="81">
        <v>387600.0</v>
      </c>
      <c r="K9516" s="81">
        <v>380000.0</v>
      </c>
      <c r="L9516" s="82">
        <v>1.021935837674801</v>
      </c>
      <c r="N9516" s="83">
        <f t="shared" si="1"/>
        <v>1.021935838</v>
      </c>
      <c r="O9516" s="83">
        <f t="shared" si="2"/>
        <v>1</v>
      </c>
      <c r="Q9516" s="83">
        <f t="shared" si="3"/>
        <v>0.91175</v>
      </c>
      <c r="R9516" s="83">
        <f t="shared" si="4"/>
        <v>1.021935838</v>
      </c>
      <c r="S9516" s="83" t="b">
        <f t="shared" si="5"/>
        <v>0</v>
      </c>
      <c r="T9516" s="72"/>
      <c r="U9516" s="72"/>
      <c r="V9516" s="72"/>
      <c r="W9516" s="72"/>
      <c r="X9516" s="72"/>
      <c r="Y9516" s="72"/>
      <c r="Z9516" s="72"/>
      <c r="AA9516" s="72"/>
      <c r="AB9516" s="72"/>
      <c r="AC9516" s="72"/>
      <c r="AD9516" s="72"/>
      <c r="AE9516" s="72"/>
      <c r="AF9516" s="72"/>
      <c r="AG9516" s="72"/>
      <c r="AH9516" s="72"/>
      <c r="AI9516" s="72"/>
      <c r="AJ9516" s="72"/>
      <c r="AK9516" s="72"/>
    </row>
    <row r="9517" ht="14.25" customHeight="1">
      <c r="A9517" s="78">
        <v>9514.0</v>
      </c>
      <c r="C9517" s="78" t="str">
        <f>VLOOKUP(G9517,[1]Macrodata_CCF!$A$3:$D$55,4,FALSE)</f>
        <v>#ERROR!</v>
      </c>
      <c r="E9517" s="79" t="str">
        <f>VLOOKUP(G9517,[1]Macrodata_CCF!$A$3:$B$55,2,FALSE)</f>
        <v>#ERROR!</v>
      </c>
      <c r="F9517" s="78">
        <v>0.0</v>
      </c>
      <c r="G9517" s="80">
        <v>7.0</v>
      </c>
      <c r="H9517" s="81">
        <v>474370.0</v>
      </c>
      <c r="I9517" s="81">
        <v>640000.0</v>
      </c>
      <c r="J9517" s="81">
        <v>532340.0</v>
      </c>
      <c r="K9517" s="81">
        <v>640000.0</v>
      </c>
      <c r="L9517" s="82">
        <v>0.3499969812232084</v>
      </c>
      <c r="N9517" s="83">
        <f t="shared" si="1"/>
        <v>0.3499969812</v>
      </c>
      <c r="O9517" s="83">
        <f t="shared" si="2"/>
        <v>0.3499969812</v>
      </c>
      <c r="Q9517" s="83">
        <f t="shared" si="3"/>
        <v>0.258796875</v>
      </c>
      <c r="R9517" s="83">
        <f t="shared" si="4"/>
        <v>0.3499969812</v>
      </c>
      <c r="S9517" s="83" t="b">
        <f t="shared" si="5"/>
        <v>0</v>
      </c>
      <c r="T9517" s="72"/>
      <c r="U9517" s="72"/>
      <c r="V9517" s="72"/>
      <c r="W9517" s="72"/>
      <c r="X9517" s="72"/>
      <c r="Y9517" s="72"/>
      <c r="Z9517" s="72"/>
      <c r="AA9517" s="72"/>
      <c r="AB9517" s="72"/>
      <c r="AC9517" s="72"/>
      <c r="AD9517" s="72"/>
      <c r="AE9517" s="72"/>
      <c r="AF9517" s="72"/>
      <c r="AG9517" s="72"/>
      <c r="AH9517" s="72"/>
      <c r="AI9517" s="72"/>
      <c r="AJ9517" s="72"/>
      <c r="AK9517" s="72"/>
    </row>
    <row r="9518" ht="14.25" customHeight="1">
      <c r="A9518" s="78">
        <v>9515.0</v>
      </c>
      <c r="C9518" s="78" t="str">
        <f>VLOOKUP(G9518,[1]Macrodata_CCF!$A$3:$D$55,4,FALSE)</f>
        <v>#ERROR!</v>
      </c>
      <c r="E9518" s="79" t="str">
        <f>VLOOKUP(G9518,[1]Macrodata_CCF!$A$3:$B$55,2,FALSE)</f>
        <v>#ERROR!</v>
      </c>
      <c r="F9518" s="78">
        <v>0.0</v>
      </c>
      <c r="G9518" s="80">
        <v>13.0</v>
      </c>
      <c r="H9518" s="81">
        <v>263265.0</v>
      </c>
      <c r="I9518" s="81">
        <v>350000.0</v>
      </c>
      <c r="J9518" s="81">
        <v>278875.0</v>
      </c>
      <c r="K9518" s="81">
        <v>350000.0</v>
      </c>
      <c r="L9518" s="82">
        <v>0.1799734824465326</v>
      </c>
      <c r="N9518" s="83">
        <f t="shared" si="1"/>
        <v>0.1799734824</v>
      </c>
      <c r="O9518" s="83">
        <f t="shared" si="2"/>
        <v>0.1799734824</v>
      </c>
      <c r="Q9518" s="83">
        <f t="shared" si="3"/>
        <v>0.2478142857</v>
      </c>
      <c r="R9518" s="83">
        <f t="shared" si="4"/>
        <v>0.1799734824</v>
      </c>
      <c r="S9518" s="83" t="b">
        <f t="shared" si="5"/>
        <v>0</v>
      </c>
      <c r="T9518" s="72"/>
      <c r="U9518" s="72"/>
      <c r="V9518" s="72"/>
      <c r="W9518" s="72"/>
      <c r="X9518" s="72"/>
      <c r="Y9518" s="72"/>
      <c r="Z9518" s="72"/>
      <c r="AA9518" s="72"/>
      <c r="AB9518" s="72"/>
      <c r="AC9518" s="72"/>
      <c r="AD9518" s="72"/>
      <c r="AE9518" s="72"/>
      <c r="AF9518" s="72"/>
      <c r="AG9518" s="72"/>
      <c r="AH9518" s="72"/>
      <c r="AI9518" s="72"/>
      <c r="AJ9518" s="72"/>
      <c r="AK9518" s="72"/>
    </row>
    <row r="9519" ht="14.25" customHeight="1">
      <c r="A9519" s="78">
        <v>9516.0</v>
      </c>
      <c r="C9519" s="78" t="str">
        <f>VLOOKUP(G9519,[1]Macrodata_CCF!$A$3:$D$55,4,FALSE)</f>
        <v>#ERROR!</v>
      </c>
      <c r="E9519" s="79" t="str">
        <f>VLOOKUP(G9519,[1]Macrodata_CCF!$A$3:$B$55,2,FALSE)</f>
        <v>#ERROR!</v>
      </c>
      <c r="F9519" s="78">
        <v>0.0</v>
      </c>
      <c r="G9519" s="80">
        <v>13.0</v>
      </c>
      <c r="H9519" s="81">
        <v>0.0</v>
      </c>
      <c r="I9519" s="81">
        <v>920000.0</v>
      </c>
      <c r="J9519" s="81">
        <v>147200.0</v>
      </c>
      <c r="K9519" s="81">
        <v>920000.0</v>
      </c>
      <c r="L9519" s="82">
        <v>0.16</v>
      </c>
      <c r="N9519" s="83">
        <f t="shared" si="1"/>
        <v>0.16</v>
      </c>
      <c r="O9519" s="83">
        <f t="shared" si="2"/>
        <v>0.16</v>
      </c>
      <c r="Q9519" s="83">
        <f t="shared" si="3"/>
        <v>1</v>
      </c>
      <c r="R9519" s="83">
        <f t="shared" si="4"/>
        <v>0.16</v>
      </c>
      <c r="S9519" s="83" t="b">
        <f t="shared" si="5"/>
        <v>0</v>
      </c>
      <c r="T9519" s="72"/>
      <c r="U9519" s="72"/>
      <c r="V9519" s="72"/>
      <c r="W9519" s="72"/>
      <c r="X9519" s="72"/>
      <c r="Y9519" s="72"/>
      <c r="Z9519" s="72"/>
      <c r="AA9519" s="72"/>
      <c r="AB9519" s="72"/>
      <c r="AC9519" s="72"/>
      <c r="AD9519" s="72"/>
      <c r="AE9519" s="72"/>
      <c r="AF9519" s="72"/>
      <c r="AG9519" s="72"/>
      <c r="AH9519" s="72"/>
      <c r="AI9519" s="72"/>
      <c r="AJ9519" s="72"/>
      <c r="AK9519" s="72"/>
    </row>
    <row r="9520" ht="14.25" customHeight="1">
      <c r="A9520" s="78">
        <v>9517.0</v>
      </c>
      <c r="C9520" s="78" t="str">
        <f>VLOOKUP(G9520,[1]Macrodata_CCF!$A$3:$D$55,4,FALSE)</f>
        <v>#ERROR!</v>
      </c>
      <c r="E9520" s="79" t="str">
        <f>VLOOKUP(G9520,[1]Macrodata_CCF!$A$3:$B$55,2,FALSE)</f>
        <v>#ERROR!</v>
      </c>
      <c r="F9520" s="78">
        <v>0.0</v>
      </c>
      <c r="G9520" s="80">
        <v>39.0</v>
      </c>
      <c r="H9520" s="81">
        <v>288730.0</v>
      </c>
      <c r="I9520" s="81">
        <v>390000.0</v>
      </c>
      <c r="J9520" s="81">
        <v>397800.0</v>
      </c>
      <c r="K9520" s="81">
        <v>390000.0</v>
      </c>
      <c r="L9520" s="82">
        <v>1.077021822849807</v>
      </c>
      <c r="N9520" s="83">
        <f t="shared" si="1"/>
        <v>1.077021823</v>
      </c>
      <c r="O9520" s="83">
        <f t="shared" si="2"/>
        <v>1</v>
      </c>
      <c r="Q9520" s="83">
        <f t="shared" si="3"/>
        <v>0.2596666667</v>
      </c>
      <c r="R9520" s="83">
        <f t="shared" si="4"/>
        <v>1.077021823</v>
      </c>
      <c r="S9520" s="83" t="b">
        <f t="shared" si="5"/>
        <v>0</v>
      </c>
      <c r="T9520" s="72"/>
      <c r="U9520" s="72"/>
      <c r="V9520" s="72"/>
      <c r="W9520" s="72"/>
      <c r="X9520" s="72"/>
      <c r="Y9520" s="72"/>
      <c r="Z9520" s="72"/>
      <c r="AA9520" s="72"/>
      <c r="AB9520" s="72"/>
      <c r="AC9520" s="72"/>
      <c r="AD9520" s="72"/>
      <c r="AE9520" s="72"/>
      <c r="AF9520" s="72"/>
      <c r="AG9520" s="72"/>
      <c r="AH9520" s="72"/>
      <c r="AI9520" s="72"/>
      <c r="AJ9520" s="72"/>
      <c r="AK9520" s="72"/>
    </row>
    <row r="9521" ht="14.25" customHeight="1">
      <c r="A9521" s="78">
        <v>9518.0</v>
      </c>
      <c r="C9521" s="78" t="str">
        <f>VLOOKUP(G9521,[1]Macrodata_CCF!$A$3:$D$55,4,FALSE)</f>
        <v>#ERROR!</v>
      </c>
      <c r="E9521" s="79" t="str">
        <f>VLOOKUP(G9521,[1]Macrodata_CCF!$A$3:$B$55,2,FALSE)</f>
        <v>#ERROR!</v>
      </c>
      <c r="F9521" s="78">
        <v>0.0</v>
      </c>
      <c r="G9521" s="80">
        <v>51.0</v>
      </c>
      <c r="H9521" s="81">
        <v>13850.0</v>
      </c>
      <c r="I9521" s="81">
        <v>30000.0</v>
      </c>
      <c r="J9521" s="81">
        <v>15140.0</v>
      </c>
      <c r="K9521" s="81">
        <v>30000.0</v>
      </c>
      <c r="L9521" s="82">
        <v>0.07987616099071207</v>
      </c>
      <c r="N9521" s="83">
        <f t="shared" si="1"/>
        <v>0.07987616099</v>
      </c>
      <c r="O9521" s="83">
        <f t="shared" si="2"/>
        <v>0.07987616099</v>
      </c>
      <c r="Q9521" s="83">
        <f t="shared" si="3"/>
        <v>0.5383333333</v>
      </c>
      <c r="R9521" s="83">
        <f t="shared" si="4"/>
        <v>0.07987616099</v>
      </c>
      <c r="S9521" s="83" t="b">
        <f t="shared" si="5"/>
        <v>0</v>
      </c>
      <c r="T9521" s="72"/>
      <c r="U9521" s="72"/>
      <c r="V9521" s="72"/>
      <c r="W9521" s="72"/>
      <c r="X9521" s="72"/>
      <c r="Y9521" s="72"/>
      <c r="Z9521" s="72"/>
      <c r="AA9521" s="72"/>
      <c r="AB9521" s="72"/>
      <c r="AC9521" s="72"/>
      <c r="AD9521" s="72"/>
      <c r="AE9521" s="72"/>
      <c r="AF9521" s="72"/>
      <c r="AG9521" s="72"/>
      <c r="AH9521" s="72"/>
      <c r="AI9521" s="72"/>
      <c r="AJ9521" s="72"/>
      <c r="AK9521" s="72"/>
    </row>
    <row r="9522" ht="14.25" customHeight="1">
      <c r="A9522" s="78">
        <v>9519.0</v>
      </c>
      <c r="C9522" s="78" t="str">
        <f>VLOOKUP(G9522,[1]Macrodata_CCF!$A$3:$D$55,4,FALSE)</f>
        <v>#ERROR!</v>
      </c>
      <c r="E9522" s="79" t="str">
        <f>VLOOKUP(G9522,[1]Macrodata_CCF!$A$3:$B$55,2,FALSE)</f>
        <v>#ERROR!</v>
      </c>
      <c r="F9522" s="78">
        <v>0.0</v>
      </c>
      <c r="G9522" s="80">
        <v>49.0</v>
      </c>
      <c r="H9522" s="81">
        <v>11400.0</v>
      </c>
      <c r="I9522" s="81">
        <v>380000.0</v>
      </c>
      <c r="J9522" s="81">
        <v>0.0</v>
      </c>
      <c r="K9522" s="81">
        <v>380000.0</v>
      </c>
      <c r="L9522" s="82">
        <v>-0.03092783505154639</v>
      </c>
      <c r="N9522" s="83">
        <f t="shared" si="1"/>
        <v>-0.03092783505</v>
      </c>
      <c r="O9522" s="83">
        <f t="shared" si="2"/>
        <v>0</v>
      </c>
      <c r="Q9522" s="83">
        <f t="shared" si="3"/>
        <v>0.97</v>
      </c>
      <c r="R9522" s="83">
        <f t="shared" si="4"/>
        <v>-0.03092783505</v>
      </c>
      <c r="S9522" s="83" t="b">
        <f t="shared" si="5"/>
        <v>0</v>
      </c>
      <c r="T9522" s="72"/>
      <c r="U9522" s="72"/>
      <c r="V9522" s="72"/>
      <c r="W9522" s="72"/>
      <c r="X9522" s="72"/>
      <c r="Y9522" s="72"/>
      <c r="Z9522" s="72"/>
      <c r="AA9522" s="72"/>
      <c r="AB9522" s="72"/>
      <c r="AC9522" s="72"/>
      <c r="AD9522" s="72"/>
      <c r="AE9522" s="72"/>
      <c r="AF9522" s="72"/>
      <c r="AG9522" s="72"/>
      <c r="AH9522" s="72"/>
      <c r="AI9522" s="72"/>
      <c r="AJ9522" s="72"/>
      <c r="AK9522" s="72"/>
    </row>
    <row r="9523" ht="14.25" customHeight="1">
      <c r="A9523" s="78">
        <v>9520.0</v>
      </c>
      <c r="C9523" s="78" t="str">
        <f>VLOOKUP(G9523,[1]Macrodata_CCF!$A$3:$D$55,4,FALSE)</f>
        <v>#ERROR!</v>
      </c>
      <c r="E9523" s="79" t="str">
        <f>VLOOKUP(G9523,[1]Macrodata_CCF!$A$3:$B$55,2,FALSE)</f>
        <v>#ERROR!</v>
      </c>
      <c r="F9523" s="78">
        <v>0.0</v>
      </c>
      <c r="G9523" s="80">
        <v>2.0</v>
      </c>
      <c r="H9523" s="81">
        <v>0.0</v>
      </c>
      <c r="I9523" s="81">
        <v>110000.0</v>
      </c>
      <c r="J9523" s="81">
        <v>0.0</v>
      </c>
      <c r="K9523" s="81">
        <v>110000.0</v>
      </c>
      <c r="L9523" s="82">
        <v>0.0</v>
      </c>
      <c r="N9523" s="83">
        <f t="shared" si="1"/>
        <v>0</v>
      </c>
      <c r="O9523" s="83">
        <f t="shared" si="2"/>
        <v>0</v>
      </c>
      <c r="Q9523" s="83">
        <f t="shared" si="3"/>
        <v>1</v>
      </c>
      <c r="R9523" s="83">
        <f t="shared" si="4"/>
        <v>0</v>
      </c>
      <c r="S9523" s="83" t="b">
        <f t="shared" si="5"/>
        <v>0</v>
      </c>
      <c r="T9523" s="72"/>
      <c r="U9523" s="72"/>
      <c r="V9523" s="72"/>
      <c r="W9523" s="72"/>
      <c r="X9523" s="72"/>
      <c r="Y9523" s="72"/>
      <c r="Z9523" s="72"/>
      <c r="AA9523" s="72"/>
      <c r="AB9523" s="72"/>
      <c r="AC9523" s="72"/>
      <c r="AD9523" s="72"/>
      <c r="AE9523" s="72"/>
      <c r="AF9523" s="72"/>
      <c r="AG9523" s="72"/>
      <c r="AH9523" s="72"/>
      <c r="AI9523" s="72"/>
      <c r="AJ9523" s="72"/>
      <c r="AK9523" s="72"/>
    </row>
    <row r="9524" ht="14.25" customHeight="1">
      <c r="A9524" s="78">
        <v>9521.0</v>
      </c>
      <c r="C9524" s="78" t="str">
        <f>VLOOKUP(G9524,[1]Macrodata_CCF!$A$3:$D$55,4,FALSE)</f>
        <v>#ERROR!</v>
      </c>
      <c r="E9524" s="79" t="str">
        <f>VLOOKUP(G9524,[1]Macrodata_CCF!$A$3:$B$55,2,FALSE)</f>
        <v>#ERROR!</v>
      </c>
      <c r="F9524" s="78">
        <v>0.0</v>
      </c>
      <c r="G9524" s="80">
        <v>50.0</v>
      </c>
      <c r="H9524" s="81">
        <v>0.0</v>
      </c>
      <c r="I9524" s="81">
        <v>650000.0</v>
      </c>
      <c r="J9524" s="81">
        <v>26000.0</v>
      </c>
      <c r="K9524" s="81">
        <v>1105000.0</v>
      </c>
      <c r="L9524" s="82">
        <v>0.04</v>
      </c>
      <c r="N9524" s="83">
        <f t="shared" si="1"/>
        <v>0.04</v>
      </c>
      <c r="O9524" s="83">
        <f t="shared" si="2"/>
        <v>0.04</v>
      </c>
      <c r="Q9524" s="83">
        <f t="shared" si="3"/>
        <v>1</v>
      </c>
      <c r="R9524" s="83">
        <f t="shared" si="4"/>
        <v>0.04</v>
      </c>
      <c r="S9524" s="83" t="b">
        <f t="shared" si="5"/>
        <v>0</v>
      </c>
      <c r="T9524" s="72"/>
      <c r="U9524" s="72"/>
      <c r="V9524" s="72"/>
      <c r="W9524" s="72"/>
      <c r="X9524" s="72"/>
      <c r="Y9524" s="72"/>
      <c r="Z9524" s="72"/>
      <c r="AA9524" s="72"/>
      <c r="AB9524" s="72"/>
      <c r="AC9524" s="72"/>
      <c r="AD9524" s="72"/>
      <c r="AE9524" s="72"/>
      <c r="AF9524" s="72"/>
      <c r="AG9524" s="72"/>
      <c r="AH9524" s="72"/>
      <c r="AI9524" s="72"/>
      <c r="AJ9524" s="72"/>
      <c r="AK9524" s="72"/>
    </row>
    <row r="9525" ht="14.25" customHeight="1">
      <c r="A9525" s="78">
        <v>9522.0</v>
      </c>
      <c r="C9525" s="78" t="str">
        <f>VLOOKUP(G9525,[1]Macrodata_CCF!$A$3:$D$55,4,FALSE)</f>
        <v>#ERROR!</v>
      </c>
      <c r="E9525" s="79" t="str">
        <f>VLOOKUP(G9525,[1]Macrodata_CCF!$A$3:$B$55,2,FALSE)</f>
        <v>#ERROR!</v>
      </c>
      <c r="F9525" s="78">
        <v>0.0</v>
      </c>
      <c r="G9525" s="80">
        <v>12.0</v>
      </c>
      <c r="H9525" s="81">
        <v>275420.0</v>
      </c>
      <c r="I9525" s="81">
        <v>850000.0</v>
      </c>
      <c r="J9525" s="81">
        <v>482270.0</v>
      </c>
      <c r="K9525" s="81">
        <v>1530000.0</v>
      </c>
      <c r="L9525" s="82">
        <v>0.3600020884820216</v>
      </c>
      <c r="N9525" s="83">
        <f t="shared" si="1"/>
        <v>0.3600020885</v>
      </c>
      <c r="O9525" s="83">
        <f t="shared" si="2"/>
        <v>0.3600020885</v>
      </c>
      <c r="Q9525" s="83">
        <f t="shared" si="3"/>
        <v>0.6759764706</v>
      </c>
      <c r="R9525" s="83">
        <f t="shared" si="4"/>
        <v>0.3600020885</v>
      </c>
      <c r="S9525" s="83" t="b">
        <f t="shared" si="5"/>
        <v>0</v>
      </c>
      <c r="T9525" s="72"/>
      <c r="U9525" s="72"/>
      <c r="V9525" s="72"/>
      <c r="W9525" s="72"/>
      <c r="X9525" s="72"/>
      <c r="Y9525" s="72"/>
      <c r="Z9525" s="72"/>
      <c r="AA9525" s="72"/>
      <c r="AB9525" s="72"/>
      <c r="AC9525" s="72"/>
      <c r="AD9525" s="72"/>
      <c r="AE9525" s="72"/>
      <c r="AF9525" s="72"/>
      <c r="AG9525" s="72"/>
      <c r="AH9525" s="72"/>
      <c r="AI9525" s="72"/>
      <c r="AJ9525" s="72"/>
      <c r="AK9525" s="72"/>
    </row>
    <row r="9526" ht="14.25" customHeight="1">
      <c r="A9526" s="78">
        <v>9523.0</v>
      </c>
      <c r="C9526" s="78" t="str">
        <f>VLOOKUP(G9526,[1]Macrodata_CCF!$A$3:$D$55,4,FALSE)</f>
        <v>#ERROR!</v>
      </c>
      <c r="E9526" s="79" t="str">
        <f>VLOOKUP(G9526,[1]Macrodata_CCF!$A$3:$B$55,2,FALSE)</f>
        <v>#ERROR!</v>
      </c>
      <c r="F9526" s="78">
        <v>0.0</v>
      </c>
      <c r="G9526" s="80">
        <v>3.0</v>
      </c>
      <c r="H9526" s="81">
        <v>279325.0</v>
      </c>
      <c r="I9526" s="81">
        <v>980000.0</v>
      </c>
      <c r="J9526" s="81">
        <v>454495.0</v>
      </c>
      <c r="K9526" s="81">
        <v>980000.0</v>
      </c>
      <c r="L9526" s="82">
        <v>0.2500017839940058</v>
      </c>
      <c r="N9526" s="83">
        <f t="shared" si="1"/>
        <v>0.250001784</v>
      </c>
      <c r="O9526" s="83">
        <f t="shared" si="2"/>
        <v>0.250001784</v>
      </c>
      <c r="Q9526" s="83">
        <f t="shared" si="3"/>
        <v>0.7149744898</v>
      </c>
      <c r="R9526" s="83">
        <f t="shared" si="4"/>
        <v>0.250001784</v>
      </c>
      <c r="S9526" s="83" t="b">
        <f t="shared" si="5"/>
        <v>0</v>
      </c>
      <c r="T9526" s="72"/>
      <c r="U9526" s="72"/>
      <c r="V9526" s="72"/>
      <c r="W9526" s="72"/>
      <c r="X9526" s="72"/>
      <c r="Y9526" s="72"/>
      <c r="Z9526" s="72"/>
      <c r="AA9526" s="72"/>
      <c r="AB9526" s="72"/>
      <c r="AC9526" s="72"/>
      <c r="AD9526" s="72"/>
      <c r="AE9526" s="72"/>
      <c r="AF9526" s="72"/>
      <c r="AG9526" s="72"/>
      <c r="AH9526" s="72"/>
      <c r="AI9526" s="72"/>
      <c r="AJ9526" s="72"/>
      <c r="AK9526" s="72"/>
    </row>
    <row r="9527" ht="14.25" customHeight="1">
      <c r="A9527" s="78">
        <v>9524.0</v>
      </c>
      <c r="C9527" s="78" t="str">
        <f>VLOOKUP(G9527,[1]Macrodata_CCF!$A$3:$D$55,4,FALSE)</f>
        <v>#ERROR!</v>
      </c>
      <c r="E9527" s="79" t="str">
        <f>VLOOKUP(G9527,[1]Macrodata_CCF!$A$3:$B$55,2,FALSE)</f>
        <v>#ERROR!</v>
      </c>
      <c r="F9527" s="78">
        <v>1.0</v>
      </c>
      <c r="G9527" s="80">
        <v>40.0</v>
      </c>
      <c r="H9527" s="81">
        <v>58970.0</v>
      </c>
      <c r="I9527" s="81">
        <v>60000.0</v>
      </c>
      <c r="J9527" s="81">
        <v>59535.0</v>
      </c>
      <c r="K9527" s="81">
        <v>60000.0</v>
      </c>
      <c r="L9527" s="82">
        <v>0.5485436893203883</v>
      </c>
      <c r="N9527" s="83">
        <f t="shared" si="1"/>
        <v>0.5485436893</v>
      </c>
      <c r="O9527" s="83">
        <f t="shared" si="2"/>
        <v>0.5485436893</v>
      </c>
      <c r="Q9527" s="83">
        <f t="shared" si="3"/>
        <v>0.01716666667</v>
      </c>
      <c r="R9527" s="83">
        <f t="shared" si="4"/>
        <v>0.009416666667</v>
      </c>
      <c r="S9527" s="83" t="b">
        <f t="shared" si="5"/>
        <v>0</v>
      </c>
      <c r="T9527" s="72"/>
      <c r="U9527" s="72"/>
      <c r="V9527" s="72"/>
      <c r="W9527" s="72"/>
      <c r="X9527" s="72"/>
      <c r="Y9527" s="72"/>
      <c r="Z9527" s="72"/>
      <c r="AA9527" s="72"/>
      <c r="AB9527" s="72"/>
      <c r="AC9527" s="72"/>
      <c r="AD9527" s="72"/>
      <c r="AE9527" s="72"/>
      <c r="AF9527" s="72"/>
      <c r="AG9527" s="72"/>
      <c r="AH9527" s="72"/>
      <c r="AI9527" s="72"/>
      <c r="AJ9527" s="72"/>
      <c r="AK9527" s="72"/>
    </row>
    <row r="9528" ht="14.25" customHeight="1">
      <c r="A9528" s="78">
        <v>9525.0</v>
      </c>
      <c r="C9528" s="78" t="str">
        <f>VLOOKUP(G9528,[1]Macrodata_CCF!$A$3:$D$55,4,FALSE)</f>
        <v>#ERROR!</v>
      </c>
      <c r="E9528" s="79" t="str">
        <f>VLOOKUP(G9528,[1]Macrodata_CCF!$A$3:$B$55,2,FALSE)</f>
        <v>#ERROR!</v>
      </c>
      <c r="F9528" s="78">
        <v>0.0</v>
      </c>
      <c r="G9528" s="80">
        <v>9.0</v>
      </c>
      <c r="H9528" s="81">
        <v>767985.0</v>
      </c>
      <c r="I9528" s="81">
        <v>850000.0</v>
      </c>
      <c r="J9528" s="81">
        <v>788490.0</v>
      </c>
      <c r="K9528" s="81">
        <v>850000.0</v>
      </c>
      <c r="L9528" s="82">
        <v>0.2500152411144303</v>
      </c>
      <c r="N9528" s="83">
        <f t="shared" si="1"/>
        <v>0.2500152411</v>
      </c>
      <c r="O9528" s="83">
        <f t="shared" si="2"/>
        <v>0.2500152411</v>
      </c>
      <c r="Q9528" s="83">
        <f t="shared" si="3"/>
        <v>0.09648823529</v>
      </c>
      <c r="R9528" s="83">
        <f t="shared" si="4"/>
        <v>0.02412352941</v>
      </c>
      <c r="S9528" s="83" t="b">
        <f t="shared" si="5"/>
        <v>0</v>
      </c>
      <c r="T9528" s="72"/>
      <c r="U9528" s="72"/>
      <c r="V9528" s="72"/>
      <c r="W9528" s="72"/>
      <c r="X9528" s="72"/>
      <c r="Y9528" s="72"/>
      <c r="Z9528" s="72"/>
      <c r="AA9528" s="72"/>
      <c r="AB9528" s="72"/>
      <c r="AC9528" s="72"/>
      <c r="AD9528" s="72"/>
      <c r="AE9528" s="72"/>
      <c r="AF9528" s="72"/>
      <c r="AG9528" s="72"/>
      <c r="AH9528" s="72"/>
      <c r="AI9528" s="72"/>
      <c r="AJ9528" s="72"/>
      <c r="AK9528" s="72"/>
    </row>
    <row r="9529" ht="14.25" customHeight="1">
      <c r="A9529" s="78">
        <v>9526.0</v>
      </c>
      <c r="C9529" s="78" t="str">
        <f>VLOOKUP(G9529,[1]Macrodata_CCF!$A$3:$D$55,4,FALSE)</f>
        <v>#ERROR!</v>
      </c>
      <c r="E9529" s="79" t="str">
        <f>VLOOKUP(G9529,[1]Macrodata_CCF!$A$3:$B$55,2,FALSE)</f>
        <v>#ERROR!</v>
      </c>
      <c r="F9529" s="78">
        <v>0.0</v>
      </c>
      <c r="G9529" s="80">
        <v>40.0</v>
      </c>
      <c r="H9529" s="81">
        <v>680335.0</v>
      </c>
      <c r="I9529" s="81">
        <v>810000.0</v>
      </c>
      <c r="J9529" s="81">
        <v>688115.0</v>
      </c>
      <c r="K9529" s="81">
        <v>810000.0</v>
      </c>
      <c r="L9529" s="82">
        <v>0.06000077121813905</v>
      </c>
      <c r="N9529" s="83">
        <f t="shared" si="1"/>
        <v>0.06000077122</v>
      </c>
      <c r="O9529" s="83">
        <f t="shared" si="2"/>
        <v>0.06000077122</v>
      </c>
      <c r="Q9529" s="83">
        <f t="shared" si="3"/>
        <v>0.1600802469</v>
      </c>
      <c r="R9529" s="83">
        <f t="shared" si="4"/>
        <v>0.06000077122</v>
      </c>
      <c r="S9529" s="83" t="b">
        <f t="shared" si="5"/>
        <v>0</v>
      </c>
      <c r="T9529" s="72"/>
      <c r="U9529" s="72"/>
      <c r="V9529" s="72"/>
      <c r="W9529" s="72"/>
      <c r="X9529" s="72"/>
      <c r="Y9529" s="72"/>
      <c r="Z9529" s="72"/>
      <c r="AA9529" s="72"/>
      <c r="AB9529" s="72"/>
      <c r="AC9529" s="72"/>
      <c r="AD9529" s="72"/>
      <c r="AE9529" s="72"/>
      <c r="AF9529" s="72"/>
      <c r="AG9529" s="72"/>
      <c r="AH9529" s="72"/>
      <c r="AI9529" s="72"/>
      <c r="AJ9529" s="72"/>
      <c r="AK9529" s="72"/>
    </row>
    <row r="9530" ht="14.25" customHeight="1">
      <c r="A9530" s="78">
        <v>9527.0</v>
      </c>
      <c r="C9530" s="78" t="str">
        <f>VLOOKUP(G9530,[1]Macrodata_CCF!$A$3:$D$55,4,FALSE)</f>
        <v>#ERROR!</v>
      </c>
      <c r="E9530" s="79" t="str">
        <f>VLOOKUP(G9530,[1]Macrodata_CCF!$A$3:$B$55,2,FALSE)</f>
        <v>#ERROR!</v>
      </c>
      <c r="F9530" s="78">
        <v>0.0</v>
      </c>
      <c r="G9530" s="80">
        <v>50.0</v>
      </c>
      <c r="H9530" s="81">
        <v>256595.0</v>
      </c>
      <c r="I9530" s="81">
        <v>810000.0</v>
      </c>
      <c r="J9530" s="81">
        <v>267665.0</v>
      </c>
      <c r="K9530" s="81">
        <v>810000.0</v>
      </c>
      <c r="L9530" s="82">
        <v>0.02000343329026662</v>
      </c>
      <c r="N9530" s="83">
        <f t="shared" si="1"/>
        <v>0.02000343329</v>
      </c>
      <c r="O9530" s="83">
        <f t="shared" si="2"/>
        <v>0.02000343329</v>
      </c>
      <c r="Q9530" s="83">
        <f t="shared" si="3"/>
        <v>0.6832160494</v>
      </c>
      <c r="R9530" s="83">
        <f t="shared" si="4"/>
        <v>0.02000343329</v>
      </c>
      <c r="S9530" s="83" t="b">
        <f t="shared" si="5"/>
        <v>0</v>
      </c>
      <c r="T9530" s="72"/>
      <c r="U9530" s="72"/>
      <c r="V9530" s="72"/>
      <c r="W9530" s="72"/>
      <c r="X9530" s="72"/>
      <c r="Y9530" s="72"/>
      <c r="Z9530" s="72"/>
      <c r="AA9530" s="72"/>
      <c r="AB9530" s="72"/>
      <c r="AC9530" s="72"/>
      <c r="AD9530" s="72"/>
      <c r="AE9530" s="72"/>
      <c r="AF9530" s="72"/>
      <c r="AG9530" s="72"/>
      <c r="AH9530" s="72"/>
      <c r="AI9530" s="72"/>
      <c r="AJ9530" s="72"/>
      <c r="AK9530" s="72"/>
    </row>
    <row r="9531" ht="14.25" customHeight="1">
      <c r="A9531" s="78">
        <v>9528.0</v>
      </c>
      <c r="C9531" s="78" t="str">
        <f>VLOOKUP(G9531,[1]Macrodata_CCF!$A$3:$D$55,4,FALSE)</f>
        <v>#ERROR!</v>
      </c>
      <c r="E9531" s="79" t="str">
        <f>VLOOKUP(G9531,[1]Macrodata_CCF!$A$3:$B$55,2,FALSE)</f>
        <v>#ERROR!</v>
      </c>
      <c r="F9531" s="78">
        <v>1.0</v>
      </c>
      <c r="G9531" s="80">
        <v>24.0</v>
      </c>
      <c r="H9531" s="81">
        <v>325020.0</v>
      </c>
      <c r="I9531" s="81">
        <v>510000.0</v>
      </c>
      <c r="J9531" s="81">
        <v>520200.0</v>
      </c>
      <c r="K9531" s="81">
        <v>510000.0</v>
      </c>
      <c r="L9531" s="82">
        <v>1.055141096334739</v>
      </c>
      <c r="N9531" s="83">
        <f t="shared" si="1"/>
        <v>1.055141096</v>
      </c>
      <c r="O9531" s="83">
        <f t="shared" si="2"/>
        <v>1</v>
      </c>
      <c r="Q9531" s="83">
        <f t="shared" si="3"/>
        <v>0.3627058824</v>
      </c>
      <c r="R9531" s="83">
        <f t="shared" si="4"/>
        <v>1.055141096</v>
      </c>
      <c r="S9531" s="83" t="b">
        <f t="shared" si="5"/>
        <v>0</v>
      </c>
      <c r="T9531" s="72"/>
      <c r="U9531" s="72"/>
      <c r="V9531" s="72"/>
      <c r="W9531" s="72"/>
      <c r="X9531" s="72"/>
      <c r="Y9531" s="72"/>
      <c r="Z9531" s="72"/>
      <c r="AA9531" s="72"/>
      <c r="AB9531" s="72"/>
      <c r="AC9531" s="72"/>
      <c r="AD9531" s="72"/>
      <c r="AE9531" s="72"/>
      <c r="AF9531" s="72"/>
      <c r="AG9531" s="72"/>
      <c r="AH9531" s="72"/>
      <c r="AI9531" s="72"/>
      <c r="AJ9531" s="72"/>
      <c r="AK9531" s="72"/>
    </row>
    <row r="9532" ht="14.25" customHeight="1">
      <c r="A9532" s="78">
        <v>9529.0</v>
      </c>
      <c r="C9532" s="78" t="str">
        <f>VLOOKUP(G9532,[1]Macrodata_CCF!$A$3:$D$55,4,FALSE)</f>
        <v>#ERROR!</v>
      </c>
      <c r="E9532" s="79" t="str">
        <f>VLOOKUP(G9532,[1]Macrodata_CCF!$A$3:$B$55,2,FALSE)</f>
        <v>#ERROR!</v>
      </c>
      <c r="F9532" s="78">
        <v>0.0</v>
      </c>
      <c r="G9532" s="80">
        <v>12.0</v>
      </c>
      <c r="H9532" s="81">
        <v>130665.0</v>
      </c>
      <c r="I9532" s="81">
        <v>550000.0</v>
      </c>
      <c r="J9532" s="81">
        <v>561000.0</v>
      </c>
      <c r="K9532" s="81">
        <v>550000.0</v>
      </c>
      <c r="L9532" s="82">
        <v>1.026232010206637</v>
      </c>
      <c r="N9532" s="83">
        <f t="shared" si="1"/>
        <v>1.02623201</v>
      </c>
      <c r="O9532" s="83">
        <f t="shared" si="2"/>
        <v>1</v>
      </c>
      <c r="Q9532" s="83">
        <f t="shared" si="3"/>
        <v>0.7624272727</v>
      </c>
      <c r="R9532" s="83">
        <f t="shared" si="4"/>
        <v>1.02623201</v>
      </c>
      <c r="S9532" s="83" t="b">
        <f t="shared" si="5"/>
        <v>0</v>
      </c>
      <c r="T9532" s="72"/>
      <c r="U9532" s="72"/>
      <c r="V9532" s="72"/>
      <c r="W9532" s="72"/>
      <c r="X9532" s="72"/>
      <c r="Y9532" s="72"/>
      <c r="Z9532" s="72"/>
      <c r="AA9532" s="72"/>
      <c r="AB9532" s="72"/>
      <c r="AC9532" s="72"/>
      <c r="AD9532" s="72"/>
      <c r="AE9532" s="72"/>
      <c r="AF9532" s="72"/>
      <c r="AG9532" s="72"/>
      <c r="AH9532" s="72"/>
      <c r="AI9532" s="72"/>
      <c r="AJ9532" s="72"/>
      <c r="AK9532" s="72"/>
    </row>
    <row r="9533" ht="14.25" customHeight="1">
      <c r="A9533" s="78">
        <v>9530.0</v>
      </c>
      <c r="C9533" s="78" t="str">
        <f>VLOOKUP(G9533,[1]Macrodata_CCF!$A$3:$D$55,4,FALSE)</f>
        <v>#ERROR!</v>
      </c>
      <c r="E9533" s="79" t="str">
        <f>VLOOKUP(G9533,[1]Macrodata_CCF!$A$3:$B$55,2,FALSE)</f>
        <v>#ERROR!</v>
      </c>
      <c r="F9533" s="78">
        <v>0.0</v>
      </c>
      <c r="G9533" s="80">
        <v>17.0</v>
      </c>
      <c r="H9533" s="81">
        <v>44785.0</v>
      </c>
      <c r="I9533" s="81">
        <v>110000.0</v>
      </c>
      <c r="J9533" s="81">
        <v>57830.0</v>
      </c>
      <c r="K9533" s="81">
        <v>110000.0</v>
      </c>
      <c r="L9533" s="82">
        <v>0.2000306677911523</v>
      </c>
      <c r="N9533" s="83">
        <f t="shared" si="1"/>
        <v>0.2000306678</v>
      </c>
      <c r="O9533" s="83">
        <f t="shared" si="2"/>
        <v>0.2000306678</v>
      </c>
      <c r="Q9533" s="83">
        <f t="shared" si="3"/>
        <v>0.5928636364</v>
      </c>
      <c r="R9533" s="83">
        <f t="shared" si="4"/>
        <v>0.2000306678</v>
      </c>
      <c r="S9533" s="83" t="b">
        <f t="shared" si="5"/>
        <v>0</v>
      </c>
      <c r="T9533" s="72"/>
      <c r="U9533" s="72"/>
      <c r="V9533" s="72"/>
      <c r="W9533" s="72"/>
      <c r="X9533" s="72"/>
      <c r="Y9533" s="72"/>
      <c r="Z9533" s="72"/>
      <c r="AA9533" s="72"/>
      <c r="AB9533" s="72"/>
      <c r="AC9533" s="72"/>
      <c r="AD9533" s="72"/>
      <c r="AE9533" s="72"/>
      <c r="AF9533" s="72"/>
      <c r="AG9533" s="72"/>
      <c r="AH9533" s="72"/>
      <c r="AI9533" s="72"/>
      <c r="AJ9533" s="72"/>
      <c r="AK9533" s="72"/>
    </row>
    <row r="9534" ht="14.25" customHeight="1">
      <c r="A9534" s="78">
        <v>9531.0</v>
      </c>
      <c r="C9534" s="78" t="str">
        <f>VLOOKUP(G9534,[1]Macrodata_CCF!$A$3:$D$55,4,FALSE)</f>
        <v>#ERROR!</v>
      </c>
      <c r="E9534" s="79" t="str">
        <f>VLOOKUP(G9534,[1]Macrodata_CCF!$A$3:$B$55,2,FALSE)</f>
        <v>#ERROR!</v>
      </c>
      <c r="F9534" s="78">
        <v>0.0</v>
      </c>
      <c r="G9534" s="80">
        <v>27.0</v>
      </c>
      <c r="H9534" s="81">
        <v>136230.0</v>
      </c>
      <c r="I9534" s="81">
        <v>630000.0</v>
      </c>
      <c r="J9534" s="81">
        <v>0.0</v>
      </c>
      <c r="K9534" s="81">
        <v>630000.0</v>
      </c>
      <c r="L9534" s="82">
        <v>-0.2758976851570569</v>
      </c>
      <c r="N9534" s="83">
        <f t="shared" si="1"/>
        <v>-0.2758976852</v>
      </c>
      <c r="O9534" s="83">
        <f t="shared" si="2"/>
        <v>0</v>
      </c>
      <c r="Q9534" s="83">
        <f t="shared" si="3"/>
        <v>0.7837619048</v>
      </c>
      <c r="R9534" s="83">
        <f t="shared" si="4"/>
        <v>-0.2758976852</v>
      </c>
      <c r="S9534" s="83" t="b">
        <f t="shared" si="5"/>
        <v>0</v>
      </c>
      <c r="T9534" s="72"/>
      <c r="U9534" s="72"/>
      <c r="V9534" s="72"/>
      <c r="W9534" s="72"/>
      <c r="X9534" s="72"/>
      <c r="Y9534" s="72"/>
      <c r="Z9534" s="72"/>
      <c r="AA9534" s="72"/>
      <c r="AB9534" s="72"/>
      <c r="AC9534" s="72"/>
      <c r="AD9534" s="72"/>
      <c r="AE9534" s="72"/>
      <c r="AF9534" s="72"/>
      <c r="AG9534" s="72"/>
      <c r="AH9534" s="72"/>
      <c r="AI9534" s="72"/>
      <c r="AJ9534" s="72"/>
      <c r="AK9534" s="72"/>
    </row>
    <row r="9535" ht="14.25" customHeight="1">
      <c r="A9535" s="78">
        <v>9532.0</v>
      </c>
      <c r="C9535" s="78" t="str">
        <f>VLOOKUP(G9535,[1]Macrodata_CCF!$A$3:$D$55,4,FALSE)</f>
        <v>#ERROR!</v>
      </c>
      <c r="E9535" s="79" t="str">
        <f>VLOOKUP(G9535,[1]Macrodata_CCF!$A$3:$B$55,2,FALSE)</f>
        <v>#ERROR!</v>
      </c>
      <c r="F9535" s="78">
        <v>1.0</v>
      </c>
      <c r="G9535" s="80">
        <v>20.0</v>
      </c>
      <c r="H9535" s="81">
        <v>450950.0</v>
      </c>
      <c r="I9535" s="81">
        <v>660000.0</v>
      </c>
      <c r="J9535" s="81">
        <v>540840.0</v>
      </c>
      <c r="K9535" s="81">
        <v>660000.0</v>
      </c>
      <c r="L9535" s="82">
        <v>0.4299928246830902</v>
      </c>
      <c r="N9535" s="83">
        <f t="shared" si="1"/>
        <v>0.4299928247</v>
      </c>
      <c r="O9535" s="83">
        <f t="shared" si="2"/>
        <v>0.4299928247</v>
      </c>
      <c r="Q9535" s="83">
        <f t="shared" si="3"/>
        <v>0.3167424242</v>
      </c>
      <c r="R9535" s="83">
        <f t="shared" si="4"/>
        <v>0.4299928247</v>
      </c>
      <c r="S9535" s="83" t="b">
        <f t="shared" si="5"/>
        <v>0</v>
      </c>
      <c r="T9535" s="72"/>
      <c r="U9535" s="72"/>
      <c r="V9535" s="72"/>
      <c r="W9535" s="72"/>
      <c r="X9535" s="72"/>
      <c r="Y9535" s="72"/>
      <c r="Z9535" s="72"/>
      <c r="AA9535" s="72"/>
      <c r="AB9535" s="72"/>
      <c r="AC9535" s="72"/>
      <c r="AD9535" s="72"/>
      <c r="AE9535" s="72"/>
      <c r="AF9535" s="72"/>
      <c r="AG9535" s="72"/>
      <c r="AH9535" s="72"/>
      <c r="AI9535" s="72"/>
      <c r="AJ9535" s="72"/>
      <c r="AK9535" s="72"/>
    </row>
    <row r="9536" ht="14.25" customHeight="1">
      <c r="A9536" s="78">
        <v>9533.0</v>
      </c>
      <c r="C9536" s="78" t="str">
        <f>VLOOKUP(G9536,[1]Macrodata_CCF!$A$3:$D$55,4,FALSE)</f>
        <v>#ERROR!</v>
      </c>
      <c r="E9536" s="79" t="str">
        <f>VLOOKUP(G9536,[1]Macrodata_CCF!$A$3:$B$55,2,FALSE)</f>
        <v>#ERROR!</v>
      </c>
      <c r="F9536" s="78">
        <v>1.0</v>
      </c>
      <c r="G9536" s="80">
        <v>37.0</v>
      </c>
      <c r="H9536" s="81">
        <v>0.0</v>
      </c>
      <c r="I9536" s="81">
        <v>220000.0</v>
      </c>
      <c r="J9536" s="81">
        <v>125400.0</v>
      </c>
      <c r="K9536" s="81">
        <v>220000.0</v>
      </c>
      <c r="L9536" s="82">
        <v>0.57</v>
      </c>
      <c r="N9536" s="83">
        <f t="shared" si="1"/>
        <v>0.57</v>
      </c>
      <c r="O9536" s="83">
        <f t="shared" si="2"/>
        <v>0.57</v>
      </c>
      <c r="Q9536" s="83">
        <f t="shared" si="3"/>
        <v>1</v>
      </c>
      <c r="R9536" s="83">
        <f t="shared" si="4"/>
        <v>0.57</v>
      </c>
      <c r="S9536" s="83" t="b">
        <f t="shared" si="5"/>
        <v>0</v>
      </c>
      <c r="T9536" s="72"/>
      <c r="U9536" s="72"/>
      <c r="V9536" s="72"/>
      <c r="W9536" s="72"/>
      <c r="X9536" s="72"/>
      <c r="Y9536" s="72"/>
      <c r="Z9536" s="72"/>
      <c r="AA9536" s="72"/>
      <c r="AB9536" s="72"/>
      <c r="AC9536" s="72"/>
      <c r="AD9536" s="72"/>
      <c r="AE9536" s="72"/>
      <c r="AF9536" s="72"/>
      <c r="AG9536" s="72"/>
      <c r="AH9536" s="72"/>
      <c r="AI9536" s="72"/>
      <c r="AJ9536" s="72"/>
      <c r="AK9536" s="72"/>
    </row>
    <row r="9537" ht="14.25" customHeight="1">
      <c r="A9537" s="78">
        <v>9534.0</v>
      </c>
      <c r="C9537" s="78" t="str">
        <f>VLOOKUP(G9537,[1]Macrodata_CCF!$A$3:$D$55,4,FALSE)</f>
        <v>#ERROR!</v>
      </c>
      <c r="E9537" s="79" t="str">
        <f>VLOOKUP(G9537,[1]Macrodata_CCF!$A$3:$B$55,2,FALSE)</f>
        <v>#ERROR!</v>
      </c>
      <c r="F9537" s="78">
        <v>0.0</v>
      </c>
      <c r="G9537" s="80">
        <v>8.0</v>
      </c>
      <c r="H9537" s="81">
        <v>95650.0</v>
      </c>
      <c r="I9537" s="81">
        <v>260000.0</v>
      </c>
      <c r="J9537" s="81">
        <v>89075.0</v>
      </c>
      <c r="K9537" s="81">
        <v>260000.0</v>
      </c>
      <c r="L9537" s="82">
        <v>-0.04000608457560085</v>
      </c>
      <c r="N9537" s="83">
        <f t="shared" si="1"/>
        <v>-0.04000608458</v>
      </c>
      <c r="O9537" s="83">
        <f t="shared" si="2"/>
        <v>0</v>
      </c>
      <c r="Q9537" s="83">
        <f t="shared" si="3"/>
        <v>0.6321153846</v>
      </c>
      <c r="R9537" s="83">
        <f t="shared" si="4"/>
        <v>-0.04000608458</v>
      </c>
      <c r="S9537" s="83" t="b">
        <f t="shared" si="5"/>
        <v>0</v>
      </c>
      <c r="T9537" s="72"/>
      <c r="U9537" s="72"/>
      <c r="V9537" s="72"/>
      <c r="W9537" s="72"/>
      <c r="X9537" s="72"/>
      <c r="Y9537" s="72"/>
      <c r="Z9537" s="72"/>
      <c r="AA9537" s="72"/>
      <c r="AB9537" s="72"/>
      <c r="AC9537" s="72"/>
      <c r="AD9537" s="72"/>
      <c r="AE9537" s="72"/>
      <c r="AF9537" s="72"/>
      <c r="AG9537" s="72"/>
      <c r="AH9537" s="72"/>
      <c r="AI9537" s="72"/>
      <c r="AJ9537" s="72"/>
      <c r="AK9537" s="72"/>
    </row>
    <row r="9538" ht="14.25" customHeight="1">
      <c r="A9538" s="78">
        <v>9535.0</v>
      </c>
      <c r="C9538" s="78" t="str">
        <f>VLOOKUP(G9538,[1]Macrodata_CCF!$A$3:$D$55,4,FALSE)</f>
        <v>#ERROR!</v>
      </c>
      <c r="E9538" s="79" t="str">
        <f>VLOOKUP(G9538,[1]Macrodata_CCF!$A$3:$B$55,2,FALSE)</f>
        <v>#ERROR!</v>
      </c>
      <c r="F9538" s="78">
        <v>0.0</v>
      </c>
      <c r="G9538" s="80">
        <v>17.0</v>
      </c>
      <c r="H9538" s="81">
        <v>0.0</v>
      </c>
      <c r="I9538" s="81">
        <v>780000.0</v>
      </c>
      <c r="J9538" s="81">
        <v>140400.0</v>
      </c>
      <c r="K9538" s="81">
        <v>780000.0</v>
      </c>
      <c r="L9538" s="82">
        <v>0.18</v>
      </c>
      <c r="N9538" s="83">
        <f t="shared" si="1"/>
        <v>0.18</v>
      </c>
      <c r="O9538" s="83">
        <f t="shared" si="2"/>
        <v>0.18</v>
      </c>
      <c r="Q9538" s="83">
        <f t="shared" si="3"/>
        <v>1</v>
      </c>
      <c r="R9538" s="83">
        <f t="shared" si="4"/>
        <v>0.18</v>
      </c>
      <c r="S9538" s="83" t="b">
        <f t="shared" si="5"/>
        <v>0</v>
      </c>
      <c r="T9538" s="72"/>
      <c r="U9538" s="72"/>
      <c r="V9538" s="72"/>
      <c r="W9538" s="72"/>
      <c r="X9538" s="72"/>
      <c r="Y9538" s="72"/>
      <c r="Z9538" s="72"/>
      <c r="AA9538" s="72"/>
      <c r="AB9538" s="72"/>
      <c r="AC9538" s="72"/>
      <c r="AD9538" s="72"/>
      <c r="AE9538" s="72"/>
      <c r="AF9538" s="72"/>
      <c r="AG9538" s="72"/>
      <c r="AH9538" s="72"/>
      <c r="AI9538" s="72"/>
      <c r="AJ9538" s="72"/>
      <c r="AK9538" s="72"/>
    </row>
    <row r="9539" ht="14.25" customHeight="1">
      <c r="A9539" s="78">
        <v>9536.0</v>
      </c>
      <c r="C9539" s="78" t="str">
        <f>VLOOKUP(G9539,[1]Macrodata_CCF!$A$3:$D$55,4,FALSE)</f>
        <v>#ERROR!</v>
      </c>
      <c r="E9539" s="79" t="str">
        <f>VLOOKUP(G9539,[1]Macrodata_CCF!$A$3:$B$55,2,FALSE)</f>
        <v>#ERROR!</v>
      </c>
      <c r="F9539" s="78">
        <v>0.0</v>
      </c>
      <c r="G9539" s="80">
        <v>41.0</v>
      </c>
      <c r="H9539" s="81">
        <v>0.0</v>
      </c>
      <c r="I9539" s="81">
        <v>680000.0</v>
      </c>
      <c r="J9539" s="81">
        <v>224400.0</v>
      </c>
      <c r="K9539" s="81">
        <v>680000.0</v>
      </c>
      <c r="L9539" s="82">
        <v>0.33</v>
      </c>
      <c r="N9539" s="83">
        <f t="shared" si="1"/>
        <v>0.33</v>
      </c>
      <c r="O9539" s="83">
        <f t="shared" si="2"/>
        <v>0.33</v>
      </c>
      <c r="Q9539" s="83">
        <f t="shared" si="3"/>
        <v>1</v>
      </c>
      <c r="R9539" s="83">
        <f t="shared" si="4"/>
        <v>0.33</v>
      </c>
      <c r="S9539" s="83" t="b">
        <f t="shared" si="5"/>
        <v>0</v>
      </c>
      <c r="T9539" s="72"/>
      <c r="U9539" s="72"/>
      <c r="V9539" s="72"/>
      <c r="W9539" s="72"/>
      <c r="X9539" s="72"/>
      <c r="Y9539" s="72"/>
      <c r="Z9539" s="72"/>
      <c r="AA9539" s="72"/>
      <c r="AB9539" s="72"/>
      <c r="AC9539" s="72"/>
      <c r="AD9539" s="72"/>
      <c r="AE9539" s="72"/>
      <c r="AF9539" s="72"/>
      <c r="AG9539" s="72"/>
      <c r="AH9539" s="72"/>
      <c r="AI9539" s="72"/>
      <c r="AJ9539" s="72"/>
      <c r="AK9539" s="72"/>
    </row>
    <row r="9540" ht="14.25" customHeight="1">
      <c r="A9540" s="78">
        <v>9537.0</v>
      </c>
      <c r="C9540" s="78" t="str">
        <f>VLOOKUP(G9540,[1]Macrodata_CCF!$A$3:$D$55,4,FALSE)</f>
        <v>#ERROR!</v>
      </c>
      <c r="E9540" s="79" t="str">
        <f>VLOOKUP(G9540,[1]Macrodata_CCF!$A$3:$B$55,2,FALSE)</f>
        <v>#ERROR!</v>
      </c>
      <c r="F9540" s="78">
        <v>0.0</v>
      </c>
      <c r="G9540" s="80">
        <v>4.0</v>
      </c>
      <c r="H9540" s="81">
        <v>778205.0</v>
      </c>
      <c r="I9540" s="81">
        <v>810000.0</v>
      </c>
      <c r="J9540" s="81">
        <v>775660.0</v>
      </c>
      <c r="K9540" s="81">
        <v>810000.0</v>
      </c>
      <c r="L9540" s="82">
        <v>-0.0800440320805158</v>
      </c>
      <c r="N9540" s="83">
        <f t="shared" si="1"/>
        <v>-0.08004403208</v>
      </c>
      <c r="O9540" s="83">
        <f t="shared" si="2"/>
        <v>0</v>
      </c>
      <c r="Q9540" s="83">
        <f t="shared" si="3"/>
        <v>0.03925308642</v>
      </c>
      <c r="R9540" s="83">
        <f t="shared" si="4"/>
        <v>-0.003141975309</v>
      </c>
      <c r="S9540" s="83" t="b">
        <f t="shared" si="5"/>
        <v>0</v>
      </c>
      <c r="T9540" s="72"/>
      <c r="U9540" s="72"/>
      <c r="V9540" s="72"/>
      <c r="W9540" s="72"/>
      <c r="X9540" s="72"/>
      <c r="Y9540" s="72"/>
      <c r="Z9540" s="72"/>
      <c r="AA9540" s="72"/>
      <c r="AB9540" s="72"/>
      <c r="AC9540" s="72"/>
      <c r="AD9540" s="72"/>
      <c r="AE9540" s="72"/>
      <c r="AF9540" s="72"/>
      <c r="AG9540" s="72"/>
      <c r="AH9540" s="72"/>
      <c r="AI9540" s="72"/>
      <c r="AJ9540" s="72"/>
      <c r="AK9540" s="72"/>
    </row>
    <row r="9541" ht="14.25" customHeight="1">
      <c r="A9541" s="78">
        <v>9538.0</v>
      </c>
      <c r="C9541" s="78" t="str">
        <f>VLOOKUP(G9541,[1]Macrodata_CCF!$A$3:$D$55,4,FALSE)</f>
        <v>#ERROR!</v>
      </c>
      <c r="E9541" s="79" t="str">
        <f>VLOOKUP(G9541,[1]Macrodata_CCF!$A$3:$B$55,2,FALSE)</f>
        <v>#ERROR!</v>
      </c>
      <c r="F9541" s="78">
        <v>0.0</v>
      </c>
      <c r="G9541" s="80">
        <v>6.0</v>
      </c>
      <c r="H9541" s="81">
        <v>213875.0</v>
      </c>
      <c r="I9541" s="81">
        <v>410000.0</v>
      </c>
      <c r="J9541" s="81">
        <v>192300.0</v>
      </c>
      <c r="K9541" s="81">
        <v>410000.0</v>
      </c>
      <c r="L9541" s="82">
        <v>-0.110006373486297</v>
      </c>
      <c r="N9541" s="83">
        <f t="shared" si="1"/>
        <v>-0.1100063735</v>
      </c>
      <c r="O9541" s="83">
        <f t="shared" si="2"/>
        <v>0</v>
      </c>
      <c r="Q9541" s="83">
        <f t="shared" si="3"/>
        <v>0.4783536585</v>
      </c>
      <c r="R9541" s="83">
        <f t="shared" si="4"/>
        <v>-0.1100063735</v>
      </c>
      <c r="S9541" s="83" t="b">
        <f t="shared" si="5"/>
        <v>0</v>
      </c>
      <c r="T9541" s="72"/>
      <c r="U9541" s="72"/>
      <c r="V9541" s="72"/>
      <c r="W9541" s="72"/>
      <c r="X9541" s="72"/>
      <c r="Y9541" s="72"/>
      <c r="Z9541" s="72"/>
      <c r="AA9541" s="72"/>
      <c r="AB9541" s="72"/>
      <c r="AC9541" s="72"/>
      <c r="AD9541" s="72"/>
      <c r="AE9541" s="72"/>
      <c r="AF9541" s="72"/>
      <c r="AG9541" s="72"/>
      <c r="AH9541" s="72"/>
      <c r="AI9541" s="72"/>
      <c r="AJ9541" s="72"/>
      <c r="AK9541" s="72"/>
    </row>
    <row r="9542" ht="14.25" customHeight="1">
      <c r="A9542" s="78">
        <v>9539.0</v>
      </c>
      <c r="C9542" s="78" t="str">
        <f>VLOOKUP(G9542,[1]Macrodata_CCF!$A$3:$D$55,4,FALSE)</f>
        <v>#ERROR!</v>
      </c>
      <c r="E9542" s="79" t="str">
        <f>VLOOKUP(G9542,[1]Macrodata_CCF!$A$3:$B$55,2,FALSE)</f>
        <v>#ERROR!</v>
      </c>
      <c r="F9542" s="78">
        <v>0.0</v>
      </c>
      <c r="G9542" s="80">
        <v>21.0</v>
      </c>
      <c r="H9542" s="81">
        <v>0.0</v>
      </c>
      <c r="I9542" s="81">
        <v>440000.0</v>
      </c>
      <c r="J9542" s="81">
        <v>83600.0</v>
      </c>
      <c r="K9542" s="81">
        <v>704000.0</v>
      </c>
      <c r="L9542" s="82">
        <v>0.19</v>
      </c>
      <c r="N9542" s="83">
        <f t="shared" si="1"/>
        <v>0.19</v>
      </c>
      <c r="O9542" s="83">
        <f t="shared" si="2"/>
        <v>0.19</v>
      </c>
      <c r="Q9542" s="83">
        <f t="shared" si="3"/>
        <v>1</v>
      </c>
      <c r="R9542" s="83">
        <f t="shared" si="4"/>
        <v>0.19</v>
      </c>
      <c r="S9542" s="83" t="b">
        <f t="shared" si="5"/>
        <v>0</v>
      </c>
      <c r="T9542" s="72"/>
      <c r="U9542" s="72"/>
      <c r="V9542" s="72"/>
      <c r="W9542" s="72"/>
      <c r="X9542" s="72"/>
      <c r="Y9542" s="72"/>
      <c r="Z9542" s="72"/>
      <c r="AA9542" s="72"/>
      <c r="AB9542" s="72"/>
      <c r="AC9542" s="72"/>
      <c r="AD9542" s="72"/>
      <c r="AE9542" s="72"/>
      <c r="AF9542" s="72"/>
      <c r="AG9542" s="72"/>
      <c r="AH9542" s="72"/>
      <c r="AI9542" s="72"/>
      <c r="AJ9542" s="72"/>
      <c r="AK9542" s="72"/>
    </row>
    <row r="9543" ht="14.25" customHeight="1">
      <c r="A9543" s="78">
        <v>9540.0</v>
      </c>
      <c r="C9543" s="78" t="str">
        <f>VLOOKUP(G9543,[1]Macrodata_CCF!$A$3:$D$55,4,FALSE)</f>
        <v>#ERROR!</v>
      </c>
      <c r="E9543" s="79" t="str">
        <f>VLOOKUP(G9543,[1]Macrodata_CCF!$A$3:$B$55,2,FALSE)</f>
        <v>#ERROR!</v>
      </c>
      <c r="F9543" s="78">
        <v>0.0</v>
      </c>
      <c r="G9543" s="80">
        <v>28.0</v>
      </c>
      <c r="H9543" s="81">
        <v>5090.0</v>
      </c>
      <c r="I9543" s="81">
        <v>10000.0</v>
      </c>
      <c r="J9543" s="81">
        <v>10200.0</v>
      </c>
      <c r="K9543" s="81">
        <v>10000.0</v>
      </c>
      <c r="L9543" s="82">
        <v>1.040733197556008</v>
      </c>
      <c r="N9543" s="83">
        <f t="shared" si="1"/>
        <v>1.040733198</v>
      </c>
      <c r="O9543" s="83">
        <f t="shared" si="2"/>
        <v>1</v>
      </c>
      <c r="Q9543" s="83">
        <f t="shared" si="3"/>
        <v>0.491</v>
      </c>
      <c r="R9543" s="83">
        <f t="shared" si="4"/>
        <v>1.040733198</v>
      </c>
      <c r="S9543" s="83" t="b">
        <f t="shared" si="5"/>
        <v>0</v>
      </c>
      <c r="T9543" s="72"/>
      <c r="U9543" s="72"/>
      <c r="V9543" s="72"/>
      <c r="W9543" s="72"/>
      <c r="X9543" s="72"/>
      <c r="Y9543" s="72"/>
      <c r="Z9543" s="72"/>
      <c r="AA9543" s="72"/>
      <c r="AB9543" s="72"/>
      <c r="AC9543" s="72"/>
      <c r="AD9543" s="72"/>
      <c r="AE9543" s="72"/>
      <c r="AF9543" s="72"/>
      <c r="AG9543" s="72"/>
      <c r="AH9543" s="72"/>
      <c r="AI9543" s="72"/>
      <c r="AJ9543" s="72"/>
      <c r="AK9543" s="72"/>
    </row>
    <row r="9544" ht="14.25" customHeight="1">
      <c r="A9544" s="78">
        <v>9541.0</v>
      </c>
      <c r="C9544" s="78" t="str">
        <f>VLOOKUP(G9544,[1]Macrodata_CCF!$A$3:$D$55,4,FALSE)</f>
        <v>#ERROR!</v>
      </c>
      <c r="E9544" s="79" t="str">
        <f>VLOOKUP(G9544,[1]Macrodata_CCF!$A$3:$B$55,2,FALSE)</f>
        <v>#ERROR!</v>
      </c>
      <c r="F9544" s="78">
        <v>0.0</v>
      </c>
      <c r="G9544" s="80">
        <v>4.0</v>
      </c>
      <c r="H9544" s="81">
        <v>241990.0</v>
      </c>
      <c r="I9544" s="81">
        <v>350000.0</v>
      </c>
      <c r="J9544" s="81">
        <v>285195.0</v>
      </c>
      <c r="K9544" s="81">
        <v>350000.0</v>
      </c>
      <c r="L9544" s="82">
        <v>0.4000092584019998</v>
      </c>
      <c r="N9544" s="83">
        <f t="shared" si="1"/>
        <v>0.4000092584</v>
      </c>
      <c r="O9544" s="83">
        <f t="shared" si="2"/>
        <v>0.4000092584</v>
      </c>
      <c r="Q9544" s="83">
        <f t="shared" si="3"/>
        <v>0.3086</v>
      </c>
      <c r="R9544" s="83">
        <f t="shared" si="4"/>
        <v>0.4000092584</v>
      </c>
      <c r="S9544" s="83" t="b">
        <f t="shared" si="5"/>
        <v>0</v>
      </c>
      <c r="T9544" s="72"/>
      <c r="U9544" s="72"/>
      <c r="V9544" s="72"/>
      <c r="W9544" s="72"/>
      <c r="X9544" s="72"/>
      <c r="Y9544" s="72"/>
      <c r="Z9544" s="72"/>
      <c r="AA9544" s="72"/>
      <c r="AB9544" s="72"/>
      <c r="AC9544" s="72"/>
      <c r="AD9544" s="72"/>
      <c r="AE9544" s="72"/>
      <c r="AF9544" s="72"/>
      <c r="AG9544" s="72"/>
      <c r="AH9544" s="72"/>
      <c r="AI9544" s="72"/>
      <c r="AJ9544" s="72"/>
      <c r="AK9544" s="72"/>
    </row>
    <row r="9545" ht="14.25" customHeight="1">
      <c r="A9545" s="78">
        <v>9542.0</v>
      </c>
      <c r="C9545" s="78" t="str">
        <f>VLOOKUP(G9545,[1]Macrodata_CCF!$A$3:$D$55,4,FALSE)</f>
        <v>#ERROR!</v>
      </c>
      <c r="E9545" s="79" t="str">
        <f>VLOOKUP(G9545,[1]Macrodata_CCF!$A$3:$B$55,2,FALSE)</f>
        <v>#ERROR!</v>
      </c>
      <c r="F9545" s="78">
        <v>0.0</v>
      </c>
      <c r="G9545" s="80">
        <v>24.0</v>
      </c>
      <c r="H9545" s="81">
        <v>0.0</v>
      </c>
      <c r="I9545" s="81">
        <v>400000.0</v>
      </c>
      <c r="J9545" s="81">
        <v>56000.0</v>
      </c>
      <c r="K9545" s="81">
        <v>400000.0</v>
      </c>
      <c r="L9545" s="82">
        <v>0.14</v>
      </c>
      <c r="N9545" s="83">
        <f t="shared" si="1"/>
        <v>0.14</v>
      </c>
      <c r="O9545" s="83">
        <f t="shared" si="2"/>
        <v>0.14</v>
      </c>
      <c r="Q9545" s="83">
        <f t="shared" si="3"/>
        <v>1</v>
      </c>
      <c r="R9545" s="83">
        <f t="shared" si="4"/>
        <v>0.14</v>
      </c>
      <c r="S9545" s="83" t="b">
        <f t="shared" si="5"/>
        <v>0</v>
      </c>
      <c r="T9545" s="72"/>
      <c r="U9545" s="72"/>
      <c r="V9545" s="72"/>
      <c r="W9545" s="72"/>
      <c r="X9545" s="72"/>
      <c r="Y9545" s="72"/>
      <c r="Z9545" s="72"/>
      <c r="AA9545" s="72"/>
      <c r="AB9545" s="72"/>
      <c r="AC9545" s="72"/>
      <c r="AD9545" s="72"/>
      <c r="AE9545" s="72"/>
      <c r="AF9545" s="72"/>
      <c r="AG9545" s="72"/>
      <c r="AH9545" s="72"/>
      <c r="AI9545" s="72"/>
      <c r="AJ9545" s="72"/>
      <c r="AK9545" s="72"/>
    </row>
    <row r="9546" ht="14.25" customHeight="1">
      <c r="A9546" s="78">
        <v>9543.0</v>
      </c>
      <c r="C9546" s="78" t="str">
        <f>VLOOKUP(G9546,[1]Macrodata_CCF!$A$3:$D$55,4,FALSE)</f>
        <v>#ERROR!</v>
      </c>
      <c r="E9546" s="79" t="str">
        <f>VLOOKUP(G9546,[1]Macrodata_CCF!$A$3:$B$55,2,FALSE)</f>
        <v>#ERROR!</v>
      </c>
      <c r="F9546" s="78">
        <v>0.0</v>
      </c>
      <c r="G9546" s="80">
        <v>3.0</v>
      </c>
      <c r="H9546" s="81">
        <v>89150.0</v>
      </c>
      <c r="I9546" s="81">
        <v>480000.0</v>
      </c>
      <c r="J9546" s="81">
        <v>182955.0</v>
      </c>
      <c r="K9546" s="81">
        <v>480000.0</v>
      </c>
      <c r="L9546" s="82">
        <v>0.2400025585262889</v>
      </c>
      <c r="N9546" s="83">
        <f t="shared" si="1"/>
        <v>0.2400025585</v>
      </c>
      <c r="O9546" s="83">
        <f t="shared" si="2"/>
        <v>0.2400025585</v>
      </c>
      <c r="Q9546" s="83">
        <f t="shared" si="3"/>
        <v>0.8142708333</v>
      </c>
      <c r="R9546" s="83">
        <f t="shared" si="4"/>
        <v>0.2400025585</v>
      </c>
      <c r="S9546" s="83" t="b">
        <f t="shared" si="5"/>
        <v>0</v>
      </c>
      <c r="T9546" s="72"/>
      <c r="U9546" s="72"/>
      <c r="V9546" s="72"/>
      <c r="W9546" s="72"/>
      <c r="X9546" s="72"/>
      <c r="Y9546" s="72"/>
      <c r="Z9546" s="72"/>
      <c r="AA9546" s="72"/>
      <c r="AB9546" s="72"/>
      <c r="AC9546" s="72"/>
      <c r="AD9546" s="72"/>
      <c r="AE9546" s="72"/>
      <c r="AF9546" s="72"/>
      <c r="AG9546" s="72"/>
      <c r="AH9546" s="72"/>
      <c r="AI9546" s="72"/>
      <c r="AJ9546" s="72"/>
      <c r="AK9546" s="72"/>
    </row>
    <row r="9547" ht="14.25" customHeight="1">
      <c r="A9547" s="78">
        <v>9544.0</v>
      </c>
      <c r="C9547" s="78" t="str">
        <f>VLOOKUP(G9547,[1]Macrodata_CCF!$A$3:$D$55,4,FALSE)</f>
        <v>#ERROR!</v>
      </c>
      <c r="E9547" s="79" t="str">
        <f>VLOOKUP(G9547,[1]Macrodata_CCF!$A$3:$B$55,2,FALSE)</f>
        <v>#ERROR!</v>
      </c>
      <c r="F9547" s="78">
        <v>0.0</v>
      </c>
      <c r="G9547" s="80">
        <v>1.0</v>
      </c>
      <c r="H9547" s="81">
        <v>732325.0</v>
      </c>
      <c r="I9547" s="81">
        <v>760000.0</v>
      </c>
      <c r="J9547" s="81">
        <v>743395.0</v>
      </c>
      <c r="K9547" s="81">
        <v>760000.0</v>
      </c>
      <c r="L9547" s="82">
        <v>0.4</v>
      </c>
      <c r="N9547" s="83">
        <f t="shared" si="1"/>
        <v>0.4</v>
      </c>
      <c r="O9547" s="83">
        <f t="shared" si="2"/>
        <v>0.4</v>
      </c>
      <c r="Q9547" s="83">
        <f t="shared" si="3"/>
        <v>0.03641447368</v>
      </c>
      <c r="R9547" s="83">
        <f t="shared" si="4"/>
        <v>0.01456578947</v>
      </c>
      <c r="S9547" s="83" t="b">
        <f t="shared" si="5"/>
        <v>0</v>
      </c>
      <c r="T9547" s="72"/>
      <c r="U9547" s="72"/>
      <c r="V9547" s="72"/>
      <c r="W9547" s="72"/>
      <c r="X9547" s="72"/>
      <c r="Y9547" s="72"/>
      <c r="Z9547" s="72"/>
      <c r="AA9547" s="72"/>
      <c r="AB9547" s="72"/>
      <c r="AC9547" s="72"/>
      <c r="AD9547" s="72"/>
      <c r="AE9547" s="72"/>
      <c r="AF9547" s="72"/>
      <c r="AG9547" s="72"/>
      <c r="AH9547" s="72"/>
      <c r="AI9547" s="72"/>
      <c r="AJ9547" s="72"/>
      <c r="AK9547" s="72"/>
    </row>
    <row r="9548" ht="14.25" customHeight="1">
      <c r="A9548" s="78">
        <v>9545.0</v>
      </c>
      <c r="C9548" s="78" t="str">
        <f>VLOOKUP(G9548,[1]Macrodata_CCF!$A$3:$D$55,4,FALSE)</f>
        <v>#ERROR!</v>
      </c>
      <c r="E9548" s="79" t="str">
        <f>VLOOKUP(G9548,[1]Macrodata_CCF!$A$3:$B$55,2,FALSE)</f>
        <v>#ERROR!</v>
      </c>
      <c r="F9548" s="78">
        <v>0.0</v>
      </c>
      <c r="G9548" s="80">
        <v>3.0</v>
      </c>
      <c r="H9548" s="81">
        <v>34190.0</v>
      </c>
      <c r="I9548" s="81">
        <v>150000.0</v>
      </c>
      <c r="J9548" s="81">
        <v>75880.0</v>
      </c>
      <c r="K9548" s="81">
        <v>150000.0</v>
      </c>
      <c r="L9548" s="82">
        <v>0.3599861842673344</v>
      </c>
      <c r="N9548" s="83">
        <f t="shared" si="1"/>
        <v>0.3599861843</v>
      </c>
      <c r="O9548" s="83">
        <f t="shared" si="2"/>
        <v>0.3599861843</v>
      </c>
      <c r="Q9548" s="83">
        <f t="shared" si="3"/>
        <v>0.7720666667</v>
      </c>
      <c r="R9548" s="83">
        <f t="shared" si="4"/>
        <v>0.3599861843</v>
      </c>
      <c r="S9548" s="83" t="b">
        <f t="shared" si="5"/>
        <v>0</v>
      </c>
      <c r="T9548" s="72"/>
      <c r="U9548" s="72"/>
      <c r="V9548" s="72"/>
      <c r="W9548" s="72"/>
      <c r="X9548" s="72"/>
      <c r="Y9548" s="72"/>
      <c r="Z9548" s="72"/>
      <c r="AA9548" s="72"/>
      <c r="AB9548" s="72"/>
      <c r="AC9548" s="72"/>
      <c r="AD9548" s="72"/>
      <c r="AE9548" s="72"/>
      <c r="AF9548" s="72"/>
      <c r="AG9548" s="72"/>
      <c r="AH9548" s="72"/>
      <c r="AI9548" s="72"/>
      <c r="AJ9548" s="72"/>
      <c r="AK9548" s="72"/>
    </row>
    <row r="9549" ht="14.25" customHeight="1">
      <c r="A9549" s="78">
        <v>9546.0</v>
      </c>
      <c r="C9549" s="78" t="str">
        <f>VLOOKUP(G9549,[1]Macrodata_CCF!$A$3:$D$55,4,FALSE)</f>
        <v>#ERROR!</v>
      </c>
      <c r="E9549" s="79" t="str">
        <f>VLOOKUP(G9549,[1]Macrodata_CCF!$A$3:$B$55,2,FALSE)</f>
        <v>#ERROR!</v>
      </c>
      <c r="F9549" s="78">
        <v>0.0</v>
      </c>
      <c r="G9549" s="80">
        <v>39.0</v>
      </c>
      <c r="H9549" s="81">
        <v>0.0</v>
      </c>
      <c r="I9549" s="81">
        <v>910000.0</v>
      </c>
      <c r="J9549" s="81">
        <v>0.0</v>
      </c>
      <c r="K9549" s="81">
        <v>910000.0</v>
      </c>
      <c r="L9549" s="82">
        <v>0.0</v>
      </c>
      <c r="N9549" s="83">
        <f t="shared" si="1"/>
        <v>0</v>
      </c>
      <c r="O9549" s="83">
        <f t="shared" si="2"/>
        <v>0</v>
      </c>
      <c r="Q9549" s="83">
        <f t="shared" si="3"/>
        <v>1</v>
      </c>
      <c r="R9549" s="83">
        <f t="shared" si="4"/>
        <v>0</v>
      </c>
      <c r="S9549" s="83" t="b">
        <f t="shared" si="5"/>
        <v>0</v>
      </c>
      <c r="T9549" s="72"/>
      <c r="U9549" s="72"/>
      <c r="V9549" s="72"/>
      <c r="W9549" s="72"/>
      <c r="X9549" s="72"/>
      <c r="Y9549" s="72"/>
      <c r="Z9549" s="72"/>
      <c r="AA9549" s="72"/>
      <c r="AB9549" s="72"/>
      <c r="AC9549" s="72"/>
      <c r="AD9549" s="72"/>
      <c r="AE9549" s="72"/>
      <c r="AF9549" s="72"/>
      <c r="AG9549" s="72"/>
      <c r="AH9549" s="72"/>
      <c r="AI9549" s="72"/>
      <c r="AJ9549" s="72"/>
      <c r="AK9549" s="72"/>
    </row>
    <row r="9550" ht="14.25" customHeight="1">
      <c r="A9550" s="78">
        <v>9547.0</v>
      </c>
      <c r="C9550" s="78" t="str">
        <f>VLOOKUP(G9550,[1]Macrodata_CCF!$A$3:$D$55,4,FALSE)</f>
        <v>#ERROR!</v>
      </c>
      <c r="E9550" s="79" t="str">
        <f>VLOOKUP(G9550,[1]Macrodata_CCF!$A$3:$B$55,2,FALSE)</f>
        <v>#ERROR!</v>
      </c>
      <c r="F9550" s="78">
        <v>1.0</v>
      </c>
      <c r="G9550" s="80">
        <v>12.0</v>
      </c>
      <c r="H9550" s="81">
        <v>33240.0</v>
      </c>
      <c r="I9550" s="81">
        <v>80000.0</v>
      </c>
      <c r="J9550" s="81">
        <v>54750.0</v>
      </c>
      <c r="K9550" s="81">
        <v>80000.0</v>
      </c>
      <c r="L9550" s="82">
        <v>0.4600085543199315</v>
      </c>
      <c r="N9550" s="83">
        <f t="shared" si="1"/>
        <v>0.4600085543</v>
      </c>
      <c r="O9550" s="83">
        <f t="shared" si="2"/>
        <v>0.4600085543</v>
      </c>
      <c r="Q9550" s="83">
        <f t="shared" si="3"/>
        <v>0.5845</v>
      </c>
      <c r="R9550" s="83">
        <f t="shared" si="4"/>
        <v>0.4600085543</v>
      </c>
      <c r="S9550" s="83" t="b">
        <f t="shared" si="5"/>
        <v>0</v>
      </c>
      <c r="T9550" s="72"/>
      <c r="U9550" s="72"/>
      <c r="V9550" s="72"/>
      <c r="W9550" s="72"/>
      <c r="X9550" s="72"/>
      <c r="Y9550" s="72"/>
      <c r="Z9550" s="72"/>
      <c r="AA9550" s="72"/>
      <c r="AB9550" s="72"/>
      <c r="AC9550" s="72"/>
      <c r="AD9550" s="72"/>
      <c r="AE9550" s="72"/>
      <c r="AF9550" s="72"/>
      <c r="AG9550" s="72"/>
      <c r="AH9550" s="72"/>
      <c r="AI9550" s="72"/>
      <c r="AJ9550" s="72"/>
      <c r="AK9550" s="72"/>
    </row>
    <row r="9551" ht="14.25" customHeight="1">
      <c r="A9551" s="78">
        <v>9548.0</v>
      </c>
      <c r="C9551" s="78" t="str">
        <f>VLOOKUP(G9551,[1]Macrodata_CCF!$A$3:$D$55,4,FALSE)</f>
        <v>#ERROR!</v>
      </c>
      <c r="E9551" s="79" t="str">
        <f>VLOOKUP(G9551,[1]Macrodata_CCF!$A$3:$B$55,2,FALSE)</f>
        <v>#ERROR!</v>
      </c>
      <c r="F9551" s="78">
        <v>0.0</v>
      </c>
      <c r="G9551" s="80">
        <v>14.0</v>
      </c>
      <c r="H9551" s="81">
        <v>775840.0</v>
      </c>
      <c r="I9551" s="81">
        <v>810000.0</v>
      </c>
      <c r="J9551" s="81">
        <v>782330.0</v>
      </c>
      <c r="K9551" s="81">
        <v>810000.0</v>
      </c>
      <c r="L9551" s="82">
        <v>0.1899882903981265</v>
      </c>
      <c r="N9551" s="83">
        <f t="shared" si="1"/>
        <v>0.1899882904</v>
      </c>
      <c r="O9551" s="83">
        <f t="shared" si="2"/>
        <v>0.1899882904</v>
      </c>
      <c r="Q9551" s="83">
        <f t="shared" si="3"/>
        <v>0.04217283951</v>
      </c>
      <c r="R9551" s="83">
        <f t="shared" si="4"/>
        <v>0.008012345679</v>
      </c>
      <c r="S9551" s="83" t="b">
        <f t="shared" si="5"/>
        <v>0</v>
      </c>
      <c r="T9551" s="72"/>
      <c r="U9551" s="72"/>
      <c r="V9551" s="72"/>
      <c r="W9551" s="72"/>
      <c r="X9551" s="72"/>
      <c r="Y9551" s="72"/>
      <c r="Z9551" s="72"/>
      <c r="AA9551" s="72"/>
      <c r="AB9551" s="72"/>
      <c r="AC9551" s="72"/>
      <c r="AD9551" s="72"/>
      <c r="AE9551" s="72"/>
      <c r="AF9551" s="72"/>
      <c r="AG9551" s="72"/>
      <c r="AH9551" s="72"/>
      <c r="AI9551" s="72"/>
      <c r="AJ9551" s="72"/>
      <c r="AK9551" s="72"/>
    </row>
    <row r="9552" ht="14.25" customHeight="1">
      <c r="A9552" s="78">
        <v>9549.0</v>
      </c>
      <c r="C9552" s="78" t="str">
        <f>VLOOKUP(G9552,[1]Macrodata_CCF!$A$3:$D$55,4,FALSE)</f>
        <v>#ERROR!</v>
      </c>
      <c r="E9552" s="79" t="str">
        <f>VLOOKUP(G9552,[1]Macrodata_CCF!$A$3:$B$55,2,FALSE)</f>
        <v>#ERROR!</v>
      </c>
      <c r="F9552" s="78">
        <v>0.0</v>
      </c>
      <c r="G9552" s="80">
        <v>47.0</v>
      </c>
      <c r="H9552" s="81">
        <v>104690.0</v>
      </c>
      <c r="I9552" s="81">
        <v>470000.0</v>
      </c>
      <c r="J9552" s="81">
        <v>174100.0</v>
      </c>
      <c r="K9552" s="81">
        <v>470000.0</v>
      </c>
      <c r="L9552" s="82">
        <v>0.1900030111412225</v>
      </c>
      <c r="N9552" s="83">
        <f t="shared" si="1"/>
        <v>0.1900030111</v>
      </c>
      <c r="O9552" s="83">
        <f t="shared" si="2"/>
        <v>0.1900030111</v>
      </c>
      <c r="Q9552" s="83">
        <f t="shared" si="3"/>
        <v>0.7772553191</v>
      </c>
      <c r="R9552" s="83">
        <f t="shared" si="4"/>
        <v>0.1900030111</v>
      </c>
      <c r="S9552" s="83" t="b">
        <f t="shared" si="5"/>
        <v>0</v>
      </c>
      <c r="T9552" s="72"/>
      <c r="U9552" s="72"/>
      <c r="V9552" s="72"/>
      <c r="W9552" s="72"/>
      <c r="X9552" s="72"/>
      <c r="Y9552" s="72"/>
      <c r="Z9552" s="72"/>
      <c r="AA9552" s="72"/>
      <c r="AB9552" s="72"/>
      <c r="AC9552" s="72"/>
      <c r="AD9552" s="72"/>
      <c r="AE9552" s="72"/>
      <c r="AF9552" s="72"/>
      <c r="AG9552" s="72"/>
      <c r="AH9552" s="72"/>
      <c r="AI9552" s="72"/>
      <c r="AJ9552" s="72"/>
      <c r="AK9552" s="72"/>
    </row>
    <row r="9553" ht="14.25" customHeight="1">
      <c r="A9553" s="78">
        <v>9550.0</v>
      </c>
      <c r="C9553" s="78" t="str">
        <f>VLOOKUP(G9553,[1]Macrodata_CCF!$A$3:$D$55,4,FALSE)</f>
        <v>#ERROR!</v>
      </c>
      <c r="E9553" s="79" t="str">
        <f>VLOOKUP(G9553,[1]Macrodata_CCF!$A$3:$B$55,2,FALSE)</f>
        <v>#ERROR!</v>
      </c>
      <c r="F9553" s="78">
        <v>0.0</v>
      </c>
      <c r="G9553" s="80">
        <v>47.0</v>
      </c>
      <c r="H9553" s="81">
        <v>76895.0</v>
      </c>
      <c r="I9553" s="81">
        <v>520000.0</v>
      </c>
      <c r="J9553" s="81">
        <v>165515.0</v>
      </c>
      <c r="K9553" s="81">
        <v>520000.0</v>
      </c>
      <c r="L9553" s="82">
        <v>0.1999977431985647</v>
      </c>
      <c r="N9553" s="83">
        <f t="shared" si="1"/>
        <v>0.1999977432</v>
      </c>
      <c r="O9553" s="83">
        <f t="shared" si="2"/>
        <v>0.1999977432</v>
      </c>
      <c r="Q9553" s="83">
        <f t="shared" si="3"/>
        <v>0.852125</v>
      </c>
      <c r="R9553" s="83">
        <f t="shared" si="4"/>
        <v>0.1999977432</v>
      </c>
      <c r="S9553" s="83" t="b">
        <f t="shared" si="5"/>
        <v>0</v>
      </c>
      <c r="T9553" s="72"/>
      <c r="U9553" s="72"/>
      <c r="V9553" s="72"/>
      <c r="W9553" s="72"/>
      <c r="X9553" s="72"/>
      <c r="Y9553" s="72"/>
      <c r="Z9553" s="72"/>
      <c r="AA9553" s="72"/>
      <c r="AB9553" s="72"/>
      <c r="AC9553" s="72"/>
      <c r="AD9553" s="72"/>
      <c r="AE9553" s="72"/>
      <c r="AF9553" s="72"/>
      <c r="AG9553" s="72"/>
      <c r="AH9553" s="72"/>
      <c r="AI9553" s="72"/>
      <c r="AJ9553" s="72"/>
      <c r="AK9553" s="72"/>
    </row>
    <row r="9554" ht="14.25" customHeight="1">
      <c r="A9554" s="78">
        <v>9551.0</v>
      </c>
      <c r="C9554" s="78" t="str">
        <f>VLOOKUP(G9554,[1]Macrodata_CCF!$A$3:$D$55,4,FALSE)</f>
        <v>#ERROR!</v>
      </c>
      <c r="E9554" s="79" t="str">
        <f>VLOOKUP(G9554,[1]Macrodata_CCF!$A$3:$B$55,2,FALSE)</f>
        <v>#ERROR!</v>
      </c>
      <c r="F9554" s="78">
        <v>0.0</v>
      </c>
      <c r="G9554" s="80">
        <v>22.0</v>
      </c>
      <c r="H9554" s="81">
        <v>54280.0</v>
      </c>
      <c r="I9554" s="81">
        <v>140000.0</v>
      </c>
      <c r="J9554" s="81">
        <v>71425.0</v>
      </c>
      <c r="K9554" s="81">
        <v>224000.0</v>
      </c>
      <c r="L9554" s="82">
        <v>0.2000116658889407</v>
      </c>
      <c r="N9554" s="83">
        <f t="shared" si="1"/>
        <v>0.2000116659</v>
      </c>
      <c r="O9554" s="83">
        <f t="shared" si="2"/>
        <v>0.2000116659</v>
      </c>
      <c r="Q9554" s="83">
        <f t="shared" si="3"/>
        <v>0.6122857143</v>
      </c>
      <c r="R9554" s="83">
        <f t="shared" si="4"/>
        <v>0.2000116659</v>
      </c>
      <c r="S9554" s="83" t="b">
        <f t="shared" si="5"/>
        <v>0</v>
      </c>
      <c r="T9554" s="72"/>
      <c r="U9554" s="72"/>
      <c r="V9554" s="72"/>
      <c r="W9554" s="72"/>
      <c r="X9554" s="72"/>
      <c r="Y9554" s="72"/>
      <c r="Z9554" s="72"/>
      <c r="AA9554" s="72"/>
      <c r="AB9554" s="72"/>
      <c r="AC9554" s="72"/>
      <c r="AD9554" s="72"/>
      <c r="AE9554" s="72"/>
      <c r="AF9554" s="72"/>
      <c r="AG9554" s="72"/>
      <c r="AH9554" s="72"/>
      <c r="AI9554" s="72"/>
      <c r="AJ9554" s="72"/>
      <c r="AK9554" s="72"/>
    </row>
    <row r="9555" ht="14.25" customHeight="1">
      <c r="A9555" s="78">
        <v>9552.0</v>
      </c>
      <c r="C9555" s="78" t="str">
        <f>VLOOKUP(G9555,[1]Macrodata_CCF!$A$3:$D$55,4,FALSE)</f>
        <v>#ERROR!</v>
      </c>
      <c r="E9555" s="79" t="str">
        <f>VLOOKUP(G9555,[1]Macrodata_CCF!$A$3:$B$55,2,FALSE)</f>
        <v>#ERROR!</v>
      </c>
      <c r="F9555" s="78">
        <v>0.0</v>
      </c>
      <c r="G9555" s="80">
        <v>5.0</v>
      </c>
      <c r="H9555" s="81">
        <v>99275.0</v>
      </c>
      <c r="I9555" s="81">
        <v>680000.0</v>
      </c>
      <c r="J9555" s="81">
        <v>250265.0</v>
      </c>
      <c r="K9555" s="81">
        <v>680000.0</v>
      </c>
      <c r="L9555" s="82">
        <v>0.2600025829781739</v>
      </c>
      <c r="N9555" s="83">
        <f t="shared" si="1"/>
        <v>0.260002583</v>
      </c>
      <c r="O9555" s="83">
        <f t="shared" si="2"/>
        <v>0.260002583</v>
      </c>
      <c r="Q9555" s="83">
        <f t="shared" si="3"/>
        <v>0.8540073529</v>
      </c>
      <c r="R9555" s="83">
        <f t="shared" si="4"/>
        <v>0.260002583</v>
      </c>
      <c r="S9555" s="83" t="b">
        <f t="shared" si="5"/>
        <v>0</v>
      </c>
      <c r="T9555" s="72"/>
      <c r="U9555" s="72"/>
      <c r="V9555" s="72"/>
      <c r="W9555" s="72"/>
      <c r="X9555" s="72"/>
      <c r="Y9555" s="72"/>
      <c r="Z9555" s="72"/>
      <c r="AA9555" s="72"/>
      <c r="AB9555" s="72"/>
      <c r="AC9555" s="72"/>
      <c r="AD9555" s="72"/>
      <c r="AE9555" s="72"/>
      <c r="AF9555" s="72"/>
      <c r="AG9555" s="72"/>
      <c r="AH9555" s="72"/>
      <c r="AI9555" s="72"/>
      <c r="AJ9555" s="72"/>
      <c r="AK9555" s="72"/>
    </row>
    <row r="9556" ht="14.25" customHeight="1">
      <c r="A9556" s="78">
        <v>9553.0</v>
      </c>
      <c r="C9556" s="78" t="str">
        <f>VLOOKUP(G9556,[1]Macrodata_CCF!$A$3:$D$55,4,FALSE)</f>
        <v>#ERROR!</v>
      </c>
      <c r="E9556" s="79" t="str">
        <f>VLOOKUP(G9556,[1]Macrodata_CCF!$A$3:$B$55,2,FALSE)</f>
        <v>#ERROR!</v>
      </c>
      <c r="F9556" s="78">
        <v>1.0</v>
      </c>
      <c r="G9556" s="80">
        <v>11.0</v>
      </c>
      <c r="H9556" s="81">
        <v>121375.0</v>
      </c>
      <c r="I9556" s="81">
        <v>390000.0</v>
      </c>
      <c r="J9556" s="81">
        <v>258375.0</v>
      </c>
      <c r="K9556" s="81">
        <v>585000.0</v>
      </c>
      <c r="L9556" s="82">
        <v>0.5100046533271289</v>
      </c>
      <c r="N9556" s="83">
        <f t="shared" si="1"/>
        <v>0.5100046533</v>
      </c>
      <c r="O9556" s="83">
        <f t="shared" si="2"/>
        <v>0.5100046533</v>
      </c>
      <c r="Q9556" s="83">
        <f t="shared" si="3"/>
        <v>0.6887820513</v>
      </c>
      <c r="R9556" s="83">
        <f t="shared" si="4"/>
        <v>0.5100046533</v>
      </c>
      <c r="S9556" s="83" t="b">
        <f t="shared" si="5"/>
        <v>0</v>
      </c>
      <c r="T9556" s="72"/>
      <c r="U9556" s="72"/>
      <c r="V9556" s="72"/>
      <c r="W9556" s="72"/>
      <c r="X9556" s="72"/>
      <c r="Y9556" s="72"/>
      <c r="Z9556" s="72"/>
      <c r="AA9556" s="72"/>
      <c r="AB9556" s="72"/>
      <c r="AC9556" s="72"/>
      <c r="AD9556" s="72"/>
      <c r="AE9556" s="72"/>
      <c r="AF9556" s="72"/>
      <c r="AG9556" s="72"/>
      <c r="AH9556" s="72"/>
      <c r="AI9556" s="72"/>
      <c r="AJ9556" s="72"/>
      <c r="AK9556" s="72"/>
    </row>
    <row r="9557" ht="14.25" customHeight="1">
      <c r="A9557" s="78">
        <v>9554.0</v>
      </c>
      <c r="C9557" s="78" t="str">
        <f>VLOOKUP(G9557,[1]Macrodata_CCF!$A$3:$D$55,4,FALSE)</f>
        <v>#ERROR!</v>
      </c>
      <c r="E9557" s="79" t="str">
        <f>VLOOKUP(G9557,[1]Macrodata_CCF!$A$3:$B$55,2,FALSE)</f>
        <v>#ERROR!</v>
      </c>
      <c r="F9557" s="78">
        <v>0.0</v>
      </c>
      <c r="G9557" s="80">
        <v>38.0</v>
      </c>
      <c r="H9557" s="81">
        <v>552080.0</v>
      </c>
      <c r="I9557" s="81">
        <v>980000.0</v>
      </c>
      <c r="J9557" s="81">
        <v>594870.0</v>
      </c>
      <c r="K9557" s="81">
        <v>980000.0</v>
      </c>
      <c r="L9557" s="82">
        <v>0.09999532622920172</v>
      </c>
      <c r="N9557" s="83">
        <f t="shared" si="1"/>
        <v>0.09999532623</v>
      </c>
      <c r="O9557" s="83">
        <f t="shared" si="2"/>
        <v>0.09999532623</v>
      </c>
      <c r="Q9557" s="83">
        <f t="shared" si="3"/>
        <v>0.4366530612</v>
      </c>
      <c r="R9557" s="83">
        <f t="shared" si="4"/>
        <v>0.09999532623</v>
      </c>
      <c r="S9557" s="83" t="b">
        <f t="shared" si="5"/>
        <v>0</v>
      </c>
      <c r="T9557" s="72"/>
      <c r="U9557" s="72"/>
      <c r="V9557" s="72"/>
      <c r="W9557" s="72"/>
      <c r="X9557" s="72"/>
      <c r="Y9557" s="72"/>
      <c r="Z9557" s="72"/>
      <c r="AA9557" s="72"/>
      <c r="AB9557" s="72"/>
      <c r="AC9557" s="72"/>
      <c r="AD9557" s="72"/>
      <c r="AE9557" s="72"/>
      <c r="AF9557" s="72"/>
      <c r="AG9557" s="72"/>
      <c r="AH9557" s="72"/>
      <c r="AI9557" s="72"/>
      <c r="AJ9557" s="72"/>
      <c r="AK9557" s="72"/>
    </row>
    <row r="9558" ht="14.25" customHeight="1">
      <c r="A9558" s="78">
        <v>9555.0</v>
      </c>
      <c r="C9558" s="78" t="str">
        <f>VLOOKUP(G9558,[1]Macrodata_CCF!$A$3:$D$55,4,FALSE)</f>
        <v>#ERROR!</v>
      </c>
      <c r="E9558" s="79" t="str">
        <f>VLOOKUP(G9558,[1]Macrodata_CCF!$A$3:$B$55,2,FALSE)</f>
        <v>#ERROR!</v>
      </c>
      <c r="F9558" s="78">
        <v>0.0</v>
      </c>
      <c r="G9558" s="80">
        <v>35.0</v>
      </c>
      <c r="H9558" s="81">
        <v>614500.0</v>
      </c>
      <c r="I9558" s="81">
        <v>880000.0</v>
      </c>
      <c r="J9558" s="81">
        <v>649015.0</v>
      </c>
      <c r="K9558" s="81">
        <v>880000.0</v>
      </c>
      <c r="L9558" s="82">
        <v>0.13</v>
      </c>
      <c r="N9558" s="83">
        <f t="shared" si="1"/>
        <v>0.13</v>
      </c>
      <c r="O9558" s="83">
        <f t="shared" si="2"/>
        <v>0.13</v>
      </c>
      <c r="Q9558" s="83">
        <f t="shared" si="3"/>
        <v>0.3017045455</v>
      </c>
      <c r="R9558" s="83">
        <f t="shared" si="4"/>
        <v>0.13</v>
      </c>
      <c r="S9558" s="83" t="b">
        <f t="shared" si="5"/>
        <v>0</v>
      </c>
      <c r="T9558" s="72"/>
      <c r="U9558" s="72"/>
      <c r="V9558" s="72"/>
      <c r="W9558" s="72"/>
      <c r="X9558" s="72"/>
      <c r="Y9558" s="72"/>
      <c r="Z9558" s="72"/>
      <c r="AA9558" s="72"/>
      <c r="AB9558" s="72"/>
      <c r="AC9558" s="72"/>
      <c r="AD9558" s="72"/>
      <c r="AE9558" s="72"/>
      <c r="AF9558" s="72"/>
      <c r="AG9558" s="72"/>
      <c r="AH9558" s="72"/>
      <c r="AI9558" s="72"/>
      <c r="AJ9558" s="72"/>
      <c r="AK9558" s="72"/>
    </row>
    <row r="9559" ht="14.25" customHeight="1">
      <c r="A9559" s="78">
        <v>9556.0</v>
      </c>
      <c r="C9559" s="78" t="str">
        <f>VLOOKUP(G9559,[1]Macrodata_CCF!$A$3:$D$55,4,FALSE)</f>
        <v>#ERROR!</v>
      </c>
      <c r="E9559" s="79" t="str">
        <f>VLOOKUP(G9559,[1]Macrodata_CCF!$A$3:$B$55,2,FALSE)</f>
        <v>#ERROR!</v>
      </c>
      <c r="F9559" s="78">
        <v>0.0</v>
      </c>
      <c r="G9559" s="80">
        <v>18.0</v>
      </c>
      <c r="H9559" s="81">
        <v>545480.0</v>
      </c>
      <c r="I9559" s="81">
        <v>840000.0</v>
      </c>
      <c r="J9559" s="81">
        <v>601440.0</v>
      </c>
      <c r="K9559" s="81">
        <v>840000.0</v>
      </c>
      <c r="L9559" s="82">
        <v>0.190004074426185</v>
      </c>
      <c r="N9559" s="83">
        <f t="shared" si="1"/>
        <v>0.1900040744</v>
      </c>
      <c r="O9559" s="83">
        <f t="shared" si="2"/>
        <v>0.1900040744</v>
      </c>
      <c r="Q9559" s="83">
        <f t="shared" si="3"/>
        <v>0.3506190476</v>
      </c>
      <c r="R9559" s="83">
        <f t="shared" si="4"/>
        <v>0.1900040744</v>
      </c>
      <c r="S9559" s="83" t="b">
        <f t="shared" si="5"/>
        <v>0</v>
      </c>
      <c r="T9559" s="72"/>
      <c r="U9559" s="72"/>
      <c r="V9559" s="72"/>
      <c r="W9559" s="72"/>
      <c r="X9559" s="72"/>
      <c r="Y9559" s="72"/>
      <c r="Z9559" s="72"/>
      <c r="AA9559" s="72"/>
      <c r="AB9559" s="72"/>
      <c r="AC9559" s="72"/>
      <c r="AD9559" s="72"/>
      <c r="AE9559" s="72"/>
      <c r="AF9559" s="72"/>
      <c r="AG9559" s="72"/>
      <c r="AH9559" s="72"/>
      <c r="AI9559" s="72"/>
      <c r="AJ9559" s="72"/>
      <c r="AK9559" s="72"/>
    </row>
    <row r="9560" ht="14.25" customHeight="1">
      <c r="A9560" s="78">
        <v>9557.0</v>
      </c>
      <c r="C9560" s="78" t="str">
        <f>VLOOKUP(G9560,[1]Macrodata_CCF!$A$3:$D$55,4,FALSE)</f>
        <v>#ERROR!</v>
      </c>
      <c r="E9560" s="79" t="str">
        <f>VLOOKUP(G9560,[1]Macrodata_CCF!$A$3:$B$55,2,FALSE)</f>
        <v>#ERROR!</v>
      </c>
      <c r="F9560" s="78">
        <v>0.0</v>
      </c>
      <c r="G9560" s="80">
        <v>41.0</v>
      </c>
      <c r="H9560" s="81">
        <v>100575.0</v>
      </c>
      <c r="I9560" s="81">
        <v>240000.0</v>
      </c>
      <c r="J9560" s="81">
        <v>150770.0</v>
      </c>
      <c r="K9560" s="81">
        <v>240000.0</v>
      </c>
      <c r="L9560" s="82">
        <v>0.3600143446297293</v>
      </c>
      <c r="N9560" s="83">
        <f t="shared" si="1"/>
        <v>0.3600143446</v>
      </c>
      <c r="O9560" s="83">
        <f t="shared" si="2"/>
        <v>0.3600143446</v>
      </c>
      <c r="Q9560" s="83">
        <f t="shared" si="3"/>
        <v>0.5809375</v>
      </c>
      <c r="R9560" s="83">
        <f t="shared" si="4"/>
        <v>0.3600143446</v>
      </c>
      <c r="S9560" s="83" t="b">
        <f t="shared" si="5"/>
        <v>0</v>
      </c>
      <c r="T9560" s="72"/>
      <c r="U9560" s="72"/>
      <c r="V9560" s="72"/>
      <c r="W9560" s="72"/>
      <c r="X9560" s="72"/>
      <c r="Y9560" s="72"/>
      <c r="Z9560" s="72"/>
      <c r="AA9560" s="72"/>
      <c r="AB9560" s="72"/>
      <c r="AC9560" s="72"/>
      <c r="AD9560" s="72"/>
      <c r="AE9560" s="72"/>
      <c r="AF9560" s="72"/>
      <c r="AG9560" s="72"/>
      <c r="AH9560" s="72"/>
      <c r="AI9560" s="72"/>
      <c r="AJ9560" s="72"/>
      <c r="AK9560" s="72"/>
    </row>
    <row r="9561" ht="14.25" customHeight="1">
      <c r="A9561" s="78">
        <v>9558.0</v>
      </c>
      <c r="C9561" s="78" t="str">
        <f>VLOOKUP(G9561,[1]Macrodata_CCF!$A$3:$D$55,4,FALSE)</f>
        <v>#ERROR!</v>
      </c>
      <c r="E9561" s="79" t="str">
        <f>VLOOKUP(G9561,[1]Macrodata_CCF!$A$3:$B$55,2,FALSE)</f>
        <v>#ERROR!</v>
      </c>
      <c r="F9561" s="78">
        <v>0.0</v>
      </c>
      <c r="G9561" s="80">
        <v>8.0</v>
      </c>
      <c r="H9561" s="81">
        <v>49725.0</v>
      </c>
      <c r="I9561" s="81">
        <v>90000.0</v>
      </c>
      <c r="J9561" s="81">
        <v>64625.0</v>
      </c>
      <c r="K9561" s="81">
        <v>90000.0</v>
      </c>
      <c r="L9561" s="82">
        <v>0.3699565487274984</v>
      </c>
      <c r="N9561" s="83">
        <f t="shared" si="1"/>
        <v>0.3699565487</v>
      </c>
      <c r="O9561" s="83">
        <f t="shared" si="2"/>
        <v>0.3699565487</v>
      </c>
      <c r="Q9561" s="83">
        <f t="shared" si="3"/>
        <v>0.4475</v>
      </c>
      <c r="R9561" s="83">
        <f t="shared" si="4"/>
        <v>0.3699565487</v>
      </c>
      <c r="S9561" s="83" t="b">
        <f t="shared" si="5"/>
        <v>0</v>
      </c>
      <c r="T9561" s="72"/>
      <c r="U9561" s="72"/>
      <c r="V9561" s="72"/>
      <c r="W9561" s="72"/>
      <c r="X9561" s="72"/>
      <c r="Y9561" s="72"/>
      <c r="Z9561" s="72"/>
      <c r="AA9561" s="72"/>
      <c r="AB9561" s="72"/>
      <c r="AC9561" s="72"/>
      <c r="AD9561" s="72"/>
      <c r="AE9561" s="72"/>
      <c r="AF9561" s="72"/>
      <c r="AG9561" s="72"/>
      <c r="AH9561" s="72"/>
      <c r="AI9561" s="72"/>
      <c r="AJ9561" s="72"/>
      <c r="AK9561" s="72"/>
    </row>
    <row r="9562" ht="14.25" customHeight="1">
      <c r="A9562" s="78">
        <v>9559.0</v>
      </c>
      <c r="C9562" s="78" t="str">
        <f>VLOOKUP(G9562,[1]Macrodata_CCF!$A$3:$D$55,4,FALSE)</f>
        <v>#ERROR!</v>
      </c>
      <c r="E9562" s="79" t="str">
        <f>VLOOKUP(G9562,[1]Macrodata_CCF!$A$3:$B$55,2,FALSE)</f>
        <v>#ERROR!</v>
      </c>
      <c r="F9562" s="78">
        <v>0.0</v>
      </c>
      <c r="G9562" s="80">
        <v>11.0</v>
      </c>
      <c r="H9562" s="81">
        <v>633905.0</v>
      </c>
      <c r="I9562" s="81">
        <v>780000.0</v>
      </c>
      <c r="J9562" s="81">
        <v>660200.0</v>
      </c>
      <c r="K9562" s="81">
        <v>780000.0</v>
      </c>
      <c r="L9562" s="82">
        <v>0.1799856257914371</v>
      </c>
      <c r="N9562" s="83">
        <f t="shared" si="1"/>
        <v>0.1799856258</v>
      </c>
      <c r="O9562" s="83">
        <f t="shared" si="2"/>
        <v>0.1799856258</v>
      </c>
      <c r="Q9562" s="83">
        <f t="shared" si="3"/>
        <v>0.1873012821</v>
      </c>
      <c r="R9562" s="83">
        <f t="shared" si="4"/>
        <v>0.1799856258</v>
      </c>
      <c r="S9562" s="83" t="b">
        <f t="shared" si="5"/>
        <v>0</v>
      </c>
      <c r="T9562" s="72"/>
      <c r="U9562" s="72"/>
      <c r="V9562" s="72"/>
      <c r="W9562" s="72"/>
      <c r="X9562" s="72"/>
      <c r="Y9562" s="72"/>
      <c r="Z9562" s="72"/>
      <c r="AA9562" s="72"/>
      <c r="AB9562" s="72"/>
      <c r="AC9562" s="72"/>
      <c r="AD9562" s="72"/>
      <c r="AE9562" s="72"/>
      <c r="AF9562" s="72"/>
      <c r="AG9562" s="72"/>
      <c r="AH9562" s="72"/>
      <c r="AI9562" s="72"/>
      <c r="AJ9562" s="72"/>
      <c r="AK9562" s="72"/>
    </row>
    <row r="9563" ht="14.25" customHeight="1">
      <c r="A9563" s="78">
        <v>9560.0</v>
      </c>
      <c r="C9563" s="78" t="str">
        <f>VLOOKUP(G9563,[1]Macrodata_CCF!$A$3:$D$55,4,FALSE)</f>
        <v>#ERROR!</v>
      </c>
      <c r="E9563" s="79" t="str">
        <f>VLOOKUP(G9563,[1]Macrodata_CCF!$A$3:$B$55,2,FALSE)</f>
        <v>#ERROR!</v>
      </c>
      <c r="F9563" s="78">
        <v>0.0</v>
      </c>
      <c r="G9563" s="80">
        <v>36.0</v>
      </c>
      <c r="H9563" s="81">
        <v>266510.0</v>
      </c>
      <c r="I9563" s="81">
        <v>570000.0</v>
      </c>
      <c r="J9563" s="81">
        <v>309000.0</v>
      </c>
      <c r="K9563" s="81">
        <v>570000.0</v>
      </c>
      <c r="L9563" s="82">
        <v>0.1400046130020758</v>
      </c>
      <c r="N9563" s="83">
        <f t="shared" si="1"/>
        <v>0.140004613</v>
      </c>
      <c r="O9563" s="83">
        <f t="shared" si="2"/>
        <v>0.140004613</v>
      </c>
      <c r="Q9563" s="83">
        <f t="shared" si="3"/>
        <v>0.5324385965</v>
      </c>
      <c r="R9563" s="83">
        <f t="shared" si="4"/>
        <v>0.140004613</v>
      </c>
      <c r="S9563" s="83" t="b">
        <f t="shared" si="5"/>
        <v>0</v>
      </c>
      <c r="T9563" s="72"/>
      <c r="U9563" s="72"/>
      <c r="V9563" s="72"/>
      <c r="W9563" s="72"/>
      <c r="X9563" s="72"/>
      <c r="Y9563" s="72"/>
      <c r="Z9563" s="72"/>
      <c r="AA9563" s="72"/>
      <c r="AB9563" s="72"/>
      <c r="AC9563" s="72"/>
      <c r="AD9563" s="72"/>
      <c r="AE9563" s="72"/>
      <c r="AF9563" s="72"/>
      <c r="AG9563" s="72"/>
      <c r="AH9563" s="72"/>
      <c r="AI9563" s="72"/>
      <c r="AJ9563" s="72"/>
      <c r="AK9563" s="72"/>
    </row>
    <row r="9564" ht="14.25" customHeight="1">
      <c r="A9564" s="78">
        <v>9561.0</v>
      </c>
      <c r="C9564" s="78" t="str">
        <f>VLOOKUP(G9564,[1]Macrodata_CCF!$A$3:$D$55,4,FALSE)</f>
        <v>#ERROR!</v>
      </c>
      <c r="E9564" s="79" t="str">
        <f>VLOOKUP(G9564,[1]Macrodata_CCF!$A$3:$B$55,2,FALSE)</f>
        <v>#ERROR!</v>
      </c>
      <c r="F9564" s="78">
        <v>0.0</v>
      </c>
      <c r="G9564" s="80">
        <v>26.0</v>
      </c>
      <c r="H9564" s="81">
        <v>62940.0</v>
      </c>
      <c r="I9564" s="81">
        <v>170000.0</v>
      </c>
      <c r="J9564" s="81">
        <v>84350.0</v>
      </c>
      <c r="K9564" s="81">
        <v>170000.0</v>
      </c>
      <c r="L9564" s="82">
        <v>0.1999813188866056</v>
      </c>
      <c r="N9564" s="83">
        <f t="shared" si="1"/>
        <v>0.1999813189</v>
      </c>
      <c r="O9564" s="83">
        <f t="shared" si="2"/>
        <v>0.1999813189</v>
      </c>
      <c r="Q9564" s="83">
        <f t="shared" si="3"/>
        <v>0.6297647059</v>
      </c>
      <c r="R9564" s="83">
        <f t="shared" si="4"/>
        <v>0.1999813189</v>
      </c>
      <c r="S9564" s="83" t="b">
        <f t="shared" si="5"/>
        <v>0</v>
      </c>
      <c r="T9564" s="72"/>
      <c r="U9564" s="72"/>
      <c r="V9564" s="72"/>
      <c r="W9564" s="72"/>
      <c r="X9564" s="72"/>
      <c r="Y9564" s="72"/>
      <c r="Z9564" s="72"/>
      <c r="AA9564" s="72"/>
      <c r="AB9564" s="72"/>
      <c r="AC9564" s="72"/>
      <c r="AD9564" s="72"/>
      <c r="AE9564" s="72"/>
      <c r="AF9564" s="72"/>
      <c r="AG9564" s="72"/>
      <c r="AH9564" s="72"/>
      <c r="AI9564" s="72"/>
      <c r="AJ9564" s="72"/>
      <c r="AK9564" s="72"/>
    </row>
    <row r="9565" ht="14.25" customHeight="1">
      <c r="A9565" s="78">
        <v>9562.0</v>
      </c>
      <c r="C9565" s="78" t="str">
        <f>VLOOKUP(G9565,[1]Macrodata_CCF!$A$3:$D$55,4,FALSE)</f>
        <v>#ERROR!</v>
      </c>
      <c r="E9565" s="79" t="str">
        <f>VLOOKUP(G9565,[1]Macrodata_CCF!$A$3:$B$55,2,FALSE)</f>
        <v>#ERROR!</v>
      </c>
      <c r="F9565" s="78">
        <v>1.0</v>
      </c>
      <c r="G9565" s="80">
        <v>20.0</v>
      </c>
      <c r="H9565" s="81">
        <v>61980.0</v>
      </c>
      <c r="I9565" s="81">
        <v>180000.0</v>
      </c>
      <c r="J9565" s="81">
        <v>117450.0</v>
      </c>
      <c r="K9565" s="81">
        <v>180000.0</v>
      </c>
      <c r="L9565" s="82">
        <v>0.4700050838840875</v>
      </c>
      <c r="N9565" s="83">
        <f t="shared" si="1"/>
        <v>0.4700050839</v>
      </c>
      <c r="O9565" s="83">
        <f t="shared" si="2"/>
        <v>0.4700050839</v>
      </c>
      <c r="Q9565" s="83">
        <f t="shared" si="3"/>
        <v>0.6556666667</v>
      </c>
      <c r="R9565" s="83">
        <f t="shared" si="4"/>
        <v>0.4700050839</v>
      </c>
      <c r="S9565" s="83" t="b">
        <f t="shared" si="5"/>
        <v>0</v>
      </c>
      <c r="T9565" s="72"/>
      <c r="U9565" s="72"/>
      <c r="V9565" s="72"/>
      <c r="W9565" s="72"/>
      <c r="X9565" s="72"/>
      <c r="Y9565" s="72"/>
      <c r="Z9565" s="72"/>
      <c r="AA9565" s="72"/>
      <c r="AB9565" s="72"/>
      <c r="AC9565" s="72"/>
      <c r="AD9565" s="72"/>
      <c r="AE9565" s="72"/>
      <c r="AF9565" s="72"/>
      <c r="AG9565" s="72"/>
      <c r="AH9565" s="72"/>
      <c r="AI9565" s="72"/>
      <c r="AJ9565" s="72"/>
      <c r="AK9565" s="72"/>
    </row>
    <row r="9566" ht="14.25" customHeight="1">
      <c r="A9566" s="78">
        <v>9563.0</v>
      </c>
      <c r="C9566" s="78" t="str">
        <f>VLOOKUP(G9566,[1]Macrodata_CCF!$A$3:$D$55,4,FALSE)</f>
        <v>#ERROR!</v>
      </c>
      <c r="E9566" s="79" t="str">
        <f>VLOOKUP(G9566,[1]Macrodata_CCF!$A$3:$B$55,2,FALSE)</f>
        <v>#ERROR!</v>
      </c>
      <c r="F9566" s="78">
        <v>0.0</v>
      </c>
      <c r="G9566" s="80">
        <v>17.0</v>
      </c>
      <c r="H9566" s="81">
        <v>212085.0</v>
      </c>
      <c r="I9566" s="81">
        <v>1000000.0</v>
      </c>
      <c r="J9566" s="81">
        <v>1020000.0</v>
      </c>
      <c r="K9566" s="81">
        <v>1000000.0</v>
      </c>
      <c r="L9566" s="82">
        <v>1.025383448722261</v>
      </c>
      <c r="N9566" s="83">
        <f t="shared" si="1"/>
        <v>1.025383449</v>
      </c>
      <c r="O9566" s="83">
        <f t="shared" si="2"/>
        <v>1</v>
      </c>
      <c r="Q9566" s="83">
        <f t="shared" si="3"/>
        <v>0.787915</v>
      </c>
      <c r="R9566" s="83">
        <f t="shared" si="4"/>
        <v>1.025383449</v>
      </c>
      <c r="S9566" s="83" t="b">
        <f t="shared" si="5"/>
        <v>0</v>
      </c>
      <c r="T9566" s="72"/>
      <c r="U9566" s="72"/>
      <c r="V9566" s="72"/>
      <c r="W9566" s="72"/>
      <c r="X9566" s="72"/>
      <c r="Y9566" s="72"/>
      <c r="Z9566" s="72"/>
      <c r="AA9566" s="72"/>
      <c r="AB9566" s="72"/>
      <c r="AC9566" s="72"/>
      <c r="AD9566" s="72"/>
      <c r="AE9566" s="72"/>
      <c r="AF9566" s="72"/>
      <c r="AG9566" s="72"/>
      <c r="AH9566" s="72"/>
      <c r="AI9566" s="72"/>
      <c r="AJ9566" s="72"/>
      <c r="AK9566" s="72"/>
    </row>
    <row r="9567" ht="14.25" customHeight="1">
      <c r="A9567" s="78">
        <v>9564.0</v>
      </c>
      <c r="C9567" s="78" t="str">
        <f>VLOOKUP(G9567,[1]Macrodata_CCF!$A$3:$D$55,4,FALSE)</f>
        <v>#ERROR!</v>
      </c>
      <c r="E9567" s="79" t="str">
        <f>VLOOKUP(G9567,[1]Macrodata_CCF!$A$3:$B$55,2,FALSE)</f>
        <v>#ERROR!</v>
      </c>
      <c r="F9567" s="78">
        <v>0.0</v>
      </c>
      <c r="G9567" s="80">
        <v>7.0</v>
      </c>
      <c r="H9567" s="81">
        <v>31950.0</v>
      </c>
      <c r="I9567" s="81">
        <v>260000.0</v>
      </c>
      <c r="J9567" s="81">
        <v>109485.0</v>
      </c>
      <c r="K9567" s="81">
        <v>260000.0</v>
      </c>
      <c r="L9567" s="82">
        <v>0.3399912299934225</v>
      </c>
      <c r="N9567" s="83">
        <f t="shared" si="1"/>
        <v>0.33999123</v>
      </c>
      <c r="O9567" s="83">
        <f t="shared" si="2"/>
        <v>0.33999123</v>
      </c>
      <c r="Q9567" s="83">
        <f t="shared" si="3"/>
        <v>0.8771153846</v>
      </c>
      <c r="R9567" s="83">
        <f t="shared" si="4"/>
        <v>0.33999123</v>
      </c>
      <c r="S9567" s="83" t="b">
        <f t="shared" si="5"/>
        <v>0</v>
      </c>
      <c r="T9567" s="72"/>
      <c r="U9567" s="72"/>
      <c r="V9567" s="72"/>
      <c r="W9567" s="72"/>
      <c r="X9567" s="72"/>
      <c r="Y9567" s="72"/>
      <c r="Z9567" s="72"/>
      <c r="AA9567" s="72"/>
      <c r="AB9567" s="72"/>
      <c r="AC9567" s="72"/>
      <c r="AD9567" s="72"/>
      <c r="AE9567" s="72"/>
      <c r="AF9567" s="72"/>
      <c r="AG9567" s="72"/>
      <c r="AH9567" s="72"/>
      <c r="AI9567" s="72"/>
      <c r="AJ9567" s="72"/>
      <c r="AK9567" s="72"/>
    </row>
    <row r="9568" ht="14.25" customHeight="1">
      <c r="A9568" s="78">
        <v>9565.0</v>
      </c>
      <c r="C9568" s="78" t="str">
        <f>VLOOKUP(G9568,[1]Macrodata_CCF!$A$3:$D$55,4,FALSE)</f>
        <v>#ERROR!</v>
      </c>
      <c r="E9568" s="79" t="str">
        <f>VLOOKUP(G9568,[1]Macrodata_CCF!$A$3:$B$55,2,FALSE)</f>
        <v>#ERROR!</v>
      </c>
      <c r="F9568" s="78">
        <v>0.0</v>
      </c>
      <c r="G9568" s="80">
        <v>43.0</v>
      </c>
      <c r="H9568" s="81">
        <v>79705.0</v>
      </c>
      <c r="I9568" s="81">
        <v>140000.0</v>
      </c>
      <c r="J9568" s="81">
        <v>91160.0</v>
      </c>
      <c r="K9568" s="81">
        <v>140000.0</v>
      </c>
      <c r="L9568" s="82">
        <v>0.1899825856206982</v>
      </c>
      <c r="N9568" s="83">
        <f t="shared" si="1"/>
        <v>0.1899825856</v>
      </c>
      <c r="O9568" s="83">
        <f t="shared" si="2"/>
        <v>0.1899825856</v>
      </c>
      <c r="Q9568" s="83">
        <f t="shared" si="3"/>
        <v>0.4306785714</v>
      </c>
      <c r="R9568" s="83">
        <f t="shared" si="4"/>
        <v>0.1899825856</v>
      </c>
      <c r="S9568" s="83" t="b">
        <f t="shared" si="5"/>
        <v>0</v>
      </c>
      <c r="T9568" s="72"/>
      <c r="U9568" s="72"/>
      <c r="V9568" s="72"/>
      <c r="W9568" s="72"/>
      <c r="X9568" s="72"/>
      <c r="Y9568" s="72"/>
      <c r="Z9568" s="72"/>
      <c r="AA9568" s="72"/>
      <c r="AB9568" s="72"/>
      <c r="AC9568" s="72"/>
      <c r="AD9568" s="72"/>
      <c r="AE9568" s="72"/>
      <c r="AF9568" s="72"/>
      <c r="AG9568" s="72"/>
      <c r="AH9568" s="72"/>
      <c r="AI9568" s="72"/>
      <c r="AJ9568" s="72"/>
      <c r="AK9568" s="72"/>
    </row>
    <row r="9569" ht="14.25" customHeight="1">
      <c r="A9569" s="78">
        <v>9566.0</v>
      </c>
      <c r="C9569" s="78" t="str">
        <f>VLOOKUP(G9569,[1]Macrodata_CCF!$A$3:$D$55,4,FALSE)</f>
        <v>#ERROR!</v>
      </c>
      <c r="E9569" s="79" t="str">
        <f>VLOOKUP(G9569,[1]Macrodata_CCF!$A$3:$B$55,2,FALSE)</f>
        <v>#ERROR!</v>
      </c>
      <c r="F9569" s="78">
        <v>0.0</v>
      </c>
      <c r="G9569" s="80">
        <v>45.0</v>
      </c>
      <c r="H9569" s="81">
        <v>0.0</v>
      </c>
      <c r="I9569" s="81">
        <v>220000.0</v>
      </c>
      <c r="J9569" s="81">
        <v>35200.0</v>
      </c>
      <c r="K9569" s="81">
        <v>220000.0</v>
      </c>
      <c r="L9569" s="82">
        <v>0.16</v>
      </c>
      <c r="N9569" s="83">
        <f t="shared" si="1"/>
        <v>0.16</v>
      </c>
      <c r="O9569" s="83">
        <f t="shared" si="2"/>
        <v>0.16</v>
      </c>
      <c r="Q9569" s="83">
        <f t="shared" si="3"/>
        <v>1</v>
      </c>
      <c r="R9569" s="83">
        <f t="shared" si="4"/>
        <v>0.16</v>
      </c>
      <c r="S9569" s="83" t="b">
        <f t="shared" si="5"/>
        <v>0</v>
      </c>
      <c r="T9569" s="72"/>
      <c r="U9569" s="72"/>
      <c r="V9569" s="72"/>
      <c r="W9569" s="72"/>
      <c r="X9569" s="72"/>
      <c r="Y9569" s="72"/>
      <c r="Z9569" s="72"/>
      <c r="AA9569" s="72"/>
      <c r="AB9569" s="72"/>
      <c r="AC9569" s="72"/>
      <c r="AD9569" s="72"/>
      <c r="AE9569" s="72"/>
      <c r="AF9569" s="72"/>
      <c r="AG9569" s="72"/>
      <c r="AH9569" s="72"/>
      <c r="AI9569" s="72"/>
      <c r="AJ9569" s="72"/>
      <c r="AK9569" s="72"/>
    </row>
    <row r="9570" ht="14.25" customHeight="1">
      <c r="A9570" s="78">
        <v>9567.0</v>
      </c>
      <c r="C9570" s="78" t="str">
        <f>VLOOKUP(G9570,[1]Macrodata_CCF!$A$3:$D$55,4,FALSE)</f>
        <v>#ERROR!</v>
      </c>
      <c r="E9570" s="79" t="str">
        <f>VLOOKUP(G9570,[1]Macrodata_CCF!$A$3:$B$55,2,FALSE)</f>
        <v>#ERROR!</v>
      </c>
      <c r="F9570" s="78">
        <v>0.0</v>
      </c>
      <c r="G9570" s="80">
        <v>26.0</v>
      </c>
      <c r="H9570" s="81">
        <v>0.0</v>
      </c>
      <c r="I9570" s="81">
        <v>50000.0</v>
      </c>
      <c r="J9570" s="81">
        <v>51000.0</v>
      </c>
      <c r="K9570" s="81">
        <v>50000.0</v>
      </c>
      <c r="L9570" s="82">
        <v>1.02</v>
      </c>
      <c r="N9570" s="83">
        <f t="shared" si="1"/>
        <v>1.02</v>
      </c>
      <c r="O9570" s="83">
        <f t="shared" si="2"/>
        <v>1</v>
      </c>
      <c r="Q9570" s="83">
        <f t="shared" si="3"/>
        <v>1</v>
      </c>
      <c r="R9570" s="83">
        <f t="shared" si="4"/>
        <v>1.02</v>
      </c>
      <c r="S9570" s="83" t="b">
        <f t="shared" si="5"/>
        <v>0</v>
      </c>
      <c r="T9570" s="72"/>
      <c r="U9570" s="72"/>
      <c r="V9570" s="72"/>
      <c r="W9570" s="72"/>
      <c r="X9570" s="72"/>
      <c r="Y9570" s="72"/>
      <c r="Z9570" s="72"/>
      <c r="AA9570" s="72"/>
      <c r="AB9570" s="72"/>
      <c r="AC9570" s="72"/>
      <c r="AD9570" s="72"/>
      <c r="AE9570" s="72"/>
      <c r="AF9570" s="72"/>
      <c r="AG9570" s="72"/>
      <c r="AH9570" s="72"/>
      <c r="AI9570" s="72"/>
      <c r="AJ9570" s="72"/>
      <c r="AK9570" s="72"/>
    </row>
    <row r="9571" ht="14.25" customHeight="1">
      <c r="A9571" s="78">
        <v>9568.0</v>
      </c>
      <c r="C9571" s="78" t="str">
        <f>VLOOKUP(G9571,[1]Macrodata_CCF!$A$3:$D$55,4,FALSE)</f>
        <v>#ERROR!</v>
      </c>
      <c r="E9571" s="79" t="str">
        <f>VLOOKUP(G9571,[1]Macrodata_CCF!$A$3:$B$55,2,FALSE)</f>
        <v>#ERROR!</v>
      </c>
      <c r="F9571" s="78">
        <v>0.0</v>
      </c>
      <c r="G9571" s="80">
        <v>25.0</v>
      </c>
      <c r="H9571" s="81">
        <v>16630.0</v>
      </c>
      <c r="I9571" s="81">
        <v>30000.0</v>
      </c>
      <c r="J9571" s="81">
        <v>18905.0</v>
      </c>
      <c r="K9571" s="81">
        <v>30000.0</v>
      </c>
      <c r="L9571" s="82">
        <v>0.1701570680628272</v>
      </c>
      <c r="N9571" s="83">
        <f t="shared" si="1"/>
        <v>0.1701570681</v>
      </c>
      <c r="O9571" s="83">
        <f t="shared" si="2"/>
        <v>0.1701570681</v>
      </c>
      <c r="Q9571" s="83">
        <f t="shared" si="3"/>
        <v>0.4456666667</v>
      </c>
      <c r="R9571" s="83">
        <f t="shared" si="4"/>
        <v>0.1701570681</v>
      </c>
      <c r="S9571" s="83" t="b">
        <f t="shared" si="5"/>
        <v>0</v>
      </c>
      <c r="T9571" s="72"/>
      <c r="U9571" s="72"/>
      <c r="V9571" s="72"/>
      <c r="W9571" s="72"/>
      <c r="X9571" s="72"/>
      <c r="Y9571" s="72"/>
      <c r="Z9571" s="72"/>
      <c r="AA9571" s="72"/>
      <c r="AB9571" s="72"/>
      <c r="AC9571" s="72"/>
      <c r="AD9571" s="72"/>
      <c r="AE9571" s="72"/>
      <c r="AF9571" s="72"/>
      <c r="AG9571" s="72"/>
      <c r="AH9571" s="72"/>
      <c r="AI9571" s="72"/>
      <c r="AJ9571" s="72"/>
      <c r="AK9571" s="72"/>
    </row>
    <row r="9572" ht="14.25" customHeight="1">
      <c r="A9572" s="78">
        <v>9569.0</v>
      </c>
      <c r="C9572" s="78" t="str">
        <f>VLOOKUP(G9572,[1]Macrodata_CCF!$A$3:$D$55,4,FALSE)</f>
        <v>#ERROR!</v>
      </c>
      <c r="E9572" s="79" t="str">
        <f>VLOOKUP(G9572,[1]Macrodata_CCF!$A$3:$B$55,2,FALSE)</f>
        <v>#ERROR!</v>
      </c>
      <c r="F9572" s="78">
        <v>0.0</v>
      </c>
      <c r="G9572" s="80">
        <v>5.0</v>
      </c>
      <c r="H9572" s="81">
        <v>427615.0</v>
      </c>
      <c r="I9572" s="81">
        <v>800000.0</v>
      </c>
      <c r="J9572" s="81">
        <v>531885.0</v>
      </c>
      <c r="K9572" s="81">
        <v>800000.0</v>
      </c>
      <c r="L9572" s="82">
        <v>0.2800059078641728</v>
      </c>
      <c r="N9572" s="83">
        <f t="shared" si="1"/>
        <v>0.2800059079</v>
      </c>
      <c r="O9572" s="83">
        <f t="shared" si="2"/>
        <v>0.2800059079</v>
      </c>
      <c r="Q9572" s="83">
        <f t="shared" si="3"/>
        <v>0.46548125</v>
      </c>
      <c r="R9572" s="83">
        <f t="shared" si="4"/>
        <v>0.2800059079</v>
      </c>
      <c r="S9572" s="83" t="b">
        <f t="shared" si="5"/>
        <v>0</v>
      </c>
      <c r="T9572" s="72"/>
      <c r="U9572" s="72"/>
      <c r="V9572" s="72"/>
      <c r="W9572" s="72"/>
      <c r="X9572" s="72"/>
      <c r="Y9572" s="72"/>
      <c r="Z9572" s="72"/>
      <c r="AA9572" s="72"/>
      <c r="AB9572" s="72"/>
      <c r="AC9572" s="72"/>
      <c r="AD9572" s="72"/>
      <c r="AE9572" s="72"/>
      <c r="AF9572" s="72"/>
      <c r="AG9572" s="72"/>
      <c r="AH9572" s="72"/>
      <c r="AI9572" s="72"/>
      <c r="AJ9572" s="72"/>
      <c r="AK9572" s="72"/>
    </row>
    <row r="9573" ht="14.25" customHeight="1">
      <c r="A9573" s="78">
        <v>9570.0</v>
      </c>
      <c r="C9573" s="78" t="str">
        <f>VLOOKUP(G9573,[1]Macrodata_CCF!$A$3:$D$55,4,FALSE)</f>
        <v>#ERROR!</v>
      </c>
      <c r="E9573" s="79" t="str">
        <f>VLOOKUP(G9573,[1]Macrodata_CCF!$A$3:$B$55,2,FALSE)</f>
        <v>#ERROR!</v>
      </c>
      <c r="F9573" s="78">
        <v>1.0</v>
      </c>
      <c r="G9573" s="80">
        <v>11.0</v>
      </c>
      <c r="H9573" s="81">
        <v>119610.0</v>
      </c>
      <c r="I9573" s="81">
        <v>660000.0</v>
      </c>
      <c r="J9573" s="81">
        <v>335765.0</v>
      </c>
      <c r="K9573" s="81">
        <v>660000.0</v>
      </c>
      <c r="L9573" s="82">
        <v>0.3999981494846315</v>
      </c>
      <c r="N9573" s="83">
        <f t="shared" si="1"/>
        <v>0.3999981495</v>
      </c>
      <c r="O9573" s="83">
        <f t="shared" si="2"/>
        <v>0.3999981495</v>
      </c>
      <c r="Q9573" s="83">
        <f t="shared" si="3"/>
        <v>0.8187727273</v>
      </c>
      <c r="R9573" s="83">
        <f t="shared" si="4"/>
        <v>0.3999981495</v>
      </c>
      <c r="S9573" s="83" t="b">
        <f t="shared" si="5"/>
        <v>0</v>
      </c>
      <c r="T9573" s="72"/>
      <c r="U9573" s="72"/>
      <c r="V9573" s="72"/>
      <c r="W9573" s="72"/>
      <c r="X9573" s="72"/>
      <c r="Y9573" s="72"/>
      <c r="Z9573" s="72"/>
      <c r="AA9573" s="72"/>
      <c r="AB9573" s="72"/>
      <c r="AC9573" s="72"/>
      <c r="AD9573" s="72"/>
      <c r="AE9573" s="72"/>
      <c r="AF9573" s="72"/>
      <c r="AG9573" s="72"/>
      <c r="AH9573" s="72"/>
      <c r="AI9573" s="72"/>
      <c r="AJ9573" s="72"/>
      <c r="AK9573" s="72"/>
    </row>
    <row r="9574" ht="14.25" customHeight="1">
      <c r="A9574" s="78">
        <v>9571.0</v>
      </c>
      <c r="C9574" s="78" t="str">
        <f>VLOOKUP(G9574,[1]Macrodata_CCF!$A$3:$D$55,4,FALSE)</f>
        <v>#ERROR!</v>
      </c>
      <c r="E9574" s="79" t="str">
        <f>VLOOKUP(G9574,[1]Macrodata_CCF!$A$3:$B$55,2,FALSE)</f>
        <v>#ERROR!</v>
      </c>
      <c r="F9574" s="78">
        <v>0.0</v>
      </c>
      <c r="G9574" s="80">
        <v>10.0</v>
      </c>
      <c r="H9574" s="81">
        <v>266165.0</v>
      </c>
      <c r="I9574" s="81">
        <v>570000.0</v>
      </c>
      <c r="J9574" s="81">
        <v>381620.0</v>
      </c>
      <c r="K9574" s="81">
        <v>570000.0</v>
      </c>
      <c r="L9574" s="82">
        <v>0.3799924301018645</v>
      </c>
      <c r="N9574" s="83">
        <f t="shared" si="1"/>
        <v>0.3799924301</v>
      </c>
      <c r="O9574" s="83">
        <f t="shared" si="2"/>
        <v>0.3799924301</v>
      </c>
      <c r="Q9574" s="83">
        <f t="shared" si="3"/>
        <v>0.5330438596</v>
      </c>
      <c r="R9574" s="83">
        <f t="shared" si="4"/>
        <v>0.3799924301</v>
      </c>
      <c r="S9574" s="83" t="b">
        <f t="shared" si="5"/>
        <v>0</v>
      </c>
      <c r="T9574" s="72"/>
      <c r="U9574" s="72"/>
      <c r="V9574" s="72"/>
      <c r="W9574" s="72"/>
      <c r="X9574" s="72"/>
      <c r="Y9574" s="72"/>
      <c r="Z9574" s="72"/>
      <c r="AA9574" s="72"/>
      <c r="AB9574" s="72"/>
      <c r="AC9574" s="72"/>
      <c r="AD9574" s="72"/>
      <c r="AE9574" s="72"/>
      <c r="AF9574" s="72"/>
      <c r="AG9574" s="72"/>
      <c r="AH9574" s="72"/>
      <c r="AI9574" s="72"/>
      <c r="AJ9574" s="72"/>
      <c r="AK9574" s="72"/>
    </row>
    <row r="9575" ht="14.25" customHeight="1">
      <c r="A9575" s="78">
        <v>9572.0</v>
      </c>
      <c r="C9575" s="78" t="str">
        <f>VLOOKUP(G9575,[1]Macrodata_CCF!$A$3:$D$55,4,FALSE)</f>
        <v>#ERROR!</v>
      </c>
      <c r="E9575" s="79" t="str">
        <f>VLOOKUP(G9575,[1]Macrodata_CCF!$A$3:$B$55,2,FALSE)</f>
        <v>#ERROR!</v>
      </c>
      <c r="F9575" s="78">
        <v>0.0</v>
      </c>
      <c r="G9575" s="80">
        <v>37.0</v>
      </c>
      <c r="H9575" s="81">
        <v>152610.0</v>
      </c>
      <c r="I9575" s="81">
        <v>310000.0</v>
      </c>
      <c r="J9575" s="81">
        <v>155760.0</v>
      </c>
      <c r="K9575" s="81">
        <v>310000.0</v>
      </c>
      <c r="L9575" s="82">
        <v>0.0200139780163924</v>
      </c>
      <c r="N9575" s="83">
        <f t="shared" si="1"/>
        <v>0.02001397802</v>
      </c>
      <c r="O9575" s="83">
        <f t="shared" si="2"/>
        <v>0.02001397802</v>
      </c>
      <c r="Q9575" s="83">
        <f t="shared" si="3"/>
        <v>0.5077096774</v>
      </c>
      <c r="R9575" s="83">
        <f t="shared" si="4"/>
        <v>0.02001397802</v>
      </c>
      <c r="S9575" s="83" t="b">
        <f t="shared" si="5"/>
        <v>0</v>
      </c>
      <c r="T9575" s="72"/>
      <c r="U9575" s="72"/>
      <c r="V9575" s="72"/>
      <c r="W9575" s="72"/>
      <c r="X9575" s="72"/>
      <c r="Y9575" s="72"/>
      <c r="Z9575" s="72"/>
      <c r="AA9575" s="72"/>
      <c r="AB9575" s="72"/>
      <c r="AC9575" s="72"/>
      <c r="AD9575" s="72"/>
      <c r="AE9575" s="72"/>
      <c r="AF9575" s="72"/>
      <c r="AG9575" s="72"/>
      <c r="AH9575" s="72"/>
      <c r="AI9575" s="72"/>
      <c r="AJ9575" s="72"/>
      <c r="AK9575" s="72"/>
    </row>
    <row r="9576" ht="14.25" customHeight="1">
      <c r="A9576" s="78">
        <v>9573.0</v>
      </c>
      <c r="C9576" s="78" t="str">
        <f>VLOOKUP(G9576,[1]Macrodata_CCF!$A$3:$D$55,4,FALSE)</f>
        <v>#ERROR!</v>
      </c>
      <c r="E9576" s="79" t="str">
        <f>VLOOKUP(G9576,[1]Macrodata_CCF!$A$3:$B$55,2,FALSE)</f>
        <v>#ERROR!</v>
      </c>
      <c r="F9576" s="78">
        <v>0.0</v>
      </c>
      <c r="G9576" s="80">
        <v>10.0</v>
      </c>
      <c r="H9576" s="81">
        <v>0.0</v>
      </c>
      <c r="I9576" s="81">
        <v>880000.0</v>
      </c>
      <c r="J9576" s="81">
        <v>237600.0</v>
      </c>
      <c r="K9576" s="81">
        <v>880000.0</v>
      </c>
      <c r="L9576" s="82">
        <v>0.27</v>
      </c>
      <c r="N9576" s="83">
        <f t="shared" si="1"/>
        <v>0.27</v>
      </c>
      <c r="O9576" s="83">
        <f t="shared" si="2"/>
        <v>0.27</v>
      </c>
      <c r="Q9576" s="83">
        <f t="shared" si="3"/>
        <v>1</v>
      </c>
      <c r="R9576" s="83">
        <f t="shared" si="4"/>
        <v>0.27</v>
      </c>
      <c r="S9576" s="83" t="b">
        <f t="shared" si="5"/>
        <v>0</v>
      </c>
      <c r="T9576" s="72"/>
      <c r="U9576" s="72"/>
      <c r="V9576" s="72"/>
      <c r="W9576" s="72"/>
      <c r="X9576" s="72"/>
      <c r="Y9576" s="72"/>
      <c r="Z9576" s="72"/>
      <c r="AA9576" s="72"/>
      <c r="AB9576" s="72"/>
      <c r="AC9576" s="72"/>
      <c r="AD9576" s="72"/>
      <c r="AE9576" s="72"/>
      <c r="AF9576" s="72"/>
      <c r="AG9576" s="72"/>
      <c r="AH9576" s="72"/>
      <c r="AI9576" s="72"/>
      <c r="AJ9576" s="72"/>
      <c r="AK9576" s="72"/>
    </row>
    <row r="9577" ht="14.25" customHeight="1">
      <c r="A9577" s="78">
        <v>9574.0</v>
      </c>
      <c r="C9577" s="78" t="str">
        <f>VLOOKUP(G9577,[1]Macrodata_CCF!$A$3:$D$55,4,FALSE)</f>
        <v>#ERROR!</v>
      </c>
      <c r="E9577" s="79" t="str">
        <f>VLOOKUP(G9577,[1]Macrodata_CCF!$A$3:$B$55,2,FALSE)</f>
        <v>#ERROR!</v>
      </c>
      <c r="F9577" s="78">
        <v>0.0</v>
      </c>
      <c r="G9577" s="80">
        <v>36.0</v>
      </c>
      <c r="H9577" s="81">
        <v>580180.0</v>
      </c>
      <c r="I9577" s="81">
        <v>980000.0</v>
      </c>
      <c r="J9577" s="81">
        <v>640155.0</v>
      </c>
      <c r="K9577" s="81">
        <v>980000.0</v>
      </c>
      <c r="L9577" s="82">
        <v>0.150005002251013</v>
      </c>
      <c r="N9577" s="83">
        <f t="shared" si="1"/>
        <v>0.1500050023</v>
      </c>
      <c r="O9577" s="83">
        <f t="shared" si="2"/>
        <v>0.1500050023</v>
      </c>
      <c r="Q9577" s="83">
        <f t="shared" si="3"/>
        <v>0.4079795918</v>
      </c>
      <c r="R9577" s="83">
        <f t="shared" si="4"/>
        <v>0.1500050023</v>
      </c>
      <c r="S9577" s="83" t="b">
        <f t="shared" si="5"/>
        <v>0</v>
      </c>
      <c r="T9577" s="72"/>
      <c r="U9577" s="72"/>
      <c r="V9577" s="72"/>
      <c r="W9577" s="72"/>
      <c r="X9577" s="72"/>
      <c r="Y9577" s="72"/>
      <c r="Z9577" s="72"/>
      <c r="AA9577" s="72"/>
      <c r="AB9577" s="72"/>
      <c r="AC9577" s="72"/>
      <c r="AD9577" s="72"/>
      <c r="AE9577" s="72"/>
      <c r="AF9577" s="72"/>
      <c r="AG9577" s="72"/>
      <c r="AH9577" s="72"/>
      <c r="AI9577" s="72"/>
      <c r="AJ9577" s="72"/>
      <c r="AK9577" s="72"/>
    </row>
    <row r="9578" ht="14.25" customHeight="1">
      <c r="A9578" s="78">
        <v>9575.0</v>
      </c>
      <c r="C9578" s="78" t="str">
        <f>VLOOKUP(G9578,[1]Macrodata_CCF!$A$3:$D$55,4,FALSE)</f>
        <v>#ERROR!</v>
      </c>
      <c r="E9578" s="79" t="str">
        <f>VLOOKUP(G9578,[1]Macrodata_CCF!$A$3:$B$55,2,FALSE)</f>
        <v>#ERROR!</v>
      </c>
      <c r="F9578" s="78">
        <v>1.0</v>
      </c>
      <c r="G9578" s="80">
        <v>27.0</v>
      </c>
      <c r="H9578" s="81">
        <v>0.0</v>
      </c>
      <c r="I9578" s="81">
        <v>870000.0</v>
      </c>
      <c r="J9578" s="81">
        <v>452400.0</v>
      </c>
      <c r="K9578" s="81">
        <v>870000.0</v>
      </c>
      <c r="L9578" s="82">
        <v>0.52</v>
      </c>
      <c r="N9578" s="83">
        <f t="shared" si="1"/>
        <v>0.52</v>
      </c>
      <c r="O9578" s="83">
        <f t="shared" si="2"/>
        <v>0.52</v>
      </c>
      <c r="Q9578" s="83">
        <f t="shared" si="3"/>
        <v>1</v>
      </c>
      <c r="R9578" s="83">
        <f t="shared" si="4"/>
        <v>0.52</v>
      </c>
      <c r="S9578" s="83" t="b">
        <f t="shared" si="5"/>
        <v>0</v>
      </c>
      <c r="T9578" s="72"/>
      <c r="U9578" s="72"/>
      <c r="V9578" s="72"/>
      <c r="W9578" s="72"/>
      <c r="X9578" s="72"/>
      <c r="Y9578" s="72"/>
      <c r="Z9578" s="72"/>
      <c r="AA9578" s="72"/>
      <c r="AB9578" s="72"/>
      <c r="AC9578" s="72"/>
      <c r="AD9578" s="72"/>
      <c r="AE9578" s="72"/>
      <c r="AF9578" s="72"/>
      <c r="AG9578" s="72"/>
      <c r="AH9578" s="72"/>
      <c r="AI9578" s="72"/>
      <c r="AJ9578" s="72"/>
      <c r="AK9578" s="72"/>
    </row>
    <row r="9579" ht="14.25" customHeight="1">
      <c r="A9579" s="78">
        <v>9576.0</v>
      </c>
      <c r="C9579" s="78" t="str">
        <f>VLOOKUP(G9579,[1]Macrodata_CCF!$A$3:$D$55,4,FALSE)</f>
        <v>#ERROR!</v>
      </c>
      <c r="E9579" s="79" t="str">
        <f>VLOOKUP(G9579,[1]Macrodata_CCF!$A$3:$B$55,2,FALSE)</f>
        <v>#ERROR!</v>
      </c>
      <c r="F9579" s="78">
        <v>0.0</v>
      </c>
      <c r="G9579" s="80">
        <v>47.0</v>
      </c>
      <c r="H9579" s="81">
        <v>36700.0</v>
      </c>
      <c r="I9579" s="81">
        <v>290000.0</v>
      </c>
      <c r="J9579" s="81">
        <v>79760.0</v>
      </c>
      <c r="K9579" s="81">
        <v>290000.0</v>
      </c>
      <c r="L9579" s="82">
        <v>0.16999605211212</v>
      </c>
      <c r="N9579" s="83">
        <f t="shared" si="1"/>
        <v>0.1699960521</v>
      </c>
      <c r="O9579" s="83">
        <f t="shared" si="2"/>
        <v>0.1699960521</v>
      </c>
      <c r="Q9579" s="83">
        <f t="shared" si="3"/>
        <v>0.8734482759</v>
      </c>
      <c r="R9579" s="83">
        <f t="shared" si="4"/>
        <v>0.1699960521</v>
      </c>
      <c r="S9579" s="83" t="b">
        <f t="shared" si="5"/>
        <v>0</v>
      </c>
      <c r="T9579" s="72"/>
      <c r="U9579" s="72"/>
      <c r="V9579" s="72"/>
      <c r="W9579" s="72"/>
      <c r="X9579" s="72"/>
      <c r="Y9579" s="72"/>
      <c r="Z9579" s="72"/>
      <c r="AA9579" s="72"/>
      <c r="AB9579" s="72"/>
      <c r="AC9579" s="72"/>
      <c r="AD9579" s="72"/>
      <c r="AE9579" s="72"/>
      <c r="AF9579" s="72"/>
      <c r="AG9579" s="72"/>
      <c r="AH9579" s="72"/>
      <c r="AI9579" s="72"/>
      <c r="AJ9579" s="72"/>
      <c r="AK9579" s="72"/>
    </row>
    <row r="9580" ht="14.25" customHeight="1">
      <c r="A9580" s="78">
        <v>9577.0</v>
      </c>
      <c r="C9580" s="78" t="str">
        <f>VLOOKUP(G9580,[1]Macrodata_CCF!$A$3:$D$55,4,FALSE)</f>
        <v>#ERROR!</v>
      </c>
      <c r="E9580" s="79" t="str">
        <f>VLOOKUP(G9580,[1]Macrodata_CCF!$A$3:$B$55,2,FALSE)</f>
        <v>#ERROR!</v>
      </c>
      <c r="F9580" s="78">
        <v>0.0</v>
      </c>
      <c r="G9580" s="80">
        <v>48.0</v>
      </c>
      <c r="H9580" s="81">
        <v>65590.0</v>
      </c>
      <c r="I9580" s="81">
        <v>110000.0</v>
      </c>
      <c r="J9580" s="81">
        <v>74470.0</v>
      </c>
      <c r="K9580" s="81">
        <v>110000.0</v>
      </c>
      <c r="L9580" s="82">
        <v>0.1999549650979509</v>
      </c>
      <c r="N9580" s="83">
        <f t="shared" si="1"/>
        <v>0.1999549651</v>
      </c>
      <c r="O9580" s="83">
        <f t="shared" si="2"/>
        <v>0.1999549651</v>
      </c>
      <c r="Q9580" s="83">
        <f t="shared" si="3"/>
        <v>0.4037272727</v>
      </c>
      <c r="R9580" s="83">
        <f t="shared" si="4"/>
        <v>0.1999549651</v>
      </c>
      <c r="S9580" s="83" t="b">
        <f t="shared" si="5"/>
        <v>0</v>
      </c>
      <c r="T9580" s="72"/>
      <c r="U9580" s="72"/>
      <c r="V9580" s="72"/>
      <c r="W9580" s="72"/>
      <c r="X9580" s="72"/>
      <c r="Y9580" s="72"/>
      <c r="Z9580" s="72"/>
      <c r="AA9580" s="72"/>
      <c r="AB9580" s="72"/>
      <c r="AC9580" s="72"/>
      <c r="AD9580" s="72"/>
      <c r="AE9580" s="72"/>
      <c r="AF9580" s="72"/>
      <c r="AG9580" s="72"/>
      <c r="AH9580" s="72"/>
      <c r="AI9580" s="72"/>
      <c r="AJ9580" s="72"/>
      <c r="AK9580" s="72"/>
    </row>
    <row r="9581" ht="14.25" customHeight="1">
      <c r="A9581" s="78">
        <v>9578.0</v>
      </c>
      <c r="C9581" s="78" t="str">
        <f>VLOOKUP(G9581,[1]Macrodata_CCF!$A$3:$D$55,4,FALSE)</f>
        <v>#ERROR!</v>
      </c>
      <c r="E9581" s="79" t="str">
        <f>VLOOKUP(G9581,[1]Macrodata_CCF!$A$3:$B$55,2,FALSE)</f>
        <v>#ERROR!</v>
      </c>
      <c r="F9581" s="78">
        <v>0.0</v>
      </c>
      <c r="G9581" s="80">
        <v>14.0</v>
      </c>
      <c r="H9581" s="81">
        <v>63915.0</v>
      </c>
      <c r="I9581" s="81">
        <v>190000.0</v>
      </c>
      <c r="J9581" s="81">
        <v>16005.0</v>
      </c>
      <c r="K9581" s="81">
        <v>190000.0</v>
      </c>
      <c r="L9581" s="82">
        <v>-0.3799817583376294</v>
      </c>
      <c r="N9581" s="83">
        <f t="shared" si="1"/>
        <v>-0.3799817583</v>
      </c>
      <c r="O9581" s="83">
        <f t="shared" si="2"/>
        <v>0</v>
      </c>
      <c r="Q9581" s="83">
        <f t="shared" si="3"/>
        <v>0.6636052632</v>
      </c>
      <c r="R9581" s="83">
        <f t="shared" si="4"/>
        <v>-0.3799817583</v>
      </c>
      <c r="S9581" s="83" t="b">
        <f t="shared" si="5"/>
        <v>0</v>
      </c>
      <c r="T9581" s="72"/>
      <c r="U9581" s="72"/>
      <c r="V9581" s="72"/>
      <c r="W9581" s="72"/>
      <c r="X9581" s="72"/>
      <c r="Y9581" s="72"/>
      <c r="Z9581" s="72"/>
      <c r="AA9581" s="72"/>
      <c r="AB9581" s="72"/>
      <c r="AC9581" s="72"/>
      <c r="AD9581" s="72"/>
      <c r="AE9581" s="72"/>
      <c r="AF9581" s="72"/>
      <c r="AG9581" s="72"/>
      <c r="AH9581" s="72"/>
      <c r="AI9581" s="72"/>
      <c r="AJ9581" s="72"/>
      <c r="AK9581" s="72"/>
    </row>
    <row r="9582" ht="14.25" customHeight="1">
      <c r="A9582" s="78">
        <v>9579.0</v>
      </c>
      <c r="C9582" s="78" t="str">
        <f>VLOOKUP(G9582,[1]Macrodata_CCF!$A$3:$D$55,4,FALSE)</f>
        <v>#ERROR!</v>
      </c>
      <c r="E9582" s="79" t="str">
        <f>VLOOKUP(G9582,[1]Macrodata_CCF!$A$3:$B$55,2,FALSE)</f>
        <v>#ERROR!</v>
      </c>
      <c r="F9582" s="78">
        <v>0.0</v>
      </c>
      <c r="G9582" s="80">
        <v>2.0</v>
      </c>
      <c r="H9582" s="81">
        <v>908750.0</v>
      </c>
      <c r="I9582" s="81">
        <v>910000.0</v>
      </c>
      <c r="J9582" s="81">
        <v>909025.0</v>
      </c>
      <c r="K9582" s="81">
        <v>1638000.0</v>
      </c>
      <c r="L9582" s="82">
        <v>0.22</v>
      </c>
      <c r="N9582" s="83">
        <f t="shared" si="1"/>
        <v>0.22</v>
      </c>
      <c r="O9582" s="83">
        <f t="shared" si="2"/>
        <v>0.22</v>
      </c>
      <c r="Q9582" s="83">
        <f t="shared" si="3"/>
        <v>0.001373626374</v>
      </c>
      <c r="R9582" s="83">
        <f t="shared" si="4"/>
        <v>0.0003021978022</v>
      </c>
      <c r="S9582" s="83" t="b">
        <f t="shared" si="5"/>
        <v>0</v>
      </c>
      <c r="T9582" s="72"/>
      <c r="U9582" s="72"/>
      <c r="V9582" s="72"/>
      <c r="W9582" s="72"/>
      <c r="X9582" s="72"/>
      <c r="Y9582" s="72"/>
      <c r="Z9582" s="72"/>
      <c r="AA9582" s="72"/>
      <c r="AB9582" s="72"/>
      <c r="AC9582" s="72"/>
      <c r="AD9582" s="72"/>
      <c r="AE9582" s="72"/>
      <c r="AF9582" s="72"/>
      <c r="AG9582" s="72"/>
      <c r="AH9582" s="72"/>
      <c r="AI9582" s="72"/>
      <c r="AJ9582" s="72"/>
      <c r="AK9582" s="72"/>
    </row>
    <row r="9583" ht="14.25" customHeight="1">
      <c r="A9583" s="78">
        <v>9580.0</v>
      </c>
      <c r="C9583" s="78" t="str">
        <f>VLOOKUP(G9583,[1]Macrodata_CCF!$A$3:$D$55,4,FALSE)</f>
        <v>#ERROR!</v>
      </c>
      <c r="E9583" s="79" t="str">
        <f>VLOOKUP(G9583,[1]Macrodata_CCF!$A$3:$B$55,2,FALSE)</f>
        <v>#ERROR!</v>
      </c>
      <c r="F9583" s="78">
        <v>0.0</v>
      </c>
      <c r="G9583" s="80">
        <v>1.0</v>
      </c>
      <c r="H9583" s="81">
        <v>134770.0</v>
      </c>
      <c r="I9583" s="81">
        <v>410000.0</v>
      </c>
      <c r="J9583" s="81">
        <v>214585.0</v>
      </c>
      <c r="K9583" s="81">
        <v>410000.0</v>
      </c>
      <c r="L9583" s="82">
        <v>0.2899938233477455</v>
      </c>
      <c r="N9583" s="83">
        <f t="shared" si="1"/>
        <v>0.2899938233</v>
      </c>
      <c r="O9583" s="83">
        <f t="shared" si="2"/>
        <v>0.2899938233</v>
      </c>
      <c r="Q9583" s="83">
        <f t="shared" si="3"/>
        <v>0.6712926829</v>
      </c>
      <c r="R9583" s="83">
        <f t="shared" si="4"/>
        <v>0.2899938233</v>
      </c>
      <c r="S9583" s="83" t="b">
        <f t="shared" si="5"/>
        <v>0</v>
      </c>
      <c r="T9583" s="72"/>
      <c r="U9583" s="72"/>
      <c r="V9583" s="72"/>
      <c r="W9583" s="72"/>
      <c r="X9583" s="72"/>
      <c r="Y9583" s="72"/>
      <c r="Z9583" s="72"/>
      <c r="AA9583" s="72"/>
      <c r="AB9583" s="72"/>
      <c r="AC9583" s="72"/>
      <c r="AD9583" s="72"/>
      <c r="AE9583" s="72"/>
      <c r="AF9583" s="72"/>
      <c r="AG9583" s="72"/>
      <c r="AH9583" s="72"/>
      <c r="AI9583" s="72"/>
      <c r="AJ9583" s="72"/>
      <c r="AK9583" s="72"/>
    </row>
    <row r="9584" ht="14.25" customHeight="1">
      <c r="A9584" s="78">
        <v>9581.0</v>
      </c>
      <c r="C9584" s="78" t="str">
        <f>VLOOKUP(G9584,[1]Macrodata_CCF!$A$3:$D$55,4,FALSE)</f>
        <v>#ERROR!</v>
      </c>
      <c r="E9584" s="79" t="str">
        <f>VLOOKUP(G9584,[1]Macrodata_CCF!$A$3:$B$55,2,FALSE)</f>
        <v>#ERROR!</v>
      </c>
      <c r="F9584" s="78">
        <v>0.0</v>
      </c>
      <c r="G9584" s="80">
        <v>29.0</v>
      </c>
      <c r="H9584" s="81">
        <v>41680.0</v>
      </c>
      <c r="I9584" s="81">
        <v>920000.0</v>
      </c>
      <c r="J9584" s="81">
        <v>199780.0</v>
      </c>
      <c r="K9584" s="81">
        <v>920000.0</v>
      </c>
      <c r="L9584" s="82">
        <v>0.1800027324892977</v>
      </c>
      <c r="N9584" s="83">
        <f t="shared" si="1"/>
        <v>0.1800027325</v>
      </c>
      <c r="O9584" s="83">
        <f t="shared" si="2"/>
        <v>0.1800027325</v>
      </c>
      <c r="Q9584" s="83">
        <f t="shared" si="3"/>
        <v>0.9546956522</v>
      </c>
      <c r="R9584" s="83">
        <f t="shared" si="4"/>
        <v>0.1800027325</v>
      </c>
      <c r="S9584" s="83" t="b">
        <f t="shared" si="5"/>
        <v>0</v>
      </c>
      <c r="T9584" s="72"/>
      <c r="U9584" s="72"/>
      <c r="V9584" s="72"/>
      <c r="W9584" s="72"/>
      <c r="X9584" s="72"/>
      <c r="Y9584" s="72"/>
      <c r="Z9584" s="72"/>
      <c r="AA9584" s="72"/>
      <c r="AB9584" s="72"/>
      <c r="AC9584" s="72"/>
      <c r="AD9584" s="72"/>
      <c r="AE9584" s="72"/>
      <c r="AF9584" s="72"/>
      <c r="AG9584" s="72"/>
      <c r="AH9584" s="72"/>
      <c r="AI9584" s="72"/>
      <c r="AJ9584" s="72"/>
      <c r="AK9584" s="72"/>
    </row>
    <row r="9585" ht="14.25" customHeight="1">
      <c r="A9585" s="78">
        <v>9582.0</v>
      </c>
      <c r="C9585" s="78" t="str">
        <f>VLOOKUP(G9585,[1]Macrodata_CCF!$A$3:$D$55,4,FALSE)</f>
        <v>#ERROR!</v>
      </c>
      <c r="E9585" s="79" t="str">
        <f>VLOOKUP(G9585,[1]Macrodata_CCF!$A$3:$B$55,2,FALSE)</f>
        <v>#ERROR!</v>
      </c>
      <c r="F9585" s="78">
        <v>0.0</v>
      </c>
      <c r="G9585" s="80">
        <v>7.0</v>
      </c>
      <c r="H9585" s="81">
        <v>44540.0</v>
      </c>
      <c r="I9585" s="81">
        <v>110000.0</v>
      </c>
      <c r="J9585" s="81">
        <v>64180.0</v>
      </c>
      <c r="K9585" s="81">
        <v>110000.0</v>
      </c>
      <c r="L9585" s="82">
        <v>0.3000305530094715</v>
      </c>
      <c r="N9585" s="83">
        <f t="shared" si="1"/>
        <v>0.300030553</v>
      </c>
      <c r="O9585" s="83">
        <f t="shared" si="2"/>
        <v>0.300030553</v>
      </c>
      <c r="Q9585" s="83">
        <f t="shared" si="3"/>
        <v>0.5950909091</v>
      </c>
      <c r="R9585" s="83">
        <f t="shared" si="4"/>
        <v>0.300030553</v>
      </c>
      <c r="S9585" s="83" t="b">
        <f t="shared" si="5"/>
        <v>0</v>
      </c>
      <c r="T9585" s="72"/>
      <c r="U9585" s="72"/>
      <c r="V9585" s="72"/>
      <c r="W9585" s="72"/>
      <c r="X9585" s="72"/>
      <c r="Y9585" s="72"/>
      <c r="Z9585" s="72"/>
      <c r="AA9585" s="72"/>
      <c r="AB9585" s="72"/>
      <c r="AC9585" s="72"/>
      <c r="AD9585" s="72"/>
      <c r="AE9585" s="72"/>
      <c r="AF9585" s="72"/>
      <c r="AG9585" s="72"/>
      <c r="AH9585" s="72"/>
      <c r="AI9585" s="72"/>
      <c r="AJ9585" s="72"/>
      <c r="AK9585" s="72"/>
    </row>
    <row r="9586" ht="14.25" customHeight="1">
      <c r="A9586" s="78">
        <v>9583.0</v>
      </c>
      <c r="C9586" s="78" t="str">
        <f>VLOOKUP(G9586,[1]Macrodata_CCF!$A$3:$D$55,4,FALSE)</f>
        <v>#ERROR!</v>
      </c>
      <c r="E9586" s="79" t="str">
        <f>VLOOKUP(G9586,[1]Macrodata_CCF!$A$3:$B$55,2,FALSE)</f>
        <v>#ERROR!</v>
      </c>
      <c r="F9586" s="78">
        <v>0.0</v>
      </c>
      <c r="G9586" s="80">
        <v>1.0</v>
      </c>
      <c r="H9586" s="81">
        <v>584160.0</v>
      </c>
      <c r="I9586" s="81">
        <v>670000.0</v>
      </c>
      <c r="J9586" s="81">
        <v>617640.0</v>
      </c>
      <c r="K9586" s="81">
        <v>1005000.0</v>
      </c>
      <c r="L9586" s="82">
        <v>0.3900279589934763</v>
      </c>
      <c r="N9586" s="83">
        <f t="shared" si="1"/>
        <v>0.390027959</v>
      </c>
      <c r="O9586" s="83">
        <f t="shared" si="2"/>
        <v>0.390027959</v>
      </c>
      <c r="Q9586" s="83">
        <f t="shared" si="3"/>
        <v>0.128119403</v>
      </c>
      <c r="R9586" s="83">
        <f t="shared" si="4"/>
        <v>0.390027959</v>
      </c>
      <c r="S9586" s="83" t="b">
        <f t="shared" si="5"/>
        <v>0</v>
      </c>
      <c r="T9586" s="72"/>
      <c r="U9586" s="72"/>
      <c r="V9586" s="72"/>
      <c r="W9586" s="72"/>
      <c r="X9586" s="72"/>
      <c r="Y9586" s="72"/>
      <c r="Z9586" s="72"/>
      <c r="AA9586" s="72"/>
      <c r="AB9586" s="72"/>
      <c r="AC9586" s="72"/>
      <c r="AD9586" s="72"/>
      <c r="AE9586" s="72"/>
      <c r="AF9586" s="72"/>
      <c r="AG9586" s="72"/>
      <c r="AH9586" s="72"/>
      <c r="AI9586" s="72"/>
      <c r="AJ9586" s="72"/>
      <c r="AK9586" s="72"/>
    </row>
    <row r="9587" ht="14.25" customHeight="1">
      <c r="A9587" s="78">
        <v>9584.0</v>
      </c>
      <c r="C9587" s="78" t="str">
        <f>VLOOKUP(G9587,[1]Macrodata_CCF!$A$3:$D$55,4,FALSE)</f>
        <v>#ERROR!</v>
      </c>
      <c r="E9587" s="79" t="str">
        <f>VLOOKUP(G9587,[1]Macrodata_CCF!$A$3:$B$55,2,FALSE)</f>
        <v>#ERROR!</v>
      </c>
      <c r="F9587" s="78">
        <v>0.0</v>
      </c>
      <c r="G9587" s="80">
        <v>40.0</v>
      </c>
      <c r="H9587" s="81">
        <v>0.0</v>
      </c>
      <c r="I9587" s="81">
        <v>620000.0</v>
      </c>
      <c r="J9587" s="81">
        <v>68200.0</v>
      </c>
      <c r="K9587" s="81">
        <v>930000.0</v>
      </c>
      <c r="L9587" s="82">
        <v>0.11</v>
      </c>
      <c r="N9587" s="83">
        <f t="shared" si="1"/>
        <v>0.11</v>
      </c>
      <c r="O9587" s="83">
        <f t="shared" si="2"/>
        <v>0.11</v>
      </c>
      <c r="Q9587" s="83">
        <f t="shared" si="3"/>
        <v>1</v>
      </c>
      <c r="R9587" s="83">
        <f t="shared" si="4"/>
        <v>0.11</v>
      </c>
      <c r="S9587" s="83" t="b">
        <f t="shared" si="5"/>
        <v>0</v>
      </c>
      <c r="T9587" s="72"/>
      <c r="U9587" s="72"/>
      <c r="V9587" s="72"/>
      <c r="W9587" s="72"/>
      <c r="X9587" s="72"/>
      <c r="Y9587" s="72"/>
      <c r="Z9587" s="72"/>
      <c r="AA9587" s="72"/>
      <c r="AB9587" s="72"/>
      <c r="AC9587" s="72"/>
      <c r="AD9587" s="72"/>
      <c r="AE9587" s="72"/>
      <c r="AF9587" s="72"/>
      <c r="AG9587" s="72"/>
      <c r="AH9587" s="72"/>
      <c r="AI9587" s="72"/>
      <c r="AJ9587" s="72"/>
      <c r="AK9587" s="72"/>
    </row>
    <row r="9588" ht="14.25" customHeight="1">
      <c r="A9588" s="78">
        <v>9585.0</v>
      </c>
      <c r="C9588" s="78" t="str">
        <f>VLOOKUP(G9588,[1]Macrodata_CCF!$A$3:$D$55,4,FALSE)</f>
        <v>#ERROR!</v>
      </c>
      <c r="E9588" s="79" t="str">
        <f>VLOOKUP(G9588,[1]Macrodata_CCF!$A$3:$B$55,2,FALSE)</f>
        <v>#ERROR!</v>
      </c>
      <c r="F9588" s="78">
        <v>0.0</v>
      </c>
      <c r="G9588" s="80">
        <v>13.0</v>
      </c>
      <c r="H9588" s="81">
        <v>673155.0</v>
      </c>
      <c r="I9588" s="81">
        <v>820000.0</v>
      </c>
      <c r="J9588" s="81">
        <v>639380.0</v>
      </c>
      <c r="K9588" s="81">
        <v>820000.0</v>
      </c>
      <c r="L9588" s="82">
        <v>-0.230004426436038</v>
      </c>
      <c r="N9588" s="83">
        <f t="shared" si="1"/>
        <v>-0.2300044264</v>
      </c>
      <c r="O9588" s="83">
        <f t="shared" si="2"/>
        <v>0</v>
      </c>
      <c r="Q9588" s="83">
        <f t="shared" si="3"/>
        <v>0.1790792683</v>
      </c>
      <c r="R9588" s="83">
        <f t="shared" si="4"/>
        <v>-0.2300044264</v>
      </c>
      <c r="S9588" s="83" t="b">
        <f t="shared" si="5"/>
        <v>0</v>
      </c>
      <c r="T9588" s="72"/>
      <c r="U9588" s="72"/>
      <c r="V9588" s="72"/>
      <c r="W9588" s="72"/>
      <c r="X9588" s="72"/>
      <c r="Y9588" s="72"/>
      <c r="Z9588" s="72"/>
      <c r="AA9588" s="72"/>
      <c r="AB9588" s="72"/>
      <c r="AC9588" s="72"/>
      <c r="AD9588" s="72"/>
      <c r="AE9588" s="72"/>
      <c r="AF9588" s="72"/>
      <c r="AG9588" s="72"/>
      <c r="AH9588" s="72"/>
      <c r="AI9588" s="72"/>
      <c r="AJ9588" s="72"/>
      <c r="AK9588" s="72"/>
    </row>
    <row r="9589" ht="14.25" customHeight="1">
      <c r="A9589" s="78">
        <v>9586.0</v>
      </c>
      <c r="C9589" s="78" t="str">
        <f>VLOOKUP(G9589,[1]Macrodata_CCF!$A$3:$D$55,4,FALSE)</f>
        <v>#ERROR!</v>
      </c>
      <c r="E9589" s="79" t="str">
        <f>VLOOKUP(G9589,[1]Macrodata_CCF!$A$3:$B$55,2,FALSE)</f>
        <v>#ERROR!</v>
      </c>
      <c r="F9589" s="78">
        <v>0.0</v>
      </c>
      <c r="G9589" s="80">
        <v>52.0</v>
      </c>
      <c r="H9589" s="81">
        <v>127160.0</v>
      </c>
      <c r="I9589" s="81">
        <v>630000.0</v>
      </c>
      <c r="J9589" s="81">
        <v>142245.0</v>
      </c>
      <c r="K9589" s="81">
        <v>1197000.0</v>
      </c>
      <c r="L9589" s="82">
        <v>0.02999960225916793</v>
      </c>
      <c r="N9589" s="83">
        <f t="shared" si="1"/>
        <v>0.02999960226</v>
      </c>
      <c r="O9589" s="83">
        <f t="shared" si="2"/>
        <v>0.02999960226</v>
      </c>
      <c r="Q9589" s="83">
        <f t="shared" si="3"/>
        <v>0.7981587302</v>
      </c>
      <c r="R9589" s="83">
        <f t="shared" si="4"/>
        <v>0.02999960226</v>
      </c>
      <c r="S9589" s="83" t="b">
        <f t="shared" si="5"/>
        <v>0</v>
      </c>
      <c r="T9589" s="72"/>
      <c r="U9589" s="72"/>
      <c r="V9589" s="72"/>
      <c r="W9589" s="72"/>
      <c r="X9589" s="72"/>
      <c r="Y9589" s="72"/>
      <c r="Z9589" s="72"/>
      <c r="AA9589" s="72"/>
      <c r="AB9589" s="72"/>
      <c r="AC9589" s="72"/>
      <c r="AD9589" s="72"/>
      <c r="AE9589" s="72"/>
      <c r="AF9589" s="72"/>
      <c r="AG9589" s="72"/>
      <c r="AH9589" s="72"/>
      <c r="AI9589" s="72"/>
      <c r="AJ9589" s="72"/>
      <c r="AK9589" s="72"/>
    </row>
    <row r="9590" ht="14.25" customHeight="1">
      <c r="A9590" s="78">
        <v>9587.0</v>
      </c>
      <c r="C9590" s="78" t="str">
        <f>VLOOKUP(G9590,[1]Macrodata_CCF!$A$3:$D$55,4,FALSE)</f>
        <v>#ERROR!</v>
      </c>
      <c r="E9590" s="79" t="str">
        <f>VLOOKUP(G9590,[1]Macrodata_CCF!$A$3:$B$55,2,FALSE)</f>
        <v>#ERROR!</v>
      </c>
      <c r="F9590" s="78">
        <v>0.0</v>
      </c>
      <c r="G9590" s="80">
        <v>39.0</v>
      </c>
      <c r="H9590" s="81">
        <v>162180.0</v>
      </c>
      <c r="I9590" s="81">
        <v>860000.0</v>
      </c>
      <c r="J9590" s="81">
        <v>231960.0</v>
      </c>
      <c r="K9590" s="81">
        <v>860000.0</v>
      </c>
      <c r="L9590" s="82">
        <v>0.09999713393138632</v>
      </c>
      <c r="N9590" s="83">
        <f t="shared" si="1"/>
        <v>0.09999713393</v>
      </c>
      <c r="O9590" s="83">
        <f t="shared" si="2"/>
        <v>0.09999713393</v>
      </c>
      <c r="Q9590" s="83">
        <f t="shared" si="3"/>
        <v>0.8114186047</v>
      </c>
      <c r="R9590" s="83">
        <f t="shared" si="4"/>
        <v>0.09999713393</v>
      </c>
      <c r="S9590" s="83" t="b">
        <f t="shared" si="5"/>
        <v>0</v>
      </c>
      <c r="T9590" s="72"/>
      <c r="U9590" s="72"/>
      <c r="V9590" s="72"/>
      <c r="W9590" s="72"/>
      <c r="X9590" s="72"/>
      <c r="Y9590" s="72"/>
      <c r="Z9590" s="72"/>
      <c r="AA9590" s="72"/>
      <c r="AB9590" s="72"/>
      <c r="AC9590" s="72"/>
      <c r="AD9590" s="72"/>
      <c r="AE9590" s="72"/>
      <c r="AF9590" s="72"/>
      <c r="AG9590" s="72"/>
      <c r="AH9590" s="72"/>
      <c r="AI9590" s="72"/>
      <c r="AJ9590" s="72"/>
      <c r="AK9590" s="72"/>
    </row>
    <row r="9591" ht="14.25" customHeight="1">
      <c r="A9591" s="78">
        <v>9588.0</v>
      </c>
      <c r="C9591" s="78" t="str">
        <f>VLOOKUP(G9591,[1]Macrodata_CCF!$A$3:$D$55,4,FALSE)</f>
        <v>#ERROR!</v>
      </c>
      <c r="E9591" s="79" t="str">
        <f>VLOOKUP(G9591,[1]Macrodata_CCF!$A$3:$B$55,2,FALSE)</f>
        <v>#ERROR!</v>
      </c>
      <c r="F9591" s="78">
        <v>0.0</v>
      </c>
      <c r="G9591" s="80">
        <v>32.0</v>
      </c>
      <c r="H9591" s="81">
        <v>34715.0</v>
      </c>
      <c r="I9591" s="81">
        <v>50000.0</v>
      </c>
      <c r="J9591" s="81">
        <v>36855.0</v>
      </c>
      <c r="K9591" s="81">
        <v>90000.0</v>
      </c>
      <c r="L9591" s="82">
        <v>0.1400065423617926</v>
      </c>
      <c r="N9591" s="83">
        <f t="shared" si="1"/>
        <v>0.1400065424</v>
      </c>
      <c r="O9591" s="83">
        <f t="shared" si="2"/>
        <v>0.1400065424</v>
      </c>
      <c r="Q9591" s="83">
        <f t="shared" si="3"/>
        <v>0.3057</v>
      </c>
      <c r="R9591" s="83">
        <f t="shared" si="4"/>
        <v>0.1400065424</v>
      </c>
      <c r="S9591" s="83" t="b">
        <f t="shared" si="5"/>
        <v>0</v>
      </c>
      <c r="T9591" s="72"/>
      <c r="U9591" s="72"/>
      <c r="V9591" s="72"/>
      <c r="W9591" s="72"/>
      <c r="X9591" s="72"/>
      <c r="Y9591" s="72"/>
      <c r="Z9591" s="72"/>
      <c r="AA9591" s="72"/>
      <c r="AB9591" s="72"/>
      <c r="AC9591" s="72"/>
      <c r="AD9591" s="72"/>
      <c r="AE9591" s="72"/>
      <c r="AF9591" s="72"/>
      <c r="AG9591" s="72"/>
      <c r="AH9591" s="72"/>
      <c r="AI9591" s="72"/>
      <c r="AJ9591" s="72"/>
      <c r="AK9591" s="72"/>
    </row>
    <row r="9592" ht="14.25" customHeight="1">
      <c r="A9592" s="78">
        <v>9589.0</v>
      </c>
      <c r="C9592" s="78" t="str">
        <f>VLOOKUP(G9592,[1]Macrodata_CCF!$A$3:$D$55,4,FALSE)</f>
        <v>#ERROR!</v>
      </c>
      <c r="E9592" s="79" t="str">
        <f>VLOOKUP(G9592,[1]Macrodata_CCF!$A$3:$B$55,2,FALSE)</f>
        <v>#ERROR!</v>
      </c>
      <c r="F9592" s="78">
        <v>0.0</v>
      </c>
      <c r="G9592" s="80">
        <v>20.0</v>
      </c>
      <c r="H9592" s="81">
        <v>15935.0</v>
      </c>
      <c r="I9592" s="81">
        <v>630000.0</v>
      </c>
      <c r="J9592" s="81">
        <v>0.0</v>
      </c>
      <c r="K9592" s="81">
        <v>1071000.0</v>
      </c>
      <c r="L9592" s="82">
        <v>-0.0259500215775203</v>
      </c>
      <c r="N9592" s="83">
        <f t="shared" si="1"/>
        <v>-0.02595002158</v>
      </c>
      <c r="O9592" s="83">
        <f t="shared" si="2"/>
        <v>0</v>
      </c>
      <c r="Q9592" s="83">
        <f t="shared" si="3"/>
        <v>0.9747063492</v>
      </c>
      <c r="R9592" s="83">
        <f t="shared" si="4"/>
        <v>-0.02595002158</v>
      </c>
      <c r="S9592" s="83" t="b">
        <f t="shared" si="5"/>
        <v>0</v>
      </c>
      <c r="T9592" s="72"/>
      <c r="U9592" s="72"/>
      <c r="V9592" s="72"/>
      <c r="W9592" s="72"/>
      <c r="X9592" s="72"/>
      <c r="Y9592" s="72"/>
      <c r="Z9592" s="72"/>
      <c r="AA9592" s="72"/>
      <c r="AB9592" s="72"/>
      <c r="AC9592" s="72"/>
      <c r="AD9592" s="72"/>
      <c r="AE9592" s="72"/>
      <c r="AF9592" s="72"/>
      <c r="AG9592" s="72"/>
      <c r="AH9592" s="72"/>
      <c r="AI9592" s="72"/>
      <c r="AJ9592" s="72"/>
      <c r="AK9592" s="72"/>
    </row>
    <row r="9593" ht="14.25" customHeight="1">
      <c r="A9593" s="78">
        <v>9590.0</v>
      </c>
      <c r="C9593" s="78" t="str">
        <f>VLOOKUP(G9593,[1]Macrodata_CCF!$A$3:$D$55,4,FALSE)</f>
        <v>#ERROR!</v>
      </c>
      <c r="E9593" s="79" t="str">
        <f>VLOOKUP(G9593,[1]Macrodata_CCF!$A$3:$B$55,2,FALSE)</f>
        <v>#ERROR!</v>
      </c>
      <c r="F9593" s="78">
        <v>0.0</v>
      </c>
      <c r="G9593" s="80">
        <v>38.0</v>
      </c>
      <c r="H9593" s="81">
        <v>120.0</v>
      </c>
      <c r="I9593" s="81">
        <v>60000.0</v>
      </c>
      <c r="J9593" s="81">
        <v>1320.0</v>
      </c>
      <c r="K9593" s="81">
        <v>60000.0</v>
      </c>
      <c r="L9593" s="82">
        <v>0.02004008016032064</v>
      </c>
      <c r="N9593" s="83">
        <f t="shared" si="1"/>
        <v>0.02004008016</v>
      </c>
      <c r="O9593" s="83">
        <f t="shared" si="2"/>
        <v>0.02004008016</v>
      </c>
      <c r="Q9593" s="83">
        <f t="shared" si="3"/>
        <v>0.998</v>
      </c>
      <c r="R9593" s="83">
        <f t="shared" si="4"/>
        <v>0.02004008016</v>
      </c>
      <c r="S9593" s="83" t="b">
        <f t="shared" si="5"/>
        <v>0</v>
      </c>
      <c r="T9593" s="72"/>
      <c r="U9593" s="72"/>
      <c r="V9593" s="72"/>
      <c r="W9593" s="72"/>
      <c r="X9593" s="72"/>
      <c r="Y9593" s="72"/>
      <c r="Z9593" s="72"/>
      <c r="AA9593" s="72"/>
      <c r="AB9593" s="72"/>
      <c r="AC9593" s="72"/>
      <c r="AD9593" s="72"/>
      <c r="AE9593" s="72"/>
      <c r="AF9593" s="72"/>
      <c r="AG9593" s="72"/>
      <c r="AH9593" s="72"/>
      <c r="AI9593" s="72"/>
      <c r="AJ9593" s="72"/>
      <c r="AK9593" s="72"/>
    </row>
    <row r="9594" ht="14.25" customHeight="1">
      <c r="A9594" s="78">
        <v>9591.0</v>
      </c>
      <c r="C9594" s="78" t="str">
        <f>VLOOKUP(G9594,[1]Macrodata_CCF!$A$3:$D$55,4,FALSE)</f>
        <v>#ERROR!</v>
      </c>
      <c r="E9594" s="79" t="str">
        <f>VLOOKUP(G9594,[1]Macrodata_CCF!$A$3:$B$55,2,FALSE)</f>
        <v>#ERROR!</v>
      </c>
      <c r="F9594" s="78">
        <v>0.0</v>
      </c>
      <c r="G9594" s="80">
        <v>16.0</v>
      </c>
      <c r="H9594" s="81">
        <v>275165.0</v>
      </c>
      <c r="I9594" s="81">
        <v>580000.0</v>
      </c>
      <c r="J9594" s="81">
        <v>174570.0</v>
      </c>
      <c r="K9594" s="81">
        <v>1044000.0</v>
      </c>
      <c r="L9594" s="82">
        <v>-0.3299981957452393</v>
      </c>
      <c r="N9594" s="83">
        <f t="shared" si="1"/>
        <v>-0.3299981957</v>
      </c>
      <c r="O9594" s="83">
        <f t="shared" si="2"/>
        <v>0</v>
      </c>
      <c r="Q9594" s="83">
        <f t="shared" si="3"/>
        <v>0.5255775862</v>
      </c>
      <c r="R9594" s="83">
        <f t="shared" si="4"/>
        <v>-0.3299981957</v>
      </c>
      <c r="S9594" s="83" t="b">
        <f t="shared" si="5"/>
        <v>0</v>
      </c>
      <c r="T9594" s="72"/>
      <c r="U9594" s="72"/>
      <c r="V9594" s="72"/>
      <c r="W9594" s="72"/>
      <c r="X9594" s="72"/>
      <c r="Y9594" s="72"/>
      <c r="Z9594" s="72"/>
      <c r="AA9594" s="72"/>
      <c r="AB9594" s="72"/>
      <c r="AC9594" s="72"/>
      <c r="AD9594" s="72"/>
      <c r="AE9594" s="72"/>
      <c r="AF9594" s="72"/>
      <c r="AG9594" s="72"/>
      <c r="AH9594" s="72"/>
      <c r="AI9594" s="72"/>
      <c r="AJ9594" s="72"/>
      <c r="AK9594" s="72"/>
    </row>
    <row r="9595" ht="14.25" customHeight="1">
      <c r="A9595" s="78">
        <v>9592.0</v>
      </c>
      <c r="C9595" s="78" t="str">
        <f>VLOOKUP(G9595,[1]Macrodata_CCF!$A$3:$D$55,4,FALSE)</f>
        <v>#ERROR!</v>
      </c>
      <c r="E9595" s="79" t="str">
        <f>VLOOKUP(G9595,[1]Macrodata_CCF!$A$3:$B$55,2,FALSE)</f>
        <v>#ERROR!</v>
      </c>
      <c r="F9595" s="78">
        <v>0.0</v>
      </c>
      <c r="G9595" s="80">
        <v>21.0</v>
      </c>
      <c r="H9595" s="81">
        <v>480885.0</v>
      </c>
      <c r="I9595" s="81">
        <v>530000.0</v>
      </c>
      <c r="J9595" s="81">
        <v>487760.0</v>
      </c>
      <c r="K9595" s="81">
        <v>795000.0</v>
      </c>
      <c r="L9595" s="82">
        <v>0.1399776035834266</v>
      </c>
      <c r="N9595" s="83">
        <f t="shared" si="1"/>
        <v>0.1399776036</v>
      </c>
      <c r="O9595" s="83">
        <f t="shared" si="2"/>
        <v>0.1399776036</v>
      </c>
      <c r="Q9595" s="83">
        <f t="shared" si="3"/>
        <v>0.09266981132</v>
      </c>
      <c r="R9595" s="83">
        <f t="shared" si="4"/>
        <v>0.01297169811</v>
      </c>
      <c r="S9595" s="83" t="b">
        <f t="shared" si="5"/>
        <v>0</v>
      </c>
      <c r="T9595" s="72"/>
      <c r="U9595" s="72"/>
      <c r="V9595" s="72"/>
      <c r="W9595" s="72"/>
      <c r="X9595" s="72"/>
      <c r="Y9595" s="72"/>
      <c r="Z9595" s="72"/>
      <c r="AA9595" s="72"/>
      <c r="AB9595" s="72"/>
      <c r="AC9595" s="72"/>
      <c r="AD9595" s="72"/>
      <c r="AE9595" s="72"/>
      <c r="AF9595" s="72"/>
      <c r="AG9595" s="72"/>
      <c r="AH9595" s="72"/>
      <c r="AI9595" s="72"/>
      <c r="AJ9595" s="72"/>
      <c r="AK9595" s="72"/>
    </row>
    <row r="9596" ht="14.25" customHeight="1">
      <c r="A9596" s="78">
        <v>9593.0</v>
      </c>
      <c r="C9596" s="78" t="str">
        <f>VLOOKUP(G9596,[1]Macrodata_CCF!$A$3:$D$55,4,FALSE)</f>
        <v>#ERROR!</v>
      </c>
      <c r="E9596" s="79" t="str">
        <f>VLOOKUP(G9596,[1]Macrodata_CCF!$A$3:$B$55,2,FALSE)</f>
        <v>#ERROR!</v>
      </c>
      <c r="F9596" s="78">
        <v>0.0</v>
      </c>
      <c r="G9596" s="80">
        <v>13.0</v>
      </c>
      <c r="H9596" s="81">
        <v>109830.0</v>
      </c>
      <c r="I9596" s="81">
        <v>720000.0</v>
      </c>
      <c r="J9596" s="81">
        <v>734400.0</v>
      </c>
      <c r="K9596" s="81">
        <v>720000.0</v>
      </c>
      <c r="L9596" s="82">
        <v>1.02359998033335</v>
      </c>
      <c r="N9596" s="83">
        <f t="shared" si="1"/>
        <v>1.02359998</v>
      </c>
      <c r="O9596" s="83">
        <f t="shared" si="2"/>
        <v>1</v>
      </c>
      <c r="Q9596" s="83">
        <f t="shared" si="3"/>
        <v>0.8474583333</v>
      </c>
      <c r="R9596" s="83">
        <f t="shared" si="4"/>
        <v>1.02359998</v>
      </c>
      <c r="S9596" s="83" t="b">
        <f t="shared" si="5"/>
        <v>0</v>
      </c>
      <c r="T9596" s="72"/>
      <c r="U9596" s="72"/>
      <c r="V9596" s="72"/>
      <c r="W9596" s="72"/>
      <c r="X9596" s="72"/>
      <c r="Y9596" s="72"/>
      <c r="Z9596" s="72"/>
      <c r="AA9596" s="72"/>
      <c r="AB9596" s="72"/>
      <c r="AC9596" s="72"/>
      <c r="AD9596" s="72"/>
      <c r="AE9596" s="72"/>
      <c r="AF9596" s="72"/>
      <c r="AG9596" s="72"/>
      <c r="AH9596" s="72"/>
      <c r="AI9596" s="72"/>
      <c r="AJ9596" s="72"/>
      <c r="AK9596" s="72"/>
    </row>
    <row r="9597" ht="14.25" customHeight="1">
      <c r="A9597" s="78">
        <v>9594.0</v>
      </c>
      <c r="C9597" s="78" t="str">
        <f>VLOOKUP(G9597,[1]Macrodata_CCF!$A$3:$D$55,4,FALSE)</f>
        <v>#ERROR!</v>
      </c>
      <c r="E9597" s="79" t="str">
        <f>VLOOKUP(G9597,[1]Macrodata_CCF!$A$3:$B$55,2,FALSE)</f>
        <v>#ERROR!</v>
      </c>
      <c r="F9597" s="78">
        <v>0.0</v>
      </c>
      <c r="G9597" s="80">
        <v>50.0</v>
      </c>
      <c r="H9597" s="81">
        <v>0.0</v>
      </c>
      <c r="I9597" s="81">
        <v>900000.0</v>
      </c>
      <c r="J9597" s="81">
        <v>18000.0</v>
      </c>
      <c r="K9597" s="81">
        <v>900000.0</v>
      </c>
      <c r="L9597" s="82">
        <v>0.02</v>
      </c>
      <c r="N9597" s="83">
        <f t="shared" si="1"/>
        <v>0.02</v>
      </c>
      <c r="O9597" s="83">
        <f t="shared" si="2"/>
        <v>0.02</v>
      </c>
      <c r="Q9597" s="83">
        <f t="shared" si="3"/>
        <v>1</v>
      </c>
      <c r="R9597" s="83">
        <f t="shared" si="4"/>
        <v>0.02</v>
      </c>
      <c r="S9597" s="83" t="b">
        <f t="shared" si="5"/>
        <v>0</v>
      </c>
      <c r="T9597" s="72"/>
      <c r="U9597" s="72"/>
      <c r="V9597" s="72"/>
      <c r="W9597" s="72"/>
      <c r="X9597" s="72"/>
      <c r="Y9597" s="72"/>
      <c r="Z9597" s="72"/>
      <c r="AA9597" s="72"/>
      <c r="AB9597" s="72"/>
      <c r="AC9597" s="72"/>
      <c r="AD9597" s="72"/>
      <c r="AE9597" s="72"/>
      <c r="AF9597" s="72"/>
      <c r="AG9597" s="72"/>
      <c r="AH9597" s="72"/>
      <c r="AI9597" s="72"/>
      <c r="AJ9597" s="72"/>
      <c r="AK9597" s="72"/>
    </row>
    <row r="9598" ht="14.25" customHeight="1">
      <c r="A9598" s="78">
        <v>9595.0</v>
      </c>
      <c r="C9598" s="78" t="str">
        <f>VLOOKUP(G9598,[1]Macrodata_CCF!$A$3:$D$55,4,FALSE)</f>
        <v>#ERROR!</v>
      </c>
      <c r="E9598" s="79" t="str">
        <f>VLOOKUP(G9598,[1]Macrodata_CCF!$A$3:$B$55,2,FALSE)</f>
        <v>#ERROR!</v>
      </c>
      <c r="F9598" s="78">
        <v>0.0</v>
      </c>
      <c r="G9598" s="80">
        <v>41.0</v>
      </c>
      <c r="H9598" s="81">
        <v>164725.0</v>
      </c>
      <c r="I9598" s="81">
        <v>730000.0</v>
      </c>
      <c r="J9598" s="81">
        <v>289085.0</v>
      </c>
      <c r="K9598" s="81">
        <v>730000.0</v>
      </c>
      <c r="L9598" s="82">
        <v>0.2199991154747689</v>
      </c>
      <c r="N9598" s="83">
        <f t="shared" si="1"/>
        <v>0.2199991155</v>
      </c>
      <c r="O9598" s="83">
        <f t="shared" si="2"/>
        <v>0.2199991155</v>
      </c>
      <c r="Q9598" s="83">
        <f t="shared" si="3"/>
        <v>0.7743493151</v>
      </c>
      <c r="R9598" s="83">
        <f t="shared" si="4"/>
        <v>0.2199991155</v>
      </c>
      <c r="S9598" s="83" t="b">
        <f t="shared" si="5"/>
        <v>0</v>
      </c>
      <c r="T9598" s="72"/>
      <c r="U9598" s="72"/>
      <c r="V9598" s="72"/>
      <c r="W9598" s="72"/>
      <c r="X9598" s="72"/>
      <c r="Y9598" s="72"/>
      <c r="Z9598" s="72"/>
      <c r="AA9598" s="72"/>
      <c r="AB9598" s="72"/>
      <c r="AC9598" s="72"/>
      <c r="AD9598" s="72"/>
      <c r="AE9598" s="72"/>
      <c r="AF9598" s="72"/>
      <c r="AG9598" s="72"/>
      <c r="AH9598" s="72"/>
      <c r="AI9598" s="72"/>
      <c r="AJ9598" s="72"/>
      <c r="AK9598" s="72"/>
    </row>
    <row r="9599" ht="14.25" customHeight="1">
      <c r="A9599" s="78">
        <v>9596.0</v>
      </c>
      <c r="C9599" s="78" t="str">
        <f>VLOOKUP(G9599,[1]Macrodata_CCF!$A$3:$D$55,4,FALSE)</f>
        <v>#ERROR!</v>
      </c>
      <c r="E9599" s="79" t="str">
        <f>VLOOKUP(G9599,[1]Macrodata_CCF!$A$3:$B$55,2,FALSE)</f>
        <v>#ERROR!</v>
      </c>
      <c r="F9599" s="78">
        <v>0.0</v>
      </c>
      <c r="G9599" s="80">
        <v>14.0</v>
      </c>
      <c r="H9599" s="81">
        <v>97520.0</v>
      </c>
      <c r="I9599" s="81">
        <v>240000.0</v>
      </c>
      <c r="J9599" s="81">
        <v>123165.0</v>
      </c>
      <c r="K9599" s="81">
        <v>240000.0</v>
      </c>
      <c r="L9599" s="82">
        <v>0.1799901740595171</v>
      </c>
      <c r="N9599" s="83">
        <f t="shared" si="1"/>
        <v>0.1799901741</v>
      </c>
      <c r="O9599" s="83">
        <f t="shared" si="2"/>
        <v>0.1799901741</v>
      </c>
      <c r="Q9599" s="83">
        <f t="shared" si="3"/>
        <v>0.5936666667</v>
      </c>
      <c r="R9599" s="83">
        <f t="shared" si="4"/>
        <v>0.1799901741</v>
      </c>
      <c r="S9599" s="83" t="b">
        <f t="shared" si="5"/>
        <v>0</v>
      </c>
      <c r="T9599" s="72"/>
      <c r="U9599" s="72"/>
      <c r="V9599" s="72"/>
      <c r="W9599" s="72"/>
      <c r="X9599" s="72"/>
      <c r="Y9599" s="72"/>
      <c r="Z9599" s="72"/>
      <c r="AA9599" s="72"/>
      <c r="AB9599" s="72"/>
      <c r="AC9599" s="72"/>
      <c r="AD9599" s="72"/>
      <c r="AE9599" s="72"/>
      <c r="AF9599" s="72"/>
      <c r="AG9599" s="72"/>
      <c r="AH9599" s="72"/>
      <c r="AI9599" s="72"/>
      <c r="AJ9599" s="72"/>
      <c r="AK9599" s="72"/>
    </row>
    <row r="9600" ht="14.25" customHeight="1">
      <c r="A9600" s="78">
        <v>9597.0</v>
      </c>
      <c r="C9600" s="78" t="str">
        <f>VLOOKUP(G9600,[1]Macrodata_CCF!$A$3:$D$55,4,FALSE)</f>
        <v>#ERROR!</v>
      </c>
      <c r="E9600" s="79" t="str">
        <f>VLOOKUP(G9600,[1]Macrodata_CCF!$A$3:$B$55,2,FALSE)</f>
        <v>#ERROR!</v>
      </c>
      <c r="F9600" s="78">
        <v>0.0</v>
      </c>
      <c r="G9600" s="80">
        <v>49.0</v>
      </c>
      <c r="H9600" s="81">
        <v>160250.0</v>
      </c>
      <c r="I9600" s="81">
        <v>600000.0</v>
      </c>
      <c r="J9600" s="81">
        <v>0.0</v>
      </c>
      <c r="K9600" s="81">
        <v>900000.0</v>
      </c>
      <c r="L9600" s="82">
        <v>-0.3644115974985788</v>
      </c>
      <c r="N9600" s="83">
        <f t="shared" si="1"/>
        <v>-0.3644115975</v>
      </c>
      <c r="O9600" s="83">
        <f t="shared" si="2"/>
        <v>0</v>
      </c>
      <c r="Q9600" s="83">
        <f t="shared" si="3"/>
        <v>0.7329166667</v>
      </c>
      <c r="R9600" s="83">
        <f t="shared" si="4"/>
        <v>-0.3644115975</v>
      </c>
      <c r="S9600" s="83" t="b">
        <f t="shared" si="5"/>
        <v>0</v>
      </c>
      <c r="T9600" s="72"/>
      <c r="U9600" s="72"/>
      <c r="V9600" s="72"/>
      <c r="W9600" s="72"/>
      <c r="X9600" s="72"/>
      <c r="Y9600" s="72"/>
      <c r="Z9600" s="72"/>
      <c r="AA9600" s="72"/>
      <c r="AB9600" s="72"/>
      <c r="AC9600" s="72"/>
      <c r="AD9600" s="72"/>
      <c r="AE9600" s="72"/>
      <c r="AF9600" s="72"/>
      <c r="AG9600" s="72"/>
      <c r="AH9600" s="72"/>
      <c r="AI9600" s="72"/>
      <c r="AJ9600" s="72"/>
      <c r="AK9600" s="72"/>
    </row>
    <row r="9601" ht="14.25" customHeight="1">
      <c r="A9601" s="78">
        <v>9598.0</v>
      </c>
      <c r="C9601" s="78" t="str">
        <f>VLOOKUP(G9601,[1]Macrodata_CCF!$A$3:$D$55,4,FALSE)</f>
        <v>#ERROR!</v>
      </c>
      <c r="E9601" s="79" t="str">
        <f>VLOOKUP(G9601,[1]Macrodata_CCF!$A$3:$B$55,2,FALSE)</f>
        <v>#ERROR!</v>
      </c>
      <c r="F9601" s="78">
        <v>0.0</v>
      </c>
      <c r="G9601" s="80">
        <v>49.0</v>
      </c>
      <c r="H9601" s="81">
        <v>264430.0</v>
      </c>
      <c r="I9601" s="81">
        <v>870000.0</v>
      </c>
      <c r="J9601" s="81">
        <v>288655.0</v>
      </c>
      <c r="K9601" s="81">
        <v>870000.0</v>
      </c>
      <c r="L9601" s="82">
        <v>0.04000363294086563</v>
      </c>
      <c r="N9601" s="83">
        <f t="shared" si="1"/>
        <v>0.04000363294</v>
      </c>
      <c r="O9601" s="83">
        <f t="shared" si="2"/>
        <v>0.04000363294</v>
      </c>
      <c r="Q9601" s="83">
        <f t="shared" si="3"/>
        <v>0.6960574713</v>
      </c>
      <c r="R9601" s="83">
        <f t="shared" si="4"/>
        <v>0.04000363294</v>
      </c>
      <c r="S9601" s="83" t="b">
        <f t="shared" si="5"/>
        <v>0</v>
      </c>
      <c r="T9601" s="72"/>
      <c r="U9601" s="72"/>
      <c r="V9601" s="72"/>
      <c r="W9601" s="72"/>
      <c r="X9601" s="72"/>
      <c r="Y9601" s="72"/>
      <c r="Z9601" s="72"/>
      <c r="AA9601" s="72"/>
      <c r="AB9601" s="72"/>
      <c r="AC9601" s="72"/>
      <c r="AD9601" s="72"/>
      <c r="AE9601" s="72"/>
      <c r="AF9601" s="72"/>
      <c r="AG9601" s="72"/>
      <c r="AH9601" s="72"/>
      <c r="AI9601" s="72"/>
      <c r="AJ9601" s="72"/>
      <c r="AK9601" s="72"/>
    </row>
    <row r="9602" ht="14.25" customHeight="1">
      <c r="A9602" s="78">
        <v>9599.0</v>
      </c>
      <c r="C9602" s="78" t="str">
        <f>VLOOKUP(G9602,[1]Macrodata_CCF!$A$3:$D$55,4,FALSE)</f>
        <v>#ERROR!</v>
      </c>
      <c r="E9602" s="79" t="str">
        <f>VLOOKUP(G9602,[1]Macrodata_CCF!$A$3:$B$55,2,FALSE)</f>
        <v>#ERROR!</v>
      </c>
      <c r="F9602" s="78">
        <v>0.0</v>
      </c>
      <c r="G9602" s="80">
        <v>46.0</v>
      </c>
      <c r="H9602" s="81">
        <v>53740.0</v>
      </c>
      <c r="I9602" s="81">
        <v>300000.0</v>
      </c>
      <c r="J9602" s="81">
        <v>95605.0</v>
      </c>
      <c r="K9602" s="81">
        <v>540000.0</v>
      </c>
      <c r="L9602" s="82">
        <v>0.1700032485990417</v>
      </c>
      <c r="N9602" s="83">
        <f t="shared" si="1"/>
        <v>0.1700032486</v>
      </c>
      <c r="O9602" s="83">
        <f t="shared" si="2"/>
        <v>0.1700032486</v>
      </c>
      <c r="Q9602" s="83">
        <f t="shared" si="3"/>
        <v>0.8208666667</v>
      </c>
      <c r="R9602" s="83">
        <f t="shared" si="4"/>
        <v>0.1700032486</v>
      </c>
      <c r="S9602" s="83" t="b">
        <f t="shared" si="5"/>
        <v>0</v>
      </c>
      <c r="T9602" s="72"/>
      <c r="U9602" s="72"/>
      <c r="V9602" s="72"/>
      <c r="W9602" s="72"/>
      <c r="X9602" s="72"/>
      <c r="Y9602" s="72"/>
      <c r="Z9602" s="72"/>
      <c r="AA9602" s="72"/>
      <c r="AB9602" s="72"/>
      <c r="AC9602" s="72"/>
      <c r="AD9602" s="72"/>
      <c r="AE9602" s="72"/>
      <c r="AF9602" s="72"/>
      <c r="AG9602" s="72"/>
      <c r="AH9602" s="72"/>
      <c r="AI9602" s="72"/>
      <c r="AJ9602" s="72"/>
      <c r="AK9602" s="72"/>
    </row>
    <row r="9603" ht="14.25" customHeight="1">
      <c r="A9603" s="78">
        <v>9600.0</v>
      </c>
      <c r="C9603" s="78" t="str">
        <f>VLOOKUP(G9603,[1]Macrodata_CCF!$A$3:$D$55,4,FALSE)</f>
        <v>#ERROR!</v>
      </c>
      <c r="E9603" s="79" t="str">
        <f>VLOOKUP(G9603,[1]Macrodata_CCF!$A$3:$B$55,2,FALSE)</f>
        <v>#ERROR!</v>
      </c>
      <c r="F9603" s="78">
        <v>1.0</v>
      </c>
      <c r="G9603" s="80">
        <v>43.0</v>
      </c>
      <c r="H9603" s="81">
        <v>21015.0</v>
      </c>
      <c r="I9603" s="81">
        <v>30000.0</v>
      </c>
      <c r="J9603" s="81">
        <v>24610.0</v>
      </c>
      <c r="K9603" s="81">
        <v>30000.0</v>
      </c>
      <c r="L9603" s="82">
        <v>0.4001112966054535</v>
      </c>
      <c r="N9603" s="83">
        <f t="shared" si="1"/>
        <v>0.4001112966</v>
      </c>
      <c r="O9603" s="83">
        <f t="shared" si="2"/>
        <v>0.4001112966</v>
      </c>
      <c r="Q9603" s="83">
        <f t="shared" si="3"/>
        <v>0.2995</v>
      </c>
      <c r="R9603" s="83">
        <f t="shared" si="4"/>
        <v>0.4001112966</v>
      </c>
      <c r="S9603" s="83" t="b">
        <f t="shared" si="5"/>
        <v>0</v>
      </c>
      <c r="T9603" s="72"/>
      <c r="U9603" s="72"/>
      <c r="V9603" s="72"/>
      <c r="W9603" s="72"/>
      <c r="X9603" s="72"/>
      <c r="Y9603" s="72"/>
      <c r="Z9603" s="72"/>
      <c r="AA9603" s="72"/>
      <c r="AB9603" s="72"/>
      <c r="AC9603" s="72"/>
      <c r="AD9603" s="72"/>
      <c r="AE9603" s="72"/>
      <c r="AF9603" s="72"/>
      <c r="AG9603" s="72"/>
      <c r="AH9603" s="72"/>
      <c r="AI9603" s="72"/>
      <c r="AJ9603" s="72"/>
      <c r="AK9603" s="72"/>
    </row>
    <row r="9604" ht="14.25" customHeight="1">
      <c r="A9604" s="78">
        <v>9601.0</v>
      </c>
      <c r="C9604" s="78" t="str">
        <f>VLOOKUP(G9604,[1]Macrodata_CCF!$A$3:$D$55,4,FALSE)</f>
        <v>#ERROR!</v>
      </c>
      <c r="E9604" s="79" t="str">
        <f>VLOOKUP(G9604,[1]Macrodata_CCF!$A$3:$B$55,2,FALSE)</f>
        <v>#ERROR!</v>
      </c>
      <c r="F9604" s="78">
        <v>0.0</v>
      </c>
      <c r="G9604" s="80">
        <v>17.0</v>
      </c>
      <c r="H9604" s="81">
        <v>226690.0</v>
      </c>
      <c r="I9604" s="81">
        <v>680000.0</v>
      </c>
      <c r="J9604" s="81">
        <v>294685.0</v>
      </c>
      <c r="K9604" s="81">
        <v>680000.0</v>
      </c>
      <c r="L9604" s="82">
        <v>0.1499966910061547</v>
      </c>
      <c r="N9604" s="83">
        <f t="shared" si="1"/>
        <v>0.149996691</v>
      </c>
      <c r="O9604" s="83">
        <f t="shared" si="2"/>
        <v>0.149996691</v>
      </c>
      <c r="Q9604" s="83">
        <f t="shared" si="3"/>
        <v>0.6666323529</v>
      </c>
      <c r="R9604" s="83">
        <f t="shared" si="4"/>
        <v>0.149996691</v>
      </c>
      <c r="S9604" s="83" t="b">
        <f t="shared" si="5"/>
        <v>0</v>
      </c>
      <c r="T9604" s="72"/>
      <c r="U9604" s="72"/>
      <c r="V9604" s="72"/>
      <c r="W9604" s="72"/>
      <c r="X9604" s="72"/>
      <c r="Y9604" s="72"/>
      <c r="Z9604" s="72"/>
      <c r="AA9604" s="72"/>
      <c r="AB9604" s="72"/>
      <c r="AC9604" s="72"/>
      <c r="AD9604" s="72"/>
      <c r="AE9604" s="72"/>
      <c r="AF9604" s="72"/>
      <c r="AG9604" s="72"/>
      <c r="AH9604" s="72"/>
      <c r="AI9604" s="72"/>
      <c r="AJ9604" s="72"/>
      <c r="AK9604" s="72"/>
    </row>
    <row r="9605" ht="14.25" customHeight="1">
      <c r="A9605" s="78">
        <v>9602.0</v>
      </c>
      <c r="C9605" s="78" t="str">
        <f>VLOOKUP(G9605,[1]Macrodata_CCF!$A$3:$D$55,4,FALSE)</f>
        <v>#ERROR!</v>
      </c>
      <c r="E9605" s="79" t="str">
        <f>VLOOKUP(G9605,[1]Macrodata_CCF!$A$3:$B$55,2,FALSE)</f>
        <v>#ERROR!</v>
      </c>
      <c r="F9605" s="78">
        <v>0.0</v>
      </c>
      <c r="G9605" s="80">
        <v>32.0</v>
      </c>
      <c r="H9605" s="81">
        <v>27715.0</v>
      </c>
      <c r="I9605" s="81">
        <v>80000.0</v>
      </c>
      <c r="J9605" s="81">
        <v>37125.0</v>
      </c>
      <c r="K9605" s="81">
        <v>144000.0</v>
      </c>
      <c r="L9605" s="82">
        <v>0.1799751362723535</v>
      </c>
      <c r="N9605" s="83">
        <f t="shared" si="1"/>
        <v>0.1799751363</v>
      </c>
      <c r="O9605" s="83">
        <f t="shared" si="2"/>
        <v>0.1799751363</v>
      </c>
      <c r="Q9605" s="83">
        <f t="shared" si="3"/>
        <v>0.6535625</v>
      </c>
      <c r="R9605" s="83">
        <f t="shared" si="4"/>
        <v>0.1799751363</v>
      </c>
      <c r="S9605" s="83" t="b">
        <f t="shared" si="5"/>
        <v>0</v>
      </c>
      <c r="T9605" s="72"/>
      <c r="U9605" s="72"/>
      <c r="V9605" s="72"/>
      <c r="W9605" s="72"/>
      <c r="X9605" s="72"/>
      <c r="Y9605" s="72"/>
      <c r="Z9605" s="72"/>
      <c r="AA9605" s="72"/>
      <c r="AB9605" s="72"/>
      <c r="AC9605" s="72"/>
      <c r="AD9605" s="72"/>
      <c r="AE9605" s="72"/>
      <c r="AF9605" s="72"/>
      <c r="AG9605" s="72"/>
      <c r="AH9605" s="72"/>
      <c r="AI9605" s="72"/>
      <c r="AJ9605" s="72"/>
      <c r="AK9605" s="72"/>
    </row>
    <row r="9606" ht="14.25" customHeight="1">
      <c r="A9606" s="78">
        <v>9603.0</v>
      </c>
      <c r="C9606" s="78" t="str">
        <f>VLOOKUP(G9606,[1]Macrodata_CCF!$A$3:$D$55,4,FALSE)</f>
        <v>#ERROR!</v>
      </c>
      <c r="E9606" s="79" t="str">
        <f>VLOOKUP(G9606,[1]Macrodata_CCF!$A$3:$B$55,2,FALSE)</f>
        <v>#ERROR!</v>
      </c>
      <c r="F9606" s="78">
        <v>0.0</v>
      </c>
      <c r="G9606" s="80">
        <v>34.0</v>
      </c>
      <c r="H9606" s="81">
        <v>57625.0</v>
      </c>
      <c r="I9606" s="81">
        <v>130000.0</v>
      </c>
      <c r="J9606" s="81">
        <v>64865.0</v>
      </c>
      <c r="K9606" s="81">
        <v>130000.0</v>
      </c>
      <c r="L9606" s="82">
        <v>0.1000345423143351</v>
      </c>
      <c r="N9606" s="83">
        <f t="shared" si="1"/>
        <v>0.1000345423</v>
      </c>
      <c r="O9606" s="83">
        <f t="shared" si="2"/>
        <v>0.1000345423</v>
      </c>
      <c r="Q9606" s="83">
        <f t="shared" si="3"/>
        <v>0.5567307692</v>
      </c>
      <c r="R9606" s="83">
        <f t="shared" si="4"/>
        <v>0.1000345423</v>
      </c>
      <c r="S9606" s="83" t="b">
        <f t="shared" si="5"/>
        <v>0</v>
      </c>
      <c r="T9606" s="72"/>
      <c r="U9606" s="72"/>
      <c r="V9606" s="72"/>
      <c r="W9606" s="72"/>
      <c r="X9606" s="72"/>
      <c r="Y9606" s="72"/>
      <c r="Z9606" s="72"/>
      <c r="AA9606" s="72"/>
      <c r="AB9606" s="72"/>
      <c r="AC9606" s="72"/>
      <c r="AD9606" s="72"/>
      <c r="AE9606" s="72"/>
      <c r="AF9606" s="72"/>
      <c r="AG9606" s="72"/>
      <c r="AH9606" s="72"/>
      <c r="AI9606" s="72"/>
      <c r="AJ9606" s="72"/>
      <c r="AK9606" s="72"/>
    </row>
    <row r="9607" ht="14.25" customHeight="1">
      <c r="A9607" s="78">
        <v>9604.0</v>
      </c>
      <c r="C9607" s="78" t="str">
        <f>VLOOKUP(G9607,[1]Macrodata_CCF!$A$3:$D$55,4,FALSE)</f>
        <v>#ERROR!</v>
      </c>
      <c r="E9607" s="79" t="str">
        <f>VLOOKUP(G9607,[1]Macrodata_CCF!$A$3:$B$55,2,FALSE)</f>
        <v>#ERROR!</v>
      </c>
      <c r="F9607" s="78">
        <v>0.0</v>
      </c>
      <c r="G9607" s="80">
        <v>1.0</v>
      </c>
      <c r="H9607" s="81">
        <v>406085.0</v>
      </c>
      <c r="I9607" s="81">
        <v>740000.0</v>
      </c>
      <c r="J9607" s="81">
        <v>529635.0</v>
      </c>
      <c r="K9607" s="81">
        <v>740000.0</v>
      </c>
      <c r="L9607" s="82">
        <v>0.3700043424224728</v>
      </c>
      <c r="N9607" s="83">
        <f t="shared" si="1"/>
        <v>0.3700043424</v>
      </c>
      <c r="O9607" s="83">
        <f t="shared" si="2"/>
        <v>0.3700043424</v>
      </c>
      <c r="Q9607" s="83">
        <f t="shared" si="3"/>
        <v>0.4512364865</v>
      </c>
      <c r="R9607" s="83">
        <f t="shared" si="4"/>
        <v>0.3700043424</v>
      </c>
      <c r="S9607" s="83" t="b">
        <f t="shared" si="5"/>
        <v>0</v>
      </c>
      <c r="T9607" s="72"/>
      <c r="U9607" s="72"/>
      <c r="V9607" s="72"/>
      <c r="W9607" s="72"/>
      <c r="X9607" s="72"/>
      <c r="Y9607" s="72"/>
      <c r="Z9607" s="72"/>
      <c r="AA9607" s="72"/>
      <c r="AB9607" s="72"/>
      <c r="AC9607" s="72"/>
      <c r="AD9607" s="72"/>
      <c r="AE9607" s="72"/>
      <c r="AF9607" s="72"/>
      <c r="AG9607" s="72"/>
      <c r="AH9607" s="72"/>
      <c r="AI9607" s="72"/>
      <c r="AJ9607" s="72"/>
      <c r="AK9607" s="72"/>
    </row>
    <row r="9608" ht="14.25" customHeight="1">
      <c r="A9608" s="78">
        <v>9605.0</v>
      </c>
      <c r="C9608" s="78" t="str">
        <f>VLOOKUP(G9608,[1]Macrodata_CCF!$A$3:$D$55,4,FALSE)</f>
        <v>#ERROR!</v>
      </c>
      <c r="E9608" s="79" t="str">
        <f>VLOOKUP(G9608,[1]Macrodata_CCF!$A$3:$B$55,2,FALSE)</f>
        <v>#ERROR!</v>
      </c>
      <c r="F9608" s="78">
        <v>0.0</v>
      </c>
      <c r="G9608" s="80">
        <v>46.0</v>
      </c>
      <c r="H9608" s="81">
        <v>0.0</v>
      </c>
      <c r="I9608" s="81">
        <v>230000.0</v>
      </c>
      <c r="J9608" s="81">
        <v>234600.0</v>
      </c>
      <c r="K9608" s="81">
        <v>230000.0</v>
      </c>
      <c r="L9608" s="82">
        <v>1.02</v>
      </c>
      <c r="N9608" s="83">
        <f t="shared" si="1"/>
        <v>1.02</v>
      </c>
      <c r="O9608" s="83">
        <f t="shared" si="2"/>
        <v>1</v>
      </c>
      <c r="Q9608" s="83">
        <f t="shared" si="3"/>
        <v>1</v>
      </c>
      <c r="R9608" s="83">
        <f t="shared" si="4"/>
        <v>1.02</v>
      </c>
      <c r="S9608" s="83" t="b">
        <f t="shared" si="5"/>
        <v>0</v>
      </c>
      <c r="T9608" s="72"/>
      <c r="U9608" s="72"/>
      <c r="V9608" s="72"/>
      <c r="W9608" s="72"/>
      <c r="X9608" s="72"/>
      <c r="Y9608" s="72"/>
      <c r="Z9608" s="72"/>
      <c r="AA9608" s="72"/>
      <c r="AB9608" s="72"/>
      <c r="AC9608" s="72"/>
      <c r="AD9608" s="72"/>
      <c r="AE9608" s="72"/>
      <c r="AF9608" s="72"/>
      <c r="AG9608" s="72"/>
      <c r="AH9608" s="72"/>
      <c r="AI9608" s="72"/>
      <c r="AJ9608" s="72"/>
      <c r="AK9608" s="72"/>
    </row>
    <row r="9609" ht="14.25" customHeight="1">
      <c r="A9609" s="78">
        <v>9606.0</v>
      </c>
      <c r="C9609" s="78" t="str">
        <f>VLOOKUP(G9609,[1]Macrodata_CCF!$A$3:$D$55,4,FALSE)</f>
        <v>#ERROR!</v>
      </c>
      <c r="E9609" s="79" t="str">
        <f>VLOOKUP(G9609,[1]Macrodata_CCF!$A$3:$B$55,2,FALSE)</f>
        <v>#ERROR!</v>
      </c>
      <c r="F9609" s="78">
        <v>0.0</v>
      </c>
      <c r="G9609" s="80">
        <v>33.0</v>
      </c>
      <c r="H9609" s="81">
        <v>817375.0</v>
      </c>
      <c r="I9609" s="81">
        <v>920000.0</v>
      </c>
      <c r="J9609" s="81">
        <v>831745.0</v>
      </c>
      <c r="K9609" s="81">
        <v>920000.0</v>
      </c>
      <c r="L9609" s="82">
        <v>0.1400243605359318</v>
      </c>
      <c r="N9609" s="83">
        <f t="shared" si="1"/>
        <v>0.1400243605</v>
      </c>
      <c r="O9609" s="83">
        <f t="shared" si="2"/>
        <v>0.1400243605</v>
      </c>
      <c r="Q9609" s="83">
        <f t="shared" si="3"/>
        <v>0.111548913</v>
      </c>
      <c r="R9609" s="83">
        <f t="shared" si="4"/>
        <v>0.1400243605</v>
      </c>
      <c r="S9609" s="83" t="b">
        <f t="shared" si="5"/>
        <v>0</v>
      </c>
      <c r="T9609" s="72"/>
      <c r="U9609" s="72"/>
      <c r="V9609" s="72"/>
      <c r="W9609" s="72"/>
      <c r="X9609" s="72"/>
      <c r="Y9609" s="72"/>
      <c r="Z9609" s="72"/>
      <c r="AA9609" s="72"/>
      <c r="AB9609" s="72"/>
      <c r="AC9609" s="72"/>
      <c r="AD9609" s="72"/>
      <c r="AE9609" s="72"/>
      <c r="AF9609" s="72"/>
      <c r="AG9609" s="72"/>
      <c r="AH9609" s="72"/>
      <c r="AI9609" s="72"/>
      <c r="AJ9609" s="72"/>
      <c r="AK9609" s="72"/>
    </row>
    <row r="9610" ht="14.25" customHeight="1">
      <c r="A9610" s="78">
        <v>9607.0</v>
      </c>
      <c r="C9610" s="78" t="str">
        <f>VLOOKUP(G9610,[1]Macrodata_CCF!$A$3:$D$55,4,FALSE)</f>
        <v>#ERROR!</v>
      </c>
      <c r="E9610" s="79" t="str">
        <f>VLOOKUP(G9610,[1]Macrodata_CCF!$A$3:$B$55,2,FALSE)</f>
        <v>#ERROR!</v>
      </c>
      <c r="F9610" s="78">
        <v>0.0</v>
      </c>
      <c r="G9610" s="80">
        <v>1.0</v>
      </c>
      <c r="H9610" s="81">
        <v>127870.0</v>
      </c>
      <c r="I9610" s="81">
        <v>220000.0</v>
      </c>
      <c r="J9610" s="81">
        <v>224400.0</v>
      </c>
      <c r="K9610" s="81">
        <v>220000.0</v>
      </c>
      <c r="L9610" s="82">
        <v>1.047758601975469</v>
      </c>
      <c r="N9610" s="83">
        <f t="shared" si="1"/>
        <v>1.047758602</v>
      </c>
      <c r="O9610" s="83">
        <f t="shared" si="2"/>
        <v>1</v>
      </c>
      <c r="Q9610" s="83">
        <f t="shared" si="3"/>
        <v>0.4187727273</v>
      </c>
      <c r="R9610" s="83">
        <f t="shared" si="4"/>
        <v>1.047758602</v>
      </c>
      <c r="S9610" s="83" t="b">
        <f t="shared" si="5"/>
        <v>0</v>
      </c>
      <c r="T9610" s="72"/>
      <c r="U9610" s="72"/>
      <c r="V9610" s="72"/>
      <c r="W9610" s="72"/>
      <c r="X9610" s="72"/>
      <c r="Y9610" s="72"/>
      <c r="Z9610" s="72"/>
      <c r="AA9610" s="72"/>
      <c r="AB9610" s="72"/>
      <c r="AC9610" s="72"/>
      <c r="AD9610" s="72"/>
      <c r="AE9610" s="72"/>
      <c r="AF9610" s="72"/>
      <c r="AG9610" s="72"/>
      <c r="AH9610" s="72"/>
      <c r="AI9610" s="72"/>
      <c r="AJ9610" s="72"/>
      <c r="AK9610" s="72"/>
    </row>
    <row r="9611" ht="14.25" customHeight="1">
      <c r="A9611" s="78">
        <v>9608.0</v>
      </c>
      <c r="C9611" s="78" t="str">
        <f>VLOOKUP(G9611,[1]Macrodata_CCF!$A$3:$D$55,4,FALSE)</f>
        <v>#ERROR!</v>
      </c>
      <c r="E9611" s="79" t="str">
        <f>VLOOKUP(G9611,[1]Macrodata_CCF!$A$3:$B$55,2,FALSE)</f>
        <v>#ERROR!</v>
      </c>
      <c r="F9611" s="78">
        <v>1.0</v>
      </c>
      <c r="G9611" s="80">
        <v>10.0</v>
      </c>
      <c r="H9611" s="81">
        <v>68475.0</v>
      </c>
      <c r="I9611" s="81">
        <v>210000.0</v>
      </c>
      <c r="J9611" s="81">
        <v>142070.0</v>
      </c>
      <c r="K9611" s="81">
        <v>294000.0</v>
      </c>
      <c r="L9611" s="82">
        <v>0.5200141317788377</v>
      </c>
      <c r="N9611" s="83">
        <f t="shared" si="1"/>
        <v>0.5200141318</v>
      </c>
      <c r="O9611" s="83">
        <f t="shared" si="2"/>
        <v>0.5200141318</v>
      </c>
      <c r="Q9611" s="83">
        <f t="shared" si="3"/>
        <v>0.6739285714</v>
      </c>
      <c r="R9611" s="83">
        <f t="shared" si="4"/>
        <v>0.5200141318</v>
      </c>
      <c r="S9611" s="83" t="b">
        <f t="shared" si="5"/>
        <v>0</v>
      </c>
      <c r="T9611" s="72"/>
      <c r="U9611" s="72"/>
      <c r="V9611" s="72"/>
      <c r="W9611" s="72"/>
      <c r="X9611" s="72"/>
      <c r="Y9611" s="72"/>
      <c r="Z9611" s="72"/>
      <c r="AA9611" s="72"/>
      <c r="AB9611" s="72"/>
      <c r="AC9611" s="72"/>
      <c r="AD9611" s="72"/>
      <c r="AE9611" s="72"/>
      <c r="AF9611" s="72"/>
      <c r="AG9611" s="72"/>
      <c r="AH9611" s="72"/>
      <c r="AI9611" s="72"/>
      <c r="AJ9611" s="72"/>
      <c r="AK9611" s="72"/>
    </row>
    <row r="9612" ht="14.25" customHeight="1">
      <c r="A9612" s="78">
        <v>9609.0</v>
      </c>
      <c r="C9612" s="78" t="str">
        <f>VLOOKUP(G9612,[1]Macrodata_CCF!$A$3:$D$55,4,FALSE)</f>
        <v>#ERROR!</v>
      </c>
      <c r="E9612" s="79" t="str">
        <f>VLOOKUP(G9612,[1]Macrodata_CCF!$A$3:$B$55,2,FALSE)</f>
        <v>#ERROR!</v>
      </c>
      <c r="F9612" s="78">
        <v>1.0</v>
      </c>
      <c r="G9612" s="80">
        <v>5.0</v>
      </c>
      <c r="H9612" s="81">
        <v>204275.0</v>
      </c>
      <c r="I9612" s="81">
        <v>610000.0</v>
      </c>
      <c r="J9612" s="81">
        <v>622200.0</v>
      </c>
      <c r="K9612" s="81">
        <v>610000.0</v>
      </c>
      <c r="L9612" s="82">
        <v>1.030069628442911</v>
      </c>
      <c r="N9612" s="83">
        <f t="shared" si="1"/>
        <v>1.030069628</v>
      </c>
      <c r="O9612" s="83">
        <f t="shared" si="2"/>
        <v>1</v>
      </c>
      <c r="Q9612" s="83">
        <f t="shared" si="3"/>
        <v>0.6651229508</v>
      </c>
      <c r="R9612" s="83">
        <f t="shared" si="4"/>
        <v>1.030069628</v>
      </c>
      <c r="S9612" s="83" t="b">
        <f t="shared" si="5"/>
        <v>0</v>
      </c>
      <c r="T9612" s="72"/>
      <c r="U9612" s="72"/>
      <c r="V9612" s="72"/>
      <c r="W9612" s="72"/>
      <c r="X9612" s="72"/>
      <c r="Y9612" s="72"/>
      <c r="Z9612" s="72"/>
      <c r="AA9612" s="72"/>
      <c r="AB9612" s="72"/>
      <c r="AC9612" s="72"/>
      <c r="AD9612" s="72"/>
      <c r="AE9612" s="72"/>
      <c r="AF9612" s="72"/>
      <c r="AG9612" s="72"/>
      <c r="AH9612" s="72"/>
      <c r="AI9612" s="72"/>
      <c r="AJ9612" s="72"/>
      <c r="AK9612" s="72"/>
    </row>
    <row r="9613" ht="14.25" customHeight="1">
      <c r="A9613" s="78">
        <v>9610.0</v>
      </c>
      <c r="C9613" s="78" t="str">
        <f>VLOOKUP(G9613,[1]Macrodata_CCF!$A$3:$D$55,4,FALSE)</f>
        <v>#ERROR!</v>
      </c>
      <c r="E9613" s="79" t="str">
        <f>VLOOKUP(G9613,[1]Macrodata_CCF!$A$3:$B$55,2,FALSE)</f>
        <v>#ERROR!</v>
      </c>
      <c r="F9613" s="78">
        <v>1.0</v>
      </c>
      <c r="G9613" s="80">
        <v>21.0</v>
      </c>
      <c r="H9613" s="81">
        <v>0.0</v>
      </c>
      <c r="I9613" s="81">
        <v>140000.0</v>
      </c>
      <c r="J9613" s="81">
        <v>71400.0</v>
      </c>
      <c r="K9613" s="81">
        <v>140000.0</v>
      </c>
      <c r="L9613" s="82">
        <v>0.51</v>
      </c>
      <c r="N9613" s="83">
        <f t="shared" si="1"/>
        <v>0.51</v>
      </c>
      <c r="O9613" s="83">
        <f t="shared" si="2"/>
        <v>0.51</v>
      </c>
      <c r="Q9613" s="83">
        <f t="shared" si="3"/>
        <v>1</v>
      </c>
      <c r="R9613" s="83">
        <f t="shared" si="4"/>
        <v>0.51</v>
      </c>
      <c r="S9613" s="83" t="b">
        <f t="shared" si="5"/>
        <v>0</v>
      </c>
      <c r="T9613" s="72"/>
      <c r="U9613" s="72"/>
      <c r="V9613" s="72"/>
      <c r="W9613" s="72"/>
      <c r="X9613" s="72"/>
      <c r="Y9613" s="72"/>
      <c r="Z9613" s="72"/>
      <c r="AA9613" s="72"/>
      <c r="AB9613" s="72"/>
      <c r="AC9613" s="72"/>
      <c r="AD9613" s="72"/>
      <c r="AE9613" s="72"/>
      <c r="AF9613" s="72"/>
      <c r="AG9613" s="72"/>
      <c r="AH9613" s="72"/>
      <c r="AI9613" s="72"/>
      <c r="AJ9613" s="72"/>
      <c r="AK9613" s="72"/>
    </row>
    <row r="9614" ht="14.25" customHeight="1">
      <c r="A9614" s="78">
        <v>9611.0</v>
      </c>
      <c r="C9614" s="78" t="str">
        <f>VLOOKUP(G9614,[1]Macrodata_CCF!$A$3:$D$55,4,FALSE)</f>
        <v>#ERROR!</v>
      </c>
      <c r="E9614" s="79" t="str">
        <f>VLOOKUP(G9614,[1]Macrodata_CCF!$A$3:$B$55,2,FALSE)</f>
        <v>#ERROR!</v>
      </c>
      <c r="F9614" s="78">
        <v>0.0</v>
      </c>
      <c r="G9614" s="80">
        <v>20.0</v>
      </c>
      <c r="H9614" s="81">
        <v>6840.0</v>
      </c>
      <c r="I9614" s="81">
        <v>20000.0</v>
      </c>
      <c r="J9614" s="81">
        <v>9470.0</v>
      </c>
      <c r="K9614" s="81">
        <v>20000.0</v>
      </c>
      <c r="L9614" s="82">
        <v>0.1998480243161094</v>
      </c>
      <c r="N9614" s="83">
        <f t="shared" si="1"/>
        <v>0.1998480243</v>
      </c>
      <c r="O9614" s="83">
        <f t="shared" si="2"/>
        <v>0.1998480243</v>
      </c>
      <c r="Q9614" s="83">
        <f t="shared" si="3"/>
        <v>0.658</v>
      </c>
      <c r="R9614" s="83">
        <f t="shared" si="4"/>
        <v>0.1998480243</v>
      </c>
      <c r="S9614" s="83" t="b">
        <f t="shared" si="5"/>
        <v>0</v>
      </c>
      <c r="T9614" s="72"/>
      <c r="U9614" s="72"/>
      <c r="V9614" s="72"/>
      <c r="W9614" s="72"/>
      <c r="X9614" s="72"/>
      <c r="Y9614" s="72"/>
      <c r="Z9614" s="72"/>
      <c r="AA9614" s="72"/>
      <c r="AB9614" s="72"/>
      <c r="AC9614" s="72"/>
      <c r="AD9614" s="72"/>
      <c r="AE9614" s="72"/>
      <c r="AF9614" s="72"/>
      <c r="AG9614" s="72"/>
      <c r="AH9614" s="72"/>
      <c r="AI9614" s="72"/>
      <c r="AJ9614" s="72"/>
      <c r="AK9614" s="72"/>
    </row>
    <row r="9615" ht="14.25" customHeight="1">
      <c r="A9615" s="78">
        <v>9612.0</v>
      </c>
      <c r="C9615" s="78" t="str">
        <f>VLOOKUP(G9615,[1]Macrodata_CCF!$A$3:$D$55,4,FALSE)</f>
        <v>#ERROR!</v>
      </c>
      <c r="E9615" s="79" t="str">
        <f>VLOOKUP(G9615,[1]Macrodata_CCF!$A$3:$B$55,2,FALSE)</f>
        <v>#ERROR!</v>
      </c>
      <c r="F9615" s="78">
        <v>0.0</v>
      </c>
      <c r="G9615" s="80">
        <v>30.0</v>
      </c>
      <c r="H9615" s="81">
        <v>0.0</v>
      </c>
      <c r="I9615" s="81">
        <v>300000.0</v>
      </c>
      <c r="J9615" s="81">
        <v>57000.0</v>
      </c>
      <c r="K9615" s="81">
        <v>300000.0</v>
      </c>
      <c r="L9615" s="82">
        <v>0.19</v>
      </c>
      <c r="N9615" s="83">
        <f t="shared" si="1"/>
        <v>0.19</v>
      </c>
      <c r="O9615" s="83">
        <f t="shared" si="2"/>
        <v>0.19</v>
      </c>
      <c r="Q9615" s="83">
        <f t="shared" si="3"/>
        <v>1</v>
      </c>
      <c r="R9615" s="83">
        <f t="shared" si="4"/>
        <v>0.19</v>
      </c>
      <c r="S9615" s="83" t="b">
        <f t="shared" si="5"/>
        <v>0</v>
      </c>
      <c r="T9615" s="72"/>
      <c r="U9615" s="72"/>
      <c r="V9615" s="72"/>
      <c r="W9615" s="72"/>
      <c r="X9615" s="72"/>
      <c r="Y9615" s="72"/>
      <c r="Z9615" s="72"/>
      <c r="AA9615" s="72"/>
      <c r="AB9615" s="72"/>
      <c r="AC9615" s="72"/>
      <c r="AD9615" s="72"/>
      <c r="AE9615" s="72"/>
      <c r="AF9615" s="72"/>
      <c r="AG9615" s="72"/>
      <c r="AH9615" s="72"/>
      <c r="AI9615" s="72"/>
      <c r="AJ9615" s="72"/>
      <c r="AK9615" s="72"/>
    </row>
    <row r="9616" ht="14.25" customHeight="1">
      <c r="A9616" s="78">
        <v>9613.0</v>
      </c>
      <c r="C9616" s="78" t="str">
        <f>VLOOKUP(G9616,[1]Macrodata_CCF!$A$3:$D$55,4,FALSE)</f>
        <v>#ERROR!</v>
      </c>
      <c r="E9616" s="79" t="str">
        <f>VLOOKUP(G9616,[1]Macrodata_CCF!$A$3:$B$55,2,FALSE)</f>
        <v>#ERROR!</v>
      </c>
      <c r="F9616" s="78">
        <v>1.0</v>
      </c>
      <c r="G9616" s="80">
        <v>19.0</v>
      </c>
      <c r="H9616" s="81">
        <v>76815.0</v>
      </c>
      <c r="I9616" s="81">
        <v>170000.0</v>
      </c>
      <c r="J9616" s="81">
        <v>48860.0</v>
      </c>
      <c r="K9616" s="81">
        <v>170000.0</v>
      </c>
      <c r="L9616" s="82">
        <v>-0.2999946343295595</v>
      </c>
      <c r="N9616" s="83">
        <f t="shared" si="1"/>
        <v>-0.2999946343</v>
      </c>
      <c r="O9616" s="83">
        <f t="shared" si="2"/>
        <v>0</v>
      </c>
      <c r="Q9616" s="83">
        <f t="shared" si="3"/>
        <v>0.5481470588</v>
      </c>
      <c r="R9616" s="83">
        <f t="shared" si="4"/>
        <v>-0.2999946343</v>
      </c>
      <c r="S9616" s="83" t="b">
        <f t="shared" si="5"/>
        <v>0</v>
      </c>
      <c r="T9616" s="72"/>
      <c r="U9616" s="72"/>
      <c r="V9616" s="72"/>
      <c r="W9616" s="72"/>
      <c r="X9616" s="72"/>
      <c r="Y9616" s="72"/>
      <c r="Z9616" s="72"/>
      <c r="AA9616" s="72"/>
      <c r="AB9616" s="72"/>
      <c r="AC9616" s="72"/>
      <c r="AD9616" s="72"/>
      <c r="AE9616" s="72"/>
      <c r="AF9616" s="72"/>
      <c r="AG9616" s="72"/>
      <c r="AH9616" s="72"/>
      <c r="AI9616" s="72"/>
      <c r="AJ9616" s="72"/>
      <c r="AK9616" s="72"/>
    </row>
    <row r="9617" ht="14.25" customHeight="1">
      <c r="A9617" s="78">
        <v>9614.0</v>
      </c>
      <c r="C9617" s="78" t="str">
        <f>VLOOKUP(G9617,[1]Macrodata_CCF!$A$3:$D$55,4,FALSE)</f>
        <v>#ERROR!</v>
      </c>
      <c r="E9617" s="79" t="str">
        <f>VLOOKUP(G9617,[1]Macrodata_CCF!$A$3:$B$55,2,FALSE)</f>
        <v>#ERROR!</v>
      </c>
      <c r="F9617" s="78">
        <v>0.0</v>
      </c>
      <c r="G9617" s="80">
        <v>2.0</v>
      </c>
      <c r="H9617" s="81">
        <v>807625.0</v>
      </c>
      <c r="I9617" s="81">
        <v>880000.0</v>
      </c>
      <c r="J9617" s="81">
        <v>836575.0</v>
      </c>
      <c r="K9617" s="81">
        <v>1408000.0</v>
      </c>
      <c r="L9617" s="82">
        <v>0.4</v>
      </c>
      <c r="N9617" s="83">
        <f t="shared" si="1"/>
        <v>0.4</v>
      </c>
      <c r="O9617" s="83">
        <f t="shared" si="2"/>
        <v>0.4</v>
      </c>
      <c r="Q9617" s="83">
        <f t="shared" si="3"/>
        <v>0.08224431818</v>
      </c>
      <c r="R9617" s="83">
        <f t="shared" si="4"/>
        <v>0.03289772727</v>
      </c>
      <c r="S9617" s="83" t="b">
        <f t="shared" si="5"/>
        <v>0</v>
      </c>
      <c r="T9617" s="72"/>
      <c r="U9617" s="72"/>
      <c r="V9617" s="72"/>
      <c r="W9617" s="72"/>
      <c r="X9617" s="72"/>
      <c r="Y9617" s="72"/>
      <c r="Z9617" s="72"/>
      <c r="AA9617" s="72"/>
      <c r="AB9617" s="72"/>
      <c r="AC9617" s="72"/>
      <c r="AD9617" s="72"/>
      <c r="AE9617" s="72"/>
      <c r="AF9617" s="72"/>
      <c r="AG9617" s="72"/>
      <c r="AH9617" s="72"/>
      <c r="AI9617" s="72"/>
      <c r="AJ9617" s="72"/>
      <c r="AK9617" s="72"/>
    </row>
    <row r="9618" ht="14.25" customHeight="1">
      <c r="A9618" s="78">
        <v>9615.0</v>
      </c>
      <c r="C9618" s="78" t="str">
        <f>VLOOKUP(G9618,[1]Macrodata_CCF!$A$3:$D$55,4,FALSE)</f>
        <v>#ERROR!</v>
      </c>
      <c r="E9618" s="79" t="str">
        <f>VLOOKUP(G9618,[1]Macrodata_CCF!$A$3:$B$55,2,FALSE)</f>
        <v>#ERROR!</v>
      </c>
      <c r="F9618" s="78">
        <v>0.0</v>
      </c>
      <c r="G9618" s="80">
        <v>31.0</v>
      </c>
      <c r="H9618" s="81">
        <v>834335.0</v>
      </c>
      <c r="I9618" s="81">
        <v>940000.0</v>
      </c>
      <c r="J9618" s="81">
        <v>822710.0</v>
      </c>
      <c r="K9618" s="81">
        <v>940000.0</v>
      </c>
      <c r="L9618" s="82">
        <v>-0.1100175081625893</v>
      </c>
      <c r="N9618" s="83">
        <f t="shared" si="1"/>
        <v>-0.1100175082</v>
      </c>
      <c r="O9618" s="83">
        <f t="shared" si="2"/>
        <v>0</v>
      </c>
      <c r="Q9618" s="83">
        <f t="shared" si="3"/>
        <v>0.1124095745</v>
      </c>
      <c r="R9618" s="83">
        <f t="shared" si="4"/>
        <v>-0.1100175082</v>
      </c>
      <c r="S9618" s="83" t="b">
        <f t="shared" si="5"/>
        <v>0</v>
      </c>
      <c r="T9618" s="72"/>
      <c r="U9618" s="72"/>
      <c r="V9618" s="72"/>
      <c r="W9618" s="72"/>
      <c r="X9618" s="72"/>
      <c r="Y9618" s="72"/>
      <c r="Z9618" s="72"/>
      <c r="AA9618" s="72"/>
      <c r="AB9618" s="72"/>
      <c r="AC9618" s="72"/>
      <c r="AD9618" s="72"/>
      <c r="AE9618" s="72"/>
      <c r="AF9618" s="72"/>
      <c r="AG9618" s="72"/>
      <c r="AH9618" s="72"/>
      <c r="AI9618" s="72"/>
      <c r="AJ9618" s="72"/>
      <c r="AK9618" s="72"/>
    </row>
    <row r="9619" ht="14.25" customHeight="1">
      <c r="A9619" s="78">
        <v>9616.0</v>
      </c>
      <c r="C9619" s="78" t="str">
        <f>VLOOKUP(G9619,[1]Macrodata_CCF!$A$3:$D$55,4,FALSE)</f>
        <v>#ERROR!</v>
      </c>
      <c r="E9619" s="79" t="str">
        <f>VLOOKUP(G9619,[1]Macrodata_CCF!$A$3:$B$55,2,FALSE)</f>
        <v>#ERROR!</v>
      </c>
      <c r="F9619" s="78">
        <v>0.0</v>
      </c>
      <c r="G9619" s="80">
        <v>46.0</v>
      </c>
      <c r="H9619" s="81">
        <v>0.0</v>
      </c>
      <c r="I9619" s="81">
        <v>640000.0</v>
      </c>
      <c r="J9619" s="81">
        <v>89600.0</v>
      </c>
      <c r="K9619" s="81">
        <v>640000.0</v>
      </c>
      <c r="L9619" s="82">
        <v>0.14</v>
      </c>
      <c r="N9619" s="83">
        <f t="shared" si="1"/>
        <v>0.14</v>
      </c>
      <c r="O9619" s="83">
        <f t="shared" si="2"/>
        <v>0.14</v>
      </c>
      <c r="Q9619" s="83">
        <f t="shared" si="3"/>
        <v>1</v>
      </c>
      <c r="R9619" s="83">
        <f t="shared" si="4"/>
        <v>0.14</v>
      </c>
      <c r="S9619" s="83" t="b">
        <f t="shared" si="5"/>
        <v>0</v>
      </c>
      <c r="T9619" s="72"/>
      <c r="U9619" s="72"/>
      <c r="V9619" s="72"/>
      <c r="W9619" s="72"/>
      <c r="X9619" s="72"/>
      <c r="Y9619" s="72"/>
      <c r="Z9619" s="72"/>
      <c r="AA9619" s="72"/>
      <c r="AB9619" s="72"/>
      <c r="AC9619" s="72"/>
      <c r="AD9619" s="72"/>
      <c r="AE9619" s="72"/>
      <c r="AF9619" s="72"/>
      <c r="AG9619" s="72"/>
      <c r="AH9619" s="72"/>
      <c r="AI9619" s="72"/>
      <c r="AJ9619" s="72"/>
      <c r="AK9619" s="72"/>
    </row>
    <row r="9620" ht="14.25" customHeight="1">
      <c r="A9620" s="78">
        <v>9617.0</v>
      </c>
      <c r="C9620" s="78" t="str">
        <f>VLOOKUP(G9620,[1]Macrodata_CCF!$A$3:$D$55,4,FALSE)</f>
        <v>#ERROR!</v>
      </c>
      <c r="E9620" s="79" t="str">
        <f>VLOOKUP(G9620,[1]Macrodata_CCF!$A$3:$B$55,2,FALSE)</f>
        <v>#ERROR!</v>
      </c>
      <c r="F9620" s="78">
        <v>0.0</v>
      </c>
      <c r="G9620" s="80">
        <v>32.0</v>
      </c>
      <c r="H9620" s="81">
        <v>32280.0</v>
      </c>
      <c r="I9620" s="81">
        <v>360000.0</v>
      </c>
      <c r="J9620" s="81">
        <v>367200.0</v>
      </c>
      <c r="K9620" s="81">
        <v>360000.0</v>
      </c>
      <c r="L9620" s="82">
        <v>1.021969974368363</v>
      </c>
      <c r="N9620" s="83">
        <f t="shared" si="1"/>
        <v>1.021969974</v>
      </c>
      <c r="O9620" s="83">
        <f t="shared" si="2"/>
        <v>1</v>
      </c>
      <c r="Q9620" s="83">
        <f t="shared" si="3"/>
        <v>0.9103333333</v>
      </c>
      <c r="R9620" s="83">
        <f t="shared" si="4"/>
        <v>1.021969974</v>
      </c>
      <c r="S9620" s="83" t="b">
        <f t="shared" si="5"/>
        <v>0</v>
      </c>
      <c r="T9620" s="72"/>
      <c r="U9620" s="72"/>
      <c r="V9620" s="72"/>
      <c r="W9620" s="72"/>
      <c r="X9620" s="72"/>
      <c r="Y9620" s="72"/>
      <c r="Z9620" s="72"/>
      <c r="AA9620" s="72"/>
      <c r="AB9620" s="72"/>
      <c r="AC9620" s="72"/>
      <c r="AD9620" s="72"/>
      <c r="AE9620" s="72"/>
      <c r="AF9620" s="72"/>
      <c r="AG9620" s="72"/>
      <c r="AH9620" s="72"/>
      <c r="AI9620" s="72"/>
      <c r="AJ9620" s="72"/>
      <c r="AK9620" s="72"/>
    </row>
    <row r="9621" ht="14.25" customHeight="1">
      <c r="A9621" s="78">
        <v>9618.0</v>
      </c>
      <c r="C9621" s="78" t="str">
        <f>VLOOKUP(G9621,[1]Macrodata_CCF!$A$3:$D$55,4,FALSE)</f>
        <v>#ERROR!</v>
      </c>
      <c r="E9621" s="79" t="str">
        <f>VLOOKUP(G9621,[1]Macrodata_CCF!$A$3:$B$55,2,FALSE)</f>
        <v>#ERROR!</v>
      </c>
      <c r="F9621" s="78">
        <v>0.0</v>
      </c>
      <c r="G9621" s="80">
        <v>28.0</v>
      </c>
      <c r="H9621" s="81">
        <v>294410.0</v>
      </c>
      <c r="I9621" s="81">
        <v>860000.0</v>
      </c>
      <c r="J9621" s="81">
        <v>401870.0</v>
      </c>
      <c r="K9621" s="81">
        <v>860000.0</v>
      </c>
      <c r="L9621" s="82">
        <v>0.1899962870630669</v>
      </c>
      <c r="N9621" s="83">
        <f t="shared" si="1"/>
        <v>0.1899962871</v>
      </c>
      <c r="O9621" s="83">
        <f t="shared" si="2"/>
        <v>0.1899962871</v>
      </c>
      <c r="Q9621" s="83">
        <f t="shared" si="3"/>
        <v>0.6576627907</v>
      </c>
      <c r="R9621" s="83">
        <f t="shared" si="4"/>
        <v>0.1899962871</v>
      </c>
      <c r="S9621" s="83" t="b">
        <f t="shared" si="5"/>
        <v>0</v>
      </c>
      <c r="T9621" s="72"/>
      <c r="U9621" s="72"/>
      <c r="V9621" s="72"/>
      <c r="W9621" s="72"/>
      <c r="X9621" s="72"/>
      <c r="Y9621" s="72"/>
      <c r="Z9621" s="72"/>
      <c r="AA9621" s="72"/>
      <c r="AB9621" s="72"/>
      <c r="AC9621" s="72"/>
      <c r="AD9621" s="72"/>
      <c r="AE9621" s="72"/>
      <c r="AF9621" s="72"/>
      <c r="AG9621" s="72"/>
      <c r="AH9621" s="72"/>
      <c r="AI9621" s="72"/>
      <c r="AJ9621" s="72"/>
      <c r="AK9621" s="72"/>
    </row>
    <row r="9622" ht="14.25" customHeight="1">
      <c r="A9622" s="78">
        <v>9619.0</v>
      </c>
      <c r="C9622" s="78" t="str">
        <f>VLOOKUP(G9622,[1]Macrodata_CCF!$A$3:$D$55,4,FALSE)</f>
        <v>#ERROR!</v>
      </c>
      <c r="E9622" s="79" t="str">
        <f>VLOOKUP(G9622,[1]Macrodata_CCF!$A$3:$B$55,2,FALSE)</f>
        <v>#ERROR!</v>
      </c>
      <c r="F9622" s="78">
        <v>0.0</v>
      </c>
      <c r="G9622" s="80">
        <v>19.0</v>
      </c>
      <c r="H9622" s="81">
        <v>0.0</v>
      </c>
      <c r="I9622" s="81">
        <v>940000.0</v>
      </c>
      <c r="J9622" s="81">
        <v>0.0</v>
      </c>
      <c r="K9622" s="81">
        <v>940000.0</v>
      </c>
      <c r="L9622" s="82">
        <v>0.0</v>
      </c>
      <c r="N9622" s="83">
        <f t="shared" si="1"/>
        <v>0</v>
      </c>
      <c r="O9622" s="83">
        <f t="shared" si="2"/>
        <v>0</v>
      </c>
      <c r="Q9622" s="83">
        <f t="shared" si="3"/>
        <v>1</v>
      </c>
      <c r="R9622" s="83">
        <f t="shared" si="4"/>
        <v>0</v>
      </c>
      <c r="S9622" s="83" t="b">
        <f t="shared" si="5"/>
        <v>0</v>
      </c>
      <c r="T9622" s="72"/>
      <c r="U9622" s="72"/>
      <c r="V9622" s="72"/>
      <c r="W9622" s="72"/>
      <c r="X9622" s="72"/>
      <c r="Y9622" s="72"/>
      <c r="Z9622" s="72"/>
      <c r="AA9622" s="72"/>
      <c r="AB9622" s="72"/>
      <c r="AC9622" s="72"/>
      <c r="AD9622" s="72"/>
      <c r="AE9622" s="72"/>
      <c r="AF9622" s="72"/>
      <c r="AG9622" s="72"/>
      <c r="AH9622" s="72"/>
      <c r="AI9622" s="72"/>
      <c r="AJ9622" s="72"/>
      <c r="AK9622" s="72"/>
    </row>
    <row r="9623" ht="14.25" customHeight="1">
      <c r="A9623" s="78">
        <v>9620.0</v>
      </c>
      <c r="C9623" s="78" t="str">
        <f>VLOOKUP(G9623,[1]Macrodata_CCF!$A$3:$D$55,4,FALSE)</f>
        <v>#ERROR!</v>
      </c>
      <c r="E9623" s="79" t="str">
        <f>VLOOKUP(G9623,[1]Macrodata_CCF!$A$3:$B$55,2,FALSE)</f>
        <v>#ERROR!</v>
      </c>
      <c r="F9623" s="78">
        <v>1.0</v>
      </c>
      <c r="G9623" s="80">
        <v>27.0</v>
      </c>
      <c r="H9623" s="81">
        <v>487325.0</v>
      </c>
      <c r="I9623" s="81">
        <v>600000.0</v>
      </c>
      <c r="J9623" s="81">
        <v>534650.0</v>
      </c>
      <c r="K9623" s="81">
        <v>1080000.0</v>
      </c>
      <c r="L9623" s="82">
        <v>0.4200133126248058</v>
      </c>
      <c r="N9623" s="83">
        <f t="shared" si="1"/>
        <v>0.4200133126</v>
      </c>
      <c r="O9623" s="83">
        <f t="shared" si="2"/>
        <v>0.4200133126</v>
      </c>
      <c r="Q9623" s="83">
        <f t="shared" si="3"/>
        <v>0.1877916667</v>
      </c>
      <c r="R9623" s="83">
        <f t="shared" si="4"/>
        <v>0.4200133126</v>
      </c>
      <c r="S9623" s="83" t="b">
        <f t="shared" si="5"/>
        <v>0</v>
      </c>
      <c r="T9623" s="72"/>
      <c r="U9623" s="72"/>
      <c r="V9623" s="72"/>
      <c r="W9623" s="72"/>
      <c r="X9623" s="72"/>
      <c r="Y9623" s="72"/>
      <c r="Z9623" s="72"/>
      <c r="AA9623" s="72"/>
      <c r="AB9623" s="72"/>
      <c r="AC9623" s="72"/>
      <c r="AD9623" s="72"/>
      <c r="AE9623" s="72"/>
      <c r="AF9623" s="72"/>
      <c r="AG9623" s="72"/>
      <c r="AH9623" s="72"/>
      <c r="AI9623" s="72"/>
      <c r="AJ9623" s="72"/>
      <c r="AK9623" s="72"/>
    </row>
    <row r="9624" ht="14.25" customHeight="1">
      <c r="A9624" s="78">
        <v>9621.0</v>
      </c>
      <c r="C9624" s="78" t="str">
        <f>VLOOKUP(G9624,[1]Macrodata_CCF!$A$3:$D$55,4,FALSE)</f>
        <v>#ERROR!</v>
      </c>
      <c r="E9624" s="79" t="str">
        <f>VLOOKUP(G9624,[1]Macrodata_CCF!$A$3:$B$55,2,FALSE)</f>
        <v>#ERROR!</v>
      </c>
      <c r="F9624" s="78">
        <v>0.0</v>
      </c>
      <c r="G9624" s="80">
        <v>49.0</v>
      </c>
      <c r="H9624" s="81">
        <v>47310.0</v>
      </c>
      <c r="I9624" s="81">
        <v>70000.0</v>
      </c>
      <c r="J9624" s="81">
        <v>49125.0</v>
      </c>
      <c r="K9624" s="81">
        <v>105000.0</v>
      </c>
      <c r="L9624" s="82">
        <v>0.07999118554429265</v>
      </c>
      <c r="N9624" s="83">
        <f t="shared" si="1"/>
        <v>0.07999118554</v>
      </c>
      <c r="O9624" s="83">
        <f t="shared" si="2"/>
        <v>0.07999118554</v>
      </c>
      <c r="Q9624" s="83">
        <f t="shared" si="3"/>
        <v>0.3241428571</v>
      </c>
      <c r="R9624" s="83">
        <f t="shared" si="4"/>
        <v>0.07999118554</v>
      </c>
      <c r="S9624" s="83" t="b">
        <f t="shared" si="5"/>
        <v>0</v>
      </c>
      <c r="T9624" s="72"/>
      <c r="U9624" s="72"/>
      <c r="V9624" s="72"/>
      <c r="W9624" s="72"/>
      <c r="X9624" s="72"/>
      <c r="Y9624" s="72"/>
      <c r="Z9624" s="72"/>
      <c r="AA9624" s="72"/>
      <c r="AB9624" s="72"/>
      <c r="AC9624" s="72"/>
      <c r="AD9624" s="72"/>
      <c r="AE9624" s="72"/>
      <c r="AF9624" s="72"/>
      <c r="AG9624" s="72"/>
      <c r="AH9624" s="72"/>
      <c r="AI9624" s="72"/>
      <c r="AJ9624" s="72"/>
      <c r="AK9624" s="72"/>
    </row>
    <row r="9625" ht="14.25" customHeight="1">
      <c r="A9625" s="78">
        <v>9622.0</v>
      </c>
      <c r="C9625" s="78" t="str">
        <f>VLOOKUP(G9625,[1]Macrodata_CCF!$A$3:$D$55,4,FALSE)</f>
        <v>#ERROR!</v>
      </c>
      <c r="E9625" s="79" t="str">
        <f>VLOOKUP(G9625,[1]Macrodata_CCF!$A$3:$B$55,2,FALSE)</f>
        <v>#ERROR!</v>
      </c>
      <c r="F9625" s="78">
        <v>0.0</v>
      </c>
      <c r="G9625" s="80">
        <v>11.0</v>
      </c>
      <c r="H9625" s="81">
        <v>450950.0</v>
      </c>
      <c r="I9625" s="81">
        <v>490000.0</v>
      </c>
      <c r="J9625" s="81">
        <v>456415.0</v>
      </c>
      <c r="K9625" s="81">
        <v>490000.0</v>
      </c>
      <c r="L9625" s="82">
        <v>0.1399487836107554</v>
      </c>
      <c r="N9625" s="83">
        <f t="shared" si="1"/>
        <v>0.1399487836</v>
      </c>
      <c r="O9625" s="83">
        <f t="shared" si="2"/>
        <v>0.1399487836</v>
      </c>
      <c r="Q9625" s="83">
        <f t="shared" si="3"/>
        <v>0.07969387755</v>
      </c>
      <c r="R9625" s="83">
        <f t="shared" si="4"/>
        <v>0.01115306122</v>
      </c>
      <c r="S9625" s="83" t="b">
        <f t="shared" si="5"/>
        <v>0</v>
      </c>
      <c r="T9625" s="72"/>
      <c r="U9625" s="72"/>
      <c r="V9625" s="72"/>
      <c r="W9625" s="72"/>
      <c r="X9625" s="72"/>
      <c r="Y9625" s="72"/>
      <c r="Z9625" s="72"/>
      <c r="AA9625" s="72"/>
      <c r="AB9625" s="72"/>
      <c r="AC9625" s="72"/>
      <c r="AD9625" s="72"/>
      <c r="AE9625" s="72"/>
      <c r="AF9625" s="72"/>
      <c r="AG9625" s="72"/>
      <c r="AH9625" s="72"/>
      <c r="AI9625" s="72"/>
      <c r="AJ9625" s="72"/>
      <c r="AK9625" s="72"/>
    </row>
    <row r="9626" ht="14.25" customHeight="1">
      <c r="A9626" s="78">
        <v>9623.0</v>
      </c>
      <c r="C9626" s="78" t="str">
        <f>VLOOKUP(G9626,[1]Macrodata_CCF!$A$3:$D$55,4,FALSE)</f>
        <v>#ERROR!</v>
      </c>
      <c r="E9626" s="79" t="str">
        <f>VLOOKUP(G9626,[1]Macrodata_CCF!$A$3:$B$55,2,FALSE)</f>
        <v>#ERROR!</v>
      </c>
      <c r="F9626" s="78">
        <v>0.0</v>
      </c>
      <c r="G9626" s="80">
        <v>27.0</v>
      </c>
      <c r="H9626" s="81">
        <v>157965.0</v>
      </c>
      <c r="I9626" s="81">
        <v>580000.0</v>
      </c>
      <c r="J9626" s="81">
        <v>31355.0</v>
      </c>
      <c r="K9626" s="81">
        <v>580000.0</v>
      </c>
      <c r="L9626" s="82">
        <v>-0.2999988152641369</v>
      </c>
      <c r="N9626" s="83">
        <f t="shared" si="1"/>
        <v>-0.2999988153</v>
      </c>
      <c r="O9626" s="83">
        <f t="shared" si="2"/>
        <v>0</v>
      </c>
      <c r="Q9626" s="83">
        <f t="shared" si="3"/>
        <v>0.7276465517</v>
      </c>
      <c r="R9626" s="83">
        <f t="shared" si="4"/>
        <v>-0.2999988153</v>
      </c>
      <c r="S9626" s="83" t="b">
        <f t="shared" si="5"/>
        <v>0</v>
      </c>
      <c r="T9626" s="72"/>
      <c r="U9626" s="72"/>
      <c r="V9626" s="72"/>
      <c r="W9626" s="72"/>
      <c r="X9626" s="72"/>
      <c r="Y9626" s="72"/>
      <c r="Z9626" s="72"/>
      <c r="AA9626" s="72"/>
      <c r="AB9626" s="72"/>
      <c r="AC9626" s="72"/>
      <c r="AD9626" s="72"/>
      <c r="AE9626" s="72"/>
      <c r="AF9626" s="72"/>
      <c r="AG9626" s="72"/>
      <c r="AH9626" s="72"/>
      <c r="AI9626" s="72"/>
      <c r="AJ9626" s="72"/>
      <c r="AK9626" s="72"/>
    </row>
    <row r="9627" ht="14.25" customHeight="1">
      <c r="A9627" s="78">
        <v>9624.0</v>
      </c>
      <c r="C9627" s="78" t="str">
        <f>VLOOKUP(G9627,[1]Macrodata_CCF!$A$3:$D$55,4,FALSE)</f>
        <v>#ERROR!</v>
      </c>
      <c r="E9627" s="79" t="str">
        <f>VLOOKUP(G9627,[1]Macrodata_CCF!$A$3:$B$55,2,FALSE)</f>
        <v>#ERROR!</v>
      </c>
      <c r="F9627" s="78">
        <v>0.0</v>
      </c>
      <c r="G9627" s="80">
        <v>22.0</v>
      </c>
      <c r="H9627" s="81">
        <v>392135.0</v>
      </c>
      <c r="I9627" s="81">
        <v>540000.0</v>
      </c>
      <c r="J9627" s="81">
        <v>417270.0</v>
      </c>
      <c r="K9627" s="81">
        <v>810000.0</v>
      </c>
      <c r="L9627" s="82">
        <v>0.1699861360024346</v>
      </c>
      <c r="N9627" s="83">
        <f t="shared" si="1"/>
        <v>0.169986136</v>
      </c>
      <c r="O9627" s="83">
        <f t="shared" si="2"/>
        <v>0.169986136</v>
      </c>
      <c r="Q9627" s="83">
        <f t="shared" si="3"/>
        <v>0.2738240741</v>
      </c>
      <c r="R9627" s="83">
        <f t="shared" si="4"/>
        <v>0.169986136</v>
      </c>
      <c r="S9627" s="83" t="b">
        <f t="shared" si="5"/>
        <v>0</v>
      </c>
      <c r="T9627" s="72"/>
      <c r="U9627" s="72"/>
      <c r="V9627" s="72"/>
      <c r="W9627" s="72"/>
      <c r="X9627" s="72"/>
      <c r="Y9627" s="72"/>
      <c r="Z9627" s="72"/>
      <c r="AA9627" s="72"/>
      <c r="AB9627" s="72"/>
      <c r="AC9627" s="72"/>
      <c r="AD9627" s="72"/>
      <c r="AE9627" s="72"/>
      <c r="AF9627" s="72"/>
      <c r="AG9627" s="72"/>
      <c r="AH9627" s="72"/>
      <c r="AI9627" s="72"/>
      <c r="AJ9627" s="72"/>
      <c r="AK9627" s="72"/>
    </row>
    <row r="9628" ht="14.25" customHeight="1">
      <c r="A9628" s="78">
        <v>9625.0</v>
      </c>
      <c r="C9628" s="78" t="str">
        <f>VLOOKUP(G9628,[1]Macrodata_CCF!$A$3:$D$55,4,FALSE)</f>
        <v>#ERROR!</v>
      </c>
      <c r="E9628" s="79" t="str">
        <f>VLOOKUP(G9628,[1]Macrodata_CCF!$A$3:$B$55,2,FALSE)</f>
        <v>#ERROR!</v>
      </c>
      <c r="F9628" s="78">
        <v>0.0</v>
      </c>
      <c r="G9628" s="80">
        <v>3.0</v>
      </c>
      <c r="H9628" s="81">
        <v>214795.0</v>
      </c>
      <c r="I9628" s="81">
        <v>620000.0</v>
      </c>
      <c r="J9628" s="81">
        <v>149960.0</v>
      </c>
      <c r="K9628" s="81">
        <v>620000.0</v>
      </c>
      <c r="L9628" s="82">
        <v>-0.1600054293505756</v>
      </c>
      <c r="N9628" s="83">
        <f t="shared" si="1"/>
        <v>-0.1600054294</v>
      </c>
      <c r="O9628" s="83">
        <f t="shared" si="2"/>
        <v>0</v>
      </c>
      <c r="Q9628" s="83">
        <f t="shared" si="3"/>
        <v>0.6535564516</v>
      </c>
      <c r="R9628" s="83">
        <f t="shared" si="4"/>
        <v>-0.1600054294</v>
      </c>
      <c r="S9628" s="83" t="b">
        <f t="shared" si="5"/>
        <v>0</v>
      </c>
      <c r="T9628" s="72"/>
      <c r="U9628" s="72"/>
      <c r="V9628" s="72"/>
      <c r="W9628" s="72"/>
      <c r="X9628" s="72"/>
      <c r="Y9628" s="72"/>
      <c r="Z9628" s="72"/>
      <c r="AA9628" s="72"/>
      <c r="AB9628" s="72"/>
      <c r="AC9628" s="72"/>
      <c r="AD9628" s="72"/>
      <c r="AE9628" s="72"/>
      <c r="AF9628" s="72"/>
      <c r="AG9628" s="72"/>
      <c r="AH9628" s="72"/>
      <c r="AI9628" s="72"/>
      <c r="AJ9628" s="72"/>
      <c r="AK9628" s="72"/>
    </row>
    <row r="9629" ht="14.25" customHeight="1">
      <c r="A9629" s="78">
        <v>9626.0</v>
      </c>
      <c r="C9629" s="78" t="str">
        <f>VLOOKUP(G9629,[1]Macrodata_CCF!$A$3:$D$55,4,FALSE)</f>
        <v>#ERROR!</v>
      </c>
      <c r="E9629" s="79" t="str">
        <f>VLOOKUP(G9629,[1]Macrodata_CCF!$A$3:$B$55,2,FALSE)</f>
        <v>#ERROR!</v>
      </c>
      <c r="F9629" s="78">
        <v>0.0</v>
      </c>
      <c r="G9629" s="80">
        <v>52.0</v>
      </c>
      <c r="H9629" s="81">
        <v>0.0</v>
      </c>
      <c r="I9629" s="81">
        <v>810000.0</v>
      </c>
      <c r="J9629" s="81">
        <v>97200.0</v>
      </c>
      <c r="K9629" s="81">
        <v>810000.0</v>
      </c>
      <c r="L9629" s="82">
        <v>0.12</v>
      </c>
      <c r="N9629" s="83">
        <f t="shared" si="1"/>
        <v>0.12</v>
      </c>
      <c r="O9629" s="83">
        <f t="shared" si="2"/>
        <v>0.12</v>
      </c>
      <c r="Q9629" s="83">
        <f t="shared" si="3"/>
        <v>1</v>
      </c>
      <c r="R9629" s="83">
        <f t="shared" si="4"/>
        <v>0.12</v>
      </c>
      <c r="S9629" s="83" t="b">
        <f t="shared" si="5"/>
        <v>0</v>
      </c>
      <c r="T9629" s="72"/>
      <c r="U9629" s="72"/>
      <c r="V9629" s="72"/>
      <c r="W9629" s="72"/>
      <c r="X9629" s="72"/>
      <c r="Y9629" s="72"/>
      <c r="Z9629" s="72"/>
      <c r="AA9629" s="72"/>
      <c r="AB9629" s="72"/>
      <c r="AC9629" s="72"/>
      <c r="AD9629" s="72"/>
      <c r="AE9629" s="72"/>
      <c r="AF9629" s="72"/>
      <c r="AG9629" s="72"/>
      <c r="AH9629" s="72"/>
      <c r="AI9629" s="72"/>
      <c r="AJ9629" s="72"/>
      <c r="AK9629" s="72"/>
    </row>
    <row r="9630" ht="14.25" customHeight="1">
      <c r="A9630" s="78">
        <v>9627.0</v>
      </c>
      <c r="C9630" s="78" t="str">
        <f>VLOOKUP(G9630,[1]Macrodata_CCF!$A$3:$D$55,4,FALSE)</f>
        <v>#ERROR!</v>
      </c>
      <c r="E9630" s="79" t="str">
        <f>VLOOKUP(G9630,[1]Macrodata_CCF!$A$3:$B$55,2,FALSE)</f>
        <v>#ERROR!</v>
      </c>
      <c r="F9630" s="78">
        <v>0.0</v>
      </c>
      <c r="G9630" s="80">
        <v>50.0</v>
      </c>
      <c r="H9630" s="81">
        <v>345780.0</v>
      </c>
      <c r="I9630" s="81">
        <v>740000.0</v>
      </c>
      <c r="J9630" s="81">
        <v>385200.0</v>
      </c>
      <c r="K9630" s="81">
        <v>1332000.0</v>
      </c>
      <c r="L9630" s="82">
        <v>0.09999492669068033</v>
      </c>
      <c r="N9630" s="83">
        <f t="shared" si="1"/>
        <v>0.09999492669</v>
      </c>
      <c r="O9630" s="83">
        <f t="shared" si="2"/>
        <v>0.09999492669</v>
      </c>
      <c r="Q9630" s="83">
        <f t="shared" si="3"/>
        <v>0.5327297297</v>
      </c>
      <c r="R9630" s="83">
        <f t="shared" si="4"/>
        <v>0.09999492669</v>
      </c>
      <c r="S9630" s="83" t="b">
        <f t="shared" si="5"/>
        <v>0</v>
      </c>
      <c r="T9630" s="72"/>
      <c r="U9630" s="72"/>
      <c r="V9630" s="72"/>
      <c r="W9630" s="72"/>
      <c r="X9630" s="72"/>
      <c r="Y9630" s="72"/>
      <c r="Z9630" s="72"/>
      <c r="AA9630" s="72"/>
      <c r="AB9630" s="72"/>
      <c r="AC9630" s="72"/>
      <c r="AD9630" s="72"/>
      <c r="AE9630" s="72"/>
      <c r="AF9630" s="72"/>
      <c r="AG9630" s="72"/>
      <c r="AH9630" s="72"/>
      <c r="AI9630" s="72"/>
      <c r="AJ9630" s="72"/>
      <c r="AK9630" s="72"/>
    </row>
    <row r="9631" ht="14.25" customHeight="1">
      <c r="A9631" s="78">
        <v>9628.0</v>
      </c>
      <c r="C9631" s="78" t="str">
        <f>VLOOKUP(G9631,[1]Macrodata_CCF!$A$3:$D$55,4,FALSE)</f>
        <v>#ERROR!</v>
      </c>
      <c r="E9631" s="79" t="str">
        <f>VLOOKUP(G9631,[1]Macrodata_CCF!$A$3:$B$55,2,FALSE)</f>
        <v>#ERROR!</v>
      </c>
      <c r="F9631" s="78">
        <v>0.0</v>
      </c>
      <c r="G9631" s="80">
        <v>53.0</v>
      </c>
      <c r="H9631" s="81">
        <v>119415.0</v>
      </c>
      <c r="I9631" s="81">
        <v>440000.0</v>
      </c>
      <c r="J9631" s="81">
        <v>148270.0</v>
      </c>
      <c r="K9631" s="81">
        <v>704000.0</v>
      </c>
      <c r="L9631" s="82">
        <v>0.09000733034920536</v>
      </c>
      <c r="N9631" s="83">
        <f t="shared" si="1"/>
        <v>0.09000733035</v>
      </c>
      <c r="O9631" s="83">
        <f t="shared" si="2"/>
        <v>0.09000733035</v>
      </c>
      <c r="Q9631" s="83">
        <f t="shared" si="3"/>
        <v>0.7286022727</v>
      </c>
      <c r="R9631" s="83">
        <f t="shared" si="4"/>
        <v>0.09000733035</v>
      </c>
      <c r="S9631" s="83" t="b">
        <f t="shared" si="5"/>
        <v>0</v>
      </c>
      <c r="T9631" s="72"/>
      <c r="U9631" s="72"/>
      <c r="V9631" s="72"/>
      <c r="W9631" s="72"/>
      <c r="X9631" s="72"/>
      <c r="Y9631" s="72"/>
      <c r="Z9631" s="72"/>
      <c r="AA9631" s="72"/>
      <c r="AB9631" s="72"/>
      <c r="AC9631" s="72"/>
      <c r="AD9631" s="72"/>
      <c r="AE9631" s="72"/>
      <c r="AF9631" s="72"/>
      <c r="AG9631" s="72"/>
      <c r="AH9631" s="72"/>
      <c r="AI9631" s="72"/>
      <c r="AJ9631" s="72"/>
      <c r="AK9631" s="72"/>
    </row>
    <row r="9632" ht="14.25" customHeight="1">
      <c r="A9632" s="78">
        <v>9629.0</v>
      </c>
      <c r="C9632" s="78" t="str">
        <f>VLOOKUP(G9632,[1]Macrodata_CCF!$A$3:$D$55,4,FALSE)</f>
        <v>#ERROR!</v>
      </c>
      <c r="E9632" s="79" t="str">
        <f>VLOOKUP(G9632,[1]Macrodata_CCF!$A$3:$B$55,2,FALSE)</f>
        <v>#ERROR!</v>
      </c>
      <c r="F9632" s="78">
        <v>0.0</v>
      </c>
      <c r="G9632" s="80">
        <v>17.0</v>
      </c>
      <c r="H9632" s="81">
        <v>170710.0</v>
      </c>
      <c r="I9632" s="81">
        <v>690000.0</v>
      </c>
      <c r="J9632" s="81">
        <v>264180.0</v>
      </c>
      <c r="K9632" s="81">
        <v>690000.0</v>
      </c>
      <c r="L9632" s="82">
        <v>0.1799957634462439</v>
      </c>
      <c r="N9632" s="83">
        <f t="shared" si="1"/>
        <v>0.1799957634</v>
      </c>
      <c r="O9632" s="83">
        <f t="shared" si="2"/>
        <v>0.1799957634</v>
      </c>
      <c r="Q9632" s="83">
        <f t="shared" si="3"/>
        <v>0.7525942029</v>
      </c>
      <c r="R9632" s="83">
        <f t="shared" si="4"/>
        <v>0.1799957634</v>
      </c>
      <c r="S9632" s="83" t="b">
        <f t="shared" si="5"/>
        <v>0</v>
      </c>
      <c r="T9632" s="72"/>
      <c r="U9632" s="72"/>
      <c r="V9632" s="72"/>
      <c r="W9632" s="72"/>
      <c r="X9632" s="72"/>
      <c r="Y9632" s="72"/>
      <c r="Z9632" s="72"/>
      <c r="AA9632" s="72"/>
      <c r="AB9632" s="72"/>
      <c r="AC9632" s="72"/>
      <c r="AD9632" s="72"/>
      <c r="AE9632" s="72"/>
      <c r="AF9632" s="72"/>
      <c r="AG9632" s="72"/>
      <c r="AH9632" s="72"/>
      <c r="AI9632" s="72"/>
      <c r="AJ9632" s="72"/>
      <c r="AK9632" s="72"/>
    </row>
    <row r="9633" ht="14.25" customHeight="1">
      <c r="A9633" s="78">
        <v>9630.0</v>
      </c>
      <c r="C9633" s="78" t="str">
        <f>VLOOKUP(G9633,[1]Macrodata_CCF!$A$3:$D$55,4,FALSE)</f>
        <v>#ERROR!</v>
      </c>
      <c r="E9633" s="79" t="str">
        <f>VLOOKUP(G9633,[1]Macrodata_CCF!$A$3:$B$55,2,FALSE)</f>
        <v>#ERROR!</v>
      </c>
      <c r="F9633" s="78">
        <v>0.0</v>
      </c>
      <c r="G9633" s="80">
        <v>20.0</v>
      </c>
      <c r="H9633" s="81">
        <v>485950.0</v>
      </c>
      <c r="I9633" s="81">
        <v>560000.0</v>
      </c>
      <c r="J9633" s="81">
        <v>498540.0</v>
      </c>
      <c r="K9633" s="81">
        <v>560000.0</v>
      </c>
      <c r="L9633" s="82">
        <v>0.1700202565833896</v>
      </c>
      <c r="N9633" s="83">
        <f t="shared" si="1"/>
        <v>0.1700202566</v>
      </c>
      <c r="O9633" s="83">
        <f t="shared" si="2"/>
        <v>0.1700202566</v>
      </c>
      <c r="Q9633" s="83">
        <f t="shared" si="3"/>
        <v>0.1322321429</v>
      </c>
      <c r="R9633" s="83">
        <f t="shared" si="4"/>
        <v>0.1700202566</v>
      </c>
      <c r="S9633" s="83" t="b">
        <f t="shared" si="5"/>
        <v>0</v>
      </c>
      <c r="T9633" s="72"/>
      <c r="U9633" s="72"/>
      <c r="V9633" s="72"/>
      <c r="W9633" s="72"/>
      <c r="X9633" s="72"/>
      <c r="Y9633" s="72"/>
      <c r="Z9633" s="72"/>
      <c r="AA9633" s="72"/>
      <c r="AB9633" s="72"/>
      <c r="AC9633" s="72"/>
      <c r="AD9633" s="72"/>
      <c r="AE9633" s="72"/>
      <c r="AF9633" s="72"/>
      <c r="AG9633" s="72"/>
      <c r="AH9633" s="72"/>
      <c r="AI9633" s="72"/>
      <c r="AJ9633" s="72"/>
      <c r="AK9633" s="72"/>
    </row>
    <row r="9634" ht="14.25" customHeight="1">
      <c r="A9634" s="78">
        <v>9631.0</v>
      </c>
      <c r="C9634" s="78" t="str">
        <f>VLOOKUP(G9634,[1]Macrodata_CCF!$A$3:$D$55,4,FALSE)</f>
        <v>#ERROR!</v>
      </c>
      <c r="E9634" s="79" t="str">
        <f>VLOOKUP(G9634,[1]Macrodata_CCF!$A$3:$B$55,2,FALSE)</f>
        <v>#ERROR!</v>
      </c>
      <c r="F9634" s="78">
        <v>0.0</v>
      </c>
      <c r="G9634" s="80">
        <v>7.0</v>
      </c>
      <c r="H9634" s="81">
        <v>91205.0</v>
      </c>
      <c r="I9634" s="81">
        <v>180000.0</v>
      </c>
      <c r="J9634" s="81">
        <v>123170.0</v>
      </c>
      <c r="K9634" s="81">
        <v>252000.0</v>
      </c>
      <c r="L9634" s="82">
        <v>0.3599864857255476</v>
      </c>
      <c r="N9634" s="83">
        <f t="shared" si="1"/>
        <v>0.3599864857</v>
      </c>
      <c r="O9634" s="83">
        <f t="shared" si="2"/>
        <v>0.3599864857</v>
      </c>
      <c r="Q9634" s="83">
        <f t="shared" si="3"/>
        <v>0.4933055556</v>
      </c>
      <c r="R9634" s="83">
        <f t="shared" si="4"/>
        <v>0.3599864857</v>
      </c>
      <c r="S9634" s="83" t="b">
        <f t="shared" si="5"/>
        <v>0</v>
      </c>
      <c r="T9634" s="72"/>
      <c r="U9634" s="72"/>
      <c r="V9634" s="72"/>
      <c r="W9634" s="72"/>
      <c r="X9634" s="72"/>
      <c r="Y9634" s="72"/>
      <c r="Z9634" s="72"/>
      <c r="AA9634" s="72"/>
      <c r="AB9634" s="72"/>
      <c r="AC9634" s="72"/>
      <c r="AD9634" s="72"/>
      <c r="AE9634" s="72"/>
      <c r="AF9634" s="72"/>
      <c r="AG9634" s="72"/>
      <c r="AH9634" s="72"/>
      <c r="AI9634" s="72"/>
      <c r="AJ9634" s="72"/>
      <c r="AK9634" s="72"/>
    </row>
    <row r="9635" ht="14.25" customHeight="1">
      <c r="A9635" s="78">
        <v>9632.0</v>
      </c>
      <c r="C9635" s="78" t="str">
        <f>VLOOKUP(G9635,[1]Macrodata_CCF!$A$3:$D$55,4,FALSE)</f>
        <v>#ERROR!</v>
      </c>
      <c r="E9635" s="79" t="str">
        <f>VLOOKUP(G9635,[1]Macrodata_CCF!$A$3:$B$55,2,FALSE)</f>
        <v>#ERROR!</v>
      </c>
      <c r="F9635" s="78">
        <v>0.0</v>
      </c>
      <c r="G9635" s="80">
        <v>46.0</v>
      </c>
      <c r="H9635" s="81">
        <v>336505.0</v>
      </c>
      <c r="I9635" s="81">
        <v>370000.0</v>
      </c>
      <c r="J9635" s="81">
        <v>343205.0</v>
      </c>
      <c r="K9635" s="81">
        <v>370000.0</v>
      </c>
      <c r="L9635" s="82">
        <v>0.200029855202269</v>
      </c>
      <c r="N9635" s="83">
        <f t="shared" si="1"/>
        <v>0.2000298552</v>
      </c>
      <c r="O9635" s="83">
        <f t="shared" si="2"/>
        <v>0.2000298552</v>
      </c>
      <c r="Q9635" s="83">
        <f t="shared" si="3"/>
        <v>0.09052702703</v>
      </c>
      <c r="R9635" s="83">
        <f t="shared" si="4"/>
        <v>0.01810810811</v>
      </c>
      <c r="S9635" s="83" t="b">
        <f t="shared" si="5"/>
        <v>0</v>
      </c>
      <c r="T9635" s="72"/>
      <c r="U9635" s="72"/>
      <c r="V9635" s="72"/>
      <c r="W9635" s="72"/>
      <c r="X9635" s="72"/>
      <c r="Y9635" s="72"/>
      <c r="Z9635" s="72"/>
      <c r="AA9635" s="72"/>
      <c r="AB9635" s="72"/>
      <c r="AC9635" s="72"/>
      <c r="AD9635" s="72"/>
      <c r="AE9635" s="72"/>
      <c r="AF9635" s="72"/>
      <c r="AG9635" s="72"/>
      <c r="AH9635" s="72"/>
      <c r="AI9635" s="72"/>
      <c r="AJ9635" s="72"/>
      <c r="AK9635" s="72"/>
    </row>
    <row r="9636" ht="14.25" customHeight="1">
      <c r="A9636" s="78">
        <v>9633.0</v>
      </c>
      <c r="C9636" s="78" t="str">
        <f>VLOOKUP(G9636,[1]Macrodata_CCF!$A$3:$D$55,4,FALSE)</f>
        <v>#ERROR!</v>
      </c>
      <c r="E9636" s="79" t="str">
        <f>VLOOKUP(G9636,[1]Macrodata_CCF!$A$3:$B$55,2,FALSE)</f>
        <v>#ERROR!</v>
      </c>
      <c r="F9636" s="78">
        <v>0.0</v>
      </c>
      <c r="G9636" s="80">
        <v>43.0</v>
      </c>
      <c r="H9636" s="81">
        <v>0.0</v>
      </c>
      <c r="I9636" s="81">
        <v>570000.0</v>
      </c>
      <c r="J9636" s="81">
        <v>96900.0</v>
      </c>
      <c r="K9636" s="81">
        <v>570000.0</v>
      </c>
      <c r="L9636" s="82">
        <v>0.17</v>
      </c>
      <c r="N9636" s="83">
        <f t="shared" si="1"/>
        <v>0.17</v>
      </c>
      <c r="O9636" s="83">
        <f t="shared" si="2"/>
        <v>0.17</v>
      </c>
      <c r="Q9636" s="83">
        <f t="shared" si="3"/>
        <v>1</v>
      </c>
      <c r="R9636" s="83">
        <f t="shared" si="4"/>
        <v>0.17</v>
      </c>
      <c r="S9636" s="83" t="b">
        <f t="shared" si="5"/>
        <v>0</v>
      </c>
      <c r="T9636" s="72"/>
      <c r="U9636" s="72"/>
      <c r="V9636" s="72"/>
      <c r="W9636" s="72"/>
      <c r="X9636" s="72"/>
      <c r="Y9636" s="72"/>
      <c r="Z9636" s="72"/>
      <c r="AA9636" s="72"/>
      <c r="AB9636" s="72"/>
      <c r="AC9636" s="72"/>
      <c r="AD9636" s="72"/>
      <c r="AE9636" s="72"/>
      <c r="AF9636" s="72"/>
      <c r="AG9636" s="72"/>
      <c r="AH9636" s="72"/>
      <c r="AI9636" s="72"/>
      <c r="AJ9636" s="72"/>
      <c r="AK9636" s="72"/>
    </row>
    <row r="9637" ht="14.25" customHeight="1">
      <c r="A9637" s="78">
        <v>9634.0</v>
      </c>
      <c r="C9637" s="78" t="str">
        <f>VLOOKUP(G9637,[1]Macrodata_CCF!$A$3:$D$55,4,FALSE)</f>
        <v>#ERROR!</v>
      </c>
      <c r="E9637" s="79" t="str">
        <f>VLOOKUP(G9637,[1]Macrodata_CCF!$A$3:$B$55,2,FALSE)</f>
        <v>#ERROR!</v>
      </c>
      <c r="F9637" s="78">
        <v>0.0</v>
      </c>
      <c r="G9637" s="80">
        <v>31.0</v>
      </c>
      <c r="H9637" s="81">
        <v>118930.0</v>
      </c>
      <c r="I9637" s="81">
        <v>480000.0</v>
      </c>
      <c r="J9637" s="81">
        <v>173090.0</v>
      </c>
      <c r="K9637" s="81">
        <v>480000.0</v>
      </c>
      <c r="L9637" s="82">
        <v>0.1499986152269643</v>
      </c>
      <c r="N9637" s="83">
        <f t="shared" si="1"/>
        <v>0.1499986152</v>
      </c>
      <c r="O9637" s="83">
        <f t="shared" si="2"/>
        <v>0.1499986152</v>
      </c>
      <c r="Q9637" s="83">
        <f t="shared" si="3"/>
        <v>0.7522291667</v>
      </c>
      <c r="R9637" s="83">
        <f t="shared" si="4"/>
        <v>0.1499986152</v>
      </c>
      <c r="S9637" s="83" t="b">
        <f t="shared" si="5"/>
        <v>0</v>
      </c>
      <c r="T9637" s="72"/>
      <c r="U9637" s="72"/>
      <c r="V9637" s="72"/>
      <c r="W9637" s="72"/>
      <c r="X9637" s="72"/>
      <c r="Y9637" s="72"/>
      <c r="Z9637" s="72"/>
      <c r="AA9637" s="72"/>
      <c r="AB9637" s="72"/>
      <c r="AC9637" s="72"/>
      <c r="AD9637" s="72"/>
      <c r="AE9637" s="72"/>
      <c r="AF9637" s="72"/>
      <c r="AG9637" s="72"/>
      <c r="AH9637" s="72"/>
      <c r="AI9637" s="72"/>
      <c r="AJ9637" s="72"/>
      <c r="AK9637" s="72"/>
    </row>
    <row r="9638" ht="14.25" customHeight="1">
      <c r="A9638" s="78">
        <v>9635.0</v>
      </c>
      <c r="C9638" s="78" t="str">
        <f>VLOOKUP(G9638,[1]Macrodata_CCF!$A$3:$D$55,4,FALSE)</f>
        <v>#ERROR!</v>
      </c>
      <c r="E9638" s="79" t="str">
        <f>VLOOKUP(G9638,[1]Macrodata_CCF!$A$3:$B$55,2,FALSE)</f>
        <v>#ERROR!</v>
      </c>
      <c r="F9638" s="78">
        <v>0.0</v>
      </c>
      <c r="G9638" s="80">
        <v>45.0</v>
      </c>
      <c r="H9638" s="81">
        <v>363440.0</v>
      </c>
      <c r="I9638" s="81">
        <v>510000.0</v>
      </c>
      <c r="J9638" s="81">
        <v>383960.0</v>
      </c>
      <c r="K9638" s="81">
        <v>510000.0</v>
      </c>
      <c r="L9638" s="82">
        <v>0.1400109170305677</v>
      </c>
      <c r="N9638" s="83">
        <f t="shared" si="1"/>
        <v>0.140010917</v>
      </c>
      <c r="O9638" s="83">
        <f t="shared" si="2"/>
        <v>0.140010917</v>
      </c>
      <c r="Q9638" s="83">
        <f t="shared" si="3"/>
        <v>0.287372549</v>
      </c>
      <c r="R9638" s="83">
        <f t="shared" si="4"/>
        <v>0.140010917</v>
      </c>
      <c r="S9638" s="83" t="b">
        <f t="shared" si="5"/>
        <v>0</v>
      </c>
      <c r="T9638" s="72"/>
      <c r="U9638" s="72"/>
      <c r="V9638" s="72"/>
      <c r="W9638" s="72"/>
      <c r="X9638" s="72"/>
      <c r="Y9638" s="72"/>
      <c r="Z9638" s="72"/>
      <c r="AA9638" s="72"/>
      <c r="AB9638" s="72"/>
      <c r="AC9638" s="72"/>
      <c r="AD9638" s="72"/>
      <c r="AE9638" s="72"/>
      <c r="AF9638" s="72"/>
      <c r="AG9638" s="72"/>
      <c r="AH9638" s="72"/>
      <c r="AI9638" s="72"/>
      <c r="AJ9638" s="72"/>
      <c r="AK9638" s="72"/>
    </row>
    <row r="9639" ht="14.25" customHeight="1">
      <c r="A9639" s="78">
        <v>9636.0</v>
      </c>
      <c r="C9639" s="78" t="str">
        <f>VLOOKUP(G9639,[1]Macrodata_CCF!$A$3:$D$55,4,FALSE)</f>
        <v>#ERROR!</v>
      </c>
      <c r="E9639" s="79" t="str">
        <f>VLOOKUP(G9639,[1]Macrodata_CCF!$A$3:$B$55,2,FALSE)</f>
        <v>#ERROR!</v>
      </c>
      <c r="F9639" s="78">
        <v>0.0</v>
      </c>
      <c r="G9639" s="80">
        <v>33.0</v>
      </c>
      <c r="H9639" s="81">
        <v>0.0</v>
      </c>
      <c r="I9639" s="81">
        <v>750000.0</v>
      </c>
      <c r="J9639" s="81">
        <v>765000.0</v>
      </c>
      <c r="K9639" s="81">
        <v>750000.0</v>
      </c>
      <c r="L9639" s="82">
        <v>1.02</v>
      </c>
      <c r="N9639" s="83">
        <f t="shared" si="1"/>
        <v>1.02</v>
      </c>
      <c r="O9639" s="83">
        <f t="shared" si="2"/>
        <v>1</v>
      </c>
      <c r="Q9639" s="83">
        <f t="shared" si="3"/>
        <v>1</v>
      </c>
      <c r="R9639" s="83">
        <f t="shared" si="4"/>
        <v>1.02</v>
      </c>
      <c r="S9639" s="83" t="b">
        <f t="shared" si="5"/>
        <v>0</v>
      </c>
      <c r="T9639" s="72"/>
      <c r="U9639" s="72"/>
      <c r="V9639" s="72"/>
      <c r="W9639" s="72"/>
      <c r="X9639" s="72"/>
      <c r="Y9639" s="72"/>
      <c r="Z9639" s="72"/>
      <c r="AA9639" s="72"/>
      <c r="AB9639" s="72"/>
      <c r="AC9639" s="72"/>
      <c r="AD9639" s="72"/>
      <c r="AE9639" s="72"/>
      <c r="AF9639" s="72"/>
      <c r="AG9639" s="72"/>
      <c r="AH9639" s="72"/>
      <c r="AI9639" s="72"/>
      <c r="AJ9639" s="72"/>
      <c r="AK9639" s="72"/>
    </row>
    <row r="9640" ht="14.25" customHeight="1">
      <c r="A9640" s="78">
        <v>9637.0</v>
      </c>
      <c r="C9640" s="78" t="str">
        <f>VLOOKUP(G9640,[1]Macrodata_CCF!$A$3:$D$55,4,FALSE)</f>
        <v>#ERROR!</v>
      </c>
      <c r="E9640" s="79" t="str">
        <f>VLOOKUP(G9640,[1]Macrodata_CCF!$A$3:$B$55,2,FALSE)</f>
        <v>#ERROR!</v>
      </c>
      <c r="F9640" s="78">
        <v>0.0</v>
      </c>
      <c r="G9640" s="80">
        <v>49.0</v>
      </c>
      <c r="H9640" s="81">
        <v>236210.0</v>
      </c>
      <c r="I9640" s="81">
        <v>500000.0</v>
      </c>
      <c r="J9640" s="81">
        <v>265225.0</v>
      </c>
      <c r="K9640" s="81">
        <v>650000.0</v>
      </c>
      <c r="L9640" s="82">
        <v>0.1099927973008833</v>
      </c>
      <c r="N9640" s="83">
        <f t="shared" si="1"/>
        <v>0.1099927973</v>
      </c>
      <c r="O9640" s="83">
        <f t="shared" si="2"/>
        <v>0.1099927973</v>
      </c>
      <c r="Q9640" s="83">
        <f t="shared" si="3"/>
        <v>0.52758</v>
      </c>
      <c r="R9640" s="83">
        <f t="shared" si="4"/>
        <v>0.1099927973</v>
      </c>
      <c r="S9640" s="83" t="b">
        <f t="shared" si="5"/>
        <v>0</v>
      </c>
      <c r="T9640" s="72"/>
      <c r="U9640" s="72"/>
      <c r="V9640" s="72"/>
      <c r="W9640" s="72"/>
      <c r="X9640" s="72"/>
      <c r="Y9640" s="72"/>
      <c r="Z9640" s="72"/>
      <c r="AA9640" s="72"/>
      <c r="AB9640" s="72"/>
      <c r="AC9640" s="72"/>
      <c r="AD9640" s="72"/>
      <c r="AE9640" s="72"/>
      <c r="AF9640" s="72"/>
      <c r="AG9640" s="72"/>
      <c r="AH9640" s="72"/>
      <c r="AI9640" s="72"/>
      <c r="AJ9640" s="72"/>
      <c r="AK9640" s="72"/>
    </row>
    <row r="9641" ht="14.25" customHeight="1">
      <c r="A9641" s="78">
        <v>9638.0</v>
      </c>
      <c r="C9641" s="78" t="str">
        <f>VLOOKUP(G9641,[1]Macrodata_CCF!$A$3:$D$55,4,FALSE)</f>
        <v>#ERROR!</v>
      </c>
      <c r="E9641" s="79" t="str">
        <f>VLOOKUP(G9641,[1]Macrodata_CCF!$A$3:$B$55,2,FALSE)</f>
        <v>#ERROR!</v>
      </c>
      <c r="F9641" s="78">
        <v>1.0</v>
      </c>
      <c r="G9641" s="80">
        <v>32.0</v>
      </c>
      <c r="H9641" s="81">
        <v>0.0</v>
      </c>
      <c r="I9641" s="81">
        <v>180000.0</v>
      </c>
      <c r="J9641" s="81">
        <v>99000.0</v>
      </c>
      <c r="K9641" s="81">
        <v>180000.0</v>
      </c>
      <c r="L9641" s="82">
        <v>0.55</v>
      </c>
      <c r="N9641" s="83">
        <f t="shared" si="1"/>
        <v>0.55</v>
      </c>
      <c r="O9641" s="83">
        <f t="shared" si="2"/>
        <v>0.55</v>
      </c>
      <c r="Q9641" s="83">
        <f t="shared" si="3"/>
        <v>1</v>
      </c>
      <c r="R9641" s="83">
        <f t="shared" si="4"/>
        <v>0.55</v>
      </c>
      <c r="S9641" s="83" t="b">
        <f t="shared" si="5"/>
        <v>0</v>
      </c>
      <c r="T9641" s="72"/>
      <c r="U9641" s="72"/>
      <c r="V9641" s="72"/>
      <c r="W9641" s="72"/>
      <c r="X9641" s="72"/>
      <c r="Y9641" s="72"/>
      <c r="Z9641" s="72"/>
      <c r="AA9641" s="72"/>
      <c r="AB9641" s="72"/>
      <c r="AC9641" s="72"/>
      <c r="AD9641" s="72"/>
      <c r="AE9641" s="72"/>
      <c r="AF9641" s="72"/>
      <c r="AG9641" s="72"/>
      <c r="AH9641" s="72"/>
      <c r="AI9641" s="72"/>
      <c r="AJ9641" s="72"/>
      <c r="AK9641" s="72"/>
    </row>
    <row r="9642" ht="14.25" customHeight="1">
      <c r="A9642" s="78">
        <v>9639.0</v>
      </c>
      <c r="C9642" s="78" t="str">
        <f>VLOOKUP(G9642,[1]Macrodata_CCF!$A$3:$D$55,4,FALSE)</f>
        <v>#ERROR!</v>
      </c>
      <c r="E9642" s="79" t="str">
        <f>VLOOKUP(G9642,[1]Macrodata_CCF!$A$3:$B$55,2,FALSE)</f>
        <v>#ERROR!</v>
      </c>
      <c r="F9642" s="78">
        <v>0.0</v>
      </c>
      <c r="G9642" s="80">
        <v>10.0</v>
      </c>
      <c r="H9642" s="81">
        <v>106065.0</v>
      </c>
      <c r="I9642" s="81">
        <v>450000.0</v>
      </c>
      <c r="J9642" s="81">
        <v>240200.0</v>
      </c>
      <c r="K9642" s="81">
        <v>450000.0</v>
      </c>
      <c r="L9642" s="82">
        <v>0.390001017634146</v>
      </c>
      <c r="N9642" s="83">
        <f t="shared" si="1"/>
        <v>0.3900010176</v>
      </c>
      <c r="O9642" s="83">
        <f t="shared" si="2"/>
        <v>0.3900010176</v>
      </c>
      <c r="Q9642" s="83">
        <f t="shared" si="3"/>
        <v>0.7643</v>
      </c>
      <c r="R9642" s="83">
        <f t="shared" si="4"/>
        <v>0.3900010176</v>
      </c>
      <c r="S9642" s="83" t="b">
        <f t="shared" si="5"/>
        <v>0</v>
      </c>
      <c r="T9642" s="72"/>
      <c r="U9642" s="72"/>
      <c r="V9642" s="72"/>
      <c r="W9642" s="72"/>
      <c r="X9642" s="72"/>
      <c r="Y9642" s="72"/>
      <c r="Z9642" s="72"/>
      <c r="AA9642" s="72"/>
      <c r="AB9642" s="72"/>
      <c r="AC9642" s="72"/>
      <c r="AD9642" s="72"/>
      <c r="AE9642" s="72"/>
      <c r="AF9642" s="72"/>
      <c r="AG9642" s="72"/>
      <c r="AH9642" s="72"/>
      <c r="AI9642" s="72"/>
      <c r="AJ9642" s="72"/>
      <c r="AK9642" s="72"/>
    </row>
    <row r="9643" ht="14.25" customHeight="1">
      <c r="A9643" s="78">
        <v>9640.0</v>
      </c>
      <c r="C9643" s="78" t="str">
        <f>VLOOKUP(G9643,[1]Macrodata_CCF!$A$3:$D$55,4,FALSE)</f>
        <v>#ERROR!</v>
      </c>
      <c r="E9643" s="79" t="str">
        <f>VLOOKUP(G9643,[1]Macrodata_CCF!$A$3:$B$55,2,FALSE)</f>
        <v>#ERROR!</v>
      </c>
      <c r="F9643" s="78">
        <v>0.0</v>
      </c>
      <c r="G9643" s="80">
        <v>31.0</v>
      </c>
      <c r="H9643" s="81">
        <v>424075.0</v>
      </c>
      <c r="I9643" s="81">
        <v>480000.0</v>
      </c>
      <c r="J9643" s="81">
        <v>434700.0</v>
      </c>
      <c r="K9643" s="81">
        <v>480000.0</v>
      </c>
      <c r="L9643" s="82">
        <v>0.1899865891819401</v>
      </c>
      <c r="N9643" s="83">
        <f t="shared" si="1"/>
        <v>0.1899865892</v>
      </c>
      <c r="O9643" s="83">
        <f t="shared" si="2"/>
        <v>0.1899865892</v>
      </c>
      <c r="Q9643" s="83">
        <f t="shared" si="3"/>
        <v>0.1165104167</v>
      </c>
      <c r="R9643" s="83">
        <f t="shared" si="4"/>
        <v>0.1899865892</v>
      </c>
      <c r="S9643" s="83" t="b">
        <f t="shared" si="5"/>
        <v>0</v>
      </c>
      <c r="T9643" s="72"/>
      <c r="U9643" s="72"/>
      <c r="V9643" s="72"/>
      <c r="W9643" s="72"/>
      <c r="X9643" s="72"/>
      <c r="Y9643" s="72"/>
      <c r="Z9643" s="72"/>
      <c r="AA9643" s="72"/>
      <c r="AB9643" s="72"/>
      <c r="AC9643" s="72"/>
      <c r="AD9643" s="72"/>
      <c r="AE9643" s="72"/>
      <c r="AF9643" s="72"/>
      <c r="AG9643" s="72"/>
      <c r="AH9643" s="72"/>
      <c r="AI9643" s="72"/>
      <c r="AJ9643" s="72"/>
      <c r="AK9643" s="72"/>
    </row>
    <row r="9644" ht="14.25" customHeight="1">
      <c r="A9644" s="78">
        <v>9641.0</v>
      </c>
      <c r="C9644" s="78" t="str">
        <f>VLOOKUP(G9644,[1]Macrodata_CCF!$A$3:$D$55,4,FALSE)</f>
        <v>#ERROR!</v>
      </c>
      <c r="E9644" s="79" t="str">
        <f>VLOOKUP(G9644,[1]Macrodata_CCF!$A$3:$B$55,2,FALSE)</f>
        <v>#ERROR!</v>
      </c>
      <c r="F9644" s="78">
        <v>1.0</v>
      </c>
      <c r="G9644" s="80">
        <v>21.0</v>
      </c>
      <c r="H9644" s="81">
        <v>41540.0</v>
      </c>
      <c r="I9644" s="81">
        <v>540000.0</v>
      </c>
      <c r="J9644" s="81">
        <v>340615.0</v>
      </c>
      <c r="K9644" s="81">
        <v>540000.0</v>
      </c>
      <c r="L9644" s="82">
        <v>0.5999979938209686</v>
      </c>
      <c r="N9644" s="83">
        <f t="shared" si="1"/>
        <v>0.5999979938</v>
      </c>
      <c r="O9644" s="83">
        <f t="shared" si="2"/>
        <v>0.5999979938</v>
      </c>
      <c r="Q9644" s="83">
        <f t="shared" si="3"/>
        <v>0.9230740741</v>
      </c>
      <c r="R9644" s="83">
        <f t="shared" si="4"/>
        <v>0.5999979938</v>
      </c>
      <c r="S9644" s="83" t="b">
        <f t="shared" si="5"/>
        <v>0</v>
      </c>
      <c r="T9644" s="72"/>
      <c r="U9644" s="72"/>
      <c r="V9644" s="72"/>
      <c r="W9644" s="72"/>
      <c r="X9644" s="72"/>
      <c r="Y9644" s="72"/>
      <c r="Z9644" s="72"/>
      <c r="AA9644" s="72"/>
      <c r="AB9644" s="72"/>
      <c r="AC9644" s="72"/>
      <c r="AD9644" s="72"/>
      <c r="AE9644" s="72"/>
      <c r="AF9644" s="72"/>
      <c r="AG9644" s="72"/>
      <c r="AH9644" s="72"/>
      <c r="AI9644" s="72"/>
      <c r="AJ9644" s="72"/>
      <c r="AK9644" s="72"/>
    </row>
    <row r="9645" ht="14.25" customHeight="1">
      <c r="A9645" s="78">
        <v>9642.0</v>
      </c>
      <c r="C9645" s="78" t="str">
        <f>VLOOKUP(G9645,[1]Macrodata_CCF!$A$3:$D$55,4,FALSE)</f>
        <v>#ERROR!</v>
      </c>
      <c r="E9645" s="79" t="str">
        <f>VLOOKUP(G9645,[1]Macrodata_CCF!$A$3:$B$55,2,FALSE)</f>
        <v>#ERROR!</v>
      </c>
      <c r="F9645" s="78">
        <v>0.0</v>
      </c>
      <c r="G9645" s="80">
        <v>15.0</v>
      </c>
      <c r="H9645" s="81">
        <v>64655.0</v>
      </c>
      <c r="I9645" s="81">
        <v>140000.0</v>
      </c>
      <c r="J9645" s="81">
        <v>76710.0</v>
      </c>
      <c r="K9645" s="81">
        <v>140000.0</v>
      </c>
      <c r="L9645" s="82">
        <v>0.1599973455438317</v>
      </c>
      <c r="N9645" s="83">
        <f t="shared" si="1"/>
        <v>0.1599973455</v>
      </c>
      <c r="O9645" s="83">
        <f t="shared" si="2"/>
        <v>0.1599973455</v>
      </c>
      <c r="Q9645" s="83">
        <f t="shared" si="3"/>
        <v>0.5381785714</v>
      </c>
      <c r="R9645" s="83">
        <f t="shared" si="4"/>
        <v>0.1599973455</v>
      </c>
      <c r="S9645" s="83" t="b">
        <f t="shared" si="5"/>
        <v>0</v>
      </c>
      <c r="T9645" s="72"/>
      <c r="U9645" s="72"/>
      <c r="V9645" s="72"/>
      <c r="W9645" s="72"/>
      <c r="X9645" s="72"/>
      <c r="Y9645" s="72"/>
      <c r="Z9645" s="72"/>
      <c r="AA9645" s="72"/>
      <c r="AB9645" s="72"/>
      <c r="AC9645" s="72"/>
      <c r="AD9645" s="72"/>
      <c r="AE9645" s="72"/>
      <c r="AF9645" s="72"/>
      <c r="AG9645" s="72"/>
      <c r="AH9645" s="72"/>
      <c r="AI9645" s="72"/>
      <c r="AJ9645" s="72"/>
      <c r="AK9645" s="72"/>
    </row>
    <row r="9646" ht="14.25" customHeight="1">
      <c r="A9646" s="78">
        <v>9643.0</v>
      </c>
      <c r="C9646" s="78" t="str">
        <f>VLOOKUP(G9646,[1]Macrodata_CCF!$A$3:$D$55,4,FALSE)</f>
        <v>#ERROR!</v>
      </c>
      <c r="E9646" s="79" t="str">
        <f>VLOOKUP(G9646,[1]Macrodata_CCF!$A$3:$B$55,2,FALSE)</f>
        <v>#ERROR!</v>
      </c>
      <c r="F9646" s="78">
        <v>0.0</v>
      </c>
      <c r="G9646" s="80">
        <v>2.0</v>
      </c>
      <c r="H9646" s="81">
        <v>697020.0</v>
      </c>
      <c r="I9646" s="81">
        <v>710000.0</v>
      </c>
      <c r="J9646" s="81">
        <v>701175.0</v>
      </c>
      <c r="K9646" s="81">
        <v>1278000.0</v>
      </c>
      <c r="L9646" s="82">
        <v>0.3201078582434514</v>
      </c>
      <c r="N9646" s="83">
        <f t="shared" si="1"/>
        <v>0.3201078582</v>
      </c>
      <c r="O9646" s="83">
        <f t="shared" si="2"/>
        <v>0.3201078582</v>
      </c>
      <c r="Q9646" s="83">
        <f t="shared" si="3"/>
        <v>0.01828169014</v>
      </c>
      <c r="R9646" s="83">
        <f t="shared" si="4"/>
        <v>0.005852112676</v>
      </c>
      <c r="S9646" s="83" t="b">
        <f t="shared" si="5"/>
        <v>0</v>
      </c>
      <c r="T9646" s="72"/>
      <c r="U9646" s="72"/>
      <c r="V9646" s="72"/>
      <c r="W9646" s="72"/>
      <c r="X9646" s="72"/>
      <c r="Y9646" s="72"/>
      <c r="Z9646" s="72"/>
      <c r="AA9646" s="72"/>
      <c r="AB9646" s="72"/>
      <c r="AC9646" s="72"/>
      <c r="AD9646" s="72"/>
      <c r="AE9646" s="72"/>
      <c r="AF9646" s="72"/>
      <c r="AG9646" s="72"/>
      <c r="AH9646" s="72"/>
      <c r="AI9646" s="72"/>
      <c r="AJ9646" s="72"/>
      <c r="AK9646" s="72"/>
    </row>
    <row r="9647" ht="14.25" customHeight="1">
      <c r="A9647" s="78">
        <v>9644.0</v>
      </c>
      <c r="C9647" s="78" t="str">
        <f>VLOOKUP(G9647,[1]Macrodata_CCF!$A$3:$D$55,4,FALSE)</f>
        <v>#ERROR!</v>
      </c>
      <c r="E9647" s="79" t="str">
        <f>VLOOKUP(G9647,[1]Macrodata_CCF!$A$3:$B$55,2,FALSE)</f>
        <v>#ERROR!</v>
      </c>
      <c r="F9647" s="78">
        <v>1.0</v>
      </c>
      <c r="G9647" s="80">
        <v>18.0</v>
      </c>
      <c r="H9647" s="81">
        <v>323035.0</v>
      </c>
      <c r="I9647" s="81">
        <v>510000.0</v>
      </c>
      <c r="J9647" s="81">
        <v>423995.0</v>
      </c>
      <c r="K9647" s="81">
        <v>510000.0</v>
      </c>
      <c r="L9647" s="82">
        <v>0.5399941165458776</v>
      </c>
      <c r="N9647" s="83">
        <f t="shared" si="1"/>
        <v>0.5399941165</v>
      </c>
      <c r="O9647" s="83">
        <f t="shared" si="2"/>
        <v>0.5399941165</v>
      </c>
      <c r="Q9647" s="83">
        <f t="shared" si="3"/>
        <v>0.3665980392</v>
      </c>
      <c r="R9647" s="83">
        <f t="shared" si="4"/>
        <v>0.5399941165</v>
      </c>
      <c r="S9647" s="83" t="b">
        <f t="shared" si="5"/>
        <v>0</v>
      </c>
      <c r="T9647" s="72"/>
      <c r="U9647" s="72"/>
      <c r="V9647" s="72"/>
      <c r="W9647" s="72"/>
      <c r="X9647" s="72"/>
      <c r="Y9647" s="72"/>
      <c r="Z9647" s="72"/>
      <c r="AA9647" s="72"/>
      <c r="AB9647" s="72"/>
      <c r="AC9647" s="72"/>
      <c r="AD9647" s="72"/>
      <c r="AE9647" s="72"/>
      <c r="AF9647" s="72"/>
      <c r="AG9647" s="72"/>
      <c r="AH9647" s="72"/>
      <c r="AI9647" s="72"/>
      <c r="AJ9647" s="72"/>
      <c r="AK9647" s="72"/>
    </row>
    <row r="9648" ht="14.25" customHeight="1">
      <c r="A9648" s="78">
        <v>9645.0</v>
      </c>
      <c r="C9648" s="78" t="str">
        <f>VLOOKUP(G9648,[1]Macrodata_CCF!$A$3:$D$55,4,FALSE)</f>
        <v>#ERROR!</v>
      </c>
      <c r="E9648" s="79" t="str">
        <f>VLOOKUP(G9648,[1]Macrodata_CCF!$A$3:$B$55,2,FALSE)</f>
        <v>#ERROR!</v>
      </c>
      <c r="F9648" s="78">
        <v>0.0</v>
      </c>
      <c r="G9648" s="80">
        <v>3.0</v>
      </c>
      <c r="H9648" s="81">
        <v>161070.0</v>
      </c>
      <c r="I9648" s="81">
        <v>990000.0</v>
      </c>
      <c r="J9648" s="81">
        <v>451195.0</v>
      </c>
      <c r="K9648" s="81">
        <v>990000.0</v>
      </c>
      <c r="L9648" s="82">
        <v>0.3499993968127586</v>
      </c>
      <c r="N9648" s="83">
        <f t="shared" si="1"/>
        <v>0.3499993968</v>
      </c>
      <c r="O9648" s="83">
        <f t="shared" si="2"/>
        <v>0.3499993968</v>
      </c>
      <c r="Q9648" s="83">
        <f t="shared" si="3"/>
        <v>0.8373030303</v>
      </c>
      <c r="R9648" s="83">
        <f t="shared" si="4"/>
        <v>0.3499993968</v>
      </c>
      <c r="S9648" s="83" t="b">
        <f t="shared" si="5"/>
        <v>0</v>
      </c>
      <c r="T9648" s="72"/>
      <c r="U9648" s="72"/>
      <c r="V9648" s="72"/>
      <c r="W9648" s="72"/>
      <c r="X9648" s="72"/>
      <c r="Y9648" s="72"/>
      <c r="Z9648" s="72"/>
      <c r="AA9648" s="72"/>
      <c r="AB9648" s="72"/>
      <c r="AC9648" s="72"/>
      <c r="AD9648" s="72"/>
      <c r="AE9648" s="72"/>
      <c r="AF9648" s="72"/>
      <c r="AG9648" s="72"/>
      <c r="AH9648" s="72"/>
      <c r="AI9648" s="72"/>
      <c r="AJ9648" s="72"/>
      <c r="AK9648" s="72"/>
    </row>
    <row r="9649" ht="14.25" customHeight="1">
      <c r="A9649" s="78">
        <v>9646.0</v>
      </c>
      <c r="C9649" s="78" t="str">
        <f>VLOOKUP(G9649,[1]Macrodata_CCF!$A$3:$D$55,4,FALSE)</f>
        <v>#ERROR!</v>
      </c>
      <c r="E9649" s="79" t="str">
        <f>VLOOKUP(G9649,[1]Macrodata_CCF!$A$3:$B$55,2,FALSE)</f>
        <v>#ERROR!</v>
      </c>
      <c r="F9649" s="78">
        <v>0.0</v>
      </c>
      <c r="G9649" s="80">
        <v>18.0</v>
      </c>
      <c r="H9649" s="81">
        <v>398175.0</v>
      </c>
      <c r="I9649" s="81">
        <v>990000.0</v>
      </c>
      <c r="J9649" s="81">
        <v>516540.0</v>
      </c>
      <c r="K9649" s="81">
        <v>1881000.0</v>
      </c>
      <c r="L9649" s="82">
        <v>0.2</v>
      </c>
      <c r="N9649" s="83">
        <f t="shared" si="1"/>
        <v>0.2</v>
      </c>
      <c r="O9649" s="83">
        <f t="shared" si="2"/>
        <v>0.2</v>
      </c>
      <c r="Q9649" s="83">
        <f t="shared" si="3"/>
        <v>0.5978030303</v>
      </c>
      <c r="R9649" s="83">
        <f t="shared" si="4"/>
        <v>0.2</v>
      </c>
      <c r="S9649" s="83" t="b">
        <f t="shared" si="5"/>
        <v>0</v>
      </c>
      <c r="T9649" s="72"/>
      <c r="U9649" s="72"/>
      <c r="V9649" s="72"/>
      <c r="W9649" s="72"/>
      <c r="X9649" s="72"/>
      <c r="Y9649" s="72"/>
      <c r="Z9649" s="72"/>
      <c r="AA9649" s="72"/>
      <c r="AB9649" s="72"/>
      <c r="AC9649" s="72"/>
      <c r="AD9649" s="72"/>
      <c r="AE9649" s="72"/>
      <c r="AF9649" s="72"/>
      <c r="AG9649" s="72"/>
      <c r="AH9649" s="72"/>
      <c r="AI9649" s="72"/>
      <c r="AJ9649" s="72"/>
      <c r="AK9649" s="72"/>
    </row>
    <row r="9650" ht="14.25" customHeight="1">
      <c r="A9650" s="78">
        <v>9647.0</v>
      </c>
      <c r="C9650" s="78" t="str">
        <f>VLOOKUP(G9650,[1]Macrodata_CCF!$A$3:$D$55,4,FALSE)</f>
        <v>#ERROR!</v>
      </c>
      <c r="E9650" s="79" t="str">
        <f>VLOOKUP(G9650,[1]Macrodata_CCF!$A$3:$B$55,2,FALSE)</f>
        <v>#ERROR!</v>
      </c>
      <c r="F9650" s="78">
        <v>0.0</v>
      </c>
      <c r="G9650" s="80">
        <v>38.0</v>
      </c>
      <c r="H9650" s="81">
        <v>195320.0</v>
      </c>
      <c r="I9650" s="81">
        <v>780000.0</v>
      </c>
      <c r="J9650" s="81">
        <v>271330.0</v>
      </c>
      <c r="K9650" s="81">
        <v>780000.0</v>
      </c>
      <c r="L9650" s="82">
        <v>0.1300027365396456</v>
      </c>
      <c r="N9650" s="83">
        <f t="shared" si="1"/>
        <v>0.1300027365</v>
      </c>
      <c r="O9650" s="83">
        <f t="shared" si="2"/>
        <v>0.1300027365</v>
      </c>
      <c r="Q9650" s="83">
        <f t="shared" si="3"/>
        <v>0.7495897436</v>
      </c>
      <c r="R9650" s="83">
        <f t="shared" si="4"/>
        <v>0.1300027365</v>
      </c>
      <c r="S9650" s="83" t="b">
        <f t="shared" si="5"/>
        <v>0</v>
      </c>
      <c r="T9650" s="72"/>
      <c r="U9650" s="72"/>
      <c r="V9650" s="72"/>
      <c r="W9650" s="72"/>
      <c r="X9650" s="72"/>
      <c r="Y9650" s="72"/>
      <c r="Z9650" s="72"/>
      <c r="AA9650" s="72"/>
      <c r="AB9650" s="72"/>
      <c r="AC9650" s="72"/>
      <c r="AD9650" s="72"/>
      <c r="AE9650" s="72"/>
      <c r="AF9650" s="72"/>
      <c r="AG9650" s="72"/>
      <c r="AH9650" s="72"/>
      <c r="AI9650" s="72"/>
      <c r="AJ9650" s="72"/>
      <c r="AK9650" s="72"/>
    </row>
    <row r="9651" ht="14.25" customHeight="1">
      <c r="A9651" s="78">
        <v>9648.0</v>
      </c>
      <c r="C9651" s="78" t="str">
        <f>VLOOKUP(G9651,[1]Macrodata_CCF!$A$3:$D$55,4,FALSE)</f>
        <v>#ERROR!</v>
      </c>
      <c r="E9651" s="79" t="str">
        <f>VLOOKUP(G9651,[1]Macrodata_CCF!$A$3:$B$55,2,FALSE)</f>
        <v>#ERROR!</v>
      </c>
      <c r="F9651" s="78">
        <v>0.0</v>
      </c>
      <c r="G9651" s="80">
        <v>24.0</v>
      </c>
      <c r="H9651" s="81">
        <v>602585.0</v>
      </c>
      <c r="I9651" s="81">
        <v>830000.0</v>
      </c>
      <c r="J9651" s="81">
        <v>643520.0</v>
      </c>
      <c r="K9651" s="81">
        <v>830000.0</v>
      </c>
      <c r="L9651" s="82">
        <v>0.180001319174197</v>
      </c>
      <c r="N9651" s="83">
        <f t="shared" si="1"/>
        <v>0.1800013192</v>
      </c>
      <c r="O9651" s="83">
        <f t="shared" si="2"/>
        <v>0.1800013192</v>
      </c>
      <c r="Q9651" s="83">
        <f t="shared" si="3"/>
        <v>0.2739939759</v>
      </c>
      <c r="R9651" s="83">
        <f t="shared" si="4"/>
        <v>0.1800013192</v>
      </c>
      <c r="S9651" s="83" t="b">
        <f t="shared" si="5"/>
        <v>0</v>
      </c>
      <c r="T9651" s="72"/>
      <c r="U9651" s="72"/>
      <c r="V9651" s="72"/>
      <c r="W9651" s="72"/>
      <c r="X9651" s="72"/>
      <c r="Y9651" s="72"/>
      <c r="Z9651" s="72"/>
      <c r="AA9651" s="72"/>
      <c r="AB9651" s="72"/>
      <c r="AC9651" s="72"/>
      <c r="AD9651" s="72"/>
      <c r="AE9651" s="72"/>
      <c r="AF9651" s="72"/>
      <c r="AG9651" s="72"/>
      <c r="AH9651" s="72"/>
      <c r="AI9651" s="72"/>
      <c r="AJ9651" s="72"/>
      <c r="AK9651" s="72"/>
    </row>
    <row r="9652" ht="14.25" customHeight="1">
      <c r="A9652" s="78">
        <v>9649.0</v>
      </c>
      <c r="C9652" s="78" t="str">
        <f>VLOOKUP(G9652,[1]Macrodata_CCF!$A$3:$D$55,4,FALSE)</f>
        <v>#ERROR!</v>
      </c>
      <c r="E9652" s="79" t="str">
        <f>VLOOKUP(G9652,[1]Macrodata_CCF!$A$3:$B$55,2,FALSE)</f>
        <v>#ERROR!</v>
      </c>
      <c r="F9652" s="78">
        <v>0.0</v>
      </c>
      <c r="G9652" s="80">
        <v>18.0</v>
      </c>
      <c r="H9652" s="81">
        <v>109825.0</v>
      </c>
      <c r="I9652" s="81">
        <v>200000.0</v>
      </c>
      <c r="J9652" s="81">
        <v>123350.0</v>
      </c>
      <c r="K9652" s="81">
        <v>280000.0</v>
      </c>
      <c r="L9652" s="82">
        <v>0.1499861380648738</v>
      </c>
      <c r="N9652" s="83">
        <f t="shared" si="1"/>
        <v>0.1499861381</v>
      </c>
      <c r="O9652" s="83">
        <f t="shared" si="2"/>
        <v>0.1499861381</v>
      </c>
      <c r="Q9652" s="83">
        <f t="shared" si="3"/>
        <v>0.450875</v>
      </c>
      <c r="R9652" s="83">
        <f t="shared" si="4"/>
        <v>0.1499861381</v>
      </c>
      <c r="S9652" s="83" t="b">
        <f t="shared" si="5"/>
        <v>0</v>
      </c>
      <c r="T9652" s="72"/>
      <c r="U9652" s="72"/>
      <c r="V9652" s="72"/>
      <c r="W9652" s="72"/>
      <c r="X9652" s="72"/>
      <c r="Y9652" s="72"/>
      <c r="Z9652" s="72"/>
      <c r="AA9652" s="72"/>
      <c r="AB9652" s="72"/>
      <c r="AC9652" s="72"/>
      <c r="AD9652" s="72"/>
      <c r="AE9652" s="72"/>
      <c r="AF9652" s="72"/>
      <c r="AG9652" s="72"/>
      <c r="AH9652" s="72"/>
      <c r="AI9652" s="72"/>
      <c r="AJ9652" s="72"/>
      <c r="AK9652" s="72"/>
    </row>
    <row r="9653" ht="14.25" customHeight="1">
      <c r="A9653" s="78">
        <v>9650.0</v>
      </c>
      <c r="C9653" s="78" t="str">
        <f>VLOOKUP(G9653,[1]Macrodata_CCF!$A$3:$D$55,4,FALSE)</f>
        <v>#ERROR!</v>
      </c>
      <c r="E9653" s="79" t="str">
        <f>VLOOKUP(G9653,[1]Macrodata_CCF!$A$3:$B$55,2,FALSE)</f>
        <v>#ERROR!</v>
      </c>
      <c r="F9653" s="78">
        <v>0.0</v>
      </c>
      <c r="G9653" s="80">
        <v>11.0</v>
      </c>
      <c r="H9653" s="81">
        <v>461055.0</v>
      </c>
      <c r="I9653" s="81">
        <v>480000.0</v>
      </c>
      <c r="J9653" s="81">
        <v>454805.0</v>
      </c>
      <c r="K9653" s="81">
        <v>480000.0</v>
      </c>
      <c r="L9653" s="82">
        <v>-0.3299023489047242</v>
      </c>
      <c r="N9653" s="83">
        <f t="shared" si="1"/>
        <v>-0.3299023489</v>
      </c>
      <c r="O9653" s="83">
        <f t="shared" si="2"/>
        <v>0</v>
      </c>
      <c r="Q9653" s="83">
        <f t="shared" si="3"/>
        <v>0.03946875</v>
      </c>
      <c r="R9653" s="83">
        <f t="shared" si="4"/>
        <v>-0.01302083333</v>
      </c>
      <c r="S9653" s="83" t="b">
        <f t="shared" si="5"/>
        <v>0</v>
      </c>
      <c r="T9653" s="72"/>
      <c r="U9653" s="72"/>
      <c r="V9653" s="72"/>
      <c r="W9653" s="72"/>
      <c r="X9653" s="72"/>
      <c r="Y9653" s="72"/>
      <c r="Z9653" s="72"/>
      <c r="AA9653" s="72"/>
      <c r="AB9653" s="72"/>
      <c r="AC9653" s="72"/>
      <c r="AD9653" s="72"/>
      <c r="AE9653" s="72"/>
      <c r="AF9653" s="72"/>
      <c r="AG9653" s="72"/>
      <c r="AH9653" s="72"/>
      <c r="AI9653" s="72"/>
      <c r="AJ9653" s="72"/>
      <c r="AK9653" s="72"/>
    </row>
    <row r="9654" ht="14.25" customHeight="1">
      <c r="A9654" s="78">
        <v>9651.0</v>
      </c>
      <c r="C9654" s="78" t="str">
        <f>VLOOKUP(G9654,[1]Macrodata_CCF!$A$3:$D$55,4,FALSE)</f>
        <v>#ERROR!</v>
      </c>
      <c r="E9654" s="79" t="str">
        <f>VLOOKUP(G9654,[1]Macrodata_CCF!$A$3:$B$55,2,FALSE)</f>
        <v>#ERROR!</v>
      </c>
      <c r="F9654" s="78">
        <v>1.0</v>
      </c>
      <c r="G9654" s="80">
        <v>40.0</v>
      </c>
      <c r="H9654" s="81">
        <v>133440.0</v>
      </c>
      <c r="I9654" s="81">
        <v>580000.0</v>
      </c>
      <c r="J9654" s="81">
        <v>352255.0</v>
      </c>
      <c r="K9654" s="81">
        <v>870000.0</v>
      </c>
      <c r="L9654" s="82">
        <v>0.4900013436044429</v>
      </c>
      <c r="N9654" s="83">
        <f t="shared" si="1"/>
        <v>0.4900013436</v>
      </c>
      <c r="O9654" s="83">
        <f t="shared" si="2"/>
        <v>0.4900013436</v>
      </c>
      <c r="Q9654" s="83">
        <f t="shared" si="3"/>
        <v>0.7699310345</v>
      </c>
      <c r="R9654" s="83">
        <f t="shared" si="4"/>
        <v>0.4900013436</v>
      </c>
      <c r="S9654" s="83" t="b">
        <f t="shared" si="5"/>
        <v>0</v>
      </c>
      <c r="T9654" s="72"/>
      <c r="U9654" s="72"/>
      <c r="V9654" s="72"/>
      <c r="W9654" s="72"/>
      <c r="X9654" s="72"/>
      <c r="Y9654" s="72"/>
      <c r="Z9654" s="72"/>
      <c r="AA9654" s="72"/>
      <c r="AB9654" s="72"/>
      <c r="AC9654" s="72"/>
      <c r="AD9654" s="72"/>
      <c r="AE9654" s="72"/>
      <c r="AF9654" s="72"/>
      <c r="AG9654" s="72"/>
      <c r="AH9654" s="72"/>
      <c r="AI9654" s="72"/>
      <c r="AJ9654" s="72"/>
      <c r="AK9654" s="72"/>
    </row>
    <row r="9655" ht="14.25" customHeight="1">
      <c r="A9655" s="78">
        <v>9652.0</v>
      </c>
      <c r="C9655" s="78" t="str">
        <f>VLOOKUP(G9655,[1]Macrodata_CCF!$A$3:$D$55,4,FALSE)</f>
        <v>#ERROR!</v>
      </c>
      <c r="E9655" s="79" t="str">
        <f>VLOOKUP(G9655,[1]Macrodata_CCF!$A$3:$B$55,2,FALSE)</f>
        <v>#ERROR!</v>
      </c>
      <c r="F9655" s="78">
        <v>0.0</v>
      </c>
      <c r="G9655" s="80">
        <v>18.0</v>
      </c>
      <c r="H9655" s="81">
        <v>657630.0</v>
      </c>
      <c r="I9655" s="81">
        <v>910000.0</v>
      </c>
      <c r="J9655" s="81">
        <v>612205.0</v>
      </c>
      <c r="K9655" s="81">
        <v>1547000.0</v>
      </c>
      <c r="L9655" s="82">
        <v>-0.1799936601022309</v>
      </c>
      <c r="N9655" s="83">
        <f t="shared" si="1"/>
        <v>-0.1799936601</v>
      </c>
      <c r="O9655" s="83">
        <f t="shared" si="2"/>
        <v>0</v>
      </c>
      <c r="Q9655" s="83">
        <f t="shared" si="3"/>
        <v>0.2773296703</v>
      </c>
      <c r="R9655" s="83">
        <f t="shared" si="4"/>
        <v>-0.1799936601</v>
      </c>
      <c r="S9655" s="83" t="b">
        <f t="shared" si="5"/>
        <v>0</v>
      </c>
      <c r="T9655" s="72"/>
      <c r="U9655" s="72"/>
      <c r="V9655" s="72"/>
      <c r="W9655" s="72"/>
      <c r="X9655" s="72"/>
      <c r="Y9655" s="72"/>
      <c r="Z9655" s="72"/>
      <c r="AA9655" s="72"/>
      <c r="AB9655" s="72"/>
      <c r="AC9655" s="72"/>
      <c r="AD9655" s="72"/>
      <c r="AE9655" s="72"/>
      <c r="AF9655" s="72"/>
      <c r="AG9655" s="72"/>
      <c r="AH9655" s="72"/>
      <c r="AI9655" s="72"/>
      <c r="AJ9655" s="72"/>
      <c r="AK9655" s="72"/>
    </row>
    <row r="9656" ht="14.25" customHeight="1">
      <c r="A9656" s="78">
        <v>9653.0</v>
      </c>
      <c r="C9656" s="78" t="str">
        <f>VLOOKUP(G9656,[1]Macrodata_CCF!$A$3:$D$55,4,FALSE)</f>
        <v>#ERROR!</v>
      </c>
      <c r="E9656" s="79" t="str">
        <f>VLOOKUP(G9656,[1]Macrodata_CCF!$A$3:$B$55,2,FALSE)</f>
        <v>#ERROR!</v>
      </c>
      <c r="F9656" s="78">
        <v>0.0</v>
      </c>
      <c r="G9656" s="80">
        <v>23.0</v>
      </c>
      <c r="H9656" s="81">
        <v>26420.0</v>
      </c>
      <c r="I9656" s="81">
        <v>40000.0</v>
      </c>
      <c r="J9656" s="81">
        <v>28730.0</v>
      </c>
      <c r="K9656" s="81">
        <v>40000.0</v>
      </c>
      <c r="L9656" s="82">
        <v>0.1701030927835052</v>
      </c>
      <c r="N9656" s="83">
        <f t="shared" si="1"/>
        <v>0.1701030928</v>
      </c>
      <c r="O9656" s="83">
        <f t="shared" si="2"/>
        <v>0.1701030928</v>
      </c>
      <c r="Q9656" s="83">
        <f t="shared" si="3"/>
        <v>0.3395</v>
      </c>
      <c r="R9656" s="83">
        <f t="shared" si="4"/>
        <v>0.1701030928</v>
      </c>
      <c r="S9656" s="83" t="b">
        <f t="shared" si="5"/>
        <v>0</v>
      </c>
      <c r="T9656" s="72"/>
      <c r="U9656" s="72"/>
      <c r="V9656" s="72"/>
      <c r="W9656" s="72"/>
      <c r="X9656" s="72"/>
      <c r="Y9656" s="72"/>
      <c r="Z9656" s="72"/>
      <c r="AA9656" s="72"/>
      <c r="AB9656" s="72"/>
      <c r="AC9656" s="72"/>
      <c r="AD9656" s="72"/>
      <c r="AE9656" s="72"/>
      <c r="AF9656" s="72"/>
      <c r="AG9656" s="72"/>
      <c r="AH9656" s="72"/>
      <c r="AI9656" s="72"/>
      <c r="AJ9656" s="72"/>
      <c r="AK9656" s="72"/>
    </row>
    <row r="9657" ht="14.25" customHeight="1">
      <c r="A9657" s="78">
        <v>9654.0</v>
      </c>
      <c r="C9657" s="78" t="str">
        <f>VLOOKUP(G9657,[1]Macrodata_CCF!$A$3:$D$55,4,FALSE)</f>
        <v>#ERROR!</v>
      </c>
      <c r="E9657" s="79" t="str">
        <f>VLOOKUP(G9657,[1]Macrodata_CCF!$A$3:$B$55,2,FALSE)</f>
        <v>#ERROR!</v>
      </c>
      <c r="F9657" s="78">
        <v>0.0</v>
      </c>
      <c r="G9657" s="80">
        <v>6.0</v>
      </c>
      <c r="H9657" s="81">
        <v>15275.0</v>
      </c>
      <c r="I9657" s="81">
        <v>100000.0</v>
      </c>
      <c r="J9657" s="81">
        <v>102000.0</v>
      </c>
      <c r="K9657" s="81">
        <v>100000.0</v>
      </c>
      <c r="L9657" s="82">
        <v>1.023605783416937</v>
      </c>
      <c r="N9657" s="83">
        <f t="shared" si="1"/>
        <v>1.023605783</v>
      </c>
      <c r="O9657" s="83">
        <f t="shared" si="2"/>
        <v>1</v>
      </c>
      <c r="Q9657" s="83">
        <f t="shared" si="3"/>
        <v>0.84725</v>
      </c>
      <c r="R9657" s="83">
        <f t="shared" si="4"/>
        <v>1.023605783</v>
      </c>
      <c r="S9657" s="83" t="b">
        <f t="shared" si="5"/>
        <v>0</v>
      </c>
      <c r="T9657" s="72"/>
      <c r="U9657" s="72"/>
      <c r="V9657" s="72"/>
      <c r="W9657" s="72"/>
      <c r="X9657" s="72"/>
      <c r="Y9657" s="72"/>
      <c r="Z9657" s="72"/>
      <c r="AA9657" s="72"/>
      <c r="AB9657" s="72"/>
      <c r="AC9657" s="72"/>
      <c r="AD9657" s="72"/>
      <c r="AE9657" s="72"/>
      <c r="AF9657" s="72"/>
      <c r="AG9657" s="72"/>
      <c r="AH9657" s="72"/>
      <c r="AI9657" s="72"/>
      <c r="AJ9657" s="72"/>
      <c r="AK9657" s="72"/>
    </row>
    <row r="9658" ht="14.25" customHeight="1">
      <c r="A9658" s="78">
        <v>9655.0</v>
      </c>
      <c r="C9658" s="78" t="str">
        <f>VLOOKUP(G9658,[1]Macrodata_CCF!$A$3:$D$55,4,FALSE)</f>
        <v>#ERROR!</v>
      </c>
      <c r="E9658" s="79" t="str">
        <f>VLOOKUP(G9658,[1]Macrodata_CCF!$A$3:$B$55,2,FALSE)</f>
        <v>#ERROR!</v>
      </c>
      <c r="F9658" s="78">
        <v>1.0</v>
      </c>
      <c r="G9658" s="80">
        <v>21.0</v>
      </c>
      <c r="H9658" s="81">
        <v>146745.0</v>
      </c>
      <c r="I9658" s="81">
        <v>420000.0</v>
      </c>
      <c r="J9658" s="81">
        <v>286105.0</v>
      </c>
      <c r="K9658" s="81">
        <v>420000.0</v>
      </c>
      <c r="L9658" s="82">
        <v>0.5099998170207316</v>
      </c>
      <c r="N9658" s="83">
        <f t="shared" si="1"/>
        <v>0.509999817</v>
      </c>
      <c r="O9658" s="83">
        <f t="shared" si="2"/>
        <v>0.509999817</v>
      </c>
      <c r="Q9658" s="83">
        <f t="shared" si="3"/>
        <v>0.6506071429</v>
      </c>
      <c r="R9658" s="83">
        <f t="shared" si="4"/>
        <v>0.509999817</v>
      </c>
      <c r="S9658" s="83" t="b">
        <f t="shared" si="5"/>
        <v>0</v>
      </c>
      <c r="T9658" s="72"/>
      <c r="U9658" s="72"/>
      <c r="V9658" s="72"/>
      <c r="W9658" s="72"/>
      <c r="X9658" s="72"/>
      <c r="Y9658" s="72"/>
      <c r="Z9658" s="72"/>
      <c r="AA9658" s="72"/>
      <c r="AB9658" s="72"/>
      <c r="AC9658" s="72"/>
      <c r="AD9658" s="72"/>
      <c r="AE9658" s="72"/>
      <c r="AF9658" s="72"/>
      <c r="AG9658" s="72"/>
      <c r="AH9658" s="72"/>
      <c r="AI9658" s="72"/>
      <c r="AJ9658" s="72"/>
      <c r="AK9658" s="72"/>
    </row>
    <row r="9659" ht="14.25" customHeight="1">
      <c r="A9659" s="78">
        <v>9656.0</v>
      </c>
      <c r="C9659" s="78" t="str">
        <f>VLOOKUP(G9659,[1]Macrodata_CCF!$A$3:$D$55,4,FALSE)</f>
        <v>#ERROR!</v>
      </c>
      <c r="E9659" s="79" t="str">
        <f>VLOOKUP(G9659,[1]Macrodata_CCF!$A$3:$B$55,2,FALSE)</f>
        <v>#ERROR!</v>
      </c>
      <c r="F9659" s="78">
        <v>0.0</v>
      </c>
      <c r="G9659" s="80">
        <v>8.0</v>
      </c>
      <c r="H9659" s="81">
        <v>107195.0</v>
      </c>
      <c r="I9659" s="81">
        <v>210000.0</v>
      </c>
      <c r="J9659" s="81">
        <v>134950.0</v>
      </c>
      <c r="K9659" s="81">
        <v>210000.0</v>
      </c>
      <c r="L9659" s="82">
        <v>0.2699771411896308</v>
      </c>
      <c r="N9659" s="83">
        <f t="shared" si="1"/>
        <v>0.2699771412</v>
      </c>
      <c r="O9659" s="83">
        <f t="shared" si="2"/>
        <v>0.2699771412</v>
      </c>
      <c r="Q9659" s="83">
        <f t="shared" si="3"/>
        <v>0.489547619</v>
      </c>
      <c r="R9659" s="83">
        <f t="shared" si="4"/>
        <v>0.2699771412</v>
      </c>
      <c r="S9659" s="83" t="b">
        <f t="shared" si="5"/>
        <v>0</v>
      </c>
      <c r="T9659" s="72"/>
      <c r="U9659" s="72"/>
      <c r="V9659" s="72"/>
      <c r="W9659" s="72"/>
      <c r="X9659" s="72"/>
      <c r="Y9659" s="72"/>
      <c r="Z9659" s="72"/>
      <c r="AA9659" s="72"/>
      <c r="AB9659" s="72"/>
      <c r="AC9659" s="72"/>
      <c r="AD9659" s="72"/>
      <c r="AE9659" s="72"/>
      <c r="AF9659" s="72"/>
      <c r="AG9659" s="72"/>
      <c r="AH9659" s="72"/>
      <c r="AI9659" s="72"/>
      <c r="AJ9659" s="72"/>
      <c r="AK9659" s="72"/>
    </row>
    <row r="9660" ht="14.25" customHeight="1">
      <c r="A9660" s="78">
        <v>9657.0</v>
      </c>
      <c r="C9660" s="78" t="str">
        <f>VLOOKUP(G9660,[1]Macrodata_CCF!$A$3:$D$55,4,FALSE)</f>
        <v>#ERROR!</v>
      </c>
      <c r="E9660" s="79" t="str">
        <f>VLOOKUP(G9660,[1]Macrodata_CCF!$A$3:$B$55,2,FALSE)</f>
        <v>#ERROR!</v>
      </c>
      <c r="F9660" s="78">
        <v>0.0</v>
      </c>
      <c r="G9660" s="80">
        <v>38.0</v>
      </c>
      <c r="H9660" s="81">
        <v>101570.0</v>
      </c>
      <c r="I9660" s="81">
        <v>160000.0</v>
      </c>
      <c r="J9660" s="81">
        <v>97480.0</v>
      </c>
      <c r="K9660" s="81">
        <v>160000.0</v>
      </c>
      <c r="L9660" s="82">
        <v>-0.06999828855040219</v>
      </c>
      <c r="N9660" s="83">
        <f t="shared" si="1"/>
        <v>-0.06999828855</v>
      </c>
      <c r="O9660" s="83">
        <f t="shared" si="2"/>
        <v>0</v>
      </c>
      <c r="Q9660" s="83">
        <f t="shared" si="3"/>
        <v>0.3651875</v>
      </c>
      <c r="R9660" s="83">
        <f t="shared" si="4"/>
        <v>-0.06999828855</v>
      </c>
      <c r="S9660" s="83" t="b">
        <f t="shared" si="5"/>
        <v>0</v>
      </c>
      <c r="T9660" s="72"/>
      <c r="U9660" s="72"/>
      <c r="V9660" s="72"/>
      <c r="W9660" s="72"/>
      <c r="X9660" s="72"/>
      <c r="Y9660" s="72"/>
      <c r="Z9660" s="72"/>
      <c r="AA9660" s="72"/>
      <c r="AB9660" s="72"/>
      <c r="AC9660" s="72"/>
      <c r="AD9660" s="72"/>
      <c r="AE9660" s="72"/>
      <c r="AF9660" s="72"/>
      <c r="AG9660" s="72"/>
      <c r="AH9660" s="72"/>
      <c r="AI9660" s="72"/>
      <c r="AJ9660" s="72"/>
      <c r="AK9660" s="72"/>
    </row>
    <row r="9661" ht="14.25" customHeight="1">
      <c r="A9661" s="78">
        <v>9658.0</v>
      </c>
      <c r="C9661" s="78" t="str">
        <f>VLOOKUP(G9661,[1]Macrodata_CCF!$A$3:$D$55,4,FALSE)</f>
        <v>#ERROR!</v>
      </c>
      <c r="E9661" s="79" t="str">
        <f>VLOOKUP(G9661,[1]Macrodata_CCF!$A$3:$B$55,2,FALSE)</f>
        <v>#ERROR!</v>
      </c>
      <c r="F9661" s="78">
        <v>0.0</v>
      </c>
      <c r="G9661" s="80">
        <v>44.0</v>
      </c>
      <c r="H9661" s="81">
        <v>112975.0</v>
      </c>
      <c r="I9661" s="81">
        <v>400000.0</v>
      </c>
      <c r="J9661" s="81">
        <v>408000.0</v>
      </c>
      <c r="K9661" s="81">
        <v>400000.0</v>
      </c>
      <c r="L9661" s="82">
        <v>1.027872136573469</v>
      </c>
      <c r="N9661" s="83">
        <f t="shared" si="1"/>
        <v>1.027872137</v>
      </c>
      <c r="O9661" s="83">
        <f t="shared" si="2"/>
        <v>1</v>
      </c>
      <c r="Q9661" s="83">
        <f t="shared" si="3"/>
        <v>0.7175625</v>
      </c>
      <c r="R9661" s="83">
        <f t="shared" si="4"/>
        <v>1.027872137</v>
      </c>
      <c r="S9661" s="83" t="b">
        <f t="shared" si="5"/>
        <v>0</v>
      </c>
      <c r="T9661" s="72"/>
      <c r="U9661" s="72"/>
      <c r="V9661" s="72"/>
      <c r="W9661" s="72"/>
      <c r="X9661" s="72"/>
      <c r="Y9661" s="72"/>
      <c r="Z9661" s="72"/>
      <c r="AA9661" s="72"/>
      <c r="AB9661" s="72"/>
      <c r="AC9661" s="72"/>
      <c r="AD9661" s="72"/>
      <c r="AE9661" s="72"/>
      <c r="AF9661" s="72"/>
      <c r="AG9661" s="72"/>
      <c r="AH9661" s="72"/>
      <c r="AI9661" s="72"/>
      <c r="AJ9661" s="72"/>
      <c r="AK9661" s="72"/>
    </row>
    <row r="9662" ht="14.25" customHeight="1">
      <c r="A9662" s="78">
        <v>9659.0</v>
      </c>
      <c r="C9662" s="78" t="str">
        <f>VLOOKUP(G9662,[1]Macrodata_CCF!$A$3:$D$55,4,FALSE)</f>
        <v>#ERROR!</v>
      </c>
      <c r="E9662" s="79" t="str">
        <f>VLOOKUP(G9662,[1]Macrodata_CCF!$A$3:$B$55,2,FALSE)</f>
        <v>#ERROR!</v>
      </c>
      <c r="F9662" s="78">
        <v>0.0</v>
      </c>
      <c r="G9662" s="80">
        <v>24.0</v>
      </c>
      <c r="H9662" s="81">
        <v>0.0</v>
      </c>
      <c r="I9662" s="81">
        <v>650000.0</v>
      </c>
      <c r="J9662" s="81">
        <v>97500.0</v>
      </c>
      <c r="K9662" s="81">
        <v>650000.0</v>
      </c>
      <c r="L9662" s="82">
        <v>0.15</v>
      </c>
      <c r="N9662" s="83">
        <f t="shared" si="1"/>
        <v>0.15</v>
      </c>
      <c r="O9662" s="83">
        <f t="shared" si="2"/>
        <v>0.15</v>
      </c>
      <c r="Q9662" s="83">
        <f t="shared" si="3"/>
        <v>1</v>
      </c>
      <c r="R9662" s="83">
        <f t="shared" si="4"/>
        <v>0.15</v>
      </c>
      <c r="S9662" s="83" t="b">
        <f t="shared" si="5"/>
        <v>0</v>
      </c>
      <c r="T9662" s="72"/>
      <c r="U9662" s="72"/>
      <c r="V9662" s="72"/>
      <c r="W9662" s="72"/>
      <c r="X9662" s="72"/>
      <c r="Y9662" s="72"/>
      <c r="Z9662" s="72"/>
      <c r="AA9662" s="72"/>
      <c r="AB9662" s="72"/>
      <c r="AC9662" s="72"/>
      <c r="AD9662" s="72"/>
      <c r="AE9662" s="72"/>
      <c r="AF9662" s="72"/>
      <c r="AG9662" s="72"/>
      <c r="AH9662" s="72"/>
      <c r="AI9662" s="72"/>
      <c r="AJ9662" s="72"/>
      <c r="AK9662" s="72"/>
    </row>
    <row r="9663" ht="14.25" customHeight="1">
      <c r="A9663" s="78">
        <v>9660.0</v>
      </c>
      <c r="C9663" s="78" t="str">
        <f>VLOOKUP(G9663,[1]Macrodata_CCF!$A$3:$D$55,4,FALSE)</f>
        <v>#ERROR!</v>
      </c>
      <c r="E9663" s="79" t="str">
        <f>VLOOKUP(G9663,[1]Macrodata_CCF!$A$3:$B$55,2,FALSE)</f>
        <v>#ERROR!</v>
      </c>
      <c r="F9663" s="78">
        <v>0.0</v>
      </c>
      <c r="G9663" s="80">
        <v>24.0</v>
      </c>
      <c r="H9663" s="81">
        <v>342070.0</v>
      </c>
      <c r="I9663" s="81">
        <v>860000.0</v>
      </c>
      <c r="J9663" s="81">
        <v>419760.0</v>
      </c>
      <c r="K9663" s="81">
        <v>860000.0</v>
      </c>
      <c r="L9663" s="82">
        <v>0.1500009653814222</v>
      </c>
      <c r="N9663" s="83">
        <f t="shared" si="1"/>
        <v>0.1500009654</v>
      </c>
      <c r="O9663" s="83">
        <f t="shared" si="2"/>
        <v>0.1500009654</v>
      </c>
      <c r="Q9663" s="83">
        <f t="shared" si="3"/>
        <v>0.602244186</v>
      </c>
      <c r="R9663" s="83">
        <f t="shared" si="4"/>
        <v>0.1500009654</v>
      </c>
      <c r="S9663" s="83" t="b">
        <f t="shared" si="5"/>
        <v>0</v>
      </c>
      <c r="T9663" s="72"/>
      <c r="U9663" s="72"/>
      <c r="V9663" s="72"/>
      <c r="W9663" s="72"/>
      <c r="X9663" s="72"/>
      <c r="Y9663" s="72"/>
      <c r="Z9663" s="72"/>
      <c r="AA9663" s="72"/>
      <c r="AB9663" s="72"/>
      <c r="AC9663" s="72"/>
      <c r="AD9663" s="72"/>
      <c r="AE9663" s="72"/>
      <c r="AF9663" s="72"/>
      <c r="AG9663" s="72"/>
      <c r="AH9663" s="72"/>
      <c r="AI9663" s="72"/>
      <c r="AJ9663" s="72"/>
      <c r="AK9663" s="72"/>
    </row>
    <row r="9664" ht="14.25" customHeight="1">
      <c r="A9664" s="78">
        <v>9661.0</v>
      </c>
      <c r="C9664" s="78" t="str">
        <f>VLOOKUP(G9664,[1]Macrodata_CCF!$A$3:$D$55,4,FALSE)</f>
        <v>#ERROR!</v>
      </c>
      <c r="E9664" s="79" t="str">
        <f>VLOOKUP(G9664,[1]Macrodata_CCF!$A$3:$B$55,2,FALSE)</f>
        <v>#ERROR!</v>
      </c>
      <c r="F9664" s="78">
        <v>1.0</v>
      </c>
      <c r="G9664" s="80">
        <v>10.0</v>
      </c>
      <c r="H9664" s="81">
        <v>395695.0</v>
      </c>
      <c r="I9664" s="81">
        <v>420000.0</v>
      </c>
      <c r="J9664" s="81">
        <v>407850.0</v>
      </c>
      <c r="K9664" s="81">
        <v>420000.0</v>
      </c>
      <c r="L9664" s="82">
        <v>0.5001028594939313</v>
      </c>
      <c r="N9664" s="83">
        <f t="shared" si="1"/>
        <v>0.5001028595</v>
      </c>
      <c r="O9664" s="83">
        <f t="shared" si="2"/>
        <v>0.5001028595</v>
      </c>
      <c r="Q9664" s="83">
        <f t="shared" si="3"/>
        <v>0.05786904762</v>
      </c>
      <c r="R9664" s="83">
        <f t="shared" si="4"/>
        <v>0.02894047619</v>
      </c>
      <c r="S9664" s="83" t="b">
        <f t="shared" si="5"/>
        <v>0</v>
      </c>
      <c r="T9664" s="72"/>
      <c r="U9664" s="72"/>
      <c r="V9664" s="72"/>
      <c r="W9664" s="72"/>
      <c r="X9664" s="72"/>
      <c r="Y9664" s="72"/>
      <c r="Z9664" s="72"/>
      <c r="AA9664" s="72"/>
      <c r="AB9664" s="72"/>
      <c r="AC9664" s="72"/>
      <c r="AD9664" s="72"/>
      <c r="AE9664" s="72"/>
      <c r="AF9664" s="72"/>
      <c r="AG9664" s="72"/>
      <c r="AH9664" s="72"/>
      <c r="AI9664" s="72"/>
      <c r="AJ9664" s="72"/>
      <c r="AK9664" s="72"/>
    </row>
    <row r="9665" ht="14.25" customHeight="1">
      <c r="A9665" s="78">
        <v>9662.0</v>
      </c>
      <c r="C9665" s="78" t="str">
        <f>VLOOKUP(G9665,[1]Macrodata_CCF!$A$3:$D$55,4,FALSE)</f>
        <v>#ERROR!</v>
      </c>
      <c r="E9665" s="79" t="str">
        <f>VLOOKUP(G9665,[1]Macrodata_CCF!$A$3:$B$55,2,FALSE)</f>
        <v>#ERROR!</v>
      </c>
      <c r="F9665" s="78">
        <v>1.0</v>
      </c>
      <c r="G9665" s="80">
        <v>10.0</v>
      </c>
      <c r="H9665" s="81">
        <v>115390.0</v>
      </c>
      <c r="I9665" s="81">
        <v>320000.0</v>
      </c>
      <c r="J9665" s="81">
        <v>213605.0</v>
      </c>
      <c r="K9665" s="81">
        <v>320000.0</v>
      </c>
      <c r="L9665" s="82">
        <v>0.4800107521626509</v>
      </c>
      <c r="N9665" s="83">
        <f t="shared" si="1"/>
        <v>0.4800107522</v>
      </c>
      <c r="O9665" s="83">
        <f t="shared" si="2"/>
        <v>0.4800107522</v>
      </c>
      <c r="Q9665" s="83">
        <f t="shared" si="3"/>
        <v>0.63940625</v>
      </c>
      <c r="R9665" s="83">
        <f t="shared" si="4"/>
        <v>0.4800107522</v>
      </c>
      <c r="S9665" s="83" t="b">
        <f t="shared" si="5"/>
        <v>0</v>
      </c>
      <c r="T9665" s="72"/>
      <c r="U9665" s="72"/>
      <c r="V9665" s="72"/>
      <c r="W9665" s="72"/>
      <c r="X9665" s="72"/>
      <c r="Y9665" s="72"/>
      <c r="Z9665" s="72"/>
      <c r="AA9665" s="72"/>
      <c r="AB9665" s="72"/>
      <c r="AC9665" s="72"/>
      <c r="AD9665" s="72"/>
      <c r="AE9665" s="72"/>
      <c r="AF9665" s="72"/>
      <c r="AG9665" s="72"/>
      <c r="AH9665" s="72"/>
      <c r="AI9665" s="72"/>
      <c r="AJ9665" s="72"/>
      <c r="AK9665" s="72"/>
    </row>
    <row r="9666" ht="14.25" customHeight="1">
      <c r="A9666" s="78">
        <v>9663.0</v>
      </c>
      <c r="C9666" s="78" t="str">
        <f>VLOOKUP(G9666,[1]Macrodata_CCF!$A$3:$D$55,4,FALSE)</f>
        <v>#ERROR!</v>
      </c>
      <c r="E9666" s="79" t="str">
        <f>VLOOKUP(G9666,[1]Macrodata_CCF!$A$3:$B$55,2,FALSE)</f>
        <v>#ERROR!</v>
      </c>
      <c r="F9666" s="78">
        <v>0.0</v>
      </c>
      <c r="G9666" s="80">
        <v>25.0</v>
      </c>
      <c r="H9666" s="81">
        <v>32835.0</v>
      </c>
      <c r="I9666" s="81">
        <v>120000.0</v>
      </c>
      <c r="J9666" s="81">
        <v>45910.0</v>
      </c>
      <c r="K9666" s="81">
        <v>120000.0</v>
      </c>
      <c r="L9666" s="82">
        <v>0.1500028681236735</v>
      </c>
      <c r="N9666" s="83">
        <f t="shared" si="1"/>
        <v>0.1500028681</v>
      </c>
      <c r="O9666" s="83">
        <f t="shared" si="2"/>
        <v>0.1500028681</v>
      </c>
      <c r="Q9666" s="83">
        <f t="shared" si="3"/>
        <v>0.726375</v>
      </c>
      <c r="R9666" s="83">
        <f t="shared" si="4"/>
        <v>0.1500028681</v>
      </c>
      <c r="S9666" s="83" t="b">
        <f t="shared" si="5"/>
        <v>0</v>
      </c>
      <c r="T9666" s="72"/>
      <c r="U9666" s="72"/>
      <c r="V9666" s="72"/>
      <c r="W9666" s="72"/>
      <c r="X9666" s="72"/>
      <c r="Y9666" s="72"/>
      <c r="Z9666" s="72"/>
      <c r="AA9666" s="72"/>
      <c r="AB9666" s="72"/>
      <c r="AC9666" s="72"/>
      <c r="AD9666" s="72"/>
      <c r="AE9666" s="72"/>
      <c r="AF9666" s="72"/>
      <c r="AG9666" s="72"/>
      <c r="AH9666" s="72"/>
      <c r="AI9666" s="72"/>
      <c r="AJ9666" s="72"/>
      <c r="AK9666" s="72"/>
    </row>
    <row r="9667" ht="14.25" customHeight="1">
      <c r="A9667" s="78">
        <v>9664.0</v>
      </c>
      <c r="C9667" s="78" t="str">
        <f>VLOOKUP(G9667,[1]Macrodata_CCF!$A$3:$D$55,4,FALSE)</f>
        <v>#ERROR!</v>
      </c>
      <c r="E9667" s="79" t="str">
        <f>VLOOKUP(G9667,[1]Macrodata_CCF!$A$3:$B$55,2,FALSE)</f>
        <v>#ERROR!</v>
      </c>
      <c r="F9667" s="78">
        <v>0.0</v>
      </c>
      <c r="G9667" s="80">
        <v>22.0</v>
      </c>
      <c r="H9667" s="81">
        <v>303650.0</v>
      </c>
      <c r="I9667" s="81">
        <v>770000.0</v>
      </c>
      <c r="J9667" s="81">
        <v>121775.0</v>
      </c>
      <c r="K9667" s="81">
        <v>1386000.0</v>
      </c>
      <c r="L9667" s="82">
        <v>-0.3899967835316822</v>
      </c>
      <c r="N9667" s="83">
        <f t="shared" si="1"/>
        <v>-0.3899967835</v>
      </c>
      <c r="O9667" s="83">
        <f t="shared" si="2"/>
        <v>0</v>
      </c>
      <c r="Q9667" s="83">
        <f t="shared" si="3"/>
        <v>0.6056493506</v>
      </c>
      <c r="R9667" s="83">
        <f t="shared" si="4"/>
        <v>-0.3899967835</v>
      </c>
      <c r="S9667" s="83" t="b">
        <f t="shared" si="5"/>
        <v>0</v>
      </c>
      <c r="T9667" s="72"/>
      <c r="U9667" s="72"/>
      <c r="V9667" s="72"/>
      <c r="W9667" s="72"/>
      <c r="X9667" s="72"/>
      <c r="Y9667" s="72"/>
      <c r="Z9667" s="72"/>
      <c r="AA9667" s="72"/>
      <c r="AB9667" s="72"/>
      <c r="AC9667" s="72"/>
      <c r="AD9667" s="72"/>
      <c r="AE9667" s="72"/>
      <c r="AF9667" s="72"/>
      <c r="AG9667" s="72"/>
      <c r="AH9667" s="72"/>
      <c r="AI9667" s="72"/>
      <c r="AJ9667" s="72"/>
      <c r="AK9667" s="72"/>
    </row>
    <row r="9668" ht="14.25" customHeight="1">
      <c r="A9668" s="78">
        <v>9665.0</v>
      </c>
      <c r="C9668" s="78" t="str">
        <f>VLOOKUP(G9668,[1]Macrodata_CCF!$A$3:$D$55,4,FALSE)</f>
        <v>#ERROR!</v>
      </c>
      <c r="E9668" s="79" t="str">
        <f>VLOOKUP(G9668,[1]Macrodata_CCF!$A$3:$B$55,2,FALSE)</f>
        <v>#ERROR!</v>
      </c>
      <c r="F9668" s="78">
        <v>0.0</v>
      </c>
      <c r="G9668" s="80">
        <v>4.0</v>
      </c>
      <c r="H9668" s="81">
        <v>5205.0</v>
      </c>
      <c r="I9668" s="81">
        <v>470000.0</v>
      </c>
      <c r="J9668" s="81">
        <v>0.0</v>
      </c>
      <c r="K9668" s="81">
        <v>470000.0</v>
      </c>
      <c r="L9668" s="82">
        <v>-0.01119848535375811</v>
      </c>
      <c r="N9668" s="83">
        <f t="shared" si="1"/>
        <v>-0.01119848535</v>
      </c>
      <c r="O9668" s="83">
        <f t="shared" si="2"/>
        <v>0</v>
      </c>
      <c r="Q9668" s="83">
        <f t="shared" si="3"/>
        <v>0.9889255319</v>
      </c>
      <c r="R9668" s="83">
        <f t="shared" si="4"/>
        <v>-0.01119848535</v>
      </c>
      <c r="S9668" s="83" t="b">
        <f t="shared" si="5"/>
        <v>0</v>
      </c>
      <c r="T9668" s="72"/>
      <c r="U9668" s="72"/>
      <c r="V9668" s="72"/>
      <c r="W9668" s="72"/>
      <c r="X9668" s="72"/>
      <c r="Y9668" s="72"/>
      <c r="Z9668" s="72"/>
      <c r="AA9668" s="72"/>
      <c r="AB9668" s="72"/>
      <c r="AC9668" s="72"/>
      <c r="AD9668" s="72"/>
      <c r="AE9668" s="72"/>
      <c r="AF9668" s="72"/>
      <c r="AG9668" s="72"/>
      <c r="AH9668" s="72"/>
      <c r="AI9668" s="72"/>
      <c r="AJ9668" s="72"/>
      <c r="AK9668" s="72"/>
    </row>
    <row r="9669" ht="14.25" customHeight="1">
      <c r="A9669" s="78">
        <v>9666.0</v>
      </c>
      <c r="C9669" s="78" t="str">
        <f>VLOOKUP(G9669,[1]Macrodata_CCF!$A$3:$D$55,4,FALSE)</f>
        <v>#ERROR!</v>
      </c>
      <c r="E9669" s="79" t="str">
        <f>VLOOKUP(G9669,[1]Macrodata_CCF!$A$3:$B$55,2,FALSE)</f>
        <v>#ERROR!</v>
      </c>
      <c r="F9669" s="78">
        <v>0.0</v>
      </c>
      <c r="G9669" s="80">
        <v>5.0</v>
      </c>
      <c r="H9669" s="81">
        <v>206685.0</v>
      </c>
      <c r="I9669" s="81">
        <v>660000.0</v>
      </c>
      <c r="J9669" s="81">
        <v>673200.0</v>
      </c>
      <c r="K9669" s="81">
        <v>660000.0</v>
      </c>
      <c r="L9669" s="82">
        <v>1.02911882465835</v>
      </c>
      <c r="N9669" s="83">
        <f t="shared" si="1"/>
        <v>1.029118825</v>
      </c>
      <c r="O9669" s="83">
        <f t="shared" si="2"/>
        <v>1</v>
      </c>
      <c r="Q9669" s="83">
        <f t="shared" si="3"/>
        <v>0.6868409091</v>
      </c>
      <c r="R9669" s="83">
        <f t="shared" si="4"/>
        <v>1.029118825</v>
      </c>
      <c r="S9669" s="83" t="b">
        <f t="shared" si="5"/>
        <v>0</v>
      </c>
      <c r="T9669" s="72"/>
      <c r="U9669" s="72"/>
      <c r="V9669" s="72"/>
      <c r="W9669" s="72"/>
      <c r="X9669" s="72"/>
      <c r="Y9669" s="72"/>
      <c r="Z9669" s="72"/>
      <c r="AA9669" s="72"/>
      <c r="AB9669" s="72"/>
      <c r="AC9669" s="72"/>
      <c r="AD9669" s="72"/>
      <c r="AE9669" s="72"/>
      <c r="AF9669" s="72"/>
      <c r="AG9669" s="72"/>
      <c r="AH9669" s="72"/>
      <c r="AI9669" s="72"/>
      <c r="AJ9669" s="72"/>
      <c r="AK9669" s="72"/>
    </row>
    <row r="9670" ht="14.25" customHeight="1">
      <c r="A9670" s="78">
        <v>9667.0</v>
      </c>
      <c r="C9670" s="78" t="str">
        <f>VLOOKUP(G9670,[1]Macrodata_CCF!$A$3:$D$55,4,FALSE)</f>
        <v>#ERROR!</v>
      </c>
      <c r="E9670" s="79" t="str">
        <f>VLOOKUP(G9670,[1]Macrodata_CCF!$A$3:$B$55,2,FALSE)</f>
        <v>#ERROR!</v>
      </c>
      <c r="F9670" s="78">
        <v>1.0</v>
      </c>
      <c r="G9670" s="80">
        <v>25.0</v>
      </c>
      <c r="H9670" s="81">
        <v>170835.0</v>
      </c>
      <c r="I9670" s="81">
        <v>810000.0</v>
      </c>
      <c r="J9670" s="81">
        <v>496810.0</v>
      </c>
      <c r="K9670" s="81">
        <v>810000.0</v>
      </c>
      <c r="L9670" s="82">
        <v>0.5100013298600518</v>
      </c>
      <c r="N9670" s="83">
        <f t="shared" si="1"/>
        <v>0.5100013299</v>
      </c>
      <c r="O9670" s="83">
        <f t="shared" si="2"/>
        <v>0.5100013299</v>
      </c>
      <c r="Q9670" s="83">
        <f t="shared" si="3"/>
        <v>0.7890925926</v>
      </c>
      <c r="R9670" s="83">
        <f t="shared" si="4"/>
        <v>0.5100013299</v>
      </c>
      <c r="S9670" s="83" t="b">
        <f t="shared" si="5"/>
        <v>0</v>
      </c>
      <c r="T9670" s="72"/>
      <c r="U9670" s="72"/>
      <c r="V9670" s="72"/>
      <c r="W9670" s="72"/>
      <c r="X9670" s="72"/>
      <c r="Y9670" s="72"/>
      <c r="Z9670" s="72"/>
      <c r="AA9670" s="72"/>
      <c r="AB9670" s="72"/>
      <c r="AC9670" s="72"/>
      <c r="AD9670" s="72"/>
      <c r="AE9670" s="72"/>
      <c r="AF9670" s="72"/>
      <c r="AG9670" s="72"/>
      <c r="AH9670" s="72"/>
      <c r="AI9670" s="72"/>
      <c r="AJ9670" s="72"/>
      <c r="AK9670" s="72"/>
    </row>
    <row r="9671" ht="14.25" customHeight="1">
      <c r="A9671" s="78">
        <v>9668.0</v>
      </c>
      <c r="C9671" s="78" t="str">
        <f>VLOOKUP(G9671,[1]Macrodata_CCF!$A$3:$D$55,4,FALSE)</f>
        <v>#ERROR!</v>
      </c>
      <c r="E9671" s="79" t="str">
        <f>VLOOKUP(G9671,[1]Macrodata_CCF!$A$3:$B$55,2,FALSE)</f>
        <v>#ERROR!</v>
      </c>
      <c r="F9671" s="78">
        <v>0.0</v>
      </c>
      <c r="G9671" s="80">
        <v>39.0</v>
      </c>
      <c r="H9671" s="81">
        <v>122435.0</v>
      </c>
      <c r="I9671" s="81">
        <v>720000.0</v>
      </c>
      <c r="J9671" s="81">
        <v>140360.0</v>
      </c>
      <c r="K9671" s="81">
        <v>720000.0</v>
      </c>
      <c r="L9671" s="82">
        <v>0.02999673675667082</v>
      </c>
      <c r="N9671" s="83">
        <f t="shared" si="1"/>
        <v>0.02999673676</v>
      </c>
      <c r="O9671" s="83">
        <f t="shared" si="2"/>
        <v>0.02999673676</v>
      </c>
      <c r="Q9671" s="83">
        <f t="shared" si="3"/>
        <v>0.8299513889</v>
      </c>
      <c r="R9671" s="83">
        <f t="shared" si="4"/>
        <v>0.02999673676</v>
      </c>
      <c r="S9671" s="83" t="b">
        <f t="shared" si="5"/>
        <v>0</v>
      </c>
      <c r="T9671" s="72"/>
      <c r="U9671" s="72"/>
      <c r="V9671" s="72"/>
      <c r="W9671" s="72"/>
      <c r="X9671" s="72"/>
      <c r="Y9671" s="72"/>
      <c r="Z9671" s="72"/>
      <c r="AA9671" s="72"/>
      <c r="AB9671" s="72"/>
      <c r="AC9671" s="72"/>
      <c r="AD9671" s="72"/>
      <c r="AE9671" s="72"/>
      <c r="AF9671" s="72"/>
      <c r="AG9671" s="72"/>
      <c r="AH9671" s="72"/>
      <c r="AI9671" s="72"/>
      <c r="AJ9671" s="72"/>
      <c r="AK9671" s="72"/>
    </row>
    <row r="9672" ht="14.25" customHeight="1">
      <c r="A9672" s="78">
        <v>9669.0</v>
      </c>
      <c r="C9672" s="78" t="str">
        <f>VLOOKUP(G9672,[1]Macrodata_CCF!$A$3:$D$55,4,FALSE)</f>
        <v>#ERROR!</v>
      </c>
      <c r="E9672" s="79" t="str">
        <f>VLOOKUP(G9672,[1]Macrodata_CCF!$A$3:$B$55,2,FALSE)</f>
        <v>#ERROR!</v>
      </c>
      <c r="F9672" s="78">
        <v>0.0</v>
      </c>
      <c r="G9672" s="80">
        <v>3.0</v>
      </c>
      <c r="H9672" s="81">
        <v>0.0</v>
      </c>
      <c r="I9672" s="81">
        <v>370000.0</v>
      </c>
      <c r="J9672" s="81">
        <v>148000.0</v>
      </c>
      <c r="K9672" s="81">
        <v>370000.0</v>
      </c>
      <c r="L9672" s="82">
        <v>0.4</v>
      </c>
      <c r="N9672" s="83">
        <f t="shared" si="1"/>
        <v>0.4</v>
      </c>
      <c r="O9672" s="83">
        <f t="shared" si="2"/>
        <v>0.4</v>
      </c>
      <c r="Q9672" s="83">
        <f t="shared" si="3"/>
        <v>1</v>
      </c>
      <c r="R9672" s="83">
        <f t="shared" si="4"/>
        <v>0.4</v>
      </c>
      <c r="S9672" s="83" t="b">
        <f t="shared" si="5"/>
        <v>0</v>
      </c>
      <c r="T9672" s="72"/>
      <c r="U9672" s="72"/>
      <c r="V9672" s="72"/>
      <c r="W9672" s="72"/>
      <c r="X9672" s="72"/>
      <c r="Y9672" s="72"/>
      <c r="Z9672" s="72"/>
      <c r="AA9672" s="72"/>
      <c r="AB9672" s="72"/>
      <c r="AC9672" s="72"/>
      <c r="AD9672" s="72"/>
      <c r="AE9672" s="72"/>
      <c r="AF9672" s="72"/>
      <c r="AG9672" s="72"/>
      <c r="AH9672" s="72"/>
      <c r="AI9672" s="72"/>
      <c r="AJ9672" s="72"/>
      <c r="AK9672" s="72"/>
    </row>
    <row r="9673" ht="14.25" customHeight="1">
      <c r="A9673" s="78">
        <v>9670.0</v>
      </c>
      <c r="C9673" s="78" t="str">
        <f>VLOOKUP(G9673,[1]Macrodata_CCF!$A$3:$D$55,4,FALSE)</f>
        <v>#ERROR!</v>
      </c>
      <c r="E9673" s="79" t="str">
        <f>VLOOKUP(G9673,[1]Macrodata_CCF!$A$3:$B$55,2,FALSE)</f>
        <v>#ERROR!</v>
      </c>
      <c r="F9673" s="78">
        <v>0.0</v>
      </c>
      <c r="G9673" s="80">
        <v>35.0</v>
      </c>
      <c r="H9673" s="81">
        <v>575040.0</v>
      </c>
      <c r="I9673" s="81">
        <v>980000.0</v>
      </c>
      <c r="J9673" s="81">
        <v>587190.0</v>
      </c>
      <c r="K9673" s="81">
        <v>980000.0</v>
      </c>
      <c r="L9673" s="82">
        <v>0.03000296325563018</v>
      </c>
      <c r="N9673" s="83">
        <f t="shared" si="1"/>
        <v>0.03000296326</v>
      </c>
      <c r="O9673" s="83">
        <f t="shared" si="2"/>
        <v>0.03000296326</v>
      </c>
      <c r="Q9673" s="83">
        <f t="shared" si="3"/>
        <v>0.4132244898</v>
      </c>
      <c r="R9673" s="83">
        <f t="shared" si="4"/>
        <v>0.03000296326</v>
      </c>
      <c r="S9673" s="83" t="b">
        <f t="shared" si="5"/>
        <v>0</v>
      </c>
      <c r="T9673" s="72"/>
      <c r="U9673" s="72"/>
      <c r="V9673" s="72"/>
      <c r="W9673" s="72"/>
      <c r="X9673" s="72"/>
      <c r="Y9673" s="72"/>
      <c r="Z9673" s="72"/>
      <c r="AA9673" s="72"/>
      <c r="AB9673" s="72"/>
      <c r="AC9673" s="72"/>
      <c r="AD9673" s="72"/>
      <c r="AE9673" s="72"/>
      <c r="AF9673" s="72"/>
      <c r="AG9673" s="72"/>
      <c r="AH9673" s="72"/>
      <c r="AI9673" s="72"/>
      <c r="AJ9673" s="72"/>
      <c r="AK9673" s="72"/>
    </row>
    <row r="9674" ht="14.25" customHeight="1">
      <c r="A9674" s="78">
        <v>9671.0</v>
      </c>
      <c r="C9674" s="78" t="str">
        <f>VLOOKUP(G9674,[1]Macrodata_CCF!$A$3:$D$55,4,FALSE)</f>
        <v>#ERROR!</v>
      </c>
      <c r="E9674" s="79" t="str">
        <f>VLOOKUP(G9674,[1]Macrodata_CCF!$A$3:$B$55,2,FALSE)</f>
        <v>#ERROR!</v>
      </c>
      <c r="F9674" s="78">
        <v>0.0</v>
      </c>
      <c r="G9674" s="80">
        <v>40.0</v>
      </c>
      <c r="H9674" s="81">
        <v>126555.0</v>
      </c>
      <c r="I9674" s="81">
        <v>180000.0</v>
      </c>
      <c r="J9674" s="81">
        <v>134035.0</v>
      </c>
      <c r="K9674" s="81">
        <v>180000.0</v>
      </c>
      <c r="L9674" s="82">
        <v>0.1399569651043129</v>
      </c>
      <c r="N9674" s="83">
        <f t="shared" si="1"/>
        <v>0.1399569651</v>
      </c>
      <c r="O9674" s="83">
        <f t="shared" si="2"/>
        <v>0.1399569651</v>
      </c>
      <c r="Q9674" s="83">
        <f t="shared" si="3"/>
        <v>0.2969166667</v>
      </c>
      <c r="R9674" s="83">
        <f t="shared" si="4"/>
        <v>0.1399569651</v>
      </c>
      <c r="S9674" s="83" t="b">
        <f t="shared" si="5"/>
        <v>0</v>
      </c>
      <c r="T9674" s="72"/>
      <c r="U9674" s="72"/>
      <c r="V9674" s="72"/>
      <c r="W9674" s="72"/>
      <c r="X9674" s="72"/>
      <c r="Y9674" s="72"/>
      <c r="Z9674" s="72"/>
      <c r="AA9674" s="72"/>
      <c r="AB9674" s="72"/>
      <c r="AC9674" s="72"/>
      <c r="AD9674" s="72"/>
      <c r="AE9674" s="72"/>
      <c r="AF9674" s="72"/>
      <c r="AG9674" s="72"/>
      <c r="AH9674" s="72"/>
      <c r="AI9674" s="72"/>
      <c r="AJ9674" s="72"/>
      <c r="AK9674" s="72"/>
    </row>
    <row r="9675" ht="14.25" customHeight="1">
      <c r="A9675" s="78">
        <v>9672.0</v>
      </c>
      <c r="C9675" s="78" t="str">
        <f>VLOOKUP(G9675,[1]Macrodata_CCF!$A$3:$D$55,4,FALSE)</f>
        <v>#ERROR!</v>
      </c>
      <c r="E9675" s="79" t="str">
        <f>VLOOKUP(G9675,[1]Macrodata_CCF!$A$3:$B$55,2,FALSE)</f>
        <v>#ERROR!</v>
      </c>
      <c r="F9675" s="78">
        <v>0.0</v>
      </c>
      <c r="G9675" s="80">
        <v>24.0</v>
      </c>
      <c r="H9675" s="81">
        <v>7105.0</v>
      </c>
      <c r="I9675" s="81">
        <v>30000.0</v>
      </c>
      <c r="J9675" s="81">
        <v>10770.0</v>
      </c>
      <c r="K9675" s="81">
        <v>30000.0</v>
      </c>
      <c r="L9675" s="82">
        <v>0.1600786197859795</v>
      </c>
      <c r="N9675" s="83">
        <f t="shared" si="1"/>
        <v>0.1600786198</v>
      </c>
      <c r="O9675" s="83">
        <f t="shared" si="2"/>
        <v>0.1600786198</v>
      </c>
      <c r="Q9675" s="83">
        <f t="shared" si="3"/>
        <v>0.7631666667</v>
      </c>
      <c r="R9675" s="83">
        <f t="shared" si="4"/>
        <v>0.1600786198</v>
      </c>
      <c r="S9675" s="83" t="b">
        <f t="shared" si="5"/>
        <v>0</v>
      </c>
      <c r="T9675" s="72"/>
      <c r="U9675" s="72"/>
      <c r="V9675" s="72"/>
      <c r="W9675" s="72"/>
      <c r="X9675" s="72"/>
      <c r="Y9675" s="72"/>
      <c r="Z9675" s="72"/>
      <c r="AA9675" s="72"/>
      <c r="AB9675" s="72"/>
      <c r="AC9675" s="72"/>
      <c r="AD9675" s="72"/>
      <c r="AE9675" s="72"/>
      <c r="AF9675" s="72"/>
      <c r="AG9675" s="72"/>
      <c r="AH9675" s="72"/>
      <c r="AI9675" s="72"/>
      <c r="AJ9675" s="72"/>
      <c r="AK9675" s="72"/>
    </row>
    <row r="9676" ht="14.25" customHeight="1">
      <c r="A9676" s="78">
        <v>9673.0</v>
      </c>
      <c r="C9676" s="78" t="str">
        <f>VLOOKUP(G9676,[1]Macrodata_CCF!$A$3:$D$55,4,FALSE)</f>
        <v>#ERROR!</v>
      </c>
      <c r="E9676" s="79" t="str">
        <f>VLOOKUP(G9676,[1]Macrodata_CCF!$A$3:$B$55,2,FALSE)</f>
        <v>#ERROR!</v>
      </c>
      <c r="F9676" s="78">
        <v>0.0</v>
      </c>
      <c r="G9676" s="80">
        <v>47.0</v>
      </c>
      <c r="H9676" s="81">
        <v>286250.0</v>
      </c>
      <c r="I9676" s="81">
        <v>410000.0</v>
      </c>
      <c r="J9676" s="81">
        <v>308525.0</v>
      </c>
      <c r="K9676" s="81">
        <v>410000.0</v>
      </c>
      <c r="L9676" s="82">
        <v>0.18</v>
      </c>
      <c r="N9676" s="83">
        <f t="shared" si="1"/>
        <v>0.18</v>
      </c>
      <c r="O9676" s="83">
        <f t="shared" si="2"/>
        <v>0.18</v>
      </c>
      <c r="Q9676" s="83">
        <f t="shared" si="3"/>
        <v>0.3018292683</v>
      </c>
      <c r="R9676" s="83">
        <f t="shared" si="4"/>
        <v>0.18</v>
      </c>
      <c r="S9676" s="83" t="b">
        <f t="shared" si="5"/>
        <v>0</v>
      </c>
      <c r="T9676" s="72"/>
      <c r="U9676" s="72"/>
      <c r="V9676" s="72"/>
      <c r="W9676" s="72"/>
      <c r="X9676" s="72"/>
      <c r="Y9676" s="72"/>
      <c r="Z9676" s="72"/>
      <c r="AA9676" s="72"/>
      <c r="AB9676" s="72"/>
      <c r="AC9676" s="72"/>
      <c r="AD9676" s="72"/>
      <c r="AE9676" s="72"/>
      <c r="AF9676" s="72"/>
      <c r="AG9676" s="72"/>
      <c r="AH9676" s="72"/>
      <c r="AI9676" s="72"/>
      <c r="AJ9676" s="72"/>
      <c r="AK9676" s="72"/>
    </row>
    <row r="9677" ht="14.25" customHeight="1">
      <c r="A9677" s="78">
        <v>9674.0</v>
      </c>
      <c r="C9677" s="78" t="str">
        <f>VLOOKUP(G9677,[1]Macrodata_CCF!$A$3:$D$55,4,FALSE)</f>
        <v>#ERROR!</v>
      </c>
      <c r="E9677" s="79" t="str">
        <f>VLOOKUP(G9677,[1]Macrodata_CCF!$A$3:$B$55,2,FALSE)</f>
        <v>#ERROR!</v>
      </c>
      <c r="F9677" s="78">
        <v>0.0</v>
      </c>
      <c r="G9677" s="80">
        <v>8.0</v>
      </c>
      <c r="H9677" s="81">
        <v>96650.0</v>
      </c>
      <c r="I9677" s="81">
        <v>860000.0</v>
      </c>
      <c r="J9677" s="81">
        <v>356190.0</v>
      </c>
      <c r="K9677" s="81">
        <v>860000.0</v>
      </c>
      <c r="L9677" s="82">
        <v>0.3400013100150652</v>
      </c>
      <c r="N9677" s="83">
        <f t="shared" si="1"/>
        <v>0.34000131</v>
      </c>
      <c r="O9677" s="83">
        <f t="shared" si="2"/>
        <v>0.34000131</v>
      </c>
      <c r="Q9677" s="83">
        <f t="shared" si="3"/>
        <v>0.8876162791</v>
      </c>
      <c r="R9677" s="83">
        <f t="shared" si="4"/>
        <v>0.34000131</v>
      </c>
      <c r="S9677" s="83" t="b">
        <f t="shared" si="5"/>
        <v>0</v>
      </c>
      <c r="T9677" s="72"/>
      <c r="U9677" s="72"/>
      <c r="V9677" s="72"/>
      <c r="W9677" s="72"/>
      <c r="X9677" s="72"/>
      <c r="Y9677" s="72"/>
      <c r="Z9677" s="72"/>
      <c r="AA9677" s="72"/>
      <c r="AB9677" s="72"/>
      <c r="AC9677" s="72"/>
      <c r="AD9677" s="72"/>
      <c r="AE9677" s="72"/>
      <c r="AF9677" s="72"/>
      <c r="AG9677" s="72"/>
      <c r="AH9677" s="72"/>
      <c r="AI9677" s="72"/>
      <c r="AJ9677" s="72"/>
      <c r="AK9677" s="72"/>
    </row>
    <row r="9678" ht="14.25" customHeight="1">
      <c r="A9678" s="78">
        <v>9675.0</v>
      </c>
      <c r="C9678" s="78" t="str">
        <f>VLOOKUP(G9678,[1]Macrodata_CCF!$A$3:$D$55,4,FALSE)</f>
        <v>#ERROR!</v>
      </c>
      <c r="E9678" s="79" t="str">
        <f>VLOOKUP(G9678,[1]Macrodata_CCF!$A$3:$B$55,2,FALSE)</f>
        <v>#ERROR!</v>
      </c>
      <c r="F9678" s="78">
        <v>0.0</v>
      </c>
      <c r="G9678" s="80">
        <v>5.0</v>
      </c>
      <c r="H9678" s="81">
        <v>68380.0</v>
      </c>
      <c r="I9678" s="81">
        <v>80000.0</v>
      </c>
      <c r="J9678" s="81">
        <v>70935.0</v>
      </c>
      <c r="K9678" s="81">
        <v>80000.0</v>
      </c>
      <c r="L9678" s="82">
        <v>0.2198795180722891</v>
      </c>
      <c r="N9678" s="83">
        <f t="shared" si="1"/>
        <v>0.2198795181</v>
      </c>
      <c r="O9678" s="83">
        <f t="shared" si="2"/>
        <v>0.2198795181</v>
      </c>
      <c r="Q9678" s="83">
        <f t="shared" si="3"/>
        <v>0.14525</v>
      </c>
      <c r="R9678" s="83">
        <f t="shared" si="4"/>
        <v>0.2198795181</v>
      </c>
      <c r="S9678" s="83" t="b">
        <f t="shared" si="5"/>
        <v>0</v>
      </c>
      <c r="T9678" s="72"/>
      <c r="U9678" s="72"/>
      <c r="V9678" s="72"/>
      <c r="W9678" s="72"/>
      <c r="X9678" s="72"/>
      <c r="Y9678" s="72"/>
      <c r="Z9678" s="72"/>
      <c r="AA9678" s="72"/>
      <c r="AB9678" s="72"/>
      <c r="AC9678" s="72"/>
      <c r="AD9678" s="72"/>
      <c r="AE9678" s="72"/>
      <c r="AF9678" s="72"/>
      <c r="AG9678" s="72"/>
      <c r="AH9678" s="72"/>
      <c r="AI9678" s="72"/>
      <c r="AJ9678" s="72"/>
      <c r="AK9678" s="72"/>
    </row>
    <row r="9679" ht="14.25" customHeight="1">
      <c r="A9679" s="78">
        <v>9676.0</v>
      </c>
      <c r="C9679" s="78" t="str">
        <f>VLOOKUP(G9679,[1]Macrodata_CCF!$A$3:$D$55,4,FALSE)</f>
        <v>#ERROR!</v>
      </c>
      <c r="E9679" s="79" t="str">
        <f>VLOOKUP(G9679,[1]Macrodata_CCF!$A$3:$B$55,2,FALSE)</f>
        <v>#ERROR!</v>
      </c>
      <c r="F9679" s="78">
        <v>0.0</v>
      </c>
      <c r="G9679" s="80">
        <v>30.0</v>
      </c>
      <c r="H9679" s="81">
        <v>54850.0</v>
      </c>
      <c r="I9679" s="81">
        <v>120000.0</v>
      </c>
      <c r="J9679" s="81">
        <v>64625.0</v>
      </c>
      <c r="K9679" s="81">
        <v>120000.0</v>
      </c>
      <c r="L9679" s="82">
        <v>0.1500383729854183</v>
      </c>
      <c r="N9679" s="83">
        <f t="shared" si="1"/>
        <v>0.150038373</v>
      </c>
      <c r="O9679" s="83">
        <f t="shared" si="2"/>
        <v>0.150038373</v>
      </c>
      <c r="Q9679" s="83">
        <f t="shared" si="3"/>
        <v>0.5429166667</v>
      </c>
      <c r="R9679" s="83">
        <f t="shared" si="4"/>
        <v>0.150038373</v>
      </c>
      <c r="S9679" s="83" t="b">
        <f t="shared" si="5"/>
        <v>0</v>
      </c>
      <c r="T9679" s="72"/>
      <c r="U9679" s="72"/>
      <c r="V9679" s="72"/>
      <c r="W9679" s="72"/>
      <c r="X9679" s="72"/>
      <c r="Y9679" s="72"/>
      <c r="Z9679" s="72"/>
      <c r="AA9679" s="72"/>
      <c r="AB9679" s="72"/>
      <c r="AC9679" s="72"/>
      <c r="AD9679" s="72"/>
      <c r="AE9679" s="72"/>
      <c r="AF9679" s="72"/>
      <c r="AG9679" s="72"/>
      <c r="AH9679" s="72"/>
      <c r="AI9679" s="72"/>
      <c r="AJ9679" s="72"/>
      <c r="AK9679" s="72"/>
    </row>
    <row r="9680" ht="14.25" customHeight="1">
      <c r="A9680" s="78">
        <v>9677.0</v>
      </c>
      <c r="C9680" s="78" t="str">
        <f>VLOOKUP(G9680,[1]Macrodata_CCF!$A$3:$D$55,4,FALSE)</f>
        <v>#ERROR!</v>
      </c>
      <c r="E9680" s="79" t="str">
        <f>VLOOKUP(G9680,[1]Macrodata_CCF!$A$3:$B$55,2,FALSE)</f>
        <v>#ERROR!</v>
      </c>
      <c r="F9680" s="78">
        <v>0.0</v>
      </c>
      <c r="G9680" s="80">
        <v>53.0</v>
      </c>
      <c r="H9680" s="81">
        <v>255815.0</v>
      </c>
      <c r="I9680" s="81">
        <v>330000.0</v>
      </c>
      <c r="J9680" s="81">
        <v>258780.0</v>
      </c>
      <c r="K9680" s="81">
        <v>330000.0</v>
      </c>
      <c r="L9680" s="82">
        <v>0.03996764844645144</v>
      </c>
      <c r="N9680" s="83">
        <f t="shared" si="1"/>
        <v>0.03996764845</v>
      </c>
      <c r="O9680" s="83">
        <f t="shared" si="2"/>
        <v>0.03996764845</v>
      </c>
      <c r="Q9680" s="83">
        <f t="shared" si="3"/>
        <v>0.2248030303</v>
      </c>
      <c r="R9680" s="83">
        <f t="shared" si="4"/>
        <v>0.03996764845</v>
      </c>
      <c r="S9680" s="83" t="b">
        <f t="shared" si="5"/>
        <v>0</v>
      </c>
      <c r="T9680" s="72"/>
      <c r="U9680" s="72"/>
      <c r="V9680" s="72"/>
      <c r="W9680" s="72"/>
      <c r="X9680" s="72"/>
      <c r="Y9680" s="72"/>
      <c r="Z9680" s="72"/>
      <c r="AA9680" s="72"/>
      <c r="AB9680" s="72"/>
      <c r="AC9680" s="72"/>
      <c r="AD9680" s="72"/>
      <c r="AE9680" s="72"/>
      <c r="AF9680" s="72"/>
      <c r="AG9680" s="72"/>
      <c r="AH9680" s="72"/>
      <c r="AI9680" s="72"/>
      <c r="AJ9680" s="72"/>
      <c r="AK9680" s="72"/>
    </row>
    <row r="9681" ht="14.25" customHeight="1">
      <c r="A9681" s="78">
        <v>9678.0</v>
      </c>
      <c r="C9681" s="78" t="str">
        <f>VLOOKUP(G9681,[1]Macrodata_CCF!$A$3:$D$55,4,FALSE)</f>
        <v>#ERROR!</v>
      </c>
      <c r="E9681" s="79" t="str">
        <f>VLOOKUP(G9681,[1]Macrodata_CCF!$A$3:$B$55,2,FALSE)</f>
        <v>#ERROR!</v>
      </c>
      <c r="F9681" s="78">
        <v>0.0</v>
      </c>
      <c r="G9681" s="80">
        <v>17.0</v>
      </c>
      <c r="H9681" s="81">
        <v>20830.0</v>
      </c>
      <c r="I9681" s="81">
        <v>80000.0</v>
      </c>
      <c r="J9681" s="81">
        <v>31480.0</v>
      </c>
      <c r="K9681" s="81">
        <v>80000.0</v>
      </c>
      <c r="L9681" s="82">
        <v>0.1799898597262126</v>
      </c>
      <c r="N9681" s="83">
        <f t="shared" si="1"/>
        <v>0.1799898597</v>
      </c>
      <c r="O9681" s="83">
        <f t="shared" si="2"/>
        <v>0.1799898597</v>
      </c>
      <c r="Q9681" s="83">
        <f t="shared" si="3"/>
        <v>0.739625</v>
      </c>
      <c r="R9681" s="83">
        <f t="shared" si="4"/>
        <v>0.1799898597</v>
      </c>
      <c r="S9681" s="83" t="b">
        <f t="shared" si="5"/>
        <v>0</v>
      </c>
      <c r="T9681" s="72"/>
      <c r="U9681" s="72"/>
      <c r="V9681" s="72"/>
      <c r="W9681" s="72"/>
      <c r="X9681" s="72"/>
      <c r="Y9681" s="72"/>
      <c r="Z9681" s="72"/>
      <c r="AA9681" s="72"/>
      <c r="AB9681" s="72"/>
      <c r="AC9681" s="72"/>
      <c r="AD9681" s="72"/>
      <c r="AE9681" s="72"/>
      <c r="AF9681" s="72"/>
      <c r="AG9681" s="72"/>
      <c r="AH9681" s="72"/>
      <c r="AI9681" s="72"/>
      <c r="AJ9681" s="72"/>
      <c r="AK9681" s="72"/>
    </row>
    <row r="9682" ht="14.25" customHeight="1">
      <c r="A9682" s="78">
        <v>9679.0</v>
      </c>
      <c r="C9682" s="78" t="str">
        <f>VLOOKUP(G9682,[1]Macrodata_CCF!$A$3:$D$55,4,FALSE)</f>
        <v>#ERROR!</v>
      </c>
      <c r="E9682" s="79" t="str">
        <f>VLOOKUP(G9682,[1]Macrodata_CCF!$A$3:$B$55,2,FALSE)</f>
        <v>#ERROR!</v>
      </c>
      <c r="F9682" s="78">
        <v>0.0</v>
      </c>
      <c r="G9682" s="80">
        <v>27.0</v>
      </c>
      <c r="H9682" s="81">
        <v>45435.0</v>
      </c>
      <c r="I9682" s="81">
        <v>60000.0</v>
      </c>
      <c r="J9682" s="81">
        <v>47475.0</v>
      </c>
      <c r="K9682" s="81">
        <v>60000.0</v>
      </c>
      <c r="L9682" s="82">
        <v>0.1400617919670443</v>
      </c>
      <c r="N9682" s="83">
        <f t="shared" si="1"/>
        <v>0.140061792</v>
      </c>
      <c r="O9682" s="83">
        <f t="shared" si="2"/>
        <v>0.140061792</v>
      </c>
      <c r="Q9682" s="83">
        <f t="shared" si="3"/>
        <v>0.24275</v>
      </c>
      <c r="R9682" s="83">
        <f t="shared" si="4"/>
        <v>0.140061792</v>
      </c>
      <c r="S9682" s="83" t="b">
        <f t="shared" si="5"/>
        <v>0</v>
      </c>
      <c r="T9682" s="72"/>
      <c r="U9682" s="72"/>
      <c r="V9682" s="72"/>
      <c r="W9682" s="72"/>
      <c r="X9682" s="72"/>
      <c r="Y9682" s="72"/>
      <c r="Z9682" s="72"/>
      <c r="AA9682" s="72"/>
      <c r="AB9682" s="72"/>
      <c r="AC9682" s="72"/>
      <c r="AD9682" s="72"/>
      <c r="AE9682" s="72"/>
      <c r="AF9682" s="72"/>
      <c r="AG9682" s="72"/>
      <c r="AH9682" s="72"/>
      <c r="AI9682" s="72"/>
      <c r="AJ9682" s="72"/>
      <c r="AK9682" s="72"/>
    </row>
    <row r="9683" ht="14.25" customHeight="1">
      <c r="A9683" s="78">
        <v>9680.0</v>
      </c>
      <c r="C9683" s="78" t="str">
        <f>VLOOKUP(G9683,[1]Macrodata_CCF!$A$3:$D$55,4,FALSE)</f>
        <v>#ERROR!</v>
      </c>
      <c r="E9683" s="79" t="str">
        <f>VLOOKUP(G9683,[1]Macrodata_CCF!$A$3:$B$55,2,FALSE)</f>
        <v>#ERROR!</v>
      </c>
      <c r="F9683" s="78">
        <v>0.0</v>
      </c>
      <c r="G9683" s="80">
        <v>33.0</v>
      </c>
      <c r="H9683" s="81">
        <v>263740.0</v>
      </c>
      <c r="I9683" s="81">
        <v>470000.0</v>
      </c>
      <c r="J9683" s="81">
        <v>296740.0</v>
      </c>
      <c r="K9683" s="81">
        <v>470000.0</v>
      </c>
      <c r="L9683" s="82">
        <v>0.1599922428003491</v>
      </c>
      <c r="N9683" s="83">
        <f t="shared" si="1"/>
        <v>0.1599922428</v>
      </c>
      <c r="O9683" s="83">
        <f t="shared" si="2"/>
        <v>0.1599922428</v>
      </c>
      <c r="Q9683" s="83">
        <f t="shared" si="3"/>
        <v>0.4388510638</v>
      </c>
      <c r="R9683" s="83">
        <f t="shared" si="4"/>
        <v>0.1599922428</v>
      </c>
      <c r="S9683" s="83" t="b">
        <f t="shared" si="5"/>
        <v>0</v>
      </c>
      <c r="T9683" s="72"/>
      <c r="U9683" s="72"/>
      <c r="V9683" s="72"/>
      <c r="W9683" s="72"/>
      <c r="X9683" s="72"/>
      <c r="Y9683" s="72"/>
      <c r="Z9683" s="72"/>
      <c r="AA9683" s="72"/>
      <c r="AB9683" s="72"/>
      <c r="AC9683" s="72"/>
      <c r="AD9683" s="72"/>
      <c r="AE9683" s="72"/>
      <c r="AF9683" s="72"/>
      <c r="AG9683" s="72"/>
      <c r="AH9683" s="72"/>
      <c r="AI9683" s="72"/>
      <c r="AJ9683" s="72"/>
      <c r="AK9683" s="72"/>
    </row>
    <row r="9684" ht="14.25" customHeight="1">
      <c r="A9684" s="78">
        <v>9681.0</v>
      </c>
      <c r="C9684" s="78" t="str">
        <f>VLOOKUP(G9684,[1]Macrodata_CCF!$A$3:$D$55,4,FALSE)</f>
        <v>#ERROR!</v>
      </c>
      <c r="E9684" s="79" t="str">
        <f>VLOOKUP(G9684,[1]Macrodata_CCF!$A$3:$B$55,2,FALSE)</f>
        <v>#ERROR!</v>
      </c>
      <c r="F9684" s="78">
        <v>0.0</v>
      </c>
      <c r="G9684" s="80">
        <v>31.0</v>
      </c>
      <c r="H9684" s="81">
        <v>0.0</v>
      </c>
      <c r="I9684" s="81">
        <v>200000.0</v>
      </c>
      <c r="J9684" s="81">
        <v>28000.0</v>
      </c>
      <c r="K9684" s="81">
        <v>200000.0</v>
      </c>
      <c r="L9684" s="82">
        <v>0.14</v>
      </c>
      <c r="N9684" s="83">
        <f t="shared" si="1"/>
        <v>0.14</v>
      </c>
      <c r="O9684" s="83">
        <f t="shared" si="2"/>
        <v>0.14</v>
      </c>
      <c r="Q9684" s="83">
        <f t="shared" si="3"/>
        <v>1</v>
      </c>
      <c r="R9684" s="83">
        <f t="shared" si="4"/>
        <v>0.14</v>
      </c>
      <c r="S9684" s="83" t="b">
        <f t="shared" si="5"/>
        <v>0</v>
      </c>
      <c r="T9684" s="72"/>
      <c r="U9684" s="72"/>
      <c r="V9684" s="72"/>
      <c r="W9684" s="72"/>
      <c r="X9684" s="72"/>
      <c r="Y9684" s="72"/>
      <c r="Z9684" s="72"/>
      <c r="AA9684" s="72"/>
      <c r="AB9684" s="72"/>
      <c r="AC9684" s="72"/>
      <c r="AD9684" s="72"/>
      <c r="AE9684" s="72"/>
      <c r="AF9684" s="72"/>
      <c r="AG9684" s="72"/>
      <c r="AH9684" s="72"/>
      <c r="AI9684" s="72"/>
      <c r="AJ9684" s="72"/>
      <c r="AK9684" s="72"/>
    </row>
    <row r="9685" ht="14.25" customHeight="1">
      <c r="A9685" s="78">
        <v>9682.0</v>
      </c>
      <c r="C9685" s="78" t="str">
        <f>VLOOKUP(G9685,[1]Macrodata_CCF!$A$3:$D$55,4,FALSE)</f>
        <v>#ERROR!</v>
      </c>
      <c r="E9685" s="79" t="str">
        <f>VLOOKUP(G9685,[1]Macrodata_CCF!$A$3:$B$55,2,FALSE)</f>
        <v>#ERROR!</v>
      </c>
      <c r="F9685" s="78">
        <v>0.0</v>
      </c>
      <c r="G9685" s="80">
        <v>34.0</v>
      </c>
      <c r="H9685" s="81">
        <v>166275.0</v>
      </c>
      <c r="I9685" s="81">
        <v>410000.0</v>
      </c>
      <c r="J9685" s="81">
        <v>183335.0</v>
      </c>
      <c r="K9685" s="81">
        <v>410000.0</v>
      </c>
      <c r="L9685" s="82">
        <v>0.06999692276130885</v>
      </c>
      <c r="N9685" s="83">
        <f t="shared" si="1"/>
        <v>0.06999692276</v>
      </c>
      <c r="O9685" s="83">
        <f t="shared" si="2"/>
        <v>0.06999692276</v>
      </c>
      <c r="Q9685" s="83">
        <f t="shared" si="3"/>
        <v>0.5944512195</v>
      </c>
      <c r="R9685" s="83">
        <f t="shared" si="4"/>
        <v>0.06999692276</v>
      </c>
      <c r="S9685" s="83" t="b">
        <f t="shared" si="5"/>
        <v>0</v>
      </c>
      <c r="T9685" s="72"/>
      <c r="U9685" s="72"/>
      <c r="V9685" s="72"/>
      <c r="W9685" s="72"/>
      <c r="X9685" s="72"/>
      <c r="Y9685" s="72"/>
      <c r="Z9685" s="72"/>
      <c r="AA9685" s="72"/>
      <c r="AB9685" s="72"/>
      <c r="AC9685" s="72"/>
      <c r="AD9685" s="72"/>
      <c r="AE9685" s="72"/>
      <c r="AF9685" s="72"/>
      <c r="AG9685" s="72"/>
      <c r="AH9685" s="72"/>
      <c r="AI9685" s="72"/>
      <c r="AJ9685" s="72"/>
      <c r="AK9685" s="72"/>
    </row>
    <row r="9686" ht="14.25" customHeight="1">
      <c r="A9686" s="78">
        <v>9683.0</v>
      </c>
      <c r="C9686" s="78" t="str">
        <f>VLOOKUP(G9686,[1]Macrodata_CCF!$A$3:$D$55,4,FALSE)</f>
        <v>#ERROR!</v>
      </c>
      <c r="E9686" s="79" t="str">
        <f>VLOOKUP(G9686,[1]Macrodata_CCF!$A$3:$B$55,2,FALSE)</f>
        <v>#ERROR!</v>
      </c>
      <c r="F9686" s="78">
        <v>0.0</v>
      </c>
      <c r="G9686" s="80">
        <v>33.0</v>
      </c>
      <c r="H9686" s="81">
        <v>9410.0</v>
      </c>
      <c r="I9686" s="81">
        <v>140000.0</v>
      </c>
      <c r="J9686" s="81">
        <v>30305.0</v>
      </c>
      <c r="K9686" s="81">
        <v>140000.0</v>
      </c>
      <c r="L9686" s="82">
        <v>0.1600045945325063</v>
      </c>
      <c r="N9686" s="83">
        <f t="shared" si="1"/>
        <v>0.1600045945</v>
      </c>
      <c r="O9686" s="83">
        <f t="shared" si="2"/>
        <v>0.1600045945</v>
      </c>
      <c r="Q9686" s="83">
        <f t="shared" si="3"/>
        <v>0.9327857143</v>
      </c>
      <c r="R9686" s="83">
        <f t="shared" si="4"/>
        <v>0.1600045945</v>
      </c>
      <c r="S9686" s="83" t="b">
        <f t="shared" si="5"/>
        <v>0</v>
      </c>
      <c r="T9686" s="72"/>
      <c r="U9686" s="72"/>
      <c r="V9686" s="72"/>
      <c r="W9686" s="72"/>
      <c r="X9686" s="72"/>
      <c r="Y9686" s="72"/>
      <c r="Z9686" s="72"/>
      <c r="AA9686" s="72"/>
      <c r="AB9686" s="72"/>
      <c r="AC9686" s="72"/>
      <c r="AD9686" s="72"/>
      <c r="AE9686" s="72"/>
      <c r="AF9686" s="72"/>
      <c r="AG9686" s="72"/>
      <c r="AH9686" s="72"/>
      <c r="AI9686" s="72"/>
      <c r="AJ9686" s="72"/>
      <c r="AK9686" s="72"/>
    </row>
    <row r="9687" ht="14.25" customHeight="1">
      <c r="A9687" s="78">
        <v>9684.0</v>
      </c>
      <c r="C9687" s="78" t="str">
        <f>VLOOKUP(G9687,[1]Macrodata_CCF!$A$3:$D$55,4,FALSE)</f>
        <v>#ERROR!</v>
      </c>
      <c r="E9687" s="79" t="str">
        <f>VLOOKUP(G9687,[1]Macrodata_CCF!$A$3:$B$55,2,FALSE)</f>
        <v>#ERROR!</v>
      </c>
      <c r="F9687" s="78">
        <v>0.0</v>
      </c>
      <c r="G9687" s="80">
        <v>44.0</v>
      </c>
      <c r="H9687" s="81">
        <v>0.0</v>
      </c>
      <c r="I9687" s="81">
        <v>950000.0</v>
      </c>
      <c r="J9687" s="81">
        <v>152000.0</v>
      </c>
      <c r="K9687" s="81">
        <v>950000.0</v>
      </c>
      <c r="L9687" s="82">
        <v>0.16</v>
      </c>
      <c r="N9687" s="83">
        <f t="shared" si="1"/>
        <v>0.16</v>
      </c>
      <c r="O9687" s="83">
        <f t="shared" si="2"/>
        <v>0.16</v>
      </c>
      <c r="Q9687" s="83">
        <f t="shared" si="3"/>
        <v>1</v>
      </c>
      <c r="R9687" s="83">
        <f t="shared" si="4"/>
        <v>0.16</v>
      </c>
      <c r="S9687" s="83" t="b">
        <f t="shared" si="5"/>
        <v>0</v>
      </c>
      <c r="T9687" s="72"/>
      <c r="U9687" s="72"/>
      <c r="V9687" s="72"/>
      <c r="W9687" s="72"/>
      <c r="X9687" s="72"/>
      <c r="Y9687" s="72"/>
      <c r="Z9687" s="72"/>
      <c r="AA9687" s="72"/>
      <c r="AB9687" s="72"/>
      <c r="AC9687" s="72"/>
      <c r="AD9687" s="72"/>
      <c r="AE9687" s="72"/>
      <c r="AF9687" s="72"/>
      <c r="AG9687" s="72"/>
      <c r="AH9687" s="72"/>
      <c r="AI9687" s="72"/>
      <c r="AJ9687" s="72"/>
      <c r="AK9687" s="72"/>
    </row>
    <row r="9688" ht="14.25" customHeight="1">
      <c r="A9688" s="78">
        <v>9685.0</v>
      </c>
      <c r="C9688" s="78" t="str">
        <f>VLOOKUP(G9688,[1]Macrodata_CCF!$A$3:$D$55,4,FALSE)</f>
        <v>#ERROR!</v>
      </c>
      <c r="E9688" s="79" t="str">
        <f>VLOOKUP(G9688,[1]Macrodata_CCF!$A$3:$B$55,2,FALSE)</f>
        <v>#ERROR!</v>
      </c>
      <c r="F9688" s="78">
        <v>0.0</v>
      </c>
      <c r="G9688" s="80">
        <v>13.0</v>
      </c>
      <c r="H9688" s="81">
        <v>69985.0</v>
      </c>
      <c r="I9688" s="81">
        <v>250000.0</v>
      </c>
      <c r="J9688" s="81">
        <v>104190.0</v>
      </c>
      <c r="K9688" s="81">
        <v>250000.0</v>
      </c>
      <c r="L9688" s="82">
        <v>0.190011943449157</v>
      </c>
      <c r="N9688" s="83">
        <f t="shared" si="1"/>
        <v>0.1900119434</v>
      </c>
      <c r="O9688" s="83">
        <f t="shared" si="2"/>
        <v>0.1900119434</v>
      </c>
      <c r="Q9688" s="83">
        <f t="shared" si="3"/>
        <v>0.72006</v>
      </c>
      <c r="R9688" s="83">
        <f t="shared" si="4"/>
        <v>0.1900119434</v>
      </c>
      <c r="S9688" s="83" t="b">
        <f t="shared" si="5"/>
        <v>0</v>
      </c>
      <c r="T9688" s="72"/>
      <c r="U9688" s="72"/>
      <c r="V9688" s="72"/>
      <c r="W9688" s="72"/>
      <c r="X9688" s="72"/>
      <c r="Y9688" s="72"/>
      <c r="Z9688" s="72"/>
      <c r="AA9688" s="72"/>
      <c r="AB9688" s="72"/>
      <c r="AC9688" s="72"/>
      <c r="AD9688" s="72"/>
      <c r="AE9688" s="72"/>
      <c r="AF9688" s="72"/>
      <c r="AG9688" s="72"/>
      <c r="AH9688" s="72"/>
      <c r="AI9688" s="72"/>
      <c r="AJ9688" s="72"/>
      <c r="AK9688" s="72"/>
    </row>
    <row r="9689" ht="14.25" customHeight="1">
      <c r="A9689" s="78">
        <v>9686.0</v>
      </c>
      <c r="C9689" s="78" t="str">
        <f>VLOOKUP(G9689,[1]Macrodata_CCF!$A$3:$D$55,4,FALSE)</f>
        <v>#ERROR!</v>
      </c>
      <c r="E9689" s="79" t="str">
        <f>VLOOKUP(G9689,[1]Macrodata_CCF!$A$3:$B$55,2,FALSE)</f>
        <v>#ERROR!</v>
      </c>
      <c r="F9689" s="78">
        <v>0.0</v>
      </c>
      <c r="G9689" s="80">
        <v>35.0</v>
      </c>
      <c r="H9689" s="81">
        <v>205275.0</v>
      </c>
      <c r="I9689" s="81">
        <v>370000.0</v>
      </c>
      <c r="J9689" s="81">
        <v>223395.0</v>
      </c>
      <c r="K9689" s="81">
        <v>370000.0</v>
      </c>
      <c r="L9689" s="82">
        <v>0.1100015176809835</v>
      </c>
      <c r="N9689" s="83">
        <f t="shared" si="1"/>
        <v>0.1100015177</v>
      </c>
      <c r="O9689" s="83">
        <f t="shared" si="2"/>
        <v>0.1100015177</v>
      </c>
      <c r="Q9689" s="83">
        <f t="shared" si="3"/>
        <v>0.4452027027</v>
      </c>
      <c r="R9689" s="83">
        <f t="shared" si="4"/>
        <v>0.1100015177</v>
      </c>
      <c r="S9689" s="83" t="b">
        <f t="shared" si="5"/>
        <v>0</v>
      </c>
      <c r="T9689" s="72"/>
      <c r="U9689" s="72"/>
      <c r="V9689" s="72"/>
      <c r="W9689" s="72"/>
      <c r="X9689" s="72"/>
      <c r="Y9689" s="72"/>
      <c r="Z9689" s="72"/>
      <c r="AA9689" s="72"/>
      <c r="AB9689" s="72"/>
      <c r="AC9689" s="72"/>
      <c r="AD9689" s="72"/>
      <c r="AE9689" s="72"/>
      <c r="AF9689" s="72"/>
      <c r="AG9689" s="72"/>
      <c r="AH9689" s="72"/>
      <c r="AI9689" s="72"/>
      <c r="AJ9689" s="72"/>
      <c r="AK9689" s="72"/>
    </row>
    <row r="9690" ht="14.25" customHeight="1">
      <c r="A9690" s="78">
        <v>9687.0</v>
      </c>
      <c r="C9690" s="78" t="str">
        <f>VLOOKUP(G9690,[1]Macrodata_CCF!$A$3:$D$55,4,FALSE)</f>
        <v>#ERROR!</v>
      </c>
      <c r="E9690" s="79" t="str">
        <f>VLOOKUP(G9690,[1]Macrodata_CCF!$A$3:$B$55,2,FALSE)</f>
        <v>#ERROR!</v>
      </c>
      <c r="F9690" s="78">
        <v>0.0</v>
      </c>
      <c r="G9690" s="80">
        <v>43.0</v>
      </c>
      <c r="H9690" s="81">
        <v>77345.0</v>
      </c>
      <c r="I9690" s="81">
        <v>100000.0</v>
      </c>
      <c r="J9690" s="81">
        <v>81650.0</v>
      </c>
      <c r="K9690" s="81">
        <v>100000.0</v>
      </c>
      <c r="L9690" s="82">
        <v>0.1900242772015008</v>
      </c>
      <c r="N9690" s="83">
        <f t="shared" si="1"/>
        <v>0.1900242772</v>
      </c>
      <c r="O9690" s="83">
        <f t="shared" si="2"/>
        <v>0.1900242772</v>
      </c>
      <c r="Q9690" s="83">
        <f t="shared" si="3"/>
        <v>0.22655</v>
      </c>
      <c r="R9690" s="83">
        <f t="shared" si="4"/>
        <v>0.1900242772</v>
      </c>
      <c r="S9690" s="83" t="b">
        <f t="shared" si="5"/>
        <v>0</v>
      </c>
      <c r="T9690" s="72"/>
      <c r="U9690" s="72"/>
      <c r="V9690" s="72"/>
      <c r="W9690" s="72"/>
      <c r="X9690" s="72"/>
      <c r="Y9690" s="72"/>
      <c r="Z9690" s="72"/>
      <c r="AA9690" s="72"/>
      <c r="AB9690" s="72"/>
      <c r="AC9690" s="72"/>
      <c r="AD9690" s="72"/>
      <c r="AE9690" s="72"/>
      <c r="AF9690" s="72"/>
      <c r="AG9690" s="72"/>
      <c r="AH9690" s="72"/>
      <c r="AI9690" s="72"/>
      <c r="AJ9690" s="72"/>
      <c r="AK9690" s="72"/>
    </row>
    <row r="9691" ht="14.25" customHeight="1">
      <c r="A9691" s="78">
        <v>9688.0</v>
      </c>
      <c r="C9691" s="78" t="str">
        <f>VLOOKUP(G9691,[1]Macrodata_CCF!$A$3:$D$55,4,FALSE)</f>
        <v>#ERROR!</v>
      </c>
      <c r="E9691" s="79" t="str">
        <f>VLOOKUP(G9691,[1]Macrodata_CCF!$A$3:$B$55,2,FALSE)</f>
        <v>#ERROR!</v>
      </c>
      <c r="F9691" s="78">
        <v>0.0</v>
      </c>
      <c r="G9691" s="80">
        <v>37.0</v>
      </c>
      <c r="H9691" s="81">
        <v>95185.0</v>
      </c>
      <c r="I9691" s="81">
        <v>140000.0</v>
      </c>
      <c r="J9691" s="81">
        <v>97875.0</v>
      </c>
      <c r="K9691" s="81">
        <v>140000.0</v>
      </c>
      <c r="L9691" s="82">
        <v>0.06002454535311837</v>
      </c>
      <c r="N9691" s="83">
        <f t="shared" si="1"/>
        <v>0.06002454535</v>
      </c>
      <c r="O9691" s="83">
        <f t="shared" si="2"/>
        <v>0.06002454535</v>
      </c>
      <c r="Q9691" s="83">
        <f t="shared" si="3"/>
        <v>0.3201071429</v>
      </c>
      <c r="R9691" s="83">
        <f t="shared" si="4"/>
        <v>0.06002454535</v>
      </c>
      <c r="S9691" s="83" t="b">
        <f t="shared" si="5"/>
        <v>0</v>
      </c>
      <c r="T9691" s="72"/>
      <c r="U9691" s="72"/>
      <c r="V9691" s="72"/>
      <c r="W9691" s="72"/>
      <c r="X9691" s="72"/>
      <c r="Y9691" s="72"/>
      <c r="Z9691" s="72"/>
      <c r="AA9691" s="72"/>
      <c r="AB9691" s="72"/>
      <c r="AC9691" s="72"/>
      <c r="AD9691" s="72"/>
      <c r="AE9691" s="72"/>
      <c r="AF9691" s="72"/>
      <c r="AG9691" s="72"/>
      <c r="AH9691" s="72"/>
      <c r="AI9691" s="72"/>
      <c r="AJ9691" s="72"/>
      <c r="AK9691" s="72"/>
    </row>
    <row r="9692" ht="14.25" customHeight="1">
      <c r="A9692" s="78">
        <v>9689.0</v>
      </c>
      <c r="C9692" s="78" t="str">
        <f>VLOOKUP(G9692,[1]Macrodata_CCF!$A$3:$D$55,4,FALSE)</f>
        <v>#ERROR!</v>
      </c>
      <c r="E9692" s="79" t="str">
        <f>VLOOKUP(G9692,[1]Macrodata_CCF!$A$3:$B$55,2,FALSE)</f>
        <v>#ERROR!</v>
      </c>
      <c r="F9692" s="78">
        <v>0.0</v>
      </c>
      <c r="G9692" s="80">
        <v>33.0</v>
      </c>
      <c r="H9692" s="81">
        <v>809240.0</v>
      </c>
      <c r="I9692" s="81">
        <v>990000.0</v>
      </c>
      <c r="J9692" s="81">
        <v>836355.0</v>
      </c>
      <c r="K9692" s="81">
        <v>990000.0</v>
      </c>
      <c r="L9692" s="82">
        <v>0.1500055321973888</v>
      </c>
      <c r="N9692" s="83">
        <f t="shared" si="1"/>
        <v>0.1500055322</v>
      </c>
      <c r="O9692" s="83">
        <f t="shared" si="2"/>
        <v>0.1500055322</v>
      </c>
      <c r="Q9692" s="83">
        <f t="shared" si="3"/>
        <v>0.1825858586</v>
      </c>
      <c r="R9692" s="83">
        <f t="shared" si="4"/>
        <v>0.1500055322</v>
      </c>
      <c r="S9692" s="83" t="b">
        <f t="shared" si="5"/>
        <v>0</v>
      </c>
      <c r="T9692" s="72"/>
      <c r="U9692" s="72"/>
      <c r="V9692" s="72"/>
      <c r="W9692" s="72"/>
      <c r="X9692" s="72"/>
      <c r="Y9692" s="72"/>
      <c r="Z9692" s="72"/>
      <c r="AA9692" s="72"/>
      <c r="AB9692" s="72"/>
      <c r="AC9692" s="72"/>
      <c r="AD9692" s="72"/>
      <c r="AE9692" s="72"/>
      <c r="AF9692" s="72"/>
      <c r="AG9692" s="72"/>
      <c r="AH9692" s="72"/>
      <c r="AI9692" s="72"/>
      <c r="AJ9692" s="72"/>
      <c r="AK9692" s="72"/>
    </row>
    <row r="9693" ht="14.25" customHeight="1">
      <c r="A9693" s="78">
        <v>9690.0</v>
      </c>
      <c r="C9693" s="78" t="str">
        <f>VLOOKUP(G9693,[1]Macrodata_CCF!$A$3:$D$55,4,FALSE)</f>
        <v>#ERROR!</v>
      </c>
      <c r="E9693" s="79" t="str">
        <f>VLOOKUP(G9693,[1]Macrodata_CCF!$A$3:$B$55,2,FALSE)</f>
        <v>#ERROR!</v>
      </c>
      <c r="F9693" s="78">
        <v>0.0</v>
      </c>
      <c r="G9693" s="80">
        <v>38.0</v>
      </c>
      <c r="H9693" s="81">
        <v>255785.0</v>
      </c>
      <c r="I9693" s="81">
        <v>520000.0</v>
      </c>
      <c r="J9693" s="81">
        <v>128960.0</v>
      </c>
      <c r="K9693" s="81">
        <v>936000.0</v>
      </c>
      <c r="L9693" s="82">
        <v>-0.4800068126336506</v>
      </c>
      <c r="N9693" s="83">
        <f t="shared" si="1"/>
        <v>-0.4800068126</v>
      </c>
      <c r="O9693" s="83">
        <f t="shared" si="2"/>
        <v>0</v>
      </c>
      <c r="Q9693" s="83">
        <f t="shared" si="3"/>
        <v>0.5081057692</v>
      </c>
      <c r="R9693" s="83">
        <f t="shared" si="4"/>
        <v>-0.4800068126</v>
      </c>
      <c r="S9693" s="83" t="b">
        <f t="shared" si="5"/>
        <v>0</v>
      </c>
      <c r="T9693" s="72"/>
      <c r="U9693" s="72"/>
      <c r="V9693" s="72"/>
      <c r="W9693" s="72"/>
      <c r="X9693" s="72"/>
      <c r="Y9693" s="72"/>
      <c r="Z9693" s="72"/>
      <c r="AA9693" s="72"/>
      <c r="AB9693" s="72"/>
      <c r="AC9693" s="72"/>
      <c r="AD9693" s="72"/>
      <c r="AE9693" s="72"/>
      <c r="AF9693" s="72"/>
      <c r="AG9693" s="72"/>
      <c r="AH9693" s="72"/>
      <c r="AI9693" s="72"/>
      <c r="AJ9693" s="72"/>
      <c r="AK9693" s="72"/>
    </row>
    <row r="9694" ht="14.25" customHeight="1">
      <c r="A9694" s="78">
        <v>9691.0</v>
      </c>
      <c r="C9694" s="78" t="str">
        <f>VLOOKUP(G9694,[1]Macrodata_CCF!$A$3:$D$55,4,FALSE)</f>
        <v>#ERROR!</v>
      </c>
      <c r="E9694" s="79" t="str">
        <f>VLOOKUP(G9694,[1]Macrodata_CCF!$A$3:$B$55,2,FALSE)</f>
        <v>#ERROR!</v>
      </c>
      <c r="F9694" s="78">
        <v>0.0</v>
      </c>
      <c r="G9694" s="80">
        <v>31.0</v>
      </c>
      <c r="H9694" s="81">
        <v>548240.0</v>
      </c>
      <c r="I9694" s="81">
        <v>860000.0</v>
      </c>
      <c r="J9694" s="81">
        <v>598120.0</v>
      </c>
      <c r="K9694" s="81">
        <v>860000.0</v>
      </c>
      <c r="L9694" s="82">
        <v>0.1599948678470619</v>
      </c>
      <c r="N9694" s="83">
        <f t="shared" si="1"/>
        <v>0.1599948678</v>
      </c>
      <c r="O9694" s="83">
        <f t="shared" si="2"/>
        <v>0.1599948678</v>
      </c>
      <c r="Q9694" s="83">
        <f t="shared" si="3"/>
        <v>0.3625116279</v>
      </c>
      <c r="R9694" s="83">
        <f t="shared" si="4"/>
        <v>0.1599948678</v>
      </c>
      <c r="S9694" s="83" t="b">
        <f t="shared" si="5"/>
        <v>0</v>
      </c>
      <c r="T9694" s="72"/>
      <c r="U9694" s="72"/>
      <c r="V9694" s="72"/>
      <c r="W9694" s="72"/>
      <c r="X9694" s="72"/>
      <c r="Y9694" s="72"/>
      <c r="Z9694" s="72"/>
      <c r="AA9694" s="72"/>
      <c r="AB9694" s="72"/>
      <c r="AC9694" s="72"/>
      <c r="AD9694" s="72"/>
      <c r="AE9694" s="72"/>
      <c r="AF9694" s="72"/>
      <c r="AG9694" s="72"/>
      <c r="AH9694" s="72"/>
      <c r="AI9694" s="72"/>
      <c r="AJ9694" s="72"/>
      <c r="AK9694" s="72"/>
    </row>
    <row r="9695" ht="14.25" customHeight="1">
      <c r="A9695" s="78">
        <v>9692.0</v>
      </c>
      <c r="C9695" s="78" t="str">
        <f>VLOOKUP(G9695,[1]Macrodata_CCF!$A$3:$D$55,4,FALSE)</f>
        <v>#ERROR!</v>
      </c>
      <c r="E9695" s="79" t="str">
        <f>VLOOKUP(G9695,[1]Macrodata_CCF!$A$3:$B$55,2,FALSE)</f>
        <v>#ERROR!</v>
      </c>
      <c r="F9695" s="78">
        <v>1.0</v>
      </c>
      <c r="G9695" s="80">
        <v>46.0</v>
      </c>
      <c r="H9695" s="81">
        <v>538610.0</v>
      </c>
      <c r="I9695" s="81">
        <v>620000.0</v>
      </c>
      <c r="J9695" s="81">
        <v>847080.0</v>
      </c>
      <c r="K9695" s="81">
        <v>868000.0</v>
      </c>
      <c r="L9695" s="82">
        <v>3.790023344391203</v>
      </c>
      <c r="N9695" s="83">
        <f t="shared" si="1"/>
        <v>3.790023344</v>
      </c>
      <c r="O9695" s="83">
        <f t="shared" si="2"/>
        <v>1</v>
      </c>
      <c r="Q9695" s="83">
        <f t="shared" si="3"/>
        <v>0.1312741935</v>
      </c>
      <c r="R9695" s="83">
        <f t="shared" si="4"/>
        <v>3.790023344</v>
      </c>
      <c r="S9695" s="83" t="b">
        <f t="shared" si="5"/>
        <v>0</v>
      </c>
      <c r="T9695" s="72"/>
      <c r="U9695" s="72"/>
      <c r="V9695" s="72"/>
      <c r="W9695" s="72"/>
      <c r="X9695" s="72"/>
      <c r="Y9695" s="72"/>
      <c r="Z9695" s="72"/>
      <c r="AA9695" s="72"/>
      <c r="AB9695" s="72"/>
      <c r="AC9695" s="72"/>
      <c r="AD9695" s="72"/>
      <c r="AE9695" s="72"/>
      <c r="AF9695" s="72"/>
      <c r="AG9695" s="72"/>
      <c r="AH9695" s="72"/>
      <c r="AI9695" s="72"/>
      <c r="AJ9695" s="72"/>
      <c r="AK9695" s="72"/>
    </row>
    <row r="9696" ht="14.25" customHeight="1">
      <c r="A9696" s="78">
        <v>9693.0</v>
      </c>
      <c r="C9696" s="78" t="str">
        <f>VLOOKUP(G9696,[1]Macrodata_CCF!$A$3:$D$55,4,FALSE)</f>
        <v>#ERROR!</v>
      </c>
      <c r="E9696" s="79" t="str">
        <f>VLOOKUP(G9696,[1]Macrodata_CCF!$A$3:$B$55,2,FALSE)</f>
        <v>#ERROR!</v>
      </c>
      <c r="F9696" s="78">
        <v>0.0</v>
      </c>
      <c r="G9696" s="80">
        <v>27.0</v>
      </c>
      <c r="H9696" s="81">
        <v>656965.0</v>
      </c>
      <c r="I9696" s="81">
        <v>700000.0</v>
      </c>
      <c r="J9696" s="81">
        <v>714000.0</v>
      </c>
      <c r="K9696" s="81">
        <v>700000.0</v>
      </c>
      <c r="L9696" s="82">
        <v>1.325316602765191</v>
      </c>
      <c r="N9696" s="83">
        <f t="shared" si="1"/>
        <v>1.325316603</v>
      </c>
      <c r="O9696" s="83">
        <f t="shared" si="2"/>
        <v>1</v>
      </c>
      <c r="Q9696" s="83">
        <f t="shared" si="3"/>
        <v>0.06147857143</v>
      </c>
      <c r="R9696" s="83">
        <f t="shared" si="4"/>
        <v>0.08147857143</v>
      </c>
      <c r="S9696" s="83" t="b">
        <f t="shared" si="5"/>
        <v>1</v>
      </c>
      <c r="T9696" s="72"/>
      <c r="U9696" s="72"/>
      <c r="V9696" s="72"/>
      <c r="W9696" s="72"/>
      <c r="X9696" s="72"/>
      <c r="Y9696" s="72"/>
      <c r="Z9696" s="72"/>
      <c r="AA9696" s="72"/>
      <c r="AB9696" s="72"/>
      <c r="AC9696" s="72"/>
      <c r="AD9696" s="72"/>
      <c r="AE9696" s="72"/>
      <c r="AF9696" s="72"/>
      <c r="AG9696" s="72"/>
      <c r="AH9696" s="72"/>
      <c r="AI9696" s="72"/>
      <c r="AJ9696" s="72"/>
      <c r="AK9696" s="72"/>
    </row>
    <row r="9697" ht="14.25" customHeight="1">
      <c r="A9697" s="78">
        <v>9694.0</v>
      </c>
      <c r="C9697" s="78" t="str">
        <f>VLOOKUP(G9697,[1]Macrodata_CCF!$A$3:$D$55,4,FALSE)</f>
        <v>#ERROR!</v>
      </c>
      <c r="E9697" s="79" t="str">
        <f>VLOOKUP(G9697,[1]Macrodata_CCF!$A$3:$B$55,2,FALSE)</f>
        <v>#ERROR!</v>
      </c>
      <c r="F9697" s="78">
        <v>0.0</v>
      </c>
      <c r="G9697" s="80">
        <v>18.0</v>
      </c>
      <c r="H9697" s="81">
        <v>60865.0</v>
      </c>
      <c r="I9697" s="81">
        <v>80000.0</v>
      </c>
      <c r="J9697" s="81">
        <v>64310.0</v>
      </c>
      <c r="K9697" s="81">
        <v>80000.0</v>
      </c>
      <c r="L9697" s="82">
        <v>0.1800365821792527</v>
      </c>
      <c r="N9697" s="83">
        <f t="shared" si="1"/>
        <v>0.1800365822</v>
      </c>
      <c r="O9697" s="83">
        <f t="shared" si="2"/>
        <v>0.1800365822</v>
      </c>
      <c r="Q9697" s="83">
        <f t="shared" si="3"/>
        <v>0.2391875</v>
      </c>
      <c r="R9697" s="83">
        <f t="shared" si="4"/>
        <v>0.1800365822</v>
      </c>
      <c r="S9697" s="83" t="b">
        <f t="shared" si="5"/>
        <v>0</v>
      </c>
      <c r="T9697" s="72"/>
      <c r="U9697" s="72"/>
      <c r="V9697" s="72"/>
      <c r="W9697" s="72"/>
      <c r="X9697" s="72"/>
      <c r="Y9697" s="72"/>
      <c r="Z9697" s="72"/>
      <c r="AA9697" s="72"/>
      <c r="AB9697" s="72"/>
      <c r="AC9697" s="72"/>
      <c r="AD9697" s="72"/>
      <c r="AE9697" s="72"/>
      <c r="AF9697" s="72"/>
      <c r="AG9697" s="72"/>
      <c r="AH9697" s="72"/>
      <c r="AI9697" s="72"/>
      <c r="AJ9697" s="72"/>
      <c r="AK9697" s="72"/>
    </row>
    <row r="9698" ht="14.25" customHeight="1">
      <c r="A9698" s="78">
        <v>9695.0</v>
      </c>
      <c r="C9698" s="78" t="str">
        <f>VLOOKUP(G9698,[1]Macrodata_CCF!$A$3:$D$55,4,FALSE)</f>
        <v>#ERROR!</v>
      </c>
      <c r="E9698" s="79" t="str">
        <f>VLOOKUP(G9698,[1]Macrodata_CCF!$A$3:$B$55,2,FALSE)</f>
        <v>#ERROR!</v>
      </c>
      <c r="F9698" s="78">
        <v>1.0</v>
      </c>
      <c r="G9698" s="80">
        <v>36.0</v>
      </c>
      <c r="H9698" s="81">
        <v>441885.0</v>
      </c>
      <c r="I9698" s="81">
        <v>780000.0</v>
      </c>
      <c r="J9698" s="81">
        <v>397930.0</v>
      </c>
      <c r="K9698" s="81">
        <v>780000.0</v>
      </c>
      <c r="L9698" s="82">
        <v>-0.1300001478786803</v>
      </c>
      <c r="N9698" s="83">
        <f t="shared" si="1"/>
        <v>-0.1300001479</v>
      </c>
      <c r="O9698" s="83">
        <f t="shared" si="2"/>
        <v>0</v>
      </c>
      <c r="Q9698" s="83">
        <f t="shared" si="3"/>
        <v>0.4334807692</v>
      </c>
      <c r="R9698" s="83">
        <f t="shared" si="4"/>
        <v>-0.1300001479</v>
      </c>
      <c r="S9698" s="83" t="b">
        <f t="shared" si="5"/>
        <v>0</v>
      </c>
      <c r="T9698" s="72"/>
      <c r="U9698" s="72"/>
      <c r="V9698" s="72"/>
      <c r="W9698" s="72"/>
      <c r="X9698" s="72"/>
      <c r="Y9698" s="72"/>
      <c r="Z9698" s="72"/>
      <c r="AA9698" s="72"/>
      <c r="AB9698" s="72"/>
      <c r="AC9698" s="72"/>
      <c r="AD9698" s="72"/>
      <c r="AE9698" s="72"/>
      <c r="AF9698" s="72"/>
      <c r="AG9698" s="72"/>
      <c r="AH9698" s="72"/>
      <c r="AI9698" s="72"/>
      <c r="AJ9698" s="72"/>
      <c r="AK9698" s="72"/>
    </row>
    <row r="9699" ht="14.25" customHeight="1">
      <c r="A9699" s="78">
        <v>9696.0</v>
      </c>
      <c r="C9699" s="78" t="str">
        <f>VLOOKUP(G9699,[1]Macrodata_CCF!$A$3:$D$55,4,FALSE)</f>
        <v>#ERROR!</v>
      </c>
      <c r="E9699" s="79" t="str">
        <f>VLOOKUP(G9699,[1]Macrodata_CCF!$A$3:$B$55,2,FALSE)</f>
        <v>#ERROR!</v>
      </c>
      <c r="F9699" s="78">
        <v>0.0</v>
      </c>
      <c r="G9699" s="80">
        <v>10.0</v>
      </c>
      <c r="H9699" s="81">
        <v>0.0</v>
      </c>
      <c r="I9699" s="81">
        <v>650000.0</v>
      </c>
      <c r="J9699" s="81">
        <v>136500.0</v>
      </c>
      <c r="K9699" s="81">
        <v>650000.0</v>
      </c>
      <c r="L9699" s="82">
        <v>0.21</v>
      </c>
      <c r="N9699" s="83">
        <f t="shared" si="1"/>
        <v>0.21</v>
      </c>
      <c r="O9699" s="83">
        <f t="shared" si="2"/>
        <v>0.21</v>
      </c>
      <c r="Q9699" s="83">
        <f t="shared" si="3"/>
        <v>1</v>
      </c>
      <c r="R9699" s="83">
        <f t="shared" si="4"/>
        <v>0.21</v>
      </c>
      <c r="S9699" s="83" t="b">
        <f t="shared" si="5"/>
        <v>0</v>
      </c>
      <c r="T9699" s="72"/>
      <c r="U9699" s="72"/>
      <c r="V9699" s="72"/>
      <c r="W9699" s="72"/>
      <c r="X9699" s="72"/>
      <c r="Y9699" s="72"/>
      <c r="Z9699" s="72"/>
      <c r="AA9699" s="72"/>
      <c r="AB9699" s="72"/>
      <c r="AC9699" s="72"/>
      <c r="AD9699" s="72"/>
      <c r="AE9699" s="72"/>
      <c r="AF9699" s="72"/>
      <c r="AG9699" s="72"/>
      <c r="AH9699" s="72"/>
      <c r="AI9699" s="72"/>
      <c r="AJ9699" s="72"/>
      <c r="AK9699" s="72"/>
    </row>
    <row r="9700" ht="14.25" customHeight="1">
      <c r="A9700" s="78">
        <v>9697.0</v>
      </c>
      <c r="C9700" s="78" t="str">
        <f>VLOOKUP(G9700,[1]Macrodata_CCF!$A$3:$D$55,4,FALSE)</f>
        <v>#ERROR!</v>
      </c>
      <c r="E9700" s="79" t="str">
        <f>VLOOKUP(G9700,[1]Macrodata_CCF!$A$3:$B$55,2,FALSE)</f>
        <v>#ERROR!</v>
      </c>
      <c r="F9700" s="78">
        <v>1.0</v>
      </c>
      <c r="G9700" s="80">
        <v>40.0</v>
      </c>
      <c r="H9700" s="81">
        <v>362395.0</v>
      </c>
      <c r="I9700" s="81">
        <v>810000.0</v>
      </c>
      <c r="J9700" s="81">
        <v>622005.0</v>
      </c>
      <c r="K9700" s="81">
        <v>1215000.0</v>
      </c>
      <c r="L9700" s="82">
        <v>0.5799979892986004</v>
      </c>
      <c r="N9700" s="83">
        <f t="shared" si="1"/>
        <v>0.5799979893</v>
      </c>
      <c r="O9700" s="83">
        <f t="shared" si="2"/>
        <v>0.5799979893</v>
      </c>
      <c r="Q9700" s="83">
        <f t="shared" si="3"/>
        <v>0.5525987654</v>
      </c>
      <c r="R9700" s="83">
        <f t="shared" si="4"/>
        <v>0.5799979893</v>
      </c>
      <c r="S9700" s="83" t="b">
        <f t="shared" si="5"/>
        <v>0</v>
      </c>
      <c r="T9700" s="72"/>
      <c r="U9700" s="72"/>
      <c r="V9700" s="72"/>
      <c r="W9700" s="72"/>
      <c r="X9700" s="72"/>
      <c r="Y9700" s="72"/>
      <c r="Z9700" s="72"/>
      <c r="AA9700" s="72"/>
      <c r="AB9700" s="72"/>
      <c r="AC9700" s="72"/>
      <c r="AD9700" s="72"/>
      <c r="AE9700" s="72"/>
      <c r="AF9700" s="72"/>
      <c r="AG9700" s="72"/>
      <c r="AH9700" s="72"/>
      <c r="AI9700" s="72"/>
      <c r="AJ9700" s="72"/>
      <c r="AK9700" s="72"/>
    </row>
    <row r="9701" ht="14.25" customHeight="1">
      <c r="A9701" s="78">
        <v>9698.0</v>
      </c>
      <c r="C9701" s="78" t="str">
        <f>VLOOKUP(G9701,[1]Macrodata_CCF!$A$3:$D$55,4,FALSE)</f>
        <v>#ERROR!</v>
      </c>
      <c r="E9701" s="79" t="str">
        <f>VLOOKUP(G9701,[1]Macrodata_CCF!$A$3:$B$55,2,FALSE)</f>
        <v>#ERROR!</v>
      </c>
      <c r="F9701" s="78">
        <v>0.0</v>
      </c>
      <c r="G9701" s="80">
        <v>42.0</v>
      </c>
      <c r="H9701" s="81">
        <v>446785.0</v>
      </c>
      <c r="I9701" s="81">
        <v>470000.0</v>
      </c>
      <c r="J9701" s="81">
        <v>453515.0</v>
      </c>
      <c r="K9701" s="81">
        <v>470000.0</v>
      </c>
      <c r="L9701" s="82">
        <v>0.2898987723454663</v>
      </c>
      <c r="N9701" s="83">
        <f t="shared" si="1"/>
        <v>0.2898987723</v>
      </c>
      <c r="O9701" s="83">
        <f t="shared" si="2"/>
        <v>0.2898987723</v>
      </c>
      <c r="Q9701" s="83">
        <f t="shared" si="3"/>
        <v>0.04939361702</v>
      </c>
      <c r="R9701" s="83">
        <f t="shared" si="4"/>
        <v>0.01431914894</v>
      </c>
      <c r="S9701" s="83" t="b">
        <f t="shared" si="5"/>
        <v>0</v>
      </c>
      <c r="T9701" s="72"/>
      <c r="U9701" s="72"/>
      <c r="V9701" s="72"/>
      <c r="W9701" s="72"/>
      <c r="X9701" s="72"/>
      <c r="Y9701" s="72"/>
      <c r="Z9701" s="72"/>
      <c r="AA9701" s="72"/>
      <c r="AB9701" s="72"/>
      <c r="AC9701" s="72"/>
      <c r="AD9701" s="72"/>
      <c r="AE9701" s="72"/>
      <c r="AF9701" s="72"/>
      <c r="AG9701" s="72"/>
      <c r="AH9701" s="72"/>
      <c r="AI9701" s="72"/>
      <c r="AJ9701" s="72"/>
      <c r="AK9701" s="72"/>
    </row>
    <row r="9702" ht="14.25" customHeight="1">
      <c r="A9702" s="78">
        <v>9699.0</v>
      </c>
      <c r="C9702" s="78" t="str">
        <f>VLOOKUP(G9702,[1]Macrodata_CCF!$A$3:$D$55,4,FALSE)</f>
        <v>#ERROR!</v>
      </c>
      <c r="E9702" s="79" t="str">
        <f>VLOOKUP(G9702,[1]Macrodata_CCF!$A$3:$B$55,2,FALSE)</f>
        <v>#ERROR!</v>
      </c>
      <c r="F9702" s="78">
        <v>0.0</v>
      </c>
      <c r="G9702" s="80">
        <v>30.0</v>
      </c>
      <c r="H9702" s="81">
        <v>227330.0</v>
      </c>
      <c r="I9702" s="81">
        <v>710000.0</v>
      </c>
      <c r="J9702" s="81">
        <v>475.0</v>
      </c>
      <c r="K9702" s="81">
        <v>710000.0</v>
      </c>
      <c r="L9702" s="82">
        <v>-0.4700002071808896</v>
      </c>
      <c r="N9702" s="83">
        <f t="shared" si="1"/>
        <v>-0.4700002072</v>
      </c>
      <c r="O9702" s="83">
        <f t="shared" si="2"/>
        <v>0</v>
      </c>
      <c r="Q9702" s="83">
        <f t="shared" si="3"/>
        <v>0.6798169014</v>
      </c>
      <c r="R9702" s="83">
        <f t="shared" si="4"/>
        <v>-0.4700002072</v>
      </c>
      <c r="S9702" s="83" t="b">
        <f t="shared" si="5"/>
        <v>0</v>
      </c>
      <c r="T9702" s="72"/>
      <c r="U9702" s="72"/>
      <c r="V9702" s="72"/>
      <c r="W9702" s="72"/>
      <c r="X9702" s="72"/>
      <c r="Y9702" s="72"/>
      <c r="Z9702" s="72"/>
      <c r="AA9702" s="72"/>
      <c r="AB9702" s="72"/>
      <c r="AC9702" s="72"/>
      <c r="AD9702" s="72"/>
      <c r="AE9702" s="72"/>
      <c r="AF9702" s="72"/>
      <c r="AG9702" s="72"/>
      <c r="AH9702" s="72"/>
      <c r="AI9702" s="72"/>
      <c r="AJ9702" s="72"/>
      <c r="AK9702" s="72"/>
    </row>
    <row r="9703" ht="14.25" customHeight="1">
      <c r="A9703" s="78">
        <v>9700.0</v>
      </c>
      <c r="C9703" s="78" t="str">
        <f>VLOOKUP(G9703,[1]Macrodata_CCF!$A$3:$D$55,4,FALSE)</f>
        <v>#ERROR!</v>
      </c>
      <c r="E9703" s="79" t="str">
        <f>VLOOKUP(G9703,[1]Macrodata_CCF!$A$3:$B$55,2,FALSE)</f>
        <v>#ERROR!</v>
      </c>
      <c r="F9703" s="78">
        <v>0.0</v>
      </c>
      <c r="G9703" s="80">
        <v>27.0</v>
      </c>
      <c r="H9703" s="81">
        <v>203820.0</v>
      </c>
      <c r="I9703" s="81">
        <v>960000.0</v>
      </c>
      <c r="J9703" s="81">
        <v>317245.0</v>
      </c>
      <c r="K9703" s="81">
        <v>960000.0</v>
      </c>
      <c r="L9703" s="82">
        <v>0.1499973551270861</v>
      </c>
      <c r="N9703" s="83">
        <f t="shared" si="1"/>
        <v>0.1499973551</v>
      </c>
      <c r="O9703" s="83">
        <f t="shared" si="2"/>
        <v>0.1499973551</v>
      </c>
      <c r="Q9703" s="83">
        <f t="shared" si="3"/>
        <v>0.7876875</v>
      </c>
      <c r="R9703" s="83">
        <f t="shared" si="4"/>
        <v>0.1499973551</v>
      </c>
      <c r="S9703" s="83" t="b">
        <f t="shared" si="5"/>
        <v>0</v>
      </c>
      <c r="T9703" s="72"/>
      <c r="U9703" s="72"/>
      <c r="V9703" s="72"/>
      <c r="W9703" s="72"/>
      <c r="X9703" s="72"/>
      <c r="Y9703" s="72"/>
      <c r="Z9703" s="72"/>
      <c r="AA9703" s="72"/>
      <c r="AB9703" s="72"/>
      <c r="AC9703" s="72"/>
      <c r="AD9703" s="72"/>
      <c r="AE9703" s="72"/>
      <c r="AF9703" s="72"/>
      <c r="AG9703" s="72"/>
      <c r="AH9703" s="72"/>
      <c r="AI9703" s="72"/>
      <c r="AJ9703" s="72"/>
      <c r="AK9703" s="72"/>
    </row>
    <row r="9704" ht="14.25" customHeight="1">
      <c r="A9704" s="78">
        <v>9701.0</v>
      </c>
      <c r="C9704" s="78" t="str">
        <f>VLOOKUP(G9704,[1]Macrodata_CCF!$A$3:$D$55,4,FALSE)</f>
        <v>#ERROR!</v>
      </c>
      <c r="E9704" s="79" t="str">
        <f>VLOOKUP(G9704,[1]Macrodata_CCF!$A$3:$B$55,2,FALSE)</f>
        <v>#ERROR!</v>
      </c>
      <c r="F9704" s="78">
        <v>0.0</v>
      </c>
      <c r="G9704" s="80">
        <v>15.0</v>
      </c>
      <c r="H9704" s="81">
        <v>236355.0</v>
      </c>
      <c r="I9704" s="81">
        <v>320000.0</v>
      </c>
      <c r="J9704" s="81">
        <v>248065.0</v>
      </c>
      <c r="K9704" s="81">
        <v>544000.0</v>
      </c>
      <c r="L9704" s="82">
        <v>0.1399964134138323</v>
      </c>
      <c r="N9704" s="83">
        <f t="shared" si="1"/>
        <v>0.1399964134</v>
      </c>
      <c r="O9704" s="83">
        <f t="shared" si="2"/>
        <v>0.1399964134</v>
      </c>
      <c r="Q9704" s="83">
        <f t="shared" si="3"/>
        <v>0.261390625</v>
      </c>
      <c r="R9704" s="83">
        <f t="shared" si="4"/>
        <v>0.1399964134</v>
      </c>
      <c r="S9704" s="83" t="b">
        <f t="shared" si="5"/>
        <v>0</v>
      </c>
      <c r="T9704" s="72"/>
      <c r="U9704" s="72"/>
      <c r="V9704" s="72"/>
      <c r="W9704" s="72"/>
      <c r="X9704" s="72"/>
      <c r="Y9704" s="72"/>
      <c r="Z9704" s="72"/>
      <c r="AA9704" s="72"/>
      <c r="AB9704" s="72"/>
      <c r="AC9704" s="72"/>
      <c r="AD9704" s="72"/>
      <c r="AE9704" s="72"/>
      <c r="AF9704" s="72"/>
      <c r="AG9704" s="72"/>
      <c r="AH9704" s="72"/>
      <c r="AI9704" s="72"/>
      <c r="AJ9704" s="72"/>
      <c r="AK9704" s="72"/>
    </row>
    <row r="9705" ht="14.25" customHeight="1">
      <c r="A9705" s="78">
        <v>9702.0</v>
      </c>
      <c r="C9705" s="78" t="str">
        <f>VLOOKUP(G9705,[1]Macrodata_CCF!$A$3:$D$55,4,FALSE)</f>
        <v>#ERROR!</v>
      </c>
      <c r="E9705" s="79" t="str">
        <f>VLOOKUP(G9705,[1]Macrodata_CCF!$A$3:$B$55,2,FALSE)</f>
        <v>#ERROR!</v>
      </c>
      <c r="F9705" s="78">
        <v>0.0</v>
      </c>
      <c r="G9705" s="80">
        <v>49.0</v>
      </c>
      <c r="H9705" s="81">
        <v>776080.0</v>
      </c>
      <c r="I9705" s="81">
        <v>900000.0</v>
      </c>
      <c r="J9705" s="81">
        <v>788470.0</v>
      </c>
      <c r="K9705" s="81">
        <v>1530000.0</v>
      </c>
      <c r="L9705" s="82">
        <v>0.0999838605551969</v>
      </c>
      <c r="N9705" s="83">
        <f t="shared" si="1"/>
        <v>0.09998386056</v>
      </c>
      <c r="O9705" s="83">
        <f t="shared" si="2"/>
        <v>0.09998386056</v>
      </c>
      <c r="Q9705" s="83">
        <f t="shared" si="3"/>
        <v>0.1376888889</v>
      </c>
      <c r="R9705" s="83">
        <f t="shared" si="4"/>
        <v>0.09998386056</v>
      </c>
      <c r="S9705" s="83" t="b">
        <f t="shared" si="5"/>
        <v>0</v>
      </c>
      <c r="T9705" s="72"/>
      <c r="U9705" s="72"/>
      <c r="V9705" s="72"/>
      <c r="W9705" s="72"/>
      <c r="X9705" s="72"/>
      <c r="Y9705" s="72"/>
      <c r="Z9705" s="72"/>
      <c r="AA9705" s="72"/>
      <c r="AB9705" s="72"/>
      <c r="AC9705" s="72"/>
      <c r="AD9705" s="72"/>
      <c r="AE9705" s="72"/>
      <c r="AF9705" s="72"/>
      <c r="AG9705" s="72"/>
      <c r="AH9705" s="72"/>
      <c r="AI9705" s="72"/>
      <c r="AJ9705" s="72"/>
      <c r="AK9705" s="72"/>
    </row>
    <row r="9706" ht="14.25" customHeight="1">
      <c r="A9706" s="78">
        <v>9703.0</v>
      </c>
      <c r="C9706" s="78" t="str">
        <f>VLOOKUP(G9706,[1]Macrodata_CCF!$A$3:$D$55,4,FALSE)</f>
        <v>#ERROR!</v>
      </c>
      <c r="E9706" s="79" t="str">
        <f>VLOOKUP(G9706,[1]Macrodata_CCF!$A$3:$B$55,2,FALSE)</f>
        <v>#ERROR!</v>
      </c>
      <c r="F9706" s="78">
        <v>0.0</v>
      </c>
      <c r="G9706" s="80">
        <v>19.0</v>
      </c>
      <c r="H9706" s="81">
        <v>17560.0</v>
      </c>
      <c r="I9706" s="81">
        <v>180000.0</v>
      </c>
      <c r="J9706" s="81">
        <v>48425.0</v>
      </c>
      <c r="K9706" s="81">
        <v>180000.0</v>
      </c>
      <c r="L9706" s="82">
        <v>0.1900086185668554</v>
      </c>
      <c r="N9706" s="83">
        <f t="shared" si="1"/>
        <v>0.1900086186</v>
      </c>
      <c r="O9706" s="83">
        <f t="shared" si="2"/>
        <v>0.1900086186</v>
      </c>
      <c r="Q9706" s="83">
        <f t="shared" si="3"/>
        <v>0.9024444444</v>
      </c>
      <c r="R9706" s="83">
        <f t="shared" si="4"/>
        <v>0.1900086186</v>
      </c>
      <c r="S9706" s="83" t="b">
        <f t="shared" si="5"/>
        <v>0</v>
      </c>
      <c r="T9706" s="72"/>
      <c r="U9706" s="72"/>
      <c r="V9706" s="72"/>
      <c r="W9706" s="72"/>
      <c r="X9706" s="72"/>
      <c r="Y9706" s="72"/>
      <c r="Z9706" s="72"/>
      <c r="AA9706" s="72"/>
      <c r="AB9706" s="72"/>
      <c r="AC9706" s="72"/>
      <c r="AD9706" s="72"/>
      <c r="AE9706" s="72"/>
      <c r="AF9706" s="72"/>
      <c r="AG9706" s="72"/>
      <c r="AH9706" s="72"/>
      <c r="AI9706" s="72"/>
      <c r="AJ9706" s="72"/>
      <c r="AK9706" s="72"/>
    </row>
    <row r="9707" ht="14.25" customHeight="1">
      <c r="A9707" s="78">
        <v>9704.0</v>
      </c>
      <c r="C9707" s="78" t="str">
        <f>VLOOKUP(G9707,[1]Macrodata_CCF!$A$3:$D$55,4,FALSE)</f>
        <v>#ERROR!</v>
      </c>
      <c r="E9707" s="79" t="str">
        <f>VLOOKUP(G9707,[1]Macrodata_CCF!$A$3:$B$55,2,FALSE)</f>
        <v>#ERROR!</v>
      </c>
      <c r="F9707" s="78">
        <v>0.0</v>
      </c>
      <c r="G9707" s="80">
        <v>11.0</v>
      </c>
      <c r="H9707" s="81">
        <v>55900.0</v>
      </c>
      <c r="I9707" s="81">
        <v>170000.0</v>
      </c>
      <c r="J9707" s="81">
        <v>73015.0</v>
      </c>
      <c r="K9707" s="81">
        <v>170000.0</v>
      </c>
      <c r="L9707" s="82">
        <v>0.15</v>
      </c>
      <c r="N9707" s="83">
        <f t="shared" si="1"/>
        <v>0.15</v>
      </c>
      <c r="O9707" s="83">
        <f t="shared" si="2"/>
        <v>0.15</v>
      </c>
      <c r="Q9707" s="83">
        <f t="shared" si="3"/>
        <v>0.6711764706</v>
      </c>
      <c r="R9707" s="83">
        <f t="shared" si="4"/>
        <v>0.15</v>
      </c>
      <c r="S9707" s="83" t="b">
        <f t="shared" si="5"/>
        <v>0</v>
      </c>
      <c r="T9707" s="72"/>
      <c r="U9707" s="72"/>
      <c r="V9707" s="72"/>
      <c r="W9707" s="72"/>
      <c r="X9707" s="72"/>
      <c r="Y9707" s="72"/>
      <c r="Z9707" s="72"/>
      <c r="AA9707" s="72"/>
      <c r="AB9707" s="72"/>
      <c r="AC9707" s="72"/>
      <c r="AD9707" s="72"/>
      <c r="AE9707" s="72"/>
      <c r="AF9707" s="72"/>
      <c r="AG9707" s="72"/>
      <c r="AH9707" s="72"/>
      <c r="AI9707" s="72"/>
      <c r="AJ9707" s="72"/>
      <c r="AK9707" s="72"/>
    </row>
    <row r="9708" ht="14.25" customHeight="1">
      <c r="A9708" s="78">
        <v>9705.0</v>
      </c>
      <c r="C9708" s="78" t="str">
        <f>VLOOKUP(G9708,[1]Macrodata_CCF!$A$3:$D$55,4,FALSE)</f>
        <v>#ERROR!</v>
      </c>
      <c r="E9708" s="79" t="str">
        <f>VLOOKUP(G9708,[1]Macrodata_CCF!$A$3:$B$55,2,FALSE)</f>
        <v>#ERROR!</v>
      </c>
      <c r="F9708" s="78">
        <v>0.0</v>
      </c>
      <c r="G9708" s="80">
        <v>16.0</v>
      </c>
      <c r="H9708" s="81">
        <v>178125.0</v>
      </c>
      <c r="I9708" s="81">
        <v>520000.0</v>
      </c>
      <c r="J9708" s="81">
        <v>246500.0</v>
      </c>
      <c r="K9708" s="81">
        <v>520000.0</v>
      </c>
      <c r="L9708" s="82">
        <v>0.2</v>
      </c>
      <c r="N9708" s="83">
        <f t="shared" si="1"/>
        <v>0.2</v>
      </c>
      <c r="O9708" s="83">
        <f t="shared" si="2"/>
        <v>0.2</v>
      </c>
      <c r="Q9708" s="83">
        <f t="shared" si="3"/>
        <v>0.6574519231</v>
      </c>
      <c r="R9708" s="83">
        <f t="shared" si="4"/>
        <v>0.2</v>
      </c>
      <c r="S9708" s="83" t="b">
        <f t="shared" si="5"/>
        <v>0</v>
      </c>
      <c r="T9708" s="72"/>
      <c r="U9708" s="72"/>
      <c r="V9708" s="72"/>
      <c r="W9708" s="72"/>
      <c r="X9708" s="72"/>
      <c r="Y9708" s="72"/>
      <c r="Z9708" s="72"/>
      <c r="AA9708" s="72"/>
      <c r="AB9708" s="72"/>
      <c r="AC9708" s="72"/>
      <c r="AD9708" s="72"/>
      <c r="AE9708" s="72"/>
      <c r="AF9708" s="72"/>
      <c r="AG9708" s="72"/>
      <c r="AH9708" s="72"/>
      <c r="AI9708" s="72"/>
      <c r="AJ9708" s="72"/>
      <c r="AK9708" s="72"/>
    </row>
    <row r="9709" ht="14.25" customHeight="1">
      <c r="A9709" s="78">
        <v>9706.0</v>
      </c>
      <c r="C9709" s="78" t="str">
        <f>VLOOKUP(G9709,[1]Macrodata_CCF!$A$3:$D$55,4,FALSE)</f>
        <v>#ERROR!</v>
      </c>
      <c r="E9709" s="79" t="str">
        <f>VLOOKUP(G9709,[1]Macrodata_CCF!$A$3:$B$55,2,FALSE)</f>
        <v>#ERROR!</v>
      </c>
      <c r="F9709" s="78">
        <v>0.0</v>
      </c>
      <c r="G9709" s="80">
        <v>36.0</v>
      </c>
      <c r="H9709" s="81">
        <v>120165.0</v>
      </c>
      <c r="I9709" s="81">
        <v>190000.0</v>
      </c>
      <c r="J9709" s="81">
        <v>129940.0</v>
      </c>
      <c r="K9709" s="81">
        <v>190000.0</v>
      </c>
      <c r="L9709" s="82">
        <v>0.1399727930120999</v>
      </c>
      <c r="N9709" s="83">
        <f t="shared" si="1"/>
        <v>0.139972793</v>
      </c>
      <c r="O9709" s="83">
        <f t="shared" si="2"/>
        <v>0.139972793</v>
      </c>
      <c r="Q9709" s="83">
        <f t="shared" si="3"/>
        <v>0.3675526316</v>
      </c>
      <c r="R9709" s="83">
        <f t="shared" si="4"/>
        <v>0.139972793</v>
      </c>
      <c r="S9709" s="83" t="b">
        <f t="shared" si="5"/>
        <v>0</v>
      </c>
      <c r="T9709" s="72"/>
      <c r="U9709" s="72"/>
      <c r="V9709" s="72"/>
      <c r="W9709" s="72"/>
      <c r="X9709" s="72"/>
      <c r="Y9709" s="72"/>
      <c r="Z9709" s="72"/>
      <c r="AA9709" s="72"/>
      <c r="AB9709" s="72"/>
      <c r="AC9709" s="72"/>
      <c r="AD9709" s="72"/>
      <c r="AE9709" s="72"/>
      <c r="AF9709" s="72"/>
      <c r="AG9709" s="72"/>
      <c r="AH9709" s="72"/>
      <c r="AI9709" s="72"/>
      <c r="AJ9709" s="72"/>
      <c r="AK9709" s="72"/>
    </row>
    <row r="9710" ht="14.25" customHeight="1">
      <c r="A9710" s="78">
        <v>9707.0</v>
      </c>
      <c r="C9710" s="78" t="str">
        <f>VLOOKUP(G9710,[1]Macrodata_CCF!$A$3:$D$55,4,FALSE)</f>
        <v>#ERROR!</v>
      </c>
      <c r="E9710" s="79" t="str">
        <f>VLOOKUP(G9710,[1]Macrodata_CCF!$A$3:$B$55,2,FALSE)</f>
        <v>#ERROR!</v>
      </c>
      <c r="F9710" s="78">
        <v>0.0</v>
      </c>
      <c r="G9710" s="80">
        <v>44.0</v>
      </c>
      <c r="H9710" s="81">
        <v>492195.0</v>
      </c>
      <c r="I9710" s="81">
        <v>970000.0</v>
      </c>
      <c r="J9710" s="81">
        <v>582980.0</v>
      </c>
      <c r="K9710" s="81">
        <v>970000.0</v>
      </c>
      <c r="L9710" s="82">
        <v>0.1900042904532184</v>
      </c>
      <c r="N9710" s="83">
        <f t="shared" si="1"/>
        <v>0.1900042905</v>
      </c>
      <c r="O9710" s="83">
        <f t="shared" si="2"/>
        <v>0.1900042905</v>
      </c>
      <c r="Q9710" s="83">
        <f t="shared" si="3"/>
        <v>0.4925824742</v>
      </c>
      <c r="R9710" s="83">
        <f t="shared" si="4"/>
        <v>0.1900042905</v>
      </c>
      <c r="S9710" s="83" t="b">
        <f t="shared" si="5"/>
        <v>0</v>
      </c>
      <c r="T9710" s="72"/>
      <c r="U9710" s="72"/>
      <c r="V9710" s="72"/>
      <c r="W9710" s="72"/>
      <c r="X9710" s="72"/>
      <c r="Y9710" s="72"/>
      <c r="Z9710" s="72"/>
      <c r="AA9710" s="72"/>
      <c r="AB9710" s="72"/>
      <c r="AC9710" s="72"/>
      <c r="AD9710" s="72"/>
      <c r="AE9710" s="72"/>
      <c r="AF9710" s="72"/>
      <c r="AG9710" s="72"/>
      <c r="AH9710" s="72"/>
      <c r="AI9710" s="72"/>
      <c r="AJ9710" s="72"/>
      <c r="AK9710" s="72"/>
    </row>
    <row r="9711" ht="14.25" customHeight="1">
      <c r="A9711" s="78">
        <v>9708.0</v>
      </c>
      <c r="C9711" s="78" t="str">
        <f>VLOOKUP(G9711,[1]Macrodata_CCF!$A$3:$D$55,4,FALSE)</f>
        <v>#ERROR!</v>
      </c>
      <c r="E9711" s="79" t="str">
        <f>VLOOKUP(G9711,[1]Macrodata_CCF!$A$3:$B$55,2,FALSE)</f>
        <v>#ERROR!</v>
      </c>
      <c r="F9711" s="78">
        <v>0.0</v>
      </c>
      <c r="G9711" s="80">
        <v>19.0</v>
      </c>
      <c r="H9711" s="81">
        <v>407570.0</v>
      </c>
      <c r="I9711" s="81">
        <v>510000.0</v>
      </c>
      <c r="J9711" s="81">
        <v>424985.0</v>
      </c>
      <c r="K9711" s="81">
        <v>510000.0</v>
      </c>
      <c r="L9711" s="82">
        <v>0.1700185492531485</v>
      </c>
      <c r="N9711" s="83">
        <f t="shared" si="1"/>
        <v>0.1700185493</v>
      </c>
      <c r="O9711" s="83">
        <f t="shared" si="2"/>
        <v>0.1700185493</v>
      </c>
      <c r="Q9711" s="83">
        <f t="shared" si="3"/>
        <v>0.2008431373</v>
      </c>
      <c r="R9711" s="83">
        <f t="shared" si="4"/>
        <v>0.1700185493</v>
      </c>
      <c r="S9711" s="83" t="b">
        <f t="shared" si="5"/>
        <v>0</v>
      </c>
      <c r="T9711" s="72"/>
      <c r="U9711" s="72"/>
      <c r="V9711" s="72"/>
      <c r="W9711" s="72"/>
      <c r="X9711" s="72"/>
      <c r="Y9711" s="72"/>
      <c r="Z9711" s="72"/>
      <c r="AA9711" s="72"/>
      <c r="AB9711" s="72"/>
      <c r="AC9711" s="72"/>
      <c r="AD9711" s="72"/>
      <c r="AE9711" s="72"/>
      <c r="AF9711" s="72"/>
      <c r="AG9711" s="72"/>
      <c r="AH9711" s="72"/>
      <c r="AI9711" s="72"/>
      <c r="AJ9711" s="72"/>
      <c r="AK9711" s="72"/>
    </row>
    <row r="9712" ht="14.25" customHeight="1">
      <c r="A9712" s="78">
        <v>9709.0</v>
      </c>
      <c r="C9712" s="78" t="str">
        <f>VLOOKUP(G9712,[1]Macrodata_CCF!$A$3:$D$55,4,FALSE)</f>
        <v>#ERROR!</v>
      </c>
      <c r="E9712" s="79" t="str">
        <f>VLOOKUP(G9712,[1]Macrodata_CCF!$A$3:$B$55,2,FALSE)</f>
        <v>#ERROR!</v>
      </c>
      <c r="F9712" s="78">
        <v>0.0</v>
      </c>
      <c r="G9712" s="80">
        <v>19.0</v>
      </c>
      <c r="H9712" s="81">
        <v>744255.0</v>
      </c>
      <c r="I9712" s="81">
        <v>940000.0</v>
      </c>
      <c r="J9712" s="81">
        <v>958800.0</v>
      </c>
      <c r="K9712" s="81">
        <v>940000.0</v>
      </c>
      <c r="L9712" s="82">
        <v>1.096043321668497</v>
      </c>
      <c r="N9712" s="83">
        <f t="shared" si="1"/>
        <v>1.096043322</v>
      </c>
      <c r="O9712" s="83">
        <f t="shared" si="2"/>
        <v>1</v>
      </c>
      <c r="Q9712" s="83">
        <f t="shared" si="3"/>
        <v>0.2082393617</v>
      </c>
      <c r="R9712" s="83">
        <f t="shared" si="4"/>
        <v>1.096043322</v>
      </c>
      <c r="S9712" s="83" t="b">
        <f t="shared" si="5"/>
        <v>0</v>
      </c>
      <c r="T9712" s="72"/>
      <c r="U9712" s="72"/>
      <c r="V9712" s="72"/>
      <c r="W9712" s="72"/>
      <c r="X9712" s="72"/>
      <c r="Y9712" s="72"/>
      <c r="Z9712" s="72"/>
      <c r="AA9712" s="72"/>
      <c r="AB9712" s="72"/>
      <c r="AC9712" s="72"/>
      <c r="AD9712" s="72"/>
      <c r="AE9712" s="72"/>
      <c r="AF9712" s="72"/>
      <c r="AG9712" s="72"/>
      <c r="AH9712" s="72"/>
      <c r="AI9712" s="72"/>
      <c r="AJ9712" s="72"/>
      <c r="AK9712" s="72"/>
    </row>
    <row r="9713" ht="14.25" customHeight="1">
      <c r="A9713" s="78">
        <v>9710.0</v>
      </c>
      <c r="C9713" s="78" t="str">
        <f>VLOOKUP(G9713,[1]Macrodata_CCF!$A$3:$D$55,4,FALSE)</f>
        <v>#ERROR!</v>
      </c>
      <c r="E9713" s="79" t="str">
        <f>VLOOKUP(G9713,[1]Macrodata_CCF!$A$3:$B$55,2,FALSE)</f>
        <v>#ERROR!</v>
      </c>
      <c r="F9713" s="78">
        <v>0.0</v>
      </c>
      <c r="G9713" s="80">
        <v>44.0</v>
      </c>
      <c r="H9713" s="81">
        <v>305185.0</v>
      </c>
      <c r="I9713" s="81">
        <v>870000.0</v>
      </c>
      <c r="J9713" s="81">
        <v>412500.0</v>
      </c>
      <c r="K9713" s="81">
        <v>1740000.0</v>
      </c>
      <c r="L9713" s="82">
        <v>0.1900002655736834</v>
      </c>
      <c r="N9713" s="83">
        <f t="shared" si="1"/>
        <v>0.1900002656</v>
      </c>
      <c r="O9713" s="83">
        <f t="shared" si="2"/>
        <v>0.1900002656</v>
      </c>
      <c r="Q9713" s="83">
        <f t="shared" si="3"/>
        <v>0.6492126437</v>
      </c>
      <c r="R9713" s="83">
        <f t="shared" si="4"/>
        <v>0.1900002656</v>
      </c>
      <c r="S9713" s="83" t="b">
        <f t="shared" si="5"/>
        <v>0</v>
      </c>
      <c r="T9713" s="72"/>
      <c r="U9713" s="72"/>
      <c r="V9713" s="72"/>
      <c r="W9713" s="72"/>
      <c r="X9713" s="72"/>
      <c r="Y9713" s="72"/>
      <c r="Z9713" s="72"/>
      <c r="AA9713" s="72"/>
      <c r="AB9713" s="72"/>
      <c r="AC9713" s="72"/>
      <c r="AD9713" s="72"/>
      <c r="AE9713" s="72"/>
      <c r="AF9713" s="72"/>
      <c r="AG9713" s="72"/>
      <c r="AH9713" s="72"/>
      <c r="AI9713" s="72"/>
      <c r="AJ9713" s="72"/>
      <c r="AK9713" s="72"/>
    </row>
    <row r="9714" ht="14.25" customHeight="1">
      <c r="A9714" s="78">
        <v>9711.0</v>
      </c>
      <c r="C9714" s="78" t="str">
        <f>VLOOKUP(G9714,[1]Macrodata_CCF!$A$3:$D$55,4,FALSE)</f>
        <v>#ERROR!</v>
      </c>
      <c r="E9714" s="79" t="str">
        <f>VLOOKUP(G9714,[1]Macrodata_CCF!$A$3:$B$55,2,FALSE)</f>
        <v>#ERROR!</v>
      </c>
      <c r="F9714" s="78">
        <v>0.0</v>
      </c>
      <c r="G9714" s="80">
        <v>42.0</v>
      </c>
      <c r="H9714" s="81">
        <v>310820.0</v>
      </c>
      <c r="I9714" s="81">
        <v>790000.0</v>
      </c>
      <c r="J9714" s="81">
        <v>459365.0</v>
      </c>
      <c r="K9714" s="81">
        <v>790000.0</v>
      </c>
      <c r="L9714" s="82">
        <v>0.3099983304812388</v>
      </c>
      <c r="N9714" s="83">
        <f t="shared" si="1"/>
        <v>0.3099983305</v>
      </c>
      <c r="O9714" s="83">
        <f t="shared" si="2"/>
        <v>0.3099983305</v>
      </c>
      <c r="Q9714" s="83">
        <f t="shared" si="3"/>
        <v>0.606556962</v>
      </c>
      <c r="R9714" s="83">
        <f t="shared" si="4"/>
        <v>0.3099983305</v>
      </c>
      <c r="S9714" s="83" t="b">
        <f t="shared" si="5"/>
        <v>0</v>
      </c>
      <c r="T9714" s="72"/>
      <c r="U9714" s="72"/>
      <c r="V9714" s="72"/>
      <c r="W9714" s="72"/>
      <c r="X9714" s="72"/>
      <c r="Y9714" s="72"/>
      <c r="Z9714" s="72"/>
      <c r="AA9714" s="72"/>
      <c r="AB9714" s="72"/>
      <c r="AC9714" s="72"/>
      <c r="AD9714" s="72"/>
      <c r="AE9714" s="72"/>
      <c r="AF9714" s="72"/>
      <c r="AG9714" s="72"/>
      <c r="AH9714" s="72"/>
      <c r="AI9714" s="72"/>
      <c r="AJ9714" s="72"/>
      <c r="AK9714" s="72"/>
    </row>
    <row r="9715" ht="14.25" customHeight="1">
      <c r="A9715" s="78">
        <v>9712.0</v>
      </c>
      <c r="C9715" s="78" t="str">
        <f>VLOOKUP(G9715,[1]Macrodata_CCF!$A$3:$D$55,4,FALSE)</f>
        <v>#ERROR!</v>
      </c>
      <c r="E9715" s="79" t="str">
        <f>VLOOKUP(G9715,[1]Macrodata_CCF!$A$3:$B$55,2,FALSE)</f>
        <v>#ERROR!</v>
      </c>
      <c r="F9715" s="78">
        <v>0.0</v>
      </c>
      <c r="G9715" s="80">
        <v>46.0</v>
      </c>
      <c r="H9715" s="81">
        <v>102665.0</v>
      </c>
      <c r="I9715" s="81">
        <v>720000.0</v>
      </c>
      <c r="J9715" s="81">
        <v>40930.0</v>
      </c>
      <c r="K9715" s="81">
        <v>1296000.0</v>
      </c>
      <c r="L9715" s="82">
        <v>-0.1000024297990556</v>
      </c>
      <c r="N9715" s="83">
        <f t="shared" si="1"/>
        <v>-0.1000024298</v>
      </c>
      <c r="O9715" s="83">
        <f t="shared" si="2"/>
        <v>0</v>
      </c>
      <c r="Q9715" s="83">
        <f t="shared" si="3"/>
        <v>0.8574097222</v>
      </c>
      <c r="R9715" s="83">
        <f t="shared" si="4"/>
        <v>-0.1000024298</v>
      </c>
      <c r="S9715" s="83" t="b">
        <f t="shared" si="5"/>
        <v>0</v>
      </c>
      <c r="T9715" s="72"/>
      <c r="U9715" s="72"/>
      <c r="V9715" s="72"/>
      <c r="W9715" s="72"/>
      <c r="X9715" s="72"/>
      <c r="Y9715" s="72"/>
      <c r="Z9715" s="72"/>
      <c r="AA9715" s="72"/>
      <c r="AB9715" s="72"/>
      <c r="AC9715" s="72"/>
      <c r="AD9715" s="72"/>
      <c r="AE9715" s="72"/>
      <c r="AF9715" s="72"/>
      <c r="AG9715" s="72"/>
      <c r="AH9715" s="72"/>
      <c r="AI9715" s="72"/>
      <c r="AJ9715" s="72"/>
      <c r="AK9715" s="72"/>
    </row>
    <row r="9716" ht="14.25" customHeight="1">
      <c r="A9716" s="78">
        <v>9713.0</v>
      </c>
      <c r="C9716" s="78" t="str">
        <f>VLOOKUP(G9716,[1]Macrodata_CCF!$A$3:$D$55,4,FALSE)</f>
        <v>#ERROR!</v>
      </c>
      <c r="E9716" s="79" t="str">
        <f>VLOOKUP(G9716,[1]Macrodata_CCF!$A$3:$B$55,2,FALSE)</f>
        <v>#ERROR!</v>
      </c>
      <c r="F9716" s="78">
        <v>0.0</v>
      </c>
      <c r="G9716" s="80">
        <v>37.0</v>
      </c>
      <c r="H9716" s="81">
        <v>16170.0</v>
      </c>
      <c r="I9716" s="81">
        <v>90000.0</v>
      </c>
      <c r="J9716" s="81">
        <v>25770.0</v>
      </c>
      <c r="K9716" s="81">
        <v>90000.0</v>
      </c>
      <c r="L9716" s="82">
        <v>0.1300284437220642</v>
      </c>
      <c r="N9716" s="83">
        <f t="shared" si="1"/>
        <v>0.1300284437</v>
      </c>
      <c r="O9716" s="83">
        <f t="shared" si="2"/>
        <v>0.1300284437</v>
      </c>
      <c r="Q9716" s="83">
        <f t="shared" si="3"/>
        <v>0.8203333333</v>
      </c>
      <c r="R9716" s="83">
        <f t="shared" si="4"/>
        <v>0.1300284437</v>
      </c>
      <c r="S9716" s="83" t="b">
        <f t="shared" si="5"/>
        <v>0</v>
      </c>
      <c r="T9716" s="72"/>
      <c r="U9716" s="72"/>
      <c r="V9716" s="72"/>
      <c r="W9716" s="72"/>
      <c r="X9716" s="72"/>
      <c r="Y9716" s="72"/>
      <c r="Z9716" s="72"/>
      <c r="AA9716" s="72"/>
      <c r="AB9716" s="72"/>
      <c r="AC9716" s="72"/>
      <c r="AD9716" s="72"/>
      <c r="AE9716" s="72"/>
      <c r="AF9716" s="72"/>
      <c r="AG9716" s="72"/>
      <c r="AH9716" s="72"/>
      <c r="AI9716" s="72"/>
      <c r="AJ9716" s="72"/>
      <c r="AK9716" s="72"/>
    </row>
    <row r="9717" ht="14.25" customHeight="1">
      <c r="A9717" s="78">
        <v>9714.0</v>
      </c>
      <c r="C9717" s="78" t="str">
        <f>VLOOKUP(G9717,[1]Macrodata_CCF!$A$3:$D$55,4,FALSE)</f>
        <v>#ERROR!</v>
      </c>
      <c r="E9717" s="79" t="str">
        <f>VLOOKUP(G9717,[1]Macrodata_CCF!$A$3:$B$55,2,FALSE)</f>
        <v>#ERROR!</v>
      </c>
      <c r="F9717" s="78">
        <v>0.0</v>
      </c>
      <c r="G9717" s="80">
        <v>13.0</v>
      </c>
      <c r="H9717" s="81">
        <v>40480.0</v>
      </c>
      <c r="I9717" s="81">
        <v>860000.0</v>
      </c>
      <c r="J9717" s="81">
        <v>204385.0</v>
      </c>
      <c r="K9717" s="81">
        <v>860000.0</v>
      </c>
      <c r="L9717" s="82">
        <v>0.200001220226474</v>
      </c>
      <c r="N9717" s="83">
        <f t="shared" si="1"/>
        <v>0.2000012202</v>
      </c>
      <c r="O9717" s="83">
        <f t="shared" si="2"/>
        <v>0.2000012202</v>
      </c>
      <c r="Q9717" s="83">
        <f t="shared" si="3"/>
        <v>0.9529302326</v>
      </c>
      <c r="R9717" s="83">
        <f t="shared" si="4"/>
        <v>0.2000012202</v>
      </c>
      <c r="S9717" s="83" t="b">
        <f t="shared" si="5"/>
        <v>0</v>
      </c>
      <c r="T9717" s="72"/>
      <c r="U9717" s="72"/>
      <c r="V9717" s="72"/>
      <c r="W9717" s="72"/>
      <c r="X9717" s="72"/>
      <c r="Y9717" s="72"/>
      <c r="Z9717" s="72"/>
      <c r="AA9717" s="72"/>
      <c r="AB9717" s="72"/>
      <c r="AC9717" s="72"/>
      <c r="AD9717" s="72"/>
      <c r="AE9717" s="72"/>
      <c r="AF9717" s="72"/>
      <c r="AG9717" s="72"/>
      <c r="AH9717" s="72"/>
      <c r="AI9717" s="72"/>
      <c r="AJ9717" s="72"/>
      <c r="AK9717" s="72"/>
    </row>
    <row r="9718" ht="14.25" customHeight="1">
      <c r="A9718" s="78">
        <v>9715.0</v>
      </c>
      <c r="C9718" s="78" t="str">
        <f>VLOOKUP(G9718,[1]Macrodata_CCF!$A$3:$D$55,4,FALSE)</f>
        <v>#ERROR!</v>
      </c>
      <c r="E9718" s="79" t="str">
        <f>VLOOKUP(G9718,[1]Macrodata_CCF!$A$3:$B$55,2,FALSE)</f>
        <v>#ERROR!</v>
      </c>
      <c r="F9718" s="78">
        <v>0.0</v>
      </c>
      <c r="G9718" s="80">
        <v>51.0</v>
      </c>
      <c r="H9718" s="81">
        <v>569870.0</v>
      </c>
      <c r="I9718" s="81">
        <v>680000.0</v>
      </c>
      <c r="J9718" s="81">
        <v>575375.0</v>
      </c>
      <c r="K9718" s="81">
        <v>680000.0</v>
      </c>
      <c r="L9718" s="82">
        <v>0.04998637973304277</v>
      </c>
      <c r="N9718" s="83">
        <f t="shared" si="1"/>
        <v>0.04998637973</v>
      </c>
      <c r="O9718" s="83">
        <f t="shared" si="2"/>
        <v>0.04998637973</v>
      </c>
      <c r="Q9718" s="83">
        <f t="shared" si="3"/>
        <v>0.1619558824</v>
      </c>
      <c r="R9718" s="83">
        <f t="shared" si="4"/>
        <v>0.04998637973</v>
      </c>
      <c r="S9718" s="83" t="b">
        <f t="shared" si="5"/>
        <v>0</v>
      </c>
      <c r="T9718" s="72"/>
      <c r="U9718" s="72"/>
      <c r="V9718" s="72"/>
      <c r="W9718" s="72"/>
      <c r="X9718" s="72"/>
      <c r="Y9718" s="72"/>
      <c r="Z9718" s="72"/>
      <c r="AA9718" s="72"/>
      <c r="AB9718" s="72"/>
      <c r="AC9718" s="72"/>
      <c r="AD9718" s="72"/>
      <c r="AE9718" s="72"/>
      <c r="AF9718" s="72"/>
      <c r="AG9718" s="72"/>
      <c r="AH9718" s="72"/>
      <c r="AI9718" s="72"/>
      <c r="AJ9718" s="72"/>
      <c r="AK9718" s="72"/>
    </row>
    <row r="9719" ht="14.25" customHeight="1">
      <c r="A9719" s="78">
        <v>9716.0</v>
      </c>
      <c r="C9719" s="78" t="str">
        <f>VLOOKUP(G9719,[1]Macrodata_CCF!$A$3:$D$55,4,FALSE)</f>
        <v>#ERROR!</v>
      </c>
      <c r="E9719" s="79" t="str">
        <f>VLOOKUP(G9719,[1]Macrodata_CCF!$A$3:$B$55,2,FALSE)</f>
        <v>#ERROR!</v>
      </c>
      <c r="F9719" s="78">
        <v>0.0</v>
      </c>
      <c r="G9719" s="80">
        <v>30.0</v>
      </c>
      <c r="H9719" s="81">
        <v>796680.0</v>
      </c>
      <c r="I9719" s="81">
        <v>950000.0</v>
      </c>
      <c r="J9719" s="81">
        <v>824280.0</v>
      </c>
      <c r="K9719" s="81">
        <v>950000.0</v>
      </c>
      <c r="L9719" s="82">
        <v>0.18001565353509</v>
      </c>
      <c r="N9719" s="83">
        <f t="shared" si="1"/>
        <v>0.1800156535</v>
      </c>
      <c r="O9719" s="83">
        <f t="shared" si="2"/>
        <v>0.1800156535</v>
      </c>
      <c r="Q9719" s="83">
        <f t="shared" si="3"/>
        <v>0.1613894737</v>
      </c>
      <c r="R9719" s="83">
        <f t="shared" si="4"/>
        <v>0.1800156535</v>
      </c>
      <c r="S9719" s="83" t="b">
        <f t="shared" si="5"/>
        <v>0</v>
      </c>
      <c r="T9719" s="72"/>
      <c r="U9719" s="72"/>
      <c r="V9719" s="72"/>
      <c r="W9719" s="72"/>
      <c r="X9719" s="72"/>
      <c r="Y9719" s="72"/>
      <c r="Z9719" s="72"/>
      <c r="AA9719" s="72"/>
      <c r="AB9719" s="72"/>
      <c r="AC9719" s="72"/>
      <c r="AD9719" s="72"/>
      <c r="AE9719" s="72"/>
      <c r="AF9719" s="72"/>
      <c r="AG9719" s="72"/>
      <c r="AH9719" s="72"/>
      <c r="AI9719" s="72"/>
      <c r="AJ9719" s="72"/>
      <c r="AK9719" s="72"/>
    </row>
    <row r="9720" ht="14.25" customHeight="1">
      <c r="A9720" s="78">
        <v>9717.0</v>
      </c>
      <c r="C9720" s="78" t="str">
        <f>VLOOKUP(G9720,[1]Macrodata_CCF!$A$3:$D$55,4,FALSE)</f>
        <v>#ERROR!</v>
      </c>
      <c r="E9720" s="79" t="str">
        <f>VLOOKUP(G9720,[1]Macrodata_CCF!$A$3:$B$55,2,FALSE)</f>
        <v>#ERROR!</v>
      </c>
      <c r="F9720" s="78">
        <v>0.0</v>
      </c>
      <c r="G9720" s="80">
        <v>32.0</v>
      </c>
      <c r="H9720" s="81">
        <v>0.0</v>
      </c>
      <c r="I9720" s="81">
        <v>810000.0</v>
      </c>
      <c r="J9720" s="81">
        <v>0.0</v>
      </c>
      <c r="K9720" s="81">
        <v>810000.0</v>
      </c>
      <c r="L9720" s="82">
        <v>0.0</v>
      </c>
      <c r="N9720" s="83">
        <f t="shared" si="1"/>
        <v>0</v>
      </c>
      <c r="O9720" s="83">
        <f t="shared" si="2"/>
        <v>0</v>
      </c>
      <c r="Q9720" s="83">
        <f t="shared" si="3"/>
        <v>1</v>
      </c>
      <c r="R9720" s="83">
        <f t="shared" si="4"/>
        <v>0</v>
      </c>
      <c r="S9720" s="83" t="b">
        <f t="shared" si="5"/>
        <v>0</v>
      </c>
      <c r="T9720" s="72"/>
      <c r="U9720" s="72"/>
      <c r="V9720" s="72"/>
      <c r="W9720" s="72"/>
      <c r="X9720" s="72"/>
      <c r="Y9720" s="72"/>
      <c r="Z9720" s="72"/>
      <c r="AA9720" s="72"/>
      <c r="AB9720" s="72"/>
      <c r="AC9720" s="72"/>
      <c r="AD9720" s="72"/>
      <c r="AE9720" s="72"/>
      <c r="AF9720" s="72"/>
      <c r="AG9720" s="72"/>
      <c r="AH9720" s="72"/>
      <c r="AI9720" s="72"/>
      <c r="AJ9720" s="72"/>
      <c r="AK9720" s="72"/>
    </row>
    <row r="9721" ht="14.25" customHeight="1">
      <c r="A9721" s="78">
        <v>9718.0</v>
      </c>
      <c r="C9721" s="78" t="str">
        <f>VLOOKUP(G9721,[1]Macrodata_CCF!$A$3:$D$55,4,FALSE)</f>
        <v>#ERROR!</v>
      </c>
      <c r="E9721" s="79" t="str">
        <f>VLOOKUP(G9721,[1]Macrodata_CCF!$A$3:$B$55,2,FALSE)</f>
        <v>#ERROR!</v>
      </c>
      <c r="F9721" s="78">
        <v>0.0</v>
      </c>
      <c r="G9721" s="80">
        <v>52.0</v>
      </c>
      <c r="H9721" s="81">
        <v>306655.0</v>
      </c>
      <c r="I9721" s="81">
        <v>310000.0</v>
      </c>
      <c r="J9721" s="81">
        <v>306890.0</v>
      </c>
      <c r="K9721" s="81">
        <v>465000.0</v>
      </c>
      <c r="L9721" s="82">
        <v>0.07025411061285501</v>
      </c>
      <c r="N9721" s="83">
        <f t="shared" si="1"/>
        <v>0.07025411061</v>
      </c>
      <c r="O9721" s="83">
        <f t="shared" si="2"/>
        <v>0.07025411061</v>
      </c>
      <c r="Q9721" s="83">
        <f t="shared" si="3"/>
        <v>0.01079032258</v>
      </c>
      <c r="R9721" s="83">
        <f t="shared" si="4"/>
        <v>0.0007580645161</v>
      </c>
      <c r="S9721" s="83" t="b">
        <f t="shared" si="5"/>
        <v>0</v>
      </c>
      <c r="T9721" s="72"/>
      <c r="U9721" s="72"/>
      <c r="V9721" s="72"/>
      <c r="W9721" s="72"/>
      <c r="X9721" s="72"/>
      <c r="Y9721" s="72"/>
      <c r="Z9721" s="72"/>
      <c r="AA9721" s="72"/>
      <c r="AB9721" s="72"/>
      <c r="AC9721" s="72"/>
      <c r="AD9721" s="72"/>
      <c r="AE9721" s="72"/>
      <c r="AF9721" s="72"/>
      <c r="AG9721" s="72"/>
      <c r="AH9721" s="72"/>
      <c r="AI9721" s="72"/>
      <c r="AJ9721" s="72"/>
      <c r="AK9721" s="72"/>
    </row>
    <row r="9722" ht="14.25" customHeight="1">
      <c r="A9722" s="78">
        <v>9719.0</v>
      </c>
      <c r="C9722" s="78" t="str">
        <f>VLOOKUP(G9722,[1]Macrodata_CCF!$A$3:$D$55,4,FALSE)</f>
        <v>#ERROR!</v>
      </c>
      <c r="E9722" s="79" t="str">
        <f>VLOOKUP(G9722,[1]Macrodata_CCF!$A$3:$B$55,2,FALSE)</f>
        <v>#ERROR!</v>
      </c>
      <c r="F9722" s="78">
        <v>1.0</v>
      </c>
      <c r="G9722" s="80">
        <v>32.0</v>
      </c>
      <c r="H9722" s="81">
        <v>0.0</v>
      </c>
      <c r="I9722" s="81">
        <v>210000.0</v>
      </c>
      <c r="J9722" s="81">
        <v>98700.0</v>
      </c>
      <c r="K9722" s="81">
        <v>210000.0</v>
      </c>
      <c r="L9722" s="82">
        <v>0.47</v>
      </c>
      <c r="N9722" s="83">
        <f t="shared" si="1"/>
        <v>0.47</v>
      </c>
      <c r="O9722" s="83">
        <f t="shared" si="2"/>
        <v>0.47</v>
      </c>
      <c r="Q9722" s="83">
        <f t="shared" si="3"/>
        <v>1</v>
      </c>
      <c r="R9722" s="83">
        <f t="shared" si="4"/>
        <v>0.47</v>
      </c>
      <c r="S9722" s="83" t="b">
        <f t="shared" si="5"/>
        <v>0</v>
      </c>
      <c r="T9722" s="72"/>
      <c r="U9722" s="72"/>
      <c r="V9722" s="72"/>
      <c r="W9722" s="72"/>
      <c r="X9722" s="72"/>
      <c r="Y9722" s="72"/>
      <c r="Z9722" s="72"/>
      <c r="AA9722" s="72"/>
      <c r="AB9722" s="72"/>
      <c r="AC9722" s="72"/>
      <c r="AD9722" s="72"/>
      <c r="AE9722" s="72"/>
      <c r="AF9722" s="72"/>
      <c r="AG9722" s="72"/>
      <c r="AH9722" s="72"/>
      <c r="AI9722" s="72"/>
      <c r="AJ9722" s="72"/>
      <c r="AK9722" s="72"/>
    </row>
    <row r="9723" ht="14.25" customHeight="1">
      <c r="A9723" s="78">
        <v>9720.0</v>
      </c>
      <c r="C9723" s="78" t="str">
        <f>VLOOKUP(G9723,[1]Macrodata_CCF!$A$3:$D$55,4,FALSE)</f>
        <v>#ERROR!</v>
      </c>
      <c r="E9723" s="79" t="str">
        <f>VLOOKUP(G9723,[1]Macrodata_CCF!$A$3:$B$55,2,FALSE)</f>
        <v>#ERROR!</v>
      </c>
      <c r="F9723" s="78">
        <v>0.0</v>
      </c>
      <c r="G9723" s="80">
        <v>5.0</v>
      </c>
      <c r="H9723" s="81">
        <v>353835.0</v>
      </c>
      <c r="I9723" s="81">
        <v>840000.0</v>
      </c>
      <c r="J9723" s="81">
        <v>455930.0</v>
      </c>
      <c r="K9723" s="81">
        <v>840000.0</v>
      </c>
      <c r="L9723" s="82">
        <v>0.2100007199201917</v>
      </c>
      <c r="N9723" s="83">
        <f t="shared" si="1"/>
        <v>0.2100007199</v>
      </c>
      <c r="O9723" s="83">
        <f t="shared" si="2"/>
        <v>0.2100007199</v>
      </c>
      <c r="Q9723" s="83">
        <f t="shared" si="3"/>
        <v>0.5787678571</v>
      </c>
      <c r="R9723" s="83">
        <f t="shared" si="4"/>
        <v>0.2100007199</v>
      </c>
      <c r="S9723" s="83" t="b">
        <f t="shared" si="5"/>
        <v>0</v>
      </c>
      <c r="T9723" s="72"/>
      <c r="U9723" s="72"/>
      <c r="V9723" s="72"/>
      <c r="W9723" s="72"/>
      <c r="X9723" s="72"/>
      <c r="Y9723" s="72"/>
      <c r="Z9723" s="72"/>
      <c r="AA9723" s="72"/>
      <c r="AB9723" s="72"/>
      <c r="AC9723" s="72"/>
      <c r="AD9723" s="72"/>
      <c r="AE9723" s="72"/>
      <c r="AF9723" s="72"/>
      <c r="AG9723" s="72"/>
      <c r="AH9723" s="72"/>
      <c r="AI9723" s="72"/>
      <c r="AJ9723" s="72"/>
      <c r="AK9723" s="72"/>
    </row>
    <row r="9724" ht="14.25" customHeight="1">
      <c r="A9724" s="78">
        <v>9721.0</v>
      </c>
      <c r="C9724" s="78" t="str">
        <f>VLOOKUP(G9724,[1]Macrodata_CCF!$A$3:$D$55,4,FALSE)</f>
        <v>#ERROR!</v>
      </c>
      <c r="E9724" s="79" t="str">
        <f>VLOOKUP(G9724,[1]Macrodata_CCF!$A$3:$B$55,2,FALSE)</f>
        <v>#ERROR!</v>
      </c>
      <c r="F9724" s="78">
        <v>0.0</v>
      </c>
      <c r="G9724" s="80">
        <v>43.0</v>
      </c>
      <c r="H9724" s="81">
        <v>39370.0</v>
      </c>
      <c r="I9724" s="81">
        <v>460000.0</v>
      </c>
      <c r="J9724" s="81">
        <v>123495.0</v>
      </c>
      <c r="K9724" s="81">
        <v>460000.0</v>
      </c>
      <c r="L9724" s="82">
        <v>0.1999976226136985</v>
      </c>
      <c r="N9724" s="83">
        <f t="shared" si="1"/>
        <v>0.1999976226</v>
      </c>
      <c r="O9724" s="83">
        <f t="shared" si="2"/>
        <v>0.1999976226</v>
      </c>
      <c r="Q9724" s="83">
        <f t="shared" si="3"/>
        <v>0.9144130435</v>
      </c>
      <c r="R9724" s="83">
        <f t="shared" si="4"/>
        <v>0.1999976226</v>
      </c>
      <c r="S9724" s="83" t="b">
        <f t="shared" si="5"/>
        <v>0</v>
      </c>
      <c r="T9724" s="72"/>
      <c r="U9724" s="72"/>
      <c r="V9724" s="72"/>
      <c r="W9724" s="72"/>
      <c r="X9724" s="72"/>
      <c r="Y9724" s="72"/>
      <c r="Z9724" s="72"/>
      <c r="AA9724" s="72"/>
      <c r="AB9724" s="72"/>
      <c r="AC9724" s="72"/>
      <c r="AD9724" s="72"/>
      <c r="AE9724" s="72"/>
      <c r="AF9724" s="72"/>
      <c r="AG9724" s="72"/>
      <c r="AH9724" s="72"/>
      <c r="AI9724" s="72"/>
      <c r="AJ9724" s="72"/>
      <c r="AK9724" s="72"/>
    </row>
    <row r="9725" ht="14.25" customHeight="1">
      <c r="A9725" s="78">
        <v>9722.0</v>
      </c>
      <c r="C9725" s="78" t="str">
        <f>VLOOKUP(G9725,[1]Macrodata_CCF!$A$3:$D$55,4,FALSE)</f>
        <v>#ERROR!</v>
      </c>
      <c r="E9725" s="79" t="str">
        <f>VLOOKUP(G9725,[1]Macrodata_CCF!$A$3:$B$55,2,FALSE)</f>
        <v>#ERROR!</v>
      </c>
      <c r="F9725" s="78">
        <v>0.0</v>
      </c>
      <c r="G9725" s="80">
        <v>4.0</v>
      </c>
      <c r="H9725" s="81">
        <v>169185.0</v>
      </c>
      <c r="I9725" s="81">
        <v>440000.0</v>
      </c>
      <c r="J9725" s="81">
        <v>247720.0</v>
      </c>
      <c r="K9725" s="81">
        <v>440000.0</v>
      </c>
      <c r="L9725" s="82">
        <v>0.2899950150471724</v>
      </c>
      <c r="N9725" s="83">
        <f t="shared" si="1"/>
        <v>0.289995015</v>
      </c>
      <c r="O9725" s="83">
        <f t="shared" si="2"/>
        <v>0.289995015</v>
      </c>
      <c r="Q9725" s="83">
        <f t="shared" si="3"/>
        <v>0.6154886364</v>
      </c>
      <c r="R9725" s="83">
        <f t="shared" si="4"/>
        <v>0.289995015</v>
      </c>
      <c r="S9725" s="83" t="b">
        <f t="shared" si="5"/>
        <v>0</v>
      </c>
      <c r="T9725" s="72"/>
      <c r="U9725" s="72"/>
      <c r="V9725" s="72"/>
      <c r="W9725" s="72"/>
      <c r="X9725" s="72"/>
      <c r="Y9725" s="72"/>
      <c r="Z9725" s="72"/>
      <c r="AA9725" s="72"/>
      <c r="AB9725" s="72"/>
      <c r="AC9725" s="72"/>
      <c r="AD9725" s="72"/>
      <c r="AE9725" s="72"/>
      <c r="AF9725" s="72"/>
      <c r="AG9725" s="72"/>
      <c r="AH9725" s="72"/>
      <c r="AI9725" s="72"/>
      <c r="AJ9725" s="72"/>
      <c r="AK9725" s="72"/>
    </row>
    <row r="9726" ht="14.25" customHeight="1">
      <c r="A9726" s="78">
        <v>9723.0</v>
      </c>
      <c r="C9726" s="78" t="str">
        <f>VLOOKUP(G9726,[1]Macrodata_CCF!$A$3:$D$55,4,FALSE)</f>
        <v>#ERROR!</v>
      </c>
      <c r="E9726" s="79" t="str">
        <f>VLOOKUP(G9726,[1]Macrodata_CCF!$A$3:$B$55,2,FALSE)</f>
        <v>#ERROR!</v>
      </c>
      <c r="F9726" s="78">
        <v>0.0</v>
      </c>
      <c r="G9726" s="80">
        <v>34.0</v>
      </c>
      <c r="H9726" s="81">
        <v>90235.0</v>
      </c>
      <c r="I9726" s="81">
        <v>100000.0</v>
      </c>
      <c r="J9726" s="81">
        <v>91600.0</v>
      </c>
      <c r="K9726" s="81">
        <v>100000.0</v>
      </c>
      <c r="L9726" s="82">
        <v>0.1397849462365591</v>
      </c>
      <c r="N9726" s="83">
        <f t="shared" si="1"/>
        <v>0.1397849462</v>
      </c>
      <c r="O9726" s="83">
        <f t="shared" si="2"/>
        <v>0.1397849462</v>
      </c>
      <c r="Q9726" s="83">
        <f t="shared" si="3"/>
        <v>0.09765</v>
      </c>
      <c r="R9726" s="83">
        <f t="shared" si="4"/>
        <v>0.01365</v>
      </c>
      <c r="S9726" s="83" t="b">
        <f t="shared" si="5"/>
        <v>0</v>
      </c>
      <c r="T9726" s="72"/>
      <c r="U9726" s="72"/>
      <c r="V9726" s="72"/>
      <c r="W9726" s="72"/>
      <c r="X9726" s="72"/>
      <c r="Y9726" s="72"/>
      <c r="Z9726" s="72"/>
      <c r="AA9726" s="72"/>
      <c r="AB9726" s="72"/>
      <c r="AC9726" s="72"/>
      <c r="AD9726" s="72"/>
      <c r="AE9726" s="72"/>
      <c r="AF9726" s="72"/>
      <c r="AG9726" s="72"/>
      <c r="AH9726" s="72"/>
      <c r="AI9726" s="72"/>
      <c r="AJ9726" s="72"/>
      <c r="AK9726" s="72"/>
    </row>
    <row r="9727" ht="14.25" customHeight="1">
      <c r="A9727" s="78">
        <v>9724.0</v>
      </c>
      <c r="C9727" s="78" t="str">
        <f>VLOOKUP(G9727,[1]Macrodata_CCF!$A$3:$D$55,4,FALSE)</f>
        <v>#ERROR!</v>
      </c>
      <c r="E9727" s="79" t="str">
        <f>VLOOKUP(G9727,[1]Macrodata_CCF!$A$3:$B$55,2,FALSE)</f>
        <v>#ERROR!</v>
      </c>
      <c r="F9727" s="78">
        <v>1.0</v>
      </c>
      <c r="G9727" s="80">
        <v>21.0</v>
      </c>
      <c r="H9727" s="81">
        <v>164650.0</v>
      </c>
      <c r="I9727" s="81">
        <v>240000.0</v>
      </c>
      <c r="J9727" s="81">
        <v>203830.0</v>
      </c>
      <c r="K9727" s="81">
        <v>480000.0</v>
      </c>
      <c r="L9727" s="82">
        <v>0.5199734571997345</v>
      </c>
      <c r="N9727" s="83">
        <f t="shared" si="1"/>
        <v>0.5199734572</v>
      </c>
      <c r="O9727" s="83">
        <f t="shared" si="2"/>
        <v>0.5199734572</v>
      </c>
      <c r="Q9727" s="83">
        <f t="shared" si="3"/>
        <v>0.3139583333</v>
      </c>
      <c r="R9727" s="83">
        <f t="shared" si="4"/>
        <v>0.5199734572</v>
      </c>
      <c r="S9727" s="83" t="b">
        <f t="shared" si="5"/>
        <v>0</v>
      </c>
      <c r="T9727" s="72"/>
      <c r="U9727" s="72"/>
      <c r="V9727" s="72"/>
      <c r="W9727" s="72"/>
      <c r="X9727" s="72"/>
      <c r="Y9727" s="72"/>
      <c r="Z9727" s="72"/>
      <c r="AA9727" s="72"/>
      <c r="AB9727" s="72"/>
      <c r="AC9727" s="72"/>
      <c r="AD9727" s="72"/>
      <c r="AE9727" s="72"/>
      <c r="AF9727" s="72"/>
      <c r="AG9727" s="72"/>
      <c r="AH9727" s="72"/>
      <c r="AI9727" s="72"/>
      <c r="AJ9727" s="72"/>
      <c r="AK9727" s="72"/>
    </row>
    <row r="9728" ht="14.25" customHeight="1">
      <c r="A9728" s="78">
        <v>9725.0</v>
      </c>
      <c r="C9728" s="78" t="str">
        <f>VLOOKUP(G9728,[1]Macrodata_CCF!$A$3:$D$55,4,FALSE)</f>
        <v>#ERROR!</v>
      </c>
      <c r="E9728" s="79" t="str">
        <f>VLOOKUP(G9728,[1]Macrodata_CCF!$A$3:$B$55,2,FALSE)</f>
        <v>#ERROR!</v>
      </c>
      <c r="F9728" s="78">
        <v>0.0</v>
      </c>
      <c r="G9728" s="80">
        <v>9.0</v>
      </c>
      <c r="H9728" s="81">
        <v>86935.0</v>
      </c>
      <c r="I9728" s="81">
        <v>550000.0</v>
      </c>
      <c r="J9728" s="81">
        <v>198070.0</v>
      </c>
      <c r="K9728" s="81">
        <v>935000.0</v>
      </c>
      <c r="L9728" s="82">
        <v>0.2399987042855755</v>
      </c>
      <c r="N9728" s="83">
        <f t="shared" si="1"/>
        <v>0.2399987043</v>
      </c>
      <c r="O9728" s="83">
        <f t="shared" si="2"/>
        <v>0.2399987043</v>
      </c>
      <c r="Q9728" s="83">
        <f t="shared" si="3"/>
        <v>0.8419363636</v>
      </c>
      <c r="R9728" s="83">
        <f t="shared" si="4"/>
        <v>0.2399987043</v>
      </c>
      <c r="S9728" s="83" t="b">
        <f t="shared" si="5"/>
        <v>0</v>
      </c>
      <c r="T9728" s="72"/>
      <c r="U9728" s="72"/>
      <c r="V9728" s="72"/>
      <c r="W9728" s="72"/>
      <c r="X9728" s="72"/>
      <c r="Y9728" s="72"/>
      <c r="Z9728" s="72"/>
      <c r="AA9728" s="72"/>
      <c r="AB9728" s="72"/>
      <c r="AC9728" s="72"/>
      <c r="AD9728" s="72"/>
      <c r="AE9728" s="72"/>
      <c r="AF9728" s="72"/>
      <c r="AG9728" s="72"/>
      <c r="AH9728" s="72"/>
      <c r="AI9728" s="72"/>
      <c r="AJ9728" s="72"/>
      <c r="AK9728" s="72"/>
    </row>
    <row r="9729" ht="14.25" customHeight="1">
      <c r="A9729" s="78">
        <v>9726.0</v>
      </c>
      <c r="C9729" s="78" t="str">
        <f>VLOOKUP(G9729,[1]Macrodata_CCF!$A$3:$D$55,4,FALSE)</f>
        <v>#ERROR!</v>
      </c>
      <c r="E9729" s="79" t="str">
        <f>VLOOKUP(G9729,[1]Macrodata_CCF!$A$3:$B$55,2,FALSE)</f>
        <v>#ERROR!</v>
      </c>
      <c r="F9729" s="78">
        <v>1.0</v>
      </c>
      <c r="G9729" s="80">
        <v>53.0</v>
      </c>
      <c r="H9729" s="81">
        <v>17230.0</v>
      </c>
      <c r="I9729" s="81">
        <v>400000.0</v>
      </c>
      <c r="J9729" s="81">
        <v>408000.0</v>
      </c>
      <c r="K9729" s="81">
        <v>400000.0</v>
      </c>
      <c r="L9729" s="82">
        <v>1.020900279541239</v>
      </c>
      <c r="N9729" s="83">
        <f t="shared" si="1"/>
        <v>1.02090028</v>
      </c>
      <c r="O9729" s="83">
        <f t="shared" si="2"/>
        <v>1</v>
      </c>
      <c r="Q9729" s="83">
        <f t="shared" si="3"/>
        <v>0.956925</v>
      </c>
      <c r="R9729" s="83">
        <f t="shared" si="4"/>
        <v>1.02090028</v>
      </c>
      <c r="S9729" s="83" t="b">
        <f t="shared" si="5"/>
        <v>0</v>
      </c>
      <c r="T9729" s="72"/>
      <c r="U9729" s="72"/>
      <c r="V9729" s="72"/>
      <c r="W9729" s="72"/>
      <c r="X9729" s="72"/>
      <c r="Y9729" s="72"/>
      <c r="Z9729" s="72"/>
      <c r="AA9729" s="72"/>
      <c r="AB9729" s="72"/>
      <c r="AC9729" s="72"/>
      <c r="AD9729" s="72"/>
      <c r="AE9729" s="72"/>
      <c r="AF9729" s="72"/>
      <c r="AG9729" s="72"/>
      <c r="AH9729" s="72"/>
      <c r="AI9729" s="72"/>
      <c r="AJ9729" s="72"/>
      <c r="AK9729" s="72"/>
    </row>
    <row r="9730" ht="14.25" customHeight="1">
      <c r="A9730" s="78">
        <v>9727.0</v>
      </c>
      <c r="C9730" s="78" t="str">
        <f>VLOOKUP(G9730,[1]Macrodata_CCF!$A$3:$D$55,4,FALSE)</f>
        <v>#ERROR!</v>
      </c>
      <c r="E9730" s="79" t="str">
        <f>VLOOKUP(G9730,[1]Macrodata_CCF!$A$3:$B$55,2,FALSE)</f>
        <v>#ERROR!</v>
      </c>
      <c r="F9730" s="78">
        <v>0.0</v>
      </c>
      <c r="G9730" s="80">
        <v>24.0</v>
      </c>
      <c r="H9730" s="81">
        <v>417015.0</v>
      </c>
      <c r="I9730" s="81">
        <v>920000.0</v>
      </c>
      <c r="J9730" s="81">
        <v>492465.0</v>
      </c>
      <c r="K9730" s="81">
        <v>1288000.0</v>
      </c>
      <c r="L9730" s="82">
        <v>0.1500044732944322</v>
      </c>
      <c r="N9730" s="83">
        <f t="shared" si="1"/>
        <v>0.1500044733</v>
      </c>
      <c r="O9730" s="83">
        <f t="shared" si="2"/>
        <v>0.1500044733</v>
      </c>
      <c r="Q9730" s="83">
        <f t="shared" si="3"/>
        <v>0.5467228261</v>
      </c>
      <c r="R9730" s="83">
        <f t="shared" si="4"/>
        <v>0.1500044733</v>
      </c>
      <c r="S9730" s="83" t="b">
        <f t="shared" si="5"/>
        <v>0</v>
      </c>
      <c r="T9730" s="72"/>
      <c r="U9730" s="72"/>
      <c r="V9730" s="72"/>
      <c r="W9730" s="72"/>
      <c r="X9730" s="72"/>
      <c r="Y9730" s="72"/>
      <c r="Z9730" s="72"/>
      <c r="AA9730" s="72"/>
      <c r="AB9730" s="72"/>
      <c r="AC9730" s="72"/>
      <c r="AD9730" s="72"/>
      <c r="AE9730" s="72"/>
      <c r="AF9730" s="72"/>
      <c r="AG9730" s="72"/>
      <c r="AH9730" s="72"/>
      <c r="AI9730" s="72"/>
      <c r="AJ9730" s="72"/>
      <c r="AK9730" s="72"/>
    </row>
    <row r="9731" ht="14.25" customHeight="1">
      <c r="A9731" s="78">
        <v>9728.0</v>
      </c>
      <c r="C9731" s="78" t="str">
        <f>VLOOKUP(G9731,[1]Macrodata_CCF!$A$3:$D$55,4,FALSE)</f>
        <v>#ERROR!</v>
      </c>
      <c r="E9731" s="79" t="str">
        <f>VLOOKUP(G9731,[1]Macrodata_CCF!$A$3:$B$55,2,FALSE)</f>
        <v>#ERROR!</v>
      </c>
      <c r="F9731" s="78">
        <v>0.0</v>
      </c>
      <c r="G9731" s="80">
        <v>50.0</v>
      </c>
      <c r="H9731" s="81">
        <v>25820.0</v>
      </c>
      <c r="I9731" s="81">
        <v>390000.0</v>
      </c>
      <c r="J9731" s="81">
        <v>62240.0</v>
      </c>
      <c r="K9731" s="81">
        <v>390000.0</v>
      </c>
      <c r="L9731" s="82">
        <v>0.1000054917897743</v>
      </c>
      <c r="N9731" s="83">
        <f t="shared" si="1"/>
        <v>0.1000054918</v>
      </c>
      <c r="O9731" s="83">
        <f t="shared" si="2"/>
        <v>0.1000054918</v>
      </c>
      <c r="Q9731" s="83">
        <f t="shared" si="3"/>
        <v>0.9337948718</v>
      </c>
      <c r="R9731" s="83">
        <f t="shared" si="4"/>
        <v>0.1000054918</v>
      </c>
      <c r="S9731" s="83" t="b">
        <f t="shared" si="5"/>
        <v>0</v>
      </c>
      <c r="T9731" s="72"/>
      <c r="U9731" s="72"/>
      <c r="V9731" s="72"/>
      <c r="W9731" s="72"/>
      <c r="X9731" s="72"/>
      <c r="Y9731" s="72"/>
      <c r="Z9731" s="72"/>
      <c r="AA9731" s="72"/>
      <c r="AB9731" s="72"/>
      <c r="AC9731" s="72"/>
      <c r="AD9731" s="72"/>
      <c r="AE9731" s="72"/>
      <c r="AF9731" s="72"/>
      <c r="AG9731" s="72"/>
      <c r="AH9731" s="72"/>
      <c r="AI9731" s="72"/>
      <c r="AJ9731" s="72"/>
      <c r="AK9731" s="72"/>
    </row>
    <row r="9732" ht="14.25" customHeight="1">
      <c r="A9732" s="78">
        <v>9729.0</v>
      </c>
      <c r="C9732" s="78" t="str">
        <f>VLOOKUP(G9732,[1]Macrodata_CCF!$A$3:$D$55,4,FALSE)</f>
        <v>#ERROR!</v>
      </c>
      <c r="E9732" s="79" t="str">
        <f>VLOOKUP(G9732,[1]Macrodata_CCF!$A$3:$B$55,2,FALSE)</f>
        <v>#ERROR!</v>
      </c>
      <c r="F9732" s="78">
        <v>0.0</v>
      </c>
      <c r="G9732" s="80">
        <v>39.0</v>
      </c>
      <c r="H9732" s="81">
        <v>19595.0</v>
      </c>
      <c r="I9732" s="81">
        <v>240000.0</v>
      </c>
      <c r="J9732" s="81">
        <v>0.0</v>
      </c>
      <c r="K9732" s="81">
        <v>240000.0</v>
      </c>
      <c r="L9732" s="82">
        <v>-0.08890451668519317</v>
      </c>
      <c r="N9732" s="83">
        <f t="shared" si="1"/>
        <v>-0.08890451669</v>
      </c>
      <c r="O9732" s="83">
        <f t="shared" si="2"/>
        <v>0</v>
      </c>
      <c r="Q9732" s="83">
        <f t="shared" si="3"/>
        <v>0.9183541667</v>
      </c>
      <c r="R9732" s="83">
        <f t="shared" si="4"/>
        <v>-0.08890451669</v>
      </c>
      <c r="S9732" s="83" t="b">
        <f t="shared" si="5"/>
        <v>0</v>
      </c>
      <c r="T9732" s="72"/>
      <c r="U9732" s="72"/>
      <c r="V9732" s="72"/>
      <c r="W9732" s="72"/>
      <c r="X9732" s="72"/>
      <c r="Y9732" s="72"/>
      <c r="Z9732" s="72"/>
      <c r="AA9732" s="72"/>
      <c r="AB9732" s="72"/>
      <c r="AC9732" s="72"/>
      <c r="AD9732" s="72"/>
      <c r="AE9732" s="72"/>
      <c r="AF9732" s="72"/>
      <c r="AG9732" s="72"/>
      <c r="AH9732" s="72"/>
      <c r="AI9732" s="72"/>
      <c r="AJ9732" s="72"/>
      <c r="AK9732" s="72"/>
    </row>
    <row r="9733" ht="14.25" customHeight="1">
      <c r="A9733" s="78">
        <v>9730.0</v>
      </c>
      <c r="C9733" s="78" t="str">
        <f>VLOOKUP(G9733,[1]Macrodata_CCF!$A$3:$D$55,4,FALSE)</f>
        <v>#ERROR!</v>
      </c>
      <c r="E9733" s="79" t="str">
        <f>VLOOKUP(G9733,[1]Macrodata_CCF!$A$3:$B$55,2,FALSE)</f>
        <v>#ERROR!</v>
      </c>
      <c r="F9733" s="78">
        <v>0.0</v>
      </c>
      <c r="G9733" s="80">
        <v>51.0</v>
      </c>
      <c r="H9733" s="81">
        <v>198325.0</v>
      </c>
      <c r="I9733" s="81">
        <v>340000.0</v>
      </c>
      <c r="J9733" s="81">
        <v>205410.0</v>
      </c>
      <c r="K9733" s="81">
        <v>340000.0</v>
      </c>
      <c r="L9733" s="82">
        <v>0.05000882301041115</v>
      </c>
      <c r="N9733" s="83">
        <f t="shared" si="1"/>
        <v>0.05000882301</v>
      </c>
      <c r="O9733" s="83">
        <f t="shared" si="2"/>
        <v>0.05000882301</v>
      </c>
      <c r="Q9733" s="83">
        <f t="shared" si="3"/>
        <v>0.4166911765</v>
      </c>
      <c r="R9733" s="83">
        <f t="shared" si="4"/>
        <v>0.05000882301</v>
      </c>
      <c r="S9733" s="83" t="b">
        <f t="shared" si="5"/>
        <v>0</v>
      </c>
      <c r="T9733" s="72"/>
      <c r="U9733" s="72"/>
      <c r="V9733" s="72"/>
      <c r="W9733" s="72"/>
      <c r="X9733" s="72"/>
      <c r="Y9733" s="72"/>
      <c r="Z9733" s="72"/>
      <c r="AA9733" s="72"/>
      <c r="AB9733" s="72"/>
      <c r="AC9733" s="72"/>
      <c r="AD9733" s="72"/>
      <c r="AE9733" s="72"/>
      <c r="AF9733" s="72"/>
      <c r="AG9733" s="72"/>
      <c r="AH9733" s="72"/>
      <c r="AI9733" s="72"/>
      <c r="AJ9733" s="72"/>
      <c r="AK9733" s="72"/>
    </row>
    <row r="9734" ht="14.25" customHeight="1">
      <c r="A9734" s="78">
        <v>9731.0</v>
      </c>
      <c r="C9734" s="78" t="str">
        <f>VLOOKUP(G9734,[1]Macrodata_CCF!$A$3:$D$55,4,FALSE)</f>
        <v>#ERROR!</v>
      </c>
      <c r="E9734" s="79" t="str">
        <f>VLOOKUP(G9734,[1]Macrodata_CCF!$A$3:$B$55,2,FALSE)</f>
        <v>#ERROR!</v>
      </c>
      <c r="F9734" s="78">
        <v>0.0</v>
      </c>
      <c r="G9734" s="80">
        <v>22.0</v>
      </c>
      <c r="H9734" s="81">
        <v>54815.0</v>
      </c>
      <c r="I9734" s="81">
        <v>340000.0</v>
      </c>
      <c r="J9734" s="81">
        <v>109000.0</v>
      </c>
      <c r="K9734" s="81">
        <v>340000.0</v>
      </c>
      <c r="L9734" s="82">
        <v>0.1899994740256325</v>
      </c>
      <c r="N9734" s="83">
        <f t="shared" si="1"/>
        <v>0.189999474</v>
      </c>
      <c r="O9734" s="83">
        <f t="shared" si="2"/>
        <v>0.189999474</v>
      </c>
      <c r="Q9734" s="83">
        <f t="shared" si="3"/>
        <v>0.8387794118</v>
      </c>
      <c r="R9734" s="83">
        <f t="shared" si="4"/>
        <v>0.189999474</v>
      </c>
      <c r="S9734" s="83" t="b">
        <f t="shared" si="5"/>
        <v>0</v>
      </c>
      <c r="T9734" s="72"/>
      <c r="U9734" s="72"/>
      <c r="V9734" s="72"/>
      <c r="W9734" s="72"/>
      <c r="X9734" s="72"/>
      <c r="Y9734" s="72"/>
      <c r="Z9734" s="72"/>
      <c r="AA9734" s="72"/>
      <c r="AB9734" s="72"/>
      <c r="AC9734" s="72"/>
      <c r="AD9734" s="72"/>
      <c r="AE9734" s="72"/>
      <c r="AF9734" s="72"/>
      <c r="AG9734" s="72"/>
      <c r="AH9734" s="72"/>
      <c r="AI9734" s="72"/>
      <c r="AJ9734" s="72"/>
      <c r="AK9734" s="72"/>
    </row>
    <row r="9735" ht="14.25" customHeight="1">
      <c r="A9735" s="78">
        <v>9732.0</v>
      </c>
      <c r="C9735" s="78" t="str">
        <f>VLOOKUP(G9735,[1]Macrodata_CCF!$A$3:$D$55,4,FALSE)</f>
        <v>#ERROR!</v>
      </c>
      <c r="E9735" s="79" t="str">
        <f>VLOOKUP(G9735,[1]Macrodata_CCF!$A$3:$B$55,2,FALSE)</f>
        <v>#ERROR!</v>
      </c>
      <c r="F9735" s="78">
        <v>0.0</v>
      </c>
      <c r="G9735" s="80">
        <v>44.0</v>
      </c>
      <c r="H9735" s="81">
        <v>217600.0</v>
      </c>
      <c r="I9735" s="81">
        <v>610000.0</v>
      </c>
      <c r="J9735" s="81">
        <v>143045.0</v>
      </c>
      <c r="K9735" s="81">
        <v>610000.0</v>
      </c>
      <c r="L9735" s="82">
        <v>-0.1899974515800204</v>
      </c>
      <c r="N9735" s="83">
        <f t="shared" si="1"/>
        <v>-0.1899974516</v>
      </c>
      <c r="O9735" s="83">
        <f t="shared" si="2"/>
        <v>0</v>
      </c>
      <c r="Q9735" s="83">
        <f t="shared" si="3"/>
        <v>0.6432786885</v>
      </c>
      <c r="R9735" s="83">
        <f t="shared" si="4"/>
        <v>-0.1899974516</v>
      </c>
      <c r="S9735" s="83" t="b">
        <f t="shared" si="5"/>
        <v>0</v>
      </c>
      <c r="T9735" s="72"/>
      <c r="U9735" s="72"/>
      <c r="V9735" s="72"/>
      <c r="W9735" s="72"/>
      <c r="X9735" s="72"/>
      <c r="Y9735" s="72"/>
      <c r="Z9735" s="72"/>
      <c r="AA9735" s="72"/>
      <c r="AB9735" s="72"/>
      <c r="AC9735" s="72"/>
      <c r="AD9735" s="72"/>
      <c r="AE9735" s="72"/>
      <c r="AF9735" s="72"/>
      <c r="AG9735" s="72"/>
      <c r="AH9735" s="72"/>
      <c r="AI9735" s="72"/>
      <c r="AJ9735" s="72"/>
      <c r="AK9735" s="72"/>
    </row>
    <row r="9736" ht="14.25" customHeight="1">
      <c r="A9736" s="78">
        <v>9733.0</v>
      </c>
      <c r="C9736" s="78" t="str">
        <f>VLOOKUP(G9736,[1]Macrodata_CCF!$A$3:$D$55,4,FALSE)</f>
        <v>#ERROR!</v>
      </c>
      <c r="E9736" s="79" t="str">
        <f>VLOOKUP(G9736,[1]Macrodata_CCF!$A$3:$B$55,2,FALSE)</f>
        <v>#ERROR!</v>
      </c>
      <c r="F9736" s="78">
        <v>0.0</v>
      </c>
      <c r="G9736" s="80">
        <v>11.0</v>
      </c>
      <c r="H9736" s="81">
        <v>337555.0</v>
      </c>
      <c r="I9736" s="81">
        <v>630000.0</v>
      </c>
      <c r="J9736" s="81">
        <v>642600.0</v>
      </c>
      <c r="K9736" s="81">
        <v>630000.0</v>
      </c>
      <c r="L9736" s="82">
        <v>1.043085024534528</v>
      </c>
      <c r="N9736" s="83">
        <f t="shared" si="1"/>
        <v>1.043085025</v>
      </c>
      <c r="O9736" s="83">
        <f t="shared" si="2"/>
        <v>1</v>
      </c>
      <c r="Q9736" s="83">
        <f t="shared" si="3"/>
        <v>0.4641984127</v>
      </c>
      <c r="R9736" s="83">
        <f t="shared" si="4"/>
        <v>1.043085025</v>
      </c>
      <c r="S9736" s="83" t="b">
        <f t="shared" si="5"/>
        <v>0</v>
      </c>
      <c r="T9736" s="72"/>
      <c r="U9736" s="72"/>
      <c r="V9736" s="72"/>
      <c r="W9736" s="72"/>
      <c r="X9736" s="72"/>
      <c r="Y9736" s="72"/>
      <c r="Z9736" s="72"/>
      <c r="AA9736" s="72"/>
      <c r="AB9736" s="72"/>
      <c r="AC9736" s="72"/>
      <c r="AD9736" s="72"/>
      <c r="AE9736" s="72"/>
      <c r="AF9736" s="72"/>
      <c r="AG9736" s="72"/>
      <c r="AH9736" s="72"/>
      <c r="AI9736" s="72"/>
      <c r="AJ9736" s="72"/>
      <c r="AK9736" s="72"/>
    </row>
    <row r="9737" ht="14.25" customHeight="1">
      <c r="A9737" s="78">
        <v>9734.0</v>
      </c>
      <c r="C9737" s="78" t="str">
        <f>VLOOKUP(G9737,[1]Macrodata_CCF!$A$3:$D$55,4,FALSE)</f>
        <v>#ERROR!</v>
      </c>
      <c r="E9737" s="79" t="str">
        <f>VLOOKUP(G9737,[1]Macrodata_CCF!$A$3:$B$55,2,FALSE)</f>
        <v>#ERROR!</v>
      </c>
      <c r="F9737" s="78">
        <v>0.0</v>
      </c>
      <c r="G9737" s="80">
        <v>42.0</v>
      </c>
      <c r="H9737" s="81">
        <v>875995.0</v>
      </c>
      <c r="I9737" s="81">
        <v>950000.0</v>
      </c>
      <c r="J9737" s="81">
        <v>892275.0</v>
      </c>
      <c r="K9737" s="81">
        <v>950000.0</v>
      </c>
      <c r="L9737" s="82">
        <v>0.21998513613945</v>
      </c>
      <c r="N9737" s="83">
        <f t="shared" si="1"/>
        <v>0.2199851361</v>
      </c>
      <c r="O9737" s="83">
        <f t="shared" si="2"/>
        <v>0.2199851361</v>
      </c>
      <c r="Q9737" s="83">
        <f t="shared" si="3"/>
        <v>0.0779</v>
      </c>
      <c r="R9737" s="83">
        <f t="shared" si="4"/>
        <v>0.01713684211</v>
      </c>
      <c r="S9737" s="83" t="b">
        <f t="shared" si="5"/>
        <v>0</v>
      </c>
      <c r="T9737" s="72"/>
      <c r="U9737" s="72"/>
      <c r="V9737" s="72"/>
      <c r="W9737" s="72"/>
      <c r="X9737" s="72"/>
      <c r="Y9737" s="72"/>
      <c r="Z9737" s="72"/>
      <c r="AA9737" s="72"/>
      <c r="AB9737" s="72"/>
      <c r="AC9737" s="72"/>
      <c r="AD9737" s="72"/>
      <c r="AE9737" s="72"/>
      <c r="AF9737" s="72"/>
      <c r="AG9737" s="72"/>
      <c r="AH9737" s="72"/>
      <c r="AI9737" s="72"/>
      <c r="AJ9737" s="72"/>
      <c r="AK9737" s="72"/>
    </row>
    <row r="9738" ht="14.25" customHeight="1">
      <c r="A9738" s="78">
        <v>9735.0</v>
      </c>
      <c r="C9738" s="78" t="str">
        <f>VLOOKUP(G9738,[1]Macrodata_CCF!$A$3:$D$55,4,FALSE)</f>
        <v>#ERROR!</v>
      </c>
      <c r="E9738" s="79" t="str">
        <f>VLOOKUP(G9738,[1]Macrodata_CCF!$A$3:$B$55,2,FALSE)</f>
        <v>#ERROR!</v>
      </c>
      <c r="F9738" s="78">
        <v>0.0</v>
      </c>
      <c r="G9738" s="80">
        <v>6.0</v>
      </c>
      <c r="H9738" s="81">
        <v>281960.0</v>
      </c>
      <c r="I9738" s="81">
        <v>560000.0</v>
      </c>
      <c r="J9738" s="81">
        <v>167965.0</v>
      </c>
      <c r="K9738" s="81">
        <v>560000.0</v>
      </c>
      <c r="L9738" s="82">
        <v>-0.4099949647532729</v>
      </c>
      <c r="N9738" s="83">
        <f t="shared" si="1"/>
        <v>-0.4099949648</v>
      </c>
      <c r="O9738" s="83">
        <f t="shared" si="2"/>
        <v>0</v>
      </c>
      <c r="Q9738" s="83">
        <f t="shared" si="3"/>
        <v>0.4965</v>
      </c>
      <c r="R9738" s="83">
        <f t="shared" si="4"/>
        <v>-0.4099949648</v>
      </c>
      <c r="S9738" s="83" t="b">
        <f t="shared" si="5"/>
        <v>0</v>
      </c>
      <c r="T9738" s="72"/>
      <c r="U9738" s="72"/>
      <c r="V9738" s="72"/>
      <c r="W9738" s="72"/>
      <c r="X9738" s="72"/>
      <c r="Y9738" s="72"/>
      <c r="Z9738" s="72"/>
      <c r="AA9738" s="72"/>
      <c r="AB9738" s="72"/>
      <c r="AC9738" s="72"/>
      <c r="AD9738" s="72"/>
      <c r="AE9738" s="72"/>
      <c r="AF9738" s="72"/>
      <c r="AG9738" s="72"/>
      <c r="AH9738" s="72"/>
      <c r="AI9738" s="72"/>
      <c r="AJ9738" s="72"/>
      <c r="AK9738" s="72"/>
    </row>
    <row r="9739" ht="14.25" customHeight="1">
      <c r="A9739" s="78">
        <v>9736.0</v>
      </c>
      <c r="C9739" s="78" t="str">
        <f>VLOOKUP(G9739,[1]Macrodata_CCF!$A$3:$D$55,4,FALSE)</f>
        <v>#ERROR!</v>
      </c>
      <c r="E9739" s="79" t="str">
        <f>VLOOKUP(G9739,[1]Macrodata_CCF!$A$3:$B$55,2,FALSE)</f>
        <v>#ERROR!</v>
      </c>
      <c r="F9739" s="78">
        <v>0.0</v>
      </c>
      <c r="G9739" s="80">
        <v>25.0</v>
      </c>
      <c r="H9739" s="81">
        <v>21400.0</v>
      </c>
      <c r="I9739" s="81">
        <v>380000.0</v>
      </c>
      <c r="J9739" s="81">
        <v>85950.0</v>
      </c>
      <c r="K9739" s="81">
        <v>380000.0</v>
      </c>
      <c r="L9739" s="82">
        <v>0.180005577244841</v>
      </c>
      <c r="N9739" s="83">
        <f t="shared" si="1"/>
        <v>0.1800055772</v>
      </c>
      <c r="O9739" s="83">
        <f t="shared" si="2"/>
        <v>0.1800055772</v>
      </c>
      <c r="Q9739" s="83">
        <f t="shared" si="3"/>
        <v>0.9436842105</v>
      </c>
      <c r="R9739" s="83">
        <f t="shared" si="4"/>
        <v>0.1800055772</v>
      </c>
      <c r="S9739" s="83" t="b">
        <f t="shared" si="5"/>
        <v>0</v>
      </c>
      <c r="T9739" s="72"/>
      <c r="U9739" s="72"/>
      <c r="V9739" s="72"/>
      <c r="W9739" s="72"/>
      <c r="X9739" s="72"/>
      <c r="Y9739" s="72"/>
      <c r="Z9739" s="72"/>
      <c r="AA9739" s="72"/>
      <c r="AB9739" s="72"/>
      <c r="AC9739" s="72"/>
      <c r="AD9739" s="72"/>
      <c r="AE9739" s="72"/>
      <c r="AF9739" s="72"/>
      <c r="AG9739" s="72"/>
      <c r="AH9739" s="72"/>
      <c r="AI9739" s="72"/>
      <c r="AJ9739" s="72"/>
      <c r="AK9739" s="72"/>
    </row>
    <row r="9740" ht="14.25" customHeight="1">
      <c r="A9740" s="78">
        <v>9737.0</v>
      </c>
      <c r="C9740" s="78" t="str">
        <f>VLOOKUP(G9740,[1]Macrodata_CCF!$A$3:$D$55,4,FALSE)</f>
        <v>#ERROR!</v>
      </c>
      <c r="E9740" s="79" t="str">
        <f>VLOOKUP(G9740,[1]Macrodata_CCF!$A$3:$B$55,2,FALSE)</f>
        <v>#ERROR!</v>
      </c>
      <c r="F9740" s="78">
        <v>0.0</v>
      </c>
      <c r="G9740" s="80">
        <v>22.0</v>
      </c>
      <c r="H9740" s="81">
        <v>45075.0</v>
      </c>
      <c r="I9740" s="81">
        <v>340000.0</v>
      </c>
      <c r="J9740" s="81">
        <v>92265.0</v>
      </c>
      <c r="K9740" s="81">
        <v>340000.0</v>
      </c>
      <c r="L9740" s="82">
        <v>0.1600067813850979</v>
      </c>
      <c r="N9740" s="83">
        <f t="shared" si="1"/>
        <v>0.1600067814</v>
      </c>
      <c r="O9740" s="83">
        <f t="shared" si="2"/>
        <v>0.1600067814</v>
      </c>
      <c r="Q9740" s="83">
        <f t="shared" si="3"/>
        <v>0.8674264706</v>
      </c>
      <c r="R9740" s="83">
        <f t="shared" si="4"/>
        <v>0.1600067814</v>
      </c>
      <c r="S9740" s="83" t="b">
        <f t="shared" si="5"/>
        <v>0</v>
      </c>
      <c r="T9740" s="72"/>
      <c r="U9740" s="72"/>
      <c r="V9740" s="72"/>
      <c r="W9740" s="72"/>
      <c r="X9740" s="72"/>
      <c r="Y9740" s="72"/>
      <c r="Z9740" s="72"/>
      <c r="AA9740" s="72"/>
      <c r="AB9740" s="72"/>
      <c r="AC9740" s="72"/>
      <c r="AD9740" s="72"/>
      <c r="AE9740" s="72"/>
      <c r="AF9740" s="72"/>
      <c r="AG9740" s="72"/>
      <c r="AH9740" s="72"/>
      <c r="AI9740" s="72"/>
      <c r="AJ9740" s="72"/>
      <c r="AK9740" s="72"/>
    </row>
    <row r="9741" ht="14.25" customHeight="1">
      <c r="A9741" s="78">
        <v>9738.0</v>
      </c>
      <c r="C9741" s="78" t="str">
        <f>VLOOKUP(G9741,[1]Macrodata_CCF!$A$3:$D$55,4,FALSE)</f>
        <v>#ERROR!</v>
      </c>
      <c r="E9741" s="79" t="str">
        <f>VLOOKUP(G9741,[1]Macrodata_CCF!$A$3:$B$55,2,FALSE)</f>
        <v>#ERROR!</v>
      </c>
      <c r="F9741" s="78">
        <v>0.0</v>
      </c>
      <c r="G9741" s="80">
        <v>20.0</v>
      </c>
      <c r="H9741" s="81">
        <v>279305.0</v>
      </c>
      <c r="I9741" s="81">
        <v>860000.0</v>
      </c>
      <c r="J9741" s="81">
        <v>395445.0</v>
      </c>
      <c r="K9741" s="81">
        <v>1548000.0</v>
      </c>
      <c r="L9741" s="82">
        <v>0.2000017220744108</v>
      </c>
      <c r="N9741" s="83">
        <f t="shared" si="1"/>
        <v>0.2000017221</v>
      </c>
      <c r="O9741" s="83">
        <f t="shared" si="2"/>
        <v>0.2000017221</v>
      </c>
      <c r="Q9741" s="83">
        <f t="shared" si="3"/>
        <v>0.6752267442</v>
      </c>
      <c r="R9741" s="83">
        <f t="shared" si="4"/>
        <v>0.2000017221</v>
      </c>
      <c r="S9741" s="83" t="b">
        <f t="shared" si="5"/>
        <v>0</v>
      </c>
      <c r="T9741" s="72"/>
      <c r="U9741" s="72"/>
      <c r="V9741" s="72"/>
      <c r="W9741" s="72"/>
      <c r="X9741" s="72"/>
      <c r="Y9741" s="72"/>
      <c r="Z9741" s="72"/>
      <c r="AA9741" s="72"/>
      <c r="AB9741" s="72"/>
      <c r="AC9741" s="72"/>
      <c r="AD9741" s="72"/>
      <c r="AE9741" s="72"/>
      <c r="AF9741" s="72"/>
      <c r="AG9741" s="72"/>
      <c r="AH9741" s="72"/>
      <c r="AI9741" s="72"/>
      <c r="AJ9741" s="72"/>
      <c r="AK9741" s="72"/>
    </row>
    <row r="9742" ht="14.25" customHeight="1">
      <c r="A9742" s="78">
        <v>9739.0</v>
      </c>
      <c r="C9742" s="78" t="str">
        <f>VLOOKUP(G9742,[1]Macrodata_CCF!$A$3:$D$55,4,FALSE)</f>
        <v>#ERROR!</v>
      </c>
      <c r="E9742" s="79" t="str">
        <f>VLOOKUP(G9742,[1]Macrodata_CCF!$A$3:$B$55,2,FALSE)</f>
        <v>#ERROR!</v>
      </c>
      <c r="F9742" s="78">
        <v>0.0</v>
      </c>
      <c r="G9742" s="80">
        <v>47.0</v>
      </c>
      <c r="H9742" s="81">
        <v>30145.0</v>
      </c>
      <c r="I9742" s="81">
        <v>50000.0</v>
      </c>
      <c r="J9742" s="81">
        <v>32925.0</v>
      </c>
      <c r="K9742" s="81">
        <v>50000.0</v>
      </c>
      <c r="L9742" s="82">
        <v>0.1400151095441954</v>
      </c>
      <c r="N9742" s="83">
        <f t="shared" si="1"/>
        <v>0.1400151095</v>
      </c>
      <c r="O9742" s="83">
        <f t="shared" si="2"/>
        <v>0.1400151095</v>
      </c>
      <c r="Q9742" s="83">
        <f t="shared" si="3"/>
        <v>0.3971</v>
      </c>
      <c r="R9742" s="83">
        <f t="shared" si="4"/>
        <v>0.1400151095</v>
      </c>
      <c r="S9742" s="83" t="b">
        <f t="shared" si="5"/>
        <v>0</v>
      </c>
      <c r="T9742" s="72"/>
      <c r="U9742" s="72"/>
      <c r="V9742" s="72"/>
      <c r="W9742" s="72"/>
      <c r="X9742" s="72"/>
      <c r="Y9742" s="72"/>
      <c r="Z9742" s="72"/>
      <c r="AA9742" s="72"/>
      <c r="AB9742" s="72"/>
      <c r="AC9742" s="72"/>
      <c r="AD9742" s="72"/>
      <c r="AE9742" s="72"/>
      <c r="AF9742" s="72"/>
      <c r="AG9742" s="72"/>
      <c r="AH9742" s="72"/>
      <c r="AI9742" s="72"/>
      <c r="AJ9742" s="72"/>
      <c r="AK9742" s="72"/>
    </row>
    <row r="9743" ht="14.25" customHeight="1">
      <c r="A9743" s="78">
        <v>9740.0</v>
      </c>
      <c r="C9743" s="78" t="str">
        <f>VLOOKUP(G9743,[1]Macrodata_CCF!$A$3:$D$55,4,FALSE)</f>
        <v>#ERROR!</v>
      </c>
      <c r="E9743" s="79" t="str">
        <f>VLOOKUP(G9743,[1]Macrodata_CCF!$A$3:$B$55,2,FALSE)</f>
        <v>#ERROR!</v>
      </c>
      <c r="F9743" s="78">
        <v>1.0</v>
      </c>
      <c r="G9743" s="80">
        <v>4.0</v>
      </c>
      <c r="H9743" s="81">
        <v>0.0</v>
      </c>
      <c r="I9743" s="81">
        <v>310000.0</v>
      </c>
      <c r="J9743" s="81">
        <v>176700.0</v>
      </c>
      <c r="K9743" s="81">
        <v>310000.0</v>
      </c>
      <c r="L9743" s="82">
        <v>0.57</v>
      </c>
      <c r="N9743" s="83">
        <f t="shared" si="1"/>
        <v>0.57</v>
      </c>
      <c r="O9743" s="83">
        <f t="shared" si="2"/>
        <v>0.57</v>
      </c>
      <c r="Q9743" s="83">
        <f t="shared" si="3"/>
        <v>1</v>
      </c>
      <c r="R9743" s="83">
        <f t="shared" si="4"/>
        <v>0.57</v>
      </c>
      <c r="S9743" s="83" t="b">
        <f t="shared" si="5"/>
        <v>0</v>
      </c>
      <c r="T9743" s="72"/>
      <c r="U9743" s="72"/>
      <c r="V9743" s="72"/>
      <c r="W9743" s="72"/>
      <c r="X9743" s="72"/>
      <c r="Y9743" s="72"/>
      <c r="Z9743" s="72"/>
      <c r="AA9743" s="72"/>
      <c r="AB9743" s="72"/>
      <c r="AC9743" s="72"/>
      <c r="AD9743" s="72"/>
      <c r="AE9743" s="72"/>
      <c r="AF9743" s="72"/>
      <c r="AG9743" s="72"/>
      <c r="AH9743" s="72"/>
      <c r="AI9743" s="72"/>
      <c r="AJ9743" s="72"/>
      <c r="AK9743" s="72"/>
    </row>
    <row r="9744" ht="14.25" customHeight="1">
      <c r="A9744" s="78">
        <v>9741.0</v>
      </c>
      <c r="C9744" s="78" t="str">
        <f>VLOOKUP(G9744,[1]Macrodata_CCF!$A$3:$D$55,4,FALSE)</f>
        <v>#ERROR!</v>
      </c>
      <c r="E9744" s="79" t="str">
        <f>VLOOKUP(G9744,[1]Macrodata_CCF!$A$3:$B$55,2,FALSE)</f>
        <v>#ERROR!</v>
      </c>
      <c r="F9744" s="78">
        <v>0.0</v>
      </c>
      <c r="G9744" s="80">
        <v>36.0</v>
      </c>
      <c r="H9744" s="81">
        <v>43260.0</v>
      </c>
      <c r="I9744" s="81">
        <v>70000.0</v>
      </c>
      <c r="J9744" s="81">
        <v>42725.0</v>
      </c>
      <c r="K9744" s="81">
        <v>70000.0</v>
      </c>
      <c r="L9744" s="82">
        <v>-0.0200074794315632</v>
      </c>
      <c r="N9744" s="83">
        <f t="shared" si="1"/>
        <v>-0.02000747943</v>
      </c>
      <c r="O9744" s="83">
        <f t="shared" si="2"/>
        <v>0</v>
      </c>
      <c r="Q9744" s="83">
        <f t="shared" si="3"/>
        <v>0.382</v>
      </c>
      <c r="R9744" s="83">
        <f t="shared" si="4"/>
        <v>-0.02000747943</v>
      </c>
      <c r="S9744" s="83" t="b">
        <f t="shared" si="5"/>
        <v>0</v>
      </c>
      <c r="T9744" s="72"/>
      <c r="U9744" s="72"/>
      <c r="V9744" s="72"/>
      <c r="W9744" s="72"/>
      <c r="X9744" s="72"/>
      <c r="Y9744" s="72"/>
      <c r="Z9744" s="72"/>
      <c r="AA9744" s="72"/>
      <c r="AB9744" s="72"/>
      <c r="AC9744" s="72"/>
      <c r="AD9744" s="72"/>
      <c r="AE9744" s="72"/>
      <c r="AF9744" s="72"/>
      <c r="AG9744" s="72"/>
      <c r="AH9744" s="72"/>
      <c r="AI9744" s="72"/>
      <c r="AJ9744" s="72"/>
      <c r="AK9744" s="72"/>
    </row>
    <row r="9745" ht="14.25" customHeight="1">
      <c r="A9745" s="78">
        <v>9742.0</v>
      </c>
      <c r="C9745" s="78" t="str">
        <f>VLOOKUP(G9745,[1]Macrodata_CCF!$A$3:$D$55,4,FALSE)</f>
        <v>#ERROR!</v>
      </c>
      <c r="E9745" s="79" t="str">
        <f>VLOOKUP(G9745,[1]Macrodata_CCF!$A$3:$B$55,2,FALSE)</f>
        <v>#ERROR!</v>
      </c>
      <c r="F9745" s="78">
        <v>0.0</v>
      </c>
      <c r="G9745" s="80">
        <v>3.0</v>
      </c>
      <c r="H9745" s="81">
        <v>228030.0</v>
      </c>
      <c r="I9745" s="81">
        <v>320000.0</v>
      </c>
      <c r="J9745" s="81">
        <v>192160.0</v>
      </c>
      <c r="K9745" s="81">
        <v>320000.0</v>
      </c>
      <c r="L9745" s="82">
        <v>-0.3900184842883549</v>
      </c>
      <c r="N9745" s="83">
        <f t="shared" si="1"/>
        <v>-0.3900184843</v>
      </c>
      <c r="O9745" s="83">
        <f t="shared" si="2"/>
        <v>0</v>
      </c>
      <c r="Q9745" s="83">
        <f t="shared" si="3"/>
        <v>0.28740625</v>
      </c>
      <c r="R9745" s="83">
        <f t="shared" si="4"/>
        <v>-0.3900184843</v>
      </c>
      <c r="S9745" s="83" t="b">
        <f t="shared" si="5"/>
        <v>0</v>
      </c>
      <c r="T9745" s="72"/>
      <c r="U9745" s="72"/>
      <c r="V9745" s="72"/>
      <c r="W9745" s="72"/>
      <c r="X9745" s="72"/>
      <c r="Y9745" s="72"/>
      <c r="Z9745" s="72"/>
      <c r="AA9745" s="72"/>
      <c r="AB9745" s="72"/>
      <c r="AC9745" s="72"/>
      <c r="AD9745" s="72"/>
      <c r="AE9745" s="72"/>
      <c r="AF9745" s="72"/>
      <c r="AG9745" s="72"/>
      <c r="AH9745" s="72"/>
      <c r="AI9745" s="72"/>
      <c r="AJ9745" s="72"/>
      <c r="AK9745" s="72"/>
    </row>
    <row r="9746" ht="14.25" customHeight="1">
      <c r="A9746" s="78">
        <v>9743.0</v>
      </c>
      <c r="C9746" s="78" t="str">
        <f>VLOOKUP(G9746,[1]Macrodata_CCF!$A$3:$D$55,4,FALSE)</f>
        <v>#ERROR!</v>
      </c>
      <c r="E9746" s="79" t="str">
        <f>VLOOKUP(G9746,[1]Macrodata_CCF!$A$3:$B$55,2,FALSE)</f>
        <v>#ERROR!</v>
      </c>
      <c r="F9746" s="78">
        <v>0.0</v>
      </c>
      <c r="G9746" s="80">
        <v>37.0</v>
      </c>
      <c r="H9746" s="81">
        <v>80765.0</v>
      </c>
      <c r="I9746" s="81">
        <v>150000.0</v>
      </c>
      <c r="J9746" s="81">
        <v>90460.0</v>
      </c>
      <c r="K9746" s="81">
        <v>150000.0</v>
      </c>
      <c r="L9746" s="82">
        <v>0.1400303314797429</v>
      </c>
      <c r="N9746" s="83">
        <f t="shared" si="1"/>
        <v>0.1400303315</v>
      </c>
      <c r="O9746" s="83">
        <f t="shared" si="2"/>
        <v>0.1400303315</v>
      </c>
      <c r="Q9746" s="83">
        <f t="shared" si="3"/>
        <v>0.4615666667</v>
      </c>
      <c r="R9746" s="83">
        <f t="shared" si="4"/>
        <v>0.1400303315</v>
      </c>
      <c r="S9746" s="83" t="b">
        <f t="shared" si="5"/>
        <v>0</v>
      </c>
      <c r="T9746" s="72"/>
      <c r="U9746" s="72"/>
      <c r="V9746" s="72"/>
      <c r="W9746" s="72"/>
      <c r="X9746" s="72"/>
      <c r="Y9746" s="72"/>
      <c r="Z9746" s="72"/>
      <c r="AA9746" s="72"/>
      <c r="AB9746" s="72"/>
      <c r="AC9746" s="72"/>
      <c r="AD9746" s="72"/>
      <c r="AE9746" s="72"/>
      <c r="AF9746" s="72"/>
      <c r="AG9746" s="72"/>
      <c r="AH9746" s="72"/>
      <c r="AI9746" s="72"/>
      <c r="AJ9746" s="72"/>
      <c r="AK9746" s="72"/>
    </row>
    <row r="9747" ht="14.25" customHeight="1">
      <c r="A9747" s="78">
        <v>9744.0</v>
      </c>
      <c r="C9747" s="78" t="str">
        <f>VLOOKUP(G9747,[1]Macrodata_CCF!$A$3:$D$55,4,FALSE)</f>
        <v>#ERROR!</v>
      </c>
      <c r="E9747" s="79" t="str">
        <f>VLOOKUP(G9747,[1]Macrodata_CCF!$A$3:$B$55,2,FALSE)</f>
        <v>#ERROR!</v>
      </c>
      <c r="F9747" s="78">
        <v>0.0</v>
      </c>
      <c r="G9747" s="80">
        <v>37.0</v>
      </c>
      <c r="H9747" s="81">
        <v>16285.0</v>
      </c>
      <c r="I9747" s="81">
        <v>300000.0</v>
      </c>
      <c r="J9747" s="81">
        <v>56005.0</v>
      </c>
      <c r="K9747" s="81">
        <v>300000.0</v>
      </c>
      <c r="L9747" s="82">
        <v>0.1399996475336165</v>
      </c>
      <c r="N9747" s="83">
        <f t="shared" si="1"/>
        <v>0.1399996475</v>
      </c>
      <c r="O9747" s="83">
        <f t="shared" si="2"/>
        <v>0.1399996475</v>
      </c>
      <c r="Q9747" s="83">
        <f t="shared" si="3"/>
        <v>0.9457166667</v>
      </c>
      <c r="R9747" s="83">
        <f t="shared" si="4"/>
        <v>0.1399996475</v>
      </c>
      <c r="S9747" s="83" t="b">
        <f t="shared" si="5"/>
        <v>0</v>
      </c>
      <c r="T9747" s="72"/>
      <c r="U9747" s="72"/>
      <c r="V9747" s="72"/>
      <c r="W9747" s="72"/>
      <c r="X9747" s="72"/>
      <c r="Y9747" s="72"/>
      <c r="Z9747" s="72"/>
      <c r="AA9747" s="72"/>
      <c r="AB9747" s="72"/>
      <c r="AC9747" s="72"/>
      <c r="AD9747" s="72"/>
      <c r="AE9747" s="72"/>
      <c r="AF9747" s="72"/>
      <c r="AG9747" s="72"/>
      <c r="AH9747" s="72"/>
      <c r="AI9747" s="72"/>
      <c r="AJ9747" s="72"/>
      <c r="AK9747" s="72"/>
    </row>
    <row r="9748" ht="14.25" customHeight="1">
      <c r="A9748" s="78">
        <v>9745.0</v>
      </c>
      <c r="C9748" s="78" t="str">
        <f>VLOOKUP(G9748,[1]Macrodata_CCF!$A$3:$D$55,4,FALSE)</f>
        <v>#ERROR!</v>
      </c>
      <c r="E9748" s="79" t="str">
        <f>VLOOKUP(G9748,[1]Macrodata_CCF!$A$3:$B$55,2,FALSE)</f>
        <v>#ERROR!</v>
      </c>
      <c r="F9748" s="78">
        <v>0.0</v>
      </c>
      <c r="G9748" s="80">
        <v>38.0</v>
      </c>
      <c r="H9748" s="81">
        <v>294795.0</v>
      </c>
      <c r="I9748" s="81">
        <v>760000.0</v>
      </c>
      <c r="J9748" s="81">
        <v>350620.0</v>
      </c>
      <c r="K9748" s="81">
        <v>1140000.0</v>
      </c>
      <c r="L9748" s="82">
        <v>0.1200008598359863</v>
      </c>
      <c r="N9748" s="83">
        <f t="shared" si="1"/>
        <v>0.1200008598</v>
      </c>
      <c r="O9748" s="83">
        <f t="shared" si="2"/>
        <v>0.1200008598</v>
      </c>
      <c r="Q9748" s="83">
        <f t="shared" si="3"/>
        <v>0.6121118421</v>
      </c>
      <c r="R9748" s="83">
        <f t="shared" si="4"/>
        <v>0.1200008598</v>
      </c>
      <c r="S9748" s="83" t="b">
        <f t="shared" si="5"/>
        <v>0</v>
      </c>
      <c r="T9748" s="72"/>
      <c r="U9748" s="72"/>
      <c r="V9748" s="72"/>
      <c r="W9748" s="72"/>
      <c r="X9748" s="72"/>
      <c r="Y9748" s="72"/>
      <c r="Z9748" s="72"/>
      <c r="AA9748" s="72"/>
      <c r="AB9748" s="72"/>
      <c r="AC9748" s="72"/>
      <c r="AD9748" s="72"/>
      <c r="AE9748" s="72"/>
      <c r="AF9748" s="72"/>
      <c r="AG9748" s="72"/>
      <c r="AH9748" s="72"/>
      <c r="AI9748" s="72"/>
      <c r="AJ9748" s="72"/>
      <c r="AK9748" s="72"/>
    </row>
    <row r="9749" ht="14.25" customHeight="1">
      <c r="A9749" s="78">
        <v>9746.0</v>
      </c>
      <c r="C9749" s="78" t="str">
        <f>VLOOKUP(G9749,[1]Macrodata_CCF!$A$3:$D$55,4,FALSE)</f>
        <v>#ERROR!</v>
      </c>
      <c r="E9749" s="79" t="str">
        <f>VLOOKUP(G9749,[1]Macrodata_CCF!$A$3:$B$55,2,FALSE)</f>
        <v>#ERROR!</v>
      </c>
      <c r="F9749" s="78">
        <v>0.0</v>
      </c>
      <c r="G9749" s="80">
        <v>33.0</v>
      </c>
      <c r="H9749" s="81">
        <v>126990.0</v>
      </c>
      <c r="I9749" s="81">
        <v>310000.0</v>
      </c>
      <c r="J9749" s="81">
        <v>159930.0</v>
      </c>
      <c r="K9749" s="81">
        <v>310000.0</v>
      </c>
      <c r="L9749" s="82">
        <v>0.1799901644718868</v>
      </c>
      <c r="N9749" s="83">
        <f t="shared" si="1"/>
        <v>0.1799901645</v>
      </c>
      <c r="O9749" s="83">
        <f t="shared" si="2"/>
        <v>0.1799901645</v>
      </c>
      <c r="Q9749" s="83">
        <f t="shared" si="3"/>
        <v>0.5903548387</v>
      </c>
      <c r="R9749" s="83">
        <f t="shared" si="4"/>
        <v>0.1799901645</v>
      </c>
      <c r="S9749" s="83" t="b">
        <f t="shared" si="5"/>
        <v>0</v>
      </c>
      <c r="T9749" s="72"/>
      <c r="U9749" s="72"/>
      <c r="V9749" s="72"/>
      <c r="W9749" s="72"/>
      <c r="X9749" s="72"/>
      <c r="Y9749" s="72"/>
      <c r="Z9749" s="72"/>
      <c r="AA9749" s="72"/>
      <c r="AB9749" s="72"/>
      <c r="AC9749" s="72"/>
      <c r="AD9749" s="72"/>
      <c r="AE9749" s="72"/>
      <c r="AF9749" s="72"/>
      <c r="AG9749" s="72"/>
      <c r="AH9749" s="72"/>
      <c r="AI9749" s="72"/>
      <c r="AJ9749" s="72"/>
      <c r="AK9749" s="72"/>
    </row>
    <row r="9750" ht="14.25" customHeight="1">
      <c r="A9750" s="78">
        <v>9747.0</v>
      </c>
      <c r="C9750" s="78" t="str">
        <f>VLOOKUP(G9750,[1]Macrodata_CCF!$A$3:$D$55,4,FALSE)</f>
        <v>#ERROR!</v>
      </c>
      <c r="E9750" s="79" t="str">
        <f>VLOOKUP(G9750,[1]Macrodata_CCF!$A$3:$B$55,2,FALSE)</f>
        <v>#ERROR!</v>
      </c>
      <c r="F9750" s="78">
        <v>1.0</v>
      </c>
      <c r="G9750" s="80">
        <v>43.0</v>
      </c>
      <c r="H9750" s="81">
        <v>383000.0</v>
      </c>
      <c r="I9750" s="81">
        <v>880000.0</v>
      </c>
      <c r="J9750" s="81">
        <v>646410.0</v>
      </c>
      <c r="K9750" s="81">
        <v>880000.0</v>
      </c>
      <c r="L9750" s="82">
        <v>0.53</v>
      </c>
      <c r="N9750" s="83">
        <f t="shared" si="1"/>
        <v>0.53</v>
      </c>
      <c r="O9750" s="83">
        <f t="shared" si="2"/>
        <v>0.53</v>
      </c>
      <c r="Q9750" s="83">
        <f t="shared" si="3"/>
        <v>0.5647727273</v>
      </c>
      <c r="R9750" s="83">
        <f t="shared" si="4"/>
        <v>0.53</v>
      </c>
      <c r="S9750" s="83" t="b">
        <f t="shared" si="5"/>
        <v>0</v>
      </c>
      <c r="T9750" s="72"/>
      <c r="U9750" s="72"/>
      <c r="V9750" s="72"/>
      <c r="W9750" s="72"/>
      <c r="X9750" s="72"/>
      <c r="Y9750" s="72"/>
      <c r="Z9750" s="72"/>
      <c r="AA9750" s="72"/>
      <c r="AB9750" s="72"/>
      <c r="AC9750" s="72"/>
      <c r="AD9750" s="72"/>
      <c r="AE9750" s="72"/>
      <c r="AF9750" s="72"/>
      <c r="AG9750" s="72"/>
      <c r="AH9750" s="72"/>
      <c r="AI9750" s="72"/>
      <c r="AJ9750" s="72"/>
      <c r="AK9750" s="72"/>
    </row>
    <row r="9751" ht="14.25" customHeight="1">
      <c r="A9751" s="78">
        <v>9748.0</v>
      </c>
      <c r="C9751" s="78" t="str">
        <f>VLOOKUP(G9751,[1]Macrodata_CCF!$A$3:$D$55,4,FALSE)</f>
        <v>#ERROR!</v>
      </c>
      <c r="E9751" s="79" t="str">
        <f>VLOOKUP(G9751,[1]Macrodata_CCF!$A$3:$B$55,2,FALSE)</f>
        <v>#ERROR!</v>
      </c>
      <c r="F9751" s="78">
        <v>0.0</v>
      </c>
      <c r="G9751" s="80">
        <v>17.0</v>
      </c>
      <c r="H9751" s="81">
        <v>797335.0</v>
      </c>
      <c r="I9751" s="81">
        <v>800000.0</v>
      </c>
      <c r="J9751" s="81">
        <v>806475.0</v>
      </c>
      <c r="K9751" s="81">
        <v>800000.0</v>
      </c>
      <c r="L9751" s="82">
        <v>3.429643527204503</v>
      </c>
      <c r="N9751" s="83">
        <f t="shared" si="1"/>
        <v>3.429643527</v>
      </c>
      <c r="O9751" s="83">
        <f t="shared" si="2"/>
        <v>1</v>
      </c>
      <c r="Q9751" s="83">
        <f t="shared" si="3"/>
        <v>0.00333125</v>
      </c>
      <c r="R9751" s="83">
        <f t="shared" si="4"/>
        <v>0.011425</v>
      </c>
      <c r="S9751" s="83" t="b">
        <f t="shared" si="5"/>
        <v>1</v>
      </c>
      <c r="T9751" s="72"/>
      <c r="U9751" s="72"/>
      <c r="V9751" s="72"/>
      <c r="W9751" s="72"/>
      <c r="X9751" s="72"/>
      <c r="Y9751" s="72"/>
      <c r="Z9751" s="72"/>
      <c r="AA9751" s="72"/>
      <c r="AB9751" s="72"/>
      <c r="AC9751" s="72"/>
      <c r="AD9751" s="72"/>
      <c r="AE9751" s="72"/>
      <c r="AF9751" s="72"/>
      <c r="AG9751" s="72"/>
      <c r="AH9751" s="72"/>
      <c r="AI9751" s="72"/>
      <c r="AJ9751" s="72"/>
      <c r="AK9751" s="72"/>
    </row>
    <row r="9752" ht="14.25" customHeight="1">
      <c r="A9752" s="78">
        <v>9749.0</v>
      </c>
      <c r="C9752" s="78" t="str">
        <f>VLOOKUP(G9752,[1]Macrodata_CCF!$A$3:$D$55,4,FALSE)</f>
        <v>#ERROR!</v>
      </c>
      <c r="E9752" s="79" t="str">
        <f>VLOOKUP(G9752,[1]Macrodata_CCF!$A$3:$B$55,2,FALSE)</f>
        <v>#ERROR!</v>
      </c>
      <c r="F9752" s="78">
        <v>0.0</v>
      </c>
      <c r="G9752" s="80">
        <v>47.0</v>
      </c>
      <c r="H9752" s="81">
        <v>111145.0</v>
      </c>
      <c r="I9752" s="81">
        <v>450000.0</v>
      </c>
      <c r="J9752" s="81">
        <v>178915.0</v>
      </c>
      <c r="K9752" s="81">
        <v>450000.0</v>
      </c>
      <c r="L9752" s="82">
        <v>0.1999970488852164</v>
      </c>
      <c r="N9752" s="83">
        <f t="shared" si="1"/>
        <v>0.1999970489</v>
      </c>
      <c r="O9752" s="83">
        <f t="shared" si="2"/>
        <v>0.1999970489</v>
      </c>
      <c r="Q9752" s="83">
        <f t="shared" si="3"/>
        <v>0.7530111111</v>
      </c>
      <c r="R9752" s="83">
        <f t="shared" si="4"/>
        <v>0.1999970489</v>
      </c>
      <c r="S9752" s="83" t="b">
        <f t="shared" si="5"/>
        <v>0</v>
      </c>
      <c r="T9752" s="72"/>
      <c r="U9752" s="72"/>
      <c r="V9752" s="72"/>
      <c r="W9752" s="72"/>
      <c r="X9752" s="72"/>
      <c r="Y9752" s="72"/>
      <c r="Z9752" s="72"/>
      <c r="AA9752" s="72"/>
      <c r="AB9752" s="72"/>
      <c r="AC9752" s="72"/>
      <c r="AD9752" s="72"/>
      <c r="AE9752" s="72"/>
      <c r="AF9752" s="72"/>
      <c r="AG9752" s="72"/>
      <c r="AH9752" s="72"/>
      <c r="AI9752" s="72"/>
      <c r="AJ9752" s="72"/>
      <c r="AK9752" s="72"/>
    </row>
    <row r="9753" ht="14.25" customHeight="1">
      <c r="A9753" s="78">
        <v>9750.0</v>
      </c>
      <c r="C9753" s="78" t="str">
        <f>VLOOKUP(G9753,[1]Macrodata_CCF!$A$3:$D$55,4,FALSE)</f>
        <v>#ERROR!</v>
      </c>
      <c r="E9753" s="79" t="str">
        <f>VLOOKUP(G9753,[1]Macrodata_CCF!$A$3:$B$55,2,FALSE)</f>
        <v>#ERROR!</v>
      </c>
      <c r="F9753" s="78">
        <v>0.0</v>
      </c>
      <c r="G9753" s="80">
        <v>14.0</v>
      </c>
      <c r="H9753" s="81">
        <v>10840.0</v>
      </c>
      <c r="I9753" s="81">
        <v>40000.0</v>
      </c>
      <c r="J9753" s="81">
        <v>15215.0</v>
      </c>
      <c r="K9753" s="81">
        <v>40000.0</v>
      </c>
      <c r="L9753" s="82">
        <v>0.1500342935528121</v>
      </c>
      <c r="N9753" s="83">
        <f t="shared" si="1"/>
        <v>0.1500342936</v>
      </c>
      <c r="O9753" s="83">
        <f t="shared" si="2"/>
        <v>0.1500342936</v>
      </c>
      <c r="Q9753" s="83">
        <f t="shared" si="3"/>
        <v>0.729</v>
      </c>
      <c r="R9753" s="83">
        <f t="shared" si="4"/>
        <v>0.1500342936</v>
      </c>
      <c r="S9753" s="83" t="b">
        <f t="shared" si="5"/>
        <v>0</v>
      </c>
      <c r="T9753" s="72"/>
      <c r="U9753" s="72"/>
      <c r="V9753" s="72"/>
      <c r="W9753" s="72"/>
      <c r="X9753" s="72"/>
      <c r="Y9753" s="72"/>
      <c r="Z9753" s="72"/>
      <c r="AA9753" s="72"/>
      <c r="AB9753" s="72"/>
      <c r="AC9753" s="72"/>
      <c r="AD9753" s="72"/>
      <c r="AE9753" s="72"/>
      <c r="AF9753" s="72"/>
      <c r="AG9753" s="72"/>
      <c r="AH9753" s="72"/>
      <c r="AI9753" s="72"/>
      <c r="AJ9753" s="72"/>
      <c r="AK9753" s="72"/>
    </row>
    <row r="9754" ht="14.25" customHeight="1">
      <c r="A9754" s="78">
        <v>9751.0</v>
      </c>
      <c r="C9754" s="78" t="str">
        <f>VLOOKUP(G9754,[1]Macrodata_CCF!$A$3:$D$55,4,FALSE)</f>
        <v>#ERROR!</v>
      </c>
      <c r="E9754" s="79" t="str">
        <f>VLOOKUP(G9754,[1]Macrodata_CCF!$A$3:$B$55,2,FALSE)</f>
        <v>#ERROR!</v>
      </c>
      <c r="F9754" s="78">
        <v>0.0</v>
      </c>
      <c r="G9754" s="80">
        <v>43.0</v>
      </c>
      <c r="H9754" s="81">
        <v>432885.0</v>
      </c>
      <c r="I9754" s="81">
        <v>890000.0</v>
      </c>
      <c r="J9754" s="81">
        <v>506025.0</v>
      </c>
      <c r="K9754" s="81">
        <v>890000.0</v>
      </c>
      <c r="L9754" s="82">
        <v>0.1600035002132942</v>
      </c>
      <c r="N9754" s="83">
        <f t="shared" si="1"/>
        <v>0.1600035002</v>
      </c>
      <c r="O9754" s="83">
        <f t="shared" si="2"/>
        <v>0.1600035002</v>
      </c>
      <c r="Q9754" s="83">
        <f t="shared" si="3"/>
        <v>0.5136123596</v>
      </c>
      <c r="R9754" s="83">
        <f t="shared" si="4"/>
        <v>0.1600035002</v>
      </c>
      <c r="S9754" s="83" t="b">
        <f t="shared" si="5"/>
        <v>0</v>
      </c>
      <c r="T9754" s="72"/>
      <c r="U9754" s="72"/>
      <c r="V9754" s="72"/>
      <c r="W9754" s="72"/>
      <c r="X9754" s="72"/>
      <c r="Y9754" s="72"/>
      <c r="Z9754" s="72"/>
      <c r="AA9754" s="72"/>
      <c r="AB9754" s="72"/>
      <c r="AC9754" s="72"/>
      <c r="AD9754" s="72"/>
      <c r="AE9754" s="72"/>
      <c r="AF9754" s="72"/>
      <c r="AG9754" s="72"/>
      <c r="AH9754" s="72"/>
      <c r="AI9754" s="72"/>
      <c r="AJ9754" s="72"/>
      <c r="AK9754" s="72"/>
    </row>
    <row r="9755" ht="14.25" customHeight="1">
      <c r="A9755" s="78">
        <v>9752.0</v>
      </c>
      <c r="C9755" s="78" t="str">
        <f>VLOOKUP(G9755,[1]Macrodata_CCF!$A$3:$D$55,4,FALSE)</f>
        <v>#ERROR!</v>
      </c>
      <c r="E9755" s="79" t="str">
        <f>VLOOKUP(G9755,[1]Macrodata_CCF!$A$3:$B$55,2,FALSE)</f>
        <v>#ERROR!</v>
      </c>
      <c r="F9755" s="78">
        <v>0.0</v>
      </c>
      <c r="G9755" s="80">
        <v>53.0</v>
      </c>
      <c r="H9755" s="81">
        <v>162540.0</v>
      </c>
      <c r="I9755" s="81">
        <v>540000.0</v>
      </c>
      <c r="J9755" s="81">
        <v>204060.0</v>
      </c>
      <c r="K9755" s="81">
        <v>540000.0</v>
      </c>
      <c r="L9755" s="82">
        <v>0.109998410427595</v>
      </c>
      <c r="N9755" s="83">
        <f t="shared" si="1"/>
        <v>0.1099984104</v>
      </c>
      <c r="O9755" s="83">
        <f t="shared" si="2"/>
        <v>0.1099984104</v>
      </c>
      <c r="Q9755" s="83">
        <f t="shared" si="3"/>
        <v>0.699</v>
      </c>
      <c r="R9755" s="83">
        <f t="shared" si="4"/>
        <v>0.1099984104</v>
      </c>
      <c r="S9755" s="83" t="b">
        <f t="shared" si="5"/>
        <v>0</v>
      </c>
      <c r="T9755" s="72"/>
      <c r="U9755" s="72"/>
      <c r="V9755" s="72"/>
      <c r="W9755" s="72"/>
      <c r="X9755" s="72"/>
      <c r="Y9755" s="72"/>
      <c r="Z9755" s="72"/>
      <c r="AA9755" s="72"/>
      <c r="AB9755" s="72"/>
      <c r="AC9755" s="72"/>
      <c r="AD9755" s="72"/>
      <c r="AE9755" s="72"/>
      <c r="AF9755" s="72"/>
      <c r="AG9755" s="72"/>
      <c r="AH9755" s="72"/>
      <c r="AI9755" s="72"/>
      <c r="AJ9755" s="72"/>
      <c r="AK9755" s="72"/>
    </row>
    <row r="9756" ht="14.25" customHeight="1">
      <c r="A9756" s="78">
        <v>9753.0</v>
      </c>
      <c r="C9756" s="78" t="str">
        <f>VLOOKUP(G9756,[1]Macrodata_CCF!$A$3:$D$55,4,FALSE)</f>
        <v>#ERROR!</v>
      </c>
      <c r="E9756" s="79" t="str">
        <f>VLOOKUP(G9756,[1]Macrodata_CCF!$A$3:$B$55,2,FALSE)</f>
        <v>#ERROR!</v>
      </c>
      <c r="F9756" s="78">
        <v>0.0</v>
      </c>
      <c r="G9756" s="80">
        <v>47.0</v>
      </c>
      <c r="H9756" s="81">
        <v>178395.0</v>
      </c>
      <c r="I9756" s="81">
        <v>760000.0</v>
      </c>
      <c r="J9756" s="81">
        <v>271450.0</v>
      </c>
      <c r="K9756" s="81">
        <v>760000.0</v>
      </c>
      <c r="L9756" s="82">
        <v>0.1599969051160152</v>
      </c>
      <c r="N9756" s="83">
        <f t="shared" si="1"/>
        <v>0.1599969051</v>
      </c>
      <c r="O9756" s="83">
        <f t="shared" si="2"/>
        <v>0.1599969051</v>
      </c>
      <c r="Q9756" s="83">
        <f t="shared" si="3"/>
        <v>0.7652697368</v>
      </c>
      <c r="R9756" s="83">
        <f t="shared" si="4"/>
        <v>0.1599969051</v>
      </c>
      <c r="S9756" s="83" t="b">
        <f t="shared" si="5"/>
        <v>0</v>
      </c>
      <c r="T9756" s="72"/>
      <c r="U9756" s="72"/>
      <c r="V9756" s="72"/>
      <c r="W9756" s="72"/>
      <c r="X9756" s="72"/>
      <c r="Y9756" s="72"/>
      <c r="Z9756" s="72"/>
      <c r="AA9756" s="72"/>
      <c r="AB9756" s="72"/>
      <c r="AC9756" s="72"/>
      <c r="AD9756" s="72"/>
      <c r="AE9756" s="72"/>
      <c r="AF9756" s="72"/>
      <c r="AG9756" s="72"/>
      <c r="AH9756" s="72"/>
      <c r="AI9756" s="72"/>
      <c r="AJ9756" s="72"/>
      <c r="AK9756" s="72"/>
    </row>
    <row r="9757" ht="14.25" customHeight="1">
      <c r="A9757" s="78">
        <v>9754.0</v>
      </c>
      <c r="C9757" s="78" t="str">
        <f>VLOOKUP(G9757,[1]Macrodata_CCF!$A$3:$D$55,4,FALSE)</f>
        <v>#ERROR!</v>
      </c>
      <c r="E9757" s="79" t="str">
        <f>VLOOKUP(G9757,[1]Macrodata_CCF!$A$3:$B$55,2,FALSE)</f>
        <v>#ERROR!</v>
      </c>
      <c r="F9757" s="78">
        <v>0.0</v>
      </c>
      <c r="G9757" s="80">
        <v>45.0</v>
      </c>
      <c r="H9757" s="81">
        <v>26720.0</v>
      </c>
      <c r="I9757" s="81">
        <v>300000.0</v>
      </c>
      <c r="J9757" s="81">
        <v>75910.0</v>
      </c>
      <c r="K9757" s="81">
        <v>300000.0</v>
      </c>
      <c r="L9757" s="82">
        <v>0.1799985362997658</v>
      </c>
      <c r="N9757" s="83">
        <f t="shared" si="1"/>
        <v>0.1799985363</v>
      </c>
      <c r="O9757" s="83">
        <f t="shared" si="2"/>
        <v>0.1799985363</v>
      </c>
      <c r="Q9757" s="83">
        <f t="shared" si="3"/>
        <v>0.9109333333</v>
      </c>
      <c r="R9757" s="83">
        <f t="shared" si="4"/>
        <v>0.1799985363</v>
      </c>
      <c r="S9757" s="83" t="b">
        <f t="shared" si="5"/>
        <v>0</v>
      </c>
      <c r="T9757" s="72"/>
      <c r="U9757" s="72"/>
      <c r="V9757" s="72"/>
      <c r="W9757" s="72"/>
      <c r="X9757" s="72"/>
      <c r="Y9757" s="72"/>
      <c r="Z9757" s="72"/>
      <c r="AA9757" s="72"/>
      <c r="AB9757" s="72"/>
      <c r="AC9757" s="72"/>
      <c r="AD9757" s="72"/>
      <c r="AE9757" s="72"/>
      <c r="AF9757" s="72"/>
      <c r="AG9757" s="72"/>
      <c r="AH9757" s="72"/>
      <c r="AI9757" s="72"/>
      <c r="AJ9757" s="72"/>
      <c r="AK9757" s="72"/>
    </row>
    <row r="9758" ht="14.25" customHeight="1">
      <c r="A9758" s="78">
        <v>9755.0</v>
      </c>
      <c r="C9758" s="78" t="str">
        <f>VLOOKUP(G9758,[1]Macrodata_CCF!$A$3:$D$55,4,FALSE)</f>
        <v>#ERROR!</v>
      </c>
      <c r="E9758" s="79" t="str">
        <f>VLOOKUP(G9758,[1]Macrodata_CCF!$A$3:$B$55,2,FALSE)</f>
        <v>#ERROR!</v>
      </c>
      <c r="F9758" s="78">
        <v>1.0</v>
      </c>
      <c r="G9758" s="80">
        <v>34.0</v>
      </c>
      <c r="H9758" s="81">
        <v>137605.0</v>
      </c>
      <c r="I9758" s="81">
        <v>300000.0</v>
      </c>
      <c r="J9758" s="81">
        <v>213930.0</v>
      </c>
      <c r="K9758" s="81">
        <v>570000.0</v>
      </c>
      <c r="L9758" s="82">
        <v>0.4699959974137135</v>
      </c>
      <c r="N9758" s="83">
        <f t="shared" si="1"/>
        <v>0.4699959974</v>
      </c>
      <c r="O9758" s="83">
        <f t="shared" si="2"/>
        <v>0.4699959974</v>
      </c>
      <c r="Q9758" s="83">
        <f t="shared" si="3"/>
        <v>0.5413166667</v>
      </c>
      <c r="R9758" s="83">
        <f t="shared" si="4"/>
        <v>0.4699959974</v>
      </c>
      <c r="S9758" s="83" t="b">
        <f t="shared" si="5"/>
        <v>0</v>
      </c>
      <c r="T9758" s="72"/>
      <c r="U9758" s="72"/>
      <c r="V9758" s="72"/>
      <c r="W9758" s="72"/>
      <c r="X9758" s="72"/>
      <c r="Y9758" s="72"/>
      <c r="Z9758" s="72"/>
      <c r="AA9758" s="72"/>
      <c r="AB9758" s="72"/>
      <c r="AC9758" s="72"/>
      <c r="AD9758" s="72"/>
      <c r="AE9758" s="72"/>
      <c r="AF9758" s="72"/>
      <c r="AG9758" s="72"/>
      <c r="AH9758" s="72"/>
      <c r="AI9758" s="72"/>
      <c r="AJ9758" s="72"/>
      <c r="AK9758" s="72"/>
    </row>
    <row r="9759" ht="14.25" customHeight="1">
      <c r="A9759" s="78">
        <v>9756.0</v>
      </c>
      <c r="C9759" s="78" t="str">
        <f>VLOOKUP(G9759,[1]Macrodata_CCF!$A$3:$D$55,4,FALSE)</f>
        <v>#ERROR!</v>
      </c>
      <c r="E9759" s="79" t="str">
        <f>VLOOKUP(G9759,[1]Macrodata_CCF!$A$3:$B$55,2,FALSE)</f>
        <v>#ERROR!</v>
      </c>
      <c r="F9759" s="78">
        <v>0.0</v>
      </c>
      <c r="G9759" s="80">
        <v>11.0</v>
      </c>
      <c r="H9759" s="81">
        <v>161575.0</v>
      </c>
      <c r="I9759" s="81">
        <v>600000.0</v>
      </c>
      <c r="J9759" s="81">
        <v>249260.0</v>
      </c>
      <c r="K9759" s="81">
        <v>600000.0</v>
      </c>
      <c r="L9759" s="82">
        <v>0.2</v>
      </c>
      <c r="N9759" s="83">
        <f t="shared" si="1"/>
        <v>0.2</v>
      </c>
      <c r="O9759" s="83">
        <f t="shared" si="2"/>
        <v>0.2</v>
      </c>
      <c r="Q9759" s="83">
        <f t="shared" si="3"/>
        <v>0.7307083333</v>
      </c>
      <c r="R9759" s="83">
        <f t="shared" si="4"/>
        <v>0.2</v>
      </c>
      <c r="S9759" s="83" t="b">
        <f t="shared" si="5"/>
        <v>0</v>
      </c>
      <c r="T9759" s="72"/>
      <c r="U9759" s="72"/>
      <c r="V9759" s="72"/>
      <c r="W9759" s="72"/>
      <c r="X9759" s="72"/>
      <c r="Y9759" s="72"/>
      <c r="Z9759" s="72"/>
      <c r="AA9759" s="72"/>
      <c r="AB9759" s="72"/>
      <c r="AC9759" s="72"/>
      <c r="AD9759" s="72"/>
      <c r="AE9759" s="72"/>
      <c r="AF9759" s="72"/>
      <c r="AG9759" s="72"/>
      <c r="AH9759" s="72"/>
      <c r="AI9759" s="72"/>
      <c r="AJ9759" s="72"/>
      <c r="AK9759" s="72"/>
    </row>
    <row r="9760" ht="14.25" customHeight="1">
      <c r="A9760" s="78">
        <v>9757.0</v>
      </c>
      <c r="C9760" s="78" t="str">
        <f>VLOOKUP(G9760,[1]Macrodata_CCF!$A$3:$D$55,4,FALSE)</f>
        <v>#ERROR!</v>
      </c>
      <c r="E9760" s="79" t="str">
        <f>VLOOKUP(G9760,[1]Macrodata_CCF!$A$3:$B$55,2,FALSE)</f>
        <v>#ERROR!</v>
      </c>
      <c r="F9760" s="78">
        <v>1.0</v>
      </c>
      <c r="G9760" s="80">
        <v>35.0</v>
      </c>
      <c r="H9760" s="81">
        <v>236915.0</v>
      </c>
      <c r="I9760" s="81">
        <v>650000.0</v>
      </c>
      <c r="J9760" s="81">
        <v>435195.0</v>
      </c>
      <c r="K9760" s="81">
        <v>650000.0</v>
      </c>
      <c r="L9760" s="82">
        <v>0.4799980633525788</v>
      </c>
      <c r="N9760" s="83">
        <f t="shared" si="1"/>
        <v>0.4799980634</v>
      </c>
      <c r="O9760" s="83">
        <f t="shared" si="2"/>
        <v>0.4799980634</v>
      </c>
      <c r="Q9760" s="83">
        <f t="shared" si="3"/>
        <v>0.6355153846</v>
      </c>
      <c r="R9760" s="83">
        <f t="shared" si="4"/>
        <v>0.4799980634</v>
      </c>
      <c r="S9760" s="83" t="b">
        <f t="shared" si="5"/>
        <v>0</v>
      </c>
      <c r="T9760" s="72"/>
      <c r="U9760" s="72"/>
      <c r="V9760" s="72"/>
      <c r="W9760" s="72"/>
      <c r="X9760" s="72"/>
      <c r="Y9760" s="72"/>
      <c r="Z9760" s="72"/>
      <c r="AA9760" s="72"/>
      <c r="AB9760" s="72"/>
      <c r="AC9760" s="72"/>
      <c r="AD9760" s="72"/>
      <c r="AE9760" s="72"/>
      <c r="AF9760" s="72"/>
      <c r="AG9760" s="72"/>
      <c r="AH9760" s="72"/>
      <c r="AI9760" s="72"/>
      <c r="AJ9760" s="72"/>
      <c r="AK9760" s="72"/>
    </row>
    <row r="9761" ht="14.25" customHeight="1">
      <c r="A9761" s="78">
        <v>9758.0</v>
      </c>
      <c r="C9761" s="78" t="str">
        <f>VLOOKUP(G9761,[1]Macrodata_CCF!$A$3:$D$55,4,FALSE)</f>
        <v>#ERROR!</v>
      </c>
      <c r="E9761" s="79" t="str">
        <f>VLOOKUP(G9761,[1]Macrodata_CCF!$A$3:$B$55,2,FALSE)</f>
        <v>#ERROR!</v>
      </c>
      <c r="F9761" s="78">
        <v>0.0</v>
      </c>
      <c r="G9761" s="80">
        <v>39.0</v>
      </c>
      <c r="H9761" s="81">
        <v>56870.0</v>
      </c>
      <c r="I9761" s="81">
        <v>190000.0</v>
      </c>
      <c r="J9761" s="81">
        <v>63525.0</v>
      </c>
      <c r="K9761" s="81">
        <v>190000.0</v>
      </c>
      <c r="L9761" s="82">
        <v>0.04998873281754676</v>
      </c>
      <c r="N9761" s="83">
        <f t="shared" si="1"/>
        <v>0.04998873282</v>
      </c>
      <c r="O9761" s="83">
        <f t="shared" si="2"/>
        <v>0.04998873282</v>
      </c>
      <c r="Q9761" s="83">
        <f t="shared" si="3"/>
        <v>0.7006842105</v>
      </c>
      <c r="R9761" s="83">
        <f t="shared" si="4"/>
        <v>0.04998873282</v>
      </c>
      <c r="S9761" s="83" t="b">
        <f t="shared" si="5"/>
        <v>0</v>
      </c>
      <c r="T9761" s="72"/>
      <c r="U9761" s="72"/>
      <c r="V9761" s="72"/>
      <c r="W9761" s="72"/>
      <c r="X9761" s="72"/>
      <c r="Y9761" s="72"/>
      <c r="Z9761" s="72"/>
      <c r="AA9761" s="72"/>
      <c r="AB9761" s="72"/>
      <c r="AC9761" s="72"/>
      <c r="AD9761" s="72"/>
      <c r="AE9761" s="72"/>
      <c r="AF9761" s="72"/>
      <c r="AG9761" s="72"/>
      <c r="AH9761" s="72"/>
      <c r="AI9761" s="72"/>
      <c r="AJ9761" s="72"/>
      <c r="AK9761" s="72"/>
    </row>
    <row r="9762" ht="14.25" customHeight="1">
      <c r="A9762" s="78">
        <v>9759.0</v>
      </c>
      <c r="C9762" s="78" t="str">
        <f>VLOOKUP(G9762,[1]Macrodata_CCF!$A$3:$D$55,4,FALSE)</f>
        <v>#ERROR!</v>
      </c>
      <c r="E9762" s="79" t="str">
        <f>VLOOKUP(G9762,[1]Macrodata_CCF!$A$3:$B$55,2,FALSE)</f>
        <v>#ERROR!</v>
      </c>
      <c r="F9762" s="78">
        <v>0.0</v>
      </c>
      <c r="G9762" s="80">
        <v>22.0</v>
      </c>
      <c r="H9762" s="81">
        <v>168270.0</v>
      </c>
      <c r="I9762" s="81">
        <v>380000.0</v>
      </c>
      <c r="J9762" s="81">
        <v>200030.0</v>
      </c>
      <c r="K9762" s="81">
        <v>380000.0</v>
      </c>
      <c r="L9762" s="82">
        <v>0.1500023614981344</v>
      </c>
      <c r="N9762" s="83">
        <f t="shared" si="1"/>
        <v>0.1500023615</v>
      </c>
      <c r="O9762" s="83">
        <f t="shared" si="2"/>
        <v>0.1500023615</v>
      </c>
      <c r="Q9762" s="83">
        <f t="shared" si="3"/>
        <v>0.5571842105</v>
      </c>
      <c r="R9762" s="83">
        <f t="shared" si="4"/>
        <v>0.1500023615</v>
      </c>
      <c r="S9762" s="83" t="b">
        <f t="shared" si="5"/>
        <v>0</v>
      </c>
      <c r="T9762" s="72"/>
      <c r="U9762" s="72"/>
      <c r="V9762" s="72"/>
      <c r="W9762" s="72"/>
      <c r="X9762" s="72"/>
      <c r="Y9762" s="72"/>
      <c r="Z9762" s="72"/>
      <c r="AA9762" s="72"/>
      <c r="AB9762" s="72"/>
      <c r="AC9762" s="72"/>
      <c r="AD9762" s="72"/>
      <c r="AE9762" s="72"/>
      <c r="AF9762" s="72"/>
      <c r="AG9762" s="72"/>
      <c r="AH9762" s="72"/>
      <c r="AI9762" s="72"/>
      <c r="AJ9762" s="72"/>
      <c r="AK9762" s="72"/>
    </row>
    <row r="9763" ht="14.25" customHeight="1">
      <c r="A9763" s="78">
        <v>9760.0</v>
      </c>
      <c r="C9763" s="78" t="str">
        <f>VLOOKUP(G9763,[1]Macrodata_CCF!$A$3:$D$55,4,FALSE)</f>
        <v>#ERROR!</v>
      </c>
      <c r="E9763" s="79" t="str">
        <f>VLOOKUP(G9763,[1]Macrodata_CCF!$A$3:$B$55,2,FALSE)</f>
        <v>#ERROR!</v>
      </c>
      <c r="F9763" s="78">
        <v>0.0</v>
      </c>
      <c r="G9763" s="80">
        <v>30.0</v>
      </c>
      <c r="H9763" s="81">
        <v>141215.0</v>
      </c>
      <c r="I9763" s="81">
        <v>910000.0</v>
      </c>
      <c r="J9763" s="81">
        <v>248845.0</v>
      </c>
      <c r="K9763" s="81">
        <v>910000.0</v>
      </c>
      <c r="L9763" s="82">
        <v>0.1400001300753787</v>
      </c>
      <c r="N9763" s="83">
        <f t="shared" si="1"/>
        <v>0.1400001301</v>
      </c>
      <c r="O9763" s="83">
        <f t="shared" si="2"/>
        <v>0.1400001301</v>
      </c>
      <c r="Q9763" s="83">
        <f t="shared" si="3"/>
        <v>0.8448186813</v>
      </c>
      <c r="R9763" s="83">
        <f t="shared" si="4"/>
        <v>0.1400001301</v>
      </c>
      <c r="S9763" s="83" t="b">
        <f t="shared" si="5"/>
        <v>0</v>
      </c>
      <c r="T9763" s="72"/>
      <c r="U9763" s="72"/>
      <c r="V9763" s="72"/>
      <c r="W9763" s="72"/>
      <c r="X9763" s="72"/>
      <c r="Y9763" s="72"/>
      <c r="Z9763" s="72"/>
      <c r="AA9763" s="72"/>
      <c r="AB9763" s="72"/>
      <c r="AC9763" s="72"/>
      <c r="AD9763" s="72"/>
      <c r="AE9763" s="72"/>
      <c r="AF9763" s="72"/>
      <c r="AG9763" s="72"/>
      <c r="AH9763" s="72"/>
      <c r="AI9763" s="72"/>
      <c r="AJ9763" s="72"/>
      <c r="AK9763" s="72"/>
    </row>
    <row r="9764" ht="14.25" customHeight="1">
      <c r="A9764" s="78">
        <v>9761.0</v>
      </c>
      <c r="C9764" s="78" t="str">
        <f>VLOOKUP(G9764,[1]Macrodata_CCF!$A$3:$D$55,4,FALSE)</f>
        <v>#ERROR!</v>
      </c>
      <c r="E9764" s="79" t="str">
        <f>VLOOKUP(G9764,[1]Macrodata_CCF!$A$3:$B$55,2,FALSE)</f>
        <v>#ERROR!</v>
      </c>
      <c r="F9764" s="78">
        <v>0.0</v>
      </c>
      <c r="G9764" s="80">
        <v>22.0</v>
      </c>
      <c r="H9764" s="81">
        <v>145560.0</v>
      </c>
      <c r="I9764" s="81">
        <v>150000.0</v>
      </c>
      <c r="J9764" s="81">
        <v>146450.0</v>
      </c>
      <c r="K9764" s="81">
        <v>210000.0</v>
      </c>
      <c r="L9764" s="82">
        <v>0.2004504504504505</v>
      </c>
      <c r="N9764" s="83">
        <f t="shared" si="1"/>
        <v>0.2004504505</v>
      </c>
      <c r="O9764" s="83">
        <f t="shared" si="2"/>
        <v>0.2004504505</v>
      </c>
      <c r="Q9764" s="83">
        <f t="shared" si="3"/>
        <v>0.0296</v>
      </c>
      <c r="R9764" s="83">
        <f t="shared" si="4"/>
        <v>0.005933333333</v>
      </c>
      <c r="S9764" s="83" t="b">
        <f t="shared" si="5"/>
        <v>0</v>
      </c>
      <c r="T9764" s="72"/>
      <c r="U9764" s="72"/>
      <c r="V9764" s="72"/>
      <c r="W9764" s="72"/>
      <c r="X9764" s="72"/>
      <c r="Y9764" s="72"/>
      <c r="Z9764" s="72"/>
      <c r="AA9764" s="72"/>
      <c r="AB9764" s="72"/>
      <c r="AC9764" s="72"/>
      <c r="AD9764" s="72"/>
      <c r="AE9764" s="72"/>
      <c r="AF9764" s="72"/>
      <c r="AG9764" s="72"/>
      <c r="AH9764" s="72"/>
      <c r="AI9764" s="72"/>
      <c r="AJ9764" s="72"/>
      <c r="AK9764" s="72"/>
    </row>
    <row r="9765" ht="14.25" customHeight="1">
      <c r="A9765" s="78">
        <v>9762.0</v>
      </c>
      <c r="C9765" s="78" t="str">
        <f>VLOOKUP(G9765,[1]Macrodata_CCF!$A$3:$D$55,4,FALSE)</f>
        <v>#ERROR!</v>
      </c>
      <c r="E9765" s="79" t="str">
        <f>VLOOKUP(G9765,[1]Macrodata_CCF!$A$3:$B$55,2,FALSE)</f>
        <v>#ERROR!</v>
      </c>
      <c r="F9765" s="78">
        <v>0.0</v>
      </c>
      <c r="G9765" s="80">
        <v>12.0</v>
      </c>
      <c r="H9765" s="81">
        <v>812895.0</v>
      </c>
      <c r="I9765" s="81">
        <v>870000.0</v>
      </c>
      <c r="J9765" s="81">
        <v>826030.0</v>
      </c>
      <c r="K9765" s="81">
        <v>870000.0</v>
      </c>
      <c r="L9765" s="82">
        <v>0.2300148848612206</v>
      </c>
      <c r="N9765" s="83">
        <f t="shared" si="1"/>
        <v>0.2300148849</v>
      </c>
      <c r="O9765" s="83">
        <f t="shared" si="2"/>
        <v>0.2300148849</v>
      </c>
      <c r="Q9765" s="83">
        <f t="shared" si="3"/>
        <v>0.06563793103</v>
      </c>
      <c r="R9765" s="83">
        <f t="shared" si="4"/>
        <v>0.01509770115</v>
      </c>
      <c r="S9765" s="83" t="b">
        <f t="shared" si="5"/>
        <v>0</v>
      </c>
      <c r="T9765" s="72"/>
      <c r="U9765" s="72"/>
      <c r="V9765" s="72"/>
      <c r="W9765" s="72"/>
      <c r="X9765" s="72"/>
      <c r="Y9765" s="72"/>
      <c r="Z9765" s="72"/>
      <c r="AA9765" s="72"/>
      <c r="AB9765" s="72"/>
      <c r="AC9765" s="72"/>
      <c r="AD9765" s="72"/>
      <c r="AE9765" s="72"/>
      <c r="AF9765" s="72"/>
      <c r="AG9765" s="72"/>
      <c r="AH9765" s="72"/>
      <c r="AI9765" s="72"/>
      <c r="AJ9765" s="72"/>
      <c r="AK9765" s="72"/>
    </row>
    <row r="9766" ht="14.25" customHeight="1">
      <c r="A9766" s="78">
        <v>9763.0</v>
      </c>
      <c r="C9766" s="78" t="str">
        <f>VLOOKUP(G9766,[1]Macrodata_CCF!$A$3:$D$55,4,FALSE)</f>
        <v>#ERROR!</v>
      </c>
      <c r="E9766" s="79" t="str">
        <f>VLOOKUP(G9766,[1]Macrodata_CCF!$A$3:$B$55,2,FALSE)</f>
        <v>#ERROR!</v>
      </c>
      <c r="F9766" s="78">
        <v>0.0</v>
      </c>
      <c r="G9766" s="80">
        <v>13.0</v>
      </c>
      <c r="H9766" s="81">
        <v>376065.0</v>
      </c>
      <c r="I9766" s="81">
        <v>400000.0</v>
      </c>
      <c r="J9766" s="81">
        <v>370560.0</v>
      </c>
      <c r="K9766" s="81">
        <v>400000.0</v>
      </c>
      <c r="L9766" s="82">
        <v>-0.2299979110089827</v>
      </c>
      <c r="N9766" s="83">
        <f t="shared" si="1"/>
        <v>-0.229997911</v>
      </c>
      <c r="O9766" s="83">
        <f t="shared" si="2"/>
        <v>0</v>
      </c>
      <c r="Q9766" s="83">
        <f t="shared" si="3"/>
        <v>0.0598375</v>
      </c>
      <c r="R9766" s="83">
        <f t="shared" si="4"/>
        <v>-0.0137625</v>
      </c>
      <c r="S9766" s="83" t="b">
        <f t="shared" si="5"/>
        <v>0</v>
      </c>
      <c r="T9766" s="72"/>
      <c r="U9766" s="72"/>
      <c r="V9766" s="72"/>
      <c r="W9766" s="72"/>
      <c r="X9766" s="72"/>
      <c r="Y9766" s="72"/>
      <c r="Z9766" s="72"/>
      <c r="AA9766" s="72"/>
      <c r="AB9766" s="72"/>
      <c r="AC9766" s="72"/>
      <c r="AD9766" s="72"/>
      <c r="AE9766" s="72"/>
      <c r="AF9766" s="72"/>
      <c r="AG9766" s="72"/>
      <c r="AH9766" s="72"/>
      <c r="AI9766" s="72"/>
      <c r="AJ9766" s="72"/>
      <c r="AK9766" s="72"/>
    </row>
    <row r="9767" ht="14.25" customHeight="1">
      <c r="A9767" s="78">
        <v>9764.0</v>
      </c>
      <c r="C9767" s="78" t="str">
        <f>VLOOKUP(G9767,[1]Macrodata_CCF!$A$3:$D$55,4,FALSE)</f>
        <v>#ERROR!</v>
      </c>
      <c r="E9767" s="79" t="str">
        <f>VLOOKUP(G9767,[1]Macrodata_CCF!$A$3:$B$55,2,FALSE)</f>
        <v>#ERROR!</v>
      </c>
      <c r="F9767" s="78">
        <v>0.0</v>
      </c>
      <c r="G9767" s="80">
        <v>18.0</v>
      </c>
      <c r="H9767" s="81">
        <v>494635.0</v>
      </c>
      <c r="I9767" s="81">
        <v>640000.0</v>
      </c>
      <c r="J9767" s="81">
        <v>523710.0</v>
      </c>
      <c r="K9767" s="81">
        <v>640000.0</v>
      </c>
      <c r="L9767" s="82">
        <v>0.2000137584700581</v>
      </c>
      <c r="N9767" s="83">
        <f t="shared" si="1"/>
        <v>0.2000137585</v>
      </c>
      <c r="O9767" s="83">
        <f t="shared" si="2"/>
        <v>0.2000137585</v>
      </c>
      <c r="Q9767" s="83">
        <f t="shared" si="3"/>
        <v>0.2271328125</v>
      </c>
      <c r="R9767" s="83">
        <f t="shared" si="4"/>
        <v>0.2000137585</v>
      </c>
      <c r="S9767" s="83" t="b">
        <f t="shared" si="5"/>
        <v>0</v>
      </c>
      <c r="T9767" s="72"/>
      <c r="U9767" s="72"/>
      <c r="V9767" s="72"/>
      <c r="W9767" s="72"/>
      <c r="X9767" s="72"/>
      <c r="Y9767" s="72"/>
      <c r="Z9767" s="72"/>
      <c r="AA9767" s="72"/>
      <c r="AB9767" s="72"/>
      <c r="AC9767" s="72"/>
      <c r="AD9767" s="72"/>
      <c r="AE9767" s="72"/>
      <c r="AF9767" s="72"/>
      <c r="AG9767" s="72"/>
      <c r="AH9767" s="72"/>
      <c r="AI9767" s="72"/>
      <c r="AJ9767" s="72"/>
      <c r="AK9767" s="72"/>
    </row>
    <row r="9768" ht="14.25" customHeight="1">
      <c r="A9768" s="78">
        <v>9765.0</v>
      </c>
      <c r="C9768" s="78" t="str">
        <f>VLOOKUP(G9768,[1]Macrodata_CCF!$A$3:$D$55,4,FALSE)</f>
        <v>#ERROR!</v>
      </c>
      <c r="E9768" s="79" t="str">
        <f>VLOOKUP(G9768,[1]Macrodata_CCF!$A$3:$B$55,2,FALSE)</f>
        <v>#ERROR!</v>
      </c>
      <c r="F9768" s="78">
        <v>0.0</v>
      </c>
      <c r="G9768" s="80">
        <v>30.0</v>
      </c>
      <c r="H9768" s="81">
        <v>376195.0</v>
      </c>
      <c r="I9768" s="81">
        <v>440000.0</v>
      </c>
      <c r="J9768" s="81">
        <v>388320.0</v>
      </c>
      <c r="K9768" s="81">
        <v>440000.0</v>
      </c>
      <c r="L9768" s="82">
        <v>0.1900321291434841</v>
      </c>
      <c r="N9768" s="83">
        <f t="shared" si="1"/>
        <v>0.1900321291</v>
      </c>
      <c r="O9768" s="83">
        <f t="shared" si="2"/>
        <v>0.1900321291</v>
      </c>
      <c r="Q9768" s="83">
        <f t="shared" si="3"/>
        <v>0.1450113636</v>
      </c>
      <c r="R9768" s="83">
        <f t="shared" si="4"/>
        <v>0.1900321291</v>
      </c>
      <c r="S9768" s="83" t="b">
        <f t="shared" si="5"/>
        <v>0</v>
      </c>
      <c r="T9768" s="72"/>
      <c r="U9768" s="72"/>
      <c r="V9768" s="72"/>
      <c r="W9768" s="72"/>
      <c r="X9768" s="72"/>
      <c r="Y9768" s="72"/>
      <c r="Z9768" s="72"/>
      <c r="AA9768" s="72"/>
      <c r="AB9768" s="72"/>
      <c r="AC9768" s="72"/>
      <c r="AD9768" s="72"/>
      <c r="AE9768" s="72"/>
      <c r="AF9768" s="72"/>
      <c r="AG9768" s="72"/>
      <c r="AH9768" s="72"/>
      <c r="AI9768" s="72"/>
      <c r="AJ9768" s="72"/>
      <c r="AK9768" s="72"/>
    </row>
    <row r="9769" ht="14.25" customHeight="1">
      <c r="A9769" s="78">
        <v>9766.0</v>
      </c>
      <c r="C9769" s="78" t="str">
        <f>VLOOKUP(G9769,[1]Macrodata_CCF!$A$3:$D$55,4,FALSE)</f>
        <v>#ERROR!</v>
      </c>
      <c r="E9769" s="79" t="str">
        <f>VLOOKUP(G9769,[1]Macrodata_CCF!$A$3:$B$55,2,FALSE)</f>
        <v>#ERROR!</v>
      </c>
      <c r="F9769" s="78">
        <v>0.0</v>
      </c>
      <c r="G9769" s="80">
        <v>21.0</v>
      </c>
      <c r="H9769" s="81">
        <v>657625.0</v>
      </c>
      <c r="I9769" s="81">
        <v>690000.0</v>
      </c>
      <c r="J9769" s="81">
        <v>662805.0</v>
      </c>
      <c r="K9769" s="81">
        <v>965999.9999999999</v>
      </c>
      <c r="L9769" s="82">
        <v>0.16</v>
      </c>
      <c r="N9769" s="83">
        <f t="shared" si="1"/>
        <v>0.16</v>
      </c>
      <c r="O9769" s="83">
        <f t="shared" si="2"/>
        <v>0.16</v>
      </c>
      <c r="Q9769" s="83">
        <f t="shared" si="3"/>
        <v>0.04692028986</v>
      </c>
      <c r="R9769" s="83">
        <f t="shared" si="4"/>
        <v>0.007507246377</v>
      </c>
      <c r="S9769" s="83" t="b">
        <f t="shared" si="5"/>
        <v>0</v>
      </c>
      <c r="T9769" s="72"/>
      <c r="U9769" s="72"/>
      <c r="V9769" s="72"/>
      <c r="W9769" s="72"/>
      <c r="X9769" s="72"/>
      <c r="Y9769" s="72"/>
      <c r="Z9769" s="72"/>
      <c r="AA9769" s="72"/>
      <c r="AB9769" s="72"/>
      <c r="AC9769" s="72"/>
      <c r="AD9769" s="72"/>
      <c r="AE9769" s="72"/>
      <c r="AF9769" s="72"/>
      <c r="AG9769" s="72"/>
      <c r="AH9769" s="72"/>
      <c r="AI9769" s="72"/>
      <c r="AJ9769" s="72"/>
      <c r="AK9769" s="72"/>
    </row>
    <row r="9770" ht="14.25" customHeight="1">
      <c r="A9770" s="78">
        <v>9767.0</v>
      </c>
      <c r="C9770" s="78" t="str">
        <f>VLOOKUP(G9770,[1]Macrodata_CCF!$A$3:$D$55,4,FALSE)</f>
        <v>#ERROR!</v>
      </c>
      <c r="E9770" s="79" t="str">
        <f>VLOOKUP(G9770,[1]Macrodata_CCF!$A$3:$B$55,2,FALSE)</f>
        <v>#ERROR!</v>
      </c>
      <c r="F9770" s="78">
        <v>0.0</v>
      </c>
      <c r="G9770" s="80">
        <v>43.0</v>
      </c>
      <c r="H9770" s="81">
        <v>179615.0</v>
      </c>
      <c r="I9770" s="81">
        <v>330000.0</v>
      </c>
      <c r="J9770" s="81">
        <v>155555.0</v>
      </c>
      <c r="K9770" s="81">
        <v>594000.0</v>
      </c>
      <c r="L9770" s="82">
        <v>-0.1599893606410214</v>
      </c>
      <c r="N9770" s="83">
        <f t="shared" si="1"/>
        <v>-0.1599893606</v>
      </c>
      <c r="O9770" s="83">
        <f t="shared" si="2"/>
        <v>0</v>
      </c>
      <c r="Q9770" s="83">
        <f t="shared" si="3"/>
        <v>0.4557121212</v>
      </c>
      <c r="R9770" s="83">
        <f t="shared" si="4"/>
        <v>-0.1599893606</v>
      </c>
      <c r="S9770" s="83" t="b">
        <f t="shared" si="5"/>
        <v>0</v>
      </c>
      <c r="T9770" s="72"/>
      <c r="U9770" s="72"/>
      <c r="V9770" s="72"/>
      <c r="W9770" s="72"/>
      <c r="X9770" s="72"/>
      <c r="Y9770" s="72"/>
      <c r="Z9770" s="72"/>
      <c r="AA9770" s="72"/>
      <c r="AB9770" s="72"/>
      <c r="AC9770" s="72"/>
      <c r="AD9770" s="72"/>
      <c r="AE9770" s="72"/>
      <c r="AF9770" s="72"/>
      <c r="AG9770" s="72"/>
      <c r="AH9770" s="72"/>
      <c r="AI9770" s="72"/>
      <c r="AJ9770" s="72"/>
      <c r="AK9770" s="72"/>
    </row>
    <row r="9771" ht="14.25" customHeight="1">
      <c r="A9771" s="78">
        <v>9768.0</v>
      </c>
      <c r="C9771" s="78" t="str">
        <f>VLOOKUP(G9771,[1]Macrodata_CCF!$A$3:$D$55,4,FALSE)</f>
        <v>#ERROR!</v>
      </c>
      <c r="E9771" s="79" t="str">
        <f>VLOOKUP(G9771,[1]Macrodata_CCF!$A$3:$B$55,2,FALSE)</f>
        <v>#ERROR!</v>
      </c>
      <c r="F9771" s="78">
        <v>0.0</v>
      </c>
      <c r="G9771" s="80">
        <v>39.0</v>
      </c>
      <c r="H9771" s="81">
        <v>184880.0</v>
      </c>
      <c r="I9771" s="81">
        <v>830000.0</v>
      </c>
      <c r="J9771" s="81">
        <v>255845.0</v>
      </c>
      <c r="K9771" s="81">
        <v>830000.0</v>
      </c>
      <c r="L9771" s="82">
        <v>0.1100027901785714</v>
      </c>
      <c r="N9771" s="83">
        <f t="shared" si="1"/>
        <v>0.1100027902</v>
      </c>
      <c r="O9771" s="83">
        <f t="shared" si="2"/>
        <v>0.1100027902</v>
      </c>
      <c r="Q9771" s="83">
        <f t="shared" si="3"/>
        <v>0.777253012</v>
      </c>
      <c r="R9771" s="83">
        <f t="shared" si="4"/>
        <v>0.1100027902</v>
      </c>
      <c r="S9771" s="83" t="b">
        <f t="shared" si="5"/>
        <v>0</v>
      </c>
      <c r="T9771" s="72"/>
      <c r="U9771" s="72"/>
      <c r="V9771" s="72"/>
      <c r="W9771" s="72"/>
      <c r="X9771" s="72"/>
      <c r="Y9771" s="72"/>
      <c r="Z9771" s="72"/>
      <c r="AA9771" s="72"/>
      <c r="AB9771" s="72"/>
      <c r="AC9771" s="72"/>
      <c r="AD9771" s="72"/>
      <c r="AE9771" s="72"/>
      <c r="AF9771" s="72"/>
      <c r="AG9771" s="72"/>
      <c r="AH9771" s="72"/>
      <c r="AI9771" s="72"/>
      <c r="AJ9771" s="72"/>
      <c r="AK9771" s="72"/>
    </row>
    <row r="9772" ht="14.25" customHeight="1">
      <c r="A9772" s="78">
        <v>9769.0</v>
      </c>
      <c r="C9772" s="78" t="str">
        <f>VLOOKUP(G9772,[1]Macrodata_CCF!$A$3:$D$55,4,FALSE)</f>
        <v>#ERROR!</v>
      </c>
      <c r="E9772" s="79" t="str">
        <f>VLOOKUP(G9772,[1]Macrodata_CCF!$A$3:$B$55,2,FALSE)</f>
        <v>#ERROR!</v>
      </c>
      <c r="F9772" s="78">
        <v>1.0</v>
      </c>
      <c r="G9772" s="80">
        <v>34.0</v>
      </c>
      <c r="H9772" s="81">
        <v>306695.0</v>
      </c>
      <c r="I9772" s="81">
        <v>740000.0</v>
      </c>
      <c r="J9772" s="81">
        <v>532015.0</v>
      </c>
      <c r="K9772" s="81">
        <v>1258000.0</v>
      </c>
      <c r="L9772" s="82">
        <v>0.5200032309804872</v>
      </c>
      <c r="N9772" s="83">
        <f t="shared" si="1"/>
        <v>0.520003231</v>
      </c>
      <c r="O9772" s="83">
        <f t="shared" si="2"/>
        <v>0.520003231</v>
      </c>
      <c r="Q9772" s="83">
        <f t="shared" si="3"/>
        <v>0.5855472973</v>
      </c>
      <c r="R9772" s="83">
        <f t="shared" si="4"/>
        <v>0.520003231</v>
      </c>
      <c r="S9772" s="83" t="b">
        <f t="shared" si="5"/>
        <v>0</v>
      </c>
      <c r="T9772" s="72"/>
      <c r="U9772" s="72"/>
      <c r="V9772" s="72"/>
      <c r="W9772" s="72"/>
      <c r="X9772" s="72"/>
      <c r="Y9772" s="72"/>
      <c r="Z9772" s="72"/>
      <c r="AA9772" s="72"/>
      <c r="AB9772" s="72"/>
      <c r="AC9772" s="72"/>
      <c r="AD9772" s="72"/>
      <c r="AE9772" s="72"/>
      <c r="AF9772" s="72"/>
      <c r="AG9772" s="72"/>
      <c r="AH9772" s="72"/>
      <c r="AI9772" s="72"/>
      <c r="AJ9772" s="72"/>
      <c r="AK9772" s="72"/>
    </row>
    <row r="9773" ht="14.25" customHeight="1">
      <c r="A9773" s="78">
        <v>9770.0</v>
      </c>
      <c r="C9773" s="78" t="str">
        <f>VLOOKUP(G9773,[1]Macrodata_CCF!$A$3:$D$55,4,FALSE)</f>
        <v>#ERROR!</v>
      </c>
      <c r="E9773" s="79" t="str">
        <f>VLOOKUP(G9773,[1]Macrodata_CCF!$A$3:$B$55,2,FALSE)</f>
        <v>#ERROR!</v>
      </c>
      <c r="F9773" s="78">
        <v>0.0</v>
      </c>
      <c r="G9773" s="80">
        <v>26.0</v>
      </c>
      <c r="H9773" s="81">
        <v>140115.0</v>
      </c>
      <c r="I9773" s="81">
        <v>730000.0</v>
      </c>
      <c r="J9773" s="81">
        <v>222700.0</v>
      </c>
      <c r="K9773" s="81">
        <v>730000.0</v>
      </c>
      <c r="L9773" s="82">
        <v>0.1400018647702518</v>
      </c>
      <c r="N9773" s="83">
        <f t="shared" si="1"/>
        <v>0.1400018648</v>
      </c>
      <c r="O9773" s="83">
        <f t="shared" si="2"/>
        <v>0.1400018648</v>
      </c>
      <c r="Q9773" s="83">
        <f t="shared" si="3"/>
        <v>0.8080616438</v>
      </c>
      <c r="R9773" s="83">
        <f t="shared" si="4"/>
        <v>0.1400018648</v>
      </c>
      <c r="S9773" s="83" t="b">
        <f t="shared" si="5"/>
        <v>0</v>
      </c>
      <c r="T9773" s="72"/>
      <c r="U9773" s="72"/>
      <c r="V9773" s="72"/>
      <c r="W9773" s="72"/>
      <c r="X9773" s="72"/>
      <c r="Y9773" s="72"/>
      <c r="Z9773" s="72"/>
      <c r="AA9773" s="72"/>
      <c r="AB9773" s="72"/>
      <c r="AC9773" s="72"/>
      <c r="AD9773" s="72"/>
      <c r="AE9773" s="72"/>
      <c r="AF9773" s="72"/>
      <c r="AG9773" s="72"/>
      <c r="AH9773" s="72"/>
      <c r="AI9773" s="72"/>
      <c r="AJ9773" s="72"/>
      <c r="AK9773" s="72"/>
    </row>
    <row r="9774" ht="14.25" customHeight="1">
      <c r="A9774" s="78">
        <v>9771.0</v>
      </c>
      <c r="C9774" s="78" t="str">
        <f>VLOOKUP(G9774,[1]Macrodata_CCF!$A$3:$D$55,4,FALSE)</f>
        <v>#ERROR!</v>
      </c>
      <c r="E9774" s="79" t="str">
        <f>VLOOKUP(G9774,[1]Macrodata_CCF!$A$3:$B$55,2,FALSE)</f>
        <v>#ERROR!</v>
      </c>
      <c r="F9774" s="78">
        <v>0.0</v>
      </c>
      <c r="G9774" s="80">
        <v>50.0</v>
      </c>
      <c r="H9774" s="81">
        <v>27530.0</v>
      </c>
      <c r="I9774" s="81">
        <v>270000.0</v>
      </c>
      <c r="J9774" s="81">
        <v>51775.0</v>
      </c>
      <c r="K9774" s="81">
        <v>270000.0</v>
      </c>
      <c r="L9774" s="82">
        <v>0.09999175155689363</v>
      </c>
      <c r="N9774" s="83">
        <f t="shared" si="1"/>
        <v>0.09999175156</v>
      </c>
      <c r="O9774" s="83">
        <f t="shared" si="2"/>
        <v>0.09999175156</v>
      </c>
      <c r="Q9774" s="83">
        <f t="shared" si="3"/>
        <v>0.898037037</v>
      </c>
      <c r="R9774" s="83">
        <f t="shared" si="4"/>
        <v>0.09999175156</v>
      </c>
      <c r="S9774" s="83" t="b">
        <f t="shared" si="5"/>
        <v>0</v>
      </c>
      <c r="T9774" s="72"/>
      <c r="U9774" s="72"/>
      <c r="V9774" s="72"/>
      <c r="W9774" s="72"/>
      <c r="X9774" s="72"/>
      <c r="Y9774" s="72"/>
      <c r="Z9774" s="72"/>
      <c r="AA9774" s="72"/>
      <c r="AB9774" s="72"/>
      <c r="AC9774" s="72"/>
      <c r="AD9774" s="72"/>
      <c r="AE9774" s="72"/>
      <c r="AF9774" s="72"/>
      <c r="AG9774" s="72"/>
      <c r="AH9774" s="72"/>
      <c r="AI9774" s="72"/>
      <c r="AJ9774" s="72"/>
      <c r="AK9774" s="72"/>
    </row>
    <row r="9775" ht="14.25" customHeight="1">
      <c r="A9775" s="78">
        <v>9772.0</v>
      </c>
      <c r="C9775" s="78" t="str">
        <f>VLOOKUP(G9775,[1]Macrodata_CCF!$A$3:$D$55,4,FALSE)</f>
        <v>#ERROR!</v>
      </c>
      <c r="E9775" s="79" t="str">
        <f>VLOOKUP(G9775,[1]Macrodata_CCF!$A$3:$B$55,2,FALSE)</f>
        <v>#ERROR!</v>
      </c>
      <c r="F9775" s="78">
        <v>0.0</v>
      </c>
      <c r="G9775" s="80">
        <v>9.0</v>
      </c>
      <c r="H9775" s="81">
        <v>33995.0</v>
      </c>
      <c r="I9775" s="81">
        <v>40000.0</v>
      </c>
      <c r="J9775" s="81">
        <v>36215.0</v>
      </c>
      <c r="K9775" s="81">
        <v>40000.0</v>
      </c>
      <c r="L9775" s="82">
        <v>0.3696919233971691</v>
      </c>
      <c r="N9775" s="83">
        <f t="shared" si="1"/>
        <v>0.3696919234</v>
      </c>
      <c r="O9775" s="83">
        <f t="shared" si="2"/>
        <v>0.3696919234</v>
      </c>
      <c r="Q9775" s="83">
        <f t="shared" si="3"/>
        <v>0.150125</v>
      </c>
      <c r="R9775" s="83">
        <f t="shared" si="4"/>
        <v>0.3696919234</v>
      </c>
      <c r="S9775" s="83" t="b">
        <f t="shared" si="5"/>
        <v>0</v>
      </c>
      <c r="T9775" s="72"/>
      <c r="U9775" s="72"/>
      <c r="V9775" s="72"/>
      <c r="W9775" s="72"/>
      <c r="X9775" s="72"/>
      <c r="Y9775" s="72"/>
      <c r="Z9775" s="72"/>
      <c r="AA9775" s="72"/>
      <c r="AB9775" s="72"/>
      <c r="AC9775" s="72"/>
      <c r="AD9775" s="72"/>
      <c r="AE9775" s="72"/>
      <c r="AF9775" s="72"/>
      <c r="AG9775" s="72"/>
      <c r="AH9775" s="72"/>
      <c r="AI9775" s="72"/>
      <c r="AJ9775" s="72"/>
      <c r="AK9775" s="72"/>
    </row>
    <row r="9776" ht="14.25" customHeight="1">
      <c r="A9776" s="78">
        <v>9773.0</v>
      </c>
      <c r="C9776" s="78" t="str">
        <f>VLOOKUP(G9776,[1]Macrodata_CCF!$A$3:$D$55,4,FALSE)</f>
        <v>#ERROR!</v>
      </c>
      <c r="E9776" s="79" t="str">
        <f>VLOOKUP(G9776,[1]Macrodata_CCF!$A$3:$B$55,2,FALSE)</f>
        <v>#ERROR!</v>
      </c>
      <c r="F9776" s="78">
        <v>0.0</v>
      </c>
      <c r="G9776" s="80">
        <v>2.0</v>
      </c>
      <c r="H9776" s="81">
        <v>392455.0</v>
      </c>
      <c r="I9776" s="81">
        <v>770000.0</v>
      </c>
      <c r="J9776" s="81">
        <v>275415.0</v>
      </c>
      <c r="K9776" s="81">
        <v>770000.0</v>
      </c>
      <c r="L9776" s="82">
        <v>-0.3100027811254288</v>
      </c>
      <c r="N9776" s="83">
        <f t="shared" si="1"/>
        <v>-0.3100027811</v>
      </c>
      <c r="O9776" s="83">
        <f t="shared" si="2"/>
        <v>0</v>
      </c>
      <c r="Q9776" s="83">
        <f t="shared" si="3"/>
        <v>0.4903181818</v>
      </c>
      <c r="R9776" s="83">
        <f t="shared" si="4"/>
        <v>-0.3100027811</v>
      </c>
      <c r="S9776" s="83" t="b">
        <f t="shared" si="5"/>
        <v>0</v>
      </c>
      <c r="T9776" s="72"/>
      <c r="U9776" s="72"/>
      <c r="V9776" s="72"/>
      <c r="W9776" s="72"/>
      <c r="X9776" s="72"/>
      <c r="Y9776" s="72"/>
      <c r="Z9776" s="72"/>
      <c r="AA9776" s="72"/>
      <c r="AB9776" s="72"/>
      <c r="AC9776" s="72"/>
      <c r="AD9776" s="72"/>
      <c r="AE9776" s="72"/>
      <c r="AF9776" s="72"/>
      <c r="AG9776" s="72"/>
      <c r="AH9776" s="72"/>
      <c r="AI9776" s="72"/>
      <c r="AJ9776" s="72"/>
      <c r="AK9776" s="72"/>
    </row>
    <row r="9777" ht="14.25" customHeight="1">
      <c r="A9777" s="78">
        <v>9774.0</v>
      </c>
      <c r="C9777" s="78" t="str">
        <f>VLOOKUP(G9777,[1]Macrodata_CCF!$A$3:$D$55,4,FALSE)</f>
        <v>#ERROR!</v>
      </c>
      <c r="E9777" s="79" t="str">
        <f>VLOOKUP(G9777,[1]Macrodata_CCF!$A$3:$B$55,2,FALSE)</f>
        <v>#ERROR!</v>
      </c>
      <c r="F9777" s="78">
        <v>0.0</v>
      </c>
      <c r="G9777" s="80">
        <v>43.0</v>
      </c>
      <c r="H9777" s="81">
        <v>413800.0</v>
      </c>
      <c r="I9777" s="81">
        <v>450000.0</v>
      </c>
      <c r="J9777" s="81">
        <v>418870.0</v>
      </c>
      <c r="K9777" s="81">
        <v>585000.0</v>
      </c>
      <c r="L9777" s="82">
        <v>0.1400552486187845</v>
      </c>
      <c r="N9777" s="83">
        <f t="shared" si="1"/>
        <v>0.1400552486</v>
      </c>
      <c r="O9777" s="83">
        <f t="shared" si="2"/>
        <v>0.1400552486</v>
      </c>
      <c r="Q9777" s="83">
        <f t="shared" si="3"/>
        <v>0.08044444444</v>
      </c>
      <c r="R9777" s="83">
        <f t="shared" si="4"/>
        <v>0.01126666667</v>
      </c>
      <c r="S9777" s="83" t="b">
        <f t="shared" si="5"/>
        <v>0</v>
      </c>
      <c r="T9777" s="72"/>
      <c r="U9777" s="72"/>
      <c r="V9777" s="72"/>
      <c r="W9777" s="72"/>
      <c r="X9777" s="72"/>
      <c r="Y9777" s="72"/>
      <c r="Z9777" s="72"/>
      <c r="AA9777" s="72"/>
      <c r="AB9777" s="72"/>
      <c r="AC9777" s="72"/>
      <c r="AD9777" s="72"/>
      <c r="AE9777" s="72"/>
      <c r="AF9777" s="72"/>
      <c r="AG9777" s="72"/>
      <c r="AH9777" s="72"/>
      <c r="AI9777" s="72"/>
      <c r="AJ9777" s="72"/>
      <c r="AK9777" s="72"/>
    </row>
    <row r="9778" ht="14.25" customHeight="1">
      <c r="A9778" s="78">
        <v>9775.0</v>
      </c>
      <c r="C9778" s="78" t="str">
        <f>VLOOKUP(G9778,[1]Macrodata_CCF!$A$3:$D$55,4,FALSE)</f>
        <v>#ERROR!</v>
      </c>
      <c r="E9778" s="79" t="str">
        <f>VLOOKUP(G9778,[1]Macrodata_CCF!$A$3:$B$55,2,FALSE)</f>
        <v>#ERROR!</v>
      </c>
      <c r="F9778" s="78">
        <v>0.0</v>
      </c>
      <c r="G9778" s="80">
        <v>29.0</v>
      </c>
      <c r="H9778" s="81">
        <v>6180.0</v>
      </c>
      <c r="I9778" s="81">
        <v>720000.0</v>
      </c>
      <c r="J9778" s="81">
        <v>120390.0</v>
      </c>
      <c r="K9778" s="81">
        <v>720000.0</v>
      </c>
      <c r="L9778" s="82">
        <v>0.1599983189039254</v>
      </c>
      <c r="N9778" s="83">
        <f t="shared" si="1"/>
        <v>0.1599983189</v>
      </c>
      <c r="O9778" s="83">
        <f t="shared" si="2"/>
        <v>0.1599983189</v>
      </c>
      <c r="Q9778" s="83">
        <f t="shared" si="3"/>
        <v>0.9914166667</v>
      </c>
      <c r="R9778" s="83">
        <f t="shared" si="4"/>
        <v>0.1599983189</v>
      </c>
      <c r="S9778" s="83" t="b">
        <f t="shared" si="5"/>
        <v>0</v>
      </c>
      <c r="T9778" s="72"/>
      <c r="U9778" s="72"/>
      <c r="V9778" s="72"/>
      <c r="W9778" s="72"/>
      <c r="X9778" s="72"/>
      <c r="Y9778" s="72"/>
      <c r="Z9778" s="72"/>
      <c r="AA9778" s="72"/>
      <c r="AB9778" s="72"/>
      <c r="AC9778" s="72"/>
      <c r="AD9778" s="72"/>
      <c r="AE9778" s="72"/>
      <c r="AF9778" s="72"/>
      <c r="AG9778" s="72"/>
      <c r="AH9778" s="72"/>
      <c r="AI9778" s="72"/>
      <c r="AJ9778" s="72"/>
      <c r="AK9778" s="72"/>
    </row>
    <row r="9779" ht="14.25" customHeight="1">
      <c r="A9779" s="78">
        <v>9776.0</v>
      </c>
      <c r="C9779" s="78" t="str">
        <f>VLOOKUP(G9779,[1]Macrodata_CCF!$A$3:$D$55,4,FALSE)</f>
        <v>#ERROR!</v>
      </c>
      <c r="E9779" s="79" t="str">
        <f>VLOOKUP(G9779,[1]Macrodata_CCF!$A$3:$B$55,2,FALSE)</f>
        <v>#ERROR!</v>
      </c>
      <c r="F9779" s="78">
        <v>0.0</v>
      </c>
      <c r="G9779" s="80">
        <v>40.0</v>
      </c>
      <c r="H9779" s="81">
        <v>299155.0</v>
      </c>
      <c r="I9779" s="81">
        <v>310000.0</v>
      </c>
      <c r="J9779" s="81">
        <v>299915.0</v>
      </c>
      <c r="K9779" s="81">
        <v>310000.0</v>
      </c>
      <c r="L9779" s="82">
        <v>0.07007837713231904</v>
      </c>
      <c r="N9779" s="83">
        <f t="shared" si="1"/>
        <v>0.07007837713</v>
      </c>
      <c r="O9779" s="83">
        <f t="shared" si="2"/>
        <v>0.07007837713</v>
      </c>
      <c r="Q9779" s="83">
        <f t="shared" si="3"/>
        <v>0.03498387097</v>
      </c>
      <c r="R9779" s="83">
        <f t="shared" si="4"/>
        <v>0.002451612903</v>
      </c>
      <c r="S9779" s="83" t="b">
        <f t="shared" si="5"/>
        <v>0</v>
      </c>
      <c r="T9779" s="72"/>
      <c r="U9779" s="72"/>
      <c r="V9779" s="72"/>
      <c r="W9779" s="72"/>
      <c r="X9779" s="72"/>
      <c r="Y9779" s="72"/>
      <c r="Z9779" s="72"/>
      <c r="AA9779" s="72"/>
      <c r="AB9779" s="72"/>
      <c r="AC9779" s="72"/>
      <c r="AD9779" s="72"/>
      <c r="AE9779" s="72"/>
      <c r="AF9779" s="72"/>
      <c r="AG9779" s="72"/>
      <c r="AH9779" s="72"/>
      <c r="AI9779" s="72"/>
      <c r="AJ9779" s="72"/>
      <c r="AK9779" s="72"/>
    </row>
    <row r="9780" ht="14.25" customHeight="1">
      <c r="A9780" s="78">
        <v>9777.0</v>
      </c>
      <c r="C9780" s="78" t="str">
        <f>VLOOKUP(G9780,[1]Macrodata_CCF!$A$3:$D$55,4,FALSE)</f>
        <v>#ERROR!</v>
      </c>
      <c r="E9780" s="79" t="str">
        <f>VLOOKUP(G9780,[1]Macrodata_CCF!$A$3:$B$55,2,FALSE)</f>
        <v>#ERROR!</v>
      </c>
      <c r="F9780" s="78">
        <v>0.0</v>
      </c>
      <c r="G9780" s="80">
        <v>46.0</v>
      </c>
      <c r="H9780" s="81">
        <v>716230.0</v>
      </c>
      <c r="I9780" s="81">
        <v>810000.0</v>
      </c>
      <c r="J9780" s="81">
        <v>734045.0</v>
      </c>
      <c r="K9780" s="81">
        <v>810000.0</v>
      </c>
      <c r="L9780" s="82">
        <v>0.1899861362909246</v>
      </c>
      <c r="N9780" s="83">
        <f t="shared" si="1"/>
        <v>0.1899861363</v>
      </c>
      <c r="O9780" s="83">
        <f t="shared" si="2"/>
        <v>0.1899861363</v>
      </c>
      <c r="Q9780" s="83">
        <f t="shared" si="3"/>
        <v>0.1157654321</v>
      </c>
      <c r="R9780" s="83">
        <f t="shared" si="4"/>
        <v>0.1899861363</v>
      </c>
      <c r="S9780" s="83" t="b">
        <f t="shared" si="5"/>
        <v>0</v>
      </c>
      <c r="T9780" s="72"/>
      <c r="U9780" s="72"/>
      <c r="V9780" s="72"/>
      <c r="W9780" s="72"/>
      <c r="X9780" s="72"/>
      <c r="Y9780" s="72"/>
      <c r="Z9780" s="72"/>
      <c r="AA9780" s="72"/>
      <c r="AB9780" s="72"/>
      <c r="AC9780" s="72"/>
      <c r="AD9780" s="72"/>
      <c r="AE9780" s="72"/>
      <c r="AF9780" s="72"/>
      <c r="AG9780" s="72"/>
      <c r="AH9780" s="72"/>
      <c r="AI9780" s="72"/>
      <c r="AJ9780" s="72"/>
      <c r="AK9780" s="72"/>
    </row>
    <row r="9781" ht="14.25" customHeight="1">
      <c r="A9781" s="78">
        <v>9778.0</v>
      </c>
      <c r="C9781" s="78" t="str">
        <f>VLOOKUP(G9781,[1]Macrodata_CCF!$A$3:$D$55,4,FALSE)</f>
        <v>#ERROR!</v>
      </c>
      <c r="E9781" s="79" t="str">
        <f>VLOOKUP(G9781,[1]Macrodata_CCF!$A$3:$B$55,2,FALSE)</f>
        <v>#ERROR!</v>
      </c>
      <c r="F9781" s="78">
        <v>0.0</v>
      </c>
      <c r="G9781" s="80">
        <v>4.0</v>
      </c>
      <c r="H9781" s="81">
        <v>734705.0</v>
      </c>
      <c r="I9781" s="81">
        <v>890000.0</v>
      </c>
      <c r="J9781" s="81">
        <v>784400.0</v>
      </c>
      <c r="K9781" s="81">
        <v>890000.0</v>
      </c>
      <c r="L9781" s="82">
        <v>0.3200038636144113</v>
      </c>
      <c r="N9781" s="83">
        <f t="shared" si="1"/>
        <v>0.3200038636</v>
      </c>
      <c r="O9781" s="83">
        <f t="shared" si="2"/>
        <v>0.3200038636</v>
      </c>
      <c r="Q9781" s="83">
        <f t="shared" si="3"/>
        <v>0.174488764</v>
      </c>
      <c r="R9781" s="83">
        <f t="shared" si="4"/>
        <v>0.3200038636</v>
      </c>
      <c r="S9781" s="83" t="b">
        <f t="shared" si="5"/>
        <v>0</v>
      </c>
      <c r="T9781" s="72"/>
      <c r="U9781" s="72"/>
      <c r="V9781" s="72"/>
      <c r="W9781" s="72"/>
      <c r="X9781" s="72"/>
      <c r="Y9781" s="72"/>
      <c r="Z9781" s="72"/>
      <c r="AA9781" s="72"/>
      <c r="AB9781" s="72"/>
      <c r="AC9781" s="72"/>
      <c r="AD9781" s="72"/>
      <c r="AE9781" s="72"/>
      <c r="AF9781" s="72"/>
      <c r="AG9781" s="72"/>
      <c r="AH9781" s="72"/>
      <c r="AI9781" s="72"/>
      <c r="AJ9781" s="72"/>
      <c r="AK9781" s="72"/>
    </row>
    <row r="9782" ht="14.25" customHeight="1">
      <c r="A9782" s="78">
        <v>9779.0</v>
      </c>
      <c r="C9782" s="78" t="str">
        <f>VLOOKUP(G9782,[1]Macrodata_CCF!$A$3:$D$55,4,FALSE)</f>
        <v>#ERROR!</v>
      </c>
      <c r="E9782" s="79" t="str">
        <f>VLOOKUP(G9782,[1]Macrodata_CCF!$A$3:$B$55,2,FALSE)</f>
        <v>#ERROR!</v>
      </c>
      <c r="F9782" s="78">
        <v>0.0</v>
      </c>
      <c r="G9782" s="80">
        <v>8.0</v>
      </c>
      <c r="H9782" s="81">
        <v>387515.0</v>
      </c>
      <c r="I9782" s="81">
        <v>670000.0</v>
      </c>
      <c r="J9782" s="81">
        <v>494860.0</v>
      </c>
      <c r="K9782" s="81">
        <v>670000.0</v>
      </c>
      <c r="L9782" s="82">
        <v>0.3800024780076818</v>
      </c>
      <c r="N9782" s="83">
        <f t="shared" si="1"/>
        <v>0.380002478</v>
      </c>
      <c r="O9782" s="83">
        <f t="shared" si="2"/>
        <v>0.380002478</v>
      </c>
      <c r="Q9782" s="83">
        <f t="shared" si="3"/>
        <v>0.421619403</v>
      </c>
      <c r="R9782" s="83">
        <f t="shared" si="4"/>
        <v>0.380002478</v>
      </c>
      <c r="S9782" s="83" t="b">
        <f t="shared" si="5"/>
        <v>0</v>
      </c>
      <c r="T9782" s="72"/>
      <c r="U9782" s="72"/>
      <c r="V9782" s="72"/>
      <c r="W9782" s="72"/>
      <c r="X9782" s="72"/>
      <c r="Y9782" s="72"/>
      <c r="Z9782" s="72"/>
      <c r="AA9782" s="72"/>
      <c r="AB9782" s="72"/>
      <c r="AC9782" s="72"/>
      <c r="AD9782" s="72"/>
      <c r="AE9782" s="72"/>
      <c r="AF9782" s="72"/>
      <c r="AG9782" s="72"/>
      <c r="AH9782" s="72"/>
      <c r="AI9782" s="72"/>
      <c r="AJ9782" s="72"/>
      <c r="AK9782" s="72"/>
    </row>
    <row r="9783" ht="14.25" customHeight="1">
      <c r="A9783" s="78">
        <v>9780.0</v>
      </c>
      <c r="C9783" s="78" t="str">
        <f>VLOOKUP(G9783,[1]Macrodata_CCF!$A$3:$D$55,4,FALSE)</f>
        <v>#ERROR!</v>
      </c>
      <c r="E9783" s="79" t="str">
        <f>VLOOKUP(G9783,[1]Macrodata_CCF!$A$3:$B$55,2,FALSE)</f>
        <v>#ERROR!</v>
      </c>
      <c r="F9783" s="78">
        <v>0.0</v>
      </c>
      <c r="G9783" s="80">
        <v>19.0</v>
      </c>
      <c r="H9783" s="81">
        <v>0.0</v>
      </c>
      <c r="I9783" s="81">
        <v>420000.0</v>
      </c>
      <c r="J9783" s="81">
        <v>75600.0</v>
      </c>
      <c r="K9783" s="81">
        <v>420000.0</v>
      </c>
      <c r="L9783" s="82">
        <v>0.18</v>
      </c>
      <c r="N9783" s="83">
        <f t="shared" si="1"/>
        <v>0.18</v>
      </c>
      <c r="O9783" s="83">
        <f t="shared" si="2"/>
        <v>0.18</v>
      </c>
      <c r="Q9783" s="83">
        <f t="shared" si="3"/>
        <v>1</v>
      </c>
      <c r="R9783" s="83">
        <f t="shared" si="4"/>
        <v>0.18</v>
      </c>
      <c r="S9783" s="83" t="b">
        <f t="shared" si="5"/>
        <v>0</v>
      </c>
      <c r="T9783" s="72"/>
      <c r="U9783" s="72"/>
      <c r="V9783" s="72"/>
      <c r="W9783" s="72"/>
      <c r="X9783" s="72"/>
      <c r="Y9783" s="72"/>
      <c r="Z9783" s="72"/>
      <c r="AA9783" s="72"/>
      <c r="AB9783" s="72"/>
      <c r="AC9783" s="72"/>
      <c r="AD9783" s="72"/>
      <c r="AE9783" s="72"/>
      <c r="AF9783" s="72"/>
      <c r="AG9783" s="72"/>
      <c r="AH9783" s="72"/>
      <c r="AI9783" s="72"/>
      <c r="AJ9783" s="72"/>
      <c r="AK9783" s="72"/>
    </row>
    <row r="9784" ht="14.25" customHeight="1">
      <c r="A9784" s="78">
        <v>9781.0</v>
      </c>
      <c r="C9784" s="78" t="str">
        <f>VLOOKUP(G9784,[1]Macrodata_CCF!$A$3:$D$55,4,FALSE)</f>
        <v>#ERROR!</v>
      </c>
      <c r="E9784" s="79" t="str">
        <f>VLOOKUP(G9784,[1]Macrodata_CCF!$A$3:$B$55,2,FALSE)</f>
        <v>#ERROR!</v>
      </c>
      <c r="F9784" s="78">
        <v>0.0</v>
      </c>
      <c r="G9784" s="80">
        <v>50.0</v>
      </c>
      <c r="H9784" s="81">
        <v>159040.0</v>
      </c>
      <c r="I9784" s="81">
        <v>410000.0</v>
      </c>
      <c r="J9784" s="81">
        <v>179115.0</v>
      </c>
      <c r="K9784" s="81">
        <v>410000.0</v>
      </c>
      <c r="L9784" s="82">
        <v>0.07999282754223781</v>
      </c>
      <c r="N9784" s="83">
        <f t="shared" si="1"/>
        <v>0.07999282754</v>
      </c>
      <c r="O9784" s="83">
        <f t="shared" si="2"/>
        <v>0.07999282754</v>
      </c>
      <c r="Q9784" s="83">
        <f t="shared" si="3"/>
        <v>0.612097561</v>
      </c>
      <c r="R9784" s="83">
        <f t="shared" si="4"/>
        <v>0.07999282754</v>
      </c>
      <c r="S9784" s="83" t="b">
        <f t="shared" si="5"/>
        <v>0</v>
      </c>
      <c r="T9784" s="72"/>
      <c r="U9784" s="72"/>
      <c r="V9784" s="72"/>
      <c r="W9784" s="72"/>
      <c r="X9784" s="72"/>
      <c r="Y9784" s="72"/>
      <c r="Z9784" s="72"/>
      <c r="AA9784" s="72"/>
      <c r="AB9784" s="72"/>
      <c r="AC9784" s="72"/>
      <c r="AD9784" s="72"/>
      <c r="AE9784" s="72"/>
      <c r="AF9784" s="72"/>
      <c r="AG9784" s="72"/>
      <c r="AH9784" s="72"/>
      <c r="AI9784" s="72"/>
      <c r="AJ9784" s="72"/>
      <c r="AK9784" s="72"/>
    </row>
    <row r="9785" ht="14.25" customHeight="1">
      <c r="A9785" s="78">
        <v>9782.0</v>
      </c>
      <c r="C9785" s="78" t="str">
        <f>VLOOKUP(G9785,[1]Macrodata_CCF!$A$3:$D$55,4,FALSE)</f>
        <v>#ERROR!</v>
      </c>
      <c r="E9785" s="79" t="str">
        <f>VLOOKUP(G9785,[1]Macrodata_CCF!$A$3:$B$55,2,FALSE)</f>
        <v>#ERROR!</v>
      </c>
      <c r="F9785" s="78">
        <v>0.0</v>
      </c>
      <c r="G9785" s="80">
        <v>1.0</v>
      </c>
      <c r="H9785" s="81">
        <v>886315.0</v>
      </c>
      <c r="I9785" s="81">
        <v>930000.0</v>
      </c>
      <c r="J9785" s="81">
        <v>903790.0</v>
      </c>
      <c r="K9785" s="81">
        <v>930000.0</v>
      </c>
      <c r="L9785" s="82">
        <v>0.4000228911525695</v>
      </c>
      <c r="N9785" s="83">
        <f t="shared" si="1"/>
        <v>0.4000228912</v>
      </c>
      <c r="O9785" s="83">
        <f t="shared" si="2"/>
        <v>0.4000228912</v>
      </c>
      <c r="Q9785" s="83">
        <f t="shared" si="3"/>
        <v>0.04697311828</v>
      </c>
      <c r="R9785" s="83">
        <f t="shared" si="4"/>
        <v>0.01879032258</v>
      </c>
      <c r="S9785" s="83" t="b">
        <f t="shared" si="5"/>
        <v>0</v>
      </c>
      <c r="T9785" s="72"/>
      <c r="U9785" s="72"/>
      <c r="V9785" s="72"/>
      <c r="W9785" s="72"/>
      <c r="X9785" s="72"/>
      <c r="Y9785" s="72"/>
      <c r="Z9785" s="72"/>
      <c r="AA9785" s="72"/>
      <c r="AB9785" s="72"/>
      <c r="AC9785" s="72"/>
      <c r="AD9785" s="72"/>
      <c r="AE9785" s="72"/>
      <c r="AF9785" s="72"/>
      <c r="AG9785" s="72"/>
      <c r="AH9785" s="72"/>
      <c r="AI9785" s="72"/>
      <c r="AJ9785" s="72"/>
      <c r="AK9785" s="72"/>
    </row>
    <row r="9786" ht="14.25" customHeight="1">
      <c r="A9786" s="78">
        <v>9783.0</v>
      </c>
      <c r="C9786" s="78" t="str">
        <f>VLOOKUP(G9786,[1]Macrodata_CCF!$A$3:$D$55,4,FALSE)</f>
        <v>#ERROR!</v>
      </c>
      <c r="E9786" s="79" t="str">
        <f>VLOOKUP(G9786,[1]Macrodata_CCF!$A$3:$B$55,2,FALSE)</f>
        <v>#ERROR!</v>
      </c>
      <c r="F9786" s="78">
        <v>0.0</v>
      </c>
      <c r="G9786" s="80">
        <v>30.0</v>
      </c>
      <c r="H9786" s="81">
        <v>94365.0</v>
      </c>
      <c r="I9786" s="81">
        <v>710000.0</v>
      </c>
      <c r="J9786" s="81">
        <v>1375980.0</v>
      </c>
      <c r="K9786" s="81">
        <v>1349000.0</v>
      </c>
      <c r="L9786" s="82">
        <v>2.08177735183997</v>
      </c>
      <c r="N9786" s="83">
        <f t="shared" si="1"/>
        <v>2.081777352</v>
      </c>
      <c r="O9786" s="83">
        <f t="shared" si="2"/>
        <v>1</v>
      </c>
      <c r="Q9786" s="83">
        <f t="shared" si="3"/>
        <v>0.8670915493</v>
      </c>
      <c r="R9786" s="83">
        <f t="shared" si="4"/>
        <v>2.081777352</v>
      </c>
      <c r="S9786" s="83" t="b">
        <f t="shared" si="5"/>
        <v>0</v>
      </c>
      <c r="T9786" s="72"/>
      <c r="U9786" s="72"/>
      <c r="V9786" s="72"/>
      <c r="W9786" s="72"/>
      <c r="X9786" s="72"/>
      <c r="Y9786" s="72"/>
      <c r="Z9786" s="72"/>
      <c r="AA9786" s="72"/>
      <c r="AB9786" s="72"/>
      <c r="AC9786" s="72"/>
      <c r="AD9786" s="72"/>
      <c r="AE9786" s="72"/>
      <c r="AF9786" s="72"/>
      <c r="AG9786" s="72"/>
      <c r="AH9786" s="72"/>
      <c r="AI9786" s="72"/>
      <c r="AJ9786" s="72"/>
      <c r="AK9786" s="72"/>
    </row>
    <row r="9787" ht="14.25" customHeight="1">
      <c r="A9787" s="78">
        <v>9784.0</v>
      </c>
      <c r="C9787" s="78" t="str">
        <f>VLOOKUP(G9787,[1]Macrodata_CCF!$A$3:$D$55,4,FALSE)</f>
        <v>#ERROR!</v>
      </c>
      <c r="E9787" s="79" t="str">
        <f>VLOOKUP(G9787,[1]Macrodata_CCF!$A$3:$B$55,2,FALSE)</f>
        <v>#ERROR!</v>
      </c>
      <c r="F9787" s="78">
        <v>0.0</v>
      </c>
      <c r="G9787" s="80">
        <v>37.0</v>
      </c>
      <c r="H9787" s="81">
        <v>96725.0</v>
      </c>
      <c r="I9787" s="81">
        <v>100000.0</v>
      </c>
      <c r="J9787" s="81">
        <v>96855.0</v>
      </c>
      <c r="K9787" s="81">
        <v>100000.0</v>
      </c>
      <c r="L9787" s="82">
        <v>0.03969465648854962</v>
      </c>
      <c r="N9787" s="83">
        <f t="shared" si="1"/>
        <v>0.03969465649</v>
      </c>
      <c r="O9787" s="83">
        <f t="shared" si="2"/>
        <v>0.03969465649</v>
      </c>
      <c r="Q9787" s="83">
        <f t="shared" si="3"/>
        <v>0.03275</v>
      </c>
      <c r="R9787" s="83">
        <f t="shared" si="4"/>
        <v>0.0013</v>
      </c>
      <c r="S9787" s="83" t="b">
        <f t="shared" si="5"/>
        <v>0</v>
      </c>
      <c r="T9787" s="72"/>
      <c r="U9787" s="72"/>
      <c r="V9787" s="72"/>
      <c r="W9787" s="72"/>
      <c r="X9787" s="72"/>
      <c r="Y9787" s="72"/>
      <c r="Z9787" s="72"/>
      <c r="AA9787" s="72"/>
      <c r="AB9787" s="72"/>
      <c r="AC9787" s="72"/>
      <c r="AD9787" s="72"/>
      <c r="AE9787" s="72"/>
      <c r="AF9787" s="72"/>
      <c r="AG9787" s="72"/>
      <c r="AH9787" s="72"/>
      <c r="AI9787" s="72"/>
      <c r="AJ9787" s="72"/>
      <c r="AK9787" s="72"/>
    </row>
    <row r="9788" ht="14.25" customHeight="1">
      <c r="A9788" s="78">
        <v>9785.0</v>
      </c>
      <c r="C9788" s="78" t="str">
        <f>VLOOKUP(G9788,[1]Macrodata_CCF!$A$3:$D$55,4,FALSE)</f>
        <v>#ERROR!</v>
      </c>
      <c r="E9788" s="79" t="str">
        <f>VLOOKUP(G9788,[1]Macrodata_CCF!$A$3:$B$55,2,FALSE)</f>
        <v>#ERROR!</v>
      </c>
      <c r="F9788" s="78">
        <v>0.0</v>
      </c>
      <c r="G9788" s="80">
        <v>41.0</v>
      </c>
      <c r="H9788" s="81">
        <v>0.0</v>
      </c>
      <c r="I9788" s="81">
        <v>360000.0</v>
      </c>
      <c r="J9788" s="81">
        <v>118800.0</v>
      </c>
      <c r="K9788" s="81">
        <v>360000.0</v>
      </c>
      <c r="L9788" s="82">
        <v>0.33</v>
      </c>
      <c r="N9788" s="83">
        <f t="shared" si="1"/>
        <v>0.33</v>
      </c>
      <c r="O9788" s="83">
        <f t="shared" si="2"/>
        <v>0.33</v>
      </c>
      <c r="Q9788" s="83">
        <f t="shared" si="3"/>
        <v>1</v>
      </c>
      <c r="R9788" s="83">
        <f t="shared" si="4"/>
        <v>0.33</v>
      </c>
      <c r="S9788" s="83" t="b">
        <f t="shared" si="5"/>
        <v>0</v>
      </c>
      <c r="T9788" s="72"/>
      <c r="U9788" s="72"/>
      <c r="V9788" s="72"/>
      <c r="W9788" s="72"/>
      <c r="X9788" s="72"/>
      <c r="Y9788" s="72"/>
      <c r="Z9788" s="72"/>
      <c r="AA9788" s="72"/>
      <c r="AB9788" s="72"/>
      <c r="AC9788" s="72"/>
      <c r="AD9788" s="72"/>
      <c r="AE9788" s="72"/>
      <c r="AF9788" s="72"/>
      <c r="AG9788" s="72"/>
      <c r="AH9788" s="72"/>
      <c r="AI9788" s="72"/>
      <c r="AJ9788" s="72"/>
      <c r="AK9788" s="72"/>
    </row>
    <row r="9789" ht="14.25" customHeight="1">
      <c r="A9789" s="78">
        <v>9786.0</v>
      </c>
      <c r="C9789" s="78" t="str">
        <f>VLOOKUP(G9789,[1]Macrodata_CCF!$A$3:$D$55,4,FALSE)</f>
        <v>#ERROR!</v>
      </c>
      <c r="E9789" s="79" t="str">
        <f>VLOOKUP(G9789,[1]Macrodata_CCF!$A$3:$B$55,2,FALSE)</f>
        <v>#ERROR!</v>
      </c>
      <c r="F9789" s="78">
        <v>0.0</v>
      </c>
      <c r="G9789" s="80">
        <v>27.0</v>
      </c>
      <c r="H9789" s="81">
        <v>357585.0</v>
      </c>
      <c r="I9789" s="81">
        <v>600000.0</v>
      </c>
      <c r="J9789" s="81">
        <v>403645.0</v>
      </c>
      <c r="K9789" s="81">
        <v>600000.0</v>
      </c>
      <c r="L9789" s="82">
        <v>0.1900047439308624</v>
      </c>
      <c r="N9789" s="83">
        <f t="shared" si="1"/>
        <v>0.1900047439</v>
      </c>
      <c r="O9789" s="83">
        <f t="shared" si="2"/>
        <v>0.1900047439</v>
      </c>
      <c r="Q9789" s="83">
        <f t="shared" si="3"/>
        <v>0.404025</v>
      </c>
      <c r="R9789" s="83">
        <f t="shared" si="4"/>
        <v>0.1900047439</v>
      </c>
      <c r="S9789" s="83" t="b">
        <f t="shared" si="5"/>
        <v>0</v>
      </c>
      <c r="T9789" s="72"/>
      <c r="U9789" s="72"/>
      <c r="V9789" s="72"/>
      <c r="W9789" s="72"/>
      <c r="X9789" s="72"/>
      <c r="Y9789" s="72"/>
      <c r="Z9789" s="72"/>
      <c r="AA9789" s="72"/>
      <c r="AB9789" s="72"/>
      <c r="AC9789" s="72"/>
      <c r="AD9789" s="72"/>
      <c r="AE9789" s="72"/>
      <c r="AF9789" s="72"/>
      <c r="AG9789" s="72"/>
      <c r="AH9789" s="72"/>
      <c r="AI9789" s="72"/>
      <c r="AJ9789" s="72"/>
      <c r="AK9789" s="72"/>
    </row>
    <row r="9790" ht="14.25" customHeight="1">
      <c r="A9790" s="78">
        <v>9787.0</v>
      </c>
      <c r="C9790" s="78" t="str">
        <f>VLOOKUP(G9790,[1]Macrodata_CCF!$A$3:$D$55,4,FALSE)</f>
        <v>#ERROR!</v>
      </c>
      <c r="E9790" s="79" t="str">
        <f>VLOOKUP(G9790,[1]Macrodata_CCF!$A$3:$B$55,2,FALSE)</f>
        <v>#ERROR!</v>
      </c>
      <c r="F9790" s="78">
        <v>0.0</v>
      </c>
      <c r="G9790" s="80">
        <v>41.0</v>
      </c>
      <c r="H9790" s="81">
        <v>26770.0</v>
      </c>
      <c r="I9790" s="81">
        <v>40000.0</v>
      </c>
      <c r="J9790" s="81">
        <v>40800.0</v>
      </c>
      <c r="K9790" s="81">
        <v>40000.0</v>
      </c>
      <c r="L9790" s="82">
        <v>1.060468631897203</v>
      </c>
      <c r="N9790" s="83">
        <f t="shared" si="1"/>
        <v>1.060468632</v>
      </c>
      <c r="O9790" s="83">
        <f t="shared" si="2"/>
        <v>1</v>
      </c>
      <c r="Q9790" s="83">
        <f t="shared" si="3"/>
        <v>0.33075</v>
      </c>
      <c r="R9790" s="83">
        <f t="shared" si="4"/>
        <v>1.060468632</v>
      </c>
      <c r="S9790" s="83" t="b">
        <f t="shared" si="5"/>
        <v>0</v>
      </c>
      <c r="T9790" s="72"/>
      <c r="U9790" s="72"/>
      <c r="V9790" s="72"/>
      <c r="W9790" s="72"/>
      <c r="X9790" s="72"/>
      <c r="Y9790" s="72"/>
      <c r="Z9790" s="72"/>
      <c r="AA9790" s="72"/>
      <c r="AB9790" s="72"/>
      <c r="AC9790" s="72"/>
      <c r="AD9790" s="72"/>
      <c r="AE9790" s="72"/>
      <c r="AF9790" s="72"/>
      <c r="AG9790" s="72"/>
      <c r="AH9790" s="72"/>
      <c r="AI9790" s="72"/>
      <c r="AJ9790" s="72"/>
      <c r="AK9790" s="72"/>
    </row>
    <row r="9791" ht="14.25" customHeight="1">
      <c r="A9791" s="78">
        <v>9788.0</v>
      </c>
      <c r="C9791" s="78" t="str">
        <f>VLOOKUP(G9791,[1]Macrodata_CCF!$A$3:$D$55,4,FALSE)</f>
        <v>#ERROR!</v>
      </c>
      <c r="E9791" s="79" t="str">
        <f>VLOOKUP(G9791,[1]Macrodata_CCF!$A$3:$B$55,2,FALSE)</f>
        <v>#ERROR!</v>
      </c>
      <c r="F9791" s="78">
        <v>1.0</v>
      </c>
      <c r="G9791" s="80">
        <v>17.0</v>
      </c>
      <c r="H9791" s="81">
        <v>42945.0</v>
      </c>
      <c r="I9791" s="81">
        <v>110000.0</v>
      </c>
      <c r="J9791" s="81">
        <v>74460.0</v>
      </c>
      <c r="K9791" s="81">
        <v>110000.0</v>
      </c>
      <c r="L9791" s="82">
        <v>0.4699873238386399</v>
      </c>
      <c r="N9791" s="83">
        <f t="shared" si="1"/>
        <v>0.4699873238</v>
      </c>
      <c r="O9791" s="83">
        <f t="shared" si="2"/>
        <v>0.4699873238</v>
      </c>
      <c r="Q9791" s="83">
        <f t="shared" si="3"/>
        <v>0.6095909091</v>
      </c>
      <c r="R9791" s="83">
        <f t="shared" si="4"/>
        <v>0.4699873238</v>
      </c>
      <c r="S9791" s="83" t="b">
        <f t="shared" si="5"/>
        <v>0</v>
      </c>
      <c r="T9791" s="72"/>
      <c r="U9791" s="72"/>
      <c r="V9791" s="72"/>
      <c r="W9791" s="72"/>
      <c r="X9791" s="72"/>
      <c r="Y9791" s="72"/>
      <c r="Z9791" s="72"/>
      <c r="AA9791" s="72"/>
      <c r="AB9791" s="72"/>
      <c r="AC9791" s="72"/>
      <c r="AD9791" s="72"/>
      <c r="AE9791" s="72"/>
      <c r="AF9791" s="72"/>
      <c r="AG9791" s="72"/>
      <c r="AH9791" s="72"/>
      <c r="AI9791" s="72"/>
      <c r="AJ9791" s="72"/>
      <c r="AK9791" s="72"/>
    </row>
    <row r="9792" ht="14.25" customHeight="1">
      <c r="A9792" s="78">
        <v>9789.0</v>
      </c>
      <c r="C9792" s="78" t="str">
        <f>VLOOKUP(G9792,[1]Macrodata_CCF!$A$3:$D$55,4,FALSE)</f>
        <v>#ERROR!</v>
      </c>
      <c r="E9792" s="79" t="str">
        <f>VLOOKUP(G9792,[1]Macrodata_CCF!$A$3:$B$55,2,FALSE)</f>
        <v>#ERROR!</v>
      </c>
      <c r="F9792" s="78">
        <v>0.0</v>
      </c>
      <c r="G9792" s="80">
        <v>50.0</v>
      </c>
      <c r="H9792" s="81">
        <v>781500.0</v>
      </c>
      <c r="I9792" s="81">
        <v>950000.0</v>
      </c>
      <c r="J9792" s="81">
        <v>1354400.0</v>
      </c>
      <c r="K9792" s="81">
        <v>1520000.0</v>
      </c>
      <c r="L9792" s="82">
        <v>3.4</v>
      </c>
      <c r="N9792" s="83">
        <f t="shared" si="1"/>
        <v>3.4</v>
      </c>
      <c r="O9792" s="83">
        <f t="shared" si="2"/>
        <v>1</v>
      </c>
      <c r="Q9792" s="83">
        <f t="shared" si="3"/>
        <v>0.1773684211</v>
      </c>
      <c r="R9792" s="83">
        <f t="shared" si="4"/>
        <v>3.4</v>
      </c>
      <c r="S9792" s="83" t="b">
        <f t="shared" si="5"/>
        <v>0</v>
      </c>
      <c r="T9792" s="72"/>
      <c r="U9792" s="72"/>
      <c r="V9792" s="72"/>
      <c r="W9792" s="72"/>
      <c r="X9792" s="72"/>
      <c r="Y9792" s="72"/>
      <c r="Z9792" s="72"/>
      <c r="AA9792" s="72"/>
      <c r="AB9792" s="72"/>
      <c r="AC9792" s="72"/>
      <c r="AD9792" s="72"/>
      <c r="AE9792" s="72"/>
      <c r="AF9792" s="72"/>
      <c r="AG9792" s="72"/>
      <c r="AH9792" s="72"/>
      <c r="AI9792" s="72"/>
      <c r="AJ9792" s="72"/>
      <c r="AK9792" s="72"/>
    </row>
    <row r="9793" ht="14.25" customHeight="1">
      <c r="A9793" s="78">
        <v>9790.0</v>
      </c>
      <c r="C9793" s="78" t="str">
        <f>VLOOKUP(G9793,[1]Macrodata_CCF!$A$3:$D$55,4,FALSE)</f>
        <v>#ERROR!</v>
      </c>
      <c r="E9793" s="79" t="str">
        <f>VLOOKUP(G9793,[1]Macrodata_CCF!$A$3:$B$55,2,FALSE)</f>
        <v>#ERROR!</v>
      </c>
      <c r="F9793" s="78">
        <v>0.0</v>
      </c>
      <c r="G9793" s="80">
        <v>51.0</v>
      </c>
      <c r="H9793" s="81">
        <v>326290.0</v>
      </c>
      <c r="I9793" s="81">
        <v>790000.0</v>
      </c>
      <c r="J9793" s="81">
        <v>340200.0</v>
      </c>
      <c r="K9793" s="81">
        <v>790000.0</v>
      </c>
      <c r="L9793" s="82">
        <v>0.02999719652368937</v>
      </c>
      <c r="N9793" s="83">
        <f t="shared" si="1"/>
        <v>0.02999719652</v>
      </c>
      <c r="O9793" s="83">
        <f t="shared" si="2"/>
        <v>0.02999719652</v>
      </c>
      <c r="Q9793" s="83">
        <f t="shared" si="3"/>
        <v>0.5869746835</v>
      </c>
      <c r="R9793" s="83">
        <f t="shared" si="4"/>
        <v>0.02999719652</v>
      </c>
      <c r="S9793" s="83" t="b">
        <f t="shared" si="5"/>
        <v>0</v>
      </c>
      <c r="T9793" s="72"/>
      <c r="U9793" s="72"/>
      <c r="V9793" s="72"/>
      <c r="W9793" s="72"/>
      <c r="X9793" s="72"/>
      <c r="Y9793" s="72"/>
      <c r="Z9793" s="72"/>
      <c r="AA9793" s="72"/>
      <c r="AB9793" s="72"/>
      <c r="AC9793" s="72"/>
      <c r="AD9793" s="72"/>
      <c r="AE9793" s="72"/>
      <c r="AF9793" s="72"/>
      <c r="AG9793" s="72"/>
      <c r="AH9793" s="72"/>
      <c r="AI9793" s="72"/>
      <c r="AJ9793" s="72"/>
      <c r="AK9793" s="72"/>
    </row>
    <row r="9794" ht="14.25" customHeight="1">
      <c r="A9794" s="78">
        <v>9791.0</v>
      </c>
      <c r="C9794" s="78" t="str">
        <f>VLOOKUP(G9794,[1]Macrodata_CCF!$A$3:$D$55,4,FALSE)</f>
        <v>#ERROR!</v>
      </c>
      <c r="E9794" s="79" t="str">
        <f>VLOOKUP(G9794,[1]Macrodata_CCF!$A$3:$B$55,2,FALSE)</f>
        <v>#ERROR!</v>
      </c>
      <c r="F9794" s="78">
        <v>0.0</v>
      </c>
      <c r="G9794" s="80">
        <v>20.0</v>
      </c>
      <c r="H9794" s="81">
        <v>63250.0</v>
      </c>
      <c r="I9794" s="81">
        <v>110000.0</v>
      </c>
      <c r="J9794" s="81">
        <v>70265.0</v>
      </c>
      <c r="K9794" s="81">
        <v>110000.0</v>
      </c>
      <c r="L9794" s="82">
        <v>0.1500534759358289</v>
      </c>
      <c r="N9794" s="83">
        <f t="shared" si="1"/>
        <v>0.1500534759</v>
      </c>
      <c r="O9794" s="83">
        <f t="shared" si="2"/>
        <v>0.1500534759</v>
      </c>
      <c r="Q9794" s="83">
        <f t="shared" si="3"/>
        <v>0.425</v>
      </c>
      <c r="R9794" s="83">
        <f t="shared" si="4"/>
        <v>0.1500534759</v>
      </c>
      <c r="S9794" s="83" t="b">
        <f t="shared" si="5"/>
        <v>0</v>
      </c>
      <c r="T9794" s="72"/>
      <c r="U9794" s="72"/>
      <c r="V9794" s="72"/>
      <c r="W9794" s="72"/>
      <c r="X9794" s="72"/>
      <c r="Y9794" s="72"/>
      <c r="Z9794" s="72"/>
      <c r="AA9794" s="72"/>
      <c r="AB9794" s="72"/>
      <c r="AC9794" s="72"/>
      <c r="AD9794" s="72"/>
      <c r="AE9794" s="72"/>
      <c r="AF9794" s="72"/>
      <c r="AG9794" s="72"/>
      <c r="AH9794" s="72"/>
      <c r="AI9794" s="72"/>
      <c r="AJ9794" s="72"/>
      <c r="AK9794" s="72"/>
    </row>
    <row r="9795" ht="14.25" customHeight="1">
      <c r="A9795" s="78">
        <v>9792.0</v>
      </c>
      <c r="C9795" s="78" t="str">
        <f>VLOOKUP(G9795,[1]Macrodata_CCF!$A$3:$D$55,4,FALSE)</f>
        <v>#ERROR!</v>
      </c>
      <c r="E9795" s="79" t="str">
        <f>VLOOKUP(G9795,[1]Macrodata_CCF!$A$3:$B$55,2,FALSE)</f>
        <v>#ERROR!</v>
      </c>
      <c r="F9795" s="78">
        <v>0.0</v>
      </c>
      <c r="G9795" s="80">
        <v>48.0</v>
      </c>
      <c r="H9795" s="81">
        <v>169200.0</v>
      </c>
      <c r="I9795" s="81">
        <v>780000.0</v>
      </c>
      <c r="J9795" s="81">
        <v>273035.0</v>
      </c>
      <c r="K9795" s="81">
        <v>1092000.0</v>
      </c>
      <c r="L9795" s="82">
        <v>0.1699983628028815</v>
      </c>
      <c r="N9795" s="83">
        <f t="shared" si="1"/>
        <v>0.1699983628</v>
      </c>
      <c r="O9795" s="83">
        <f t="shared" si="2"/>
        <v>0.1699983628</v>
      </c>
      <c r="Q9795" s="83">
        <f t="shared" si="3"/>
        <v>0.7830769231</v>
      </c>
      <c r="R9795" s="83">
        <f t="shared" si="4"/>
        <v>0.1699983628</v>
      </c>
      <c r="S9795" s="83" t="b">
        <f t="shared" si="5"/>
        <v>0</v>
      </c>
      <c r="T9795" s="72"/>
      <c r="U9795" s="72"/>
      <c r="V9795" s="72"/>
      <c r="W9795" s="72"/>
      <c r="X9795" s="72"/>
      <c r="Y9795" s="72"/>
      <c r="Z9795" s="72"/>
      <c r="AA9795" s="72"/>
      <c r="AB9795" s="72"/>
      <c r="AC9795" s="72"/>
      <c r="AD9795" s="72"/>
      <c r="AE9795" s="72"/>
      <c r="AF9795" s="72"/>
      <c r="AG9795" s="72"/>
      <c r="AH9795" s="72"/>
      <c r="AI9795" s="72"/>
      <c r="AJ9795" s="72"/>
      <c r="AK9795" s="72"/>
    </row>
    <row r="9796" ht="14.25" customHeight="1">
      <c r="A9796" s="78">
        <v>9793.0</v>
      </c>
      <c r="C9796" s="78" t="str">
        <f>VLOOKUP(G9796,[1]Macrodata_CCF!$A$3:$D$55,4,FALSE)</f>
        <v>#ERROR!</v>
      </c>
      <c r="E9796" s="79" t="str">
        <f>VLOOKUP(G9796,[1]Macrodata_CCF!$A$3:$B$55,2,FALSE)</f>
        <v>#ERROR!</v>
      </c>
      <c r="F9796" s="78">
        <v>0.0</v>
      </c>
      <c r="G9796" s="80">
        <v>17.0</v>
      </c>
      <c r="H9796" s="81">
        <v>14540.0</v>
      </c>
      <c r="I9796" s="81">
        <v>230000.0</v>
      </c>
      <c r="J9796" s="81">
        <v>234600.0</v>
      </c>
      <c r="K9796" s="81">
        <v>230000.0</v>
      </c>
      <c r="L9796" s="82">
        <v>1.021349670472478</v>
      </c>
      <c r="N9796" s="83">
        <f t="shared" si="1"/>
        <v>1.02134967</v>
      </c>
      <c r="O9796" s="83">
        <f t="shared" si="2"/>
        <v>1</v>
      </c>
      <c r="Q9796" s="83">
        <f t="shared" si="3"/>
        <v>0.9367826087</v>
      </c>
      <c r="R9796" s="83">
        <f t="shared" si="4"/>
        <v>1.02134967</v>
      </c>
      <c r="S9796" s="83" t="b">
        <f t="shared" si="5"/>
        <v>0</v>
      </c>
      <c r="T9796" s="72"/>
      <c r="U9796" s="72"/>
      <c r="V9796" s="72"/>
      <c r="W9796" s="72"/>
      <c r="X9796" s="72"/>
      <c r="Y9796" s="72"/>
      <c r="Z9796" s="72"/>
      <c r="AA9796" s="72"/>
      <c r="AB9796" s="72"/>
      <c r="AC9796" s="72"/>
      <c r="AD9796" s="72"/>
      <c r="AE9796" s="72"/>
      <c r="AF9796" s="72"/>
      <c r="AG9796" s="72"/>
      <c r="AH9796" s="72"/>
      <c r="AI9796" s="72"/>
      <c r="AJ9796" s="72"/>
      <c r="AK9796" s="72"/>
    </row>
    <row r="9797" ht="14.25" customHeight="1">
      <c r="A9797" s="78">
        <v>9794.0</v>
      </c>
      <c r="C9797" s="78" t="str">
        <f>VLOOKUP(G9797,[1]Macrodata_CCF!$A$3:$D$55,4,FALSE)</f>
        <v>#ERROR!</v>
      </c>
      <c r="E9797" s="79" t="str">
        <f>VLOOKUP(G9797,[1]Macrodata_CCF!$A$3:$B$55,2,FALSE)</f>
        <v>#ERROR!</v>
      </c>
      <c r="F9797" s="78">
        <v>0.0</v>
      </c>
      <c r="G9797" s="80">
        <v>16.0</v>
      </c>
      <c r="H9797" s="81">
        <v>0.0</v>
      </c>
      <c r="I9797" s="81">
        <v>770000.0</v>
      </c>
      <c r="J9797" s="81">
        <v>138600.0</v>
      </c>
      <c r="K9797" s="81">
        <v>770000.0</v>
      </c>
      <c r="L9797" s="82">
        <v>0.18</v>
      </c>
      <c r="N9797" s="83">
        <f t="shared" si="1"/>
        <v>0.18</v>
      </c>
      <c r="O9797" s="83">
        <f t="shared" si="2"/>
        <v>0.18</v>
      </c>
      <c r="Q9797" s="83">
        <f t="shared" si="3"/>
        <v>1</v>
      </c>
      <c r="R9797" s="83">
        <f t="shared" si="4"/>
        <v>0.18</v>
      </c>
      <c r="S9797" s="83" t="b">
        <f t="shared" si="5"/>
        <v>0</v>
      </c>
      <c r="T9797" s="72"/>
      <c r="U9797" s="72"/>
      <c r="V9797" s="72"/>
      <c r="W9797" s="72"/>
      <c r="X9797" s="72"/>
      <c r="Y9797" s="72"/>
      <c r="Z9797" s="72"/>
      <c r="AA9797" s="72"/>
      <c r="AB9797" s="72"/>
      <c r="AC9797" s="72"/>
      <c r="AD9797" s="72"/>
      <c r="AE9797" s="72"/>
      <c r="AF9797" s="72"/>
      <c r="AG9797" s="72"/>
      <c r="AH9797" s="72"/>
      <c r="AI9797" s="72"/>
      <c r="AJ9797" s="72"/>
      <c r="AK9797" s="72"/>
    </row>
    <row r="9798" ht="14.25" customHeight="1">
      <c r="A9798" s="78">
        <v>9795.0</v>
      </c>
      <c r="C9798" s="78" t="str">
        <f>VLOOKUP(G9798,[1]Macrodata_CCF!$A$3:$D$55,4,FALSE)</f>
        <v>#ERROR!</v>
      </c>
      <c r="E9798" s="79" t="str">
        <f>VLOOKUP(G9798,[1]Macrodata_CCF!$A$3:$B$55,2,FALSE)</f>
        <v>#ERROR!</v>
      </c>
      <c r="F9798" s="78">
        <v>0.0</v>
      </c>
      <c r="G9798" s="80">
        <v>2.0</v>
      </c>
      <c r="H9798" s="81">
        <v>0.0</v>
      </c>
      <c r="I9798" s="81">
        <v>640000.0</v>
      </c>
      <c r="J9798" s="81">
        <v>217600.0</v>
      </c>
      <c r="K9798" s="81">
        <v>1280000.0</v>
      </c>
      <c r="L9798" s="82">
        <v>0.34</v>
      </c>
      <c r="N9798" s="83">
        <f t="shared" si="1"/>
        <v>0.34</v>
      </c>
      <c r="O9798" s="83">
        <f t="shared" si="2"/>
        <v>0.34</v>
      </c>
      <c r="Q9798" s="83">
        <f t="shared" si="3"/>
        <v>1</v>
      </c>
      <c r="R9798" s="83">
        <f t="shared" si="4"/>
        <v>0.34</v>
      </c>
      <c r="S9798" s="83" t="b">
        <f t="shared" si="5"/>
        <v>0</v>
      </c>
      <c r="T9798" s="72"/>
      <c r="U9798" s="72"/>
      <c r="V9798" s="72"/>
      <c r="W9798" s="72"/>
      <c r="X9798" s="72"/>
      <c r="Y9798" s="72"/>
      <c r="Z9798" s="72"/>
      <c r="AA9798" s="72"/>
      <c r="AB9798" s="72"/>
      <c r="AC9798" s="72"/>
      <c r="AD9798" s="72"/>
      <c r="AE9798" s="72"/>
      <c r="AF9798" s="72"/>
      <c r="AG9798" s="72"/>
      <c r="AH9798" s="72"/>
      <c r="AI9798" s="72"/>
      <c r="AJ9798" s="72"/>
      <c r="AK9798" s="72"/>
    </row>
    <row r="9799" ht="14.25" customHeight="1">
      <c r="A9799" s="78">
        <v>9796.0</v>
      </c>
      <c r="C9799" s="78" t="str">
        <f>VLOOKUP(G9799,[1]Macrodata_CCF!$A$3:$D$55,4,FALSE)</f>
        <v>#ERROR!</v>
      </c>
      <c r="E9799" s="79" t="str">
        <f>VLOOKUP(G9799,[1]Macrodata_CCF!$A$3:$B$55,2,FALSE)</f>
        <v>#ERROR!</v>
      </c>
      <c r="F9799" s="78">
        <v>0.0</v>
      </c>
      <c r="G9799" s="80">
        <v>21.0</v>
      </c>
      <c r="H9799" s="81">
        <v>288960.0</v>
      </c>
      <c r="I9799" s="81">
        <v>390000.0</v>
      </c>
      <c r="J9799" s="81">
        <v>304115.0</v>
      </c>
      <c r="K9799" s="81">
        <v>390000.0</v>
      </c>
      <c r="L9799" s="82">
        <v>0.1499901029295329</v>
      </c>
      <c r="N9799" s="83">
        <f t="shared" si="1"/>
        <v>0.1499901029</v>
      </c>
      <c r="O9799" s="83">
        <f t="shared" si="2"/>
        <v>0.1499901029</v>
      </c>
      <c r="Q9799" s="83">
        <f t="shared" si="3"/>
        <v>0.2590769231</v>
      </c>
      <c r="R9799" s="83">
        <f t="shared" si="4"/>
        <v>0.1499901029</v>
      </c>
      <c r="S9799" s="83" t="b">
        <f t="shared" si="5"/>
        <v>0</v>
      </c>
      <c r="T9799" s="72"/>
      <c r="U9799" s="72"/>
      <c r="V9799" s="72"/>
      <c r="W9799" s="72"/>
      <c r="X9799" s="72"/>
      <c r="Y9799" s="72"/>
      <c r="Z9799" s="72"/>
      <c r="AA9799" s="72"/>
      <c r="AB9799" s="72"/>
      <c r="AC9799" s="72"/>
      <c r="AD9799" s="72"/>
      <c r="AE9799" s="72"/>
      <c r="AF9799" s="72"/>
      <c r="AG9799" s="72"/>
      <c r="AH9799" s="72"/>
      <c r="AI9799" s="72"/>
      <c r="AJ9799" s="72"/>
      <c r="AK9799" s="72"/>
    </row>
    <row r="9800" ht="14.25" customHeight="1">
      <c r="A9800" s="78">
        <v>9797.0</v>
      </c>
      <c r="C9800" s="78" t="str">
        <f>VLOOKUP(G9800,[1]Macrodata_CCF!$A$3:$D$55,4,FALSE)</f>
        <v>#ERROR!</v>
      </c>
      <c r="E9800" s="79" t="str">
        <f>VLOOKUP(G9800,[1]Macrodata_CCF!$A$3:$B$55,2,FALSE)</f>
        <v>#ERROR!</v>
      </c>
      <c r="F9800" s="78">
        <v>1.0</v>
      </c>
      <c r="G9800" s="80">
        <v>18.0</v>
      </c>
      <c r="H9800" s="81">
        <v>0.0</v>
      </c>
      <c r="I9800" s="81">
        <v>100000.0</v>
      </c>
      <c r="J9800" s="81">
        <v>40000.0</v>
      </c>
      <c r="K9800" s="81">
        <v>140000.0</v>
      </c>
      <c r="L9800" s="82">
        <v>0.4</v>
      </c>
      <c r="N9800" s="83">
        <f t="shared" si="1"/>
        <v>0.4</v>
      </c>
      <c r="O9800" s="83">
        <f t="shared" si="2"/>
        <v>0.4</v>
      </c>
      <c r="Q9800" s="83">
        <f t="shared" si="3"/>
        <v>1</v>
      </c>
      <c r="R9800" s="83">
        <f t="shared" si="4"/>
        <v>0.4</v>
      </c>
      <c r="S9800" s="83" t="b">
        <f t="shared" si="5"/>
        <v>0</v>
      </c>
      <c r="T9800" s="72"/>
      <c r="U9800" s="72"/>
      <c r="V9800" s="72"/>
      <c r="W9800" s="72"/>
      <c r="X9800" s="72"/>
      <c r="Y9800" s="72"/>
      <c r="Z9800" s="72"/>
      <c r="AA9800" s="72"/>
      <c r="AB9800" s="72"/>
      <c r="AC9800" s="72"/>
      <c r="AD9800" s="72"/>
      <c r="AE9800" s="72"/>
      <c r="AF9800" s="72"/>
      <c r="AG9800" s="72"/>
      <c r="AH9800" s="72"/>
      <c r="AI9800" s="72"/>
      <c r="AJ9800" s="72"/>
      <c r="AK9800" s="72"/>
    </row>
    <row r="9801" ht="14.25" customHeight="1">
      <c r="A9801" s="78">
        <v>9798.0</v>
      </c>
      <c r="C9801" s="78" t="str">
        <f>VLOOKUP(G9801,[1]Macrodata_CCF!$A$3:$D$55,4,FALSE)</f>
        <v>#ERROR!</v>
      </c>
      <c r="E9801" s="79" t="str">
        <f>VLOOKUP(G9801,[1]Macrodata_CCF!$A$3:$B$55,2,FALSE)</f>
        <v>#ERROR!</v>
      </c>
      <c r="F9801" s="78">
        <v>0.0</v>
      </c>
      <c r="G9801" s="80">
        <v>3.0</v>
      </c>
      <c r="H9801" s="81">
        <v>77775.0</v>
      </c>
      <c r="I9801" s="81">
        <v>990000.0</v>
      </c>
      <c r="J9801" s="81">
        <v>433545.0</v>
      </c>
      <c r="K9801" s="81">
        <v>990000.0</v>
      </c>
      <c r="L9801" s="82">
        <v>0.3900024664967525</v>
      </c>
      <c r="N9801" s="83">
        <f t="shared" si="1"/>
        <v>0.3900024665</v>
      </c>
      <c r="O9801" s="83">
        <f t="shared" si="2"/>
        <v>0.3900024665</v>
      </c>
      <c r="Q9801" s="83">
        <f t="shared" si="3"/>
        <v>0.9214393939</v>
      </c>
      <c r="R9801" s="83">
        <f t="shared" si="4"/>
        <v>0.3900024665</v>
      </c>
      <c r="S9801" s="83" t="b">
        <f t="shared" si="5"/>
        <v>0</v>
      </c>
      <c r="T9801" s="72"/>
      <c r="U9801" s="72"/>
      <c r="V9801" s="72"/>
      <c r="W9801" s="72"/>
      <c r="X9801" s="72"/>
      <c r="Y9801" s="72"/>
      <c r="Z9801" s="72"/>
      <c r="AA9801" s="72"/>
      <c r="AB9801" s="72"/>
      <c r="AC9801" s="72"/>
      <c r="AD9801" s="72"/>
      <c r="AE9801" s="72"/>
      <c r="AF9801" s="72"/>
      <c r="AG9801" s="72"/>
      <c r="AH9801" s="72"/>
      <c r="AI9801" s="72"/>
      <c r="AJ9801" s="72"/>
      <c r="AK9801" s="72"/>
    </row>
    <row r="9802" ht="14.25" customHeight="1">
      <c r="A9802" s="78">
        <v>9799.0</v>
      </c>
      <c r="C9802" s="78" t="str">
        <f>VLOOKUP(G9802,[1]Macrodata_CCF!$A$3:$D$55,4,FALSE)</f>
        <v>#ERROR!</v>
      </c>
      <c r="E9802" s="79" t="str">
        <f>VLOOKUP(G9802,[1]Macrodata_CCF!$A$3:$B$55,2,FALSE)</f>
        <v>#ERROR!</v>
      </c>
      <c r="F9802" s="78">
        <v>0.0</v>
      </c>
      <c r="G9802" s="80">
        <v>40.0</v>
      </c>
      <c r="H9802" s="81">
        <v>50030.0</v>
      </c>
      <c r="I9802" s="81">
        <v>620000.0</v>
      </c>
      <c r="J9802" s="81">
        <v>107025.0</v>
      </c>
      <c r="K9802" s="81">
        <v>930000.0</v>
      </c>
      <c r="L9802" s="82">
        <v>0.09999649104338824</v>
      </c>
      <c r="N9802" s="83">
        <f t="shared" si="1"/>
        <v>0.09999649104</v>
      </c>
      <c r="O9802" s="83">
        <f t="shared" si="2"/>
        <v>0.09999649104</v>
      </c>
      <c r="Q9802" s="83">
        <f t="shared" si="3"/>
        <v>0.9193064516</v>
      </c>
      <c r="R9802" s="83">
        <f t="shared" si="4"/>
        <v>0.09999649104</v>
      </c>
      <c r="S9802" s="83" t="b">
        <f t="shared" si="5"/>
        <v>0</v>
      </c>
      <c r="T9802" s="72"/>
      <c r="U9802" s="72"/>
      <c r="V9802" s="72"/>
      <c r="W9802" s="72"/>
      <c r="X9802" s="72"/>
      <c r="Y9802" s="72"/>
      <c r="Z9802" s="72"/>
      <c r="AA9802" s="72"/>
      <c r="AB9802" s="72"/>
      <c r="AC9802" s="72"/>
      <c r="AD9802" s="72"/>
      <c r="AE9802" s="72"/>
      <c r="AF9802" s="72"/>
      <c r="AG9802" s="72"/>
      <c r="AH9802" s="72"/>
      <c r="AI9802" s="72"/>
      <c r="AJ9802" s="72"/>
      <c r="AK9802" s="72"/>
    </row>
    <row r="9803" ht="14.25" customHeight="1">
      <c r="A9803" s="78">
        <v>9800.0</v>
      </c>
      <c r="C9803" s="78" t="str">
        <f>VLOOKUP(G9803,[1]Macrodata_CCF!$A$3:$D$55,4,FALSE)</f>
        <v>#ERROR!</v>
      </c>
      <c r="E9803" s="79" t="str">
        <f>VLOOKUP(G9803,[1]Macrodata_CCF!$A$3:$B$55,2,FALSE)</f>
        <v>#ERROR!</v>
      </c>
      <c r="F9803" s="78">
        <v>0.0</v>
      </c>
      <c r="G9803" s="80">
        <v>24.0</v>
      </c>
      <c r="H9803" s="81">
        <v>286735.0</v>
      </c>
      <c r="I9803" s="81">
        <v>410000.0</v>
      </c>
      <c r="J9803" s="81">
        <v>310155.0</v>
      </c>
      <c r="K9803" s="81">
        <v>410000.0</v>
      </c>
      <c r="L9803" s="82">
        <v>0.189997160588975</v>
      </c>
      <c r="N9803" s="83">
        <f t="shared" si="1"/>
        <v>0.1899971606</v>
      </c>
      <c r="O9803" s="83">
        <f t="shared" si="2"/>
        <v>0.1899971606</v>
      </c>
      <c r="Q9803" s="83">
        <f t="shared" si="3"/>
        <v>0.3006463415</v>
      </c>
      <c r="R9803" s="83">
        <f t="shared" si="4"/>
        <v>0.1899971606</v>
      </c>
      <c r="S9803" s="83" t="b">
        <f t="shared" si="5"/>
        <v>0</v>
      </c>
      <c r="T9803" s="72"/>
      <c r="U9803" s="72"/>
      <c r="V9803" s="72"/>
      <c r="W9803" s="72"/>
      <c r="X9803" s="72"/>
      <c r="Y9803" s="72"/>
      <c r="Z9803" s="72"/>
      <c r="AA9803" s="72"/>
      <c r="AB9803" s="72"/>
      <c r="AC9803" s="72"/>
      <c r="AD9803" s="72"/>
      <c r="AE9803" s="72"/>
      <c r="AF9803" s="72"/>
      <c r="AG9803" s="72"/>
      <c r="AH9803" s="72"/>
      <c r="AI9803" s="72"/>
      <c r="AJ9803" s="72"/>
      <c r="AK9803" s="72"/>
    </row>
    <row r="9804" ht="14.25" customHeight="1">
      <c r="A9804" s="78">
        <v>9801.0</v>
      </c>
      <c r="C9804" s="78" t="str">
        <f>VLOOKUP(G9804,[1]Macrodata_CCF!$A$3:$D$55,4,FALSE)</f>
        <v>#ERROR!</v>
      </c>
      <c r="E9804" s="79" t="str">
        <f>VLOOKUP(G9804,[1]Macrodata_CCF!$A$3:$B$55,2,FALSE)</f>
        <v>#ERROR!</v>
      </c>
      <c r="F9804" s="78">
        <v>0.0</v>
      </c>
      <c r="G9804" s="80">
        <v>45.0</v>
      </c>
      <c r="H9804" s="81">
        <v>0.0</v>
      </c>
      <c r="I9804" s="81">
        <v>580000.0</v>
      </c>
      <c r="J9804" s="81">
        <v>98600.0</v>
      </c>
      <c r="K9804" s="81">
        <v>580000.0</v>
      </c>
      <c r="L9804" s="82">
        <v>0.17</v>
      </c>
      <c r="N9804" s="83">
        <f t="shared" si="1"/>
        <v>0.17</v>
      </c>
      <c r="O9804" s="83">
        <f t="shared" si="2"/>
        <v>0.17</v>
      </c>
      <c r="Q9804" s="83">
        <f t="shared" si="3"/>
        <v>1</v>
      </c>
      <c r="R9804" s="83">
        <f t="shared" si="4"/>
        <v>0.17</v>
      </c>
      <c r="S9804" s="83" t="b">
        <f t="shared" si="5"/>
        <v>0</v>
      </c>
      <c r="T9804" s="72"/>
      <c r="U9804" s="72"/>
      <c r="V9804" s="72"/>
      <c r="W9804" s="72"/>
      <c r="X9804" s="72"/>
      <c r="Y9804" s="72"/>
      <c r="Z9804" s="72"/>
      <c r="AA9804" s="72"/>
      <c r="AB9804" s="72"/>
      <c r="AC9804" s="72"/>
      <c r="AD9804" s="72"/>
      <c r="AE9804" s="72"/>
      <c r="AF9804" s="72"/>
      <c r="AG9804" s="72"/>
      <c r="AH9804" s="72"/>
      <c r="AI9804" s="72"/>
      <c r="AJ9804" s="72"/>
      <c r="AK9804" s="72"/>
    </row>
    <row r="9805" ht="14.25" customHeight="1">
      <c r="A9805" s="78">
        <v>9802.0</v>
      </c>
      <c r="C9805" s="78" t="str">
        <f>VLOOKUP(G9805,[1]Macrodata_CCF!$A$3:$D$55,4,FALSE)</f>
        <v>#ERROR!</v>
      </c>
      <c r="E9805" s="79" t="str">
        <f>VLOOKUP(G9805,[1]Macrodata_CCF!$A$3:$B$55,2,FALSE)</f>
        <v>#ERROR!</v>
      </c>
      <c r="F9805" s="78">
        <v>1.0</v>
      </c>
      <c r="G9805" s="80">
        <v>6.0</v>
      </c>
      <c r="H9805" s="81">
        <v>27230.0</v>
      </c>
      <c r="I9805" s="81">
        <v>60000.0</v>
      </c>
      <c r="J9805" s="81">
        <v>61200.0</v>
      </c>
      <c r="K9805" s="81">
        <v>60000.0</v>
      </c>
      <c r="L9805" s="82">
        <v>1.036618858712237</v>
      </c>
      <c r="N9805" s="83">
        <f t="shared" si="1"/>
        <v>1.036618859</v>
      </c>
      <c r="O9805" s="83">
        <f t="shared" si="2"/>
        <v>1</v>
      </c>
      <c r="Q9805" s="83">
        <f t="shared" si="3"/>
        <v>0.5461666667</v>
      </c>
      <c r="R9805" s="83">
        <f t="shared" si="4"/>
        <v>1.036618859</v>
      </c>
      <c r="S9805" s="83" t="b">
        <f t="shared" si="5"/>
        <v>0</v>
      </c>
      <c r="T9805" s="72"/>
      <c r="U9805" s="72"/>
      <c r="V9805" s="72"/>
      <c r="W9805" s="72"/>
      <c r="X9805" s="72"/>
      <c r="Y9805" s="72"/>
      <c r="Z9805" s="72"/>
      <c r="AA9805" s="72"/>
      <c r="AB9805" s="72"/>
      <c r="AC9805" s="72"/>
      <c r="AD9805" s="72"/>
      <c r="AE9805" s="72"/>
      <c r="AF9805" s="72"/>
      <c r="AG9805" s="72"/>
      <c r="AH9805" s="72"/>
      <c r="AI9805" s="72"/>
      <c r="AJ9805" s="72"/>
      <c r="AK9805" s="72"/>
    </row>
    <row r="9806" ht="14.25" customHeight="1">
      <c r="A9806" s="78">
        <v>9803.0</v>
      </c>
      <c r="C9806" s="78" t="str">
        <f>VLOOKUP(G9806,[1]Macrodata_CCF!$A$3:$D$55,4,FALSE)</f>
        <v>#ERROR!</v>
      </c>
      <c r="E9806" s="79" t="str">
        <f>VLOOKUP(G9806,[1]Macrodata_CCF!$A$3:$B$55,2,FALSE)</f>
        <v>#ERROR!</v>
      </c>
      <c r="F9806" s="78">
        <v>0.0</v>
      </c>
      <c r="G9806" s="80">
        <v>50.0</v>
      </c>
      <c r="H9806" s="81">
        <v>289330.0</v>
      </c>
      <c r="I9806" s="81">
        <v>810000.0</v>
      </c>
      <c r="J9806" s="81">
        <v>304950.0</v>
      </c>
      <c r="K9806" s="81">
        <v>810000.0</v>
      </c>
      <c r="L9806" s="82">
        <v>0.02999980793976991</v>
      </c>
      <c r="N9806" s="83">
        <f t="shared" si="1"/>
        <v>0.02999980794</v>
      </c>
      <c r="O9806" s="83">
        <f t="shared" si="2"/>
        <v>0.02999980794</v>
      </c>
      <c r="Q9806" s="83">
        <f t="shared" si="3"/>
        <v>0.6428024691</v>
      </c>
      <c r="R9806" s="83">
        <f t="shared" si="4"/>
        <v>0.02999980794</v>
      </c>
      <c r="S9806" s="83" t="b">
        <f t="shared" si="5"/>
        <v>0</v>
      </c>
      <c r="T9806" s="72"/>
      <c r="U9806" s="72"/>
      <c r="V9806" s="72"/>
      <c r="W9806" s="72"/>
      <c r="X9806" s="72"/>
      <c r="Y9806" s="72"/>
      <c r="Z9806" s="72"/>
      <c r="AA9806" s="72"/>
      <c r="AB9806" s="72"/>
      <c r="AC9806" s="72"/>
      <c r="AD9806" s="72"/>
      <c r="AE9806" s="72"/>
      <c r="AF9806" s="72"/>
      <c r="AG9806" s="72"/>
      <c r="AH9806" s="72"/>
      <c r="AI9806" s="72"/>
      <c r="AJ9806" s="72"/>
      <c r="AK9806" s="72"/>
    </row>
    <row r="9807" ht="14.25" customHeight="1">
      <c r="A9807" s="78">
        <v>9804.0</v>
      </c>
      <c r="C9807" s="78" t="str">
        <f>VLOOKUP(G9807,[1]Macrodata_CCF!$A$3:$D$55,4,FALSE)</f>
        <v>#ERROR!</v>
      </c>
      <c r="E9807" s="79" t="str">
        <f>VLOOKUP(G9807,[1]Macrodata_CCF!$A$3:$B$55,2,FALSE)</f>
        <v>#ERROR!</v>
      </c>
      <c r="F9807" s="78">
        <v>0.0</v>
      </c>
      <c r="G9807" s="80">
        <v>50.0</v>
      </c>
      <c r="H9807" s="81">
        <v>277140.0</v>
      </c>
      <c r="I9807" s="81">
        <v>840000.0</v>
      </c>
      <c r="J9807" s="81">
        <v>355940.0</v>
      </c>
      <c r="K9807" s="81">
        <v>840000.0</v>
      </c>
      <c r="L9807" s="82">
        <v>0.1399992893437089</v>
      </c>
      <c r="N9807" s="83">
        <f t="shared" si="1"/>
        <v>0.1399992893</v>
      </c>
      <c r="O9807" s="83">
        <f t="shared" si="2"/>
        <v>0.1399992893</v>
      </c>
      <c r="Q9807" s="83">
        <f t="shared" si="3"/>
        <v>0.6700714286</v>
      </c>
      <c r="R9807" s="83">
        <f t="shared" si="4"/>
        <v>0.1399992893</v>
      </c>
      <c r="S9807" s="83" t="b">
        <f t="shared" si="5"/>
        <v>0</v>
      </c>
      <c r="T9807" s="72"/>
      <c r="U9807" s="72"/>
      <c r="V9807" s="72"/>
      <c r="W9807" s="72"/>
      <c r="X9807" s="72"/>
      <c r="Y9807" s="72"/>
      <c r="Z9807" s="72"/>
      <c r="AA9807" s="72"/>
      <c r="AB9807" s="72"/>
      <c r="AC9807" s="72"/>
      <c r="AD9807" s="72"/>
      <c r="AE9807" s="72"/>
      <c r="AF9807" s="72"/>
      <c r="AG9807" s="72"/>
      <c r="AH9807" s="72"/>
      <c r="AI9807" s="72"/>
      <c r="AJ9807" s="72"/>
      <c r="AK9807" s="72"/>
    </row>
    <row r="9808" ht="14.25" customHeight="1">
      <c r="A9808" s="78">
        <v>9805.0</v>
      </c>
      <c r="C9808" s="78" t="str">
        <f>VLOOKUP(G9808,[1]Macrodata_CCF!$A$3:$D$55,4,FALSE)</f>
        <v>#ERROR!</v>
      </c>
      <c r="E9808" s="79" t="str">
        <f>VLOOKUP(G9808,[1]Macrodata_CCF!$A$3:$B$55,2,FALSE)</f>
        <v>#ERROR!</v>
      </c>
      <c r="F9808" s="78">
        <v>0.0</v>
      </c>
      <c r="G9808" s="80">
        <v>21.0</v>
      </c>
      <c r="H9808" s="81">
        <v>382400.0</v>
      </c>
      <c r="I9808" s="81">
        <v>770000.0</v>
      </c>
      <c r="J9808" s="81">
        <v>452170.0</v>
      </c>
      <c r="K9808" s="81">
        <v>770000.0</v>
      </c>
      <c r="L9808" s="82">
        <v>0.1800051599587203</v>
      </c>
      <c r="N9808" s="83">
        <f t="shared" si="1"/>
        <v>0.18000516</v>
      </c>
      <c r="O9808" s="83">
        <f t="shared" si="2"/>
        <v>0.18000516</v>
      </c>
      <c r="Q9808" s="83">
        <f t="shared" si="3"/>
        <v>0.5033766234</v>
      </c>
      <c r="R9808" s="83">
        <f t="shared" si="4"/>
        <v>0.18000516</v>
      </c>
      <c r="S9808" s="83" t="b">
        <f t="shared" si="5"/>
        <v>0</v>
      </c>
      <c r="T9808" s="72"/>
      <c r="U9808" s="72"/>
      <c r="V9808" s="72"/>
      <c r="W9808" s="72"/>
      <c r="X9808" s="72"/>
      <c r="Y9808" s="72"/>
      <c r="Z9808" s="72"/>
      <c r="AA9808" s="72"/>
      <c r="AB9808" s="72"/>
      <c r="AC9808" s="72"/>
      <c r="AD9808" s="72"/>
      <c r="AE9808" s="72"/>
      <c r="AF9808" s="72"/>
      <c r="AG9808" s="72"/>
      <c r="AH9808" s="72"/>
      <c r="AI9808" s="72"/>
      <c r="AJ9808" s="72"/>
      <c r="AK9808" s="72"/>
    </row>
    <row r="9809" ht="14.25" customHeight="1">
      <c r="A9809" s="78">
        <v>9806.0</v>
      </c>
      <c r="C9809" s="78" t="str">
        <f>VLOOKUP(G9809,[1]Macrodata_CCF!$A$3:$D$55,4,FALSE)</f>
        <v>#ERROR!</v>
      </c>
      <c r="E9809" s="79" t="str">
        <f>VLOOKUP(G9809,[1]Macrodata_CCF!$A$3:$B$55,2,FALSE)</f>
        <v>#ERROR!</v>
      </c>
      <c r="F9809" s="78">
        <v>1.0</v>
      </c>
      <c r="G9809" s="80">
        <v>20.0</v>
      </c>
      <c r="H9809" s="81">
        <v>302645.0</v>
      </c>
      <c r="I9809" s="81">
        <v>790000.0</v>
      </c>
      <c r="J9809" s="81">
        <v>512210.0</v>
      </c>
      <c r="K9809" s="81">
        <v>790000.0</v>
      </c>
      <c r="L9809" s="82">
        <v>0.4300048219470406</v>
      </c>
      <c r="N9809" s="83">
        <f t="shared" si="1"/>
        <v>0.4300048219</v>
      </c>
      <c r="O9809" s="83">
        <f t="shared" si="2"/>
        <v>0.4300048219</v>
      </c>
      <c r="Q9809" s="83">
        <f t="shared" si="3"/>
        <v>0.6169050633</v>
      </c>
      <c r="R9809" s="83">
        <f t="shared" si="4"/>
        <v>0.4300048219</v>
      </c>
      <c r="S9809" s="83" t="b">
        <f t="shared" si="5"/>
        <v>0</v>
      </c>
      <c r="T9809" s="72"/>
      <c r="U9809" s="72"/>
      <c r="V9809" s="72"/>
      <c r="W9809" s="72"/>
      <c r="X9809" s="72"/>
      <c r="Y9809" s="72"/>
      <c r="Z9809" s="72"/>
      <c r="AA9809" s="72"/>
      <c r="AB9809" s="72"/>
      <c r="AC9809" s="72"/>
      <c r="AD9809" s="72"/>
      <c r="AE9809" s="72"/>
      <c r="AF9809" s="72"/>
      <c r="AG9809" s="72"/>
      <c r="AH9809" s="72"/>
      <c r="AI9809" s="72"/>
      <c r="AJ9809" s="72"/>
      <c r="AK9809" s="72"/>
    </row>
    <row r="9810" ht="14.25" customHeight="1">
      <c r="A9810" s="78">
        <v>9807.0</v>
      </c>
      <c r="C9810" s="78" t="str">
        <f>VLOOKUP(G9810,[1]Macrodata_CCF!$A$3:$D$55,4,FALSE)</f>
        <v>#ERROR!</v>
      </c>
      <c r="E9810" s="79" t="str">
        <f>VLOOKUP(G9810,[1]Macrodata_CCF!$A$3:$B$55,2,FALSE)</f>
        <v>#ERROR!</v>
      </c>
      <c r="F9810" s="78">
        <v>0.0</v>
      </c>
      <c r="G9810" s="80">
        <v>5.0</v>
      </c>
      <c r="H9810" s="81">
        <v>0.0</v>
      </c>
      <c r="I9810" s="81">
        <v>280000.0</v>
      </c>
      <c r="J9810" s="81">
        <v>56000.0</v>
      </c>
      <c r="K9810" s="81">
        <v>280000.0</v>
      </c>
      <c r="L9810" s="82">
        <v>0.2</v>
      </c>
      <c r="N9810" s="83">
        <f t="shared" si="1"/>
        <v>0.2</v>
      </c>
      <c r="O9810" s="83">
        <f t="shared" si="2"/>
        <v>0.2</v>
      </c>
      <c r="Q9810" s="83">
        <f t="shared" si="3"/>
        <v>1</v>
      </c>
      <c r="R9810" s="83">
        <f t="shared" si="4"/>
        <v>0.2</v>
      </c>
      <c r="S9810" s="83" t="b">
        <f t="shared" si="5"/>
        <v>0</v>
      </c>
      <c r="T9810" s="72"/>
      <c r="U9810" s="72"/>
      <c r="V9810" s="72"/>
      <c r="W9810" s="72"/>
      <c r="X9810" s="72"/>
      <c r="Y9810" s="72"/>
      <c r="Z9810" s="72"/>
      <c r="AA9810" s="72"/>
      <c r="AB9810" s="72"/>
      <c r="AC9810" s="72"/>
      <c r="AD9810" s="72"/>
      <c r="AE9810" s="72"/>
      <c r="AF9810" s="72"/>
      <c r="AG9810" s="72"/>
      <c r="AH9810" s="72"/>
      <c r="AI9810" s="72"/>
      <c r="AJ9810" s="72"/>
      <c r="AK9810" s="72"/>
    </row>
    <row r="9811" ht="14.25" customHeight="1">
      <c r="A9811" s="78">
        <v>9808.0</v>
      </c>
      <c r="C9811" s="78" t="str">
        <f>VLOOKUP(G9811,[1]Macrodata_CCF!$A$3:$D$55,4,FALSE)</f>
        <v>#ERROR!</v>
      </c>
      <c r="E9811" s="79" t="str">
        <f>VLOOKUP(G9811,[1]Macrodata_CCF!$A$3:$B$55,2,FALSE)</f>
        <v>#ERROR!</v>
      </c>
      <c r="F9811" s="78">
        <v>0.0</v>
      </c>
      <c r="G9811" s="80">
        <v>44.0</v>
      </c>
      <c r="H9811" s="81">
        <v>852100.0</v>
      </c>
      <c r="I9811" s="81">
        <v>980000.0</v>
      </c>
      <c r="J9811" s="81">
        <v>806055.0</v>
      </c>
      <c r="K9811" s="81">
        <v>1960000.0</v>
      </c>
      <c r="L9811" s="82">
        <v>-0.3600078186082877</v>
      </c>
      <c r="N9811" s="83">
        <f t="shared" si="1"/>
        <v>-0.3600078186</v>
      </c>
      <c r="O9811" s="83">
        <f t="shared" si="2"/>
        <v>0</v>
      </c>
      <c r="Q9811" s="83">
        <f t="shared" si="3"/>
        <v>0.1305102041</v>
      </c>
      <c r="R9811" s="83">
        <f t="shared" si="4"/>
        <v>-0.3600078186</v>
      </c>
      <c r="S9811" s="83" t="b">
        <f t="shared" si="5"/>
        <v>0</v>
      </c>
      <c r="T9811" s="72"/>
      <c r="U9811" s="72"/>
      <c r="V9811" s="72"/>
      <c r="W9811" s="72"/>
      <c r="X9811" s="72"/>
      <c r="Y9811" s="72"/>
      <c r="Z9811" s="72"/>
      <c r="AA9811" s="72"/>
      <c r="AB9811" s="72"/>
      <c r="AC9811" s="72"/>
      <c r="AD9811" s="72"/>
      <c r="AE9811" s="72"/>
      <c r="AF9811" s="72"/>
      <c r="AG9811" s="72"/>
      <c r="AH9811" s="72"/>
      <c r="AI9811" s="72"/>
      <c r="AJ9811" s="72"/>
      <c r="AK9811" s="72"/>
    </row>
    <row r="9812" ht="14.25" customHeight="1">
      <c r="A9812" s="78">
        <v>9809.0</v>
      </c>
      <c r="C9812" s="78" t="str">
        <f>VLOOKUP(G9812,[1]Macrodata_CCF!$A$3:$D$55,4,FALSE)</f>
        <v>#ERROR!</v>
      </c>
      <c r="E9812" s="79" t="str">
        <f>VLOOKUP(G9812,[1]Macrodata_CCF!$A$3:$B$55,2,FALSE)</f>
        <v>#ERROR!</v>
      </c>
      <c r="F9812" s="78">
        <v>0.0</v>
      </c>
      <c r="G9812" s="80">
        <v>23.0</v>
      </c>
      <c r="H9812" s="81">
        <v>285.0</v>
      </c>
      <c r="I9812" s="81">
        <v>610000.0</v>
      </c>
      <c r="J9812" s="81">
        <v>622200.0</v>
      </c>
      <c r="K9812" s="81">
        <v>610000.0</v>
      </c>
      <c r="L9812" s="82">
        <v>1.020009348630098</v>
      </c>
      <c r="N9812" s="83">
        <f t="shared" si="1"/>
        <v>1.020009349</v>
      </c>
      <c r="O9812" s="83">
        <f t="shared" si="2"/>
        <v>1</v>
      </c>
      <c r="Q9812" s="83">
        <f t="shared" si="3"/>
        <v>0.9995327869</v>
      </c>
      <c r="R9812" s="83">
        <f t="shared" si="4"/>
        <v>1.020009349</v>
      </c>
      <c r="S9812" s="83" t="b">
        <f t="shared" si="5"/>
        <v>0</v>
      </c>
      <c r="T9812" s="72"/>
      <c r="U9812" s="72"/>
      <c r="V9812" s="72"/>
      <c r="W9812" s="72"/>
      <c r="X9812" s="72"/>
      <c r="Y9812" s="72"/>
      <c r="Z9812" s="72"/>
      <c r="AA9812" s="72"/>
      <c r="AB9812" s="72"/>
      <c r="AC9812" s="72"/>
      <c r="AD9812" s="72"/>
      <c r="AE9812" s="72"/>
      <c r="AF9812" s="72"/>
      <c r="AG9812" s="72"/>
      <c r="AH9812" s="72"/>
      <c r="AI9812" s="72"/>
      <c r="AJ9812" s="72"/>
      <c r="AK9812" s="72"/>
    </row>
    <row r="9813" ht="14.25" customHeight="1">
      <c r="A9813" s="78">
        <v>9810.0</v>
      </c>
      <c r="C9813" s="78" t="str">
        <f>VLOOKUP(G9813,[1]Macrodata_CCF!$A$3:$D$55,4,FALSE)</f>
        <v>#ERROR!</v>
      </c>
      <c r="E9813" s="79" t="str">
        <f>VLOOKUP(G9813,[1]Macrodata_CCF!$A$3:$B$55,2,FALSE)</f>
        <v>#ERROR!</v>
      </c>
      <c r="F9813" s="78">
        <v>0.0</v>
      </c>
      <c r="G9813" s="80">
        <v>22.0</v>
      </c>
      <c r="H9813" s="81">
        <v>579475.0</v>
      </c>
      <c r="I9813" s="81">
        <v>740000.0</v>
      </c>
      <c r="J9813" s="81">
        <v>609975.0</v>
      </c>
      <c r="K9813" s="81">
        <v>1406000.0</v>
      </c>
      <c r="L9813" s="82">
        <v>0.1900015573898147</v>
      </c>
      <c r="N9813" s="83">
        <f t="shared" si="1"/>
        <v>0.1900015574</v>
      </c>
      <c r="O9813" s="83">
        <f t="shared" si="2"/>
        <v>0.1900015574</v>
      </c>
      <c r="Q9813" s="83">
        <f t="shared" si="3"/>
        <v>0.2169256757</v>
      </c>
      <c r="R9813" s="83">
        <f t="shared" si="4"/>
        <v>0.1900015574</v>
      </c>
      <c r="S9813" s="83" t="b">
        <f t="shared" si="5"/>
        <v>0</v>
      </c>
      <c r="T9813" s="72"/>
      <c r="U9813" s="72"/>
      <c r="V9813" s="72"/>
      <c r="W9813" s="72"/>
      <c r="X9813" s="72"/>
      <c r="Y9813" s="72"/>
      <c r="Z9813" s="72"/>
      <c r="AA9813" s="72"/>
      <c r="AB9813" s="72"/>
      <c r="AC9813" s="72"/>
      <c r="AD9813" s="72"/>
      <c r="AE9813" s="72"/>
      <c r="AF9813" s="72"/>
      <c r="AG9813" s="72"/>
      <c r="AH9813" s="72"/>
      <c r="AI9813" s="72"/>
      <c r="AJ9813" s="72"/>
      <c r="AK9813" s="72"/>
    </row>
    <row r="9814" ht="14.25" customHeight="1">
      <c r="A9814" s="78">
        <v>9811.0</v>
      </c>
      <c r="C9814" s="78" t="str">
        <f>VLOOKUP(G9814,[1]Macrodata_CCF!$A$3:$D$55,4,FALSE)</f>
        <v>#ERROR!</v>
      </c>
      <c r="E9814" s="79" t="str">
        <f>VLOOKUP(G9814,[1]Macrodata_CCF!$A$3:$B$55,2,FALSE)</f>
        <v>#ERROR!</v>
      </c>
      <c r="F9814" s="78">
        <v>1.0</v>
      </c>
      <c r="G9814" s="80">
        <v>19.0</v>
      </c>
      <c r="H9814" s="81">
        <v>254980.0</v>
      </c>
      <c r="I9814" s="81">
        <v>530000.0</v>
      </c>
      <c r="J9814" s="81">
        <v>389740.0</v>
      </c>
      <c r="K9814" s="81">
        <v>530000.0</v>
      </c>
      <c r="L9814" s="82">
        <v>0.4900007272198386</v>
      </c>
      <c r="N9814" s="83">
        <f t="shared" si="1"/>
        <v>0.4900007272</v>
      </c>
      <c r="O9814" s="83">
        <f t="shared" si="2"/>
        <v>0.4900007272</v>
      </c>
      <c r="Q9814" s="83">
        <f t="shared" si="3"/>
        <v>0.5189056604</v>
      </c>
      <c r="R9814" s="83">
        <f t="shared" si="4"/>
        <v>0.4900007272</v>
      </c>
      <c r="S9814" s="83" t="b">
        <f t="shared" si="5"/>
        <v>0</v>
      </c>
      <c r="T9814" s="72"/>
      <c r="U9814" s="72"/>
      <c r="V9814" s="72"/>
      <c r="W9814" s="72"/>
      <c r="X9814" s="72"/>
      <c r="Y9814" s="72"/>
      <c r="Z9814" s="72"/>
      <c r="AA9814" s="72"/>
      <c r="AB9814" s="72"/>
      <c r="AC9814" s="72"/>
      <c r="AD9814" s="72"/>
      <c r="AE9814" s="72"/>
      <c r="AF9814" s="72"/>
      <c r="AG9814" s="72"/>
      <c r="AH9814" s="72"/>
      <c r="AI9814" s="72"/>
      <c r="AJ9814" s="72"/>
      <c r="AK9814" s="72"/>
    </row>
    <row r="9815" ht="14.25" customHeight="1">
      <c r="A9815" s="78">
        <v>9812.0</v>
      </c>
      <c r="C9815" s="78" t="str">
        <f>VLOOKUP(G9815,[1]Macrodata_CCF!$A$3:$D$55,4,FALSE)</f>
        <v>#ERROR!</v>
      </c>
      <c r="E9815" s="79" t="str">
        <f>VLOOKUP(G9815,[1]Macrodata_CCF!$A$3:$B$55,2,FALSE)</f>
        <v>#ERROR!</v>
      </c>
      <c r="F9815" s="78">
        <v>0.0</v>
      </c>
      <c r="G9815" s="80">
        <v>4.0</v>
      </c>
      <c r="H9815" s="81">
        <v>0.0</v>
      </c>
      <c r="I9815" s="81">
        <v>510000.0</v>
      </c>
      <c r="J9815" s="81">
        <v>204000.0</v>
      </c>
      <c r="K9815" s="81">
        <v>969000.0</v>
      </c>
      <c r="L9815" s="82">
        <v>0.4</v>
      </c>
      <c r="N9815" s="83">
        <f t="shared" si="1"/>
        <v>0.4</v>
      </c>
      <c r="O9815" s="83">
        <f t="shared" si="2"/>
        <v>0.4</v>
      </c>
      <c r="Q9815" s="83">
        <f t="shared" si="3"/>
        <v>1</v>
      </c>
      <c r="R9815" s="83">
        <f t="shared" si="4"/>
        <v>0.4</v>
      </c>
      <c r="S9815" s="83" t="b">
        <f t="shared" si="5"/>
        <v>0</v>
      </c>
      <c r="T9815" s="72"/>
      <c r="U9815" s="72"/>
      <c r="V9815" s="72"/>
      <c r="W9815" s="72"/>
      <c r="X9815" s="72"/>
      <c r="Y9815" s="72"/>
      <c r="Z9815" s="72"/>
      <c r="AA9815" s="72"/>
      <c r="AB9815" s="72"/>
      <c r="AC9815" s="72"/>
      <c r="AD9815" s="72"/>
      <c r="AE9815" s="72"/>
      <c r="AF9815" s="72"/>
      <c r="AG9815" s="72"/>
      <c r="AH9815" s="72"/>
      <c r="AI9815" s="72"/>
      <c r="AJ9815" s="72"/>
      <c r="AK9815" s="72"/>
    </row>
    <row r="9816" ht="14.25" customHeight="1">
      <c r="A9816" s="78">
        <v>9813.0</v>
      </c>
      <c r="C9816" s="78" t="str">
        <f>VLOOKUP(G9816,[1]Macrodata_CCF!$A$3:$D$55,4,FALSE)</f>
        <v>#ERROR!</v>
      </c>
      <c r="E9816" s="79" t="str">
        <f>VLOOKUP(G9816,[1]Macrodata_CCF!$A$3:$B$55,2,FALSE)</f>
        <v>#ERROR!</v>
      </c>
      <c r="F9816" s="78">
        <v>0.0</v>
      </c>
      <c r="G9816" s="80">
        <v>23.0</v>
      </c>
      <c r="H9816" s="81">
        <v>172475.0</v>
      </c>
      <c r="I9816" s="81">
        <v>430000.0</v>
      </c>
      <c r="J9816" s="81">
        <v>223980.0</v>
      </c>
      <c r="K9816" s="81">
        <v>774000.0</v>
      </c>
      <c r="L9816" s="82">
        <v>0.2</v>
      </c>
      <c r="N9816" s="83">
        <f t="shared" si="1"/>
        <v>0.2</v>
      </c>
      <c r="O9816" s="83">
        <f t="shared" si="2"/>
        <v>0.2</v>
      </c>
      <c r="Q9816" s="83">
        <f t="shared" si="3"/>
        <v>0.5988953488</v>
      </c>
      <c r="R9816" s="83">
        <f t="shared" si="4"/>
        <v>0.2</v>
      </c>
      <c r="S9816" s="83" t="b">
        <f t="shared" si="5"/>
        <v>0</v>
      </c>
      <c r="T9816" s="72"/>
      <c r="U9816" s="72"/>
      <c r="V9816" s="72"/>
      <c r="W9816" s="72"/>
      <c r="X9816" s="72"/>
      <c r="Y9816" s="72"/>
      <c r="Z9816" s="72"/>
      <c r="AA9816" s="72"/>
      <c r="AB9816" s="72"/>
      <c r="AC9816" s="72"/>
      <c r="AD9816" s="72"/>
      <c r="AE9816" s="72"/>
      <c r="AF9816" s="72"/>
      <c r="AG9816" s="72"/>
      <c r="AH9816" s="72"/>
      <c r="AI9816" s="72"/>
      <c r="AJ9816" s="72"/>
      <c r="AK9816" s="72"/>
    </row>
    <row r="9817" ht="14.25" customHeight="1">
      <c r="A9817" s="78">
        <v>9814.0</v>
      </c>
      <c r="C9817" s="78" t="str">
        <f>VLOOKUP(G9817,[1]Macrodata_CCF!$A$3:$D$55,4,FALSE)</f>
        <v>#ERROR!</v>
      </c>
      <c r="E9817" s="79" t="str">
        <f>VLOOKUP(G9817,[1]Macrodata_CCF!$A$3:$B$55,2,FALSE)</f>
        <v>#ERROR!</v>
      </c>
      <c r="F9817" s="78">
        <v>1.0</v>
      </c>
      <c r="G9817" s="80">
        <v>20.0</v>
      </c>
      <c r="H9817" s="81">
        <v>2210.0</v>
      </c>
      <c r="I9817" s="81">
        <v>310000.0</v>
      </c>
      <c r="J9817" s="81">
        <v>125325.0</v>
      </c>
      <c r="K9817" s="81">
        <v>403000.0</v>
      </c>
      <c r="L9817" s="82">
        <v>0.3999967510315475</v>
      </c>
      <c r="N9817" s="83">
        <f t="shared" si="1"/>
        <v>0.399996751</v>
      </c>
      <c r="O9817" s="83">
        <f t="shared" si="2"/>
        <v>0.399996751</v>
      </c>
      <c r="Q9817" s="83">
        <f t="shared" si="3"/>
        <v>0.9928709677</v>
      </c>
      <c r="R9817" s="83">
        <f t="shared" si="4"/>
        <v>0.399996751</v>
      </c>
      <c r="S9817" s="83" t="b">
        <f t="shared" si="5"/>
        <v>0</v>
      </c>
      <c r="T9817" s="72"/>
      <c r="U9817" s="72"/>
      <c r="V9817" s="72"/>
      <c r="W9817" s="72"/>
      <c r="X9817" s="72"/>
      <c r="Y9817" s="72"/>
      <c r="Z9817" s="72"/>
      <c r="AA9817" s="72"/>
      <c r="AB9817" s="72"/>
      <c r="AC9817" s="72"/>
      <c r="AD9817" s="72"/>
      <c r="AE9817" s="72"/>
      <c r="AF9817" s="72"/>
      <c r="AG9817" s="72"/>
      <c r="AH9817" s="72"/>
      <c r="AI9817" s="72"/>
      <c r="AJ9817" s="72"/>
      <c r="AK9817" s="72"/>
    </row>
    <row r="9818" ht="14.25" customHeight="1">
      <c r="A9818" s="78">
        <v>9815.0</v>
      </c>
      <c r="C9818" s="78" t="str">
        <f>VLOOKUP(G9818,[1]Macrodata_CCF!$A$3:$D$55,4,FALSE)</f>
        <v>#ERROR!</v>
      </c>
      <c r="E9818" s="79" t="str">
        <f>VLOOKUP(G9818,[1]Macrodata_CCF!$A$3:$B$55,2,FALSE)</f>
        <v>#ERROR!</v>
      </c>
      <c r="F9818" s="78">
        <v>0.0</v>
      </c>
      <c r="G9818" s="80">
        <v>12.0</v>
      </c>
      <c r="H9818" s="81">
        <v>314830.0</v>
      </c>
      <c r="I9818" s="81">
        <v>870000.0</v>
      </c>
      <c r="J9818" s="81">
        <v>887400.0</v>
      </c>
      <c r="K9818" s="81">
        <v>870000.0</v>
      </c>
      <c r="L9818" s="82">
        <v>1.031341751175316</v>
      </c>
      <c r="N9818" s="83">
        <f t="shared" si="1"/>
        <v>1.031341751</v>
      </c>
      <c r="O9818" s="83">
        <f t="shared" si="2"/>
        <v>1</v>
      </c>
      <c r="Q9818" s="83">
        <f t="shared" si="3"/>
        <v>0.6381264368</v>
      </c>
      <c r="R9818" s="83">
        <f t="shared" si="4"/>
        <v>1.031341751</v>
      </c>
      <c r="S9818" s="83" t="b">
        <f t="shared" si="5"/>
        <v>0</v>
      </c>
      <c r="T9818" s="72"/>
      <c r="U9818" s="72"/>
      <c r="V9818" s="72"/>
      <c r="W9818" s="72"/>
      <c r="X9818" s="72"/>
      <c r="Y9818" s="72"/>
      <c r="Z9818" s="72"/>
      <c r="AA9818" s="72"/>
      <c r="AB9818" s="72"/>
      <c r="AC9818" s="72"/>
      <c r="AD9818" s="72"/>
      <c r="AE9818" s="72"/>
      <c r="AF9818" s="72"/>
      <c r="AG9818" s="72"/>
      <c r="AH9818" s="72"/>
      <c r="AI9818" s="72"/>
      <c r="AJ9818" s="72"/>
      <c r="AK9818" s="72"/>
    </row>
    <row r="9819" ht="14.25" customHeight="1">
      <c r="A9819" s="78">
        <v>9816.0</v>
      </c>
      <c r="C9819" s="78" t="str">
        <f>VLOOKUP(G9819,[1]Macrodata_CCF!$A$3:$D$55,4,FALSE)</f>
        <v>#ERROR!</v>
      </c>
      <c r="E9819" s="79" t="str">
        <f>VLOOKUP(G9819,[1]Macrodata_CCF!$A$3:$B$55,2,FALSE)</f>
        <v>#ERROR!</v>
      </c>
      <c r="F9819" s="78">
        <v>0.0</v>
      </c>
      <c r="G9819" s="80">
        <v>10.0</v>
      </c>
      <c r="H9819" s="81">
        <v>62150.0</v>
      </c>
      <c r="I9819" s="81">
        <v>220000.0</v>
      </c>
      <c r="J9819" s="81">
        <v>96875.0</v>
      </c>
      <c r="K9819" s="81">
        <v>220000.0</v>
      </c>
      <c r="L9819" s="82">
        <v>0.2199873297434273</v>
      </c>
      <c r="N9819" s="83">
        <f t="shared" si="1"/>
        <v>0.2199873297</v>
      </c>
      <c r="O9819" s="83">
        <f t="shared" si="2"/>
        <v>0.2199873297</v>
      </c>
      <c r="Q9819" s="83">
        <f t="shared" si="3"/>
        <v>0.7175</v>
      </c>
      <c r="R9819" s="83">
        <f t="shared" si="4"/>
        <v>0.2199873297</v>
      </c>
      <c r="S9819" s="83" t="b">
        <f t="shared" si="5"/>
        <v>0</v>
      </c>
      <c r="T9819" s="72"/>
      <c r="U9819" s="72"/>
      <c r="V9819" s="72"/>
      <c r="W9819" s="72"/>
      <c r="X9819" s="72"/>
      <c r="Y9819" s="72"/>
      <c r="Z9819" s="72"/>
      <c r="AA9819" s="72"/>
      <c r="AB9819" s="72"/>
      <c r="AC9819" s="72"/>
      <c r="AD9819" s="72"/>
      <c r="AE9819" s="72"/>
      <c r="AF9819" s="72"/>
      <c r="AG9819" s="72"/>
      <c r="AH9819" s="72"/>
      <c r="AI9819" s="72"/>
      <c r="AJ9819" s="72"/>
      <c r="AK9819" s="72"/>
    </row>
    <row r="9820" ht="14.25" customHeight="1">
      <c r="A9820" s="78">
        <v>9817.0</v>
      </c>
      <c r="C9820" s="78" t="str">
        <f>VLOOKUP(G9820,[1]Macrodata_CCF!$A$3:$D$55,4,FALSE)</f>
        <v>#ERROR!</v>
      </c>
      <c r="E9820" s="79" t="str">
        <f>VLOOKUP(G9820,[1]Macrodata_CCF!$A$3:$B$55,2,FALSE)</f>
        <v>#ERROR!</v>
      </c>
      <c r="F9820" s="78">
        <v>0.0</v>
      </c>
      <c r="G9820" s="80">
        <v>49.0</v>
      </c>
      <c r="H9820" s="81">
        <v>142625.0</v>
      </c>
      <c r="I9820" s="81">
        <v>170000.0</v>
      </c>
      <c r="J9820" s="81">
        <v>170275.0</v>
      </c>
      <c r="K9820" s="81">
        <v>170000.0</v>
      </c>
      <c r="L9820" s="82">
        <v>1.010045662100457</v>
      </c>
      <c r="N9820" s="83">
        <f t="shared" si="1"/>
        <v>1.010045662</v>
      </c>
      <c r="O9820" s="83">
        <f t="shared" si="2"/>
        <v>1</v>
      </c>
      <c r="Q9820" s="83">
        <f t="shared" si="3"/>
        <v>0.1610294118</v>
      </c>
      <c r="R9820" s="83">
        <f t="shared" si="4"/>
        <v>1.010045662</v>
      </c>
      <c r="S9820" s="83" t="b">
        <f t="shared" si="5"/>
        <v>0</v>
      </c>
      <c r="T9820" s="72"/>
      <c r="U9820" s="72"/>
      <c r="V9820" s="72"/>
      <c r="W9820" s="72"/>
      <c r="X9820" s="72"/>
      <c r="Y9820" s="72"/>
      <c r="Z9820" s="72"/>
      <c r="AA9820" s="72"/>
      <c r="AB9820" s="72"/>
      <c r="AC9820" s="72"/>
      <c r="AD9820" s="72"/>
      <c r="AE9820" s="72"/>
      <c r="AF9820" s="72"/>
      <c r="AG9820" s="72"/>
      <c r="AH9820" s="72"/>
      <c r="AI9820" s="72"/>
      <c r="AJ9820" s="72"/>
      <c r="AK9820" s="72"/>
    </row>
    <row r="9821" ht="14.25" customHeight="1">
      <c r="A9821" s="78">
        <v>9818.0</v>
      </c>
      <c r="C9821" s="78" t="str">
        <f>VLOOKUP(G9821,[1]Macrodata_CCF!$A$3:$D$55,4,FALSE)</f>
        <v>#ERROR!</v>
      </c>
      <c r="E9821" s="79" t="str">
        <f>VLOOKUP(G9821,[1]Macrodata_CCF!$A$3:$B$55,2,FALSE)</f>
        <v>#ERROR!</v>
      </c>
      <c r="F9821" s="78">
        <v>0.0</v>
      </c>
      <c r="G9821" s="80">
        <v>5.0</v>
      </c>
      <c r="H9821" s="81">
        <v>507005.0</v>
      </c>
      <c r="I9821" s="81">
        <v>650000.0</v>
      </c>
      <c r="J9821" s="81">
        <v>663000.0</v>
      </c>
      <c r="K9821" s="81">
        <v>650000.0</v>
      </c>
      <c r="L9821" s="82">
        <v>1.090912269659778</v>
      </c>
      <c r="N9821" s="83">
        <f t="shared" si="1"/>
        <v>1.09091227</v>
      </c>
      <c r="O9821" s="83">
        <f t="shared" si="2"/>
        <v>1</v>
      </c>
      <c r="Q9821" s="83">
        <f t="shared" si="3"/>
        <v>0.2199923077</v>
      </c>
      <c r="R9821" s="83">
        <f t="shared" si="4"/>
        <v>1.09091227</v>
      </c>
      <c r="S9821" s="83" t="b">
        <f t="shared" si="5"/>
        <v>0</v>
      </c>
      <c r="T9821" s="72"/>
      <c r="U9821" s="72"/>
      <c r="V9821" s="72"/>
      <c r="W9821" s="72"/>
      <c r="X9821" s="72"/>
      <c r="Y9821" s="72"/>
      <c r="Z9821" s="72"/>
      <c r="AA9821" s="72"/>
      <c r="AB9821" s="72"/>
      <c r="AC9821" s="72"/>
      <c r="AD9821" s="72"/>
      <c r="AE9821" s="72"/>
      <c r="AF9821" s="72"/>
      <c r="AG9821" s="72"/>
      <c r="AH9821" s="72"/>
      <c r="AI9821" s="72"/>
      <c r="AJ9821" s="72"/>
      <c r="AK9821" s="72"/>
    </row>
    <row r="9822" ht="14.25" customHeight="1">
      <c r="A9822" s="78">
        <v>9819.0</v>
      </c>
      <c r="C9822" s="78" t="str">
        <f>VLOOKUP(G9822,[1]Macrodata_CCF!$A$3:$D$55,4,FALSE)</f>
        <v>#ERROR!</v>
      </c>
      <c r="E9822" s="79" t="str">
        <f>VLOOKUP(G9822,[1]Macrodata_CCF!$A$3:$B$55,2,FALSE)</f>
        <v>#ERROR!</v>
      </c>
      <c r="F9822" s="78">
        <v>0.0</v>
      </c>
      <c r="G9822" s="80">
        <v>40.0</v>
      </c>
      <c r="H9822" s="81">
        <v>666840.0</v>
      </c>
      <c r="I9822" s="81">
        <v>790000.0</v>
      </c>
      <c r="J9822" s="81">
        <v>676695.0</v>
      </c>
      <c r="K9822" s="81">
        <v>1027000.0</v>
      </c>
      <c r="L9822" s="82">
        <v>0.0800178629425138</v>
      </c>
      <c r="N9822" s="83">
        <f t="shared" si="1"/>
        <v>0.08001786294</v>
      </c>
      <c r="O9822" s="83">
        <f t="shared" si="2"/>
        <v>0.08001786294</v>
      </c>
      <c r="Q9822" s="83">
        <f t="shared" si="3"/>
        <v>0.1558987342</v>
      </c>
      <c r="R9822" s="83">
        <f t="shared" si="4"/>
        <v>0.08001786294</v>
      </c>
      <c r="S9822" s="83" t="b">
        <f t="shared" si="5"/>
        <v>0</v>
      </c>
      <c r="T9822" s="72"/>
      <c r="U9822" s="72"/>
      <c r="V9822" s="72"/>
      <c r="W9822" s="72"/>
      <c r="X9822" s="72"/>
      <c r="Y9822" s="72"/>
      <c r="Z9822" s="72"/>
      <c r="AA9822" s="72"/>
      <c r="AB9822" s="72"/>
      <c r="AC9822" s="72"/>
      <c r="AD9822" s="72"/>
      <c r="AE9822" s="72"/>
      <c r="AF9822" s="72"/>
      <c r="AG9822" s="72"/>
      <c r="AH9822" s="72"/>
      <c r="AI9822" s="72"/>
      <c r="AJ9822" s="72"/>
      <c r="AK9822" s="72"/>
    </row>
    <row r="9823" ht="14.25" customHeight="1">
      <c r="A9823" s="78">
        <v>9820.0</v>
      </c>
      <c r="C9823" s="78" t="str">
        <f>VLOOKUP(G9823,[1]Macrodata_CCF!$A$3:$D$55,4,FALSE)</f>
        <v>#ERROR!</v>
      </c>
      <c r="E9823" s="79" t="str">
        <f>VLOOKUP(G9823,[1]Macrodata_CCF!$A$3:$B$55,2,FALSE)</f>
        <v>#ERROR!</v>
      </c>
      <c r="F9823" s="78">
        <v>0.0</v>
      </c>
      <c r="G9823" s="80">
        <v>7.0</v>
      </c>
      <c r="H9823" s="81">
        <v>0.0</v>
      </c>
      <c r="I9823" s="81">
        <v>610000.0</v>
      </c>
      <c r="J9823" s="81">
        <v>128100.0</v>
      </c>
      <c r="K9823" s="81">
        <v>610000.0</v>
      </c>
      <c r="L9823" s="82">
        <v>0.21</v>
      </c>
      <c r="N9823" s="83">
        <f t="shared" si="1"/>
        <v>0.21</v>
      </c>
      <c r="O9823" s="83">
        <f t="shared" si="2"/>
        <v>0.21</v>
      </c>
      <c r="Q9823" s="83">
        <f t="shared" si="3"/>
        <v>1</v>
      </c>
      <c r="R9823" s="83">
        <f t="shared" si="4"/>
        <v>0.21</v>
      </c>
      <c r="S9823" s="83" t="b">
        <f t="shared" si="5"/>
        <v>0</v>
      </c>
      <c r="T9823" s="72"/>
      <c r="U9823" s="72"/>
      <c r="V9823" s="72"/>
      <c r="W9823" s="72"/>
      <c r="X9823" s="72"/>
      <c r="Y9823" s="72"/>
      <c r="Z9823" s="72"/>
      <c r="AA9823" s="72"/>
      <c r="AB9823" s="72"/>
      <c r="AC9823" s="72"/>
      <c r="AD9823" s="72"/>
      <c r="AE9823" s="72"/>
      <c r="AF9823" s="72"/>
      <c r="AG9823" s="72"/>
      <c r="AH9823" s="72"/>
      <c r="AI9823" s="72"/>
      <c r="AJ9823" s="72"/>
      <c r="AK9823" s="72"/>
    </row>
    <row r="9824" ht="14.25" customHeight="1">
      <c r="A9824" s="78">
        <v>9821.0</v>
      </c>
      <c r="C9824" s="78" t="str">
        <f>VLOOKUP(G9824,[1]Macrodata_CCF!$A$3:$D$55,4,FALSE)</f>
        <v>#ERROR!</v>
      </c>
      <c r="E9824" s="79" t="str">
        <f>VLOOKUP(G9824,[1]Macrodata_CCF!$A$3:$B$55,2,FALSE)</f>
        <v>#ERROR!</v>
      </c>
      <c r="F9824" s="78">
        <v>0.0</v>
      </c>
      <c r="G9824" s="80">
        <v>43.0</v>
      </c>
      <c r="H9824" s="81">
        <v>412370.0</v>
      </c>
      <c r="I9824" s="81">
        <v>710000.0</v>
      </c>
      <c r="J9824" s="81">
        <v>468920.0</v>
      </c>
      <c r="K9824" s="81">
        <v>1065000.0</v>
      </c>
      <c r="L9824" s="82">
        <v>0.190001007962907</v>
      </c>
      <c r="N9824" s="83">
        <f t="shared" si="1"/>
        <v>0.190001008</v>
      </c>
      <c r="O9824" s="83">
        <f t="shared" si="2"/>
        <v>0.190001008</v>
      </c>
      <c r="Q9824" s="83">
        <f t="shared" si="3"/>
        <v>0.4191971831</v>
      </c>
      <c r="R9824" s="83">
        <f t="shared" si="4"/>
        <v>0.190001008</v>
      </c>
      <c r="S9824" s="83" t="b">
        <f t="shared" si="5"/>
        <v>0</v>
      </c>
      <c r="T9824" s="72"/>
      <c r="U9824" s="72"/>
      <c r="V9824" s="72"/>
      <c r="W9824" s="72"/>
      <c r="X9824" s="72"/>
      <c r="Y9824" s="72"/>
      <c r="Z9824" s="72"/>
      <c r="AA9824" s="72"/>
      <c r="AB9824" s="72"/>
      <c r="AC9824" s="72"/>
      <c r="AD9824" s="72"/>
      <c r="AE9824" s="72"/>
      <c r="AF9824" s="72"/>
      <c r="AG9824" s="72"/>
      <c r="AH9824" s="72"/>
      <c r="AI9824" s="72"/>
      <c r="AJ9824" s="72"/>
      <c r="AK9824" s="72"/>
    </row>
    <row r="9825" ht="14.25" customHeight="1">
      <c r="A9825" s="78">
        <v>9822.0</v>
      </c>
      <c r="C9825" s="78" t="str">
        <f>VLOOKUP(G9825,[1]Macrodata_CCF!$A$3:$D$55,4,FALSE)</f>
        <v>#ERROR!</v>
      </c>
      <c r="E9825" s="79" t="str">
        <f>VLOOKUP(G9825,[1]Macrodata_CCF!$A$3:$B$55,2,FALSE)</f>
        <v>#ERROR!</v>
      </c>
      <c r="F9825" s="78">
        <v>0.0</v>
      </c>
      <c r="G9825" s="80">
        <v>4.0</v>
      </c>
      <c r="H9825" s="81">
        <v>132225.0</v>
      </c>
      <c r="I9825" s="81">
        <v>170000.0</v>
      </c>
      <c r="J9825" s="81">
        <v>144690.0</v>
      </c>
      <c r="K9825" s="81">
        <v>170000.0</v>
      </c>
      <c r="L9825" s="82">
        <v>0.3299801455989411</v>
      </c>
      <c r="N9825" s="83">
        <f t="shared" si="1"/>
        <v>0.3299801456</v>
      </c>
      <c r="O9825" s="83">
        <f t="shared" si="2"/>
        <v>0.3299801456</v>
      </c>
      <c r="Q9825" s="83">
        <f t="shared" si="3"/>
        <v>0.2222058824</v>
      </c>
      <c r="R9825" s="83">
        <f t="shared" si="4"/>
        <v>0.3299801456</v>
      </c>
      <c r="S9825" s="83" t="b">
        <f t="shared" si="5"/>
        <v>0</v>
      </c>
      <c r="T9825" s="72"/>
      <c r="U9825" s="72"/>
      <c r="V9825" s="72"/>
      <c r="W9825" s="72"/>
      <c r="X9825" s="72"/>
      <c r="Y9825" s="72"/>
      <c r="Z9825" s="72"/>
      <c r="AA9825" s="72"/>
      <c r="AB9825" s="72"/>
      <c r="AC9825" s="72"/>
      <c r="AD9825" s="72"/>
      <c r="AE9825" s="72"/>
      <c r="AF9825" s="72"/>
      <c r="AG9825" s="72"/>
      <c r="AH9825" s="72"/>
      <c r="AI9825" s="72"/>
      <c r="AJ9825" s="72"/>
      <c r="AK9825" s="72"/>
    </row>
    <row r="9826" ht="14.25" customHeight="1">
      <c r="A9826" s="78">
        <v>9823.0</v>
      </c>
      <c r="C9826" s="78" t="str">
        <f>VLOOKUP(G9826,[1]Macrodata_CCF!$A$3:$D$55,4,FALSE)</f>
        <v>#ERROR!</v>
      </c>
      <c r="E9826" s="79" t="str">
        <f>VLOOKUP(G9826,[1]Macrodata_CCF!$A$3:$B$55,2,FALSE)</f>
        <v>#ERROR!</v>
      </c>
      <c r="F9826" s="78">
        <v>0.0</v>
      </c>
      <c r="G9826" s="80">
        <v>3.0</v>
      </c>
      <c r="H9826" s="81">
        <v>29695.0</v>
      </c>
      <c r="I9826" s="81">
        <v>50000.0</v>
      </c>
      <c r="J9826" s="81">
        <v>34570.0</v>
      </c>
      <c r="K9826" s="81">
        <v>50000.0</v>
      </c>
      <c r="L9826" s="82">
        <v>0.2400886481162275</v>
      </c>
      <c r="N9826" s="83">
        <f t="shared" si="1"/>
        <v>0.2400886481</v>
      </c>
      <c r="O9826" s="83">
        <f t="shared" si="2"/>
        <v>0.2400886481</v>
      </c>
      <c r="Q9826" s="83">
        <f t="shared" si="3"/>
        <v>0.4061</v>
      </c>
      <c r="R9826" s="83">
        <f t="shared" si="4"/>
        <v>0.2400886481</v>
      </c>
      <c r="S9826" s="83" t="b">
        <f t="shared" si="5"/>
        <v>0</v>
      </c>
      <c r="T9826" s="72"/>
      <c r="U9826" s="72"/>
      <c r="V9826" s="72"/>
      <c r="W9826" s="72"/>
      <c r="X9826" s="72"/>
      <c r="Y9826" s="72"/>
      <c r="Z9826" s="72"/>
      <c r="AA9826" s="72"/>
      <c r="AB9826" s="72"/>
      <c r="AC9826" s="72"/>
      <c r="AD9826" s="72"/>
      <c r="AE9826" s="72"/>
      <c r="AF9826" s="72"/>
      <c r="AG9826" s="72"/>
      <c r="AH9826" s="72"/>
      <c r="AI9826" s="72"/>
      <c r="AJ9826" s="72"/>
      <c r="AK9826" s="72"/>
    </row>
    <row r="9827" ht="14.25" customHeight="1">
      <c r="A9827" s="78">
        <v>9824.0</v>
      </c>
      <c r="C9827" s="78" t="str">
        <f>VLOOKUP(G9827,[1]Macrodata_CCF!$A$3:$D$55,4,FALSE)</f>
        <v>#ERROR!</v>
      </c>
      <c r="E9827" s="79" t="str">
        <f>VLOOKUP(G9827,[1]Macrodata_CCF!$A$3:$B$55,2,FALSE)</f>
        <v>#ERROR!</v>
      </c>
      <c r="F9827" s="78">
        <v>0.0</v>
      </c>
      <c r="G9827" s="80">
        <v>47.0</v>
      </c>
      <c r="H9827" s="81">
        <v>113305.0</v>
      </c>
      <c r="I9827" s="81">
        <v>220000.0</v>
      </c>
      <c r="J9827" s="81">
        <v>129310.0</v>
      </c>
      <c r="K9827" s="81">
        <v>440000.0</v>
      </c>
      <c r="L9827" s="82">
        <v>0.1500070293828202</v>
      </c>
      <c r="N9827" s="83">
        <f t="shared" si="1"/>
        <v>0.1500070294</v>
      </c>
      <c r="O9827" s="83">
        <f t="shared" si="2"/>
        <v>0.1500070294</v>
      </c>
      <c r="Q9827" s="83">
        <f t="shared" si="3"/>
        <v>0.4849772727</v>
      </c>
      <c r="R9827" s="83">
        <f t="shared" si="4"/>
        <v>0.1500070294</v>
      </c>
      <c r="S9827" s="83" t="b">
        <f t="shared" si="5"/>
        <v>0</v>
      </c>
      <c r="T9827" s="72"/>
      <c r="U9827" s="72"/>
      <c r="V9827" s="72"/>
      <c r="W9827" s="72"/>
      <c r="X9827" s="72"/>
      <c r="Y9827" s="72"/>
      <c r="Z9827" s="72"/>
      <c r="AA9827" s="72"/>
      <c r="AB9827" s="72"/>
      <c r="AC9827" s="72"/>
      <c r="AD9827" s="72"/>
      <c r="AE9827" s="72"/>
      <c r="AF9827" s="72"/>
      <c r="AG9827" s="72"/>
      <c r="AH9827" s="72"/>
      <c r="AI9827" s="72"/>
      <c r="AJ9827" s="72"/>
      <c r="AK9827" s="72"/>
    </row>
    <row r="9828" ht="14.25" customHeight="1">
      <c r="A9828" s="78">
        <v>9825.0</v>
      </c>
      <c r="C9828" s="78" t="str">
        <f>VLOOKUP(G9828,[1]Macrodata_CCF!$A$3:$D$55,4,FALSE)</f>
        <v>#ERROR!</v>
      </c>
      <c r="E9828" s="79" t="str">
        <f>VLOOKUP(G9828,[1]Macrodata_CCF!$A$3:$B$55,2,FALSE)</f>
        <v>#ERROR!</v>
      </c>
      <c r="F9828" s="78">
        <v>0.0</v>
      </c>
      <c r="G9828" s="80">
        <v>33.0</v>
      </c>
      <c r="H9828" s="81">
        <v>789280.0</v>
      </c>
      <c r="I9828" s="81">
        <v>980000.0</v>
      </c>
      <c r="J9828" s="81">
        <v>999600.0</v>
      </c>
      <c r="K9828" s="81">
        <v>980000.0</v>
      </c>
      <c r="L9828" s="82">
        <v>1.102768456375839</v>
      </c>
      <c r="N9828" s="83">
        <f t="shared" si="1"/>
        <v>1.102768456</v>
      </c>
      <c r="O9828" s="83">
        <f t="shared" si="2"/>
        <v>1</v>
      </c>
      <c r="Q9828" s="83">
        <f t="shared" si="3"/>
        <v>0.1946122449</v>
      </c>
      <c r="R9828" s="83">
        <f t="shared" si="4"/>
        <v>1.102768456</v>
      </c>
      <c r="S9828" s="83" t="b">
        <f t="shared" si="5"/>
        <v>0</v>
      </c>
      <c r="T9828" s="72"/>
      <c r="U9828" s="72"/>
      <c r="V9828" s="72"/>
      <c r="W9828" s="72"/>
      <c r="X9828" s="72"/>
      <c r="Y9828" s="72"/>
      <c r="Z9828" s="72"/>
      <c r="AA9828" s="72"/>
      <c r="AB9828" s="72"/>
      <c r="AC9828" s="72"/>
      <c r="AD9828" s="72"/>
      <c r="AE9828" s="72"/>
      <c r="AF9828" s="72"/>
      <c r="AG9828" s="72"/>
      <c r="AH9828" s="72"/>
      <c r="AI9828" s="72"/>
      <c r="AJ9828" s="72"/>
      <c r="AK9828" s="72"/>
    </row>
    <row r="9829" ht="14.25" customHeight="1">
      <c r="A9829" s="78">
        <v>9826.0</v>
      </c>
      <c r="C9829" s="78" t="str">
        <f>VLOOKUP(G9829,[1]Macrodata_CCF!$A$3:$D$55,4,FALSE)</f>
        <v>#ERROR!</v>
      </c>
      <c r="E9829" s="79" t="str">
        <f>VLOOKUP(G9829,[1]Macrodata_CCF!$A$3:$B$55,2,FALSE)</f>
        <v>#ERROR!</v>
      </c>
      <c r="F9829" s="78">
        <v>0.0</v>
      </c>
      <c r="G9829" s="80">
        <v>28.0</v>
      </c>
      <c r="H9829" s="81">
        <v>111775.0</v>
      </c>
      <c r="I9829" s="81">
        <v>320000.0</v>
      </c>
      <c r="J9829" s="81">
        <v>149255.0</v>
      </c>
      <c r="K9829" s="81">
        <v>320000.0</v>
      </c>
      <c r="L9829" s="82">
        <v>0.1799975987513507</v>
      </c>
      <c r="N9829" s="83">
        <f t="shared" si="1"/>
        <v>0.1799975988</v>
      </c>
      <c r="O9829" s="83">
        <f t="shared" si="2"/>
        <v>0.1799975988</v>
      </c>
      <c r="Q9829" s="83">
        <f t="shared" si="3"/>
        <v>0.650703125</v>
      </c>
      <c r="R9829" s="83">
        <f t="shared" si="4"/>
        <v>0.1799975988</v>
      </c>
      <c r="S9829" s="83" t="b">
        <f t="shared" si="5"/>
        <v>0</v>
      </c>
      <c r="T9829" s="72"/>
      <c r="U9829" s="72"/>
      <c r="V9829" s="72"/>
      <c r="W9829" s="72"/>
      <c r="X9829" s="72"/>
      <c r="Y9829" s="72"/>
      <c r="Z9829" s="72"/>
      <c r="AA9829" s="72"/>
      <c r="AB9829" s="72"/>
      <c r="AC9829" s="72"/>
      <c r="AD9829" s="72"/>
      <c r="AE9829" s="72"/>
      <c r="AF9829" s="72"/>
      <c r="AG9829" s="72"/>
      <c r="AH9829" s="72"/>
      <c r="AI9829" s="72"/>
      <c r="AJ9829" s="72"/>
      <c r="AK9829" s="72"/>
    </row>
    <row r="9830" ht="14.25" customHeight="1">
      <c r="A9830" s="78">
        <v>9827.0</v>
      </c>
      <c r="C9830" s="78" t="str">
        <f>VLOOKUP(G9830,[1]Macrodata_CCF!$A$3:$D$55,4,FALSE)</f>
        <v>#ERROR!</v>
      </c>
      <c r="E9830" s="79" t="str">
        <f>VLOOKUP(G9830,[1]Macrodata_CCF!$A$3:$B$55,2,FALSE)</f>
        <v>#ERROR!</v>
      </c>
      <c r="F9830" s="78">
        <v>0.0</v>
      </c>
      <c r="G9830" s="80">
        <v>52.0</v>
      </c>
      <c r="H9830" s="81">
        <v>313305.0</v>
      </c>
      <c r="I9830" s="81">
        <v>360000.0</v>
      </c>
      <c r="J9830" s="81">
        <v>297430.0</v>
      </c>
      <c r="K9830" s="81">
        <v>540000.0</v>
      </c>
      <c r="L9830" s="82">
        <v>-0.3399721597601456</v>
      </c>
      <c r="N9830" s="83">
        <f t="shared" si="1"/>
        <v>-0.3399721598</v>
      </c>
      <c r="O9830" s="83">
        <f t="shared" si="2"/>
        <v>0</v>
      </c>
      <c r="Q9830" s="83">
        <f t="shared" si="3"/>
        <v>0.1297083333</v>
      </c>
      <c r="R9830" s="83">
        <f t="shared" si="4"/>
        <v>-0.3399721598</v>
      </c>
      <c r="S9830" s="83" t="b">
        <f t="shared" si="5"/>
        <v>0</v>
      </c>
      <c r="T9830" s="72"/>
      <c r="U9830" s="72"/>
      <c r="V9830" s="72"/>
      <c r="W9830" s="72"/>
      <c r="X9830" s="72"/>
      <c r="Y9830" s="72"/>
      <c r="Z9830" s="72"/>
      <c r="AA9830" s="72"/>
      <c r="AB9830" s="72"/>
      <c r="AC9830" s="72"/>
      <c r="AD9830" s="72"/>
      <c r="AE9830" s="72"/>
      <c r="AF9830" s="72"/>
      <c r="AG9830" s="72"/>
      <c r="AH9830" s="72"/>
      <c r="AI9830" s="72"/>
      <c r="AJ9830" s="72"/>
      <c r="AK9830" s="72"/>
    </row>
    <row r="9831" ht="14.25" customHeight="1">
      <c r="A9831" s="78">
        <v>9828.0</v>
      </c>
      <c r="C9831" s="78" t="str">
        <f>VLOOKUP(G9831,[1]Macrodata_CCF!$A$3:$D$55,4,FALSE)</f>
        <v>#ERROR!</v>
      </c>
      <c r="E9831" s="79" t="str">
        <f>VLOOKUP(G9831,[1]Macrodata_CCF!$A$3:$B$55,2,FALSE)</f>
        <v>#ERROR!</v>
      </c>
      <c r="F9831" s="78">
        <v>0.0</v>
      </c>
      <c r="G9831" s="80">
        <v>25.0</v>
      </c>
      <c r="H9831" s="81">
        <v>350305.0</v>
      </c>
      <c r="I9831" s="81">
        <v>470000.0</v>
      </c>
      <c r="J9831" s="81">
        <v>369455.0</v>
      </c>
      <c r="K9831" s="81">
        <v>470000.0</v>
      </c>
      <c r="L9831" s="82">
        <v>0.159989974518568</v>
      </c>
      <c r="N9831" s="83">
        <f t="shared" si="1"/>
        <v>0.1599899745</v>
      </c>
      <c r="O9831" s="83">
        <f t="shared" si="2"/>
        <v>0.1599899745</v>
      </c>
      <c r="Q9831" s="83">
        <f t="shared" si="3"/>
        <v>0.2546702128</v>
      </c>
      <c r="R9831" s="83">
        <f t="shared" si="4"/>
        <v>0.1599899745</v>
      </c>
      <c r="S9831" s="83" t="b">
        <f t="shared" si="5"/>
        <v>0</v>
      </c>
      <c r="T9831" s="72"/>
      <c r="U9831" s="72"/>
      <c r="V9831" s="72"/>
      <c r="W9831" s="72"/>
      <c r="X9831" s="72"/>
      <c r="Y9831" s="72"/>
      <c r="Z9831" s="72"/>
      <c r="AA9831" s="72"/>
      <c r="AB9831" s="72"/>
      <c r="AC9831" s="72"/>
      <c r="AD9831" s="72"/>
      <c r="AE9831" s="72"/>
      <c r="AF9831" s="72"/>
      <c r="AG9831" s="72"/>
      <c r="AH9831" s="72"/>
      <c r="AI9831" s="72"/>
      <c r="AJ9831" s="72"/>
      <c r="AK9831" s="72"/>
    </row>
    <row r="9832" ht="14.25" customHeight="1">
      <c r="A9832" s="78">
        <v>9829.0</v>
      </c>
      <c r="C9832" s="78" t="str">
        <f>VLOOKUP(G9832,[1]Macrodata_CCF!$A$3:$D$55,4,FALSE)</f>
        <v>#ERROR!</v>
      </c>
      <c r="E9832" s="79" t="str">
        <f>VLOOKUP(G9832,[1]Macrodata_CCF!$A$3:$B$55,2,FALSE)</f>
        <v>#ERROR!</v>
      </c>
      <c r="F9832" s="78">
        <v>0.0</v>
      </c>
      <c r="G9832" s="80">
        <v>14.0</v>
      </c>
      <c r="H9832" s="81">
        <v>0.0</v>
      </c>
      <c r="I9832" s="81">
        <v>240000.0</v>
      </c>
      <c r="J9832" s="81">
        <v>48000.0</v>
      </c>
      <c r="K9832" s="81">
        <v>240000.0</v>
      </c>
      <c r="L9832" s="82">
        <v>0.2</v>
      </c>
      <c r="N9832" s="83">
        <f t="shared" si="1"/>
        <v>0.2</v>
      </c>
      <c r="O9832" s="83">
        <f t="shared" si="2"/>
        <v>0.2</v>
      </c>
      <c r="Q9832" s="83">
        <f t="shared" si="3"/>
        <v>1</v>
      </c>
      <c r="R9832" s="83">
        <f t="shared" si="4"/>
        <v>0.2</v>
      </c>
      <c r="S9832" s="83" t="b">
        <f t="shared" si="5"/>
        <v>0</v>
      </c>
      <c r="T9832" s="72"/>
      <c r="U9832" s="72"/>
      <c r="V9832" s="72"/>
      <c r="W9832" s="72"/>
      <c r="X9832" s="72"/>
      <c r="Y9832" s="72"/>
      <c r="Z9832" s="72"/>
      <c r="AA9832" s="72"/>
      <c r="AB9832" s="72"/>
      <c r="AC9832" s="72"/>
      <c r="AD9832" s="72"/>
      <c r="AE9832" s="72"/>
      <c r="AF9832" s="72"/>
      <c r="AG9832" s="72"/>
      <c r="AH9832" s="72"/>
      <c r="AI9832" s="72"/>
      <c r="AJ9832" s="72"/>
      <c r="AK9832" s="72"/>
    </row>
    <row r="9833" ht="14.25" customHeight="1">
      <c r="A9833" s="78">
        <v>9830.0</v>
      </c>
      <c r="C9833" s="78" t="str">
        <f>VLOOKUP(G9833,[1]Macrodata_CCF!$A$3:$D$55,4,FALSE)</f>
        <v>#ERROR!</v>
      </c>
      <c r="E9833" s="79" t="str">
        <f>VLOOKUP(G9833,[1]Macrodata_CCF!$A$3:$B$55,2,FALSE)</f>
        <v>#ERROR!</v>
      </c>
      <c r="F9833" s="78">
        <v>0.0</v>
      </c>
      <c r="G9833" s="80">
        <v>2.0</v>
      </c>
      <c r="H9833" s="81">
        <v>478895.0</v>
      </c>
      <c r="I9833" s="81">
        <v>720000.0</v>
      </c>
      <c r="J9833" s="81">
        <v>527115.0</v>
      </c>
      <c r="K9833" s="81">
        <v>1440000.0</v>
      </c>
      <c r="L9833" s="82">
        <v>0.1999958524294395</v>
      </c>
      <c r="N9833" s="83">
        <f t="shared" si="1"/>
        <v>0.1999958524</v>
      </c>
      <c r="O9833" s="83">
        <f t="shared" si="2"/>
        <v>0.1999958524</v>
      </c>
      <c r="Q9833" s="83">
        <f t="shared" si="3"/>
        <v>0.3348680556</v>
      </c>
      <c r="R9833" s="83">
        <f t="shared" si="4"/>
        <v>0.1999958524</v>
      </c>
      <c r="S9833" s="83" t="b">
        <f t="shared" si="5"/>
        <v>0</v>
      </c>
      <c r="T9833" s="72"/>
      <c r="U9833" s="72"/>
      <c r="V9833" s="72"/>
      <c r="W9833" s="72"/>
      <c r="X9833" s="72"/>
      <c r="Y9833" s="72"/>
      <c r="Z9833" s="72"/>
      <c r="AA9833" s="72"/>
      <c r="AB9833" s="72"/>
      <c r="AC9833" s="72"/>
      <c r="AD9833" s="72"/>
      <c r="AE9833" s="72"/>
      <c r="AF9833" s="72"/>
      <c r="AG9833" s="72"/>
      <c r="AH9833" s="72"/>
      <c r="AI9833" s="72"/>
      <c r="AJ9833" s="72"/>
      <c r="AK9833" s="72"/>
    </row>
    <row r="9834" ht="14.25" customHeight="1">
      <c r="A9834" s="78">
        <v>9831.0</v>
      </c>
      <c r="C9834" s="78" t="str">
        <f>VLOOKUP(G9834,[1]Macrodata_CCF!$A$3:$D$55,4,FALSE)</f>
        <v>#ERROR!</v>
      </c>
      <c r="E9834" s="79" t="str">
        <f>VLOOKUP(G9834,[1]Macrodata_CCF!$A$3:$B$55,2,FALSE)</f>
        <v>#ERROR!</v>
      </c>
      <c r="F9834" s="78">
        <v>0.0</v>
      </c>
      <c r="G9834" s="80">
        <v>42.0</v>
      </c>
      <c r="H9834" s="81">
        <v>279355.0</v>
      </c>
      <c r="I9834" s="81">
        <v>430000.0</v>
      </c>
      <c r="J9834" s="81">
        <v>320030.0</v>
      </c>
      <c r="K9834" s="81">
        <v>430000.0</v>
      </c>
      <c r="L9834" s="82">
        <v>0.2700056424043281</v>
      </c>
      <c r="N9834" s="83">
        <f t="shared" si="1"/>
        <v>0.2700056424</v>
      </c>
      <c r="O9834" s="83">
        <f t="shared" si="2"/>
        <v>0.2700056424</v>
      </c>
      <c r="Q9834" s="83">
        <f t="shared" si="3"/>
        <v>0.3503372093</v>
      </c>
      <c r="R9834" s="83">
        <f t="shared" si="4"/>
        <v>0.2700056424</v>
      </c>
      <c r="S9834" s="83" t="b">
        <f t="shared" si="5"/>
        <v>0</v>
      </c>
      <c r="T9834" s="72"/>
      <c r="U9834" s="72"/>
      <c r="V9834" s="72"/>
      <c r="W9834" s="72"/>
      <c r="X9834" s="72"/>
      <c r="Y9834" s="72"/>
      <c r="Z9834" s="72"/>
      <c r="AA9834" s="72"/>
      <c r="AB9834" s="72"/>
      <c r="AC9834" s="72"/>
      <c r="AD9834" s="72"/>
      <c r="AE9834" s="72"/>
      <c r="AF9834" s="72"/>
      <c r="AG9834" s="72"/>
      <c r="AH9834" s="72"/>
      <c r="AI9834" s="72"/>
      <c r="AJ9834" s="72"/>
      <c r="AK9834" s="72"/>
    </row>
    <row r="9835" ht="14.25" customHeight="1">
      <c r="A9835" s="78">
        <v>9832.0</v>
      </c>
      <c r="C9835" s="78" t="str">
        <f>VLOOKUP(G9835,[1]Macrodata_CCF!$A$3:$D$55,4,FALSE)</f>
        <v>#ERROR!</v>
      </c>
      <c r="E9835" s="79" t="str">
        <f>VLOOKUP(G9835,[1]Macrodata_CCF!$A$3:$B$55,2,FALSE)</f>
        <v>#ERROR!</v>
      </c>
      <c r="F9835" s="78">
        <v>0.0</v>
      </c>
      <c r="G9835" s="80">
        <v>32.0</v>
      </c>
      <c r="H9835" s="81">
        <v>72590.0</v>
      </c>
      <c r="I9835" s="81">
        <v>880000.0</v>
      </c>
      <c r="J9835" s="81">
        <v>201775.0</v>
      </c>
      <c r="K9835" s="81">
        <v>1320000.0</v>
      </c>
      <c r="L9835" s="82">
        <v>0.1599992568831201</v>
      </c>
      <c r="N9835" s="83">
        <f t="shared" si="1"/>
        <v>0.1599992569</v>
      </c>
      <c r="O9835" s="83">
        <f t="shared" si="2"/>
        <v>0.1599992569</v>
      </c>
      <c r="Q9835" s="83">
        <f t="shared" si="3"/>
        <v>0.9175113636</v>
      </c>
      <c r="R9835" s="83">
        <f t="shared" si="4"/>
        <v>0.1599992569</v>
      </c>
      <c r="S9835" s="83" t="b">
        <f t="shared" si="5"/>
        <v>0</v>
      </c>
      <c r="T9835" s="72"/>
      <c r="U9835" s="72"/>
      <c r="V9835" s="72"/>
      <c r="W9835" s="72"/>
      <c r="X9835" s="72"/>
      <c r="Y9835" s="72"/>
      <c r="Z9835" s="72"/>
      <c r="AA9835" s="72"/>
      <c r="AB9835" s="72"/>
      <c r="AC9835" s="72"/>
      <c r="AD9835" s="72"/>
      <c r="AE9835" s="72"/>
      <c r="AF9835" s="72"/>
      <c r="AG9835" s="72"/>
      <c r="AH9835" s="72"/>
      <c r="AI9835" s="72"/>
      <c r="AJ9835" s="72"/>
      <c r="AK9835" s="72"/>
    </row>
    <row r="9836" ht="14.25" customHeight="1">
      <c r="A9836" s="78">
        <v>9833.0</v>
      </c>
      <c r="C9836" s="78" t="str">
        <f>VLOOKUP(G9836,[1]Macrodata_CCF!$A$3:$D$55,4,FALSE)</f>
        <v>#ERROR!</v>
      </c>
      <c r="E9836" s="79" t="str">
        <f>VLOOKUP(G9836,[1]Macrodata_CCF!$A$3:$B$55,2,FALSE)</f>
        <v>#ERROR!</v>
      </c>
      <c r="F9836" s="78">
        <v>0.0</v>
      </c>
      <c r="G9836" s="80">
        <v>29.0</v>
      </c>
      <c r="H9836" s="81">
        <v>365995.0</v>
      </c>
      <c r="I9836" s="81">
        <v>550000.0</v>
      </c>
      <c r="J9836" s="81">
        <v>402795.0</v>
      </c>
      <c r="K9836" s="81">
        <v>990000.0</v>
      </c>
      <c r="L9836" s="82">
        <v>0.1999945653650716</v>
      </c>
      <c r="N9836" s="83">
        <f t="shared" si="1"/>
        <v>0.1999945654</v>
      </c>
      <c r="O9836" s="83">
        <f t="shared" si="2"/>
        <v>0.1999945654</v>
      </c>
      <c r="Q9836" s="83">
        <f t="shared" si="3"/>
        <v>0.3345545455</v>
      </c>
      <c r="R9836" s="83">
        <f t="shared" si="4"/>
        <v>0.1999945654</v>
      </c>
      <c r="S9836" s="83" t="b">
        <f t="shared" si="5"/>
        <v>0</v>
      </c>
      <c r="T9836" s="72"/>
      <c r="U9836" s="72"/>
      <c r="V9836" s="72"/>
      <c r="W9836" s="72"/>
      <c r="X9836" s="72"/>
      <c r="Y9836" s="72"/>
      <c r="Z9836" s="72"/>
      <c r="AA9836" s="72"/>
      <c r="AB9836" s="72"/>
      <c r="AC9836" s="72"/>
      <c r="AD9836" s="72"/>
      <c r="AE9836" s="72"/>
      <c r="AF9836" s="72"/>
      <c r="AG9836" s="72"/>
      <c r="AH9836" s="72"/>
      <c r="AI9836" s="72"/>
      <c r="AJ9836" s="72"/>
      <c r="AK9836" s="72"/>
    </row>
    <row r="9837" ht="14.25" customHeight="1">
      <c r="A9837" s="78">
        <v>9834.0</v>
      </c>
      <c r="C9837" s="78" t="str">
        <f>VLOOKUP(G9837,[1]Macrodata_CCF!$A$3:$D$55,4,FALSE)</f>
        <v>#ERROR!</v>
      </c>
      <c r="E9837" s="79" t="str">
        <f>VLOOKUP(G9837,[1]Macrodata_CCF!$A$3:$B$55,2,FALSE)</f>
        <v>#ERROR!</v>
      </c>
      <c r="F9837" s="78">
        <v>0.0</v>
      </c>
      <c r="G9837" s="80">
        <v>7.0</v>
      </c>
      <c r="H9837" s="81">
        <v>0.0</v>
      </c>
      <c r="I9837" s="81">
        <v>480000.0</v>
      </c>
      <c r="J9837" s="81">
        <v>182400.0</v>
      </c>
      <c r="K9837" s="81">
        <v>480000.0</v>
      </c>
      <c r="L9837" s="82">
        <v>0.38</v>
      </c>
      <c r="N9837" s="83">
        <f t="shared" si="1"/>
        <v>0.38</v>
      </c>
      <c r="O9837" s="83">
        <f t="shared" si="2"/>
        <v>0.38</v>
      </c>
      <c r="Q9837" s="83">
        <f t="shared" si="3"/>
        <v>1</v>
      </c>
      <c r="R9837" s="83">
        <f t="shared" si="4"/>
        <v>0.38</v>
      </c>
      <c r="S9837" s="83" t="b">
        <f t="shared" si="5"/>
        <v>0</v>
      </c>
      <c r="T9837" s="72"/>
      <c r="U9837" s="72"/>
      <c r="V9837" s="72"/>
      <c r="W9837" s="72"/>
      <c r="X9837" s="72"/>
      <c r="Y9837" s="72"/>
      <c r="Z9837" s="72"/>
      <c r="AA9837" s="72"/>
      <c r="AB9837" s="72"/>
      <c r="AC9837" s="72"/>
      <c r="AD9837" s="72"/>
      <c r="AE9837" s="72"/>
      <c r="AF9837" s="72"/>
      <c r="AG9837" s="72"/>
      <c r="AH9837" s="72"/>
      <c r="AI9837" s="72"/>
      <c r="AJ9837" s="72"/>
      <c r="AK9837" s="72"/>
    </row>
    <row r="9838" ht="14.25" customHeight="1">
      <c r="A9838" s="78">
        <v>9835.0</v>
      </c>
      <c r="C9838" s="78" t="str">
        <f>VLOOKUP(G9838,[1]Macrodata_CCF!$A$3:$D$55,4,FALSE)</f>
        <v>#ERROR!</v>
      </c>
      <c r="E9838" s="79" t="str">
        <f>VLOOKUP(G9838,[1]Macrodata_CCF!$A$3:$B$55,2,FALSE)</f>
        <v>#ERROR!</v>
      </c>
      <c r="F9838" s="78">
        <v>0.0</v>
      </c>
      <c r="G9838" s="80">
        <v>15.0</v>
      </c>
      <c r="H9838" s="81">
        <v>84240.0</v>
      </c>
      <c r="I9838" s="81">
        <v>240000.0</v>
      </c>
      <c r="J9838" s="81">
        <v>82680.0</v>
      </c>
      <c r="K9838" s="81">
        <v>480000.0</v>
      </c>
      <c r="L9838" s="82">
        <v>-0.01001540832049307</v>
      </c>
      <c r="N9838" s="83">
        <f t="shared" si="1"/>
        <v>-0.01001540832</v>
      </c>
      <c r="O9838" s="83">
        <f t="shared" si="2"/>
        <v>0</v>
      </c>
      <c r="Q9838" s="83">
        <f t="shared" si="3"/>
        <v>0.649</v>
      </c>
      <c r="R9838" s="83">
        <f t="shared" si="4"/>
        <v>-0.01001540832</v>
      </c>
      <c r="S9838" s="83" t="b">
        <f t="shared" si="5"/>
        <v>0</v>
      </c>
      <c r="T9838" s="72"/>
      <c r="U9838" s="72"/>
      <c r="V9838" s="72"/>
      <c r="W9838" s="72"/>
      <c r="X9838" s="72"/>
      <c r="Y9838" s="72"/>
      <c r="Z9838" s="72"/>
      <c r="AA9838" s="72"/>
      <c r="AB9838" s="72"/>
      <c r="AC9838" s="72"/>
      <c r="AD9838" s="72"/>
      <c r="AE9838" s="72"/>
      <c r="AF9838" s="72"/>
      <c r="AG9838" s="72"/>
      <c r="AH9838" s="72"/>
      <c r="AI9838" s="72"/>
      <c r="AJ9838" s="72"/>
      <c r="AK9838" s="72"/>
    </row>
    <row r="9839" ht="14.25" customHeight="1">
      <c r="A9839" s="78">
        <v>9836.0</v>
      </c>
      <c r="C9839" s="78" t="str">
        <f>VLOOKUP(G9839,[1]Macrodata_CCF!$A$3:$D$55,4,FALSE)</f>
        <v>#ERROR!</v>
      </c>
      <c r="E9839" s="79" t="str">
        <f>VLOOKUP(G9839,[1]Macrodata_CCF!$A$3:$B$55,2,FALSE)</f>
        <v>#ERROR!</v>
      </c>
      <c r="F9839" s="78">
        <v>0.0</v>
      </c>
      <c r="G9839" s="80">
        <v>4.0</v>
      </c>
      <c r="H9839" s="81">
        <v>14105.0</v>
      </c>
      <c r="I9839" s="81">
        <v>20000.0</v>
      </c>
      <c r="J9839" s="81">
        <v>15875.0</v>
      </c>
      <c r="K9839" s="81">
        <v>20000.0</v>
      </c>
      <c r="L9839" s="82">
        <v>0.3002544529262087</v>
      </c>
      <c r="N9839" s="83">
        <f t="shared" si="1"/>
        <v>0.3002544529</v>
      </c>
      <c r="O9839" s="83">
        <f t="shared" si="2"/>
        <v>0.3002544529</v>
      </c>
      <c r="Q9839" s="83">
        <f t="shared" si="3"/>
        <v>0.29475</v>
      </c>
      <c r="R9839" s="83">
        <f t="shared" si="4"/>
        <v>0.3002544529</v>
      </c>
      <c r="S9839" s="83" t="b">
        <f t="shared" si="5"/>
        <v>0</v>
      </c>
      <c r="T9839" s="72"/>
      <c r="U9839" s="72"/>
      <c r="V9839" s="72"/>
      <c r="W9839" s="72"/>
      <c r="X9839" s="72"/>
      <c r="Y9839" s="72"/>
      <c r="Z9839" s="72"/>
      <c r="AA9839" s="72"/>
      <c r="AB9839" s="72"/>
      <c r="AC9839" s="72"/>
      <c r="AD9839" s="72"/>
      <c r="AE9839" s="72"/>
      <c r="AF9839" s="72"/>
      <c r="AG9839" s="72"/>
      <c r="AH9839" s="72"/>
      <c r="AI9839" s="72"/>
      <c r="AJ9839" s="72"/>
      <c r="AK9839" s="72"/>
    </row>
    <row r="9840" ht="14.25" customHeight="1">
      <c r="A9840" s="78">
        <v>9837.0</v>
      </c>
      <c r="C9840" s="78" t="str">
        <f>VLOOKUP(G9840,[1]Macrodata_CCF!$A$3:$D$55,4,FALSE)</f>
        <v>#ERROR!</v>
      </c>
      <c r="E9840" s="79" t="str">
        <f>VLOOKUP(G9840,[1]Macrodata_CCF!$A$3:$B$55,2,FALSE)</f>
        <v>#ERROR!</v>
      </c>
      <c r="F9840" s="78">
        <v>0.0</v>
      </c>
      <c r="G9840" s="80">
        <v>21.0</v>
      </c>
      <c r="H9840" s="81">
        <v>0.0</v>
      </c>
      <c r="I9840" s="81">
        <v>590000.0</v>
      </c>
      <c r="J9840" s="81">
        <v>118000.0</v>
      </c>
      <c r="K9840" s="81">
        <v>590000.0</v>
      </c>
      <c r="L9840" s="82">
        <v>0.2</v>
      </c>
      <c r="N9840" s="83">
        <f t="shared" si="1"/>
        <v>0.2</v>
      </c>
      <c r="O9840" s="83">
        <f t="shared" si="2"/>
        <v>0.2</v>
      </c>
      <c r="Q9840" s="83">
        <f t="shared" si="3"/>
        <v>1</v>
      </c>
      <c r="R9840" s="83">
        <f t="shared" si="4"/>
        <v>0.2</v>
      </c>
      <c r="S9840" s="83" t="b">
        <f t="shared" si="5"/>
        <v>0</v>
      </c>
      <c r="T9840" s="72"/>
      <c r="U9840" s="72"/>
      <c r="V9840" s="72"/>
      <c r="W9840" s="72"/>
      <c r="X9840" s="72"/>
      <c r="Y9840" s="72"/>
      <c r="Z9840" s="72"/>
      <c r="AA9840" s="72"/>
      <c r="AB9840" s="72"/>
      <c r="AC9840" s="72"/>
      <c r="AD9840" s="72"/>
      <c r="AE9840" s="72"/>
      <c r="AF9840" s="72"/>
      <c r="AG9840" s="72"/>
      <c r="AH9840" s="72"/>
      <c r="AI9840" s="72"/>
      <c r="AJ9840" s="72"/>
      <c r="AK9840" s="72"/>
    </row>
    <row r="9841" ht="14.25" customHeight="1">
      <c r="A9841" s="78">
        <v>9838.0</v>
      </c>
      <c r="C9841" s="78" t="str">
        <f>VLOOKUP(G9841,[1]Macrodata_CCF!$A$3:$D$55,4,FALSE)</f>
        <v>#ERROR!</v>
      </c>
      <c r="E9841" s="79" t="str">
        <f>VLOOKUP(G9841,[1]Macrodata_CCF!$A$3:$B$55,2,FALSE)</f>
        <v>#ERROR!</v>
      </c>
      <c r="F9841" s="78">
        <v>0.0</v>
      </c>
      <c r="G9841" s="80">
        <v>19.0</v>
      </c>
      <c r="H9841" s="81">
        <v>3285.0</v>
      </c>
      <c r="I9841" s="81">
        <v>30000.0</v>
      </c>
      <c r="J9841" s="81">
        <v>7560.0</v>
      </c>
      <c r="K9841" s="81">
        <v>30000.0</v>
      </c>
      <c r="L9841" s="82">
        <v>0.1600224592925323</v>
      </c>
      <c r="N9841" s="83">
        <f t="shared" si="1"/>
        <v>0.1600224593</v>
      </c>
      <c r="O9841" s="83">
        <f t="shared" si="2"/>
        <v>0.1600224593</v>
      </c>
      <c r="Q9841" s="83">
        <f t="shared" si="3"/>
        <v>0.8905</v>
      </c>
      <c r="R9841" s="83">
        <f t="shared" si="4"/>
        <v>0.1600224593</v>
      </c>
      <c r="S9841" s="83" t="b">
        <f t="shared" si="5"/>
        <v>0</v>
      </c>
      <c r="T9841" s="72"/>
      <c r="U9841" s="72"/>
      <c r="V9841" s="72"/>
      <c r="W9841" s="72"/>
      <c r="X9841" s="72"/>
      <c r="Y9841" s="72"/>
      <c r="Z9841" s="72"/>
      <c r="AA9841" s="72"/>
      <c r="AB9841" s="72"/>
      <c r="AC9841" s="72"/>
      <c r="AD9841" s="72"/>
      <c r="AE9841" s="72"/>
      <c r="AF9841" s="72"/>
      <c r="AG9841" s="72"/>
      <c r="AH9841" s="72"/>
      <c r="AI9841" s="72"/>
      <c r="AJ9841" s="72"/>
      <c r="AK9841" s="72"/>
    </row>
    <row r="9842" ht="14.25" customHeight="1">
      <c r="A9842" s="78">
        <v>9839.0</v>
      </c>
      <c r="C9842" s="78" t="str">
        <f>VLOOKUP(G9842,[1]Macrodata_CCF!$A$3:$D$55,4,FALSE)</f>
        <v>#ERROR!</v>
      </c>
      <c r="E9842" s="79" t="str">
        <f>VLOOKUP(G9842,[1]Macrodata_CCF!$A$3:$B$55,2,FALSE)</f>
        <v>#ERROR!</v>
      </c>
      <c r="F9842" s="78">
        <v>0.0</v>
      </c>
      <c r="G9842" s="80">
        <v>34.0</v>
      </c>
      <c r="H9842" s="81">
        <v>161320.0</v>
      </c>
      <c r="I9842" s="81">
        <v>340000.0</v>
      </c>
      <c r="J9842" s="81">
        <v>346800.0</v>
      </c>
      <c r="K9842" s="81">
        <v>340000.0</v>
      </c>
      <c r="L9842" s="82">
        <v>1.038056861428252</v>
      </c>
      <c r="N9842" s="83">
        <f t="shared" si="1"/>
        <v>1.038056861</v>
      </c>
      <c r="O9842" s="83">
        <f t="shared" si="2"/>
        <v>1</v>
      </c>
      <c r="Q9842" s="83">
        <f t="shared" si="3"/>
        <v>0.5255294118</v>
      </c>
      <c r="R9842" s="83">
        <f t="shared" si="4"/>
        <v>1.038056861</v>
      </c>
      <c r="S9842" s="83" t="b">
        <f t="shared" si="5"/>
        <v>0</v>
      </c>
      <c r="T9842" s="72"/>
      <c r="U9842" s="72"/>
      <c r="V9842" s="72"/>
      <c r="W9842" s="72"/>
      <c r="X9842" s="72"/>
      <c r="Y9842" s="72"/>
      <c r="Z9842" s="72"/>
      <c r="AA9842" s="72"/>
      <c r="AB9842" s="72"/>
      <c r="AC9842" s="72"/>
      <c r="AD9842" s="72"/>
      <c r="AE9842" s="72"/>
      <c r="AF9842" s="72"/>
      <c r="AG9842" s="72"/>
      <c r="AH9842" s="72"/>
      <c r="AI9842" s="72"/>
      <c r="AJ9842" s="72"/>
      <c r="AK9842" s="72"/>
    </row>
    <row r="9843" ht="14.25" customHeight="1">
      <c r="A9843" s="78">
        <v>9840.0</v>
      </c>
      <c r="C9843" s="78" t="str">
        <f>VLOOKUP(G9843,[1]Macrodata_CCF!$A$3:$D$55,4,FALSE)</f>
        <v>#ERROR!</v>
      </c>
      <c r="E9843" s="79" t="str">
        <f>VLOOKUP(G9843,[1]Macrodata_CCF!$A$3:$B$55,2,FALSE)</f>
        <v>#ERROR!</v>
      </c>
      <c r="F9843" s="78">
        <v>0.0</v>
      </c>
      <c r="G9843" s="80">
        <v>5.0</v>
      </c>
      <c r="H9843" s="81">
        <v>716780.0</v>
      </c>
      <c r="I9843" s="81">
        <v>880000.0</v>
      </c>
      <c r="J9843" s="81">
        <v>752690.0</v>
      </c>
      <c r="K9843" s="81">
        <v>1584000.0</v>
      </c>
      <c r="L9843" s="82">
        <v>0.2200098027202549</v>
      </c>
      <c r="N9843" s="83">
        <f t="shared" si="1"/>
        <v>0.2200098027</v>
      </c>
      <c r="O9843" s="83">
        <f t="shared" si="2"/>
        <v>0.2200098027</v>
      </c>
      <c r="Q9843" s="83">
        <f t="shared" si="3"/>
        <v>0.1854772727</v>
      </c>
      <c r="R9843" s="83">
        <f t="shared" si="4"/>
        <v>0.2200098027</v>
      </c>
      <c r="S9843" s="83" t="b">
        <f t="shared" si="5"/>
        <v>0</v>
      </c>
      <c r="T9843" s="72"/>
      <c r="U9843" s="72"/>
      <c r="V9843" s="72"/>
      <c r="W9843" s="72"/>
      <c r="X9843" s="72"/>
      <c r="Y9843" s="72"/>
      <c r="Z9843" s="72"/>
      <c r="AA9843" s="72"/>
      <c r="AB9843" s="72"/>
      <c r="AC9843" s="72"/>
      <c r="AD9843" s="72"/>
      <c r="AE9843" s="72"/>
      <c r="AF9843" s="72"/>
      <c r="AG9843" s="72"/>
      <c r="AH9843" s="72"/>
      <c r="AI9843" s="72"/>
      <c r="AJ9843" s="72"/>
      <c r="AK9843" s="72"/>
    </row>
    <row r="9844" ht="14.25" customHeight="1">
      <c r="A9844" s="78">
        <v>9841.0</v>
      </c>
      <c r="C9844" s="78" t="str">
        <f>VLOOKUP(G9844,[1]Macrodata_CCF!$A$3:$D$55,4,FALSE)</f>
        <v>#ERROR!</v>
      </c>
      <c r="E9844" s="79" t="str">
        <f>VLOOKUP(G9844,[1]Macrodata_CCF!$A$3:$B$55,2,FALSE)</f>
        <v>#ERROR!</v>
      </c>
      <c r="F9844" s="78">
        <v>0.0</v>
      </c>
      <c r="G9844" s="80">
        <v>3.0</v>
      </c>
      <c r="H9844" s="81">
        <v>685315.0</v>
      </c>
      <c r="I9844" s="81">
        <v>770000.0</v>
      </c>
      <c r="J9844" s="81">
        <v>717495.0</v>
      </c>
      <c r="K9844" s="81">
        <v>1540000.0</v>
      </c>
      <c r="L9844" s="82">
        <v>0.3799964574599988</v>
      </c>
      <c r="N9844" s="83">
        <f t="shared" si="1"/>
        <v>0.3799964575</v>
      </c>
      <c r="O9844" s="83">
        <f t="shared" si="2"/>
        <v>0.3799964575</v>
      </c>
      <c r="Q9844" s="83">
        <f t="shared" si="3"/>
        <v>0.1099805195</v>
      </c>
      <c r="R9844" s="83">
        <f t="shared" si="4"/>
        <v>0.3799964575</v>
      </c>
      <c r="S9844" s="83" t="b">
        <f t="shared" si="5"/>
        <v>0</v>
      </c>
      <c r="T9844" s="72"/>
      <c r="U9844" s="72"/>
      <c r="V9844" s="72"/>
      <c r="W9844" s="72"/>
      <c r="X9844" s="72"/>
      <c r="Y9844" s="72"/>
      <c r="Z9844" s="72"/>
      <c r="AA9844" s="72"/>
      <c r="AB9844" s="72"/>
      <c r="AC9844" s="72"/>
      <c r="AD9844" s="72"/>
      <c r="AE9844" s="72"/>
      <c r="AF9844" s="72"/>
      <c r="AG9844" s="72"/>
      <c r="AH9844" s="72"/>
      <c r="AI9844" s="72"/>
      <c r="AJ9844" s="72"/>
      <c r="AK9844" s="72"/>
    </row>
    <row r="9845" ht="14.25" customHeight="1">
      <c r="A9845" s="78">
        <v>9842.0</v>
      </c>
      <c r="C9845" s="78" t="str">
        <f>VLOOKUP(G9845,[1]Macrodata_CCF!$A$3:$D$55,4,FALSE)</f>
        <v>#ERROR!</v>
      </c>
      <c r="E9845" s="79" t="str">
        <f>VLOOKUP(G9845,[1]Macrodata_CCF!$A$3:$B$55,2,FALSE)</f>
        <v>#ERROR!</v>
      </c>
      <c r="F9845" s="78">
        <v>0.0</v>
      </c>
      <c r="G9845" s="80">
        <v>9.0</v>
      </c>
      <c r="H9845" s="81">
        <v>46355.0</v>
      </c>
      <c r="I9845" s="81">
        <v>830000.0</v>
      </c>
      <c r="J9845" s="81">
        <v>281450.0</v>
      </c>
      <c r="K9845" s="81">
        <v>1660000.0</v>
      </c>
      <c r="L9845" s="82">
        <v>0.3000019141320368</v>
      </c>
      <c r="N9845" s="83">
        <f t="shared" si="1"/>
        <v>0.3000019141</v>
      </c>
      <c r="O9845" s="83">
        <f t="shared" si="2"/>
        <v>0.3000019141</v>
      </c>
      <c r="Q9845" s="83">
        <f t="shared" si="3"/>
        <v>0.9441506024</v>
      </c>
      <c r="R9845" s="83">
        <f t="shared" si="4"/>
        <v>0.3000019141</v>
      </c>
      <c r="S9845" s="83" t="b">
        <f t="shared" si="5"/>
        <v>0</v>
      </c>
      <c r="T9845" s="72"/>
      <c r="U9845" s="72"/>
      <c r="V9845" s="72"/>
      <c r="W9845" s="72"/>
      <c r="X9845" s="72"/>
      <c r="Y9845" s="72"/>
      <c r="Z9845" s="72"/>
      <c r="AA9845" s="72"/>
      <c r="AB9845" s="72"/>
      <c r="AC9845" s="72"/>
      <c r="AD9845" s="72"/>
      <c r="AE9845" s="72"/>
      <c r="AF9845" s="72"/>
      <c r="AG9845" s="72"/>
      <c r="AH9845" s="72"/>
      <c r="AI9845" s="72"/>
      <c r="AJ9845" s="72"/>
      <c r="AK9845" s="72"/>
    </row>
    <row r="9846" ht="14.25" customHeight="1">
      <c r="A9846" s="78">
        <v>9843.0</v>
      </c>
      <c r="C9846" s="78" t="str">
        <f>VLOOKUP(G9846,[1]Macrodata_CCF!$A$3:$D$55,4,FALSE)</f>
        <v>#ERROR!</v>
      </c>
      <c r="E9846" s="79" t="str">
        <f>VLOOKUP(G9846,[1]Macrodata_CCF!$A$3:$B$55,2,FALSE)</f>
        <v>#ERROR!</v>
      </c>
      <c r="F9846" s="78">
        <v>0.0</v>
      </c>
      <c r="G9846" s="80">
        <v>46.0</v>
      </c>
      <c r="H9846" s="81">
        <v>15.0</v>
      </c>
      <c r="I9846" s="81">
        <v>30000.0</v>
      </c>
      <c r="J9846" s="81">
        <v>4515.0</v>
      </c>
      <c r="K9846" s="81">
        <v>30000.0</v>
      </c>
      <c r="L9846" s="82">
        <v>0.1500750375187594</v>
      </c>
      <c r="N9846" s="83">
        <f t="shared" si="1"/>
        <v>0.1500750375</v>
      </c>
      <c r="O9846" s="83">
        <f t="shared" si="2"/>
        <v>0.1500750375</v>
      </c>
      <c r="Q9846" s="83">
        <f t="shared" si="3"/>
        <v>0.9995</v>
      </c>
      <c r="R9846" s="83">
        <f t="shared" si="4"/>
        <v>0.1500750375</v>
      </c>
      <c r="S9846" s="83" t="b">
        <f t="shared" si="5"/>
        <v>0</v>
      </c>
      <c r="T9846" s="72"/>
      <c r="U9846" s="72"/>
      <c r="V9846" s="72"/>
      <c r="W9846" s="72"/>
      <c r="X9846" s="72"/>
      <c r="Y9846" s="72"/>
      <c r="Z9846" s="72"/>
      <c r="AA9846" s="72"/>
      <c r="AB9846" s="72"/>
      <c r="AC9846" s="72"/>
      <c r="AD9846" s="72"/>
      <c r="AE9846" s="72"/>
      <c r="AF9846" s="72"/>
      <c r="AG9846" s="72"/>
      <c r="AH9846" s="72"/>
      <c r="AI9846" s="72"/>
      <c r="AJ9846" s="72"/>
      <c r="AK9846" s="72"/>
    </row>
    <row r="9847" ht="14.25" customHeight="1">
      <c r="A9847" s="78">
        <v>9844.0</v>
      </c>
      <c r="C9847" s="78" t="str">
        <f>VLOOKUP(G9847,[1]Macrodata_CCF!$A$3:$D$55,4,FALSE)</f>
        <v>#ERROR!</v>
      </c>
      <c r="E9847" s="79" t="str">
        <f>VLOOKUP(G9847,[1]Macrodata_CCF!$A$3:$B$55,2,FALSE)</f>
        <v>#ERROR!</v>
      </c>
      <c r="F9847" s="78">
        <v>0.0</v>
      </c>
      <c r="G9847" s="80">
        <v>14.0</v>
      </c>
      <c r="H9847" s="81">
        <v>398535.0</v>
      </c>
      <c r="I9847" s="81">
        <v>470000.0</v>
      </c>
      <c r="J9847" s="81">
        <v>410685.0</v>
      </c>
      <c r="K9847" s="81">
        <v>470000.0</v>
      </c>
      <c r="L9847" s="82">
        <v>0.1700132932204576</v>
      </c>
      <c r="N9847" s="83">
        <f t="shared" si="1"/>
        <v>0.1700132932</v>
      </c>
      <c r="O9847" s="83">
        <f t="shared" si="2"/>
        <v>0.1700132932</v>
      </c>
      <c r="Q9847" s="83">
        <f t="shared" si="3"/>
        <v>0.1520531915</v>
      </c>
      <c r="R9847" s="83">
        <f t="shared" si="4"/>
        <v>0.1700132932</v>
      </c>
      <c r="S9847" s="83" t="b">
        <f t="shared" si="5"/>
        <v>0</v>
      </c>
      <c r="T9847" s="72"/>
      <c r="U9847" s="72"/>
      <c r="V9847" s="72"/>
      <c r="W9847" s="72"/>
      <c r="X9847" s="72"/>
      <c r="Y9847" s="72"/>
      <c r="Z9847" s="72"/>
      <c r="AA9847" s="72"/>
      <c r="AB9847" s="72"/>
      <c r="AC9847" s="72"/>
      <c r="AD9847" s="72"/>
      <c r="AE9847" s="72"/>
      <c r="AF9847" s="72"/>
      <c r="AG9847" s="72"/>
      <c r="AH9847" s="72"/>
      <c r="AI9847" s="72"/>
      <c r="AJ9847" s="72"/>
      <c r="AK9847" s="72"/>
    </row>
    <row r="9848" ht="14.25" customHeight="1">
      <c r="A9848" s="78">
        <v>9845.0</v>
      </c>
      <c r="C9848" s="78" t="str">
        <f>VLOOKUP(G9848,[1]Macrodata_CCF!$A$3:$D$55,4,FALSE)</f>
        <v>#ERROR!</v>
      </c>
      <c r="E9848" s="79" t="str">
        <f>VLOOKUP(G9848,[1]Macrodata_CCF!$A$3:$B$55,2,FALSE)</f>
        <v>#ERROR!</v>
      </c>
      <c r="F9848" s="78">
        <v>1.0</v>
      </c>
      <c r="G9848" s="80">
        <v>52.0</v>
      </c>
      <c r="H9848" s="81">
        <v>407140.0</v>
      </c>
      <c r="I9848" s="81">
        <v>490000.0</v>
      </c>
      <c r="J9848" s="81">
        <v>449400.0</v>
      </c>
      <c r="K9848" s="81">
        <v>490000.0</v>
      </c>
      <c r="L9848" s="82">
        <v>0.5100168959691045</v>
      </c>
      <c r="N9848" s="83">
        <f t="shared" si="1"/>
        <v>0.510016896</v>
      </c>
      <c r="O9848" s="83">
        <f t="shared" si="2"/>
        <v>0.510016896</v>
      </c>
      <c r="Q9848" s="83">
        <f t="shared" si="3"/>
        <v>0.1691020408</v>
      </c>
      <c r="R9848" s="83">
        <f t="shared" si="4"/>
        <v>0.510016896</v>
      </c>
      <c r="S9848" s="83" t="b">
        <f t="shared" si="5"/>
        <v>0</v>
      </c>
      <c r="T9848" s="72"/>
      <c r="U9848" s="72"/>
      <c r="V9848" s="72"/>
      <c r="W9848" s="72"/>
      <c r="X9848" s="72"/>
      <c r="Y9848" s="72"/>
      <c r="Z9848" s="72"/>
      <c r="AA9848" s="72"/>
      <c r="AB9848" s="72"/>
      <c r="AC9848" s="72"/>
      <c r="AD9848" s="72"/>
      <c r="AE9848" s="72"/>
      <c r="AF9848" s="72"/>
      <c r="AG9848" s="72"/>
      <c r="AH9848" s="72"/>
      <c r="AI9848" s="72"/>
      <c r="AJ9848" s="72"/>
      <c r="AK9848" s="72"/>
    </row>
    <row r="9849" ht="14.25" customHeight="1">
      <c r="A9849" s="78">
        <v>9846.0</v>
      </c>
      <c r="C9849" s="78" t="str">
        <f>VLOOKUP(G9849,[1]Macrodata_CCF!$A$3:$D$55,4,FALSE)</f>
        <v>#ERROR!</v>
      </c>
      <c r="E9849" s="79" t="str">
        <f>VLOOKUP(G9849,[1]Macrodata_CCF!$A$3:$B$55,2,FALSE)</f>
        <v>#ERROR!</v>
      </c>
      <c r="F9849" s="78">
        <v>0.0</v>
      </c>
      <c r="G9849" s="80">
        <v>27.0</v>
      </c>
      <c r="H9849" s="81">
        <v>390180.0</v>
      </c>
      <c r="I9849" s="81">
        <v>620000.0</v>
      </c>
      <c r="J9849" s="81">
        <v>433845.0</v>
      </c>
      <c r="K9849" s="81">
        <v>620000.0</v>
      </c>
      <c r="L9849" s="82">
        <v>0.1899965190148812</v>
      </c>
      <c r="N9849" s="83">
        <f t="shared" si="1"/>
        <v>0.189996519</v>
      </c>
      <c r="O9849" s="83">
        <f t="shared" si="2"/>
        <v>0.189996519</v>
      </c>
      <c r="Q9849" s="83">
        <f t="shared" si="3"/>
        <v>0.3706774194</v>
      </c>
      <c r="R9849" s="83">
        <f t="shared" si="4"/>
        <v>0.189996519</v>
      </c>
      <c r="S9849" s="83" t="b">
        <f t="shared" si="5"/>
        <v>0</v>
      </c>
      <c r="T9849" s="72"/>
      <c r="U9849" s="72"/>
      <c r="V9849" s="72"/>
      <c r="W9849" s="72"/>
      <c r="X9849" s="72"/>
      <c r="Y9849" s="72"/>
      <c r="Z9849" s="72"/>
      <c r="AA9849" s="72"/>
      <c r="AB9849" s="72"/>
      <c r="AC9849" s="72"/>
      <c r="AD9849" s="72"/>
      <c r="AE9849" s="72"/>
      <c r="AF9849" s="72"/>
      <c r="AG9849" s="72"/>
      <c r="AH9849" s="72"/>
      <c r="AI9849" s="72"/>
      <c r="AJ9849" s="72"/>
      <c r="AK9849" s="72"/>
    </row>
    <row r="9850" ht="14.25" customHeight="1">
      <c r="A9850" s="78">
        <v>9847.0</v>
      </c>
      <c r="C9850" s="78" t="str">
        <f>VLOOKUP(G9850,[1]Macrodata_CCF!$A$3:$D$55,4,FALSE)</f>
        <v>#ERROR!</v>
      </c>
      <c r="E9850" s="79" t="str">
        <f>VLOOKUP(G9850,[1]Macrodata_CCF!$A$3:$B$55,2,FALSE)</f>
        <v>#ERROR!</v>
      </c>
      <c r="F9850" s="78">
        <v>0.0</v>
      </c>
      <c r="G9850" s="80">
        <v>20.0</v>
      </c>
      <c r="H9850" s="81">
        <v>0.0</v>
      </c>
      <c r="I9850" s="81">
        <v>750000.0</v>
      </c>
      <c r="J9850" s="81">
        <v>765000.0</v>
      </c>
      <c r="K9850" s="81">
        <v>750000.0</v>
      </c>
      <c r="L9850" s="82">
        <v>1.02</v>
      </c>
      <c r="N9850" s="83">
        <f t="shared" si="1"/>
        <v>1.02</v>
      </c>
      <c r="O9850" s="83">
        <f t="shared" si="2"/>
        <v>1</v>
      </c>
      <c r="Q9850" s="83">
        <f t="shared" si="3"/>
        <v>1</v>
      </c>
      <c r="R9850" s="83">
        <f t="shared" si="4"/>
        <v>1.02</v>
      </c>
      <c r="S9850" s="83" t="b">
        <f t="shared" si="5"/>
        <v>0</v>
      </c>
      <c r="T9850" s="72"/>
      <c r="U9850" s="72"/>
      <c r="V9850" s="72"/>
      <c r="W9850" s="72"/>
      <c r="X9850" s="72"/>
      <c r="Y9850" s="72"/>
      <c r="Z9850" s="72"/>
      <c r="AA9850" s="72"/>
      <c r="AB9850" s="72"/>
      <c r="AC9850" s="72"/>
      <c r="AD9850" s="72"/>
      <c r="AE9850" s="72"/>
      <c r="AF9850" s="72"/>
      <c r="AG9850" s="72"/>
      <c r="AH9850" s="72"/>
      <c r="AI9850" s="72"/>
      <c r="AJ9850" s="72"/>
      <c r="AK9850" s="72"/>
    </row>
    <row r="9851" ht="14.25" customHeight="1">
      <c r="A9851" s="78">
        <v>9848.0</v>
      </c>
      <c r="C9851" s="78" t="str">
        <f>VLOOKUP(G9851,[1]Macrodata_CCF!$A$3:$D$55,4,FALSE)</f>
        <v>#ERROR!</v>
      </c>
      <c r="E9851" s="79" t="str">
        <f>VLOOKUP(G9851,[1]Macrodata_CCF!$A$3:$B$55,2,FALSE)</f>
        <v>#ERROR!</v>
      </c>
      <c r="F9851" s="78">
        <v>0.0</v>
      </c>
      <c r="G9851" s="80">
        <v>50.0</v>
      </c>
      <c r="H9851" s="81">
        <v>144565.0</v>
      </c>
      <c r="I9851" s="81">
        <v>900000.0</v>
      </c>
      <c r="J9851" s="81">
        <v>212555.0</v>
      </c>
      <c r="K9851" s="81">
        <v>900000.0</v>
      </c>
      <c r="L9851" s="82">
        <v>0.09000112517953232</v>
      </c>
      <c r="N9851" s="83">
        <f t="shared" si="1"/>
        <v>0.09000112518</v>
      </c>
      <c r="O9851" s="83">
        <f t="shared" si="2"/>
        <v>0.09000112518</v>
      </c>
      <c r="Q9851" s="83">
        <f t="shared" si="3"/>
        <v>0.8393722222</v>
      </c>
      <c r="R9851" s="83">
        <f t="shared" si="4"/>
        <v>0.09000112518</v>
      </c>
      <c r="S9851" s="83" t="b">
        <f t="shared" si="5"/>
        <v>0</v>
      </c>
      <c r="T9851" s="72"/>
      <c r="U9851" s="72"/>
      <c r="V9851" s="72"/>
      <c r="W9851" s="72"/>
      <c r="X9851" s="72"/>
      <c r="Y9851" s="72"/>
      <c r="Z9851" s="72"/>
      <c r="AA9851" s="72"/>
      <c r="AB9851" s="72"/>
      <c r="AC9851" s="72"/>
      <c r="AD9851" s="72"/>
      <c r="AE9851" s="72"/>
      <c r="AF9851" s="72"/>
      <c r="AG9851" s="72"/>
      <c r="AH9851" s="72"/>
      <c r="AI9851" s="72"/>
      <c r="AJ9851" s="72"/>
      <c r="AK9851" s="72"/>
    </row>
    <row r="9852" ht="14.25" customHeight="1">
      <c r="A9852" s="78">
        <v>9849.0</v>
      </c>
      <c r="C9852" s="78" t="str">
        <f>VLOOKUP(G9852,[1]Macrodata_CCF!$A$3:$D$55,4,FALSE)</f>
        <v>#ERROR!</v>
      </c>
      <c r="E9852" s="79" t="str">
        <f>VLOOKUP(G9852,[1]Macrodata_CCF!$A$3:$B$55,2,FALSE)</f>
        <v>#ERROR!</v>
      </c>
      <c r="F9852" s="78">
        <v>0.0</v>
      </c>
      <c r="G9852" s="80">
        <v>23.0</v>
      </c>
      <c r="H9852" s="81">
        <v>417150.0</v>
      </c>
      <c r="I9852" s="81">
        <v>590000.0</v>
      </c>
      <c r="J9852" s="81">
        <v>446535.0</v>
      </c>
      <c r="K9852" s="81">
        <v>590000.0</v>
      </c>
      <c r="L9852" s="82">
        <v>0.1700028926815158</v>
      </c>
      <c r="N9852" s="83">
        <f t="shared" si="1"/>
        <v>0.1700028927</v>
      </c>
      <c r="O9852" s="83">
        <f t="shared" si="2"/>
        <v>0.1700028927</v>
      </c>
      <c r="Q9852" s="83">
        <f t="shared" si="3"/>
        <v>0.2929661017</v>
      </c>
      <c r="R9852" s="83">
        <f t="shared" si="4"/>
        <v>0.1700028927</v>
      </c>
      <c r="S9852" s="83" t="b">
        <f t="shared" si="5"/>
        <v>0</v>
      </c>
      <c r="T9852" s="72"/>
      <c r="U9852" s="72"/>
      <c r="V9852" s="72"/>
      <c r="W9852" s="72"/>
      <c r="X9852" s="72"/>
      <c r="Y9852" s="72"/>
      <c r="Z9852" s="72"/>
      <c r="AA9852" s="72"/>
      <c r="AB9852" s="72"/>
      <c r="AC9852" s="72"/>
      <c r="AD9852" s="72"/>
      <c r="AE9852" s="72"/>
      <c r="AF9852" s="72"/>
      <c r="AG9852" s="72"/>
      <c r="AH9852" s="72"/>
      <c r="AI9852" s="72"/>
      <c r="AJ9852" s="72"/>
      <c r="AK9852" s="72"/>
    </row>
    <row r="9853" ht="14.25" customHeight="1">
      <c r="A9853" s="78">
        <v>9850.0</v>
      </c>
      <c r="C9853" s="78" t="str">
        <f>VLOOKUP(G9853,[1]Macrodata_CCF!$A$3:$D$55,4,FALSE)</f>
        <v>#ERROR!</v>
      </c>
      <c r="E9853" s="79" t="str">
        <f>VLOOKUP(G9853,[1]Macrodata_CCF!$A$3:$B$55,2,FALSE)</f>
        <v>#ERROR!</v>
      </c>
      <c r="F9853" s="78">
        <v>0.0</v>
      </c>
      <c r="G9853" s="80">
        <v>11.0</v>
      </c>
      <c r="H9853" s="81">
        <v>178135.0</v>
      </c>
      <c r="I9853" s="81">
        <v>230000.0</v>
      </c>
      <c r="J9853" s="81">
        <v>185395.0</v>
      </c>
      <c r="K9853" s="81">
        <v>230000.0</v>
      </c>
      <c r="L9853" s="82">
        <v>0.1399787910922587</v>
      </c>
      <c r="N9853" s="83">
        <f t="shared" si="1"/>
        <v>0.1399787911</v>
      </c>
      <c r="O9853" s="83">
        <f t="shared" si="2"/>
        <v>0.1399787911</v>
      </c>
      <c r="Q9853" s="83">
        <f t="shared" si="3"/>
        <v>0.2255</v>
      </c>
      <c r="R9853" s="83">
        <f t="shared" si="4"/>
        <v>0.1399787911</v>
      </c>
      <c r="S9853" s="83" t="b">
        <f t="shared" si="5"/>
        <v>0</v>
      </c>
      <c r="T9853" s="72"/>
      <c r="U9853" s="72"/>
      <c r="V9853" s="72"/>
      <c r="W9853" s="72"/>
      <c r="X9853" s="72"/>
      <c r="Y9853" s="72"/>
      <c r="Z9853" s="72"/>
      <c r="AA9853" s="72"/>
      <c r="AB9853" s="72"/>
      <c r="AC9853" s="72"/>
      <c r="AD9853" s="72"/>
      <c r="AE9853" s="72"/>
      <c r="AF9853" s="72"/>
      <c r="AG9853" s="72"/>
      <c r="AH9853" s="72"/>
      <c r="AI9853" s="72"/>
      <c r="AJ9853" s="72"/>
      <c r="AK9853" s="72"/>
    </row>
    <row r="9854" ht="14.25" customHeight="1">
      <c r="A9854" s="78">
        <v>9851.0</v>
      </c>
      <c r="C9854" s="78" t="str">
        <f>VLOOKUP(G9854,[1]Macrodata_CCF!$A$3:$D$55,4,FALSE)</f>
        <v>#ERROR!</v>
      </c>
      <c r="E9854" s="79" t="str">
        <f>VLOOKUP(G9854,[1]Macrodata_CCF!$A$3:$B$55,2,FALSE)</f>
        <v>#ERROR!</v>
      </c>
      <c r="F9854" s="78">
        <v>0.0</v>
      </c>
      <c r="G9854" s="80">
        <v>22.0</v>
      </c>
      <c r="H9854" s="81">
        <v>213085.0</v>
      </c>
      <c r="I9854" s="81">
        <v>430000.0</v>
      </c>
      <c r="J9854" s="81">
        <v>249960.0</v>
      </c>
      <c r="K9854" s="81">
        <v>430000.0</v>
      </c>
      <c r="L9854" s="82">
        <v>0.1699974644445981</v>
      </c>
      <c r="N9854" s="83">
        <f t="shared" si="1"/>
        <v>0.1699974644</v>
      </c>
      <c r="O9854" s="83">
        <f t="shared" si="2"/>
        <v>0.1699974644</v>
      </c>
      <c r="Q9854" s="83">
        <f t="shared" si="3"/>
        <v>0.5044534884</v>
      </c>
      <c r="R9854" s="83">
        <f t="shared" si="4"/>
        <v>0.1699974644</v>
      </c>
      <c r="S9854" s="83" t="b">
        <f t="shared" si="5"/>
        <v>0</v>
      </c>
      <c r="T9854" s="72"/>
      <c r="U9854" s="72"/>
      <c r="V9854" s="72"/>
      <c r="W9854" s="72"/>
      <c r="X9854" s="72"/>
      <c r="Y9854" s="72"/>
      <c r="Z9854" s="72"/>
      <c r="AA9854" s="72"/>
      <c r="AB9854" s="72"/>
      <c r="AC9854" s="72"/>
      <c r="AD9854" s="72"/>
      <c r="AE9854" s="72"/>
      <c r="AF9854" s="72"/>
      <c r="AG9854" s="72"/>
      <c r="AH9854" s="72"/>
      <c r="AI9854" s="72"/>
      <c r="AJ9854" s="72"/>
      <c r="AK9854" s="72"/>
    </row>
    <row r="9855" ht="14.25" customHeight="1">
      <c r="A9855" s="78">
        <v>9852.0</v>
      </c>
      <c r="C9855" s="78" t="str">
        <f>VLOOKUP(G9855,[1]Macrodata_CCF!$A$3:$D$55,4,FALSE)</f>
        <v>#ERROR!</v>
      </c>
      <c r="E9855" s="79" t="str">
        <f>VLOOKUP(G9855,[1]Macrodata_CCF!$A$3:$B$55,2,FALSE)</f>
        <v>#ERROR!</v>
      </c>
      <c r="F9855" s="78">
        <v>0.0</v>
      </c>
      <c r="G9855" s="80">
        <v>3.0</v>
      </c>
      <c r="H9855" s="81">
        <v>285535.0</v>
      </c>
      <c r="I9855" s="81">
        <v>800000.0</v>
      </c>
      <c r="J9855" s="81">
        <v>475885.0</v>
      </c>
      <c r="K9855" s="81">
        <v>800000.0</v>
      </c>
      <c r="L9855" s="82">
        <v>0.3699960152780072</v>
      </c>
      <c r="N9855" s="83">
        <f t="shared" si="1"/>
        <v>0.3699960153</v>
      </c>
      <c r="O9855" s="83">
        <f t="shared" si="2"/>
        <v>0.3699960153</v>
      </c>
      <c r="Q9855" s="83">
        <f t="shared" si="3"/>
        <v>0.64308125</v>
      </c>
      <c r="R9855" s="83">
        <f t="shared" si="4"/>
        <v>0.3699960153</v>
      </c>
      <c r="S9855" s="83" t="b">
        <f t="shared" si="5"/>
        <v>0</v>
      </c>
      <c r="T9855" s="72"/>
      <c r="U9855" s="72"/>
      <c r="V9855" s="72"/>
      <c r="W9855" s="72"/>
      <c r="X9855" s="72"/>
      <c r="Y9855" s="72"/>
      <c r="Z9855" s="72"/>
      <c r="AA9855" s="72"/>
      <c r="AB9855" s="72"/>
      <c r="AC9855" s="72"/>
      <c r="AD9855" s="72"/>
      <c r="AE9855" s="72"/>
      <c r="AF9855" s="72"/>
      <c r="AG9855" s="72"/>
      <c r="AH9855" s="72"/>
      <c r="AI9855" s="72"/>
      <c r="AJ9855" s="72"/>
      <c r="AK9855" s="72"/>
    </row>
    <row r="9856" ht="14.25" customHeight="1">
      <c r="A9856" s="78">
        <v>9853.0</v>
      </c>
      <c r="C9856" s="78" t="str">
        <f>VLOOKUP(G9856,[1]Macrodata_CCF!$A$3:$D$55,4,FALSE)</f>
        <v>#ERROR!</v>
      </c>
      <c r="E9856" s="79" t="str">
        <f>VLOOKUP(G9856,[1]Macrodata_CCF!$A$3:$B$55,2,FALSE)</f>
        <v>#ERROR!</v>
      </c>
      <c r="F9856" s="78">
        <v>0.0</v>
      </c>
      <c r="G9856" s="80">
        <v>48.0</v>
      </c>
      <c r="H9856" s="81">
        <v>328415.0</v>
      </c>
      <c r="I9856" s="81">
        <v>570000.0</v>
      </c>
      <c r="J9856" s="81">
        <v>299425.0</v>
      </c>
      <c r="K9856" s="81">
        <v>570000.0</v>
      </c>
      <c r="L9856" s="82">
        <v>-0.1199991721340315</v>
      </c>
      <c r="N9856" s="83">
        <f t="shared" si="1"/>
        <v>-0.1199991721</v>
      </c>
      <c r="O9856" s="83">
        <f t="shared" si="2"/>
        <v>0</v>
      </c>
      <c r="Q9856" s="83">
        <f t="shared" si="3"/>
        <v>0.4238333333</v>
      </c>
      <c r="R9856" s="83">
        <f t="shared" si="4"/>
        <v>-0.1199991721</v>
      </c>
      <c r="S9856" s="83" t="b">
        <f t="shared" si="5"/>
        <v>0</v>
      </c>
      <c r="T9856" s="72"/>
      <c r="U9856" s="72"/>
      <c r="V9856" s="72"/>
      <c r="W9856" s="72"/>
      <c r="X9856" s="72"/>
      <c r="Y9856" s="72"/>
      <c r="Z9856" s="72"/>
      <c r="AA9856" s="72"/>
      <c r="AB9856" s="72"/>
      <c r="AC9856" s="72"/>
      <c r="AD9856" s="72"/>
      <c r="AE9856" s="72"/>
      <c r="AF9856" s="72"/>
      <c r="AG9856" s="72"/>
      <c r="AH9856" s="72"/>
      <c r="AI9856" s="72"/>
      <c r="AJ9856" s="72"/>
      <c r="AK9856" s="72"/>
    </row>
    <row r="9857" ht="14.25" customHeight="1">
      <c r="A9857" s="78">
        <v>9854.0</v>
      </c>
      <c r="C9857" s="78" t="str">
        <f>VLOOKUP(G9857,[1]Macrodata_CCF!$A$3:$D$55,4,FALSE)</f>
        <v>#ERROR!</v>
      </c>
      <c r="E9857" s="79" t="str">
        <f>VLOOKUP(G9857,[1]Macrodata_CCF!$A$3:$B$55,2,FALSE)</f>
        <v>#ERROR!</v>
      </c>
      <c r="F9857" s="78">
        <v>0.0</v>
      </c>
      <c r="G9857" s="80">
        <v>22.0</v>
      </c>
      <c r="H9857" s="81">
        <v>498445.0</v>
      </c>
      <c r="I9857" s="81">
        <v>760000.0</v>
      </c>
      <c r="J9857" s="81">
        <v>535065.0</v>
      </c>
      <c r="K9857" s="81">
        <v>760000.0</v>
      </c>
      <c r="L9857" s="82">
        <v>0.1400087935615836</v>
      </c>
      <c r="N9857" s="83">
        <f t="shared" si="1"/>
        <v>0.1400087936</v>
      </c>
      <c r="O9857" s="83">
        <f t="shared" si="2"/>
        <v>0.1400087936</v>
      </c>
      <c r="Q9857" s="83">
        <f t="shared" si="3"/>
        <v>0.3441513158</v>
      </c>
      <c r="R9857" s="83">
        <f t="shared" si="4"/>
        <v>0.1400087936</v>
      </c>
      <c r="S9857" s="83" t="b">
        <f t="shared" si="5"/>
        <v>0</v>
      </c>
      <c r="T9857" s="72"/>
      <c r="U9857" s="72"/>
      <c r="V9857" s="72"/>
      <c r="W9857" s="72"/>
      <c r="X9857" s="72"/>
      <c r="Y9857" s="72"/>
      <c r="Z9857" s="72"/>
      <c r="AA9857" s="72"/>
      <c r="AB9857" s="72"/>
      <c r="AC9857" s="72"/>
      <c r="AD9857" s="72"/>
      <c r="AE9857" s="72"/>
      <c r="AF9857" s="72"/>
      <c r="AG9857" s="72"/>
      <c r="AH9857" s="72"/>
      <c r="AI9857" s="72"/>
      <c r="AJ9857" s="72"/>
      <c r="AK9857" s="72"/>
    </row>
    <row r="9858" ht="14.25" customHeight="1">
      <c r="A9858" s="78">
        <v>9855.0</v>
      </c>
      <c r="C9858" s="78" t="str">
        <f>VLOOKUP(G9858,[1]Macrodata_CCF!$A$3:$D$55,4,FALSE)</f>
        <v>#ERROR!</v>
      </c>
      <c r="E9858" s="79" t="str">
        <f>VLOOKUP(G9858,[1]Macrodata_CCF!$A$3:$B$55,2,FALSE)</f>
        <v>#ERROR!</v>
      </c>
      <c r="F9858" s="78">
        <v>0.0</v>
      </c>
      <c r="G9858" s="80">
        <v>18.0</v>
      </c>
      <c r="H9858" s="81">
        <v>36815.0</v>
      </c>
      <c r="I9858" s="81">
        <v>570000.0</v>
      </c>
      <c r="J9858" s="81">
        <v>116795.0</v>
      </c>
      <c r="K9858" s="81">
        <v>570000.0</v>
      </c>
      <c r="L9858" s="82">
        <v>0.1500042199236663</v>
      </c>
      <c r="N9858" s="83">
        <f t="shared" si="1"/>
        <v>0.1500042199</v>
      </c>
      <c r="O9858" s="83">
        <f t="shared" si="2"/>
        <v>0.1500042199</v>
      </c>
      <c r="Q9858" s="83">
        <f t="shared" si="3"/>
        <v>0.9354122807</v>
      </c>
      <c r="R9858" s="83">
        <f t="shared" si="4"/>
        <v>0.1500042199</v>
      </c>
      <c r="S9858" s="83" t="b">
        <f t="shared" si="5"/>
        <v>0</v>
      </c>
      <c r="T9858" s="72"/>
      <c r="U9858" s="72"/>
      <c r="V9858" s="72"/>
      <c r="W9858" s="72"/>
      <c r="X9858" s="72"/>
      <c r="Y9858" s="72"/>
      <c r="Z9858" s="72"/>
      <c r="AA9858" s="72"/>
      <c r="AB9858" s="72"/>
      <c r="AC9858" s="72"/>
      <c r="AD9858" s="72"/>
      <c r="AE9858" s="72"/>
      <c r="AF9858" s="72"/>
      <c r="AG9858" s="72"/>
      <c r="AH9858" s="72"/>
      <c r="AI9858" s="72"/>
      <c r="AJ9858" s="72"/>
      <c r="AK9858" s="72"/>
    </row>
    <row r="9859" ht="14.25" customHeight="1">
      <c r="A9859" s="78">
        <v>9856.0</v>
      </c>
      <c r="C9859" s="78" t="str">
        <f>VLOOKUP(G9859,[1]Macrodata_CCF!$A$3:$D$55,4,FALSE)</f>
        <v>#ERROR!</v>
      </c>
      <c r="E9859" s="79" t="str">
        <f>VLOOKUP(G9859,[1]Macrodata_CCF!$A$3:$B$55,2,FALSE)</f>
        <v>#ERROR!</v>
      </c>
      <c r="F9859" s="78">
        <v>0.0</v>
      </c>
      <c r="G9859" s="80">
        <v>25.0</v>
      </c>
      <c r="H9859" s="81">
        <v>250445.0</v>
      </c>
      <c r="I9859" s="81">
        <v>460000.0</v>
      </c>
      <c r="J9859" s="81">
        <v>290260.0</v>
      </c>
      <c r="K9859" s="81">
        <v>460000.0</v>
      </c>
      <c r="L9859" s="82">
        <v>0.1899978525923982</v>
      </c>
      <c r="N9859" s="83">
        <f t="shared" si="1"/>
        <v>0.1899978526</v>
      </c>
      <c r="O9859" s="83">
        <f t="shared" si="2"/>
        <v>0.1899978526</v>
      </c>
      <c r="Q9859" s="83">
        <f t="shared" si="3"/>
        <v>0.4555543478</v>
      </c>
      <c r="R9859" s="83">
        <f t="shared" si="4"/>
        <v>0.1899978526</v>
      </c>
      <c r="S9859" s="83" t="b">
        <f t="shared" si="5"/>
        <v>0</v>
      </c>
      <c r="T9859" s="72"/>
      <c r="U9859" s="72"/>
      <c r="V9859" s="72"/>
      <c r="W9859" s="72"/>
      <c r="X9859" s="72"/>
      <c r="Y9859" s="72"/>
      <c r="Z9859" s="72"/>
      <c r="AA9859" s="72"/>
      <c r="AB9859" s="72"/>
      <c r="AC9859" s="72"/>
      <c r="AD9859" s="72"/>
      <c r="AE9859" s="72"/>
      <c r="AF9859" s="72"/>
      <c r="AG9859" s="72"/>
      <c r="AH9859" s="72"/>
      <c r="AI9859" s="72"/>
      <c r="AJ9859" s="72"/>
      <c r="AK9859" s="72"/>
    </row>
    <row r="9860" ht="14.25" customHeight="1">
      <c r="A9860" s="78">
        <v>9857.0</v>
      </c>
      <c r="C9860" s="78" t="str">
        <f>VLOOKUP(G9860,[1]Macrodata_CCF!$A$3:$D$55,4,FALSE)</f>
        <v>#ERROR!</v>
      </c>
      <c r="E9860" s="79" t="str">
        <f>VLOOKUP(G9860,[1]Macrodata_CCF!$A$3:$B$55,2,FALSE)</f>
        <v>#ERROR!</v>
      </c>
      <c r="F9860" s="78">
        <v>0.0</v>
      </c>
      <c r="G9860" s="80">
        <v>40.0</v>
      </c>
      <c r="H9860" s="81">
        <v>760405.0</v>
      </c>
      <c r="I9860" s="81">
        <v>760000.0</v>
      </c>
      <c r="J9860" s="81">
        <v>760390.0</v>
      </c>
      <c r="K9860" s="81">
        <v>760000.0</v>
      </c>
      <c r="L9860" s="82">
        <v>0.03703703703703703</v>
      </c>
      <c r="N9860" s="83">
        <f t="shared" si="1"/>
        <v>0.03703703704</v>
      </c>
      <c r="O9860" s="83">
        <f t="shared" si="2"/>
        <v>0.03703703704</v>
      </c>
      <c r="Q9860" s="83">
        <f t="shared" si="3"/>
        <v>-0.0005328947368</v>
      </c>
      <c r="R9860" s="83">
        <f t="shared" si="4"/>
        <v>-0.00001973684211</v>
      </c>
      <c r="S9860" s="83" t="b">
        <f t="shared" si="5"/>
        <v>0</v>
      </c>
      <c r="T9860" s="72"/>
      <c r="U9860" s="72"/>
      <c r="V9860" s="72"/>
      <c r="W9860" s="72"/>
      <c r="X9860" s="72"/>
      <c r="Y9860" s="72"/>
      <c r="Z9860" s="72"/>
      <c r="AA9860" s="72"/>
      <c r="AB9860" s="72"/>
      <c r="AC9860" s="72"/>
      <c r="AD9860" s="72"/>
      <c r="AE9860" s="72"/>
      <c r="AF9860" s="72"/>
      <c r="AG9860" s="72"/>
      <c r="AH9860" s="72"/>
      <c r="AI9860" s="72"/>
      <c r="AJ9860" s="72"/>
      <c r="AK9860" s="72"/>
    </row>
    <row r="9861" ht="14.25" customHeight="1">
      <c r="A9861" s="78">
        <v>9858.0</v>
      </c>
      <c r="C9861" s="78" t="str">
        <f>VLOOKUP(G9861,[1]Macrodata_CCF!$A$3:$D$55,4,FALSE)</f>
        <v>#ERROR!</v>
      </c>
      <c r="E9861" s="79" t="str">
        <f>VLOOKUP(G9861,[1]Macrodata_CCF!$A$3:$B$55,2,FALSE)</f>
        <v>#ERROR!</v>
      </c>
      <c r="F9861" s="78">
        <v>0.0</v>
      </c>
      <c r="G9861" s="80">
        <v>52.0</v>
      </c>
      <c r="H9861" s="81">
        <v>385585.0</v>
      </c>
      <c r="I9861" s="81">
        <v>720000.0</v>
      </c>
      <c r="J9861" s="81">
        <v>422370.0</v>
      </c>
      <c r="K9861" s="81">
        <v>720000.0</v>
      </c>
      <c r="L9861" s="82">
        <v>0.1099980563072829</v>
      </c>
      <c r="N9861" s="83">
        <f t="shared" si="1"/>
        <v>0.1099980563</v>
      </c>
      <c r="O9861" s="83">
        <f t="shared" si="2"/>
        <v>0.1099980563</v>
      </c>
      <c r="Q9861" s="83">
        <f t="shared" si="3"/>
        <v>0.4644652778</v>
      </c>
      <c r="R9861" s="83">
        <f t="shared" si="4"/>
        <v>0.1099980563</v>
      </c>
      <c r="S9861" s="83" t="b">
        <f t="shared" si="5"/>
        <v>0</v>
      </c>
      <c r="T9861" s="72"/>
      <c r="U9861" s="72"/>
      <c r="V9861" s="72"/>
      <c r="W9861" s="72"/>
      <c r="X9861" s="72"/>
      <c r="Y9861" s="72"/>
      <c r="Z9861" s="72"/>
      <c r="AA9861" s="72"/>
      <c r="AB9861" s="72"/>
      <c r="AC9861" s="72"/>
      <c r="AD9861" s="72"/>
      <c r="AE9861" s="72"/>
      <c r="AF9861" s="72"/>
      <c r="AG9861" s="72"/>
      <c r="AH9861" s="72"/>
      <c r="AI9861" s="72"/>
      <c r="AJ9861" s="72"/>
      <c r="AK9861" s="72"/>
    </row>
    <row r="9862" ht="14.25" customHeight="1">
      <c r="A9862" s="78">
        <v>9859.0</v>
      </c>
      <c r="C9862" s="78" t="str">
        <f>VLOOKUP(G9862,[1]Macrodata_CCF!$A$3:$D$55,4,FALSE)</f>
        <v>#ERROR!</v>
      </c>
      <c r="E9862" s="79" t="str">
        <f>VLOOKUP(G9862,[1]Macrodata_CCF!$A$3:$B$55,2,FALSE)</f>
        <v>#ERROR!</v>
      </c>
      <c r="F9862" s="78">
        <v>0.0</v>
      </c>
      <c r="G9862" s="80">
        <v>24.0</v>
      </c>
      <c r="H9862" s="81">
        <v>553535.0</v>
      </c>
      <c r="I9862" s="81">
        <v>690000.0</v>
      </c>
      <c r="J9862" s="81">
        <v>703800.0</v>
      </c>
      <c r="K9862" s="81">
        <v>690000.0</v>
      </c>
      <c r="L9862" s="82">
        <v>1.10112483054263</v>
      </c>
      <c r="N9862" s="83">
        <f t="shared" si="1"/>
        <v>1.101124831</v>
      </c>
      <c r="O9862" s="83">
        <f t="shared" si="2"/>
        <v>1</v>
      </c>
      <c r="Q9862" s="83">
        <f t="shared" si="3"/>
        <v>0.1977753623</v>
      </c>
      <c r="R9862" s="83">
        <f t="shared" si="4"/>
        <v>1.101124831</v>
      </c>
      <c r="S9862" s="83" t="b">
        <f t="shared" si="5"/>
        <v>0</v>
      </c>
      <c r="T9862" s="72"/>
      <c r="U9862" s="72"/>
      <c r="V9862" s="72"/>
      <c r="W9862" s="72"/>
      <c r="X9862" s="72"/>
      <c r="Y9862" s="72"/>
      <c r="Z9862" s="72"/>
      <c r="AA9862" s="72"/>
      <c r="AB9862" s="72"/>
      <c r="AC9862" s="72"/>
      <c r="AD9862" s="72"/>
      <c r="AE9862" s="72"/>
      <c r="AF9862" s="72"/>
      <c r="AG9862" s="72"/>
      <c r="AH9862" s="72"/>
      <c r="AI9862" s="72"/>
      <c r="AJ9862" s="72"/>
      <c r="AK9862" s="72"/>
    </row>
    <row r="9863" ht="14.25" customHeight="1">
      <c r="A9863" s="78">
        <v>9860.0</v>
      </c>
      <c r="C9863" s="78" t="str">
        <f>VLOOKUP(G9863,[1]Macrodata_CCF!$A$3:$D$55,4,FALSE)</f>
        <v>#ERROR!</v>
      </c>
      <c r="E9863" s="79" t="str">
        <f>VLOOKUP(G9863,[1]Macrodata_CCF!$A$3:$B$55,2,FALSE)</f>
        <v>#ERROR!</v>
      </c>
      <c r="F9863" s="78">
        <v>0.0</v>
      </c>
      <c r="G9863" s="80">
        <v>7.0</v>
      </c>
      <c r="H9863" s="81">
        <v>21185.0</v>
      </c>
      <c r="I9863" s="81">
        <v>420000.0</v>
      </c>
      <c r="J9863" s="81">
        <v>152795.0</v>
      </c>
      <c r="K9863" s="81">
        <v>420000.0</v>
      </c>
      <c r="L9863" s="82">
        <v>0.330002632799669</v>
      </c>
      <c r="N9863" s="83">
        <f t="shared" si="1"/>
        <v>0.3300026328</v>
      </c>
      <c r="O9863" s="83">
        <f t="shared" si="2"/>
        <v>0.3300026328</v>
      </c>
      <c r="Q9863" s="83">
        <f t="shared" si="3"/>
        <v>0.9495595238</v>
      </c>
      <c r="R9863" s="83">
        <f t="shared" si="4"/>
        <v>0.3300026328</v>
      </c>
      <c r="S9863" s="83" t="b">
        <f t="shared" si="5"/>
        <v>0</v>
      </c>
      <c r="T9863" s="72"/>
      <c r="U9863" s="72"/>
      <c r="V9863" s="72"/>
      <c r="W9863" s="72"/>
      <c r="X9863" s="72"/>
      <c r="Y9863" s="72"/>
      <c r="Z9863" s="72"/>
      <c r="AA9863" s="72"/>
      <c r="AB9863" s="72"/>
      <c r="AC9863" s="72"/>
      <c r="AD9863" s="72"/>
      <c r="AE9863" s="72"/>
      <c r="AF9863" s="72"/>
      <c r="AG9863" s="72"/>
      <c r="AH9863" s="72"/>
      <c r="AI9863" s="72"/>
      <c r="AJ9863" s="72"/>
      <c r="AK9863" s="72"/>
    </row>
    <row r="9864" ht="14.25" customHeight="1">
      <c r="A9864" s="78">
        <v>9861.0</v>
      </c>
      <c r="C9864" s="78" t="str">
        <f>VLOOKUP(G9864,[1]Macrodata_CCF!$A$3:$D$55,4,FALSE)</f>
        <v>#ERROR!</v>
      </c>
      <c r="E9864" s="79" t="str">
        <f>VLOOKUP(G9864,[1]Macrodata_CCF!$A$3:$B$55,2,FALSE)</f>
        <v>#ERROR!</v>
      </c>
      <c r="F9864" s="78">
        <v>0.0</v>
      </c>
      <c r="G9864" s="80">
        <v>21.0</v>
      </c>
      <c r="H9864" s="81">
        <v>592460.0</v>
      </c>
      <c r="I9864" s="81">
        <v>830000.0</v>
      </c>
      <c r="J9864" s="81">
        <v>628090.0</v>
      </c>
      <c r="K9864" s="81">
        <v>830000.0</v>
      </c>
      <c r="L9864" s="82">
        <v>0.1499957901827061</v>
      </c>
      <c r="N9864" s="83">
        <f t="shared" si="1"/>
        <v>0.1499957902</v>
      </c>
      <c r="O9864" s="83">
        <f t="shared" si="2"/>
        <v>0.1499957902</v>
      </c>
      <c r="Q9864" s="83">
        <f t="shared" si="3"/>
        <v>0.2861927711</v>
      </c>
      <c r="R9864" s="83">
        <f t="shared" si="4"/>
        <v>0.1499957902</v>
      </c>
      <c r="S9864" s="83" t="b">
        <f t="shared" si="5"/>
        <v>0</v>
      </c>
      <c r="T9864" s="72"/>
      <c r="U9864" s="72"/>
      <c r="V9864" s="72"/>
      <c r="W9864" s="72"/>
      <c r="X9864" s="72"/>
      <c r="Y9864" s="72"/>
      <c r="Z9864" s="72"/>
      <c r="AA9864" s="72"/>
      <c r="AB9864" s="72"/>
      <c r="AC9864" s="72"/>
      <c r="AD9864" s="72"/>
      <c r="AE9864" s="72"/>
      <c r="AF9864" s="72"/>
      <c r="AG9864" s="72"/>
      <c r="AH9864" s="72"/>
      <c r="AI9864" s="72"/>
      <c r="AJ9864" s="72"/>
      <c r="AK9864" s="72"/>
    </row>
    <row r="9865" ht="14.25" customHeight="1">
      <c r="A9865" s="78">
        <v>9862.0</v>
      </c>
      <c r="C9865" s="78" t="str">
        <f>VLOOKUP(G9865,[1]Macrodata_CCF!$A$3:$D$55,4,FALSE)</f>
        <v>#ERROR!</v>
      </c>
      <c r="E9865" s="79" t="str">
        <f>VLOOKUP(G9865,[1]Macrodata_CCF!$A$3:$B$55,2,FALSE)</f>
        <v>#ERROR!</v>
      </c>
      <c r="F9865" s="78">
        <v>0.0</v>
      </c>
      <c r="G9865" s="80">
        <v>43.0</v>
      </c>
      <c r="H9865" s="81">
        <v>807200.0</v>
      </c>
      <c r="I9865" s="81">
        <v>860000.0</v>
      </c>
      <c r="J9865" s="81">
        <v>816705.0</v>
      </c>
      <c r="K9865" s="81">
        <v>860000.0</v>
      </c>
      <c r="L9865" s="82">
        <v>0.1800189393939394</v>
      </c>
      <c r="N9865" s="83">
        <f t="shared" si="1"/>
        <v>0.1800189394</v>
      </c>
      <c r="O9865" s="83">
        <f t="shared" si="2"/>
        <v>0.1800189394</v>
      </c>
      <c r="Q9865" s="83">
        <f t="shared" si="3"/>
        <v>0.06139534884</v>
      </c>
      <c r="R9865" s="83">
        <f t="shared" si="4"/>
        <v>0.01105232558</v>
      </c>
      <c r="S9865" s="83" t="b">
        <f t="shared" si="5"/>
        <v>0</v>
      </c>
      <c r="T9865" s="72"/>
      <c r="U9865" s="72"/>
      <c r="V9865" s="72"/>
      <c r="W9865" s="72"/>
      <c r="X9865" s="72"/>
      <c r="Y9865" s="72"/>
      <c r="Z9865" s="72"/>
      <c r="AA9865" s="72"/>
      <c r="AB9865" s="72"/>
      <c r="AC9865" s="72"/>
      <c r="AD9865" s="72"/>
      <c r="AE9865" s="72"/>
      <c r="AF9865" s="72"/>
      <c r="AG9865" s="72"/>
      <c r="AH9865" s="72"/>
      <c r="AI9865" s="72"/>
      <c r="AJ9865" s="72"/>
      <c r="AK9865" s="72"/>
    </row>
    <row r="9866" ht="14.25" customHeight="1">
      <c r="A9866" s="78">
        <v>9863.0</v>
      </c>
      <c r="C9866" s="78" t="str">
        <f>VLOOKUP(G9866,[1]Macrodata_CCF!$A$3:$D$55,4,FALSE)</f>
        <v>#ERROR!</v>
      </c>
      <c r="E9866" s="79" t="str">
        <f>VLOOKUP(G9866,[1]Macrodata_CCF!$A$3:$B$55,2,FALSE)</f>
        <v>#ERROR!</v>
      </c>
      <c r="F9866" s="78">
        <v>0.0</v>
      </c>
      <c r="G9866" s="80">
        <v>37.0</v>
      </c>
      <c r="H9866" s="81">
        <v>0.0</v>
      </c>
      <c r="I9866" s="81">
        <v>620000.0</v>
      </c>
      <c r="J9866" s="81">
        <v>43400.0</v>
      </c>
      <c r="K9866" s="81">
        <v>620000.0</v>
      </c>
      <c r="L9866" s="82">
        <v>0.07</v>
      </c>
      <c r="N9866" s="83">
        <f t="shared" si="1"/>
        <v>0.07</v>
      </c>
      <c r="O9866" s="83">
        <f t="shared" si="2"/>
        <v>0.07</v>
      </c>
      <c r="Q9866" s="83">
        <f t="shared" si="3"/>
        <v>1</v>
      </c>
      <c r="R9866" s="83">
        <f t="shared" si="4"/>
        <v>0.07</v>
      </c>
      <c r="S9866" s="83" t="b">
        <f t="shared" si="5"/>
        <v>0</v>
      </c>
      <c r="T9866" s="72"/>
      <c r="U9866" s="72"/>
      <c r="V9866" s="72"/>
      <c r="W9866" s="72"/>
      <c r="X9866" s="72"/>
      <c r="Y9866" s="72"/>
      <c r="Z9866" s="72"/>
      <c r="AA9866" s="72"/>
      <c r="AB9866" s="72"/>
      <c r="AC9866" s="72"/>
      <c r="AD9866" s="72"/>
      <c r="AE9866" s="72"/>
      <c r="AF9866" s="72"/>
      <c r="AG9866" s="72"/>
      <c r="AH9866" s="72"/>
      <c r="AI9866" s="72"/>
      <c r="AJ9866" s="72"/>
      <c r="AK9866" s="72"/>
    </row>
    <row r="9867" ht="14.25" customHeight="1">
      <c r="A9867" s="78">
        <v>9864.0</v>
      </c>
      <c r="C9867" s="78" t="str">
        <f>VLOOKUP(G9867,[1]Macrodata_CCF!$A$3:$D$55,4,FALSE)</f>
        <v>#ERROR!</v>
      </c>
      <c r="E9867" s="79" t="str">
        <f>VLOOKUP(G9867,[1]Macrodata_CCF!$A$3:$B$55,2,FALSE)</f>
        <v>#ERROR!</v>
      </c>
      <c r="F9867" s="78">
        <v>1.0</v>
      </c>
      <c r="G9867" s="80">
        <v>44.0</v>
      </c>
      <c r="H9867" s="81">
        <v>135180.0</v>
      </c>
      <c r="I9867" s="81">
        <v>350000.0</v>
      </c>
      <c r="J9867" s="81">
        <v>225405.0</v>
      </c>
      <c r="K9867" s="81">
        <v>350000.0</v>
      </c>
      <c r="L9867" s="82">
        <v>0.4200027930360302</v>
      </c>
      <c r="N9867" s="83">
        <f t="shared" si="1"/>
        <v>0.420002793</v>
      </c>
      <c r="O9867" s="83">
        <f t="shared" si="2"/>
        <v>0.420002793</v>
      </c>
      <c r="Q9867" s="83">
        <f t="shared" si="3"/>
        <v>0.6137714286</v>
      </c>
      <c r="R9867" s="83">
        <f t="shared" si="4"/>
        <v>0.420002793</v>
      </c>
      <c r="S9867" s="83" t="b">
        <f t="shared" si="5"/>
        <v>0</v>
      </c>
      <c r="T9867" s="72"/>
      <c r="U9867" s="72"/>
      <c r="V9867" s="72"/>
      <c r="W9867" s="72"/>
      <c r="X9867" s="72"/>
      <c r="Y9867" s="72"/>
      <c r="Z9867" s="72"/>
      <c r="AA9867" s="72"/>
      <c r="AB9867" s="72"/>
      <c r="AC9867" s="72"/>
      <c r="AD9867" s="72"/>
      <c r="AE9867" s="72"/>
      <c r="AF9867" s="72"/>
      <c r="AG9867" s="72"/>
      <c r="AH9867" s="72"/>
      <c r="AI9867" s="72"/>
      <c r="AJ9867" s="72"/>
      <c r="AK9867" s="72"/>
    </row>
    <row r="9868" ht="14.25" customHeight="1">
      <c r="A9868" s="78">
        <v>9865.0</v>
      </c>
      <c r="C9868" s="78" t="str">
        <f>VLOOKUP(G9868,[1]Macrodata_CCF!$A$3:$D$55,4,FALSE)</f>
        <v>#ERROR!</v>
      </c>
      <c r="E9868" s="79" t="str">
        <f>VLOOKUP(G9868,[1]Macrodata_CCF!$A$3:$B$55,2,FALSE)</f>
        <v>#ERROR!</v>
      </c>
      <c r="F9868" s="78">
        <v>0.0</v>
      </c>
      <c r="G9868" s="80">
        <v>29.0</v>
      </c>
      <c r="H9868" s="81">
        <v>0.0</v>
      </c>
      <c r="I9868" s="81">
        <v>710000.0</v>
      </c>
      <c r="J9868" s="81">
        <v>127800.0</v>
      </c>
      <c r="K9868" s="81">
        <v>710000.0</v>
      </c>
      <c r="L9868" s="82">
        <v>0.18</v>
      </c>
      <c r="N9868" s="83">
        <f t="shared" si="1"/>
        <v>0.18</v>
      </c>
      <c r="O9868" s="83">
        <f t="shared" si="2"/>
        <v>0.18</v>
      </c>
      <c r="Q9868" s="83">
        <f t="shared" si="3"/>
        <v>1</v>
      </c>
      <c r="R9868" s="83">
        <f t="shared" si="4"/>
        <v>0.18</v>
      </c>
      <c r="S9868" s="83" t="b">
        <f t="shared" si="5"/>
        <v>0</v>
      </c>
      <c r="T9868" s="72"/>
      <c r="U9868" s="72"/>
      <c r="V9868" s="72"/>
      <c r="W9868" s="72"/>
      <c r="X9868" s="72"/>
      <c r="Y9868" s="72"/>
      <c r="Z9868" s="72"/>
      <c r="AA9868" s="72"/>
      <c r="AB9868" s="72"/>
      <c r="AC9868" s="72"/>
      <c r="AD9868" s="72"/>
      <c r="AE9868" s="72"/>
      <c r="AF9868" s="72"/>
      <c r="AG9868" s="72"/>
      <c r="AH9868" s="72"/>
      <c r="AI9868" s="72"/>
      <c r="AJ9868" s="72"/>
      <c r="AK9868" s="72"/>
    </row>
    <row r="9869" ht="14.25" customHeight="1">
      <c r="A9869" s="78">
        <v>9866.0</v>
      </c>
      <c r="C9869" s="78" t="str">
        <f>VLOOKUP(G9869,[1]Macrodata_CCF!$A$3:$D$55,4,FALSE)</f>
        <v>#ERROR!</v>
      </c>
      <c r="E9869" s="79" t="str">
        <f>VLOOKUP(G9869,[1]Macrodata_CCF!$A$3:$B$55,2,FALSE)</f>
        <v>#ERROR!</v>
      </c>
      <c r="F9869" s="78">
        <v>0.0</v>
      </c>
      <c r="G9869" s="80">
        <v>41.0</v>
      </c>
      <c r="H9869" s="81">
        <v>0.0</v>
      </c>
      <c r="I9869" s="81">
        <v>250000.0</v>
      </c>
      <c r="J9869" s="81">
        <v>95000.0</v>
      </c>
      <c r="K9869" s="81">
        <v>425000.0</v>
      </c>
      <c r="L9869" s="82">
        <v>0.38</v>
      </c>
      <c r="N9869" s="83">
        <f t="shared" si="1"/>
        <v>0.38</v>
      </c>
      <c r="O9869" s="83">
        <f t="shared" si="2"/>
        <v>0.38</v>
      </c>
      <c r="Q9869" s="83">
        <f t="shared" si="3"/>
        <v>1</v>
      </c>
      <c r="R9869" s="83">
        <f t="shared" si="4"/>
        <v>0.38</v>
      </c>
      <c r="S9869" s="83" t="b">
        <f t="shared" si="5"/>
        <v>0</v>
      </c>
      <c r="T9869" s="72"/>
      <c r="U9869" s="72"/>
      <c r="V9869" s="72"/>
      <c r="W9869" s="72"/>
      <c r="X9869" s="72"/>
      <c r="Y9869" s="72"/>
      <c r="Z9869" s="72"/>
      <c r="AA9869" s="72"/>
      <c r="AB9869" s="72"/>
      <c r="AC9869" s="72"/>
      <c r="AD9869" s="72"/>
      <c r="AE9869" s="72"/>
      <c r="AF9869" s="72"/>
      <c r="AG9869" s="72"/>
      <c r="AH9869" s="72"/>
      <c r="AI9869" s="72"/>
      <c r="AJ9869" s="72"/>
      <c r="AK9869" s="72"/>
    </row>
    <row r="9870" ht="14.25" customHeight="1">
      <c r="A9870" s="78">
        <v>9867.0</v>
      </c>
      <c r="C9870" s="78" t="str">
        <f>VLOOKUP(G9870,[1]Macrodata_CCF!$A$3:$D$55,4,FALSE)</f>
        <v>#ERROR!</v>
      </c>
      <c r="E9870" s="79" t="str">
        <f>VLOOKUP(G9870,[1]Macrodata_CCF!$A$3:$B$55,2,FALSE)</f>
        <v>#ERROR!</v>
      </c>
      <c r="F9870" s="78">
        <v>1.0</v>
      </c>
      <c r="G9870" s="80">
        <v>35.0</v>
      </c>
      <c r="H9870" s="81">
        <v>6105.0</v>
      </c>
      <c r="I9870" s="81">
        <v>30000.0</v>
      </c>
      <c r="J9870" s="81">
        <v>16860.0</v>
      </c>
      <c r="K9870" s="81">
        <v>51000.0</v>
      </c>
      <c r="L9870" s="82">
        <v>0.4500941619585687</v>
      </c>
      <c r="N9870" s="83">
        <f t="shared" si="1"/>
        <v>0.450094162</v>
      </c>
      <c r="O9870" s="83">
        <f t="shared" si="2"/>
        <v>0.450094162</v>
      </c>
      <c r="Q9870" s="83">
        <f t="shared" si="3"/>
        <v>0.7965</v>
      </c>
      <c r="R9870" s="83">
        <f t="shared" si="4"/>
        <v>0.450094162</v>
      </c>
      <c r="S9870" s="83" t="b">
        <f t="shared" si="5"/>
        <v>0</v>
      </c>
      <c r="T9870" s="72"/>
      <c r="U9870" s="72"/>
      <c r="V9870" s="72"/>
      <c r="W9870" s="72"/>
      <c r="X9870" s="72"/>
      <c r="Y9870" s="72"/>
      <c r="Z9870" s="72"/>
      <c r="AA9870" s="72"/>
      <c r="AB9870" s="72"/>
      <c r="AC9870" s="72"/>
      <c r="AD9870" s="72"/>
      <c r="AE9870" s="72"/>
      <c r="AF9870" s="72"/>
      <c r="AG9870" s="72"/>
      <c r="AH9870" s="72"/>
      <c r="AI9870" s="72"/>
      <c r="AJ9870" s="72"/>
      <c r="AK9870" s="72"/>
    </row>
    <row r="9871" ht="14.25" customHeight="1">
      <c r="A9871" s="78">
        <v>9868.0</v>
      </c>
      <c r="C9871" s="78" t="str">
        <f>VLOOKUP(G9871,[1]Macrodata_CCF!$A$3:$D$55,4,FALSE)</f>
        <v>#ERROR!</v>
      </c>
      <c r="E9871" s="79" t="str">
        <f>VLOOKUP(G9871,[1]Macrodata_CCF!$A$3:$B$55,2,FALSE)</f>
        <v>#ERROR!</v>
      </c>
      <c r="F9871" s="78">
        <v>0.0</v>
      </c>
      <c r="G9871" s="80">
        <v>15.0</v>
      </c>
      <c r="H9871" s="81">
        <v>0.0</v>
      </c>
      <c r="I9871" s="81">
        <v>340000.0</v>
      </c>
      <c r="J9871" s="81">
        <v>47600.0</v>
      </c>
      <c r="K9871" s="81">
        <v>340000.0</v>
      </c>
      <c r="L9871" s="82">
        <v>0.14</v>
      </c>
      <c r="N9871" s="83">
        <f t="shared" si="1"/>
        <v>0.14</v>
      </c>
      <c r="O9871" s="83">
        <f t="shared" si="2"/>
        <v>0.14</v>
      </c>
      <c r="Q9871" s="83">
        <f t="shared" si="3"/>
        <v>1</v>
      </c>
      <c r="R9871" s="83">
        <f t="shared" si="4"/>
        <v>0.14</v>
      </c>
      <c r="S9871" s="83" t="b">
        <f t="shared" si="5"/>
        <v>0</v>
      </c>
      <c r="T9871" s="72"/>
      <c r="U9871" s="72"/>
      <c r="V9871" s="72"/>
      <c r="W9871" s="72"/>
      <c r="X9871" s="72"/>
      <c r="Y9871" s="72"/>
      <c r="Z9871" s="72"/>
      <c r="AA9871" s="72"/>
      <c r="AB9871" s="72"/>
      <c r="AC9871" s="72"/>
      <c r="AD9871" s="72"/>
      <c r="AE9871" s="72"/>
      <c r="AF9871" s="72"/>
      <c r="AG9871" s="72"/>
      <c r="AH9871" s="72"/>
      <c r="AI9871" s="72"/>
      <c r="AJ9871" s="72"/>
      <c r="AK9871" s="72"/>
    </row>
    <row r="9872" ht="14.25" customHeight="1">
      <c r="A9872" s="78">
        <v>9869.0</v>
      </c>
      <c r="C9872" s="78" t="str">
        <f>VLOOKUP(G9872,[1]Macrodata_CCF!$A$3:$D$55,4,FALSE)</f>
        <v>#ERROR!</v>
      </c>
      <c r="E9872" s="79" t="str">
        <f>VLOOKUP(G9872,[1]Macrodata_CCF!$A$3:$B$55,2,FALSE)</f>
        <v>#ERROR!</v>
      </c>
      <c r="F9872" s="78">
        <v>1.0</v>
      </c>
      <c r="G9872" s="80">
        <v>33.0</v>
      </c>
      <c r="H9872" s="81">
        <v>9585.0</v>
      </c>
      <c r="I9872" s="81">
        <v>170000.0</v>
      </c>
      <c r="J9872" s="81">
        <v>86585.0</v>
      </c>
      <c r="K9872" s="81">
        <v>170000.0</v>
      </c>
      <c r="L9872" s="82">
        <v>0.4800049870648007</v>
      </c>
      <c r="N9872" s="83">
        <f t="shared" si="1"/>
        <v>0.4800049871</v>
      </c>
      <c r="O9872" s="83">
        <f t="shared" si="2"/>
        <v>0.4800049871</v>
      </c>
      <c r="Q9872" s="83">
        <f t="shared" si="3"/>
        <v>0.9436176471</v>
      </c>
      <c r="R9872" s="83">
        <f t="shared" si="4"/>
        <v>0.4800049871</v>
      </c>
      <c r="S9872" s="83" t="b">
        <f t="shared" si="5"/>
        <v>0</v>
      </c>
      <c r="T9872" s="72"/>
      <c r="U9872" s="72"/>
      <c r="V9872" s="72"/>
      <c r="W9872" s="72"/>
      <c r="X9872" s="72"/>
      <c r="Y9872" s="72"/>
      <c r="Z9872" s="72"/>
      <c r="AA9872" s="72"/>
      <c r="AB9872" s="72"/>
      <c r="AC9872" s="72"/>
      <c r="AD9872" s="72"/>
      <c r="AE9872" s="72"/>
      <c r="AF9872" s="72"/>
      <c r="AG9872" s="72"/>
      <c r="AH9872" s="72"/>
      <c r="AI9872" s="72"/>
      <c r="AJ9872" s="72"/>
      <c r="AK9872" s="72"/>
    </row>
    <row r="9873" ht="14.25" customHeight="1">
      <c r="A9873" s="78">
        <v>9870.0</v>
      </c>
      <c r="C9873" s="78" t="str">
        <f>VLOOKUP(G9873,[1]Macrodata_CCF!$A$3:$D$55,4,FALSE)</f>
        <v>#ERROR!</v>
      </c>
      <c r="E9873" s="79" t="str">
        <f>VLOOKUP(G9873,[1]Macrodata_CCF!$A$3:$B$55,2,FALSE)</f>
        <v>#ERROR!</v>
      </c>
      <c r="F9873" s="78">
        <v>0.0</v>
      </c>
      <c r="G9873" s="80">
        <v>11.0</v>
      </c>
      <c r="H9873" s="81">
        <v>210710.0</v>
      </c>
      <c r="I9873" s="81">
        <v>580000.0</v>
      </c>
      <c r="J9873" s="81">
        <v>280875.0</v>
      </c>
      <c r="K9873" s="81">
        <v>580000.0</v>
      </c>
      <c r="L9873" s="82">
        <v>0.1899997292101059</v>
      </c>
      <c r="N9873" s="83">
        <f t="shared" si="1"/>
        <v>0.1899997292</v>
      </c>
      <c r="O9873" s="83">
        <f t="shared" si="2"/>
        <v>0.1899997292</v>
      </c>
      <c r="Q9873" s="83">
        <f t="shared" si="3"/>
        <v>0.6367068966</v>
      </c>
      <c r="R9873" s="83">
        <f t="shared" si="4"/>
        <v>0.1899997292</v>
      </c>
      <c r="S9873" s="83" t="b">
        <f t="shared" si="5"/>
        <v>0</v>
      </c>
      <c r="T9873" s="72"/>
      <c r="U9873" s="72"/>
      <c r="V9873" s="72"/>
      <c r="W9873" s="72"/>
      <c r="X9873" s="72"/>
      <c r="Y9873" s="72"/>
      <c r="Z9873" s="72"/>
      <c r="AA9873" s="72"/>
      <c r="AB9873" s="72"/>
      <c r="AC9873" s="72"/>
      <c r="AD9873" s="72"/>
      <c r="AE9873" s="72"/>
      <c r="AF9873" s="72"/>
      <c r="AG9873" s="72"/>
      <c r="AH9873" s="72"/>
      <c r="AI9873" s="72"/>
      <c r="AJ9873" s="72"/>
      <c r="AK9873" s="72"/>
    </row>
    <row r="9874" ht="14.25" customHeight="1">
      <c r="A9874" s="78">
        <v>9871.0</v>
      </c>
      <c r="C9874" s="78" t="str">
        <f>VLOOKUP(G9874,[1]Macrodata_CCF!$A$3:$D$55,4,FALSE)</f>
        <v>#ERROR!</v>
      </c>
      <c r="E9874" s="79" t="str">
        <f>VLOOKUP(G9874,[1]Macrodata_CCF!$A$3:$B$55,2,FALSE)</f>
        <v>#ERROR!</v>
      </c>
      <c r="F9874" s="78">
        <v>0.0</v>
      </c>
      <c r="G9874" s="80">
        <v>15.0</v>
      </c>
      <c r="H9874" s="81">
        <v>529290.0</v>
      </c>
      <c r="I9874" s="81">
        <v>930000.0</v>
      </c>
      <c r="J9874" s="81">
        <v>609430.0</v>
      </c>
      <c r="K9874" s="81">
        <v>930000.0</v>
      </c>
      <c r="L9874" s="82">
        <v>0.1999950088592748</v>
      </c>
      <c r="N9874" s="83">
        <f t="shared" si="1"/>
        <v>0.1999950089</v>
      </c>
      <c r="O9874" s="83">
        <f t="shared" si="2"/>
        <v>0.1999950089</v>
      </c>
      <c r="Q9874" s="83">
        <f t="shared" si="3"/>
        <v>0.4308709677</v>
      </c>
      <c r="R9874" s="83">
        <f t="shared" si="4"/>
        <v>0.1999950089</v>
      </c>
      <c r="S9874" s="83" t="b">
        <f t="shared" si="5"/>
        <v>0</v>
      </c>
      <c r="T9874" s="72"/>
      <c r="U9874" s="72"/>
      <c r="V9874" s="72"/>
      <c r="W9874" s="72"/>
      <c r="X9874" s="72"/>
      <c r="Y9874" s="72"/>
      <c r="Z9874" s="72"/>
      <c r="AA9874" s="72"/>
      <c r="AB9874" s="72"/>
      <c r="AC9874" s="72"/>
      <c r="AD9874" s="72"/>
      <c r="AE9874" s="72"/>
      <c r="AF9874" s="72"/>
      <c r="AG9874" s="72"/>
      <c r="AH9874" s="72"/>
      <c r="AI9874" s="72"/>
      <c r="AJ9874" s="72"/>
      <c r="AK9874" s="72"/>
    </row>
    <row r="9875" ht="14.25" customHeight="1">
      <c r="A9875" s="78">
        <v>9872.0</v>
      </c>
      <c r="C9875" s="78" t="str">
        <f>VLOOKUP(G9875,[1]Macrodata_CCF!$A$3:$D$55,4,FALSE)</f>
        <v>#ERROR!</v>
      </c>
      <c r="E9875" s="79" t="str">
        <f>VLOOKUP(G9875,[1]Macrodata_CCF!$A$3:$B$55,2,FALSE)</f>
        <v>#ERROR!</v>
      </c>
      <c r="F9875" s="78">
        <v>0.0</v>
      </c>
      <c r="G9875" s="80">
        <v>12.0</v>
      </c>
      <c r="H9875" s="81">
        <v>0.0</v>
      </c>
      <c r="I9875" s="81">
        <v>570000.0</v>
      </c>
      <c r="J9875" s="81">
        <v>0.0</v>
      </c>
      <c r="K9875" s="81">
        <v>1083000.0</v>
      </c>
      <c r="L9875" s="82">
        <v>0.0</v>
      </c>
      <c r="N9875" s="83">
        <f t="shared" si="1"/>
        <v>0</v>
      </c>
      <c r="O9875" s="83">
        <f t="shared" si="2"/>
        <v>0</v>
      </c>
      <c r="Q9875" s="83">
        <f t="shared" si="3"/>
        <v>1</v>
      </c>
      <c r="R9875" s="83">
        <f t="shared" si="4"/>
        <v>0</v>
      </c>
      <c r="S9875" s="83" t="b">
        <f t="shared" si="5"/>
        <v>0</v>
      </c>
      <c r="T9875" s="72"/>
      <c r="U9875" s="72"/>
      <c r="V9875" s="72"/>
      <c r="W9875" s="72"/>
      <c r="X9875" s="72"/>
      <c r="Y9875" s="72"/>
      <c r="Z9875" s="72"/>
      <c r="AA9875" s="72"/>
      <c r="AB9875" s="72"/>
      <c r="AC9875" s="72"/>
      <c r="AD9875" s="72"/>
      <c r="AE9875" s="72"/>
      <c r="AF9875" s="72"/>
      <c r="AG9875" s="72"/>
      <c r="AH9875" s="72"/>
      <c r="AI9875" s="72"/>
      <c r="AJ9875" s="72"/>
      <c r="AK9875" s="72"/>
    </row>
    <row r="9876" ht="14.25" customHeight="1">
      <c r="A9876" s="78">
        <v>9873.0</v>
      </c>
      <c r="C9876" s="78" t="str">
        <f>VLOOKUP(G9876,[1]Macrodata_CCF!$A$3:$D$55,4,FALSE)</f>
        <v>#ERROR!</v>
      </c>
      <c r="E9876" s="79" t="str">
        <f>VLOOKUP(G9876,[1]Macrodata_CCF!$A$3:$B$55,2,FALSE)</f>
        <v>#ERROR!</v>
      </c>
      <c r="F9876" s="78">
        <v>0.0</v>
      </c>
      <c r="G9876" s="80">
        <v>48.0</v>
      </c>
      <c r="H9876" s="81">
        <v>133420.0</v>
      </c>
      <c r="I9876" s="81">
        <v>430000.0</v>
      </c>
      <c r="J9876" s="81">
        <v>174940.0</v>
      </c>
      <c r="K9876" s="81">
        <v>774000.0</v>
      </c>
      <c r="L9876" s="82">
        <v>0.1399959538741655</v>
      </c>
      <c r="N9876" s="83">
        <f t="shared" si="1"/>
        <v>0.1399959539</v>
      </c>
      <c r="O9876" s="83">
        <f t="shared" si="2"/>
        <v>0.1399959539</v>
      </c>
      <c r="Q9876" s="83">
        <f t="shared" si="3"/>
        <v>0.6897209302</v>
      </c>
      <c r="R9876" s="83">
        <f t="shared" si="4"/>
        <v>0.1399959539</v>
      </c>
      <c r="S9876" s="83" t="b">
        <f t="shared" si="5"/>
        <v>0</v>
      </c>
      <c r="T9876" s="72"/>
      <c r="U9876" s="72"/>
      <c r="V9876" s="72"/>
      <c r="W9876" s="72"/>
      <c r="X9876" s="72"/>
      <c r="Y9876" s="72"/>
      <c r="Z9876" s="72"/>
      <c r="AA9876" s="72"/>
      <c r="AB9876" s="72"/>
      <c r="AC9876" s="72"/>
      <c r="AD9876" s="72"/>
      <c r="AE9876" s="72"/>
      <c r="AF9876" s="72"/>
      <c r="AG9876" s="72"/>
      <c r="AH9876" s="72"/>
      <c r="AI9876" s="72"/>
      <c r="AJ9876" s="72"/>
      <c r="AK9876" s="72"/>
    </row>
    <row r="9877" ht="14.25" customHeight="1">
      <c r="A9877" s="78">
        <v>9874.0</v>
      </c>
      <c r="C9877" s="78" t="str">
        <f>VLOOKUP(G9877,[1]Macrodata_CCF!$A$3:$D$55,4,FALSE)</f>
        <v>#ERROR!</v>
      </c>
      <c r="E9877" s="79" t="str">
        <f>VLOOKUP(G9877,[1]Macrodata_CCF!$A$3:$B$55,2,FALSE)</f>
        <v>#ERROR!</v>
      </c>
      <c r="F9877" s="78">
        <v>0.0</v>
      </c>
      <c r="G9877" s="80">
        <v>34.0</v>
      </c>
      <c r="H9877" s="81">
        <v>0.0</v>
      </c>
      <c r="I9877" s="81">
        <v>590000.0</v>
      </c>
      <c r="J9877" s="81">
        <v>70800.0</v>
      </c>
      <c r="K9877" s="81">
        <v>590000.0</v>
      </c>
      <c r="L9877" s="82">
        <v>0.12</v>
      </c>
      <c r="N9877" s="83">
        <f t="shared" si="1"/>
        <v>0.12</v>
      </c>
      <c r="O9877" s="83">
        <f t="shared" si="2"/>
        <v>0.12</v>
      </c>
      <c r="Q9877" s="83">
        <f t="shared" si="3"/>
        <v>1</v>
      </c>
      <c r="R9877" s="83">
        <f t="shared" si="4"/>
        <v>0.12</v>
      </c>
      <c r="S9877" s="83" t="b">
        <f t="shared" si="5"/>
        <v>0</v>
      </c>
      <c r="T9877" s="72"/>
      <c r="U9877" s="72"/>
      <c r="V9877" s="72"/>
      <c r="W9877" s="72"/>
      <c r="X9877" s="72"/>
      <c r="Y9877" s="72"/>
      <c r="Z9877" s="72"/>
      <c r="AA9877" s="72"/>
      <c r="AB9877" s="72"/>
      <c r="AC9877" s="72"/>
      <c r="AD9877" s="72"/>
      <c r="AE9877" s="72"/>
      <c r="AF9877" s="72"/>
      <c r="AG9877" s="72"/>
      <c r="AH9877" s="72"/>
      <c r="AI9877" s="72"/>
      <c r="AJ9877" s="72"/>
      <c r="AK9877" s="72"/>
    </row>
    <row r="9878" ht="14.25" customHeight="1">
      <c r="A9878" s="78">
        <v>9875.0</v>
      </c>
      <c r="C9878" s="78" t="str">
        <f>VLOOKUP(G9878,[1]Macrodata_CCF!$A$3:$D$55,4,FALSE)</f>
        <v>#ERROR!</v>
      </c>
      <c r="E9878" s="79" t="str">
        <f>VLOOKUP(G9878,[1]Macrodata_CCF!$A$3:$B$55,2,FALSE)</f>
        <v>#ERROR!</v>
      </c>
      <c r="F9878" s="78">
        <v>0.0</v>
      </c>
      <c r="G9878" s="80">
        <v>52.0</v>
      </c>
      <c r="H9878" s="81">
        <v>568870.0</v>
      </c>
      <c r="I9878" s="81">
        <v>680000.0</v>
      </c>
      <c r="J9878" s="81">
        <v>572205.0</v>
      </c>
      <c r="K9878" s="81">
        <v>1224000.0</v>
      </c>
      <c r="L9878" s="82">
        <v>0.03000989831728606</v>
      </c>
      <c r="N9878" s="83">
        <f t="shared" si="1"/>
        <v>0.03000989832</v>
      </c>
      <c r="O9878" s="83">
        <f t="shared" si="2"/>
        <v>0.03000989832</v>
      </c>
      <c r="Q9878" s="83">
        <f t="shared" si="3"/>
        <v>0.1634264706</v>
      </c>
      <c r="R9878" s="83">
        <f t="shared" si="4"/>
        <v>0.03000989832</v>
      </c>
      <c r="S9878" s="83" t="b">
        <f t="shared" si="5"/>
        <v>0</v>
      </c>
      <c r="T9878" s="72"/>
      <c r="U9878" s="72"/>
      <c r="V9878" s="72"/>
      <c r="W9878" s="72"/>
      <c r="X9878" s="72"/>
      <c r="Y9878" s="72"/>
      <c r="Z9878" s="72"/>
      <c r="AA9878" s="72"/>
      <c r="AB9878" s="72"/>
      <c r="AC9878" s="72"/>
      <c r="AD9878" s="72"/>
      <c r="AE9878" s="72"/>
      <c r="AF9878" s="72"/>
      <c r="AG9878" s="72"/>
      <c r="AH9878" s="72"/>
      <c r="AI9878" s="72"/>
      <c r="AJ9878" s="72"/>
      <c r="AK9878" s="72"/>
    </row>
    <row r="9879" ht="14.25" customHeight="1">
      <c r="A9879" s="78">
        <v>9876.0</v>
      </c>
      <c r="C9879" s="78" t="str">
        <f>VLOOKUP(G9879,[1]Macrodata_CCF!$A$3:$D$55,4,FALSE)</f>
        <v>#ERROR!</v>
      </c>
      <c r="E9879" s="79" t="str">
        <f>VLOOKUP(G9879,[1]Macrodata_CCF!$A$3:$B$55,2,FALSE)</f>
        <v>#ERROR!</v>
      </c>
      <c r="F9879" s="78">
        <v>0.0</v>
      </c>
      <c r="G9879" s="80">
        <v>5.0</v>
      </c>
      <c r="H9879" s="81">
        <v>80575.0</v>
      </c>
      <c r="I9879" s="81">
        <v>410000.0</v>
      </c>
      <c r="J9879" s="81">
        <v>50925.0</v>
      </c>
      <c r="K9879" s="81">
        <v>410000.0</v>
      </c>
      <c r="L9879" s="82">
        <v>-0.09000531228655992</v>
      </c>
      <c r="N9879" s="83">
        <f t="shared" si="1"/>
        <v>-0.09000531229</v>
      </c>
      <c r="O9879" s="83">
        <f t="shared" si="2"/>
        <v>0</v>
      </c>
      <c r="Q9879" s="83">
        <f t="shared" si="3"/>
        <v>0.8034756098</v>
      </c>
      <c r="R9879" s="83">
        <f t="shared" si="4"/>
        <v>-0.09000531229</v>
      </c>
      <c r="S9879" s="83" t="b">
        <f t="shared" si="5"/>
        <v>0</v>
      </c>
      <c r="T9879" s="72"/>
      <c r="U9879" s="72"/>
      <c r="V9879" s="72"/>
      <c r="W9879" s="72"/>
      <c r="X9879" s="72"/>
      <c r="Y9879" s="72"/>
      <c r="Z9879" s="72"/>
      <c r="AA9879" s="72"/>
      <c r="AB9879" s="72"/>
      <c r="AC9879" s="72"/>
      <c r="AD9879" s="72"/>
      <c r="AE9879" s="72"/>
      <c r="AF9879" s="72"/>
      <c r="AG9879" s="72"/>
      <c r="AH9879" s="72"/>
      <c r="AI9879" s="72"/>
      <c r="AJ9879" s="72"/>
      <c r="AK9879" s="72"/>
    </row>
    <row r="9880" ht="14.25" customHeight="1">
      <c r="A9880" s="78">
        <v>9877.0</v>
      </c>
      <c r="C9880" s="78" t="str">
        <f>VLOOKUP(G9880,[1]Macrodata_CCF!$A$3:$D$55,4,FALSE)</f>
        <v>#ERROR!</v>
      </c>
      <c r="E9880" s="79" t="str">
        <f>VLOOKUP(G9880,[1]Macrodata_CCF!$A$3:$B$55,2,FALSE)</f>
        <v>#ERROR!</v>
      </c>
      <c r="F9880" s="78">
        <v>0.0</v>
      </c>
      <c r="G9880" s="80">
        <v>38.0</v>
      </c>
      <c r="H9880" s="81">
        <v>471280.0</v>
      </c>
      <c r="I9880" s="81">
        <v>770000.0</v>
      </c>
      <c r="J9880" s="81">
        <v>441410.0</v>
      </c>
      <c r="K9880" s="81">
        <v>770000.0</v>
      </c>
      <c r="L9880" s="82">
        <v>-0.0999933047670059</v>
      </c>
      <c r="N9880" s="83">
        <f t="shared" si="1"/>
        <v>-0.09999330477</v>
      </c>
      <c r="O9880" s="83">
        <f t="shared" si="2"/>
        <v>0</v>
      </c>
      <c r="Q9880" s="83">
        <f t="shared" si="3"/>
        <v>0.3879480519</v>
      </c>
      <c r="R9880" s="83">
        <f t="shared" si="4"/>
        <v>-0.09999330477</v>
      </c>
      <c r="S9880" s="83" t="b">
        <f t="shared" si="5"/>
        <v>0</v>
      </c>
      <c r="T9880" s="72"/>
      <c r="U9880" s="72"/>
      <c r="V9880" s="72"/>
      <c r="W9880" s="72"/>
      <c r="X9880" s="72"/>
      <c r="Y9880" s="72"/>
      <c r="Z9880" s="72"/>
      <c r="AA9880" s="72"/>
      <c r="AB9880" s="72"/>
      <c r="AC9880" s="72"/>
      <c r="AD9880" s="72"/>
      <c r="AE9880" s="72"/>
      <c r="AF9880" s="72"/>
      <c r="AG9880" s="72"/>
      <c r="AH9880" s="72"/>
      <c r="AI9880" s="72"/>
      <c r="AJ9880" s="72"/>
      <c r="AK9880" s="72"/>
    </row>
    <row r="9881" ht="14.25" customHeight="1">
      <c r="A9881" s="78">
        <v>9878.0</v>
      </c>
      <c r="C9881" s="78" t="str">
        <f>VLOOKUP(G9881,[1]Macrodata_CCF!$A$3:$D$55,4,FALSE)</f>
        <v>#ERROR!</v>
      </c>
      <c r="E9881" s="79" t="str">
        <f>VLOOKUP(G9881,[1]Macrodata_CCF!$A$3:$B$55,2,FALSE)</f>
        <v>#ERROR!</v>
      </c>
      <c r="F9881" s="78">
        <v>0.0</v>
      </c>
      <c r="G9881" s="80">
        <v>15.0</v>
      </c>
      <c r="H9881" s="81">
        <v>312625.0</v>
      </c>
      <c r="I9881" s="81">
        <v>700000.0</v>
      </c>
      <c r="J9881" s="81">
        <v>374605.0</v>
      </c>
      <c r="K9881" s="81">
        <v>1050000.0</v>
      </c>
      <c r="L9881" s="82">
        <v>0.16</v>
      </c>
      <c r="N9881" s="83">
        <f t="shared" si="1"/>
        <v>0.16</v>
      </c>
      <c r="O9881" s="83">
        <f t="shared" si="2"/>
        <v>0.16</v>
      </c>
      <c r="Q9881" s="83">
        <f t="shared" si="3"/>
        <v>0.5533928571</v>
      </c>
      <c r="R9881" s="83">
        <f t="shared" si="4"/>
        <v>0.16</v>
      </c>
      <c r="S9881" s="83" t="b">
        <f t="shared" si="5"/>
        <v>0</v>
      </c>
      <c r="T9881" s="72"/>
      <c r="U9881" s="72"/>
      <c r="V9881" s="72"/>
      <c r="W9881" s="72"/>
      <c r="X9881" s="72"/>
      <c r="Y9881" s="72"/>
      <c r="Z9881" s="72"/>
      <c r="AA9881" s="72"/>
      <c r="AB9881" s="72"/>
      <c r="AC9881" s="72"/>
      <c r="AD9881" s="72"/>
      <c r="AE9881" s="72"/>
      <c r="AF9881" s="72"/>
      <c r="AG9881" s="72"/>
      <c r="AH9881" s="72"/>
      <c r="AI9881" s="72"/>
      <c r="AJ9881" s="72"/>
      <c r="AK9881" s="72"/>
    </row>
    <row r="9882" ht="14.25" customHeight="1">
      <c r="A9882" s="78">
        <v>9879.0</v>
      </c>
      <c r="C9882" s="78" t="str">
        <f>VLOOKUP(G9882,[1]Macrodata_CCF!$A$3:$D$55,4,FALSE)</f>
        <v>#ERROR!</v>
      </c>
      <c r="E9882" s="79" t="str">
        <f>VLOOKUP(G9882,[1]Macrodata_CCF!$A$3:$B$55,2,FALSE)</f>
        <v>#ERROR!</v>
      </c>
      <c r="F9882" s="78">
        <v>0.0</v>
      </c>
      <c r="G9882" s="80">
        <v>46.0</v>
      </c>
      <c r="H9882" s="81">
        <v>65185.0</v>
      </c>
      <c r="I9882" s="81">
        <v>70000.0</v>
      </c>
      <c r="J9882" s="81">
        <v>66150.0</v>
      </c>
      <c r="K9882" s="81">
        <v>70000.0</v>
      </c>
      <c r="L9882" s="82">
        <v>0.2004153686396677</v>
      </c>
      <c r="N9882" s="83">
        <f t="shared" si="1"/>
        <v>0.2004153686</v>
      </c>
      <c r="O9882" s="83">
        <f t="shared" si="2"/>
        <v>0.2004153686</v>
      </c>
      <c r="Q9882" s="83">
        <f t="shared" si="3"/>
        <v>0.06878571429</v>
      </c>
      <c r="R9882" s="83">
        <f t="shared" si="4"/>
        <v>0.01378571429</v>
      </c>
      <c r="S9882" s="83" t="b">
        <f t="shared" si="5"/>
        <v>0</v>
      </c>
      <c r="T9882" s="72"/>
      <c r="U9882" s="72"/>
      <c r="V9882" s="72"/>
      <c r="W9882" s="72"/>
      <c r="X9882" s="72"/>
      <c r="Y9882" s="72"/>
      <c r="Z9882" s="72"/>
      <c r="AA9882" s="72"/>
      <c r="AB9882" s="72"/>
      <c r="AC9882" s="72"/>
      <c r="AD9882" s="72"/>
      <c r="AE9882" s="72"/>
      <c r="AF9882" s="72"/>
      <c r="AG9882" s="72"/>
      <c r="AH9882" s="72"/>
      <c r="AI9882" s="72"/>
      <c r="AJ9882" s="72"/>
      <c r="AK9882" s="72"/>
    </row>
    <row r="9883" ht="14.25" customHeight="1">
      <c r="A9883" s="78">
        <v>9880.0</v>
      </c>
      <c r="C9883" s="78" t="str">
        <f>VLOOKUP(G9883,[1]Macrodata_CCF!$A$3:$D$55,4,FALSE)</f>
        <v>#ERROR!</v>
      </c>
      <c r="E9883" s="79" t="str">
        <f>VLOOKUP(G9883,[1]Macrodata_CCF!$A$3:$B$55,2,FALSE)</f>
        <v>#ERROR!</v>
      </c>
      <c r="F9883" s="78">
        <v>0.0</v>
      </c>
      <c r="G9883" s="80">
        <v>46.0</v>
      </c>
      <c r="H9883" s="81">
        <v>83900.0</v>
      </c>
      <c r="I9883" s="81">
        <v>950000.0</v>
      </c>
      <c r="J9883" s="81">
        <v>248460.0</v>
      </c>
      <c r="K9883" s="81">
        <v>950000.0</v>
      </c>
      <c r="L9883" s="82">
        <v>0.1900011546010853</v>
      </c>
      <c r="N9883" s="83">
        <f t="shared" si="1"/>
        <v>0.1900011546</v>
      </c>
      <c r="O9883" s="83">
        <f t="shared" si="2"/>
        <v>0.1900011546</v>
      </c>
      <c r="Q9883" s="83">
        <f t="shared" si="3"/>
        <v>0.9116842105</v>
      </c>
      <c r="R9883" s="83">
        <f t="shared" si="4"/>
        <v>0.1900011546</v>
      </c>
      <c r="S9883" s="83" t="b">
        <f t="shared" si="5"/>
        <v>0</v>
      </c>
      <c r="T9883" s="72"/>
      <c r="U9883" s="72"/>
      <c r="V9883" s="72"/>
      <c r="W9883" s="72"/>
      <c r="X9883" s="72"/>
      <c r="Y9883" s="72"/>
      <c r="Z9883" s="72"/>
      <c r="AA9883" s="72"/>
      <c r="AB9883" s="72"/>
      <c r="AC9883" s="72"/>
      <c r="AD9883" s="72"/>
      <c r="AE9883" s="72"/>
      <c r="AF9883" s="72"/>
      <c r="AG9883" s="72"/>
      <c r="AH9883" s="72"/>
      <c r="AI9883" s="72"/>
      <c r="AJ9883" s="72"/>
      <c r="AK9883" s="72"/>
    </row>
    <row r="9884" ht="14.25" customHeight="1">
      <c r="A9884" s="78">
        <v>9881.0</v>
      </c>
      <c r="C9884" s="78" t="str">
        <f>VLOOKUP(G9884,[1]Macrodata_CCF!$A$3:$D$55,4,FALSE)</f>
        <v>#ERROR!</v>
      </c>
      <c r="E9884" s="79" t="str">
        <f>VLOOKUP(G9884,[1]Macrodata_CCF!$A$3:$B$55,2,FALSE)</f>
        <v>#ERROR!</v>
      </c>
      <c r="F9884" s="78">
        <v>0.0</v>
      </c>
      <c r="G9884" s="80">
        <v>10.0</v>
      </c>
      <c r="H9884" s="81">
        <v>259415.0</v>
      </c>
      <c r="I9884" s="81">
        <v>900000.0</v>
      </c>
      <c r="J9884" s="81">
        <v>918000.0</v>
      </c>
      <c r="K9884" s="81">
        <v>900000.0</v>
      </c>
      <c r="L9884" s="82">
        <v>1.028099315469454</v>
      </c>
      <c r="N9884" s="83">
        <f t="shared" si="1"/>
        <v>1.028099315</v>
      </c>
      <c r="O9884" s="83">
        <f t="shared" si="2"/>
        <v>1</v>
      </c>
      <c r="Q9884" s="83">
        <f t="shared" si="3"/>
        <v>0.7117611111</v>
      </c>
      <c r="R9884" s="83">
        <f t="shared" si="4"/>
        <v>1.028099315</v>
      </c>
      <c r="S9884" s="83" t="b">
        <f t="shared" si="5"/>
        <v>0</v>
      </c>
      <c r="T9884" s="72"/>
      <c r="U9884" s="72"/>
      <c r="V9884" s="72"/>
      <c r="W9884" s="72"/>
      <c r="X9884" s="72"/>
      <c r="Y9884" s="72"/>
      <c r="Z9884" s="72"/>
      <c r="AA9884" s="72"/>
      <c r="AB9884" s="72"/>
      <c r="AC9884" s="72"/>
      <c r="AD9884" s="72"/>
      <c r="AE9884" s="72"/>
      <c r="AF9884" s="72"/>
      <c r="AG9884" s="72"/>
      <c r="AH9884" s="72"/>
      <c r="AI9884" s="72"/>
      <c r="AJ9884" s="72"/>
      <c r="AK9884" s="72"/>
    </row>
    <row r="9885" ht="14.25" customHeight="1">
      <c r="A9885" s="78">
        <v>9882.0</v>
      </c>
      <c r="C9885" s="78" t="str">
        <f>VLOOKUP(G9885,[1]Macrodata_CCF!$A$3:$D$55,4,FALSE)</f>
        <v>#ERROR!</v>
      </c>
      <c r="E9885" s="79" t="str">
        <f>VLOOKUP(G9885,[1]Macrodata_CCF!$A$3:$B$55,2,FALSE)</f>
        <v>#ERROR!</v>
      </c>
      <c r="F9885" s="78">
        <v>0.0</v>
      </c>
      <c r="G9885" s="80">
        <v>5.0</v>
      </c>
      <c r="H9885" s="81">
        <v>324390.0</v>
      </c>
      <c r="I9885" s="81">
        <v>640000.0</v>
      </c>
      <c r="J9885" s="81">
        <v>400135.0</v>
      </c>
      <c r="K9885" s="81">
        <v>640000.0</v>
      </c>
      <c r="L9885" s="82">
        <v>0.2399955641456228</v>
      </c>
      <c r="N9885" s="83">
        <f t="shared" si="1"/>
        <v>0.2399955641</v>
      </c>
      <c r="O9885" s="83">
        <f t="shared" si="2"/>
        <v>0.2399955641</v>
      </c>
      <c r="Q9885" s="83">
        <f t="shared" si="3"/>
        <v>0.493140625</v>
      </c>
      <c r="R9885" s="83">
        <f t="shared" si="4"/>
        <v>0.2399955641</v>
      </c>
      <c r="S9885" s="83" t="b">
        <f t="shared" si="5"/>
        <v>0</v>
      </c>
      <c r="T9885" s="72"/>
      <c r="U9885" s="72"/>
      <c r="V9885" s="72"/>
      <c r="W9885" s="72"/>
      <c r="X9885" s="72"/>
      <c r="Y9885" s="72"/>
      <c r="Z9885" s="72"/>
      <c r="AA9885" s="72"/>
      <c r="AB9885" s="72"/>
      <c r="AC9885" s="72"/>
      <c r="AD9885" s="72"/>
      <c r="AE9885" s="72"/>
      <c r="AF9885" s="72"/>
      <c r="AG9885" s="72"/>
      <c r="AH9885" s="72"/>
      <c r="AI9885" s="72"/>
      <c r="AJ9885" s="72"/>
      <c r="AK9885" s="72"/>
    </row>
    <row r="9886" ht="14.25" customHeight="1">
      <c r="A9886" s="78">
        <v>9883.0</v>
      </c>
      <c r="C9886" s="78" t="str">
        <f>VLOOKUP(G9886,[1]Macrodata_CCF!$A$3:$D$55,4,FALSE)</f>
        <v>#ERROR!</v>
      </c>
      <c r="E9886" s="79" t="str">
        <f>VLOOKUP(G9886,[1]Macrodata_CCF!$A$3:$B$55,2,FALSE)</f>
        <v>#ERROR!</v>
      </c>
      <c r="F9886" s="78">
        <v>0.0</v>
      </c>
      <c r="G9886" s="80">
        <v>44.0</v>
      </c>
      <c r="H9886" s="81">
        <v>750400.0</v>
      </c>
      <c r="I9886" s="81">
        <v>760000.0</v>
      </c>
      <c r="J9886" s="81">
        <v>752225.0</v>
      </c>
      <c r="K9886" s="81">
        <v>760000.0</v>
      </c>
      <c r="L9886" s="82">
        <v>0.1901041666666667</v>
      </c>
      <c r="N9886" s="83">
        <f t="shared" si="1"/>
        <v>0.1901041667</v>
      </c>
      <c r="O9886" s="83">
        <f t="shared" si="2"/>
        <v>0.1901041667</v>
      </c>
      <c r="Q9886" s="83">
        <f t="shared" si="3"/>
        <v>0.01263157895</v>
      </c>
      <c r="R9886" s="83">
        <f t="shared" si="4"/>
        <v>0.002401315789</v>
      </c>
      <c r="S9886" s="83" t="b">
        <f t="shared" si="5"/>
        <v>0</v>
      </c>
      <c r="T9886" s="72"/>
      <c r="U9886" s="72"/>
      <c r="V9886" s="72"/>
      <c r="W9886" s="72"/>
      <c r="X9886" s="72"/>
      <c r="Y9886" s="72"/>
      <c r="Z9886" s="72"/>
      <c r="AA9886" s="72"/>
      <c r="AB9886" s="72"/>
      <c r="AC9886" s="72"/>
      <c r="AD9886" s="72"/>
      <c r="AE9886" s="72"/>
      <c r="AF9886" s="72"/>
      <c r="AG9886" s="72"/>
      <c r="AH9886" s="72"/>
      <c r="AI9886" s="72"/>
      <c r="AJ9886" s="72"/>
      <c r="AK9886" s="72"/>
    </row>
    <row r="9887" ht="14.25" customHeight="1">
      <c r="A9887" s="78">
        <v>9884.0</v>
      </c>
      <c r="C9887" s="78" t="str">
        <f>VLOOKUP(G9887,[1]Macrodata_CCF!$A$3:$D$55,4,FALSE)</f>
        <v>#ERROR!</v>
      </c>
      <c r="E9887" s="79" t="str">
        <f>VLOOKUP(G9887,[1]Macrodata_CCF!$A$3:$B$55,2,FALSE)</f>
        <v>#ERROR!</v>
      </c>
      <c r="F9887" s="78">
        <v>0.0</v>
      </c>
      <c r="G9887" s="80">
        <v>31.0</v>
      </c>
      <c r="H9887" s="81">
        <v>528310.0</v>
      </c>
      <c r="I9887" s="81">
        <v>860000.0</v>
      </c>
      <c r="J9887" s="81">
        <v>578065.0</v>
      </c>
      <c r="K9887" s="81">
        <v>860000.0</v>
      </c>
      <c r="L9887" s="82">
        <v>0.1500045222949139</v>
      </c>
      <c r="N9887" s="83">
        <f t="shared" si="1"/>
        <v>0.1500045223</v>
      </c>
      <c r="O9887" s="83">
        <f t="shared" si="2"/>
        <v>0.1500045223</v>
      </c>
      <c r="Q9887" s="83">
        <f t="shared" si="3"/>
        <v>0.3856860465</v>
      </c>
      <c r="R9887" s="83">
        <f t="shared" si="4"/>
        <v>0.1500045223</v>
      </c>
      <c r="S9887" s="83" t="b">
        <f t="shared" si="5"/>
        <v>0</v>
      </c>
      <c r="T9887" s="72"/>
      <c r="U9887" s="72"/>
      <c r="V9887" s="72"/>
      <c r="W9887" s="72"/>
      <c r="X9887" s="72"/>
      <c r="Y9887" s="72"/>
      <c r="Z9887" s="72"/>
      <c r="AA9887" s="72"/>
      <c r="AB9887" s="72"/>
      <c r="AC9887" s="72"/>
      <c r="AD9887" s="72"/>
      <c r="AE9887" s="72"/>
      <c r="AF9887" s="72"/>
      <c r="AG9887" s="72"/>
      <c r="AH9887" s="72"/>
      <c r="AI9887" s="72"/>
      <c r="AJ9887" s="72"/>
      <c r="AK9887" s="72"/>
    </row>
    <row r="9888" ht="14.25" customHeight="1">
      <c r="A9888" s="78">
        <v>9885.0</v>
      </c>
      <c r="C9888" s="78" t="str">
        <f>VLOOKUP(G9888,[1]Macrodata_CCF!$A$3:$D$55,4,FALSE)</f>
        <v>#ERROR!</v>
      </c>
      <c r="E9888" s="79" t="str">
        <f>VLOOKUP(G9888,[1]Macrodata_CCF!$A$3:$B$55,2,FALSE)</f>
        <v>#ERROR!</v>
      </c>
      <c r="F9888" s="78">
        <v>0.0</v>
      </c>
      <c r="G9888" s="80">
        <v>5.0</v>
      </c>
      <c r="H9888" s="81">
        <v>3245.0</v>
      </c>
      <c r="I9888" s="81">
        <v>10000.0</v>
      </c>
      <c r="J9888" s="81">
        <v>5000.0</v>
      </c>
      <c r="K9888" s="81">
        <v>16000.0</v>
      </c>
      <c r="L9888" s="82">
        <v>0.2598075499629904</v>
      </c>
      <c r="N9888" s="83">
        <f t="shared" si="1"/>
        <v>0.25980755</v>
      </c>
      <c r="O9888" s="83">
        <f t="shared" si="2"/>
        <v>0.25980755</v>
      </c>
      <c r="Q9888" s="83">
        <f t="shared" si="3"/>
        <v>0.6755</v>
      </c>
      <c r="R9888" s="83">
        <f t="shared" si="4"/>
        <v>0.25980755</v>
      </c>
      <c r="S9888" s="83" t="b">
        <f t="shared" si="5"/>
        <v>0</v>
      </c>
      <c r="T9888" s="72"/>
      <c r="U9888" s="72"/>
      <c r="V9888" s="72"/>
      <c r="W9888" s="72"/>
      <c r="X9888" s="72"/>
      <c r="Y9888" s="72"/>
      <c r="Z9888" s="72"/>
      <c r="AA9888" s="72"/>
      <c r="AB9888" s="72"/>
      <c r="AC9888" s="72"/>
      <c r="AD9888" s="72"/>
      <c r="AE9888" s="72"/>
      <c r="AF9888" s="72"/>
      <c r="AG9888" s="72"/>
      <c r="AH9888" s="72"/>
      <c r="AI9888" s="72"/>
      <c r="AJ9888" s="72"/>
      <c r="AK9888" s="72"/>
    </row>
    <row r="9889" ht="14.25" customHeight="1">
      <c r="A9889" s="78">
        <v>9886.0</v>
      </c>
      <c r="C9889" s="78" t="str">
        <f>VLOOKUP(G9889,[1]Macrodata_CCF!$A$3:$D$55,4,FALSE)</f>
        <v>#ERROR!</v>
      </c>
      <c r="E9889" s="79" t="str">
        <f>VLOOKUP(G9889,[1]Macrodata_CCF!$A$3:$B$55,2,FALSE)</f>
        <v>#ERROR!</v>
      </c>
      <c r="F9889" s="78">
        <v>0.0</v>
      </c>
      <c r="G9889" s="80">
        <v>41.0</v>
      </c>
      <c r="H9889" s="81">
        <v>218085.0</v>
      </c>
      <c r="I9889" s="81">
        <v>550000.0</v>
      </c>
      <c r="J9889" s="81">
        <v>294425.0</v>
      </c>
      <c r="K9889" s="81">
        <v>990000.0</v>
      </c>
      <c r="L9889" s="82">
        <v>0.2299986442312038</v>
      </c>
      <c r="N9889" s="83">
        <f t="shared" si="1"/>
        <v>0.2299986442</v>
      </c>
      <c r="O9889" s="83">
        <f t="shared" si="2"/>
        <v>0.2299986442</v>
      </c>
      <c r="Q9889" s="83">
        <f t="shared" si="3"/>
        <v>0.6034818182</v>
      </c>
      <c r="R9889" s="83">
        <f t="shared" si="4"/>
        <v>0.2299986442</v>
      </c>
      <c r="S9889" s="83" t="b">
        <f t="shared" si="5"/>
        <v>0</v>
      </c>
      <c r="T9889" s="72"/>
      <c r="U9889" s="72"/>
      <c r="V9889" s="72"/>
      <c r="W9889" s="72"/>
      <c r="X9889" s="72"/>
      <c r="Y9889" s="72"/>
      <c r="Z9889" s="72"/>
      <c r="AA9889" s="72"/>
      <c r="AB9889" s="72"/>
      <c r="AC9889" s="72"/>
      <c r="AD9889" s="72"/>
      <c r="AE9889" s="72"/>
      <c r="AF9889" s="72"/>
      <c r="AG9889" s="72"/>
      <c r="AH9889" s="72"/>
      <c r="AI9889" s="72"/>
      <c r="AJ9889" s="72"/>
      <c r="AK9889" s="72"/>
    </row>
    <row r="9890" ht="14.25" customHeight="1">
      <c r="A9890" s="78">
        <v>9887.0</v>
      </c>
      <c r="C9890" s="78" t="str">
        <f>VLOOKUP(G9890,[1]Macrodata_CCF!$A$3:$D$55,4,FALSE)</f>
        <v>#ERROR!</v>
      </c>
      <c r="E9890" s="79" t="str">
        <f>VLOOKUP(G9890,[1]Macrodata_CCF!$A$3:$B$55,2,FALSE)</f>
        <v>#ERROR!</v>
      </c>
      <c r="F9890" s="78">
        <v>0.0</v>
      </c>
      <c r="G9890" s="80">
        <v>38.0</v>
      </c>
      <c r="H9890" s="81">
        <v>95330.0</v>
      </c>
      <c r="I9890" s="81">
        <v>220000.0</v>
      </c>
      <c r="J9890" s="81">
        <v>97825.0</v>
      </c>
      <c r="K9890" s="81">
        <v>220000.0</v>
      </c>
      <c r="L9890" s="82">
        <v>0.02001283388144702</v>
      </c>
      <c r="N9890" s="83">
        <f t="shared" si="1"/>
        <v>0.02001283388</v>
      </c>
      <c r="O9890" s="83">
        <f t="shared" si="2"/>
        <v>0.02001283388</v>
      </c>
      <c r="Q9890" s="83">
        <f t="shared" si="3"/>
        <v>0.5666818182</v>
      </c>
      <c r="R9890" s="83">
        <f t="shared" si="4"/>
        <v>0.02001283388</v>
      </c>
      <c r="S9890" s="83" t="b">
        <f t="shared" si="5"/>
        <v>0</v>
      </c>
      <c r="T9890" s="72"/>
      <c r="U9890" s="72"/>
      <c r="V9890" s="72"/>
      <c r="W9890" s="72"/>
      <c r="X9890" s="72"/>
      <c r="Y9890" s="72"/>
      <c r="Z9890" s="72"/>
      <c r="AA9890" s="72"/>
      <c r="AB9890" s="72"/>
      <c r="AC9890" s="72"/>
      <c r="AD9890" s="72"/>
      <c r="AE9890" s="72"/>
      <c r="AF9890" s="72"/>
      <c r="AG9890" s="72"/>
      <c r="AH9890" s="72"/>
      <c r="AI9890" s="72"/>
      <c r="AJ9890" s="72"/>
      <c r="AK9890" s="72"/>
    </row>
    <row r="9891" ht="14.25" customHeight="1">
      <c r="A9891" s="78">
        <v>9888.0</v>
      </c>
      <c r="C9891" s="78" t="str">
        <f>VLOOKUP(G9891,[1]Macrodata_CCF!$A$3:$D$55,4,FALSE)</f>
        <v>#ERROR!</v>
      </c>
      <c r="E9891" s="79" t="str">
        <f>VLOOKUP(G9891,[1]Macrodata_CCF!$A$3:$B$55,2,FALSE)</f>
        <v>#ERROR!</v>
      </c>
      <c r="F9891" s="78">
        <v>1.0</v>
      </c>
      <c r="G9891" s="80">
        <v>28.0</v>
      </c>
      <c r="H9891" s="81">
        <v>853210.0</v>
      </c>
      <c r="I9891" s="81">
        <v>890000.0</v>
      </c>
      <c r="J9891" s="81">
        <v>873075.0</v>
      </c>
      <c r="K9891" s="81">
        <v>890000.0</v>
      </c>
      <c r="L9891" s="82">
        <v>0.5399565099211743</v>
      </c>
      <c r="N9891" s="83">
        <f t="shared" si="1"/>
        <v>0.5399565099</v>
      </c>
      <c r="O9891" s="83">
        <f t="shared" si="2"/>
        <v>0.5399565099</v>
      </c>
      <c r="Q9891" s="83">
        <f t="shared" si="3"/>
        <v>0.04133707865</v>
      </c>
      <c r="R9891" s="83">
        <f t="shared" si="4"/>
        <v>0.02232022472</v>
      </c>
      <c r="S9891" s="83" t="b">
        <f t="shared" si="5"/>
        <v>0</v>
      </c>
      <c r="T9891" s="72"/>
      <c r="U9891" s="72"/>
      <c r="V9891" s="72"/>
      <c r="W9891" s="72"/>
      <c r="X9891" s="72"/>
      <c r="Y9891" s="72"/>
      <c r="Z9891" s="72"/>
      <c r="AA9891" s="72"/>
      <c r="AB9891" s="72"/>
      <c r="AC9891" s="72"/>
      <c r="AD9891" s="72"/>
      <c r="AE9891" s="72"/>
      <c r="AF9891" s="72"/>
      <c r="AG9891" s="72"/>
      <c r="AH9891" s="72"/>
      <c r="AI9891" s="72"/>
      <c r="AJ9891" s="72"/>
      <c r="AK9891" s="72"/>
    </row>
    <row r="9892" ht="14.25" customHeight="1">
      <c r="A9892" s="78">
        <v>9889.0</v>
      </c>
      <c r="C9892" s="78" t="str">
        <f>VLOOKUP(G9892,[1]Macrodata_CCF!$A$3:$D$55,4,FALSE)</f>
        <v>#ERROR!</v>
      </c>
      <c r="E9892" s="79" t="str">
        <f>VLOOKUP(G9892,[1]Macrodata_CCF!$A$3:$B$55,2,FALSE)</f>
        <v>#ERROR!</v>
      </c>
      <c r="F9892" s="78">
        <v>0.0</v>
      </c>
      <c r="G9892" s="80">
        <v>50.0</v>
      </c>
      <c r="H9892" s="81">
        <v>22940.0</v>
      </c>
      <c r="I9892" s="81">
        <v>130000.0</v>
      </c>
      <c r="J9892" s="81">
        <v>30435.0</v>
      </c>
      <c r="K9892" s="81">
        <v>130000.0</v>
      </c>
      <c r="L9892" s="82">
        <v>0.07000747244535774</v>
      </c>
      <c r="N9892" s="83">
        <f t="shared" si="1"/>
        <v>0.07000747245</v>
      </c>
      <c r="O9892" s="83">
        <f t="shared" si="2"/>
        <v>0.07000747245</v>
      </c>
      <c r="Q9892" s="83">
        <f t="shared" si="3"/>
        <v>0.8235384615</v>
      </c>
      <c r="R9892" s="83">
        <f t="shared" si="4"/>
        <v>0.07000747245</v>
      </c>
      <c r="S9892" s="83" t="b">
        <f t="shared" si="5"/>
        <v>0</v>
      </c>
      <c r="T9892" s="72"/>
      <c r="U9892" s="72"/>
      <c r="V9892" s="72"/>
      <c r="W9892" s="72"/>
      <c r="X9892" s="72"/>
      <c r="Y9892" s="72"/>
      <c r="Z9892" s="72"/>
      <c r="AA9892" s="72"/>
      <c r="AB9892" s="72"/>
      <c r="AC9892" s="72"/>
      <c r="AD9892" s="72"/>
      <c r="AE9892" s="72"/>
      <c r="AF9892" s="72"/>
      <c r="AG9892" s="72"/>
      <c r="AH9892" s="72"/>
      <c r="AI9892" s="72"/>
      <c r="AJ9892" s="72"/>
      <c r="AK9892" s="72"/>
    </row>
    <row r="9893" ht="14.25" customHeight="1">
      <c r="A9893" s="78">
        <v>9890.0</v>
      </c>
      <c r="C9893" s="78" t="str">
        <f>VLOOKUP(G9893,[1]Macrodata_CCF!$A$3:$D$55,4,FALSE)</f>
        <v>#ERROR!</v>
      </c>
      <c r="E9893" s="79" t="str">
        <f>VLOOKUP(G9893,[1]Macrodata_CCF!$A$3:$B$55,2,FALSE)</f>
        <v>#ERROR!</v>
      </c>
      <c r="F9893" s="78">
        <v>1.0</v>
      </c>
      <c r="G9893" s="80">
        <v>52.0</v>
      </c>
      <c r="H9893" s="81">
        <v>331440.0</v>
      </c>
      <c r="I9893" s="81">
        <v>340000.0</v>
      </c>
      <c r="J9893" s="81">
        <v>336060.0</v>
      </c>
      <c r="K9893" s="81">
        <v>340000.0</v>
      </c>
      <c r="L9893" s="82">
        <v>0.5397196261682243</v>
      </c>
      <c r="N9893" s="83">
        <f t="shared" si="1"/>
        <v>0.5397196262</v>
      </c>
      <c r="O9893" s="83">
        <f t="shared" si="2"/>
        <v>0.5397196262</v>
      </c>
      <c r="Q9893" s="83">
        <f t="shared" si="3"/>
        <v>0.02517647059</v>
      </c>
      <c r="R9893" s="83">
        <f t="shared" si="4"/>
        <v>0.01358823529</v>
      </c>
      <c r="S9893" s="83" t="b">
        <f t="shared" si="5"/>
        <v>0</v>
      </c>
      <c r="T9893" s="72"/>
      <c r="U9893" s="72"/>
      <c r="V9893" s="72"/>
      <c r="W9893" s="72"/>
      <c r="X9893" s="72"/>
      <c r="Y9893" s="72"/>
      <c r="Z9893" s="72"/>
      <c r="AA9893" s="72"/>
      <c r="AB9893" s="72"/>
      <c r="AC9893" s="72"/>
      <c r="AD9893" s="72"/>
      <c r="AE9893" s="72"/>
      <c r="AF9893" s="72"/>
      <c r="AG9893" s="72"/>
      <c r="AH9893" s="72"/>
      <c r="AI9893" s="72"/>
      <c r="AJ9893" s="72"/>
      <c r="AK9893" s="72"/>
    </row>
    <row r="9894" ht="14.25" customHeight="1">
      <c r="A9894" s="78">
        <v>9891.0</v>
      </c>
      <c r="C9894" s="78" t="str">
        <f>VLOOKUP(G9894,[1]Macrodata_CCF!$A$3:$D$55,4,FALSE)</f>
        <v>#ERROR!</v>
      </c>
      <c r="E9894" s="79" t="str">
        <f>VLOOKUP(G9894,[1]Macrodata_CCF!$A$3:$B$55,2,FALSE)</f>
        <v>#ERROR!</v>
      </c>
      <c r="F9894" s="78">
        <v>0.0</v>
      </c>
      <c r="G9894" s="80">
        <v>25.0</v>
      </c>
      <c r="H9894" s="81">
        <v>261390.0</v>
      </c>
      <c r="I9894" s="81">
        <v>430000.0</v>
      </c>
      <c r="J9894" s="81">
        <v>293425.0</v>
      </c>
      <c r="K9894" s="81">
        <v>430000.0</v>
      </c>
      <c r="L9894" s="82">
        <v>0.1899946622383014</v>
      </c>
      <c r="N9894" s="83">
        <f t="shared" si="1"/>
        <v>0.1899946622</v>
      </c>
      <c r="O9894" s="83">
        <f t="shared" si="2"/>
        <v>0.1899946622</v>
      </c>
      <c r="Q9894" s="83">
        <f t="shared" si="3"/>
        <v>0.3921162791</v>
      </c>
      <c r="R9894" s="83">
        <f t="shared" si="4"/>
        <v>0.1899946622</v>
      </c>
      <c r="S9894" s="83" t="b">
        <f t="shared" si="5"/>
        <v>0</v>
      </c>
      <c r="T9894" s="72"/>
      <c r="U9894" s="72"/>
      <c r="V9894" s="72"/>
      <c r="W9894" s="72"/>
      <c r="X9894" s="72"/>
      <c r="Y9894" s="72"/>
      <c r="Z9894" s="72"/>
      <c r="AA9894" s="72"/>
      <c r="AB9894" s="72"/>
      <c r="AC9894" s="72"/>
      <c r="AD9894" s="72"/>
      <c r="AE9894" s="72"/>
      <c r="AF9894" s="72"/>
      <c r="AG9894" s="72"/>
      <c r="AH9894" s="72"/>
      <c r="AI9894" s="72"/>
      <c r="AJ9894" s="72"/>
      <c r="AK9894" s="72"/>
    </row>
    <row r="9895" ht="14.25" customHeight="1">
      <c r="A9895" s="78">
        <v>9892.0</v>
      </c>
      <c r="C9895" s="78" t="str">
        <f>VLOOKUP(G9895,[1]Macrodata_CCF!$A$3:$D$55,4,FALSE)</f>
        <v>#ERROR!</v>
      </c>
      <c r="E9895" s="79" t="str">
        <f>VLOOKUP(G9895,[1]Macrodata_CCF!$A$3:$B$55,2,FALSE)</f>
        <v>#ERROR!</v>
      </c>
      <c r="F9895" s="78">
        <v>0.0</v>
      </c>
      <c r="G9895" s="80">
        <v>10.0</v>
      </c>
      <c r="H9895" s="81">
        <v>0.0</v>
      </c>
      <c r="I9895" s="81">
        <v>600000.0</v>
      </c>
      <c r="J9895" s="81">
        <v>186000.0</v>
      </c>
      <c r="K9895" s="81">
        <v>600000.0</v>
      </c>
      <c r="L9895" s="82">
        <v>0.31</v>
      </c>
      <c r="N9895" s="83">
        <f t="shared" si="1"/>
        <v>0.31</v>
      </c>
      <c r="O9895" s="83">
        <f t="shared" si="2"/>
        <v>0.31</v>
      </c>
      <c r="Q9895" s="83">
        <f t="shared" si="3"/>
        <v>1</v>
      </c>
      <c r="R9895" s="83">
        <f t="shared" si="4"/>
        <v>0.31</v>
      </c>
      <c r="S9895" s="83" t="b">
        <f t="shared" si="5"/>
        <v>0</v>
      </c>
      <c r="T9895" s="72"/>
      <c r="U9895" s="72"/>
      <c r="V9895" s="72"/>
      <c r="W9895" s="72"/>
      <c r="X9895" s="72"/>
      <c r="Y9895" s="72"/>
      <c r="Z9895" s="72"/>
      <c r="AA9895" s="72"/>
      <c r="AB9895" s="72"/>
      <c r="AC9895" s="72"/>
      <c r="AD9895" s="72"/>
      <c r="AE9895" s="72"/>
      <c r="AF9895" s="72"/>
      <c r="AG9895" s="72"/>
      <c r="AH9895" s="72"/>
      <c r="AI9895" s="72"/>
      <c r="AJ9895" s="72"/>
      <c r="AK9895" s="72"/>
    </row>
    <row r="9896" ht="14.25" customHeight="1">
      <c r="A9896" s="78">
        <v>9893.0</v>
      </c>
      <c r="C9896" s="78" t="str">
        <f>VLOOKUP(G9896,[1]Macrodata_CCF!$A$3:$D$55,4,FALSE)</f>
        <v>#ERROR!</v>
      </c>
      <c r="E9896" s="79" t="str">
        <f>VLOOKUP(G9896,[1]Macrodata_CCF!$A$3:$B$55,2,FALSE)</f>
        <v>#ERROR!</v>
      </c>
      <c r="F9896" s="78">
        <v>0.0</v>
      </c>
      <c r="G9896" s="80">
        <v>29.0</v>
      </c>
      <c r="H9896" s="81">
        <v>9680.0</v>
      </c>
      <c r="I9896" s="81">
        <v>40000.0</v>
      </c>
      <c r="J9896" s="81">
        <v>14530.0</v>
      </c>
      <c r="K9896" s="81">
        <v>56000.0</v>
      </c>
      <c r="L9896" s="82">
        <v>0.1599604221635884</v>
      </c>
      <c r="N9896" s="83">
        <f t="shared" si="1"/>
        <v>0.1599604222</v>
      </c>
      <c r="O9896" s="83">
        <f t="shared" si="2"/>
        <v>0.1599604222</v>
      </c>
      <c r="Q9896" s="83">
        <f t="shared" si="3"/>
        <v>0.758</v>
      </c>
      <c r="R9896" s="83">
        <f t="shared" si="4"/>
        <v>0.1599604222</v>
      </c>
      <c r="S9896" s="83" t="b">
        <f t="shared" si="5"/>
        <v>0</v>
      </c>
      <c r="T9896" s="72"/>
      <c r="U9896" s="72"/>
      <c r="V9896" s="72"/>
      <c r="W9896" s="72"/>
      <c r="X9896" s="72"/>
      <c r="Y9896" s="72"/>
      <c r="Z9896" s="72"/>
      <c r="AA9896" s="72"/>
      <c r="AB9896" s="72"/>
      <c r="AC9896" s="72"/>
      <c r="AD9896" s="72"/>
      <c r="AE9896" s="72"/>
      <c r="AF9896" s="72"/>
      <c r="AG9896" s="72"/>
      <c r="AH9896" s="72"/>
      <c r="AI9896" s="72"/>
      <c r="AJ9896" s="72"/>
      <c r="AK9896" s="72"/>
    </row>
    <row r="9897" ht="14.25" customHeight="1">
      <c r="A9897" s="78">
        <v>9894.0</v>
      </c>
      <c r="C9897" s="78" t="str">
        <f>VLOOKUP(G9897,[1]Macrodata_CCF!$A$3:$D$55,4,FALSE)</f>
        <v>#ERROR!</v>
      </c>
      <c r="E9897" s="79" t="str">
        <f>VLOOKUP(G9897,[1]Macrodata_CCF!$A$3:$B$55,2,FALSE)</f>
        <v>#ERROR!</v>
      </c>
      <c r="F9897" s="78">
        <v>0.0</v>
      </c>
      <c r="G9897" s="80">
        <v>4.0</v>
      </c>
      <c r="H9897" s="81">
        <v>0.0</v>
      </c>
      <c r="I9897" s="81">
        <v>250000.0</v>
      </c>
      <c r="J9897" s="81">
        <v>0.0</v>
      </c>
      <c r="K9897" s="81">
        <v>350000.0</v>
      </c>
      <c r="L9897" s="82">
        <v>0.0</v>
      </c>
      <c r="N9897" s="83">
        <f t="shared" si="1"/>
        <v>0</v>
      </c>
      <c r="O9897" s="83">
        <f t="shared" si="2"/>
        <v>0</v>
      </c>
      <c r="Q9897" s="83">
        <f t="shared" si="3"/>
        <v>1</v>
      </c>
      <c r="R9897" s="83">
        <f t="shared" si="4"/>
        <v>0</v>
      </c>
      <c r="S9897" s="83" t="b">
        <f t="shared" si="5"/>
        <v>0</v>
      </c>
      <c r="T9897" s="72"/>
      <c r="U9897" s="72"/>
      <c r="V9897" s="72"/>
      <c r="W9897" s="72"/>
      <c r="X9897" s="72"/>
      <c r="Y9897" s="72"/>
      <c r="Z9897" s="72"/>
      <c r="AA9897" s="72"/>
      <c r="AB9897" s="72"/>
      <c r="AC9897" s="72"/>
      <c r="AD9897" s="72"/>
      <c r="AE9897" s="72"/>
      <c r="AF9897" s="72"/>
      <c r="AG9897" s="72"/>
      <c r="AH9897" s="72"/>
      <c r="AI9897" s="72"/>
      <c r="AJ9897" s="72"/>
      <c r="AK9897" s="72"/>
    </row>
    <row r="9898" ht="14.25" customHeight="1">
      <c r="A9898" s="78">
        <v>9895.0</v>
      </c>
      <c r="C9898" s="78" t="str">
        <f>VLOOKUP(G9898,[1]Macrodata_CCF!$A$3:$D$55,4,FALSE)</f>
        <v>#ERROR!</v>
      </c>
      <c r="E9898" s="79" t="str">
        <f>VLOOKUP(G9898,[1]Macrodata_CCF!$A$3:$B$55,2,FALSE)</f>
        <v>#ERROR!</v>
      </c>
      <c r="F9898" s="78">
        <v>1.0</v>
      </c>
      <c r="G9898" s="80">
        <v>9.0</v>
      </c>
      <c r="H9898" s="81">
        <v>206955.0</v>
      </c>
      <c r="I9898" s="81">
        <v>520000.0</v>
      </c>
      <c r="J9898" s="81">
        <v>376000.0</v>
      </c>
      <c r="K9898" s="81">
        <v>520000.0</v>
      </c>
      <c r="L9898" s="82">
        <v>0.5400022361002412</v>
      </c>
      <c r="N9898" s="83">
        <f t="shared" si="1"/>
        <v>0.5400022361</v>
      </c>
      <c r="O9898" s="83">
        <f t="shared" si="2"/>
        <v>0.5400022361</v>
      </c>
      <c r="Q9898" s="83">
        <f t="shared" si="3"/>
        <v>0.6020096154</v>
      </c>
      <c r="R9898" s="83">
        <f t="shared" si="4"/>
        <v>0.5400022361</v>
      </c>
      <c r="S9898" s="83" t="b">
        <f t="shared" si="5"/>
        <v>0</v>
      </c>
      <c r="T9898" s="72"/>
      <c r="U9898" s="72"/>
      <c r="V9898" s="72"/>
      <c r="W9898" s="72"/>
      <c r="X9898" s="72"/>
      <c r="Y9898" s="72"/>
      <c r="Z9898" s="72"/>
      <c r="AA9898" s="72"/>
      <c r="AB9898" s="72"/>
      <c r="AC9898" s="72"/>
      <c r="AD9898" s="72"/>
      <c r="AE9898" s="72"/>
      <c r="AF9898" s="72"/>
      <c r="AG9898" s="72"/>
      <c r="AH9898" s="72"/>
      <c r="AI9898" s="72"/>
      <c r="AJ9898" s="72"/>
      <c r="AK9898" s="72"/>
    </row>
    <row r="9899" ht="14.25" customHeight="1">
      <c r="A9899" s="78">
        <v>9896.0</v>
      </c>
      <c r="C9899" s="78" t="str">
        <f>VLOOKUP(G9899,[1]Macrodata_CCF!$A$3:$D$55,4,FALSE)</f>
        <v>#ERROR!</v>
      </c>
      <c r="E9899" s="79" t="str">
        <f>VLOOKUP(G9899,[1]Macrodata_CCF!$A$3:$B$55,2,FALSE)</f>
        <v>#ERROR!</v>
      </c>
      <c r="F9899" s="78">
        <v>0.0</v>
      </c>
      <c r="G9899" s="80">
        <v>20.0</v>
      </c>
      <c r="H9899" s="81">
        <v>0.0</v>
      </c>
      <c r="I9899" s="81">
        <v>730000.0</v>
      </c>
      <c r="J9899" s="81">
        <v>124100.0</v>
      </c>
      <c r="K9899" s="81">
        <v>730000.0</v>
      </c>
      <c r="L9899" s="82">
        <v>0.17</v>
      </c>
      <c r="N9899" s="83">
        <f t="shared" si="1"/>
        <v>0.17</v>
      </c>
      <c r="O9899" s="83">
        <f t="shared" si="2"/>
        <v>0.17</v>
      </c>
      <c r="Q9899" s="83">
        <f t="shared" si="3"/>
        <v>1</v>
      </c>
      <c r="R9899" s="83">
        <f t="shared" si="4"/>
        <v>0.17</v>
      </c>
      <c r="S9899" s="83" t="b">
        <f t="shared" si="5"/>
        <v>0</v>
      </c>
      <c r="T9899" s="72"/>
      <c r="U9899" s="72"/>
      <c r="V9899" s="72"/>
      <c r="W9899" s="72"/>
      <c r="X9899" s="72"/>
      <c r="Y9899" s="72"/>
      <c r="Z9899" s="72"/>
      <c r="AA9899" s="72"/>
      <c r="AB9899" s="72"/>
      <c r="AC9899" s="72"/>
      <c r="AD9899" s="72"/>
      <c r="AE9899" s="72"/>
      <c r="AF9899" s="72"/>
      <c r="AG9899" s="72"/>
      <c r="AH9899" s="72"/>
      <c r="AI9899" s="72"/>
      <c r="AJ9899" s="72"/>
      <c r="AK9899" s="72"/>
    </row>
    <row r="9900" ht="14.25" customHeight="1">
      <c r="A9900" s="78">
        <v>9897.0</v>
      </c>
      <c r="C9900" s="78" t="str">
        <f>VLOOKUP(G9900,[1]Macrodata_CCF!$A$3:$D$55,4,FALSE)</f>
        <v>#ERROR!</v>
      </c>
      <c r="E9900" s="79" t="str">
        <f>VLOOKUP(G9900,[1]Macrodata_CCF!$A$3:$B$55,2,FALSE)</f>
        <v>#ERROR!</v>
      </c>
      <c r="F9900" s="78">
        <v>0.0</v>
      </c>
      <c r="G9900" s="80">
        <v>47.0</v>
      </c>
      <c r="H9900" s="81">
        <v>484740.0</v>
      </c>
      <c r="I9900" s="81">
        <v>560000.0</v>
      </c>
      <c r="J9900" s="81">
        <v>727830.0</v>
      </c>
      <c r="K9900" s="81">
        <v>840000.0</v>
      </c>
      <c r="L9900" s="82">
        <v>3.230002657454159</v>
      </c>
      <c r="N9900" s="83">
        <f t="shared" si="1"/>
        <v>3.230002657</v>
      </c>
      <c r="O9900" s="83">
        <f t="shared" si="2"/>
        <v>1</v>
      </c>
      <c r="Q9900" s="83">
        <f t="shared" si="3"/>
        <v>0.1343928571</v>
      </c>
      <c r="R9900" s="83">
        <f t="shared" si="4"/>
        <v>3.230002657</v>
      </c>
      <c r="S9900" s="83" t="b">
        <f t="shared" si="5"/>
        <v>0</v>
      </c>
      <c r="T9900" s="72"/>
      <c r="U9900" s="72"/>
      <c r="V9900" s="72"/>
      <c r="W9900" s="72"/>
      <c r="X9900" s="72"/>
      <c r="Y9900" s="72"/>
      <c r="Z9900" s="72"/>
      <c r="AA9900" s="72"/>
      <c r="AB9900" s="72"/>
      <c r="AC9900" s="72"/>
      <c r="AD9900" s="72"/>
      <c r="AE9900" s="72"/>
      <c r="AF9900" s="72"/>
      <c r="AG9900" s="72"/>
      <c r="AH9900" s="72"/>
      <c r="AI9900" s="72"/>
      <c r="AJ9900" s="72"/>
      <c r="AK9900" s="72"/>
    </row>
    <row r="9901" ht="14.25" customHeight="1">
      <c r="A9901" s="78">
        <v>9898.0</v>
      </c>
      <c r="C9901" s="78" t="str">
        <f>VLOOKUP(G9901,[1]Macrodata_CCF!$A$3:$D$55,4,FALSE)</f>
        <v>#ERROR!</v>
      </c>
      <c r="E9901" s="79" t="str">
        <f>VLOOKUP(G9901,[1]Macrodata_CCF!$A$3:$B$55,2,FALSE)</f>
        <v>#ERROR!</v>
      </c>
      <c r="F9901" s="78">
        <v>0.0</v>
      </c>
      <c r="G9901" s="80">
        <v>49.0</v>
      </c>
      <c r="H9901" s="81">
        <v>0.0</v>
      </c>
      <c r="I9901" s="81">
        <v>240000.0</v>
      </c>
      <c r="J9901" s="81">
        <v>0.0</v>
      </c>
      <c r="K9901" s="81">
        <v>240000.0</v>
      </c>
      <c r="L9901" s="82">
        <v>0.0</v>
      </c>
      <c r="N9901" s="83">
        <f t="shared" si="1"/>
        <v>0</v>
      </c>
      <c r="O9901" s="83">
        <f t="shared" si="2"/>
        <v>0</v>
      </c>
      <c r="Q9901" s="83">
        <f t="shared" si="3"/>
        <v>1</v>
      </c>
      <c r="R9901" s="83">
        <f t="shared" si="4"/>
        <v>0</v>
      </c>
      <c r="S9901" s="83" t="b">
        <f t="shared" si="5"/>
        <v>0</v>
      </c>
      <c r="T9901" s="72"/>
      <c r="U9901" s="72"/>
      <c r="V9901" s="72"/>
      <c r="W9901" s="72"/>
      <c r="X9901" s="72"/>
      <c r="Y9901" s="72"/>
      <c r="Z9901" s="72"/>
      <c r="AA9901" s="72"/>
      <c r="AB9901" s="72"/>
      <c r="AC9901" s="72"/>
      <c r="AD9901" s="72"/>
      <c r="AE9901" s="72"/>
      <c r="AF9901" s="72"/>
      <c r="AG9901" s="72"/>
      <c r="AH9901" s="72"/>
      <c r="AI9901" s="72"/>
      <c r="AJ9901" s="72"/>
      <c r="AK9901" s="72"/>
    </row>
    <row r="9902" ht="14.25" customHeight="1">
      <c r="A9902" s="78">
        <v>9899.0</v>
      </c>
      <c r="C9902" s="78" t="str">
        <f>VLOOKUP(G9902,[1]Macrodata_CCF!$A$3:$D$55,4,FALSE)</f>
        <v>#ERROR!</v>
      </c>
      <c r="E9902" s="79" t="str">
        <f>VLOOKUP(G9902,[1]Macrodata_CCF!$A$3:$B$55,2,FALSE)</f>
        <v>#ERROR!</v>
      </c>
      <c r="F9902" s="78">
        <v>0.0</v>
      </c>
      <c r="G9902" s="80">
        <v>7.0</v>
      </c>
      <c r="H9902" s="81">
        <v>130635.0</v>
      </c>
      <c r="I9902" s="81">
        <v>170000.0</v>
      </c>
      <c r="J9902" s="81">
        <v>143625.0</v>
      </c>
      <c r="K9902" s="81">
        <v>170000.0</v>
      </c>
      <c r="L9902" s="82">
        <v>0.3299885685253398</v>
      </c>
      <c r="N9902" s="83">
        <f t="shared" si="1"/>
        <v>0.3299885685</v>
      </c>
      <c r="O9902" s="83">
        <f t="shared" si="2"/>
        <v>0.3299885685</v>
      </c>
      <c r="Q9902" s="83">
        <f t="shared" si="3"/>
        <v>0.2315588235</v>
      </c>
      <c r="R9902" s="83">
        <f t="shared" si="4"/>
        <v>0.3299885685</v>
      </c>
      <c r="S9902" s="83" t="b">
        <f t="shared" si="5"/>
        <v>0</v>
      </c>
      <c r="T9902" s="72"/>
      <c r="U9902" s="72"/>
      <c r="V9902" s="72"/>
      <c r="W9902" s="72"/>
      <c r="X9902" s="72"/>
      <c r="Y9902" s="72"/>
      <c r="Z9902" s="72"/>
      <c r="AA9902" s="72"/>
      <c r="AB9902" s="72"/>
      <c r="AC9902" s="72"/>
      <c r="AD9902" s="72"/>
      <c r="AE9902" s="72"/>
      <c r="AF9902" s="72"/>
      <c r="AG9902" s="72"/>
      <c r="AH9902" s="72"/>
      <c r="AI9902" s="72"/>
      <c r="AJ9902" s="72"/>
      <c r="AK9902" s="72"/>
    </row>
    <row r="9903" ht="14.25" customHeight="1">
      <c r="A9903" s="78">
        <v>9900.0</v>
      </c>
      <c r="C9903" s="78" t="str">
        <f>VLOOKUP(G9903,[1]Macrodata_CCF!$A$3:$D$55,4,FALSE)</f>
        <v>#ERROR!</v>
      </c>
      <c r="E9903" s="79" t="str">
        <f>VLOOKUP(G9903,[1]Macrodata_CCF!$A$3:$B$55,2,FALSE)</f>
        <v>#ERROR!</v>
      </c>
      <c r="F9903" s="78">
        <v>0.0</v>
      </c>
      <c r="G9903" s="80">
        <v>29.0</v>
      </c>
      <c r="H9903" s="81">
        <v>205015.0</v>
      </c>
      <c r="I9903" s="81">
        <v>480000.0</v>
      </c>
      <c r="J9903" s="81">
        <v>489600.0</v>
      </c>
      <c r="K9903" s="81">
        <v>480000.0</v>
      </c>
      <c r="L9903" s="82">
        <v>1.03491099514519</v>
      </c>
      <c r="N9903" s="83">
        <f t="shared" si="1"/>
        <v>1.034910995</v>
      </c>
      <c r="O9903" s="83">
        <f t="shared" si="2"/>
        <v>1</v>
      </c>
      <c r="Q9903" s="83">
        <f t="shared" si="3"/>
        <v>0.5728854167</v>
      </c>
      <c r="R9903" s="83">
        <f t="shared" si="4"/>
        <v>1.034910995</v>
      </c>
      <c r="S9903" s="83" t="b">
        <f t="shared" si="5"/>
        <v>0</v>
      </c>
      <c r="T9903" s="72"/>
      <c r="U9903" s="72"/>
      <c r="V9903" s="72"/>
      <c r="W9903" s="72"/>
      <c r="X9903" s="72"/>
      <c r="Y9903" s="72"/>
      <c r="Z9903" s="72"/>
      <c r="AA9903" s="72"/>
      <c r="AB9903" s="72"/>
      <c r="AC9903" s="72"/>
      <c r="AD9903" s="72"/>
      <c r="AE9903" s="72"/>
      <c r="AF9903" s="72"/>
      <c r="AG9903" s="72"/>
      <c r="AH9903" s="72"/>
      <c r="AI9903" s="72"/>
      <c r="AJ9903" s="72"/>
      <c r="AK9903" s="72"/>
    </row>
    <row r="9904" ht="14.25" customHeight="1">
      <c r="A9904" s="78">
        <v>9901.0</v>
      </c>
      <c r="C9904" s="78" t="str">
        <f>VLOOKUP(G9904,[1]Macrodata_CCF!$A$3:$D$55,4,FALSE)</f>
        <v>#ERROR!</v>
      </c>
      <c r="E9904" s="79" t="str">
        <f>VLOOKUP(G9904,[1]Macrodata_CCF!$A$3:$B$55,2,FALSE)</f>
        <v>#ERROR!</v>
      </c>
      <c r="F9904" s="78">
        <v>0.0</v>
      </c>
      <c r="G9904" s="80">
        <v>36.0</v>
      </c>
      <c r="H9904" s="81">
        <v>11530.0</v>
      </c>
      <c r="I9904" s="81">
        <v>960000.0</v>
      </c>
      <c r="J9904" s="81">
        <v>182255.0</v>
      </c>
      <c r="K9904" s="81">
        <v>960000.0</v>
      </c>
      <c r="L9904" s="82">
        <v>0.1800004217318418</v>
      </c>
      <c r="N9904" s="83">
        <f t="shared" si="1"/>
        <v>0.1800004217</v>
      </c>
      <c r="O9904" s="83">
        <f t="shared" si="2"/>
        <v>0.1800004217</v>
      </c>
      <c r="Q9904" s="83">
        <f t="shared" si="3"/>
        <v>0.9879895833</v>
      </c>
      <c r="R9904" s="83">
        <f t="shared" si="4"/>
        <v>0.1800004217</v>
      </c>
      <c r="S9904" s="83" t="b">
        <f t="shared" si="5"/>
        <v>0</v>
      </c>
      <c r="T9904" s="72"/>
      <c r="U9904" s="72"/>
      <c r="V9904" s="72"/>
      <c r="W9904" s="72"/>
      <c r="X9904" s="72"/>
      <c r="Y9904" s="72"/>
      <c r="Z9904" s="72"/>
      <c r="AA9904" s="72"/>
      <c r="AB9904" s="72"/>
      <c r="AC9904" s="72"/>
      <c r="AD9904" s="72"/>
      <c r="AE9904" s="72"/>
      <c r="AF9904" s="72"/>
      <c r="AG9904" s="72"/>
      <c r="AH9904" s="72"/>
      <c r="AI9904" s="72"/>
      <c r="AJ9904" s="72"/>
      <c r="AK9904" s="72"/>
    </row>
    <row r="9905" ht="14.25" customHeight="1">
      <c r="A9905" s="78">
        <v>9902.0</v>
      </c>
      <c r="C9905" s="78" t="str">
        <f>VLOOKUP(G9905,[1]Macrodata_CCF!$A$3:$D$55,4,FALSE)</f>
        <v>#ERROR!</v>
      </c>
      <c r="E9905" s="79" t="str">
        <f>VLOOKUP(G9905,[1]Macrodata_CCF!$A$3:$B$55,2,FALSE)</f>
        <v>#ERROR!</v>
      </c>
      <c r="F9905" s="78">
        <v>0.0</v>
      </c>
      <c r="G9905" s="80">
        <v>8.0</v>
      </c>
      <c r="H9905" s="81">
        <v>288120.0</v>
      </c>
      <c r="I9905" s="81">
        <v>870000.0</v>
      </c>
      <c r="J9905" s="81">
        <v>887400.0</v>
      </c>
      <c r="K9905" s="81">
        <v>870000.0</v>
      </c>
      <c r="L9905" s="82">
        <v>1.029903072798515</v>
      </c>
      <c r="N9905" s="83">
        <f t="shared" si="1"/>
        <v>1.029903073</v>
      </c>
      <c r="O9905" s="83">
        <f t="shared" si="2"/>
        <v>1</v>
      </c>
      <c r="Q9905" s="83">
        <f t="shared" si="3"/>
        <v>0.6688275862</v>
      </c>
      <c r="R9905" s="83">
        <f t="shared" si="4"/>
        <v>1.029903073</v>
      </c>
      <c r="S9905" s="83" t="b">
        <f t="shared" si="5"/>
        <v>0</v>
      </c>
      <c r="T9905" s="72"/>
      <c r="U9905" s="72"/>
      <c r="V9905" s="72"/>
      <c r="W9905" s="72"/>
      <c r="X9905" s="72"/>
      <c r="Y9905" s="72"/>
      <c r="Z9905" s="72"/>
      <c r="AA9905" s="72"/>
      <c r="AB9905" s="72"/>
      <c r="AC9905" s="72"/>
      <c r="AD9905" s="72"/>
      <c r="AE9905" s="72"/>
      <c r="AF9905" s="72"/>
      <c r="AG9905" s="72"/>
      <c r="AH9905" s="72"/>
      <c r="AI9905" s="72"/>
      <c r="AJ9905" s="72"/>
      <c r="AK9905" s="72"/>
    </row>
    <row r="9906" ht="14.25" customHeight="1">
      <c r="A9906" s="78">
        <v>9903.0</v>
      </c>
      <c r="C9906" s="78" t="str">
        <f>VLOOKUP(G9906,[1]Macrodata_CCF!$A$3:$D$55,4,FALSE)</f>
        <v>#ERROR!</v>
      </c>
      <c r="E9906" s="79" t="str">
        <f>VLOOKUP(G9906,[1]Macrodata_CCF!$A$3:$B$55,2,FALSE)</f>
        <v>#ERROR!</v>
      </c>
      <c r="F9906" s="78">
        <v>0.0</v>
      </c>
      <c r="G9906" s="80">
        <v>38.0</v>
      </c>
      <c r="H9906" s="81">
        <v>0.0</v>
      </c>
      <c r="I9906" s="81">
        <v>920000.0</v>
      </c>
      <c r="J9906" s="81">
        <v>110400.0</v>
      </c>
      <c r="K9906" s="81">
        <v>920000.0</v>
      </c>
      <c r="L9906" s="82">
        <v>0.12</v>
      </c>
      <c r="N9906" s="83">
        <f t="shared" si="1"/>
        <v>0.12</v>
      </c>
      <c r="O9906" s="83">
        <f t="shared" si="2"/>
        <v>0.12</v>
      </c>
      <c r="Q9906" s="83">
        <f t="shared" si="3"/>
        <v>1</v>
      </c>
      <c r="R9906" s="83">
        <f t="shared" si="4"/>
        <v>0.12</v>
      </c>
      <c r="S9906" s="83" t="b">
        <f t="shared" si="5"/>
        <v>0</v>
      </c>
      <c r="T9906" s="72"/>
      <c r="U9906" s="72"/>
      <c r="V9906" s="72"/>
      <c r="W9906" s="72"/>
      <c r="X9906" s="72"/>
      <c r="Y9906" s="72"/>
      <c r="Z9906" s="72"/>
      <c r="AA9906" s="72"/>
      <c r="AB9906" s="72"/>
      <c r="AC9906" s="72"/>
      <c r="AD9906" s="72"/>
      <c r="AE9906" s="72"/>
      <c r="AF9906" s="72"/>
      <c r="AG9906" s="72"/>
      <c r="AH9906" s="72"/>
      <c r="AI9906" s="72"/>
      <c r="AJ9906" s="72"/>
      <c r="AK9906" s="72"/>
    </row>
    <row r="9907" ht="14.25" customHeight="1">
      <c r="A9907" s="78">
        <v>9904.0</v>
      </c>
      <c r="C9907" s="78" t="str">
        <f>VLOOKUP(G9907,[1]Macrodata_CCF!$A$3:$D$55,4,FALSE)</f>
        <v>#ERROR!</v>
      </c>
      <c r="E9907" s="79" t="str">
        <f>VLOOKUP(G9907,[1]Macrodata_CCF!$A$3:$B$55,2,FALSE)</f>
        <v>#ERROR!</v>
      </c>
      <c r="F9907" s="78">
        <v>0.0</v>
      </c>
      <c r="G9907" s="80">
        <v>33.0</v>
      </c>
      <c r="H9907" s="81">
        <v>55290.0</v>
      </c>
      <c r="I9907" s="81">
        <v>130000.0</v>
      </c>
      <c r="J9907" s="81">
        <v>65750.0</v>
      </c>
      <c r="K9907" s="81">
        <v>130000.0</v>
      </c>
      <c r="L9907" s="82">
        <v>0.1400080310534065</v>
      </c>
      <c r="N9907" s="83">
        <f t="shared" si="1"/>
        <v>0.1400080311</v>
      </c>
      <c r="O9907" s="83">
        <f t="shared" si="2"/>
        <v>0.1400080311</v>
      </c>
      <c r="Q9907" s="83">
        <f t="shared" si="3"/>
        <v>0.5746923077</v>
      </c>
      <c r="R9907" s="83">
        <f t="shared" si="4"/>
        <v>0.1400080311</v>
      </c>
      <c r="S9907" s="83" t="b">
        <f t="shared" si="5"/>
        <v>0</v>
      </c>
      <c r="T9907" s="72"/>
      <c r="U9907" s="72"/>
      <c r="V9907" s="72"/>
      <c r="W9907" s="72"/>
      <c r="X9907" s="72"/>
      <c r="Y9907" s="72"/>
      <c r="Z9907" s="72"/>
      <c r="AA9907" s="72"/>
      <c r="AB9907" s="72"/>
      <c r="AC9907" s="72"/>
      <c r="AD9907" s="72"/>
      <c r="AE9907" s="72"/>
      <c r="AF9907" s="72"/>
      <c r="AG9907" s="72"/>
      <c r="AH9907" s="72"/>
      <c r="AI9907" s="72"/>
      <c r="AJ9907" s="72"/>
      <c r="AK9907" s="72"/>
    </row>
    <row r="9908" ht="14.25" customHeight="1">
      <c r="A9908" s="78">
        <v>9905.0</v>
      </c>
      <c r="C9908" s="78" t="str">
        <f>VLOOKUP(G9908,[1]Macrodata_CCF!$A$3:$D$55,4,FALSE)</f>
        <v>#ERROR!</v>
      </c>
      <c r="E9908" s="79" t="str">
        <f>VLOOKUP(G9908,[1]Macrodata_CCF!$A$3:$B$55,2,FALSE)</f>
        <v>#ERROR!</v>
      </c>
      <c r="F9908" s="78">
        <v>0.0</v>
      </c>
      <c r="G9908" s="80">
        <v>41.0</v>
      </c>
      <c r="H9908" s="81">
        <v>6070.0</v>
      </c>
      <c r="I9908" s="81">
        <v>820000.0</v>
      </c>
      <c r="J9908" s="81">
        <v>836400.0</v>
      </c>
      <c r="K9908" s="81">
        <v>820000.0</v>
      </c>
      <c r="L9908" s="82">
        <v>1.020149152875554</v>
      </c>
      <c r="N9908" s="83">
        <f t="shared" si="1"/>
        <v>1.020149153</v>
      </c>
      <c r="O9908" s="83">
        <f t="shared" si="2"/>
        <v>1</v>
      </c>
      <c r="Q9908" s="83">
        <f t="shared" si="3"/>
        <v>0.992597561</v>
      </c>
      <c r="R9908" s="83">
        <f t="shared" si="4"/>
        <v>1.020149153</v>
      </c>
      <c r="S9908" s="83" t="b">
        <f t="shared" si="5"/>
        <v>0</v>
      </c>
      <c r="T9908" s="72"/>
      <c r="U9908" s="72"/>
      <c r="V9908" s="72"/>
      <c r="W9908" s="72"/>
      <c r="X9908" s="72"/>
      <c r="Y9908" s="72"/>
      <c r="Z9908" s="72"/>
      <c r="AA9908" s="72"/>
      <c r="AB9908" s="72"/>
      <c r="AC9908" s="72"/>
      <c r="AD9908" s="72"/>
      <c r="AE9908" s="72"/>
      <c r="AF9908" s="72"/>
      <c r="AG9908" s="72"/>
      <c r="AH9908" s="72"/>
      <c r="AI9908" s="72"/>
      <c r="AJ9908" s="72"/>
      <c r="AK9908" s="72"/>
    </row>
    <row r="9909" ht="14.25" customHeight="1">
      <c r="A9909" s="78">
        <v>9906.0</v>
      </c>
      <c r="C9909" s="78" t="str">
        <f>VLOOKUP(G9909,[1]Macrodata_CCF!$A$3:$D$55,4,FALSE)</f>
        <v>#ERROR!</v>
      </c>
      <c r="E9909" s="79" t="str">
        <f>VLOOKUP(G9909,[1]Macrodata_CCF!$A$3:$B$55,2,FALSE)</f>
        <v>#ERROR!</v>
      </c>
      <c r="F9909" s="78">
        <v>0.0</v>
      </c>
      <c r="G9909" s="80">
        <v>35.0</v>
      </c>
      <c r="H9909" s="81">
        <v>149955.0</v>
      </c>
      <c r="I9909" s="81">
        <v>340000.0</v>
      </c>
      <c r="J9909" s="81">
        <v>96740.0</v>
      </c>
      <c r="K9909" s="81">
        <v>680000.0</v>
      </c>
      <c r="L9909" s="82">
        <v>-0.280012628587966</v>
      </c>
      <c r="N9909" s="83">
        <f t="shared" si="1"/>
        <v>-0.2800126286</v>
      </c>
      <c r="O9909" s="83">
        <f t="shared" si="2"/>
        <v>0</v>
      </c>
      <c r="Q9909" s="83">
        <f t="shared" si="3"/>
        <v>0.5589558824</v>
      </c>
      <c r="R9909" s="83">
        <f t="shared" si="4"/>
        <v>-0.2800126286</v>
      </c>
      <c r="S9909" s="83" t="b">
        <f t="shared" si="5"/>
        <v>0</v>
      </c>
      <c r="T9909" s="72"/>
      <c r="U9909" s="72"/>
      <c r="V9909" s="72"/>
      <c r="W9909" s="72"/>
      <c r="X9909" s="72"/>
      <c r="Y9909" s="72"/>
      <c r="Z9909" s="72"/>
      <c r="AA9909" s="72"/>
      <c r="AB9909" s="72"/>
      <c r="AC9909" s="72"/>
      <c r="AD9909" s="72"/>
      <c r="AE9909" s="72"/>
      <c r="AF9909" s="72"/>
      <c r="AG9909" s="72"/>
      <c r="AH9909" s="72"/>
      <c r="AI9909" s="72"/>
      <c r="AJ9909" s="72"/>
      <c r="AK9909" s="72"/>
    </row>
    <row r="9910" ht="14.25" customHeight="1">
      <c r="A9910" s="78">
        <v>9907.0</v>
      </c>
      <c r="C9910" s="78" t="str">
        <f>VLOOKUP(G9910,[1]Macrodata_CCF!$A$3:$D$55,4,FALSE)</f>
        <v>#ERROR!</v>
      </c>
      <c r="E9910" s="79" t="str">
        <f>VLOOKUP(G9910,[1]Macrodata_CCF!$A$3:$B$55,2,FALSE)</f>
        <v>#ERROR!</v>
      </c>
      <c r="F9910" s="78">
        <v>0.0</v>
      </c>
      <c r="G9910" s="80">
        <v>7.0</v>
      </c>
      <c r="H9910" s="81">
        <v>53960.0</v>
      </c>
      <c r="I9910" s="81">
        <v>440000.0</v>
      </c>
      <c r="J9910" s="81">
        <v>196795.0</v>
      </c>
      <c r="K9910" s="81">
        <v>440000.0</v>
      </c>
      <c r="L9910" s="82">
        <v>0.3700005180810279</v>
      </c>
      <c r="N9910" s="83">
        <f t="shared" si="1"/>
        <v>0.3700005181</v>
      </c>
      <c r="O9910" s="83">
        <f t="shared" si="2"/>
        <v>0.3700005181</v>
      </c>
      <c r="Q9910" s="83">
        <f t="shared" si="3"/>
        <v>0.8773636364</v>
      </c>
      <c r="R9910" s="83">
        <f t="shared" si="4"/>
        <v>0.3700005181</v>
      </c>
      <c r="S9910" s="83" t="b">
        <f t="shared" si="5"/>
        <v>0</v>
      </c>
      <c r="T9910" s="72"/>
      <c r="U9910" s="72"/>
      <c r="V9910" s="72"/>
      <c r="W9910" s="72"/>
      <c r="X9910" s="72"/>
      <c r="Y9910" s="72"/>
      <c r="Z9910" s="72"/>
      <c r="AA9910" s="72"/>
      <c r="AB9910" s="72"/>
      <c r="AC9910" s="72"/>
      <c r="AD9910" s="72"/>
      <c r="AE9910" s="72"/>
      <c r="AF9910" s="72"/>
      <c r="AG9910" s="72"/>
      <c r="AH9910" s="72"/>
      <c r="AI9910" s="72"/>
      <c r="AJ9910" s="72"/>
      <c r="AK9910" s="72"/>
    </row>
    <row r="9911" ht="14.25" customHeight="1">
      <c r="A9911" s="78">
        <v>9908.0</v>
      </c>
      <c r="C9911" s="78" t="str">
        <f>VLOOKUP(G9911,[1]Macrodata_CCF!$A$3:$D$55,4,FALSE)</f>
        <v>#ERROR!</v>
      </c>
      <c r="E9911" s="79" t="str">
        <f>VLOOKUP(G9911,[1]Macrodata_CCF!$A$3:$B$55,2,FALSE)</f>
        <v>#ERROR!</v>
      </c>
      <c r="F9911" s="78">
        <v>0.0</v>
      </c>
      <c r="G9911" s="80">
        <v>1.0</v>
      </c>
      <c r="H9911" s="81">
        <v>70275.0</v>
      </c>
      <c r="I9911" s="81">
        <v>370000.0</v>
      </c>
      <c r="J9911" s="81">
        <v>178175.0</v>
      </c>
      <c r="K9911" s="81">
        <v>370000.0</v>
      </c>
      <c r="L9911" s="82">
        <v>0.3599966636083076</v>
      </c>
      <c r="N9911" s="83">
        <f t="shared" si="1"/>
        <v>0.3599966636</v>
      </c>
      <c r="O9911" s="83">
        <f t="shared" si="2"/>
        <v>0.3599966636</v>
      </c>
      <c r="Q9911" s="83">
        <f t="shared" si="3"/>
        <v>0.8100675676</v>
      </c>
      <c r="R9911" s="83">
        <f t="shared" si="4"/>
        <v>0.3599966636</v>
      </c>
      <c r="S9911" s="83" t="b">
        <f t="shared" si="5"/>
        <v>0</v>
      </c>
      <c r="T9911" s="72"/>
      <c r="U9911" s="72"/>
      <c r="V9911" s="72"/>
      <c r="W9911" s="72"/>
      <c r="X9911" s="72"/>
      <c r="Y9911" s="72"/>
      <c r="Z9911" s="72"/>
      <c r="AA9911" s="72"/>
      <c r="AB9911" s="72"/>
      <c r="AC9911" s="72"/>
      <c r="AD9911" s="72"/>
      <c r="AE9911" s="72"/>
      <c r="AF9911" s="72"/>
      <c r="AG9911" s="72"/>
      <c r="AH9911" s="72"/>
      <c r="AI9911" s="72"/>
      <c r="AJ9911" s="72"/>
      <c r="AK9911" s="72"/>
    </row>
    <row r="9912" ht="14.25" customHeight="1">
      <c r="A9912" s="78">
        <v>9909.0</v>
      </c>
      <c r="C9912" s="78" t="str">
        <f>VLOOKUP(G9912,[1]Macrodata_CCF!$A$3:$D$55,4,FALSE)</f>
        <v>#ERROR!</v>
      </c>
      <c r="E9912" s="79" t="str">
        <f>VLOOKUP(G9912,[1]Macrodata_CCF!$A$3:$B$55,2,FALSE)</f>
        <v>#ERROR!</v>
      </c>
      <c r="F9912" s="78">
        <v>0.0</v>
      </c>
      <c r="G9912" s="80">
        <v>23.0</v>
      </c>
      <c r="H9912" s="81">
        <v>213855.0</v>
      </c>
      <c r="I9912" s="81">
        <v>280000.0</v>
      </c>
      <c r="J9912" s="81">
        <v>225100.0</v>
      </c>
      <c r="K9912" s="81">
        <v>476000.0</v>
      </c>
      <c r="L9912" s="82">
        <v>0.1700052914052461</v>
      </c>
      <c r="N9912" s="83">
        <f t="shared" si="1"/>
        <v>0.1700052914</v>
      </c>
      <c r="O9912" s="83">
        <f t="shared" si="2"/>
        <v>0.1700052914</v>
      </c>
      <c r="Q9912" s="83">
        <f t="shared" si="3"/>
        <v>0.2362321429</v>
      </c>
      <c r="R9912" s="83">
        <f t="shared" si="4"/>
        <v>0.1700052914</v>
      </c>
      <c r="S9912" s="83" t="b">
        <f t="shared" si="5"/>
        <v>0</v>
      </c>
      <c r="T9912" s="72"/>
      <c r="U9912" s="72"/>
      <c r="V9912" s="72"/>
      <c r="W9912" s="72"/>
      <c r="X9912" s="72"/>
      <c r="Y9912" s="72"/>
      <c r="Z9912" s="72"/>
      <c r="AA9912" s="72"/>
      <c r="AB9912" s="72"/>
      <c r="AC9912" s="72"/>
      <c r="AD9912" s="72"/>
      <c r="AE9912" s="72"/>
      <c r="AF9912" s="72"/>
      <c r="AG9912" s="72"/>
      <c r="AH9912" s="72"/>
      <c r="AI9912" s="72"/>
      <c r="AJ9912" s="72"/>
      <c r="AK9912" s="72"/>
    </row>
    <row r="9913" ht="14.25" customHeight="1">
      <c r="A9913" s="78">
        <v>9910.0</v>
      </c>
      <c r="C9913" s="78" t="str">
        <f>VLOOKUP(G9913,[1]Macrodata_CCF!$A$3:$D$55,4,FALSE)</f>
        <v>#ERROR!</v>
      </c>
      <c r="E9913" s="79" t="str">
        <f>VLOOKUP(G9913,[1]Macrodata_CCF!$A$3:$B$55,2,FALSE)</f>
        <v>#ERROR!</v>
      </c>
      <c r="F9913" s="78">
        <v>0.0</v>
      </c>
      <c r="G9913" s="80">
        <v>39.0</v>
      </c>
      <c r="H9913" s="81">
        <v>0.0</v>
      </c>
      <c r="I9913" s="81">
        <v>800000.0</v>
      </c>
      <c r="J9913" s="81">
        <v>816000.0</v>
      </c>
      <c r="K9913" s="81">
        <v>800000.0</v>
      </c>
      <c r="L9913" s="82">
        <v>1.02</v>
      </c>
      <c r="N9913" s="83">
        <f t="shared" si="1"/>
        <v>1.02</v>
      </c>
      <c r="O9913" s="83">
        <f t="shared" si="2"/>
        <v>1</v>
      </c>
      <c r="Q9913" s="83">
        <f t="shared" si="3"/>
        <v>1</v>
      </c>
      <c r="R9913" s="83">
        <f t="shared" si="4"/>
        <v>1.02</v>
      </c>
      <c r="S9913" s="83" t="b">
        <f t="shared" si="5"/>
        <v>0</v>
      </c>
      <c r="T9913" s="72"/>
      <c r="U9913" s="72"/>
      <c r="V9913" s="72"/>
      <c r="W9913" s="72"/>
      <c r="X9913" s="72"/>
      <c r="Y9913" s="72"/>
      <c r="Z9913" s="72"/>
      <c r="AA9913" s="72"/>
      <c r="AB9913" s="72"/>
      <c r="AC9913" s="72"/>
      <c r="AD9913" s="72"/>
      <c r="AE9913" s="72"/>
      <c r="AF9913" s="72"/>
      <c r="AG9913" s="72"/>
      <c r="AH9913" s="72"/>
      <c r="AI9913" s="72"/>
      <c r="AJ9913" s="72"/>
      <c r="AK9913" s="72"/>
    </row>
    <row r="9914" ht="14.25" customHeight="1">
      <c r="A9914" s="78">
        <v>9911.0</v>
      </c>
      <c r="C9914" s="78" t="str">
        <f>VLOOKUP(G9914,[1]Macrodata_CCF!$A$3:$D$55,4,FALSE)</f>
        <v>#ERROR!</v>
      </c>
      <c r="E9914" s="79" t="str">
        <f>VLOOKUP(G9914,[1]Macrodata_CCF!$A$3:$B$55,2,FALSE)</f>
        <v>#ERROR!</v>
      </c>
      <c r="F9914" s="78">
        <v>0.0</v>
      </c>
      <c r="G9914" s="80">
        <v>11.0</v>
      </c>
      <c r="H9914" s="81">
        <v>0.0</v>
      </c>
      <c r="I9914" s="81">
        <v>300000.0</v>
      </c>
      <c r="J9914" s="81">
        <v>42000.0</v>
      </c>
      <c r="K9914" s="81">
        <v>300000.0</v>
      </c>
      <c r="L9914" s="82">
        <v>0.14</v>
      </c>
      <c r="N9914" s="83">
        <f t="shared" si="1"/>
        <v>0.14</v>
      </c>
      <c r="O9914" s="83">
        <f t="shared" si="2"/>
        <v>0.14</v>
      </c>
      <c r="Q9914" s="83">
        <f t="shared" si="3"/>
        <v>1</v>
      </c>
      <c r="R9914" s="83">
        <f t="shared" si="4"/>
        <v>0.14</v>
      </c>
      <c r="S9914" s="83" t="b">
        <f t="shared" si="5"/>
        <v>0</v>
      </c>
      <c r="T9914" s="72"/>
      <c r="U9914" s="72"/>
      <c r="V9914" s="72"/>
      <c r="W9914" s="72"/>
      <c r="X9914" s="72"/>
      <c r="Y9914" s="72"/>
      <c r="Z9914" s="72"/>
      <c r="AA9914" s="72"/>
      <c r="AB9914" s="72"/>
      <c r="AC9914" s="72"/>
      <c r="AD9914" s="72"/>
      <c r="AE9914" s="72"/>
      <c r="AF9914" s="72"/>
      <c r="AG9914" s="72"/>
      <c r="AH9914" s="72"/>
      <c r="AI9914" s="72"/>
      <c r="AJ9914" s="72"/>
      <c r="AK9914" s="72"/>
    </row>
    <row r="9915" ht="14.25" customHeight="1">
      <c r="A9915" s="78">
        <v>9912.0</v>
      </c>
      <c r="C9915" s="78" t="str">
        <f>VLOOKUP(G9915,[1]Macrodata_CCF!$A$3:$D$55,4,FALSE)</f>
        <v>#ERROR!</v>
      </c>
      <c r="E9915" s="79" t="str">
        <f>VLOOKUP(G9915,[1]Macrodata_CCF!$A$3:$B$55,2,FALSE)</f>
        <v>#ERROR!</v>
      </c>
      <c r="F9915" s="78">
        <v>0.0</v>
      </c>
      <c r="G9915" s="80">
        <v>7.0</v>
      </c>
      <c r="H9915" s="81">
        <v>60165.0</v>
      </c>
      <c r="I9915" s="81">
        <v>520000.0</v>
      </c>
      <c r="J9915" s="81">
        <v>239500.0</v>
      </c>
      <c r="K9915" s="81">
        <v>520000.0</v>
      </c>
      <c r="L9915" s="82">
        <v>0.3899985864494873</v>
      </c>
      <c r="N9915" s="83">
        <f t="shared" si="1"/>
        <v>0.3899985864</v>
      </c>
      <c r="O9915" s="83">
        <f t="shared" si="2"/>
        <v>0.3899985864</v>
      </c>
      <c r="Q9915" s="83">
        <f t="shared" si="3"/>
        <v>0.8842980769</v>
      </c>
      <c r="R9915" s="83">
        <f t="shared" si="4"/>
        <v>0.3899985864</v>
      </c>
      <c r="S9915" s="83" t="b">
        <f t="shared" si="5"/>
        <v>0</v>
      </c>
      <c r="T9915" s="72"/>
      <c r="U9915" s="72"/>
      <c r="V9915" s="72"/>
      <c r="W9915" s="72"/>
      <c r="X9915" s="72"/>
      <c r="Y9915" s="72"/>
      <c r="Z9915" s="72"/>
      <c r="AA9915" s="72"/>
      <c r="AB9915" s="72"/>
      <c r="AC9915" s="72"/>
      <c r="AD9915" s="72"/>
      <c r="AE9915" s="72"/>
      <c r="AF9915" s="72"/>
      <c r="AG9915" s="72"/>
      <c r="AH9915" s="72"/>
      <c r="AI9915" s="72"/>
      <c r="AJ9915" s="72"/>
      <c r="AK9915" s="72"/>
    </row>
    <row r="9916" ht="14.25" customHeight="1">
      <c r="A9916" s="78">
        <v>9913.0</v>
      </c>
      <c r="C9916" s="78" t="str">
        <f>VLOOKUP(G9916,[1]Macrodata_CCF!$A$3:$D$55,4,FALSE)</f>
        <v>#ERROR!</v>
      </c>
      <c r="E9916" s="79" t="str">
        <f>VLOOKUP(G9916,[1]Macrodata_CCF!$A$3:$B$55,2,FALSE)</f>
        <v>#ERROR!</v>
      </c>
      <c r="F9916" s="78">
        <v>0.0</v>
      </c>
      <c r="G9916" s="80">
        <v>20.0</v>
      </c>
      <c r="H9916" s="81">
        <v>0.0</v>
      </c>
      <c r="I9916" s="81">
        <v>530000.0</v>
      </c>
      <c r="J9916" s="81">
        <v>79500.0</v>
      </c>
      <c r="K9916" s="81">
        <v>954000.0</v>
      </c>
      <c r="L9916" s="82">
        <v>0.15</v>
      </c>
      <c r="N9916" s="83">
        <f t="shared" si="1"/>
        <v>0.15</v>
      </c>
      <c r="O9916" s="83">
        <f t="shared" si="2"/>
        <v>0.15</v>
      </c>
      <c r="Q9916" s="83">
        <f t="shared" si="3"/>
        <v>1</v>
      </c>
      <c r="R9916" s="83">
        <f t="shared" si="4"/>
        <v>0.15</v>
      </c>
      <c r="S9916" s="83" t="b">
        <f t="shared" si="5"/>
        <v>0</v>
      </c>
      <c r="T9916" s="72"/>
      <c r="U9916" s="72"/>
      <c r="V9916" s="72"/>
      <c r="W9916" s="72"/>
      <c r="X9916" s="72"/>
      <c r="Y9916" s="72"/>
      <c r="Z9916" s="72"/>
      <c r="AA9916" s="72"/>
      <c r="AB9916" s="72"/>
      <c r="AC9916" s="72"/>
      <c r="AD9916" s="72"/>
      <c r="AE9916" s="72"/>
      <c r="AF9916" s="72"/>
      <c r="AG9916" s="72"/>
      <c r="AH9916" s="72"/>
      <c r="AI9916" s="72"/>
      <c r="AJ9916" s="72"/>
      <c r="AK9916" s="72"/>
    </row>
    <row r="9917" ht="14.25" customHeight="1">
      <c r="A9917" s="78">
        <v>9914.0</v>
      </c>
      <c r="C9917" s="78" t="str">
        <f>VLOOKUP(G9917,[1]Macrodata_CCF!$A$3:$D$55,4,FALSE)</f>
        <v>#ERROR!</v>
      </c>
      <c r="E9917" s="79" t="str">
        <f>VLOOKUP(G9917,[1]Macrodata_CCF!$A$3:$B$55,2,FALSE)</f>
        <v>#ERROR!</v>
      </c>
      <c r="F9917" s="78">
        <v>0.0</v>
      </c>
      <c r="G9917" s="80">
        <v>3.0</v>
      </c>
      <c r="H9917" s="81">
        <v>108090.0</v>
      </c>
      <c r="I9917" s="81">
        <v>430000.0</v>
      </c>
      <c r="J9917" s="81">
        <v>182130.0</v>
      </c>
      <c r="K9917" s="81">
        <v>430000.0</v>
      </c>
      <c r="L9917" s="82">
        <v>0.2300021745208288</v>
      </c>
      <c r="N9917" s="83">
        <f t="shared" si="1"/>
        <v>0.2300021745</v>
      </c>
      <c r="O9917" s="83">
        <f t="shared" si="2"/>
        <v>0.2300021745</v>
      </c>
      <c r="Q9917" s="83">
        <f t="shared" si="3"/>
        <v>0.748627907</v>
      </c>
      <c r="R9917" s="83">
        <f t="shared" si="4"/>
        <v>0.2300021745</v>
      </c>
      <c r="S9917" s="83" t="b">
        <f t="shared" si="5"/>
        <v>0</v>
      </c>
      <c r="T9917" s="72"/>
      <c r="U9917" s="72"/>
      <c r="V9917" s="72"/>
      <c r="W9917" s="72"/>
      <c r="X9917" s="72"/>
      <c r="Y9917" s="72"/>
      <c r="Z9917" s="72"/>
      <c r="AA9917" s="72"/>
      <c r="AB9917" s="72"/>
      <c r="AC9917" s="72"/>
      <c r="AD9917" s="72"/>
      <c r="AE9917" s="72"/>
      <c r="AF9917" s="72"/>
      <c r="AG9917" s="72"/>
      <c r="AH9917" s="72"/>
      <c r="AI9917" s="72"/>
      <c r="AJ9917" s="72"/>
      <c r="AK9917" s="72"/>
    </row>
    <row r="9918" ht="14.25" customHeight="1">
      <c r="A9918" s="78">
        <v>9915.0</v>
      </c>
      <c r="C9918" s="78" t="str">
        <f>VLOOKUP(G9918,[1]Macrodata_CCF!$A$3:$D$55,4,FALSE)</f>
        <v>#ERROR!</v>
      </c>
      <c r="E9918" s="79" t="str">
        <f>VLOOKUP(G9918,[1]Macrodata_CCF!$A$3:$B$55,2,FALSE)</f>
        <v>#ERROR!</v>
      </c>
      <c r="F9918" s="78">
        <v>0.0</v>
      </c>
      <c r="G9918" s="80">
        <v>25.0</v>
      </c>
      <c r="H9918" s="81">
        <v>0.0</v>
      </c>
      <c r="I9918" s="81">
        <v>810000.0</v>
      </c>
      <c r="J9918" s="81">
        <v>0.0</v>
      </c>
      <c r="K9918" s="81">
        <v>810000.0</v>
      </c>
      <c r="L9918" s="82">
        <v>0.0</v>
      </c>
      <c r="N9918" s="83">
        <f t="shared" si="1"/>
        <v>0</v>
      </c>
      <c r="O9918" s="83">
        <f t="shared" si="2"/>
        <v>0</v>
      </c>
      <c r="Q9918" s="83">
        <f t="shared" si="3"/>
        <v>1</v>
      </c>
      <c r="R9918" s="83">
        <f t="shared" si="4"/>
        <v>0</v>
      </c>
      <c r="S9918" s="83" t="b">
        <f t="shared" si="5"/>
        <v>0</v>
      </c>
      <c r="T9918" s="72"/>
      <c r="U9918" s="72"/>
      <c r="V9918" s="72"/>
      <c r="W9918" s="72"/>
      <c r="X9918" s="72"/>
      <c r="Y9918" s="72"/>
      <c r="Z9918" s="72"/>
      <c r="AA9918" s="72"/>
      <c r="AB9918" s="72"/>
      <c r="AC9918" s="72"/>
      <c r="AD9918" s="72"/>
      <c r="AE9918" s="72"/>
      <c r="AF9918" s="72"/>
      <c r="AG9918" s="72"/>
      <c r="AH9918" s="72"/>
      <c r="AI9918" s="72"/>
      <c r="AJ9918" s="72"/>
      <c r="AK9918" s="72"/>
    </row>
    <row r="9919" ht="14.25" customHeight="1">
      <c r="A9919" s="78">
        <v>9916.0</v>
      </c>
      <c r="C9919" s="78" t="str">
        <f>VLOOKUP(G9919,[1]Macrodata_CCF!$A$3:$D$55,4,FALSE)</f>
        <v>#ERROR!</v>
      </c>
      <c r="E9919" s="79" t="str">
        <f>VLOOKUP(G9919,[1]Macrodata_CCF!$A$3:$B$55,2,FALSE)</f>
        <v>#ERROR!</v>
      </c>
      <c r="F9919" s="78">
        <v>0.0</v>
      </c>
      <c r="G9919" s="80">
        <v>23.0</v>
      </c>
      <c r="H9919" s="81">
        <v>197605.0</v>
      </c>
      <c r="I9919" s="81">
        <v>320000.0</v>
      </c>
      <c r="J9919" s="81">
        <v>222085.0</v>
      </c>
      <c r="K9919" s="81">
        <v>320000.0</v>
      </c>
      <c r="L9919" s="82">
        <v>0.2000081702683933</v>
      </c>
      <c r="N9919" s="83">
        <f t="shared" si="1"/>
        <v>0.2000081703</v>
      </c>
      <c r="O9919" s="83">
        <f t="shared" si="2"/>
        <v>0.2000081703</v>
      </c>
      <c r="Q9919" s="83">
        <f t="shared" si="3"/>
        <v>0.382484375</v>
      </c>
      <c r="R9919" s="83">
        <f t="shared" si="4"/>
        <v>0.2000081703</v>
      </c>
      <c r="S9919" s="83" t="b">
        <f t="shared" si="5"/>
        <v>0</v>
      </c>
      <c r="T9919" s="72"/>
      <c r="U9919" s="72"/>
      <c r="V9919" s="72"/>
      <c r="W9919" s="72"/>
      <c r="X9919" s="72"/>
      <c r="Y9919" s="72"/>
      <c r="Z9919" s="72"/>
      <c r="AA9919" s="72"/>
      <c r="AB9919" s="72"/>
      <c r="AC9919" s="72"/>
      <c r="AD9919" s="72"/>
      <c r="AE9919" s="72"/>
      <c r="AF9919" s="72"/>
      <c r="AG9919" s="72"/>
      <c r="AH9919" s="72"/>
      <c r="AI9919" s="72"/>
      <c r="AJ9919" s="72"/>
      <c r="AK9919" s="72"/>
    </row>
    <row r="9920" ht="14.25" customHeight="1">
      <c r="A9920" s="78">
        <v>9917.0</v>
      </c>
      <c r="C9920" s="78" t="str">
        <f>VLOOKUP(G9920,[1]Macrodata_CCF!$A$3:$D$55,4,FALSE)</f>
        <v>#ERROR!</v>
      </c>
      <c r="E9920" s="79" t="str">
        <f>VLOOKUP(G9920,[1]Macrodata_CCF!$A$3:$B$55,2,FALSE)</f>
        <v>#ERROR!</v>
      </c>
      <c r="F9920" s="78">
        <v>0.0</v>
      </c>
      <c r="G9920" s="80">
        <v>11.0</v>
      </c>
      <c r="H9920" s="81">
        <v>122055.0</v>
      </c>
      <c r="I9920" s="81">
        <v>390000.0</v>
      </c>
      <c r="J9920" s="81">
        <v>175645.0</v>
      </c>
      <c r="K9920" s="81">
        <v>585000.0</v>
      </c>
      <c r="L9920" s="82">
        <v>0.2000037321092015</v>
      </c>
      <c r="N9920" s="83">
        <f t="shared" si="1"/>
        <v>0.2000037321</v>
      </c>
      <c r="O9920" s="83">
        <f t="shared" si="2"/>
        <v>0.2000037321</v>
      </c>
      <c r="Q9920" s="83">
        <f t="shared" si="3"/>
        <v>0.6870384615</v>
      </c>
      <c r="R9920" s="83">
        <f t="shared" si="4"/>
        <v>0.2000037321</v>
      </c>
      <c r="S9920" s="83" t="b">
        <f t="shared" si="5"/>
        <v>0</v>
      </c>
      <c r="T9920" s="72"/>
      <c r="U9920" s="72"/>
      <c r="V9920" s="72"/>
      <c r="W9920" s="72"/>
      <c r="X9920" s="72"/>
      <c r="Y9920" s="72"/>
      <c r="Z9920" s="72"/>
      <c r="AA9920" s="72"/>
      <c r="AB9920" s="72"/>
      <c r="AC9920" s="72"/>
      <c r="AD9920" s="72"/>
      <c r="AE9920" s="72"/>
      <c r="AF9920" s="72"/>
      <c r="AG9920" s="72"/>
      <c r="AH9920" s="72"/>
      <c r="AI9920" s="72"/>
      <c r="AJ9920" s="72"/>
      <c r="AK9920" s="72"/>
    </row>
    <row r="9921" ht="14.25" customHeight="1">
      <c r="A9921" s="78">
        <v>9918.0</v>
      </c>
      <c r="C9921" s="78" t="str">
        <f>VLOOKUP(G9921,[1]Macrodata_CCF!$A$3:$D$55,4,FALSE)</f>
        <v>#ERROR!</v>
      </c>
      <c r="E9921" s="79" t="str">
        <f>VLOOKUP(G9921,[1]Macrodata_CCF!$A$3:$B$55,2,FALSE)</f>
        <v>#ERROR!</v>
      </c>
      <c r="F9921" s="78">
        <v>0.0</v>
      </c>
      <c r="G9921" s="80">
        <v>33.0</v>
      </c>
      <c r="H9921" s="81">
        <v>0.0</v>
      </c>
      <c r="I9921" s="81">
        <v>530000.0</v>
      </c>
      <c r="J9921" s="81">
        <v>100700.0</v>
      </c>
      <c r="K9921" s="81">
        <v>530000.0</v>
      </c>
      <c r="L9921" s="82">
        <v>0.19</v>
      </c>
      <c r="N9921" s="83">
        <f t="shared" si="1"/>
        <v>0.19</v>
      </c>
      <c r="O9921" s="83">
        <f t="shared" si="2"/>
        <v>0.19</v>
      </c>
      <c r="Q9921" s="83">
        <f t="shared" si="3"/>
        <v>1</v>
      </c>
      <c r="R9921" s="83">
        <f t="shared" si="4"/>
        <v>0.19</v>
      </c>
      <c r="S9921" s="83" t="b">
        <f t="shared" si="5"/>
        <v>0</v>
      </c>
      <c r="T9921" s="72"/>
      <c r="U9921" s="72"/>
      <c r="V9921" s="72"/>
      <c r="W9921" s="72"/>
      <c r="X9921" s="72"/>
      <c r="Y9921" s="72"/>
      <c r="Z9921" s="72"/>
      <c r="AA9921" s="72"/>
      <c r="AB9921" s="72"/>
      <c r="AC9921" s="72"/>
      <c r="AD9921" s="72"/>
      <c r="AE9921" s="72"/>
      <c r="AF9921" s="72"/>
      <c r="AG9921" s="72"/>
      <c r="AH9921" s="72"/>
      <c r="AI9921" s="72"/>
      <c r="AJ9921" s="72"/>
      <c r="AK9921" s="72"/>
    </row>
    <row r="9922" ht="14.25" customHeight="1">
      <c r="A9922" s="78">
        <v>9919.0</v>
      </c>
      <c r="C9922" s="78" t="str">
        <f>VLOOKUP(G9922,[1]Macrodata_CCF!$A$3:$D$55,4,FALSE)</f>
        <v>#ERROR!</v>
      </c>
      <c r="E9922" s="79" t="str">
        <f>VLOOKUP(G9922,[1]Macrodata_CCF!$A$3:$B$55,2,FALSE)</f>
        <v>#ERROR!</v>
      </c>
      <c r="F9922" s="78">
        <v>0.0</v>
      </c>
      <c r="G9922" s="80">
        <v>53.0</v>
      </c>
      <c r="H9922" s="81">
        <v>0.0</v>
      </c>
      <c r="I9922" s="81">
        <v>720000.0</v>
      </c>
      <c r="J9922" s="81">
        <v>64800.0</v>
      </c>
      <c r="K9922" s="81">
        <v>720000.0</v>
      </c>
      <c r="L9922" s="82">
        <v>0.09</v>
      </c>
      <c r="N9922" s="83">
        <f t="shared" si="1"/>
        <v>0.09</v>
      </c>
      <c r="O9922" s="83">
        <f t="shared" si="2"/>
        <v>0.09</v>
      </c>
      <c r="Q9922" s="83">
        <f t="shared" si="3"/>
        <v>1</v>
      </c>
      <c r="R9922" s="83">
        <f t="shared" si="4"/>
        <v>0.09</v>
      </c>
      <c r="S9922" s="83" t="b">
        <f t="shared" si="5"/>
        <v>0</v>
      </c>
      <c r="T9922" s="72"/>
      <c r="U9922" s="72"/>
      <c r="V9922" s="72"/>
      <c r="W9922" s="72"/>
      <c r="X9922" s="72"/>
      <c r="Y9922" s="72"/>
      <c r="Z9922" s="72"/>
      <c r="AA9922" s="72"/>
      <c r="AB9922" s="72"/>
      <c r="AC9922" s="72"/>
      <c r="AD9922" s="72"/>
      <c r="AE9922" s="72"/>
      <c r="AF9922" s="72"/>
      <c r="AG9922" s="72"/>
      <c r="AH9922" s="72"/>
      <c r="AI9922" s="72"/>
      <c r="AJ9922" s="72"/>
      <c r="AK9922" s="72"/>
    </row>
    <row r="9923" ht="14.25" customHeight="1">
      <c r="A9923" s="78">
        <v>9920.0</v>
      </c>
      <c r="C9923" s="78" t="str">
        <f>VLOOKUP(G9923,[1]Macrodata_CCF!$A$3:$D$55,4,FALSE)</f>
        <v>#ERROR!</v>
      </c>
      <c r="E9923" s="79" t="str">
        <f>VLOOKUP(G9923,[1]Macrodata_CCF!$A$3:$B$55,2,FALSE)</f>
        <v>#ERROR!</v>
      </c>
      <c r="F9923" s="78">
        <v>0.0</v>
      </c>
      <c r="G9923" s="80">
        <v>53.0</v>
      </c>
      <c r="H9923" s="81">
        <v>205030.0</v>
      </c>
      <c r="I9923" s="81">
        <v>400000.0</v>
      </c>
      <c r="J9923" s="81">
        <v>214780.0</v>
      </c>
      <c r="K9923" s="81">
        <v>400000.0</v>
      </c>
      <c r="L9923" s="82">
        <v>0.05000769349130636</v>
      </c>
      <c r="N9923" s="83">
        <f t="shared" si="1"/>
        <v>0.05000769349</v>
      </c>
      <c r="O9923" s="83">
        <f t="shared" si="2"/>
        <v>0.05000769349</v>
      </c>
      <c r="Q9923" s="83">
        <f t="shared" si="3"/>
        <v>0.487425</v>
      </c>
      <c r="R9923" s="83">
        <f t="shared" si="4"/>
        <v>0.05000769349</v>
      </c>
      <c r="S9923" s="83" t="b">
        <f t="shared" si="5"/>
        <v>0</v>
      </c>
      <c r="T9923" s="72"/>
      <c r="U9923" s="72"/>
      <c r="V9923" s="72"/>
      <c r="W9923" s="72"/>
      <c r="X9923" s="72"/>
      <c r="Y9923" s="72"/>
      <c r="Z9923" s="72"/>
      <c r="AA9923" s="72"/>
      <c r="AB9923" s="72"/>
      <c r="AC9923" s="72"/>
      <c r="AD9923" s="72"/>
      <c r="AE9923" s="72"/>
      <c r="AF9923" s="72"/>
      <c r="AG9923" s="72"/>
      <c r="AH9923" s="72"/>
      <c r="AI9923" s="72"/>
      <c r="AJ9923" s="72"/>
      <c r="AK9923" s="72"/>
    </row>
    <row r="9924" ht="14.25" customHeight="1">
      <c r="A9924" s="78">
        <v>9921.0</v>
      </c>
      <c r="C9924" s="78" t="str">
        <f>VLOOKUP(G9924,[1]Macrodata_CCF!$A$3:$D$55,4,FALSE)</f>
        <v>#ERROR!</v>
      </c>
      <c r="E9924" s="79" t="str">
        <f>VLOOKUP(G9924,[1]Macrodata_CCF!$A$3:$B$55,2,FALSE)</f>
        <v>#ERROR!</v>
      </c>
      <c r="F9924" s="78">
        <v>0.0</v>
      </c>
      <c r="G9924" s="80">
        <v>31.0</v>
      </c>
      <c r="H9924" s="81">
        <v>519105.0</v>
      </c>
      <c r="I9924" s="81">
        <v>790000.0</v>
      </c>
      <c r="J9924" s="81">
        <v>570575.0</v>
      </c>
      <c r="K9924" s="81">
        <v>790000.0</v>
      </c>
      <c r="L9924" s="82">
        <v>0.1899998154266413</v>
      </c>
      <c r="N9924" s="83">
        <f t="shared" si="1"/>
        <v>0.1899998154</v>
      </c>
      <c r="O9924" s="83">
        <f t="shared" si="2"/>
        <v>0.1899998154</v>
      </c>
      <c r="Q9924" s="83">
        <f t="shared" si="3"/>
        <v>0.3429050633</v>
      </c>
      <c r="R9924" s="83">
        <f t="shared" si="4"/>
        <v>0.1899998154</v>
      </c>
      <c r="S9924" s="83" t="b">
        <f t="shared" si="5"/>
        <v>0</v>
      </c>
      <c r="T9924" s="72"/>
      <c r="U9924" s="72"/>
      <c r="V9924" s="72"/>
      <c r="W9924" s="72"/>
      <c r="X9924" s="72"/>
      <c r="Y9924" s="72"/>
      <c r="Z9924" s="72"/>
      <c r="AA9924" s="72"/>
      <c r="AB9924" s="72"/>
      <c r="AC9924" s="72"/>
      <c r="AD9924" s="72"/>
      <c r="AE9924" s="72"/>
      <c r="AF9924" s="72"/>
      <c r="AG9924" s="72"/>
      <c r="AH9924" s="72"/>
      <c r="AI9924" s="72"/>
      <c r="AJ9924" s="72"/>
      <c r="AK9924" s="72"/>
    </row>
    <row r="9925" ht="14.25" customHeight="1">
      <c r="A9925" s="78">
        <v>9922.0</v>
      </c>
      <c r="C9925" s="78" t="str">
        <f>VLOOKUP(G9925,[1]Macrodata_CCF!$A$3:$D$55,4,FALSE)</f>
        <v>#ERROR!</v>
      </c>
      <c r="E9925" s="79" t="str">
        <f>VLOOKUP(G9925,[1]Macrodata_CCF!$A$3:$B$55,2,FALSE)</f>
        <v>#ERROR!</v>
      </c>
      <c r="F9925" s="78">
        <v>0.0</v>
      </c>
      <c r="G9925" s="80">
        <v>2.0</v>
      </c>
      <c r="H9925" s="81">
        <v>628565.0</v>
      </c>
      <c r="I9925" s="81">
        <v>830000.0</v>
      </c>
      <c r="J9925" s="81">
        <v>592305.0</v>
      </c>
      <c r="K9925" s="81">
        <v>830000.0</v>
      </c>
      <c r="L9925" s="82">
        <v>-0.180008439446968</v>
      </c>
      <c r="N9925" s="83">
        <f t="shared" si="1"/>
        <v>-0.1800084394</v>
      </c>
      <c r="O9925" s="83">
        <f t="shared" si="2"/>
        <v>0</v>
      </c>
      <c r="Q9925" s="83">
        <f t="shared" si="3"/>
        <v>0.2426927711</v>
      </c>
      <c r="R9925" s="83">
        <f t="shared" si="4"/>
        <v>-0.1800084394</v>
      </c>
      <c r="S9925" s="83" t="b">
        <f t="shared" si="5"/>
        <v>0</v>
      </c>
      <c r="T9925" s="72"/>
      <c r="U9925" s="72"/>
      <c r="V9925" s="72"/>
      <c r="W9925" s="72"/>
      <c r="X9925" s="72"/>
      <c r="Y9925" s="72"/>
      <c r="Z9925" s="72"/>
      <c r="AA9925" s="72"/>
      <c r="AB9925" s="72"/>
      <c r="AC9925" s="72"/>
      <c r="AD9925" s="72"/>
      <c r="AE9925" s="72"/>
      <c r="AF9925" s="72"/>
      <c r="AG9925" s="72"/>
      <c r="AH9925" s="72"/>
      <c r="AI9925" s="72"/>
      <c r="AJ9925" s="72"/>
      <c r="AK9925" s="72"/>
    </row>
    <row r="9926" ht="14.25" customHeight="1">
      <c r="A9926" s="78">
        <v>9923.0</v>
      </c>
      <c r="C9926" s="78" t="str">
        <f>VLOOKUP(G9926,[1]Macrodata_CCF!$A$3:$D$55,4,FALSE)</f>
        <v>#ERROR!</v>
      </c>
      <c r="E9926" s="79" t="str">
        <f>VLOOKUP(G9926,[1]Macrodata_CCF!$A$3:$B$55,2,FALSE)</f>
        <v>#ERROR!</v>
      </c>
      <c r="F9926" s="78">
        <v>0.0</v>
      </c>
      <c r="G9926" s="80">
        <v>44.0</v>
      </c>
      <c r="H9926" s="81">
        <v>0.0</v>
      </c>
      <c r="I9926" s="81">
        <v>610000.0</v>
      </c>
      <c r="J9926" s="81">
        <v>103700.0</v>
      </c>
      <c r="K9926" s="81">
        <v>610000.0</v>
      </c>
      <c r="L9926" s="82">
        <v>0.17</v>
      </c>
      <c r="N9926" s="83">
        <f t="shared" si="1"/>
        <v>0.17</v>
      </c>
      <c r="O9926" s="83">
        <f t="shared" si="2"/>
        <v>0.17</v>
      </c>
      <c r="Q9926" s="83">
        <f t="shared" si="3"/>
        <v>1</v>
      </c>
      <c r="R9926" s="83">
        <f t="shared" si="4"/>
        <v>0.17</v>
      </c>
      <c r="S9926" s="83" t="b">
        <f t="shared" si="5"/>
        <v>0</v>
      </c>
      <c r="T9926" s="72"/>
      <c r="U9926" s="72"/>
      <c r="V9926" s="72"/>
      <c r="W9926" s="72"/>
      <c r="X9926" s="72"/>
      <c r="Y9926" s="72"/>
      <c r="Z9926" s="72"/>
      <c r="AA9926" s="72"/>
      <c r="AB9926" s="72"/>
      <c r="AC9926" s="72"/>
      <c r="AD9926" s="72"/>
      <c r="AE9926" s="72"/>
      <c r="AF9926" s="72"/>
      <c r="AG9926" s="72"/>
      <c r="AH9926" s="72"/>
      <c r="AI9926" s="72"/>
      <c r="AJ9926" s="72"/>
      <c r="AK9926" s="72"/>
    </row>
    <row r="9927" ht="14.25" customHeight="1">
      <c r="A9927" s="78">
        <v>9924.0</v>
      </c>
      <c r="C9927" s="78" t="str">
        <f>VLOOKUP(G9927,[1]Macrodata_CCF!$A$3:$D$55,4,FALSE)</f>
        <v>#ERROR!</v>
      </c>
      <c r="E9927" s="79" t="str">
        <f>VLOOKUP(G9927,[1]Macrodata_CCF!$A$3:$B$55,2,FALSE)</f>
        <v>#ERROR!</v>
      </c>
      <c r="F9927" s="78">
        <v>0.0</v>
      </c>
      <c r="G9927" s="80">
        <v>14.0</v>
      </c>
      <c r="H9927" s="81">
        <v>12890.0</v>
      </c>
      <c r="I9927" s="81">
        <v>140000.0</v>
      </c>
      <c r="J9927" s="81">
        <v>35770.0</v>
      </c>
      <c r="K9927" s="81">
        <v>266000.0</v>
      </c>
      <c r="L9927" s="82">
        <v>0.1800015734403273</v>
      </c>
      <c r="N9927" s="83">
        <f t="shared" si="1"/>
        <v>0.1800015734</v>
      </c>
      <c r="O9927" s="83">
        <f t="shared" si="2"/>
        <v>0.1800015734</v>
      </c>
      <c r="Q9927" s="83">
        <f t="shared" si="3"/>
        <v>0.9079285714</v>
      </c>
      <c r="R9927" s="83">
        <f t="shared" si="4"/>
        <v>0.1800015734</v>
      </c>
      <c r="S9927" s="83" t="b">
        <f t="shared" si="5"/>
        <v>0</v>
      </c>
      <c r="T9927" s="72"/>
      <c r="U9927" s="72"/>
      <c r="V9927" s="72"/>
      <c r="W9927" s="72"/>
      <c r="X9927" s="72"/>
      <c r="Y9927" s="72"/>
      <c r="Z9927" s="72"/>
      <c r="AA9927" s="72"/>
      <c r="AB9927" s="72"/>
      <c r="AC9927" s="72"/>
      <c r="AD9927" s="72"/>
      <c r="AE9927" s="72"/>
      <c r="AF9927" s="72"/>
      <c r="AG9927" s="72"/>
      <c r="AH9927" s="72"/>
      <c r="AI9927" s="72"/>
      <c r="AJ9927" s="72"/>
      <c r="AK9927" s="72"/>
    </row>
    <row r="9928" ht="14.25" customHeight="1">
      <c r="A9928" s="78">
        <v>9925.0</v>
      </c>
      <c r="C9928" s="78" t="str">
        <f>VLOOKUP(G9928,[1]Macrodata_CCF!$A$3:$D$55,4,FALSE)</f>
        <v>#ERROR!</v>
      </c>
      <c r="E9928" s="79" t="str">
        <f>VLOOKUP(G9928,[1]Macrodata_CCF!$A$3:$B$55,2,FALSE)</f>
        <v>#ERROR!</v>
      </c>
      <c r="F9928" s="78">
        <v>0.0</v>
      </c>
      <c r="G9928" s="80">
        <v>27.0</v>
      </c>
      <c r="H9928" s="81">
        <v>7960.0</v>
      </c>
      <c r="I9928" s="81">
        <v>500000.0</v>
      </c>
      <c r="J9928" s="81">
        <v>91605.0</v>
      </c>
      <c r="K9928" s="81">
        <v>500000.0</v>
      </c>
      <c r="L9928" s="82">
        <v>0.1699963417608324</v>
      </c>
      <c r="N9928" s="83">
        <f t="shared" si="1"/>
        <v>0.1699963418</v>
      </c>
      <c r="O9928" s="83">
        <f t="shared" si="2"/>
        <v>0.1699963418</v>
      </c>
      <c r="Q9928" s="83">
        <f t="shared" si="3"/>
        <v>0.98408</v>
      </c>
      <c r="R9928" s="83">
        <f t="shared" si="4"/>
        <v>0.1699963418</v>
      </c>
      <c r="S9928" s="83" t="b">
        <f t="shared" si="5"/>
        <v>0</v>
      </c>
      <c r="T9928" s="72"/>
      <c r="U9928" s="72"/>
      <c r="V9928" s="72"/>
      <c r="W9928" s="72"/>
      <c r="X9928" s="72"/>
      <c r="Y9928" s="72"/>
      <c r="Z9928" s="72"/>
      <c r="AA9928" s="72"/>
      <c r="AB9928" s="72"/>
      <c r="AC9928" s="72"/>
      <c r="AD9928" s="72"/>
      <c r="AE9928" s="72"/>
      <c r="AF9928" s="72"/>
      <c r="AG9928" s="72"/>
      <c r="AH9928" s="72"/>
      <c r="AI9928" s="72"/>
      <c r="AJ9928" s="72"/>
      <c r="AK9928" s="72"/>
    </row>
    <row r="9929" ht="14.25" customHeight="1">
      <c r="A9929" s="78">
        <v>9926.0</v>
      </c>
      <c r="C9929" s="78" t="str">
        <f>VLOOKUP(G9929,[1]Macrodata_CCF!$A$3:$D$55,4,FALSE)</f>
        <v>#ERROR!</v>
      </c>
      <c r="E9929" s="79" t="str">
        <f>VLOOKUP(G9929,[1]Macrodata_CCF!$A$3:$B$55,2,FALSE)</f>
        <v>#ERROR!</v>
      </c>
      <c r="F9929" s="78">
        <v>0.0</v>
      </c>
      <c r="G9929" s="80">
        <v>25.0</v>
      </c>
      <c r="H9929" s="81">
        <v>40910.0</v>
      </c>
      <c r="I9929" s="81">
        <v>570000.0</v>
      </c>
      <c r="J9929" s="81">
        <v>581400.0</v>
      </c>
      <c r="K9929" s="81">
        <v>570000.0</v>
      </c>
      <c r="L9929" s="82">
        <v>1.021546428773933</v>
      </c>
      <c r="N9929" s="83">
        <f t="shared" si="1"/>
        <v>1.021546429</v>
      </c>
      <c r="O9929" s="83">
        <f t="shared" si="2"/>
        <v>1</v>
      </c>
      <c r="Q9929" s="83">
        <f t="shared" si="3"/>
        <v>0.9282280702</v>
      </c>
      <c r="R9929" s="83">
        <f t="shared" si="4"/>
        <v>1.021546429</v>
      </c>
      <c r="S9929" s="83" t="b">
        <f t="shared" si="5"/>
        <v>0</v>
      </c>
      <c r="T9929" s="72"/>
      <c r="U9929" s="72"/>
      <c r="V9929" s="72"/>
      <c r="W9929" s="72"/>
      <c r="X9929" s="72"/>
      <c r="Y9929" s="72"/>
      <c r="Z9929" s="72"/>
      <c r="AA9929" s="72"/>
      <c r="AB9929" s="72"/>
      <c r="AC9929" s="72"/>
      <c r="AD9929" s="72"/>
      <c r="AE9929" s="72"/>
      <c r="AF9929" s="72"/>
      <c r="AG9929" s="72"/>
      <c r="AH9929" s="72"/>
      <c r="AI9929" s="72"/>
      <c r="AJ9929" s="72"/>
      <c r="AK9929" s="72"/>
    </row>
    <row r="9930" ht="14.25" customHeight="1">
      <c r="A9930" s="78">
        <v>9927.0</v>
      </c>
      <c r="C9930" s="78" t="str">
        <f>VLOOKUP(G9930,[1]Macrodata_CCF!$A$3:$D$55,4,FALSE)</f>
        <v>#ERROR!</v>
      </c>
      <c r="E9930" s="79" t="str">
        <f>VLOOKUP(G9930,[1]Macrodata_CCF!$A$3:$B$55,2,FALSE)</f>
        <v>#ERROR!</v>
      </c>
      <c r="F9930" s="78">
        <v>0.0</v>
      </c>
      <c r="G9930" s="80">
        <v>26.0</v>
      </c>
      <c r="H9930" s="81">
        <v>34590.0</v>
      </c>
      <c r="I9930" s="81">
        <v>450000.0</v>
      </c>
      <c r="J9930" s="81">
        <v>113520.0</v>
      </c>
      <c r="K9930" s="81">
        <v>630000.0</v>
      </c>
      <c r="L9930" s="82">
        <v>0.1900050552466238</v>
      </c>
      <c r="N9930" s="83">
        <f t="shared" si="1"/>
        <v>0.1900050552</v>
      </c>
      <c r="O9930" s="83">
        <f t="shared" si="2"/>
        <v>0.1900050552</v>
      </c>
      <c r="Q9930" s="83">
        <f t="shared" si="3"/>
        <v>0.9231333333</v>
      </c>
      <c r="R9930" s="83">
        <f t="shared" si="4"/>
        <v>0.1900050552</v>
      </c>
      <c r="S9930" s="83" t="b">
        <f t="shared" si="5"/>
        <v>0</v>
      </c>
      <c r="T9930" s="72"/>
      <c r="U9930" s="72"/>
      <c r="V9930" s="72"/>
      <c r="W9930" s="72"/>
      <c r="X9930" s="72"/>
      <c r="Y9930" s="72"/>
      <c r="Z9930" s="72"/>
      <c r="AA9930" s="72"/>
      <c r="AB9930" s="72"/>
      <c r="AC9930" s="72"/>
      <c r="AD9930" s="72"/>
      <c r="AE9930" s="72"/>
      <c r="AF9930" s="72"/>
      <c r="AG9930" s="72"/>
      <c r="AH9930" s="72"/>
      <c r="AI9930" s="72"/>
      <c r="AJ9930" s="72"/>
      <c r="AK9930" s="72"/>
    </row>
    <row r="9931" ht="14.25" customHeight="1">
      <c r="A9931" s="78">
        <v>9928.0</v>
      </c>
      <c r="C9931" s="78" t="str">
        <f>VLOOKUP(G9931,[1]Macrodata_CCF!$A$3:$D$55,4,FALSE)</f>
        <v>#ERROR!</v>
      </c>
      <c r="E9931" s="79" t="str">
        <f>VLOOKUP(G9931,[1]Macrodata_CCF!$A$3:$B$55,2,FALSE)</f>
        <v>#ERROR!</v>
      </c>
      <c r="F9931" s="78">
        <v>1.0</v>
      </c>
      <c r="G9931" s="80">
        <v>8.0</v>
      </c>
      <c r="H9931" s="81">
        <v>0.0</v>
      </c>
      <c r="I9931" s="81">
        <v>290000.0</v>
      </c>
      <c r="J9931" s="81">
        <v>118900.0</v>
      </c>
      <c r="K9931" s="81">
        <v>493000.0</v>
      </c>
      <c r="L9931" s="82">
        <v>0.41</v>
      </c>
      <c r="N9931" s="83">
        <f t="shared" si="1"/>
        <v>0.41</v>
      </c>
      <c r="O9931" s="83">
        <f t="shared" si="2"/>
        <v>0.41</v>
      </c>
      <c r="Q9931" s="83">
        <f t="shared" si="3"/>
        <v>1</v>
      </c>
      <c r="R9931" s="83">
        <f t="shared" si="4"/>
        <v>0.41</v>
      </c>
      <c r="S9931" s="83" t="b">
        <f t="shared" si="5"/>
        <v>0</v>
      </c>
      <c r="T9931" s="72"/>
      <c r="U9931" s="72"/>
      <c r="V9931" s="72"/>
      <c r="W9931" s="72"/>
      <c r="X9931" s="72"/>
      <c r="Y9931" s="72"/>
      <c r="Z9931" s="72"/>
      <c r="AA9931" s="72"/>
      <c r="AB9931" s="72"/>
      <c r="AC9931" s="72"/>
      <c r="AD9931" s="72"/>
      <c r="AE9931" s="72"/>
      <c r="AF9931" s="72"/>
      <c r="AG9931" s="72"/>
      <c r="AH9931" s="72"/>
      <c r="AI9931" s="72"/>
      <c r="AJ9931" s="72"/>
      <c r="AK9931" s="72"/>
    </row>
    <row r="9932" ht="14.25" customHeight="1">
      <c r="A9932" s="78">
        <v>9929.0</v>
      </c>
      <c r="C9932" s="78" t="str">
        <f>VLOOKUP(G9932,[1]Macrodata_CCF!$A$3:$D$55,4,FALSE)</f>
        <v>#ERROR!</v>
      </c>
      <c r="E9932" s="79" t="str">
        <f>VLOOKUP(G9932,[1]Macrodata_CCF!$A$3:$B$55,2,FALSE)</f>
        <v>#ERROR!</v>
      </c>
      <c r="F9932" s="78">
        <v>0.0</v>
      </c>
      <c r="G9932" s="80">
        <v>20.0</v>
      </c>
      <c r="H9932" s="81">
        <v>13855.0</v>
      </c>
      <c r="I9932" s="81">
        <v>40000.0</v>
      </c>
      <c r="J9932" s="81">
        <v>18560.0</v>
      </c>
      <c r="K9932" s="81">
        <v>40000.0</v>
      </c>
      <c r="L9932" s="82">
        <v>0.1799579269458788</v>
      </c>
      <c r="N9932" s="83">
        <f t="shared" si="1"/>
        <v>0.1799579269</v>
      </c>
      <c r="O9932" s="83">
        <f t="shared" si="2"/>
        <v>0.1799579269</v>
      </c>
      <c r="Q9932" s="83">
        <f t="shared" si="3"/>
        <v>0.653625</v>
      </c>
      <c r="R9932" s="83">
        <f t="shared" si="4"/>
        <v>0.1799579269</v>
      </c>
      <c r="S9932" s="83" t="b">
        <f t="shared" si="5"/>
        <v>0</v>
      </c>
      <c r="T9932" s="72"/>
      <c r="U9932" s="72"/>
      <c r="V9932" s="72"/>
      <c r="W9932" s="72"/>
      <c r="X9932" s="72"/>
      <c r="Y9932" s="72"/>
      <c r="Z9932" s="72"/>
      <c r="AA9932" s="72"/>
      <c r="AB9932" s="72"/>
      <c r="AC9932" s="72"/>
      <c r="AD9932" s="72"/>
      <c r="AE9932" s="72"/>
      <c r="AF9932" s="72"/>
      <c r="AG9932" s="72"/>
      <c r="AH9932" s="72"/>
      <c r="AI9932" s="72"/>
      <c r="AJ9932" s="72"/>
      <c r="AK9932" s="72"/>
    </row>
    <row r="9933" ht="14.25" customHeight="1">
      <c r="A9933" s="78">
        <v>9930.0</v>
      </c>
      <c r="C9933" s="78" t="str">
        <f>VLOOKUP(G9933,[1]Macrodata_CCF!$A$3:$D$55,4,FALSE)</f>
        <v>#ERROR!</v>
      </c>
      <c r="E9933" s="79" t="str">
        <f>VLOOKUP(G9933,[1]Macrodata_CCF!$A$3:$B$55,2,FALSE)</f>
        <v>#ERROR!</v>
      </c>
      <c r="F9933" s="78">
        <v>0.0</v>
      </c>
      <c r="G9933" s="80">
        <v>12.0</v>
      </c>
      <c r="H9933" s="81">
        <v>13890.0</v>
      </c>
      <c r="I9933" s="81">
        <v>660000.0</v>
      </c>
      <c r="J9933" s="81">
        <v>673200.0</v>
      </c>
      <c r="K9933" s="81">
        <v>660000.0</v>
      </c>
      <c r="L9933" s="82">
        <v>1.020429957747133</v>
      </c>
      <c r="N9933" s="83">
        <f t="shared" si="1"/>
        <v>1.020429958</v>
      </c>
      <c r="O9933" s="83">
        <f t="shared" si="2"/>
        <v>1</v>
      </c>
      <c r="Q9933" s="83">
        <f t="shared" si="3"/>
        <v>0.9789545455</v>
      </c>
      <c r="R9933" s="83">
        <f t="shared" si="4"/>
        <v>1.020429958</v>
      </c>
      <c r="S9933" s="83" t="b">
        <f t="shared" si="5"/>
        <v>0</v>
      </c>
      <c r="T9933" s="72"/>
      <c r="U9933" s="72"/>
      <c r="V9933" s="72"/>
      <c r="W9933" s="72"/>
      <c r="X9933" s="72"/>
      <c r="Y9933" s="72"/>
      <c r="Z9933" s="72"/>
      <c r="AA9933" s="72"/>
      <c r="AB9933" s="72"/>
      <c r="AC9933" s="72"/>
      <c r="AD9933" s="72"/>
      <c r="AE9933" s="72"/>
      <c r="AF9933" s="72"/>
      <c r="AG9933" s="72"/>
      <c r="AH9933" s="72"/>
      <c r="AI9933" s="72"/>
      <c r="AJ9933" s="72"/>
      <c r="AK9933" s="72"/>
    </row>
    <row r="9934" ht="14.25" customHeight="1">
      <c r="A9934" s="78">
        <v>9931.0</v>
      </c>
      <c r="C9934" s="78" t="str">
        <f>VLOOKUP(G9934,[1]Macrodata_CCF!$A$3:$D$55,4,FALSE)</f>
        <v>#ERROR!</v>
      </c>
      <c r="E9934" s="79" t="str">
        <f>VLOOKUP(G9934,[1]Macrodata_CCF!$A$3:$B$55,2,FALSE)</f>
        <v>#ERROR!</v>
      </c>
      <c r="F9934" s="78">
        <v>0.0</v>
      </c>
      <c r="G9934" s="80">
        <v>49.0</v>
      </c>
      <c r="H9934" s="81">
        <v>252375.0</v>
      </c>
      <c r="I9934" s="81">
        <v>430000.0</v>
      </c>
      <c r="J9934" s="81">
        <v>257705.0</v>
      </c>
      <c r="K9934" s="81">
        <v>430000.0</v>
      </c>
      <c r="L9934" s="82">
        <v>0.03000703729767769</v>
      </c>
      <c r="N9934" s="83">
        <f t="shared" si="1"/>
        <v>0.0300070373</v>
      </c>
      <c r="O9934" s="83">
        <f t="shared" si="2"/>
        <v>0.0300070373</v>
      </c>
      <c r="Q9934" s="83">
        <f t="shared" si="3"/>
        <v>0.4130813953</v>
      </c>
      <c r="R9934" s="83">
        <f t="shared" si="4"/>
        <v>0.0300070373</v>
      </c>
      <c r="S9934" s="83" t="b">
        <f t="shared" si="5"/>
        <v>0</v>
      </c>
      <c r="T9934" s="72"/>
      <c r="U9934" s="72"/>
      <c r="V9934" s="72"/>
      <c r="W9934" s="72"/>
      <c r="X9934" s="72"/>
      <c r="Y9934" s="72"/>
      <c r="Z9934" s="72"/>
      <c r="AA9934" s="72"/>
      <c r="AB9934" s="72"/>
      <c r="AC9934" s="72"/>
      <c r="AD9934" s="72"/>
      <c r="AE9934" s="72"/>
      <c r="AF9934" s="72"/>
      <c r="AG9934" s="72"/>
      <c r="AH9934" s="72"/>
      <c r="AI9934" s="72"/>
      <c r="AJ9934" s="72"/>
      <c r="AK9934" s="72"/>
    </row>
    <row r="9935" ht="14.25" customHeight="1">
      <c r="A9935" s="78">
        <v>9932.0</v>
      </c>
      <c r="C9935" s="78" t="str">
        <f>VLOOKUP(G9935,[1]Macrodata_CCF!$A$3:$D$55,4,FALSE)</f>
        <v>#ERROR!</v>
      </c>
      <c r="E9935" s="79" t="str">
        <f>VLOOKUP(G9935,[1]Macrodata_CCF!$A$3:$B$55,2,FALSE)</f>
        <v>#ERROR!</v>
      </c>
      <c r="F9935" s="78">
        <v>0.0</v>
      </c>
      <c r="G9935" s="80">
        <v>16.0</v>
      </c>
      <c r="H9935" s="81">
        <v>0.0</v>
      </c>
      <c r="I9935" s="81">
        <v>260000.0</v>
      </c>
      <c r="J9935" s="81">
        <v>41600.0</v>
      </c>
      <c r="K9935" s="81">
        <v>364000.0</v>
      </c>
      <c r="L9935" s="82">
        <v>0.16</v>
      </c>
      <c r="N9935" s="83">
        <f t="shared" si="1"/>
        <v>0.16</v>
      </c>
      <c r="O9935" s="83">
        <f t="shared" si="2"/>
        <v>0.16</v>
      </c>
      <c r="Q9935" s="83">
        <f t="shared" si="3"/>
        <v>1</v>
      </c>
      <c r="R9935" s="83">
        <f t="shared" si="4"/>
        <v>0.16</v>
      </c>
      <c r="S9935" s="83" t="b">
        <f t="shared" si="5"/>
        <v>0</v>
      </c>
      <c r="T9935" s="72"/>
      <c r="U9935" s="72"/>
      <c r="V9935" s="72"/>
      <c r="W9935" s="72"/>
      <c r="X9935" s="72"/>
      <c r="Y9935" s="72"/>
      <c r="Z9935" s="72"/>
      <c r="AA9935" s="72"/>
      <c r="AB9935" s="72"/>
      <c r="AC9935" s="72"/>
      <c r="AD9935" s="72"/>
      <c r="AE9935" s="72"/>
      <c r="AF9935" s="72"/>
      <c r="AG9935" s="72"/>
      <c r="AH9935" s="72"/>
      <c r="AI9935" s="72"/>
      <c r="AJ9935" s="72"/>
      <c r="AK9935" s="72"/>
    </row>
    <row r="9936" ht="14.25" customHeight="1">
      <c r="A9936" s="78">
        <v>9933.0</v>
      </c>
      <c r="C9936" s="78" t="str">
        <f>VLOOKUP(G9936,[1]Macrodata_CCF!$A$3:$D$55,4,FALSE)</f>
        <v>#ERROR!</v>
      </c>
      <c r="E9936" s="79" t="str">
        <f>VLOOKUP(G9936,[1]Macrodata_CCF!$A$3:$B$55,2,FALSE)</f>
        <v>#ERROR!</v>
      </c>
      <c r="F9936" s="78">
        <v>0.0</v>
      </c>
      <c r="G9936" s="80">
        <v>53.0</v>
      </c>
      <c r="H9936" s="81">
        <v>470885.0</v>
      </c>
      <c r="I9936" s="81">
        <v>800000.0</v>
      </c>
      <c r="J9936" s="81">
        <v>312910.0</v>
      </c>
      <c r="K9936" s="81">
        <v>800000.0</v>
      </c>
      <c r="L9936" s="82">
        <v>-0.479999392309679</v>
      </c>
      <c r="N9936" s="83">
        <f t="shared" si="1"/>
        <v>-0.4799993923</v>
      </c>
      <c r="O9936" s="83">
        <f t="shared" si="2"/>
        <v>0</v>
      </c>
      <c r="Q9936" s="83">
        <f t="shared" si="3"/>
        <v>0.41139375</v>
      </c>
      <c r="R9936" s="83">
        <f t="shared" si="4"/>
        <v>-0.4799993923</v>
      </c>
      <c r="S9936" s="83" t="b">
        <f t="shared" si="5"/>
        <v>0</v>
      </c>
      <c r="T9936" s="72"/>
      <c r="U9936" s="72"/>
      <c r="V9936" s="72"/>
      <c r="W9936" s="72"/>
      <c r="X9936" s="72"/>
      <c r="Y9936" s="72"/>
      <c r="Z9936" s="72"/>
      <c r="AA9936" s="72"/>
      <c r="AB9936" s="72"/>
      <c r="AC9936" s="72"/>
      <c r="AD9936" s="72"/>
      <c r="AE9936" s="72"/>
      <c r="AF9936" s="72"/>
      <c r="AG9936" s="72"/>
      <c r="AH9936" s="72"/>
      <c r="AI9936" s="72"/>
      <c r="AJ9936" s="72"/>
      <c r="AK9936" s="72"/>
    </row>
    <row r="9937" ht="14.25" customHeight="1">
      <c r="A9937" s="78">
        <v>9934.0</v>
      </c>
      <c r="C9937" s="78" t="str">
        <f>VLOOKUP(G9937,[1]Macrodata_CCF!$A$3:$D$55,4,FALSE)</f>
        <v>#ERROR!</v>
      </c>
      <c r="E9937" s="79" t="str">
        <f>VLOOKUP(G9937,[1]Macrodata_CCF!$A$3:$B$55,2,FALSE)</f>
        <v>#ERROR!</v>
      </c>
      <c r="F9937" s="78">
        <v>0.0</v>
      </c>
      <c r="G9937" s="80">
        <v>35.0</v>
      </c>
      <c r="H9937" s="81">
        <v>242140.0</v>
      </c>
      <c r="I9937" s="81">
        <v>490000.0</v>
      </c>
      <c r="J9937" s="81">
        <v>264445.0</v>
      </c>
      <c r="K9937" s="81">
        <v>833000.0</v>
      </c>
      <c r="L9937" s="82">
        <v>0.08999031711450012</v>
      </c>
      <c r="N9937" s="83">
        <f t="shared" si="1"/>
        <v>0.08999031711</v>
      </c>
      <c r="O9937" s="83">
        <f t="shared" si="2"/>
        <v>0.08999031711</v>
      </c>
      <c r="Q9937" s="83">
        <f t="shared" si="3"/>
        <v>0.5058367347</v>
      </c>
      <c r="R9937" s="83">
        <f t="shared" si="4"/>
        <v>0.08999031711</v>
      </c>
      <c r="S9937" s="83" t="b">
        <f t="shared" si="5"/>
        <v>0</v>
      </c>
      <c r="T9937" s="72"/>
      <c r="U9937" s="72"/>
      <c r="V9937" s="72"/>
      <c r="W9937" s="72"/>
      <c r="X9937" s="72"/>
      <c r="Y9937" s="72"/>
      <c r="Z9937" s="72"/>
      <c r="AA9937" s="72"/>
      <c r="AB9937" s="72"/>
      <c r="AC9937" s="72"/>
      <c r="AD9937" s="72"/>
      <c r="AE9937" s="72"/>
      <c r="AF9937" s="72"/>
      <c r="AG9937" s="72"/>
      <c r="AH9937" s="72"/>
      <c r="AI9937" s="72"/>
      <c r="AJ9937" s="72"/>
      <c r="AK9937" s="72"/>
    </row>
    <row r="9938" ht="14.25" customHeight="1">
      <c r="A9938" s="78">
        <v>9935.0</v>
      </c>
      <c r="C9938" s="78" t="str">
        <f>VLOOKUP(G9938,[1]Macrodata_CCF!$A$3:$D$55,4,FALSE)</f>
        <v>#ERROR!</v>
      </c>
      <c r="E9938" s="79" t="str">
        <f>VLOOKUP(G9938,[1]Macrodata_CCF!$A$3:$B$55,2,FALSE)</f>
        <v>#ERROR!</v>
      </c>
      <c r="F9938" s="78">
        <v>0.0</v>
      </c>
      <c r="G9938" s="80">
        <v>52.0</v>
      </c>
      <c r="H9938" s="81">
        <v>307700.0</v>
      </c>
      <c r="I9938" s="81">
        <v>590000.0</v>
      </c>
      <c r="J9938" s="81">
        <v>211720.0</v>
      </c>
      <c r="K9938" s="81">
        <v>590000.0</v>
      </c>
      <c r="L9938" s="82">
        <v>-0.3399929153382926</v>
      </c>
      <c r="N9938" s="83">
        <f t="shared" si="1"/>
        <v>-0.3399929153</v>
      </c>
      <c r="O9938" s="83">
        <f t="shared" si="2"/>
        <v>0</v>
      </c>
      <c r="Q9938" s="83">
        <f t="shared" si="3"/>
        <v>0.4784745763</v>
      </c>
      <c r="R9938" s="83">
        <f t="shared" si="4"/>
        <v>-0.3399929153</v>
      </c>
      <c r="S9938" s="83" t="b">
        <f t="shared" si="5"/>
        <v>0</v>
      </c>
      <c r="T9938" s="72"/>
      <c r="U9938" s="72"/>
      <c r="V9938" s="72"/>
      <c r="W9938" s="72"/>
      <c r="X9938" s="72"/>
      <c r="Y9938" s="72"/>
      <c r="Z9938" s="72"/>
      <c r="AA9938" s="72"/>
      <c r="AB9938" s="72"/>
      <c r="AC9938" s="72"/>
      <c r="AD9938" s="72"/>
      <c r="AE9938" s="72"/>
      <c r="AF9938" s="72"/>
      <c r="AG9938" s="72"/>
      <c r="AH9938" s="72"/>
      <c r="AI9938" s="72"/>
      <c r="AJ9938" s="72"/>
      <c r="AK9938" s="72"/>
    </row>
    <row r="9939" ht="14.25" customHeight="1">
      <c r="A9939" s="78">
        <v>9936.0</v>
      </c>
      <c r="C9939" s="78" t="str">
        <f>VLOOKUP(G9939,[1]Macrodata_CCF!$A$3:$D$55,4,FALSE)</f>
        <v>#ERROR!</v>
      </c>
      <c r="E9939" s="79" t="str">
        <f>VLOOKUP(G9939,[1]Macrodata_CCF!$A$3:$B$55,2,FALSE)</f>
        <v>#ERROR!</v>
      </c>
      <c r="F9939" s="78">
        <v>0.0</v>
      </c>
      <c r="G9939" s="80">
        <v>1.0</v>
      </c>
      <c r="H9939" s="81">
        <v>91460.0</v>
      </c>
      <c r="I9939" s="81">
        <v>730000.0</v>
      </c>
      <c r="J9939" s="81">
        <v>327720.0</v>
      </c>
      <c r="K9939" s="81">
        <v>730000.0</v>
      </c>
      <c r="L9939" s="82">
        <v>0.3700003132145206</v>
      </c>
      <c r="N9939" s="83">
        <f t="shared" si="1"/>
        <v>0.3700003132</v>
      </c>
      <c r="O9939" s="83">
        <f t="shared" si="2"/>
        <v>0.3700003132</v>
      </c>
      <c r="Q9939" s="83">
        <f t="shared" si="3"/>
        <v>0.8747123288</v>
      </c>
      <c r="R9939" s="83">
        <f t="shared" si="4"/>
        <v>0.3700003132</v>
      </c>
      <c r="S9939" s="83" t="b">
        <f t="shared" si="5"/>
        <v>0</v>
      </c>
      <c r="T9939" s="72"/>
      <c r="U9939" s="72"/>
      <c r="V9939" s="72"/>
      <c r="W9939" s="72"/>
      <c r="X9939" s="72"/>
      <c r="Y9939" s="72"/>
      <c r="Z9939" s="72"/>
      <c r="AA9939" s="72"/>
      <c r="AB9939" s="72"/>
      <c r="AC9939" s="72"/>
      <c r="AD9939" s="72"/>
      <c r="AE9939" s="72"/>
      <c r="AF9939" s="72"/>
      <c r="AG9939" s="72"/>
      <c r="AH9939" s="72"/>
      <c r="AI9939" s="72"/>
      <c r="AJ9939" s="72"/>
      <c r="AK9939" s="72"/>
    </row>
    <row r="9940" ht="14.25" customHeight="1">
      <c r="A9940" s="78">
        <v>9937.0</v>
      </c>
      <c r="C9940" s="78" t="str">
        <f>VLOOKUP(G9940,[1]Macrodata_CCF!$A$3:$D$55,4,FALSE)</f>
        <v>#ERROR!</v>
      </c>
      <c r="E9940" s="79" t="str">
        <f>VLOOKUP(G9940,[1]Macrodata_CCF!$A$3:$B$55,2,FALSE)</f>
        <v>#ERROR!</v>
      </c>
      <c r="F9940" s="78">
        <v>0.0</v>
      </c>
      <c r="G9940" s="80">
        <v>1.0</v>
      </c>
      <c r="H9940" s="81">
        <v>210440.0</v>
      </c>
      <c r="I9940" s="81">
        <v>240000.0</v>
      </c>
      <c r="J9940" s="81">
        <v>198320.0</v>
      </c>
      <c r="K9940" s="81">
        <v>240000.0</v>
      </c>
      <c r="L9940" s="82">
        <v>-0.4100135317997294</v>
      </c>
      <c r="N9940" s="83">
        <f t="shared" si="1"/>
        <v>-0.4100135318</v>
      </c>
      <c r="O9940" s="83">
        <f t="shared" si="2"/>
        <v>0</v>
      </c>
      <c r="Q9940" s="83">
        <f t="shared" si="3"/>
        <v>0.1231666667</v>
      </c>
      <c r="R9940" s="83">
        <f t="shared" si="4"/>
        <v>-0.4100135318</v>
      </c>
      <c r="S9940" s="83" t="b">
        <f t="shared" si="5"/>
        <v>0</v>
      </c>
      <c r="T9940" s="72"/>
      <c r="U9940" s="72"/>
      <c r="V9940" s="72"/>
      <c r="W9940" s="72"/>
      <c r="X9940" s="72"/>
      <c r="Y9940" s="72"/>
      <c r="Z9940" s="72"/>
      <c r="AA9940" s="72"/>
      <c r="AB9940" s="72"/>
      <c r="AC9940" s="72"/>
      <c r="AD9940" s="72"/>
      <c r="AE9940" s="72"/>
      <c r="AF9940" s="72"/>
      <c r="AG9940" s="72"/>
      <c r="AH9940" s="72"/>
      <c r="AI9940" s="72"/>
      <c r="AJ9940" s="72"/>
      <c r="AK9940" s="72"/>
    </row>
    <row r="9941" ht="14.25" customHeight="1">
      <c r="A9941" s="78">
        <v>9938.0</v>
      </c>
      <c r="C9941" s="78" t="str">
        <f>VLOOKUP(G9941,[1]Macrodata_CCF!$A$3:$D$55,4,FALSE)</f>
        <v>#ERROR!</v>
      </c>
      <c r="E9941" s="79" t="str">
        <f>VLOOKUP(G9941,[1]Macrodata_CCF!$A$3:$B$55,2,FALSE)</f>
        <v>#ERROR!</v>
      </c>
      <c r="F9941" s="78">
        <v>0.0</v>
      </c>
      <c r="G9941" s="80">
        <v>49.0</v>
      </c>
      <c r="H9941" s="81">
        <v>422270.0</v>
      </c>
      <c r="I9941" s="81">
        <v>610000.0</v>
      </c>
      <c r="J9941" s="81">
        <v>655055.0</v>
      </c>
      <c r="K9941" s="81">
        <v>854000.0</v>
      </c>
      <c r="L9941" s="82">
        <v>1.239998934640175</v>
      </c>
      <c r="N9941" s="83">
        <f t="shared" si="1"/>
        <v>1.239998935</v>
      </c>
      <c r="O9941" s="83">
        <f t="shared" si="2"/>
        <v>1</v>
      </c>
      <c r="Q9941" s="83">
        <f t="shared" si="3"/>
        <v>0.3077540984</v>
      </c>
      <c r="R9941" s="83">
        <f t="shared" si="4"/>
        <v>1.239998935</v>
      </c>
      <c r="S9941" s="83" t="b">
        <f t="shared" si="5"/>
        <v>0</v>
      </c>
      <c r="T9941" s="72"/>
      <c r="U9941" s="72"/>
      <c r="V9941" s="72"/>
      <c r="W9941" s="72"/>
      <c r="X9941" s="72"/>
      <c r="Y9941" s="72"/>
      <c r="Z9941" s="72"/>
      <c r="AA9941" s="72"/>
      <c r="AB9941" s="72"/>
      <c r="AC9941" s="72"/>
      <c r="AD9941" s="72"/>
      <c r="AE9941" s="72"/>
      <c r="AF9941" s="72"/>
      <c r="AG9941" s="72"/>
      <c r="AH9941" s="72"/>
      <c r="AI9941" s="72"/>
      <c r="AJ9941" s="72"/>
      <c r="AK9941" s="72"/>
    </row>
    <row r="9942" ht="14.25" customHeight="1">
      <c r="A9942" s="78">
        <v>9939.0</v>
      </c>
      <c r="C9942" s="78" t="str">
        <f>VLOOKUP(G9942,[1]Macrodata_CCF!$A$3:$D$55,4,FALSE)</f>
        <v>#ERROR!</v>
      </c>
      <c r="E9942" s="79" t="str">
        <f>VLOOKUP(G9942,[1]Macrodata_CCF!$A$3:$B$55,2,FALSE)</f>
        <v>#ERROR!</v>
      </c>
      <c r="F9942" s="78">
        <v>0.0</v>
      </c>
      <c r="G9942" s="80">
        <v>42.0</v>
      </c>
      <c r="H9942" s="81">
        <v>0.0</v>
      </c>
      <c r="I9942" s="81">
        <v>350000.0</v>
      </c>
      <c r="J9942" s="81">
        <v>87500.0</v>
      </c>
      <c r="K9942" s="81">
        <v>350000.0</v>
      </c>
      <c r="L9942" s="82">
        <v>0.25</v>
      </c>
      <c r="N9942" s="83">
        <f t="shared" si="1"/>
        <v>0.25</v>
      </c>
      <c r="O9942" s="83">
        <f t="shared" si="2"/>
        <v>0.25</v>
      </c>
      <c r="Q9942" s="83">
        <f t="shared" si="3"/>
        <v>1</v>
      </c>
      <c r="R9942" s="83">
        <f t="shared" si="4"/>
        <v>0.25</v>
      </c>
      <c r="S9942" s="83" t="b">
        <f t="shared" si="5"/>
        <v>0</v>
      </c>
      <c r="T9942" s="72"/>
      <c r="U9942" s="72"/>
      <c r="V9942" s="72"/>
      <c r="W9942" s="72"/>
      <c r="X9942" s="72"/>
      <c r="Y9942" s="72"/>
      <c r="Z9942" s="72"/>
      <c r="AA9942" s="72"/>
      <c r="AB9942" s="72"/>
      <c r="AC9942" s="72"/>
      <c r="AD9942" s="72"/>
      <c r="AE9942" s="72"/>
      <c r="AF9942" s="72"/>
      <c r="AG9942" s="72"/>
      <c r="AH9942" s="72"/>
      <c r="AI9942" s="72"/>
      <c r="AJ9942" s="72"/>
      <c r="AK9942" s="72"/>
    </row>
    <row r="9943" ht="14.25" customHeight="1">
      <c r="A9943" s="78">
        <v>9940.0</v>
      </c>
      <c r="C9943" s="78" t="str">
        <f>VLOOKUP(G9943,[1]Macrodata_CCF!$A$3:$D$55,4,FALSE)</f>
        <v>#ERROR!</v>
      </c>
      <c r="E9943" s="79" t="str">
        <f>VLOOKUP(G9943,[1]Macrodata_CCF!$A$3:$B$55,2,FALSE)</f>
        <v>#ERROR!</v>
      </c>
      <c r="F9943" s="78">
        <v>0.0</v>
      </c>
      <c r="G9943" s="80">
        <v>50.0</v>
      </c>
      <c r="H9943" s="81">
        <v>60005.0</v>
      </c>
      <c r="I9943" s="81">
        <v>260000.0</v>
      </c>
      <c r="J9943" s="81">
        <v>0.0</v>
      </c>
      <c r="K9943" s="81">
        <v>416000.0</v>
      </c>
      <c r="L9943" s="82">
        <v>-0.3000325008125203</v>
      </c>
      <c r="N9943" s="83">
        <f t="shared" si="1"/>
        <v>-0.3000325008</v>
      </c>
      <c r="O9943" s="83">
        <f t="shared" si="2"/>
        <v>0</v>
      </c>
      <c r="Q9943" s="83">
        <f t="shared" si="3"/>
        <v>0.7692115385</v>
      </c>
      <c r="R9943" s="83">
        <f t="shared" si="4"/>
        <v>-0.3000325008</v>
      </c>
      <c r="S9943" s="83" t="b">
        <f t="shared" si="5"/>
        <v>0</v>
      </c>
      <c r="T9943" s="72"/>
      <c r="U9943" s="72"/>
      <c r="V9943" s="72"/>
      <c r="W9943" s="72"/>
      <c r="X9943" s="72"/>
      <c r="Y9943" s="72"/>
      <c r="Z9943" s="72"/>
      <c r="AA9943" s="72"/>
      <c r="AB9943" s="72"/>
      <c r="AC9943" s="72"/>
      <c r="AD9943" s="72"/>
      <c r="AE9943" s="72"/>
      <c r="AF9943" s="72"/>
      <c r="AG9943" s="72"/>
      <c r="AH9943" s="72"/>
      <c r="AI9943" s="72"/>
      <c r="AJ9943" s="72"/>
      <c r="AK9943" s="72"/>
    </row>
    <row r="9944" ht="14.25" customHeight="1">
      <c r="A9944" s="78">
        <v>9941.0</v>
      </c>
      <c r="C9944" s="78" t="str">
        <f>VLOOKUP(G9944,[1]Macrodata_CCF!$A$3:$D$55,4,FALSE)</f>
        <v>#ERROR!</v>
      </c>
      <c r="E9944" s="79" t="str">
        <f>VLOOKUP(G9944,[1]Macrodata_CCF!$A$3:$B$55,2,FALSE)</f>
        <v>#ERROR!</v>
      </c>
      <c r="F9944" s="78">
        <v>0.0</v>
      </c>
      <c r="G9944" s="80">
        <v>25.0</v>
      </c>
      <c r="H9944" s="81">
        <v>231200.0</v>
      </c>
      <c r="I9944" s="81">
        <v>460000.0</v>
      </c>
      <c r="J9944" s="81">
        <v>274670.0</v>
      </c>
      <c r="K9944" s="81">
        <v>460000.0</v>
      </c>
      <c r="L9944" s="82">
        <v>0.1899912587412587</v>
      </c>
      <c r="N9944" s="83">
        <f t="shared" si="1"/>
        <v>0.1899912587</v>
      </c>
      <c r="O9944" s="83">
        <f t="shared" si="2"/>
        <v>0.1899912587</v>
      </c>
      <c r="Q9944" s="83">
        <f t="shared" si="3"/>
        <v>0.4973913043</v>
      </c>
      <c r="R9944" s="83">
        <f t="shared" si="4"/>
        <v>0.1899912587</v>
      </c>
      <c r="S9944" s="83" t="b">
        <f t="shared" si="5"/>
        <v>0</v>
      </c>
      <c r="T9944" s="72"/>
      <c r="U9944" s="72"/>
      <c r="V9944" s="72"/>
      <c r="W9944" s="72"/>
      <c r="X9944" s="72"/>
      <c r="Y9944" s="72"/>
      <c r="Z9944" s="72"/>
      <c r="AA9944" s="72"/>
      <c r="AB9944" s="72"/>
      <c r="AC9944" s="72"/>
      <c r="AD9944" s="72"/>
      <c r="AE9944" s="72"/>
      <c r="AF9944" s="72"/>
      <c r="AG9944" s="72"/>
      <c r="AH9944" s="72"/>
      <c r="AI9944" s="72"/>
      <c r="AJ9944" s="72"/>
      <c r="AK9944" s="72"/>
    </row>
    <row r="9945" ht="14.25" customHeight="1">
      <c r="A9945" s="78">
        <v>9942.0</v>
      </c>
      <c r="C9945" s="78" t="str">
        <f>VLOOKUP(G9945,[1]Macrodata_CCF!$A$3:$D$55,4,FALSE)</f>
        <v>#ERROR!</v>
      </c>
      <c r="E9945" s="79" t="str">
        <f>VLOOKUP(G9945,[1]Macrodata_CCF!$A$3:$B$55,2,FALSE)</f>
        <v>#ERROR!</v>
      </c>
      <c r="F9945" s="78">
        <v>1.0</v>
      </c>
      <c r="G9945" s="80">
        <v>5.0</v>
      </c>
      <c r="H9945" s="81">
        <v>39605.0</v>
      </c>
      <c r="I9945" s="81">
        <v>420000.0</v>
      </c>
      <c r="J9945" s="81">
        <v>203175.0</v>
      </c>
      <c r="K9945" s="81">
        <v>630000.0</v>
      </c>
      <c r="L9945" s="82">
        <v>0.4300003943269496</v>
      </c>
      <c r="N9945" s="83">
        <f t="shared" si="1"/>
        <v>0.4300003943</v>
      </c>
      <c r="O9945" s="83">
        <f t="shared" si="2"/>
        <v>0.4300003943</v>
      </c>
      <c r="Q9945" s="83">
        <f t="shared" si="3"/>
        <v>0.905702381</v>
      </c>
      <c r="R9945" s="83">
        <f t="shared" si="4"/>
        <v>0.4300003943</v>
      </c>
      <c r="S9945" s="83" t="b">
        <f t="shared" si="5"/>
        <v>0</v>
      </c>
      <c r="T9945" s="72"/>
      <c r="U9945" s="72"/>
      <c r="V9945" s="72"/>
      <c r="W9945" s="72"/>
      <c r="X9945" s="72"/>
      <c r="Y9945" s="72"/>
      <c r="Z9945" s="72"/>
      <c r="AA9945" s="72"/>
      <c r="AB9945" s="72"/>
      <c r="AC9945" s="72"/>
      <c r="AD9945" s="72"/>
      <c r="AE9945" s="72"/>
      <c r="AF9945" s="72"/>
      <c r="AG9945" s="72"/>
      <c r="AH9945" s="72"/>
      <c r="AI9945" s="72"/>
      <c r="AJ9945" s="72"/>
      <c r="AK9945" s="72"/>
    </row>
    <row r="9946" ht="14.25" customHeight="1">
      <c r="A9946" s="78">
        <v>9943.0</v>
      </c>
      <c r="C9946" s="78" t="str">
        <f>VLOOKUP(G9946,[1]Macrodata_CCF!$A$3:$D$55,4,FALSE)</f>
        <v>#ERROR!</v>
      </c>
      <c r="E9946" s="79" t="str">
        <f>VLOOKUP(G9946,[1]Macrodata_CCF!$A$3:$B$55,2,FALSE)</f>
        <v>#ERROR!</v>
      </c>
      <c r="F9946" s="78">
        <v>0.0</v>
      </c>
      <c r="G9946" s="80">
        <v>13.0</v>
      </c>
      <c r="H9946" s="81">
        <v>432350.0</v>
      </c>
      <c r="I9946" s="81">
        <v>500000.0</v>
      </c>
      <c r="J9946" s="81">
        <v>442500.0</v>
      </c>
      <c r="K9946" s="81">
        <v>500000.0</v>
      </c>
      <c r="L9946" s="82">
        <v>0.1500369549150037</v>
      </c>
      <c r="N9946" s="83">
        <f t="shared" si="1"/>
        <v>0.1500369549</v>
      </c>
      <c r="O9946" s="83">
        <f t="shared" si="2"/>
        <v>0.1500369549</v>
      </c>
      <c r="Q9946" s="83">
        <f t="shared" si="3"/>
        <v>0.1353</v>
      </c>
      <c r="R9946" s="83">
        <f t="shared" si="4"/>
        <v>0.1500369549</v>
      </c>
      <c r="S9946" s="83" t="b">
        <f t="shared" si="5"/>
        <v>0</v>
      </c>
      <c r="T9946" s="72"/>
      <c r="U9946" s="72"/>
      <c r="V9946" s="72"/>
      <c r="W9946" s="72"/>
      <c r="X9946" s="72"/>
      <c r="Y9946" s="72"/>
      <c r="Z9946" s="72"/>
      <c r="AA9946" s="72"/>
      <c r="AB9946" s="72"/>
      <c r="AC9946" s="72"/>
      <c r="AD9946" s="72"/>
      <c r="AE9946" s="72"/>
      <c r="AF9946" s="72"/>
      <c r="AG9946" s="72"/>
      <c r="AH9946" s="72"/>
      <c r="AI9946" s="72"/>
      <c r="AJ9946" s="72"/>
      <c r="AK9946" s="72"/>
    </row>
    <row r="9947" ht="14.25" customHeight="1">
      <c r="A9947" s="78">
        <v>9944.0</v>
      </c>
      <c r="C9947" s="78" t="str">
        <f>VLOOKUP(G9947,[1]Macrodata_CCF!$A$3:$D$55,4,FALSE)</f>
        <v>#ERROR!</v>
      </c>
      <c r="E9947" s="79" t="str">
        <f>VLOOKUP(G9947,[1]Macrodata_CCF!$A$3:$B$55,2,FALSE)</f>
        <v>#ERROR!</v>
      </c>
      <c r="F9947" s="78">
        <v>0.0</v>
      </c>
      <c r="G9947" s="80">
        <v>52.0</v>
      </c>
      <c r="H9947" s="81">
        <v>64650.0</v>
      </c>
      <c r="I9947" s="81">
        <v>650000.0</v>
      </c>
      <c r="J9947" s="81">
        <v>129040.0</v>
      </c>
      <c r="K9947" s="81">
        <v>650000.0</v>
      </c>
      <c r="L9947" s="82">
        <v>0.1100025625694029</v>
      </c>
      <c r="N9947" s="83">
        <f t="shared" si="1"/>
        <v>0.1100025626</v>
      </c>
      <c r="O9947" s="83">
        <f t="shared" si="2"/>
        <v>0.1100025626</v>
      </c>
      <c r="Q9947" s="83">
        <f t="shared" si="3"/>
        <v>0.9005384615</v>
      </c>
      <c r="R9947" s="83">
        <f t="shared" si="4"/>
        <v>0.1100025626</v>
      </c>
      <c r="S9947" s="83" t="b">
        <f t="shared" si="5"/>
        <v>0</v>
      </c>
      <c r="T9947" s="72"/>
      <c r="U9947" s="72"/>
      <c r="V9947" s="72"/>
      <c r="W9947" s="72"/>
      <c r="X9947" s="72"/>
      <c r="Y9947" s="72"/>
      <c r="Z9947" s="72"/>
      <c r="AA9947" s="72"/>
      <c r="AB9947" s="72"/>
      <c r="AC9947" s="72"/>
      <c r="AD9947" s="72"/>
      <c r="AE9947" s="72"/>
      <c r="AF9947" s="72"/>
      <c r="AG9947" s="72"/>
      <c r="AH9947" s="72"/>
      <c r="AI9947" s="72"/>
      <c r="AJ9947" s="72"/>
      <c r="AK9947" s="72"/>
    </row>
    <row r="9948" ht="14.25" customHeight="1">
      <c r="A9948" s="78">
        <v>9945.0</v>
      </c>
      <c r="C9948" s="78" t="str">
        <f>VLOOKUP(G9948,[1]Macrodata_CCF!$A$3:$D$55,4,FALSE)</f>
        <v>#ERROR!</v>
      </c>
      <c r="E9948" s="79" t="str">
        <f>VLOOKUP(G9948,[1]Macrodata_CCF!$A$3:$B$55,2,FALSE)</f>
        <v>#ERROR!</v>
      </c>
      <c r="F9948" s="78">
        <v>0.0</v>
      </c>
      <c r="G9948" s="80">
        <v>29.0</v>
      </c>
      <c r="H9948" s="81">
        <v>784730.0</v>
      </c>
      <c r="I9948" s="81">
        <v>770000.0</v>
      </c>
      <c r="J9948" s="81">
        <v>782375.0</v>
      </c>
      <c r="K9948" s="81">
        <v>770000.0</v>
      </c>
      <c r="L9948" s="82">
        <v>0.159877800407332</v>
      </c>
      <c r="N9948" s="83">
        <f t="shared" si="1"/>
        <v>0.1598778004</v>
      </c>
      <c r="O9948" s="83">
        <f t="shared" si="2"/>
        <v>0.1598778004</v>
      </c>
      <c r="Q9948" s="83">
        <f t="shared" si="3"/>
        <v>-0.01912987013</v>
      </c>
      <c r="R9948" s="83">
        <f t="shared" si="4"/>
        <v>-0.003058441558</v>
      </c>
      <c r="S9948" s="83" t="b">
        <f t="shared" si="5"/>
        <v>0</v>
      </c>
      <c r="T9948" s="72"/>
      <c r="U9948" s="72"/>
      <c r="V9948" s="72"/>
      <c r="W9948" s="72"/>
      <c r="X9948" s="72"/>
      <c r="Y9948" s="72"/>
      <c r="Z9948" s="72"/>
      <c r="AA9948" s="72"/>
      <c r="AB9948" s="72"/>
      <c r="AC9948" s="72"/>
      <c r="AD9948" s="72"/>
      <c r="AE9948" s="72"/>
      <c r="AF9948" s="72"/>
      <c r="AG9948" s="72"/>
      <c r="AH9948" s="72"/>
      <c r="AI9948" s="72"/>
      <c r="AJ9948" s="72"/>
      <c r="AK9948" s="72"/>
    </row>
    <row r="9949" ht="14.25" customHeight="1">
      <c r="A9949" s="78">
        <v>9946.0</v>
      </c>
      <c r="C9949" s="78" t="str">
        <f>VLOOKUP(G9949,[1]Macrodata_CCF!$A$3:$D$55,4,FALSE)</f>
        <v>#ERROR!</v>
      </c>
      <c r="E9949" s="79" t="str">
        <f>VLOOKUP(G9949,[1]Macrodata_CCF!$A$3:$B$55,2,FALSE)</f>
        <v>#ERROR!</v>
      </c>
      <c r="F9949" s="78">
        <v>0.0</v>
      </c>
      <c r="G9949" s="80">
        <v>35.0</v>
      </c>
      <c r="H9949" s="81">
        <v>152130.0</v>
      </c>
      <c r="I9949" s="81">
        <v>210000.0</v>
      </c>
      <c r="J9949" s="81">
        <v>158495.0</v>
      </c>
      <c r="K9949" s="81">
        <v>315000.0</v>
      </c>
      <c r="L9949" s="82">
        <v>0.1099879039225851</v>
      </c>
      <c r="N9949" s="83">
        <f t="shared" si="1"/>
        <v>0.1099879039</v>
      </c>
      <c r="O9949" s="83">
        <f t="shared" si="2"/>
        <v>0.1099879039</v>
      </c>
      <c r="Q9949" s="83">
        <f t="shared" si="3"/>
        <v>0.2755714286</v>
      </c>
      <c r="R9949" s="83">
        <f t="shared" si="4"/>
        <v>0.1099879039</v>
      </c>
      <c r="S9949" s="83" t="b">
        <f t="shared" si="5"/>
        <v>0</v>
      </c>
      <c r="T9949" s="72"/>
      <c r="U9949" s="72"/>
      <c r="V9949" s="72"/>
      <c r="W9949" s="72"/>
      <c r="X9949" s="72"/>
      <c r="Y9949" s="72"/>
      <c r="Z9949" s="72"/>
      <c r="AA9949" s="72"/>
      <c r="AB9949" s="72"/>
      <c r="AC9949" s="72"/>
      <c r="AD9949" s="72"/>
      <c r="AE9949" s="72"/>
      <c r="AF9949" s="72"/>
      <c r="AG9949" s="72"/>
      <c r="AH9949" s="72"/>
      <c r="AI9949" s="72"/>
      <c r="AJ9949" s="72"/>
      <c r="AK9949" s="72"/>
    </row>
    <row r="9950" ht="14.25" customHeight="1">
      <c r="A9950" s="78">
        <v>9947.0</v>
      </c>
      <c r="C9950" s="78" t="str">
        <f>VLOOKUP(G9950,[1]Macrodata_CCF!$A$3:$D$55,4,FALSE)</f>
        <v>#ERROR!</v>
      </c>
      <c r="E9950" s="79" t="str">
        <f>VLOOKUP(G9950,[1]Macrodata_CCF!$A$3:$B$55,2,FALSE)</f>
        <v>#ERROR!</v>
      </c>
      <c r="F9950" s="78">
        <v>0.0</v>
      </c>
      <c r="G9950" s="80">
        <v>14.0</v>
      </c>
      <c r="H9950" s="81">
        <v>90105.0</v>
      </c>
      <c r="I9950" s="81">
        <v>240000.0</v>
      </c>
      <c r="J9950" s="81">
        <v>114090.0</v>
      </c>
      <c r="K9950" s="81">
        <v>240000.0</v>
      </c>
      <c r="L9950" s="82">
        <v>0.1600120084058841</v>
      </c>
      <c r="N9950" s="83">
        <f t="shared" si="1"/>
        <v>0.1600120084</v>
      </c>
      <c r="O9950" s="83">
        <f t="shared" si="2"/>
        <v>0.1600120084</v>
      </c>
      <c r="Q9950" s="83">
        <f t="shared" si="3"/>
        <v>0.6245625</v>
      </c>
      <c r="R9950" s="83">
        <f t="shared" si="4"/>
        <v>0.1600120084</v>
      </c>
      <c r="S9950" s="83" t="b">
        <f t="shared" si="5"/>
        <v>0</v>
      </c>
      <c r="T9950" s="72"/>
      <c r="U9950" s="72"/>
      <c r="V9950" s="72"/>
      <c r="W9950" s="72"/>
      <c r="X9950" s="72"/>
      <c r="Y9950" s="72"/>
      <c r="Z9950" s="72"/>
      <c r="AA9950" s="72"/>
      <c r="AB9950" s="72"/>
      <c r="AC9950" s="72"/>
      <c r="AD9950" s="72"/>
      <c r="AE9950" s="72"/>
      <c r="AF9950" s="72"/>
      <c r="AG9950" s="72"/>
      <c r="AH9950" s="72"/>
      <c r="AI9950" s="72"/>
      <c r="AJ9950" s="72"/>
      <c r="AK9950" s="72"/>
    </row>
    <row r="9951" ht="14.25" customHeight="1">
      <c r="A9951" s="78">
        <v>9948.0</v>
      </c>
      <c r="C9951" s="78" t="str">
        <f>VLOOKUP(G9951,[1]Macrodata_CCF!$A$3:$D$55,4,FALSE)</f>
        <v>#ERROR!</v>
      </c>
      <c r="E9951" s="79" t="str">
        <f>VLOOKUP(G9951,[1]Macrodata_CCF!$A$3:$B$55,2,FALSE)</f>
        <v>#ERROR!</v>
      </c>
      <c r="F9951" s="78">
        <v>0.0</v>
      </c>
      <c r="G9951" s="80">
        <v>28.0</v>
      </c>
      <c r="H9951" s="81">
        <v>311625.0</v>
      </c>
      <c r="I9951" s="81">
        <v>510000.0</v>
      </c>
      <c r="J9951" s="81">
        <v>351300.0</v>
      </c>
      <c r="K9951" s="81">
        <v>510000.0</v>
      </c>
      <c r="L9951" s="82">
        <v>0.2</v>
      </c>
      <c r="N9951" s="83">
        <f t="shared" si="1"/>
        <v>0.2</v>
      </c>
      <c r="O9951" s="83">
        <f t="shared" si="2"/>
        <v>0.2</v>
      </c>
      <c r="Q9951" s="83">
        <f t="shared" si="3"/>
        <v>0.3889705882</v>
      </c>
      <c r="R9951" s="83">
        <f t="shared" si="4"/>
        <v>0.2</v>
      </c>
      <c r="S9951" s="83" t="b">
        <f t="shared" si="5"/>
        <v>0</v>
      </c>
      <c r="T9951" s="72"/>
      <c r="U9951" s="72"/>
      <c r="V9951" s="72"/>
      <c r="W9951" s="72"/>
      <c r="X9951" s="72"/>
      <c r="Y9951" s="72"/>
      <c r="Z9951" s="72"/>
      <c r="AA9951" s="72"/>
      <c r="AB9951" s="72"/>
      <c r="AC9951" s="72"/>
      <c r="AD9951" s="72"/>
      <c r="AE9951" s="72"/>
      <c r="AF9951" s="72"/>
      <c r="AG9951" s="72"/>
      <c r="AH9951" s="72"/>
      <c r="AI9951" s="72"/>
      <c r="AJ9951" s="72"/>
      <c r="AK9951" s="72"/>
    </row>
    <row r="9952" ht="14.25" customHeight="1">
      <c r="A9952" s="78">
        <v>9949.0</v>
      </c>
      <c r="C9952" s="78" t="str">
        <f>VLOOKUP(G9952,[1]Macrodata_CCF!$A$3:$D$55,4,FALSE)</f>
        <v>#ERROR!</v>
      </c>
      <c r="E9952" s="79" t="str">
        <f>VLOOKUP(G9952,[1]Macrodata_CCF!$A$3:$B$55,2,FALSE)</f>
        <v>#ERROR!</v>
      </c>
      <c r="F9952" s="78">
        <v>0.0</v>
      </c>
      <c r="G9952" s="80">
        <v>11.0</v>
      </c>
      <c r="H9952" s="81">
        <v>558090.0</v>
      </c>
      <c r="I9952" s="81">
        <v>620000.0</v>
      </c>
      <c r="J9952" s="81">
        <v>570470.0</v>
      </c>
      <c r="K9952" s="81">
        <v>620000.0</v>
      </c>
      <c r="L9952" s="82">
        <v>0.1999676950411888</v>
      </c>
      <c r="N9952" s="83">
        <f t="shared" si="1"/>
        <v>0.199967695</v>
      </c>
      <c r="O9952" s="83">
        <f t="shared" si="2"/>
        <v>0.199967695</v>
      </c>
      <c r="Q9952" s="83">
        <f t="shared" si="3"/>
        <v>0.09985483871</v>
      </c>
      <c r="R9952" s="83">
        <f t="shared" si="4"/>
        <v>0.01996774194</v>
      </c>
      <c r="S9952" s="83" t="b">
        <f t="shared" si="5"/>
        <v>0</v>
      </c>
      <c r="T9952" s="72"/>
      <c r="U9952" s="72"/>
      <c r="V9952" s="72"/>
      <c r="W9952" s="72"/>
      <c r="X9952" s="72"/>
      <c r="Y9952" s="72"/>
      <c r="Z9952" s="72"/>
      <c r="AA9952" s="72"/>
      <c r="AB9952" s="72"/>
      <c r="AC9952" s="72"/>
      <c r="AD9952" s="72"/>
      <c r="AE9952" s="72"/>
      <c r="AF9952" s="72"/>
      <c r="AG9952" s="72"/>
      <c r="AH9952" s="72"/>
      <c r="AI9952" s="72"/>
      <c r="AJ9952" s="72"/>
      <c r="AK9952" s="72"/>
    </row>
    <row r="9953" ht="14.25" customHeight="1">
      <c r="A9953" s="78">
        <v>9950.0</v>
      </c>
      <c r="C9953" s="78" t="str">
        <f>VLOOKUP(G9953,[1]Macrodata_CCF!$A$3:$D$55,4,FALSE)</f>
        <v>#ERROR!</v>
      </c>
      <c r="E9953" s="79" t="str">
        <f>VLOOKUP(G9953,[1]Macrodata_CCF!$A$3:$B$55,2,FALSE)</f>
        <v>#ERROR!</v>
      </c>
      <c r="F9953" s="78">
        <v>0.0</v>
      </c>
      <c r="G9953" s="80">
        <v>18.0</v>
      </c>
      <c r="H9953" s="81">
        <v>437610.0</v>
      </c>
      <c r="I9953" s="81">
        <v>670000.0</v>
      </c>
      <c r="J9953" s="81">
        <v>474790.0</v>
      </c>
      <c r="K9953" s="81">
        <v>670000.0</v>
      </c>
      <c r="L9953" s="82">
        <v>0.1599896725332415</v>
      </c>
      <c r="N9953" s="83">
        <f t="shared" si="1"/>
        <v>0.1599896725</v>
      </c>
      <c r="O9953" s="83">
        <f t="shared" si="2"/>
        <v>0.1599896725</v>
      </c>
      <c r="Q9953" s="83">
        <f t="shared" si="3"/>
        <v>0.3468507463</v>
      </c>
      <c r="R9953" s="83">
        <f t="shared" si="4"/>
        <v>0.1599896725</v>
      </c>
      <c r="S9953" s="83" t="b">
        <f t="shared" si="5"/>
        <v>0</v>
      </c>
      <c r="T9953" s="72"/>
      <c r="U9953" s="72"/>
      <c r="V9953" s="72"/>
      <c r="W9953" s="72"/>
      <c r="X9953" s="72"/>
      <c r="Y9953" s="72"/>
      <c r="Z9953" s="72"/>
      <c r="AA9953" s="72"/>
      <c r="AB9953" s="72"/>
      <c r="AC9953" s="72"/>
      <c r="AD9953" s="72"/>
      <c r="AE9953" s="72"/>
      <c r="AF9953" s="72"/>
      <c r="AG9953" s="72"/>
      <c r="AH9953" s="72"/>
      <c r="AI9953" s="72"/>
      <c r="AJ9953" s="72"/>
      <c r="AK9953" s="72"/>
    </row>
    <row r="9954" ht="14.25" customHeight="1">
      <c r="A9954" s="78">
        <v>9951.0</v>
      </c>
      <c r="C9954" s="78" t="str">
        <f>VLOOKUP(G9954,[1]Macrodata_CCF!$A$3:$D$55,4,FALSE)</f>
        <v>#ERROR!</v>
      </c>
      <c r="E9954" s="79" t="str">
        <f>VLOOKUP(G9954,[1]Macrodata_CCF!$A$3:$B$55,2,FALSE)</f>
        <v>#ERROR!</v>
      </c>
      <c r="F9954" s="78">
        <v>0.0</v>
      </c>
      <c r="G9954" s="80">
        <v>21.0</v>
      </c>
      <c r="H9954" s="81">
        <v>610110.0</v>
      </c>
      <c r="I9954" s="81">
        <v>930000.0</v>
      </c>
      <c r="J9954" s="81">
        <v>658095.0</v>
      </c>
      <c r="K9954" s="81">
        <v>930000.0</v>
      </c>
      <c r="L9954" s="82">
        <v>0.1500046891118822</v>
      </c>
      <c r="N9954" s="83">
        <f t="shared" si="1"/>
        <v>0.1500046891</v>
      </c>
      <c r="O9954" s="83">
        <f t="shared" si="2"/>
        <v>0.1500046891</v>
      </c>
      <c r="Q9954" s="83">
        <f t="shared" si="3"/>
        <v>0.3439677419</v>
      </c>
      <c r="R9954" s="83">
        <f t="shared" si="4"/>
        <v>0.1500046891</v>
      </c>
      <c r="S9954" s="83" t="b">
        <f t="shared" si="5"/>
        <v>0</v>
      </c>
      <c r="T9954" s="72"/>
      <c r="U9954" s="72"/>
      <c r="V9954" s="72"/>
      <c r="W9954" s="72"/>
      <c r="X9954" s="72"/>
      <c r="Y9954" s="72"/>
      <c r="Z9954" s="72"/>
      <c r="AA9954" s="72"/>
      <c r="AB9954" s="72"/>
      <c r="AC9954" s="72"/>
      <c r="AD9954" s="72"/>
      <c r="AE9954" s="72"/>
      <c r="AF9954" s="72"/>
      <c r="AG9954" s="72"/>
      <c r="AH9954" s="72"/>
      <c r="AI9954" s="72"/>
      <c r="AJ9954" s="72"/>
      <c r="AK9954" s="72"/>
    </row>
    <row r="9955" ht="14.25" customHeight="1">
      <c r="A9955" s="78">
        <v>9952.0</v>
      </c>
      <c r="C9955" s="78" t="str">
        <f>VLOOKUP(G9955,[1]Macrodata_CCF!$A$3:$D$55,4,FALSE)</f>
        <v>#ERROR!</v>
      </c>
      <c r="E9955" s="79" t="str">
        <f>VLOOKUP(G9955,[1]Macrodata_CCF!$A$3:$B$55,2,FALSE)</f>
        <v>#ERROR!</v>
      </c>
      <c r="F9955" s="78">
        <v>0.0</v>
      </c>
      <c r="G9955" s="80">
        <v>18.0</v>
      </c>
      <c r="H9955" s="81">
        <v>254665.0</v>
      </c>
      <c r="I9955" s="81">
        <v>280000.0</v>
      </c>
      <c r="J9955" s="81">
        <v>258210.0</v>
      </c>
      <c r="K9955" s="81">
        <v>280000.0</v>
      </c>
      <c r="L9955" s="82">
        <v>0.1399250049338859</v>
      </c>
      <c r="N9955" s="83">
        <f t="shared" si="1"/>
        <v>0.1399250049</v>
      </c>
      <c r="O9955" s="83">
        <f t="shared" si="2"/>
        <v>0.1399250049</v>
      </c>
      <c r="Q9955" s="83">
        <f t="shared" si="3"/>
        <v>0.09048214286</v>
      </c>
      <c r="R9955" s="83">
        <f t="shared" si="4"/>
        <v>0.01266071429</v>
      </c>
      <c r="S9955" s="83" t="b">
        <f t="shared" si="5"/>
        <v>0</v>
      </c>
      <c r="T9955" s="72"/>
      <c r="U9955" s="72"/>
      <c r="V9955" s="72"/>
      <c r="W9955" s="72"/>
      <c r="X9955" s="72"/>
      <c r="Y9955" s="72"/>
      <c r="Z9955" s="72"/>
      <c r="AA9955" s="72"/>
      <c r="AB9955" s="72"/>
      <c r="AC9955" s="72"/>
      <c r="AD9955" s="72"/>
      <c r="AE9955" s="72"/>
      <c r="AF9955" s="72"/>
      <c r="AG9955" s="72"/>
      <c r="AH9955" s="72"/>
      <c r="AI9955" s="72"/>
      <c r="AJ9955" s="72"/>
      <c r="AK9955" s="72"/>
    </row>
    <row r="9956" ht="14.25" customHeight="1">
      <c r="A9956" s="78">
        <v>9953.0</v>
      </c>
      <c r="C9956" s="78" t="str">
        <f>VLOOKUP(G9956,[1]Macrodata_CCF!$A$3:$D$55,4,FALSE)</f>
        <v>#ERROR!</v>
      </c>
      <c r="E9956" s="79" t="str">
        <f>VLOOKUP(G9956,[1]Macrodata_CCF!$A$3:$B$55,2,FALSE)</f>
        <v>#ERROR!</v>
      </c>
      <c r="F9956" s="78">
        <v>0.0</v>
      </c>
      <c r="G9956" s="80">
        <v>44.0</v>
      </c>
      <c r="H9956" s="81">
        <v>26575.0</v>
      </c>
      <c r="I9956" s="81">
        <v>600000.0</v>
      </c>
      <c r="J9956" s="81">
        <v>112590.0</v>
      </c>
      <c r="K9956" s="81">
        <v>600000.0</v>
      </c>
      <c r="L9956" s="82">
        <v>0.1500021798840302</v>
      </c>
      <c r="N9956" s="83">
        <f t="shared" si="1"/>
        <v>0.1500021799</v>
      </c>
      <c r="O9956" s="83">
        <f t="shared" si="2"/>
        <v>0.1500021799</v>
      </c>
      <c r="Q9956" s="83">
        <f t="shared" si="3"/>
        <v>0.9557083333</v>
      </c>
      <c r="R9956" s="83">
        <f t="shared" si="4"/>
        <v>0.1500021799</v>
      </c>
      <c r="S9956" s="83" t="b">
        <f t="shared" si="5"/>
        <v>0</v>
      </c>
      <c r="T9956" s="72"/>
      <c r="U9956" s="72"/>
      <c r="V9956" s="72"/>
      <c r="W9956" s="72"/>
      <c r="X9956" s="72"/>
      <c r="Y9956" s="72"/>
      <c r="Z9956" s="72"/>
      <c r="AA9956" s="72"/>
      <c r="AB9956" s="72"/>
      <c r="AC9956" s="72"/>
      <c r="AD9956" s="72"/>
      <c r="AE9956" s="72"/>
      <c r="AF9956" s="72"/>
      <c r="AG9956" s="72"/>
      <c r="AH9956" s="72"/>
      <c r="AI9956" s="72"/>
      <c r="AJ9956" s="72"/>
      <c r="AK9956" s="72"/>
    </row>
    <row r="9957" ht="14.25" customHeight="1">
      <c r="A9957" s="78">
        <v>9954.0</v>
      </c>
      <c r="C9957" s="78" t="str">
        <f>VLOOKUP(G9957,[1]Macrodata_CCF!$A$3:$D$55,4,FALSE)</f>
        <v>#ERROR!</v>
      </c>
      <c r="E9957" s="79" t="str">
        <f>VLOOKUP(G9957,[1]Macrodata_CCF!$A$3:$B$55,2,FALSE)</f>
        <v>#ERROR!</v>
      </c>
      <c r="F9957" s="78">
        <v>0.0</v>
      </c>
      <c r="G9957" s="80">
        <v>39.0</v>
      </c>
      <c r="H9957" s="81">
        <v>277035.0</v>
      </c>
      <c r="I9957" s="81">
        <v>470000.0</v>
      </c>
      <c r="J9957" s="81">
        <v>479400.0</v>
      </c>
      <c r="K9957" s="81">
        <v>470000.0</v>
      </c>
      <c r="L9957" s="82">
        <v>1.048713497266344</v>
      </c>
      <c r="N9957" s="83">
        <f t="shared" si="1"/>
        <v>1.048713497</v>
      </c>
      <c r="O9957" s="83">
        <f t="shared" si="2"/>
        <v>1</v>
      </c>
      <c r="Q9957" s="83">
        <f t="shared" si="3"/>
        <v>0.4105638298</v>
      </c>
      <c r="R9957" s="83">
        <f t="shared" si="4"/>
        <v>1.048713497</v>
      </c>
      <c r="S9957" s="83" t="b">
        <f t="shared" si="5"/>
        <v>0</v>
      </c>
      <c r="T9957" s="72"/>
      <c r="U9957" s="72"/>
      <c r="V9957" s="72"/>
      <c r="W9957" s="72"/>
      <c r="X9957" s="72"/>
      <c r="Y9957" s="72"/>
      <c r="Z9957" s="72"/>
      <c r="AA9957" s="72"/>
      <c r="AB9957" s="72"/>
      <c r="AC9957" s="72"/>
      <c r="AD9957" s="72"/>
      <c r="AE9957" s="72"/>
      <c r="AF9957" s="72"/>
      <c r="AG9957" s="72"/>
      <c r="AH9957" s="72"/>
      <c r="AI9957" s="72"/>
      <c r="AJ9957" s="72"/>
      <c r="AK9957" s="72"/>
    </row>
    <row r="9958" ht="14.25" customHeight="1">
      <c r="A9958" s="78">
        <v>9955.0</v>
      </c>
      <c r="C9958" s="78" t="str">
        <f>VLOOKUP(G9958,[1]Macrodata_CCF!$A$3:$D$55,4,FALSE)</f>
        <v>#ERROR!</v>
      </c>
      <c r="E9958" s="79" t="str">
        <f>VLOOKUP(G9958,[1]Macrodata_CCF!$A$3:$B$55,2,FALSE)</f>
        <v>#ERROR!</v>
      </c>
      <c r="F9958" s="78">
        <v>0.0</v>
      </c>
      <c r="G9958" s="80">
        <v>48.0</v>
      </c>
      <c r="H9958" s="81">
        <v>0.0</v>
      </c>
      <c r="I9958" s="81">
        <v>290000.0</v>
      </c>
      <c r="J9958" s="81">
        <v>52200.0</v>
      </c>
      <c r="K9958" s="81">
        <v>290000.0</v>
      </c>
      <c r="L9958" s="82">
        <v>0.18</v>
      </c>
      <c r="N9958" s="83">
        <f t="shared" si="1"/>
        <v>0.18</v>
      </c>
      <c r="O9958" s="83">
        <f t="shared" si="2"/>
        <v>0.18</v>
      </c>
      <c r="Q9958" s="83">
        <f t="shared" si="3"/>
        <v>1</v>
      </c>
      <c r="R9958" s="83">
        <f t="shared" si="4"/>
        <v>0.18</v>
      </c>
      <c r="S9958" s="83" t="b">
        <f t="shared" si="5"/>
        <v>0</v>
      </c>
      <c r="T9958" s="72"/>
      <c r="U9958" s="72"/>
      <c r="V9958" s="72"/>
      <c r="W9958" s="72"/>
      <c r="X9958" s="72"/>
      <c r="Y9958" s="72"/>
      <c r="Z9958" s="72"/>
      <c r="AA9958" s="72"/>
      <c r="AB9958" s="72"/>
      <c r="AC9958" s="72"/>
      <c r="AD9958" s="72"/>
      <c r="AE9958" s="72"/>
      <c r="AF9958" s="72"/>
      <c r="AG9958" s="72"/>
      <c r="AH9958" s="72"/>
      <c r="AI9958" s="72"/>
      <c r="AJ9958" s="72"/>
      <c r="AK9958" s="72"/>
    </row>
    <row r="9959" ht="14.25" customHeight="1">
      <c r="A9959" s="78">
        <v>9956.0</v>
      </c>
      <c r="C9959" s="78" t="str">
        <f>VLOOKUP(G9959,[1]Macrodata_CCF!$A$3:$D$55,4,FALSE)</f>
        <v>#ERROR!</v>
      </c>
      <c r="E9959" s="79" t="str">
        <f>VLOOKUP(G9959,[1]Macrodata_CCF!$A$3:$B$55,2,FALSE)</f>
        <v>#ERROR!</v>
      </c>
      <c r="F9959" s="78">
        <v>1.0</v>
      </c>
      <c r="G9959" s="80">
        <v>17.0</v>
      </c>
      <c r="H9959" s="81">
        <v>405765.0</v>
      </c>
      <c r="I9959" s="81">
        <v>820000.0</v>
      </c>
      <c r="J9959" s="81">
        <v>633595.0</v>
      </c>
      <c r="K9959" s="81">
        <v>820000.0</v>
      </c>
      <c r="L9959" s="82">
        <v>0.5500018105664659</v>
      </c>
      <c r="N9959" s="83">
        <f t="shared" si="1"/>
        <v>0.5500018106</v>
      </c>
      <c r="O9959" s="83">
        <f t="shared" si="2"/>
        <v>0.5500018106</v>
      </c>
      <c r="Q9959" s="83">
        <f t="shared" si="3"/>
        <v>0.5051646341</v>
      </c>
      <c r="R9959" s="83">
        <f t="shared" si="4"/>
        <v>0.5500018106</v>
      </c>
      <c r="S9959" s="83" t="b">
        <f t="shared" si="5"/>
        <v>0</v>
      </c>
      <c r="T9959" s="72"/>
      <c r="U9959" s="72"/>
      <c r="V9959" s="72"/>
      <c r="W9959" s="72"/>
      <c r="X9959" s="72"/>
      <c r="Y9959" s="72"/>
      <c r="Z9959" s="72"/>
      <c r="AA9959" s="72"/>
      <c r="AB9959" s="72"/>
      <c r="AC9959" s="72"/>
      <c r="AD9959" s="72"/>
      <c r="AE9959" s="72"/>
      <c r="AF9959" s="72"/>
      <c r="AG9959" s="72"/>
      <c r="AH9959" s="72"/>
      <c r="AI9959" s="72"/>
      <c r="AJ9959" s="72"/>
      <c r="AK9959" s="72"/>
    </row>
    <row r="9960" ht="14.25" customHeight="1">
      <c r="A9960" s="78">
        <v>9957.0</v>
      </c>
      <c r="C9960" s="78" t="str">
        <f>VLOOKUP(G9960,[1]Macrodata_CCF!$A$3:$D$55,4,FALSE)</f>
        <v>#ERROR!</v>
      </c>
      <c r="E9960" s="79" t="str">
        <f>VLOOKUP(G9960,[1]Macrodata_CCF!$A$3:$B$55,2,FALSE)</f>
        <v>#ERROR!</v>
      </c>
      <c r="F9960" s="78">
        <v>0.0</v>
      </c>
      <c r="G9960" s="80">
        <v>13.0</v>
      </c>
      <c r="H9960" s="81">
        <v>768255.0</v>
      </c>
      <c r="I9960" s="81">
        <v>990000.0</v>
      </c>
      <c r="J9960" s="81">
        <v>805950.0</v>
      </c>
      <c r="K9960" s="81">
        <v>990000.0</v>
      </c>
      <c r="L9960" s="82">
        <v>0.1699925590204965</v>
      </c>
      <c r="N9960" s="83">
        <f t="shared" si="1"/>
        <v>0.169992559</v>
      </c>
      <c r="O9960" s="83">
        <f t="shared" si="2"/>
        <v>0.169992559</v>
      </c>
      <c r="Q9960" s="83">
        <f t="shared" si="3"/>
        <v>0.2239848485</v>
      </c>
      <c r="R9960" s="83">
        <f t="shared" si="4"/>
        <v>0.169992559</v>
      </c>
      <c r="S9960" s="83" t="b">
        <f t="shared" si="5"/>
        <v>0</v>
      </c>
      <c r="T9960" s="72"/>
      <c r="U9960" s="72"/>
      <c r="V9960" s="72"/>
      <c r="W9960" s="72"/>
      <c r="X9960" s="72"/>
      <c r="Y9960" s="72"/>
      <c r="Z9960" s="72"/>
      <c r="AA9960" s="72"/>
      <c r="AB9960" s="72"/>
      <c r="AC9960" s="72"/>
      <c r="AD9960" s="72"/>
      <c r="AE9960" s="72"/>
      <c r="AF9960" s="72"/>
      <c r="AG9960" s="72"/>
      <c r="AH9960" s="72"/>
      <c r="AI9960" s="72"/>
      <c r="AJ9960" s="72"/>
      <c r="AK9960" s="72"/>
    </row>
    <row r="9961" ht="14.25" customHeight="1">
      <c r="A9961" s="78">
        <v>9958.0</v>
      </c>
      <c r="C9961" s="78" t="str">
        <f>VLOOKUP(G9961,[1]Macrodata_CCF!$A$3:$D$55,4,FALSE)</f>
        <v>#ERROR!</v>
      </c>
      <c r="E9961" s="79" t="str">
        <f>VLOOKUP(G9961,[1]Macrodata_CCF!$A$3:$B$55,2,FALSE)</f>
        <v>#ERROR!</v>
      </c>
      <c r="F9961" s="78">
        <v>0.0</v>
      </c>
      <c r="G9961" s="80">
        <v>24.0</v>
      </c>
      <c r="H9961" s="81">
        <v>82650.0</v>
      </c>
      <c r="I9961" s="81">
        <v>90000.0</v>
      </c>
      <c r="J9961" s="81">
        <v>84045.0</v>
      </c>
      <c r="K9961" s="81">
        <v>90000.0</v>
      </c>
      <c r="L9961" s="82">
        <v>0.1897959183673469</v>
      </c>
      <c r="N9961" s="83">
        <f t="shared" si="1"/>
        <v>0.1897959184</v>
      </c>
      <c r="O9961" s="83">
        <f t="shared" si="2"/>
        <v>0.1897959184</v>
      </c>
      <c r="Q9961" s="83">
        <f t="shared" si="3"/>
        <v>0.08166666667</v>
      </c>
      <c r="R9961" s="83">
        <f t="shared" si="4"/>
        <v>0.0155</v>
      </c>
      <c r="S9961" s="83" t="b">
        <f t="shared" si="5"/>
        <v>0</v>
      </c>
      <c r="T9961" s="72"/>
      <c r="U9961" s="72"/>
      <c r="V9961" s="72"/>
      <c r="W9961" s="72"/>
      <c r="X9961" s="72"/>
      <c r="Y9961" s="72"/>
      <c r="Z9961" s="72"/>
      <c r="AA9961" s="72"/>
      <c r="AB9961" s="72"/>
      <c r="AC9961" s="72"/>
      <c r="AD9961" s="72"/>
      <c r="AE9961" s="72"/>
      <c r="AF9961" s="72"/>
      <c r="AG9961" s="72"/>
      <c r="AH9961" s="72"/>
      <c r="AI9961" s="72"/>
      <c r="AJ9961" s="72"/>
      <c r="AK9961" s="72"/>
    </row>
    <row r="9962" ht="14.25" customHeight="1">
      <c r="A9962" s="78">
        <v>9959.0</v>
      </c>
      <c r="C9962" s="78" t="str">
        <f>VLOOKUP(G9962,[1]Macrodata_CCF!$A$3:$D$55,4,FALSE)</f>
        <v>#ERROR!</v>
      </c>
      <c r="E9962" s="79" t="str">
        <f>VLOOKUP(G9962,[1]Macrodata_CCF!$A$3:$B$55,2,FALSE)</f>
        <v>#ERROR!</v>
      </c>
      <c r="F9962" s="78">
        <v>0.0</v>
      </c>
      <c r="G9962" s="80">
        <v>25.0</v>
      </c>
      <c r="H9962" s="81">
        <v>66765.0</v>
      </c>
      <c r="I9962" s="81">
        <v>710000.0</v>
      </c>
      <c r="J9962" s="81">
        <v>163250.0</v>
      </c>
      <c r="K9962" s="81">
        <v>710000.0</v>
      </c>
      <c r="L9962" s="82">
        <v>0.1499996113395571</v>
      </c>
      <c r="N9962" s="83">
        <f t="shared" si="1"/>
        <v>0.1499996113</v>
      </c>
      <c r="O9962" s="83">
        <f t="shared" si="2"/>
        <v>0.1499996113</v>
      </c>
      <c r="Q9962" s="83">
        <f t="shared" si="3"/>
        <v>0.9059647887</v>
      </c>
      <c r="R9962" s="83">
        <f t="shared" si="4"/>
        <v>0.1499996113</v>
      </c>
      <c r="S9962" s="83" t="b">
        <f t="shared" si="5"/>
        <v>0</v>
      </c>
      <c r="T9962" s="72"/>
      <c r="U9962" s="72"/>
      <c r="V9962" s="72"/>
      <c r="W9962" s="72"/>
      <c r="X9962" s="72"/>
      <c r="Y9962" s="72"/>
      <c r="Z9962" s="72"/>
      <c r="AA9962" s="72"/>
      <c r="AB9962" s="72"/>
      <c r="AC9962" s="72"/>
      <c r="AD9962" s="72"/>
      <c r="AE9962" s="72"/>
      <c r="AF9962" s="72"/>
      <c r="AG9962" s="72"/>
      <c r="AH9962" s="72"/>
      <c r="AI9962" s="72"/>
      <c r="AJ9962" s="72"/>
      <c r="AK9962" s="72"/>
    </row>
    <row r="9963" ht="14.25" customHeight="1">
      <c r="A9963" s="78">
        <v>9960.0</v>
      </c>
      <c r="C9963" s="78" t="str">
        <f>VLOOKUP(G9963,[1]Macrodata_CCF!$A$3:$D$55,4,FALSE)</f>
        <v>#ERROR!</v>
      </c>
      <c r="E9963" s="79" t="str">
        <f>VLOOKUP(G9963,[1]Macrodata_CCF!$A$3:$B$55,2,FALSE)</f>
        <v>#ERROR!</v>
      </c>
      <c r="F9963" s="78">
        <v>0.0</v>
      </c>
      <c r="G9963" s="80">
        <v>12.0</v>
      </c>
      <c r="H9963" s="81">
        <v>179955.0</v>
      </c>
      <c r="I9963" s="81">
        <v>260000.0</v>
      </c>
      <c r="J9963" s="81">
        <v>163145.0</v>
      </c>
      <c r="K9963" s="81">
        <v>260000.0</v>
      </c>
      <c r="L9963" s="82">
        <v>-0.2100068711349866</v>
      </c>
      <c r="N9963" s="83">
        <f t="shared" si="1"/>
        <v>-0.2100068711</v>
      </c>
      <c r="O9963" s="83">
        <f t="shared" si="2"/>
        <v>0</v>
      </c>
      <c r="Q9963" s="83">
        <f t="shared" si="3"/>
        <v>0.3078653846</v>
      </c>
      <c r="R9963" s="83">
        <f t="shared" si="4"/>
        <v>-0.2100068711</v>
      </c>
      <c r="S9963" s="83" t="b">
        <f t="shared" si="5"/>
        <v>0</v>
      </c>
      <c r="T9963" s="72"/>
      <c r="U9963" s="72"/>
      <c r="V9963" s="72"/>
      <c r="W9963" s="72"/>
      <c r="X9963" s="72"/>
      <c r="Y9963" s="72"/>
      <c r="Z9963" s="72"/>
      <c r="AA9963" s="72"/>
      <c r="AB9963" s="72"/>
      <c r="AC9963" s="72"/>
      <c r="AD9963" s="72"/>
      <c r="AE9963" s="72"/>
      <c r="AF9963" s="72"/>
      <c r="AG9963" s="72"/>
      <c r="AH9963" s="72"/>
      <c r="AI9963" s="72"/>
      <c r="AJ9963" s="72"/>
      <c r="AK9963" s="72"/>
    </row>
    <row r="9964" ht="14.25" customHeight="1">
      <c r="A9964" s="78">
        <v>9961.0</v>
      </c>
      <c r="C9964" s="78" t="str">
        <f>VLOOKUP(G9964,[1]Macrodata_CCF!$A$3:$D$55,4,FALSE)</f>
        <v>#ERROR!</v>
      </c>
      <c r="E9964" s="79" t="str">
        <f>VLOOKUP(G9964,[1]Macrodata_CCF!$A$3:$B$55,2,FALSE)</f>
        <v>#ERROR!</v>
      </c>
      <c r="F9964" s="78">
        <v>0.0</v>
      </c>
      <c r="G9964" s="80">
        <v>11.0</v>
      </c>
      <c r="H9964" s="81">
        <v>10175.0</v>
      </c>
      <c r="I9964" s="81">
        <v>180000.0</v>
      </c>
      <c r="J9964" s="81">
        <v>42440.0</v>
      </c>
      <c r="K9964" s="81">
        <v>180000.0</v>
      </c>
      <c r="L9964" s="82">
        <v>0.1899896952745473</v>
      </c>
      <c r="N9964" s="83">
        <f t="shared" si="1"/>
        <v>0.1899896953</v>
      </c>
      <c r="O9964" s="83">
        <f t="shared" si="2"/>
        <v>0.1899896953</v>
      </c>
      <c r="Q9964" s="83">
        <f t="shared" si="3"/>
        <v>0.9434722222</v>
      </c>
      <c r="R9964" s="83">
        <f t="shared" si="4"/>
        <v>0.1899896953</v>
      </c>
      <c r="S9964" s="83" t="b">
        <f t="shared" si="5"/>
        <v>0</v>
      </c>
      <c r="T9964" s="72"/>
      <c r="U9964" s="72"/>
      <c r="V9964" s="72"/>
      <c r="W9964" s="72"/>
      <c r="X9964" s="72"/>
      <c r="Y9964" s="72"/>
      <c r="Z9964" s="72"/>
      <c r="AA9964" s="72"/>
      <c r="AB9964" s="72"/>
      <c r="AC9964" s="72"/>
      <c r="AD9964" s="72"/>
      <c r="AE9964" s="72"/>
      <c r="AF9964" s="72"/>
      <c r="AG9964" s="72"/>
      <c r="AH9964" s="72"/>
      <c r="AI9964" s="72"/>
      <c r="AJ9964" s="72"/>
      <c r="AK9964" s="72"/>
    </row>
    <row r="9965" ht="14.25" customHeight="1">
      <c r="A9965" s="78">
        <v>9962.0</v>
      </c>
      <c r="C9965" s="78" t="str">
        <f>VLOOKUP(G9965,[1]Macrodata_CCF!$A$3:$D$55,4,FALSE)</f>
        <v>#ERROR!</v>
      </c>
      <c r="E9965" s="79" t="str">
        <f>VLOOKUP(G9965,[1]Macrodata_CCF!$A$3:$B$55,2,FALSE)</f>
        <v>#ERROR!</v>
      </c>
      <c r="F9965" s="78">
        <v>0.0</v>
      </c>
      <c r="G9965" s="80">
        <v>7.0</v>
      </c>
      <c r="H9965" s="81">
        <v>0.0</v>
      </c>
      <c r="I9965" s="81">
        <v>470000.0</v>
      </c>
      <c r="J9965" s="81">
        <v>126900.0</v>
      </c>
      <c r="K9965" s="81">
        <v>470000.0</v>
      </c>
      <c r="L9965" s="82">
        <v>0.27</v>
      </c>
      <c r="N9965" s="83">
        <f t="shared" si="1"/>
        <v>0.27</v>
      </c>
      <c r="O9965" s="83">
        <f t="shared" si="2"/>
        <v>0.27</v>
      </c>
      <c r="Q9965" s="83">
        <f t="shared" si="3"/>
        <v>1</v>
      </c>
      <c r="R9965" s="83">
        <f t="shared" si="4"/>
        <v>0.27</v>
      </c>
      <c r="S9965" s="83" t="b">
        <f t="shared" si="5"/>
        <v>0</v>
      </c>
      <c r="T9965" s="72"/>
      <c r="U9965" s="72"/>
      <c r="V9965" s="72"/>
      <c r="W9965" s="72"/>
      <c r="X9965" s="72"/>
      <c r="Y9965" s="72"/>
      <c r="Z9965" s="72"/>
      <c r="AA9965" s="72"/>
      <c r="AB9965" s="72"/>
      <c r="AC9965" s="72"/>
      <c r="AD9965" s="72"/>
      <c r="AE9965" s="72"/>
      <c r="AF9965" s="72"/>
      <c r="AG9965" s="72"/>
      <c r="AH9965" s="72"/>
      <c r="AI9965" s="72"/>
      <c r="AJ9965" s="72"/>
      <c r="AK9965" s="72"/>
    </row>
    <row r="9966" ht="14.25" customHeight="1">
      <c r="A9966" s="78">
        <v>9963.0</v>
      </c>
      <c r="C9966" s="78" t="str">
        <f>VLOOKUP(G9966,[1]Macrodata_CCF!$A$3:$D$55,4,FALSE)</f>
        <v>#ERROR!</v>
      </c>
      <c r="E9966" s="79" t="str">
        <f>VLOOKUP(G9966,[1]Macrodata_CCF!$A$3:$B$55,2,FALSE)</f>
        <v>#ERROR!</v>
      </c>
      <c r="F9966" s="78">
        <v>0.0</v>
      </c>
      <c r="G9966" s="80">
        <v>32.0</v>
      </c>
      <c r="H9966" s="81">
        <v>5320.0</v>
      </c>
      <c r="I9966" s="81">
        <v>90000.0</v>
      </c>
      <c r="J9966" s="81">
        <v>91800.0</v>
      </c>
      <c r="K9966" s="81">
        <v>90000.0</v>
      </c>
      <c r="L9966" s="82">
        <v>1.021256495040151</v>
      </c>
      <c r="N9966" s="83">
        <f t="shared" si="1"/>
        <v>1.021256495</v>
      </c>
      <c r="O9966" s="83">
        <f t="shared" si="2"/>
        <v>1</v>
      </c>
      <c r="Q9966" s="83">
        <f t="shared" si="3"/>
        <v>0.9408888889</v>
      </c>
      <c r="R9966" s="83">
        <f t="shared" si="4"/>
        <v>1.021256495</v>
      </c>
      <c r="S9966" s="83" t="b">
        <f t="shared" si="5"/>
        <v>0</v>
      </c>
      <c r="T9966" s="72"/>
      <c r="U9966" s="72"/>
      <c r="V9966" s="72"/>
      <c r="W9966" s="72"/>
      <c r="X9966" s="72"/>
      <c r="Y9966" s="72"/>
      <c r="Z9966" s="72"/>
      <c r="AA9966" s="72"/>
      <c r="AB9966" s="72"/>
      <c r="AC9966" s="72"/>
      <c r="AD9966" s="72"/>
      <c r="AE9966" s="72"/>
      <c r="AF9966" s="72"/>
      <c r="AG9966" s="72"/>
      <c r="AH9966" s="72"/>
      <c r="AI9966" s="72"/>
      <c r="AJ9966" s="72"/>
      <c r="AK9966" s="72"/>
    </row>
    <row r="9967" ht="14.25" customHeight="1">
      <c r="A9967" s="78">
        <v>9964.0</v>
      </c>
      <c r="C9967" s="78" t="str">
        <f>VLOOKUP(G9967,[1]Macrodata_CCF!$A$3:$D$55,4,FALSE)</f>
        <v>#ERROR!</v>
      </c>
      <c r="E9967" s="79" t="str">
        <f>VLOOKUP(G9967,[1]Macrodata_CCF!$A$3:$B$55,2,FALSE)</f>
        <v>#ERROR!</v>
      </c>
      <c r="F9967" s="78">
        <v>0.0</v>
      </c>
      <c r="G9967" s="80">
        <v>38.0</v>
      </c>
      <c r="H9967" s="81">
        <v>0.0</v>
      </c>
      <c r="I9967" s="81">
        <v>630000.0</v>
      </c>
      <c r="J9967" s="81">
        <v>81900.0</v>
      </c>
      <c r="K9967" s="81">
        <v>1071000.0</v>
      </c>
      <c r="L9967" s="82">
        <v>0.13</v>
      </c>
      <c r="N9967" s="83">
        <f t="shared" si="1"/>
        <v>0.13</v>
      </c>
      <c r="O9967" s="83">
        <f t="shared" si="2"/>
        <v>0.13</v>
      </c>
      <c r="Q9967" s="83">
        <f t="shared" si="3"/>
        <v>1</v>
      </c>
      <c r="R9967" s="83">
        <f t="shared" si="4"/>
        <v>0.13</v>
      </c>
      <c r="S9967" s="83" t="b">
        <f t="shared" si="5"/>
        <v>0</v>
      </c>
      <c r="T9967" s="72"/>
      <c r="U9967" s="72"/>
      <c r="V9967" s="72"/>
      <c r="W9967" s="72"/>
      <c r="X9967" s="72"/>
      <c r="Y9967" s="72"/>
      <c r="Z9967" s="72"/>
      <c r="AA9967" s="72"/>
      <c r="AB9967" s="72"/>
      <c r="AC9967" s="72"/>
      <c r="AD9967" s="72"/>
      <c r="AE9967" s="72"/>
      <c r="AF9967" s="72"/>
      <c r="AG9967" s="72"/>
      <c r="AH9967" s="72"/>
      <c r="AI9967" s="72"/>
      <c r="AJ9967" s="72"/>
      <c r="AK9967" s="72"/>
    </row>
    <row r="9968" ht="14.25" customHeight="1">
      <c r="A9968" s="78">
        <v>9965.0</v>
      </c>
      <c r="C9968" s="78" t="str">
        <f>VLOOKUP(G9968,[1]Macrodata_CCF!$A$3:$D$55,4,FALSE)</f>
        <v>#ERROR!</v>
      </c>
      <c r="E9968" s="79" t="str">
        <f>VLOOKUP(G9968,[1]Macrodata_CCF!$A$3:$B$55,2,FALSE)</f>
        <v>#ERROR!</v>
      </c>
      <c r="F9968" s="78">
        <v>0.0</v>
      </c>
      <c r="G9968" s="80">
        <v>7.0</v>
      </c>
      <c r="H9968" s="81">
        <v>24380.0</v>
      </c>
      <c r="I9968" s="81">
        <v>770000.0</v>
      </c>
      <c r="J9968" s="81">
        <v>322630.0</v>
      </c>
      <c r="K9968" s="81">
        <v>770000.0</v>
      </c>
      <c r="L9968" s="82">
        <v>0.4000026823314825</v>
      </c>
      <c r="N9968" s="83">
        <f t="shared" si="1"/>
        <v>0.4000026823</v>
      </c>
      <c r="O9968" s="83">
        <f t="shared" si="2"/>
        <v>0.4000026823</v>
      </c>
      <c r="Q9968" s="83">
        <f t="shared" si="3"/>
        <v>0.9683376623</v>
      </c>
      <c r="R9968" s="83">
        <f t="shared" si="4"/>
        <v>0.4000026823</v>
      </c>
      <c r="S9968" s="83" t="b">
        <f t="shared" si="5"/>
        <v>0</v>
      </c>
      <c r="T9968" s="72"/>
      <c r="U9968" s="72"/>
      <c r="V9968" s="72"/>
      <c r="W9968" s="72"/>
      <c r="X9968" s="72"/>
      <c r="Y9968" s="72"/>
      <c r="Z9968" s="72"/>
      <c r="AA9968" s="72"/>
      <c r="AB9968" s="72"/>
      <c r="AC9968" s="72"/>
      <c r="AD9968" s="72"/>
      <c r="AE9968" s="72"/>
      <c r="AF9968" s="72"/>
      <c r="AG9968" s="72"/>
      <c r="AH9968" s="72"/>
      <c r="AI9968" s="72"/>
      <c r="AJ9968" s="72"/>
      <c r="AK9968" s="72"/>
    </row>
    <row r="9969" ht="14.25" customHeight="1">
      <c r="A9969" s="78">
        <v>9966.0</v>
      </c>
      <c r="C9969" s="78" t="str">
        <f>VLOOKUP(G9969,[1]Macrodata_CCF!$A$3:$D$55,4,FALSE)</f>
        <v>#ERROR!</v>
      </c>
      <c r="E9969" s="79" t="str">
        <f>VLOOKUP(G9969,[1]Macrodata_CCF!$A$3:$B$55,2,FALSE)</f>
        <v>#ERROR!</v>
      </c>
      <c r="F9969" s="78">
        <v>1.0</v>
      </c>
      <c r="G9969" s="80">
        <v>48.0</v>
      </c>
      <c r="H9969" s="81">
        <v>206705.0</v>
      </c>
      <c r="I9969" s="81">
        <v>260000.0</v>
      </c>
      <c r="J9969" s="81">
        <v>237615.0</v>
      </c>
      <c r="K9969" s="81">
        <v>260000.0</v>
      </c>
      <c r="L9969" s="82">
        <v>0.5799793601651186</v>
      </c>
      <c r="N9969" s="83">
        <f t="shared" si="1"/>
        <v>0.5799793602</v>
      </c>
      <c r="O9969" s="83">
        <f t="shared" si="2"/>
        <v>0.5799793602</v>
      </c>
      <c r="Q9969" s="83">
        <f t="shared" si="3"/>
        <v>0.2049807692</v>
      </c>
      <c r="R9969" s="83">
        <f t="shared" si="4"/>
        <v>0.5799793602</v>
      </c>
      <c r="S9969" s="83" t="b">
        <f t="shared" si="5"/>
        <v>0</v>
      </c>
      <c r="T9969" s="72"/>
      <c r="U9969" s="72"/>
      <c r="V9969" s="72"/>
      <c r="W9969" s="72"/>
      <c r="X9969" s="72"/>
      <c r="Y9969" s="72"/>
      <c r="Z9969" s="72"/>
      <c r="AA9969" s="72"/>
      <c r="AB9969" s="72"/>
      <c r="AC9969" s="72"/>
      <c r="AD9969" s="72"/>
      <c r="AE9969" s="72"/>
      <c r="AF9969" s="72"/>
      <c r="AG9969" s="72"/>
      <c r="AH9969" s="72"/>
      <c r="AI9969" s="72"/>
      <c r="AJ9969" s="72"/>
      <c r="AK9969" s="72"/>
    </row>
    <row r="9970" ht="14.25" customHeight="1">
      <c r="A9970" s="78">
        <v>9967.0</v>
      </c>
      <c r="C9970" s="78" t="str">
        <f>VLOOKUP(G9970,[1]Macrodata_CCF!$A$3:$D$55,4,FALSE)</f>
        <v>#ERROR!</v>
      </c>
      <c r="E9970" s="79" t="str">
        <f>VLOOKUP(G9970,[1]Macrodata_CCF!$A$3:$B$55,2,FALSE)</f>
        <v>#ERROR!</v>
      </c>
      <c r="F9970" s="78">
        <v>0.0</v>
      </c>
      <c r="G9970" s="80">
        <v>44.0</v>
      </c>
      <c r="H9970" s="81">
        <v>60960.0</v>
      </c>
      <c r="I9970" s="81">
        <v>280000.0</v>
      </c>
      <c r="J9970" s="81">
        <v>91625.0</v>
      </c>
      <c r="K9970" s="81">
        <v>280000.0</v>
      </c>
      <c r="L9970" s="82">
        <v>0.1399972607742878</v>
      </c>
      <c r="N9970" s="83">
        <f t="shared" si="1"/>
        <v>0.1399972608</v>
      </c>
      <c r="O9970" s="83">
        <f t="shared" si="2"/>
        <v>0.1399972608</v>
      </c>
      <c r="Q9970" s="83">
        <f t="shared" si="3"/>
        <v>0.7822857143</v>
      </c>
      <c r="R9970" s="83">
        <f t="shared" si="4"/>
        <v>0.1399972608</v>
      </c>
      <c r="S9970" s="83" t="b">
        <f t="shared" si="5"/>
        <v>0</v>
      </c>
      <c r="T9970" s="72"/>
      <c r="U9970" s="72"/>
      <c r="V9970" s="72"/>
      <c r="W9970" s="72"/>
      <c r="X9970" s="72"/>
      <c r="Y9970" s="72"/>
      <c r="Z9970" s="72"/>
      <c r="AA9970" s="72"/>
      <c r="AB9970" s="72"/>
      <c r="AC9970" s="72"/>
      <c r="AD9970" s="72"/>
      <c r="AE9970" s="72"/>
      <c r="AF9970" s="72"/>
      <c r="AG9970" s="72"/>
      <c r="AH9970" s="72"/>
      <c r="AI9970" s="72"/>
      <c r="AJ9970" s="72"/>
      <c r="AK9970" s="72"/>
    </row>
    <row r="9971" ht="14.25" customHeight="1">
      <c r="A9971" s="78">
        <v>9968.0</v>
      </c>
      <c r="C9971" s="78" t="str">
        <f>VLOOKUP(G9971,[1]Macrodata_CCF!$A$3:$D$55,4,FALSE)</f>
        <v>#ERROR!</v>
      </c>
      <c r="E9971" s="79" t="str">
        <f>VLOOKUP(G9971,[1]Macrodata_CCF!$A$3:$B$55,2,FALSE)</f>
        <v>#ERROR!</v>
      </c>
      <c r="F9971" s="78">
        <v>0.0</v>
      </c>
      <c r="G9971" s="80">
        <v>52.0</v>
      </c>
      <c r="H9971" s="81">
        <v>32770.0</v>
      </c>
      <c r="I9971" s="81">
        <v>200000.0</v>
      </c>
      <c r="J9971" s="81">
        <v>36115.0</v>
      </c>
      <c r="K9971" s="81">
        <v>200000.0</v>
      </c>
      <c r="L9971" s="82">
        <v>0.0200023919153262</v>
      </c>
      <c r="N9971" s="83">
        <f t="shared" si="1"/>
        <v>0.02000239192</v>
      </c>
      <c r="O9971" s="83">
        <f t="shared" si="2"/>
        <v>0.02000239192</v>
      </c>
      <c r="Q9971" s="83">
        <f t="shared" si="3"/>
        <v>0.83615</v>
      </c>
      <c r="R9971" s="83">
        <f t="shared" si="4"/>
        <v>0.02000239192</v>
      </c>
      <c r="S9971" s="83" t="b">
        <f t="shared" si="5"/>
        <v>0</v>
      </c>
      <c r="T9971" s="72"/>
      <c r="U9971" s="72"/>
      <c r="V9971" s="72"/>
      <c r="W9971" s="72"/>
      <c r="X9971" s="72"/>
      <c r="Y9971" s="72"/>
      <c r="Z9971" s="72"/>
      <c r="AA9971" s="72"/>
      <c r="AB9971" s="72"/>
      <c r="AC9971" s="72"/>
      <c r="AD9971" s="72"/>
      <c r="AE9971" s="72"/>
      <c r="AF9971" s="72"/>
      <c r="AG9971" s="72"/>
      <c r="AH9971" s="72"/>
      <c r="AI9971" s="72"/>
      <c r="AJ9971" s="72"/>
      <c r="AK9971" s="72"/>
    </row>
    <row r="9972" ht="14.25" customHeight="1">
      <c r="A9972" s="78">
        <v>9969.0</v>
      </c>
      <c r="C9972" s="78" t="str">
        <f>VLOOKUP(G9972,[1]Macrodata_CCF!$A$3:$D$55,4,FALSE)</f>
        <v>#ERROR!</v>
      </c>
      <c r="E9972" s="79" t="str">
        <f>VLOOKUP(G9972,[1]Macrodata_CCF!$A$3:$B$55,2,FALSE)</f>
        <v>#ERROR!</v>
      </c>
      <c r="F9972" s="78">
        <v>0.0</v>
      </c>
      <c r="G9972" s="80">
        <v>24.0</v>
      </c>
      <c r="H9972" s="81">
        <v>682730.0</v>
      </c>
      <c r="I9972" s="81">
        <v>740000.0</v>
      </c>
      <c r="J9972" s="81">
        <v>920400.0</v>
      </c>
      <c r="K9972" s="81">
        <v>1258000.0</v>
      </c>
      <c r="L9972" s="82">
        <v>4.149991269425528</v>
      </c>
      <c r="N9972" s="83">
        <f t="shared" si="1"/>
        <v>4.149991269</v>
      </c>
      <c r="O9972" s="83">
        <f t="shared" si="2"/>
        <v>1</v>
      </c>
      <c r="Q9972" s="83">
        <f t="shared" si="3"/>
        <v>0.07739189189</v>
      </c>
      <c r="R9972" s="83">
        <f t="shared" si="4"/>
        <v>0.3211756757</v>
      </c>
      <c r="S9972" s="83" t="b">
        <f t="shared" si="5"/>
        <v>0</v>
      </c>
      <c r="T9972" s="72"/>
      <c r="U9972" s="72"/>
      <c r="V9972" s="72"/>
      <c r="W9972" s="72"/>
      <c r="X9972" s="72"/>
      <c r="Y9972" s="72"/>
      <c r="Z9972" s="72"/>
      <c r="AA9972" s="72"/>
      <c r="AB9972" s="72"/>
      <c r="AC9972" s="72"/>
      <c r="AD9972" s="72"/>
      <c r="AE9972" s="72"/>
      <c r="AF9972" s="72"/>
      <c r="AG9972" s="72"/>
      <c r="AH9972" s="72"/>
      <c r="AI9972" s="72"/>
      <c r="AJ9972" s="72"/>
      <c r="AK9972" s="72"/>
    </row>
    <row r="9973" ht="14.25" customHeight="1">
      <c r="A9973" s="78">
        <v>9970.0</v>
      </c>
      <c r="C9973" s="78" t="str">
        <f>VLOOKUP(G9973,[1]Macrodata_CCF!$A$3:$D$55,4,FALSE)</f>
        <v>#ERROR!</v>
      </c>
      <c r="E9973" s="79" t="str">
        <f>VLOOKUP(G9973,[1]Macrodata_CCF!$A$3:$B$55,2,FALSE)</f>
        <v>#ERROR!</v>
      </c>
      <c r="F9973" s="78">
        <v>0.0</v>
      </c>
      <c r="G9973" s="80">
        <v>19.0</v>
      </c>
      <c r="H9973" s="81">
        <v>971285.0</v>
      </c>
      <c r="I9973" s="81">
        <v>980000.0</v>
      </c>
      <c r="J9973" s="81">
        <v>972680.0</v>
      </c>
      <c r="K9973" s="81">
        <v>980000.0</v>
      </c>
      <c r="L9973" s="82">
        <v>0.1600688468158348</v>
      </c>
      <c r="N9973" s="83">
        <f t="shared" si="1"/>
        <v>0.1600688468</v>
      </c>
      <c r="O9973" s="83">
        <f t="shared" si="2"/>
        <v>0.1600688468</v>
      </c>
      <c r="Q9973" s="83">
        <f t="shared" si="3"/>
        <v>0.008892857143</v>
      </c>
      <c r="R9973" s="83">
        <f t="shared" si="4"/>
        <v>0.001423469388</v>
      </c>
      <c r="S9973" s="83" t="b">
        <f t="shared" si="5"/>
        <v>0</v>
      </c>
      <c r="T9973" s="72"/>
      <c r="U9973" s="72"/>
      <c r="V9973" s="72"/>
      <c r="W9973" s="72"/>
      <c r="X9973" s="72"/>
      <c r="Y9973" s="72"/>
      <c r="Z9973" s="72"/>
      <c r="AA9973" s="72"/>
      <c r="AB9973" s="72"/>
      <c r="AC9973" s="72"/>
      <c r="AD9973" s="72"/>
      <c r="AE9973" s="72"/>
      <c r="AF9973" s="72"/>
      <c r="AG9973" s="72"/>
      <c r="AH9973" s="72"/>
      <c r="AI9973" s="72"/>
      <c r="AJ9973" s="72"/>
      <c r="AK9973" s="72"/>
    </row>
    <row r="9974" ht="14.25" customHeight="1">
      <c r="A9974" s="78">
        <v>9971.0</v>
      </c>
      <c r="C9974" s="78" t="str">
        <f>VLOOKUP(G9974,[1]Macrodata_CCF!$A$3:$D$55,4,FALSE)</f>
        <v>#ERROR!</v>
      </c>
      <c r="E9974" s="79" t="str">
        <f>VLOOKUP(G9974,[1]Macrodata_CCF!$A$3:$B$55,2,FALSE)</f>
        <v>#ERROR!</v>
      </c>
      <c r="F9974" s="78">
        <v>0.0</v>
      </c>
      <c r="G9974" s="80">
        <v>15.0</v>
      </c>
      <c r="H9974" s="81">
        <v>31005.0</v>
      </c>
      <c r="I9974" s="81">
        <v>70000.0</v>
      </c>
      <c r="J9974" s="81">
        <v>36465.0</v>
      </c>
      <c r="K9974" s="81">
        <v>70000.0</v>
      </c>
      <c r="L9974" s="82">
        <v>0.1400179510193615</v>
      </c>
      <c r="N9974" s="83">
        <f t="shared" si="1"/>
        <v>0.140017951</v>
      </c>
      <c r="O9974" s="83">
        <f t="shared" si="2"/>
        <v>0.140017951</v>
      </c>
      <c r="Q9974" s="83">
        <f t="shared" si="3"/>
        <v>0.5570714286</v>
      </c>
      <c r="R9974" s="83">
        <f t="shared" si="4"/>
        <v>0.140017951</v>
      </c>
      <c r="S9974" s="83" t="b">
        <f t="shared" si="5"/>
        <v>0</v>
      </c>
      <c r="T9974" s="72"/>
      <c r="U9974" s="72"/>
      <c r="V9974" s="72"/>
      <c r="W9974" s="72"/>
      <c r="X9974" s="72"/>
      <c r="Y9974" s="72"/>
      <c r="Z9974" s="72"/>
      <c r="AA9974" s="72"/>
      <c r="AB9974" s="72"/>
      <c r="AC9974" s="72"/>
      <c r="AD9974" s="72"/>
      <c r="AE9974" s="72"/>
      <c r="AF9974" s="72"/>
      <c r="AG9974" s="72"/>
      <c r="AH9974" s="72"/>
      <c r="AI9974" s="72"/>
      <c r="AJ9974" s="72"/>
      <c r="AK9974" s="72"/>
    </row>
    <row r="9975" ht="14.25" customHeight="1">
      <c r="A9975" s="78">
        <v>9972.0</v>
      </c>
      <c r="C9975" s="78" t="str">
        <f>VLOOKUP(G9975,[1]Macrodata_CCF!$A$3:$D$55,4,FALSE)</f>
        <v>#ERROR!</v>
      </c>
      <c r="E9975" s="79" t="str">
        <f>VLOOKUP(G9975,[1]Macrodata_CCF!$A$3:$B$55,2,FALSE)</f>
        <v>#ERROR!</v>
      </c>
      <c r="F9975" s="78">
        <v>0.0</v>
      </c>
      <c r="G9975" s="80">
        <v>10.0</v>
      </c>
      <c r="H9975" s="81">
        <v>24450.0</v>
      </c>
      <c r="I9975" s="81">
        <v>910000.0</v>
      </c>
      <c r="J9975" s="81">
        <v>334395.0</v>
      </c>
      <c r="K9975" s="81">
        <v>1729000.0</v>
      </c>
      <c r="L9975" s="82">
        <v>0.3500028231042855</v>
      </c>
      <c r="N9975" s="83">
        <f t="shared" si="1"/>
        <v>0.3500028231</v>
      </c>
      <c r="O9975" s="83">
        <f t="shared" si="2"/>
        <v>0.3500028231</v>
      </c>
      <c r="Q9975" s="83">
        <f t="shared" si="3"/>
        <v>0.9731318681</v>
      </c>
      <c r="R9975" s="83">
        <f t="shared" si="4"/>
        <v>0.3500028231</v>
      </c>
      <c r="S9975" s="83" t="b">
        <f t="shared" si="5"/>
        <v>0</v>
      </c>
      <c r="T9975" s="72"/>
      <c r="U9975" s="72"/>
      <c r="V9975" s="72"/>
      <c r="W9975" s="72"/>
      <c r="X9975" s="72"/>
      <c r="Y9975" s="72"/>
      <c r="Z9975" s="72"/>
      <c r="AA9975" s="72"/>
      <c r="AB9975" s="72"/>
      <c r="AC9975" s="72"/>
      <c r="AD9975" s="72"/>
      <c r="AE9975" s="72"/>
      <c r="AF9975" s="72"/>
      <c r="AG9975" s="72"/>
      <c r="AH9975" s="72"/>
      <c r="AI9975" s="72"/>
      <c r="AJ9975" s="72"/>
      <c r="AK9975" s="72"/>
    </row>
    <row r="9976" ht="14.25" customHeight="1">
      <c r="A9976" s="78">
        <v>9973.0</v>
      </c>
      <c r="C9976" s="78" t="str">
        <f>VLOOKUP(G9976,[1]Macrodata_CCF!$A$3:$D$55,4,FALSE)</f>
        <v>#ERROR!</v>
      </c>
      <c r="E9976" s="79" t="str">
        <f>VLOOKUP(G9976,[1]Macrodata_CCF!$A$3:$B$55,2,FALSE)</f>
        <v>#ERROR!</v>
      </c>
      <c r="F9976" s="78">
        <v>0.0</v>
      </c>
      <c r="G9976" s="80">
        <v>26.0</v>
      </c>
      <c r="H9976" s="81">
        <v>179400.0</v>
      </c>
      <c r="I9976" s="81">
        <v>650000.0</v>
      </c>
      <c r="J9976" s="81">
        <v>273520.0</v>
      </c>
      <c r="K9976" s="81">
        <v>650000.0</v>
      </c>
      <c r="L9976" s="82">
        <v>0.2</v>
      </c>
      <c r="N9976" s="83">
        <f t="shared" si="1"/>
        <v>0.2</v>
      </c>
      <c r="O9976" s="83">
        <f t="shared" si="2"/>
        <v>0.2</v>
      </c>
      <c r="Q9976" s="83">
        <f t="shared" si="3"/>
        <v>0.724</v>
      </c>
      <c r="R9976" s="83">
        <f t="shared" si="4"/>
        <v>0.2</v>
      </c>
      <c r="S9976" s="83" t="b">
        <f t="shared" si="5"/>
        <v>0</v>
      </c>
      <c r="T9976" s="72"/>
      <c r="U9976" s="72"/>
      <c r="V9976" s="72"/>
      <c r="W9976" s="72"/>
      <c r="X9976" s="72"/>
      <c r="Y9976" s="72"/>
      <c r="Z9976" s="72"/>
      <c r="AA9976" s="72"/>
      <c r="AB9976" s="72"/>
      <c r="AC9976" s="72"/>
      <c r="AD9976" s="72"/>
      <c r="AE9976" s="72"/>
      <c r="AF9976" s="72"/>
      <c r="AG9976" s="72"/>
      <c r="AH9976" s="72"/>
      <c r="AI9976" s="72"/>
      <c r="AJ9976" s="72"/>
      <c r="AK9976" s="72"/>
    </row>
    <row r="9977" ht="14.25" customHeight="1">
      <c r="A9977" s="78">
        <v>9974.0</v>
      </c>
      <c r="C9977" s="78" t="str">
        <f>VLOOKUP(G9977,[1]Macrodata_CCF!$A$3:$D$55,4,FALSE)</f>
        <v>#ERROR!</v>
      </c>
      <c r="E9977" s="79" t="str">
        <f>VLOOKUP(G9977,[1]Macrodata_CCF!$A$3:$B$55,2,FALSE)</f>
        <v>#ERROR!</v>
      </c>
      <c r="F9977" s="78">
        <v>0.0</v>
      </c>
      <c r="G9977" s="80">
        <v>6.0</v>
      </c>
      <c r="H9977" s="81">
        <v>238690.0</v>
      </c>
      <c r="I9977" s="81">
        <v>750000.0</v>
      </c>
      <c r="J9977" s="81">
        <v>371630.0</v>
      </c>
      <c r="K9977" s="81">
        <v>750000.0</v>
      </c>
      <c r="L9977" s="82">
        <v>0.2599988265435841</v>
      </c>
      <c r="N9977" s="83">
        <f t="shared" si="1"/>
        <v>0.2599988265</v>
      </c>
      <c r="O9977" s="83">
        <f t="shared" si="2"/>
        <v>0.2599988265</v>
      </c>
      <c r="Q9977" s="83">
        <f t="shared" si="3"/>
        <v>0.6817466667</v>
      </c>
      <c r="R9977" s="83">
        <f t="shared" si="4"/>
        <v>0.2599988265</v>
      </c>
      <c r="S9977" s="83" t="b">
        <f t="shared" si="5"/>
        <v>0</v>
      </c>
      <c r="T9977" s="72"/>
      <c r="U9977" s="72"/>
      <c r="V9977" s="72"/>
      <c r="W9977" s="72"/>
      <c r="X9977" s="72"/>
      <c r="Y9977" s="72"/>
      <c r="Z9977" s="72"/>
      <c r="AA9977" s="72"/>
      <c r="AB9977" s="72"/>
      <c r="AC9977" s="72"/>
      <c r="AD9977" s="72"/>
      <c r="AE9977" s="72"/>
      <c r="AF9977" s="72"/>
      <c r="AG9977" s="72"/>
      <c r="AH9977" s="72"/>
      <c r="AI9977" s="72"/>
      <c r="AJ9977" s="72"/>
      <c r="AK9977" s="72"/>
    </row>
    <row r="9978" ht="14.25" customHeight="1">
      <c r="A9978" s="78">
        <v>9975.0</v>
      </c>
      <c r="C9978" s="78" t="str">
        <f>VLOOKUP(G9978,[1]Macrodata_CCF!$A$3:$D$55,4,FALSE)</f>
        <v>#ERROR!</v>
      </c>
      <c r="E9978" s="79" t="str">
        <f>VLOOKUP(G9978,[1]Macrodata_CCF!$A$3:$B$55,2,FALSE)</f>
        <v>#ERROR!</v>
      </c>
      <c r="F9978" s="78">
        <v>0.0</v>
      </c>
      <c r="G9978" s="80">
        <v>50.0</v>
      </c>
      <c r="H9978" s="81">
        <v>3080.0</v>
      </c>
      <c r="I9978" s="81">
        <v>10000.0</v>
      </c>
      <c r="J9978" s="81">
        <v>3290.0</v>
      </c>
      <c r="K9978" s="81">
        <v>10000.0</v>
      </c>
      <c r="L9978" s="82">
        <v>0.03034682080924855</v>
      </c>
      <c r="N9978" s="83">
        <f t="shared" si="1"/>
        <v>0.03034682081</v>
      </c>
      <c r="O9978" s="83">
        <f t="shared" si="2"/>
        <v>0.03034682081</v>
      </c>
      <c r="Q9978" s="83">
        <f t="shared" si="3"/>
        <v>0.692</v>
      </c>
      <c r="R9978" s="83">
        <f t="shared" si="4"/>
        <v>0.03034682081</v>
      </c>
      <c r="S9978" s="83" t="b">
        <f t="shared" si="5"/>
        <v>0</v>
      </c>
      <c r="T9978" s="72"/>
      <c r="U9978" s="72"/>
      <c r="V9978" s="72"/>
      <c r="W9978" s="72"/>
      <c r="X9978" s="72"/>
      <c r="Y9978" s="72"/>
      <c r="Z9978" s="72"/>
      <c r="AA9978" s="72"/>
      <c r="AB9978" s="72"/>
      <c r="AC9978" s="72"/>
      <c r="AD9978" s="72"/>
      <c r="AE9978" s="72"/>
      <c r="AF9978" s="72"/>
      <c r="AG9978" s="72"/>
      <c r="AH9978" s="72"/>
      <c r="AI9978" s="72"/>
      <c r="AJ9978" s="72"/>
      <c r="AK9978" s="72"/>
    </row>
    <row r="9979" ht="14.25" customHeight="1">
      <c r="A9979" s="78">
        <v>9976.0</v>
      </c>
      <c r="C9979" s="78" t="str">
        <f>VLOOKUP(G9979,[1]Macrodata_CCF!$A$3:$D$55,4,FALSE)</f>
        <v>#ERROR!</v>
      </c>
      <c r="E9979" s="79" t="str">
        <f>VLOOKUP(G9979,[1]Macrodata_CCF!$A$3:$B$55,2,FALSE)</f>
        <v>#ERROR!</v>
      </c>
      <c r="F9979" s="78">
        <v>0.0</v>
      </c>
      <c r="G9979" s="80">
        <v>35.0</v>
      </c>
      <c r="H9979" s="81">
        <v>0.0</v>
      </c>
      <c r="I9979" s="81">
        <v>360000.0</v>
      </c>
      <c r="J9979" s="81">
        <v>0.0</v>
      </c>
      <c r="K9979" s="81">
        <v>360000.0</v>
      </c>
      <c r="L9979" s="82">
        <v>0.0</v>
      </c>
      <c r="N9979" s="83">
        <f t="shared" si="1"/>
        <v>0</v>
      </c>
      <c r="O9979" s="83">
        <f t="shared" si="2"/>
        <v>0</v>
      </c>
      <c r="Q9979" s="83">
        <f t="shared" si="3"/>
        <v>1</v>
      </c>
      <c r="R9979" s="83">
        <f t="shared" si="4"/>
        <v>0</v>
      </c>
      <c r="S9979" s="83" t="b">
        <f t="shared" si="5"/>
        <v>0</v>
      </c>
      <c r="T9979" s="72"/>
      <c r="U9979" s="72"/>
      <c r="V9979" s="72"/>
      <c r="W9979" s="72"/>
      <c r="X9979" s="72"/>
      <c r="Y9979" s="72"/>
      <c r="Z9979" s="72"/>
      <c r="AA9979" s="72"/>
      <c r="AB9979" s="72"/>
      <c r="AC9979" s="72"/>
      <c r="AD9979" s="72"/>
      <c r="AE9979" s="72"/>
      <c r="AF9979" s="72"/>
      <c r="AG9979" s="72"/>
      <c r="AH9979" s="72"/>
      <c r="AI9979" s="72"/>
      <c r="AJ9979" s="72"/>
      <c r="AK9979" s="72"/>
    </row>
    <row r="9980" ht="14.25" customHeight="1">
      <c r="A9980" s="78">
        <v>9977.0</v>
      </c>
      <c r="C9980" s="78" t="str">
        <f>VLOOKUP(G9980,[1]Macrodata_CCF!$A$3:$D$55,4,FALSE)</f>
        <v>#ERROR!</v>
      </c>
      <c r="E9980" s="79" t="str">
        <f>VLOOKUP(G9980,[1]Macrodata_CCF!$A$3:$B$55,2,FALSE)</f>
        <v>#ERROR!</v>
      </c>
      <c r="F9980" s="78">
        <v>0.0</v>
      </c>
      <c r="G9980" s="80">
        <v>35.0</v>
      </c>
      <c r="H9980" s="81">
        <v>121965.0</v>
      </c>
      <c r="I9980" s="81">
        <v>360000.0</v>
      </c>
      <c r="J9980" s="81">
        <v>155290.0</v>
      </c>
      <c r="K9980" s="81">
        <v>360000.0</v>
      </c>
      <c r="L9980" s="82">
        <v>0.1400004201062869</v>
      </c>
      <c r="N9980" s="83">
        <f t="shared" si="1"/>
        <v>0.1400004201</v>
      </c>
      <c r="O9980" s="83">
        <f t="shared" si="2"/>
        <v>0.1400004201</v>
      </c>
      <c r="Q9980" s="83">
        <f t="shared" si="3"/>
        <v>0.6612083333</v>
      </c>
      <c r="R9980" s="83">
        <f t="shared" si="4"/>
        <v>0.1400004201</v>
      </c>
      <c r="S9980" s="83" t="b">
        <f t="shared" si="5"/>
        <v>0</v>
      </c>
      <c r="T9980" s="72"/>
      <c r="U9980" s="72"/>
      <c r="V9980" s="72"/>
      <c r="W9980" s="72"/>
      <c r="X9980" s="72"/>
      <c r="Y9980" s="72"/>
      <c r="Z9980" s="72"/>
      <c r="AA9980" s="72"/>
      <c r="AB9980" s="72"/>
      <c r="AC9980" s="72"/>
      <c r="AD9980" s="72"/>
      <c r="AE9980" s="72"/>
      <c r="AF9980" s="72"/>
      <c r="AG9980" s="72"/>
      <c r="AH9980" s="72"/>
      <c r="AI9980" s="72"/>
      <c r="AJ9980" s="72"/>
      <c r="AK9980" s="72"/>
    </row>
    <row r="9981" ht="14.25" customHeight="1">
      <c r="A9981" s="78">
        <v>9978.0</v>
      </c>
      <c r="C9981" s="78" t="str">
        <f>VLOOKUP(G9981,[1]Macrodata_CCF!$A$3:$D$55,4,FALSE)</f>
        <v>#ERROR!</v>
      </c>
      <c r="E9981" s="79" t="str">
        <f>VLOOKUP(G9981,[1]Macrodata_CCF!$A$3:$B$55,2,FALSE)</f>
        <v>#ERROR!</v>
      </c>
      <c r="F9981" s="78">
        <v>0.0</v>
      </c>
      <c r="G9981" s="80">
        <v>25.0</v>
      </c>
      <c r="H9981" s="81">
        <v>426565.0</v>
      </c>
      <c r="I9981" s="81">
        <v>490000.0</v>
      </c>
      <c r="J9981" s="81">
        <v>436080.0</v>
      </c>
      <c r="K9981" s="81">
        <v>490000.0</v>
      </c>
      <c r="L9981" s="82">
        <v>0.1499960589579885</v>
      </c>
      <c r="N9981" s="83">
        <f t="shared" si="1"/>
        <v>0.149996059</v>
      </c>
      <c r="O9981" s="83">
        <f t="shared" si="2"/>
        <v>0.149996059</v>
      </c>
      <c r="Q9981" s="83">
        <f t="shared" si="3"/>
        <v>0.1294591837</v>
      </c>
      <c r="R9981" s="83">
        <f t="shared" si="4"/>
        <v>0.149996059</v>
      </c>
      <c r="S9981" s="83" t="b">
        <f t="shared" si="5"/>
        <v>0</v>
      </c>
      <c r="T9981" s="72"/>
      <c r="U9981" s="72"/>
      <c r="V9981" s="72"/>
      <c r="W9981" s="72"/>
      <c r="X9981" s="72"/>
      <c r="Y9981" s="72"/>
      <c r="Z9981" s="72"/>
      <c r="AA9981" s="72"/>
      <c r="AB9981" s="72"/>
      <c r="AC9981" s="72"/>
      <c r="AD9981" s="72"/>
      <c r="AE9981" s="72"/>
      <c r="AF9981" s="72"/>
      <c r="AG9981" s="72"/>
      <c r="AH9981" s="72"/>
      <c r="AI9981" s="72"/>
      <c r="AJ9981" s="72"/>
      <c r="AK9981" s="72"/>
    </row>
    <row r="9982" ht="14.25" customHeight="1">
      <c r="A9982" s="78">
        <v>9979.0</v>
      </c>
      <c r="C9982" s="78" t="str">
        <f>VLOOKUP(G9982,[1]Macrodata_CCF!$A$3:$D$55,4,FALSE)</f>
        <v>#ERROR!</v>
      </c>
      <c r="E9982" s="79" t="str">
        <f>VLOOKUP(G9982,[1]Macrodata_CCF!$A$3:$B$55,2,FALSE)</f>
        <v>#ERROR!</v>
      </c>
      <c r="F9982" s="78">
        <v>0.0</v>
      </c>
      <c r="G9982" s="80">
        <v>47.0</v>
      </c>
      <c r="H9982" s="81">
        <v>0.0</v>
      </c>
      <c r="I9982" s="81">
        <v>550000.0</v>
      </c>
      <c r="J9982" s="81">
        <v>561000.0</v>
      </c>
      <c r="K9982" s="81">
        <v>550000.0</v>
      </c>
      <c r="L9982" s="82">
        <v>1.02</v>
      </c>
      <c r="N9982" s="83">
        <f t="shared" si="1"/>
        <v>1.02</v>
      </c>
      <c r="O9982" s="83">
        <f t="shared" si="2"/>
        <v>1</v>
      </c>
      <c r="Q9982" s="83">
        <f t="shared" si="3"/>
        <v>1</v>
      </c>
      <c r="R9982" s="83">
        <f t="shared" si="4"/>
        <v>1.02</v>
      </c>
      <c r="S9982" s="83" t="b">
        <f t="shared" si="5"/>
        <v>0</v>
      </c>
      <c r="T9982" s="72"/>
      <c r="U9982" s="72"/>
      <c r="V9982" s="72"/>
      <c r="W9982" s="72"/>
      <c r="X9982" s="72"/>
      <c r="Y9982" s="72"/>
      <c r="Z9982" s="72"/>
      <c r="AA9982" s="72"/>
      <c r="AB9982" s="72"/>
      <c r="AC9982" s="72"/>
      <c r="AD9982" s="72"/>
      <c r="AE9982" s="72"/>
      <c r="AF9982" s="72"/>
      <c r="AG9982" s="72"/>
      <c r="AH9982" s="72"/>
      <c r="AI9982" s="72"/>
      <c r="AJ9982" s="72"/>
      <c r="AK9982" s="72"/>
    </row>
    <row r="9983" ht="14.25" customHeight="1">
      <c r="A9983" s="78">
        <v>9980.0</v>
      </c>
      <c r="C9983" s="78" t="str">
        <f>VLOOKUP(G9983,[1]Macrodata_CCF!$A$3:$D$55,4,FALSE)</f>
        <v>#ERROR!</v>
      </c>
      <c r="E9983" s="79" t="str">
        <f>VLOOKUP(G9983,[1]Macrodata_CCF!$A$3:$B$55,2,FALSE)</f>
        <v>#ERROR!</v>
      </c>
      <c r="F9983" s="78">
        <v>0.0</v>
      </c>
      <c r="G9983" s="80">
        <v>2.0</v>
      </c>
      <c r="H9983" s="81">
        <v>18625.0</v>
      </c>
      <c r="I9983" s="81">
        <v>20000.0</v>
      </c>
      <c r="J9983" s="81">
        <v>18995.0</v>
      </c>
      <c r="K9983" s="81">
        <v>20000.0</v>
      </c>
      <c r="L9983" s="82">
        <v>0.2690909090909091</v>
      </c>
      <c r="N9983" s="83">
        <f t="shared" si="1"/>
        <v>0.2690909091</v>
      </c>
      <c r="O9983" s="83">
        <f t="shared" si="2"/>
        <v>0.2690909091</v>
      </c>
      <c r="Q9983" s="83">
        <f t="shared" si="3"/>
        <v>0.06875</v>
      </c>
      <c r="R9983" s="83">
        <f t="shared" si="4"/>
        <v>0.0185</v>
      </c>
      <c r="S9983" s="83" t="b">
        <f t="shared" si="5"/>
        <v>0</v>
      </c>
      <c r="T9983" s="72"/>
      <c r="U9983" s="72"/>
      <c r="V9983" s="72"/>
      <c r="W9983" s="72"/>
      <c r="X9983" s="72"/>
      <c r="Y9983" s="72"/>
      <c r="Z9983" s="72"/>
      <c r="AA9983" s="72"/>
      <c r="AB9983" s="72"/>
      <c r="AC9983" s="72"/>
      <c r="AD9983" s="72"/>
      <c r="AE9983" s="72"/>
      <c r="AF9983" s="72"/>
      <c r="AG9983" s="72"/>
      <c r="AH9983" s="72"/>
      <c r="AI9983" s="72"/>
      <c r="AJ9983" s="72"/>
      <c r="AK9983" s="72"/>
    </row>
    <row r="9984" ht="14.25" customHeight="1">
      <c r="A9984" s="78">
        <v>9981.0</v>
      </c>
      <c r="C9984" s="78" t="str">
        <f>VLOOKUP(G9984,[1]Macrodata_CCF!$A$3:$D$55,4,FALSE)</f>
        <v>#ERROR!</v>
      </c>
      <c r="E9984" s="79" t="str">
        <f>VLOOKUP(G9984,[1]Macrodata_CCF!$A$3:$B$55,2,FALSE)</f>
        <v>#ERROR!</v>
      </c>
      <c r="F9984" s="78">
        <v>0.0</v>
      </c>
      <c r="G9984" s="80">
        <v>46.0</v>
      </c>
      <c r="H9984" s="81">
        <v>747830.0</v>
      </c>
      <c r="I9984" s="81">
        <v>840000.0</v>
      </c>
      <c r="J9984" s="81">
        <v>706355.0</v>
      </c>
      <c r="K9984" s="81">
        <v>840000.0</v>
      </c>
      <c r="L9984" s="82">
        <v>-0.4499837257242053</v>
      </c>
      <c r="N9984" s="83">
        <f t="shared" si="1"/>
        <v>-0.4499837257</v>
      </c>
      <c r="O9984" s="83">
        <f t="shared" si="2"/>
        <v>0</v>
      </c>
      <c r="Q9984" s="83">
        <f t="shared" si="3"/>
        <v>0.1097261905</v>
      </c>
      <c r="R9984" s="83">
        <f t="shared" si="4"/>
        <v>-0.4499837257</v>
      </c>
      <c r="S9984" s="83" t="b">
        <f t="shared" si="5"/>
        <v>0</v>
      </c>
      <c r="T9984" s="72"/>
      <c r="U9984" s="72"/>
      <c r="V9984" s="72"/>
      <c r="W9984" s="72"/>
      <c r="X9984" s="72"/>
      <c r="Y9984" s="72"/>
      <c r="Z9984" s="72"/>
      <c r="AA9984" s="72"/>
      <c r="AB9984" s="72"/>
      <c r="AC9984" s="72"/>
      <c r="AD9984" s="72"/>
      <c r="AE9984" s="72"/>
      <c r="AF9984" s="72"/>
      <c r="AG9984" s="72"/>
      <c r="AH9984" s="72"/>
      <c r="AI9984" s="72"/>
      <c r="AJ9984" s="72"/>
      <c r="AK9984" s="72"/>
    </row>
    <row r="9985" ht="14.25" customHeight="1">
      <c r="A9985" s="78">
        <v>9982.0</v>
      </c>
      <c r="C9985" s="78" t="str">
        <f>VLOOKUP(G9985,[1]Macrodata_CCF!$A$3:$D$55,4,FALSE)</f>
        <v>#ERROR!</v>
      </c>
      <c r="E9985" s="79" t="str">
        <f>VLOOKUP(G9985,[1]Macrodata_CCF!$A$3:$B$55,2,FALSE)</f>
        <v>#ERROR!</v>
      </c>
      <c r="F9985" s="78">
        <v>0.0</v>
      </c>
      <c r="G9985" s="80">
        <v>1.0</v>
      </c>
      <c r="H9985" s="81">
        <v>11760.0</v>
      </c>
      <c r="I9985" s="81">
        <v>50000.0</v>
      </c>
      <c r="J9985" s="81">
        <v>24380.0</v>
      </c>
      <c r="K9985" s="81">
        <v>50000.0</v>
      </c>
      <c r="L9985" s="82">
        <v>0.330020920502092</v>
      </c>
      <c r="N9985" s="83">
        <f t="shared" si="1"/>
        <v>0.3300209205</v>
      </c>
      <c r="O9985" s="83">
        <f t="shared" si="2"/>
        <v>0.3300209205</v>
      </c>
      <c r="Q9985" s="83">
        <f t="shared" si="3"/>
        <v>0.7648</v>
      </c>
      <c r="R9985" s="83">
        <f t="shared" si="4"/>
        <v>0.3300209205</v>
      </c>
      <c r="S9985" s="83" t="b">
        <f t="shared" si="5"/>
        <v>0</v>
      </c>
      <c r="T9985" s="72"/>
      <c r="U9985" s="72"/>
      <c r="V9985" s="72"/>
      <c r="W9985" s="72"/>
      <c r="X9985" s="72"/>
      <c r="Y9985" s="72"/>
      <c r="Z9985" s="72"/>
      <c r="AA9985" s="72"/>
      <c r="AB9985" s="72"/>
      <c r="AC9985" s="72"/>
      <c r="AD9985" s="72"/>
      <c r="AE9985" s="72"/>
      <c r="AF9985" s="72"/>
      <c r="AG9985" s="72"/>
      <c r="AH9985" s="72"/>
      <c r="AI9985" s="72"/>
      <c r="AJ9985" s="72"/>
      <c r="AK9985" s="72"/>
    </row>
    <row r="9986" ht="14.25" customHeight="1">
      <c r="A9986" s="78">
        <v>9983.0</v>
      </c>
      <c r="C9986" s="78" t="str">
        <f>VLOOKUP(G9986,[1]Macrodata_CCF!$A$3:$D$55,4,FALSE)</f>
        <v>#ERROR!</v>
      </c>
      <c r="E9986" s="79" t="str">
        <f>VLOOKUP(G9986,[1]Macrodata_CCF!$A$3:$B$55,2,FALSE)</f>
        <v>#ERROR!</v>
      </c>
      <c r="F9986" s="78">
        <v>0.0</v>
      </c>
      <c r="G9986" s="80">
        <v>43.0</v>
      </c>
      <c r="H9986" s="81">
        <v>0.0</v>
      </c>
      <c r="I9986" s="81">
        <v>130000.0</v>
      </c>
      <c r="J9986" s="81">
        <v>23400.0</v>
      </c>
      <c r="K9986" s="81">
        <v>130000.0</v>
      </c>
      <c r="L9986" s="82">
        <v>0.18</v>
      </c>
      <c r="N9986" s="83">
        <f t="shared" si="1"/>
        <v>0.18</v>
      </c>
      <c r="O9986" s="83">
        <f t="shared" si="2"/>
        <v>0.18</v>
      </c>
      <c r="Q9986" s="83">
        <f t="shared" si="3"/>
        <v>1</v>
      </c>
      <c r="R9986" s="83">
        <f t="shared" si="4"/>
        <v>0.18</v>
      </c>
      <c r="S9986" s="83" t="b">
        <f t="shared" si="5"/>
        <v>0</v>
      </c>
      <c r="T9986" s="72"/>
      <c r="U9986" s="72"/>
      <c r="V9986" s="72"/>
      <c r="W9986" s="72"/>
      <c r="X9986" s="72"/>
      <c r="Y9986" s="72"/>
      <c r="Z9986" s="72"/>
      <c r="AA9986" s="72"/>
      <c r="AB9986" s="72"/>
      <c r="AC9986" s="72"/>
      <c r="AD9986" s="72"/>
      <c r="AE9986" s="72"/>
      <c r="AF9986" s="72"/>
      <c r="AG9986" s="72"/>
      <c r="AH9986" s="72"/>
      <c r="AI9986" s="72"/>
      <c r="AJ9986" s="72"/>
      <c r="AK9986" s="72"/>
    </row>
    <row r="9987" ht="14.25" customHeight="1">
      <c r="A9987" s="78">
        <v>9984.0</v>
      </c>
      <c r="C9987" s="78" t="str">
        <f>VLOOKUP(G9987,[1]Macrodata_CCF!$A$3:$D$55,4,FALSE)</f>
        <v>#ERROR!</v>
      </c>
      <c r="E9987" s="79" t="str">
        <f>VLOOKUP(G9987,[1]Macrodata_CCF!$A$3:$B$55,2,FALSE)</f>
        <v>#ERROR!</v>
      </c>
      <c r="F9987" s="78">
        <v>0.0</v>
      </c>
      <c r="G9987" s="80">
        <v>43.0</v>
      </c>
      <c r="H9987" s="81">
        <v>190405.0</v>
      </c>
      <c r="I9987" s="81">
        <v>290000.0</v>
      </c>
      <c r="J9987" s="81">
        <v>207335.0</v>
      </c>
      <c r="K9987" s="81">
        <v>290000.0</v>
      </c>
      <c r="L9987" s="82">
        <v>0.1699884532356042</v>
      </c>
      <c r="N9987" s="83">
        <f t="shared" si="1"/>
        <v>0.1699884532</v>
      </c>
      <c r="O9987" s="83">
        <f t="shared" si="2"/>
        <v>0.1699884532</v>
      </c>
      <c r="Q9987" s="83">
        <f t="shared" si="3"/>
        <v>0.3434310345</v>
      </c>
      <c r="R9987" s="83">
        <f t="shared" si="4"/>
        <v>0.1699884532</v>
      </c>
      <c r="S9987" s="83" t="b">
        <f t="shared" si="5"/>
        <v>0</v>
      </c>
      <c r="T9987" s="72"/>
      <c r="U9987" s="72"/>
      <c r="V9987" s="72"/>
      <c r="W9987" s="72"/>
      <c r="X9987" s="72"/>
      <c r="Y9987" s="72"/>
      <c r="Z9987" s="72"/>
      <c r="AA9987" s="72"/>
      <c r="AB9987" s="72"/>
      <c r="AC9987" s="72"/>
      <c r="AD9987" s="72"/>
      <c r="AE9987" s="72"/>
      <c r="AF9987" s="72"/>
      <c r="AG9987" s="72"/>
      <c r="AH9987" s="72"/>
      <c r="AI9987" s="72"/>
      <c r="AJ9987" s="72"/>
      <c r="AK9987" s="72"/>
    </row>
    <row r="9988" ht="14.25" customHeight="1">
      <c r="A9988" s="78">
        <v>9985.0</v>
      </c>
      <c r="C9988" s="78" t="str">
        <f>VLOOKUP(G9988,[1]Macrodata_CCF!$A$3:$D$55,4,FALSE)</f>
        <v>#ERROR!</v>
      </c>
      <c r="E9988" s="79" t="str">
        <f>VLOOKUP(G9988,[1]Macrodata_CCF!$A$3:$B$55,2,FALSE)</f>
        <v>#ERROR!</v>
      </c>
      <c r="F9988" s="78">
        <v>0.0</v>
      </c>
      <c r="G9988" s="80">
        <v>33.0</v>
      </c>
      <c r="H9988" s="81">
        <v>16640.0</v>
      </c>
      <c r="I9988" s="81">
        <v>150000.0</v>
      </c>
      <c r="J9988" s="81">
        <v>275400.0</v>
      </c>
      <c r="K9988" s="81">
        <v>270000.0</v>
      </c>
      <c r="L9988" s="82">
        <v>1.940311937612478</v>
      </c>
      <c r="N9988" s="83">
        <f t="shared" si="1"/>
        <v>1.940311938</v>
      </c>
      <c r="O9988" s="83">
        <f t="shared" si="2"/>
        <v>1</v>
      </c>
      <c r="Q9988" s="83">
        <f t="shared" si="3"/>
        <v>0.8890666667</v>
      </c>
      <c r="R9988" s="83">
        <f t="shared" si="4"/>
        <v>1.940311938</v>
      </c>
      <c r="S9988" s="83" t="b">
        <f t="shared" si="5"/>
        <v>0</v>
      </c>
      <c r="T9988" s="72"/>
      <c r="U9988" s="72"/>
      <c r="V9988" s="72"/>
      <c r="W9988" s="72"/>
      <c r="X9988" s="72"/>
      <c r="Y9988" s="72"/>
      <c r="Z9988" s="72"/>
      <c r="AA9988" s="72"/>
      <c r="AB9988" s="72"/>
      <c r="AC9988" s="72"/>
      <c r="AD9988" s="72"/>
      <c r="AE9988" s="72"/>
      <c r="AF9988" s="72"/>
      <c r="AG9988" s="72"/>
      <c r="AH9988" s="72"/>
      <c r="AI9988" s="72"/>
      <c r="AJ9988" s="72"/>
      <c r="AK9988" s="72"/>
    </row>
    <row r="9989" ht="14.25" customHeight="1">
      <c r="A9989" s="78">
        <v>9986.0</v>
      </c>
      <c r="C9989" s="78" t="str">
        <f>VLOOKUP(G9989,[1]Macrodata_CCF!$A$3:$D$55,4,FALSE)</f>
        <v>#ERROR!</v>
      </c>
      <c r="E9989" s="79" t="str">
        <f>VLOOKUP(G9989,[1]Macrodata_CCF!$A$3:$B$55,2,FALSE)</f>
        <v>#ERROR!</v>
      </c>
      <c r="F9989" s="78">
        <v>0.0</v>
      </c>
      <c r="G9989" s="80">
        <v>37.0</v>
      </c>
      <c r="H9989" s="81">
        <v>0.0</v>
      </c>
      <c r="I9989" s="81">
        <v>530000.0</v>
      </c>
      <c r="J9989" s="81">
        <v>26500.0</v>
      </c>
      <c r="K9989" s="81">
        <v>530000.0</v>
      </c>
      <c r="L9989" s="82">
        <v>0.05</v>
      </c>
      <c r="N9989" s="83">
        <f t="shared" si="1"/>
        <v>0.05</v>
      </c>
      <c r="O9989" s="83">
        <f t="shared" si="2"/>
        <v>0.05</v>
      </c>
      <c r="Q9989" s="83">
        <f t="shared" si="3"/>
        <v>1</v>
      </c>
      <c r="R9989" s="83">
        <f t="shared" si="4"/>
        <v>0.05</v>
      </c>
      <c r="S9989" s="83" t="b">
        <f t="shared" si="5"/>
        <v>0</v>
      </c>
      <c r="T9989" s="72"/>
      <c r="U9989" s="72"/>
      <c r="V9989" s="72"/>
      <c r="W9989" s="72"/>
      <c r="X9989" s="72"/>
      <c r="Y9989" s="72"/>
      <c r="Z9989" s="72"/>
      <c r="AA9989" s="72"/>
      <c r="AB9989" s="72"/>
      <c r="AC9989" s="72"/>
      <c r="AD9989" s="72"/>
      <c r="AE9989" s="72"/>
      <c r="AF9989" s="72"/>
      <c r="AG9989" s="72"/>
      <c r="AH9989" s="72"/>
      <c r="AI9989" s="72"/>
      <c r="AJ9989" s="72"/>
      <c r="AK9989" s="72"/>
    </row>
    <row r="9990" ht="14.25" customHeight="1">
      <c r="A9990" s="78">
        <v>9987.0</v>
      </c>
      <c r="C9990" s="78" t="str">
        <f>VLOOKUP(G9990,[1]Macrodata_CCF!$A$3:$D$55,4,FALSE)</f>
        <v>#ERROR!</v>
      </c>
      <c r="E9990" s="79" t="str">
        <f>VLOOKUP(G9990,[1]Macrodata_CCF!$A$3:$B$55,2,FALSE)</f>
        <v>#ERROR!</v>
      </c>
      <c r="F9990" s="78">
        <v>0.0</v>
      </c>
      <c r="G9990" s="80">
        <v>6.0</v>
      </c>
      <c r="H9990" s="81">
        <v>245280.0</v>
      </c>
      <c r="I9990" s="81">
        <v>400000.0</v>
      </c>
      <c r="J9990" s="81">
        <v>287055.0</v>
      </c>
      <c r="K9990" s="81">
        <v>400000.0</v>
      </c>
      <c r="L9990" s="82">
        <v>0.2700038779731127</v>
      </c>
      <c r="N9990" s="83">
        <f t="shared" si="1"/>
        <v>0.270003878</v>
      </c>
      <c r="O9990" s="83">
        <f t="shared" si="2"/>
        <v>0.270003878</v>
      </c>
      <c r="Q9990" s="83">
        <f t="shared" si="3"/>
        <v>0.3868</v>
      </c>
      <c r="R9990" s="83">
        <f t="shared" si="4"/>
        <v>0.270003878</v>
      </c>
      <c r="S9990" s="83" t="b">
        <f t="shared" si="5"/>
        <v>0</v>
      </c>
      <c r="T9990" s="72"/>
      <c r="U9990" s="72"/>
      <c r="V9990" s="72"/>
      <c r="W9990" s="72"/>
      <c r="X9990" s="72"/>
      <c r="Y9990" s="72"/>
      <c r="Z9990" s="72"/>
      <c r="AA9990" s="72"/>
      <c r="AB9990" s="72"/>
      <c r="AC9990" s="72"/>
      <c r="AD9990" s="72"/>
      <c r="AE9990" s="72"/>
      <c r="AF9990" s="72"/>
      <c r="AG9990" s="72"/>
      <c r="AH9990" s="72"/>
      <c r="AI9990" s="72"/>
      <c r="AJ9990" s="72"/>
      <c r="AK9990" s="72"/>
    </row>
    <row r="9991" ht="14.25" customHeight="1">
      <c r="A9991" s="78">
        <v>9988.0</v>
      </c>
      <c r="C9991" s="78" t="str">
        <f>VLOOKUP(G9991,[1]Macrodata_CCF!$A$3:$D$55,4,FALSE)</f>
        <v>#ERROR!</v>
      </c>
      <c r="E9991" s="79" t="str">
        <f>VLOOKUP(G9991,[1]Macrodata_CCF!$A$3:$B$55,2,FALSE)</f>
        <v>#ERROR!</v>
      </c>
      <c r="F9991" s="78">
        <v>0.0</v>
      </c>
      <c r="G9991" s="80">
        <v>3.0</v>
      </c>
      <c r="H9991" s="81">
        <v>178440.0</v>
      </c>
      <c r="I9991" s="81">
        <v>190000.0</v>
      </c>
      <c r="J9991" s="81">
        <v>182950.0</v>
      </c>
      <c r="K9991" s="81">
        <v>190000.0</v>
      </c>
      <c r="L9991" s="82">
        <v>0.3901384083044983</v>
      </c>
      <c r="N9991" s="83">
        <f t="shared" si="1"/>
        <v>0.3901384083</v>
      </c>
      <c r="O9991" s="83">
        <f t="shared" si="2"/>
        <v>0.3901384083</v>
      </c>
      <c r="Q9991" s="83">
        <f t="shared" si="3"/>
        <v>0.06084210526</v>
      </c>
      <c r="R9991" s="83">
        <f t="shared" si="4"/>
        <v>0.02373684211</v>
      </c>
      <c r="S9991" s="83" t="b">
        <f t="shared" si="5"/>
        <v>0</v>
      </c>
      <c r="T9991" s="72"/>
      <c r="U9991" s="72"/>
      <c r="V9991" s="72"/>
      <c r="W9991" s="72"/>
      <c r="X9991" s="72"/>
      <c r="Y9991" s="72"/>
      <c r="Z9991" s="72"/>
      <c r="AA9991" s="72"/>
      <c r="AB9991" s="72"/>
      <c r="AC9991" s="72"/>
      <c r="AD9991" s="72"/>
      <c r="AE9991" s="72"/>
      <c r="AF9991" s="72"/>
      <c r="AG9991" s="72"/>
      <c r="AH9991" s="72"/>
      <c r="AI9991" s="72"/>
      <c r="AJ9991" s="72"/>
      <c r="AK9991" s="72"/>
    </row>
    <row r="9992" ht="14.25" customHeight="1">
      <c r="A9992" s="78">
        <v>9989.0</v>
      </c>
      <c r="C9992" s="78" t="str">
        <f>VLOOKUP(G9992,[1]Macrodata_CCF!$A$3:$D$55,4,FALSE)</f>
        <v>#ERROR!</v>
      </c>
      <c r="E9992" s="79" t="str">
        <f>VLOOKUP(G9992,[1]Macrodata_CCF!$A$3:$B$55,2,FALSE)</f>
        <v>#ERROR!</v>
      </c>
      <c r="F9992" s="78">
        <v>0.0</v>
      </c>
      <c r="G9992" s="80">
        <v>18.0</v>
      </c>
      <c r="H9992" s="81">
        <v>370900.0</v>
      </c>
      <c r="I9992" s="81">
        <v>740000.0</v>
      </c>
      <c r="J9992" s="81">
        <v>444720.0</v>
      </c>
      <c r="K9992" s="81">
        <v>740000.0</v>
      </c>
      <c r="L9992" s="82">
        <v>0.2</v>
      </c>
      <c r="N9992" s="83">
        <f t="shared" si="1"/>
        <v>0.2</v>
      </c>
      <c r="O9992" s="83">
        <f t="shared" si="2"/>
        <v>0.2</v>
      </c>
      <c r="Q9992" s="83">
        <f t="shared" si="3"/>
        <v>0.4987837838</v>
      </c>
      <c r="R9992" s="83">
        <f t="shared" si="4"/>
        <v>0.2</v>
      </c>
      <c r="S9992" s="83" t="b">
        <f t="shared" si="5"/>
        <v>0</v>
      </c>
      <c r="T9992" s="72"/>
      <c r="U9992" s="72"/>
      <c r="V9992" s="72"/>
      <c r="W9992" s="72"/>
      <c r="X9992" s="72"/>
      <c r="Y9992" s="72"/>
      <c r="Z9992" s="72"/>
      <c r="AA9992" s="72"/>
      <c r="AB9992" s="72"/>
      <c r="AC9992" s="72"/>
      <c r="AD9992" s="72"/>
      <c r="AE9992" s="72"/>
      <c r="AF9992" s="72"/>
      <c r="AG9992" s="72"/>
      <c r="AH9992" s="72"/>
      <c r="AI9992" s="72"/>
      <c r="AJ9992" s="72"/>
      <c r="AK9992" s="72"/>
    </row>
    <row r="9993" ht="14.25" customHeight="1">
      <c r="A9993" s="78">
        <v>9990.0</v>
      </c>
      <c r="C9993" s="78" t="str">
        <f>VLOOKUP(G9993,[1]Macrodata_CCF!$A$3:$D$55,4,FALSE)</f>
        <v>#ERROR!</v>
      </c>
      <c r="E9993" s="79" t="str">
        <f>VLOOKUP(G9993,[1]Macrodata_CCF!$A$3:$B$55,2,FALSE)</f>
        <v>#ERROR!</v>
      </c>
      <c r="F9993" s="78">
        <v>0.0</v>
      </c>
      <c r="G9993" s="80">
        <v>37.0</v>
      </c>
      <c r="H9993" s="81">
        <v>142425.0</v>
      </c>
      <c r="I9993" s="81">
        <v>170000.0</v>
      </c>
      <c r="J9993" s="81">
        <v>143250.0</v>
      </c>
      <c r="K9993" s="81">
        <v>170000.0</v>
      </c>
      <c r="L9993" s="82">
        <v>0.02991840435176791</v>
      </c>
      <c r="N9993" s="83">
        <f t="shared" si="1"/>
        <v>0.02991840435</v>
      </c>
      <c r="O9993" s="83">
        <f t="shared" si="2"/>
        <v>0.02991840435</v>
      </c>
      <c r="Q9993" s="83">
        <f t="shared" si="3"/>
        <v>0.1622058824</v>
      </c>
      <c r="R9993" s="83">
        <f t="shared" si="4"/>
        <v>0.02991840435</v>
      </c>
      <c r="S9993" s="83" t="b">
        <f t="shared" si="5"/>
        <v>0</v>
      </c>
      <c r="T9993" s="72"/>
      <c r="U9993" s="72"/>
      <c r="V9993" s="72"/>
      <c r="W9993" s="72"/>
      <c r="X9993" s="72"/>
      <c r="Y9993" s="72"/>
      <c r="Z9993" s="72"/>
      <c r="AA9993" s="72"/>
      <c r="AB9993" s="72"/>
      <c r="AC9993" s="72"/>
      <c r="AD9993" s="72"/>
      <c r="AE9993" s="72"/>
      <c r="AF9993" s="72"/>
      <c r="AG9993" s="72"/>
      <c r="AH9993" s="72"/>
      <c r="AI9993" s="72"/>
      <c r="AJ9993" s="72"/>
      <c r="AK9993" s="72"/>
    </row>
    <row r="9994" ht="14.25" customHeight="1">
      <c r="A9994" s="78">
        <v>9991.0</v>
      </c>
      <c r="C9994" s="78" t="str">
        <f>VLOOKUP(G9994,[1]Macrodata_CCF!$A$3:$D$55,4,FALSE)</f>
        <v>#ERROR!</v>
      </c>
      <c r="E9994" s="79" t="str">
        <f>VLOOKUP(G9994,[1]Macrodata_CCF!$A$3:$B$55,2,FALSE)</f>
        <v>#ERROR!</v>
      </c>
      <c r="F9994" s="78">
        <v>0.0</v>
      </c>
      <c r="G9994" s="80">
        <v>19.0</v>
      </c>
      <c r="H9994" s="81">
        <v>708015.0</v>
      </c>
      <c r="I9994" s="81">
        <v>970000.0</v>
      </c>
      <c r="J9994" s="81">
        <v>757790.0</v>
      </c>
      <c r="K9994" s="81">
        <v>970000.0</v>
      </c>
      <c r="L9994" s="82">
        <v>0.1899917934232876</v>
      </c>
      <c r="N9994" s="83">
        <f t="shared" si="1"/>
        <v>0.1899917934</v>
      </c>
      <c r="O9994" s="83">
        <f t="shared" si="2"/>
        <v>0.1899917934</v>
      </c>
      <c r="Q9994" s="83">
        <f t="shared" si="3"/>
        <v>0.2700876289</v>
      </c>
      <c r="R9994" s="83">
        <f t="shared" si="4"/>
        <v>0.1899917934</v>
      </c>
      <c r="S9994" s="83" t="b">
        <f t="shared" si="5"/>
        <v>0</v>
      </c>
      <c r="T9994" s="72"/>
      <c r="U9994" s="72"/>
      <c r="V9994" s="72"/>
      <c r="W9994" s="72"/>
      <c r="X9994" s="72"/>
      <c r="Y9994" s="72"/>
      <c r="Z9994" s="72"/>
      <c r="AA9994" s="72"/>
      <c r="AB9994" s="72"/>
      <c r="AC9994" s="72"/>
      <c r="AD9994" s="72"/>
      <c r="AE9994" s="72"/>
      <c r="AF9994" s="72"/>
      <c r="AG9994" s="72"/>
      <c r="AH9994" s="72"/>
      <c r="AI9994" s="72"/>
      <c r="AJ9994" s="72"/>
      <c r="AK9994" s="72"/>
    </row>
    <row r="9995" ht="14.25" customHeight="1">
      <c r="A9995" s="78">
        <v>9992.0</v>
      </c>
      <c r="C9995" s="78" t="str">
        <f>VLOOKUP(G9995,[1]Macrodata_CCF!$A$3:$D$55,4,FALSE)</f>
        <v>#ERROR!</v>
      </c>
      <c r="E9995" s="79" t="str">
        <f>VLOOKUP(G9995,[1]Macrodata_CCF!$A$3:$B$55,2,FALSE)</f>
        <v>#ERROR!</v>
      </c>
      <c r="F9995" s="78">
        <v>0.0</v>
      </c>
      <c r="G9995" s="80">
        <v>20.0</v>
      </c>
      <c r="H9995" s="81">
        <v>327350.0</v>
      </c>
      <c r="I9995" s="81">
        <v>590000.0</v>
      </c>
      <c r="J9995" s="81">
        <v>248555.0</v>
      </c>
      <c r="K9995" s="81">
        <v>590000.0</v>
      </c>
      <c r="L9995" s="82">
        <v>-0.3</v>
      </c>
      <c r="N9995" s="83">
        <f t="shared" si="1"/>
        <v>-0.3</v>
      </c>
      <c r="O9995" s="83">
        <f t="shared" si="2"/>
        <v>0</v>
      </c>
      <c r="Q9995" s="83">
        <f t="shared" si="3"/>
        <v>0.4451694915</v>
      </c>
      <c r="R9995" s="83">
        <f t="shared" si="4"/>
        <v>-0.3</v>
      </c>
      <c r="S9995" s="83" t="b">
        <f t="shared" si="5"/>
        <v>0</v>
      </c>
      <c r="T9995" s="72"/>
      <c r="U9995" s="72"/>
      <c r="V9995" s="72"/>
      <c r="W9995" s="72"/>
      <c r="X9995" s="72"/>
      <c r="Y9995" s="72"/>
      <c r="Z9995" s="72"/>
      <c r="AA9995" s="72"/>
      <c r="AB9995" s="72"/>
      <c r="AC9995" s="72"/>
      <c r="AD9995" s="72"/>
      <c r="AE9995" s="72"/>
      <c r="AF9995" s="72"/>
      <c r="AG9995" s="72"/>
      <c r="AH9995" s="72"/>
      <c r="AI9995" s="72"/>
      <c r="AJ9995" s="72"/>
      <c r="AK9995" s="72"/>
    </row>
    <row r="9996" ht="14.25" customHeight="1">
      <c r="A9996" s="78">
        <v>9993.0</v>
      </c>
      <c r="C9996" s="78" t="str">
        <f>VLOOKUP(G9996,[1]Macrodata_CCF!$A$3:$D$55,4,FALSE)</f>
        <v>#ERROR!</v>
      </c>
      <c r="E9996" s="79" t="str">
        <f>VLOOKUP(G9996,[1]Macrodata_CCF!$A$3:$B$55,2,FALSE)</f>
        <v>#ERROR!</v>
      </c>
      <c r="F9996" s="78">
        <v>0.0</v>
      </c>
      <c r="G9996" s="80">
        <v>44.0</v>
      </c>
      <c r="H9996" s="81">
        <v>202820.0</v>
      </c>
      <c r="I9996" s="81">
        <v>580000.0</v>
      </c>
      <c r="J9996" s="81">
        <v>278255.0</v>
      </c>
      <c r="K9996" s="81">
        <v>580000.0</v>
      </c>
      <c r="L9996" s="82">
        <v>0.1999973487459568</v>
      </c>
      <c r="N9996" s="83">
        <f t="shared" si="1"/>
        <v>0.1999973487</v>
      </c>
      <c r="O9996" s="83">
        <f t="shared" si="2"/>
        <v>0.1999973487</v>
      </c>
      <c r="Q9996" s="83">
        <f t="shared" si="3"/>
        <v>0.6503103448</v>
      </c>
      <c r="R9996" s="83">
        <f t="shared" si="4"/>
        <v>0.1999973487</v>
      </c>
      <c r="S9996" s="83" t="b">
        <f t="shared" si="5"/>
        <v>0</v>
      </c>
      <c r="T9996" s="72"/>
      <c r="U9996" s="72"/>
      <c r="V9996" s="72"/>
      <c r="W9996" s="72"/>
      <c r="X9996" s="72"/>
      <c r="Y9996" s="72"/>
      <c r="Z9996" s="72"/>
      <c r="AA9996" s="72"/>
      <c r="AB9996" s="72"/>
      <c r="AC9996" s="72"/>
      <c r="AD9996" s="72"/>
      <c r="AE9996" s="72"/>
      <c r="AF9996" s="72"/>
      <c r="AG9996" s="72"/>
      <c r="AH9996" s="72"/>
      <c r="AI9996" s="72"/>
      <c r="AJ9996" s="72"/>
      <c r="AK9996" s="72"/>
    </row>
    <row r="9997" ht="14.25" customHeight="1">
      <c r="A9997" s="78">
        <v>9994.0</v>
      </c>
      <c r="C9997" s="78" t="str">
        <f>VLOOKUP(G9997,[1]Macrodata_CCF!$A$3:$D$55,4,FALSE)</f>
        <v>#ERROR!</v>
      </c>
      <c r="E9997" s="79" t="str">
        <f>VLOOKUP(G9997,[1]Macrodata_CCF!$A$3:$B$55,2,FALSE)</f>
        <v>#ERROR!</v>
      </c>
      <c r="F9997" s="78">
        <v>0.0</v>
      </c>
      <c r="G9997" s="80">
        <v>26.0</v>
      </c>
      <c r="H9997" s="81">
        <v>248360.0</v>
      </c>
      <c r="I9997" s="81">
        <v>250000.0</v>
      </c>
      <c r="J9997" s="81">
        <v>248690.0</v>
      </c>
      <c r="K9997" s="81">
        <v>250000.0</v>
      </c>
      <c r="L9997" s="82">
        <v>0.201219512195122</v>
      </c>
      <c r="N9997" s="83">
        <f t="shared" si="1"/>
        <v>0.2012195122</v>
      </c>
      <c r="O9997" s="83">
        <f t="shared" si="2"/>
        <v>0.2012195122</v>
      </c>
      <c r="Q9997" s="83">
        <f t="shared" si="3"/>
        <v>0.00656</v>
      </c>
      <c r="R9997" s="83">
        <f t="shared" si="4"/>
        <v>0.00132</v>
      </c>
      <c r="S9997" s="83" t="b">
        <f t="shared" si="5"/>
        <v>0</v>
      </c>
      <c r="T9997" s="72"/>
      <c r="U9997" s="72"/>
      <c r="V9997" s="72"/>
      <c r="W9997" s="72"/>
      <c r="X9997" s="72"/>
      <c r="Y9997" s="72"/>
      <c r="Z9997" s="72"/>
      <c r="AA9997" s="72"/>
      <c r="AB9997" s="72"/>
      <c r="AC9997" s="72"/>
      <c r="AD9997" s="72"/>
      <c r="AE9997" s="72"/>
      <c r="AF9997" s="72"/>
      <c r="AG9997" s="72"/>
      <c r="AH9997" s="72"/>
      <c r="AI9997" s="72"/>
      <c r="AJ9997" s="72"/>
      <c r="AK9997" s="72"/>
    </row>
    <row r="9998" ht="14.25" customHeight="1">
      <c r="A9998" s="78">
        <v>9995.0</v>
      </c>
      <c r="C9998" s="78" t="str">
        <f>VLOOKUP(G9998,[1]Macrodata_CCF!$A$3:$D$55,4,FALSE)</f>
        <v>#ERROR!</v>
      </c>
      <c r="E9998" s="79" t="str">
        <f>VLOOKUP(G9998,[1]Macrodata_CCF!$A$3:$B$55,2,FALSE)</f>
        <v>#ERROR!</v>
      </c>
      <c r="F9998" s="78">
        <v>0.0</v>
      </c>
      <c r="G9998" s="80">
        <v>13.0</v>
      </c>
      <c r="H9998" s="81">
        <v>123150.0</v>
      </c>
      <c r="I9998" s="81">
        <v>270000.0</v>
      </c>
      <c r="J9998" s="81">
        <v>146645.0</v>
      </c>
      <c r="K9998" s="81">
        <v>270000.0</v>
      </c>
      <c r="L9998" s="82">
        <v>0.159993190330269</v>
      </c>
      <c r="N9998" s="83">
        <f t="shared" si="1"/>
        <v>0.1599931903</v>
      </c>
      <c r="O9998" s="83">
        <f t="shared" si="2"/>
        <v>0.1599931903</v>
      </c>
      <c r="Q9998" s="83">
        <f t="shared" si="3"/>
        <v>0.5438888889</v>
      </c>
      <c r="R9998" s="83">
        <f t="shared" si="4"/>
        <v>0.1599931903</v>
      </c>
      <c r="S9998" s="83" t="b">
        <f t="shared" si="5"/>
        <v>0</v>
      </c>
      <c r="T9998" s="72"/>
      <c r="U9998" s="72"/>
      <c r="V9998" s="72"/>
      <c r="W9998" s="72"/>
      <c r="X9998" s="72"/>
      <c r="Y9998" s="72"/>
      <c r="Z9998" s="72"/>
      <c r="AA9998" s="72"/>
      <c r="AB9998" s="72"/>
      <c r="AC9998" s="72"/>
      <c r="AD9998" s="72"/>
      <c r="AE9998" s="72"/>
      <c r="AF9998" s="72"/>
      <c r="AG9998" s="72"/>
      <c r="AH9998" s="72"/>
      <c r="AI9998" s="72"/>
      <c r="AJ9998" s="72"/>
      <c r="AK9998" s="72"/>
    </row>
    <row r="9999" ht="14.25" customHeight="1">
      <c r="A9999" s="78">
        <v>9996.0</v>
      </c>
      <c r="C9999" s="78" t="str">
        <f>VLOOKUP(G9999,[1]Macrodata_CCF!$A$3:$D$55,4,FALSE)</f>
        <v>#ERROR!</v>
      </c>
      <c r="E9999" s="79" t="str">
        <f>VLOOKUP(G9999,[1]Macrodata_CCF!$A$3:$B$55,2,FALSE)</f>
        <v>#ERROR!</v>
      </c>
      <c r="F9999" s="78">
        <v>0.0</v>
      </c>
      <c r="G9999" s="80">
        <v>28.0</v>
      </c>
      <c r="H9999" s="81">
        <v>143365.0</v>
      </c>
      <c r="I9999" s="81">
        <v>360000.0</v>
      </c>
      <c r="J9999" s="81">
        <v>180195.0</v>
      </c>
      <c r="K9999" s="81">
        <v>360000.0</v>
      </c>
      <c r="L9999" s="82">
        <v>0.1700094629215039</v>
      </c>
      <c r="N9999" s="83">
        <f t="shared" si="1"/>
        <v>0.1700094629</v>
      </c>
      <c r="O9999" s="83">
        <f t="shared" si="2"/>
        <v>0.1700094629</v>
      </c>
      <c r="Q9999" s="83">
        <f t="shared" si="3"/>
        <v>0.6017638889</v>
      </c>
      <c r="R9999" s="83">
        <f t="shared" si="4"/>
        <v>0.1700094629</v>
      </c>
      <c r="S9999" s="83" t="b">
        <f t="shared" si="5"/>
        <v>0</v>
      </c>
      <c r="T9999" s="72"/>
      <c r="U9999" s="72"/>
      <c r="V9999" s="72"/>
      <c r="W9999" s="72"/>
      <c r="X9999" s="72"/>
      <c r="Y9999" s="72"/>
      <c r="Z9999" s="72"/>
      <c r="AA9999" s="72"/>
      <c r="AB9999" s="72"/>
      <c r="AC9999" s="72"/>
      <c r="AD9999" s="72"/>
      <c r="AE9999" s="72"/>
      <c r="AF9999" s="72"/>
      <c r="AG9999" s="72"/>
      <c r="AH9999" s="72"/>
      <c r="AI9999" s="72"/>
      <c r="AJ9999" s="72"/>
      <c r="AK9999" s="72"/>
    </row>
    <row r="10000" ht="14.25" customHeight="1">
      <c r="A10000" s="78">
        <v>9997.0</v>
      </c>
      <c r="C10000" s="78" t="str">
        <f>VLOOKUP(G10000,[1]Macrodata_CCF!$A$3:$D$55,4,FALSE)</f>
        <v>#ERROR!</v>
      </c>
      <c r="E10000" s="79" t="str">
        <f>VLOOKUP(G10000,[1]Macrodata_CCF!$A$3:$B$55,2,FALSE)</f>
        <v>#ERROR!</v>
      </c>
      <c r="F10000" s="78">
        <v>0.0</v>
      </c>
      <c r="G10000" s="80">
        <v>8.0</v>
      </c>
      <c r="H10000" s="81">
        <v>529800.0</v>
      </c>
      <c r="I10000" s="81">
        <v>530000.0</v>
      </c>
      <c r="J10000" s="81">
        <v>529840.0</v>
      </c>
      <c r="K10000" s="81">
        <v>530000.0</v>
      </c>
      <c r="L10000" s="82">
        <v>0.2</v>
      </c>
      <c r="N10000" s="83">
        <f t="shared" si="1"/>
        <v>0.2</v>
      </c>
      <c r="O10000" s="83">
        <f t="shared" si="2"/>
        <v>0.2</v>
      </c>
      <c r="Q10000" s="83">
        <f t="shared" si="3"/>
        <v>0.0003773584906</v>
      </c>
      <c r="R10000" s="83">
        <f t="shared" si="4"/>
        <v>0.00007547169811</v>
      </c>
      <c r="S10000" s="83" t="b">
        <f t="shared" si="5"/>
        <v>0</v>
      </c>
      <c r="T10000" s="72"/>
      <c r="U10000" s="72"/>
      <c r="V10000" s="72"/>
      <c r="W10000" s="72"/>
      <c r="X10000" s="72"/>
      <c r="Y10000" s="72"/>
      <c r="Z10000" s="72"/>
      <c r="AA10000" s="72"/>
      <c r="AB10000" s="72"/>
      <c r="AC10000" s="72"/>
      <c r="AD10000" s="72"/>
      <c r="AE10000" s="72"/>
      <c r="AF10000" s="72"/>
      <c r="AG10000" s="72"/>
      <c r="AH10000" s="72"/>
      <c r="AI10000" s="72"/>
      <c r="AJ10000" s="72"/>
      <c r="AK10000" s="72"/>
    </row>
    <row r="10001" ht="14.25" customHeight="1">
      <c r="A10001" s="78">
        <v>9998.0</v>
      </c>
      <c r="C10001" s="78" t="str">
        <f>VLOOKUP(G10001,[1]Macrodata_CCF!$A$3:$D$55,4,FALSE)</f>
        <v>#ERROR!</v>
      </c>
      <c r="E10001" s="79" t="str">
        <f>VLOOKUP(G10001,[1]Macrodata_CCF!$A$3:$B$55,2,FALSE)</f>
        <v>#ERROR!</v>
      </c>
      <c r="F10001" s="78">
        <v>0.0</v>
      </c>
      <c r="G10001" s="80">
        <v>2.0</v>
      </c>
      <c r="H10001" s="81">
        <v>383200.0</v>
      </c>
      <c r="I10001" s="81">
        <v>390000.0</v>
      </c>
      <c r="J10001" s="81">
        <v>385310.0</v>
      </c>
      <c r="K10001" s="81">
        <v>663000.0</v>
      </c>
      <c r="L10001" s="82">
        <v>0.3102941176470588</v>
      </c>
      <c r="N10001" s="83">
        <f t="shared" si="1"/>
        <v>0.3102941176</v>
      </c>
      <c r="O10001" s="83">
        <f t="shared" si="2"/>
        <v>0.3102941176</v>
      </c>
      <c r="Q10001" s="83">
        <f t="shared" si="3"/>
        <v>0.01743589744</v>
      </c>
      <c r="R10001" s="83">
        <f t="shared" si="4"/>
        <v>0.00541025641</v>
      </c>
      <c r="S10001" s="83" t="b">
        <f t="shared" si="5"/>
        <v>0</v>
      </c>
      <c r="T10001" s="72"/>
      <c r="U10001" s="72"/>
      <c r="V10001" s="72"/>
      <c r="W10001" s="72"/>
      <c r="X10001" s="72"/>
      <c r="Y10001" s="72"/>
      <c r="Z10001" s="72"/>
      <c r="AA10001" s="72"/>
      <c r="AB10001" s="72"/>
      <c r="AC10001" s="72"/>
      <c r="AD10001" s="72"/>
      <c r="AE10001" s="72"/>
      <c r="AF10001" s="72"/>
      <c r="AG10001" s="72"/>
      <c r="AH10001" s="72"/>
      <c r="AI10001" s="72"/>
      <c r="AJ10001" s="72"/>
      <c r="AK10001" s="72"/>
    </row>
    <row r="10002" ht="14.25" customHeight="1">
      <c r="A10002" s="78">
        <v>9999.0</v>
      </c>
      <c r="C10002" s="78" t="str">
        <f>VLOOKUP(G10002,[1]Macrodata_CCF!$A$3:$D$55,4,FALSE)</f>
        <v>#ERROR!</v>
      </c>
      <c r="E10002" s="79" t="str">
        <f>VLOOKUP(G10002,[1]Macrodata_CCF!$A$3:$B$55,2,FALSE)</f>
        <v>#ERROR!</v>
      </c>
      <c r="F10002" s="78">
        <v>0.0</v>
      </c>
      <c r="G10002" s="80">
        <v>42.0</v>
      </c>
      <c r="H10002" s="81">
        <v>269170.0</v>
      </c>
      <c r="I10002" s="81">
        <v>510000.0</v>
      </c>
      <c r="J10002" s="81">
        <v>329380.0</v>
      </c>
      <c r="K10002" s="81">
        <v>510000.0</v>
      </c>
      <c r="L10002" s="82">
        <v>0.2500103807665158</v>
      </c>
      <c r="N10002" s="83">
        <f t="shared" si="1"/>
        <v>0.2500103808</v>
      </c>
      <c r="O10002" s="83">
        <f t="shared" si="2"/>
        <v>0.2500103808</v>
      </c>
      <c r="Q10002" s="83">
        <f t="shared" si="3"/>
        <v>0.4722156863</v>
      </c>
      <c r="R10002" s="83">
        <f t="shared" si="4"/>
        <v>0.2500103808</v>
      </c>
      <c r="S10002" s="83" t="b">
        <f t="shared" si="5"/>
        <v>0</v>
      </c>
      <c r="T10002" s="72"/>
      <c r="U10002" s="72"/>
      <c r="V10002" s="72"/>
      <c r="W10002" s="72"/>
      <c r="X10002" s="72"/>
      <c r="Y10002" s="72"/>
      <c r="Z10002" s="72"/>
      <c r="AA10002" s="72"/>
      <c r="AB10002" s="72"/>
      <c r="AC10002" s="72"/>
      <c r="AD10002" s="72"/>
      <c r="AE10002" s="72"/>
      <c r="AF10002" s="72"/>
      <c r="AG10002" s="72"/>
      <c r="AH10002" s="72"/>
      <c r="AI10002" s="72"/>
      <c r="AJ10002" s="72"/>
      <c r="AK10002" s="72"/>
    </row>
    <row r="10003" ht="14.25" customHeight="1">
      <c r="A10003" s="78">
        <v>10000.0</v>
      </c>
      <c r="C10003" s="78" t="str">
        <f>VLOOKUP(G10003,[1]Macrodata_CCF!$A$3:$D$55,4,FALSE)</f>
        <v>#ERROR!</v>
      </c>
      <c r="E10003" s="79" t="str">
        <f>VLOOKUP(G10003,[1]Macrodata_CCF!$A$3:$B$55,2,FALSE)</f>
        <v>#ERROR!</v>
      </c>
      <c r="F10003" s="78">
        <v>0.0</v>
      </c>
      <c r="G10003" s="80">
        <v>5.0</v>
      </c>
      <c r="H10003" s="81">
        <v>594300.0</v>
      </c>
      <c r="I10003" s="81">
        <v>870000.0</v>
      </c>
      <c r="J10003" s="81">
        <v>679765.0</v>
      </c>
      <c r="K10003" s="81">
        <v>870000.0</v>
      </c>
      <c r="L10003" s="82">
        <v>0.3099927457381211</v>
      </c>
      <c r="N10003" s="83">
        <f t="shared" si="1"/>
        <v>0.3099927457</v>
      </c>
      <c r="O10003" s="83">
        <f t="shared" si="2"/>
        <v>0.3099927457</v>
      </c>
      <c r="Q10003" s="83">
        <f t="shared" si="3"/>
        <v>0.3168965517</v>
      </c>
      <c r="R10003" s="83">
        <f t="shared" si="4"/>
        <v>0.3099927457</v>
      </c>
      <c r="S10003" s="83" t="b">
        <f t="shared" si="5"/>
        <v>0</v>
      </c>
      <c r="T10003" s="72"/>
      <c r="U10003" s="72"/>
      <c r="V10003" s="72"/>
      <c r="W10003" s="72"/>
      <c r="X10003" s="72"/>
      <c r="Y10003" s="72"/>
      <c r="Z10003" s="72"/>
      <c r="AA10003" s="72"/>
      <c r="AB10003" s="72"/>
      <c r="AC10003" s="72"/>
      <c r="AD10003" s="72"/>
      <c r="AE10003" s="72"/>
      <c r="AF10003" s="72"/>
      <c r="AG10003" s="72"/>
      <c r="AH10003" s="72"/>
      <c r="AI10003" s="72"/>
      <c r="AJ10003" s="72"/>
      <c r="AK10003" s="72"/>
    </row>
    <row r="10004" ht="14.25" customHeight="1">
      <c r="A10004" s="78">
        <v>10001.0</v>
      </c>
      <c r="C10004" s="78" t="str">
        <f>VLOOKUP(G10004,[1]Macrodata_CCF!$A$3:$D$55,4,FALSE)</f>
        <v>#ERROR!</v>
      </c>
      <c r="E10004" s="79" t="str">
        <f>VLOOKUP(G10004,[1]Macrodata_CCF!$A$3:$B$55,2,FALSE)</f>
        <v>#ERROR!</v>
      </c>
      <c r="F10004" s="78">
        <v>0.0</v>
      </c>
      <c r="G10004" s="80">
        <v>4.0</v>
      </c>
      <c r="H10004" s="81">
        <v>518855.0</v>
      </c>
      <c r="I10004" s="81">
        <v>920000.0</v>
      </c>
      <c r="J10004" s="81">
        <v>679315.0</v>
      </c>
      <c r="K10004" s="81">
        <v>920000.0</v>
      </c>
      <c r="L10004" s="82">
        <v>0.4000049857283526</v>
      </c>
      <c r="N10004" s="83">
        <f t="shared" si="1"/>
        <v>0.4000049857</v>
      </c>
      <c r="O10004" s="83">
        <f t="shared" si="2"/>
        <v>0.4000049857</v>
      </c>
      <c r="Q10004" s="83">
        <f t="shared" si="3"/>
        <v>0.4360271739</v>
      </c>
      <c r="R10004" s="83">
        <f t="shared" si="4"/>
        <v>0.4000049857</v>
      </c>
      <c r="S10004" s="83" t="b">
        <f t="shared" si="5"/>
        <v>0</v>
      </c>
      <c r="T10004" s="72"/>
      <c r="U10004" s="72"/>
      <c r="V10004" s="72"/>
      <c r="W10004" s="72"/>
      <c r="X10004" s="72"/>
      <c r="Y10004" s="72"/>
      <c r="Z10004" s="72"/>
      <c r="AA10004" s="72"/>
      <c r="AB10004" s="72"/>
      <c r="AC10004" s="72"/>
      <c r="AD10004" s="72"/>
      <c r="AE10004" s="72"/>
      <c r="AF10004" s="72"/>
      <c r="AG10004" s="72"/>
      <c r="AH10004" s="72"/>
      <c r="AI10004" s="72"/>
      <c r="AJ10004" s="72"/>
      <c r="AK10004" s="72"/>
    </row>
    <row r="10005" ht="14.25" customHeight="1">
      <c r="A10005" s="78">
        <v>10002.0</v>
      </c>
      <c r="C10005" s="78" t="str">
        <f>VLOOKUP(G10005,[1]Macrodata_CCF!$A$3:$D$55,4,FALSE)</f>
        <v>#ERROR!</v>
      </c>
      <c r="E10005" s="79" t="str">
        <f>VLOOKUP(G10005,[1]Macrodata_CCF!$A$3:$B$55,2,FALSE)</f>
        <v>#ERROR!</v>
      </c>
      <c r="F10005" s="78">
        <v>0.0</v>
      </c>
      <c r="G10005" s="80">
        <v>2.0</v>
      </c>
      <c r="H10005" s="81">
        <v>119480.0</v>
      </c>
      <c r="I10005" s="81">
        <v>180000.0</v>
      </c>
      <c r="J10005" s="81">
        <v>135215.0</v>
      </c>
      <c r="K10005" s="81">
        <v>180000.0</v>
      </c>
      <c r="L10005" s="82">
        <v>0.2599966953073364</v>
      </c>
      <c r="N10005" s="83">
        <f t="shared" si="1"/>
        <v>0.2599966953</v>
      </c>
      <c r="O10005" s="83">
        <f t="shared" si="2"/>
        <v>0.2599966953</v>
      </c>
      <c r="Q10005" s="83">
        <f t="shared" si="3"/>
        <v>0.3362222222</v>
      </c>
      <c r="R10005" s="83">
        <f t="shared" si="4"/>
        <v>0.2599966953</v>
      </c>
      <c r="S10005" s="83" t="b">
        <f t="shared" si="5"/>
        <v>0</v>
      </c>
      <c r="T10005" s="72"/>
      <c r="U10005" s="72"/>
      <c r="V10005" s="72"/>
      <c r="W10005" s="72"/>
      <c r="X10005" s="72"/>
      <c r="Y10005" s="72"/>
      <c r="Z10005" s="72"/>
      <c r="AA10005" s="72"/>
      <c r="AB10005" s="72"/>
      <c r="AC10005" s="72"/>
      <c r="AD10005" s="72"/>
      <c r="AE10005" s="72"/>
      <c r="AF10005" s="72"/>
      <c r="AG10005" s="72"/>
      <c r="AH10005" s="72"/>
      <c r="AI10005" s="72"/>
      <c r="AJ10005" s="72"/>
      <c r="AK10005" s="72"/>
    </row>
    <row r="10006" ht="14.25" customHeight="1">
      <c r="A10006" s="78">
        <v>10003.0</v>
      </c>
      <c r="C10006" s="78" t="str">
        <f>VLOOKUP(G10006,[1]Macrodata_CCF!$A$3:$D$55,4,FALSE)</f>
        <v>#ERROR!</v>
      </c>
      <c r="E10006" s="79" t="str">
        <f>VLOOKUP(G10006,[1]Macrodata_CCF!$A$3:$B$55,2,FALSE)</f>
        <v>#ERROR!</v>
      </c>
      <c r="F10006" s="78">
        <v>1.0</v>
      </c>
      <c r="G10006" s="80">
        <v>13.0</v>
      </c>
      <c r="H10006" s="81">
        <v>0.0</v>
      </c>
      <c r="I10006" s="81">
        <v>350000.0</v>
      </c>
      <c r="J10006" s="81">
        <v>171500.0</v>
      </c>
      <c r="K10006" s="81">
        <v>350000.0</v>
      </c>
      <c r="L10006" s="82">
        <v>0.49</v>
      </c>
      <c r="N10006" s="83">
        <f t="shared" si="1"/>
        <v>0.49</v>
      </c>
      <c r="O10006" s="83">
        <f t="shared" si="2"/>
        <v>0.49</v>
      </c>
      <c r="Q10006" s="83">
        <f t="shared" si="3"/>
        <v>1</v>
      </c>
      <c r="R10006" s="83">
        <f t="shared" si="4"/>
        <v>0.49</v>
      </c>
      <c r="S10006" s="83" t="b">
        <f t="shared" si="5"/>
        <v>0</v>
      </c>
      <c r="T10006" s="72"/>
      <c r="U10006" s="72"/>
      <c r="V10006" s="72"/>
      <c r="W10006" s="72"/>
      <c r="X10006" s="72"/>
      <c r="Y10006" s="72"/>
      <c r="Z10006" s="72"/>
      <c r="AA10006" s="72"/>
      <c r="AB10006" s="72"/>
      <c r="AC10006" s="72"/>
      <c r="AD10006" s="72"/>
      <c r="AE10006" s="72"/>
      <c r="AF10006" s="72"/>
      <c r="AG10006" s="72"/>
      <c r="AH10006" s="72"/>
      <c r="AI10006" s="72"/>
      <c r="AJ10006" s="72"/>
      <c r="AK10006" s="72"/>
    </row>
    <row r="10007" ht="14.25" customHeight="1">
      <c r="A10007" s="78">
        <v>10004.0</v>
      </c>
      <c r="C10007" s="78" t="str">
        <f>VLOOKUP(G10007,[1]Macrodata_CCF!$A$3:$D$55,4,FALSE)</f>
        <v>#ERROR!</v>
      </c>
      <c r="E10007" s="79" t="str">
        <f>VLOOKUP(G10007,[1]Macrodata_CCF!$A$3:$B$55,2,FALSE)</f>
        <v>#ERROR!</v>
      </c>
      <c r="F10007" s="78">
        <v>0.0</v>
      </c>
      <c r="G10007" s="80">
        <v>51.0</v>
      </c>
      <c r="H10007" s="81">
        <v>0.0</v>
      </c>
      <c r="I10007" s="81">
        <v>60000.0</v>
      </c>
      <c r="J10007" s="81">
        <v>1800.0</v>
      </c>
      <c r="K10007" s="81">
        <v>108000.0</v>
      </c>
      <c r="L10007" s="82">
        <v>0.03</v>
      </c>
      <c r="N10007" s="83">
        <f t="shared" si="1"/>
        <v>0.03</v>
      </c>
      <c r="O10007" s="83">
        <f t="shared" si="2"/>
        <v>0.03</v>
      </c>
      <c r="Q10007" s="83">
        <f t="shared" si="3"/>
        <v>1</v>
      </c>
      <c r="R10007" s="83">
        <f t="shared" si="4"/>
        <v>0.03</v>
      </c>
      <c r="S10007" s="83" t="b">
        <f t="shared" si="5"/>
        <v>0</v>
      </c>
      <c r="T10007" s="72"/>
      <c r="U10007" s="72"/>
      <c r="V10007" s="72"/>
      <c r="W10007" s="72"/>
      <c r="X10007" s="72"/>
      <c r="Y10007" s="72"/>
      <c r="Z10007" s="72"/>
      <c r="AA10007" s="72"/>
      <c r="AB10007" s="72"/>
      <c r="AC10007" s="72"/>
      <c r="AD10007" s="72"/>
      <c r="AE10007" s="72"/>
      <c r="AF10007" s="72"/>
      <c r="AG10007" s="72"/>
      <c r="AH10007" s="72"/>
      <c r="AI10007" s="72"/>
      <c r="AJ10007" s="72"/>
      <c r="AK10007" s="72"/>
    </row>
    <row r="10008" ht="14.25" customHeight="1">
      <c r="A10008" s="78">
        <v>10005.0</v>
      </c>
      <c r="C10008" s="78" t="str">
        <f>VLOOKUP(G10008,[1]Macrodata_CCF!$A$3:$D$55,4,FALSE)</f>
        <v>#ERROR!</v>
      </c>
      <c r="E10008" s="79" t="str">
        <f>VLOOKUP(G10008,[1]Macrodata_CCF!$A$3:$B$55,2,FALSE)</f>
        <v>#ERROR!</v>
      </c>
      <c r="F10008" s="78">
        <v>0.0</v>
      </c>
      <c r="G10008" s="80">
        <v>9.0</v>
      </c>
      <c r="H10008" s="81">
        <v>111330.0</v>
      </c>
      <c r="I10008" s="81">
        <v>130000.0</v>
      </c>
      <c r="J10008" s="81">
        <v>132600.0</v>
      </c>
      <c r="K10008" s="81">
        <v>130000.0</v>
      </c>
      <c r="L10008" s="82">
        <v>1.139260846277451</v>
      </c>
      <c r="N10008" s="83">
        <f t="shared" si="1"/>
        <v>1.139260846</v>
      </c>
      <c r="O10008" s="83">
        <f t="shared" si="2"/>
        <v>1</v>
      </c>
      <c r="Q10008" s="83">
        <f t="shared" si="3"/>
        <v>0.1436153846</v>
      </c>
      <c r="R10008" s="83">
        <f t="shared" si="4"/>
        <v>1.139260846</v>
      </c>
      <c r="S10008" s="83" t="b">
        <f t="shared" si="5"/>
        <v>0</v>
      </c>
      <c r="T10008" s="72"/>
      <c r="U10008" s="72"/>
      <c r="V10008" s="72"/>
      <c r="W10008" s="72"/>
      <c r="X10008" s="72"/>
      <c r="Y10008" s="72"/>
      <c r="Z10008" s="72"/>
      <c r="AA10008" s="72"/>
      <c r="AB10008" s="72"/>
      <c r="AC10008" s="72"/>
      <c r="AD10008" s="72"/>
      <c r="AE10008" s="72"/>
      <c r="AF10008" s="72"/>
      <c r="AG10008" s="72"/>
      <c r="AH10008" s="72"/>
      <c r="AI10008" s="72"/>
      <c r="AJ10008" s="72"/>
      <c r="AK10008" s="72"/>
    </row>
    <row r="10009" ht="14.25" customHeight="1">
      <c r="A10009" s="78">
        <v>10006.0</v>
      </c>
      <c r="C10009" s="78" t="str">
        <f>VLOOKUP(G10009,[1]Macrodata_CCF!$A$3:$D$55,4,FALSE)</f>
        <v>#ERROR!</v>
      </c>
      <c r="E10009" s="79" t="str">
        <f>VLOOKUP(G10009,[1]Macrodata_CCF!$A$3:$B$55,2,FALSE)</f>
        <v>#ERROR!</v>
      </c>
      <c r="F10009" s="78">
        <v>0.0</v>
      </c>
      <c r="G10009" s="80">
        <v>7.0</v>
      </c>
      <c r="H10009" s="81">
        <v>469455.0</v>
      </c>
      <c r="I10009" s="81">
        <v>950000.0</v>
      </c>
      <c r="J10009" s="81">
        <v>589590.0</v>
      </c>
      <c r="K10009" s="81">
        <v>950000.0</v>
      </c>
      <c r="L10009" s="82">
        <v>0.2499973987867942</v>
      </c>
      <c r="N10009" s="83">
        <f t="shared" si="1"/>
        <v>0.2499973988</v>
      </c>
      <c r="O10009" s="83">
        <f t="shared" si="2"/>
        <v>0.2499973988</v>
      </c>
      <c r="Q10009" s="83">
        <f t="shared" si="3"/>
        <v>0.5058368421</v>
      </c>
      <c r="R10009" s="83">
        <f t="shared" si="4"/>
        <v>0.2499973988</v>
      </c>
      <c r="S10009" s="83" t="b">
        <f t="shared" si="5"/>
        <v>0</v>
      </c>
      <c r="T10009" s="72"/>
      <c r="U10009" s="72"/>
      <c r="V10009" s="72"/>
      <c r="W10009" s="72"/>
      <c r="X10009" s="72"/>
      <c r="Y10009" s="72"/>
      <c r="Z10009" s="72"/>
      <c r="AA10009" s="72"/>
      <c r="AB10009" s="72"/>
      <c r="AC10009" s="72"/>
      <c r="AD10009" s="72"/>
      <c r="AE10009" s="72"/>
      <c r="AF10009" s="72"/>
      <c r="AG10009" s="72"/>
      <c r="AH10009" s="72"/>
      <c r="AI10009" s="72"/>
      <c r="AJ10009" s="72"/>
      <c r="AK10009" s="72"/>
    </row>
    <row r="10010" ht="14.25" customHeight="1">
      <c r="A10010" s="78">
        <v>10007.0</v>
      </c>
      <c r="C10010" s="78" t="str">
        <f>VLOOKUP(G10010,[1]Macrodata_CCF!$A$3:$D$55,4,FALSE)</f>
        <v>#ERROR!</v>
      </c>
      <c r="E10010" s="79" t="str">
        <f>VLOOKUP(G10010,[1]Macrodata_CCF!$A$3:$B$55,2,FALSE)</f>
        <v>#ERROR!</v>
      </c>
      <c r="F10010" s="78">
        <v>0.0</v>
      </c>
      <c r="G10010" s="80">
        <v>52.0</v>
      </c>
      <c r="H10010" s="81">
        <v>0.0</v>
      </c>
      <c r="I10010" s="81">
        <v>110000.0</v>
      </c>
      <c r="J10010" s="81">
        <v>5500.0</v>
      </c>
      <c r="K10010" s="81">
        <v>110000.0</v>
      </c>
      <c r="L10010" s="82">
        <v>0.05</v>
      </c>
      <c r="N10010" s="83">
        <f t="shared" si="1"/>
        <v>0.05</v>
      </c>
      <c r="O10010" s="83">
        <f t="shared" si="2"/>
        <v>0.05</v>
      </c>
      <c r="Q10010" s="83">
        <f t="shared" si="3"/>
        <v>1</v>
      </c>
      <c r="R10010" s="83">
        <f t="shared" si="4"/>
        <v>0.05</v>
      </c>
      <c r="S10010" s="83" t="b">
        <f t="shared" si="5"/>
        <v>0</v>
      </c>
      <c r="T10010" s="72"/>
      <c r="U10010" s="72"/>
      <c r="V10010" s="72"/>
      <c r="W10010" s="72"/>
      <c r="X10010" s="72"/>
      <c r="Y10010" s="72"/>
      <c r="Z10010" s="72"/>
      <c r="AA10010" s="72"/>
      <c r="AB10010" s="72"/>
      <c r="AC10010" s="72"/>
      <c r="AD10010" s="72"/>
      <c r="AE10010" s="72"/>
      <c r="AF10010" s="72"/>
      <c r="AG10010" s="72"/>
      <c r="AH10010" s="72"/>
      <c r="AI10010" s="72"/>
      <c r="AJ10010" s="72"/>
      <c r="AK10010" s="72"/>
    </row>
    <row r="10011" ht="14.25" customHeight="1">
      <c r="A10011" s="78">
        <v>10008.0</v>
      </c>
      <c r="C10011" s="78" t="str">
        <f>VLOOKUP(G10011,[1]Macrodata_CCF!$A$3:$D$55,4,FALSE)</f>
        <v>#ERROR!</v>
      </c>
      <c r="E10011" s="79" t="str">
        <f>VLOOKUP(G10011,[1]Macrodata_CCF!$A$3:$B$55,2,FALSE)</f>
        <v>#ERROR!</v>
      </c>
      <c r="F10011" s="78">
        <v>0.0</v>
      </c>
      <c r="G10011" s="80">
        <v>45.0</v>
      </c>
      <c r="H10011" s="81">
        <v>132980.0</v>
      </c>
      <c r="I10011" s="81">
        <v>390000.0</v>
      </c>
      <c r="J10011" s="81">
        <v>174105.0</v>
      </c>
      <c r="K10011" s="81">
        <v>624000.0</v>
      </c>
      <c r="L10011" s="82">
        <v>0.1600070033460431</v>
      </c>
      <c r="N10011" s="83">
        <f t="shared" si="1"/>
        <v>0.1600070033</v>
      </c>
      <c r="O10011" s="83">
        <f t="shared" si="2"/>
        <v>0.1600070033</v>
      </c>
      <c r="Q10011" s="83">
        <f t="shared" si="3"/>
        <v>0.659025641</v>
      </c>
      <c r="R10011" s="83">
        <f t="shared" si="4"/>
        <v>0.1600070033</v>
      </c>
      <c r="S10011" s="83" t="b">
        <f t="shared" si="5"/>
        <v>0</v>
      </c>
      <c r="T10011" s="72"/>
      <c r="U10011" s="72"/>
      <c r="V10011" s="72"/>
      <c r="W10011" s="72"/>
      <c r="X10011" s="72"/>
      <c r="Y10011" s="72"/>
      <c r="Z10011" s="72"/>
      <c r="AA10011" s="72"/>
      <c r="AB10011" s="72"/>
      <c r="AC10011" s="72"/>
      <c r="AD10011" s="72"/>
      <c r="AE10011" s="72"/>
      <c r="AF10011" s="72"/>
      <c r="AG10011" s="72"/>
      <c r="AH10011" s="72"/>
      <c r="AI10011" s="72"/>
      <c r="AJ10011" s="72"/>
      <c r="AK10011" s="72"/>
    </row>
    <row r="10012" ht="14.25" customHeight="1">
      <c r="A10012" s="78">
        <v>10009.0</v>
      </c>
      <c r="C10012" s="78" t="str">
        <f>VLOOKUP(G10012,[1]Macrodata_CCF!$A$3:$D$55,4,FALSE)</f>
        <v>#ERROR!</v>
      </c>
      <c r="E10012" s="79" t="str">
        <f>VLOOKUP(G10012,[1]Macrodata_CCF!$A$3:$B$55,2,FALSE)</f>
        <v>#ERROR!</v>
      </c>
      <c r="F10012" s="78">
        <v>0.0</v>
      </c>
      <c r="G10012" s="80">
        <v>28.0</v>
      </c>
      <c r="H10012" s="81">
        <v>273225.0</v>
      </c>
      <c r="I10012" s="81">
        <v>790000.0</v>
      </c>
      <c r="J10012" s="81">
        <v>345575.0</v>
      </c>
      <c r="K10012" s="81">
        <v>1027000.0</v>
      </c>
      <c r="L10012" s="82">
        <v>0.1400029026171932</v>
      </c>
      <c r="N10012" s="83">
        <f t="shared" si="1"/>
        <v>0.1400029026</v>
      </c>
      <c r="O10012" s="83">
        <f t="shared" si="2"/>
        <v>0.1400029026</v>
      </c>
      <c r="Q10012" s="83">
        <f t="shared" si="3"/>
        <v>0.6541455696</v>
      </c>
      <c r="R10012" s="83">
        <f t="shared" si="4"/>
        <v>0.1400029026</v>
      </c>
      <c r="S10012" s="83" t="b">
        <f t="shared" si="5"/>
        <v>0</v>
      </c>
      <c r="T10012" s="72"/>
      <c r="U10012" s="72"/>
      <c r="V10012" s="72"/>
      <c r="W10012" s="72"/>
      <c r="X10012" s="72"/>
      <c r="Y10012" s="72"/>
      <c r="Z10012" s="72"/>
      <c r="AA10012" s="72"/>
      <c r="AB10012" s="72"/>
      <c r="AC10012" s="72"/>
      <c r="AD10012" s="72"/>
      <c r="AE10012" s="72"/>
      <c r="AF10012" s="72"/>
      <c r="AG10012" s="72"/>
      <c r="AH10012" s="72"/>
      <c r="AI10012" s="72"/>
      <c r="AJ10012" s="72"/>
      <c r="AK10012" s="72"/>
    </row>
    <row r="10013" ht="14.25" customHeight="1">
      <c r="A10013" s="78">
        <v>10010.0</v>
      </c>
      <c r="C10013" s="78" t="str">
        <f>VLOOKUP(G10013,[1]Macrodata_CCF!$A$3:$D$55,4,FALSE)</f>
        <v>#ERROR!</v>
      </c>
      <c r="E10013" s="79" t="str">
        <f>VLOOKUP(G10013,[1]Macrodata_CCF!$A$3:$B$55,2,FALSE)</f>
        <v>#ERROR!</v>
      </c>
      <c r="F10013" s="78">
        <v>0.0</v>
      </c>
      <c r="G10013" s="80">
        <v>6.0</v>
      </c>
      <c r="H10013" s="81">
        <v>520185.0</v>
      </c>
      <c r="I10013" s="81">
        <v>650000.0</v>
      </c>
      <c r="J10013" s="81">
        <v>553935.0</v>
      </c>
      <c r="K10013" s="81">
        <v>650000.0</v>
      </c>
      <c r="L10013" s="82">
        <v>0.2599853637869275</v>
      </c>
      <c r="N10013" s="83">
        <f t="shared" si="1"/>
        <v>0.2599853638</v>
      </c>
      <c r="O10013" s="83">
        <f t="shared" si="2"/>
        <v>0.2599853638</v>
      </c>
      <c r="Q10013" s="83">
        <f t="shared" si="3"/>
        <v>0.1997153846</v>
      </c>
      <c r="R10013" s="83">
        <f t="shared" si="4"/>
        <v>0.2599853638</v>
      </c>
      <c r="S10013" s="83" t="b">
        <f t="shared" si="5"/>
        <v>0</v>
      </c>
      <c r="T10013" s="72"/>
      <c r="U10013" s="72"/>
      <c r="V10013" s="72"/>
      <c r="W10013" s="72"/>
      <c r="X10013" s="72"/>
      <c r="Y10013" s="72"/>
      <c r="Z10013" s="72"/>
      <c r="AA10013" s="72"/>
      <c r="AB10013" s="72"/>
      <c r="AC10013" s="72"/>
      <c r="AD10013" s="72"/>
      <c r="AE10013" s="72"/>
      <c r="AF10013" s="72"/>
      <c r="AG10013" s="72"/>
      <c r="AH10013" s="72"/>
      <c r="AI10013" s="72"/>
      <c r="AJ10013" s="72"/>
      <c r="AK10013" s="72"/>
    </row>
    <row r="10014" ht="14.25" customHeight="1">
      <c r="A10014" s="78">
        <v>10011.0</v>
      </c>
      <c r="C10014" s="78" t="str">
        <f>VLOOKUP(G10014,[1]Macrodata_CCF!$A$3:$D$55,4,FALSE)</f>
        <v>#ERROR!</v>
      </c>
      <c r="E10014" s="79" t="str">
        <f>VLOOKUP(G10014,[1]Macrodata_CCF!$A$3:$B$55,2,FALSE)</f>
        <v>#ERROR!</v>
      </c>
      <c r="F10014" s="78">
        <v>0.0</v>
      </c>
      <c r="G10014" s="80">
        <v>18.0</v>
      </c>
      <c r="H10014" s="81">
        <v>22245.0</v>
      </c>
      <c r="I10014" s="81">
        <v>110000.0</v>
      </c>
      <c r="J10014" s="81">
        <v>36285.0</v>
      </c>
      <c r="K10014" s="81">
        <v>110000.0</v>
      </c>
      <c r="L10014" s="82">
        <v>0.1599908837103299</v>
      </c>
      <c r="N10014" s="83">
        <f t="shared" si="1"/>
        <v>0.1599908837</v>
      </c>
      <c r="O10014" s="83">
        <f t="shared" si="2"/>
        <v>0.1599908837</v>
      </c>
      <c r="Q10014" s="83">
        <f t="shared" si="3"/>
        <v>0.7977727273</v>
      </c>
      <c r="R10014" s="83">
        <f t="shared" si="4"/>
        <v>0.1599908837</v>
      </c>
      <c r="S10014" s="83" t="b">
        <f t="shared" si="5"/>
        <v>0</v>
      </c>
      <c r="T10014" s="72"/>
      <c r="U10014" s="72"/>
      <c r="V10014" s="72"/>
      <c r="W10014" s="72"/>
      <c r="X10014" s="72"/>
      <c r="Y10014" s="72"/>
      <c r="Z10014" s="72"/>
      <c r="AA10014" s="72"/>
      <c r="AB10014" s="72"/>
      <c r="AC10014" s="72"/>
      <c r="AD10014" s="72"/>
      <c r="AE10014" s="72"/>
      <c r="AF10014" s="72"/>
      <c r="AG10014" s="72"/>
      <c r="AH10014" s="72"/>
      <c r="AI10014" s="72"/>
      <c r="AJ10014" s="72"/>
      <c r="AK10014" s="72"/>
    </row>
    <row r="10015" ht="14.25" customHeight="1">
      <c r="A10015" s="78">
        <v>10012.0</v>
      </c>
      <c r="C10015" s="78" t="str">
        <f>VLOOKUP(G10015,[1]Macrodata_CCF!$A$3:$D$55,4,FALSE)</f>
        <v>#ERROR!</v>
      </c>
      <c r="E10015" s="79" t="str">
        <f>VLOOKUP(G10015,[1]Macrodata_CCF!$A$3:$B$55,2,FALSE)</f>
        <v>#ERROR!</v>
      </c>
      <c r="F10015" s="78">
        <v>0.0</v>
      </c>
      <c r="G10015" s="80">
        <v>26.0</v>
      </c>
      <c r="H10015" s="81">
        <v>455605.0</v>
      </c>
      <c r="I10015" s="81">
        <v>490000.0</v>
      </c>
      <c r="J10015" s="81">
        <v>462485.0</v>
      </c>
      <c r="K10015" s="81">
        <v>490000.0</v>
      </c>
      <c r="L10015" s="82">
        <v>0.200029073993313</v>
      </c>
      <c r="N10015" s="83">
        <f t="shared" si="1"/>
        <v>0.200029074</v>
      </c>
      <c r="O10015" s="83">
        <f t="shared" si="2"/>
        <v>0.200029074</v>
      </c>
      <c r="Q10015" s="83">
        <f t="shared" si="3"/>
        <v>0.07019387755</v>
      </c>
      <c r="R10015" s="83">
        <f t="shared" si="4"/>
        <v>0.01404081633</v>
      </c>
      <c r="S10015" s="83" t="b">
        <f t="shared" si="5"/>
        <v>0</v>
      </c>
      <c r="T10015" s="72"/>
      <c r="U10015" s="72"/>
      <c r="V10015" s="72"/>
      <c r="W10015" s="72"/>
      <c r="X10015" s="72"/>
      <c r="Y10015" s="72"/>
      <c r="Z10015" s="72"/>
      <c r="AA10015" s="72"/>
      <c r="AB10015" s="72"/>
      <c r="AC10015" s="72"/>
      <c r="AD10015" s="72"/>
      <c r="AE10015" s="72"/>
      <c r="AF10015" s="72"/>
      <c r="AG10015" s="72"/>
      <c r="AH10015" s="72"/>
      <c r="AI10015" s="72"/>
      <c r="AJ10015" s="72"/>
      <c r="AK10015" s="72"/>
    </row>
    <row r="10016" ht="14.25" customHeight="1">
      <c r="A10016" s="78">
        <v>10013.0</v>
      </c>
      <c r="C10016" s="78" t="str">
        <f>VLOOKUP(G10016,[1]Macrodata_CCF!$A$3:$D$55,4,FALSE)</f>
        <v>#ERROR!</v>
      </c>
      <c r="E10016" s="79" t="str">
        <f>VLOOKUP(G10016,[1]Macrodata_CCF!$A$3:$B$55,2,FALSE)</f>
        <v>#ERROR!</v>
      </c>
      <c r="F10016" s="78">
        <v>0.0</v>
      </c>
      <c r="G10016" s="80">
        <v>42.0</v>
      </c>
      <c r="H10016" s="81">
        <v>9905.0</v>
      </c>
      <c r="I10016" s="81">
        <v>180000.0</v>
      </c>
      <c r="J10016" s="81">
        <v>57530.0</v>
      </c>
      <c r="K10016" s="81">
        <v>180000.0</v>
      </c>
      <c r="L10016" s="82">
        <v>0.2799905934918722</v>
      </c>
      <c r="N10016" s="83">
        <f t="shared" si="1"/>
        <v>0.2799905935</v>
      </c>
      <c r="O10016" s="83">
        <f t="shared" si="2"/>
        <v>0.2799905935</v>
      </c>
      <c r="Q10016" s="83">
        <f t="shared" si="3"/>
        <v>0.9449722222</v>
      </c>
      <c r="R10016" s="83">
        <f t="shared" si="4"/>
        <v>0.2799905935</v>
      </c>
      <c r="S10016" s="83" t="b">
        <f t="shared" si="5"/>
        <v>0</v>
      </c>
      <c r="T10016" s="72"/>
      <c r="U10016" s="72"/>
      <c r="V10016" s="72"/>
      <c r="W10016" s="72"/>
      <c r="X10016" s="72"/>
      <c r="Y10016" s="72"/>
      <c r="Z10016" s="72"/>
      <c r="AA10016" s="72"/>
      <c r="AB10016" s="72"/>
      <c r="AC10016" s="72"/>
      <c r="AD10016" s="72"/>
      <c r="AE10016" s="72"/>
      <c r="AF10016" s="72"/>
      <c r="AG10016" s="72"/>
      <c r="AH10016" s="72"/>
      <c r="AI10016" s="72"/>
      <c r="AJ10016" s="72"/>
      <c r="AK10016" s="72"/>
    </row>
    <row r="10017" ht="14.25" customHeight="1">
      <c r="A10017" s="78">
        <v>10014.0</v>
      </c>
      <c r="C10017" s="78" t="str">
        <f>VLOOKUP(G10017,[1]Macrodata_CCF!$A$3:$D$55,4,FALSE)</f>
        <v>#ERROR!</v>
      </c>
      <c r="E10017" s="79" t="str">
        <f>VLOOKUP(G10017,[1]Macrodata_CCF!$A$3:$B$55,2,FALSE)</f>
        <v>#ERROR!</v>
      </c>
      <c r="F10017" s="78">
        <v>1.0</v>
      </c>
      <c r="G10017" s="80">
        <v>7.0</v>
      </c>
      <c r="H10017" s="81">
        <v>29675.0</v>
      </c>
      <c r="I10017" s="81">
        <v>460000.0</v>
      </c>
      <c r="J10017" s="81">
        <v>223320.0</v>
      </c>
      <c r="K10017" s="81">
        <v>460000.0</v>
      </c>
      <c r="L10017" s="82">
        <v>0.44999709521873</v>
      </c>
      <c r="N10017" s="83">
        <f t="shared" si="1"/>
        <v>0.4499970952</v>
      </c>
      <c r="O10017" s="83">
        <f t="shared" si="2"/>
        <v>0.4499970952</v>
      </c>
      <c r="Q10017" s="83">
        <f t="shared" si="3"/>
        <v>0.9354891304</v>
      </c>
      <c r="R10017" s="83">
        <f t="shared" si="4"/>
        <v>0.4499970952</v>
      </c>
      <c r="S10017" s="83" t="b">
        <f t="shared" si="5"/>
        <v>0</v>
      </c>
      <c r="T10017" s="72"/>
      <c r="U10017" s="72"/>
      <c r="V10017" s="72"/>
      <c r="W10017" s="72"/>
      <c r="X10017" s="72"/>
      <c r="Y10017" s="72"/>
      <c r="Z10017" s="72"/>
      <c r="AA10017" s="72"/>
      <c r="AB10017" s="72"/>
      <c r="AC10017" s="72"/>
      <c r="AD10017" s="72"/>
      <c r="AE10017" s="72"/>
      <c r="AF10017" s="72"/>
      <c r="AG10017" s="72"/>
      <c r="AH10017" s="72"/>
      <c r="AI10017" s="72"/>
      <c r="AJ10017" s="72"/>
      <c r="AK10017" s="72"/>
    </row>
    <row r="10018" ht="14.25" customHeight="1">
      <c r="A10018" s="78">
        <v>10015.0</v>
      </c>
      <c r="C10018" s="78" t="str">
        <f>VLOOKUP(G10018,[1]Macrodata_CCF!$A$3:$D$55,4,FALSE)</f>
        <v>#ERROR!</v>
      </c>
      <c r="E10018" s="79" t="str">
        <f>VLOOKUP(G10018,[1]Macrodata_CCF!$A$3:$B$55,2,FALSE)</f>
        <v>#ERROR!</v>
      </c>
      <c r="F10018" s="78">
        <v>0.0</v>
      </c>
      <c r="G10018" s="80">
        <v>19.0</v>
      </c>
      <c r="H10018" s="81">
        <v>153495.0</v>
      </c>
      <c r="I10018" s="81">
        <v>230000.0</v>
      </c>
      <c r="J10018" s="81">
        <v>168030.0</v>
      </c>
      <c r="K10018" s="81">
        <v>230000.0</v>
      </c>
      <c r="L10018" s="82">
        <v>0.189987582510947</v>
      </c>
      <c r="N10018" s="83">
        <f t="shared" si="1"/>
        <v>0.1899875825</v>
      </c>
      <c r="O10018" s="83">
        <f t="shared" si="2"/>
        <v>0.1899875825</v>
      </c>
      <c r="Q10018" s="83">
        <f t="shared" si="3"/>
        <v>0.3326304348</v>
      </c>
      <c r="R10018" s="83">
        <f t="shared" si="4"/>
        <v>0.1899875825</v>
      </c>
      <c r="S10018" s="83" t="b">
        <f t="shared" si="5"/>
        <v>0</v>
      </c>
      <c r="T10018" s="72"/>
      <c r="U10018" s="72"/>
      <c r="V10018" s="72"/>
      <c r="W10018" s="72"/>
      <c r="X10018" s="72"/>
      <c r="Y10018" s="72"/>
      <c r="Z10018" s="72"/>
      <c r="AA10018" s="72"/>
      <c r="AB10018" s="72"/>
      <c r="AC10018" s="72"/>
      <c r="AD10018" s="72"/>
      <c r="AE10018" s="72"/>
      <c r="AF10018" s="72"/>
      <c r="AG10018" s="72"/>
      <c r="AH10018" s="72"/>
      <c r="AI10018" s="72"/>
      <c r="AJ10018" s="72"/>
      <c r="AK10018" s="72"/>
    </row>
    <row r="10019" ht="14.25" customHeight="1">
      <c r="A10019" s="78">
        <v>10016.0</v>
      </c>
      <c r="C10019" s="78" t="str">
        <f>VLOOKUP(G10019,[1]Macrodata_CCF!$A$3:$D$55,4,FALSE)</f>
        <v>#ERROR!</v>
      </c>
      <c r="E10019" s="79" t="str">
        <f>VLOOKUP(G10019,[1]Macrodata_CCF!$A$3:$B$55,2,FALSE)</f>
        <v>#ERROR!</v>
      </c>
      <c r="F10019" s="78">
        <v>0.0</v>
      </c>
      <c r="G10019" s="80">
        <v>48.0</v>
      </c>
      <c r="H10019" s="81">
        <v>0.0</v>
      </c>
      <c r="I10019" s="81">
        <v>440000.0</v>
      </c>
      <c r="J10019" s="81">
        <v>79200.0</v>
      </c>
      <c r="K10019" s="81">
        <v>660000.0</v>
      </c>
      <c r="L10019" s="82">
        <v>0.18</v>
      </c>
      <c r="N10019" s="83">
        <f t="shared" si="1"/>
        <v>0.18</v>
      </c>
      <c r="O10019" s="83">
        <f t="shared" si="2"/>
        <v>0.18</v>
      </c>
      <c r="Q10019" s="83">
        <f t="shared" si="3"/>
        <v>1</v>
      </c>
      <c r="R10019" s="83">
        <f t="shared" si="4"/>
        <v>0.18</v>
      </c>
      <c r="S10019" s="83" t="b">
        <f t="shared" si="5"/>
        <v>0</v>
      </c>
      <c r="T10019" s="72"/>
      <c r="U10019" s="72"/>
      <c r="V10019" s="72"/>
      <c r="W10019" s="72"/>
      <c r="X10019" s="72"/>
      <c r="Y10019" s="72"/>
      <c r="Z10019" s="72"/>
      <c r="AA10019" s="72"/>
      <c r="AB10019" s="72"/>
      <c r="AC10019" s="72"/>
      <c r="AD10019" s="72"/>
      <c r="AE10019" s="72"/>
      <c r="AF10019" s="72"/>
      <c r="AG10019" s="72"/>
      <c r="AH10019" s="72"/>
      <c r="AI10019" s="72"/>
      <c r="AJ10019" s="72"/>
      <c r="AK10019" s="72"/>
    </row>
    <row r="10020" ht="14.25" customHeight="1">
      <c r="A10020" s="78">
        <v>10017.0</v>
      </c>
      <c r="C10020" s="78" t="str">
        <f>VLOOKUP(G10020,[1]Macrodata_CCF!$A$3:$D$55,4,FALSE)</f>
        <v>#ERROR!</v>
      </c>
      <c r="E10020" s="79" t="str">
        <f>VLOOKUP(G10020,[1]Macrodata_CCF!$A$3:$B$55,2,FALSE)</f>
        <v>#ERROR!</v>
      </c>
      <c r="F10020" s="78">
        <v>0.0</v>
      </c>
      <c r="G10020" s="80">
        <v>47.0</v>
      </c>
      <c r="H10020" s="81">
        <v>829740.0</v>
      </c>
      <c r="I10020" s="81">
        <v>860000.0</v>
      </c>
      <c r="J10020" s="81">
        <v>833975.0</v>
      </c>
      <c r="K10020" s="81">
        <v>1462000.0</v>
      </c>
      <c r="L10020" s="82">
        <v>0.1399537343027099</v>
      </c>
      <c r="N10020" s="83">
        <f t="shared" si="1"/>
        <v>0.1399537343</v>
      </c>
      <c r="O10020" s="83">
        <f t="shared" si="2"/>
        <v>0.1399537343</v>
      </c>
      <c r="Q10020" s="83">
        <f t="shared" si="3"/>
        <v>0.03518604651</v>
      </c>
      <c r="R10020" s="83">
        <f t="shared" si="4"/>
        <v>0.004924418605</v>
      </c>
      <c r="S10020" s="83" t="b">
        <f t="shared" si="5"/>
        <v>0</v>
      </c>
      <c r="T10020" s="72"/>
      <c r="U10020" s="72"/>
      <c r="V10020" s="72"/>
      <c r="W10020" s="72"/>
      <c r="X10020" s="72"/>
      <c r="Y10020" s="72"/>
      <c r="Z10020" s="72"/>
      <c r="AA10020" s="72"/>
      <c r="AB10020" s="72"/>
      <c r="AC10020" s="72"/>
      <c r="AD10020" s="72"/>
      <c r="AE10020" s="72"/>
      <c r="AF10020" s="72"/>
      <c r="AG10020" s="72"/>
      <c r="AH10020" s="72"/>
      <c r="AI10020" s="72"/>
      <c r="AJ10020" s="72"/>
      <c r="AK10020" s="72"/>
    </row>
    <row r="10021" ht="14.25" customHeight="1">
      <c r="A10021" s="78">
        <v>10018.0</v>
      </c>
      <c r="C10021" s="78" t="str">
        <f>VLOOKUP(G10021,[1]Macrodata_CCF!$A$3:$D$55,4,FALSE)</f>
        <v>#ERROR!</v>
      </c>
      <c r="E10021" s="79" t="str">
        <f>VLOOKUP(G10021,[1]Macrodata_CCF!$A$3:$B$55,2,FALSE)</f>
        <v>#ERROR!</v>
      </c>
      <c r="F10021" s="78">
        <v>0.0</v>
      </c>
      <c r="G10021" s="80">
        <v>13.0</v>
      </c>
      <c r="H10021" s="81">
        <v>32070.0</v>
      </c>
      <c r="I10021" s="81">
        <v>140000.0</v>
      </c>
      <c r="J10021" s="81">
        <v>52575.0</v>
      </c>
      <c r="K10021" s="81">
        <v>140000.0</v>
      </c>
      <c r="L10021" s="82">
        <v>0.1899842490503104</v>
      </c>
      <c r="N10021" s="83">
        <f t="shared" si="1"/>
        <v>0.1899842491</v>
      </c>
      <c r="O10021" s="83">
        <f t="shared" si="2"/>
        <v>0.1899842491</v>
      </c>
      <c r="Q10021" s="83">
        <f t="shared" si="3"/>
        <v>0.7709285714</v>
      </c>
      <c r="R10021" s="83">
        <f t="shared" si="4"/>
        <v>0.1899842491</v>
      </c>
      <c r="S10021" s="83" t="b">
        <f t="shared" si="5"/>
        <v>0</v>
      </c>
      <c r="T10021" s="72"/>
      <c r="U10021" s="72"/>
      <c r="V10021" s="72"/>
      <c r="W10021" s="72"/>
      <c r="X10021" s="72"/>
      <c r="Y10021" s="72"/>
      <c r="Z10021" s="72"/>
      <c r="AA10021" s="72"/>
      <c r="AB10021" s="72"/>
      <c r="AC10021" s="72"/>
      <c r="AD10021" s="72"/>
      <c r="AE10021" s="72"/>
      <c r="AF10021" s="72"/>
      <c r="AG10021" s="72"/>
      <c r="AH10021" s="72"/>
      <c r="AI10021" s="72"/>
      <c r="AJ10021" s="72"/>
      <c r="AK10021" s="72"/>
    </row>
    <row r="10022" ht="14.25" customHeight="1">
      <c r="A10022" s="78">
        <v>10019.0</v>
      </c>
      <c r="C10022" s="78" t="str">
        <f>VLOOKUP(G10022,[1]Macrodata_CCF!$A$3:$D$55,4,FALSE)</f>
        <v>#ERROR!</v>
      </c>
      <c r="E10022" s="79" t="str">
        <f>VLOOKUP(G10022,[1]Macrodata_CCF!$A$3:$B$55,2,FALSE)</f>
        <v>#ERROR!</v>
      </c>
      <c r="F10022" s="78">
        <v>0.0</v>
      </c>
      <c r="G10022" s="80">
        <v>39.0</v>
      </c>
      <c r="H10022" s="81">
        <v>0.0</v>
      </c>
      <c r="I10022" s="81">
        <v>250000.0</v>
      </c>
      <c r="J10022" s="81">
        <v>0.0</v>
      </c>
      <c r="K10022" s="81">
        <v>250000.0</v>
      </c>
      <c r="L10022" s="82">
        <v>0.0</v>
      </c>
      <c r="N10022" s="83">
        <f t="shared" si="1"/>
        <v>0</v>
      </c>
      <c r="O10022" s="83">
        <f t="shared" si="2"/>
        <v>0</v>
      </c>
      <c r="Q10022" s="83">
        <f t="shared" si="3"/>
        <v>1</v>
      </c>
      <c r="R10022" s="83">
        <f t="shared" si="4"/>
        <v>0</v>
      </c>
      <c r="S10022" s="83" t="b">
        <f t="shared" si="5"/>
        <v>0</v>
      </c>
      <c r="T10022" s="72"/>
      <c r="U10022" s="72"/>
      <c r="V10022" s="72"/>
      <c r="W10022" s="72"/>
      <c r="X10022" s="72"/>
      <c r="Y10022" s="72"/>
      <c r="Z10022" s="72"/>
      <c r="AA10022" s="72"/>
      <c r="AB10022" s="72"/>
      <c r="AC10022" s="72"/>
      <c r="AD10022" s="72"/>
      <c r="AE10022" s="72"/>
      <c r="AF10022" s="72"/>
      <c r="AG10022" s="72"/>
      <c r="AH10022" s="72"/>
      <c r="AI10022" s="72"/>
      <c r="AJ10022" s="72"/>
      <c r="AK10022" s="72"/>
    </row>
    <row r="10023" ht="14.25" customHeight="1">
      <c r="A10023" s="78">
        <v>10020.0</v>
      </c>
      <c r="C10023" s="78" t="str">
        <f>VLOOKUP(G10023,[1]Macrodata_CCF!$A$3:$D$55,4,FALSE)</f>
        <v>#ERROR!</v>
      </c>
      <c r="E10023" s="79" t="str">
        <f>VLOOKUP(G10023,[1]Macrodata_CCF!$A$3:$B$55,2,FALSE)</f>
        <v>#ERROR!</v>
      </c>
      <c r="F10023" s="78">
        <v>0.0</v>
      </c>
      <c r="G10023" s="80">
        <v>11.0</v>
      </c>
      <c r="H10023" s="81">
        <v>176035.0</v>
      </c>
      <c r="I10023" s="81">
        <v>270000.0</v>
      </c>
      <c r="J10023" s="81">
        <v>193890.0</v>
      </c>
      <c r="K10023" s="81">
        <v>486000.0</v>
      </c>
      <c r="L10023" s="82">
        <v>0.1900175597296866</v>
      </c>
      <c r="N10023" s="83">
        <f t="shared" si="1"/>
        <v>0.1900175597</v>
      </c>
      <c r="O10023" s="83">
        <f t="shared" si="2"/>
        <v>0.1900175597</v>
      </c>
      <c r="Q10023" s="83">
        <f t="shared" si="3"/>
        <v>0.3480185185</v>
      </c>
      <c r="R10023" s="83">
        <f t="shared" si="4"/>
        <v>0.1900175597</v>
      </c>
      <c r="S10023" s="83" t="b">
        <f t="shared" si="5"/>
        <v>0</v>
      </c>
      <c r="T10023" s="72"/>
      <c r="U10023" s="72"/>
      <c r="V10023" s="72"/>
      <c r="W10023" s="72"/>
      <c r="X10023" s="72"/>
      <c r="Y10023" s="72"/>
      <c r="Z10023" s="72"/>
      <c r="AA10023" s="72"/>
      <c r="AB10023" s="72"/>
      <c r="AC10023" s="72"/>
      <c r="AD10023" s="72"/>
      <c r="AE10023" s="72"/>
      <c r="AF10023" s="72"/>
      <c r="AG10023" s="72"/>
      <c r="AH10023" s="72"/>
      <c r="AI10023" s="72"/>
      <c r="AJ10023" s="72"/>
      <c r="AK10023" s="72"/>
    </row>
    <row r="10024" ht="14.25" customHeight="1">
      <c r="A10024" s="78">
        <v>10021.0</v>
      </c>
      <c r="C10024" s="78" t="str">
        <f>VLOOKUP(G10024,[1]Macrodata_CCF!$A$3:$D$55,4,FALSE)</f>
        <v>#ERROR!</v>
      </c>
      <c r="E10024" s="79" t="str">
        <f>VLOOKUP(G10024,[1]Macrodata_CCF!$A$3:$B$55,2,FALSE)</f>
        <v>#ERROR!</v>
      </c>
      <c r="F10024" s="78">
        <v>0.0</v>
      </c>
      <c r="G10024" s="80">
        <v>4.0</v>
      </c>
      <c r="H10024" s="81">
        <v>369075.0</v>
      </c>
      <c r="I10024" s="81">
        <v>570000.0</v>
      </c>
      <c r="J10024" s="81">
        <v>365055.0</v>
      </c>
      <c r="K10024" s="81">
        <v>1026000.0</v>
      </c>
      <c r="L10024" s="82">
        <v>-0.02000746547219111</v>
      </c>
      <c r="N10024" s="83">
        <f t="shared" si="1"/>
        <v>-0.02000746547</v>
      </c>
      <c r="O10024" s="83">
        <f t="shared" si="2"/>
        <v>0</v>
      </c>
      <c r="Q10024" s="83">
        <f t="shared" si="3"/>
        <v>0.3525</v>
      </c>
      <c r="R10024" s="83">
        <f t="shared" si="4"/>
        <v>-0.02000746547</v>
      </c>
      <c r="S10024" s="83" t="b">
        <f t="shared" si="5"/>
        <v>0</v>
      </c>
      <c r="T10024" s="72"/>
      <c r="U10024" s="72"/>
      <c r="V10024" s="72"/>
      <c r="W10024" s="72"/>
      <c r="X10024" s="72"/>
      <c r="Y10024" s="72"/>
      <c r="Z10024" s="72"/>
      <c r="AA10024" s="72"/>
      <c r="AB10024" s="72"/>
      <c r="AC10024" s="72"/>
      <c r="AD10024" s="72"/>
      <c r="AE10024" s="72"/>
      <c r="AF10024" s="72"/>
      <c r="AG10024" s="72"/>
      <c r="AH10024" s="72"/>
      <c r="AI10024" s="72"/>
      <c r="AJ10024" s="72"/>
      <c r="AK10024" s="72"/>
    </row>
    <row r="10025" ht="14.25" customHeight="1">
      <c r="A10025" s="78">
        <v>10022.0</v>
      </c>
      <c r="C10025" s="78" t="str">
        <f>VLOOKUP(G10025,[1]Macrodata_CCF!$A$3:$D$55,4,FALSE)</f>
        <v>#ERROR!</v>
      </c>
      <c r="E10025" s="79" t="str">
        <f>VLOOKUP(G10025,[1]Macrodata_CCF!$A$3:$B$55,2,FALSE)</f>
        <v>#ERROR!</v>
      </c>
      <c r="F10025" s="78">
        <v>1.0</v>
      </c>
      <c r="G10025" s="80">
        <v>26.0</v>
      </c>
      <c r="H10025" s="81">
        <v>307440.0</v>
      </c>
      <c r="I10025" s="81">
        <v>940000.0</v>
      </c>
      <c r="J10025" s="81">
        <v>560465.0</v>
      </c>
      <c r="K10025" s="81">
        <v>940000.0</v>
      </c>
      <c r="L10025" s="82">
        <v>0.4000015808777033</v>
      </c>
      <c r="N10025" s="83">
        <f t="shared" si="1"/>
        <v>0.4000015809</v>
      </c>
      <c r="O10025" s="83">
        <f t="shared" si="2"/>
        <v>0.4000015809</v>
      </c>
      <c r="Q10025" s="83">
        <f t="shared" si="3"/>
        <v>0.6729361702</v>
      </c>
      <c r="R10025" s="83">
        <f t="shared" si="4"/>
        <v>0.4000015809</v>
      </c>
      <c r="S10025" s="83" t="b">
        <f t="shared" si="5"/>
        <v>0</v>
      </c>
      <c r="T10025" s="72"/>
      <c r="U10025" s="72"/>
      <c r="V10025" s="72"/>
      <c r="W10025" s="72"/>
      <c r="X10025" s="72"/>
      <c r="Y10025" s="72"/>
      <c r="Z10025" s="72"/>
      <c r="AA10025" s="72"/>
      <c r="AB10025" s="72"/>
      <c r="AC10025" s="72"/>
      <c r="AD10025" s="72"/>
      <c r="AE10025" s="72"/>
      <c r="AF10025" s="72"/>
      <c r="AG10025" s="72"/>
      <c r="AH10025" s="72"/>
      <c r="AI10025" s="72"/>
      <c r="AJ10025" s="72"/>
      <c r="AK10025" s="72"/>
    </row>
    <row r="10026" ht="14.25" customHeight="1">
      <c r="A10026" s="78">
        <v>10023.0</v>
      </c>
      <c r="C10026" s="78" t="str">
        <f>VLOOKUP(G10026,[1]Macrodata_CCF!$A$3:$D$55,4,FALSE)</f>
        <v>#ERROR!</v>
      </c>
      <c r="E10026" s="79" t="str">
        <f>VLOOKUP(G10026,[1]Macrodata_CCF!$A$3:$B$55,2,FALSE)</f>
        <v>#ERROR!</v>
      </c>
      <c r="F10026" s="78">
        <v>1.0</v>
      </c>
      <c r="G10026" s="80">
        <v>44.0</v>
      </c>
      <c r="H10026" s="81">
        <v>133555.0</v>
      </c>
      <c r="I10026" s="81">
        <v>380000.0</v>
      </c>
      <c r="J10026" s="81">
        <v>126160.0</v>
      </c>
      <c r="K10026" s="81">
        <v>380000.0</v>
      </c>
      <c r="L10026" s="82">
        <v>-0.03000669520582686</v>
      </c>
      <c r="N10026" s="83">
        <f t="shared" si="1"/>
        <v>-0.03000669521</v>
      </c>
      <c r="O10026" s="83">
        <f t="shared" si="2"/>
        <v>0</v>
      </c>
      <c r="Q10026" s="83">
        <f t="shared" si="3"/>
        <v>0.6485394737</v>
      </c>
      <c r="R10026" s="83">
        <f t="shared" si="4"/>
        <v>-0.03000669521</v>
      </c>
      <c r="S10026" s="83" t="b">
        <f t="shared" si="5"/>
        <v>0</v>
      </c>
      <c r="T10026" s="72"/>
      <c r="U10026" s="72"/>
      <c r="V10026" s="72"/>
      <c r="W10026" s="72"/>
      <c r="X10026" s="72"/>
      <c r="Y10026" s="72"/>
      <c r="Z10026" s="72"/>
      <c r="AA10026" s="72"/>
      <c r="AB10026" s="72"/>
      <c r="AC10026" s="72"/>
      <c r="AD10026" s="72"/>
      <c r="AE10026" s="72"/>
      <c r="AF10026" s="72"/>
      <c r="AG10026" s="72"/>
      <c r="AH10026" s="72"/>
      <c r="AI10026" s="72"/>
      <c r="AJ10026" s="72"/>
      <c r="AK10026" s="72"/>
    </row>
    <row r="10027" ht="14.25" customHeight="1">
      <c r="A10027" s="78">
        <v>10024.0</v>
      </c>
      <c r="C10027" s="78" t="str">
        <f>VLOOKUP(G10027,[1]Macrodata_CCF!$A$3:$D$55,4,FALSE)</f>
        <v>#ERROR!</v>
      </c>
      <c r="E10027" s="79" t="str">
        <f>VLOOKUP(G10027,[1]Macrodata_CCF!$A$3:$B$55,2,FALSE)</f>
        <v>#ERROR!</v>
      </c>
      <c r="F10027" s="78">
        <v>0.0</v>
      </c>
      <c r="G10027" s="80">
        <v>43.0</v>
      </c>
      <c r="H10027" s="81">
        <v>465440.0</v>
      </c>
      <c r="I10027" s="81">
        <v>720000.0</v>
      </c>
      <c r="J10027" s="81">
        <v>366160.0</v>
      </c>
      <c r="K10027" s="81">
        <v>720000.0</v>
      </c>
      <c r="L10027" s="82">
        <v>-0.3900062853551226</v>
      </c>
      <c r="N10027" s="83">
        <f t="shared" si="1"/>
        <v>-0.3900062854</v>
      </c>
      <c r="O10027" s="83">
        <f t="shared" si="2"/>
        <v>0</v>
      </c>
      <c r="Q10027" s="83">
        <f t="shared" si="3"/>
        <v>0.3535555556</v>
      </c>
      <c r="R10027" s="83">
        <f t="shared" si="4"/>
        <v>-0.3900062854</v>
      </c>
      <c r="S10027" s="83" t="b">
        <f t="shared" si="5"/>
        <v>0</v>
      </c>
      <c r="T10027" s="72"/>
      <c r="U10027" s="72"/>
      <c r="V10027" s="72"/>
      <c r="W10027" s="72"/>
      <c r="X10027" s="72"/>
      <c r="Y10027" s="72"/>
      <c r="Z10027" s="72"/>
      <c r="AA10027" s="72"/>
      <c r="AB10027" s="72"/>
      <c r="AC10027" s="72"/>
      <c r="AD10027" s="72"/>
      <c r="AE10027" s="72"/>
      <c r="AF10027" s="72"/>
      <c r="AG10027" s="72"/>
      <c r="AH10027" s="72"/>
      <c r="AI10027" s="72"/>
      <c r="AJ10027" s="72"/>
      <c r="AK10027" s="72"/>
    </row>
    <row r="10028" ht="14.25" customHeight="1">
      <c r="A10028" s="78">
        <v>10025.0</v>
      </c>
      <c r="C10028" s="78" t="str">
        <f>VLOOKUP(G10028,[1]Macrodata_CCF!$A$3:$D$55,4,FALSE)</f>
        <v>#ERROR!</v>
      </c>
      <c r="E10028" s="79" t="str">
        <f>VLOOKUP(G10028,[1]Macrodata_CCF!$A$3:$B$55,2,FALSE)</f>
        <v>#ERROR!</v>
      </c>
      <c r="F10028" s="78">
        <v>0.0</v>
      </c>
      <c r="G10028" s="80">
        <v>18.0</v>
      </c>
      <c r="H10028" s="81">
        <v>17875.0</v>
      </c>
      <c r="I10028" s="81">
        <v>200000.0</v>
      </c>
      <c r="J10028" s="81">
        <v>52480.0</v>
      </c>
      <c r="K10028" s="81">
        <v>200000.0</v>
      </c>
      <c r="L10028" s="82">
        <v>0.1900068634179821</v>
      </c>
      <c r="N10028" s="83">
        <f t="shared" si="1"/>
        <v>0.1900068634</v>
      </c>
      <c r="O10028" s="83">
        <f t="shared" si="2"/>
        <v>0.1900068634</v>
      </c>
      <c r="Q10028" s="83">
        <f t="shared" si="3"/>
        <v>0.910625</v>
      </c>
      <c r="R10028" s="83">
        <f t="shared" si="4"/>
        <v>0.1900068634</v>
      </c>
      <c r="S10028" s="83" t="b">
        <f t="shared" si="5"/>
        <v>0</v>
      </c>
      <c r="T10028" s="72"/>
      <c r="U10028" s="72"/>
      <c r="V10028" s="72"/>
      <c r="W10028" s="72"/>
      <c r="X10028" s="72"/>
      <c r="Y10028" s="72"/>
      <c r="Z10028" s="72"/>
      <c r="AA10028" s="72"/>
      <c r="AB10028" s="72"/>
      <c r="AC10028" s="72"/>
      <c r="AD10028" s="72"/>
      <c r="AE10028" s="72"/>
      <c r="AF10028" s="72"/>
      <c r="AG10028" s="72"/>
      <c r="AH10028" s="72"/>
      <c r="AI10028" s="72"/>
      <c r="AJ10028" s="72"/>
      <c r="AK10028" s="72"/>
    </row>
    <row r="10029" ht="14.25" customHeight="1">
      <c r="A10029" s="78">
        <v>10026.0</v>
      </c>
      <c r="C10029" s="78" t="str">
        <f>VLOOKUP(G10029,[1]Macrodata_CCF!$A$3:$D$55,4,FALSE)</f>
        <v>#ERROR!</v>
      </c>
      <c r="E10029" s="79" t="str">
        <f>VLOOKUP(G10029,[1]Macrodata_CCF!$A$3:$B$55,2,FALSE)</f>
        <v>#ERROR!</v>
      </c>
      <c r="F10029" s="78">
        <v>0.0</v>
      </c>
      <c r="G10029" s="80">
        <v>33.0</v>
      </c>
      <c r="H10029" s="81">
        <v>730.0</v>
      </c>
      <c r="I10029" s="81">
        <v>560000.0</v>
      </c>
      <c r="J10029" s="81">
        <v>571200.0</v>
      </c>
      <c r="K10029" s="81">
        <v>560000.0</v>
      </c>
      <c r="L10029" s="82">
        <v>1.020026105458902</v>
      </c>
      <c r="N10029" s="83">
        <f t="shared" si="1"/>
        <v>1.020026105</v>
      </c>
      <c r="O10029" s="83">
        <f t="shared" si="2"/>
        <v>1</v>
      </c>
      <c r="Q10029" s="83">
        <f t="shared" si="3"/>
        <v>0.9986964286</v>
      </c>
      <c r="R10029" s="83">
        <f t="shared" si="4"/>
        <v>1.020026105</v>
      </c>
      <c r="S10029" s="83" t="b">
        <f t="shared" si="5"/>
        <v>0</v>
      </c>
      <c r="T10029" s="72"/>
      <c r="U10029" s="72"/>
      <c r="V10029" s="72"/>
      <c r="W10029" s="72"/>
      <c r="X10029" s="72"/>
      <c r="Y10029" s="72"/>
      <c r="Z10029" s="72"/>
      <c r="AA10029" s="72"/>
      <c r="AB10029" s="72"/>
      <c r="AC10029" s="72"/>
      <c r="AD10029" s="72"/>
      <c r="AE10029" s="72"/>
      <c r="AF10029" s="72"/>
      <c r="AG10029" s="72"/>
      <c r="AH10029" s="72"/>
      <c r="AI10029" s="72"/>
      <c r="AJ10029" s="72"/>
      <c r="AK10029" s="72"/>
    </row>
    <row r="10030" ht="14.25" customHeight="1">
      <c r="A10030" s="78">
        <v>10027.0</v>
      </c>
      <c r="C10030" s="78" t="str">
        <f>VLOOKUP(G10030,[1]Macrodata_CCF!$A$3:$D$55,4,FALSE)</f>
        <v>#ERROR!</v>
      </c>
      <c r="E10030" s="79" t="str">
        <f>VLOOKUP(G10030,[1]Macrodata_CCF!$A$3:$B$55,2,FALSE)</f>
        <v>#ERROR!</v>
      </c>
      <c r="F10030" s="78">
        <v>1.0</v>
      </c>
      <c r="G10030" s="80">
        <v>20.0</v>
      </c>
      <c r="H10030" s="81">
        <v>418250.0</v>
      </c>
      <c r="I10030" s="81">
        <v>780000.0</v>
      </c>
      <c r="J10030" s="81">
        <v>259080.0</v>
      </c>
      <c r="K10030" s="81">
        <v>780000.0</v>
      </c>
      <c r="L10030" s="82">
        <v>-0.44</v>
      </c>
      <c r="N10030" s="83">
        <f t="shared" si="1"/>
        <v>-0.44</v>
      </c>
      <c r="O10030" s="83">
        <f t="shared" si="2"/>
        <v>0</v>
      </c>
      <c r="Q10030" s="83">
        <f t="shared" si="3"/>
        <v>0.4637820513</v>
      </c>
      <c r="R10030" s="83">
        <f t="shared" si="4"/>
        <v>-0.44</v>
      </c>
      <c r="S10030" s="83" t="b">
        <f t="shared" si="5"/>
        <v>0</v>
      </c>
      <c r="T10030" s="72"/>
      <c r="U10030" s="72"/>
      <c r="V10030" s="72"/>
      <c r="W10030" s="72"/>
      <c r="X10030" s="72"/>
      <c r="Y10030" s="72"/>
      <c r="Z10030" s="72"/>
      <c r="AA10030" s="72"/>
      <c r="AB10030" s="72"/>
      <c r="AC10030" s="72"/>
      <c r="AD10030" s="72"/>
      <c r="AE10030" s="72"/>
      <c r="AF10030" s="72"/>
      <c r="AG10030" s="72"/>
      <c r="AH10030" s="72"/>
      <c r="AI10030" s="72"/>
      <c r="AJ10030" s="72"/>
      <c r="AK10030" s="72"/>
    </row>
    <row r="10031" ht="14.25" customHeight="1">
      <c r="A10031" s="78">
        <v>10028.0</v>
      </c>
      <c r="C10031" s="78" t="str">
        <f>VLOOKUP(G10031,[1]Macrodata_CCF!$A$3:$D$55,4,FALSE)</f>
        <v>#ERROR!</v>
      </c>
      <c r="E10031" s="79" t="str">
        <f>VLOOKUP(G10031,[1]Macrodata_CCF!$A$3:$B$55,2,FALSE)</f>
        <v>#ERROR!</v>
      </c>
      <c r="F10031" s="78">
        <v>0.0</v>
      </c>
      <c r="G10031" s="80">
        <v>45.0</v>
      </c>
      <c r="H10031" s="81">
        <v>388540.0</v>
      </c>
      <c r="I10031" s="81">
        <v>940000.0</v>
      </c>
      <c r="J10031" s="81">
        <v>493315.0</v>
      </c>
      <c r="K10031" s="81">
        <v>1880000.0</v>
      </c>
      <c r="L10031" s="82">
        <v>0.18999564791644</v>
      </c>
      <c r="N10031" s="83">
        <f t="shared" si="1"/>
        <v>0.1899956479</v>
      </c>
      <c r="O10031" s="83">
        <f t="shared" si="2"/>
        <v>0.1899956479</v>
      </c>
      <c r="Q10031" s="83">
        <f t="shared" si="3"/>
        <v>0.5866595745</v>
      </c>
      <c r="R10031" s="83">
        <f t="shared" si="4"/>
        <v>0.1899956479</v>
      </c>
      <c r="S10031" s="83" t="b">
        <f t="shared" si="5"/>
        <v>0</v>
      </c>
      <c r="T10031" s="72"/>
      <c r="U10031" s="72"/>
      <c r="V10031" s="72"/>
      <c r="W10031" s="72"/>
      <c r="X10031" s="72"/>
      <c r="Y10031" s="72"/>
      <c r="Z10031" s="72"/>
      <c r="AA10031" s="72"/>
      <c r="AB10031" s="72"/>
      <c r="AC10031" s="72"/>
      <c r="AD10031" s="72"/>
      <c r="AE10031" s="72"/>
      <c r="AF10031" s="72"/>
      <c r="AG10031" s="72"/>
      <c r="AH10031" s="72"/>
      <c r="AI10031" s="72"/>
      <c r="AJ10031" s="72"/>
      <c r="AK10031" s="72"/>
    </row>
    <row r="10032" ht="14.25" customHeight="1">
      <c r="A10032" s="78">
        <v>10029.0</v>
      </c>
      <c r="C10032" s="78" t="str">
        <f>VLOOKUP(G10032,[1]Macrodata_CCF!$A$3:$D$55,4,FALSE)</f>
        <v>#ERROR!</v>
      </c>
      <c r="E10032" s="79" t="str">
        <f>VLOOKUP(G10032,[1]Macrodata_CCF!$A$3:$B$55,2,FALSE)</f>
        <v>#ERROR!</v>
      </c>
      <c r="F10032" s="78">
        <v>0.0</v>
      </c>
      <c r="G10032" s="80">
        <v>7.0</v>
      </c>
      <c r="H10032" s="81">
        <v>69280.0</v>
      </c>
      <c r="I10032" s="81">
        <v>350000.0</v>
      </c>
      <c r="J10032" s="81">
        <v>159110.0</v>
      </c>
      <c r="K10032" s="81">
        <v>350000.0</v>
      </c>
      <c r="L10032" s="82">
        <v>0.319998575092619</v>
      </c>
      <c r="N10032" s="83">
        <f t="shared" si="1"/>
        <v>0.3199985751</v>
      </c>
      <c r="O10032" s="83">
        <f t="shared" si="2"/>
        <v>0.3199985751</v>
      </c>
      <c r="Q10032" s="83">
        <f t="shared" si="3"/>
        <v>0.8020571429</v>
      </c>
      <c r="R10032" s="83">
        <f t="shared" si="4"/>
        <v>0.3199985751</v>
      </c>
      <c r="S10032" s="83" t="b">
        <f t="shared" si="5"/>
        <v>0</v>
      </c>
      <c r="T10032" s="72"/>
      <c r="U10032" s="72"/>
      <c r="V10032" s="72"/>
      <c r="W10032" s="72"/>
      <c r="X10032" s="72"/>
      <c r="Y10032" s="72"/>
      <c r="Z10032" s="72"/>
      <c r="AA10032" s="72"/>
      <c r="AB10032" s="72"/>
      <c r="AC10032" s="72"/>
      <c r="AD10032" s="72"/>
      <c r="AE10032" s="72"/>
      <c r="AF10032" s="72"/>
      <c r="AG10032" s="72"/>
      <c r="AH10032" s="72"/>
      <c r="AI10032" s="72"/>
      <c r="AJ10032" s="72"/>
      <c r="AK10032" s="72"/>
    </row>
    <row r="10033" ht="14.25" customHeight="1">
      <c r="A10033" s="78">
        <v>10030.0</v>
      </c>
      <c r="C10033" s="78" t="str">
        <f>VLOOKUP(G10033,[1]Macrodata_CCF!$A$3:$D$55,4,FALSE)</f>
        <v>#ERROR!</v>
      </c>
      <c r="E10033" s="79" t="str">
        <f>VLOOKUP(G10033,[1]Macrodata_CCF!$A$3:$B$55,2,FALSE)</f>
        <v>#ERROR!</v>
      </c>
      <c r="F10033" s="78">
        <v>0.0</v>
      </c>
      <c r="G10033" s="80">
        <v>27.0</v>
      </c>
      <c r="H10033" s="81">
        <v>430905.0</v>
      </c>
      <c r="I10033" s="81">
        <v>470000.0</v>
      </c>
      <c r="J10033" s="81">
        <v>479400.0</v>
      </c>
      <c r="K10033" s="81">
        <v>470000.0</v>
      </c>
      <c r="L10033" s="82">
        <v>1.240439953958307</v>
      </c>
      <c r="N10033" s="83">
        <f t="shared" si="1"/>
        <v>1.240439954</v>
      </c>
      <c r="O10033" s="83">
        <f t="shared" si="2"/>
        <v>1</v>
      </c>
      <c r="Q10033" s="83">
        <f t="shared" si="3"/>
        <v>0.08318085106</v>
      </c>
      <c r="R10033" s="83">
        <f t="shared" si="4"/>
        <v>0.1031808511</v>
      </c>
      <c r="S10033" s="83" t="b">
        <f t="shared" si="5"/>
        <v>1</v>
      </c>
      <c r="T10033" s="72"/>
      <c r="U10033" s="72"/>
      <c r="V10033" s="72"/>
      <c r="W10033" s="72"/>
      <c r="X10033" s="72"/>
      <c r="Y10033" s="72"/>
      <c r="Z10033" s="72"/>
      <c r="AA10033" s="72"/>
      <c r="AB10033" s="72"/>
      <c r="AC10033" s="72"/>
      <c r="AD10033" s="72"/>
      <c r="AE10033" s="72"/>
      <c r="AF10033" s="72"/>
      <c r="AG10033" s="72"/>
      <c r="AH10033" s="72"/>
      <c r="AI10033" s="72"/>
      <c r="AJ10033" s="72"/>
      <c r="AK10033" s="72"/>
    </row>
    <row r="10034" ht="14.25" customHeight="1">
      <c r="A10034" s="78">
        <v>10031.0</v>
      </c>
      <c r="C10034" s="78" t="str">
        <f>VLOOKUP(G10034,[1]Macrodata_CCF!$A$3:$D$55,4,FALSE)</f>
        <v>#ERROR!</v>
      </c>
      <c r="E10034" s="79" t="str">
        <f>VLOOKUP(G10034,[1]Macrodata_CCF!$A$3:$B$55,2,FALSE)</f>
        <v>#ERROR!</v>
      </c>
      <c r="F10034" s="78">
        <v>0.0</v>
      </c>
      <c r="G10034" s="80">
        <v>16.0</v>
      </c>
      <c r="H10034" s="81">
        <v>79855.0</v>
      </c>
      <c r="I10034" s="81">
        <v>110000.0</v>
      </c>
      <c r="J10034" s="81">
        <v>85585.0</v>
      </c>
      <c r="K10034" s="81">
        <v>110000.0</v>
      </c>
      <c r="L10034" s="82">
        <v>0.1900812738430917</v>
      </c>
      <c r="N10034" s="83">
        <f t="shared" si="1"/>
        <v>0.1900812738</v>
      </c>
      <c r="O10034" s="83">
        <f t="shared" si="2"/>
        <v>0.1900812738</v>
      </c>
      <c r="Q10034" s="83">
        <f t="shared" si="3"/>
        <v>0.2740454545</v>
      </c>
      <c r="R10034" s="83">
        <f t="shared" si="4"/>
        <v>0.1900812738</v>
      </c>
      <c r="S10034" s="83" t="b">
        <f t="shared" si="5"/>
        <v>0</v>
      </c>
      <c r="T10034" s="72"/>
      <c r="U10034" s="72"/>
      <c r="V10034" s="72"/>
      <c r="W10034" s="72"/>
      <c r="X10034" s="72"/>
      <c r="Y10034" s="72"/>
      <c r="Z10034" s="72"/>
      <c r="AA10034" s="72"/>
      <c r="AB10034" s="72"/>
      <c r="AC10034" s="72"/>
      <c r="AD10034" s="72"/>
      <c r="AE10034" s="72"/>
      <c r="AF10034" s="72"/>
      <c r="AG10034" s="72"/>
      <c r="AH10034" s="72"/>
      <c r="AI10034" s="72"/>
      <c r="AJ10034" s="72"/>
      <c r="AK10034" s="72"/>
    </row>
    <row r="10035" ht="14.25" customHeight="1">
      <c r="A10035" s="78">
        <v>10032.0</v>
      </c>
      <c r="C10035" s="78" t="str">
        <f>VLOOKUP(G10035,[1]Macrodata_CCF!$A$3:$D$55,4,FALSE)</f>
        <v>#ERROR!</v>
      </c>
      <c r="E10035" s="79" t="str">
        <f>VLOOKUP(G10035,[1]Macrodata_CCF!$A$3:$B$55,2,FALSE)</f>
        <v>#ERROR!</v>
      </c>
      <c r="F10035" s="78">
        <v>0.0</v>
      </c>
      <c r="G10035" s="80">
        <v>31.0</v>
      </c>
      <c r="H10035" s="81">
        <v>361090.0</v>
      </c>
      <c r="I10035" s="81">
        <v>470000.0</v>
      </c>
      <c r="J10035" s="81">
        <v>379605.0</v>
      </c>
      <c r="K10035" s="81">
        <v>470000.0</v>
      </c>
      <c r="L10035" s="82">
        <v>0.1700027545679919</v>
      </c>
      <c r="N10035" s="83">
        <f t="shared" si="1"/>
        <v>0.1700027546</v>
      </c>
      <c r="O10035" s="83">
        <f t="shared" si="2"/>
        <v>0.1700027546</v>
      </c>
      <c r="Q10035" s="83">
        <f t="shared" si="3"/>
        <v>0.2317234043</v>
      </c>
      <c r="R10035" s="83">
        <f t="shared" si="4"/>
        <v>0.1700027546</v>
      </c>
      <c r="S10035" s="83" t="b">
        <f t="shared" si="5"/>
        <v>0</v>
      </c>
      <c r="T10035" s="72"/>
      <c r="U10035" s="72"/>
      <c r="V10035" s="72"/>
      <c r="W10035" s="72"/>
      <c r="X10035" s="72"/>
      <c r="Y10035" s="72"/>
      <c r="Z10035" s="72"/>
      <c r="AA10035" s="72"/>
      <c r="AB10035" s="72"/>
      <c r="AC10035" s="72"/>
      <c r="AD10035" s="72"/>
      <c r="AE10035" s="72"/>
      <c r="AF10035" s="72"/>
      <c r="AG10035" s="72"/>
      <c r="AH10035" s="72"/>
      <c r="AI10035" s="72"/>
      <c r="AJ10035" s="72"/>
      <c r="AK10035" s="72"/>
    </row>
    <row r="10036" ht="14.25" customHeight="1">
      <c r="A10036" s="78">
        <v>10033.0</v>
      </c>
      <c r="C10036" s="78" t="str">
        <f>VLOOKUP(G10036,[1]Macrodata_CCF!$A$3:$D$55,4,FALSE)</f>
        <v>#ERROR!</v>
      </c>
      <c r="E10036" s="79" t="str">
        <f>VLOOKUP(G10036,[1]Macrodata_CCF!$A$3:$B$55,2,FALSE)</f>
        <v>#ERROR!</v>
      </c>
      <c r="F10036" s="78">
        <v>0.0</v>
      </c>
      <c r="G10036" s="80">
        <v>20.0</v>
      </c>
      <c r="H10036" s="81">
        <v>611775.0</v>
      </c>
      <c r="I10036" s="81">
        <v>830000.0</v>
      </c>
      <c r="J10036" s="81">
        <v>1185240.0</v>
      </c>
      <c r="K10036" s="81">
        <v>1162000.0</v>
      </c>
      <c r="L10036" s="82">
        <v>2.627861152480238</v>
      </c>
      <c r="N10036" s="83">
        <f t="shared" si="1"/>
        <v>2.627861152</v>
      </c>
      <c r="O10036" s="83">
        <f t="shared" si="2"/>
        <v>1</v>
      </c>
      <c r="Q10036" s="83">
        <f t="shared" si="3"/>
        <v>0.2629216867</v>
      </c>
      <c r="R10036" s="83">
        <f t="shared" si="4"/>
        <v>2.627861152</v>
      </c>
      <c r="S10036" s="83" t="b">
        <f t="shared" si="5"/>
        <v>0</v>
      </c>
      <c r="T10036" s="72"/>
      <c r="U10036" s="72"/>
      <c r="V10036" s="72"/>
      <c r="W10036" s="72"/>
      <c r="X10036" s="72"/>
      <c r="Y10036" s="72"/>
      <c r="Z10036" s="72"/>
      <c r="AA10036" s="72"/>
      <c r="AB10036" s="72"/>
      <c r="AC10036" s="72"/>
      <c r="AD10036" s="72"/>
      <c r="AE10036" s="72"/>
      <c r="AF10036" s="72"/>
      <c r="AG10036" s="72"/>
      <c r="AH10036" s="72"/>
      <c r="AI10036" s="72"/>
      <c r="AJ10036" s="72"/>
      <c r="AK10036" s="72"/>
    </row>
    <row r="10037" ht="14.25" customHeight="1">
      <c r="A10037" s="78">
        <v>10034.0</v>
      </c>
      <c r="C10037" s="78" t="str">
        <f>VLOOKUP(G10037,[1]Macrodata_CCF!$A$3:$D$55,4,FALSE)</f>
        <v>#ERROR!</v>
      </c>
      <c r="E10037" s="79" t="str">
        <f>VLOOKUP(G10037,[1]Macrodata_CCF!$A$3:$B$55,2,FALSE)</f>
        <v>#ERROR!</v>
      </c>
      <c r="F10037" s="78">
        <v>0.0</v>
      </c>
      <c r="G10037" s="80">
        <v>18.0</v>
      </c>
      <c r="H10037" s="81">
        <v>182380.0</v>
      </c>
      <c r="I10037" s="81">
        <v>290000.0</v>
      </c>
      <c r="J10037" s="81">
        <v>295800.0</v>
      </c>
      <c r="K10037" s="81">
        <v>290000.0</v>
      </c>
      <c r="L10037" s="82">
        <v>1.053893328377625</v>
      </c>
      <c r="N10037" s="83">
        <f t="shared" si="1"/>
        <v>1.053893328</v>
      </c>
      <c r="O10037" s="83">
        <f t="shared" si="2"/>
        <v>1</v>
      </c>
      <c r="Q10037" s="83">
        <f t="shared" si="3"/>
        <v>0.3711034483</v>
      </c>
      <c r="R10037" s="83">
        <f t="shared" si="4"/>
        <v>1.053893328</v>
      </c>
      <c r="S10037" s="83" t="b">
        <f t="shared" si="5"/>
        <v>0</v>
      </c>
      <c r="T10037" s="72"/>
      <c r="U10037" s="72"/>
      <c r="V10037" s="72"/>
      <c r="W10037" s="72"/>
      <c r="X10037" s="72"/>
      <c r="Y10037" s="72"/>
      <c r="Z10037" s="72"/>
      <c r="AA10037" s="72"/>
      <c r="AB10037" s="72"/>
      <c r="AC10037" s="72"/>
      <c r="AD10037" s="72"/>
      <c r="AE10037" s="72"/>
      <c r="AF10037" s="72"/>
      <c r="AG10037" s="72"/>
      <c r="AH10037" s="72"/>
      <c r="AI10037" s="72"/>
      <c r="AJ10037" s="72"/>
      <c r="AK10037" s="72"/>
    </row>
    <row r="10038" ht="14.25" customHeight="1">
      <c r="A10038" s="78">
        <v>10035.0</v>
      </c>
      <c r="C10038" s="78" t="str">
        <f>VLOOKUP(G10038,[1]Macrodata_CCF!$A$3:$D$55,4,FALSE)</f>
        <v>#ERROR!</v>
      </c>
      <c r="E10038" s="79" t="str">
        <f>VLOOKUP(G10038,[1]Macrodata_CCF!$A$3:$B$55,2,FALSE)</f>
        <v>#ERROR!</v>
      </c>
      <c r="F10038" s="78">
        <v>0.0</v>
      </c>
      <c r="G10038" s="80">
        <v>15.0</v>
      </c>
      <c r="H10038" s="81">
        <v>86780.0</v>
      </c>
      <c r="I10038" s="81">
        <v>90000.0</v>
      </c>
      <c r="J10038" s="81">
        <v>91800.0</v>
      </c>
      <c r="K10038" s="81">
        <v>90000.0</v>
      </c>
      <c r="L10038" s="82">
        <v>1.559006211180124</v>
      </c>
      <c r="N10038" s="83">
        <f t="shared" si="1"/>
        <v>1.559006211</v>
      </c>
      <c r="O10038" s="83">
        <f t="shared" si="2"/>
        <v>1</v>
      </c>
      <c r="Q10038" s="83">
        <f t="shared" si="3"/>
        <v>0.03577777778</v>
      </c>
      <c r="R10038" s="83">
        <f t="shared" si="4"/>
        <v>0.05577777778</v>
      </c>
      <c r="S10038" s="83" t="b">
        <f t="shared" si="5"/>
        <v>1</v>
      </c>
      <c r="T10038" s="72"/>
      <c r="U10038" s="72"/>
      <c r="V10038" s="72"/>
      <c r="W10038" s="72"/>
      <c r="X10038" s="72"/>
      <c r="Y10038" s="72"/>
      <c r="Z10038" s="72"/>
      <c r="AA10038" s="72"/>
      <c r="AB10038" s="72"/>
      <c r="AC10038" s="72"/>
      <c r="AD10038" s="72"/>
      <c r="AE10038" s="72"/>
      <c r="AF10038" s="72"/>
      <c r="AG10038" s="72"/>
      <c r="AH10038" s="72"/>
      <c r="AI10038" s="72"/>
      <c r="AJ10038" s="72"/>
      <c r="AK10038" s="72"/>
    </row>
    <row r="10039" ht="14.25" customHeight="1">
      <c r="A10039" s="78">
        <v>10036.0</v>
      </c>
      <c r="C10039" s="78" t="str">
        <f>VLOOKUP(G10039,[1]Macrodata_CCF!$A$3:$D$55,4,FALSE)</f>
        <v>#ERROR!</v>
      </c>
      <c r="E10039" s="79" t="str">
        <f>VLOOKUP(G10039,[1]Macrodata_CCF!$A$3:$B$55,2,FALSE)</f>
        <v>#ERROR!</v>
      </c>
      <c r="F10039" s="78">
        <v>0.0</v>
      </c>
      <c r="G10039" s="80">
        <v>44.0</v>
      </c>
      <c r="H10039" s="81">
        <v>694105.0</v>
      </c>
      <c r="I10039" s="81">
        <v>750000.0</v>
      </c>
      <c r="J10039" s="81">
        <v>704725.0</v>
      </c>
      <c r="K10039" s="81">
        <v>750000.0</v>
      </c>
      <c r="L10039" s="82">
        <v>0.1899991054656051</v>
      </c>
      <c r="N10039" s="83">
        <f t="shared" si="1"/>
        <v>0.1899991055</v>
      </c>
      <c r="O10039" s="83">
        <f t="shared" si="2"/>
        <v>0.1899991055</v>
      </c>
      <c r="Q10039" s="83">
        <f t="shared" si="3"/>
        <v>0.07452666667</v>
      </c>
      <c r="R10039" s="83">
        <f t="shared" si="4"/>
        <v>0.01416</v>
      </c>
      <c r="S10039" s="83" t="b">
        <f t="shared" si="5"/>
        <v>0</v>
      </c>
      <c r="T10039" s="72"/>
      <c r="U10039" s="72"/>
      <c r="V10039" s="72"/>
      <c r="W10039" s="72"/>
      <c r="X10039" s="72"/>
      <c r="Y10039" s="72"/>
      <c r="Z10039" s="72"/>
      <c r="AA10039" s="72"/>
      <c r="AB10039" s="72"/>
      <c r="AC10039" s="72"/>
      <c r="AD10039" s="72"/>
      <c r="AE10039" s="72"/>
      <c r="AF10039" s="72"/>
      <c r="AG10039" s="72"/>
      <c r="AH10039" s="72"/>
      <c r="AI10039" s="72"/>
      <c r="AJ10039" s="72"/>
      <c r="AK10039" s="72"/>
    </row>
    <row r="10040" ht="14.25" customHeight="1">
      <c r="A10040" s="78">
        <v>10037.0</v>
      </c>
      <c r="C10040" s="78" t="str">
        <f>VLOOKUP(G10040,[1]Macrodata_CCF!$A$3:$D$55,4,FALSE)</f>
        <v>#ERROR!</v>
      </c>
      <c r="E10040" s="79" t="str">
        <f>VLOOKUP(G10040,[1]Macrodata_CCF!$A$3:$B$55,2,FALSE)</f>
        <v>#ERROR!</v>
      </c>
      <c r="F10040" s="78">
        <v>0.0</v>
      </c>
      <c r="G10040" s="80">
        <v>17.0</v>
      </c>
      <c r="H10040" s="81">
        <v>0.0</v>
      </c>
      <c r="I10040" s="81">
        <v>270000.0</v>
      </c>
      <c r="J10040" s="81">
        <v>51300.0</v>
      </c>
      <c r="K10040" s="81">
        <v>270000.0</v>
      </c>
      <c r="L10040" s="82">
        <v>0.19</v>
      </c>
      <c r="N10040" s="83">
        <f t="shared" si="1"/>
        <v>0.19</v>
      </c>
      <c r="O10040" s="83">
        <f t="shared" si="2"/>
        <v>0.19</v>
      </c>
      <c r="Q10040" s="83">
        <f t="shared" si="3"/>
        <v>1</v>
      </c>
      <c r="R10040" s="83">
        <f t="shared" si="4"/>
        <v>0.19</v>
      </c>
      <c r="S10040" s="83" t="b">
        <f t="shared" si="5"/>
        <v>0</v>
      </c>
      <c r="T10040" s="72"/>
      <c r="U10040" s="72"/>
      <c r="V10040" s="72"/>
      <c r="W10040" s="72"/>
      <c r="X10040" s="72"/>
      <c r="Y10040" s="72"/>
      <c r="Z10040" s="72"/>
      <c r="AA10040" s="72"/>
      <c r="AB10040" s="72"/>
      <c r="AC10040" s="72"/>
      <c r="AD10040" s="72"/>
      <c r="AE10040" s="72"/>
      <c r="AF10040" s="72"/>
      <c r="AG10040" s="72"/>
      <c r="AH10040" s="72"/>
      <c r="AI10040" s="72"/>
      <c r="AJ10040" s="72"/>
      <c r="AK10040" s="72"/>
    </row>
    <row r="10041" ht="14.25" customHeight="1">
      <c r="A10041" s="78">
        <v>10038.0</v>
      </c>
      <c r="C10041" s="78" t="str">
        <f>VLOOKUP(G10041,[1]Macrodata_CCF!$A$3:$D$55,4,FALSE)</f>
        <v>#ERROR!</v>
      </c>
      <c r="E10041" s="79" t="str">
        <f>VLOOKUP(G10041,[1]Macrodata_CCF!$A$3:$B$55,2,FALSE)</f>
        <v>#ERROR!</v>
      </c>
      <c r="F10041" s="78">
        <v>0.0</v>
      </c>
      <c r="G10041" s="80">
        <v>6.0</v>
      </c>
      <c r="H10041" s="81">
        <v>559755.0</v>
      </c>
      <c r="I10041" s="81">
        <v>980000.0</v>
      </c>
      <c r="J10041" s="81">
        <v>694235.0</v>
      </c>
      <c r="K10041" s="81">
        <v>980000.0</v>
      </c>
      <c r="L10041" s="82">
        <v>0.3200038073028829</v>
      </c>
      <c r="N10041" s="83">
        <f t="shared" si="1"/>
        <v>0.3200038073</v>
      </c>
      <c r="O10041" s="83">
        <f t="shared" si="2"/>
        <v>0.3200038073</v>
      </c>
      <c r="Q10041" s="83">
        <f t="shared" si="3"/>
        <v>0.4288214286</v>
      </c>
      <c r="R10041" s="83">
        <f t="shared" si="4"/>
        <v>0.3200038073</v>
      </c>
      <c r="S10041" s="83" t="b">
        <f t="shared" si="5"/>
        <v>0</v>
      </c>
      <c r="T10041" s="72"/>
      <c r="U10041" s="72"/>
      <c r="V10041" s="72"/>
      <c r="W10041" s="72"/>
      <c r="X10041" s="72"/>
      <c r="Y10041" s="72"/>
      <c r="Z10041" s="72"/>
      <c r="AA10041" s="72"/>
      <c r="AB10041" s="72"/>
      <c r="AC10041" s="72"/>
      <c r="AD10041" s="72"/>
      <c r="AE10041" s="72"/>
      <c r="AF10041" s="72"/>
      <c r="AG10041" s="72"/>
      <c r="AH10041" s="72"/>
      <c r="AI10041" s="72"/>
      <c r="AJ10041" s="72"/>
      <c r="AK10041" s="72"/>
    </row>
    <row r="10042" ht="14.25" customHeight="1">
      <c r="A10042" s="78">
        <v>10039.0</v>
      </c>
      <c r="C10042" s="78" t="str">
        <f>VLOOKUP(G10042,[1]Macrodata_CCF!$A$3:$D$55,4,FALSE)</f>
        <v>#ERROR!</v>
      </c>
      <c r="E10042" s="79" t="str">
        <f>VLOOKUP(G10042,[1]Macrodata_CCF!$A$3:$B$55,2,FALSE)</f>
        <v>#ERROR!</v>
      </c>
      <c r="F10042" s="78">
        <v>0.0</v>
      </c>
      <c r="G10042" s="80">
        <v>3.0</v>
      </c>
      <c r="H10042" s="81">
        <v>114410.0</v>
      </c>
      <c r="I10042" s="81">
        <v>960000.0</v>
      </c>
      <c r="J10042" s="81">
        <v>393455.0</v>
      </c>
      <c r="K10042" s="81">
        <v>1536000.0</v>
      </c>
      <c r="L10042" s="82">
        <v>0.3300003547818683</v>
      </c>
      <c r="N10042" s="83">
        <f t="shared" si="1"/>
        <v>0.3300003548</v>
      </c>
      <c r="O10042" s="83">
        <f t="shared" si="2"/>
        <v>0.3300003548</v>
      </c>
      <c r="Q10042" s="83">
        <f t="shared" si="3"/>
        <v>0.8808229167</v>
      </c>
      <c r="R10042" s="83">
        <f t="shared" si="4"/>
        <v>0.3300003548</v>
      </c>
      <c r="S10042" s="83" t="b">
        <f t="shared" si="5"/>
        <v>0</v>
      </c>
      <c r="T10042" s="72"/>
      <c r="U10042" s="72"/>
      <c r="V10042" s="72"/>
      <c r="W10042" s="72"/>
      <c r="X10042" s="72"/>
      <c r="Y10042" s="72"/>
      <c r="Z10042" s="72"/>
      <c r="AA10042" s="72"/>
      <c r="AB10042" s="72"/>
      <c r="AC10042" s="72"/>
      <c r="AD10042" s="72"/>
      <c r="AE10042" s="72"/>
      <c r="AF10042" s="72"/>
      <c r="AG10042" s="72"/>
      <c r="AH10042" s="72"/>
      <c r="AI10042" s="72"/>
      <c r="AJ10042" s="72"/>
      <c r="AK10042" s="72"/>
    </row>
    <row r="10043" ht="14.25" customHeight="1">
      <c r="A10043" s="78">
        <v>10040.0</v>
      </c>
      <c r="C10043" s="78" t="str">
        <f>VLOOKUP(G10043,[1]Macrodata_CCF!$A$3:$D$55,4,FALSE)</f>
        <v>#ERROR!</v>
      </c>
      <c r="E10043" s="79" t="str">
        <f>VLOOKUP(G10043,[1]Macrodata_CCF!$A$3:$B$55,2,FALSE)</f>
        <v>#ERROR!</v>
      </c>
      <c r="F10043" s="78">
        <v>1.0</v>
      </c>
      <c r="G10043" s="80">
        <v>14.0</v>
      </c>
      <c r="H10043" s="81">
        <v>0.0</v>
      </c>
      <c r="I10043" s="81">
        <v>900000.0</v>
      </c>
      <c r="J10043" s="81">
        <v>387000.0</v>
      </c>
      <c r="K10043" s="81">
        <v>900000.0</v>
      </c>
      <c r="L10043" s="82">
        <v>0.43</v>
      </c>
      <c r="N10043" s="83">
        <f t="shared" si="1"/>
        <v>0.43</v>
      </c>
      <c r="O10043" s="83">
        <f t="shared" si="2"/>
        <v>0.43</v>
      </c>
      <c r="Q10043" s="83">
        <f t="shared" si="3"/>
        <v>1</v>
      </c>
      <c r="R10043" s="83">
        <f t="shared" si="4"/>
        <v>0.43</v>
      </c>
      <c r="S10043" s="83" t="b">
        <f t="shared" si="5"/>
        <v>0</v>
      </c>
      <c r="T10043" s="72"/>
      <c r="U10043" s="72"/>
      <c r="V10043" s="72"/>
      <c r="W10043" s="72"/>
      <c r="X10043" s="72"/>
      <c r="Y10043" s="72"/>
      <c r="Z10043" s="72"/>
      <c r="AA10043" s="72"/>
      <c r="AB10043" s="72"/>
      <c r="AC10043" s="72"/>
      <c r="AD10043" s="72"/>
      <c r="AE10043" s="72"/>
      <c r="AF10043" s="72"/>
      <c r="AG10043" s="72"/>
      <c r="AH10043" s="72"/>
      <c r="AI10043" s="72"/>
      <c r="AJ10043" s="72"/>
      <c r="AK10043" s="72"/>
    </row>
    <row r="10044" ht="14.25" customHeight="1">
      <c r="A10044" s="78">
        <v>10041.0</v>
      </c>
      <c r="C10044" s="78" t="str">
        <f>VLOOKUP(G10044,[1]Macrodata_CCF!$A$3:$D$55,4,FALSE)</f>
        <v>#ERROR!</v>
      </c>
      <c r="E10044" s="79" t="str">
        <f>VLOOKUP(G10044,[1]Macrodata_CCF!$A$3:$B$55,2,FALSE)</f>
        <v>#ERROR!</v>
      </c>
      <c r="F10044" s="78">
        <v>0.0</v>
      </c>
      <c r="G10044" s="80">
        <v>40.0</v>
      </c>
      <c r="H10044" s="81">
        <v>0.0</v>
      </c>
      <c r="I10044" s="81">
        <v>20000.0</v>
      </c>
      <c r="J10044" s="81">
        <v>2000.0</v>
      </c>
      <c r="K10044" s="81">
        <v>20000.0</v>
      </c>
      <c r="L10044" s="82">
        <v>0.1</v>
      </c>
      <c r="N10044" s="83">
        <f t="shared" si="1"/>
        <v>0.1</v>
      </c>
      <c r="O10044" s="83">
        <f t="shared" si="2"/>
        <v>0.1</v>
      </c>
      <c r="Q10044" s="83">
        <f t="shared" si="3"/>
        <v>1</v>
      </c>
      <c r="R10044" s="83">
        <f t="shared" si="4"/>
        <v>0.1</v>
      </c>
      <c r="S10044" s="83" t="b">
        <f t="shared" si="5"/>
        <v>0</v>
      </c>
      <c r="T10044" s="72"/>
      <c r="U10044" s="72"/>
      <c r="V10044" s="72"/>
      <c r="W10044" s="72"/>
      <c r="X10044" s="72"/>
      <c r="Y10044" s="72"/>
      <c r="Z10044" s="72"/>
      <c r="AA10044" s="72"/>
      <c r="AB10044" s="72"/>
      <c r="AC10044" s="72"/>
      <c r="AD10044" s="72"/>
      <c r="AE10044" s="72"/>
      <c r="AF10044" s="72"/>
      <c r="AG10044" s="72"/>
      <c r="AH10044" s="72"/>
      <c r="AI10044" s="72"/>
      <c r="AJ10044" s="72"/>
      <c r="AK10044" s="72"/>
    </row>
    <row r="10045" ht="14.25" customHeight="1">
      <c r="A10045" s="78">
        <v>10042.0</v>
      </c>
      <c r="C10045" s="78" t="str">
        <f>VLOOKUP(G10045,[1]Macrodata_CCF!$A$3:$D$55,4,FALSE)</f>
        <v>#ERROR!</v>
      </c>
      <c r="E10045" s="79" t="str">
        <f>VLOOKUP(G10045,[1]Macrodata_CCF!$A$3:$B$55,2,FALSE)</f>
        <v>#ERROR!</v>
      </c>
      <c r="F10045" s="78">
        <v>0.0</v>
      </c>
      <c r="G10045" s="80">
        <v>21.0</v>
      </c>
      <c r="H10045" s="81">
        <v>634735.0</v>
      </c>
      <c r="I10045" s="81">
        <v>800000.0</v>
      </c>
      <c r="J10045" s="81">
        <v>662830.0</v>
      </c>
      <c r="K10045" s="81">
        <v>800000.0</v>
      </c>
      <c r="L10045" s="82">
        <v>0.1699996974556016</v>
      </c>
      <c r="N10045" s="83">
        <f t="shared" si="1"/>
        <v>0.1699996975</v>
      </c>
      <c r="O10045" s="83">
        <f t="shared" si="2"/>
        <v>0.1699996975</v>
      </c>
      <c r="Q10045" s="83">
        <f t="shared" si="3"/>
        <v>0.20658125</v>
      </c>
      <c r="R10045" s="83">
        <f t="shared" si="4"/>
        <v>0.1699996975</v>
      </c>
      <c r="S10045" s="83" t="b">
        <f t="shared" si="5"/>
        <v>0</v>
      </c>
      <c r="T10045" s="72"/>
      <c r="U10045" s="72"/>
      <c r="V10045" s="72"/>
      <c r="W10045" s="72"/>
      <c r="X10045" s="72"/>
      <c r="Y10045" s="72"/>
      <c r="Z10045" s="72"/>
      <c r="AA10045" s="72"/>
      <c r="AB10045" s="72"/>
      <c r="AC10045" s="72"/>
      <c r="AD10045" s="72"/>
      <c r="AE10045" s="72"/>
      <c r="AF10045" s="72"/>
      <c r="AG10045" s="72"/>
      <c r="AH10045" s="72"/>
      <c r="AI10045" s="72"/>
      <c r="AJ10045" s="72"/>
      <c r="AK10045" s="72"/>
    </row>
    <row r="10046" ht="14.25" customHeight="1">
      <c r="A10046" s="78">
        <v>10043.0</v>
      </c>
      <c r="C10046" s="78" t="str">
        <f>VLOOKUP(G10046,[1]Macrodata_CCF!$A$3:$D$55,4,FALSE)</f>
        <v>#ERROR!</v>
      </c>
      <c r="E10046" s="79" t="str">
        <f>VLOOKUP(G10046,[1]Macrodata_CCF!$A$3:$B$55,2,FALSE)</f>
        <v>#ERROR!</v>
      </c>
      <c r="F10046" s="78">
        <v>0.0</v>
      </c>
      <c r="G10046" s="80">
        <v>26.0</v>
      </c>
      <c r="H10046" s="81">
        <v>194750.0</v>
      </c>
      <c r="I10046" s="81">
        <v>240000.0</v>
      </c>
      <c r="J10046" s="81">
        <v>194750.0</v>
      </c>
      <c r="K10046" s="81">
        <v>240000.0</v>
      </c>
      <c r="L10046" s="82">
        <v>0.0</v>
      </c>
      <c r="N10046" s="83">
        <f t="shared" si="1"/>
        <v>0</v>
      </c>
      <c r="O10046" s="83">
        <f t="shared" si="2"/>
        <v>0</v>
      </c>
      <c r="Q10046" s="83">
        <f t="shared" si="3"/>
        <v>0.1885416667</v>
      </c>
      <c r="R10046" s="83">
        <f t="shared" si="4"/>
        <v>0</v>
      </c>
      <c r="S10046" s="83" t="b">
        <f t="shared" si="5"/>
        <v>0</v>
      </c>
      <c r="T10046" s="72"/>
      <c r="U10046" s="72"/>
      <c r="V10046" s="72"/>
      <c r="W10046" s="72"/>
      <c r="X10046" s="72"/>
      <c r="Y10046" s="72"/>
      <c r="Z10046" s="72"/>
      <c r="AA10046" s="72"/>
      <c r="AB10046" s="72"/>
      <c r="AC10046" s="72"/>
      <c r="AD10046" s="72"/>
      <c r="AE10046" s="72"/>
      <c r="AF10046" s="72"/>
      <c r="AG10046" s="72"/>
      <c r="AH10046" s="72"/>
      <c r="AI10046" s="72"/>
      <c r="AJ10046" s="72"/>
      <c r="AK10046" s="72"/>
    </row>
    <row r="10047" ht="14.25" customHeight="1">
      <c r="A10047" s="78">
        <v>10044.0</v>
      </c>
      <c r="C10047" s="78" t="str">
        <f>VLOOKUP(G10047,[1]Macrodata_CCF!$A$3:$D$55,4,FALSE)</f>
        <v>#ERROR!</v>
      </c>
      <c r="E10047" s="79" t="str">
        <f>VLOOKUP(G10047,[1]Macrodata_CCF!$A$3:$B$55,2,FALSE)</f>
        <v>#ERROR!</v>
      </c>
      <c r="F10047" s="78">
        <v>0.0</v>
      </c>
      <c r="G10047" s="80">
        <v>13.0</v>
      </c>
      <c r="H10047" s="81">
        <v>95785.0</v>
      </c>
      <c r="I10047" s="81">
        <v>500000.0</v>
      </c>
      <c r="J10047" s="81">
        <v>156415.0</v>
      </c>
      <c r="K10047" s="81">
        <v>500000.0</v>
      </c>
      <c r="L10047" s="82">
        <v>0.1499944336553567</v>
      </c>
      <c r="N10047" s="83">
        <f t="shared" si="1"/>
        <v>0.1499944337</v>
      </c>
      <c r="O10047" s="83">
        <f t="shared" si="2"/>
        <v>0.1499944337</v>
      </c>
      <c r="Q10047" s="83">
        <f t="shared" si="3"/>
        <v>0.80843</v>
      </c>
      <c r="R10047" s="83">
        <f t="shared" si="4"/>
        <v>0.1499944337</v>
      </c>
      <c r="S10047" s="83" t="b">
        <f t="shared" si="5"/>
        <v>0</v>
      </c>
      <c r="T10047" s="72"/>
      <c r="U10047" s="72"/>
      <c r="V10047" s="72"/>
      <c r="W10047" s="72"/>
      <c r="X10047" s="72"/>
      <c r="Y10047" s="72"/>
      <c r="Z10047" s="72"/>
      <c r="AA10047" s="72"/>
      <c r="AB10047" s="72"/>
      <c r="AC10047" s="72"/>
      <c r="AD10047" s="72"/>
      <c r="AE10047" s="72"/>
      <c r="AF10047" s="72"/>
      <c r="AG10047" s="72"/>
      <c r="AH10047" s="72"/>
      <c r="AI10047" s="72"/>
      <c r="AJ10047" s="72"/>
      <c r="AK10047" s="72"/>
    </row>
    <row r="10048" ht="14.25" customHeight="1">
      <c r="A10048" s="78">
        <v>10045.0</v>
      </c>
      <c r="C10048" s="78" t="str">
        <f>VLOOKUP(G10048,[1]Macrodata_CCF!$A$3:$D$55,4,FALSE)</f>
        <v>#ERROR!</v>
      </c>
      <c r="E10048" s="79" t="str">
        <f>VLOOKUP(G10048,[1]Macrodata_CCF!$A$3:$B$55,2,FALSE)</f>
        <v>#ERROR!</v>
      </c>
      <c r="F10048" s="78">
        <v>0.0</v>
      </c>
      <c r="G10048" s="80">
        <v>18.0</v>
      </c>
      <c r="H10048" s="81">
        <v>225040.0</v>
      </c>
      <c r="I10048" s="81">
        <v>350000.0</v>
      </c>
      <c r="J10048" s="81">
        <v>243785.0</v>
      </c>
      <c r="K10048" s="81">
        <v>489999.9999999999</v>
      </c>
      <c r="L10048" s="82">
        <v>0.1500080025608195</v>
      </c>
      <c r="N10048" s="83">
        <f t="shared" si="1"/>
        <v>0.1500080026</v>
      </c>
      <c r="O10048" s="83">
        <f t="shared" si="2"/>
        <v>0.1500080026</v>
      </c>
      <c r="Q10048" s="83">
        <f t="shared" si="3"/>
        <v>0.3570285714</v>
      </c>
      <c r="R10048" s="83">
        <f t="shared" si="4"/>
        <v>0.1500080026</v>
      </c>
      <c r="S10048" s="83" t="b">
        <f t="shared" si="5"/>
        <v>0</v>
      </c>
      <c r="T10048" s="72"/>
      <c r="U10048" s="72"/>
      <c r="V10048" s="72"/>
      <c r="W10048" s="72"/>
      <c r="X10048" s="72"/>
      <c r="Y10048" s="72"/>
      <c r="Z10048" s="72"/>
      <c r="AA10048" s="72"/>
      <c r="AB10048" s="72"/>
      <c r="AC10048" s="72"/>
      <c r="AD10048" s="72"/>
      <c r="AE10048" s="72"/>
      <c r="AF10048" s="72"/>
      <c r="AG10048" s="72"/>
      <c r="AH10048" s="72"/>
      <c r="AI10048" s="72"/>
      <c r="AJ10048" s="72"/>
      <c r="AK10048" s="72"/>
    </row>
    <row r="10049" ht="14.25" customHeight="1">
      <c r="A10049" s="78">
        <v>10046.0</v>
      </c>
      <c r="C10049" s="78" t="str">
        <f>VLOOKUP(G10049,[1]Macrodata_CCF!$A$3:$D$55,4,FALSE)</f>
        <v>#ERROR!</v>
      </c>
      <c r="E10049" s="79" t="str">
        <f>VLOOKUP(G10049,[1]Macrodata_CCF!$A$3:$B$55,2,FALSE)</f>
        <v>#ERROR!</v>
      </c>
      <c r="F10049" s="78">
        <v>0.0</v>
      </c>
      <c r="G10049" s="80">
        <v>28.0</v>
      </c>
      <c r="H10049" s="81">
        <v>173100.0</v>
      </c>
      <c r="I10049" s="81">
        <v>210000.0</v>
      </c>
      <c r="J10049" s="81">
        <v>179005.0</v>
      </c>
      <c r="K10049" s="81">
        <v>210000.0</v>
      </c>
      <c r="L10049" s="82">
        <v>0.1600271002710027</v>
      </c>
      <c r="N10049" s="83">
        <f t="shared" si="1"/>
        <v>0.1600271003</v>
      </c>
      <c r="O10049" s="83">
        <f t="shared" si="2"/>
        <v>0.1600271003</v>
      </c>
      <c r="Q10049" s="83">
        <f t="shared" si="3"/>
        <v>0.1757142857</v>
      </c>
      <c r="R10049" s="83">
        <f t="shared" si="4"/>
        <v>0.1600271003</v>
      </c>
      <c r="S10049" s="83" t="b">
        <f t="shared" si="5"/>
        <v>0</v>
      </c>
      <c r="T10049" s="72"/>
      <c r="U10049" s="72"/>
      <c r="V10049" s="72"/>
      <c r="W10049" s="72"/>
      <c r="X10049" s="72"/>
      <c r="Y10049" s="72"/>
      <c r="Z10049" s="72"/>
      <c r="AA10049" s="72"/>
      <c r="AB10049" s="72"/>
      <c r="AC10049" s="72"/>
      <c r="AD10049" s="72"/>
      <c r="AE10049" s="72"/>
      <c r="AF10049" s="72"/>
      <c r="AG10049" s="72"/>
      <c r="AH10049" s="72"/>
      <c r="AI10049" s="72"/>
      <c r="AJ10049" s="72"/>
      <c r="AK10049" s="72"/>
    </row>
    <row r="10050" ht="14.25" customHeight="1">
      <c r="A10050" s="78">
        <v>10047.0</v>
      </c>
      <c r="C10050" s="78" t="str">
        <f>VLOOKUP(G10050,[1]Macrodata_CCF!$A$3:$D$55,4,FALSE)</f>
        <v>#ERROR!</v>
      </c>
      <c r="E10050" s="79" t="str">
        <f>VLOOKUP(G10050,[1]Macrodata_CCF!$A$3:$B$55,2,FALSE)</f>
        <v>#ERROR!</v>
      </c>
      <c r="F10050" s="78">
        <v>0.0</v>
      </c>
      <c r="G10050" s="80">
        <v>19.0</v>
      </c>
      <c r="H10050" s="81">
        <v>925790.0</v>
      </c>
      <c r="I10050" s="81">
        <v>940000.0</v>
      </c>
      <c r="J10050" s="81">
        <v>927920.0</v>
      </c>
      <c r="K10050" s="81">
        <v>940000.0</v>
      </c>
      <c r="L10050" s="82">
        <v>0.1498944405348346</v>
      </c>
      <c r="N10050" s="83">
        <f t="shared" si="1"/>
        <v>0.1498944405</v>
      </c>
      <c r="O10050" s="83">
        <f t="shared" si="2"/>
        <v>0.1498944405</v>
      </c>
      <c r="Q10050" s="83">
        <f t="shared" si="3"/>
        <v>0.01511702128</v>
      </c>
      <c r="R10050" s="83">
        <f t="shared" si="4"/>
        <v>0.002265957447</v>
      </c>
      <c r="S10050" s="83" t="b">
        <f t="shared" si="5"/>
        <v>0</v>
      </c>
      <c r="T10050" s="72"/>
      <c r="U10050" s="72"/>
      <c r="V10050" s="72"/>
      <c r="W10050" s="72"/>
      <c r="X10050" s="72"/>
      <c r="Y10050" s="72"/>
      <c r="Z10050" s="72"/>
      <c r="AA10050" s="72"/>
      <c r="AB10050" s="72"/>
      <c r="AC10050" s="72"/>
      <c r="AD10050" s="72"/>
      <c r="AE10050" s="72"/>
      <c r="AF10050" s="72"/>
      <c r="AG10050" s="72"/>
      <c r="AH10050" s="72"/>
      <c r="AI10050" s="72"/>
      <c r="AJ10050" s="72"/>
      <c r="AK10050" s="72"/>
    </row>
    <row r="10051" ht="14.25" customHeight="1">
      <c r="A10051" s="78">
        <v>10048.0</v>
      </c>
      <c r="C10051" s="78" t="str">
        <f>VLOOKUP(G10051,[1]Macrodata_CCF!$A$3:$D$55,4,FALSE)</f>
        <v>#ERROR!</v>
      </c>
      <c r="E10051" s="79" t="str">
        <f>VLOOKUP(G10051,[1]Macrodata_CCF!$A$3:$B$55,2,FALSE)</f>
        <v>#ERROR!</v>
      </c>
      <c r="F10051" s="78">
        <v>1.0</v>
      </c>
      <c r="G10051" s="80">
        <v>43.0</v>
      </c>
      <c r="H10051" s="81">
        <v>401400.0</v>
      </c>
      <c r="I10051" s="81">
        <v>840000.0</v>
      </c>
      <c r="J10051" s="81">
        <v>585610.0</v>
      </c>
      <c r="K10051" s="81">
        <v>840000.0</v>
      </c>
      <c r="L10051" s="82">
        <v>0.4199954400364797</v>
      </c>
      <c r="N10051" s="83">
        <f t="shared" si="1"/>
        <v>0.41999544</v>
      </c>
      <c r="O10051" s="83">
        <f t="shared" si="2"/>
        <v>0.41999544</v>
      </c>
      <c r="Q10051" s="83">
        <f t="shared" si="3"/>
        <v>0.5221428571</v>
      </c>
      <c r="R10051" s="83">
        <f t="shared" si="4"/>
        <v>0.41999544</v>
      </c>
      <c r="S10051" s="83" t="b">
        <f t="shared" si="5"/>
        <v>0</v>
      </c>
      <c r="T10051" s="72"/>
      <c r="U10051" s="72"/>
      <c r="V10051" s="72"/>
      <c r="W10051" s="72"/>
      <c r="X10051" s="72"/>
      <c r="Y10051" s="72"/>
      <c r="Z10051" s="72"/>
      <c r="AA10051" s="72"/>
      <c r="AB10051" s="72"/>
      <c r="AC10051" s="72"/>
      <c r="AD10051" s="72"/>
      <c r="AE10051" s="72"/>
      <c r="AF10051" s="72"/>
      <c r="AG10051" s="72"/>
      <c r="AH10051" s="72"/>
      <c r="AI10051" s="72"/>
      <c r="AJ10051" s="72"/>
      <c r="AK10051" s="72"/>
    </row>
    <row r="10052" ht="14.25" customHeight="1">
      <c r="A10052" s="78">
        <v>10049.0</v>
      </c>
      <c r="C10052" s="78" t="str">
        <f>VLOOKUP(G10052,[1]Macrodata_CCF!$A$3:$D$55,4,FALSE)</f>
        <v>#ERROR!</v>
      </c>
      <c r="E10052" s="79" t="str">
        <f>VLOOKUP(G10052,[1]Macrodata_CCF!$A$3:$B$55,2,FALSE)</f>
        <v>#ERROR!</v>
      </c>
      <c r="F10052" s="78">
        <v>0.0</v>
      </c>
      <c r="G10052" s="80">
        <v>45.0</v>
      </c>
      <c r="H10052" s="81">
        <v>30275.0</v>
      </c>
      <c r="I10052" s="81">
        <v>60000.0</v>
      </c>
      <c r="J10052" s="81">
        <v>34435.0</v>
      </c>
      <c r="K10052" s="81">
        <v>60000.0</v>
      </c>
      <c r="L10052" s="82">
        <v>0.1399495374264088</v>
      </c>
      <c r="N10052" s="83">
        <f t="shared" si="1"/>
        <v>0.1399495374</v>
      </c>
      <c r="O10052" s="83">
        <f t="shared" si="2"/>
        <v>0.1399495374</v>
      </c>
      <c r="Q10052" s="83">
        <f t="shared" si="3"/>
        <v>0.4954166667</v>
      </c>
      <c r="R10052" s="83">
        <f t="shared" si="4"/>
        <v>0.1399495374</v>
      </c>
      <c r="S10052" s="83" t="b">
        <f t="shared" si="5"/>
        <v>0</v>
      </c>
      <c r="T10052" s="72"/>
      <c r="U10052" s="72"/>
      <c r="V10052" s="72"/>
      <c r="W10052" s="72"/>
      <c r="X10052" s="72"/>
      <c r="Y10052" s="72"/>
      <c r="Z10052" s="72"/>
      <c r="AA10052" s="72"/>
      <c r="AB10052" s="72"/>
      <c r="AC10052" s="72"/>
      <c r="AD10052" s="72"/>
      <c r="AE10052" s="72"/>
      <c r="AF10052" s="72"/>
      <c r="AG10052" s="72"/>
      <c r="AH10052" s="72"/>
      <c r="AI10052" s="72"/>
      <c r="AJ10052" s="72"/>
      <c r="AK10052" s="72"/>
    </row>
    <row r="10053" ht="14.25" customHeight="1">
      <c r="A10053" s="78">
        <v>10050.0</v>
      </c>
      <c r="C10053" s="78" t="str">
        <f>VLOOKUP(G10053,[1]Macrodata_CCF!$A$3:$D$55,4,FALSE)</f>
        <v>#ERROR!</v>
      </c>
      <c r="E10053" s="79" t="str">
        <f>VLOOKUP(G10053,[1]Macrodata_CCF!$A$3:$B$55,2,FALSE)</f>
        <v>#ERROR!</v>
      </c>
      <c r="F10053" s="78">
        <v>0.0</v>
      </c>
      <c r="G10053" s="80">
        <v>16.0</v>
      </c>
      <c r="H10053" s="81">
        <v>184110.0</v>
      </c>
      <c r="I10053" s="81">
        <v>580000.0</v>
      </c>
      <c r="J10053" s="81">
        <v>247450.0</v>
      </c>
      <c r="K10053" s="81">
        <v>754000.0</v>
      </c>
      <c r="L10053" s="82">
        <v>0.1599939377099699</v>
      </c>
      <c r="N10053" s="83">
        <f t="shared" si="1"/>
        <v>0.1599939377</v>
      </c>
      <c r="O10053" s="83">
        <f t="shared" si="2"/>
        <v>0.1599939377</v>
      </c>
      <c r="Q10053" s="83">
        <f t="shared" si="3"/>
        <v>0.6825689655</v>
      </c>
      <c r="R10053" s="83">
        <f t="shared" si="4"/>
        <v>0.1599939377</v>
      </c>
      <c r="S10053" s="83" t="b">
        <f t="shared" si="5"/>
        <v>0</v>
      </c>
      <c r="T10053" s="72"/>
      <c r="U10053" s="72"/>
      <c r="V10053" s="72"/>
      <c r="W10053" s="72"/>
      <c r="X10053" s="72"/>
      <c r="Y10053" s="72"/>
      <c r="Z10053" s="72"/>
      <c r="AA10053" s="72"/>
      <c r="AB10053" s="72"/>
      <c r="AC10053" s="72"/>
      <c r="AD10053" s="72"/>
      <c r="AE10053" s="72"/>
      <c r="AF10053" s="72"/>
      <c r="AG10053" s="72"/>
      <c r="AH10053" s="72"/>
      <c r="AI10053" s="72"/>
      <c r="AJ10053" s="72"/>
      <c r="AK10053" s="72"/>
    </row>
    <row r="10054" ht="14.25" customHeight="1">
      <c r="A10054" s="78">
        <v>10051.0</v>
      </c>
      <c r="C10054" s="78" t="str">
        <f>VLOOKUP(G10054,[1]Macrodata_CCF!$A$3:$D$55,4,FALSE)</f>
        <v>#ERROR!</v>
      </c>
      <c r="E10054" s="79" t="str">
        <f>VLOOKUP(G10054,[1]Macrodata_CCF!$A$3:$B$55,2,FALSE)</f>
        <v>#ERROR!</v>
      </c>
      <c r="F10054" s="78">
        <v>0.0</v>
      </c>
      <c r="G10054" s="80">
        <v>20.0</v>
      </c>
      <c r="H10054" s="81">
        <v>33345.0</v>
      </c>
      <c r="I10054" s="81">
        <v>770000.0</v>
      </c>
      <c r="J10054" s="81">
        <v>173310.0</v>
      </c>
      <c r="K10054" s="81">
        <v>770000.0</v>
      </c>
      <c r="L10054" s="82">
        <v>0.1900007466181591</v>
      </c>
      <c r="N10054" s="83">
        <f t="shared" si="1"/>
        <v>0.1900007466</v>
      </c>
      <c r="O10054" s="83">
        <f t="shared" si="2"/>
        <v>0.1900007466</v>
      </c>
      <c r="Q10054" s="83">
        <f t="shared" si="3"/>
        <v>0.9566948052</v>
      </c>
      <c r="R10054" s="83">
        <f t="shared" si="4"/>
        <v>0.1900007466</v>
      </c>
      <c r="S10054" s="83" t="b">
        <f t="shared" si="5"/>
        <v>0</v>
      </c>
      <c r="T10054" s="72"/>
      <c r="U10054" s="72"/>
      <c r="V10054" s="72"/>
      <c r="W10054" s="72"/>
      <c r="X10054" s="72"/>
      <c r="Y10054" s="72"/>
      <c r="Z10054" s="72"/>
      <c r="AA10054" s="72"/>
      <c r="AB10054" s="72"/>
      <c r="AC10054" s="72"/>
      <c r="AD10054" s="72"/>
      <c r="AE10054" s="72"/>
      <c r="AF10054" s="72"/>
      <c r="AG10054" s="72"/>
      <c r="AH10054" s="72"/>
      <c r="AI10054" s="72"/>
      <c r="AJ10054" s="72"/>
      <c r="AK10054" s="72"/>
    </row>
    <row r="10055" ht="14.25" customHeight="1">
      <c r="A10055" s="78">
        <v>10052.0</v>
      </c>
      <c r="C10055" s="78" t="str">
        <f>VLOOKUP(G10055,[1]Macrodata_CCF!$A$3:$D$55,4,FALSE)</f>
        <v>#ERROR!</v>
      </c>
      <c r="E10055" s="79" t="str">
        <f>VLOOKUP(G10055,[1]Macrodata_CCF!$A$3:$B$55,2,FALSE)</f>
        <v>#ERROR!</v>
      </c>
      <c r="F10055" s="78">
        <v>1.0</v>
      </c>
      <c r="G10055" s="80">
        <v>23.0</v>
      </c>
      <c r="H10055" s="81">
        <v>209080.0</v>
      </c>
      <c r="I10055" s="81">
        <v>220000.0</v>
      </c>
      <c r="J10055" s="81">
        <v>213555.0</v>
      </c>
      <c r="K10055" s="81">
        <v>220000.0</v>
      </c>
      <c r="L10055" s="82">
        <v>0.4097985347985348</v>
      </c>
      <c r="N10055" s="83">
        <f t="shared" si="1"/>
        <v>0.4097985348</v>
      </c>
      <c r="O10055" s="83">
        <f t="shared" si="2"/>
        <v>0.4097985348</v>
      </c>
      <c r="Q10055" s="83">
        <f t="shared" si="3"/>
        <v>0.04963636364</v>
      </c>
      <c r="R10055" s="83">
        <f t="shared" si="4"/>
        <v>0.02034090909</v>
      </c>
      <c r="S10055" s="83" t="b">
        <f t="shared" si="5"/>
        <v>0</v>
      </c>
      <c r="T10055" s="72"/>
      <c r="U10055" s="72"/>
      <c r="V10055" s="72"/>
      <c r="W10055" s="72"/>
      <c r="X10055" s="72"/>
      <c r="Y10055" s="72"/>
      <c r="Z10055" s="72"/>
      <c r="AA10055" s="72"/>
      <c r="AB10055" s="72"/>
      <c r="AC10055" s="72"/>
      <c r="AD10055" s="72"/>
      <c r="AE10055" s="72"/>
      <c r="AF10055" s="72"/>
      <c r="AG10055" s="72"/>
      <c r="AH10055" s="72"/>
      <c r="AI10055" s="72"/>
      <c r="AJ10055" s="72"/>
      <c r="AK10055" s="72"/>
    </row>
    <row r="10056" ht="14.25" customHeight="1">
      <c r="A10056" s="78">
        <v>10053.0</v>
      </c>
      <c r="C10056" s="78" t="str">
        <f>VLOOKUP(G10056,[1]Macrodata_CCF!$A$3:$D$55,4,FALSE)</f>
        <v>#ERROR!</v>
      </c>
      <c r="E10056" s="79" t="str">
        <f>VLOOKUP(G10056,[1]Macrodata_CCF!$A$3:$B$55,2,FALSE)</f>
        <v>#ERROR!</v>
      </c>
      <c r="F10056" s="78">
        <v>0.0</v>
      </c>
      <c r="G10056" s="80">
        <v>11.0</v>
      </c>
      <c r="H10056" s="81">
        <v>150350.0</v>
      </c>
      <c r="I10056" s="81">
        <v>180000.0</v>
      </c>
      <c r="J10056" s="81">
        <v>156280.0</v>
      </c>
      <c r="K10056" s="81">
        <v>342000.0</v>
      </c>
      <c r="L10056" s="82">
        <v>0.2</v>
      </c>
      <c r="N10056" s="83">
        <f t="shared" si="1"/>
        <v>0.2</v>
      </c>
      <c r="O10056" s="83">
        <f t="shared" si="2"/>
        <v>0.2</v>
      </c>
      <c r="Q10056" s="83">
        <f t="shared" si="3"/>
        <v>0.1647222222</v>
      </c>
      <c r="R10056" s="83">
        <f t="shared" si="4"/>
        <v>0.2</v>
      </c>
      <c r="S10056" s="83" t="b">
        <f t="shared" si="5"/>
        <v>0</v>
      </c>
      <c r="T10056" s="72"/>
      <c r="U10056" s="72"/>
      <c r="V10056" s="72"/>
      <c r="W10056" s="72"/>
      <c r="X10056" s="72"/>
      <c r="Y10056" s="72"/>
      <c r="Z10056" s="72"/>
      <c r="AA10056" s="72"/>
      <c r="AB10056" s="72"/>
      <c r="AC10056" s="72"/>
      <c r="AD10056" s="72"/>
      <c r="AE10056" s="72"/>
      <c r="AF10056" s="72"/>
      <c r="AG10056" s="72"/>
      <c r="AH10056" s="72"/>
      <c r="AI10056" s="72"/>
      <c r="AJ10056" s="72"/>
      <c r="AK10056" s="72"/>
    </row>
    <row r="10057" ht="14.25" customHeight="1">
      <c r="A10057" s="78">
        <v>10054.0</v>
      </c>
      <c r="C10057" s="78" t="str">
        <f>VLOOKUP(G10057,[1]Macrodata_CCF!$A$3:$D$55,4,FALSE)</f>
        <v>#ERROR!</v>
      </c>
      <c r="E10057" s="79" t="str">
        <f>VLOOKUP(G10057,[1]Macrodata_CCF!$A$3:$B$55,2,FALSE)</f>
        <v>#ERROR!</v>
      </c>
      <c r="F10057" s="78">
        <v>0.0</v>
      </c>
      <c r="G10057" s="80">
        <v>53.0</v>
      </c>
      <c r="H10057" s="81">
        <v>479255.0</v>
      </c>
      <c r="I10057" s="81">
        <v>650000.0</v>
      </c>
      <c r="J10057" s="81">
        <v>489500.0</v>
      </c>
      <c r="K10057" s="81">
        <v>650000.0</v>
      </c>
      <c r="L10057" s="82">
        <v>0.06000175700606167</v>
      </c>
      <c r="N10057" s="83">
        <f t="shared" si="1"/>
        <v>0.06000175701</v>
      </c>
      <c r="O10057" s="83">
        <f t="shared" si="2"/>
        <v>0.06000175701</v>
      </c>
      <c r="Q10057" s="83">
        <f t="shared" si="3"/>
        <v>0.2626846154</v>
      </c>
      <c r="R10057" s="83">
        <f t="shared" si="4"/>
        <v>0.06000175701</v>
      </c>
      <c r="S10057" s="83" t="b">
        <f t="shared" si="5"/>
        <v>0</v>
      </c>
      <c r="T10057" s="72"/>
      <c r="U10057" s="72"/>
      <c r="V10057" s="72"/>
      <c r="W10057" s="72"/>
      <c r="X10057" s="72"/>
      <c r="Y10057" s="72"/>
      <c r="Z10057" s="72"/>
      <c r="AA10057" s="72"/>
      <c r="AB10057" s="72"/>
      <c r="AC10057" s="72"/>
      <c r="AD10057" s="72"/>
      <c r="AE10057" s="72"/>
      <c r="AF10057" s="72"/>
      <c r="AG10057" s="72"/>
      <c r="AH10057" s="72"/>
      <c r="AI10057" s="72"/>
      <c r="AJ10057" s="72"/>
      <c r="AK10057" s="72"/>
    </row>
    <row r="10058" ht="14.25" customHeight="1">
      <c r="A10058" s="78">
        <v>10055.0</v>
      </c>
      <c r="C10058" s="78" t="str">
        <f>VLOOKUP(G10058,[1]Macrodata_CCF!$A$3:$D$55,4,FALSE)</f>
        <v>#ERROR!</v>
      </c>
      <c r="E10058" s="79" t="str">
        <f>VLOOKUP(G10058,[1]Macrodata_CCF!$A$3:$B$55,2,FALSE)</f>
        <v>#ERROR!</v>
      </c>
      <c r="F10058" s="78">
        <v>0.0</v>
      </c>
      <c r="G10058" s="80">
        <v>25.0</v>
      </c>
      <c r="H10058" s="81">
        <v>360805.0</v>
      </c>
      <c r="I10058" s="81">
        <v>850000.0</v>
      </c>
      <c r="J10058" s="81">
        <v>121100.0</v>
      </c>
      <c r="K10058" s="81">
        <v>1700000.0</v>
      </c>
      <c r="L10058" s="82">
        <v>-0.4899988757039626</v>
      </c>
      <c r="N10058" s="83">
        <f t="shared" si="1"/>
        <v>-0.4899988757</v>
      </c>
      <c r="O10058" s="83">
        <f t="shared" si="2"/>
        <v>0</v>
      </c>
      <c r="Q10058" s="83">
        <f t="shared" si="3"/>
        <v>0.5755235294</v>
      </c>
      <c r="R10058" s="83">
        <f t="shared" si="4"/>
        <v>-0.4899988757</v>
      </c>
      <c r="S10058" s="83" t="b">
        <f t="shared" si="5"/>
        <v>0</v>
      </c>
      <c r="T10058" s="72"/>
      <c r="U10058" s="72"/>
      <c r="V10058" s="72"/>
      <c r="W10058" s="72"/>
      <c r="X10058" s="72"/>
      <c r="Y10058" s="72"/>
      <c r="Z10058" s="72"/>
      <c r="AA10058" s="72"/>
      <c r="AB10058" s="72"/>
      <c r="AC10058" s="72"/>
      <c r="AD10058" s="72"/>
      <c r="AE10058" s="72"/>
      <c r="AF10058" s="72"/>
      <c r="AG10058" s="72"/>
      <c r="AH10058" s="72"/>
      <c r="AI10058" s="72"/>
      <c r="AJ10058" s="72"/>
      <c r="AK10058" s="72"/>
    </row>
    <row r="10059" ht="14.25" customHeight="1">
      <c r="A10059" s="78">
        <v>10056.0</v>
      </c>
      <c r="C10059" s="78" t="str">
        <f>VLOOKUP(G10059,[1]Macrodata_CCF!$A$3:$D$55,4,FALSE)</f>
        <v>#ERROR!</v>
      </c>
      <c r="E10059" s="79" t="str">
        <f>VLOOKUP(G10059,[1]Macrodata_CCF!$A$3:$B$55,2,FALSE)</f>
        <v>#ERROR!</v>
      </c>
      <c r="F10059" s="78">
        <v>0.0</v>
      </c>
      <c r="G10059" s="80">
        <v>26.0</v>
      </c>
      <c r="H10059" s="81">
        <v>326160.0</v>
      </c>
      <c r="I10059" s="81">
        <v>970000.0</v>
      </c>
      <c r="J10059" s="81">
        <v>422735.0</v>
      </c>
      <c r="K10059" s="81">
        <v>970000.0</v>
      </c>
      <c r="L10059" s="82">
        <v>0.1499984468190855</v>
      </c>
      <c r="N10059" s="83">
        <f t="shared" si="1"/>
        <v>0.1499984468</v>
      </c>
      <c r="O10059" s="83">
        <f t="shared" si="2"/>
        <v>0.1499984468</v>
      </c>
      <c r="Q10059" s="83">
        <f t="shared" si="3"/>
        <v>0.6637525773</v>
      </c>
      <c r="R10059" s="83">
        <f t="shared" si="4"/>
        <v>0.1499984468</v>
      </c>
      <c r="S10059" s="83" t="b">
        <f t="shared" si="5"/>
        <v>0</v>
      </c>
      <c r="T10059" s="72"/>
      <c r="U10059" s="72"/>
      <c r="V10059" s="72"/>
      <c r="W10059" s="72"/>
      <c r="X10059" s="72"/>
      <c r="Y10059" s="72"/>
      <c r="Z10059" s="72"/>
      <c r="AA10059" s="72"/>
      <c r="AB10059" s="72"/>
      <c r="AC10059" s="72"/>
      <c r="AD10059" s="72"/>
      <c r="AE10059" s="72"/>
      <c r="AF10059" s="72"/>
      <c r="AG10059" s="72"/>
      <c r="AH10059" s="72"/>
      <c r="AI10059" s="72"/>
      <c r="AJ10059" s="72"/>
      <c r="AK10059" s="72"/>
    </row>
    <row r="10060" ht="14.25" customHeight="1">
      <c r="A10060" s="78">
        <v>10057.0</v>
      </c>
      <c r="C10060" s="78" t="str">
        <f>VLOOKUP(G10060,[1]Macrodata_CCF!$A$3:$D$55,4,FALSE)</f>
        <v>#ERROR!</v>
      </c>
      <c r="E10060" s="79" t="str">
        <f>VLOOKUP(G10060,[1]Macrodata_CCF!$A$3:$B$55,2,FALSE)</f>
        <v>#ERROR!</v>
      </c>
      <c r="F10060" s="78">
        <v>0.0</v>
      </c>
      <c r="G10060" s="80">
        <v>36.0</v>
      </c>
      <c r="H10060" s="81">
        <v>18655.0</v>
      </c>
      <c r="I10060" s="81">
        <v>20000.0</v>
      </c>
      <c r="J10060" s="81">
        <v>18855.0</v>
      </c>
      <c r="K10060" s="81">
        <v>20000.0</v>
      </c>
      <c r="L10060" s="82">
        <v>0.1486988847583643</v>
      </c>
      <c r="N10060" s="83">
        <f t="shared" si="1"/>
        <v>0.1486988848</v>
      </c>
      <c r="O10060" s="83">
        <f t="shared" si="2"/>
        <v>0.1486988848</v>
      </c>
      <c r="Q10060" s="83">
        <f t="shared" si="3"/>
        <v>0.06725</v>
      </c>
      <c r="R10060" s="83">
        <f t="shared" si="4"/>
        <v>0.01</v>
      </c>
      <c r="S10060" s="83" t="b">
        <f t="shared" si="5"/>
        <v>0</v>
      </c>
      <c r="T10060" s="72"/>
      <c r="U10060" s="72"/>
      <c r="V10060" s="72"/>
      <c r="W10060" s="72"/>
      <c r="X10060" s="72"/>
      <c r="Y10060" s="72"/>
      <c r="Z10060" s="72"/>
      <c r="AA10060" s="72"/>
      <c r="AB10060" s="72"/>
      <c r="AC10060" s="72"/>
      <c r="AD10060" s="72"/>
      <c r="AE10060" s="72"/>
      <c r="AF10060" s="72"/>
      <c r="AG10060" s="72"/>
      <c r="AH10060" s="72"/>
      <c r="AI10060" s="72"/>
      <c r="AJ10060" s="72"/>
      <c r="AK10060" s="72"/>
    </row>
    <row r="10061" ht="14.25" customHeight="1">
      <c r="A10061" s="78">
        <v>10058.0</v>
      </c>
      <c r="C10061" s="78" t="str">
        <f>VLOOKUP(G10061,[1]Macrodata_CCF!$A$3:$D$55,4,FALSE)</f>
        <v>#ERROR!</v>
      </c>
      <c r="E10061" s="79" t="str">
        <f>VLOOKUP(G10061,[1]Macrodata_CCF!$A$3:$B$55,2,FALSE)</f>
        <v>#ERROR!</v>
      </c>
      <c r="F10061" s="78">
        <v>0.0</v>
      </c>
      <c r="G10061" s="80">
        <v>42.0</v>
      </c>
      <c r="H10061" s="81">
        <v>328670.0</v>
      </c>
      <c r="I10061" s="81">
        <v>880000.0</v>
      </c>
      <c r="J10061" s="81">
        <v>494070.0</v>
      </c>
      <c r="K10061" s="81">
        <v>880000.0</v>
      </c>
      <c r="L10061" s="82">
        <v>0.3000018137957303</v>
      </c>
      <c r="N10061" s="83">
        <f t="shared" si="1"/>
        <v>0.3000018138</v>
      </c>
      <c r="O10061" s="83">
        <f t="shared" si="2"/>
        <v>0.3000018138</v>
      </c>
      <c r="Q10061" s="83">
        <f t="shared" si="3"/>
        <v>0.6265113636</v>
      </c>
      <c r="R10061" s="83">
        <f t="shared" si="4"/>
        <v>0.3000018138</v>
      </c>
      <c r="S10061" s="83" t="b">
        <f t="shared" si="5"/>
        <v>0</v>
      </c>
      <c r="T10061" s="72"/>
      <c r="U10061" s="72"/>
      <c r="V10061" s="72"/>
      <c r="W10061" s="72"/>
      <c r="X10061" s="72"/>
      <c r="Y10061" s="72"/>
      <c r="Z10061" s="72"/>
      <c r="AA10061" s="72"/>
      <c r="AB10061" s="72"/>
      <c r="AC10061" s="72"/>
      <c r="AD10061" s="72"/>
      <c r="AE10061" s="72"/>
      <c r="AF10061" s="72"/>
      <c r="AG10061" s="72"/>
      <c r="AH10061" s="72"/>
      <c r="AI10061" s="72"/>
      <c r="AJ10061" s="72"/>
      <c r="AK10061" s="72"/>
    </row>
    <row r="10062" ht="14.25" customHeight="1">
      <c r="A10062" s="78">
        <v>10059.0</v>
      </c>
      <c r="C10062" s="78" t="str">
        <f>VLOOKUP(G10062,[1]Macrodata_CCF!$A$3:$D$55,4,FALSE)</f>
        <v>#ERROR!</v>
      </c>
      <c r="E10062" s="79" t="str">
        <f>VLOOKUP(G10062,[1]Macrodata_CCF!$A$3:$B$55,2,FALSE)</f>
        <v>#ERROR!</v>
      </c>
      <c r="F10062" s="78">
        <v>0.0</v>
      </c>
      <c r="G10062" s="80">
        <v>49.0</v>
      </c>
      <c r="H10062" s="81">
        <v>144395.0</v>
      </c>
      <c r="I10062" s="81">
        <v>470000.0</v>
      </c>
      <c r="J10062" s="81">
        <v>167185.0</v>
      </c>
      <c r="K10062" s="81">
        <v>470000.0</v>
      </c>
      <c r="L10062" s="82">
        <v>0.06999278266611385</v>
      </c>
      <c r="N10062" s="83">
        <f t="shared" si="1"/>
        <v>0.06999278267</v>
      </c>
      <c r="O10062" s="83">
        <f t="shared" si="2"/>
        <v>0.06999278267</v>
      </c>
      <c r="Q10062" s="83">
        <f t="shared" si="3"/>
        <v>0.6927765957</v>
      </c>
      <c r="R10062" s="83">
        <f t="shared" si="4"/>
        <v>0.06999278267</v>
      </c>
      <c r="S10062" s="83" t="b">
        <f t="shared" si="5"/>
        <v>0</v>
      </c>
      <c r="T10062" s="72"/>
      <c r="U10062" s="72"/>
      <c r="V10062" s="72"/>
      <c r="W10062" s="72"/>
      <c r="X10062" s="72"/>
      <c r="Y10062" s="72"/>
      <c r="Z10062" s="72"/>
      <c r="AA10062" s="72"/>
      <c r="AB10062" s="72"/>
      <c r="AC10062" s="72"/>
      <c r="AD10062" s="72"/>
      <c r="AE10062" s="72"/>
      <c r="AF10062" s="72"/>
      <c r="AG10062" s="72"/>
      <c r="AH10062" s="72"/>
      <c r="AI10062" s="72"/>
      <c r="AJ10062" s="72"/>
      <c r="AK10062" s="72"/>
    </row>
    <row r="10063" ht="14.25" customHeight="1">
      <c r="A10063" s="78">
        <v>10060.0</v>
      </c>
      <c r="C10063" s="78" t="str">
        <f>VLOOKUP(G10063,[1]Macrodata_CCF!$A$3:$D$55,4,FALSE)</f>
        <v>#ERROR!</v>
      </c>
      <c r="E10063" s="79" t="str">
        <f>VLOOKUP(G10063,[1]Macrodata_CCF!$A$3:$B$55,2,FALSE)</f>
        <v>#ERROR!</v>
      </c>
      <c r="F10063" s="78">
        <v>0.0</v>
      </c>
      <c r="G10063" s="80">
        <v>51.0</v>
      </c>
      <c r="H10063" s="81">
        <v>560485.0</v>
      </c>
      <c r="I10063" s="81">
        <v>600000.0</v>
      </c>
      <c r="J10063" s="81">
        <v>704320.0</v>
      </c>
      <c r="K10063" s="81">
        <v>900000.0</v>
      </c>
      <c r="L10063" s="82">
        <v>3.640010122738201</v>
      </c>
      <c r="N10063" s="83">
        <f t="shared" si="1"/>
        <v>3.640010123</v>
      </c>
      <c r="O10063" s="83">
        <f t="shared" si="2"/>
        <v>1</v>
      </c>
      <c r="Q10063" s="83">
        <f t="shared" si="3"/>
        <v>0.06585833333</v>
      </c>
      <c r="R10063" s="83">
        <f t="shared" si="4"/>
        <v>0.239725</v>
      </c>
      <c r="S10063" s="83" t="b">
        <f t="shared" si="5"/>
        <v>0</v>
      </c>
      <c r="T10063" s="72"/>
      <c r="U10063" s="72"/>
      <c r="V10063" s="72"/>
      <c r="W10063" s="72"/>
      <c r="X10063" s="72"/>
      <c r="Y10063" s="72"/>
      <c r="Z10063" s="72"/>
      <c r="AA10063" s="72"/>
      <c r="AB10063" s="72"/>
      <c r="AC10063" s="72"/>
      <c r="AD10063" s="72"/>
      <c r="AE10063" s="72"/>
      <c r="AF10063" s="72"/>
      <c r="AG10063" s="72"/>
      <c r="AH10063" s="72"/>
      <c r="AI10063" s="72"/>
      <c r="AJ10063" s="72"/>
      <c r="AK10063" s="72"/>
    </row>
    <row r="10064" ht="14.25" customHeight="1">
      <c r="A10064" s="78">
        <v>10061.0</v>
      </c>
      <c r="C10064" s="78" t="str">
        <f>VLOOKUP(G10064,[1]Macrodata_CCF!$A$3:$D$55,4,FALSE)</f>
        <v>#ERROR!</v>
      </c>
      <c r="E10064" s="79" t="str">
        <f>VLOOKUP(G10064,[1]Macrodata_CCF!$A$3:$B$55,2,FALSE)</f>
        <v>#ERROR!</v>
      </c>
      <c r="F10064" s="78">
        <v>0.0</v>
      </c>
      <c r="G10064" s="80">
        <v>53.0</v>
      </c>
      <c r="H10064" s="81">
        <v>48420.0</v>
      </c>
      <c r="I10064" s="81">
        <v>510000.0</v>
      </c>
      <c r="J10064" s="81">
        <v>76115.0</v>
      </c>
      <c r="K10064" s="81">
        <v>510000.0</v>
      </c>
      <c r="L10064" s="82">
        <v>0.06000043329433685</v>
      </c>
      <c r="N10064" s="83">
        <f t="shared" si="1"/>
        <v>0.06000043329</v>
      </c>
      <c r="O10064" s="83">
        <f t="shared" si="2"/>
        <v>0.06000043329</v>
      </c>
      <c r="Q10064" s="83">
        <f t="shared" si="3"/>
        <v>0.9050588235</v>
      </c>
      <c r="R10064" s="83">
        <f t="shared" si="4"/>
        <v>0.06000043329</v>
      </c>
      <c r="S10064" s="83" t="b">
        <f t="shared" si="5"/>
        <v>0</v>
      </c>
      <c r="T10064" s="72"/>
      <c r="U10064" s="72"/>
      <c r="V10064" s="72"/>
      <c r="W10064" s="72"/>
      <c r="X10064" s="72"/>
      <c r="Y10064" s="72"/>
      <c r="Z10064" s="72"/>
      <c r="AA10064" s="72"/>
      <c r="AB10064" s="72"/>
      <c r="AC10064" s="72"/>
      <c r="AD10064" s="72"/>
      <c r="AE10064" s="72"/>
      <c r="AF10064" s="72"/>
      <c r="AG10064" s="72"/>
      <c r="AH10064" s="72"/>
      <c r="AI10064" s="72"/>
      <c r="AJ10064" s="72"/>
      <c r="AK10064" s="72"/>
    </row>
    <row r="10065" ht="14.25" customHeight="1">
      <c r="A10065" s="78">
        <v>10062.0</v>
      </c>
      <c r="C10065" s="78" t="str">
        <f>VLOOKUP(G10065,[1]Macrodata_CCF!$A$3:$D$55,4,FALSE)</f>
        <v>#ERROR!</v>
      </c>
      <c r="E10065" s="79" t="str">
        <f>VLOOKUP(G10065,[1]Macrodata_CCF!$A$3:$B$55,2,FALSE)</f>
        <v>#ERROR!</v>
      </c>
      <c r="F10065" s="78">
        <v>0.0</v>
      </c>
      <c r="G10065" s="80">
        <v>22.0</v>
      </c>
      <c r="H10065" s="81">
        <v>58165.0</v>
      </c>
      <c r="I10065" s="81">
        <v>70000.0</v>
      </c>
      <c r="J10065" s="81">
        <v>60415.0</v>
      </c>
      <c r="K10065" s="81">
        <v>70000.0</v>
      </c>
      <c r="L10065" s="82">
        <v>0.1901140684410646</v>
      </c>
      <c r="N10065" s="83">
        <f t="shared" si="1"/>
        <v>0.1901140684</v>
      </c>
      <c r="O10065" s="83">
        <f t="shared" si="2"/>
        <v>0.1901140684</v>
      </c>
      <c r="Q10065" s="83">
        <f t="shared" si="3"/>
        <v>0.1690714286</v>
      </c>
      <c r="R10065" s="83">
        <f t="shared" si="4"/>
        <v>0.1901140684</v>
      </c>
      <c r="S10065" s="83" t="b">
        <f t="shared" si="5"/>
        <v>0</v>
      </c>
      <c r="T10065" s="72"/>
      <c r="U10065" s="72"/>
      <c r="V10065" s="72"/>
      <c r="W10065" s="72"/>
      <c r="X10065" s="72"/>
      <c r="Y10065" s="72"/>
      <c r="Z10065" s="72"/>
      <c r="AA10065" s="72"/>
      <c r="AB10065" s="72"/>
      <c r="AC10065" s="72"/>
      <c r="AD10065" s="72"/>
      <c r="AE10065" s="72"/>
      <c r="AF10065" s="72"/>
      <c r="AG10065" s="72"/>
      <c r="AH10065" s="72"/>
      <c r="AI10065" s="72"/>
      <c r="AJ10065" s="72"/>
      <c r="AK10065" s="72"/>
    </row>
    <row r="10066" ht="14.25" customHeight="1">
      <c r="A10066" s="78">
        <v>10063.0</v>
      </c>
      <c r="C10066" s="78" t="str">
        <f>VLOOKUP(G10066,[1]Macrodata_CCF!$A$3:$D$55,4,FALSE)</f>
        <v>#ERROR!</v>
      </c>
      <c r="E10066" s="79" t="str">
        <f>VLOOKUP(G10066,[1]Macrodata_CCF!$A$3:$B$55,2,FALSE)</f>
        <v>#ERROR!</v>
      </c>
      <c r="F10066" s="78">
        <v>0.0</v>
      </c>
      <c r="G10066" s="80">
        <v>38.0</v>
      </c>
      <c r="H10066" s="81">
        <v>42030.0</v>
      </c>
      <c r="I10066" s="81">
        <v>590000.0</v>
      </c>
      <c r="J10066" s="81">
        <v>96825.0</v>
      </c>
      <c r="K10066" s="81">
        <v>590000.0</v>
      </c>
      <c r="L10066" s="82">
        <v>0.09999635016515503</v>
      </c>
      <c r="N10066" s="83">
        <f t="shared" si="1"/>
        <v>0.09999635017</v>
      </c>
      <c r="O10066" s="83">
        <f t="shared" si="2"/>
        <v>0.09999635017</v>
      </c>
      <c r="Q10066" s="83">
        <f t="shared" si="3"/>
        <v>0.9287627119</v>
      </c>
      <c r="R10066" s="83">
        <f t="shared" si="4"/>
        <v>0.09999635017</v>
      </c>
      <c r="S10066" s="83" t="b">
        <f t="shared" si="5"/>
        <v>0</v>
      </c>
      <c r="T10066" s="72"/>
      <c r="U10066" s="72"/>
      <c r="V10066" s="72"/>
      <c r="W10066" s="72"/>
      <c r="X10066" s="72"/>
      <c r="Y10066" s="72"/>
      <c r="Z10066" s="72"/>
      <c r="AA10066" s="72"/>
      <c r="AB10066" s="72"/>
      <c r="AC10066" s="72"/>
      <c r="AD10066" s="72"/>
      <c r="AE10066" s="72"/>
      <c r="AF10066" s="72"/>
      <c r="AG10066" s="72"/>
      <c r="AH10066" s="72"/>
      <c r="AI10066" s="72"/>
      <c r="AJ10066" s="72"/>
      <c r="AK10066" s="72"/>
    </row>
    <row r="10067" ht="14.25" customHeight="1">
      <c r="A10067" s="78">
        <v>10064.0</v>
      </c>
      <c r="C10067" s="78" t="str">
        <f>VLOOKUP(G10067,[1]Macrodata_CCF!$A$3:$D$55,4,FALSE)</f>
        <v>#ERROR!</v>
      </c>
      <c r="E10067" s="79" t="str">
        <f>VLOOKUP(G10067,[1]Macrodata_CCF!$A$3:$B$55,2,FALSE)</f>
        <v>#ERROR!</v>
      </c>
      <c r="F10067" s="78">
        <v>0.0</v>
      </c>
      <c r="G10067" s="80">
        <v>15.0</v>
      </c>
      <c r="H10067" s="81">
        <v>481165.0</v>
      </c>
      <c r="I10067" s="81">
        <v>920000.0</v>
      </c>
      <c r="J10067" s="81">
        <v>564545.0</v>
      </c>
      <c r="K10067" s="81">
        <v>920000.0</v>
      </c>
      <c r="L10067" s="82">
        <v>0.1900030763270933</v>
      </c>
      <c r="N10067" s="83">
        <f t="shared" si="1"/>
        <v>0.1900030763</v>
      </c>
      <c r="O10067" s="83">
        <f t="shared" si="2"/>
        <v>0.1900030763</v>
      </c>
      <c r="Q10067" s="83">
        <f t="shared" si="3"/>
        <v>0.4769945652</v>
      </c>
      <c r="R10067" s="83">
        <f t="shared" si="4"/>
        <v>0.1900030763</v>
      </c>
      <c r="S10067" s="83" t="b">
        <f t="shared" si="5"/>
        <v>0</v>
      </c>
      <c r="T10067" s="72"/>
      <c r="U10067" s="72"/>
      <c r="V10067" s="72"/>
      <c r="W10067" s="72"/>
      <c r="X10067" s="72"/>
      <c r="Y10067" s="72"/>
      <c r="Z10067" s="72"/>
      <c r="AA10067" s="72"/>
      <c r="AB10067" s="72"/>
      <c r="AC10067" s="72"/>
      <c r="AD10067" s="72"/>
      <c r="AE10067" s="72"/>
      <c r="AF10067" s="72"/>
      <c r="AG10067" s="72"/>
      <c r="AH10067" s="72"/>
      <c r="AI10067" s="72"/>
      <c r="AJ10067" s="72"/>
      <c r="AK10067" s="72"/>
    </row>
    <row r="10068" ht="14.25" customHeight="1">
      <c r="A10068" s="78">
        <v>10065.0</v>
      </c>
      <c r="C10068" s="78" t="str">
        <f>VLOOKUP(G10068,[1]Macrodata_CCF!$A$3:$D$55,4,FALSE)</f>
        <v>#ERROR!</v>
      </c>
      <c r="E10068" s="79" t="str">
        <f>VLOOKUP(G10068,[1]Macrodata_CCF!$A$3:$B$55,2,FALSE)</f>
        <v>#ERROR!</v>
      </c>
      <c r="F10068" s="78">
        <v>0.0</v>
      </c>
      <c r="G10068" s="80">
        <v>4.0</v>
      </c>
      <c r="H10068" s="81">
        <v>671015.0</v>
      </c>
      <c r="I10068" s="81">
        <v>900000.0</v>
      </c>
      <c r="J10068" s="81">
        <v>723680.0</v>
      </c>
      <c r="K10068" s="81">
        <v>900000.0</v>
      </c>
      <c r="L10068" s="82">
        <v>0.2299932309976636</v>
      </c>
      <c r="N10068" s="83">
        <f t="shared" si="1"/>
        <v>0.229993231</v>
      </c>
      <c r="O10068" s="83">
        <f t="shared" si="2"/>
        <v>0.229993231</v>
      </c>
      <c r="Q10068" s="83">
        <f t="shared" si="3"/>
        <v>0.2544277778</v>
      </c>
      <c r="R10068" s="83">
        <f t="shared" si="4"/>
        <v>0.229993231</v>
      </c>
      <c r="S10068" s="83" t="b">
        <f t="shared" si="5"/>
        <v>0</v>
      </c>
      <c r="T10068" s="72"/>
      <c r="U10068" s="72"/>
      <c r="V10068" s="72"/>
      <c r="W10068" s="72"/>
      <c r="X10068" s="72"/>
      <c r="Y10068" s="72"/>
      <c r="Z10068" s="72"/>
      <c r="AA10068" s="72"/>
      <c r="AB10068" s="72"/>
      <c r="AC10068" s="72"/>
      <c r="AD10068" s="72"/>
      <c r="AE10068" s="72"/>
      <c r="AF10068" s="72"/>
      <c r="AG10068" s="72"/>
      <c r="AH10068" s="72"/>
      <c r="AI10068" s="72"/>
      <c r="AJ10068" s="72"/>
      <c r="AK10068" s="72"/>
    </row>
    <row r="10069" ht="14.25" customHeight="1">
      <c r="A10069" s="78">
        <v>10066.0</v>
      </c>
      <c r="C10069" s="78" t="str">
        <f>VLOOKUP(G10069,[1]Macrodata_CCF!$A$3:$D$55,4,FALSE)</f>
        <v>#ERROR!</v>
      </c>
      <c r="E10069" s="79" t="str">
        <f>VLOOKUP(G10069,[1]Macrodata_CCF!$A$3:$B$55,2,FALSE)</f>
        <v>#ERROR!</v>
      </c>
      <c r="F10069" s="78">
        <v>0.0</v>
      </c>
      <c r="G10069" s="80">
        <v>20.0</v>
      </c>
      <c r="H10069" s="81">
        <v>4415.0</v>
      </c>
      <c r="I10069" s="81">
        <v>270000.0</v>
      </c>
      <c r="J10069" s="81">
        <v>57530.0</v>
      </c>
      <c r="K10069" s="81">
        <v>270000.0</v>
      </c>
      <c r="L10069" s="82">
        <v>0.1999924694542237</v>
      </c>
      <c r="N10069" s="83">
        <f t="shared" si="1"/>
        <v>0.1999924695</v>
      </c>
      <c r="O10069" s="83">
        <f t="shared" si="2"/>
        <v>0.1999924695</v>
      </c>
      <c r="Q10069" s="83">
        <f t="shared" si="3"/>
        <v>0.9836481481</v>
      </c>
      <c r="R10069" s="83">
        <f t="shared" si="4"/>
        <v>0.1999924695</v>
      </c>
      <c r="S10069" s="83" t="b">
        <f t="shared" si="5"/>
        <v>0</v>
      </c>
      <c r="T10069" s="72"/>
      <c r="U10069" s="72"/>
      <c r="V10069" s="72"/>
      <c r="W10069" s="72"/>
      <c r="X10069" s="72"/>
      <c r="Y10069" s="72"/>
      <c r="Z10069" s="72"/>
      <c r="AA10069" s="72"/>
      <c r="AB10069" s="72"/>
      <c r="AC10069" s="72"/>
      <c r="AD10069" s="72"/>
      <c r="AE10069" s="72"/>
      <c r="AF10069" s="72"/>
      <c r="AG10069" s="72"/>
      <c r="AH10069" s="72"/>
      <c r="AI10069" s="72"/>
      <c r="AJ10069" s="72"/>
      <c r="AK10069" s="72"/>
    </row>
    <row r="10070" ht="14.25" customHeight="1">
      <c r="A10070" s="78">
        <v>10067.0</v>
      </c>
      <c r="C10070" s="78" t="str">
        <f>VLOOKUP(G10070,[1]Macrodata_CCF!$A$3:$D$55,4,FALSE)</f>
        <v>#ERROR!</v>
      </c>
      <c r="E10070" s="79" t="str">
        <f>VLOOKUP(G10070,[1]Macrodata_CCF!$A$3:$B$55,2,FALSE)</f>
        <v>#ERROR!</v>
      </c>
      <c r="F10070" s="78">
        <v>0.0</v>
      </c>
      <c r="G10070" s="80">
        <v>30.0</v>
      </c>
      <c r="H10070" s="81">
        <v>91205.0</v>
      </c>
      <c r="I10070" s="81">
        <v>780000.0</v>
      </c>
      <c r="J10070" s="81">
        <v>208300.0</v>
      </c>
      <c r="K10070" s="81">
        <v>780000.0</v>
      </c>
      <c r="L10070" s="82">
        <v>0.1699997822283844</v>
      </c>
      <c r="N10070" s="83">
        <f t="shared" si="1"/>
        <v>0.1699997822</v>
      </c>
      <c r="O10070" s="83">
        <f t="shared" si="2"/>
        <v>0.1699997822</v>
      </c>
      <c r="Q10070" s="83">
        <f t="shared" si="3"/>
        <v>0.8830705128</v>
      </c>
      <c r="R10070" s="83">
        <f t="shared" si="4"/>
        <v>0.1699997822</v>
      </c>
      <c r="S10070" s="83" t="b">
        <f t="shared" si="5"/>
        <v>0</v>
      </c>
      <c r="T10070" s="72"/>
      <c r="U10070" s="72"/>
      <c r="V10070" s="72"/>
      <c r="W10070" s="72"/>
      <c r="X10070" s="72"/>
      <c r="Y10070" s="72"/>
      <c r="Z10070" s="72"/>
      <c r="AA10070" s="72"/>
      <c r="AB10070" s="72"/>
      <c r="AC10070" s="72"/>
      <c r="AD10070" s="72"/>
      <c r="AE10070" s="72"/>
      <c r="AF10070" s="72"/>
      <c r="AG10070" s="72"/>
      <c r="AH10070" s="72"/>
      <c r="AI10070" s="72"/>
      <c r="AJ10070" s="72"/>
      <c r="AK10070" s="72"/>
    </row>
    <row r="10071" ht="14.25" customHeight="1">
      <c r="A10071" s="78">
        <v>10068.0</v>
      </c>
      <c r="C10071" s="78" t="str">
        <f>VLOOKUP(G10071,[1]Macrodata_CCF!$A$3:$D$55,4,FALSE)</f>
        <v>#ERROR!</v>
      </c>
      <c r="E10071" s="79" t="str">
        <f>VLOOKUP(G10071,[1]Macrodata_CCF!$A$3:$B$55,2,FALSE)</f>
        <v>#ERROR!</v>
      </c>
      <c r="F10071" s="78">
        <v>0.0</v>
      </c>
      <c r="G10071" s="80">
        <v>22.0</v>
      </c>
      <c r="H10071" s="81">
        <v>0.0</v>
      </c>
      <c r="I10071" s="81">
        <v>380000.0</v>
      </c>
      <c r="J10071" s="81">
        <v>72200.0</v>
      </c>
      <c r="K10071" s="81">
        <v>380000.0</v>
      </c>
      <c r="L10071" s="82">
        <v>0.19</v>
      </c>
      <c r="N10071" s="83">
        <f t="shared" si="1"/>
        <v>0.19</v>
      </c>
      <c r="O10071" s="83">
        <f t="shared" si="2"/>
        <v>0.19</v>
      </c>
      <c r="Q10071" s="83">
        <f t="shared" si="3"/>
        <v>1</v>
      </c>
      <c r="R10071" s="83">
        <f t="shared" si="4"/>
        <v>0.19</v>
      </c>
      <c r="S10071" s="83" t="b">
        <f t="shared" si="5"/>
        <v>0</v>
      </c>
      <c r="T10071" s="72"/>
      <c r="U10071" s="72"/>
      <c r="V10071" s="72"/>
      <c r="W10071" s="72"/>
      <c r="X10071" s="72"/>
      <c r="Y10071" s="72"/>
      <c r="Z10071" s="72"/>
      <c r="AA10071" s="72"/>
      <c r="AB10071" s="72"/>
      <c r="AC10071" s="72"/>
      <c r="AD10071" s="72"/>
      <c r="AE10071" s="72"/>
      <c r="AF10071" s="72"/>
      <c r="AG10071" s="72"/>
      <c r="AH10071" s="72"/>
      <c r="AI10071" s="72"/>
      <c r="AJ10071" s="72"/>
      <c r="AK10071" s="72"/>
    </row>
    <row r="10072" ht="14.25" customHeight="1">
      <c r="A10072" s="78">
        <v>10069.0</v>
      </c>
      <c r="C10072" s="78" t="str">
        <f>VLOOKUP(G10072,[1]Macrodata_CCF!$A$3:$D$55,4,FALSE)</f>
        <v>#ERROR!</v>
      </c>
      <c r="E10072" s="79" t="str">
        <f>VLOOKUP(G10072,[1]Macrodata_CCF!$A$3:$B$55,2,FALSE)</f>
        <v>#ERROR!</v>
      </c>
      <c r="F10072" s="78">
        <v>0.0</v>
      </c>
      <c r="G10072" s="80">
        <v>2.0</v>
      </c>
      <c r="H10072" s="81">
        <v>245380.0</v>
      </c>
      <c r="I10072" s="81">
        <v>300000.0</v>
      </c>
      <c r="J10072" s="81">
        <v>266680.0</v>
      </c>
      <c r="K10072" s="81">
        <v>300000.0</v>
      </c>
      <c r="L10072" s="82">
        <v>0.3899670450384475</v>
      </c>
      <c r="N10072" s="83">
        <f t="shared" si="1"/>
        <v>0.389967045</v>
      </c>
      <c r="O10072" s="83">
        <f t="shared" si="2"/>
        <v>0.389967045</v>
      </c>
      <c r="Q10072" s="83">
        <f t="shared" si="3"/>
        <v>0.1820666667</v>
      </c>
      <c r="R10072" s="83">
        <f t="shared" si="4"/>
        <v>0.389967045</v>
      </c>
      <c r="S10072" s="83" t="b">
        <f t="shared" si="5"/>
        <v>0</v>
      </c>
      <c r="T10072" s="72"/>
      <c r="U10072" s="72"/>
      <c r="V10072" s="72"/>
      <c r="W10072" s="72"/>
      <c r="X10072" s="72"/>
      <c r="Y10072" s="72"/>
      <c r="Z10072" s="72"/>
      <c r="AA10072" s="72"/>
      <c r="AB10072" s="72"/>
      <c r="AC10072" s="72"/>
      <c r="AD10072" s="72"/>
      <c r="AE10072" s="72"/>
      <c r="AF10072" s="72"/>
      <c r="AG10072" s="72"/>
      <c r="AH10072" s="72"/>
      <c r="AI10072" s="72"/>
      <c r="AJ10072" s="72"/>
      <c r="AK10072" s="72"/>
    </row>
    <row r="10073" ht="14.25" customHeight="1">
      <c r="A10073" s="78">
        <v>10070.0</v>
      </c>
      <c r="C10073" s="78" t="str">
        <f>VLOOKUP(G10073,[1]Macrodata_CCF!$A$3:$D$55,4,FALSE)</f>
        <v>#ERROR!</v>
      </c>
      <c r="E10073" s="79" t="str">
        <f>VLOOKUP(G10073,[1]Macrodata_CCF!$A$3:$B$55,2,FALSE)</f>
        <v>#ERROR!</v>
      </c>
      <c r="F10073" s="78">
        <v>0.0</v>
      </c>
      <c r="G10073" s="80">
        <v>27.0</v>
      </c>
      <c r="H10073" s="81">
        <v>346650.0</v>
      </c>
      <c r="I10073" s="81">
        <v>940000.0</v>
      </c>
      <c r="J10073" s="81">
        <v>465320.0</v>
      </c>
      <c r="K10073" s="81">
        <v>940000.0</v>
      </c>
      <c r="L10073" s="82">
        <v>0.2</v>
      </c>
      <c r="N10073" s="83">
        <f t="shared" si="1"/>
        <v>0.2</v>
      </c>
      <c r="O10073" s="83">
        <f t="shared" si="2"/>
        <v>0.2</v>
      </c>
      <c r="Q10073" s="83">
        <f t="shared" si="3"/>
        <v>0.6312234043</v>
      </c>
      <c r="R10073" s="83">
        <f t="shared" si="4"/>
        <v>0.2</v>
      </c>
      <c r="S10073" s="83" t="b">
        <f t="shared" si="5"/>
        <v>0</v>
      </c>
      <c r="T10073" s="72"/>
      <c r="U10073" s="72"/>
      <c r="V10073" s="72"/>
      <c r="W10073" s="72"/>
      <c r="X10073" s="72"/>
      <c r="Y10073" s="72"/>
      <c r="Z10073" s="72"/>
      <c r="AA10073" s="72"/>
      <c r="AB10073" s="72"/>
      <c r="AC10073" s="72"/>
      <c r="AD10073" s="72"/>
      <c r="AE10073" s="72"/>
      <c r="AF10073" s="72"/>
      <c r="AG10073" s="72"/>
      <c r="AH10073" s="72"/>
      <c r="AI10073" s="72"/>
      <c r="AJ10073" s="72"/>
      <c r="AK10073" s="72"/>
    </row>
    <row r="10074" ht="14.25" customHeight="1">
      <c r="A10074" s="78">
        <v>10071.0</v>
      </c>
      <c r="C10074" s="78" t="str">
        <f>VLOOKUP(G10074,[1]Macrodata_CCF!$A$3:$D$55,4,FALSE)</f>
        <v>#ERROR!</v>
      </c>
      <c r="E10074" s="79" t="str">
        <f>VLOOKUP(G10074,[1]Macrodata_CCF!$A$3:$B$55,2,FALSE)</f>
        <v>#ERROR!</v>
      </c>
      <c r="F10074" s="78">
        <v>0.0</v>
      </c>
      <c r="G10074" s="80">
        <v>39.0</v>
      </c>
      <c r="H10074" s="81">
        <v>3505.0</v>
      </c>
      <c r="I10074" s="81">
        <v>70000.0</v>
      </c>
      <c r="J10074" s="81">
        <v>9490.0</v>
      </c>
      <c r="K10074" s="81">
        <v>70000.0</v>
      </c>
      <c r="L10074" s="82">
        <v>0.09000676742612226</v>
      </c>
      <c r="N10074" s="83">
        <f t="shared" si="1"/>
        <v>0.09000676743</v>
      </c>
      <c r="O10074" s="83">
        <f t="shared" si="2"/>
        <v>0.09000676743</v>
      </c>
      <c r="Q10074" s="83">
        <f t="shared" si="3"/>
        <v>0.9499285714</v>
      </c>
      <c r="R10074" s="83">
        <f t="shared" si="4"/>
        <v>0.09000676743</v>
      </c>
      <c r="S10074" s="83" t="b">
        <f t="shared" si="5"/>
        <v>0</v>
      </c>
      <c r="T10074" s="72"/>
      <c r="U10074" s="72"/>
      <c r="V10074" s="72"/>
      <c r="W10074" s="72"/>
      <c r="X10074" s="72"/>
      <c r="Y10074" s="72"/>
      <c r="Z10074" s="72"/>
      <c r="AA10074" s="72"/>
      <c r="AB10074" s="72"/>
      <c r="AC10074" s="72"/>
      <c r="AD10074" s="72"/>
      <c r="AE10074" s="72"/>
      <c r="AF10074" s="72"/>
      <c r="AG10074" s="72"/>
      <c r="AH10074" s="72"/>
      <c r="AI10074" s="72"/>
      <c r="AJ10074" s="72"/>
      <c r="AK10074" s="72"/>
    </row>
    <row r="10075" ht="14.25" customHeight="1">
      <c r="A10075" s="78">
        <v>10072.0</v>
      </c>
      <c r="C10075" s="78" t="str">
        <f>VLOOKUP(G10075,[1]Macrodata_CCF!$A$3:$D$55,4,FALSE)</f>
        <v>#ERROR!</v>
      </c>
      <c r="E10075" s="79" t="str">
        <f>VLOOKUP(G10075,[1]Macrodata_CCF!$A$3:$B$55,2,FALSE)</f>
        <v>#ERROR!</v>
      </c>
      <c r="F10075" s="78">
        <v>0.0</v>
      </c>
      <c r="G10075" s="80">
        <v>23.0</v>
      </c>
      <c r="H10075" s="81">
        <v>0.0</v>
      </c>
      <c r="I10075" s="81">
        <v>140000.0</v>
      </c>
      <c r="J10075" s="81">
        <v>0.0</v>
      </c>
      <c r="K10075" s="81">
        <v>140000.0</v>
      </c>
      <c r="L10075" s="82">
        <v>0.0</v>
      </c>
      <c r="N10075" s="83">
        <f t="shared" si="1"/>
        <v>0</v>
      </c>
      <c r="O10075" s="83">
        <f t="shared" si="2"/>
        <v>0</v>
      </c>
      <c r="Q10075" s="83">
        <f t="shared" si="3"/>
        <v>1</v>
      </c>
      <c r="R10075" s="83">
        <f t="shared" si="4"/>
        <v>0</v>
      </c>
      <c r="S10075" s="83" t="b">
        <f t="shared" si="5"/>
        <v>0</v>
      </c>
      <c r="T10075" s="72"/>
      <c r="U10075" s="72"/>
      <c r="V10075" s="72"/>
      <c r="W10075" s="72"/>
      <c r="X10075" s="72"/>
      <c r="Y10075" s="72"/>
      <c r="Z10075" s="72"/>
      <c r="AA10075" s="72"/>
      <c r="AB10075" s="72"/>
      <c r="AC10075" s="72"/>
      <c r="AD10075" s="72"/>
      <c r="AE10075" s="72"/>
      <c r="AF10075" s="72"/>
      <c r="AG10075" s="72"/>
      <c r="AH10075" s="72"/>
      <c r="AI10075" s="72"/>
      <c r="AJ10075" s="72"/>
      <c r="AK10075" s="72"/>
    </row>
    <row r="10076" ht="14.25" customHeight="1">
      <c r="A10076" s="78">
        <v>10073.0</v>
      </c>
      <c r="C10076" s="78" t="str">
        <f>VLOOKUP(G10076,[1]Macrodata_CCF!$A$3:$D$55,4,FALSE)</f>
        <v>#ERROR!</v>
      </c>
      <c r="E10076" s="79" t="str">
        <f>VLOOKUP(G10076,[1]Macrodata_CCF!$A$3:$B$55,2,FALSE)</f>
        <v>#ERROR!</v>
      </c>
      <c r="F10076" s="78">
        <v>0.0</v>
      </c>
      <c r="G10076" s="80">
        <v>25.0</v>
      </c>
      <c r="H10076" s="81">
        <v>725470.0</v>
      </c>
      <c r="I10076" s="81">
        <v>900000.0</v>
      </c>
      <c r="J10076" s="81">
        <v>751650.0</v>
      </c>
      <c r="K10076" s="81">
        <v>900000.0</v>
      </c>
      <c r="L10076" s="82">
        <v>0.1500028648369908</v>
      </c>
      <c r="N10076" s="83">
        <f t="shared" si="1"/>
        <v>0.1500028648</v>
      </c>
      <c r="O10076" s="83">
        <f t="shared" si="2"/>
        <v>0.1500028648</v>
      </c>
      <c r="Q10076" s="83">
        <f t="shared" si="3"/>
        <v>0.1939222222</v>
      </c>
      <c r="R10076" s="83">
        <f t="shared" si="4"/>
        <v>0.1500028648</v>
      </c>
      <c r="S10076" s="83" t="b">
        <f t="shared" si="5"/>
        <v>0</v>
      </c>
      <c r="T10076" s="72"/>
      <c r="U10076" s="72"/>
      <c r="V10076" s="72"/>
      <c r="W10076" s="72"/>
      <c r="X10076" s="72"/>
      <c r="Y10076" s="72"/>
      <c r="Z10076" s="72"/>
      <c r="AA10076" s="72"/>
      <c r="AB10076" s="72"/>
      <c r="AC10076" s="72"/>
      <c r="AD10076" s="72"/>
      <c r="AE10076" s="72"/>
      <c r="AF10076" s="72"/>
      <c r="AG10076" s="72"/>
      <c r="AH10076" s="72"/>
      <c r="AI10076" s="72"/>
      <c r="AJ10076" s="72"/>
      <c r="AK10076" s="72"/>
    </row>
    <row r="10077" ht="14.25" customHeight="1">
      <c r="A10077" s="78">
        <v>10074.0</v>
      </c>
      <c r="C10077" s="78" t="str">
        <f>VLOOKUP(G10077,[1]Macrodata_CCF!$A$3:$D$55,4,FALSE)</f>
        <v>#ERROR!</v>
      </c>
      <c r="E10077" s="79" t="str">
        <f>VLOOKUP(G10077,[1]Macrodata_CCF!$A$3:$B$55,2,FALSE)</f>
        <v>#ERROR!</v>
      </c>
      <c r="F10077" s="78">
        <v>0.0</v>
      </c>
      <c r="G10077" s="80">
        <v>9.0</v>
      </c>
      <c r="H10077" s="81">
        <v>0.0</v>
      </c>
      <c r="I10077" s="81">
        <v>650000.0</v>
      </c>
      <c r="J10077" s="81">
        <v>663000.0</v>
      </c>
      <c r="K10077" s="81">
        <v>650000.0</v>
      </c>
      <c r="L10077" s="82">
        <v>1.02</v>
      </c>
      <c r="N10077" s="83">
        <f t="shared" si="1"/>
        <v>1.02</v>
      </c>
      <c r="O10077" s="83">
        <f t="shared" si="2"/>
        <v>1</v>
      </c>
      <c r="Q10077" s="83">
        <f t="shared" si="3"/>
        <v>1</v>
      </c>
      <c r="R10077" s="83">
        <f t="shared" si="4"/>
        <v>1.02</v>
      </c>
      <c r="S10077" s="83" t="b">
        <f t="shared" si="5"/>
        <v>0</v>
      </c>
      <c r="T10077" s="72"/>
      <c r="U10077" s="72"/>
      <c r="V10077" s="72"/>
      <c r="W10077" s="72"/>
      <c r="X10077" s="72"/>
      <c r="Y10077" s="72"/>
      <c r="Z10077" s="72"/>
      <c r="AA10077" s="72"/>
      <c r="AB10077" s="72"/>
      <c r="AC10077" s="72"/>
      <c r="AD10077" s="72"/>
      <c r="AE10077" s="72"/>
      <c r="AF10077" s="72"/>
      <c r="AG10077" s="72"/>
      <c r="AH10077" s="72"/>
      <c r="AI10077" s="72"/>
      <c r="AJ10077" s="72"/>
      <c r="AK10077" s="72"/>
    </row>
    <row r="10078" ht="14.25" customHeight="1">
      <c r="A10078" s="78">
        <v>10075.0</v>
      </c>
      <c r="C10078" s="78" t="str">
        <f>VLOOKUP(G10078,[1]Macrodata_CCF!$A$3:$D$55,4,FALSE)</f>
        <v>#ERROR!</v>
      </c>
      <c r="E10078" s="79" t="str">
        <f>VLOOKUP(G10078,[1]Macrodata_CCF!$A$3:$B$55,2,FALSE)</f>
        <v>#ERROR!</v>
      </c>
      <c r="F10078" s="78">
        <v>0.0</v>
      </c>
      <c r="G10078" s="80">
        <v>26.0</v>
      </c>
      <c r="H10078" s="81">
        <v>392120.0</v>
      </c>
      <c r="I10078" s="81">
        <v>480000.0</v>
      </c>
      <c r="J10078" s="81">
        <v>406180.0</v>
      </c>
      <c r="K10078" s="81">
        <v>720000.0</v>
      </c>
      <c r="L10078" s="82">
        <v>0.1599908966772872</v>
      </c>
      <c r="N10078" s="83">
        <f t="shared" si="1"/>
        <v>0.1599908967</v>
      </c>
      <c r="O10078" s="83">
        <f t="shared" si="2"/>
        <v>0.1599908967</v>
      </c>
      <c r="Q10078" s="83">
        <f t="shared" si="3"/>
        <v>0.1830833333</v>
      </c>
      <c r="R10078" s="83">
        <f t="shared" si="4"/>
        <v>0.1599908967</v>
      </c>
      <c r="S10078" s="83" t="b">
        <f t="shared" si="5"/>
        <v>0</v>
      </c>
      <c r="T10078" s="72"/>
      <c r="U10078" s="72"/>
      <c r="V10078" s="72"/>
      <c r="W10078" s="72"/>
      <c r="X10078" s="72"/>
      <c r="Y10078" s="72"/>
      <c r="Z10078" s="72"/>
      <c r="AA10078" s="72"/>
      <c r="AB10078" s="72"/>
      <c r="AC10078" s="72"/>
      <c r="AD10078" s="72"/>
      <c r="AE10078" s="72"/>
      <c r="AF10078" s="72"/>
      <c r="AG10078" s="72"/>
      <c r="AH10078" s="72"/>
      <c r="AI10078" s="72"/>
      <c r="AJ10078" s="72"/>
      <c r="AK10078" s="72"/>
    </row>
    <row r="10079" ht="14.25" customHeight="1">
      <c r="A10079" s="78">
        <v>10076.0</v>
      </c>
      <c r="C10079" s="78" t="str">
        <f>VLOOKUP(G10079,[1]Macrodata_CCF!$A$3:$D$55,4,FALSE)</f>
        <v>#ERROR!</v>
      </c>
      <c r="E10079" s="79" t="str">
        <f>VLOOKUP(G10079,[1]Macrodata_CCF!$A$3:$B$55,2,FALSE)</f>
        <v>#ERROR!</v>
      </c>
      <c r="F10079" s="78">
        <v>0.0</v>
      </c>
      <c r="G10079" s="80">
        <v>36.0</v>
      </c>
      <c r="H10079" s="81">
        <v>11230.0</v>
      </c>
      <c r="I10079" s="81">
        <v>170000.0</v>
      </c>
      <c r="J10079" s="81">
        <v>35045.0</v>
      </c>
      <c r="K10079" s="81">
        <v>170000.0</v>
      </c>
      <c r="L10079" s="82">
        <v>0.1499968507904516</v>
      </c>
      <c r="N10079" s="83">
        <f t="shared" si="1"/>
        <v>0.1499968508</v>
      </c>
      <c r="O10079" s="83">
        <f t="shared" si="2"/>
        <v>0.1499968508</v>
      </c>
      <c r="Q10079" s="83">
        <f t="shared" si="3"/>
        <v>0.9339411765</v>
      </c>
      <c r="R10079" s="83">
        <f t="shared" si="4"/>
        <v>0.1499968508</v>
      </c>
      <c r="S10079" s="83" t="b">
        <f t="shared" si="5"/>
        <v>0</v>
      </c>
      <c r="T10079" s="72"/>
      <c r="U10079" s="72"/>
      <c r="V10079" s="72"/>
      <c r="W10079" s="72"/>
      <c r="X10079" s="72"/>
      <c r="Y10079" s="72"/>
      <c r="Z10079" s="72"/>
      <c r="AA10079" s="72"/>
      <c r="AB10079" s="72"/>
      <c r="AC10079" s="72"/>
      <c r="AD10079" s="72"/>
      <c r="AE10079" s="72"/>
      <c r="AF10079" s="72"/>
      <c r="AG10079" s="72"/>
      <c r="AH10079" s="72"/>
      <c r="AI10079" s="72"/>
      <c r="AJ10079" s="72"/>
      <c r="AK10079" s="72"/>
    </row>
    <row r="10080" ht="14.25" customHeight="1">
      <c r="A10080" s="78">
        <v>10077.0</v>
      </c>
      <c r="C10080" s="78" t="str">
        <f>VLOOKUP(G10080,[1]Macrodata_CCF!$A$3:$D$55,4,FALSE)</f>
        <v>#ERROR!</v>
      </c>
      <c r="E10080" s="79" t="str">
        <f>VLOOKUP(G10080,[1]Macrodata_CCF!$A$3:$B$55,2,FALSE)</f>
        <v>#ERROR!</v>
      </c>
      <c r="F10080" s="78">
        <v>0.0</v>
      </c>
      <c r="G10080" s="80">
        <v>3.0</v>
      </c>
      <c r="H10080" s="81">
        <v>204145.0</v>
      </c>
      <c r="I10080" s="81">
        <v>330000.0</v>
      </c>
      <c r="J10080" s="81">
        <v>234350.0</v>
      </c>
      <c r="K10080" s="81">
        <v>627000.0</v>
      </c>
      <c r="L10080" s="82">
        <v>0.2399984108696516</v>
      </c>
      <c r="N10080" s="83">
        <f t="shared" si="1"/>
        <v>0.2399984109</v>
      </c>
      <c r="O10080" s="83">
        <f t="shared" si="2"/>
        <v>0.2399984109</v>
      </c>
      <c r="Q10080" s="83">
        <f t="shared" si="3"/>
        <v>0.3813787879</v>
      </c>
      <c r="R10080" s="83">
        <f t="shared" si="4"/>
        <v>0.2399984109</v>
      </c>
      <c r="S10080" s="83" t="b">
        <f t="shared" si="5"/>
        <v>0</v>
      </c>
      <c r="T10080" s="72"/>
      <c r="U10080" s="72"/>
      <c r="V10080" s="72"/>
      <c r="W10080" s="72"/>
      <c r="X10080" s="72"/>
      <c r="Y10080" s="72"/>
      <c r="Z10080" s="72"/>
      <c r="AA10080" s="72"/>
      <c r="AB10080" s="72"/>
      <c r="AC10080" s="72"/>
      <c r="AD10080" s="72"/>
      <c r="AE10080" s="72"/>
      <c r="AF10080" s="72"/>
      <c r="AG10080" s="72"/>
      <c r="AH10080" s="72"/>
      <c r="AI10080" s="72"/>
      <c r="AJ10080" s="72"/>
      <c r="AK10080" s="72"/>
    </row>
    <row r="10081" ht="14.25" customHeight="1">
      <c r="A10081" s="78">
        <v>10078.0</v>
      </c>
      <c r="C10081" s="78" t="str">
        <f>VLOOKUP(G10081,[1]Macrodata_CCF!$A$3:$D$55,4,FALSE)</f>
        <v>#ERROR!</v>
      </c>
      <c r="E10081" s="79" t="str">
        <f>VLOOKUP(G10081,[1]Macrodata_CCF!$A$3:$B$55,2,FALSE)</f>
        <v>#ERROR!</v>
      </c>
      <c r="F10081" s="78">
        <v>0.0</v>
      </c>
      <c r="G10081" s="80">
        <v>19.0</v>
      </c>
      <c r="H10081" s="81">
        <v>0.0</v>
      </c>
      <c r="I10081" s="81">
        <v>440000.0</v>
      </c>
      <c r="J10081" s="81">
        <v>0.0</v>
      </c>
      <c r="K10081" s="81">
        <v>440000.0</v>
      </c>
      <c r="L10081" s="82">
        <v>0.0</v>
      </c>
      <c r="N10081" s="83">
        <f t="shared" si="1"/>
        <v>0</v>
      </c>
      <c r="O10081" s="83">
        <f t="shared" si="2"/>
        <v>0</v>
      </c>
      <c r="Q10081" s="83">
        <f t="shared" si="3"/>
        <v>1</v>
      </c>
      <c r="R10081" s="83">
        <f t="shared" si="4"/>
        <v>0</v>
      </c>
      <c r="S10081" s="83" t="b">
        <f t="shared" si="5"/>
        <v>0</v>
      </c>
      <c r="T10081" s="72"/>
      <c r="U10081" s="72"/>
      <c r="V10081" s="72"/>
      <c r="W10081" s="72"/>
      <c r="X10081" s="72"/>
      <c r="Y10081" s="72"/>
      <c r="Z10081" s="72"/>
      <c r="AA10081" s="72"/>
      <c r="AB10081" s="72"/>
      <c r="AC10081" s="72"/>
      <c r="AD10081" s="72"/>
      <c r="AE10081" s="72"/>
      <c r="AF10081" s="72"/>
      <c r="AG10081" s="72"/>
      <c r="AH10081" s="72"/>
      <c r="AI10081" s="72"/>
      <c r="AJ10081" s="72"/>
      <c r="AK10081" s="72"/>
    </row>
    <row r="10082" ht="14.25" customHeight="1">
      <c r="A10082" s="78">
        <v>10079.0</v>
      </c>
      <c r="C10082" s="78" t="str">
        <f>VLOOKUP(G10082,[1]Macrodata_CCF!$A$3:$D$55,4,FALSE)</f>
        <v>#ERROR!</v>
      </c>
      <c r="E10082" s="79" t="str">
        <f>VLOOKUP(G10082,[1]Macrodata_CCF!$A$3:$B$55,2,FALSE)</f>
        <v>#ERROR!</v>
      </c>
      <c r="F10082" s="78">
        <v>0.0</v>
      </c>
      <c r="G10082" s="80">
        <v>28.0</v>
      </c>
      <c r="H10082" s="81">
        <v>0.0</v>
      </c>
      <c r="I10082" s="81">
        <v>140000.0</v>
      </c>
      <c r="J10082" s="81">
        <v>21000.0</v>
      </c>
      <c r="K10082" s="81">
        <v>140000.0</v>
      </c>
      <c r="L10082" s="82">
        <v>0.15</v>
      </c>
      <c r="N10082" s="83">
        <f t="shared" si="1"/>
        <v>0.15</v>
      </c>
      <c r="O10082" s="83">
        <f t="shared" si="2"/>
        <v>0.15</v>
      </c>
      <c r="Q10082" s="83">
        <f t="shared" si="3"/>
        <v>1</v>
      </c>
      <c r="R10082" s="83">
        <f t="shared" si="4"/>
        <v>0.15</v>
      </c>
      <c r="S10082" s="83" t="b">
        <f t="shared" si="5"/>
        <v>0</v>
      </c>
      <c r="T10082" s="72"/>
      <c r="U10082" s="72"/>
      <c r="V10082" s="72"/>
      <c r="W10082" s="72"/>
      <c r="X10082" s="72"/>
      <c r="Y10082" s="72"/>
      <c r="Z10082" s="72"/>
      <c r="AA10082" s="72"/>
      <c r="AB10082" s="72"/>
      <c r="AC10082" s="72"/>
      <c r="AD10082" s="72"/>
      <c r="AE10082" s="72"/>
      <c r="AF10082" s="72"/>
      <c r="AG10082" s="72"/>
      <c r="AH10082" s="72"/>
      <c r="AI10082" s="72"/>
      <c r="AJ10082" s="72"/>
      <c r="AK10082" s="72"/>
    </row>
    <row r="10083" ht="14.25" customHeight="1">
      <c r="A10083" s="78">
        <v>10080.0</v>
      </c>
      <c r="C10083" s="78" t="str">
        <f>VLOOKUP(G10083,[1]Macrodata_CCF!$A$3:$D$55,4,FALSE)</f>
        <v>#ERROR!</v>
      </c>
      <c r="E10083" s="79" t="str">
        <f>VLOOKUP(G10083,[1]Macrodata_CCF!$A$3:$B$55,2,FALSE)</f>
        <v>#ERROR!</v>
      </c>
      <c r="F10083" s="78">
        <v>0.0</v>
      </c>
      <c r="G10083" s="80">
        <v>31.0</v>
      </c>
      <c r="H10083" s="81">
        <v>2515.0</v>
      </c>
      <c r="I10083" s="81">
        <v>20000.0</v>
      </c>
      <c r="J10083" s="81">
        <v>2515.0</v>
      </c>
      <c r="K10083" s="81">
        <v>20000.0</v>
      </c>
      <c r="L10083" s="82">
        <v>0.0</v>
      </c>
      <c r="N10083" s="83">
        <f t="shared" si="1"/>
        <v>0</v>
      </c>
      <c r="O10083" s="83">
        <f t="shared" si="2"/>
        <v>0</v>
      </c>
      <c r="Q10083" s="83">
        <f t="shared" si="3"/>
        <v>0.87425</v>
      </c>
      <c r="R10083" s="83">
        <f t="shared" si="4"/>
        <v>0</v>
      </c>
      <c r="S10083" s="83" t="b">
        <f t="shared" si="5"/>
        <v>0</v>
      </c>
      <c r="T10083" s="72"/>
      <c r="U10083" s="72"/>
      <c r="V10083" s="72"/>
      <c r="W10083" s="72"/>
      <c r="X10083" s="72"/>
      <c r="Y10083" s="72"/>
      <c r="Z10083" s="72"/>
      <c r="AA10083" s="72"/>
      <c r="AB10083" s="72"/>
      <c r="AC10083" s="72"/>
      <c r="AD10083" s="72"/>
      <c r="AE10083" s="72"/>
      <c r="AF10083" s="72"/>
      <c r="AG10083" s="72"/>
      <c r="AH10083" s="72"/>
      <c r="AI10083" s="72"/>
      <c r="AJ10083" s="72"/>
      <c r="AK10083" s="72"/>
    </row>
    <row r="10084" ht="14.25" customHeight="1">
      <c r="A10084" s="78">
        <v>10081.0</v>
      </c>
      <c r="C10084" s="78" t="str">
        <f>VLOOKUP(G10084,[1]Macrodata_CCF!$A$3:$D$55,4,FALSE)</f>
        <v>#ERROR!</v>
      </c>
      <c r="E10084" s="79" t="str">
        <f>VLOOKUP(G10084,[1]Macrodata_CCF!$A$3:$B$55,2,FALSE)</f>
        <v>#ERROR!</v>
      </c>
      <c r="F10084" s="78">
        <v>1.0</v>
      </c>
      <c r="G10084" s="80">
        <v>16.0</v>
      </c>
      <c r="H10084" s="81">
        <v>96305.0</v>
      </c>
      <c r="I10084" s="81">
        <v>230000.0</v>
      </c>
      <c r="J10084" s="81">
        <v>149785.0</v>
      </c>
      <c r="K10084" s="81">
        <v>345000.0</v>
      </c>
      <c r="L10084" s="82">
        <v>0.4000149594225663</v>
      </c>
      <c r="N10084" s="83">
        <f t="shared" si="1"/>
        <v>0.4000149594</v>
      </c>
      <c r="O10084" s="83">
        <f t="shared" si="2"/>
        <v>0.4000149594</v>
      </c>
      <c r="Q10084" s="83">
        <f t="shared" si="3"/>
        <v>0.5812826087</v>
      </c>
      <c r="R10084" s="83">
        <f t="shared" si="4"/>
        <v>0.4000149594</v>
      </c>
      <c r="S10084" s="83" t="b">
        <f t="shared" si="5"/>
        <v>0</v>
      </c>
      <c r="T10084" s="72"/>
      <c r="U10084" s="72"/>
      <c r="V10084" s="72"/>
      <c r="W10084" s="72"/>
      <c r="X10084" s="72"/>
      <c r="Y10084" s="72"/>
      <c r="Z10084" s="72"/>
      <c r="AA10084" s="72"/>
      <c r="AB10084" s="72"/>
      <c r="AC10084" s="72"/>
      <c r="AD10084" s="72"/>
      <c r="AE10084" s="72"/>
      <c r="AF10084" s="72"/>
      <c r="AG10084" s="72"/>
      <c r="AH10084" s="72"/>
      <c r="AI10084" s="72"/>
      <c r="AJ10084" s="72"/>
      <c r="AK10084" s="72"/>
    </row>
    <row r="10085" ht="14.25" customHeight="1">
      <c r="A10085" s="78">
        <v>10082.0</v>
      </c>
      <c r="C10085" s="78" t="str">
        <f>VLOOKUP(G10085,[1]Macrodata_CCF!$A$3:$D$55,4,FALSE)</f>
        <v>#ERROR!</v>
      </c>
      <c r="E10085" s="79" t="str">
        <f>VLOOKUP(G10085,[1]Macrodata_CCF!$A$3:$B$55,2,FALSE)</f>
        <v>#ERROR!</v>
      </c>
      <c r="F10085" s="78">
        <v>0.0</v>
      </c>
      <c r="G10085" s="80">
        <v>42.0</v>
      </c>
      <c r="H10085" s="81">
        <v>5415.0</v>
      </c>
      <c r="I10085" s="81">
        <v>10000.0</v>
      </c>
      <c r="J10085" s="81">
        <v>6425.0</v>
      </c>
      <c r="K10085" s="81">
        <v>10000.0</v>
      </c>
      <c r="L10085" s="82">
        <v>0.2202835332606325</v>
      </c>
      <c r="N10085" s="83">
        <f t="shared" si="1"/>
        <v>0.2202835333</v>
      </c>
      <c r="O10085" s="83">
        <f t="shared" si="2"/>
        <v>0.2202835333</v>
      </c>
      <c r="Q10085" s="83">
        <f t="shared" si="3"/>
        <v>0.4585</v>
      </c>
      <c r="R10085" s="83">
        <f t="shared" si="4"/>
        <v>0.2202835333</v>
      </c>
      <c r="S10085" s="83" t="b">
        <f t="shared" si="5"/>
        <v>0</v>
      </c>
      <c r="T10085" s="72"/>
      <c r="U10085" s="72"/>
      <c r="V10085" s="72"/>
      <c r="W10085" s="72"/>
      <c r="X10085" s="72"/>
      <c r="Y10085" s="72"/>
      <c r="Z10085" s="72"/>
      <c r="AA10085" s="72"/>
      <c r="AB10085" s="72"/>
      <c r="AC10085" s="72"/>
      <c r="AD10085" s="72"/>
      <c r="AE10085" s="72"/>
      <c r="AF10085" s="72"/>
      <c r="AG10085" s="72"/>
      <c r="AH10085" s="72"/>
      <c r="AI10085" s="72"/>
      <c r="AJ10085" s="72"/>
      <c r="AK10085" s="72"/>
    </row>
    <row r="10086" ht="14.25" customHeight="1">
      <c r="A10086" s="78">
        <v>10083.0</v>
      </c>
      <c r="C10086" s="78" t="str">
        <f>VLOOKUP(G10086,[1]Macrodata_CCF!$A$3:$D$55,4,FALSE)</f>
        <v>#ERROR!</v>
      </c>
      <c r="E10086" s="79" t="str">
        <f>VLOOKUP(G10086,[1]Macrodata_CCF!$A$3:$B$55,2,FALSE)</f>
        <v>#ERROR!</v>
      </c>
      <c r="F10086" s="78">
        <v>0.0</v>
      </c>
      <c r="G10086" s="80">
        <v>16.0</v>
      </c>
      <c r="H10086" s="81">
        <v>573995.0</v>
      </c>
      <c r="I10086" s="81">
        <v>610000.0</v>
      </c>
      <c r="J10086" s="81">
        <v>579395.0</v>
      </c>
      <c r="K10086" s="81">
        <v>610000.0</v>
      </c>
      <c r="L10086" s="82">
        <v>0.1499791695597834</v>
      </c>
      <c r="N10086" s="83">
        <f t="shared" si="1"/>
        <v>0.1499791696</v>
      </c>
      <c r="O10086" s="83">
        <f t="shared" si="2"/>
        <v>0.1499791696</v>
      </c>
      <c r="Q10086" s="83">
        <f t="shared" si="3"/>
        <v>0.05902459016</v>
      </c>
      <c r="R10086" s="83">
        <f t="shared" si="4"/>
        <v>0.008852459016</v>
      </c>
      <c r="S10086" s="83" t="b">
        <f t="shared" si="5"/>
        <v>0</v>
      </c>
      <c r="T10086" s="72"/>
      <c r="U10086" s="72"/>
      <c r="V10086" s="72"/>
      <c r="W10086" s="72"/>
      <c r="X10086" s="72"/>
      <c r="Y10086" s="72"/>
      <c r="Z10086" s="72"/>
      <c r="AA10086" s="72"/>
      <c r="AB10086" s="72"/>
      <c r="AC10086" s="72"/>
      <c r="AD10086" s="72"/>
      <c r="AE10086" s="72"/>
      <c r="AF10086" s="72"/>
      <c r="AG10086" s="72"/>
      <c r="AH10086" s="72"/>
      <c r="AI10086" s="72"/>
      <c r="AJ10086" s="72"/>
      <c r="AK10086" s="72"/>
    </row>
    <row r="10087" ht="14.25" customHeight="1">
      <c r="A10087" s="78">
        <v>10084.0</v>
      </c>
      <c r="C10087" s="78" t="str">
        <f>VLOOKUP(G10087,[1]Macrodata_CCF!$A$3:$D$55,4,FALSE)</f>
        <v>#ERROR!</v>
      </c>
      <c r="E10087" s="79" t="str">
        <f>VLOOKUP(G10087,[1]Macrodata_CCF!$A$3:$B$55,2,FALSE)</f>
        <v>#ERROR!</v>
      </c>
      <c r="F10087" s="78">
        <v>0.0</v>
      </c>
      <c r="G10087" s="80">
        <v>24.0</v>
      </c>
      <c r="H10087" s="81">
        <v>300750.0</v>
      </c>
      <c r="I10087" s="81">
        <v>540000.0</v>
      </c>
      <c r="J10087" s="81">
        <v>291180.0</v>
      </c>
      <c r="K10087" s="81">
        <v>540000.0</v>
      </c>
      <c r="L10087" s="82">
        <v>-0.04</v>
      </c>
      <c r="N10087" s="83">
        <f t="shared" si="1"/>
        <v>-0.04</v>
      </c>
      <c r="O10087" s="83">
        <f t="shared" si="2"/>
        <v>0</v>
      </c>
      <c r="Q10087" s="83">
        <f t="shared" si="3"/>
        <v>0.4430555556</v>
      </c>
      <c r="R10087" s="83">
        <f t="shared" si="4"/>
        <v>-0.04</v>
      </c>
      <c r="S10087" s="83" t="b">
        <f t="shared" si="5"/>
        <v>0</v>
      </c>
      <c r="T10087" s="72"/>
      <c r="U10087" s="72"/>
      <c r="V10087" s="72"/>
      <c r="W10087" s="72"/>
      <c r="X10087" s="72"/>
      <c r="Y10087" s="72"/>
      <c r="Z10087" s="72"/>
      <c r="AA10087" s="72"/>
      <c r="AB10087" s="72"/>
      <c r="AC10087" s="72"/>
      <c r="AD10087" s="72"/>
      <c r="AE10087" s="72"/>
      <c r="AF10087" s="72"/>
      <c r="AG10087" s="72"/>
      <c r="AH10087" s="72"/>
      <c r="AI10087" s="72"/>
      <c r="AJ10087" s="72"/>
      <c r="AK10087" s="72"/>
    </row>
    <row r="10088" ht="14.25" customHeight="1">
      <c r="A10088" s="78">
        <v>10085.0</v>
      </c>
      <c r="C10088" s="78" t="str">
        <f>VLOOKUP(G10088,[1]Macrodata_CCF!$A$3:$D$55,4,FALSE)</f>
        <v>#ERROR!</v>
      </c>
      <c r="E10088" s="79" t="str">
        <f>VLOOKUP(G10088,[1]Macrodata_CCF!$A$3:$B$55,2,FALSE)</f>
        <v>#ERROR!</v>
      </c>
      <c r="F10088" s="78">
        <v>0.0</v>
      </c>
      <c r="G10088" s="80">
        <v>24.0</v>
      </c>
      <c r="H10088" s="81">
        <v>48815.0</v>
      </c>
      <c r="I10088" s="81">
        <v>70000.0</v>
      </c>
      <c r="J10088" s="81">
        <v>53050.0</v>
      </c>
      <c r="K10088" s="81">
        <v>70000.0</v>
      </c>
      <c r="L10088" s="82">
        <v>0.1999055935803635</v>
      </c>
      <c r="N10088" s="83">
        <f t="shared" si="1"/>
        <v>0.1999055936</v>
      </c>
      <c r="O10088" s="83">
        <f t="shared" si="2"/>
        <v>0.1999055936</v>
      </c>
      <c r="Q10088" s="83">
        <f t="shared" si="3"/>
        <v>0.3026428571</v>
      </c>
      <c r="R10088" s="83">
        <f t="shared" si="4"/>
        <v>0.1999055936</v>
      </c>
      <c r="S10088" s="83" t="b">
        <f t="shared" si="5"/>
        <v>0</v>
      </c>
      <c r="T10088" s="72"/>
      <c r="U10088" s="72"/>
      <c r="V10088" s="72"/>
      <c r="W10088" s="72"/>
      <c r="X10088" s="72"/>
      <c r="Y10088" s="72"/>
      <c r="Z10088" s="72"/>
      <c r="AA10088" s="72"/>
      <c r="AB10088" s="72"/>
      <c r="AC10088" s="72"/>
      <c r="AD10088" s="72"/>
      <c r="AE10088" s="72"/>
      <c r="AF10088" s="72"/>
      <c r="AG10088" s="72"/>
      <c r="AH10088" s="72"/>
      <c r="AI10088" s="72"/>
      <c r="AJ10088" s="72"/>
      <c r="AK10088" s="72"/>
    </row>
    <row r="10089" ht="14.25" customHeight="1">
      <c r="A10089" s="78">
        <v>10086.0</v>
      </c>
      <c r="C10089" s="78" t="str">
        <f>VLOOKUP(G10089,[1]Macrodata_CCF!$A$3:$D$55,4,FALSE)</f>
        <v>#ERROR!</v>
      </c>
      <c r="E10089" s="79" t="str">
        <f>VLOOKUP(G10089,[1]Macrodata_CCF!$A$3:$B$55,2,FALSE)</f>
        <v>#ERROR!</v>
      </c>
      <c r="F10089" s="78">
        <v>1.0</v>
      </c>
      <c r="G10089" s="80">
        <v>19.0</v>
      </c>
      <c r="H10089" s="81">
        <v>0.0</v>
      </c>
      <c r="I10089" s="81">
        <v>10000.0</v>
      </c>
      <c r="J10089" s="81">
        <v>0.0</v>
      </c>
      <c r="K10089" s="81">
        <v>10000.0</v>
      </c>
      <c r="L10089" s="82">
        <v>0.0</v>
      </c>
      <c r="N10089" s="83">
        <f t="shared" si="1"/>
        <v>0</v>
      </c>
      <c r="O10089" s="83">
        <f t="shared" si="2"/>
        <v>0</v>
      </c>
      <c r="Q10089" s="83">
        <f t="shared" si="3"/>
        <v>1</v>
      </c>
      <c r="R10089" s="83">
        <f t="shared" si="4"/>
        <v>0</v>
      </c>
      <c r="S10089" s="83" t="b">
        <f t="shared" si="5"/>
        <v>0</v>
      </c>
      <c r="T10089" s="72"/>
      <c r="U10089" s="72"/>
      <c r="V10089" s="72"/>
      <c r="W10089" s="72"/>
      <c r="X10089" s="72"/>
      <c r="Y10089" s="72"/>
      <c r="Z10089" s="72"/>
      <c r="AA10089" s="72"/>
      <c r="AB10089" s="72"/>
      <c r="AC10089" s="72"/>
      <c r="AD10089" s="72"/>
      <c r="AE10089" s="72"/>
      <c r="AF10089" s="72"/>
      <c r="AG10089" s="72"/>
      <c r="AH10089" s="72"/>
      <c r="AI10089" s="72"/>
      <c r="AJ10089" s="72"/>
      <c r="AK10089" s="72"/>
    </row>
    <row r="10090" ht="14.25" customHeight="1">
      <c r="A10090" s="78">
        <v>10087.0</v>
      </c>
      <c r="C10090" s="78" t="str">
        <f>VLOOKUP(G10090,[1]Macrodata_CCF!$A$3:$D$55,4,FALSE)</f>
        <v>#ERROR!</v>
      </c>
      <c r="E10090" s="79" t="str">
        <f>VLOOKUP(G10090,[1]Macrodata_CCF!$A$3:$B$55,2,FALSE)</f>
        <v>#ERROR!</v>
      </c>
      <c r="F10090" s="78">
        <v>0.0</v>
      </c>
      <c r="G10090" s="80">
        <v>50.0</v>
      </c>
      <c r="H10090" s="81">
        <v>0.0</v>
      </c>
      <c r="I10090" s="81">
        <v>520000.0</v>
      </c>
      <c r="J10090" s="81">
        <v>31200.0</v>
      </c>
      <c r="K10090" s="81">
        <v>832000.0</v>
      </c>
      <c r="L10090" s="82">
        <v>0.06</v>
      </c>
      <c r="N10090" s="83">
        <f t="shared" si="1"/>
        <v>0.06</v>
      </c>
      <c r="O10090" s="83">
        <f t="shared" si="2"/>
        <v>0.06</v>
      </c>
      <c r="Q10090" s="83">
        <f t="shared" si="3"/>
        <v>1</v>
      </c>
      <c r="R10090" s="83">
        <f t="shared" si="4"/>
        <v>0.06</v>
      </c>
      <c r="S10090" s="83" t="b">
        <f t="shared" si="5"/>
        <v>0</v>
      </c>
      <c r="T10090" s="72"/>
      <c r="U10090" s="72"/>
      <c r="V10090" s="72"/>
      <c r="W10090" s="72"/>
      <c r="X10090" s="72"/>
      <c r="Y10090" s="72"/>
      <c r="Z10090" s="72"/>
      <c r="AA10090" s="72"/>
      <c r="AB10090" s="72"/>
      <c r="AC10090" s="72"/>
      <c r="AD10090" s="72"/>
      <c r="AE10090" s="72"/>
      <c r="AF10090" s="72"/>
      <c r="AG10090" s="72"/>
      <c r="AH10090" s="72"/>
      <c r="AI10090" s="72"/>
      <c r="AJ10090" s="72"/>
      <c r="AK10090" s="72"/>
    </row>
    <row r="10091" ht="14.25" customHeight="1">
      <c r="A10091" s="78">
        <v>10088.0</v>
      </c>
      <c r="C10091" s="78" t="str">
        <f>VLOOKUP(G10091,[1]Macrodata_CCF!$A$3:$D$55,4,FALSE)</f>
        <v>#ERROR!</v>
      </c>
      <c r="E10091" s="79" t="str">
        <f>VLOOKUP(G10091,[1]Macrodata_CCF!$A$3:$B$55,2,FALSE)</f>
        <v>#ERROR!</v>
      </c>
      <c r="F10091" s="78">
        <v>0.0</v>
      </c>
      <c r="G10091" s="80">
        <v>50.0</v>
      </c>
      <c r="H10091" s="81">
        <v>0.0</v>
      </c>
      <c r="I10091" s="81">
        <v>610000.0</v>
      </c>
      <c r="J10091" s="81">
        <v>0.0</v>
      </c>
      <c r="K10091" s="81">
        <v>610000.0</v>
      </c>
      <c r="L10091" s="82">
        <v>0.0</v>
      </c>
      <c r="N10091" s="83">
        <f t="shared" si="1"/>
        <v>0</v>
      </c>
      <c r="O10091" s="83">
        <f t="shared" si="2"/>
        <v>0</v>
      </c>
      <c r="Q10091" s="83">
        <f t="shared" si="3"/>
        <v>1</v>
      </c>
      <c r="R10091" s="83">
        <f t="shared" si="4"/>
        <v>0</v>
      </c>
      <c r="S10091" s="83" t="b">
        <f t="shared" si="5"/>
        <v>0</v>
      </c>
      <c r="T10091" s="72"/>
      <c r="U10091" s="72"/>
      <c r="V10091" s="72"/>
      <c r="W10091" s="72"/>
      <c r="X10091" s="72"/>
      <c r="Y10091" s="72"/>
      <c r="Z10091" s="72"/>
      <c r="AA10091" s="72"/>
      <c r="AB10091" s="72"/>
      <c r="AC10091" s="72"/>
      <c r="AD10091" s="72"/>
      <c r="AE10091" s="72"/>
      <c r="AF10091" s="72"/>
      <c r="AG10091" s="72"/>
      <c r="AH10091" s="72"/>
      <c r="AI10091" s="72"/>
      <c r="AJ10091" s="72"/>
      <c r="AK10091" s="72"/>
    </row>
    <row r="10092" ht="14.25" customHeight="1">
      <c r="A10092" s="78">
        <v>10089.0</v>
      </c>
      <c r="C10092" s="78" t="str">
        <f>VLOOKUP(G10092,[1]Macrodata_CCF!$A$3:$D$55,4,FALSE)</f>
        <v>#ERROR!</v>
      </c>
      <c r="E10092" s="79" t="str">
        <f>VLOOKUP(G10092,[1]Macrodata_CCF!$A$3:$B$55,2,FALSE)</f>
        <v>#ERROR!</v>
      </c>
      <c r="F10092" s="78">
        <v>0.0</v>
      </c>
      <c r="G10092" s="80">
        <v>51.0</v>
      </c>
      <c r="H10092" s="81">
        <v>306310.0</v>
      </c>
      <c r="I10092" s="81">
        <v>430000.0</v>
      </c>
      <c r="J10092" s="81">
        <v>323625.0</v>
      </c>
      <c r="K10092" s="81">
        <v>430000.0</v>
      </c>
      <c r="L10092" s="82">
        <v>0.1399870644352817</v>
      </c>
      <c r="N10092" s="83">
        <f t="shared" si="1"/>
        <v>0.1399870644</v>
      </c>
      <c r="O10092" s="83">
        <f t="shared" si="2"/>
        <v>0.1399870644</v>
      </c>
      <c r="Q10092" s="83">
        <f t="shared" si="3"/>
        <v>0.2876511628</v>
      </c>
      <c r="R10092" s="83">
        <f t="shared" si="4"/>
        <v>0.1399870644</v>
      </c>
      <c r="S10092" s="83" t="b">
        <f t="shared" si="5"/>
        <v>0</v>
      </c>
      <c r="T10092" s="72"/>
      <c r="U10092" s="72"/>
      <c r="V10092" s="72"/>
      <c r="W10092" s="72"/>
      <c r="X10092" s="72"/>
      <c r="Y10092" s="72"/>
      <c r="Z10092" s="72"/>
      <c r="AA10092" s="72"/>
      <c r="AB10092" s="72"/>
      <c r="AC10092" s="72"/>
      <c r="AD10092" s="72"/>
      <c r="AE10092" s="72"/>
      <c r="AF10092" s="72"/>
      <c r="AG10092" s="72"/>
      <c r="AH10092" s="72"/>
      <c r="AI10092" s="72"/>
      <c r="AJ10092" s="72"/>
      <c r="AK10092" s="72"/>
    </row>
    <row r="10093" ht="14.25" customHeight="1">
      <c r="A10093" s="78">
        <v>10090.0</v>
      </c>
      <c r="C10093" s="78" t="str">
        <f>VLOOKUP(G10093,[1]Macrodata_CCF!$A$3:$D$55,4,FALSE)</f>
        <v>#ERROR!</v>
      </c>
      <c r="E10093" s="79" t="str">
        <f>VLOOKUP(G10093,[1]Macrodata_CCF!$A$3:$B$55,2,FALSE)</f>
        <v>#ERROR!</v>
      </c>
      <c r="F10093" s="78">
        <v>0.0</v>
      </c>
      <c r="G10093" s="80">
        <v>3.0</v>
      </c>
      <c r="H10093" s="81">
        <v>334435.0</v>
      </c>
      <c r="I10093" s="81">
        <v>430000.0</v>
      </c>
      <c r="J10093" s="81">
        <v>361195.0</v>
      </c>
      <c r="K10093" s="81">
        <v>430000.0</v>
      </c>
      <c r="L10093" s="82">
        <v>0.2800188353476691</v>
      </c>
      <c r="N10093" s="83">
        <f t="shared" si="1"/>
        <v>0.2800188353</v>
      </c>
      <c r="O10093" s="83">
        <f t="shared" si="2"/>
        <v>0.2800188353</v>
      </c>
      <c r="Q10093" s="83">
        <f t="shared" si="3"/>
        <v>0.222244186</v>
      </c>
      <c r="R10093" s="83">
        <f t="shared" si="4"/>
        <v>0.2800188353</v>
      </c>
      <c r="S10093" s="83" t="b">
        <f t="shared" si="5"/>
        <v>0</v>
      </c>
      <c r="T10093" s="72"/>
      <c r="U10093" s="72"/>
      <c r="V10093" s="72"/>
      <c r="W10093" s="72"/>
      <c r="X10093" s="72"/>
      <c r="Y10093" s="72"/>
      <c r="Z10093" s="72"/>
      <c r="AA10093" s="72"/>
      <c r="AB10093" s="72"/>
      <c r="AC10093" s="72"/>
      <c r="AD10093" s="72"/>
      <c r="AE10093" s="72"/>
      <c r="AF10093" s="72"/>
      <c r="AG10093" s="72"/>
      <c r="AH10093" s="72"/>
      <c r="AI10093" s="72"/>
      <c r="AJ10093" s="72"/>
      <c r="AK10093" s="72"/>
    </row>
    <row r="10094" ht="14.25" customHeight="1">
      <c r="A10094" s="78">
        <v>10091.0</v>
      </c>
      <c r="C10094" s="78" t="str">
        <f>VLOOKUP(G10094,[1]Macrodata_CCF!$A$3:$D$55,4,FALSE)</f>
        <v>#ERROR!</v>
      </c>
      <c r="E10094" s="79" t="str">
        <f>VLOOKUP(G10094,[1]Macrodata_CCF!$A$3:$B$55,2,FALSE)</f>
        <v>#ERROR!</v>
      </c>
      <c r="F10094" s="78">
        <v>0.0</v>
      </c>
      <c r="G10094" s="80">
        <v>19.0</v>
      </c>
      <c r="H10094" s="81">
        <v>404915.0</v>
      </c>
      <c r="I10094" s="81">
        <v>530000.0</v>
      </c>
      <c r="J10094" s="81">
        <v>426180.0</v>
      </c>
      <c r="K10094" s="81">
        <v>530000.0</v>
      </c>
      <c r="L10094" s="82">
        <v>0.1700043970100332</v>
      </c>
      <c r="N10094" s="83">
        <f t="shared" si="1"/>
        <v>0.170004397</v>
      </c>
      <c r="O10094" s="83">
        <f t="shared" si="2"/>
        <v>0.170004397</v>
      </c>
      <c r="Q10094" s="83">
        <f t="shared" si="3"/>
        <v>0.236009434</v>
      </c>
      <c r="R10094" s="83">
        <f t="shared" si="4"/>
        <v>0.170004397</v>
      </c>
      <c r="S10094" s="83" t="b">
        <f t="shared" si="5"/>
        <v>0</v>
      </c>
      <c r="T10094" s="72"/>
      <c r="U10094" s="72"/>
      <c r="V10094" s="72"/>
      <c r="W10094" s="72"/>
      <c r="X10094" s="72"/>
      <c r="Y10094" s="72"/>
      <c r="Z10094" s="72"/>
      <c r="AA10094" s="72"/>
      <c r="AB10094" s="72"/>
      <c r="AC10094" s="72"/>
      <c r="AD10094" s="72"/>
      <c r="AE10094" s="72"/>
      <c r="AF10094" s="72"/>
      <c r="AG10094" s="72"/>
      <c r="AH10094" s="72"/>
      <c r="AI10094" s="72"/>
      <c r="AJ10094" s="72"/>
      <c r="AK10094" s="72"/>
    </row>
    <row r="10095" ht="14.25" customHeight="1">
      <c r="A10095" s="78">
        <v>10092.0</v>
      </c>
      <c r="C10095" s="78" t="str">
        <f>VLOOKUP(G10095,[1]Macrodata_CCF!$A$3:$D$55,4,FALSE)</f>
        <v>#ERROR!</v>
      </c>
      <c r="E10095" s="79" t="str">
        <f>VLOOKUP(G10095,[1]Macrodata_CCF!$A$3:$B$55,2,FALSE)</f>
        <v>#ERROR!</v>
      </c>
      <c r="F10095" s="78">
        <v>0.0</v>
      </c>
      <c r="G10095" s="80">
        <v>42.0</v>
      </c>
      <c r="H10095" s="81">
        <v>556170.0</v>
      </c>
      <c r="I10095" s="81">
        <v>610000.0</v>
      </c>
      <c r="J10095" s="81">
        <v>572855.0</v>
      </c>
      <c r="K10095" s="81">
        <v>610000.0</v>
      </c>
      <c r="L10095" s="82">
        <v>0.3099572728961545</v>
      </c>
      <c r="N10095" s="83">
        <f t="shared" si="1"/>
        <v>0.3099572729</v>
      </c>
      <c r="O10095" s="83">
        <f t="shared" si="2"/>
        <v>0.3099572729</v>
      </c>
      <c r="Q10095" s="83">
        <f t="shared" si="3"/>
        <v>0.08824590164</v>
      </c>
      <c r="R10095" s="83">
        <f t="shared" si="4"/>
        <v>0.02735245902</v>
      </c>
      <c r="S10095" s="83" t="b">
        <f t="shared" si="5"/>
        <v>0</v>
      </c>
      <c r="T10095" s="72"/>
      <c r="U10095" s="72"/>
      <c r="V10095" s="72"/>
      <c r="W10095" s="72"/>
      <c r="X10095" s="72"/>
      <c r="Y10095" s="72"/>
      <c r="Z10095" s="72"/>
      <c r="AA10095" s="72"/>
      <c r="AB10095" s="72"/>
      <c r="AC10095" s="72"/>
      <c r="AD10095" s="72"/>
      <c r="AE10095" s="72"/>
      <c r="AF10095" s="72"/>
      <c r="AG10095" s="72"/>
      <c r="AH10095" s="72"/>
      <c r="AI10095" s="72"/>
      <c r="AJ10095" s="72"/>
      <c r="AK10095" s="72"/>
    </row>
    <row r="10096" ht="14.25" customHeight="1">
      <c r="A10096" s="78">
        <v>10093.0</v>
      </c>
      <c r="C10096" s="78" t="str">
        <f>VLOOKUP(G10096,[1]Macrodata_CCF!$A$3:$D$55,4,FALSE)</f>
        <v>#ERROR!</v>
      </c>
      <c r="E10096" s="79" t="str">
        <f>VLOOKUP(G10096,[1]Macrodata_CCF!$A$3:$B$55,2,FALSE)</f>
        <v>#ERROR!</v>
      </c>
      <c r="F10096" s="78">
        <v>0.0</v>
      </c>
      <c r="G10096" s="80">
        <v>24.0</v>
      </c>
      <c r="H10096" s="81">
        <v>35035.0</v>
      </c>
      <c r="I10096" s="81">
        <v>50000.0</v>
      </c>
      <c r="J10096" s="81">
        <v>37280.0</v>
      </c>
      <c r="K10096" s="81">
        <v>50000.0</v>
      </c>
      <c r="L10096" s="82">
        <v>0.1500167056465085</v>
      </c>
      <c r="N10096" s="83">
        <f t="shared" si="1"/>
        <v>0.1500167056</v>
      </c>
      <c r="O10096" s="83">
        <f t="shared" si="2"/>
        <v>0.1500167056</v>
      </c>
      <c r="Q10096" s="83">
        <f t="shared" si="3"/>
        <v>0.2993</v>
      </c>
      <c r="R10096" s="83">
        <f t="shared" si="4"/>
        <v>0.1500167056</v>
      </c>
      <c r="S10096" s="83" t="b">
        <f t="shared" si="5"/>
        <v>0</v>
      </c>
      <c r="T10096" s="72"/>
      <c r="U10096" s="72"/>
      <c r="V10096" s="72"/>
      <c r="W10096" s="72"/>
      <c r="X10096" s="72"/>
      <c r="Y10096" s="72"/>
      <c r="Z10096" s="72"/>
      <c r="AA10096" s="72"/>
      <c r="AB10096" s="72"/>
      <c r="AC10096" s="72"/>
      <c r="AD10096" s="72"/>
      <c r="AE10096" s="72"/>
      <c r="AF10096" s="72"/>
      <c r="AG10096" s="72"/>
      <c r="AH10096" s="72"/>
      <c r="AI10096" s="72"/>
      <c r="AJ10096" s="72"/>
      <c r="AK10096" s="72"/>
    </row>
    <row r="10097" ht="14.25" customHeight="1">
      <c r="A10097" s="78">
        <v>10094.0</v>
      </c>
      <c r="C10097" s="78" t="str">
        <f>VLOOKUP(G10097,[1]Macrodata_CCF!$A$3:$D$55,4,FALSE)</f>
        <v>#ERROR!</v>
      </c>
      <c r="E10097" s="79" t="str">
        <f>VLOOKUP(G10097,[1]Macrodata_CCF!$A$3:$B$55,2,FALSE)</f>
        <v>#ERROR!</v>
      </c>
      <c r="F10097" s="78">
        <v>1.0</v>
      </c>
      <c r="G10097" s="80">
        <v>13.0</v>
      </c>
      <c r="H10097" s="81">
        <v>428525.0</v>
      </c>
      <c r="I10097" s="81">
        <v>650000.0</v>
      </c>
      <c r="J10097" s="81">
        <v>530405.0</v>
      </c>
      <c r="K10097" s="81">
        <v>650000.0</v>
      </c>
      <c r="L10097" s="82">
        <v>0.4600067727734507</v>
      </c>
      <c r="N10097" s="83">
        <f t="shared" si="1"/>
        <v>0.4600067728</v>
      </c>
      <c r="O10097" s="83">
        <f t="shared" si="2"/>
        <v>0.4600067728</v>
      </c>
      <c r="Q10097" s="83">
        <f t="shared" si="3"/>
        <v>0.3407307692</v>
      </c>
      <c r="R10097" s="83">
        <f t="shared" si="4"/>
        <v>0.4600067728</v>
      </c>
      <c r="S10097" s="83" t="b">
        <f t="shared" si="5"/>
        <v>0</v>
      </c>
      <c r="T10097" s="72"/>
      <c r="U10097" s="72"/>
      <c r="V10097" s="72"/>
      <c r="W10097" s="72"/>
      <c r="X10097" s="72"/>
      <c r="Y10097" s="72"/>
      <c r="Z10097" s="72"/>
      <c r="AA10097" s="72"/>
      <c r="AB10097" s="72"/>
      <c r="AC10097" s="72"/>
      <c r="AD10097" s="72"/>
      <c r="AE10097" s="72"/>
      <c r="AF10097" s="72"/>
      <c r="AG10097" s="72"/>
      <c r="AH10097" s="72"/>
      <c r="AI10097" s="72"/>
      <c r="AJ10097" s="72"/>
      <c r="AK10097" s="72"/>
    </row>
    <row r="10098" ht="14.25" customHeight="1">
      <c r="A10098" s="78">
        <v>10095.0</v>
      </c>
      <c r="C10098" s="78" t="str">
        <f>VLOOKUP(G10098,[1]Macrodata_CCF!$A$3:$D$55,4,FALSE)</f>
        <v>#ERROR!</v>
      </c>
      <c r="E10098" s="79" t="str">
        <f>VLOOKUP(G10098,[1]Macrodata_CCF!$A$3:$B$55,2,FALSE)</f>
        <v>#ERROR!</v>
      </c>
      <c r="F10098" s="78">
        <v>0.0</v>
      </c>
      <c r="G10098" s="80">
        <v>15.0</v>
      </c>
      <c r="H10098" s="81">
        <v>3840.0</v>
      </c>
      <c r="I10098" s="81">
        <v>280000.0</v>
      </c>
      <c r="J10098" s="81">
        <v>285600.0</v>
      </c>
      <c r="K10098" s="81">
        <v>280000.0</v>
      </c>
      <c r="L10098" s="82">
        <v>1.020278099652375</v>
      </c>
      <c r="N10098" s="83">
        <f t="shared" si="1"/>
        <v>1.0202781</v>
      </c>
      <c r="O10098" s="83">
        <f t="shared" si="2"/>
        <v>1</v>
      </c>
      <c r="Q10098" s="83">
        <f t="shared" si="3"/>
        <v>0.9862857143</v>
      </c>
      <c r="R10098" s="83">
        <f t="shared" si="4"/>
        <v>1.0202781</v>
      </c>
      <c r="S10098" s="83" t="b">
        <f t="shared" si="5"/>
        <v>0</v>
      </c>
      <c r="T10098" s="72"/>
      <c r="U10098" s="72"/>
      <c r="V10098" s="72"/>
      <c r="W10098" s="72"/>
      <c r="X10098" s="72"/>
      <c r="Y10098" s="72"/>
      <c r="Z10098" s="72"/>
      <c r="AA10098" s="72"/>
      <c r="AB10098" s="72"/>
      <c r="AC10098" s="72"/>
      <c r="AD10098" s="72"/>
      <c r="AE10098" s="72"/>
      <c r="AF10098" s="72"/>
      <c r="AG10098" s="72"/>
      <c r="AH10098" s="72"/>
      <c r="AI10098" s="72"/>
      <c r="AJ10098" s="72"/>
      <c r="AK10098" s="72"/>
    </row>
    <row r="10099" ht="14.25" customHeight="1">
      <c r="A10099" s="78">
        <v>10096.0</v>
      </c>
      <c r="C10099" s="78" t="str">
        <f>VLOOKUP(G10099,[1]Macrodata_CCF!$A$3:$D$55,4,FALSE)</f>
        <v>#ERROR!</v>
      </c>
      <c r="E10099" s="79" t="str">
        <f>VLOOKUP(G10099,[1]Macrodata_CCF!$A$3:$B$55,2,FALSE)</f>
        <v>#ERROR!</v>
      </c>
      <c r="F10099" s="78">
        <v>0.0</v>
      </c>
      <c r="G10099" s="80">
        <v>45.0</v>
      </c>
      <c r="H10099" s="81">
        <v>426875.0</v>
      </c>
      <c r="I10099" s="81">
        <v>650000.0</v>
      </c>
      <c r="J10099" s="81">
        <v>663000.0</v>
      </c>
      <c r="K10099" s="81">
        <v>650000.0</v>
      </c>
      <c r="L10099" s="82">
        <v>1.058263305322129</v>
      </c>
      <c r="N10099" s="83">
        <f t="shared" si="1"/>
        <v>1.058263305</v>
      </c>
      <c r="O10099" s="83">
        <f t="shared" si="2"/>
        <v>1</v>
      </c>
      <c r="Q10099" s="83">
        <f t="shared" si="3"/>
        <v>0.3432692308</v>
      </c>
      <c r="R10099" s="83">
        <f t="shared" si="4"/>
        <v>1.058263305</v>
      </c>
      <c r="S10099" s="83" t="b">
        <f t="shared" si="5"/>
        <v>0</v>
      </c>
      <c r="T10099" s="72"/>
      <c r="U10099" s="72"/>
      <c r="V10099" s="72"/>
      <c r="W10099" s="72"/>
      <c r="X10099" s="72"/>
      <c r="Y10099" s="72"/>
      <c r="Z10099" s="72"/>
      <c r="AA10099" s="72"/>
      <c r="AB10099" s="72"/>
      <c r="AC10099" s="72"/>
      <c r="AD10099" s="72"/>
      <c r="AE10099" s="72"/>
      <c r="AF10099" s="72"/>
      <c r="AG10099" s="72"/>
      <c r="AH10099" s="72"/>
      <c r="AI10099" s="72"/>
      <c r="AJ10099" s="72"/>
      <c r="AK10099" s="72"/>
    </row>
    <row r="10100" ht="14.25" customHeight="1">
      <c r="A10100" s="78">
        <v>10097.0</v>
      </c>
      <c r="C10100" s="78" t="str">
        <f>VLOOKUP(G10100,[1]Macrodata_CCF!$A$3:$D$55,4,FALSE)</f>
        <v>#ERROR!</v>
      </c>
      <c r="E10100" s="79" t="str">
        <f>VLOOKUP(G10100,[1]Macrodata_CCF!$A$3:$B$55,2,FALSE)</f>
        <v>#ERROR!</v>
      </c>
      <c r="F10100" s="78">
        <v>0.0</v>
      </c>
      <c r="G10100" s="80">
        <v>9.0</v>
      </c>
      <c r="H10100" s="81">
        <v>147535.0</v>
      </c>
      <c r="I10100" s="81">
        <v>790000.0</v>
      </c>
      <c r="J10100" s="81">
        <v>353125.0</v>
      </c>
      <c r="K10100" s="81">
        <v>790000.0</v>
      </c>
      <c r="L10100" s="82">
        <v>0.3200018678060284</v>
      </c>
      <c r="N10100" s="83">
        <f t="shared" si="1"/>
        <v>0.3200018678</v>
      </c>
      <c r="O10100" s="83">
        <f t="shared" si="2"/>
        <v>0.3200018678</v>
      </c>
      <c r="Q10100" s="83">
        <f t="shared" si="3"/>
        <v>0.8132468354</v>
      </c>
      <c r="R10100" s="83">
        <f t="shared" si="4"/>
        <v>0.3200018678</v>
      </c>
      <c r="S10100" s="83" t="b">
        <f t="shared" si="5"/>
        <v>0</v>
      </c>
      <c r="T10100" s="72"/>
      <c r="U10100" s="72"/>
      <c r="V10100" s="72"/>
      <c r="W10100" s="72"/>
      <c r="X10100" s="72"/>
      <c r="Y10100" s="72"/>
      <c r="Z10100" s="72"/>
      <c r="AA10100" s="72"/>
      <c r="AB10100" s="72"/>
      <c r="AC10100" s="72"/>
      <c r="AD10100" s="72"/>
      <c r="AE10100" s="72"/>
      <c r="AF10100" s="72"/>
      <c r="AG10100" s="72"/>
      <c r="AH10100" s="72"/>
      <c r="AI10100" s="72"/>
      <c r="AJ10100" s="72"/>
      <c r="AK10100" s="72"/>
    </row>
    <row r="10101" ht="14.25" customHeight="1">
      <c r="A10101" s="78">
        <v>10098.0</v>
      </c>
      <c r="C10101" s="78" t="str">
        <f>VLOOKUP(G10101,[1]Macrodata_CCF!$A$3:$D$55,4,FALSE)</f>
        <v>#ERROR!</v>
      </c>
      <c r="E10101" s="79" t="str">
        <f>VLOOKUP(G10101,[1]Macrodata_CCF!$A$3:$B$55,2,FALSE)</f>
        <v>#ERROR!</v>
      </c>
      <c r="F10101" s="78">
        <v>0.0</v>
      </c>
      <c r="G10101" s="80">
        <v>30.0</v>
      </c>
      <c r="H10101" s="81">
        <v>0.0</v>
      </c>
      <c r="I10101" s="81">
        <v>920000.0</v>
      </c>
      <c r="J10101" s="81">
        <v>165600.0</v>
      </c>
      <c r="K10101" s="81">
        <v>920000.0</v>
      </c>
      <c r="L10101" s="82">
        <v>0.18</v>
      </c>
      <c r="N10101" s="83">
        <f t="shared" si="1"/>
        <v>0.18</v>
      </c>
      <c r="O10101" s="83">
        <f t="shared" si="2"/>
        <v>0.18</v>
      </c>
      <c r="Q10101" s="83">
        <f t="shared" si="3"/>
        <v>1</v>
      </c>
      <c r="R10101" s="83">
        <f t="shared" si="4"/>
        <v>0.18</v>
      </c>
      <c r="S10101" s="83" t="b">
        <f t="shared" si="5"/>
        <v>0</v>
      </c>
      <c r="T10101" s="72"/>
      <c r="U10101" s="72"/>
      <c r="V10101" s="72"/>
      <c r="W10101" s="72"/>
      <c r="X10101" s="72"/>
      <c r="Y10101" s="72"/>
      <c r="Z10101" s="72"/>
      <c r="AA10101" s="72"/>
      <c r="AB10101" s="72"/>
      <c r="AC10101" s="72"/>
      <c r="AD10101" s="72"/>
      <c r="AE10101" s="72"/>
      <c r="AF10101" s="72"/>
      <c r="AG10101" s="72"/>
      <c r="AH10101" s="72"/>
      <c r="AI10101" s="72"/>
      <c r="AJ10101" s="72"/>
      <c r="AK10101" s="72"/>
    </row>
    <row r="10102" ht="14.25" customHeight="1">
      <c r="A10102" s="78">
        <v>10099.0</v>
      </c>
      <c r="C10102" s="78" t="str">
        <f>VLOOKUP(G10102,[1]Macrodata_CCF!$A$3:$D$55,4,FALSE)</f>
        <v>#ERROR!</v>
      </c>
      <c r="E10102" s="79" t="str">
        <f>VLOOKUP(G10102,[1]Macrodata_CCF!$A$3:$B$55,2,FALSE)</f>
        <v>#ERROR!</v>
      </c>
      <c r="F10102" s="78">
        <v>0.0</v>
      </c>
      <c r="G10102" s="80">
        <v>50.0</v>
      </c>
      <c r="H10102" s="81">
        <v>0.0</v>
      </c>
      <c r="I10102" s="81">
        <v>220000.0</v>
      </c>
      <c r="J10102" s="81">
        <v>30800.0</v>
      </c>
      <c r="K10102" s="81">
        <v>220000.0</v>
      </c>
      <c r="L10102" s="82">
        <v>0.14</v>
      </c>
      <c r="N10102" s="83">
        <f t="shared" si="1"/>
        <v>0.14</v>
      </c>
      <c r="O10102" s="83">
        <f t="shared" si="2"/>
        <v>0.14</v>
      </c>
      <c r="Q10102" s="83">
        <f t="shared" si="3"/>
        <v>1</v>
      </c>
      <c r="R10102" s="83">
        <f t="shared" si="4"/>
        <v>0.14</v>
      </c>
      <c r="S10102" s="83" t="b">
        <f t="shared" si="5"/>
        <v>0</v>
      </c>
      <c r="T10102" s="72"/>
      <c r="U10102" s="72"/>
      <c r="V10102" s="72"/>
      <c r="W10102" s="72"/>
      <c r="X10102" s="72"/>
      <c r="Y10102" s="72"/>
      <c r="Z10102" s="72"/>
      <c r="AA10102" s="72"/>
      <c r="AB10102" s="72"/>
      <c r="AC10102" s="72"/>
      <c r="AD10102" s="72"/>
      <c r="AE10102" s="72"/>
      <c r="AF10102" s="72"/>
      <c r="AG10102" s="72"/>
      <c r="AH10102" s="72"/>
      <c r="AI10102" s="72"/>
      <c r="AJ10102" s="72"/>
      <c r="AK10102" s="72"/>
    </row>
    <row r="10103" ht="14.25" customHeight="1">
      <c r="A10103" s="78">
        <v>10100.0</v>
      </c>
      <c r="C10103" s="78" t="str">
        <f>VLOOKUP(G10103,[1]Macrodata_CCF!$A$3:$D$55,4,FALSE)</f>
        <v>#ERROR!</v>
      </c>
      <c r="E10103" s="79" t="str">
        <f>VLOOKUP(G10103,[1]Macrodata_CCF!$A$3:$B$55,2,FALSE)</f>
        <v>#ERROR!</v>
      </c>
      <c r="F10103" s="78">
        <v>0.0</v>
      </c>
      <c r="G10103" s="80">
        <v>28.0</v>
      </c>
      <c r="H10103" s="81">
        <v>17325.0</v>
      </c>
      <c r="I10103" s="81">
        <v>310000.0</v>
      </c>
      <c r="J10103" s="81">
        <v>0.0</v>
      </c>
      <c r="K10103" s="81">
        <v>310000.0</v>
      </c>
      <c r="L10103" s="82">
        <v>-0.0591953532074827</v>
      </c>
      <c r="N10103" s="83">
        <f t="shared" si="1"/>
        <v>-0.05919535321</v>
      </c>
      <c r="O10103" s="83">
        <f t="shared" si="2"/>
        <v>0</v>
      </c>
      <c r="Q10103" s="83">
        <f t="shared" si="3"/>
        <v>0.9441129032</v>
      </c>
      <c r="R10103" s="83">
        <f t="shared" si="4"/>
        <v>-0.05919535321</v>
      </c>
      <c r="S10103" s="83" t="b">
        <f t="shared" si="5"/>
        <v>0</v>
      </c>
      <c r="T10103" s="72"/>
      <c r="U10103" s="72"/>
      <c r="V10103" s="72"/>
      <c r="W10103" s="72"/>
      <c r="X10103" s="72"/>
      <c r="Y10103" s="72"/>
      <c r="Z10103" s="72"/>
      <c r="AA10103" s="72"/>
      <c r="AB10103" s="72"/>
      <c r="AC10103" s="72"/>
      <c r="AD10103" s="72"/>
      <c r="AE10103" s="72"/>
      <c r="AF10103" s="72"/>
      <c r="AG10103" s="72"/>
      <c r="AH10103" s="72"/>
      <c r="AI10103" s="72"/>
      <c r="AJ10103" s="72"/>
      <c r="AK10103" s="72"/>
    </row>
    <row r="10104" ht="14.25" customHeight="1">
      <c r="A10104" s="78">
        <v>10101.0</v>
      </c>
      <c r="C10104" s="78" t="str">
        <f>VLOOKUP(G10104,[1]Macrodata_CCF!$A$3:$D$55,4,FALSE)</f>
        <v>#ERROR!</v>
      </c>
      <c r="E10104" s="79" t="str">
        <f>VLOOKUP(G10104,[1]Macrodata_CCF!$A$3:$B$55,2,FALSE)</f>
        <v>#ERROR!</v>
      </c>
      <c r="F10104" s="78">
        <v>0.0</v>
      </c>
      <c r="G10104" s="80">
        <v>35.0</v>
      </c>
      <c r="H10104" s="81">
        <v>155640.0</v>
      </c>
      <c r="I10104" s="81">
        <v>750000.0</v>
      </c>
      <c r="J10104" s="81">
        <v>191300.0</v>
      </c>
      <c r="K10104" s="81">
        <v>750000.0</v>
      </c>
      <c r="L10104" s="82">
        <v>0.05999730802880409</v>
      </c>
      <c r="N10104" s="83">
        <f t="shared" si="1"/>
        <v>0.05999730803</v>
      </c>
      <c r="O10104" s="83">
        <f t="shared" si="2"/>
        <v>0.05999730803</v>
      </c>
      <c r="Q10104" s="83">
        <f t="shared" si="3"/>
        <v>0.79248</v>
      </c>
      <c r="R10104" s="83">
        <f t="shared" si="4"/>
        <v>0.05999730803</v>
      </c>
      <c r="S10104" s="83" t="b">
        <f t="shared" si="5"/>
        <v>0</v>
      </c>
      <c r="T10104" s="72"/>
      <c r="U10104" s="72"/>
      <c r="V10104" s="72"/>
      <c r="W10104" s="72"/>
      <c r="X10104" s="72"/>
      <c r="Y10104" s="72"/>
      <c r="Z10104" s="72"/>
      <c r="AA10104" s="72"/>
      <c r="AB10104" s="72"/>
      <c r="AC10104" s="72"/>
      <c r="AD10104" s="72"/>
      <c r="AE10104" s="72"/>
      <c r="AF10104" s="72"/>
      <c r="AG10104" s="72"/>
      <c r="AH10104" s="72"/>
      <c r="AI10104" s="72"/>
      <c r="AJ10104" s="72"/>
      <c r="AK10104" s="72"/>
    </row>
    <row r="10105" ht="14.25" customHeight="1">
      <c r="A10105" s="78">
        <v>10102.0</v>
      </c>
      <c r="C10105" s="78" t="str">
        <f>VLOOKUP(G10105,[1]Macrodata_CCF!$A$3:$D$55,4,FALSE)</f>
        <v>#ERROR!</v>
      </c>
      <c r="E10105" s="79" t="str">
        <f>VLOOKUP(G10105,[1]Macrodata_CCF!$A$3:$B$55,2,FALSE)</f>
        <v>#ERROR!</v>
      </c>
      <c r="F10105" s="78">
        <v>0.0</v>
      </c>
      <c r="G10105" s="80">
        <v>44.0</v>
      </c>
      <c r="H10105" s="81">
        <v>136205.0</v>
      </c>
      <c r="I10105" s="81">
        <v>720000.0</v>
      </c>
      <c r="J10105" s="81">
        <v>229610.0</v>
      </c>
      <c r="K10105" s="81">
        <v>720000.0</v>
      </c>
      <c r="L10105" s="82">
        <v>0.1599962315538845</v>
      </c>
      <c r="N10105" s="83">
        <f t="shared" si="1"/>
        <v>0.1599962316</v>
      </c>
      <c r="O10105" s="83">
        <f t="shared" si="2"/>
        <v>0.1599962316</v>
      </c>
      <c r="Q10105" s="83">
        <f t="shared" si="3"/>
        <v>0.8108263889</v>
      </c>
      <c r="R10105" s="83">
        <f t="shared" si="4"/>
        <v>0.1599962316</v>
      </c>
      <c r="S10105" s="83" t="b">
        <f t="shared" si="5"/>
        <v>0</v>
      </c>
      <c r="T10105" s="72"/>
      <c r="U10105" s="72"/>
      <c r="V10105" s="72"/>
      <c r="W10105" s="72"/>
      <c r="X10105" s="72"/>
      <c r="Y10105" s="72"/>
      <c r="Z10105" s="72"/>
      <c r="AA10105" s="72"/>
      <c r="AB10105" s="72"/>
      <c r="AC10105" s="72"/>
      <c r="AD10105" s="72"/>
      <c r="AE10105" s="72"/>
      <c r="AF10105" s="72"/>
      <c r="AG10105" s="72"/>
      <c r="AH10105" s="72"/>
      <c r="AI10105" s="72"/>
      <c r="AJ10105" s="72"/>
      <c r="AK10105" s="72"/>
    </row>
    <row r="10106" ht="14.25" customHeight="1">
      <c r="A10106" s="78">
        <v>10103.0</v>
      </c>
      <c r="C10106" s="78" t="str">
        <f>VLOOKUP(G10106,[1]Macrodata_CCF!$A$3:$D$55,4,FALSE)</f>
        <v>#ERROR!</v>
      </c>
      <c r="E10106" s="79" t="str">
        <f>VLOOKUP(G10106,[1]Macrodata_CCF!$A$3:$B$55,2,FALSE)</f>
        <v>#ERROR!</v>
      </c>
      <c r="F10106" s="78">
        <v>1.0</v>
      </c>
      <c r="G10106" s="80">
        <v>35.0</v>
      </c>
      <c r="H10106" s="81">
        <v>609520.0</v>
      </c>
      <c r="I10106" s="81">
        <v>810000.0</v>
      </c>
      <c r="J10106" s="81">
        <v>709760.0</v>
      </c>
      <c r="K10106" s="81">
        <v>810000.0</v>
      </c>
      <c r="L10106" s="82">
        <v>0.5</v>
      </c>
      <c r="N10106" s="83">
        <f t="shared" si="1"/>
        <v>0.5</v>
      </c>
      <c r="O10106" s="83">
        <f t="shared" si="2"/>
        <v>0.5</v>
      </c>
      <c r="Q10106" s="83">
        <f t="shared" si="3"/>
        <v>0.2475061728</v>
      </c>
      <c r="R10106" s="83">
        <f t="shared" si="4"/>
        <v>0.5</v>
      </c>
      <c r="S10106" s="83" t="b">
        <f t="shared" si="5"/>
        <v>0</v>
      </c>
      <c r="T10106" s="72"/>
      <c r="U10106" s="72"/>
      <c r="V10106" s="72"/>
      <c r="W10106" s="72"/>
      <c r="X10106" s="72"/>
      <c r="Y10106" s="72"/>
      <c r="Z10106" s="72"/>
      <c r="AA10106" s="72"/>
      <c r="AB10106" s="72"/>
      <c r="AC10106" s="72"/>
      <c r="AD10106" s="72"/>
      <c r="AE10106" s="72"/>
      <c r="AF10106" s="72"/>
      <c r="AG10106" s="72"/>
      <c r="AH10106" s="72"/>
      <c r="AI10106" s="72"/>
      <c r="AJ10106" s="72"/>
      <c r="AK10106" s="72"/>
    </row>
    <row r="10107" ht="14.25" customHeight="1">
      <c r="A10107" s="78">
        <v>10104.0</v>
      </c>
      <c r="C10107" s="78" t="str">
        <f>VLOOKUP(G10107,[1]Macrodata_CCF!$A$3:$D$55,4,FALSE)</f>
        <v>#ERROR!</v>
      </c>
      <c r="E10107" s="79" t="str">
        <f>VLOOKUP(G10107,[1]Macrodata_CCF!$A$3:$B$55,2,FALSE)</f>
        <v>#ERROR!</v>
      </c>
      <c r="F10107" s="78">
        <v>0.0</v>
      </c>
      <c r="G10107" s="80">
        <v>45.0</v>
      </c>
      <c r="H10107" s="81">
        <v>401695.0</v>
      </c>
      <c r="I10107" s="81">
        <v>580000.0</v>
      </c>
      <c r="J10107" s="81">
        <v>435575.0</v>
      </c>
      <c r="K10107" s="81">
        <v>580000.0</v>
      </c>
      <c r="L10107" s="82">
        <v>0.1900114971537534</v>
      </c>
      <c r="N10107" s="83">
        <f t="shared" si="1"/>
        <v>0.1900114972</v>
      </c>
      <c r="O10107" s="83">
        <f t="shared" si="2"/>
        <v>0.1900114972</v>
      </c>
      <c r="Q10107" s="83">
        <f t="shared" si="3"/>
        <v>0.3074224138</v>
      </c>
      <c r="R10107" s="83">
        <f t="shared" si="4"/>
        <v>0.1900114972</v>
      </c>
      <c r="S10107" s="83" t="b">
        <f t="shared" si="5"/>
        <v>0</v>
      </c>
      <c r="T10107" s="72"/>
      <c r="U10107" s="72"/>
      <c r="V10107" s="72"/>
      <c r="W10107" s="72"/>
      <c r="X10107" s="72"/>
      <c r="Y10107" s="72"/>
      <c r="Z10107" s="72"/>
      <c r="AA10107" s="72"/>
      <c r="AB10107" s="72"/>
      <c r="AC10107" s="72"/>
      <c r="AD10107" s="72"/>
      <c r="AE10107" s="72"/>
      <c r="AF10107" s="72"/>
      <c r="AG10107" s="72"/>
      <c r="AH10107" s="72"/>
      <c r="AI10107" s="72"/>
      <c r="AJ10107" s="72"/>
      <c r="AK10107" s="72"/>
    </row>
    <row r="10108" ht="14.25" customHeight="1">
      <c r="A10108" s="78">
        <v>10105.0</v>
      </c>
      <c r="C10108" s="78" t="str">
        <f>VLOOKUP(G10108,[1]Macrodata_CCF!$A$3:$D$55,4,FALSE)</f>
        <v>#ERROR!</v>
      </c>
      <c r="E10108" s="79" t="str">
        <f>VLOOKUP(G10108,[1]Macrodata_CCF!$A$3:$B$55,2,FALSE)</f>
        <v>#ERROR!</v>
      </c>
      <c r="F10108" s="78">
        <v>0.0</v>
      </c>
      <c r="G10108" s="80">
        <v>25.0</v>
      </c>
      <c r="H10108" s="81">
        <v>499765.0</v>
      </c>
      <c r="I10108" s="81">
        <v>590000.0</v>
      </c>
      <c r="J10108" s="81">
        <v>515105.0</v>
      </c>
      <c r="K10108" s="81">
        <v>1062000.0</v>
      </c>
      <c r="L10108" s="82">
        <v>0.1700005541087161</v>
      </c>
      <c r="N10108" s="83">
        <f t="shared" si="1"/>
        <v>0.1700005541</v>
      </c>
      <c r="O10108" s="83">
        <f t="shared" si="2"/>
        <v>0.1700005541</v>
      </c>
      <c r="Q10108" s="83">
        <f t="shared" si="3"/>
        <v>0.152940678</v>
      </c>
      <c r="R10108" s="83">
        <f t="shared" si="4"/>
        <v>0.1700005541</v>
      </c>
      <c r="S10108" s="83" t="b">
        <f t="shared" si="5"/>
        <v>0</v>
      </c>
      <c r="T10108" s="72"/>
      <c r="U10108" s="72"/>
      <c r="V10108" s="72"/>
      <c r="W10108" s="72"/>
      <c r="X10108" s="72"/>
      <c r="Y10108" s="72"/>
      <c r="Z10108" s="72"/>
      <c r="AA10108" s="72"/>
      <c r="AB10108" s="72"/>
      <c r="AC10108" s="72"/>
      <c r="AD10108" s="72"/>
      <c r="AE10108" s="72"/>
      <c r="AF10108" s="72"/>
      <c r="AG10108" s="72"/>
      <c r="AH10108" s="72"/>
      <c r="AI10108" s="72"/>
      <c r="AJ10108" s="72"/>
      <c r="AK10108" s="72"/>
    </row>
    <row r="10109" ht="14.25" customHeight="1">
      <c r="A10109" s="78">
        <v>10106.0</v>
      </c>
      <c r="C10109" s="78" t="str">
        <f>VLOOKUP(G10109,[1]Macrodata_CCF!$A$3:$D$55,4,FALSE)</f>
        <v>#ERROR!</v>
      </c>
      <c r="E10109" s="79" t="str">
        <f>VLOOKUP(G10109,[1]Macrodata_CCF!$A$3:$B$55,2,FALSE)</f>
        <v>#ERROR!</v>
      </c>
      <c r="F10109" s="78">
        <v>0.0</v>
      </c>
      <c r="G10109" s="80">
        <v>10.0</v>
      </c>
      <c r="H10109" s="81">
        <v>0.0</v>
      </c>
      <c r="I10109" s="81">
        <v>380000.0</v>
      </c>
      <c r="J10109" s="81">
        <v>95000.0</v>
      </c>
      <c r="K10109" s="81">
        <v>380000.0</v>
      </c>
      <c r="L10109" s="82">
        <v>0.25</v>
      </c>
      <c r="N10109" s="83">
        <f t="shared" si="1"/>
        <v>0.25</v>
      </c>
      <c r="O10109" s="83">
        <f t="shared" si="2"/>
        <v>0.25</v>
      </c>
      <c r="Q10109" s="83">
        <f t="shared" si="3"/>
        <v>1</v>
      </c>
      <c r="R10109" s="83">
        <f t="shared" si="4"/>
        <v>0.25</v>
      </c>
      <c r="S10109" s="83" t="b">
        <f t="shared" si="5"/>
        <v>0</v>
      </c>
      <c r="T10109" s="72"/>
      <c r="U10109" s="72"/>
      <c r="V10109" s="72"/>
      <c r="W10109" s="72"/>
      <c r="X10109" s="72"/>
      <c r="Y10109" s="72"/>
      <c r="Z10109" s="72"/>
      <c r="AA10109" s="72"/>
      <c r="AB10109" s="72"/>
      <c r="AC10109" s="72"/>
      <c r="AD10109" s="72"/>
      <c r="AE10109" s="72"/>
      <c r="AF10109" s="72"/>
      <c r="AG10109" s="72"/>
      <c r="AH10109" s="72"/>
      <c r="AI10109" s="72"/>
      <c r="AJ10109" s="72"/>
      <c r="AK10109" s="72"/>
    </row>
    <row r="10110" ht="14.25" customHeight="1">
      <c r="A10110" s="78">
        <v>10107.0</v>
      </c>
      <c r="C10110" s="78" t="str">
        <f>VLOOKUP(G10110,[1]Macrodata_CCF!$A$3:$D$55,4,FALSE)</f>
        <v>#ERROR!</v>
      </c>
      <c r="E10110" s="79" t="str">
        <f>VLOOKUP(G10110,[1]Macrodata_CCF!$A$3:$B$55,2,FALSE)</f>
        <v>#ERROR!</v>
      </c>
      <c r="F10110" s="78">
        <v>0.0</v>
      </c>
      <c r="G10110" s="80">
        <v>46.0</v>
      </c>
      <c r="H10110" s="81">
        <v>446550.0</v>
      </c>
      <c r="I10110" s="81">
        <v>710000.0</v>
      </c>
      <c r="J10110" s="81">
        <v>496605.0</v>
      </c>
      <c r="K10110" s="81">
        <v>710000.0</v>
      </c>
      <c r="L10110" s="82">
        <v>0.1899981021066616</v>
      </c>
      <c r="N10110" s="83">
        <f t="shared" si="1"/>
        <v>0.1899981021</v>
      </c>
      <c r="O10110" s="83">
        <f t="shared" si="2"/>
        <v>0.1899981021</v>
      </c>
      <c r="Q10110" s="83">
        <f t="shared" si="3"/>
        <v>0.371056338</v>
      </c>
      <c r="R10110" s="83">
        <f t="shared" si="4"/>
        <v>0.1899981021</v>
      </c>
      <c r="S10110" s="83" t="b">
        <f t="shared" si="5"/>
        <v>0</v>
      </c>
      <c r="T10110" s="72"/>
      <c r="U10110" s="72"/>
      <c r="V10110" s="72"/>
      <c r="W10110" s="72"/>
      <c r="X10110" s="72"/>
      <c r="Y10110" s="72"/>
      <c r="Z10110" s="72"/>
      <c r="AA10110" s="72"/>
      <c r="AB10110" s="72"/>
      <c r="AC10110" s="72"/>
      <c r="AD10110" s="72"/>
      <c r="AE10110" s="72"/>
      <c r="AF10110" s="72"/>
      <c r="AG10110" s="72"/>
      <c r="AH10110" s="72"/>
      <c r="AI10110" s="72"/>
      <c r="AJ10110" s="72"/>
      <c r="AK10110" s="72"/>
    </row>
    <row r="10111" ht="14.25" customHeight="1">
      <c r="A10111" s="78">
        <v>10108.0</v>
      </c>
      <c r="C10111" s="78" t="str">
        <f>VLOOKUP(G10111,[1]Macrodata_CCF!$A$3:$D$55,4,FALSE)</f>
        <v>#ERROR!</v>
      </c>
      <c r="E10111" s="79" t="str">
        <f>VLOOKUP(G10111,[1]Macrodata_CCF!$A$3:$B$55,2,FALSE)</f>
        <v>#ERROR!</v>
      </c>
      <c r="F10111" s="78">
        <v>0.0</v>
      </c>
      <c r="G10111" s="80">
        <v>20.0</v>
      </c>
      <c r="H10111" s="81">
        <v>34420.0</v>
      </c>
      <c r="I10111" s="81">
        <v>50000.0</v>
      </c>
      <c r="J10111" s="81">
        <v>37535.0</v>
      </c>
      <c r="K10111" s="81">
        <v>50000.0</v>
      </c>
      <c r="L10111" s="82">
        <v>0.1999358151476252</v>
      </c>
      <c r="N10111" s="83">
        <f t="shared" si="1"/>
        <v>0.1999358151</v>
      </c>
      <c r="O10111" s="83">
        <f t="shared" si="2"/>
        <v>0.1999358151</v>
      </c>
      <c r="Q10111" s="83">
        <f t="shared" si="3"/>
        <v>0.3116</v>
      </c>
      <c r="R10111" s="83">
        <f t="shared" si="4"/>
        <v>0.1999358151</v>
      </c>
      <c r="S10111" s="83" t="b">
        <f t="shared" si="5"/>
        <v>0</v>
      </c>
      <c r="T10111" s="72"/>
      <c r="U10111" s="72"/>
      <c r="V10111" s="72"/>
      <c r="W10111" s="72"/>
      <c r="X10111" s="72"/>
      <c r="Y10111" s="72"/>
      <c r="Z10111" s="72"/>
      <c r="AA10111" s="72"/>
      <c r="AB10111" s="72"/>
      <c r="AC10111" s="72"/>
      <c r="AD10111" s="72"/>
      <c r="AE10111" s="72"/>
      <c r="AF10111" s="72"/>
      <c r="AG10111" s="72"/>
      <c r="AH10111" s="72"/>
      <c r="AI10111" s="72"/>
      <c r="AJ10111" s="72"/>
      <c r="AK10111" s="72"/>
    </row>
    <row r="10112" ht="14.25" customHeight="1">
      <c r="A10112" s="78">
        <v>10109.0</v>
      </c>
      <c r="C10112" s="78" t="str">
        <f>VLOOKUP(G10112,[1]Macrodata_CCF!$A$3:$D$55,4,FALSE)</f>
        <v>#ERROR!</v>
      </c>
      <c r="E10112" s="79" t="str">
        <f>VLOOKUP(G10112,[1]Macrodata_CCF!$A$3:$B$55,2,FALSE)</f>
        <v>#ERROR!</v>
      </c>
      <c r="F10112" s="78">
        <v>0.0</v>
      </c>
      <c r="G10112" s="80">
        <v>52.0</v>
      </c>
      <c r="H10112" s="81">
        <v>670060.0</v>
      </c>
      <c r="I10112" s="81">
        <v>860000.0</v>
      </c>
      <c r="J10112" s="81">
        <v>1234180.0</v>
      </c>
      <c r="K10112" s="81">
        <v>1376000.0</v>
      </c>
      <c r="L10112" s="82">
        <v>2.969990523323155</v>
      </c>
      <c r="N10112" s="83">
        <f t="shared" si="1"/>
        <v>2.969990523</v>
      </c>
      <c r="O10112" s="83">
        <f t="shared" si="2"/>
        <v>1</v>
      </c>
      <c r="Q10112" s="83">
        <f t="shared" si="3"/>
        <v>0.2208604651</v>
      </c>
      <c r="R10112" s="83">
        <f t="shared" si="4"/>
        <v>2.969990523</v>
      </c>
      <c r="S10112" s="83" t="b">
        <f t="shared" si="5"/>
        <v>0</v>
      </c>
      <c r="T10112" s="72"/>
      <c r="U10112" s="72"/>
      <c r="V10112" s="72"/>
      <c r="W10112" s="72"/>
      <c r="X10112" s="72"/>
      <c r="Y10112" s="72"/>
      <c r="Z10112" s="72"/>
      <c r="AA10112" s="72"/>
      <c r="AB10112" s="72"/>
      <c r="AC10112" s="72"/>
      <c r="AD10112" s="72"/>
      <c r="AE10112" s="72"/>
      <c r="AF10112" s="72"/>
      <c r="AG10112" s="72"/>
      <c r="AH10112" s="72"/>
      <c r="AI10112" s="72"/>
      <c r="AJ10112" s="72"/>
      <c r="AK10112" s="72"/>
    </row>
    <row r="10113" ht="14.25" customHeight="1">
      <c r="A10113" s="78">
        <v>10110.0</v>
      </c>
      <c r="C10113" s="78" t="str">
        <f>VLOOKUP(G10113,[1]Macrodata_CCF!$A$3:$D$55,4,FALSE)</f>
        <v>#ERROR!</v>
      </c>
      <c r="E10113" s="79" t="str">
        <f>VLOOKUP(G10113,[1]Macrodata_CCF!$A$3:$B$55,2,FALSE)</f>
        <v>#ERROR!</v>
      </c>
      <c r="F10113" s="78">
        <v>0.0</v>
      </c>
      <c r="G10113" s="80">
        <v>19.0</v>
      </c>
      <c r="H10113" s="81">
        <v>631790.0</v>
      </c>
      <c r="I10113" s="81">
        <v>770000.0</v>
      </c>
      <c r="J10113" s="81">
        <v>602765.0</v>
      </c>
      <c r="K10113" s="81">
        <v>770000.0</v>
      </c>
      <c r="L10113" s="82">
        <v>-0.2100065118298242</v>
      </c>
      <c r="N10113" s="83">
        <f t="shared" si="1"/>
        <v>-0.2100065118</v>
      </c>
      <c r="O10113" s="83">
        <f t="shared" si="2"/>
        <v>0</v>
      </c>
      <c r="Q10113" s="83">
        <f t="shared" si="3"/>
        <v>0.1794935065</v>
      </c>
      <c r="R10113" s="83">
        <f t="shared" si="4"/>
        <v>-0.2100065118</v>
      </c>
      <c r="S10113" s="83" t="b">
        <f t="shared" si="5"/>
        <v>0</v>
      </c>
      <c r="T10113" s="72"/>
      <c r="U10113" s="72"/>
      <c r="V10113" s="72"/>
      <c r="W10113" s="72"/>
      <c r="X10113" s="72"/>
      <c r="Y10113" s="72"/>
      <c r="Z10113" s="72"/>
      <c r="AA10113" s="72"/>
      <c r="AB10113" s="72"/>
      <c r="AC10113" s="72"/>
      <c r="AD10113" s="72"/>
      <c r="AE10113" s="72"/>
      <c r="AF10113" s="72"/>
      <c r="AG10113" s="72"/>
      <c r="AH10113" s="72"/>
      <c r="AI10113" s="72"/>
      <c r="AJ10113" s="72"/>
      <c r="AK10113" s="72"/>
    </row>
    <row r="10114" ht="14.25" customHeight="1">
      <c r="A10114" s="78">
        <v>10111.0</v>
      </c>
      <c r="C10114" s="78" t="str">
        <f>VLOOKUP(G10114,[1]Macrodata_CCF!$A$3:$D$55,4,FALSE)</f>
        <v>#ERROR!</v>
      </c>
      <c r="E10114" s="79" t="str">
        <f>VLOOKUP(G10114,[1]Macrodata_CCF!$A$3:$B$55,2,FALSE)</f>
        <v>#ERROR!</v>
      </c>
      <c r="F10114" s="78">
        <v>0.0</v>
      </c>
      <c r="G10114" s="80">
        <v>38.0</v>
      </c>
      <c r="H10114" s="81">
        <v>28875.0</v>
      </c>
      <c r="I10114" s="81">
        <v>910000.0</v>
      </c>
      <c r="J10114" s="81">
        <v>64120.0</v>
      </c>
      <c r="K10114" s="81">
        <v>910000.0</v>
      </c>
      <c r="L10114" s="82">
        <v>0.04</v>
      </c>
      <c r="N10114" s="83">
        <f t="shared" si="1"/>
        <v>0.04</v>
      </c>
      <c r="O10114" s="83">
        <f t="shared" si="2"/>
        <v>0.04</v>
      </c>
      <c r="Q10114" s="83">
        <f t="shared" si="3"/>
        <v>0.9682692308</v>
      </c>
      <c r="R10114" s="83">
        <f t="shared" si="4"/>
        <v>0.04</v>
      </c>
      <c r="S10114" s="83" t="b">
        <f t="shared" si="5"/>
        <v>0</v>
      </c>
      <c r="T10114" s="72"/>
      <c r="U10114" s="72"/>
      <c r="V10114" s="72"/>
      <c r="W10114" s="72"/>
      <c r="X10114" s="72"/>
      <c r="Y10114" s="72"/>
      <c r="Z10114" s="72"/>
      <c r="AA10114" s="72"/>
      <c r="AB10114" s="72"/>
      <c r="AC10114" s="72"/>
      <c r="AD10114" s="72"/>
      <c r="AE10114" s="72"/>
      <c r="AF10114" s="72"/>
      <c r="AG10114" s="72"/>
      <c r="AH10114" s="72"/>
      <c r="AI10114" s="72"/>
      <c r="AJ10114" s="72"/>
      <c r="AK10114" s="72"/>
    </row>
    <row r="10115" ht="14.25" customHeight="1">
      <c r="A10115" s="78">
        <v>10112.0</v>
      </c>
      <c r="C10115" s="78" t="str">
        <f>VLOOKUP(G10115,[1]Macrodata_CCF!$A$3:$D$55,4,FALSE)</f>
        <v>#ERROR!</v>
      </c>
      <c r="E10115" s="79" t="str">
        <f>VLOOKUP(G10115,[1]Macrodata_CCF!$A$3:$B$55,2,FALSE)</f>
        <v>#ERROR!</v>
      </c>
      <c r="F10115" s="78">
        <v>0.0</v>
      </c>
      <c r="G10115" s="80">
        <v>15.0</v>
      </c>
      <c r="H10115" s="81">
        <v>0.0</v>
      </c>
      <c r="I10115" s="81">
        <v>400000.0</v>
      </c>
      <c r="J10115" s="81">
        <v>72000.0</v>
      </c>
      <c r="K10115" s="81">
        <v>400000.0</v>
      </c>
      <c r="L10115" s="82">
        <v>0.18</v>
      </c>
      <c r="N10115" s="83">
        <f t="shared" si="1"/>
        <v>0.18</v>
      </c>
      <c r="O10115" s="83">
        <f t="shared" si="2"/>
        <v>0.18</v>
      </c>
      <c r="Q10115" s="83">
        <f t="shared" si="3"/>
        <v>1</v>
      </c>
      <c r="R10115" s="83">
        <f t="shared" si="4"/>
        <v>0.18</v>
      </c>
      <c r="S10115" s="83" t="b">
        <f t="shared" si="5"/>
        <v>0</v>
      </c>
      <c r="T10115" s="72"/>
      <c r="U10115" s="72"/>
      <c r="V10115" s="72"/>
      <c r="W10115" s="72"/>
      <c r="X10115" s="72"/>
      <c r="Y10115" s="72"/>
      <c r="Z10115" s="72"/>
      <c r="AA10115" s="72"/>
      <c r="AB10115" s="72"/>
      <c r="AC10115" s="72"/>
      <c r="AD10115" s="72"/>
      <c r="AE10115" s="72"/>
      <c r="AF10115" s="72"/>
      <c r="AG10115" s="72"/>
      <c r="AH10115" s="72"/>
      <c r="AI10115" s="72"/>
      <c r="AJ10115" s="72"/>
      <c r="AK10115" s="72"/>
    </row>
    <row r="10116" ht="14.25" customHeight="1">
      <c r="A10116" s="78">
        <v>10113.0</v>
      </c>
      <c r="C10116" s="78" t="str">
        <f>VLOOKUP(G10116,[1]Macrodata_CCF!$A$3:$D$55,4,FALSE)</f>
        <v>#ERROR!</v>
      </c>
      <c r="E10116" s="79" t="str">
        <f>VLOOKUP(G10116,[1]Macrodata_CCF!$A$3:$B$55,2,FALSE)</f>
        <v>#ERROR!</v>
      </c>
      <c r="F10116" s="78">
        <v>0.0</v>
      </c>
      <c r="G10116" s="80">
        <v>52.0</v>
      </c>
      <c r="H10116" s="81">
        <v>563505.0</v>
      </c>
      <c r="I10116" s="81">
        <v>860000.0</v>
      </c>
      <c r="J10116" s="81">
        <v>605015.0</v>
      </c>
      <c r="K10116" s="81">
        <v>1204000.0</v>
      </c>
      <c r="L10116" s="82">
        <v>0.1400023609167102</v>
      </c>
      <c r="N10116" s="83">
        <f t="shared" si="1"/>
        <v>0.1400023609</v>
      </c>
      <c r="O10116" s="83">
        <f t="shared" si="2"/>
        <v>0.1400023609</v>
      </c>
      <c r="Q10116" s="83">
        <f t="shared" si="3"/>
        <v>0.3447616279</v>
      </c>
      <c r="R10116" s="83">
        <f t="shared" si="4"/>
        <v>0.1400023609</v>
      </c>
      <c r="S10116" s="83" t="b">
        <f t="shared" si="5"/>
        <v>0</v>
      </c>
      <c r="T10116" s="72"/>
      <c r="U10116" s="72"/>
      <c r="V10116" s="72"/>
      <c r="W10116" s="72"/>
      <c r="X10116" s="72"/>
      <c r="Y10116" s="72"/>
      <c r="Z10116" s="72"/>
      <c r="AA10116" s="72"/>
      <c r="AB10116" s="72"/>
      <c r="AC10116" s="72"/>
      <c r="AD10116" s="72"/>
      <c r="AE10116" s="72"/>
      <c r="AF10116" s="72"/>
      <c r="AG10116" s="72"/>
      <c r="AH10116" s="72"/>
      <c r="AI10116" s="72"/>
      <c r="AJ10116" s="72"/>
      <c r="AK10116" s="72"/>
    </row>
    <row r="10117" ht="14.25" customHeight="1">
      <c r="A10117" s="78">
        <v>10114.0</v>
      </c>
      <c r="C10117" s="78" t="str">
        <f>VLOOKUP(G10117,[1]Macrodata_CCF!$A$3:$D$55,4,FALSE)</f>
        <v>#ERROR!</v>
      </c>
      <c r="E10117" s="79" t="str">
        <f>VLOOKUP(G10117,[1]Macrodata_CCF!$A$3:$B$55,2,FALSE)</f>
        <v>#ERROR!</v>
      </c>
      <c r="F10117" s="78">
        <v>0.0</v>
      </c>
      <c r="G10117" s="80">
        <v>11.0</v>
      </c>
      <c r="H10117" s="81">
        <v>0.0</v>
      </c>
      <c r="I10117" s="81">
        <v>180000.0</v>
      </c>
      <c r="J10117" s="81">
        <v>36000.0</v>
      </c>
      <c r="K10117" s="81">
        <v>180000.0</v>
      </c>
      <c r="L10117" s="82">
        <v>0.2</v>
      </c>
      <c r="N10117" s="83">
        <f t="shared" si="1"/>
        <v>0.2</v>
      </c>
      <c r="O10117" s="83">
        <f t="shared" si="2"/>
        <v>0.2</v>
      </c>
      <c r="Q10117" s="83">
        <f t="shared" si="3"/>
        <v>1</v>
      </c>
      <c r="R10117" s="83">
        <f t="shared" si="4"/>
        <v>0.2</v>
      </c>
      <c r="S10117" s="83" t="b">
        <f t="shared" si="5"/>
        <v>0</v>
      </c>
      <c r="T10117" s="72"/>
      <c r="U10117" s="72"/>
      <c r="V10117" s="72"/>
      <c r="W10117" s="72"/>
      <c r="X10117" s="72"/>
      <c r="Y10117" s="72"/>
      <c r="Z10117" s="72"/>
      <c r="AA10117" s="72"/>
      <c r="AB10117" s="72"/>
      <c r="AC10117" s="72"/>
      <c r="AD10117" s="72"/>
      <c r="AE10117" s="72"/>
      <c r="AF10117" s="72"/>
      <c r="AG10117" s="72"/>
      <c r="AH10117" s="72"/>
      <c r="AI10117" s="72"/>
      <c r="AJ10117" s="72"/>
      <c r="AK10117" s="72"/>
    </row>
    <row r="10118" ht="14.25" customHeight="1">
      <c r="A10118" s="78">
        <v>10115.0</v>
      </c>
      <c r="C10118" s="78" t="str">
        <f>VLOOKUP(G10118,[1]Macrodata_CCF!$A$3:$D$55,4,FALSE)</f>
        <v>#ERROR!</v>
      </c>
      <c r="E10118" s="79" t="str">
        <f>VLOOKUP(G10118,[1]Macrodata_CCF!$A$3:$B$55,2,FALSE)</f>
        <v>#ERROR!</v>
      </c>
      <c r="F10118" s="78">
        <v>0.0</v>
      </c>
      <c r="G10118" s="80">
        <v>53.0</v>
      </c>
      <c r="H10118" s="81">
        <v>592980.0</v>
      </c>
      <c r="I10118" s="81">
        <v>680000.0</v>
      </c>
      <c r="J10118" s="81">
        <v>597330.0</v>
      </c>
      <c r="K10118" s="81">
        <v>884000.0</v>
      </c>
      <c r="L10118" s="82">
        <v>0.04998850838887612</v>
      </c>
      <c r="N10118" s="83">
        <f t="shared" si="1"/>
        <v>0.04998850839</v>
      </c>
      <c r="O10118" s="83">
        <f t="shared" si="2"/>
        <v>0.04998850839</v>
      </c>
      <c r="Q10118" s="83">
        <f t="shared" si="3"/>
        <v>0.1279705882</v>
      </c>
      <c r="R10118" s="83">
        <f t="shared" si="4"/>
        <v>0.04998850839</v>
      </c>
      <c r="S10118" s="83" t="b">
        <f t="shared" si="5"/>
        <v>0</v>
      </c>
      <c r="T10118" s="72"/>
      <c r="U10118" s="72"/>
      <c r="V10118" s="72"/>
      <c r="W10118" s="72"/>
      <c r="X10118" s="72"/>
      <c r="Y10118" s="72"/>
      <c r="Z10118" s="72"/>
      <c r="AA10118" s="72"/>
      <c r="AB10118" s="72"/>
      <c r="AC10118" s="72"/>
      <c r="AD10118" s="72"/>
      <c r="AE10118" s="72"/>
      <c r="AF10118" s="72"/>
      <c r="AG10118" s="72"/>
      <c r="AH10118" s="72"/>
      <c r="AI10118" s="72"/>
      <c r="AJ10118" s="72"/>
      <c r="AK10118" s="72"/>
    </row>
    <row r="10119" ht="14.25" customHeight="1">
      <c r="A10119" s="78">
        <v>10116.0</v>
      </c>
      <c r="C10119" s="78" t="str">
        <f>VLOOKUP(G10119,[1]Macrodata_CCF!$A$3:$D$55,4,FALSE)</f>
        <v>#ERROR!</v>
      </c>
      <c r="E10119" s="79" t="str">
        <f>VLOOKUP(G10119,[1]Macrodata_CCF!$A$3:$B$55,2,FALSE)</f>
        <v>#ERROR!</v>
      </c>
      <c r="F10119" s="78">
        <v>0.0</v>
      </c>
      <c r="G10119" s="80">
        <v>6.0</v>
      </c>
      <c r="H10119" s="81">
        <v>76165.0</v>
      </c>
      <c r="I10119" s="81">
        <v>490000.0</v>
      </c>
      <c r="J10119" s="81">
        <v>196175.0</v>
      </c>
      <c r="K10119" s="81">
        <v>490000.0</v>
      </c>
      <c r="L10119" s="82">
        <v>0.2899948046926915</v>
      </c>
      <c r="N10119" s="83">
        <f t="shared" si="1"/>
        <v>0.2899948047</v>
      </c>
      <c r="O10119" s="83">
        <f t="shared" si="2"/>
        <v>0.2899948047</v>
      </c>
      <c r="Q10119" s="83">
        <f t="shared" si="3"/>
        <v>0.8445612245</v>
      </c>
      <c r="R10119" s="83">
        <f t="shared" si="4"/>
        <v>0.2899948047</v>
      </c>
      <c r="S10119" s="83" t="b">
        <f t="shared" si="5"/>
        <v>0</v>
      </c>
      <c r="T10119" s="72"/>
      <c r="U10119" s="72"/>
      <c r="V10119" s="72"/>
      <c r="W10119" s="72"/>
      <c r="X10119" s="72"/>
      <c r="Y10119" s="72"/>
      <c r="Z10119" s="72"/>
      <c r="AA10119" s="72"/>
      <c r="AB10119" s="72"/>
      <c r="AC10119" s="72"/>
      <c r="AD10119" s="72"/>
      <c r="AE10119" s="72"/>
      <c r="AF10119" s="72"/>
      <c r="AG10119" s="72"/>
      <c r="AH10119" s="72"/>
      <c r="AI10119" s="72"/>
      <c r="AJ10119" s="72"/>
      <c r="AK10119" s="72"/>
    </row>
    <row r="10120" ht="14.25" customHeight="1">
      <c r="A10120" s="78">
        <v>10117.0</v>
      </c>
      <c r="C10120" s="78" t="str">
        <f>VLOOKUP(G10120,[1]Macrodata_CCF!$A$3:$D$55,4,FALSE)</f>
        <v>#ERROR!</v>
      </c>
      <c r="E10120" s="79" t="str">
        <f>VLOOKUP(G10120,[1]Macrodata_CCF!$A$3:$B$55,2,FALSE)</f>
        <v>#ERROR!</v>
      </c>
      <c r="F10120" s="78">
        <v>0.0</v>
      </c>
      <c r="G10120" s="80">
        <v>45.0</v>
      </c>
      <c r="H10120" s="81">
        <v>104255.0</v>
      </c>
      <c r="I10120" s="81">
        <v>190000.0</v>
      </c>
      <c r="J10120" s="81">
        <v>116260.0</v>
      </c>
      <c r="K10120" s="81">
        <v>190000.0</v>
      </c>
      <c r="L10120" s="82">
        <v>0.140008163741326</v>
      </c>
      <c r="N10120" s="83">
        <f t="shared" si="1"/>
        <v>0.1400081637</v>
      </c>
      <c r="O10120" s="83">
        <f t="shared" si="2"/>
        <v>0.1400081637</v>
      </c>
      <c r="Q10120" s="83">
        <f t="shared" si="3"/>
        <v>0.4512894737</v>
      </c>
      <c r="R10120" s="83">
        <f t="shared" si="4"/>
        <v>0.1400081637</v>
      </c>
      <c r="S10120" s="83" t="b">
        <f t="shared" si="5"/>
        <v>0</v>
      </c>
      <c r="T10120" s="72"/>
      <c r="U10120" s="72"/>
      <c r="V10120" s="72"/>
      <c r="W10120" s="72"/>
      <c r="X10120" s="72"/>
      <c r="Y10120" s="72"/>
      <c r="Z10120" s="72"/>
      <c r="AA10120" s="72"/>
      <c r="AB10120" s="72"/>
      <c r="AC10120" s="72"/>
      <c r="AD10120" s="72"/>
      <c r="AE10120" s="72"/>
      <c r="AF10120" s="72"/>
      <c r="AG10120" s="72"/>
      <c r="AH10120" s="72"/>
      <c r="AI10120" s="72"/>
      <c r="AJ10120" s="72"/>
      <c r="AK10120" s="72"/>
    </row>
    <row r="10121" ht="14.25" customHeight="1">
      <c r="A10121" s="78">
        <v>10118.0</v>
      </c>
      <c r="C10121" s="78" t="str">
        <f>VLOOKUP(G10121,[1]Macrodata_CCF!$A$3:$D$55,4,FALSE)</f>
        <v>#ERROR!</v>
      </c>
      <c r="E10121" s="79" t="str">
        <f>VLOOKUP(G10121,[1]Macrodata_CCF!$A$3:$B$55,2,FALSE)</f>
        <v>#ERROR!</v>
      </c>
      <c r="F10121" s="78">
        <v>0.0</v>
      </c>
      <c r="G10121" s="80">
        <v>3.0</v>
      </c>
      <c r="H10121" s="81">
        <v>232025.0</v>
      </c>
      <c r="I10121" s="81">
        <v>580000.0</v>
      </c>
      <c r="J10121" s="81">
        <v>305100.0</v>
      </c>
      <c r="K10121" s="81">
        <v>580000.0</v>
      </c>
      <c r="L10121" s="82">
        <v>0.2100007184424168</v>
      </c>
      <c r="N10121" s="83">
        <f t="shared" si="1"/>
        <v>0.2100007184</v>
      </c>
      <c r="O10121" s="83">
        <f t="shared" si="2"/>
        <v>0.2100007184</v>
      </c>
      <c r="Q10121" s="83">
        <f t="shared" si="3"/>
        <v>0.5999568966</v>
      </c>
      <c r="R10121" s="83">
        <f t="shared" si="4"/>
        <v>0.2100007184</v>
      </c>
      <c r="S10121" s="83" t="b">
        <f t="shared" si="5"/>
        <v>0</v>
      </c>
      <c r="T10121" s="72"/>
      <c r="U10121" s="72"/>
      <c r="V10121" s="72"/>
      <c r="W10121" s="72"/>
      <c r="X10121" s="72"/>
      <c r="Y10121" s="72"/>
      <c r="Z10121" s="72"/>
      <c r="AA10121" s="72"/>
      <c r="AB10121" s="72"/>
      <c r="AC10121" s="72"/>
      <c r="AD10121" s="72"/>
      <c r="AE10121" s="72"/>
      <c r="AF10121" s="72"/>
      <c r="AG10121" s="72"/>
      <c r="AH10121" s="72"/>
      <c r="AI10121" s="72"/>
      <c r="AJ10121" s="72"/>
      <c r="AK10121" s="72"/>
    </row>
    <row r="10122" ht="14.25" customHeight="1">
      <c r="A10122" s="78">
        <v>10119.0</v>
      </c>
      <c r="C10122" s="78" t="str">
        <f>VLOOKUP(G10122,[1]Macrodata_CCF!$A$3:$D$55,4,FALSE)</f>
        <v>#ERROR!</v>
      </c>
      <c r="E10122" s="79" t="str">
        <f>VLOOKUP(G10122,[1]Macrodata_CCF!$A$3:$B$55,2,FALSE)</f>
        <v>#ERROR!</v>
      </c>
      <c r="F10122" s="78">
        <v>0.0</v>
      </c>
      <c r="G10122" s="80">
        <v>24.0</v>
      </c>
      <c r="H10122" s="81">
        <v>25500.0</v>
      </c>
      <c r="I10122" s="81">
        <v>30000.0</v>
      </c>
      <c r="J10122" s="81">
        <v>26220.0</v>
      </c>
      <c r="K10122" s="81">
        <v>30000.0</v>
      </c>
      <c r="L10122" s="82">
        <v>0.16</v>
      </c>
      <c r="N10122" s="83">
        <f t="shared" si="1"/>
        <v>0.16</v>
      </c>
      <c r="O10122" s="83">
        <f t="shared" si="2"/>
        <v>0.16</v>
      </c>
      <c r="Q10122" s="83">
        <f t="shared" si="3"/>
        <v>0.15</v>
      </c>
      <c r="R10122" s="83">
        <f t="shared" si="4"/>
        <v>0.16</v>
      </c>
      <c r="S10122" s="83" t="b">
        <f t="shared" si="5"/>
        <v>0</v>
      </c>
      <c r="T10122" s="72"/>
      <c r="U10122" s="72"/>
      <c r="V10122" s="72"/>
      <c r="W10122" s="72"/>
      <c r="X10122" s="72"/>
      <c r="Y10122" s="72"/>
      <c r="Z10122" s="72"/>
      <c r="AA10122" s="72"/>
      <c r="AB10122" s="72"/>
      <c r="AC10122" s="72"/>
      <c r="AD10122" s="72"/>
      <c r="AE10122" s="72"/>
      <c r="AF10122" s="72"/>
      <c r="AG10122" s="72"/>
      <c r="AH10122" s="72"/>
      <c r="AI10122" s="72"/>
      <c r="AJ10122" s="72"/>
      <c r="AK10122" s="72"/>
    </row>
    <row r="10123" ht="14.25" customHeight="1">
      <c r="A10123" s="78">
        <v>10120.0</v>
      </c>
      <c r="C10123" s="78" t="str">
        <f>VLOOKUP(G10123,[1]Macrodata_CCF!$A$3:$D$55,4,FALSE)</f>
        <v>#ERROR!</v>
      </c>
      <c r="E10123" s="79" t="str">
        <f>VLOOKUP(G10123,[1]Macrodata_CCF!$A$3:$B$55,2,FALSE)</f>
        <v>#ERROR!</v>
      </c>
      <c r="F10123" s="78">
        <v>1.0</v>
      </c>
      <c r="G10123" s="80">
        <v>9.0</v>
      </c>
      <c r="H10123" s="81">
        <v>423500.0</v>
      </c>
      <c r="I10123" s="81">
        <v>470000.0</v>
      </c>
      <c r="J10123" s="81">
        <v>443030.0</v>
      </c>
      <c r="K10123" s="81">
        <v>470000.0</v>
      </c>
      <c r="L10123" s="82">
        <v>0.42</v>
      </c>
      <c r="N10123" s="83">
        <f t="shared" si="1"/>
        <v>0.42</v>
      </c>
      <c r="O10123" s="83">
        <f t="shared" si="2"/>
        <v>0.42</v>
      </c>
      <c r="Q10123" s="83">
        <f t="shared" si="3"/>
        <v>0.09893617021</v>
      </c>
      <c r="R10123" s="83">
        <f t="shared" si="4"/>
        <v>0.04155319149</v>
      </c>
      <c r="S10123" s="83" t="b">
        <f t="shared" si="5"/>
        <v>0</v>
      </c>
      <c r="T10123" s="72"/>
      <c r="U10123" s="72"/>
      <c r="V10123" s="72"/>
      <c r="W10123" s="72"/>
      <c r="X10123" s="72"/>
      <c r="Y10123" s="72"/>
      <c r="Z10123" s="72"/>
      <c r="AA10123" s="72"/>
      <c r="AB10123" s="72"/>
      <c r="AC10123" s="72"/>
      <c r="AD10123" s="72"/>
      <c r="AE10123" s="72"/>
      <c r="AF10123" s="72"/>
      <c r="AG10123" s="72"/>
      <c r="AH10123" s="72"/>
      <c r="AI10123" s="72"/>
      <c r="AJ10123" s="72"/>
      <c r="AK10123" s="72"/>
    </row>
    <row r="10124" ht="14.25" customHeight="1">
      <c r="A10124" s="78">
        <v>10121.0</v>
      </c>
      <c r="C10124" s="78" t="str">
        <f>VLOOKUP(G10124,[1]Macrodata_CCF!$A$3:$D$55,4,FALSE)</f>
        <v>#ERROR!</v>
      </c>
      <c r="E10124" s="79" t="str">
        <f>VLOOKUP(G10124,[1]Macrodata_CCF!$A$3:$B$55,2,FALSE)</f>
        <v>#ERROR!</v>
      </c>
      <c r="F10124" s="78">
        <v>0.0</v>
      </c>
      <c r="G10124" s="80">
        <v>23.0</v>
      </c>
      <c r="H10124" s="81">
        <v>60875.0</v>
      </c>
      <c r="I10124" s="81">
        <v>130000.0</v>
      </c>
      <c r="J10124" s="81">
        <v>71935.0</v>
      </c>
      <c r="K10124" s="81">
        <v>130000.0</v>
      </c>
      <c r="L10124" s="82">
        <v>0.16</v>
      </c>
      <c r="N10124" s="83">
        <f t="shared" si="1"/>
        <v>0.16</v>
      </c>
      <c r="O10124" s="83">
        <f t="shared" si="2"/>
        <v>0.16</v>
      </c>
      <c r="Q10124" s="83">
        <f t="shared" si="3"/>
        <v>0.5317307692</v>
      </c>
      <c r="R10124" s="83">
        <f t="shared" si="4"/>
        <v>0.16</v>
      </c>
      <c r="S10124" s="83" t="b">
        <f t="shared" si="5"/>
        <v>0</v>
      </c>
      <c r="T10124" s="72"/>
      <c r="U10124" s="72"/>
      <c r="V10124" s="72"/>
      <c r="W10124" s="72"/>
      <c r="X10124" s="72"/>
      <c r="Y10124" s="72"/>
      <c r="Z10124" s="72"/>
      <c r="AA10124" s="72"/>
      <c r="AB10124" s="72"/>
      <c r="AC10124" s="72"/>
      <c r="AD10124" s="72"/>
      <c r="AE10124" s="72"/>
      <c r="AF10124" s="72"/>
      <c r="AG10124" s="72"/>
      <c r="AH10124" s="72"/>
      <c r="AI10124" s="72"/>
      <c r="AJ10124" s="72"/>
      <c r="AK10124" s="72"/>
    </row>
    <row r="10125" ht="14.25" customHeight="1">
      <c r="A10125" s="78">
        <v>10122.0</v>
      </c>
      <c r="C10125" s="78" t="str">
        <f>VLOOKUP(G10125,[1]Macrodata_CCF!$A$3:$D$55,4,FALSE)</f>
        <v>#ERROR!</v>
      </c>
      <c r="E10125" s="79" t="str">
        <f>VLOOKUP(G10125,[1]Macrodata_CCF!$A$3:$B$55,2,FALSE)</f>
        <v>#ERROR!</v>
      </c>
      <c r="F10125" s="78">
        <v>0.0</v>
      </c>
      <c r="G10125" s="80">
        <v>33.0</v>
      </c>
      <c r="H10125" s="81">
        <v>0.0</v>
      </c>
      <c r="I10125" s="81">
        <v>690000.0</v>
      </c>
      <c r="J10125" s="81">
        <v>124200.0</v>
      </c>
      <c r="K10125" s="81">
        <v>690000.0</v>
      </c>
      <c r="L10125" s="82">
        <v>0.18</v>
      </c>
      <c r="N10125" s="83">
        <f t="shared" si="1"/>
        <v>0.18</v>
      </c>
      <c r="O10125" s="83">
        <f t="shared" si="2"/>
        <v>0.18</v>
      </c>
      <c r="Q10125" s="83">
        <f t="shared" si="3"/>
        <v>1</v>
      </c>
      <c r="R10125" s="83">
        <f t="shared" si="4"/>
        <v>0.18</v>
      </c>
      <c r="S10125" s="83" t="b">
        <f t="shared" si="5"/>
        <v>0</v>
      </c>
      <c r="T10125" s="72"/>
      <c r="U10125" s="72"/>
      <c r="V10125" s="72"/>
      <c r="W10125" s="72"/>
      <c r="X10125" s="72"/>
      <c r="Y10125" s="72"/>
      <c r="Z10125" s="72"/>
      <c r="AA10125" s="72"/>
      <c r="AB10125" s="72"/>
      <c r="AC10125" s="72"/>
      <c r="AD10125" s="72"/>
      <c r="AE10125" s="72"/>
      <c r="AF10125" s="72"/>
      <c r="AG10125" s="72"/>
      <c r="AH10125" s="72"/>
      <c r="AI10125" s="72"/>
      <c r="AJ10125" s="72"/>
      <c r="AK10125" s="72"/>
    </row>
    <row r="10126" ht="14.25" customHeight="1">
      <c r="A10126" s="78">
        <v>10123.0</v>
      </c>
      <c r="C10126" s="78" t="str">
        <f>VLOOKUP(G10126,[1]Macrodata_CCF!$A$3:$D$55,4,FALSE)</f>
        <v>#ERROR!</v>
      </c>
      <c r="E10126" s="79" t="str">
        <f>VLOOKUP(G10126,[1]Macrodata_CCF!$A$3:$B$55,2,FALSE)</f>
        <v>#ERROR!</v>
      </c>
      <c r="F10126" s="78">
        <v>0.0</v>
      </c>
      <c r="G10126" s="80">
        <v>34.0</v>
      </c>
      <c r="H10126" s="81">
        <v>329875.0</v>
      </c>
      <c r="I10126" s="81">
        <v>360000.0</v>
      </c>
      <c r="J10126" s="81">
        <v>330780.0</v>
      </c>
      <c r="K10126" s="81">
        <v>360000.0</v>
      </c>
      <c r="L10126" s="82">
        <v>0.03004149377593361</v>
      </c>
      <c r="N10126" s="83">
        <f t="shared" si="1"/>
        <v>0.03004149378</v>
      </c>
      <c r="O10126" s="83">
        <f t="shared" si="2"/>
        <v>0.03004149378</v>
      </c>
      <c r="Q10126" s="83">
        <f t="shared" si="3"/>
        <v>0.08368055556</v>
      </c>
      <c r="R10126" s="83">
        <f t="shared" si="4"/>
        <v>0.002513888889</v>
      </c>
      <c r="S10126" s="83" t="b">
        <f t="shared" si="5"/>
        <v>0</v>
      </c>
      <c r="T10126" s="72"/>
      <c r="U10126" s="72"/>
      <c r="V10126" s="72"/>
      <c r="W10126" s="72"/>
      <c r="X10126" s="72"/>
      <c r="Y10126" s="72"/>
      <c r="Z10126" s="72"/>
      <c r="AA10126" s="72"/>
      <c r="AB10126" s="72"/>
      <c r="AC10126" s="72"/>
      <c r="AD10126" s="72"/>
      <c r="AE10126" s="72"/>
      <c r="AF10126" s="72"/>
      <c r="AG10126" s="72"/>
      <c r="AH10126" s="72"/>
      <c r="AI10126" s="72"/>
      <c r="AJ10126" s="72"/>
      <c r="AK10126" s="72"/>
    </row>
    <row r="10127" ht="14.25" customHeight="1">
      <c r="A10127" s="78">
        <v>10124.0</v>
      </c>
      <c r="C10127" s="78" t="str">
        <f>VLOOKUP(G10127,[1]Macrodata_CCF!$A$3:$D$55,4,FALSE)</f>
        <v>#ERROR!</v>
      </c>
      <c r="E10127" s="79" t="str">
        <f>VLOOKUP(G10127,[1]Macrodata_CCF!$A$3:$B$55,2,FALSE)</f>
        <v>#ERROR!</v>
      </c>
      <c r="F10127" s="78">
        <v>0.0</v>
      </c>
      <c r="G10127" s="80">
        <v>10.0</v>
      </c>
      <c r="H10127" s="81">
        <v>311800.0</v>
      </c>
      <c r="I10127" s="81">
        <v>750000.0</v>
      </c>
      <c r="J10127" s="81">
        <v>421350.0</v>
      </c>
      <c r="K10127" s="81">
        <v>750000.0</v>
      </c>
      <c r="L10127" s="82">
        <v>0.25</v>
      </c>
      <c r="N10127" s="83">
        <f t="shared" si="1"/>
        <v>0.25</v>
      </c>
      <c r="O10127" s="83">
        <f t="shared" si="2"/>
        <v>0.25</v>
      </c>
      <c r="Q10127" s="83">
        <f t="shared" si="3"/>
        <v>0.5842666667</v>
      </c>
      <c r="R10127" s="83">
        <f t="shared" si="4"/>
        <v>0.25</v>
      </c>
      <c r="S10127" s="83" t="b">
        <f t="shared" si="5"/>
        <v>0</v>
      </c>
      <c r="T10127" s="72"/>
      <c r="U10127" s="72"/>
      <c r="V10127" s="72"/>
      <c r="W10127" s="72"/>
      <c r="X10127" s="72"/>
      <c r="Y10127" s="72"/>
      <c r="Z10127" s="72"/>
      <c r="AA10127" s="72"/>
      <c r="AB10127" s="72"/>
      <c r="AC10127" s="72"/>
      <c r="AD10127" s="72"/>
      <c r="AE10127" s="72"/>
      <c r="AF10127" s="72"/>
      <c r="AG10127" s="72"/>
      <c r="AH10127" s="72"/>
      <c r="AI10127" s="72"/>
      <c r="AJ10127" s="72"/>
      <c r="AK10127" s="72"/>
    </row>
    <row r="10128" ht="14.25" customHeight="1">
      <c r="A10128" s="78">
        <v>10125.0</v>
      </c>
      <c r="C10128" s="78" t="str">
        <f>VLOOKUP(G10128,[1]Macrodata_CCF!$A$3:$D$55,4,FALSE)</f>
        <v>#ERROR!</v>
      </c>
      <c r="E10128" s="79" t="str">
        <f>VLOOKUP(G10128,[1]Macrodata_CCF!$A$3:$B$55,2,FALSE)</f>
        <v>#ERROR!</v>
      </c>
      <c r="F10128" s="78">
        <v>0.0</v>
      </c>
      <c r="G10128" s="80">
        <v>40.0</v>
      </c>
      <c r="H10128" s="81">
        <v>675355.0</v>
      </c>
      <c r="I10128" s="81">
        <v>980000.0</v>
      </c>
      <c r="J10128" s="81">
        <v>693635.0</v>
      </c>
      <c r="K10128" s="81">
        <v>980000.0</v>
      </c>
      <c r="L10128" s="82">
        <v>0.06000426726189499</v>
      </c>
      <c r="N10128" s="83">
        <f t="shared" si="1"/>
        <v>0.06000426726</v>
      </c>
      <c r="O10128" s="83">
        <f t="shared" si="2"/>
        <v>0.06000426726</v>
      </c>
      <c r="Q10128" s="83">
        <f t="shared" si="3"/>
        <v>0.3108622449</v>
      </c>
      <c r="R10128" s="83">
        <f t="shared" si="4"/>
        <v>0.06000426726</v>
      </c>
      <c r="S10128" s="83" t="b">
        <f t="shared" si="5"/>
        <v>0</v>
      </c>
      <c r="T10128" s="72"/>
      <c r="U10128" s="72"/>
      <c r="V10128" s="72"/>
      <c r="W10128" s="72"/>
      <c r="X10128" s="72"/>
      <c r="Y10128" s="72"/>
      <c r="Z10128" s="72"/>
      <c r="AA10128" s="72"/>
      <c r="AB10128" s="72"/>
      <c r="AC10128" s="72"/>
      <c r="AD10128" s="72"/>
      <c r="AE10128" s="72"/>
      <c r="AF10128" s="72"/>
      <c r="AG10128" s="72"/>
      <c r="AH10128" s="72"/>
      <c r="AI10128" s="72"/>
      <c r="AJ10128" s="72"/>
      <c r="AK10128" s="72"/>
    </row>
    <row r="10129" ht="14.25" customHeight="1">
      <c r="A10129" s="78">
        <v>10126.0</v>
      </c>
      <c r="C10129" s="78" t="str">
        <f>VLOOKUP(G10129,[1]Macrodata_CCF!$A$3:$D$55,4,FALSE)</f>
        <v>#ERROR!</v>
      </c>
      <c r="E10129" s="79" t="str">
        <f>VLOOKUP(G10129,[1]Macrodata_CCF!$A$3:$B$55,2,FALSE)</f>
        <v>#ERROR!</v>
      </c>
      <c r="F10129" s="78">
        <v>0.0</v>
      </c>
      <c r="G10129" s="80">
        <v>15.0</v>
      </c>
      <c r="H10129" s="81">
        <v>557020.0</v>
      </c>
      <c r="I10129" s="81">
        <v>770000.0</v>
      </c>
      <c r="J10129" s="81">
        <v>595355.0</v>
      </c>
      <c r="K10129" s="81">
        <v>770000.0</v>
      </c>
      <c r="L10129" s="82">
        <v>0.1799934266128275</v>
      </c>
      <c r="N10129" s="83">
        <f t="shared" si="1"/>
        <v>0.1799934266</v>
      </c>
      <c r="O10129" s="83">
        <f t="shared" si="2"/>
        <v>0.1799934266</v>
      </c>
      <c r="Q10129" s="83">
        <f t="shared" si="3"/>
        <v>0.2765974026</v>
      </c>
      <c r="R10129" s="83">
        <f t="shared" si="4"/>
        <v>0.1799934266</v>
      </c>
      <c r="S10129" s="83" t="b">
        <f t="shared" si="5"/>
        <v>0</v>
      </c>
      <c r="T10129" s="72"/>
      <c r="U10129" s="72"/>
      <c r="V10129" s="72"/>
      <c r="W10129" s="72"/>
      <c r="X10129" s="72"/>
      <c r="Y10129" s="72"/>
      <c r="Z10129" s="72"/>
      <c r="AA10129" s="72"/>
      <c r="AB10129" s="72"/>
      <c r="AC10129" s="72"/>
      <c r="AD10129" s="72"/>
      <c r="AE10129" s="72"/>
      <c r="AF10129" s="72"/>
      <c r="AG10129" s="72"/>
      <c r="AH10129" s="72"/>
      <c r="AI10129" s="72"/>
      <c r="AJ10129" s="72"/>
      <c r="AK10129" s="72"/>
    </row>
    <row r="10130" ht="14.25" customHeight="1">
      <c r="A10130" s="78">
        <v>10127.0</v>
      </c>
      <c r="C10130" s="78" t="str">
        <f>VLOOKUP(G10130,[1]Macrodata_CCF!$A$3:$D$55,4,FALSE)</f>
        <v>#ERROR!</v>
      </c>
      <c r="E10130" s="79" t="str">
        <f>VLOOKUP(G10130,[1]Macrodata_CCF!$A$3:$B$55,2,FALSE)</f>
        <v>#ERROR!</v>
      </c>
      <c r="F10130" s="78">
        <v>0.0</v>
      </c>
      <c r="G10130" s="80">
        <v>27.0</v>
      </c>
      <c r="H10130" s="81">
        <v>457515.0</v>
      </c>
      <c r="I10130" s="81">
        <v>680000.0</v>
      </c>
      <c r="J10130" s="81">
        <v>693600.0</v>
      </c>
      <c r="K10130" s="81">
        <v>680000.0</v>
      </c>
      <c r="L10130" s="82">
        <v>1.061127716475268</v>
      </c>
      <c r="N10130" s="83">
        <f t="shared" si="1"/>
        <v>1.061127716</v>
      </c>
      <c r="O10130" s="83">
        <f t="shared" si="2"/>
        <v>1</v>
      </c>
      <c r="Q10130" s="83">
        <f t="shared" si="3"/>
        <v>0.3271838235</v>
      </c>
      <c r="R10130" s="83">
        <f t="shared" si="4"/>
        <v>1.061127716</v>
      </c>
      <c r="S10130" s="83" t="b">
        <f t="shared" si="5"/>
        <v>0</v>
      </c>
      <c r="T10130" s="72"/>
      <c r="U10130" s="72"/>
      <c r="V10130" s="72"/>
      <c r="W10130" s="72"/>
      <c r="X10130" s="72"/>
      <c r="Y10130" s="72"/>
      <c r="Z10130" s="72"/>
      <c r="AA10130" s="72"/>
      <c r="AB10130" s="72"/>
      <c r="AC10130" s="72"/>
      <c r="AD10130" s="72"/>
      <c r="AE10130" s="72"/>
      <c r="AF10130" s="72"/>
      <c r="AG10130" s="72"/>
      <c r="AH10130" s="72"/>
      <c r="AI10130" s="72"/>
      <c r="AJ10130" s="72"/>
      <c r="AK10130" s="72"/>
    </row>
    <row r="10131" ht="14.25" customHeight="1">
      <c r="A10131" s="78">
        <v>10128.0</v>
      </c>
      <c r="C10131" s="78" t="str">
        <f>VLOOKUP(G10131,[1]Macrodata_CCF!$A$3:$D$55,4,FALSE)</f>
        <v>#ERROR!</v>
      </c>
      <c r="E10131" s="79" t="str">
        <f>VLOOKUP(G10131,[1]Macrodata_CCF!$A$3:$B$55,2,FALSE)</f>
        <v>#ERROR!</v>
      </c>
      <c r="F10131" s="78">
        <v>0.0</v>
      </c>
      <c r="G10131" s="80">
        <v>32.0</v>
      </c>
      <c r="H10131" s="81">
        <v>0.0</v>
      </c>
      <c r="I10131" s="81">
        <v>820000.0</v>
      </c>
      <c r="J10131" s="81">
        <v>123000.0</v>
      </c>
      <c r="K10131" s="81">
        <v>820000.0</v>
      </c>
      <c r="L10131" s="82">
        <v>0.15</v>
      </c>
      <c r="N10131" s="83">
        <f t="shared" si="1"/>
        <v>0.15</v>
      </c>
      <c r="O10131" s="83">
        <f t="shared" si="2"/>
        <v>0.15</v>
      </c>
      <c r="Q10131" s="83">
        <f t="shared" si="3"/>
        <v>1</v>
      </c>
      <c r="R10131" s="83">
        <f t="shared" si="4"/>
        <v>0.15</v>
      </c>
      <c r="S10131" s="83" t="b">
        <f t="shared" si="5"/>
        <v>0</v>
      </c>
      <c r="T10131" s="72"/>
      <c r="U10131" s="72"/>
      <c r="V10131" s="72"/>
      <c r="W10131" s="72"/>
      <c r="X10131" s="72"/>
      <c r="Y10131" s="72"/>
      <c r="Z10131" s="72"/>
      <c r="AA10131" s="72"/>
      <c r="AB10131" s="72"/>
      <c r="AC10131" s="72"/>
      <c r="AD10131" s="72"/>
      <c r="AE10131" s="72"/>
      <c r="AF10131" s="72"/>
      <c r="AG10131" s="72"/>
      <c r="AH10131" s="72"/>
      <c r="AI10131" s="72"/>
      <c r="AJ10131" s="72"/>
      <c r="AK10131" s="72"/>
    </row>
    <row r="10132" ht="14.25" customHeight="1">
      <c r="A10132" s="78">
        <v>10129.0</v>
      </c>
      <c r="C10132" s="78" t="str">
        <f>VLOOKUP(G10132,[1]Macrodata_CCF!$A$3:$D$55,4,FALSE)</f>
        <v>#ERROR!</v>
      </c>
      <c r="E10132" s="79" t="str">
        <f>VLOOKUP(G10132,[1]Macrodata_CCF!$A$3:$B$55,2,FALSE)</f>
        <v>#ERROR!</v>
      </c>
      <c r="F10132" s="78">
        <v>0.0</v>
      </c>
      <c r="G10132" s="80">
        <v>49.0</v>
      </c>
      <c r="H10132" s="81">
        <v>201165.0</v>
      </c>
      <c r="I10132" s="81">
        <v>530000.0</v>
      </c>
      <c r="J10132" s="81">
        <v>211030.0</v>
      </c>
      <c r="K10132" s="81">
        <v>1007000.0</v>
      </c>
      <c r="L10132" s="82">
        <v>0.02999984794805906</v>
      </c>
      <c r="N10132" s="83">
        <f t="shared" si="1"/>
        <v>0.02999984795</v>
      </c>
      <c r="O10132" s="83">
        <f t="shared" si="2"/>
        <v>0.02999984795</v>
      </c>
      <c r="Q10132" s="83">
        <f t="shared" si="3"/>
        <v>0.6204433962</v>
      </c>
      <c r="R10132" s="83">
        <f t="shared" si="4"/>
        <v>0.02999984795</v>
      </c>
      <c r="S10132" s="83" t="b">
        <f t="shared" si="5"/>
        <v>0</v>
      </c>
      <c r="T10132" s="72"/>
      <c r="U10132" s="72"/>
      <c r="V10132" s="72"/>
      <c r="W10132" s="72"/>
      <c r="X10132" s="72"/>
      <c r="Y10132" s="72"/>
      <c r="Z10132" s="72"/>
      <c r="AA10132" s="72"/>
      <c r="AB10132" s="72"/>
      <c r="AC10132" s="72"/>
      <c r="AD10132" s="72"/>
      <c r="AE10132" s="72"/>
      <c r="AF10132" s="72"/>
      <c r="AG10132" s="72"/>
      <c r="AH10132" s="72"/>
      <c r="AI10132" s="72"/>
      <c r="AJ10132" s="72"/>
      <c r="AK10132" s="72"/>
    </row>
    <row r="10133" ht="14.25" customHeight="1">
      <c r="A10133" s="78">
        <v>10130.0</v>
      </c>
      <c r="C10133" s="78" t="str">
        <f>VLOOKUP(G10133,[1]Macrodata_CCF!$A$3:$D$55,4,FALSE)</f>
        <v>#ERROR!</v>
      </c>
      <c r="E10133" s="79" t="str">
        <f>VLOOKUP(G10133,[1]Macrodata_CCF!$A$3:$B$55,2,FALSE)</f>
        <v>#ERROR!</v>
      </c>
      <c r="F10133" s="78">
        <v>0.0</v>
      </c>
      <c r="G10133" s="80">
        <v>19.0</v>
      </c>
      <c r="H10133" s="81">
        <v>860405.0</v>
      </c>
      <c r="I10133" s="81">
        <v>900000.0</v>
      </c>
      <c r="J10133" s="81">
        <v>867930.0</v>
      </c>
      <c r="K10133" s="81">
        <v>1530000.0</v>
      </c>
      <c r="L10133" s="82">
        <v>0.1900492486425054</v>
      </c>
      <c r="N10133" s="83">
        <f t="shared" si="1"/>
        <v>0.1900492486</v>
      </c>
      <c r="O10133" s="83">
        <f t="shared" si="2"/>
        <v>0.1900492486</v>
      </c>
      <c r="Q10133" s="83">
        <f t="shared" si="3"/>
        <v>0.04399444444</v>
      </c>
      <c r="R10133" s="83">
        <f t="shared" si="4"/>
        <v>0.008361111111</v>
      </c>
      <c r="S10133" s="83" t="b">
        <f t="shared" si="5"/>
        <v>0</v>
      </c>
      <c r="T10133" s="72"/>
      <c r="U10133" s="72"/>
      <c r="V10133" s="72"/>
      <c r="W10133" s="72"/>
      <c r="X10133" s="72"/>
      <c r="Y10133" s="72"/>
      <c r="Z10133" s="72"/>
      <c r="AA10133" s="72"/>
      <c r="AB10133" s="72"/>
      <c r="AC10133" s="72"/>
      <c r="AD10133" s="72"/>
      <c r="AE10133" s="72"/>
      <c r="AF10133" s="72"/>
      <c r="AG10133" s="72"/>
      <c r="AH10133" s="72"/>
      <c r="AI10133" s="72"/>
      <c r="AJ10133" s="72"/>
      <c r="AK10133" s="72"/>
    </row>
    <row r="10134" ht="14.25" customHeight="1">
      <c r="A10134" s="78">
        <v>10131.0</v>
      </c>
      <c r="C10134" s="78" t="str">
        <f>VLOOKUP(G10134,[1]Macrodata_CCF!$A$3:$D$55,4,FALSE)</f>
        <v>#ERROR!</v>
      </c>
      <c r="E10134" s="79" t="str">
        <f>VLOOKUP(G10134,[1]Macrodata_CCF!$A$3:$B$55,2,FALSE)</f>
        <v>#ERROR!</v>
      </c>
      <c r="F10134" s="78">
        <v>0.0</v>
      </c>
      <c r="G10134" s="80">
        <v>23.0</v>
      </c>
      <c r="H10134" s="81">
        <v>0.0</v>
      </c>
      <c r="I10134" s="81">
        <v>890000.0</v>
      </c>
      <c r="J10134" s="81">
        <v>133500.0</v>
      </c>
      <c r="K10134" s="81">
        <v>890000.0</v>
      </c>
      <c r="L10134" s="82">
        <v>0.15</v>
      </c>
      <c r="N10134" s="83">
        <f t="shared" si="1"/>
        <v>0.15</v>
      </c>
      <c r="O10134" s="83">
        <f t="shared" si="2"/>
        <v>0.15</v>
      </c>
      <c r="Q10134" s="83">
        <f t="shared" si="3"/>
        <v>1</v>
      </c>
      <c r="R10134" s="83">
        <f t="shared" si="4"/>
        <v>0.15</v>
      </c>
      <c r="S10134" s="83" t="b">
        <f t="shared" si="5"/>
        <v>0</v>
      </c>
      <c r="T10134" s="72"/>
      <c r="U10134" s="72"/>
      <c r="V10134" s="72"/>
      <c r="W10134" s="72"/>
      <c r="X10134" s="72"/>
      <c r="Y10134" s="72"/>
      <c r="Z10134" s="72"/>
      <c r="AA10134" s="72"/>
      <c r="AB10134" s="72"/>
      <c r="AC10134" s="72"/>
      <c r="AD10134" s="72"/>
      <c r="AE10134" s="72"/>
      <c r="AF10134" s="72"/>
      <c r="AG10134" s="72"/>
      <c r="AH10134" s="72"/>
      <c r="AI10134" s="72"/>
      <c r="AJ10134" s="72"/>
      <c r="AK10134" s="72"/>
    </row>
    <row r="10135" ht="14.25" customHeight="1">
      <c r="A10135" s="78">
        <v>10132.0</v>
      </c>
      <c r="C10135" s="78" t="str">
        <f>VLOOKUP(G10135,[1]Macrodata_CCF!$A$3:$D$55,4,FALSE)</f>
        <v>#ERROR!</v>
      </c>
      <c r="E10135" s="79" t="str">
        <f>VLOOKUP(G10135,[1]Macrodata_CCF!$A$3:$B$55,2,FALSE)</f>
        <v>#ERROR!</v>
      </c>
      <c r="F10135" s="78">
        <v>0.0</v>
      </c>
      <c r="G10135" s="80">
        <v>23.0</v>
      </c>
      <c r="H10135" s="81">
        <v>674390.0</v>
      </c>
      <c r="I10135" s="81">
        <v>760000.0</v>
      </c>
      <c r="J10135" s="81">
        <v>691510.0</v>
      </c>
      <c r="K10135" s="81">
        <v>760000.0</v>
      </c>
      <c r="L10135" s="82">
        <v>0.1999766382431959</v>
      </c>
      <c r="N10135" s="83">
        <f t="shared" si="1"/>
        <v>0.1999766382</v>
      </c>
      <c r="O10135" s="83">
        <f t="shared" si="2"/>
        <v>0.1999766382</v>
      </c>
      <c r="Q10135" s="83">
        <f t="shared" si="3"/>
        <v>0.1126447368</v>
      </c>
      <c r="R10135" s="83">
        <f t="shared" si="4"/>
        <v>0.1999766382</v>
      </c>
      <c r="S10135" s="83" t="b">
        <f t="shared" si="5"/>
        <v>0</v>
      </c>
      <c r="T10135" s="72"/>
      <c r="U10135" s="72"/>
      <c r="V10135" s="72"/>
      <c r="W10135" s="72"/>
      <c r="X10135" s="72"/>
      <c r="Y10135" s="72"/>
      <c r="Z10135" s="72"/>
      <c r="AA10135" s="72"/>
      <c r="AB10135" s="72"/>
      <c r="AC10135" s="72"/>
      <c r="AD10135" s="72"/>
      <c r="AE10135" s="72"/>
      <c r="AF10135" s="72"/>
      <c r="AG10135" s="72"/>
      <c r="AH10135" s="72"/>
      <c r="AI10135" s="72"/>
      <c r="AJ10135" s="72"/>
      <c r="AK10135" s="72"/>
    </row>
    <row r="10136" ht="14.25" customHeight="1">
      <c r="A10136" s="78">
        <v>10133.0</v>
      </c>
      <c r="C10136" s="78" t="str">
        <f>VLOOKUP(G10136,[1]Macrodata_CCF!$A$3:$D$55,4,FALSE)</f>
        <v>#ERROR!</v>
      </c>
      <c r="E10136" s="79" t="str">
        <f>VLOOKUP(G10136,[1]Macrodata_CCF!$A$3:$B$55,2,FALSE)</f>
        <v>#ERROR!</v>
      </c>
      <c r="F10136" s="78">
        <v>0.0</v>
      </c>
      <c r="G10136" s="80">
        <v>52.0</v>
      </c>
      <c r="H10136" s="81">
        <v>127110.0</v>
      </c>
      <c r="I10136" s="81">
        <v>580000.0</v>
      </c>
      <c r="J10136" s="81">
        <v>190515.0</v>
      </c>
      <c r="K10136" s="81">
        <v>580000.0</v>
      </c>
      <c r="L10136" s="82">
        <v>0.1400008832166751</v>
      </c>
      <c r="N10136" s="83">
        <f t="shared" si="1"/>
        <v>0.1400008832</v>
      </c>
      <c r="O10136" s="83">
        <f t="shared" si="2"/>
        <v>0.1400008832</v>
      </c>
      <c r="Q10136" s="83">
        <f t="shared" si="3"/>
        <v>0.7808448276</v>
      </c>
      <c r="R10136" s="83">
        <f t="shared" si="4"/>
        <v>0.1400008832</v>
      </c>
      <c r="S10136" s="83" t="b">
        <f t="shared" si="5"/>
        <v>0</v>
      </c>
      <c r="T10136" s="72"/>
      <c r="U10136" s="72"/>
      <c r="V10136" s="72"/>
      <c r="W10136" s="72"/>
      <c r="X10136" s="72"/>
      <c r="Y10136" s="72"/>
      <c r="Z10136" s="72"/>
      <c r="AA10136" s="72"/>
      <c r="AB10136" s="72"/>
      <c r="AC10136" s="72"/>
      <c r="AD10136" s="72"/>
      <c r="AE10136" s="72"/>
      <c r="AF10136" s="72"/>
      <c r="AG10136" s="72"/>
      <c r="AH10136" s="72"/>
      <c r="AI10136" s="72"/>
      <c r="AJ10136" s="72"/>
      <c r="AK10136" s="72"/>
    </row>
    <row r="10137" ht="14.25" customHeight="1">
      <c r="A10137" s="78">
        <v>10134.0</v>
      </c>
      <c r="C10137" s="78" t="str">
        <f>VLOOKUP(G10137,[1]Macrodata_CCF!$A$3:$D$55,4,FALSE)</f>
        <v>#ERROR!</v>
      </c>
      <c r="E10137" s="79" t="str">
        <f>VLOOKUP(G10137,[1]Macrodata_CCF!$A$3:$B$55,2,FALSE)</f>
        <v>#ERROR!</v>
      </c>
      <c r="F10137" s="78">
        <v>0.0</v>
      </c>
      <c r="G10137" s="80">
        <v>15.0</v>
      </c>
      <c r="H10137" s="81">
        <v>79235.0</v>
      </c>
      <c r="I10137" s="81">
        <v>80000.0</v>
      </c>
      <c r="J10137" s="81">
        <v>79090.0</v>
      </c>
      <c r="K10137" s="81">
        <v>80000.0</v>
      </c>
      <c r="L10137" s="82">
        <v>-0.1895424836601307</v>
      </c>
      <c r="N10137" s="83">
        <f t="shared" si="1"/>
        <v>-0.1895424837</v>
      </c>
      <c r="O10137" s="83">
        <f t="shared" si="2"/>
        <v>0</v>
      </c>
      <c r="Q10137" s="83">
        <f t="shared" si="3"/>
        <v>0.0095625</v>
      </c>
      <c r="R10137" s="83">
        <f t="shared" si="4"/>
        <v>-0.0018125</v>
      </c>
      <c r="S10137" s="83" t="b">
        <f t="shared" si="5"/>
        <v>0</v>
      </c>
      <c r="T10137" s="72"/>
      <c r="U10137" s="72"/>
      <c r="V10137" s="72"/>
      <c r="W10137" s="72"/>
      <c r="X10137" s="72"/>
      <c r="Y10137" s="72"/>
      <c r="Z10137" s="72"/>
      <c r="AA10137" s="72"/>
      <c r="AB10137" s="72"/>
      <c r="AC10137" s="72"/>
      <c r="AD10137" s="72"/>
      <c r="AE10137" s="72"/>
      <c r="AF10137" s="72"/>
      <c r="AG10137" s="72"/>
      <c r="AH10137" s="72"/>
      <c r="AI10137" s="72"/>
      <c r="AJ10137" s="72"/>
      <c r="AK10137" s="72"/>
    </row>
    <row r="10138" ht="14.25" customHeight="1">
      <c r="A10138" s="78">
        <v>10135.0</v>
      </c>
      <c r="C10138" s="78" t="str">
        <f>VLOOKUP(G10138,[1]Macrodata_CCF!$A$3:$D$55,4,FALSE)</f>
        <v>#ERROR!</v>
      </c>
      <c r="E10138" s="79" t="str">
        <f>VLOOKUP(G10138,[1]Macrodata_CCF!$A$3:$B$55,2,FALSE)</f>
        <v>#ERROR!</v>
      </c>
      <c r="F10138" s="78">
        <v>1.0</v>
      </c>
      <c r="G10138" s="80">
        <v>40.0</v>
      </c>
      <c r="H10138" s="81">
        <v>4880.0</v>
      </c>
      <c r="I10138" s="81">
        <v>170000.0</v>
      </c>
      <c r="J10138" s="81">
        <v>70930.0</v>
      </c>
      <c r="K10138" s="81">
        <v>340000.0</v>
      </c>
      <c r="L10138" s="82">
        <v>0.4000121124031008</v>
      </c>
      <c r="N10138" s="83">
        <f t="shared" si="1"/>
        <v>0.4000121124</v>
      </c>
      <c r="O10138" s="83">
        <f t="shared" si="2"/>
        <v>0.4000121124</v>
      </c>
      <c r="Q10138" s="83">
        <f t="shared" si="3"/>
        <v>0.9712941176</v>
      </c>
      <c r="R10138" s="83">
        <f t="shared" si="4"/>
        <v>0.4000121124</v>
      </c>
      <c r="S10138" s="83" t="b">
        <f t="shared" si="5"/>
        <v>0</v>
      </c>
      <c r="T10138" s="72"/>
      <c r="U10138" s="72"/>
      <c r="V10138" s="72"/>
      <c r="W10138" s="72"/>
      <c r="X10138" s="72"/>
      <c r="Y10138" s="72"/>
      <c r="Z10138" s="72"/>
      <c r="AA10138" s="72"/>
      <c r="AB10138" s="72"/>
      <c r="AC10138" s="72"/>
      <c r="AD10138" s="72"/>
      <c r="AE10138" s="72"/>
      <c r="AF10138" s="72"/>
      <c r="AG10138" s="72"/>
      <c r="AH10138" s="72"/>
      <c r="AI10138" s="72"/>
      <c r="AJ10138" s="72"/>
      <c r="AK10138" s="72"/>
    </row>
    <row r="10139" ht="14.25" customHeight="1">
      <c r="A10139" s="78">
        <v>10136.0</v>
      </c>
      <c r="C10139" s="78" t="str">
        <f>VLOOKUP(G10139,[1]Macrodata_CCF!$A$3:$D$55,4,FALSE)</f>
        <v>#ERROR!</v>
      </c>
      <c r="E10139" s="79" t="str">
        <f>VLOOKUP(G10139,[1]Macrodata_CCF!$A$3:$B$55,2,FALSE)</f>
        <v>#ERROR!</v>
      </c>
      <c r="F10139" s="78">
        <v>0.0</v>
      </c>
      <c r="G10139" s="80">
        <v>11.0</v>
      </c>
      <c r="H10139" s="81">
        <v>155020.0</v>
      </c>
      <c r="I10139" s="81">
        <v>740000.0</v>
      </c>
      <c r="J10139" s="81">
        <v>260315.0</v>
      </c>
      <c r="K10139" s="81">
        <v>740000.0</v>
      </c>
      <c r="L10139" s="82">
        <v>0.1799976067557865</v>
      </c>
      <c r="N10139" s="83">
        <f t="shared" si="1"/>
        <v>0.1799976068</v>
      </c>
      <c r="O10139" s="83">
        <f t="shared" si="2"/>
        <v>0.1799976068</v>
      </c>
      <c r="Q10139" s="83">
        <f t="shared" si="3"/>
        <v>0.7905135135</v>
      </c>
      <c r="R10139" s="83">
        <f t="shared" si="4"/>
        <v>0.1799976068</v>
      </c>
      <c r="S10139" s="83" t="b">
        <f t="shared" si="5"/>
        <v>0</v>
      </c>
      <c r="T10139" s="72"/>
      <c r="U10139" s="72"/>
      <c r="V10139" s="72"/>
      <c r="W10139" s="72"/>
      <c r="X10139" s="72"/>
      <c r="Y10139" s="72"/>
      <c r="Z10139" s="72"/>
      <c r="AA10139" s="72"/>
      <c r="AB10139" s="72"/>
      <c r="AC10139" s="72"/>
      <c r="AD10139" s="72"/>
      <c r="AE10139" s="72"/>
      <c r="AF10139" s="72"/>
      <c r="AG10139" s="72"/>
      <c r="AH10139" s="72"/>
      <c r="AI10139" s="72"/>
      <c r="AJ10139" s="72"/>
      <c r="AK10139" s="72"/>
    </row>
    <row r="10140" ht="14.25" customHeight="1">
      <c r="A10140" s="78">
        <v>10137.0</v>
      </c>
      <c r="C10140" s="78" t="str">
        <f>VLOOKUP(G10140,[1]Macrodata_CCF!$A$3:$D$55,4,FALSE)</f>
        <v>#ERROR!</v>
      </c>
      <c r="E10140" s="79" t="str">
        <f>VLOOKUP(G10140,[1]Macrodata_CCF!$A$3:$B$55,2,FALSE)</f>
        <v>#ERROR!</v>
      </c>
      <c r="F10140" s="78">
        <v>0.0</v>
      </c>
      <c r="G10140" s="80">
        <v>9.0</v>
      </c>
      <c r="H10140" s="81">
        <v>136810.0</v>
      </c>
      <c r="I10140" s="81">
        <v>200000.0</v>
      </c>
      <c r="J10140" s="81">
        <v>204000.0</v>
      </c>
      <c r="K10140" s="81">
        <v>200000.0</v>
      </c>
      <c r="L10140" s="82">
        <v>1.063301155246083</v>
      </c>
      <c r="N10140" s="83">
        <f t="shared" si="1"/>
        <v>1.063301155</v>
      </c>
      <c r="O10140" s="83">
        <f t="shared" si="2"/>
        <v>1</v>
      </c>
      <c r="Q10140" s="83">
        <f t="shared" si="3"/>
        <v>0.31595</v>
      </c>
      <c r="R10140" s="83">
        <f t="shared" si="4"/>
        <v>1.063301155</v>
      </c>
      <c r="S10140" s="83" t="b">
        <f t="shared" si="5"/>
        <v>0</v>
      </c>
      <c r="T10140" s="72"/>
      <c r="U10140" s="72"/>
      <c r="V10140" s="72"/>
      <c r="W10140" s="72"/>
      <c r="X10140" s="72"/>
      <c r="Y10140" s="72"/>
      <c r="Z10140" s="72"/>
      <c r="AA10140" s="72"/>
      <c r="AB10140" s="72"/>
      <c r="AC10140" s="72"/>
      <c r="AD10140" s="72"/>
      <c r="AE10140" s="72"/>
      <c r="AF10140" s="72"/>
      <c r="AG10140" s="72"/>
      <c r="AH10140" s="72"/>
      <c r="AI10140" s="72"/>
      <c r="AJ10140" s="72"/>
      <c r="AK10140" s="72"/>
    </row>
    <row r="10141" ht="14.25" customHeight="1">
      <c r="A10141" s="78">
        <v>10138.0</v>
      </c>
      <c r="C10141" s="78" t="str">
        <f>VLOOKUP(G10141,[1]Macrodata_CCF!$A$3:$D$55,4,FALSE)</f>
        <v>#ERROR!</v>
      </c>
      <c r="E10141" s="79" t="str">
        <f>VLOOKUP(G10141,[1]Macrodata_CCF!$A$3:$B$55,2,FALSE)</f>
        <v>#ERROR!</v>
      </c>
      <c r="F10141" s="78">
        <v>0.0</v>
      </c>
      <c r="G10141" s="80">
        <v>49.0</v>
      </c>
      <c r="H10141" s="81">
        <v>0.0</v>
      </c>
      <c r="I10141" s="81">
        <v>990000.0</v>
      </c>
      <c r="J10141" s="81">
        <v>128700.0</v>
      </c>
      <c r="K10141" s="81">
        <v>990000.0</v>
      </c>
      <c r="L10141" s="82">
        <v>0.13</v>
      </c>
      <c r="N10141" s="83">
        <f t="shared" si="1"/>
        <v>0.13</v>
      </c>
      <c r="O10141" s="83">
        <f t="shared" si="2"/>
        <v>0.13</v>
      </c>
      <c r="Q10141" s="83">
        <f t="shared" si="3"/>
        <v>1</v>
      </c>
      <c r="R10141" s="83">
        <f t="shared" si="4"/>
        <v>0.13</v>
      </c>
      <c r="S10141" s="83" t="b">
        <f t="shared" si="5"/>
        <v>0</v>
      </c>
      <c r="T10141" s="72"/>
      <c r="U10141" s="72"/>
      <c r="V10141" s="72"/>
      <c r="W10141" s="72"/>
      <c r="X10141" s="72"/>
      <c r="Y10141" s="72"/>
      <c r="Z10141" s="72"/>
      <c r="AA10141" s="72"/>
      <c r="AB10141" s="72"/>
      <c r="AC10141" s="72"/>
      <c r="AD10141" s="72"/>
      <c r="AE10141" s="72"/>
      <c r="AF10141" s="72"/>
      <c r="AG10141" s="72"/>
      <c r="AH10141" s="72"/>
      <c r="AI10141" s="72"/>
      <c r="AJ10141" s="72"/>
      <c r="AK10141" s="72"/>
    </row>
    <row r="10142" ht="14.25" customHeight="1">
      <c r="A10142" s="78">
        <v>10139.0</v>
      </c>
      <c r="C10142" s="78" t="str">
        <f>VLOOKUP(G10142,[1]Macrodata_CCF!$A$3:$D$55,4,FALSE)</f>
        <v>#ERROR!</v>
      </c>
      <c r="E10142" s="79" t="str">
        <f>VLOOKUP(G10142,[1]Macrodata_CCF!$A$3:$B$55,2,FALSE)</f>
        <v>#ERROR!</v>
      </c>
      <c r="F10142" s="78">
        <v>0.0</v>
      </c>
      <c r="G10142" s="80">
        <v>20.0</v>
      </c>
      <c r="H10142" s="81">
        <v>16430.0</v>
      </c>
      <c r="I10142" s="81">
        <v>210000.0</v>
      </c>
      <c r="J10142" s="81">
        <v>55145.0</v>
      </c>
      <c r="K10142" s="81">
        <v>294000.0</v>
      </c>
      <c r="L10142" s="82">
        <v>0.2000051660897866</v>
      </c>
      <c r="N10142" s="83">
        <f t="shared" si="1"/>
        <v>0.2000051661</v>
      </c>
      <c r="O10142" s="83">
        <f t="shared" si="2"/>
        <v>0.2000051661</v>
      </c>
      <c r="Q10142" s="83">
        <f t="shared" si="3"/>
        <v>0.9217619048</v>
      </c>
      <c r="R10142" s="83">
        <f t="shared" si="4"/>
        <v>0.2000051661</v>
      </c>
      <c r="S10142" s="83" t="b">
        <f t="shared" si="5"/>
        <v>0</v>
      </c>
      <c r="T10142" s="72"/>
      <c r="U10142" s="72"/>
      <c r="V10142" s="72"/>
      <c r="W10142" s="72"/>
      <c r="X10142" s="72"/>
      <c r="Y10142" s="72"/>
      <c r="Z10142" s="72"/>
      <c r="AA10142" s="72"/>
      <c r="AB10142" s="72"/>
      <c r="AC10142" s="72"/>
      <c r="AD10142" s="72"/>
      <c r="AE10142" s="72"/>
      <c r="AF10142" s="72"/>
      <c r="AG10142" s="72"/>
      <c r="AH10142" s="72"/>
      <c r="AI10142" s="72"/>
      <c r="AJ10142" s="72"/>
      <c r="AK10142" s="72"/>
    </row>
    <row r="10143" ht="14.25" customHeight="1">
      <c r="A10143" s="78">
        <v>10140.0</v>
      </c>
      <c r="C10143" s="78" t="str">
        <f>VLOOKUP(G10143,[1]Macrodata_CCF!$A$3:$D$55,4,FALSE)</f>
        <v>#ERROR!</v>
      </c>
      <c r="E10143" s="79" t="str">
        <f>VLOOKUP(G10143,[1]Macrodata_CCF!$A$3:$B$55,2,FALSE)</f>
        <v>#ERROR!</v>
      </c>
      <c r="F10143" s="78">
        <v>0.0</v>
      </c>
      <c r="G10143" s="80">
        <v>14.0</v>
      </c>
      <c r="H10143" s="81">
        <v>83265.0</v>
      </c>
      <c r="I10143" s="81">
        <v>940000.0</v>
      </c>
      <c r="J10143" s="81">
        <v>246045.0</v>
      </c>
      <c r="K10143" s="81">
        <v>940000.0</v>
      </c>
      <c r="L10143" s="82">
        <v>0.1900004085277244</v>
      </c>
      <c r="N10143" s="83">
        <f t="shared" si="1"/>
        <v>0.1900004085</v>
      </c>
      <c r="O10143" s="83">
        <f t="shared" si="2"/>
        <v>0.1900004085</v>
      </c>
      <c r="Q10143" s="83">
        <f t="shared" si="3"/>
        <v>0.9114202128</v>
      </c>
      <c r="R10143" s="83">
        <f t="shared" si="4"/>
        <v>0.1900004085</v>
      </c>
      <c r="S10143" s="83" t="b">
        <f t="shared" si="5"/>
        <v>0</v>
      </c>
      <c r="T10143" s="72"/>
      <c r="U10143" s="72"/>
      <c r="V10143" s="72"/>
      <c r="W10143" s="72"/>
      <c r="X10143" s="72"/>
      <c r="Y10143" s="72"/>
      <c r="Z10143" s="72"/>
      <c r="AA10143" s="72"/>
      <c r="AB10143" s="72"/>
      <c r="AC10143" s="72"/>
      <c r="AD10143" s="72"/>
      <c r="AE10143" s="72"/>
      <c r="AF10143" s="72"/>
      <c r="AG10143" s="72"/>
      <c r="AH10143" s="72"/>
      <c r="AI10143" s="72"/>
      <c r="AJ10143" s="72"/>
      <c r="AK10143" s="72"/>
    </row>
    <row r="10144" ht="14.25" customHeight="1">
      <c r="A10144" s="78">
        <v>10141.0</v>
      </c>
      <c r="C10144" s="78" t="str">
        <f>VLOOKUP(G10144,[1]Macrodata_CCF!$A$3:$D$55,4,FALSE)</f>
        <v>#ERROR!</v>
      </c>
      <c r="E10144" s="79" t="str">
        <f>VLOOKUP(G10144,[1]Macrodata_CCF!$A$3:$B$55,2,FALSE)</f>
        <v>#ERROR!</v>
      </c>
      <c r="F10144" s="78">
        <v>0.0</v>
      </c>
      <c r="G10144" s="80">
        <v>38.0</v>
      </c>
      <c r="H10144" s="81">
        <v>734070.0</v>
      </c>
      <c r="I10144" s="81">
        <v>760000.0</v>
      </c>
      <c r="J10144" s="81">
        <v>737180.0</v>
      </c>
      <c r="K10144" s="81">
        <v>760000.0</v>
      </c>
      <c r="L10144" s="82">
        <v>0.1199382954107212</v>
      </c>
      <c r="N10144" s="83">
        <f t="shared" si="1"/>
        <v>0.1199382954</v>
      </c>
      <c r="O10144" s="83">
        <f t="shared" si="2"/>
        <v>0.1199382954</v>
      </c>
      <c r="Q10144" s="83">
        <f t="shared" si="3"/>
        <v>0.03411842105</v>
      </c>
      <c r="R10144" s="83">
        <f t="shared" si="4"/>
        <v>0.004092105263</v>
      </c>
      <c r="S10144" s="83" t="b">
        <f t="shared" si="5"/>
        <v>0</v>
      </c>
      <c r="T10144" s="72"/>
      <c r="U10144" s="72"/>
      <c r="V10144" s="72"/>
      <c r="W10144" s="72"/>
      <c r="X10144" s="72"/>
      <c r="Y10144" s="72"/>
      <c r="Z10144" s="72"/>
      <c r="AA10144" s="72"/>
      <c r="AB10144" s="72"/>
      <c r="AC10144" s="72"/>
      <c r="AD10144" s="72"/>
      <c r="AE10144" s="72"/>
      <c r="AF10144" s="72"/>
      <c r="AG10144" s="72"/>
      <c r="AH10144" s="72"/>
      <c r="AI10144" s="72"/>
      <c r="AJ10144" s="72"/>
      <c r="AK10144" s="72"/>
    </row>
    <row r="10145" ht="14.25" customHeight="1">
      <c r="A10145" s="78">
        <v>10142.0</v>
      </c>
      <c r="C10145" s="78" t="str">
        <f>VLOOKUP(G10145,[1]Macrodata_CCF!$A$3:$D$55,4,FALSE)</f>
        <v>#ERROR!</v>
      </c>
      <c r="E10145" s="79" t="str">
        <f>VLOOKUP(G10145,[1]Macrodata_CCF!$A$3:$B$55,2,FALSE)</f>
        <v>#ERROR!</v>
      </c>
      <c r="F10145" s="78">
        <v>0.0</v>
      </c>
      <c r="G10145" s="80">
        <v>8.0</v>
      </c>
      <c r="H10145" s="81">
        <v>103155.0</v>
      </c>
      <c r="I10145" s="81">
        <v>310000.0</v>
      </c>
      <c r="J10145" s="81">
        <v>146590.0</v>
      </c>
      <c r="K10145" s="81">
        <v>403000.0</v>
      </c>
      <c r="L10145" s="82">
        <v>0.2099881553820494</v>
      </c>
      <c r="N10145" s="83">
        <f t="shared" si="1"/>
        <v>0.2099881554</v>
      </c>
      <c r="O10145" s="83">
        <f t="shared" si="2"/>
        <v>0.2099881554</v>
      </c>
      <c r="Q10145" s="83">
        <f t="shared" si="3"/>
        <v>0.6672419355</v>
      </c>
      <c r="R10145" s="83">
        <f t="shared" si="4"/>
        <v>0.2099881554</v>
      </c>
      <c r="S10145" s="83" t="b">
        <f t="shared" si="5"/>
        <v>0</v>
      </c>
      <c r="T10145" s="72"/>
      <c r="U10145" s="72"/>
      <c r="V10145" s="72"/>
      <c r="W10145" s="72"/>
      <c r="X10145" s="72"/>
      <c r="Y10145" s="72"/>
      <c r="Z10145" s="72"/>
      <c r="AA10145" s="72"/>
      <c r="AB10145" s="72"/>
      <c r="AC10145" s="72"/>
      <c r="AD10145" s="72"/>
      <c r="AE10145" s="72"/>
      <c r="AF10145" s="72"/>
      <c r="AG10145" s="72"/>
      <c r="AH10145" s="72"/>
      <c r="AI10145" s="72"/>
      <c r="AJ10145" s="72"/>
      <c r="AK10145" s="72"/>
    </row>
    <row r="10146" ht="14.25" customHeight="1">
      <c r="A10146" s="78">
        <v>10143.0</v>
      </c>
      <c r="C10146" s="78" t="str">
        <f>VLOOKUP(G10146,[1]Macrodata_CCF!$A$3:$D$55,4,FALSE)</f>
        <v>#ERROR!</v>
      </c>
      <c r="E10146" s="79" t="str">
        <f>VLOOKUP(G10146,[1]Macrodata_CCF!$A$3:$B$55,2,FALSE)</f>
        <v>#ERROR!</v>
      </c>
      <c r="F10146" s="78">
        <v>0.0</v>
      </c>
      <c r="G10146" s="80">
        <v>32.0</v>
      </c>
      <c r="H10146" s="81">
        <v>76540.0</v>
      </c>
      <c r="I10146" s="81">
        <v>410000.0</v>
      </c>
      <c r="J10146" s="81">
        <v>136565.0</v>
      </c>
      <c r="K10146" s="81">
        <v>410000.0</v>
      </c>
      <c r="L10146" s="82">
        <v>0.1800065974929527</v>
      </c>
      <c r="N10146" s="83">
        <f t="shared" si="1"/>
        <v>0.1800065975</v>
      </c>
      <c r="O10146" s="83">
        <f t="shared" si="2"/>
        <v>0.1800065975</v>
      </c>
      <c r="Q10146" s="83">
        <f t="shared" si="3"/>
        <v>0.8133170732</v>
      </c>
      <c r="R10146" s="83">
        <f t="shared" si="4"/>
        <v>0.1800065975</v>
      </c>
      <c r="S10146" s="83" t="b">
        <f t="shared" si="5"/>
        <v>0</v>
      </c>
      <c r="T10146" s="72"/>
      <c r="U10146" s="72"/>
      <c r="V10146" s="72"/>
      <c r="W10146" s="72"/>
      <c r="X10146" s="72"/>
      <c r="Y10146" s="72"/>
      <c r="Z10146" s="72"/>
      <c r="AA10146" s="72"/>
      <c r="AB10146" s="72"/>
      <c r="AC10146" s="72"/>
      <c r="AD10146" s="72"/>
      <c r="AE10146" s="72"/>
      <c r="AF10146" s="72"/>
      <c r="AG10146" s="72"/>
      <c r="AH10146" s="72"/>
      <c r="AI10146" s="72"/>
      <c r="AJ10146" s="72"/>
      <c r="AK10146" s="72"/>
    </row>
    <row r="10147" ht="14.25" customHeight="1">
      <c r="A10147" s="78">
        <v>10144.0</v>
      </c>
      <c r="C10147" s="78" t="str">
        <f>VLOOKUP(G10147,[1]Macrodata_CCF!$A$3:$D$55,4,FALSE)</f>
        <v>#ERROR!</v>
      </c>
      <c r="E10147" s="79" t="str">
        <f>VLOOKUP(G10147,[1]Macrodata_CCF!$A$3:$B$55,2,FALSE)</f>
        <v>#ERROR!</v>
      </c>
      <c r="F10147" s="78">
        <v>0.0</v>
      </c>
      <c r="G10147" s="80">
        <v>2.0</v>
      </c>
      <c r="H10147" s="81">
        <v>31560.0</v>
      </c>
      <c r="I10147" s="81">
        <v>60000.0</v>
      </c>
      <c r="J10147" s="81">
        <v>38670.0</v>
      </c>
      <c r="K10147" s="81">
        <v>96000.0</v>
      </c>
      <c r="L10147" s="82">
        <v>0.25</v>
      </c>
      <c r="N10147" s="83">
        <f t="shared" si="1"/>
        <v>0.25</v>
      </c>
      <c r="O10147" s="83">
        <f t="shared" si="2"/>
        <v>0.25</v>
      </c>
      <c r="Q10147" s="83">
        <f t="shared" si="3"/>
        <v>0.474</v>
      </c>
      <c r="R10147" s="83">
        <f t="shared" si="4"/>
        <v>0.25</v>
      </c>
      <c r="S10147" s="83" t="b">
        <f t="shared" si="5"/>
        <v>0</v>
      </c>
      <c r="T10147" s="72"/>
      <c r="U10147" s="72"/>
      <c r="V10147" s="72"/>
      <c r="W10147" s="72"/>
      <c r="X10147" s="72"/>
      <c r="Y10147" s="72"/>
      <c r="Z10147" s="72"/>
      <c r="AA10147" s="72"/>
      <c r="AB10147" s="72"/>
      <c r="AC10147" s="72"/>
      <c r="AD10147" s="72"/>
      <c r="AE10147" s="72"/>
      <c r="AF10147" s="72"/>
      <c r="AG10147" s="72"/>
      <c r="AH10147" s="72"/>
      <c r="AI10147" s="72"/>
      <c r="AJ10147" s="72"/>
      <c r="AK10147" s="72"/>
    </row>
    <row r="10148" ht="14.25" customHeight="1">
      <c r="A10148" s="78">
        <v>10145.0</v>
      </c>
      <c r="C10148" s="78" t="str">
        <f>VLOOKUP(G10148,[1]Macrodata_CCF!$A$3:$D$55,4,FALSE)</f>
        <v>#ERROR!</v>
      </c>
      <c r="E10148" s="79" t="str">
        <f>VLOOKUP(G10148,[1]Macrodata_CCF!$A$3:$B$55,2,FALSE)</f>
        <v>#ERROR!</v>
      </c>
      <c r="F10148" s="78">
        <v>0.0</v>
      </c>
      <c r="G10148" s="80">
        <v>17.0</v>
      </c>
      <c r="H10148" s="81">
        <v>72245.0</v>
      </c>
      <c r="I10148" s="81">
        <v>150000.0</v>
      </c>
      <c r="J10148" s="81">
        <v>86240.0</v>
      </c>
      <c r="K10148" s="81">
        <v>150000.0</v>
      </c>
      <c r="L10148" s="82">
        <v>0.1799884251816603</v>
      </c>
      <c r="N10148" s="83">
        <f t="shared" si="1"/>
        <v>0.1799884252</v>
      </c>
      <c r="O10148" s="83">
        <f t="shared" si="2"/>
        <v>0.1799884252</v>
      </c>
      <c r="Q10148" s="83">
        <f t="shared" si="3"/>
        <v>0.5183666667</v>
      </c>
      <c r="R10148" s="83">
        <f t="shared" si="4"/>
        <v>0.1799884252</v>
      </c>
      <c r="S10148" s="83" t="b">
        <f t="shared" si="5"/>
        <v>0</v>
      </c>
      <c r="T10148" s="72"/>
      <c r="U10148" s="72"/>
      <c r="V10148" s="72"/>
      <c r="W10148" s="72"/>
      <c r="X10148" s="72"/>
      <c r="Y10148" s="72"/>
      <c r="Z10148" s="72"/>
      <c r="AA10148" s="72"/>
      <c r="AB10148" s="72"/>
      <c r="AC10148" s="72"/>
      <c r="AD10148" s="72"/>
      <c r="AE10148" s="72"/>
      <c r="AF10148" s="72"/>
      <c r="AG10148" s="72"/>
      <c r="AH10148" s="72"/>
      <c r="AI10148" s="72"/>
      <c r="AJ10148" s="72"/>
      <c r="AK10148" s="72"/>
    </row>
    <row r="10149" ht="14.25" customHeight="1">
      <c r="A10149" s="78">
        <v>10146.0</v>
      </c>
      <c r="C10149" s="78" t="str">
        <f>VLOOKUP(G10149,[1]Macrodata_CCF!$A$3:$D$55,4,FALSE)</f>
        <v>#ERROR!</v>
      </c>
      <c r="E10149" s="79" t="str">
        <f>VLOOKUP(G10149,[1]Macrodata_CCF!$A$3:$B$55,2,FALSE)</f>
        <v>#ERROR!</v>
      </c>
      <c r="F10149" s="78">
        <v>0.0</v>
      </c>
      <c r="G10149" s="80">
        <v>18.0</v>
      </c>
      <c r="H10149" s="81">
        <v>0.0</v>
      </c>
      <c r="I10149" s="81">
        <v>70000.0</v>
      </c>
      <c r="J10149" s="81">
        <v>9800.0</v>
      </c>
      <c r="K10149" s="81">
        <v>105000.0</v>
      </c>
      <c r="L10149" s="82">
        <v>0.14</v>
      </c>
      <c r="N10149" s="83">
        <f t="shared" si="1"/>
        <v>0.14</v>
      </c>
      <c r="O10149" s="83">
        <f t="shared" si="2"/>
        <v>0.14</v>
      </c>
      <c r="Q10149" s="83">
        <f t="shared" si="3"/>
        <v>1</v>
      </c>
      <c r="R10149" s="83">
        <f t="shared" si="4"/>
        <v>0.14</v>
      </c>
      <c r="S10149" s="83" t="b">
        <f t="shared" si="5"/>
        <v>0</v>
      </c>
      <c r="T10149" s="72"/>
      <c r="U10149" s="72"/>
      <c r="V10149" s="72"/>
      <c r="W10149" s="72"/>
      <c r="X10149" s="72"/>
      <c r="Y10149" s="72"/>
      <c r="Z10149" s="72"/>
      <c r="AA10149" s="72"/>
      <c r="AB10149" s="72"/>
      <c r="AC10149" s="72"/>
      <c r="AD10149" s="72"/>
      <c r="AE10149" s="72"/>
      <c r="AF10149" s="72"/>
      <c r="AG10149" s="72"/>
      <c r="AH10149" s="72"/>
      <c r="AI10149" s="72"/>
      <c r="AJ10149" s="72"/>
      <c r="AK10149" s="72"/>
    </row>
    <row r="10150" ht="14.25" customHeight="1">
      <c r="A10150" s="78">
        <v>10147.0</v>
      </c>
      <c r="C10150" s="78" t="str">
        <f>VLOOKUP(G10150,[1]Macrodata_CCF!$A$3:$D$55,4,FALSE)</f>
        <v>#ERROR!</v>
      </c>
      <c r="E10150" s="79" t="str">
        <f>VLOOKUP(G10150,[1]Macrodata_CCF!$A$3:$B$55,2,FALSE)</f>
        <v>#ERROR!</v>
      </c>
      <c r="F10150" s="78">
        <v>1.0</v>
      </c>
      <c r="G10150" s="80">
        <v>52.0</v>
      </c>
      <c r="H10150" s="81">
        <v>0.0</v>
      </c>
      <c r="I10150" s="81">
        <v>990000.0</v>
      </c>
      <c r="J10150" s="81">
        <v>405900.0</v>
      </c>
      <c r="K10150" s="81">
        <v>990000.0</v>
      </c>
      <c r="L10150" s="82">
        <v>0.41</v>
      </c>
      <c r="N10150" s="83">
        <f t="shared" si="1"/>
        <v>0.41</v>
      </c>
      <c r="O10150" s="83">
        <f t="shared" si="2"/>
        <v>0.41</v>
      </c>
      <c r="Q10150" s="83">
        <f t="shared" si="3"/>
        <v>1</v>
      </c>
      <c r="R10150" s="83">
        <f t="shared" si="4"/>
        <v>0.41</v>
      </c>
      <c r="S10150" s="83" t="b">
        <f t="shared" si="5"/>
        <v>0</v>
      </c>
      <c r="T10150" s="72"/>
      <c r="U10150" s="72"/>
      <c r="V10150" s="72"/>
      <c r="W10150" s="72"/>
      <c r="X10150" s="72"/>
      <c r="Y10150" s="72"/>
      <c r="Z10150" s="72"/>
      <c r="AA10150" s="72"/>
      <c r="AB10150" s="72"/>
      <c r="AC10150" s="72"/>
      <c r="AD10150" s="72"/>
      <c r="AE10150" s="72"/>
      <c r="AF10150" s="72"/>
      <c r="AG10150" s="72"/>
      <c r="AH10150" s="72"/>
      <c r="AI10150" s="72"/>
      <c r="AJ10150" s="72"/>
      <c r="AK10150" s="72"/>
    </row>
    <row r="10151" ht="14.25" customHeight="1">
      <c r="A10151" s="78">
        <v>10148.0</v>
      </c>
      <c r="C10151" s="78" t="str">
        <f>VLOOKUP(G10151,[1]Macrodata_CCF!$A$3:$D$55,4,FALSE)</f>
        <v>#ERROR!</v>
      </c>
      <c r="E10151" s="79" t="str">
        <f>VLOOKUP(G10151,[1]Macrodata_CCF!$A$3:$B$55,2,FALSE)</f>
        <v>#ERROR!</v>
      </c>
      <c r="F10151" s="78">
        <v>0.0</v>
      </c>
      <c r="G10151" s="80">
        <v>13.0</v>
      </c>
      <c r="H10151" s="81">
        <v>0.0</v>
      </c>
      <c r="I10151" s="81">
        <v>230000.0</v>
      </c>
      <c r="J10151" s="81">
        <v>46000.0</v>
      </c>
      <c r="K10151" s="81">
        <v>368000.0</v>
      </c>
      <c r="L10151" s="82">
        <v>0.2</v>
      </c>
      <c r="N10151" s="83">
        <f t="shared" si="1"/>
        <v>0.2</v>
      </c>
      <c r="O10151" s="83">
        <f t="shared" si="2"/>
        <v>0.2</v>
      </c>
      <c r="Q10151" s="83">
        <f t="shared" si="3"/>
        <v>1</v>
      </c>
      <c r="R10151" s="83">
        <f t="shared" si="4"/>
        <v>0.2</v>
      </c>
      <c r="S10151" s="83" t="b">
        <f t="shared" si="5"/>
        <v>0</v>
      </c>
      <c r="T10151" s="72"/>
      <c r="U10151" s="72"/>
      <c r="V10151" s="72"/>
      <c r="W10151" s="72"/>
      <c r="X10151" s="72"/>
      <c r="Y10151" s="72"/>
      <c r="Z10151" s="72"/>
      <c r="AA10151" s="72"/>
      <c r="AB10151" s="72"/>
      <c r="AC10151" s="72"/>
      <c r="AD10151" s="72"/>
      <c r="AE10151" s="72"/>
      <c r="AF10151" s="72"/>
      <c r="AG10151" s="72"/>
      <c r="AH10151" s="72"/>
      <c r="AI10151" s="72"/>
      <c r="AJ10151" s="72"/>
      <c r="AK10151" s="72"/>
    </row>
    <row r="10152" ht="14.25" customHeight="1">
      <c r="A10152" s="78">
        <v>10149.0</v>
      </c>
      <c r="C10152" s="78" t="str">
        <f>VLOOKUP(G10152,[1]Macrodata_CCF!$A$3:$D$55,4,FALSE)</f>
        <v>#ERROR!</v>
      </c>
      <c r="E10152" s="79" t="str">
        <f>VLOOKUP(G10152,[1]Macrodata_CCF!$A$3:$B$55,2,FALSE)</f>
        <v>#ERROR!</v>
      </c>
      <c r="F10152" s="78">
        <v>0.0</v>
      </c>
      <c r="G10152" s="80">
        <v>46.0</v>
      </c>
      <c r="H10152" s="81">
        <v>652300.0</v>
      </c>
      <c r="I10152" s="81">
        <v>670000.0</v>
      </c>
      <c r="J10152" s="81">
        <v>683400.0</v>
      </c>
      <c r="K10152" s="81">
        <v>670000.0</v>
      </c>
      <c r="L10152" s="82">
        <v>1.757062146892655</v>
      </c>
      <c r="N10152" s="83">
        <f t="shared" si="1"/>
        <v>1.757062147</v>
      </c>
      <c r="O10152" s="83">
        <f t="shared" si="2"/>
        <v>1</v>
      </c>
      <c r="Q10152" s="83">
        <f t="shared" si="3"/>
        <v>0.02641791045</v>
      </c>
      <c r="R10152" s="83">
        <f t="shared" si="4"/>
        <v>0.04641791045</v>
      </c>
      <c r="S10152" s="83" t="b">
        <f t="shared" si="5"/>
        <v>1</v>
      </c>
      <c r="T10152" s="72"/>
      <c r="U10152" s="72"/>
      <c r="V10152" s="72"/>
      <c r="W10152" s="72"/>
      <c r="X10152" s="72"/>
      <c r="Y10152" s="72"/>
      <c r="Z10152" s="72"/>
      <c r="AA10152" s="72"/>
      <c r="AB10152" s="72"/>
      <c r="AC10152" s="72"/>
      <c r="AD10152" s="72"/>
      <c r="AE10152" s="72"/>
      <c r="AF10152" s="72"/>
      <c r="AG10152" s="72"/>
      <c r="AH10152" s="72"/>
      <c r="AI10152" s="72"/>
      <c r="AJ10152" s="72"/>
      <c r="AK10152" s="72"/>
    </row>
    <row r="10153" ht="14.25" customHeight="1">
      <c r="A10153" s="78">
        <v>10150.0</v>
      </c>
      <c r="C10153" s="78" t="str">
        <f>VLOOKUP(G10153,[1]Macrodata_CCF!$A$3:$D$55,4,FALSE)</f>
        <v>#ERROR!</v>
      </c>
      <c r="E10153" s="79" t="str">
        <f>VLOOKUP(G10153,[1]Macrodata_CCF!$A$3:$B$55,2,FALSE)</f>
        <v>#ERROR!</v>
      </c>
      <c r="F10153" s="78">
        <v>1.0</v>
      </c>
      <c r="G10153" s="80">
        <v>6.0</v>
      </c>
      <c r="H10153" s="81">
        <v>733780.0</v>
      </c>
      <c r="I10153" s="81">
        <v>950000.0</v>
      </c>
      <c r="J10153" s="81">
        <v>969000.0</v>
      </c>
      <c r="K10153" s="81">
        <v>950000.0</v>
      </c>
      <c r="L10153" s="82">
        <v>1.087873462214411</v>
      </c>
      <c r="N10153" s="83">
        <f t="shared" si="1"/>
        <v>1.087873462</v>
      </c>
      <c r="O10153" s="83">
        <f t="shared" si="2"/>
        <v>1</v>
      </c>
      <c r="Q10153" s="83">
        <f t="shared" si="3"/>
        <v>0.2276</v>
      </c>
      <c r="R10153" s="83">
        <f t="shared" si="4"/>
        <v>1.087873462</v>
      </c>
      <c r="S10153" s="83" t="b">
        <f t="shared" si="5"/>
        <v>0</v>
      </c>
      <c r="T10153" s="72"/>
      <c r="U10153" s="72"/>
      <c r="V10153" s="72"/>
      <c r="W10153" s="72"/>
      <c r="X10153" s="72"/>
      <c r="Y10153" s="72"/>
      <c r="Z10153" s="72"/>
      <c r="AA10153" s="72"/>
      <c r="AB10153" s="72"/>
      <c r="AC10153" s="72"/>
      <c r="AD10153" s="72"/>
      <c r="AE10153" s="72"/>
      <c r="AF10153" s="72"/>
      <c r="AG10153" s="72"/>
      <c r="AH10153" s="72"/>
      <c r="AI10153" s="72"/>
      <c r="AJ10153" s="72"/>
      <c r="AK10153" s="72"/>
    </row>
    <row r="10154" ht="14.25" customHeight="1">
      <c r="A10154" s="78">
        <v>10151.0</v>
      </c>
      <c r="C10154" s="78" t="str">
        <f>VLOOKUP(G10154,[1]Macrodata_CCF!$A$3:$D$55,4,FALSE)</f>
        <v>#ERROR!</v>
      </c>
      <c r="E10154" s="79" t="str">
        <f>VLOOKUP(G10154,[1]Macrodata_CCF!$A$3:$B$55,2,FALSE)</f>
        <v>#ERROR!</v>
      </c>
      <c r="F10154" s="78">
        <v>0.0</v>
      </c>
      <c r="G10154" s="80">
        <v>17.0</v>
      </c>
      <c r="H10154" s="81">
        <v>123455.0</v>
      </c>
      <c r="I10154" s="81">
        <v>200000.0</v>
      </c>
      <c r="J10154" s="81">
        <v>137235.0</v>
      </c>
      <c r="K10154" s="81">
        <v>200000.0</v>
      </c>
      <c r="L10154" s="82">
        <v>0.1800248220001306</v>
      </c>
      <c r="N10154" s="83">
        <f t="shared" si="1"/>
        <v>0.180024822</v>
      </c>
      <c r="O10154" s="83">
        <f t="shared" si="2"/>
        <v>0.180024822</v>
      </c>
      <c r="Q10154" s="83">
        <f t="shared" si="3"/>
        <v>0.382725</v>
      </c>
      <c r="R10154" s="83">
        <f t="shared" si="4"/>
        <v>0.180024822</v>
      </c>
      <c r="S10154" s="83" t="b">
        <f t="shared" si="5"/>
        <v>0</v>
      </c>
      <c r="T10154" s="72"/>
      <c r="U10154" s="72"/>
      <c r="V10154" s="72"/>
      <c r="W10154" s="72"/>
      <c r="X10154" s="72"/>
      <c r="Y10154" s="72"/>
      <c r="Z10154" s="72"/>
      <c r="AA10154" s="72"/>
      <c r="AB10154" s="72"/>
      <c r="AC10154" s="72"/>
      <c r="AD10154" s="72"/>
      <c r="AE10154" s="72"/>
      <c r="AF10154" s="72"/>
      <c r="AG10154" s="72"/>
      <c r="AH10154" s="72"/>
      <c r="AI10154" s="72"/>
      <c r="AJ10154" s="72"/>
      <c r="AK10154" s="72"/>
    </row>
    <row r="10155" ht="14.25" customHeight="1">
      <c r="A10155" s="78">
        <v>10152.0</v>
      </c>
      <c r="C10155" s="78" t="str">
        <f>VLOOKUP(G10155,[1]Macrodata_CCF!$A$3:$D$55,4,FALSE)</f>
        <v>#ERROR!</v>
      </c>
      <c r="E10155" s="79" t="str">
        <f>VLOOKUP(G10155,[1]Macrodata_CCF!$A$3:$B$55,2,FALSE)</f>
        <v>#ERROR!</v>
      </c>
      <c r="F10155" s="78">
        <v>0.0</v>
      </c>
      <c r="G10155" s="80">
        <v>2.0</v>
      </c>
      <c r="H10155" s="81">
        <v>285765.0</v>
      </c>
      <c r="I10155" s="81">
        <v>900000.0</v>
      </c>
      <c r="J10155" s="81">
        <v>205915.0</v>
      </c>
      <c r="K10155" s="81">
        <v>900000.0</v>
      </c>
      <c r="L10155" s="82">
        <v>-0.1299991045772383</v>
      </c>
      <c r="N10155" s="83">
        <f t="shared" si="1"/>
        <v>-0.1299991046</v>
      </c>
      <c r="O10155" s="83">
        <f t="shared" si="2"/>
        <v>0</v>
      </c>
      <c r="Q10155" s="83">
        <f t="shared" si="3"/>
        <v>0.6824833333</v>
      </c>
      <c r="R10155" s="83">
        <f t="shared" si="4"/>
        <v>-0.1299991046</v>
      </c>
      <c r="S10155" s="83" t="b">
        <f t="shared" si="5"/>
        <v>0</v>
      </c>
      <c r="T10155" s="72"/>
      <c r="U10155" s="72"/>
      <c r="V10155" s="72"/>
      <c r="W10155" s="72"/>
      <c r="X10155" s="72"/>
      <c r="Y10155" s="72"/>
      <c r="Z10155" s="72"/>
      <c r="AA10155" s="72"/>
      <c r="AB10155" s="72"/>
      <c r="AC10155" s="72"/>
      <c r="AD10155" s="72"/>
      <c r="AE10155" s="72"/>
      <c r="AF10155" s="72"/>
      <c r="AG10155" s="72"/>
      <c r="AH10155" s="72"/>
      <c r="AI10155" s="72"/>
      <c r="AJ10155" s="72"/>
      <c r="AK10155" s="72"/>
    </row>
    <row r="10156" ht="14.25" customHeight="1">
      <c r="A10156" s="78">
        <v>10153.0</v>
      </c>
      <c r="C10156" s="78" t="str">
        <f>VLOOKUP(G10156,[1]Macrodata_CCF!$A$3:$D$55,4,FALSE)</f>
        <v>#ERROR!</v>
      </c>
      <c r="E10156" s="79" t="str">
        <f>VLOOKUP(G10156,[1]Macrodata_CCF!$A$3:$B$55,2,FALSE)</f>
        <v>#ERROR!</v>
      </c>
      <c r="F10156" s="78">
        <v>0.0</v>
      </c>
      <c r="G10156" s="80">
        <v>40.0</v>
      </c>
      <c r="H10156" s="81">
        <v>100705.0</v>
      </c>
      <c r="I10156" s="81">
        <v>650000.0</v>
      </c>
      <c r="J10156" s="81">
        <v>122675.0</v>
      </c>
      <c r="K10156" s="81">
        <v>650000.0</v>
      </c>
      <c r="L10156" s="82">
        <v>0.03999672307230177</v>
      </c>
      <c r="N10156" s="83">
        <f t="shared" si="1"/>
        <v>0.03999672307</v>
      </c>
      <c r="O10156" s="83">
        <f t="shared" si="2"/>
        <v>0.03999672307</v>
      </c>
      <c r="Q10156" s="83">
        <f t="shared" si="3"/>
        <v>0.8450692308</v>
      </c>
      <c r="R10156" s="83">
        <f t="shared" si="4"/>
        <v>0.03999672307</v>
      </c>
      <c r="S10156" s="83" t="b">
        <f t="shared" si="5"/>
        <v>0</v>
      </c>
      <c r="T10156" s="72"/>
      <c r="U10156" s="72"/>
      <c r="V10156" s="72"/>
      <c r="W10156" s="72"/>
      <c r="X10156" s="72"/>
      <c r="Y10156" s="72"/>
      <c r="Z10156" s="72"/>
      <c r="AA10156" s="72"/>
      <c r="AB10156" s="72"/>
      <c r="AC10156" s="72"/>
      <c r="AD10156" s="72"/>
      <c r="AE10156" s="72"/>
      <c r="AF10156" s="72"/>
      <c r="AG10156" s="72"/>
      <c r="AH10156" s="72"/>
      <c r="AI10156" s="72"/>
      <c r="AJ10156" s="72"/>
      <c r="AK10156" s="72"/>
    </row>
    <row r="10157" ht="14.25" customHeight="1">
      <c r="A10157" s="78">
        <v>10154.0</v>
      </c>
      <c r="C10157" s="78" t="str">
        <f>VLOOKUP(G10157,[1]Macrodata_CCF!$A$3:$D$55,4,FALSE)</f>
        <v>#ERROR!</v>
      </c>
      <c r="E10157" s="79" t="str">
        <f>VLOOKUP(G10157,[1]Macrodata_CCF!$A$3:$B$55,2,FALSE)</f>
        <v>#ERROR!</v>
      </c>
      <c r="F10157" s="78">
        <v>0.0</v>
      </c>
      <c r="G10157" s="80">
        <v>21.0</v>
      </c>
      <c r="H10157" s="81">
        <v>0.0</v>
      </c>
      <c r="I10157" s="81">
        <v>880000.0</v>
      </c>
      <c r="J10157" s="81">
        <v>176000.0</v>
      </c>
      <c r="K10157" s="81">
        <v>880000.0</v>
      </c>
      <c r="L10157" s="82">
        <v>0.2</v>
      </c>
      <c r="N10157" s="83">
        <f t="shared" si="1"/>
        <v>0.2</v>
      </c>
      <c r="O10157" s="83">
        <f t="shared" si="2"/>
        <v>0.2</v>
      </c>
      <c r="Q10157" s="83">
        <f t="shared" si="3"/>
        <v>1</v>
      </c>
      <c r="R10157" s="83">
        <f t="shared" si="4"/>
        <v>0.2</v>
      </c>
      <c r="S10157" s="83" t="b">
        <f t="shared" si="5"/>
        <v>0</v>
      </c>
      <c r="T10157" s="72"/>
      <c r="U10157" s="72"/>
      <c r="V10157" s="72"/>
      <c r="W10157" s="72"/>
      <c r="X10157" s="72"/>
      <c r="Y10157" s="72"/>
      <c r="Z10157" s="72"/>
      <c r="AA10157" s="72"/>
      <c r="AB10157" s="72"/>
      <c r="AC10157" s="72"/>
      <c r="AD10157" s="72"/>
      <c r="AE10157" s="72"/>
      <c r="AF10157" s="72"/>
      <c r="AG10157" s="72"/>
      <c r="AH10157" s="72"/>
      <c r="AI10157" s="72"/>
      <c r="AJ10157" s="72"/>
      <c r="AK10157" s="72"/>
    </row>
    <row r="10158" ht="14.25" customHeight="1">
      <c r="A10158" s="78">
        <v>10155.0</v>
      </c>
      <c r="C10158" s="78" t="str">
        <f>VLOOKUP(G10158,[1]Macrodata_CCF!$A$3:$D$55,4,FALSE)</f>
        <v>#ERROR!</v>
      </c>
      <c r="E10158" s="79" t="str">
        <f>VLOOKUP(G10158,[1]Macrodata_CCF!$A$3:$B$55,2,FALSE)</f>
        <v>#ERROR!</v>
      </c>
      <c r="F10158" s="78">
        <v>0.0</v>
      </c>
      <c r="G10158" s="80">
        <v>22.0</v>
      </c>
      <c r="H10158" s="81">
        <v>881190.0</v>
      </c>
      <c r="I10158" s="81">
        <v>900000.0</v>
      </c>
      <c r="J10158" s="81">
        <v>884950.0</v>
      </c>
      <c r="K10158" s="81">
        <v>900000.0</v>
      </c>
      <c r="L10158" s="82">
        <v>0.1998936735778841</v>
      </c>
      <c r="N10158" s="83">
        <f t="shared" si="1"/>
        <v>0.1998936736</v>
      </c>
      <c r="O10158" s="83">
        <f t="shared" si="2"/>
        <v>0.1998936736</v>
      </c>
      <c r="Q10158" s="83">
        <f t="shared" si="3"/>
        <v>0.0209</v>
      </c>
      <c r="R10158" s="83">
        <f t="shared" si="4"/>
        <v>0.004177777778</v>
      </c>
      <c r="S10158" s="83" t="b">
        <f t="shared" si="5"/>
        <v>0</v>
      </c>
      <c r="T10158" s="72"/>
      <c r="U10158" s="72"/>
      <c r="V10158" s="72"/>
      <c r="W10158" s="72"/>
      <c r="X10158" s="72"/>
      <c r="Y10158" s="72"/>
      <c r="Z10158" s="72"/>
      <c r="AA10158" s="72"/>
      <c r="AB10158" s="72"/>
      <c r="AC10158" s="72"/>
      <c r="AD10158" s="72"/>
      <c r="AE10158" s="72"/>
      <c r="AF10158" s="72"/>
      <c r="AG10158" s="72"/>
      <c r="AH10158" s="72"/>
      <c r="AI10158" s="72"/>
      <c r="AJ10158" s="72"/>
      <c r="AK10158" s="72"/>
    </row>
    <row r="10159" ht="14.25" customHeight="1">
      <c r="A10159" s="78">
        <v>10156.0</v>
      </c>
      <c r="C10159" s="78" t="str">
        <f>VLOOKUP(G10159,[1]Macrodata_CCF!$A$3:$D$55,4,FALSE)</f>
        <v>#ERROR!</v>
      </c>
      <c r="E10159" s="79" t="str">
        <f>VLOOKUP(G10159,[1]Macrodata_CCF!$A$3:$B$55,2,FALSE)</f>
        <v>#ERROR!</v>
      </c>
      <c r="F10159" s="78">
        <v>0.0</v>
      </c>
      <c r="G10159" s="80">
        <v>38.0</v>
      </c>
      <c r="H10159" s="81">
        <v>28100.0</v>
      </c>
      <c r="I10159" s="81">
        <v>30000.0</v>
      </c>
      <c r="J10159" s="81">
        <v>28365.0</v>
      </c>
      <c r="K10159" s="81">
        <v>30000.0</v>
      </c>
      <c r="L10159" s="82">
        <v>0.1394736842105263</v>
      </c>
      <c r="N10159" s="83">
        <f t="shared" si="1"/>
        <v>0.1394736842</v>
      </c>
      <c r="O10159" s="83">
        <f t="shared" si="2"/>
        <v>0.1394736842</v>
      </c>
      <c r="Q10159" s="83">
        <f t="shared" si="3"/>
        <v>0.06333333333</v>
      </c>
      <c r="R10159" s="83">
        <f t="shared" si="4"/>
        <v>0.008833333333</v>
      </c>
      <c r="S10159" s="83" t="b">
        <f t="shared" si="5"/>
        <v>0</v>
      </c>
      <c r="T10159" s="72"/>
      <c r="U10159" s="72"/>
      <c r="V10159" s="72"/>
      <c r="W10159" s="72"/>
      <c r="X10159" s="72"/>
      <c r="Y10159" s="72"/>
      <c r="Z10159" s="72"/>
      <c r="AA10159" s="72"/>
      <c r="AB10159" s="72"/>
      <c r="AC10159" s="72"/>
      <c r="AD10159" s="72"/>
      <c r="AE10159" s="72"/>
      <c r="AF10159" s="72"/>
      <c r="AG10159" s="72"/>
      <c r="AH10159" s="72"/>
      <c r="AI10159" s="72"/>
      <c r="AJ10159" s="72"/>
      <c r="AK10159" s="72"/>
    </row>
    <row r="10160" ht="14.25" customHeight="1">
      <c r="A10160" s="78">
        <v>10157.0</v>
      </c>
      <c r="C10160" s="78" t="str">
        <f>VLOOKUP(G10160,[1]Macrodata_CCF!$A$3:$D$55,4,FALSE)</f>
        <v>#ERROR!</v>
      </c>
      <c r="E10160" s="79" t="str">
        <f>VLOOKUP(G10160,[1]Macrodata_CCF!$A$3:$B$55,2,FALSE)</f>
        <v>#ERROR!</v>
      </c>
      <c r="F10160" s="78">
        <v>0.0</v>
      </c>
      <c r="G10160" s="80">
        <v>23.0</v>
      </c>
      <c r="H10160" s="81">
        <v>150085.0</v>
      </c>
      <c r="I10160" s="81">
        <v>760000.0</v>
      </c>
      <c r="J10160" s="81">
        <v>265970.0</v>
      </c>
      <c r="K10160" s="81">
        <v>760000.0</v>
      </c>
      <c r="L10160" s="82">
        <v>0.1900018855086364</v>
      </c>
      <c r="N10160" s="83">
        <f t="shared" si="1"/>
        <v>0.1900018855</v>
      </c>
      <c r="O10160" s="83">
        <f t="shared" si="2"/>
        <v>0.1900018855</v>
      </c>
      <c r="Q10160" s="83">
        <f t="shared" si="3"/>
        <v>0.8025197368</v>
      </c>
      <c r="R10160" s="83">
        <f t="shared" si="4"/>
        <v>0.1900018855</v>
      </c>
      <c r="S10160" s="83" t="b">
        <f t="shared" si="5"/>
        <v>0</v>
      </c>
      <c r="T10160" s="72"/>
      <c r="U10160" s="72"/>
      <c r="V10160" s="72"/>
      <c r="W10160" s="72"/>
      <c r="X10160" s="72"/>
      <c r="Y10160" s="72"/>
      <c r="Z10160" s="72"/>
      <c r="AA10160" s="72"/>
      <c r="AB10160" s="72"/>
      <c r="AC10160" s="72"/>
      <c r="AD10160" s="72"/>
      <c r="AE10160" s="72"/>
      <c r="AF10160" s="72"/>
      <c r="AG10160" s="72"/>
      <c r="AH10160" s="72"/>
      <c r="AI10160" s="72"/>
      <c r="AJ10160" s="72"/>
      <c r="AK10160" s="72"/>
    </row>
    <row r="10161" ht="14.25" customHeight="1">
      <c r="A10161" s="78">
        <v>10158.0</v>
      </c>
      <c r="C10161" s="78" t="str">
        <f>VLOOKUP(G10161,[1]Macrodata_CCF!$A$3:$D$55,4,FALSE)</f>
        <v>#ERROR!</v>
      </c>
      <c r="E10161" s="79" t="str">
        <f>VLOOKUP(G10161,[1]Macrodata_CCF!$A$3:$B$55,2,FALSE)</f>
        <v>#ERROR!</v>
      </c>
      <c r="F10161" s="78">
        <v>0.0</v>
      </c>
      <c r="G10161" s="80">
        <v>34.0</v>
      </c>
      <c r="H10161" s="81">
        <v>74410.0</v>
      </c>
      <c r="I10161" s="81">
        <v>950000.0</v>
      </c>
      <c r="J10161" s="81">
        <v>91920.0</v>
      </c>
      <c r="K10161" s="81">
        <v>950000.0</v>
      </c>
      <c r="L10161" s="82">
        <v>0.01999794424331023</v>
      </c>
      <c r="N10161" s="83">
        <f t="shared" si="1"/>
        <v>0.01999794424</v>
      </c>
      <c r="O10161" s="83">
        <f t="shared" si="2"/>
        <v>0.01999794424</v>
      </c>
      <c r="Q10161" s="83">
        <f t="shared" si="3"/>
        <v>0.9216736842</v>
      </c>
      <c r="R10161" s="83">
        <f t="shared" si="4"/>
        <v>0.01999794424</v>
      </c>
      <c r="S10161" s="83" t="b">
        <f t="shared" si="5"/>
        <v>0</v>
      </c>
      <c r="T10161" s="72"/>
      <c r="U10161" s="72"/>
      <c r="V10161" s="72"/>
      <c r="W10161" s="72"/>
      <c r="X10161" s="72"/>
      <c r="Y10161" s="72"/>
      <c r="Z10161" s="72"/>
      <c r="AA10161" s="72"/>
      <c r="AB10161" s="72"/>
      <c r="AC10161" s="72"/>
      <c r="AD10161" s="72"/>
      <c r="AE10161" s="72"/>
      <c r="AF10161" s="72"/>
      <c r="AG10161" s="72"/>
      <c r="AH10161" s="72"/>
      <c r="AI10161" s="72"/>
      <c r="AJ10161" s="72"/>
      <c r="AK10161" s="72"/>
    </row>
    <row r="10162" ht="14.25" customHeight="1">
      <c r="A10162" s="78">
        <v>10159.0</v>
      </c>
      <c r="C10162" s="78" t="str">
        <f>VLOOKUP(G10162,[1]Macrodata_CCF!$A$3:$D$55,4,FALSE)</f>
        <v>#ERROR!</v>
      </c>
      <c r="E10162" s="79" t="str">
        <f>VLOOKUP(G10162,[1]Macrodata_CCF!$A$3:$B$55,2,FALSE)</f>
        <v>#ERROR!</v>
      </c>
      <c r="F10162" s="78">
        <v>1.0</v>
      </c>
      <c r="G10162" s="80">
        <v>17.0</v>
      </c>
      <c r="H10162" s="81">
        <v>90385.0</v>
      </c>
      <c r="I10162" s="81">
        <v>900000.0</v>
      </c>
      <c r="J10162" s="81">
        <v>551865.0</v>
      </c>
      <c r="K10162" s="81">
        <v>900000.0</v>
      </c>
      <c r="L10162" s="82">
        <v>0.5699993206647604</v>
      </c>
      <c r="N10162" s="83">
        <f t="shared" si="1"/>
        <v>0.5699993207</v>
      </c>
      <c r="O10162" s="83">
        <f t="shared" si="2"/>
        <v>0.5699993207</v>
      </c>
      <c r="Q10162" s="83">
        <f t="shared" si="3"/>
        <v>0.8995722222</v>
      </c>
      <c r="R10162" s="83">
        <f t="shared" si="4"/>
        <v>0.5699993207</v>
      </c>
      <c r="S10162" s="83" t="b">
        <f t="shared" si="5"/>
        <v>0</v>
      </c>
      <c r="T10162" s="72"/>
      <c r="U10162" s="72"/>
      <c r="V10162" s="72"/>
      <c r="W10162" s="72"/>
      <c r="X10162" s="72"/>
      <c r="Y10162" s="72"/>
      <c r="Z10162" s="72"/>
      <c r="AA10162" s="72"/>
      <c r="AB10162" s="72"/>
      <c r="AC10162" s="72"/>
      <c r="AD10162" s="72"/>
      <c r="AE10162" s="72"/>
      <c r="AF10162" s="72"/>
      <c r="AG10162" s="72"/>
      <c r="AH10162" s="72"/>
      <c r="AI10162" s="72"/>
      <c r="AJ10162" s="72"/>
      <c r="AK10162" s="72"/>
    </row>
    <row r="10163" ht="14.25" customHeight="1">
      <c r="A10163" s="78">
        <v>10160.0</v>
      </c>
      <c r="C10163" s="78" t="str">
        <f>VLOOKUP(G10163,[1]Macrodata_CCF!$A$3:$D$55,4,FALSE)</f>
        <v>#ERROR!</v>
      </c>
      <c r="E10163" s="79" t="str">
        <f>VLOOKUP(G10163,[1]Macrodata_CCF!$A$3:$B$55,2,FALSE)</f>
        <v>#ERROR!</v>
      </c>
      <c r="F10163" s="78">
        <v>0.0</v>
      </c>
      <c r="G10163" s="80">
        <v>37.0</v>
      </c>
      <c r="H10163" s="81">
        <v>0.0</v>
      </c>
      <c r="I10163" s="81">
        <v>470000.0</v>
      </c>
      <c r="J10163" s="81">
        <v>51700.0</v>
      </c>
      <c r="K10163" s="81">
        <v>470000.0</v>
      </c>
      <c r="L10163" s="82">
        <v>0.11</v>
      </c>
      <c r="N10163" s="83">
        <f t="shared" si="1"/>
        <v>0.11</v>
      </c>
      <c r="O10163" s="83">
        <f t="shared" si="2"/>
        <v>0.11</v>
      </c>
      <c r="Q10163" s="83">
        <f t="shared" si="3"/>
        <v>1</v>
      </c>
      <c r="R10163" s="83">
        <f t="shared" si="4"/>
        <v>0.11</v>
      </c>
      <c r="S10163" s="83" t="b">
        <f t="shared" si="5"/>
        <v>0</v>
      </c>
      <c r="T10163" s="72"/>
      <c r="U10163" s="72"/>
      <c r="V10163" s="72"/>
      <c r="W10163" s="72"/>
      <c r="X10163" s="72"/>
      <c r="Y10163" s="72"/>
      <c r="Z10163" s="72"/>
      <c r="AA10163" s="72"/>
      <c r="AB10163" s="72"/>
      <c r="AC10163" s="72"/>
      <c r="AD10163" s="72"/>
      <c r="AE10163" s="72"/>
      <c r="AF10163" s="72"/>
      <c r="AG10163" s="72"/>
      <c r="AH10163" s="72"/>
      <c r="AI10163" s="72"/>
      <c r="AJ10163" s="72"/>
      <c r="AK10163" s="72"/>
    </row>
    <row r="10164" ht="14.25" customHeight="1">
      <c r="A10164" s="78">
        <v>10161.0</v>
      </c>
      <c r="C10164" s="78" t="str">
        <f>VLOOKUP(G10164,[1]Macrodata_CCF!$A$3:$D$55,4,FALSE)</f>
        <v>#ERROR!</v>
      </c>
      <c r="E10164" s="79" t="str">
        <f>VLOOKUP(G10164,[1]Macrodata_CCF!$A$3:$B$55,2,FALSE)</f>
        <v>#ERROR!</v>
      </c>
      <c r="F10164" s="78">
        <v>0.0</v>
      </c>
      <c r="G10164" s="80">
        <v>52.0</v>
      </c>
      <c r="H10164" s="81">
        <v>472710.0</v>
      </c>
      <c r="I10164" s="81">
        <v>980000.0</v>
      </c>
      <c r="J10164" s="81">
        <v>538660.0</v>
      </c>
      <c r="K10164" s="81">
        <v>1764000.0</v>
      </c>
      <c r="L10164" s="82">
        <v>0.1300045338957992</v>
      </c>
      <c r="N10164" s="83">
        <f t="shared" si="1"/>
        <v>0.1300045339</v>
      </c>
      <c r="O10164" s="83">
        <f t="shared" si="2"/>
        <v>0.1300045339</v>
      </c>
      <c r="Q10164" s="83">
        <f t="shared" si="3"/>
        <v>0.5176428571</v>
      </c>
      <c r="R10164" s="83">
        <f t="shared" si="4"/>
        <v>0.1300045339</v>
      </c>
      <c r="S10164" s="83" t="b">
        <f t="shared" si="5"/>
        <v>0</v>
      </c>
      <c r="T10164" s="72"/>
      <c r="U10164" s="72"/>
      <c r="V10164" s="72"/>
      <c r="W10164" s="72"/>
      <c r="X10164" s="72"/>
      <c r="Y10164" s="72"/>
      <c r="Z10164" s="72"/>
      <c r="AA10164" s="72"/>
      <c r="AB10164" s="72"/>
      <c r="AC10164" s="72"/>
      <c r="AD10164" s="72"/>
      <c r="AE10164" s="72"/>
      <c r="AF10164" s="72"/>
      <c r="AG10164" s="72"/>
      <c r="AH10164" s="72"/>
      <c r="AI10164" s="72"/>
      <c r="AJ10164" s="72"/>
      <c r="AK10164" s="72"/>
    </row>
    <row r="10165" ht="14.25" customHeight="1">
      <c r="A10165" s="78">
        <v>10162.0</v>
      </c>
      <c r="C10165" s="78" t="str">
        <f>VLOOKUP(G10165,[1]Macrodata_CCF!$A$3:$D$55,4,FALSE)</f>
        <v>#ERROR!</v>
      </c>
      <c r="E10165" s="79" t="str">
        <f>VLOOKUP(G10165,[1]Macrodata_CCF!$A$3:$B$55,2,FALSE)</f>
        <v>#ERROR!</v>
      </c>
      <c r="F10165" s="78">
        <v>0.0</v>
      </c>
      <c r="G10165" s="80">
        <v>15.0</v>
      </c>
      <c r="H10165" s="81">
        <v>145795.0</v>
      </c>
      <c r="I10165" s="81">
        <v>880000.0</v>
      </c>
      <c r="J10165" s="81">
        <v>292635.0</v>
      </c>
      <c r="K10165" s="81">
        <v>880000.0</v>
      </c>
      <c r="L10165" s="82">
        <v>0.1999986379825798</v>
      </c>
      <c r="N10165" s="83">
        <f t="shared" si="1"/>
        <v>0.199998638</v>
      </c>
      <c r="O10165" s="83">
        <f t="shared" si="2"/>
        <v>0.199998638</v>
      </c>
      <c r="Q10165" s="83">
        <f t="shared" si="3"/>
        <v>0.8343238636</v>
      </c>
      <c r="R10165" s="83">
        <f t="shared" si="4"/>
        <v>0.199998638</v>
      </c>
      <c r="S10165" s="83" t="b">
        <f t="shared" si="5"/>
        <v>0</v>
      </c>
      <c r="T10165" s="72"/>
      <c r="U10165" s="72"/>
      <c r="V10165" s="72"/>
      <c r="W10165" s="72"/>
      <c r="X10165" s="72"/>
      <c r="Y10165" s="72"/>
      <c r="Z10165" s="72"/>
      <c r="AA10165" s="72"/>
      <c r="AB10165" s="72"/>
      <c r="AC10165" s="72"/>
      <c r="AD10165" s="72"/>
      <c r="AE10165" s="72"/>
      <c r="AF10165" s="72"/>
      <c r="AG10165" s="72"/>
      <c r="AH10165" s="72"/>
      <c r="AI10165" s="72"/>
      <c r="AJ10165" s="72"/>
      <c r="AK10165" s="72"/>
    </row>
    <row r="10166" ht="14.25" customHeight="1">
      <c r="A10166" s="78">
        <v>10163.0</v>
      </c>
      <c r="C10166" s="78" t="str">
        <f>VLOOKUP(G10166,[1]Macrodata_CCF!$A$3:$D$55,4,FALSE)</f>
        <v>#ERROR!</v>
      </c>
      <c r="E10166" s="79" t="str">
        <f>VLOOKUP(G10166,[1]Macrodata_CCF!$A$3:$B$55,2,FALSE)</f>
        <v>#ERROR!</v>
      </c>
      <c r="F10166" s="78">
        <v>0.0</v>
      </c>
      <c r="G10166" s="80">
        <v>38.0</v>
      </c>
      <c r="H10166" s="81">
        <v>0.0</v>
      </c>
      <c r="I10166" s="81">
        <v>600000.0</v>
      </c>
      <c r="J10166" s="81">
        <v>42000.0</v>
      </c>
      <c r="K10166" s="81">
        <v>600000.0</v>
      </c>
      <c r="L10166" s="82">
        <v>0.07</v>
      </c>
      <c r="N10166" s="83">
        <f t="shared" si="1"/>
        <v>0.07</v>
      </c>
      <c r="O10166" s="83">
        <f t="shared" si="2"/>
        <v>0.07</v>
      </c>
      <c r="Q10166" s="83">
        <f t="shared" si="3"/>
        <v>1</v>
      </c>
      <c r="R10166" s="83">
        <f t="shared" si="4"/>
        <v>0.07</v>
      </c>
      <c r="S10166" s="83" t="b">
        <f t="shared" si="5"/>
        <v>0</v>
      </c>
      <c r="T10166" s="72"/>
      <c r="U10166" s="72"/>
      <c r="V10166" s="72"/>
      <c r="W10166" s="72"/>
      <c r="X10166" s="72"/>
      <c r="Y10166" s="72"/>
      <c r="Z10166" s="72"/>
      <c r="AA10166" s="72"/>
      <c r="AB10166" s="72"/>
      <c r="AC10166" s="72"/>
      <c r="AD10166" s="72"/>
      <c r="AE10166" s="72"/>
      <c r="AF10166" s="72"/>
      <c r="AG10166" s="72"/>
      <c r="AH10166" s="72"/>
      <c r="AI10166" s="72"/>
      <c r="AJ10166" s="72"/>
      <c r="AK10166" s="72"/>
    </row>
    <row r="10167" ht="14.25" customHeight="1">
      <c r="A10167" s="78">
        <v>10164.0</v>
      </c>
      <c r="C10167" s="78" t="str">
        <f>VLOOKUP(G10167,[1]Macrodata_CCF!$A$3:$D$55,4,FALSE)</f>
        <v>#ERROR!</v>
      </c>
      <c r="E10167" s="79" t="str">
        <f>VLOOKUP(G10167,[1]Macrodata_CCF!$A$3:$B$55,2,FALSE)</f>
        <v>#ERROR!</v>
      </c>
      <c r="F10167" s="78">
        <v>0.0</v>
      </c>
      <c r="G10167" s="80">
        <v>18.0</v>
      </c>
      <c r="H10167" s="81">
        <v>22955.0</v>
      </c>
      <c r="I10167" s="81">
        <v>600000.0</v>
      </c>
      <c r="J10167" s="81">
        <v>109510.0</v>
      </c>
      <c r="K10167" s="81">
        <v>600000.0</v>
      </c>
      <c r="L10167" s="82">
        <v>0.1499969673075757</v>
      </c>
      <c r="N10167" s="83">
        <f t="shared" si="1"/>
        <v>0.1499969673</v>
      </c>
      <c r="O10167" s="83">
        <f t="shared" si="2"/>
        <v>0.1499969673</v>
      </c>
      <c r="Q10167" s="83">
        <f t="shared" si="3"/>
        <v>0.9617416667</v>
      </c>
      <c r="R10167" s="83">
        <f t="shared" si="4"/>
        <v>0.1499969673</v>
      </c>
      <c r="S10167" s="83" t="b">
        <f t="shared" si="5"/>
        <v>0</v>
      </c>
      <c r="T10167" s="72"/>
      <c r="U10167" s="72"/>
      <c r="V10167" s="72"/>
      <c r="W10167" s="72"/>
      <c r="X10167" s="72"/>
      <c r="Y10167" s="72"/>
      <c r="Z10167" s="72"/>
      <c r="AA10167" s="72"/>
      <c r="AB10167" s="72"/>
      <c r="AC10167" s="72"/>
      <c r="AD10167" s="72"/>
      <c r="AE10167" s="72"/>
      <c r="AF10167" s="72"/>
      <c r="AG10167" s="72"/>
      <c r="AH10167" s="72"/>
      <c r="AI10167" s="72"/>
      <c r="AJ10167" s="72"/>
      <c r="AK10167" s="72"/>
    </row>
    <row r="10168" ht="14.25" customHeight="1">
      <c r="A10168" s="78">
        <v>10165.0</v>
      </c>
      <c r="C10168" s="78" t="str">
        <f>VLOOKUP(G10168,[1]Macrodata_CCF!$A$3:$D$55,4,FALSE)</f>
        <v>#ERROR!</v>
      </c>
      <c r="E10168" s="79" t="str">
        <f>VLOOKUP(G10168,[1]Macrodata_CCF!$A$3:$B$55,2,FALSE)</f>
        <v>#ERROR!</v>
      </c>
      <c r="F10168" s="78">
        <v>0.0</v>
      </c>
      <c r="G10168" s="80">
        <v>6.0</v>
      </c>
      <c r="H10168" s="81">
        <v>408650.0</v>
      </c>
      <c r="I10168" s="81">
        <v>460000.0</v>
      </c>
      <c r="J10168" s="81">
        <v>425595.0</v>
      </c>
      <c r="K10168" s="81">
        <v>460000.0</v>
      </c>
      <c r="L10168" s="82">
        <v>0.3299902629016553</v>
      </c>
      <c r="N10168" s="83">
        <f t="shared" si="1"/>
        <v>0.3299902629</v>
      </c>
      <c r="O10168" s="83">
        <f t="shared" si="2"/>
        <v>0.3299902629</v>
      </c>
      <c r="Q10168" s="83">
        <f t="shared" si="3"/>
        <v>0.1116304348</v>
      </c>
      <c r="R10168" s="83">
        <f t="shared" si="4"/>
        <v>0.3299902629</v>
      </c>
      <c r="S10168" s="83" t="b">
        <f t="shared" si="5"/>
        <v>0</v>
      </c>
      <c r="T10168" s="72"/>
      <c r="U10168" s="72"/>
      <c r="V10168" s="72"/>
      <c r="W10168" s="72"/>
      <c r="X10168" s="72"/>
      <c r="Y10168" s="72"/>
      <c r="Z10168" s="72"/>
      <c r="AA10168" s="72"/>
      <c r="AB10168" s="72"/>
      <c r="AC10168" s="72"/>
      <c r="AD10168" s="72"/>
      <c r="AE10168" s="72"/>
      <c r="AF10168" s="72"/>
      <c r="AG10168" s="72"/>
      <c r="AH10168" s="72"/>
      <c r="AI10168" s="72"/>
      <c r="AJ10168" s="72"/>
      <c r="AK10168" s="72"/>
    </row>
    <row r="10169" ht="14.25" customHeight="1">
      <c r="A10169" s="78">
        <v>10166.0</v>
      </c>
      <c r="C10169" s="78" t="str">
        <f>VLOOKUP(G10169,[1]Macrodata_CCF!$A$3:$D$55,4,FALSE)</f>
        <v>#ERROR!</v>
      </c>
      <c r="E10169" s="79" t="str">
        <f>VLOOKUP(G10169,[1]Macrodata_CCF!$A$3:$B$55,2,FALSE)</f>
        <v>#ERROR!</v>
      </c>
      <c r="F10169" s="78">
        <v>0.0</v>
      </c>
      <c r="G10169" s="80">
        <v>27.0</v>
      </c>
      <c r="H10169" s="81">
        <v>408440.0</v>
      </c>
      <c r="I10169" s="81">
        <v>640000.0</v>
      </c>
      <c r="J10169" s="81">
        <v>652800.0</v>
      </c>
      <c r="K10169" s="81">
        <v>640000.0</v>
      </c>
      <c r="L10169" s="82">
        <v>1.055277249956815</v>
      </c>
      <c r="N10169" s="83">
        <f t="shared" si="1"/>
        <v>1.05527725</v>
      </c>
      <c r="O10169" s="83">
        <f t="shared" si="2"/>
        <v>1</v>
      </c>
      <c r="Q10169" s="83">
        <f t="shared" si="3"/>
        <v>0.3618125</v>
      </c>
      <c r="R10169" s="83">
        <f t="shared" si="4"/>
        <v>1.05527725</v>
      </c>
      <c r="S10169" s="83" t="b">
        <f t="shared" si="5"/>
        <v>0</v>
      </c>
      <c r="T10169" s="72"/>
      <c r="U10169" s="72"/>
      <c r="V10169" s="72"/>
      <c r="W10169" s="72"/>
      <c r="X10169" s="72"/>
      <c r="Y10169" s="72"/>
      <c r="Z10169" s="72"/>
      <c r="AA10169" s="72"/>
      <c r="AB10169" s="72"/>
      <c r="AC10169" s="72"/>
      <c r="AD10169" s="72"/>
      <c r="AE10169" s="72"/>
      <c r="AF10169" s="72"/>
      <c r="AG10169" s="72"/>
      <c r="AH10169" s="72"/>
      <c r="AI10169" s="72"/>
      <c r="AJ10169" s="72"/>
      <c r="AK10169" s="72"/>
    </row>
    <row r="10170" ht="14.25" customHeight="1">
      <c r="A10170" s="78">
        <v>10167.0</v>
      </c>
      <c r="C10170" s="78" t="str">
        <f>VLOOKUP(G10170,[1]Macrodata_CCF!$A$3:$D$55,4,FALSE)</f>
        <v>#ERROR!</v>
      </c>
      <c r="E10170" s="79" t="str">
        <f>VLOOKUP(G10170,[1]Macrodata_CCF!$A$3:$B$55,2,FALSE)</f>
        <v>#ERROR!</v>
      </c>
      <c r="F10170" s="78">
        <v>0.0</v>
      </c>
      <c r="G10170" s="80">
        <v>26.0</v>
      </c>
      <c r="H10170" s="81">
        <v>479690.0</v>
      </c>
      <c r="I10170" s="81">
        <v>670000.0</v>
      </c>
      <c r="J10170" s="81">
        <v>512045.0</v>
      </c>
      <c r="K10170" s="81">
        <v>670000.0</v>
      </c>
      <c r="L10170" s="82">
        <v>0.1700120855446377</v>
      </c>
      <c r="N10170" s="83">
        <f t="shared" si="1"/>
        <v>0.1700120855</v>
      </c>
      <c r="O10170" s="83">
        <f t="shared" si="2"/>
        <v>0.1700120855</v>
      </c>
      <c r="Q10170" s="83">
        <f t="shared" si="3"/>
        <v>0.2840447761</v>
      </c>
      <c r="R10170" s="83">
        <f t="shared" si="4"/>
        <v>0.1700120855</v>
      </c>
      <c r="S10170" s="83" t="b">
        <f t="shared" si="5"/>
        <v>0</v>
      </c>
      <c r="T10170" s="72"/>
      <c r="U10170" s="72"/>
      <c r="V10170" s="72"/>
      <c r="W10170" s="72"/>
      <c r="X10170" s="72"/>
      <c r="Y10170" s="72"/>
      <c r="Z10170" s="72"/>
      <c r="AA10170" s="72"/>
      <c r="AB10170" s="72"/>
      <c r="AC10170" s="72"/>
      <c r="AD10170" s="72"/>
      <c r="AE10170" s="72"/>
      <c r="AF10170" s="72"/>
      <c r="AG10170" s="72"/>
      <c r="AH10170" s="72"/>
      <c r="AI10170" s="72"/>
      <c r="AJ10170" s="72"/>
      <c r="AK10170" s="72"/>
    </row>
    <row r="10171" ht="14.25" customHeight="1">
      <c r="A10171" s="78">
        <v>10168.0</v>
      </c>
      <c r="C10171" s="78" t="str">
        <f>VLOOKUP(G10171,[1]Macrodata_CCF!$A$3:$D$55,4,FALSE)</f>
        <v>#ERROR!</v>
      </c>
      <c r="E10171" s="79" t="str">
        <f>VLOOKUP(G10171,[1]Macrodata_CCF!$A$3:$B$55,2,FALSE)</f>
        <v>#ERROR!</v>
      </c>
      <c r="F10171" s="78">
        <v>1.0</v>
      </c>
      <c r="G10171" s="80">
        <v>19.0</v>
      </c>
      <c r="H10171" s="81">
        <v>263530.0</v>
      </c>
      <c r="I10171" s="81">
        <v>360000.0</v>
      </c>
      <c r="J10171" s="81">
        <v>315625.0</v>
      </c>
      <c r="K10171" s="81">
        <v>360000.0</v>
      </c>
      <c r="L10171" s="82">
        <v>0.5400124391002384</v>
      </c>
      <c r="N10171" s="83">
        <f t="shared" si="1"/>
        <v>0.5400124391</v>
      </c>
      <c r="O10171" s="83">
        <f t="shared" si="2"/>
        <v>0.5400124391</v>
      </c>
      <c r="Q10171" s="83">
        <f t="shared" si="3"/>
        <v>0.2679722222</v>
      </c>
      <c r="R10171" s="83">
        <f t="shared" si="4"/>
        <v>0.5400124391</v>
      </c>
      <c r="S10171" s="83" t="b">
        <f t="shared" si="5"/>
        <v>0</v>
      </c>
      <c r="T10171" s="72"/>
      <c r="U10171" s="72"/>
      <c r="V10171" s="72"/>
      <c r="W10171" s="72"/>
      <c r="X10171" s="72"/>
      <c r="Y10171" s="72"/>
      <c r="Z10171" s="72"/>
      <c r="AA10171" s="72"/>
      <c r="AB10171" s="72"/>
      <c r="AC10171" s="72"/>
      <c r="AD10171" s="72"/>
      <c r="AE10171" s="72"/>
      <c r="AF10171" s="72"/>
      <c r="AG10171" s="72"/>
      <c r="AH10171" s="72"/>
      <c r="AI10171" s="72"/>
      <c r="AJ10171" s="72"/>
      <c r="AK10171" s="72"/>
    </row>
    <row r="10172" ht="14.25" customHeight="1">
      <c r="A10172" s="78">
        <v>10169.0</v>
      </c>
      <c r="C10172" s="78" t="str">
        <f>VLOOKUP(G10172,[1]Macrodata_CCF!$A$3:$D$55,4,FALSE)</f>
        <v>#ERROR!</v>
      </c>
      <c r="E10172" s="79" t="str">
        <f>VLOOKUP(G10172,[1]Macrodata_CCF!$A$3:$B$55,2,FALSE)</f>
        <v>#ERROR!</v>
      </c>
      <c r="F10172" s="78">
        <v>0.0</v>
      </c>
      <c r="G10172" s="80">
        <v>7.0</v>
      </c>
      <c r="H10172" s="81">
        <v>27585.0</v>
      </c>
      <c r="I10172" s="81">
        <v>30000.0</v>
      </c>
      <c r="J10172" s="81">
        <v>28310.0</v>
      </c>
      <c r="K10172" s="81">
        <v>30000.0</v>
      </c>
      <c r="L10172" s="82">
        <v>0.3002070393374741</v>
      </c>
      <c r="N10172" s="83">
        <f t="shared" si="1"/>
        <v>0.3002070393</v>
      </c>
      <c r="O10172" s="83">
        <f t="shared" si="2"/>
        <v>0.3002070393</v>
      </c>
      <c r="Q10172" s="83">
        <f t="shared" si="3"/>
        <v>0.0805</v>
      </c>
      <c r="R10172" s="83">
        <f t="shared" si="4"/>
        <v>0.02416666667</v>
      </c>
      <c r="S10172" s="83" t="b">
        <f t="shared" si="5"/>
        <v>0</v>
      </c>
      <c r="T10172" s="72"/>
      <c r="U10172" s="72"/>
      <c r="V10172" s="72"/>
      <c r="W10172" s="72"/>
      <c r="X10172" s="72"/>
      <c r="Y10172" s="72"/>
      <c r="Z10172" s="72"/>
      <c r="AA10172" s="72"/>
      <c r="AB10172" s="72"/>
      <c r="AC10172" s="72"/>
      <c r="AD10172" s="72"/>
      <c r="AE10172" s="72"/>
      <c r="AF10172" s="72"/>
      <c r="AG10172" s="72"/>
      <c r="AH10172" s="72"/>
      <c r="AI10172" s="72"/>
      <c r="AJ10172" s="72"/>
      <c r="AK10172" s="72"/>
    </row>
    <row r="10173" ht="14.25" customHeight="1">
      <c r="A10173" s="78">
        <v>10170.0</v>
      </c>
      <c r="C10173" s="78" t="str">
        <f>VLOOKUP(G10173,[1]Macrodata_CCF!$A$3:$D$55,4,FALSE)</f>
        <v>#ERROR!</v>
      </c>
      <c r="E10173" s="79" t="str">
        <f>VLOOKUP(G10173,[1]Macrodata_CCF!$A$3:$B$55,2,FALSE)</f>
        <v>#ERROR!</v>
      </c>
      <c r="F10173" s="78">
        <v>0.0</v>
      </c>
      <c r="G10173" s="80">
        <v>46.0</v>
      </c>
      <c r="H10173" s="81">
        <v>253170.0</v>
      </c>
      <c r="I10173" s="81">
        <v>360000.0</v>
      </c>
      <c r="J10173" s="81">
        <v>272400.0</v>
      </c>
      <c r="K10173" s="81">
        <v>360000.0</v>
      </c>
      <c r="L10173" s="82">
        <v>0.1800056163998877</v>
      </c>
      <c r="N10173" s="83">
        <f t="shared" si="1"/>
        <v>0.1800056164</v>
      </c>
      <c r="O10173" s="83">
        <f t="shared" si="2"/>
        <v>0.1800056164</v>
      </c>
      <c r="Q10173" s="83">
        <f t="shared" si="3"/>
        <v>0.29675</v>
      </c>
      <c r="R10173" s="83">
        <f t="shared" si="4"/>
        <v>0.1800056164</v>
      </c>
      <c r="S10173" s="83" t="b">
        <f t="shared" si="5"/>
        <v>0</v>
      </c>
      <c r="T10173" s="72"/>
      <c r="U10173" s="72"/>
      <c r="V10173" s="72"/>
      <c r="W10173" s="72"/>
      <c r="X10173" s="72"/>
      <c r="Y10173" s="72"/>
      <c r="Z10173" s="72"/>
      <c r="AA10173" s="72"/>
      <c r="AB10173" s="72"/>
      <c r="AC10173" s="72"/>
      <c r="AD10173" s="72"/>
      <c r="AE10173" s="72"/>
      <c r="AF10173" s="72"/>
      <c r="AG10173" s="72"/>
      <c r="AH10173" s="72"/>
      <c r="AI10173" s="72"/>
      <c r="AJ10173" s="72"/>
      <c r="AK10173" s="72"/>
    </row>
    <row r="10174" ht="14.25" customHeight="1">
      <c r="A10174" s="78">
        <v>10171.0</v>
      </c>
      <c r="C10174" s="78" t="str">
        <f>VLOOKUP(G10174,[1]Macrodata_CCF!$A$3:$D$55,4,FALSE)</f>
        <v>#ERROR!</v>
      </c>
      <c r="E10174" s="79" t="str">
        <f>VLOOKUP(G10174,[1]Macrodata_CCF!$A$3:$B$55,2,FALSE)</f>
        <v>#ERROR!</v>
      </c>
      <c r="F10174" s="78">
        <v>0.0</v>
      </c>
      <c r="G10174" s="80">
        <v>33.0</v>
      </c>
      <c r="H10174" s="81">
        <v>229020.0</v>
      </c>
      <c r="I10174" s="81">
        <v>380000.0</v>
      </c>
      <c r="J10174" s="81">
        <v>250155.0</v>
      </c>
      <c r="K10174" s="81">
        <v>380000.0</v>
      </c>
      <c r="L10174" s="82">
        <v>0.1399854285335806</v>
      </c>
      <c r="N10174" s="83">
        <f t="shared" si="1"/>
        <v>0.1399854285</v>
      </c>
      <c r="O10174" s="83">
        <f t="shared" si="2"/>
        <v>0.1399854285</v>
      </c>
      <c r="Q10174" s="83">
        <f t="shared" si="3"/>
        <v>0.3973157895</v>
      </c>
      <c r="R10174" s="83">
        <f t="shared" si="4"/>
        <v>0.1399854285</v>
      </c>
      <c r="S10174" s="83" t="b">
        <f t="shared" si="5"/>
        <v>0</v>
      </c>
      <c r="T10174" s="72"/>
      <c r="U10174" s="72"/>
      <c r="V10174" s="72"/>
      <c r="W10174" s="72"/>
      <c r="X10174" s="72"/>
      <c r="Y10174" s="72"/>
      <c r="Z10174" s="72"/>
      <c r="AA10174" s="72"/>
      <c r="AB10174" s="72"/>
      <c r="AC10174" s="72"/>
      <c r="AD10174" s="72"/>
      <c r="AE10174" s="72"/>
      <c r="AF10174" s="72"/>
      <c r="AG10174" s="72"/>
      <c r="AH10174" s="72"/>
      <c r="AI10174" s="72"/>
      <c r="AJ10174" s="72"/>
      <c r="AK10174" s="72"/>
    </row>
    <row r="10175" ht="14.25" customHeight="1">
      <c r="A10175" s="78">
        <v>10172.0</v>
      </c>
      <c r="C10175" s="78" t="str">
        <f>VLOOKUP(G10175,[1]Macrodata_CCF!$A$3:$D$55,4,FALSE)</f>
        <v>#ERROR!</v>
      </c>
      <c r="E10175" s="79" t="str">
        <f>VLOOKUP(G10175,[1]Macrodata_CCF!$A$3:$B$55,2,FALSE)</f>
        <v>#ERROR!</v>
      </c>
      <c r="F10175" s="78">
        <v>0.0</v>
      </c>
      <c r="G10175" s="80">
        <v>16.0</v>
      </c>
      <c r="H10175" s="81">
        <v>40175.0</v>
      </c>
      <c r="I10175" s="81">
        <v>50000.0</v>
      </c>
      <c r="J10175" s="81">
        <v>35460.0</v>
      </c>
      <c r="K10175" s="81">
        <v>50000.0</v>
      </c>
      <c r="L10175" s="82">
        <v>-0.4798982188295166</v>
      </c>
      <c r="N10175" s="83">
        <f t="shared" si="1"/>
        <v>-0.4798982188</v>
      </c>
      <c r="O10175" s="83">
        <f t="shared" si="2"/>
        <v>0</v>
      </c>
      <c r="Q10175" s="83">
        <f t="shared" si="3"/>
        <v>0.1965</v>
      </c>
      <c r="R10175" s="83">
        <f t="shared" si="4"/>
        <v>-0.4798982188</v>
      </c>
      <c r="S10175" s="83" t="b">
        <f t="shared" si="5"/>
        <v>0</v>
      </c>
      <c r="T10175" s="72"/>
      <c r="U10175" s="72"/>
      <c r="V10175" s="72"/>
      <c r="W10175" s="72"/>
      <c r="X10175" s="72"/>
      <c r="Y10175" s="72"/>
      <c r="Z10175" s="72"/>
      <c r="AA10175" s="72"/>
      <c r="AB10175" s="72"/>
      <c r="AC10175" s="72"/>
      <c r="AD10175" s="72"/>
      <c r="AE10175" s="72"/>
      <c r="AF10175" s="72"/>
      <c r="AG10175" s="72"/>
      <c r="AH10175" s="72"/>
      <c r="AI10175" s="72"/>
      <c r="AJ10175" s="72"/>
      <c r="AK10175" s="72"/>
    </row>
    <row r="10176" ht="14.25" customHeight="1">
      <c r="A10176" s="78">
        <v>10173.0</v>
      </c>
      <c r="C10176" s="78" t="str">
        <f>VLOOKUP(G10176,[1]Macrodata_CCF!$A$3:$D$55,4,FALSE)</f>
        <v>#ERROR!</v>
      </c>
      <c r="E10176" s="79" t="str">
        <f>VLOOKUP(G10176,[1]Macrodata_CCF!$A$3:$B$55,2,FALSE)</f>
        <v>#ERROR!</v>
      </c>
      <c r="F10176" s="78">
        <v>0.0</v>
      </c>
      <c r="G10176" s="80">
        <v>36.0</v>
      </c>
      <c r="H10176" s="81">
        <v>0.0</v>
      </c>
      <c r="I10176" s="81">
        <v>310000.0</v>
      </c>
      <c r="J10176" s="81">
        <v>62000.0</v>
      </c>
      <c r="K10176" s="81">
        <v>310000.0</v>
      </c>
      <c r="L10176" s="82">
        <v>0.2</v>
      </c>
      <c r="N10176" s="83">
        <f t="shared" si="1"/>
        <v>0.2</v>
      </c>
      <c r="O10176" s="83">
        <f t="shared" si="2"/>
        <v>0.2</v>
      </c>
      <c r="Q10176" s="83">
        <f t="shared" si="3"/>
        <v>1</v>
      </c>
      <c r="R10176" s="83">
        <f t="shared" si="4"/>
        <v>0.2</v>
      </c>
      <c r="S10176" s="83" t="b">
        <f t="shared" si="5"/>
        <v>0</v>
      </c>
      <c r="T10176" s="72"/>
      <c r="U10176" s="72"/>
      <c r="V10176" s="72"/>
      <c r="W10176" s="72"/>
      <c r="X10176" s="72"/>
      <c r="Y10176" s="72"/>
      <c r="Z10176" s="72"/>
      <c r="AA10176" s="72"/>
      <c r="AB10176" s="72"/>
      <c r="AC10176" s="72"/>
      <c r="AD10176" s="72"/>
      <c r="AE10176" s="72"/>
      <c r="AF10176" s="72"/>
      <c r="AG10176" s="72"/>
      <c r="AH10176" s="72"/>
      <c r="AI10176" s="72"/>
      <c r="AJ10176" s="72"/>
      <c r="AK10176" s="72"/>
    </row>
    <row r="10177" ht="14.25" customHeight="1">
      <c r="A10177" s="78">
        <v>10174.0</v>
      </c>
      <c r="C10177" s="78" t="str">
        <f>VLOOKUP(G10177,[1]Macrodata_CCF!$A$3:$D$55,4,FALSE)</f>
        <v>#ERROR!</v>
      </c>
      <c r="E10177" s="79" t="str">
        <f>VLOOKUP(G10177,[1]Macrodata_CCF!$A$3:$B$55,2,FALSE)</f>
        <v>#ERROR!</v>
      </c>
      <c r="F10177" s="78">
        <v>0.0</v>
      </c>
      <c r="G10177" s="80">
        <v>6.0</v>
      </c>
      <c r="H10177" s="81">
        <v>159710.0</v>
      </c>
      <c r="I10177" s="81">
        <v>280000.0</v>
      </c>
      <c r="J10177" s="81">
        <v>187375.0</v>
      </c>
      <c r="K10177" s="81">
        <v>280000.0</v>
      </c>
      <c r="L10177" s="82">
        <v>0.2299858674869066</v>
      </c>
      <c r="N10177" s="83">
        <f t="shared" si="1"/>
        <v>0.2299858675</v>
      </c>
      <c r="O10177" s="83">
        <f t="shared" si="2"/>
        <v>0.2299858675</v>
      </c>
      <c r="Q10177" s="83">
        <f t="shared" si="3"/>
        <v>0.4296071429</v>
      </c>
      <c r="R10177" s="83">
        <f t="shared" si="4"/>
        <v>0.2299858675</v>
      </c>
      <c r="S10177" s="83" t="b">
        <f t="shared" si="5"/>
        <v>0</v>
      </c>
      <c r="T10177" s="72"/>
      <c r="U10177" s="72"/>
      <c r="V10177" s="72"/>
      <c r="W10177" s="72"/>
      <c r="X10177" s="72"/>
      <c r="Y10177" s="72"/>
      <c r="Z10177" s="72"/>
      <c r="AA10177" s="72"/>
      <c r="AB10177" s="72"/>
      <c r="AC10177" s="72"/>
      <c r="AD10177" s="72"/>
      <c r="AE10177" s="72"/>
      <c r="AF10177" s="72"/>
      <c r="AG10177" s="72"/>
      <c r="AH10177" s="72"/>
      <c r="AI10177" s="72"/>
      <c r="AJ10177" s="72"/>
      <c r="AK10177" s="72"/>
    </row>
    <row r="10178" ht="14.25" customHeight="1">
      <c r="A10178" s="78">
        <v>10175.0</v>
      </c>
      <c r="C10178" s="78" t="str">
        <f>VLOOKUP(G10178,[1]Macrodata_CCF!$A$3:$D$55,4,FALSE)</f>
        <v>#ERROR!</v>
      </c>
      <c r="E10178" s="79" t="str">
        <f>VLOOKUP(G10178,[1]Macrodata_CCF!$A$3:$B$55,2,FALSE)</f>
        <v>#ERROR!</v>
      </c>
      <c r="F10178" s="78">
        <v>0.0</v>
      </c>
      <c r="G10178" s="80">
        <v>4.0</v>
      </c>
      <c r="H10178" s="81">
        <v>18685.0</v>
      </c>
      <c r="I10178" s="81">
        <v>20000.0</v>
      </c>
      <c r="J10178" s="81">
        <v>19055.0</v>
      </c>
      <c r="K10178" s="81">
        <v>20000.0</v>
      </c>
      <c r="L10178" s="82">
        <v>0.2813688212927757</v>
      </c>
      <c r="N10178" s="83">
        <f t="shared" si="1"/>
        <v>0.2813688213</v>
      </c>
      <c r="O10178" s="83">
        <f t="shared" si="2"/>
        <v>0.2813688213</v>
      </c>
      <c r="Q10178" s="83">
        <f t="shared" si="3"/>
        <v>0.06575</v>
      </c>
      <c r="R10178" s="83">
        <f t="shared" si="4"/>
        <v>0.0185</v>
      </c>
      <c r="S10178" s="83" t="b">
        <f t="shared" si="5"/>
        <v>0</v>
      </c>
      <c r="T10178" s="72"/>
      <c r="U10178" s="72"/>
      <c r="V10178" s="72"/>
      <c r="W10178" s="72"/>
      <c r="X10178" s="72"/>
      <c r="Y10178" s="72"/>
      <c r="Z10178" s="72"/>
      <c r="AA10178" s="72"/>
      <c r="AB10178" s="72"/>
      <c r="AC10178" s="72"/>
      <c r="AD10178" s="72"/>
      <c r="AE10178" s="72"/>
      <c r="AF10178" s="72"/>
      <c r="AG10178" s="72"/>
      <c r="AH10178" s="72"/>
      <c r="AI10178" s="72"/>
      <c r="AJ10178" s="72"/>
      <c r="AK10178" s="72"/>
    </row>
    <row r="10179" ht="14.25" customHeight="1">
      <c r="A10179" s="78">
        <v>10176.0</v>
      </c>
      <c r="C10179" s="78" t="str">
        <f>VLOOKUP(G10179,[1]Macrodata_CCF!$A$3:$D$55,4,FALSE)</f>
        <v>#ERROR!</v>
      </c>
      <c r="E10179" s="79" t="str">
        <f>VLOOKUP(G10179,[1]Macrodata_CCF!$A$3:$B$55,2,FALSE)</f>
        <v>#ERROR!</v>
      </c>
      <c r="F10179" s="78">
        <v>0.0</v>
      </c>
      <c r="G10179" s="80">
        <v>7.0</v>
      </c>
      <c r="H10179" s="81">
        <v>446420.0</v>
      </c>
      <c r="I10179" s="81">
        <v>710000.0</v>
      </c>
      <c r="J10179" s="81">
        <v>538675.0</v>
      </c>
      <c r="K10179" s="81">
        <v>710000.0</v>
      </c>
      <c r="L10179" s="82">
        <v>0.3500075878291221</v>
      </c>
      <c r="N10179" s="83">
        <f t="shared" si="1"/>
        <v>0.3500075878</v>
      </c>
      <c r="O10179" s="83">
        <f t="shared" si="2"/>
        <v>0.3500075878</v>
      </c>
      <c r="Q10179" s="83">
        <f t="shared" si="3"/>
        <v>0.3712394366</v>
      </c>
      <c r="R10179" s="83">
        <f t="shared" si="4"/>
        <v>0.3500075878</v>
      </c>
      <c r="S10179" s="83" t="b">
        <f t="shared" si="5"/>
        <v>0</v>
      </c>
      <c r="T10179" s="72"/>
      <c r="U10179" s="72"/>
      <c r="V10179" s="72"/>
      <c r="W10179" s="72"/>
      <c r="X10179" s="72"/>
      <c r="Y10179" s="72"/>
      <c r="Z10179" s="72"/>
      <c r="AA10179" s="72"/>
      <c r="AB10179" s="72"/>
      <c r="AC10179" s="72"/>
      <c r="AD10179" s="72"/>
      <c r="AE10179" s="72"/>
      <c r="AF10179" s="72"/>
      <c r="AG10179" s="72"/>
      <c r="AH10179" s="72"/>
      <c r="AI10179" s="72"/>
      <c r="AJ10179" s="72"/>
      <c r="AK10179" s="72"/>
    </row>
    <row r="10180" ht="14.25" customHeight="1">
      <c r="A10180" s="78">
        <v>10177.0</v>
      </c>
      <c r="C10180" s="78" t="str">
        <f>VLOOKUP(G10180,[1]Macrodata_CCF!$A$3:$D$55,4,FALSE)</f>
        <v>#ERROR!</v>
      </c>
      <c r="E10180" s="79" t="str">
        <f>VLOOKUP(G10180,[1]Macrodata_CCF!$A$3:$B$55,2,FALSE)</f>
        <v>#ERROR!</v>
      </c>
      <c r="F10180" s="78">
        <v>0.0</v>
      </c>
      <c r="G10180" s="80">
        <v>47.0</v>
      </c>
      <c r="H10180" s="81">
        <v>17935.0</v>
      </c>
      <c r="I10180" s="81">
        <v>130000.0</v>
      </c>
      <c r="J10180" s="81">
        <v>35865.0</v>
      </c>
      <c r="K10180" s="81">
        <v>234000.0</v>
      </c>
      <c r="L10180" s="82">
        <v>0.1599964306429305</v>
      </c>
      <c r="N10180" s="83">
        <f t="shared" si="1"/>
        <v>0.1599964306</v>
      </c>
      <c r="O10180" s="83">
        <f t="shared" si="2"/>
        <v>0.1599964306</v>
      </c>
      <c r="Q10180" s="83">
        <f t="shared" si="3"/>
        <v>0.8620384615</v>
      </c>
      <c r="R10180" s="83">
        <f t="shared" si="4"/>
        <v>0.1599964306</v>
      </c>
      <c r="S10180" s="83" t="b">
        <f t="shared" si="5"/>
        <v>0</v>
      </c>
      <c r="T10180" s="72"/>
      <c r="U10180" s="72"/>
      <c r="V10180" s="72"/>
      <c r="W10180" s="72"/>
      <c r="X10180" s="72"/>
      <c r="Y10180" s="72"/>
      <c r="Z10180" s="72"/>
      <c r="AA10180" s="72"/>
      <c r="AB10180" s="72"/>
      <c r="AC10180" s="72"/>
      <c r="AD10180" s="72"/>
      <c r="AE10180" s="72"/>
      <c r="AF10180" s="72"/>
      <c r="AG10180" s="72"/>
      <c r="AH10180" s="72"/>
      <c r="AI10180" s="72"/>
      <c r="AJ10180" s="72"/>
      <c r="AK10180" s="72"/>
    </row>
    <row r="10181" ht="14.25" customHeight="1">
      <c r="A10181" s="78">
        <v>10178.0</v>
      </c>
      <c r="C10181" s="78" t="str">
        <f>VLOOKUP(G10181,[1]Macrodata_CCF!$A$3:$D$55,4,FALSE)</f>
        <v>#ERROR!</v>
      </c>
      <c r="E10181" s="79" t="str">
        <f>VLOOKUP(G10181,[1]Macrodata_CCF!$A$3:$B$55,2,FALSE)</f>
        <v>#ERROR!</v>
      </c>
      <c r="F10181" s="78">
        <v>0.0</v>
      </c>
      <c r="G10181" s="80">
        <v>53.0</v>
      </c>
      <c r="H10181" s="81">
        <v>218240.0</v>
      </c>
      <c r="I10181" s="81">
        <v>540000.0</v>
      </c>
      <c r="J10181" s="81">
        <v>260070.0</v>
      </c>
      <c r="K10181" s="81">
        <v>540000.0</v>
      </c>
      <c r="L10181" s="82">
        <v>0.130003729487817</v>
      </c>
      <c r="N10181" s="83">
        <f t="shared" si="1"/>
        <v>0.1300037295</v>
      </c>
      <c r="O10181" s="83">
        <f t="shared" si="2"/>
        <v>0.1300037295</v>
      </c>
      <c r="Q10181" s="83">
        <f t="shared" si="3"/>
        <v>0.5958518519</v>
      </c>
      <c r="R10181" s="83">
        <f t="shared" si="4"/>
        <v>0.1300037295</v>
      </c>
      <c r="S10181" s="83" t="b">
        <f t="shared" si="5"/>
        <v>0</v>
      </c>
      <c r="T10181" s="72"/>
      <c r="U10181" s="72"/>
      <c r="V10181" s="72"/>
      <c r="W10181" s="72"/>
      <c r="X10181" s="72"/>
      <c r="Y10181" s="72"/>
      <c r="Z10181" s="72"/>
      <c r="AA10181" s="72"/>
      <c r="AB10181" s="72"/>
      <c r="AC10181" s="72"/>
      <c r="AD10181" s="72"/>
      <c r="AE10181" s="72"/>
      <c r="AF10181" s="72"/>
      <c r="AG10181" s="72"/>
      <c r="AH10181" s="72"/>
      <c r="AI10181" s="72"/>
      <c r="AJ10181" s="72"/>
      <c r="AK10181" s="72"/>
    </row>
    <row r="10182" ht="14.25" customHeight="1">
      <c r="A10182" s="78">
        <v>10179.0</v>
      </c>
      <c r="C10182" s="78" t="str">
        <f>VLOOKUP(G10182,[1]Macrodata_CCF!$A$3:$D$55,4,FALSE)</f>
        <v>#ERROR!</v>
      </c>
      <c r="E10182" s="79" t="str">
        <f>VLOOKUP(G10182,[1]Macrodata_CCF!$A$3:$B$55,2,FALSE)</f>
        <v>#ERROR!</v>
      </c>
      <c r="F10182" s="78">
        <v>0.0</v>
      </c>
      <c r="G10182" s="80">
        <v>42.0</v>
      </c>
      <c r="H10182" s="81">
        <v>179095.0</v>
      </c>
      <c r="I10182" s="81">
        <v>580000.0</v>
      </c>
      <c r="J10182" s="81">
        <v>271305.0</v>
      </c>
      <c r="K10182" s="81">
        <v>580000.0</v>
      </c>
      <c r="L10182" s="82">
        <v>0.230004614559559</v>
      </c>
      <c r="N10182" s="83">
        <f t="shared" si="1"/>
        <v>0.2300046146</v>
      </c>
      <c r="O10182" s="83">
        <f t="shared" si="2"/>
        <v>0.2300046146</v>
      </c>
      <c r="Q10182" s="83">
        <f t="shared" si="3"/>
        <v>0.6912155172</v>
      </c>
      <c r="R10182" s="83">
        <f t="shared" si="4"/>
        <v>0.2300046146</v>
      </c>
      <c r="S10182" s="83" t="b">
        <f t="shared" si="5"/>
        <v>0</v>
      </c>
      <c r="T10182" s="72"/>
      <c r="U10182" s="72"/>
      <c r="V10182" s="72"/>
      <c r="W10182" s="72"/>
      <c r="X10182" s="72"/>
      <c r="Y10182" s="72"/>
      <c r="Z10182" s="72"/>
      <c r="AA10182" s="72"/>
      <c r="AB10182" s="72"/>
      <c r="AC10182" s="72"/>
      <c r="AD10182" s="72"/>
      <c r="AE10182" s="72"/>
      <c r="AF10182" s="72"/>
      <c r="AG10182" s="72"/>
      <c r="AH10182" s="72"/>
      <c r="AI10182" s="72"/>
      <c r="AJ10182" s="72"/>
      <c r="AK10182" s="72"/>
    </row>
    <row r="10183" ht="14.25" customHeight="1">
      <c r="A10183" s="78">
        <v>10180.0</v>
      </c>
      <c r="C10183" s="78" t="str">
        <f>VLOOKUP(G10183,[1]Macrodata_CCF!$A$3:$D$55,4,FALSE)</f>
        <v>#ERROR!</v>
      </c>
      <c r="E10183" s="79" t="str">
        <f>VLOOKUP(G10183,[1]Macrodata_CCF!$A$3:$B$55,2,FALSE)</f>
        <v>#ERROR!</v>
      </c>
      <c r="F10183" s="78">
        <v>0.0</v>
      </c>
      <c r="G10183" s="80">
        <v>7.0</v>
      </c>
      <c r="H10183" s="81">
        <v>246300.0</v>
      </c>
      <c r="I10183" s="81">
        <v>250000.0</v>
      </c>
      <c r="J10183" s="81">
        <v>247040.0</v>
      </c>
      <c r="K10183" s="81">
        <v>250000.0</v>
      </c>
      <c r="L10183" s="82">
        <v>0.2</v>
      </c>
      <c r="N10183" s="83">
        <f t="shared" si="1"/>
        <v>0.2</v>
      </c>
      <c r="O10183" s="83">
        <f t="shared" si="2"/>
        <v>0.2</v>
      </c>
      <c r="Q10183" s="83">
        <f t="shared" si="3"/>
        <v>0.0148</v>
      </c>
      <c r="R10183" s="83">
        <f t="shared" si="4"/>
        <v>0.00296</v>
      </c>
      <c r="S10183" s="83" t="b">
        <f t="shared" si="5"/>
        <v>0</v>
      </c>
      <c r="T10183" s="72"/>
      <c r="U10183" s="72"/>
      <c r="V10183" s="72"/>
      <c r="W10183" s="72"/>
      <c r="X10183" s="72"/>
      <c r="Y10183" s="72"/>
      <c r="Z10183" s="72"/>
      <c r="AA10183" s="72"/>
      <c r="AB10183" s="72"/>
      <c r="AC10183" s="72"/>
      <c r="AD10183" s="72"/>
      <c r="AE10183" s="72"/>
      <c r="AF10183" s="72"/>
      <c r="AG10183" s="72"/>
      <c r="AH10183" s="72"/>
      <c r="AI10183" s="72"/>
      <c r="AJ10183" s="72"/>
      <c r="AK10183" s="72"/>
    </row>
    <row r="10184" ht="14.25" customHeight="1">
      <c r="A10184" s="78">
        <v>10181.0</v>
      </c>
      <c r="C10184" s="78" t="str">
        <f>VLOOKUP(G10184,[1]Macrodata_CCF!$A$3:$D$55,4,FALSE)</f>
        <v>#ERROR!</v>
      </c>
      <c r="E10184" s="79" t="str">
        <f>VLOOKUP(G10184,[1]Macrodata_CCF!$A$3:$B$55,2,FALSE)</f>
        <v>#ERROR!</v>
      </c>
      <c r="F10184" s="78">
        <v>0.0</v>
      </c>
      <c r="G10184" s="80">
        <v>42.0</v>
      </c>
      <c r="H10184" s="81">
        <v>330135.0</v>
      </c>
      <c r="I10184" s="81">
        <v>390000.0</v>
      </c>
      <c r="J10184" s="81">
        <v>343905.0</v>
      </c>
      <c r="K10184" s="81">
        <v>663000.0</v>
      </c>
      <c r="L10184" s="82">
        <v>0.2300175394637935</v>
      </c>
      <c r="N10184" s="83">
        <f t="shared" si="1"/>
        <v>0.2300175395</v>
      </c>
      <c r="O10184" s="83">
        <f t="shared" si="2"/>
        <v>0.2300175395</v>
      </c>
      <c r="Q10184" s="83">
        <f t="shared" si="3"/>
        <v>0.1535</v>
      </c>
      <c r="R10184" s="83">
        <f t="shared" si="4"/>
        <v>0.2300175395</v>
      </c>
      <c r="S10184" s="83" t="b">
        <f t="shared" si="5"/>
        <v>0</v>
      </c>
      <c r="T10184" s="72"/>
      <c r="U10184" s="72"/>
      <c r="V10184" s="72"/>
      <c r="W10184" s="72"/>
      <c r="X10184" s="72"/>
      <c r="Y10184" s="72"/>
      <c r="Z10184" s="72"/>
      <c r="AA10184" s="72"/>
      <c r="AB10184" s="72"/>
      <c r="AC10184" s="72"/>
      <c r="AD10184" s="72"/>
      <c r="AE10184" s="72"/>
      <c r="AF10184" s="72"/>
      <c r="AG10184" s="72"/>
      <c r="AH10184" s="72"/>
      <c r="AI10184" s="72"/>
      <c r="AJ10184" s="72"/>
      <c r="AK10184" s="72"/>
    </row>
    <row r="10185" ht="14.25" customHeight="1">
      <c r="A10185" s="78">
        <v>10182.0</v>
      </c>
      <c r="C10185" s="78" t="str">
        <f>VLOOKUP(G10185,[1]Macrodata_CCF!$A$3:$D$55,4,FALSE)</f>
        <v>#ERROR!</v>
      </c>
      <c r="E10185" s="79" t="str">
        <f>VLOOKUP(G10185,[1]Macrodata_CCF!$A$3:$B$55,2,FALSE)</f>
        <v>#ERROR!</v>
      </c>
      <c r="F10185" s="78">
        <v>0.0</v>
      </c>
      <c r="G10185" s="80">
        <v>43.0</v>
      </c>
      <c r="H10185" s="81">
        <v>0.0</v>
      </c>
      <c r="I10185" s="81">
        <v>150000.0</v>
      </c>
      <c r="J10185" s="81">
        <v>22500.0</v>
      </c>
      <c r="K10185" s="81">
        <v>210000.0</v>
      </c>
      <c r="L10185" s="82">
        <v>0.15</v>
      </c>
      <c r="N10185" s="83">
        <f t="shared" si="1"/>
        <v>0.15</v>
      </c>
      <c r="O10185" s="83">
        <f t="shared" si="2"/>
        <v>0.15</v>
      </c>
      <c r="Q10185" s="83">
        <f t="shared" si="3"/>
        <v>1</v>
      </c>
      <c r="R10185" s="83">
        <f t="shared" si="4"/>
        <v>0.15</v>
      </c>
      <c r="S10185" s="83" t="b">
        <f t="shared" si="5"/>
        <v>0</v>
      </c>
      <c r="T10185" s="72"/>
      <c r="U10185" s="72"/>
      <c r="V10185" s="72"/>
      <c r="W10185" s="72"/>
      <c r="X10185" s="72"/>
      <c r="Y10185" s="72"/>
      <c r="Z10185" s="72"/>
      <c r="AA10185" s="72"/>
      <c r="AB10185" s="72"/>
      <c r="AC10185" s="72"/>
      <c r="AD10185" s="72"/>
      <c r="AE10185" s="72"/>
      <c r="AF10185" s="72"/>
      <c r="AG10185" s="72"/>
      <c r="AH10185" s="72"/>
      <c r="AI10185" s="72"/>
      <c r="AJ10185" s="72"/>
      <c r="AK10185" s="72"/>
    </row>
    <row r="10186" ht="14.25" customHeight="1">
      <c r="A10186" s="78">
        <v>10183.0</v>
      </c>
      <c r="C10186" s="78" t="str">
        <f>VLOOKUP(G10186,[1]Macrodata_CCF!$A$3:$D$55,4,FALSE)</f>
        <v>#ERROR!</v>
      </c>
      <c r="E10186" s="79" t="str">
        <f>VLOOKUP(G10186,[1]Macrodata_CCF!$A$3:$B$55,2,FALSE)</f>
        <v>#ERROR!</v>
      </c>
      <c r="F10186" s="78">
        <v>0.0</v>
      </c>
      <c r="G10186" s="80">
        <v>29.0</v>
      </c>
      <c r="H10186" s="81">
        <v>546220.0</v>
      </c>
      <c r="I10186" s="81">
        <v>990000.0</v>
      </c>
      <c r="J10186" s="81">
        <v>608350.0</v>
      </c>
      <c r="K10186" s="81">
        <v>990000.0</v>
      </c>
      <c r="L10186" s="82">
        <v>0.1400018026950291</v>
      </c>
      <c r="N10186" s="83">
        <f t="shared" si="1"/>
        <v>0.1400018027</v>
      </c>
      <c r="O10186" s="83">
        <f t="shared" si="2"/>
        <v>0.1400018027</v>
      </c>
      <c r="Q10186" s="83">
        <f t="shared" si="3"/>
        <v>0.4482626263</v>
      </c>
      <c r="R10186" s="83">
        <f t="shared" si="4"/>
        <v>0.1400018027</v>
      </c>
      <c r="S10186" s="83" t="b">
        <f t="shared" si="5"/>
        <v>0</v>
      </c>
      <c r="T10186" s="72"/>
      <c r="U10186" s="72"/>
      <c r="V10186" s="72"/>
      <c r="W10186" s="72"/>
      <c r="X10186" s="72"/>
      <c r="Y10186" s="72"/>
      <c r="Z10186" s="72"/>
      <c r="AA10186" s="72"/>
      <c r="AB10186" s="72"/>
      <c r="AC10186" s="72"/>
      <c r="AD10186" s="72"/>
      <c r="AE10186" s="72"/>
      <c r="AF10186" s="72"/>
      <c r="AG10186" s="72"/>
      <c r="AH10186" s="72"/>
      <c r="AI10186" s="72"/>
      <c r="AJ10186" s="72"/>
      <c r="AK10186" s="72"/>
    </row>
    <row r="10187" ht="14.25" customHeight="1">
      <c r="A10187" s="78">
        <v>10184.0</v>
      </c>
      <c r="C10187" s="78" t="str">
        <f>VLOOKUP(G10187,[1]Macrodata_CCF!$A$3:$D$55,4,FALSE)</f>
        <v>#ERROR!</v>
      </c>
      <c r="E10187" s="79" t="str">
        <f>VLOOKUP(G10187,[1]Macrodata_CCF!$A$3:$B$55,2,FALSE)</f>
        <v>#ERROR!</v>
      </c>
      <c r="F10187" s="78">
        <v>0.0</v>
      </c>
      <c r="G10187" s="80">
        <v>2.0</v>
      </c>
      <c r="H10187" s="81">
        <v>864585.0</v>
      </c>
      <c r="I10187" s="81">
        <v>950000.0</v>
      </c>
      <c r="J10187" s="81">
        <v>895335.0</v>
      </c>
      <c r="K10187" s="81">
        <v>950000.0</v>
      </c>
      <c r="L10187" s="82">
        <v>0.3600070245273079</v>
      </c>
      <c r="N10187" s="83">
        <f t="shared" si="1"/>
        <v>0.3600070245</v>
      </c>
      <c r="O10187" s="83">
        <f t="shared" si="2"/>
        <v>0.3600070245</v>
      </c>
      <c r="Q10187" s="83">
        <f t="shared" si="3"/>
        <v>0.08991052632</v>
      </c>
      <c r="R10187" s="83">
        <f t="shared" si="4"/>
        <v>0.03236842105</v>
      </c>
      <c r="S10187" s="83" t="b">
        <f t="shared" si="5"/>
        <v>0</v>
      </c>
      <c r="T10187" s="72"/>
      <c r="U10187" s="72"/>
      <c r="V10187" s="72"/>
      <c r="W10187" s="72"/>
      <c r="X10187" s="72"/>
      <c r="Y10187" s="72"/>
      <c r="Z10187" s="72"/>
      <c r="AA10187" s="72"/>
      <c r="AB10187" s="72"/>
      <c r="AC10187" s="72"/>
      <c r="AD10187" s="72"/>
      <c r="AE10187" s="72"/>
      <c r="AF10187" s="72"/>
      <c r="AG10187" s="72"/>
      <c r="AH10187" s="72"/>
      <c r="AI10187" s="72"/>
      <c r="AJ10187" s="72"/>
      <c r="AK10187" s="72"/>
    </row>
    <row r="10188" ht="14.25" customHeight="1">
      <c r="A10188" s="78">
        <v>10185.0</v>
      </c>
      <c r="C10188" s="78" t="str">
        <f>VLOOKUP(G10188,[1]Macrodata_CCF!$A$3:$D$55,4,FALSE)</f>
        <v>#ERROR!</v>
      </c>
      <c r="E10188" s="79" t="str">
        <f>VLOOKUP(G10188,[1]Macrodata_CCF!$A$3:$B$55,2,FALSE)</f>
        <v>#ERROR!</v>
      </c>
      <c r="F10188" s="78">
        <v>0.0</v>
      </c>
      <c r="G10188" s="80">
        <v>18.0</v>
      </c>
      <c r="H10188" s="81">
        <v>398575.0</v>
      </c>
      <c r="I10188" s="81">
        <v>420000.0</v>
      </c>
      <c r="J10188" s="81">
        <v>428400.0</v>
      </c>
      <c r="K10188" s="81">
        <v>420000.0</v>
      </c>
      <c r="L10188" s="82">
        <v>1.392065344224037</v>
      </c>
      <c r="N10188" s="83">
        <f t="shared" si="1"/>
        <v>1.392065344</v>
      </c>
      <c r="O10188" s="83">
        <f t="shared" si="2"/>
        <v>1</v>
      </c>
      <c r="Q10188" s="83">
        <f t="shared" si="3"/>
        <v>0.05101190476</v>
      </c>
      <c r="R10188" s="83">
        <f t="shared" si="4"/>
        <v>0.07101190476</v>
      </c>
      <c r="S10188" s="83" t="b">
        <f t="shared" si="5"/>
        <v>1</v>
      </c>
      <c r="T10188" s="72"/>
      <c r="U10188" s="72"/>
      <c r="V10188" s="72"/>
      <c r="W10188" s="72"/>
      <c r="X10188" s="72"/>
      <c r="Y10188" s="72"/>
      <c r="Z10188" s="72"/>
      <c r="AA10188" s="72"/>
      <c r="AB10188" s="72"/>
      <c r="AC10188" s="72"/>
      <c r="AD10188" s="72"/>
      <c r="AE10188" s="72"/>
      <c r="AF10188" s="72"/>
      <c r="AG10188" s="72"/>
      <c r="AH10188" s="72"/>
      <c r="AI10188" s="72"/>
      <c r="AJ10188" s="72"/>
      <c r="AK10188" s="72"/>
    </row>
    <row r="10189" ht="14.25" customHeight="1">
      <c r="A10189" s="78">
        <v>10186.0</v>
      </c>
      <c r="C10189" s="78" t="str">
        <f>VLOOKUP(G10189,[1]Macrodata_CCF!$A$3:$D$55,4,FALSE)</f>
        <v>#ERROR!</v>
      </c>
      <c r="E10189" s="79" t="str">
        <f>VLOOKUP(G10189,[1]Macrodata_CCF!$A$3:$B$55,2,FALSE)</f>
        <v>#ERROR!</v>
      </c>
      <c r="F10189" s="78">
        <v>1.0</v>
      </c>
      <c r="G10189" s="80">
        <v>52.0</v>
      </c>
      <c r="H10189" s="81">
        <v>8050.0</v>
      </c>
      <c r="I10189" s="81">
        <v>10000.0</v>
      </c>
      <c r="J10189" s="81">
        <v>11345.0</v>
      </c>
      <c r="K10189" s="81">
        <v>15000.0</v>
      </c>
      <c r="L10189" s="82">
        <v>1.68974358974359</v>
      </c>
      <c r="N10189" s="83">
        <f t="shared" si="1"/>
        <v>1.68974359</v>
      </c>
      <c r="O10189" s="83">
        <f t="shared" si="2"/>
        <v>1</v>
      </c>
      <c r="Q10189" s="83">
        <f t="shared" si="3"/>
        <v>0.195</v>
      </c>
      <c r="R10189" s="83">
        <f t="shared" si="4"/>
        <v>1.68974359</v>
      </c>
      <c r="S10189" s="83" t="b">
        <f t="shared" si="5"/>
        <v>0</v>
      </c>
      <c r="T10189" s="72"/>
      <c r="U10189" s="72"/>
      <c r="V10189" s="72"/>
      <c r="W10189" s="72"/>
      <c r="X10189" s="72"/>
      <c r="Y10189" s="72"/>
      <c r="Z10189" s="72"/>
      <c r="AA10189" s="72"/>
      <c r="AB10189" s="72"/>
      <c r="AC10189" s="72"/>
      <c r="AD10189" s="72"/>
      <c r="AE10189" s="72"/>
      <c r="AF10189" s="72"/>
      <c r="AG10189" s="72"/>
      <c r="AH10189" s="72"/>
      <c r="AI10189" s="72"/>
      <c r="AJ10189" s="72"/>
      <c r="AK10189" s="72"/>
    </row>
    <row r="10190" ht="14.25" customHeight="1">
      <c r="A10190" s="78">
        <v>10187.0</v>
      </c>
      <c r="C10190" s="78" t="str">
        <f>VLOOKUP(G10190,[1]Macrodata_CCF!$A$3:$D$55,4,FALSE)</f>
        <v>#ERROR!</v>
      </c>
      <c r="E10190" s="79" t="str">
        <f>VLOOKUP(G10190,[1]Macrodata_CCF!$A$3:$B$55,2,FALSE)</f>
        <v>#ERROR!</v>
      </c>
      <c r="F10190" s="78">
        <v>0.0</v>
      </c>
      <c r="G10190" s="80">
        <v>9.0</v>
      </c>
      <c r="H10190" s="81">
        <v>229290.0</v>
      </c>
      <c r="I10190" s="81">
        <v>920000.0</v>
      </c>
      <c r="J10190" s="81">
        <v>374340.0</v>
      </c>
      <c r="K10190" s="81">
        <v>920000.0</v>
      </c>
      <c r="L10190" s="82">
        <v>0.2100013030070507</v>
      </c>
      <c r="N10190" s="83">
        <f t="shared" si="1"/>
        <v>0.210001303</v>
      </c>
      <c r="O10190" s="83">
        <f t="shared" si="2"/>
        <v>0.210001303</v>
      </c>
      <c r="Q10190" s="83">
        <f t="shared" si="3"/>
        <v>0.7507717391</v>
      </c>
      <c r="R10190" s="83">
        <f t="shared" si="4"/>
        <v>0.210001303</v>
      </c>
      <c r="S10190" s="83" t="b">
        <f t="shared" si="5"/>
        <v>0</v>
      </c>
      <c r="T10190" s="72"/>
      <c r="U10190" s="72"/>
      <c r="V10190" s="72"/>
      <c r="W10190" s="72"/>
      <c r="X10190" s="72"/>
      <c r="Y10190" s="72"/>
      <c r="Z10190" s="72"/>
      <c r="AA10190" s="72"/>
      <c r="AB10190" s="72"/>
      <c r="AC10190" s="72"/>
      <c r="AD10190" s="72"/>
      <c r="AE10190" s="72"/>
      <c r="AF10190" s="72"/>
      <c r="AG10190" s="72"/>
      <c r="AH10190" s="72"/>
      <c r="AI10190" s="72"/>
      <c r="AJ10190" s="72"/>
      <c r="AK10190" s="72"/>
    </row>
    <row r="10191" ht="14.25" customHeight="1">
      <c r="A10191" s="78">
        <v>10188.0</v>
      </c>
      <c r="C10191" s="78" t="str">
        <f>VLOOKUP(G10191,[1]Macrodata_CCF!$A$3:$D$55,4,FALSE)</f>
        <v>#ERROR!</v>
      </c>
      <c r="E10191" s="79" t="str">
        <f>VLOOKUP(G10191,[1]Macrodata_CCF!$A$3:$B$55,2,FALSE)</f>
        <v>#ERROR!</v>
      </c>
      <c r="F10191" s="78">
        <v>0.0</v>
      </c>
      <c r="G10191" s="80">
        <v>3.0</v>
      </c>
      <c r="H10191" s="81">
        <v>74885.0</v>
      </c>
      <c r="I10191" s="81">
        <v>90000.0</v>
      </c>
      <c r="J10191" s="81">
        <v>68840.0</v>
      </c>
      <c r="K10191" s="81">
        <v>90000.0</v>
      </c>
      <c r="L10191" s="82">
        <v>-0.3999338405557393</v>
      </c>
      <c r="N10191" s="83">
        <f t="shared" si="1"/>
        <v>-0.3999338406</v>
      </c>
      <c r="O10191" s="83">
        <f t="shared" si="2"/>
        <v>0</v>
      </c>
      <c r="Q10191" s="83">
        <f t="shared" si="3"/>
        <v>0.1679444444</v>
      </c>
      <c r="R10191" s="83">
        <f t="shared" si="4"/>
        <v>-0.3999338406</v>
      </c>
      <c r="S10191" s="83" t="b">
        <f t="shared" si="5"/>
        <v>0</v>
      </c>
      <c r="T10191" s="72"/>
      <c r="U10191" s="72"/>
      <c r="V10191" s="72"/>
      <c r="W10191" s="72"/>
      <c r="X10191" s="72"/>
      <c r="Y10191" s="72"/>
      <c r="Z10191" s="72"/>
      <c r="AA10191" s="72"/>
      <c r="AB10191" s="72"/>
      <c r="AC10191" s="72"/>
      <c r="AD10191" s="72"/>
      <c r="AE10191" s="72"/>
      <c r="AF10191" s="72"/>
      <c r="AG10191" s="72"/>
      <c r="AH10191" s="72"/>
      <c r="AI10191" s="72"/>
      <c r="AJ10191" s="72"/>
      <c r="AK10191" s="72"/>
    </row>
    <row r="10192" ht="14.25" customHeight="1">
      <c r="A10192" s="78">
        <v>10189.0</v>
      </c>
      <c r="C10192" s="78" t="str">
        <f>VLOOKUP(G10192,[1]Macrodata_CCF!$A$3:$D$55,4,FALSE)</f>
        <v>#ERROR!</v>
      </c>
      <c r="E10192" s="79" t="str">
        <f>VLOOKUP(G10192,[1]Macrodata_CCF!$A$3:$B$55,2,FALSE)</f>
        <v>#ERROR!</v>
      </c>
      <c r="F10192" s="78">
        <v>0.0</v>
      </c>
      <c r="G10192" s="80">
        <v>26.0</v>
      </c>
      <c r="H10192" s="81">
        <v>370430.0</v>
      </c>
      <c r="I10192" s="81">
        <v>670000.0</v>
      </c>
      <c r="J10192" s="81">
        <v>415365.0</v>
      </c>
      <c r="K10192" s="81">
        <v>670000.0</v>
      </c>
      <c r="L10192" s="82">
        <v>0.1499983309410154</v>
      </c>
      <c r="N10192" s="83">
        <f t="shared" si="1"/>
        <v>0.1499983309</v>
      </c>
      <c r="O10192" s="83">
        <f t="shared" si="2"/>
        <v>0.1499983309</v>
      </c>
      <c r="Q10192" s="83">
        <f t="shared" si="3"/>
        <v>0.447119403</v>
      </c>
      <c r="R10192" s="83">
        <f t="shared" si="4"/>
        <v>0.1499983309</v>
      </c>
      <c r="S10192" s="83" t="b">
        <f t="shared" si="5"/>
        <v>0</v>
      </c>
      <c r="T10192" s="72"/>
      <c r="U10192" s="72"/>
      <c r="V10192" s="72"/>
      <c r="W10192" s="72"/>
      <c r="X10192" s="72"/>
      <c r="Y10192" s="72"/>
      <c r="Z10192" s="72"/>
      <c r="AA10192" s="72"/>
      <c r="AB10192" s="72"/>
      <c r="AC10192" s="72"/>
      <c r="AD10192" s="72"/>
      <c r="AE10192" s="72"/>
      <c r="AF10192" s="72"/>
      <c r="AG10192" s="72"/>
      <c r="AH10192" s="72"/>
      <c r="AI10192" s="72"/>
      <c r="AJ10192" s="72"/>
      <c r="AK10192" s="72"/>
    </row>
    <row r="10193" ht="14.25" customHeight="1">
      <c r="A10193" s="78">
        <v>10190.0</v>
      </c>
      <c r="C10193" s="78" t="str">
        <f>VLOOKUP(G10193,[1]Macrodata_CCF!$A$3:$D$55,4,FALSE)</f>
        <v>#ERROR!</v>
      </c>
      <c r="E10193" s="79" t="str">
        <f>VLOOKUP(G10193,[1]Macrodata_CCF!$A$3:$B$55,2,FALSE)</f>
        <v>#ERROR!</v>
      </c>
      <c r="F10193" s="78">
        <v>0.0</v>
      </c>
      <c r="G10193" s="80">
        <v>44.0</v>
      </c>
      <c r="H10193" s="81">
        <v>47880.0</v>
      </c>
      <c r="I10193" s="81">
        <v>310000.0</v>
      </c>
      <c r="J10193" s="81">
        <v>95060.0</v>
      </c>
      <c r="K10193" s="81">
        <v>310000.0</v>
      </c>
      <c r="L10193" s="82">
        <v>0.1799938959255303</v>
      </c>
      <c r="N10193" s="83">
        <f t="shared" si="1"/>
        <v>0.1799938959</v>
      </c>
      <c r="O10193" s="83">
        <f t="shared" si="2"/>
        <v>0.1799938959</v>
      </c>
      <c r="Q10193" s="83">
        <f t="shared" si="3"/>
        <v>0.8455483871</v>
      </c>
      <c r="R10193" s="83">
        <f t="shared" si="4"/>
        <v>0.1799938959</v>
      </c>
      <c r="S10193" s="83" t="b">
        <f t="shared" si="5"/>
        <v>0</v>
      </c>
      <c r="T10193" s="72"/>
      <c r="U10193" s="72"/>
      <c r="V10193" s="72"/>
      <c r="W10193" s="72"/>
      <c r="X10193" s="72"/>
      <c r="Y10193" s="72"/>
      <c r="Z10193" s="72"/>
      <c r="AA10193" s="72"/>
      <c r="AB10193" s="72"/>
      <c r="AC10193" s="72"/>
      <c r="AD10193" s="72"/>
      <c r="AE10193" s="72"/>
      <c r="AF10193" s="72"/>
      <c r="AG10193" s="72"/>
      <c r="AH10193" s="72"/>
      <c r="AI10193" s="72"/>
      <c r="AJ10193" s="72"/>
      <c r="AK10193" s="72"/>
    </row>
    <row r="10194" ht="14.25" customHeight="1">
      <c r="A10194" s="78">
        <v>10191.0</v>
      </c>
      <c r="C10194" s="78" t="str">
        <f>VLOOKUP(G10194,[1]Macrodata_CCF!$A$3:$D$55,4,FALSE)</f>
        <v>#ERROR!</v>
      </c>
      <c r="E10194" s="79" t="str">
        <f>VLOOKUP(G10194,[1]Macrodata_CCF!$A$3:$B$55,2,FALSE)</f>
        <v>#ERROR!</v>
      </c>
      <c r="F10194" s="78">
        <v>0.0</v>
      </c>
      <c r="G10194" s="80">
        <v>23.0</v>
      </c>
      <c r="H10194" s="81">
        <v>14315.0</v>
      </c>
      <c r="I10194" s="81">
        <v>100000.0</v>
      </c>
      <c r="J10194" s="81">
        <v>30595.0</v>
      </c>
      <c r="K10194" s="81">
        <v>180000.0</v>
      </c>
      <c r="L10194" s="82">
        <v>0.189998249401879</v>
      </c>
      <c r="N10194" s="83">
        <f t="shared" si="1"/>
        <v>0.1899982494</v>
      </c>
      <c r="O10194" s="83">
        <f t="shared" si="2"/>
        <v>0.1899982494</v>
      </c>
      <c r="Q10194" s="83">
        <f t="shared" si="3"/>
        <v>0.85685</v>
      </c>
      <c r="R10194" s="83">
        <f t="shared" si="4"/>
        <v>0.1899982494</v>
      </c>
      <c r="S10194" s="83" t="b">
        <f t="shared" si="5"/>
        <v>0</v>
      </c>
      <c r="T10194" s="72"/>
      <c r="U10194" s="72"/>
      <c r="V10194" s="72"/>
      <c r="W10194" s="72"/>
      <c r="X10194" s="72"/>
      <c r="Y10194" s="72"/>
      <c r="Z10194" s="72"/>
      <c r="AA10194" s="72"/>
      <c r="AB10194" s="72"/>
      <c r="AC10194" s="72"/>
      <c r="AD10194" s="72"/>
      <c r="AE10194" s="72"/>
      <c r="AF10194" s="72"/>
      <c r="AG10194" s="72"/>
      <c r="AH10194" s="72"/>
      <c r="AI10194" s="72"/>
      <c r="AJ10194" s="72"/>
      <c r="AK10194" s="72"/>
    </row>
    <row r="10195" ht="14.25" customHeight="1">
      <c r="A10195" s="78">
        <v>10192.0</v>
      </c>
      <c r="C10195" s="78" t="str">
        <f>VLOOKUP(G10195,[1]Macrodata_CCF!$A$3:$D$55,4,FALSE)</f>
        <v>#ERROR!</v>
      </c>
      <c r="E10195" s="79" t="str">
        <f>VLOOKUP(G10195,[1]Macrodata_CCF!$A$3:$B$55,2,FALSE)</f>
        <v>#ERROR!</v>
      </c>
      <c r="F10195" s="78">
        <v>1.0</v>
      </c>
      <c r="G10195" s="80">
        <v>8.0</v>
      </c>
      <c r="H10195" s="81">
        <v>77030.0</v>
      </c>
      <c r="I10195" s="81">
        <v>440000.0</v>
      </c>
      <c r="J10195" s="81">
        <v>294810.0</v>
      </c>
      <c r="K10195" s="81">
        <v>440000.0</v>
      </c>
      <c r="L10195" s="82">
        <v>0.5999944899027467</v>
      </c>
      <c r="N10195" s="83">
        <f t="shared" si="1"/>
        <v>0.5999944899</v>
      </c>
      <c r="O10195" s="83">
        <f t="shared" si="2"/>
        <v>0.5999944899</v>
      </c>
      <c r="Q10195" s="83">
        <f t="shared" si="3"/>
        <v>0.8249318182</v>
      </c>
      <c r="R10195" s="83">
        <f t="shared" si="4"/>
        <v>0.5999944899</v>
      </c>
      <c r="S10195" s="83" t="b">
        <f t="shared" si="5"/>
        <v>0</v>
      </c>
      <c r="T10195" s="72"/>
      <c r="U10195" s="72"/>
      <c r="V10195" s="72"/>
      <c r="W10195" s="72"/>
      <c r="X10195" s="72"/>
      <c r="Y10195" s="72"/>
      <c r="Z10195" s="72"/>
      <c r="AA10195" s="72"/>
      <c r="AB10195" s="72"/>
      <c r="AC10195" s="72"/>
      <c r="AD10195" s="72"/>
      <c r="AE10195" s="72"/>
      <c r="AF10195" s="72"/>
      <c r="AG10195" s="72"/>
      <c r="AH10195" s="72"/>
      <c r="AI10195" s="72"/>
      <c r="AJ10195" s="72"/>
      <c r="AK10195" s="72"/>
    </row>
    <row r="10196" ht="14.25" customHeight="1">
      <c r="A10196" s="78">
        <v>10193.0</v>
      </c>
      <c r="C10196" s="78" t="str">
        <f>VLOOKUP(G10196,[1]Macrodata_CCF!$A$3:$D$55,4,FALSE)</f>
        <v>#ERROR!</v>
      </c>
      <c r="E10196" s="79" t="str">
        <f>VLOOKUP(G10196,[1]Macrodata_CCF!$A$3:$B$55,2,FALSE)</f>
        <v>#ERROR!</v>
      </c>
      <c r="F10196" s="78">
        <v>1.0</v>
      </c>
      <c r="G10196" s="80">
        <v>48.0</v>
      </c>
      <c r="H10196" s="81">
        <v>0.0</v>
      </c>
      <c r="I10196" s="81">
        <v>760000.0</v>
      </c>
      <c r="J10196" s="81">
        <v>0.0</v>
      </c>
      <c r="K10196" s="81">
        <v>760000.0</v>
      </c>
      <c r="L10196" s="82">
        <v>0.0</v>
      </c>
      <c r="N10196" s="83">
        <f t="shared" si="1"/>
        <v>0</v>
      </c>
      <c r="O10196" s="83">
        <f t="shared" si="2"/>
        <v>0</v>
      </c>
      <c r="Q10196" s="83">
        <f t="shared" si="3"/>
        <v>1</v>
      </c>
      <c r="R10196" s="83">
        <f t="shared" si="4"/>
        <v>0</v>
      </c>
      <c r="S10196" s="83" t="b">
        <f t="shared" si="5"/>
        <v>0</v>
      </c>
      <c r="T10196" s="72"/>
      <c r="U10196" s="72"/>
      <c r="V10196" s="72"/>
      <c r="W10196" s="72"/>
      <c r="X10196" s="72"/>
      <c r="Y10196" s="72"/>
      <c r="Z10196" s="72"/>
      <c r="AA10196" s="72"/>
      <c r="AB10196" s="72"/>
      <c r="AC10196" s="72"/>
      <c r="AD10196" s="72"/>
      <c r="AE10196" s="72"/>
      <c r="AF10196" s="72"/>
      <c r="AG10196" s="72"/>
      <c r="AH10196" s="72"/>
      <c r="AI10196" s="72"/>
      <c r="AJ10196" s="72"/>
      <c r="AK10196" s="72"/>
    </row>
    <row r="10197" ht="14.25" customHeight="1">
      <c r="A10197" s="78">
        <v>10194.0</v>
      </c>
      <c r="C10197" s="78" t="str">
        <f>VLOOKUP(G10197,[1]Macrodata_CCF!$A$3:$D$55,4,FALSE)</f>
        <v>#ERROR!</v>
      </c>
      <c r="E10197" s="79" t="str">
        <f>VLOOKUP(G10197,[1]Macrodata_CCF!$A$3:$B$55,2,FALSE)</f>
        <v>#ERROR!</v>
      </c>
      <c r="F10197" s="78">
        <v>0.0</v>
      </c>
      <c r="G10197" s="80">
        <v>22.0</v>
      </c>
      <c r="H10197" s="81">
        <v>221965.0</v>
      </c>
      <c r="I10197" s="81">
        <v>780000.0</v>
      </c>
      <c r="J10197" s="81">
        <v>316830.0</v>
      </c>
      <c r="K10197" s="81">
        <v>780000.0</v>
      </c>
      <c r="L10197" s="82">
        <v>0.1699982975978209</v>
      </c>
      <c r="N10197" s="83">
        <f t="shared" si="1"/>
        <v>0.1699982976</v>
      </c>
      <c r="O10197" s="83">
        <f t="shared" si="2"/>
        <v>0.1699982976</v>
      </c>
      <c r="Q10197" s="83">
        <f t="shared" si="3"/>
        <v>0.7154294872</v>
      </c>
      <c r="R10197" s="83">
        <f t="shared" si="4"/>
        <v>0.1699982976</v>
      </c>
      <c r="S10197" s="83" t="b">
        <f t="shared" si="5"/>
        <v>0</v>
      </c>
      <c r="T10197" s="72"/>
      <c r="U10197" s="72"/>
      <c r="V10197" s="72"/>
      <c r="W10197" s="72"/>
      <c r="X10197" s="72"/>
      <c r="Y10197" s="72"/>
      <c r="Z10197" s="72"/>
      <c r="AA10197" s="72"/>
      <c r="AB10197" s="72"/>
      <c r="AC10197" s="72"/>
      <c r="AD10197" s="72"/>
      <c r="AE10197" s="72"/>
      <c r="AF10197" s="72"/>
      <c r="AG10197" s="72"/>
      <c r="AH10197" s="72"/>
      <c r="AI10197" s="72"/>
      <c r="AJ10197" s="72"/>
      <c r="AK10197" s="72"/>
    </row>
    <row r="10198" ht="14.25" customHeight="1">
      <c r="A10198" s="78">
        <v>10195.0</v>
      </c>
      <c r="C10198" s="78" t="str">
        <f>VLOOKUP(G10198,[1]Macrodata_CCF!$A$3:$D$55,4,FALSE)</f>
        <v>#ERROR!</v>
      </c>
      <c r="E10198" s="79" t="str">
        <f>VLOOKUP(G10198,[1]Macrodata_CCF!$A$3:$B$55,2,FALSE)</f>
        <v>#ERROR!</v>
      </c>
      <c r="F10198" s="78">
        <v>0.0</v>
      </c>
      <c r="G10198" s="80">
        <v>51.0</v>
      </c>
      <c r="H10198" s="81">
        <v>404795.0</v>
      </c>
      <c r="I10198" s="81">
        <v>510000.0</v>
      </c>
      <c r="J10198" s="81">
        <v>417420.0</v>
      </c>
      <c r="K10198" s="81">
        <v>969000.0</v>
      </c>
      <c r="L10198" s="82">
        <v>0.1200038021006606</v>
      </c>
      <c r="N10198" s="83">
        <f t="shared" si="1"/>
        <v>0.1200038021</v>
      </c>
      <c r="O10198" s="83">
        <f t="shared" si="2"/>
        <v>0.1200038021</v>
      </c>
      <c r="Q10198" s="83">
        <f t="shared" si="3"/>
        <v>0.2062843137</v>
      </c>
      <c r="R10198" s="83">
        <f t="shared" si="4"/>
        <v>0.1200038021</v>
      </c>
      <c r="S10198" s="83" t="b">
        <f t="shared" si="5"/>
        <v>0</v>
      </c>
      <c r="T10198" s="72"/>
      <c r="U10198" s="72"/>
      <c r="V10198" s="72"/>
      <c r="W10198" s="72"/>
      <c r="X10198" s="72"/>
      <c r="Y10198" s="72"/>
      <c r="Z10198" s="72"/>
      <c r="AA10198" s="72"/>
      <c r="AB10198" s="72"/>
      <c r="AC10198" s="72"/>
      <c r="AD10198" s="72"/>
      <c r="AE10198" s="72"/>
      <c r="AF10198" s="72"/>
      <c r="AG10198" s="72"/>
      <c r="AH10198" s="72"/>
      <c r="AI10198" s="72"/>
      <c r="AJ10198" s="72"/>
      <c r="AK10198" s="72"/>
    </row>
    <row r="10199" ht="14.25" customHeight="1">
      <c r="A10199" s="78">
        <v>10196.0</v>
      </c>
      <c r="C10199" s="78" t="str">
        <f>VLOOKUP(G10199,[1]Macrodata_CCF!$A$3:$D$55,4,FALSE)</f>
        <v>#ERROR!</v>
      </c>
      <c r="E10199" s="79" t="str">
        <f>VLOOKUP(G10199,[1]Macrodata_CCF!$A$3:$B$55,2,FALSE)</f>
        <v>#ERROR!</v>
      </c>
      <c r="F10199" s="78">
        <v>0.0</v>
      </c>
      <c r="G10199" s="80">
        <v>31.0</v>
      </c>
      <c r="H10199" s="81">
        <v>112210.0</v>
      </c>
      <c r="I10199" s="81">
        <v>120000.0</v>
      </c>
      <c r="J10199" s="81">
        <v>113455.0</v>
      </c>
      <c r="K10199" s="81">
        <v>120000.0</v>
      </c>
      <c r="L10199" s="82">
        <v>0.1598202824133504</v>
      </c>
      <c r="N10199" s="83">
        <f t="shared" si="1"/>
        <v>0.1598202824</v>
      </c>
      <c r="O10199" s="83">
        <f t="shared" si="2"/>
        <v>0.1598202824</v>
      </c>
      <c r="Q10199" s="83">
        <f t="shared" si="3"/>
        <v>0.06491666667</v>
      </c>
      <c r="R10199" s="83">
        <f t="shared" si="4"/>
        <v>0.010375</v>
      </c>
      <c r="S10199" s="83" t="b">
        <f t="shared" si="5"/>
        <v>0</v>
      </c>
      <c r="T10199" s="72"/>
      <c r="U10199" s="72"/>
      <c r="V10199" s="72"/>
      <c r="W10199" s="72"/>
      <c r="X10199" s="72"/>
      <c r="Y10199" s="72"/>
      <c r="Z10199" s="72"/>
      <c r="AA10199" s="72"/>
      <c r="AB10199" s="72"/>
      <c r="AC10199" s="72"/>
      <c r="AD10199" s="72"/>
      <c r="AE10199" s="72"/>
      <c r="AF10199" s="72"/>
      <c r="AG10199" s="72"/>
      <c r="AH10199" s="72"/>
      <c r="AI10199" s="72"/>
      <c r="AJ10199" s="72"/>
      <c r="AK10199" s="72"/>
    </row>
    <row r="10200" ht="14.25" customHeight="1">
      <c r="A10200" s="78">
        <v>10197.0</v>
      </c>
      <c r="C10200" s="78" t="str">
        <f>VLOOKUP(G10200,[1]Macrodata_CCF!$A$3:$D$55,4,FALSE)</f>
        <v>#ERROR!</v>
      </c>
      <c r="E10200" s="79" t="str">
        <f>VLOOKUP(G10200,[1]Macrodata_CCF!$A$3:$B$55,2,FALSE)</f>
        <v>#ERROR!</v>
      </c>
      <c r="F10200" s="78">
        <v>0.0</v>
      </c>
      <c r="G10200" s="80">
        <v>40.0</v>
      </c>
      <c r="H10200" s="81">
        <v>662115.0</v>
      </c>
      <c r="I10200" s="81">
        <v>750000.0</v>
      </c>
      <c r="J10200" s="81">
        <v>674420.0</v>
      </c>
      <c r="K10200" s="81">
        <v>1200000.0</v>
      </c>
      <c r="L10200" s="82">
        <v>0.1400125163566024</v>
      </c>
      <c r="N10200" s="83">
        <f t="shared" si="1"/>
        <v>0.1400125164</v>
      </c>
      <c r="O10200" s="83">
        <f t="shared" si="2"/>
        <v>0.1400125164</v>
      </c>
      <c r="Q10200" s="83">
        <f t="shared" si="3"/>
        <v>0.11718</v>
      </c>
      <c r="R10200" s="83">
        <f t="shared" si="4"/>
        <v>0.1400125164</v>
      </c>
      <c r="S10200" s="83" t="b">
        <f t="shared" si="5"/>
        <v>0</v>
      </c>
      <c r="T10200" s="72"/>
      <c r="U10200" s="72"/>
      <c r="V10200" s="72"/>
      <c r="W10200" s="72"/>
      <c r="X10200" s="72"/>
      <c r="Y10200" s="72"/>
      <c r="Z10200" s="72"/>
      <c r="AA10200" s="72"/>
      <c r="AB10200" s="72"/>
      <c r="AC10200" s="72"/>
      <c r="AD10200" s="72"/>
      <c r="AE10200" s="72"/>
      <c r="AF10200" s="72"/>
      <c r="AG10200" s="72"/>
      <c r="AH10200" s="72"/>
      <c r="AI10200" s="72"/>
      <c r="AJ10200" s="72"/>
      <c r="AK10200" s="72"/>
    </row>
    <row r="10201" ht="14.25" customHeight="1">
      <c r="A10201" s="78">
        <v>10198.0</v>
      </c>
      <c r="C10201" s="78" t="str">
        <f>VLOOKUP(G10201,[1]Macrodata_CCF!$A$3:$D$55,4,FALSE)</f>
        <v>#ERROR!</v>
      </c>
      <c r="E10201" s="79" t="str">
        <f>VLOOKUP(G10201,[1]Macrodata_CCF!$A$3:$B$55,2,FALSE)</f>
        <v>#ERROR!</v>
      </c>
      <c r="F10201" s="78">
        <v>0.0</v>
      </c>
      <c r="G10201" s="80">
        <v>27.0</v>
      </c>
      <c r="H10201" s="81">
        <v>0.0</v>
      </c>
      <c r="I10201" s="81">
        <v>440000.0</v>
      </c>
      <c r="J10201" s="81">
        <v>448800.0</v>
      </c>
      <c r="K10201" s="81">
        <v>440000.0</v>
      </c>
      <c r="L10201" s="82">
        <v>1.02</v>
      </c>
      <c r="N10201" s="83">
        <f t="shared" si="1"/>
        <v>1.02</v>
      </c>
      <c r="O10201" s="83">
        <f t="shared" si="2"/>
        <v>1</v>
      </c>
      <c r="Q10201" s="83">
        <f t="shared" si="3"/>
        <v>1</v>
      </c>
      <c r="R10201" s="83">
        <f t="shared" si="4"/>
        <v>1.02</v>
      </c>
      <c r="S10201" s="83" t="b">
        <f t="shared" si="5"/>
        <v>0</v>
      </c>
      <c r="T10201" s="72"/>
      <c r="U10201" s="72"/>
      <c r="V10201" s="72"/>
      <c r="W10201" s="72"/>
      <c r="X10201" s="72"/>
      <c r="Y10201" s="72"/>
      <c r="Z10201" s="72"/>
      <c r="AA10201" s="72"/>
      <c r="AB10201" s="72"/>
      <c r="AC10201" s="72"/>
      <c r="AD10201" s="72"/>
      <c r="AE10201" s="72"/>
      <c r="AF10201" s="72"/>
      <c r="AG10201" s="72"/>
      <c r="AH10201" s="72"/>
      <c r="AI10201" s="72"/>
      <c r="AJ10201" s="72"/>
      <c r="AK10201" s="72"/>
    </row>
    <row r="10202" ht="14.25" customHeight="1">
      <c r="A10202" s="78">
        <v>10199.0</v>
      </c>
      <c r="C10202" s="78" t="str">
        <f>VLOOKUP(G10202,[1]Macrodata_CCF!$A$3:$D$55,4,FALSE)</f>
        <v>#ERROR!</v>
      </c>
      <c r="E10202" s="79" t="str">
        <f>VLOOKUP(G10202,[1]Macrodata_CCF!$A$3:$B$55,2,FALSE)</f>
        <v>#ERROR!</v>
      </c>
      <c r="F10202" s="78">
        <v>0.0</v>
      </c>
      <c r="G10202" s="80">
        <v>30.0</v>
      </c>
      <c r="H10202" s="81">
        <v>45370.0</v>
      </c>
      <c r="I10202" s="81">
        <v>330000.0</v>
      </c>
      <c r="J10202" s="81">
        <v>102295.0</v>
      </c>
      <c r="K10202" s="81">
        <v>330000.0</v>
      </c>
      <c r="L10202" s="82">
        <v>0.1999964866669009</v>
      </c>
      <c r="N10202" s="83">
        <f t="shared" si="1"/>
        <v>0.1999964867</v>
      </c>
      <c r="O10202" s="83">
        <f t="shared" si="2"/>
        <v>0.1999964867</v>
      </c>
      <c r="Q10202" s="83">
        <f t="shared" si="3"/>
        <v>0.8625151515</v>
      </c>
      <c r="R10202" s="83">
        <f t="shared" si="4"/>
        <v>0.1999964867</v>
      </c>
      <c r="S10202" s="83" t="b">
        <f t="shared" si="5"/>
        <v>0</v>
      </c>
      <c r="T10202" s="72"/>
      <c r="U10202" s="72"/>
      <c r="V10202" s="72"/>
      <c r="W10202" s="72"/>
      <c r="X10202" s="72"/>
      <c r="Y10202" s="72"/>
      <c r="Z10202" s="72"/>
      <c r="AA10202" s="72"/>
      <c r="AB10202" s="72"/>
      <c r="AC10202" s="72"/>
      <c r="AD10202" s="72"/>
      <c r="AE10202" s="72"/>
      <c r="AF10202" s="72"/>
      <c r="AG10202" s="72"/>
      <c r="AH10202" s="72"/>
      <c r="AI10202" s="72"/>
      <c r="AJ10202" s="72"/>
      <c r="AK10202" s="72"/>
    </row>
    <row r="10203" ht="14.25" customHeight="1">
      <c r="A10203" s="78">
        <v>10200.0</v>
      </c>
      <c r="C10203" s="78" t="str">
        <f>VLOOKUP(G10203,[1]Macrodata_CCF!$A$3:$D$55,4,FALSE)</f>
        <v>#ERROR!</v>
      </c>
      <c r="E10203" s="79" t="str">
        <f>VLOOKUP(G10203,[1]Macrodata_CCF!$A$3:$B$55,2,FALSE)</f>
        <v>#ERROR!</v>
      </c>
      <c r="F10203" s="78">
        <v>0.0</v>
      </c>
      <c r="G10203" s="80">
        <v>40.0</v>
      </c>
      <c r="H10203" s="81">
        <v>0.0</v>
      </c>
      <c r="I10203" s="81">
        <v>610000.0</v>
      </c>
      <c r="J10203" s="81">
        <v>30500.0</v>
      </c>
      <c r="K10203" s="81">
        <v>610000.0</v>
      </c>
      <c r="L10203" s="82">
        <v>0.05</v>
      </c>
      <c r="N10203" s="83">
        <f t="shared" si="1"/>
        <v>0.05</v>
      </c>
      <c r="O10203" s="83">
        <f t="shared" si="2"/>
        <v>0.05</v>
      </c>
      <c r="Q10203" s="83">
        <f t="shared" si="3"/>
        <v>1</v>
      </c>
      <c r="R10203" s="83">
        <f t="shared" si="4"/>
        <v>0.05</v>
      </c>
      <c r="S10203" s="83" t="b">
        <f t="shared" si="5"/>
        <v>0</v>
      </c>
      <c r="T10203" s="72"/>
      <c r="U10203" s="72"/>
      <c r="V10203" s="72"/>
      <c r="W10203" s="72"/>
      <c r="X10203" s="72"/>
      <c r="Y10203" s="72"/>
      <c r="Z10203" s="72"/>
      <c r="AA10203" s="72"/>
      <c r="AB10203" s="72"/>
      <c r="AC10203" s="72"/>
      <c r="AD10203" s="72"/>
      <c r="AE10203" s="72"/>
      <c r="AF10203" s="72"/>
      <c r="AG10203" s="72"/>
      <c r="AH10203" s="72"/>
      <c r="AI10203" s="72"/>
      <c r="AJ10203" s="72"/>
      <c r="AK10203" s="72"/>
    </row>
    <row r="10204" ht="14.25" customHeight="1">
      <c r="A10204" s="78">
        <v>10201.0</v>
      </c>
      <c r="C10204" s="78" t="str">
        <f>VLOOKUP(G10204,[1]Macrodata_CCF!$A$3:$D$55,4,FALSE)</f>
        <v>#ERROR!</v>
      </c>
      <c r="E10204" s="79" t="str">
        <f>VLOOKUP(G10204,[1]Macrodata_CCF!$A$3:$B$55,2,FALSE)</f>
        <v>#ERROR!</v>
      </c>
      <c r="F10204" s="78">
        <v>0.0</v>
      </c>
      <c r="G10204" s="80">
        <v>31.0</v>
      </c>
      <c r="H10204" s="81">
        <v>240600.0</v>
      </c>
      <c r="I10204" s="81">
        <v>960000.0</v>
      </c>
      <c r="J10204" s="81">
        <v>979200.0</v>
      </c>
      <c r="K10204" s="81">
        <v>960000.0</v>
      </c>
      <c r="L10204" s="82">
        <v>1.026688907422852</v>
      </c>
      <c r="N10204" s="83">
        <f t="shared" si="1"/>
        <v>1.026688907</v>
      </c>
      <c r="O10204" s="83">
        <f t="shared" si="2"/>
        <v>1</v>
      </c>
      <c r="Q10204" s="83">
        <f t="shared" si="3"/>
        <v>0.749375</v>
      </c>
      <c r="R10204" s="83">
        <f t="shared" si="4"/>
        <v>1.026688907</v>
      </c>
      <c r="S10204" s="83" t="b">
        <f t="shared" si="5"/>
        <v>0</v>
      </c>
      <c r="T10204" s="72"/>
      <c r="U10204" s="72"/>
      <c r="V10204" s="72"/>
      <c r="W10204" s="72"/>
      <c r="X10204" s="72"/>
      <c r="Y10204" s="72"/>
      <c r="Z10204" s="72"/>
      <c r="AA10204" s="72"/>
      <c r="AB10204" s="72"/>
      <c r="AC10204" s="72"/>
      <c r="AD10204" s="72"/>
      <c r="AE10204" s="72"/>
      <c r="AF10204" s="72"/>
      <c r="AG10204" s="72"/>
      <c r="AH10204" s="72"/>
      <c r="AI10204" s="72"/>
      <c r="AJ10204" s="72"/>
      <c r="AK10204" s="72"/>
    </row>
    <row r="10205" ht="14.25" customHeight="1">
      <c r="A10205" s="78">
        <v>10202.0</v>
      </c>
      <c r="C10205" s="78" t="str">
        <f>VLOOKUP(G10205,[1]Macrodata_CCF!$A$3:$D$55,4,FALSE)</f>
        <v>#ERROR!</v>
      </c>
      <c r="E10205" s="79" t="str">
        <f>VLOOKUP(G10205,[1]Macrodata_CCF!$A$3:$B$55,2,FALSE)</f>
        <v>#ERROR!</v>
      </c>
      <c r="F10205" s="78">
        <v>0.0</v>
      </c>
      <c r="G10205" s="80">
        <v>28.0</v>
      </c>
      <c r="H10205" s="81">
        <v>536055.0</v>
      </c>
      <c r="I10205" s="81">
        <v>630000.0</v>
      </c>
      <c r="J10205" s="81">
        <v>550145.0</v>
      </c>
      <c r="K10205" s="81">
        <v>630000.0</v>
      </c>
      <c r="L10205" s="82">
        <v>0.1499813720794082</v>
      </c>
      <c r="N10205" s="83">
        <f t="shared" si="1"/>
        <v>0.1499813721</v>
      </c>
      <c r="O10205" s="83">
        <f t="shared" si="2"/>
        <v>0.1499813721</v>
      </c>
      <c r="Q10205" s="83">
        <f t="shared" si="3"/>
        <v>0.1491190476</v>
      </c>
      <c r="R10205" s="83">
        <f t="shared" si="4"/>
        <v>0.1499813721</v>
      </c>
      <c r="S10205" s="83" t="b">
        <f t="shared" si="5"/>
        <v>0</v>
      </c>
      <c r="T10205" s="72"/>
      <c r="U10205" s="72"/>
      <c r="V10205" s="72"/>
      <c r="W10205" s="72"/>
      <c r="X10205" s="72"/>
      <c r="Y10205" s="72"/>
      <c r="Z10205" s="72"/>
      <c r="AA10205" s="72"/>
      <c r="AB10205" s="72"/>
      <c r="AC10205" s="72"/>
      <c r="AD10205" s="72"/>
      <c r="AE10205" s="72"/>
      <c r="AF10205" s="72"/>
      <c r="AG10205" s="72"/>
      <c r="AH10205" s="72"/>
      <c r="AI10205" s="72"/>
      <c r="AJ10205" s="72"/>
      <c r="AK10205" s="72"/>
    </row>
    <row r="10206" ht="14.25" customHeight="1">
      <c r="A10206" s="78">
        <v>10203.0</v>
      </c>
      <c r="C10206" s="78" t="str">
        <f>VLOOKUP(G10206,[1]Macrodata_CCF!$A$3:$D$55,4,FALSE)</f>
        <v>#ERROR!</v>
      </c>
      <c r="E10206" s="79" t="str">
        <f>VLOOKUP(G10206,[1]Macrodata_CCF!$A$3:$B$55,2,FALSE)</f>
        <v>#ERROR!</v>
      </c>
      <c r="F10206" s="78">
        <v>0.0</v>
      </c>
      <c r="G10206" s="80">
        <v>17.0</v>
      </c>
      <c r="H10206" s="81">
        <v>0.0</v>
      </c>
      <c r="I10206" s="81">
        <v>500000.0</v>
      </c>
      <c r="J10206" s="81">
        <v>90000.0</v>
      </c>
      <c r="K10206" s="81">
        <v>500000.0</v>
      </c>
      <c r="L10206" s="82">
        <v>0.18</v>
      </c>
      <c r="N10206" s="83">
        <f t="shared" si="1"/>
        <v>0.18</v>
      </c>
      <c r="O10206" s="83">
        <f t="shared" si="2"/>
        <v>0.18</v>
      </c>
      <c r="Q10206" s="83">
        <f t="shared" si="3"/>
        <v>1</v>
      </c>
      <c r="R10206" s="83">
        <f t="shared" si="4"/>
        <v>0.18</v>
      </c>
      <c r="S10206" s="83" t="b">
        <f t="shared" si="5"/>
        <v>0</v>
      </c>
      <c r="T10206" s="72"/>
      <c r="U10206" s="72"/>
      <c r="V10206" s="72"/>
      <c r="W10206" s="72"/>
      <c r="X10206" s="72"/>
      <c r="Y10206" s="72"/>
      <c r="Z10206" s="72"/>
      <c r="AA10206" s="72"/>
      <c r="AB10206" s="72"/>
      <c r="AC10206" s="72"/>
      <c r="AD10206" s="72"/>
      <c r="AE10206" s="72"/>
      <c r="AF10206" s="72"/>
      <c r="AG10206" s="72"/>
      <c r="AH10206" s="72"/>
      <c r="AI10206" s="72"/>
      <c r="AJ10206" s="72"/>
      <c r="AK10206" s="72"/>
    </row>
    <row r="10207" ht="14.25" customHeight="1">
      <c r="A10207" s="78">
        <v>10204.0</v>
      </c>
      <c r="C10207" s="78" t="str">
        <f>VLOOKUP(G10207,[1]Macrodata_CCF!$A$3:$D$55,4,FALSE)</f>
        <v>#ERROR!</v>
      </c>
      <c r="E10207" s="79" t="str">
        <f>VLOOKUP(G10207,[1]Macrodata_CCF!$A$3:$B$55,2,FALSE)</f>
        <v>#ERROR!</v>
      </c>
      <c r="F10207" s="78">
        <v>0.0</v>
      </c>
      <c r="G10207" s="80">
        <v>47.0</v>
      </c>
      <c r="H10207" s="81">
        <v>103025.0</v>
      </c>
      <c r="I10207" s="81">
        <v>120000.0</v>
      </c>
      <c r="J10207" s="81">
        <v>106420.0</v>
      </c>
      <c r="K10207" s="81">
        <v>120000.0</v>
      </c>
      <c r="L10207" s="82">
        <v>0.2</v>
      </c>
      <c r="N10207" s="83">
        <f t="shared" si="1"/>
        <v>0.2</v>
      </c>
      <c r="O10207" s="83">
        <f t="shared" si="2"/>
        <v>0.2</v>
      </c>
      <c r="Q10207" s="83">
        <f t="shared" si="3"/>
        <v>0.1414583333</v>
      </c>
      <c r="R10207" s="83">
        <f t="shared" si="4"/>
        <v>0.2</v>
      </c>
      <c r="S10207" s="83" t="b">
        <f t="shared" si="5"/>
        <v>0</v>
      </c>
      <c r="T10207" s="72"/>
      <c r="U10207" s="72"/>
      <c r="V10207" s="72"/>
      <c r="W10207" s="72"/>
      <c r="X10207" s="72"/>
      <c r="Y10207" s="72"/>
      <c r="Z10207" s="72"/>
      <c r="AA10207" s="72"/>
      <c r="AB10207" s="72"/>
      <c r="AC10207" s="72"/>
      <c r="AD10207" s="72"/>
      <c r="AE10207" s="72"/>
      <c r="AF10207" s="72"/>
      <c r="AG10207" s="72"/>
      <c r="AH10207" s="72"/>
      <c r="AI10207" s="72"/>
      <c r="AJ10207" s="72"/>
      <c r="AK10207" s="72"/>
    </row>
    <row r="10208" ht="14.25" customHeight="1">
      <c r="A10208" s="78">
        <v>10205.0</v>
      </c>
      <c r="C10208" s="78" t="str">
        <f>VLOOKUP(G10208,[1]Macrodata_CCF!$A$3:$D$55,4,FALSE)</f>
        <v>#ERROR!</v>
      </c>
      <c r="E10208" s="79" t="str">
        <f>VLOOKUP(G10208,[1]Macrodata_CCF!$A$3:$B$55,2,FALSE)</f>
        <v>#ERROR!</v>
      </c>
      <c r="F10208" s="78">
        <v>0.0</v>
      </c>
      <c r="G10208" s="80">
        <v>17.0</v>
      </c>
      <c r="H10208" s="81">
        <v>164850.0</v>
      </c>
      <c r="I10208" s="81">
        <v>340000.0</v>
      </c>
      <c r="J10208" s="81">
        <v>191125.0</v>
      </c>
      <c r="K10208" s="81">
        <v>340000.0</v>
      </c>
      <c r="L10208" s="82">
        <v>0.1500142734798744</v>
      </c>
      <c r="N10208" s="83">
        <f t="shared" si="1"/>
        <v>0.1500142735</v>
      </c>
      <c r="O10208" s="83">
        <f t="shared" si="2"/>
        <v>0.1500142735</v>
      </c>
      <c r="Q10208" s="83">
        <f t="shared" si="3"/>
        <v>0.5151470588</v>
      </c>
      <c r="R10208" s="83">
        <f t="shared" si="4"/>
        <v>0.1500142735</v>
      </c>
      <c r="S10208" s="83" t="b">
        <f t="shared" si="5"/>
        <v>0</v>
      </c>
      <c r="T10208" s="72"/>
      <c r="U10208" s="72"/>
      <c r="V10208" s="72"/>
      <c r="W10208" s="72"/>
      <c r="X10208" s="72"/>
      <c r="Y10208" s="72"/>
      <c r="Z10208" s="72"/>
      <c r="AA10208" s="72"/>
      <c r="AB10208" s="72"/>
      <c r="AC10208" s="72"/>
      <c r="AD10208" s="72"/>
      <c r="AE10208" s="72"/>
      <c r="AF10208" s="72"/>
      <c r="AG10208" s="72"/>
      <c r="AH10208" s="72"/>
      <c r="AI10208" s="72"/>
      <c r="AJ10208" s="72"/>
      <c r="AK10208" s="72"/>
    </row>
    <row r="10209" ht="14.25" customHeight="1">
      <c r="A10209" s="78">
        <v>10206.0</v>
      </c>
      <c r="C10209" s="78" t="str">
        <f>VLOOKUP(G10209,[1]Macrodata_CCF!$A$3:$D$55,4,FALSE)</f>
        <v>#ERROR!</v>
      </c>
      <c r="E10209" s="79" t="str">
        <f>VLOOKUP(G10209,[1]Macrodata_CCF!$A$3:$B$55,2,FALSE)</f>
        <v>#ERROR!</v>
      </c>
      <c r="F10209" s="78">
        <v>0.0</v>
      </c>
      <c r="G10209" s="80">
        <v>23.0</v>
      </c>
      <c r="H10209" s="81">
        <v>558705.0</v>
      </c>
      <c r="I10209" s="81">
        <v>670000.0</v>
      </c>
      <c r="J10209" s="81">
        <v>576510.0</v>
      </c>
      <c r="K10209" s="81">
        <v>670000.0</v>
      </c>
      <c r="L10209" s="82">
        <v>0.1599802327148569</v>
      </c>
      <c r="N10209" s="83">
        <f t="shared" si="1"/>
        <v>0.1599802327</v>
      </c>
      <c r="O10209" s="83">
        <f t="shared" si="2"/>
        <v>0.1599802327</v>
      </c>
      <c r="Q10209" s="83">
        <f t="shared" si="3"/>
        <v>0.1661119403</v>
      </c>
      <c r="R10209" s="83">
        <f t="shared" si="4"/>
        <v>0.1599802327</v>
      </c>
      <c r="S10209" s="83" t="b">
        <f t="shared" si="5"/>
        <v>0</v>
      </c>
      <c r="T10209" s="72"/>
      <c r="U10209" s="72"/>
      <c r="V10209" s="72"/>
      <c r="W10209" s="72"/>
      <c r="X10209" s="72"/>
      <c r="Y10209" s="72"/>
      <c r="Z10209" s="72"/>
      <c r="AA10209" s="72"/>
      <c r="AB10209" s="72"/>
      <c r="AC10209" s="72"/>
      <c r="AD10209" s="72"/>
      <c r="AE10209" s="72"/>
      <c r="AF10209" s="72"/>
      <c r="AG10209" s="72"/>
      <c r="AH10209" s="72"/>
      <c r="AI10209" s="72"/>
      <c r="AJ10209" s="72"/>
      <c r="AK10209" s="72"/>
    </row>
    <row r="10210" ht="14.25" customHeight="1">
      <c r="A10210" s="78">
        <v>10207.0</v>
      </c>
      <c r="C10210" s="78" t="str">
        <f>VLOOKUP(G10210,[1]Macrodata_CCF!$A$3:$D$55,4,FALSE)</f>
        <v>#ERROR!</v>
      </c>
      <c r="E10210" s="79" t="str">
        <f>VLOOKUP(G10210,[1]Macrodata_CCF!$A$3:$B$55,2,FALSE)</f>
        <v>#ERROR!</v>
      </c>
      <c r="F10210" s="78">
        <v>0.0</v>
      </c>
      <c r="G10210" s="80">
        <v>27.0</v>
      </c>
      <c r="H10210" s="81">
        <v>849895.0</v>
      </c>
      <c r="I10210" s="81">
        <v>890000.0</v>
      </c>
      <c r="J10210" s="81">
        <v>857915.0</v>
      </c>
      <c r="K10210" s="81">
        <v>890000.0</v>
      </c>
      <c r="L10210" s="82">
        <v>0.1999750654531854</v>
      </c>
      <c r="N10210" s="83">
        <f t="shared" si="1"/>
        <v>0.1999750655</v>
      </c>
      <c r="O10210" s="83">
        <f t="shared" si="2"/>
        <v>0.1999750655</v>
      </c>
      <c r="Q10210" s="83">
        <f t="shared" si="3"/>
        <v>0.04506179775</v>
      </c>
      <c r="R10210" s="83">
        <f t="shared" si="4"/>
        <v>0.009011235955</v>
      </c>
      <c r="S10210" s="83" t="b">
        <f t="shared" si="5"/>
        <v>0</v>
      </c>
      <c r="T10210" s="72"/>
      <c r="U10210" s="72"/>
      <c r="V10210" s="72"/>
      <c r="W10210" s="72"/>
      <c r="X10210" s="72"/>
      <c r="Y10210" s="72"/>
      <c r="Z10210" s="72"/>
      <c r="AA10210" s="72"/>
      <c r="AB10210" s="72"/>
      <c r="AC10210" s="72"/>
      <c r="AD10210" s="72"/>
      <c r="AE10210" s="72"/>
      <c r="AF10210" s="72"/>
      <c r="AG10210" s="72"/>
      <c r="AH10210" s="72"/>
      <c r="AI10210" s="72"/>
      <c r="AJ10210" s="72"/>
      <c r="AK10210" s="72"/>
    </row>
    <row r="10211" ht="14.25" customHeight="1">
      <c r="A10211" s="78">
        <v>10208.0</v>
      </c>
      <c r="C10211" s="78" t="str">
        <f>VLOOKUP(G10211,[1]Macrodata_CCF!$A$3:$D$55,4,FALSE)</f>
        <v>#ERROR!</v>
      </c>
      <c r="E10211" s="79" t="str">
        <f>VLOOKUP(G10211,[1]Macrodata_CCF!$A$3:$B$55,2,FALSE)</f>
        <v>#ERROR!</v>
      </c>
      <c r="F10211" s="78">
        <v>0.0</v>
      </c>
      <c r="G10211" s="80">
        <v>7.0</v>
      </c>
      <c r="H10211" s="81">
        <v>549560.0</v>
      </c>
      <c r="I10211" s="81">
        <v>900000.0</v>
      </c>
      <c r="J10211" s="81">
        <v>679225.0</v>
      </c>
      <c r="K10211" s="81">
        <v>1440000.0</v>
      </c>
      <c r="L10211" s="82">
        <v>0.3700062778221664</v>
      </c>
      <c r="N10211" s="83">
        <f t="shared" si="1"/>
        <v>0.3700062778</v>
      </c>
      <c r="O10211" s="83">
        <f t="shared" si="2"/>
        <v>0.3700062778</v>
      </c>
      <c r="Q10211" s="83">
        <f t="shared" si="3"/>
        <v>0.3893777778</v>
      </c>
      <c r="R10211" s="83">
        <f t="shared" si="4"/>
        <v>0.3700062778</v>
      </c>
      <c r="S10211" s="83" t="b">
        <f t="shared" si="5"/>
        <v>0</v>
      </c>
      <c r="T10211" s="72"/>
      <c r="U10211" s="72"/>
      <c r="V10211" s="72"/>
      <c r="W10211" s="72"/>
      <c r="X10211" s="72"/>
      <c r="Y10211" s="72"/>
      <c r="Z10211" s="72"/>
      <c r="AA10211" s="72"/>
      <c r="AB10211" s="72"/>
      <c r="AC10211" s="72"/>
      <c r="AD10211" s="72"/>
      <c r="AE10211" s="72"/>
      <c r="AF10211" s="72"/>
      <c r="AG10211" s="72"/>
      <c r="AH10211" s="72"/>
      <c r="AI10211" s="72"/>
      <c r="AJ10211" s="72"/>
      <c r="AK10211" s="72"/>
    </row>
    <row r="10212" ht="14.25" customHeight="1">
      <c r="A10212" s="78">
        <v>10209.0</v>
      </c>
      <c r="C10212" s="78" t="str">
        <f>VLOOKUP(G10212,[1]Macrodata_CCF!$A$3:$D$55,4,FALSE)</f>
        <v>#ERROR!</v>
      </c>
      <c r="E10212" s="79" t="str">
        <f>VLOOKUP(G10212,[1]Macrodata_CCF!$A$3:$B$55,2,FALSE)</f>
        <v>#ERROR!</v>
      </c>
      <c r="F10212" s="78">
        <v>0.0</v>
      </c>
      <c r="G10212" s="80">
        <v>11.0</v>
      </c>
      <c r="H10212" s="81">
        <v>122600.0</v>
      </c>
      <c r="I10212" s="81">
        <v>890000.0</v>
      </c>
      <c r="J10212" s="81">
        <v>276080.0</v>
      </c>
      <c r="K10212" s="81">
        <v>1513000.0</v>
      </c>
      <c r="L10212" s="82">
        <v>0.2</v>
      </c>
      <c r="N10212" s="83">
        <f t="shared" si="1"/>
        <v>0.2</v>
      </c>
      <c r="O10212" s="83">
        <f t="shared" si="2"/>
        <v>0.2</v>
      </c>
      <c r="Q10212" s="83">
        <f t="shared" si="3"/>
        <v>0.862247191</v>
      </c>
      <c r="R10212" s="83">
        <f t="shared" si="4"/>
        <v>0.2</v>
      </c>
      <c r="S10212" s="83" t="b">
        <f t="shared" si="5"/>
        <v>0</v>
      </c>
      <c r="T10212" s="72"/>
      <c r="U10212" s="72"/>
      <c r="V10212" s="72"/>
      <c r="W10212" s="72"/>
      <c r="X10212" s="72"/>
      <c r="Y10212" s="72"/>
      <c r="Z10212" s="72"/>
      <c r="AA10212" s="72"/>
      <c r="AB10212" s="72"/>
      <c r="AC10212" s="72"/>
      <c r="AD10212" s="72"/>
      <c r="AE10212" s="72"/>
      <c r="AF10212" s="72"/>
      <c r="AG10212" s="72"/>
      <c r="AH10212" s="72"/>
      <c r="AI10212" s="72"/>
      <c r="AJ10212" s="72"/>
      <c r="AK10212" s="72"/>
    </row>
    <row r="10213" ht="14.25" customHeight="1">
      <c r="A10213" s="78">
        <v>10210.0</v>
      </c>
      <c r="C10213" s="78" t="str">
        <f>VLOOKUP(G10213,[1]Macrodata_CCF!$A$3:$D$55,4,FALSE)</f>
        <v>#ERROR!</v>
      </c>
      <c r="E10213" s="79" t="str">
        <f>VLOOKUP(G10213,[1]Macrodata_CCF!$A$3:$B$55,2,FALSE)</f>
        <v>#ERROR!</v>
      </c>
      <c r="F10213" s="78">
        <v>0.0</v>
      </c>
      <c r="G10213" s="80">
        <v>26.0</v>
      </c>
      <c r="H10213" s="81">
        <v>8335.0</v>
      </c>
      <c r="I10213" s="81">
        <v>100000.0</v>
      </c>
      <c r="J10213" s="81">
        <v>25750.0</v>
      </c>
      <c r="K10213" s="81">
        <v>100000.0</v>
      </c>
      <c r="L10213" s="82">
        <v>0.1899852724594993</v>
      </c>
      <c r="N10213" s="83">
        <f t="shared" si="1"/>
        <v>0.1899852725</v>
      </c>
      <c r="O10213" s="83">
        <f t="shared" si="2"/>
        <v>0.1899852725</v>
      </c>
      <c r="Q10213" s="83">
        <f t="shared" si="3"/>
        <v>0.91665</v>
      </c>
      <c r="R10213" s="83">
        <f t="shared" si="4"/>
        <v>0.1899852725</v>
      </c>
      <c r="S10213" s="83" t="b">
        <f t="shared" si="5"/>
        <v>0</v>
      </c>
      <c r="T10213" s="72"/>
      <c r="U10213" s="72"/>
      <c r="V10213" s="72"/>
      <c r="W10213" s="72"/>
      <c r="X10213" s="72"/>
      <c r="Y10213" s="72"/>
      <c r="Z10213" s="72"/>
      <c r="AA10213" s="72"/>
      <c r="AB10213" s="72"/>
      <c r="AC10213" s="72"/>
      <c r="AD10213" s="72"/>
      <c r="AE10213" s="72"/>
      <c r="AF10213" s="72"/>
      <c r="AG10213" s="72"/>
      <c r="AH10213" s="72"/>
      <c r="AI10213" s="72"/>
      <c r="AJ10213" s="72"/>
      <c r="AK10213" s="72"/>
    </row>
    <row r="10214" ht="14.25" customHeight="1">
      <c r="A10214" s="78">
        <v>10211.0</v>
      </c>
      <c r="C10214" s="78" t="str">
        <f>VLOOKUP(G10214,[1]Macrodata_CCF!$A$3:$D$55,4,FALSE)</f>
        <v>#ERROR!</v>
      </c>
      <c r="E10214" s="79" t="str">
        <f>VLOOKUP(G10214,[1]Macrodata_CCF!$A$3:$B$55,2,FALSE)</f>
        <v>#ERROR!</v>
      </c>
      <c r="F10214" s="78">
        <v>0.0</v>
      </c>
      <c r="G10214" s="80">
        <v>42.0</v>
      </c>
      <c r="H10214" s="81">
        <v>179465.0</v>
      </c>
      <c r="I10214" s="81">
        <v>380000.0</v>
      </c>
      <c r="J10214" s="81">
        <v>231605.0</v>
      </c>
      <c r="K10214" s="81">
        <v>380000.0</v>
      </c>
      <c r="L10214" s="82">
        <v>0.2600044879946144</v>
      </c>
      <c r="N10214" s="83">
        <f t="shared" si="1"/>
        <v>0.260004488</v>
      </c>
      <c r="O10214" s="83">
        <f t="shared" si="2"/>
        <v>0.260004488</v>
      </c>
      <c r="Q10214" s="83">
        <f t="shared" si="3"/>
        <v>0.5277236842</v>
      </c>
      <c r="R10214" s="83">
        <f t="shared" si="4"/>
        <v>0.260004488</v>
      </c>
      <c r="S10214" s="83" t="b">
        <f t="shared" si="5"/>
        <v>0</v>
      </c>
      <c r="T10214" s="72"/>
      <c r="U10214" s="72"/>
      <c r="V10214" s="72"/>
      <c r="W10214" s="72"/>
      <c r="X10214" s="72"/>
      <c r="Y10214" s="72"/>
      <c r="Z10214" s="72"/>
      <c r="AA10214" s="72"/>
      <c r="AB10214" s="72"/>
      <c r="AC10214" s="72"/>
      <c r="AD10214" s="72"/>
      <c r="AE10214" s="72"/>
      <c r="AF10214" s="72"/>
      <c r="AG10214" s="72"/>
      <c r="AH10214" s="72"/>
      <c r="AI10214" s="72"/>
      <c r="AJ10214" s="72"/>
      <c r="AK10214" s="72"/>
    </row>
    <row r="10215" ht="14.25" customHeight="1">
      <c r="A10215" s="78">
        <v>10212.0</v>
      </c>
      <c r="C10215" s="78" t="str">
        <f>VLOOKUP(G10215,[1]Macrodata_CCF!$A$3:$D$55,4,FALSE)</f>
        <v>#ERROR!</v>
      </c>
      <c r="E10215" s="79" t="str">
        <f>VLOOKUP(G10215,[1]Macrodata_CCF!$A$3:$B$55,2,FALSE)</f>
        <v>#ERROR!</v>
      </c>
      <c r="F10215" s="78">
        <v>0.0</v>
      </c>
      <c r="G10215" s="80">
        <v>13.0</v>
      </c>
      <c r="H10215" s="81">
        <v>560835.0</v>
      </c>
      <c r="I10215" s="81">
        <v>570000.0</v>
      </c>
      <c r="J10215" s="81">
        <v>559095.0</v>
      </c>
      <c r="K10215" s="81">
        <v>570000.0</v>
      </c>
      <c r="L10215" s="82">
        <v>-0.1898527004909984</v>
      </c>
      <c r="N10215" s="83">
        <f t="shared" si="1"/>
        <v>-0.1898527005</v>
      </c>
      <c r="O10215" s="83">
        <f t="shared" si="2"/>
        <v>0</v>
      </c>
      <c r="Q10215" s="83">
        <f t="shared" si="3"/>
        <v>0.01607894737</v>
      </c>
      <c r="R10215" s="83">
        <f t="shared" si="4"/>
        <v>-0.003052631579</v>
      </c>
      <c r="S10215" s="83" t="b">
        <f t="shared" si="5"/>
        <v>0</v>
      </c>
      <c r="T10215" s="72"/>
      <c r="U10215" s="72"/>
      <c r="V10215" s="72"/>
      <c r="W10215" s="72"/>
      <c r="X10215" s="72"/>
      <c r="Y10215" s="72"/>
      <c r="Z10215" s="72"/>
      <c r="AA10215" s="72"/>
      <c r="AB10215" s="72"/>
      <c r="AC10215" s="72"/>
      <c r="AD10215" s="72"/>
      <c r="AE10215" s="72"/>
      <c r="AF10215" s="72"/>
      <c r="AG10215" s="72"/>
      <c r="AH10215" s="72"/>
      <c r="AI10215" s="72"/>
      <c r="AJ10215" s="72"/>
      <c r="AK10215" s="72"/>
    </row>
    <row r="10216" ht="14.25" customHeight="1">
      <c r="A10216" s="78">
        <v>10213.0</v>
      </c>
      <c r="C10216" s="78" t="str">
        <f>VLOOKUP(G10216,[1]Macrodata_CCF!$A$3:$D$55,4,FALSE)</f>
        <v>#ERROR!</v>
      </c>
      <c r="E10216" s="79" t="str">
        <f>VLOOKUP(G10216,[1]Macrodata_CCF!$A$3:$B$55,2,FALSE)</f>
        <v>#ERROR!</v>
      </c>
      <c r="F10216" s="78">
        <v>0.0</v>
      </c>
      <c r="G10216" s="80">
        <v>27.0</v>
      </c>
      <c r="H10216" s="81">
        <v>7790.0</v>
      </c>
      <c r="I10216" s="81">
        <v>30000.0</v>
      </c>
      <c r="J10216" s="81">
        <v>12230.0</v>
      </c>
      <c r="K10216" s="81">
        <v>30000.0</v>
      </c>
      <c r="L10216" s="82">
        <v>0.19990995047276</v>
      </c>
      <c r="N10216" s="83">
        <f t="shared" si="1"/>
        <v>0.1999099505</v>
      </c>
      <c r="O10216" s="83">
        <f t="shared" si="2"/>
        <v>0.1999099505</v>
      </c>
      <c r="Q10216" s="83">
        <f t="shared" si="3"/>
        <v>0.7403333333</v>
      </c>
      <c r="R10216" s="83">
        <f t="shared" si="4"/>
        <v>0.1999099505</v>
      </c>
      <c r="S10216" s="83" t="b">
        <f t="shared" si="5"/>
        <v>0</v>
      </c>
      <c r="T10216" s="72"/>
      <c r="U10216" s="72"/>
      <c r="V10216" s="72"/>
      <c r="W10216" s="72"/>
      <c r="X10216" s="72"/>
      <c r="Y10216" s="72"/>
      <c r="Z10216" s="72"/>
      <c r="AA10216" s="72"/>
      <c r="AB10216" s="72"/>
      <c r="AC10216" s="72"/>
      <c r="AD10216" s="72"/>
      <c r="AE10216" s="72"/>
      <c r="AF10216" s="72"/>
      <c r="AG10216" s="72"/>
      <c r="AH10216" s="72"/>
      <c r="AI10216" s="72"/>
      <c r="AJ10216" s="72"/>
      <c r="AK10216" s="72"/>
    </row>
    <row r="10217" ht="14.25" customHeight="1">
      <c r="A10217" s="78">
        <v>10214.0</v>
      </c>
      <c r="C10217" s="78" t="str">
        <f>VLOOKUP(G10217,[1]Macrodata_CCF!$A$3:$D$55,4,FALSE)</f>
        <v>#ERROR!</v>
      </c>
      <c r="E10217" s="79" t="str">
        <f>VLOOKUP(G10217,[1]Macrodata_CCF!$A$3:$B$55,2,FALSE)</f>
        <v>#ERROR!</v>
      </c>
      <c r="F10217" s="78">
        <v>0.0</v>
      </c>
      <c r="G10217" s="80">
        <v>42.0</v>
      </c>
      <c r="H10217" s="81">
        <v>450930.0</v>
      </c>
      <c r="I10217" s="81">
        <v>950000.0</v>
      </c>
      <c r="J10217" s="81">
        <v>645565.0</v>
      </c>
      <c r="K10217" s="81">
        <v>950000.0</v>
      </c>
      <c r="L10217" s="82">
        <v>0.3899953914280562</v>
      </c>
      <c r="N10217" s="83">
        <f t="shared" si="1"/>
        <v>0.3899953914</v>
      </c>
      <c r="O10217" s="83">
        <f t="shared" si="2"/>
        <v>0.3899953914</v>
      </c>
      <c r="Q10217" s="83">
        <f t="shared" si="3"/>
        <v>0.5253368421</v>
      </c>
      <c r="R10217" s="83">
        <f t="shared" si="4"/>
        <v>0.3899953914</v>
      </c>
      <c r="S10217" s="83" t="b">
        <f t="shared" si="5"/>
        <v>0</v>
      </c>
      <c r="T10217" s="72"/>
      <c r="U10217" s="72"/>
      <c r="V10217" s="72"/>
      <c r="W10217" s="72"/>
      <c r="X10217" s="72"/>
      <c r="Y10217" s="72"/>
      <c r="Z10217" s="72"/>
      <c r="AA10217" s="72"/>
      <c r="AB10217" s="72"/>
      <c r="AC10217" s="72"/>
      <c r="AD10217" s="72"/>
      <c r="AE10217" s="72"/>
      <c r="AF10217" s="72"/>
      <c r="AG10217" s="72"/>
      <c r="AH10217" s="72"/>
      <c r="AI10217" s="72"/>
      <c r="AJ10217" s="72"/>
      <c r="AK10217" s="72"/>
    </row>
    <row r="10218" ht="14.25" customHeight="1">
      <c r="A10218" s="78">
        <v>10215.0</v>
      </c>
      <c r="C10218" s="78" t="str">
        <f>VLOOKUP(G10218,[1]Macrodata_CCF!$A$3:$D$55,4,FALSE)</f>
        <v>#ERROR!</v>
      </c>
      <c r="E10218" s="79" t="str">
        <f>VLOOKUP(G10218,[1]Macrodata_CCF!$A$3:$B$55,2,FALSE)</f>
        <v>#ERROR!</v>
      </c>
      <c r="F10218" s="78">
        <v>0.0</v>
      </c>
      <c r="G10218" s="80">
        <v>32.0</v>
      </c>
      <c r="H10218" s="81">
        <v>272350.0</v>
      </c>
      <c r="I10218" s="81">
        <v>310000.0</v>
      </c>
      <c r="J10218" s="81">
        <v>279125.0</v>
      </c>
      <c r="K10218" s="81">
        <v>310000.0</v>
      </c>
      <c r="L10218" s="82">
        <v>0.1799468791500664</v>
      </c>
      <c r="N10218" s="83">
        <f t="shared" si="1"/>
        <v>0.1799468792</v>
      </c>
      <c r="O10218" s="83">
        <f t="shared" si="2"/>
        <v>0.1799468792</v>
      </c>
      <c r="Q10218" s="83">
        <f t="shared" si="3"/>
        <v>0.1214516129</v>
      </c>
      <c r="R10218" s="83">
        <f t="shared" si="4"/>
        <v>0.1799468792</v>
      </c>
      <c r="S10218" s="83" t="b">
        <f t="shared" si="5"/>
        <v>0</v>
      </c>
      <c r="T10218" s="72"/>
      <c r="U10218" s="72"/>
      <c r="V10218" s="72"/>
      <c r="W10218" s="72"/>
      <c r="X10218" s="72"/>
      <c r="Y10218" s="72"/>
      <c r="Z10218" s="72"/>
      <c r="AA10218" s="72"/>
      <c r="AB10218" s="72"/>
      <c r="AC10218" s="72"/>
      <c r="AD10218" s="72"/>
      <c r="AE10218" s="72"/>
      <c r="AF10218" s="72"/>
      <c r="AG10218" s="72"/>
      <c r="AH10218" s="72"/>
      <c r="AI10218" s="72"/>
      <c r="AJ10218" s="72"/>
      <c r="AK10218" s="72"/>
    </row>
    <row r="10219" ht="14.25" customHeight="1">
      <c r="A10219" s="78">
        <v>10216.0</v>
      </c>
      <c r="C10219" s="78" t="str">
        <f>VLOOKUP(G10219,[1]Macrodata_CCF!$A$3:$D$55,4,FALSE)</f>
        <v>#ERROR!</v>
      </c>
      <c r="E10219" s="79" t="str">
        <f>VLOOKUP(G10219,[1]Macrodata_CCF!$A$3:$B$55,2,FALSE)</f>
        <v>#ERROR!</v>
      </c>
      <c r="F10219" s="78">
        <v>0.0</v>
      </c>
      <c r="G10219" s="80">
        <v>7.0</v>
      </c>
      <c r="H10219" s="81">
        <v>150675.0</v>
      </c>
      <c r="I10219" s="81">
        <v>800000.0</v>
      </c>
      <c r="J10219" s="81">
        <v>287035.0</v>
      </c>
      <c r="K10219" s="81">
        <v>800000.0</v>
      </c>
      <c r="L10219" s="82">
        <v>0.2100026951064567</v>
      </c>
      <c r="N10219" s="83">
        <f t="shared" si="1"/>
        <v>0.2100026951</v>
      </c>
      <c r="O10219" s="83">
        <f t="shared" si="2"/>
        <v>0.2100026951</v>
      </c>
      <c r="Q10219" s="83">
        <f t="shared" si="3"/>
        <v>0.81165625</v>
      </c>
      <c r="R10219" s="83">
        <f t="shared" si="4"/>
        <v>0.2100026951</v>
      </c>
      <c r="S10219" s="83" t="b">
        <f t="shared" si="5"/>
        <v>0</v>
      </c>
      <c r="T10219" s="72"/>
      <c r="U10219" s="72"/>
      <c r="V10219" s="72"/>
      <c r="W10219" s="72"/>
      <c r="X10219" s="72"/>
      <c r="Y10219" s="72"/>
      <c r="Z10219" s="72"/>
      <c r="AA10219" s="72"/>
      <c r="AB10219" s="72"/>
      <c r="AC10219" s="72"/>
      <c r="AD10219" s="72"/>
      <c r="AE10219" s="72"/>
      <c r="AF10219" s="72"/>
      <c r="AG10219" s="72"/>
      <c r="AH10219" s="72"/>
      <c r="AI10219" s="72"/>
      <c r="AJ10219" s="72"/>
      <c r="AK10219" s="72"/>
    </row>
    <row r="10220" ht="14.25" customHeight="1">
      <c r="A10220" s="78">
        <v>10217.0</v>
      </c>
      <c r="C10220" s="78" t="str">
        <f>VLOOKUP(G10220,[1]Macrodata_CCF!$A$3:$D$55,4,FALSE)</f>
        <v>#ERROR!</v>
      </c>
      <c r="E10220" s="79" t="str">
        <f>VLOOKUP(G10220,[1]Macrodata_CCF!$A$3:$B$55,2,FALSE)</f>
        <v>#ERROR!</v>
      </c>
      <c r="F10220" s="78">
        <v>0.0</v>
      </c>
      <c r="G10220" s="80">
        <v>36.0</v>
      </c>
      <c r="H10220" s="81">
        <v>112030.0</v>
      </c>
      <c r="I10220" s="81">
        <v>170000.0</v>
      </c>
      <c r="J10220" s="81">
        <v>123045.0</v>
      </c>
      <c r="K10220" s="81">
        <v>170000.0</v>
      </c>
      <c r="L10220" s="82">
        <v>0.1900120752113162</v>
      </c>
      <c r="N10220" s="83">
        <f t="shared" si="1"/>
        <v>0.1900120752</v>
      </c>
      <c r="O10220" s="83">
        <f t="shared" si="2"/>
        <v>0.1900120752</v>
      </c>
      <c r="Q10220" s="83">
        <f t="shared" si="3"/>
        <v>0.341</v>
      </c>
      <c r="R10220" s="83">
        <f t="shared" si="4"/>
        <v>0.1900120752</v>
      </c>
      <c r="S10220" s="83" t="b">
        <f t="shared" si="5"/>
        <v>0</v>
      </c>
      <c r="T10220" s="72"/>
      <c r="U10220" s="72"/>
      <c r="V10220" s="72"/>
      <c r="W10220" s="72"/>
      <c r="X10220" s="72"/>
      <c r="Y10220" s="72"/>
      <c r="Z10220" s="72"/>
      <c r="AA10220" s="72"/>
      <c r="AB10220" s="72"/>
      <c r="AC10220" s="72"/>
      <c r="AD10220" s="72"/>
      <c r="AE10220" s="72"/>
      <c r="AF10220" s="72"/>
      <c r="AG10220" s="72"/>
      <c r="AH10220" s="72"/>
      <c r="AI10220" s="72"/>
      <c r="AJ10220" s="72"/>
      <c r="AK10220" s="72"/>
    </row>
    <row r="10221" ht="14.25" customHeight="1">
      <c r="A10221" s="78">
        <v>10218.0</v>
      </c>
      <c r="C10221" s="78" t="str">
        <f>VLOOKUP(G10221,[1]Macrodata_CCF!$A$3:$D$55,4,FALSE)</f>
        <v>#ERROR!</v>
      </c>
      <c r="E10221" s="79" t="str">
        <f>VLOOKUP(G10221,[1]Macrodata_CCF!$A$3:$B$55,2,FALSE)</f>
        <v>#ERROR!</v>
      </c>
      <c r="F10221" s="78">
        <v>0.0</v>
      </c>
      <c r="G10221" s="80">
        <v>24.0</v>
      </c>
      <c r="H10221" s="81">
        <v>0.0</v>
      </c>
      <c r="I10221" s="81">
        <v>490000.0</v>
      </c>
      <c r="J10221" s="81">
        <v>98000.0</v>
      </c>
      <c r="K10221" s="81">
        <v>980000.0</v>
      </c>
      <c r="L10221" s="82">
        <v>0.2</v>
      </c>
      <c r="N10221" s="83">
        <f t="shared" si="1"/>
        <v>0.2</v>
      </c>
      <c r="O10221" s="83">
        <f t="shared" si="2"/>
        <v>0.2</v>
      </c>
      <c r="Q10221" s="83">
        <f t="shared" si="3"/>
        <v>1</v>
      </c>
      <c r="R10221" s="83">
        <f t="shared" si="4"/>
        <v>0.2</v>
      </c>
      <c r="S10221" s="83" t="b">
        <f t="shared" si="5"/>
        <v>0</v>
      </c>
      <c r="T10221" s="72"/>
      <c r="U10221" s="72"/>
      <c r="V10221" s="72"/>
      <c r="W10221" s="72"/>
      <c r="X10221" s="72"/>
      <c r="Y10221" s="72"/>
      <c r="Z10221" s="72"/>
      <c r="AA10221" s="72"/>
      <c r="AB10221" s="72"/>
      <c r="AC10221" s="72"/>
      <c r="AD10221" s="72"/>
      <c r="AE10221" s="72"/>
      <c r="AF10221" s="72"/>
      <c r="AG10221" s="72"/>
      <c r="AH10221" s="72"/>
      <c r="AI10221" s="72"/>
      <c r="AJ10221" s="72"/>
      <c r="AK10221" s="72"/>
    </row>
    <row r="10222" ht="14.25" customHeight="1">
      <c r="A10222" s="78">
        <v>10219.0</v>
      </c>
      <c r="C10222" s="78" t="str">
        <f>VLOOKUP(G10222,[1]Macrodata_CCF!$A$3:$D$55,4,FALSE)</f>
        <v>#ERROR!</v>
      </c>
      <c r="E10222" s="79" t="str">
        <f>VLOOKUP(G10222,[1]Macrodata_CCF!$A$3:$B$55,2,FALSE)</f>
        <v>#ERROR!</v>
      </c>
      <c r="F10222" s="78">
        <v>1.0</v>
      </c>
      <c r="G10222" s="80">
        <v>32.0</v>
      </c>
      <c r="H10222" s="81">
        <v>254550.0</v>
      </c>
      <c r="I10222" s="81">
        <v>460000.0</v>
      </c>
      <c r="J10222" s="81">
        <v>359330.0</v>
      </c>
      <c r="K10222" s="81">
        <v>460000.0</v>
      </c>
      <c r="L10222" s="82">
        <v>0.5100024336821611</v>
      </c>
      <c r="N10222" s="83">
        <f t="shared" si="1"/>
        <v>0.5100024337</v>
      </c>
      <c r="O10222" s="83">
        <f t="shared" si="2"/>
        <v>0.5100024337</v>
      </c>
      <c r="Q10222" s="83">
        <f t="shared" si="3"/>
        <v>0.4466304348</v>
      </c>
      <c r="R10222" s="83">
        <f t="shared" si="4"/>
        <v>0.5100024337</v>
      </c>
      <c r="S10222" s="83" t="b">
        <f t="shared" si="5"/>
        <v>0</v>
      </c>
      <c r="T10222" s="72"/>
      <c r="U10222" s="72"/>
      <c r="V10222" s="72"/>
      <c r="W10222" s="72"/>
      <c r="X10222" s="72"/>
      <c r="Y10222" s="72"/>
      <c r="Z10222" s="72"/>
      <c r="AA10222" s="72"/>
      <c r="AB10222" s="72"/>
      <c r="AC10222" s="72"/>
      <c r="AD10222" s="72"/>
      <c r="AE10222" s="72"/>
      <c r="AF10222" s="72"/>
      <c r="AG10222" s="72"/>
      <c r="AH10222" s="72"/>
      <c r="AI10222" s="72"/>
      <c r="AJ10222" s="72"/>
      <c r="AK10222" s="72"/>
    </row>
    <row r="10223" ht="14.25" customHeight="1">
      <c r="A10223" s="78">
        <v>10220.0</v>
      </c>
      <c r="C10223" s="78" t="str">
        <f>VLOOKUP(G10223,[1]Macrodata_CCF!$A$3:$D$55,4,FALSE)</f>
        <v>#ERROR!</v>
      </c>
      <c r="E10223" s="79" t="str">
        <f>VLOOKUP(G10223,[1]Macrodata_CCF!$A$3:$B$55,2,FALSE)</f>
        <v>#ERROR!</v>
      </c>
      <c r="F10223" s="78">
        <v>0.0</v>
      </c>
      <c r="G10223" s="80">
        <v>4.0</v>
      </c>
      <c r="H10223" s="81">
        <v>211675.0</v>
      </c>
      <c r="I10223" s="81">
        <v>430000.0</v>
      </c>
      <c r="J10223" s="81">
        <v>290270.0</v>
      </c>
      <c r="K10223" s="81">
        <v>430000.0</v>
      </c>
      <c r="L10223" s="82">
        <v>0.3599908393450132</v>
      </c>
      <c r="N10223" s="83">
        <f t="shared" si="1"/>
        <v>0.3599908393</v>
      </c>
      <c r="O10223" s="83">
        <f t="shared" si="2"/>
        <v>0.3599908393</v>
      </c>
      <c r="Q10223" s="83">
        <f t="shared" si="3"/>
        <v>0.5077325581</v>
      </c>
      <c r="R10223" s="83">
        <f t="shared" si="4"/>
        <v>0.3599908393</v>
      </c>
      <c r="S10223" s="83" t="b">
        <f t="shared" si="5"/>
        <v>0</v>
      </c>
      <c r="T10223" s="72"/>
      <c r="U10223" s="72"/>
      <c r="V10223" s="72"/>
      <c r="W10223" s="72"/>
      <c r="X10223" s="72"/>
      <c r="Y10223" s="72"/>
      <c r="Z10223" s="72"/>
      <c r="AA10223" s="72"/>
      <c r="AB10223" s="72"/>
      <c r="AC10223" s="72"/>
      <c r="AD10223" s="72"/>
      <c r="AE10223" s="72"/>
      <c r="AF10223" s="72"/>
      <c r="AG10223" s="72"/>
      <c r="AH10223" s="72"/>
      <c r="AI10223" s="72"/>
      <c r="AJ10223" s="72"/>
      <c r="AK10223" s="72"/>
    </row>
    <row r="10224" ht="14.25" customHeight="1">
      <c r="A10224" s="78">
        <v>10221.0</v>
      </c>
      <c r="C10224" s="78" t="str">
        <f>VLOOKUP(G10224,[1]Macrodata_CCF!$A$3:$D$55,4,FALSE)</f>
        <v>#ERROR!</v>
      </c>
      <c r="E10224" s="79" t="str">
        <f>VLOOKUP(G10224,[1]Macrodata_CCF!$A$3:$B$55,2,FALSE)</f>
        <v>#ERROR!</v>
      </c>
      <c r="F10224" s="78">
        <v>0.0</v>
      </c>
      <c r="G10224" s="80">
        <v>36.0</v>
      </c>
      <c r="H10224" s="81">
        <v>0.0</v>
      </c>
      <c r="I10224" s="81">
        <v>450000.0</v>
      </c>
      <c r="J10224" s="81">
        <v>63000.0</v>
      </c>
      <c r="K10224" s="81">
        <v>630000.0</v>
      </c>
      <c r="L10224" s="82">
        <v>0.14</v>
      </c>
      <c r="N10224" s="83">
        <f t="shared" si="1"/>
        <v>0.14</v>
      </c>
      <c r="O10224" s="83">
        <f t="shared" si="2"/>
        <v>0.14</v>
      </c>
      <c r="Q10224" s="83">
        <f t="shared" si="3"/>
        <v>1</v>
      </c>
      <c r="R10224" s="83">
        <f t="shared" si="4"/>
        <v>0.14</v>
      </c>
      <c r="S10224" s="83" t="b">
        <f t="shared" si="5"/>
        <v>0</v>
      </c>
      <c r="T10224" s="72"/>
      <c r="U10224" s="72"/>
      <c r="V10224" s="72"/>
      <c r="W10224" s="72"/>
      <c r="X10224" s="72"/>
      <c r="Y10224" s="72"/>
      <c r="Z10224" s="72"/>
      <c r="AA10224" s="72"/>
      <c r="AB10224" s="72"/>
      <c r="AC10224" s="72"/>
      <c r="AD10224" s="72"/>
      <c r="AE10224" s="72"/>
      <c r="AF10224" s="72"/>
      <c r="AG10224" s="72"/>
      <c r="AH10224" s="72"/>
      <c r="AI10224" s="72"/>
      <c r="AJ10224" s="72"/>
      <c r="AK10224" s="72"/>
    </row>
    <row r="10225" ht="14.25" customHeight="1">
      <c r="A10225" s="78">
        <v>10222.0</v>
      </c>
      <c r="C10225" s="78" t="str">
        <f>VLOOKUP(G10225,[1]Macrodata_CCF!$A$3:$D$55,4,FALSE)</f>
        <v>#ERROR!</v>
      </c>
      <c r="E10225" s="79" t="str">
        <f>VLOOKUP(G10225,[1]Macrodata_CCF!$A$3:$B$55,2,FALSE)</f>
        <v>#ERROR!</v>
      </c>
      <c r="F10225" s="78">
        <v>0.0</v>
      </c>
      <c r="G10225" s="80">
        <v>4.0</v>
      </c>
      <c r="H10225" s="81">
        <v>297010.0</v>
      </c>
      <c r="I10225" s="81">
        <v>690000.0</v>
      </c>
      <c r="J10225" s="81">
        <v>395260.0</v>
      </c>
      <c r="K10225" s="81">
        <v>690000.0</v>
      </c>
      <c r="L10225" s="82">
        <v>0.2500063614850251</v>
      </c>
      <c r="N10225" s="83">
        <f t="shared" si="1"/>
        <v>0.2500063615</v>
      </c>
      <c r="O10225" s="83">
        <f t="shared" si="2"/>
        <v>0.2500063615</v>
      </c>
      <c r="Q10225" s="83">
        <f t="shared" si="3"/>
        <v>0.5695507246</v>
      </c>
      <c r="R10225" s="83">
        <f t="shared" si="4"/>
        <v>0.2500063615</v>
      </c>
      <c r="S10225" s="83" t="b">
        <f t="shared" si="5"/>
        <v>0</v>
      </c>
      <c r="T10225" s="72"/>
      <c r="U10225" s="72"/>
      <c r="V10225" s="72"/>
      <c r="W10225" s="72"/>
      <c r="X10225" s="72"/>
      <c r="Y10225" s="72"/>
      <c r="Z10225" s="72"/>
      <c r="AA10225" s="72"/>
      <c r="AB10225" s="72"/>
      <c r="AC10225" s="72"/>
      <c r="AD10225" s="72"/>
      <c r="AE10225" s="72"/>
      <c r="AF10225" s="72"/>
      <c r="AG10225" s="72"/>
      <c r="AH10225" s="72"/>
      <c r="AI10225" s="72"/>
      <c r="AJ10225" s="72"/>
      <c r="AK10225" s="72"/>
    </row>
    <row r="10226" ht="14.25" customHeight="1">
      <c r="A10226" s="78">
        <v>10223.0</v>
      </c>
      <c r="C10226" s="78" t="str">
        <f>VLOOKUP(G10226,[1]Macrodata_CCF!$A$3:$D$55,4,FALSE)</f>
        <v>#ERROR!</v>
      </c>
      <c r="E10226" s="79" t="str">
        <f>VLOOKUP(G10226,[1]Macrodata_CCF!$A$3:$B$55,2,FALSE)</f>
        <v>#ERROR!</v>
      </c>
      <c r="F10226" s="78">
        <v>0.0</v>
      </c>
      <c r="G10226" s="80">
        <v>19.0</v>
      </c>
      <c r="H10226" s="81">
        <v>937360.0</v>
      </c>
      <c r="I10226" s="81">
        <v>960000.0</v>
      </c>
      <c r="J10226" s="81">
        <v>940530.0</v>
      </c>
      <c r="K10226" s="81">
        <v>960000.0</v>
      </c>
      <c r="L10226" s="82">
        <v>0.140017667844523</v>
      </c>
      <c r="N10226" s="83">
        <f t="shared" si="1"/>
        <v>0.1400176678</v>
      </c>
      <c r="O10226" s="83">
        <f t="shared" si="2"/>
        <v>0.1400176678</v>
      </c>
      <c r="Q10226" s="83">
        <f t="shared" si="3"/>
        <v>0.02358333333</v>
      </c>
      <c r="R10226" s="83">
        <f t="shared" si="4"/>
        <v>0.003302083333</v>
      </c>
      <c r="S10226" s="83" t="b">
        <f t="shared" si="5"/>
        <v>0</v>
      </c>
      <c r="T10226" s="72"/>
      <c r="U10226" s="72"/>
      <c r="V10226" s="72"/>
      <c r="W10226" s="72"/>
      <c r="X10226" s="72"/>
      <c r="Y10226" s="72"/>
      <c r="Z10226" s="72"/>
      <c r="AA10226" s="72"/>
      <c r="AB10226" s="72"/>
      <c r="AC10226" s="72"/>
      <c r="AD10226" s="72"/>
      <c r="AE10226" s="72"/>
      <c r="AF10226" s="72"/>
      <c r="AG10226" s="72"/>
      <c r="AH10226" s="72"/>
      <c r="AI10226" s="72"/>
      <c r="AJ10226" s="72"/>
      <c r="AK10226" s="72"/>
    </row>
    <row r="10227" ht="14.25" customHeight="1">
      <c r="A10227" s="78">
        <v>10224.0</v>
      </c>
      <c r="C10227" s="78" t="str">
        <f>VLOOKUP(G10227,[1]Macrodata_CCF!$A$3:$D$55,4,FALSE)</f>
        <v>#ERROR!</v>
      </c>
      <c r="E10227" s="79" t="str">
        <f>VLOOKUP(G10227,[1]Macrodata_CCF!$A$3:$B$55,2,FALSE)</f>
        <v>#ERROR!</v>
      </c>
      <c r="F10227" s="78">
        <v>0.0</v>
      </c>
      <c r="G10227" s="80">
        <v>28.0</v>
      </c>
      <c r="H10227" s="81">
        <v>29010.0</v>
      </c>
      <c r="I10227" s="81">
        <v>130000.0</v>
      </c>
      <c r="J10227" s="81">
        <v>44160.0</v>
      </c>
      <c r="K10227" s="81">
        <v>260000.0</v>
      </c>
      <c r="L10227" s="82">
        <v>0.1500148529557382</v>
      </c>
      <c r="N10227" s="83">
        <f t="shared" si="1"/>
        <v>0.150014853</v>
      </c>
      <c r="O10227" s="83">
        <f t="shared" si="2"/>
        <v>0.150014853</v>
      </c>
      <c r="Q10227" s="83">
        <f t="shared" si="3"/>
        <v>0.7768461538</v>
      </c>
      <c r="R10227" s="83">
        <f t="shared" si="4"/>
        <v>0.150014853</v>
      </c>
      <c r="S10227" s="83" t="b">
        <f t="shared" si="5"/>
        <v>0</v>
      </c>
      <c r="T10227" s="72"/>
      <c r="U10227" s="72"/>
      <c r="V10227" s="72"/>
      <c r="W10227" s="72"/>
      <c r="X10227" s="72"/>
      <c r="Y10227" s="72"/>
      <c r="Z10227" s="72"/>
      <c r="AA10227" s="72"/>
      <c r="AB10227" s="72"/>
      <c r="AC10227" s="72"/>
      <c r="AD10227" s="72"/>
      <c r="AE10227" s="72"/>
      <c r="AF10227" s="72"/>
      <c r="AG10227" s="72"/>
      <c r="AH10227" s="72"/>
      <c r="AI10227" s="72"/>
      <c r="AJ10227" s="72"/>
      <c r="AK10227" s="72"/>
    </row>
    <row r="10228" ht="14.25" customHeight="1">
      <c r="A10228" s="78">
        <v>10225.0</v>
      </c>
      <c r="C10228" s="78" t="str">
        <f>VLOOKUP(G10228,[1]Macrodata_CCF!$A$3:$D$55,4,FALSE)</f>
        <v>#ERROR!</v>
      </c>
      <c r="E10228" s="79" t="str">
        <f>VLOOKUP(G10228,[1]Macrodata_CCF!$A$3:$B$55,2,FALSE)</f>
        <v>#ERROR!</v>
      </c>
      <c r="F10228" s="78">
        <v>0.0</v>
      </c>
      <c r="G10228" s="80">
        <v>39.0</v>
      </c>
      <c r="H10228" s="81">
        <v>360615.0</v>
      </c>
      <c r="I10228" s="81">
        <v>940000.0</v>
      </c>
      <c r="J10228" s="81">
        <v>430140.0</v>
      </c>
      <c r="K10228" s="81">
        <v>940000.0</v>
      </c>
      <c r="L10228" s="82">
        <v>0.1199979288383372</v>
      </c>
      <c r="N10228" s="83">
        <f t="shared" si="1"/>
        <v>0.1199979288</v>
      </c>
      <c r="O10228" s="83">
        <f t="shared" si="2"/>
        <v>0.1199979288</v>
      </c>
      <c r="Q10228" s="83">
        <f t="shared" si="3"/>
        <v>0.6163670213</v>
      </c>
      <c r="R10228" s="83">
        <f t="shared" si="4"/>
        <v>0.1199979288</v>
      </c>
      <c r="S10228" s="83" t="b">
        <f t="shared" si="5"/>
        <v>0</v>
      </c>
      <c r="T10228" s="72"/>
      <c r="U10228" s="72"/>
      <c r="V10228" s="72"/>
      <c r="W10228" s="72"/>
      <c r="X10228" s="72"/>
      <c r="Y10228" s="72"/>
      <c r="Z10228" s="72"/>
      <c r="AA10228" s="72"/>
      <c r="AB10228" s="72"/>
      <c r="AC10228" s="72"/>
      <c r="AD10228" s="72"/>
      <c r="AE10228" s="72"/>
      <c r="AF10228" s="72"/>
      <c r="AG10228" s="72"/>
      <c r="AH10228" s="72"/>
      <c r="AI10228" s="72"/>
      <c r="AJ10228" s="72"/>
      <c r="AK10228" s="72"/>
    </row>
    <row r="10229" ht="14.25" customHeight="1">
      <c r="A10229" s="78">
        <v>10226.0</v>
      </c>
      <c r="C10229" s="78" t="str">
        <f>VLOOKUP(G10229,[1]Macrodata_CCF!$A$3:$D$55,4,FALSE)</f>
        <v>#ERROR!</v>
      </c>
      <c r="E10229" s="79" t="str">
        <f>VLOOKUP(G10229,[1]Macrodata_CCF!$A$3:$B$55,2,FALSE)</f>
        <v>#ERROR!</v>
      </c>
      <c r="F10229" s="78">
        <v>0.0</v>
      </c>
      <c r="G10229" s="80">
        <v>28.0</v>
      </c>
      <c r="H10229" s="81">
        <v>0.0</v>
      </c>
      <c r="I10229" s="81">
        <v>260000.0</v>
      </c>
      <c r="J10229" s="81">
        <v>36400.0</v>
      </c>
      <c r="K10229" s="81">
        <v>442000.0</v>
      </c>
      <c r="L10229" s="82">
        <v>0.14</v>
      </c>
      <c r="N10229" s="83">
        <f t="shared" si="1"/>
        <v>0.14</v>
      </c>
      <c r="O10229" s="83">
        <f t="shared" si="2"/>
        <v>0.14</v>
      </c>
      <c r="Q10229" s="83">
        <f t="shared" si="3"/>
        <v>1</v>
      </c>
      <c r="R10229" s="83">
        <f t="shared" si="4"/>
        <v>0.14</v>
      </c>
      <c r="S10229" s="83" t="b">
        <f t="shared" si="5"/>
        <v>0</v>
      </c>
      <c r="T10229" s="72"/>
      <c r="U10229" s="72"/>
      <c r="V10229" s="72"/>
      <c r="W10229" s="72"/>
      <c r="X10229" s="72"/>
      <c r="Y10229" s="72"/>
      <c r="Z10229" s="72"/>
      <c r="AA10229" s="72"/>
      <c r="AB10229" s="72"/>
      <c r="AC10229" s="72"/>
      <c r="AD10229" s="72"/>
      <c r="AE10229" s="72"/>
      <c r="AF10229" s="72"/>
      <c r="AG10229" s="72"/>
      <c r="AH10229" s="72"/>
      <c r="AI10229" s="72"/>
      <c r="AJ10229" s="72"/>
      <c r="AK10229" s="72"/>
    </row>
    <row r="10230" ht="14.25" customHeight="1">
      <c r="A10230" s="78">
        <v>10227.0</v>
      </c>
      <c r="C10230" s="78" t="str">
        <f>VLOOKUP(G10230,[1]Macrodata_CCF!$A$3:$D$55,4,FALSE)</f>
        <v>#ERROR!</v>
      </c>
      <c r="E10230" s="79" t="str">
        <f>VLOOKUP(G10230,[1]Macrodata_CCF!$A$3:$B$55,2,FALSE)</f>
        <v>#ERROR!</v>
      </c>
      <c r="F10230" s="78">
        <v>0.0</v>
      </c>
      <c r="G10230" s="80">
        <v>33.0</v>
      </c>
      <c r="H10230" s="81">
        <v>0.0</v>
      </c>
      <c r="I10230" s="81">
        <v>190000.0</v>
      </c>
      <c r="J10230" s="81">
        <v>34200.0</v>
      </c>
      <c r="K10230" s="81">
        <v>190000.0</v>
      </c>
      <c r="L10230" s="82">
        <v>0.18</v>
      </c>
      <c r="N10230" s="83">
        <f t="shared" si="1"/>
        <v>0.18</v>
      </c>
      <c r="O10230" s="83">
        <f t="shared" si="2"/>
        <v>0.18</v>
      </c>
      <c r="Q10230" s="83">
        <f t="shared" si="3"/>
        <v>1</v>
      </c>
      <c r="R10230" s="83">
        <f t="shared" si="4"/>
        <v>0.18</v>
      </c>
      <c r="S10230" s="83" t="b">
        <f t="shared" si="5"/>
        <v>0</v>
      </c>
      <c r="T10230" s="72"/>
      <c r="U10230" s="72"/>
      <c r="V10230" s="72"/>
      <c r="W10230" s="72"/>
      <c r="X10230" s="72"/>
      <c r="Y10230" s="72"/>
      <c r="Z10230" s="72"/>
      <c r="AA10230" s="72"/>
      <c r="AB10230" s="72"/>
      <c r="AC10230" s="72"/>
      <c r="AD10230" s="72"/>
      <c r="AE10230" s="72"/>
      <c r="AF10230" s="72"/>
      <c r="AG10230" s="72"/>
      <c r="AH10230" s="72"/>
      <c r="AI10230" s="72"/>
      <c r="AJ10230" s="72"/>
      <c r="AK10230" s="72"/>
    </row>
    <row r="10231" ht="14.25" customHeight="1">
      <c r="A10231" s="78">
        <v>10228.0</v>
      </c>
      <c r="C10231" s="78" t="str">
        <f>VLOOKUP(G10231,[1]Macrodata_CCF!$A$3:$D$55,4,FALSE)</f>
        <v>#ERROR!</v>
      </c>
      <c r="E10231" s="79" t="str">
        <f>VLOOKUP(G10231,[1]Macrodata_CCF!$A$3:$B$55,2,FALSE)</f>
        <v>#ERROR!</v>
      </c>
      <c r="F10231" s="78">
        <v>0.0</v>
      </c>
      <c r="G10231" s="80">
        <v>16.0</v>
      </c>
      <c r="H10231" s="81">
        <v>421400.0</v>
      </c>
      <c r="I10231" s="81">
        <v>490000.0</v>
      </c>
      <c r="J10231" s="81">
        <v>435120.0</v>
      </c>
      <c r="K10231" s="81">
        <v>490000.0</v>
      </c>
      <c r="L10231" s="82">
        <v>0.2</v>
      </c>
      <c r="N10231" s="83">
        <f t="shared" si="1"/>
        <v>0.2</v>
      </c>
      <c r="O10231" s="83">
        <f t="shared" si="2"/>
        <v>0.2</v>
      </c>
      <c r="Q10231" s="83">
        <f t="shared" si="3"/>
        <v>0.14</v>
      </c>
      <c r="R10231" s="83">
        <f t="shared" si="4"/>
        <v>0.2</v>
      </c>
      <c r="S10231" s="83" t="b">
        <f t="shared" si="5"/>
        <v>0</v>
      </c>
      <c r="T10231" s="72"/>
      <c r="U10231" s="72"/>
      <c r="V10231" s="72"/>
      <c r="W10231" s="72"/>
      <c r="X10231" s="72"/>
      <c r="Y10231" s="72"/>
      <c r="Z10231" s="72"/>
      <c r="AA10231" s="72"/>
      <c r="AB10231" s="72"/>
      <c r="AC10231" s="72"/>
      <c r="AD10231" s="72"/>
      <c r="AE10231" s="72"/>
      <c r="AF10231" s="72"/>
      <c r="AG10231" s="72"/>
      <c r="AH10231" s="72"/>
      <c r="AI10231" s="72"/>
      <c r="AJ10231" s="72"/>
      <c r="AK10231" s="72"/>
    </row>
    <row r="10232" ht="14.25" customHeight="1">
      <c r="A10232" s="78">
        <v>10229.0</v>
      </c>
      <c r="C10232" s="78" t="str">
        <f>VLOOKUP(G10232,[1]Macrodata_CCF!$A$3:$D$55,4,FALSE)</f>
        <v>#ERROR!</v>
      </c>
      <c r="E10232" s="79" t="str">
        <f>VLOOKUP(G10232,[1]Macrodata_CCF!$A$3:$B$55,2,FALSE)</f>
        <v>#ERROR!</v>
      </c>
      <c r="F10232" s="78">
        <v>0.0</v>
      </c>
      <c r="G10232" s="80">
        <v>47.0</v>
      </c>
      <c r="H10232" s="81">
        <v>168335.0</v>
      </c>
      <c r="I10232" s="81">
        <v>330000.0</v>
      </c>
      <c r="J10232" s="81">
        <v>190970.0</v>
      </c>
      <c r="K10232" s="81">
        <v>330000.0</v>
      </c>
      <c r="L10232" s="82">
        <v>0.1400117526984814</v>
      </c>
      <c r="N10232" s="83">
        <f t="shared" si="1"/>
        <v>0.1400117527</v>
      </c>
      <c r="O10232" s="83">
        <f t="shared" si="2"/>
        <v>0.1400117527</v>
      </c>
      <c r="Q10232" s="83">
        <f t="shared" si="3"/>
        <v>0.4898939394</v>
      </c>
      <c r="R10232" s="83">
        <f t="shared" si="4"/>
        <v>0.1400117527</v>
      </c>
      <c r="S10232" s="83" t="b">
        <f t="shared" si="5"/>
        <v>0</v>
      </c>
      <c r="T10232" s="72"/>
      <c r="U10232" s="72"/>
      <c r="V10232" s="72"/>
      <c r="W10232" s="72"/>
      <c r="X10232" s="72"/>
      <c r="Y10232" s="72"/>
      <c r="Z10232" s="72"/>
      <c r="AA10232" s="72"/>
      <c r="AB10232" s="72"/>
      <c r="AC10232" s="72"/>
      <c r="AD10232" s="72"/>
      <c r="AE10232" s="72"/>
      <c r="AF10232" s="72"/>
      <c r="AG10232" s="72"/>
      <c r="AH10232" s="72"/>
      <c r="AI10232" s="72"/>
      <c r="AJ10232" s="72"/>
      <c r="AK10232" s="72"/>
    </row>
    <row r="10233" ht="14.25" customHeight="1">
      <c r="A10233" s="78">
        <v>10230.0</v>
      </c>
      <c r="C10233" s="78" t="str">
        <f>VLOOKUP(G10233,[1]Macrodata_CCF!$A$3:$D$55,4,FALSE)</f>
        <v>#ERROR!</v>
      </c>
      <c r="E10233" s="79" t="str">
        <f>VLOOKUP(G10233,[1]Macrodata_CCF!$A$3:$B$55,2,FALSE)</f>
        <v>#ERROR!</v>
      </c>
      <c r="F10233" s="78">
        <v>0.0</v>
      </c>
      <c r="G10233" s="80">
        <v>10.0</v>
      </c>
      <c r="H10233" s="81">
        <v>258120.0</v>
      </c>
      <c r="I10233" s="81">
        <v>320000.0</v>
      </c>
      <c r="J10233" s="81">
        <v>279160.0</v>
      </c>
      <c r="K10233" s="81">
        <v>320000.0</v>
      </c>
      <c r="L10233" s="82">
        <v>0.3400129282482224</v>
      </c>
      <c r="N10233" s="83">
        <f t="shared" si="1"/>
        <v>0.3400129282</v>
      </c>
      <c r="O10233" s="83">
        <f t="shared" si="2"/>
        <v>0.3400129282</v>
      </c>
      <c r="Q10233" s="83">
        <f t="shared" si="3"/>
        <v>0.193375</v>
      </c>
      <c r="R10233" s="83">
        <f t="shared" si="4"/>
        <v>0.3400129282</v>
      </c>
      <c r="S10233" s="83" t="b">
        <f t="shared" si="5"/>
        <v>0</v>
      </c>
      <c r="T10233" s="72"/>
      <c r="U10233" s="72"/>
      <c r="V10233" s="72"/>
      <c r="W10233" s="72"/>
      <c r="X10233" s="72"/>
      <c r="Y10233" s="72"/>
      <c r="Z10233" s="72"/>
      <c r="AA10233" s="72"/>
      <c r="AB10233" s="72"/>
      <c r="AC10233" s="72"/>
      <c r="AD10233" s="72"/>
      <c r="AE10233" s="72"/>
      <c r="AF10233" s="72"/>
      <c r="AG10233" s="72"/>
      <c r="AH10233" s="72"/>
      <c r="AI10233" s="72"/>
      <c r="AJ10233" s="72"/>
      <c r="AK10233" s="72"/>
    </row>
    <row r="10234" ht="14.25" customHeight="1">
      <c r="A10234" s="78">
        <v>10231.0</v>
      </c>
      <c r="C10234" s="78" t="str">
        <f>VLOOKUP(G10234,[1]Macrodata_CCF!$A$3:$D$55,4,FALSE)</f>
        <v>#ERROR!</v>
      </c>
      <c r="E10234" s="79" t="str">
        <f>VLOOKUP(G10234,[1]Macrodata_CCF!$A$3:$B$55,2,FALSE)</f>
        <v>#ERROR!</v>
      </c>
      <c r="F10234" s="78">
        <v>0.0</v>
      </c>
      <c r="G10234" s="80">
        <v>51.0</v>
      </c>
      <c r="H10234" s="81">
        <v>881955.0</v>
      </c>
      <c r="I10234" s="81">
        <v>960000.0</v>
      </c>
      <c r="J10234" s="81">
        <v>892880.0</v>
      </c>
      <c r="K10234" s="81">
        <v>960000.0</v>
      </c>
      <c r="L10234" s="82">
        <v>0.1399833429431738</v>
      </c>
      <c r="N10234" s="83">
        <f t="shared" si="1"/>
        <v>0.1399833429</v>
      </c>
      <c r="O10234" s="83">
        <f t="shared" si="2"/>
        <v>0.1399833429</v>
      </c>
      <c r="Q10234" s="83">
        <f t="shared" si="3"/>
        <v>0.081296875</v>
      </c>
      <c r="R10234" s="83">
        <f t="shared" si="4"/>
        <v>0.01138020833</v>
      </c>
      <c r="S10234" s="83" t="b">
        <f t="shared" si="5"/>
        <v>0</v>
      </c>
      <c r="T10234" s="72"/>
      <c r="U10234" s="72"/>
      <c r="V10234" s="72"/>
      <c r="W10234" s="72"/>
      <c r="X10234" s="72"/>
      <c r="Y10234" s="72"/>
      <c r="Z10234" s="72"/>
      <c r="AA10234" s="72"/>
      <c r="AB10234" s="72"/>
      <c r="AC10234" s="72"/>
      <c r="AD10234" s="72"/>
      <c r="AE10234" s="72"/>
      <c r="AF10234" s="72"/>
      <c r="AG10234" s="72"/>
      <c r="AH10234" s="72"/>
      <c r="AI10234" s="72"/>
      <c r="AJ10234" s="72"/>
      <c r="AK10234" s="72"/>
    </row>
    <row r="10235" ht="14.25" customHeight="1">
      <c r="A10235" s="78">
        <v>10232.0</v>
      </c>
      <c r="C10235" s="78" t="str">
        <f>VLOOKUP(G10235,[1]Macrodata_CCF!$A$3:$D$55,4,FALSE)</f>
        <v>#ERROR!</v>
      </c>
      <c r="E10235" s="79" t="str">
        <f>VLOOKUP(G10235,[1]Macrodata_CCF!$A$3:$B$55,2,FALSE)</f>
        <v>#ERROR!</v>
      </c>
      <c r="F10235" s="78">
        <v>0.0</v>
      </c>
      <c r="G10235" s="80">
        <v>42.0</v>
      </c>
      <c r="H10235" s="81">
        <v>202970.0</v>
      </c>
      <c r="I10235" s="81">
        <v>340000.0</v>
      </c>
      <c r="J10235" s="81">
        <v>152270.0</v>
      </c>
      <c r="K10235" s="81">
        <v>340000.0</v>
      </c>
      <c r="L10235" s="82">
        <v>-0.3699919725607531</v>
      </c>
      <c r="N10235" s="83">
        <f t="shared" si="1"/>
        <v>-0.3699919726</v>
      </c>
      <c r="O10235" s="83">
        <f t="shared" si="2"/>
        <v>0</v>
      </c>
      <c r="Q10235" s="83">
        <f t="shared" si="3"/>
        <v>0.4030294118</v>
      </c>
      <c r="R10235" s="83">
        <f t="shared" si="4"/>
        <v>-0.3699919726</v>
      </c>
      <c r="S10235" s="83" t="b">
        <f t="shared" si="5"/>
        <v>0</v>
      </c>
      <c r="T10235" s="72"/>
      <c r="U10235" s="72"/>
      <c r="V10235" s="72"/>
      <c r="W10235" s="72"/>
      <c r="X10235" s="72"/>
      <c r="Y10235" s="72"/>
      <c r="Z10235" s="72"/>
      <c r="AA10235" s="72"/>
      <c r="AB10235" s="72"/>
      <c r="AC10235" s="72"/>
      <c r="AD10235" s="72"/>
      <c r="AE10235" s="72"/>
      <c r="AF10235" s="72"/>
      <c r="AG10235" s="72"/>
      <c r="AH10235" s="72"/>
      <c r="AI10235" s="72"/>
      <c r="AJ10235" s="72"/>
      <c r="AK10235" s="72"/>
    </row>
    <row r="10236" ht="14.25" customHeight="1">
      <c r="A10236" s="78">
        <v>10233.0</v>
      </c>
      <c r="C10236" s="78" t="str">
        <f>VLOOKUP(G10236,[1]Macrodata_CCF!$A$3:$D$55,4,FALSE)</f>
        <v>#ERROR!</v>
      </c>
      <c r="E10236" s="79" t="str">
        <f>VLOOKUP(G10236,[1]Macrodata_CCF!$A$3:$B$55,2,FALSE)</f>
        <v>#ERROR!</v>
      </c>
      <c r="F10236" s="78">
        <v>0.0</v>
      </c>
      <c r="G10236" s="80">
        <v>50.0</v>
      </c>
      <c r="H10236" s="81">
        <v>57145.0</v>
      </c>
      <c r="I10236" s="81">
        <v>230000.0</v>
      </c>
      <c r="J10236" s="81">
        <v>60600.0</v>
      </c>
      <c r="K10236" s="81">
        <v>368000.0</v>
      </c>
      <c r="L10236" s="82">
        <v>0.01998785108906309</v>
      </c>
      <c r="N10236" s="83">
        <f t="shared" si="1"/>
        <v>0.01998785109</v>
      </c>
      <c r="O10236" s="83">
        <f t="shared" si="2"/>
        <v>0.01998785109</v>
      </c>
      <c r="Q10236" s="83">
        <f t="shared" si="3"/>
        <v>0.7515434783</v>
      </c>
      <c r="R10236" s="83">
        <f t="shared" si="4"/>
        <v>0.01998785109</v>
      </c>
      <c r="S10236" s="83" t="b">
        <f t="shared" si="5"/>
        <v>0</v>
      </c>
      <c r="T10236" s="72"/>
      <c r="U10236" s="72"/>
      <c r="V10236" s="72"/>
      <c r="W10236" s="72"/>
      <c r="X10236" s="72"/>
      <c r="Y10236" s="72"/>
      <c r="Z10236" s="72"/>
      <c r="AA10236" s="72"/>
      <c r="AB10236" s="72"/>
      <c r="AC10236" s="72"/>
      <c r="AD10236" s="72"/>
      <c r="AE10236" s="72"/>
      <c r="AF10236" s="72"/>
      <c r="AG10236" s="72"/>
      <c r="AH10236" s="72"/>
      <c r="AI10236" s="72"/>
      <c r="AJ10236" s="72"/>
      <c r="AK10236" s="72"/>
    </row>
    <row r="10237" ht="14.25" customHeight="1">
      <c r="A10237" s="78">
        <v>10234.0</v>
      </c>
      <c r="C10237" s="78" t="str">
        <f>VLOOKUP(G10237,[1]Macrodata_CCF!$A$3:$D$55,4,FALSE)</f>
        <v>#ERROR!</v>
      </c>
      <c r="E10237" s="79" t="str">
        <f>VLOOKUP(G10237,[1]Macrodata_CCF!$A$3:$B$55,2,FALSE)</f>
        <v>#ERROR!</v>
      </c>
      <c r="F10237" s="78">
        <v>0.0</v>
      </c>
      <c r="G10237" s="80">
        <v>12.0</v>
      </c>
      <c r="H10237" s="81">
        <v>30925.0</v>
      </c>
      <c r="I10237" s="81">
        <v>60000.0</v>
      </c>
      <c r="J10237" s="81">
        <v>40810.0</v>
      </c>
      <c r="K10237" s="81">
        <v>60000.0</v>
      </c>
      <c r="L10237" s="82">
        <v>0.3399828030954428</v>
      </c>
      <c r="N10237" s="83">
        <f t="shared" si="1"/>
        <v>0.3399828031</v>
      </c>
      <c r="O10237" s="83">
        <f t="shared" si="2"/>
        <v>0.3399828031</v>
      </c>
      <c r="Q10237" s="83">
        <f t="shared" si="3"/>
        <v>0.4845833333</v>
      </c>
      <c r="R10237" s="83">
        <f t="shared" si="4"/>
        <v>0.3399828031</v>
      </c>
      <c r="S10237" s="83" t="b">
        <f t="shared" si="5"/>
        <v>0</v>
      </c>
      <c r="T10237" s="72"/>
      <c r="U10237" s="72"/>
      <c r="V10237" s="72"/>
      <c r="W10237" s="72"/>
      <c r="X10237" s="72"/>
      <c r="Y10237" s="72"/>
      <c r="Z10237" s="72"/>
      <c r="AA10237" s="72"/>
      <c r="AB10237" s="72"/>
      <c r="AC10237" s="72"/>
      <c r="AD10237" s="72"/>
      <c r="AE10237" s="72"/>
      <c r="AF10237" s="72"/>
      <c r="AG10237" s="72"/>
      <c r="AH10237" s="72"/>
      <c r="AI10237" s="72"/>
      <c r="AJ10237" s="72"/>
      <c r="AK10237" s="72"/>
    </row>
    <row r="10238" ht="14.25" customHeight="1">
      <c r="A10238" s="78">
        <v>10235.0</v>
      </c>
      <c r="C10238" s="78" t="str">
        <f>VLOOKUP(G10238,[1]Macrodata_CCF!$A$3:$D$55,4,FALSE)</f>
        <v>#ERROR!</v>
      </c>
      <c r="E10238" s="79" t="str">
        <f>VLOOKUP(G10238,[1]Macrodata_CCF!$A$3:$B$55,2,FALSE)</f>
        <v>#ERROR!</v>
      </c>
      <c r="F10238" s="78">
        <v>1.0</v>
      </c>
      <c r="G10238" s="80">
        <v>22.0</v>
      </c>
      <c r="H10238" s="81">
        <v>597620.0</v>
      </c>
      <c r="I10238" s="81">
        <v>850000.0</v>
      </c>
      <c r="J10238" s="81">
        <v>867000.0</v>
      </c>
      <c r="K10238" s="81">
        <v>850000.0</v>
      </c>
      <c r="L10238" s="82">
        <v>1.06735874474998</v>
      </c>
      <c r="N10238" s="83">
        <f t="shared" si="1"/>
        <v>1.067358745</v>
      </c>
      <c r="O10238" s="83">
        <f t="shared" si="2"/>
        <v>1</v>
      </c>
      <c r="Q10238" s="83">
        <f t="shared" si="3"/>
        <v>0.2969176471</v>
      </c>
      <c r="R10238" s="83">
        <f t="shared" si="4"/>
        <v>1.067358745</v>
      </c>
      <c r="S10238" s="83" t="b">
        <f t="shared" si="5"/>
        <v>0</v>
      </c>
      <c r="T10238" s="72"/>
      <c r="U10238" s="72"/>
      <c r="V10238" s="72"/>
      <c r="W10238" s="72"/>
      <c r="X10238" s="72"/>
      <c r="Y10238" s="72"/>
      <c r="Z10238" s="72"/>
      <c r="AA10238" s="72"/>
      <c r="AB10238" s="72"/>
      <c r="AC10238" s="72"/>
      <c r="AD10238" s="72"/>
      <c r="AE10238" s="72"/>
      <c r="AF10238" s="72"/>
      <c r="AG10238" s="72"/>
      <c r="AH10238" s="72"/>
      <c r="AI10238" s="72"/>
      <c r="AJ10238" s="72"/>
      <c r="AK10238" s="72"/>
    </row>
    <row r="10239" ht="14.25" customHeight="1">
      <c r="A10239" s="78">
        <v>10236.0</v>
      </c>
      <c r="C10239" s="78" t="str">
        <f>VLOOKUP(G10239,[1]Macrodata_CCF!$A$3:$D$55,4,FALSE)</f>
        <v>#ERROR!</v>
      </c>
      <c r="E10239" s="79" t="str">
        <f>VLOOKUP(G10239,[1]Macrodata_CCF!$A$3:$B$55,2,FALSE)</f>
        <v>#ERROR!</v>
      </c>
      <c r="F10239" s="78">
        <v>0.0</v>
      </c>
      <c r="G10239" s="80">
        <v>34.0</v>
      </c>
      <c r="H10239" s="81">
        <v>43725.0</v>
      </c>
      <c r="I10239" s="81">
        <v>570000.0</v>
      </c>
      <c r="J10239" s="81">
        <v>0.0</v>
      </c>
      <c r="K10239" s="81">
        <v>1140000.0</v>
      </c>
      <c r="L10239" s="82">
        <v>-0.0830839390052729</v>
      </c>
      <c r="N10239" s="83">
        <f t="shared" si="1"/>
        <v>-0.08308393901</v>
      </c>
      <c r="O10239" s="83">
        <f t="shared" si="2"/>
        <v>0</v>
      </c>
      <c r="Q10239" s="83">
        <f t="shared" si="3"/>
        <v>0.9232894737</v>
      </c>
      <c r="R10239" s="83">
        <f t="shared" si="4"/>
        <v>-0.08308393901</v>
      </c>
      <c r="S10239" s="83" t="b">
        <f t="shared" si="5"/>
        <v>0</v>
      </c>
      <c r="T10239" s="72"/>
      <c r="U10239" s="72"/>
      <c r="V10239" s="72"/>
      <c r="W10239" s="72"/>
      <c r="X10239" s="72"/>
      <c r="Y10239" s="72"/>
      <c r="Z10239" s="72"/>
      <c r="AA10239" s="72"/>
      <c r="AB10239" s="72"/>
      <c r="AC10239" s="72"/>
      <c r="AD10239" s="72"/>
      <c r="AE10239" s="72"/>
      <c r="AF10239" s="72"/>
      <c r="AG10239" s="72"/>
      <c r="AH10239" s="72"/>
      <c r="AI10239" s="72"/>
      <c r="AJ10239" s="72"/>
      <c r="AK10239" s="72"/>
    </row>
    <row r="10240" ht="14.25" customHeight="1">
      <c r="A10240" s="78">
        <v>10237.0</v>
      </c>
      <c r="C10240" s="78" t="str">
        <f>VLOOKUP(G10240,[1]Macrodata_CCF!$A$3:$D$55,4,FALSE)</f>
        <v>#ERROR!</v>
      </c>
      <c r="E10240" s="79" t="str">
        <f>VLOOKUP(G10240,[1]Macrodata_CCF!$A$3:$B$55,2,FALSE)</f>
        <v>#ERROR!</v>
      </c>
      <c r="F10240" s="78">
        <v>0.0</v>
      </c>
      <c r="G10240" s="80">
        <v>1.0</v>
      </c>
      <c r="H10240" s="81">
        <v>0.0</v>
      </c>
      <c r="I10240" s="81">
        <v>90000.0</v>
      </c>
      <c r="J10240" s="81">
        <v>24300.0</v>
      </c>
      <c r="K10240" s="81">
        <v>90000.0</v>
      </c>
      <c r="L10240" s="82">
        <v>0.27</v>
      </c>
      <c r="N10240" s="83">
        <f t="shared" si="1"/>
        <v>0.27</v>
      </c>
      <c r="O10240" s="83">
        <f t="shared" si="2"/>
        <v>0.27</v>
      </c>
      <c r="Q10240" s="83">
        <f t="shared" si="3"/>
        <v>1</v>
      </c>
      <c r="R10240" s="83">
        <f t="shared" si="4"/>
        <v>0.27</v>
      </c>
      <c r="S10240" s="83" t="b">
        <f t="shared" si="5"/>
        <v>0</v>
      </c>
      <c r="T10240" s="72"/>
      <c r="U10240" s="72"/>
      <c r="V10240" s="72"/>
      <c r="W10240" s="72"/>
      <c r="X10240" s="72"/>
      <c r="Y10240" s="72"/>
      <c r="Z10240" s="72"/>
      <c r="AA10240" s="72"/>
      <c r="AB10240" s="72"/>
      <c r="AC10240" s="72"/>
      <c r="AD10240" s="72"/>
      <c r="AE10240" s="72"/>
      <c r="AF10240" s="72"/>
      <c r="AG10240" s="72"/>
      <c r="AH10240" s="72"/>
      <c r="AI10240" s="72"/>
      <c r="AJ10240" s="72"/>
      <c r="AK10240" s="72"/>
    </row>
    <row r="10241" ht="14.25" customHeight="1">
      <c r="A10241" s="78">
        <v>10238.0</v>
      </c>
      <c r="C10241" s="78" t="str">
        <f>VLOOKUP(G10241,[1]Macrodata_CCF!$A$3:$D$55,4,FALSE)</f>
        <v>#ERROR!</v>
      </c>
      <c r="E10241" s="79" t="str">
        <f>VLOOKUP(G10241,[1]Macrodata_CCF!$A$3:$B$55,2,FALSE)</f>
        <v>#ERROR!</v>
      </c>
      <c r="F10241" s="78">
        <v>0.0</v>
      </c>
      <c r="G10241" s="80">
        <v>28.0</v>
      </c>
      <c r="H10241" s="81">
        <v>0.0</v>
      </c>
      <c r="I10241" s="81">
        <v>270000.0</v>
      </c>
      <c r="J10241" s="81">
        <v>51300.0</v>
      </c>
      <c r="K10241" s="81">
        <v>270000.0</v>
      </c>
      <c r="L10241" s="82">
        <v>0.19</v>
      </c>
      <c r="N10241" s="83">
        <f t="shared" si="1"/>
        <v>0.19</v>
      </c>
      <c r="O10241" s="83">
        <f t="shared" si="2"/>
        <v>0.19</v>
      </c>
      <c r="Q10241" s="83">
        <f t="shared" si="3"/>
        <v>1</v>
      </c>
      <c r="R10241" s="83">
        <f t="shared" si="4"/>
        <v>0.19</v>
      </c>
      <c r="S10241" s="83" t="b">
        <f t="shared" si="5"/>
        <v>0</v>
      </c>
      <c r="T10241" s="72"/>
      <c r="U10241" s="72"/>
      <c r="V10241" s="72"/>
      <c r="W10241" s="72"/>
      <c r="X10241" s="72"/>
      <c r="Y10241" s="72"/>
      <c r="Z10241" s="72"/>
      <c r="AA10241" s="72"/>
      <c r="AB10241" s="72"/>
      <c r="AC10241" s="72"/>
      <c r="AD10241" s="72"/>
      <c r="AE10241" s="72"/>
      <c r="AF10241" s="72"/>
      <c r="AG10241" s="72"/>
      <c r="AH10241" s="72"/>
      <c r="AI10241" s="72"/>
      <c r="AJ10241" s="72"/>
      <c r="AK10241" s="72"/>
    </row>
    <row r="10242" ht="14.25" customHeight="1">
      <c r="A10242" s="78">
        <v>10239.0</v>
      </c>
      <c r="C10242" s="78" t="str">
        <f>VLOOKUP(G10242,[1]Macrodata_CCF!$A$3:$D$55,4,FALSE)</f>
        <v>#ERROR!</v>
      </c>
      <c r="E10242" s="79" t="str">
        <f>VLOOKUP(G10242,[1]Macrodata_CCF!$A$3:$B$55,2,FALSE)</f>
        <v>#ERROR!</v>
      </c>
      <c r="F10242" s="78">
        <v>0.0</v>
      </c>
      <c r="G10242" s="80">
        <v>30.0</v>
      </c>
      <c r="H10242" s="81">
        <v>447705.0</v>
      </c>
      <c r="I10242" s="81">
        <v>500000.0</v>
      </c>
      <c r="J10242" s="81">
        <v>456070.0</v>
      </c>
      <c r="K10242" s="81">
        <v>500000.0</v>
      </c>
      <c r="L10242" s="82">
        <v>0.1599579309685438</v>
      </c>
      <c r="N10242" s="83">
        <f t="shared" si="1"/>
        <v>0.159957931</v>
      </c>
      <c r="O10242" s="83">
        <f t="shared" si="2"/>
        <v>0.159957931</v>
      </c>
      <c r="Q10242" s="83">
        <f t="shared" si="3"/>
        <v>0.10459</v>
      </c>
      <c r="R10242" s="83">
        <f t="shared" si="4"/>
        <v>0.159957931</v>
      </c>
      <c r="S10242" s="83" t="b">
        <f t="shared" si="5"/>
        <v>0</v>
      </c>
      <c r="T10242" s="72"/>
      <c r="U10242" s="72"/>
      <c r="V10242" s="72"/>
      <c r="W10242" s="72"/>
      <c r="X10242" s="72"/>
      <c r="Y10242" s="72"/>
      <c r="Z10242" s="72"/>
      <c r="AA10242" s="72"/>
      <c r="AB10242" s="72"/>
      <c r="AC10242" s="72"/>
      <c r="AD10242" s="72"/>
      <c r="AE10242" s="72"/>
      <c r="AF10242" s="72"/>
      <c r="AG10242" s="72"/>
      <c r="AH10242" s="72"/>
      <c r="AI10242" s="72"/>
      <c r="AJ10242" s="72"/>
      <c r="AK10242" s="72"/>
    </row>
    <row r="10243" ht="14.25" customHeight="1">
      <c r="A10243" s="78">
        <v>10240.0</v>
      </c>
      <c r="C10243" s="78" t="str">
        <f>VLOOKUP(G10243,[1]Macrodata_CCF!$A$3:$D$55,4,FALSE)</f>
        <v>#ERROR!</v>
      </c>
      <c r="E10243" s="79" t="str">
        <f>VLOOKUP(G10243,[1]Macrodata_CCF!$A$3:$B$55,2,FALSE)</f>
        <v>#ERROR!</v>
      </c>
      <c r="F10243" s="78">
        <v>0.0</v>
      </c>
      <c r="G10243" s="80">
        <v>35.0</v>
      </c>
      <c r="H10243" s="81">
        <v>25835.0</v>
      </c>
      <c r="I10243" s="81">
        <v>60000.0</v>
      </c>
      <c r="J10243" s="81">
        <v>29935.0</v>
      </c>
      <c r="K10243" s="81">
        <v>60000.0</v>
      </c>
      <c r="L10243" s="82">
        <v>0.1200058539440948</v>
      </c>
      <c r="N10243" s="83">
        <f t="shared" si="1"/>
        <v>0.1200058539</v>
      </c>
      <c r="O10243" s="83">
        <f t="shared" si="2"/>
        <v>0.1200058539</v>
      </c>
      <c r="Q10243" s="83">
        <f t="shared" si="3"/>
        <v>0.5694166667</v>
      </c>
      <c r="R10243" s="83">
        <f t="shared" si="4"/>
        <v>0.1200058539</v>
      </c>
      <c r="S10243" s="83" t="b">
        <f t="shared" si="5"/>
        <v>0</v>
      </c>
      <c r="T10243" s="72"/>
      <c r="U10243" s="72"/>
      <c r="V10243" s="72"/>
      <c r="W10243" s="72"/>
      <c r="X10243" s="72"/>
      <c r="Y10243" s="72"/>
      <c r="Z10243" s="72"/>
      <c r="AA10243" s="72"/>
      <c r="AB10243" s="72"/>
      <c r="AC10243" s="72"/>
      <c r="AD10243" s="72"/>
      <c r="AE10243" s="72"/>
      <c r="AF10243" s="72"/>
      <c r="AG10243" s="72"/>
      <c r="AH10243" s="72"/>
      <c r="AI10243" s="72"/>
      <c r="AJ10243" s="72"/>
      <c r="AK10243" s="72"/>
    </row>
    <row r="10244" ht="14.25" customHeight="1">
      <c r="A10244" s="78">
        <v>10241.0</v>
      </c>
      <c r="C10244" s="78" t="str">
        <f>VLOOKUP(G10244,[1]Macrodata_CCF!$A$3:$D$55,4,FALSE)</f>
        <v>#ERROR!</v>
      </c>
      <c r="E10244" s="79" t="str">
        <f>VLOOKUP(G10244,[1]Macrodata_CCF!$A$3:$B$55,2,FALSE)</f>
        <v>#ERROR!</v>
      </c>
      <c r="F10244" s="78">
        <v>0.0</v>
      </c>
      <c r="G10244" s="80">
        <v>8.0</v>
      </c>
      <c r="H10244" s="81">
        <v>725590.0</v>
      </c>
      <c r="I10244" s="81">
        <v>980000.0</v>
      </c>
      <c r="J10244" s="81">
        <v>812090.0</v>
      </c>
      <c r="K10244" s="81">
        <v>980000.0</v>
      </c>
      <c r="L10244" s="82">
        <v>0.3400023583978617</v>
      </c>
      <c r="N10244" s="83">
        <f t="shared" si="1"/>
        <v>0.3400023584</v>
      </c>
      <c r="O10244" s="83">
        <f t="shared" si="2"/>
        <v>0.3400023584</v>
      </c>
      <c r="Q10244" s="83">
        <f t="shared" si="3"/>
        <v>0.2596020408</v>
      </c>
      <c r="R10244" s="83">
        <f t="shared" si="4"/>
        <v>0.3400023584</v>
      </c>
      <c r="S10244" s="83" t="b">
        <f t="shared" si="5"/>
        <v>0</v>
      </c>
      <c r="T10244" s="72"/>
      <c r="U10244" s="72"/>
      <c r="V10244" s="72"/>
      <c r="W10244" s="72"/>
      <c r="X10244" s="72"/>
      <c r="Y10244" s="72"/>
      <c r="Z10244" s="72"/>
      <c r="AA10244" s="72"/>
      <c r="AB10244" s="72"/>
      <c r="AC10244" s="72"/>
      <c r="AD10244" s="72"/>
      <c r="AE10244" s="72"/>
      <c r="AF10244" s="72"/>
      <c r="AG10244" s="72"/>
      <c r="AH10244" s="72"/>
      <c r="AI10244" s="72"/>
      <c r="AJ10244" s="72"/>
      <c r="AK10244" s="72"/>
    </row>
    <row r="10245" ht="14.25" customHeight="1">
      <c r="A10245" s="78">
        <v>10242.0</v>
      </c>
      <c r="C10245" s="78" t="str">
        <f>VLOOKUP(G10245,[1]Macrodata_CCF!$A$3:$D$55,4,FALSE)</f>
        <v>#ERROR!</v>
      </c>
      <c r="E10245" s="79" t="str">
        <f>VLOOKUP(G10245,[1]Macrodata_CCF!$A$3:$B$55,2,FALSE)</f>
        <v>#ERROR!</v>
      </c>
      <c r="F10245" s="78">
        <v>0.0</v>
      </c>
      <c r="G10245" s="80">
        <v>30.0</v>
      </c>
      <c r="H10245" s="81">
        <v>155870.0</v>
      </c>
      <c r="I10245" s="81">
        <v>670000.0</v>
      </c>
      <c r="J10245" s="81">
        <v>248415.0</v>
      </c>
      <c r="K10245" s="81">
        <v>670000.0</v>
      </c>
      <c r="L10245" s="82">
        <v>0.1800031120533717</v>
      </c>
      <c r="N10245" s="83">
        <f t="shared" si="1"/>
        <v>0.1800031121</v>
      </c>
      <c r="O10245" s="83">
        <f t="shared" si="2"/>
        <v>0.1800031121</v>
      </c>
      <c r="Q10245" s="83">
        <f t="shared" si="3"/>
        <v>0.767358209</v>
      </c>
      <c r="R10245" s="83">
        <f t="shared" si="4"/>
        <v>0.1800031121</v>
      </c>
      <c r="S10245" s="83" t="b">
        <f t="shared" si="5"/>
        <v>0</v>
      </c>
      <c r="T10245" s="72"/>
      <c r="U10245" s="72"/>
      <c r="V10245" s="72"/>
      <c r="W10245" s="72"/>
      <c r="X10245" s="72"/>
      <c r="Y10245" s="72"/>
      <c r="Z10245" s="72"/>
      <c r="AA10245" s="72"/>
      <c r="AB10245" s="72"/>
      <c r="AC10245" s="72"/>
      <c r="AD10245" s="72"/>
      <c r="AE10245" s="72"/>
      <c r="AF10245" s="72"/>
      <c r="AG10245" s="72"/>
      <c r="AH10245" s="72"/>
      <c r="AI10245" s="72"/>
      <c r="AJ10245" s="72"/>
      <c r="AK10245" s="72"/>
    </row>
    <row r="10246" ht="14.25" customHeight="1">
      <c r="A10246" s="78">
        <v>10243.0</v>
      </c>
      <c r="C10246" s="78" t="str">
        <f>VLOOKUP(G10246,[1]Macrodata_CCF!$A$3:$D$55,4,FALSE)</f>
        <v>#ERROR!</v>
      </c>
      <c r="E10246" s="79" t="str">
        <f>VLOOKUP(G10246,[1]Macrodata_CCF!$A$3:$B$55,2,FALSE)</f>
        <v>#ERROR!</v>
      </c>
      <c r="F10246" s="78">
        <v>0.0</v>
      </c>
      <c r="G10246" s="80">
        <v>10.0</v>
      </c>
      <c r="H10246" s="81">
        <v>46140.0</v>
      </c>
      <c r="I10246" s="81">
        <v>710000.0</v>
      </c>
      <c r="J10246" s="81">
        <v>218745.0</v>
      </c>
      <c r="K10246" s="81">
        <v>710000.0</v>
      </c>
      <c r="L10246" s="82">
        <v>0.260002108878378</v>
      </c>
      <c r="N10246" s="83">
        <f t="shared" si="1"/>
        <v>0.2600021089</v>
      </c>
      <c r="O10246" s="83">
        <f t="shared" si="2"/>
        <v>0.2600021089</v>
      </c>
      <c r="Q10246" s="83">
        <f t="shared" si="3"/>
        <v>0.9350140845</v>
      </c>
      <c r="R10246" s="83">
        <f t="shared" si="4"/>
        <v>0.2600021089</v>
      </c>
      <c r="S10246" s="83" t="b">
        <f t="shared" si="5"/>
        <v>0</v>
      </c>
      <c r="T10246" s="72"/>
      <c r="U10246" s="72"/>
      <c r="V10246" s="72"/>
      <c r="W10246" s="72"/>
      <c r="X10246" s="72"/>
      <c r="Y10246" s="72"/>
      <c r="Z10246" s="72"/>
      <c r="AA10246" s="72"/>
      <c r="AB10246" s="72"/>
      <c r="AC10246" s="72"/>
      <c r="AD10246" s="72"/>
      <c r="AE10246" s="72"/>
      <c r="AF10246" s="72"/>
      <c r="AG10246" s="72"/>
      <c r="AH10246" s="72"/>
      <c r="AI10246" s="72"/>
      <c r="AJ10246" s="72"/>
      <c r="AK10246" s="72"/>
    </row>
    <row r="10247" ht="14.25" customHeight="1">
      <c r="A10247" s="78">
        <v>10244.0</v>
      </c>
      <c r="C10247" s="78" t="str">
        <f>VLOOKUP(G10247,[1]Macrodata_CCF!$A$3:$D$55,4,FALSE)</f>
        <v>#ERROR!</v>
      </c>
      <c r="E10247" s="79" t="str">
        <f>VLOOKUP(G10247,[1]Macrodata_CCF!$A$3:$B$55,2,FALSE)</f>
        <v>#ERROR!</v>
      </c>
      <c r="F10247" s="78">
        <v>0.0</v>
      </c>
      <c r="G10247" s="80">
        <v>17.0</v>
      </c>
      <c r="H10247" s="81">
        <v>0.0</v>
      </c>
      <c r="I10247" s="81">
        <v>650000.0</v>
      </c>
      <c r="J10247" s="81">
        <v>663000.0</v>
      </c>
      <c r="K10247" s="81">
        <v>650000.0</v>
      </c>
      <c r="L10247" s="82">
        <v>1.02</v>
      </c>
      <c r="N10247" s="83">
        <f t="shared" si="1"/>
        <v>1.02</v>
      </c>
      <c r="O10247" s="83">
        <f t="shared" si="2"/>
        <v>1</v>
      </c>
      <c r="Q10247" s="83">
        <f t="shared" si="3"/>
        <v>1</v>
      </c>
      <c r="R10247" s="83">
        <f t="shared" si="4"/>
        <v>1.02</v>
      </c>
      <c r="S10247" s="83" t="b">
        <f t="shared" si="5"/>
        <v>0</v>
      </c>
      <c r="T10247" s="72"/>
      <c r="U10247" s="72"/>
      <c r="V10247" s="72"/>
      <c r="W10247" s="72"/>
      <c r="X10247" s="72"/>
      <c r="Y10247" s="72"/>
      <c r="Z10247" s="72"/>
      <c r="AA10247" s="72"/>
      <c r="AB10247" s="72"/>
      <c r="AC10247" s="72"/>
      <c r="AD10247" s="72"/>
      <c r="AE10247" s="72"/>
      <c r="AF10247" s="72"/>
      <c r="AG10247" s="72"/>
      <c r="AH10247" s="72"/>
      <c r="AI10247" s="72"/>
      <c r="AJ10247" s="72"/>
      <c r="AK10247" s="72"/>
    </row>
    <row r="10248" ht="14.25" customHeight="1">
      <c r="A10248" s="78">
        <v>10245.0</v>
      </c>
      <c r="C10248" s="78" t="str">
        <f>VLOOKUP(G10248,[1]Macrodata_CCF!$A$3:$D$55,4,FALSE)</f>
        <v>#ERROR!</v>
      </c>
      <c r="E10248" s="79" t="str">
        <f>VLOOKUP(G10248,[1]Macrodata_CCF!$A$3:$B$55,2,FALSE)</f>
        <v>#ERROR!</v>
      </c>
      <c r="F10248" s="78">
        <v>0.0</v>
      </c>
      <c r="G10248" s="80">
        <v>33.0</v>
      </c>
      <c r="H10248" s="81">
        <v>454695.0</v>
      </c>
      <c r="I10248" s="81">
        <v>710000.0</v>
      </c>
      <c r="J10248" s="81">
        <v>500650.0</v>
      </c>
      <c r="K10248" s="81">
        <v>710000.0</v>
      </c>
      <c r="L10248" s="82">
        <v>0.1800003916883727</v>
      </c>
      <c r="N10248" s="83">
        <f t="shared" si="1"/>
        <v>0.1800003917</v>
      </c>
      <c r="O10248" s="83">
        <f t="shared" si="2"/>
        <v>0.1800003917</v>
      </c>
      <c r="Q10248" s="83">
        <f t="shared" si="3"/>
        <v>0.359584507</v>
      </c>
      <c r="R10248" s="83">
        <f t="shared" si="4"/>
        <v>0.1800003917</v>
      </c>
      <c r="S10248" s="83" t="b">
        <f t="shared" si="5"/>
        <v>0</v>
      </c>
      <c r="T10248" s="72"/>
      <c r="U10248" s="72"/>
      <c r="V10248" s="72"/>
      <c r="W10248" s="72"/>
      <c r="X10248" s="72"/>
      <c r="Y10248" s="72"/>
      <c r="Z10248" s="72"/>
      <c r="AA10248" s="72"/>
      <c r="AB10248" s="72"/>
      <c r="AC10248" s="72"/>
      <c r="AD10248" s="72"/>
      <c r="AE10248" s="72"/>
      <c r="AF10248" s="72"/>
      <c r="AG10248" s="72"/>
      <c r="AH10248" s="72"/>
      <c r="AI10248" s="72"/>
      <c r="AJ10248" s="72"/>
      <c r="AK10248" s="72"/>
    </row>
    <row r="10249" ht="14.25" customHeight="1">
      <c r="A10249" s="78">
        <v>10246.0</v>
      </c>
      <c r="C10249" s="78" t="str">
        <f>VLOOKUP(G10249,[1]Macrodata_CCF!$A$3:$D$55,4,FALSE)</f>
        <v>#ERROR!</v>
      </c>
      <c r="E10249" s="79" t="str">
        <f>VLOOKUP(G10249,[1]Macrodata_CCF!$A$3:$B$55,2,FALSE)</f>
        <v>#ERROR!</v>
      </c>
      <c r="F10249" s="78">
        <v>0.0</v>
      </c>
      <c r="G10249" s="80">
        <v>46.0</v>
      </c>
      <c r="H10249" s="81">
        <v>23050.0</v>
      </c>
      <c r="I10249" s="81">
        <v>260000.0</v>
      </c>
      <c r="J10249" s="81">
        <v>70440.0</v>
      </c>
      <c r="K10249" s="81">
        <v>260000.0</v>
      </c>
      <c r="L10249" s="82">
        <v>0.2</v>
      </c>
      <c r="N10249" s="83">
        <f t="shared" si="1"/>
        <v>0.2</v>
      </c>
      <c r="O10249" s="83">
        <f t="shared" si="2"/>
        <v>0.2</v>
      </c>
      <c r="Q10249" s="83">
        <f t="shared" si="3"/>
        <v>0.9113461538</v>
      </c>
      <c r="R10249" s="83">
        <f t="shared" si="4"/>
        <v>0.2</v>
      </c>
      <c r="S10249" s="83" t="b">
        <f t="shared" si="5"/>
        <v>0</v>
      </c>
      <c r="T10249" s="72"/>
      <c r="U10249" s="72"/>
      <c r="V10249" s="72"/>
      <c r="W10249" s="72"/>
      <c r="X10249" s="72"/>
      <c r="Y10249" s="72"/>
      <c r="Z10249" s="72"/>
      <c r="AA10249" s="72"/>
      <c r="AB10249" s="72"/>
      <c r="AC10249" s="72"/>
      <c r="AD10249" s="72"/>
      <c r="AE10249" s="72"/>
      <c r="AF10249" s="72"/>
      <c r="AG10249" s="72"/>
      <c r="AH10249" s="72"/>
      <c r="AI10249" s="72"/>
      <c r="AJ10249" s="72"/>
      <c r="AK10249" s="72"/>
    </row>
    <row r="10250" ht="14.25" customHeight="1">
      <c r="A10250" s="78">
        <v>10247.0</v>
      </c>
      <c r="C10250" s="78" t="str">
        <f>VLOOKUP(G10250,[1]Macrodata_CCF!$A$3:$D$55,4,FALSE)</f>
        <v>#ERROR!</v>
      </c>
      <c r="E10250" s="79" t="str">
        <f>VLOOKUP(G10250,[1]Macrodata_CCF!$A$3:$B$55,2,FALSE)</f>
        <v>#ERROR!</v>
      </c>
      <c r="F10250" s="78">
        <v>0.0</v>
      </c>
      <c r="G10250" s="80">
        <v>37.0</v>
      </c>
      <c r="H10250" s="81">
        <v>871745.0</v>
      </c>
      <c r="I10250" s="81">
        <v>930000.0</v>
      </c>
      <c r="J10250" s="81">
        <v>874075.0</v>
      </c>
      <c r="K10250" s="81">
        <v>1860000.0</v>
      </c>
      <c r="L10250" s="82">
        <v>0.03999656681829886</v>
      </c>
      <c r="N10250" s="83">
        <f t="shared" si="1"/>
        <v>0.03999656682</v>
      </c>
      <c r="O10250" s="83">
        <f t="shared" si="2"/>
        <v>0.03999656682</v>
      </c>
      <c r="Q10250" s="83">
        <f t="shared" si="3"/>
        <v>0.06263978495</v>
      </c>
      <c r="R10250" s="83">
        <f t="shared" si="4"/>
        <v>0.002505376344</v>
      </c>
      <c r="S10250" s="83" t="b">
        <f t="shared" si="5"/>
        <v>0</v>
      </c>
      <c r="T10250" s="72"/>
      <c r="U10250" s="72"/>
      <c r="V10250" s="72"/>
      <c r="W10250" s="72"/>
      <c r="X10250" s="72"/>
      <c r="Y10250" s="72"/>
      <c r="Z10250" s="72"/>
      <c r="AA10250" s="72"/>
      <c r="AB10250" s="72"/>
      <c r="AC10250" s="72"/>
      <c r="AD10250" s="72"/>
      <c r="AE10250" s="72"/>
      <c r="AF10250" s="72"/>
      <c r="AG10250" s="72"/>
      <c r="AH10250" s="72"/>
      <c r="AI10250" s="72"/>
      <c r="AJ10250" s="72"/>
      <c r="AK10250" s="72"/>
    </row>
    <row r="10251" ht="14.25" customHeight="1">
      <c r="A10251" s="78">
        <v>10248.0</v>
      </c>
      <c r="C10251" s="78" t="str">
        <f>VLOOKUP(G10251,[1]Macrodata_CCF!$A$3:$D$55,4,FALSE)</f>
        <v>#ERROR!</v>
      </c>
      <c r="E10251" s="79" t="str">
        <f>VLOOKUP(G10251,[1]Macrodata_CCF!$A$3:$B$55,2,FALSE)</f>
        <v>#ERROR!</v>
      </c>
      <c r="F10251" s="78">
        <v>0.0</v>
      </c>
      <c r="G10251" s="80">
        <v>12.0</v>
      </c>
      <c r="H10251" s="81">
        <v>0.0</v>
      </c>
      <c r="I10251" s="81">
        <v>120000.0</v>
      </c>
      <c r="J10251" s="81">
        <v>0.0</v>
      </c>
      <c r="K10251" s="81">
        <v>120000.0</v>
      </c>
      <c r="L10251" s="82">
        <v>0.0</v>
      </c>
      <c r="N10251" s="83">
        <f t="shared" si="1"/>
        <v>0</v>
      </c>
      <c r="O10251" s="83">
        <f t="shared" si="2"/>
        <v>0</v>
      </c>
      <c r="Q10251" s="83">
        <f t="shared" si="3"/>
        <v>1</v>
      </c>
      <c r="R10251" s="83">
        <f t="shared" si="4"/>
        <v>0</v>
      </c>
      <c r="S10251" s="83" t="b">
        <f t="shared" si="5"/>
        <v>0</v>
      </c>
      <c r="T10251" s="72"/>
      <c r="U10251" s="72"/>
      <c r="V10251" s="72"/>
      <c r="W10251" s="72"/>
      <c r="X10251" s="72"/>
      <c r="Y10251" s="72"/>
      <c r="Z10251" s="72"/>
      <c r="AA10251" s="72"/>
      <c r="AB10251" s="72"/>
      <c r="AC10251" s="72"/>
      <c r="AD10251" s="72"/>
      <c r="AE10251" s="72"/>
      <c r="AF10251" s="72"/>
      <c r="AG10251" s="72"/>
      <c r="AH10251" s="72"/>
      <c r="AI10251" s="72"/>
      <c r="AJ10251" s="72"/>
      <c r="AK10251" s="72"/>
    </row>
    <row r="10252" ht="14.25" customHeight="1">
      <c r="A10252" s="78">
        <v>10249.0</v>
      </c>
      <c r="C10252" s="78" t="str">
        <f>VLOOKUP(G10252,[1]Macrodata_CCF!$A$3:$D$55,4,FALSE)</f>
        <v>#ERROR!</v>
      </c>
      <c r="E10252" s="79" t="str">
        <f>VLOOKUP(G10252,[1]Macrodata_CCF!$A$3:$B$55,2,FALSE)</f>
        <v>#ERROR!</v>
      </c>
      <c r="F10252" s="78">
        <v>0.0</v>
      </c>
      <c r="G10252" s="80">
        <v>35.0</v>
      </c>
      <c r="H10252" s="81">
        <v>462495.0</v>
      </c>
      <c r="I10252" s="81">
        <v>930000.0</v>
      </c>
      <c r="J10252" s="81">
        <v>523270.0</v>
      </c>
      <c r="K10252" s="81">
        <v>930000.0</v>
      </c>
      <c r="L10252" s="82">
        <v>0.1299986096405386</v>
      </c>
      <c r="N10252" s="83">
        <f t="shared" si="1"/>
        <v>0.1299986096</v>
      </c>
      <c r="O10252" s="83">
        <f t="shared" si="2"/>
        <v>0.1299986096</v>
      </c>
      <c r="Q10252" s="83">
        <f t="shared" si="3"/>
        <v>0.5026935484</v>
      </c>
      <c r="R10252" s="83">
        <f t="shared" si="4"/>
        <v>0.1299986096</v>
      </c>
      <c r="S10252" s="83" t="b">
        <f t="shared" si="5"/>
        <v>0</v>
      </c>
      <c r="T10252" s="72"/>
      <c r="U10252" s="72"/>
      <c r="V10252" s="72"/>
      <c r="W10252" s="72"/>
      <c r="X10252" s="72"/>
      <c r="Y10252" s="72"/>
      <c r="Z10252" s="72"/>
      <c r="AA10252" s="72"/>
      <c r="AB10252" s="72"/>
      <c r="AC10252" s="72"/>
      <c r="AD10252" s="72"/>
      <c r="AE10252" s="72"/>
      <c r="AF10252" s="72"/>
      <c r="AG10252" s="72"/>
      <c r="AH10252" s="72"/>
      <c r="AI10252" s="72"/>
      <c r="AJ10252" s="72"/>
      <c r="AK10252" s="72"/>
    </row>
    <row r="10253" ht="14.25" customHeight="1">
      <c r="A10253" s="78">
        <v>10250.0</v>
      </c>
      <c r="C10253" s="78" t="str">
        <f>VLOOKUP(G10253,[1]Macrodata_CCF!$A$3:$D$55,4,FALSE)</f>
        <v>#ERROR!</v>
      </c>
      <c r="E10253" s="79" t="str">
        <f>VLOOKUP(G10253,[1]Macrodata_CCF!$A$3:$B$55,2,FALSE)</f>
        <v>#ERROR!</v>
      </c>
      <c r="F10253" s="78">
        <v>0.0</v>
      </c>
      <c r="G10253" s="80">
        <v>6.0</v>
      </c>
      <c r="H10253" s="81">
        <v>0.0</v>
      </c>
      <c r="I10253" s="81">
        <v>30000.0</v>
      </c>
      <c r="J10253" s="81">
        <v>9900.0</v>
      </c>
      <c r="K10253" s="81">
        <v>30000.0</v>
      </c>
      <c r="L10253" s="82">
        <v>0.33</v>
      </c>
      <c r="N10253" s="83">
        <f t="shared" si="1"/>
        <v>0.33</v>
      </c>
      <c r="O10253" s="83">
        <f t="shared" si="2"/>
        <v>0.33</v>
      </c>
      <c r="Q10253" s="83">
        <f t="shared" si="3"/>
        <v>1</v>
      </c>
      <c r="R10253" s="83">
        <f t="shared" si="4"/>
        <v>0.33</v>
      </c>
      <c r="S10253" s="83" t="b">
        <f t="shared" si="5"/>
        <v>0</v>
      </c>
      <c r="T10253" s="72"/>
      <c r="U10253" s="72"/>
      <c r="V10253" s="72"/>
      <c r="W10253" s="72"/>
      <c r="X10253" s="72"/>
      <c r="Y10253" s="72"/>
      <c r="Z10253" s="72"/>
      <c r="AA10253" s="72"/>
      <c r="AB10253" s="72"/>
      <c r="AC10253" s="72"/>
      <c r="AD10253" s="72"/>
      <c r="AE10253" s="72"/>
      <c r="AF10253" s="72"/>
      <c r="AG10253" s="72"/>
      <c r="AH10253" s="72"/>
      <c r="AI10253" s="72"/>
      <c r="AJ10253" s="72"/>
      <c r="AK10253" s="72"/>
    </row>
    <row r="10254" ht="14.25" customHeight="1">
      <c r="A10254" s="78">
        <v>10251.0</v>
      </c>
      <c r="C10254" s="78" t="str">
        <f>VLOOKUP(G10254,[1]Macrodata_CCF!$A$3:$D$55,4,FALSE)</f>
        <v>#ERROR!</v>
      </c>
      <c r="E10254" s="79" t="str">
        <f>VLOOKUP(G10254,[1]Macrodata_CCF!$A$3:$B$55,2,FALSE)</f>
        <v>#ERROR!</v>
      </c>
      <c r="F10254" s="78">
        <v>0.0</v>
      </c>
      <c r="G10254" s="80">
        <v>48.0</v>
      </c>
      <c r="H10254" s="81">
        <v>473975.0</v>
      </c>
      <c r="I10254" s="81">
        <v>660000.0</v>
      </c>
      <c r="J10254" s="81">
        <v>501880.0</v>
      </c>
      <c r="K10254" s="81">
        <v>660000.0</v>
      </c>
      <c r="L10254" s="82">
        <v>0.1500067195269453</v>
      </c>
      <c r="N10254" s="83">
        <f t="shared" si="1"/>
        <v>0.1500067195</v>
      </c>
      <c r="O10254" s="83">
        <f t="shared" si="2"/>
        <v>0.1500067195</v>
      </c>
      <c r="Q10254" s="83">
        <f t="shared" si="3"/>
        <v>0.2818560606</v>
      </c>
      <c r="R10254" s="83">
        <f t="shared" si="4"/>
        <v>0.1500067195</v>
      </c>
      <c r="S10254" s="83" t="b">
        <f t="shared" si="5"/>
        <v>0</v>
      </c>
      <c r="T10254" s="72"/>
      <c r="U10254" s="72"/>
      <c r="V10254" s="72"/>
      <c r="W10254" s="72"/>
      <c r="X10254" s="72"/>
      <c r="Y10254" s="72"/>
      <c r="Z10254" s="72"/>
      <c r="AA10254" s="72"/>
      <c r="AB10254" s="72"/>
      <c r="AC10254" s="72"/>
      <c r="AD10254" s="72"/>
      <c r="AE10254" s="72"/>
      <c r="AF10254" s="72"/>
      <c r="AG10254" s="72"/>
      <c r="AH10254" s="72"/>
      <c r="AI10254" s="72"/>
      <c r="AJ10254" s="72"/>
      <c r="AK10254" s="72"/>
    </row>
    <row r="10255" ht="14.25" customHeight="1">
      <c r="A10255" s="78">
        <v>10252.0</v>
      </c>
      <c r="C10255" s="78" t="str">
        <f>VLOOKUP(G10255,[1]Macrodata_CCF!$A$3:$D$55,4,FALSE)</f>
        <v>#ERROR!</v>
      </c>
      <c r="E10255" s="79" t="str">
        <f>VLOOKUP(G10255,[1]Macrodata_CCF!$A$3:$B$55,2,FALSE)</f>
        <v>#ERROR!</v>
      </c>
      <c r="F10255" s="78">
        <v>0.0</v>
      </c>
      <c r="G10255" s="80">
        <v>35.0</v>
      </c>
      <c r="H10255" s="81">
        <v>186075.0</v>
      </c>
      <c r="I10255" s="81">
        <v>700000.0</v>
      </c>
      <c r="J10255" s="81">
        <v>1142400.0</v>
      </c>
      <c r="K10255" s="81">
        <v>1120000.0</v>
      </c>
      <c r="L10255" s="82">
        <v>1.860825996011091</v>
      </c>
      <c r="N10255" s="83">
        <f t="shared" si="1"/>
        <v>1.860825996</v>
      </c>
      <c r="O10255" s="83">
        <f t="shared" si="2"/>
        <v>1</v>
      </c>
      <c r="Q10255" s="83">
        <f t="shared" si="3"/>
        <v>0.7341785714</v>
      </c>
      <c r="R10255" s="83">
        <f t="shared" si="4"/>
        <v>1.860825996</v>
      </c>
      <c r="S10255" s="83" t="b">
        <f t="shared" si="5"/>
        <v>0</v>
      </c>
      <c r="T10255" s="72"/>
      <c r="U10255" s="72"/>
      <c r="V10255" s="72"/>
      <c r="W10255" s="72"/>
      <c r="X10255" s="72"/>
      <c r="Y10255" s="72"/>
      <c r="Z10255" s="72"/>
      <c r="AA10255" s="72"/>
      <c r="AB10255" s="72"/>
      <c r="AC10255" s="72"/>
      <c r="AD10255" s="72"/>
      <c r="AE10255" s="72"/>
      <c r="AF10255" s="72"/>
      <c r="AG10255" s="72"/>
      <c r="AH10255" s="72"/>
      <c r="AI10255" s="72"/>
      <c r="AJ10255" s="72"/>
      <c r="AK10255" s="72"/>
    </row>
    <row r="10256" ht="14.25" customHeight="1">
      <c r="A10256" s="78">
        <v>10253.0</v>
      </c>
      <c r="C10256" s="78" t="str">
        <f>VLOOKUP(G10256,[1]Macrodata_CCF!$A$3:$D$55,4,FALSE)</f>
        <v>#ERROR!</v>
      </c>
      <c r="E10256" s="79" t="str">
        <f>VLOOKUP(G10256,[1]Macrodata_CCF!$A$3:$B$55,2,FALSE)</f>
        <v>#ERROR!</v>
      </c>
      <c r="F10256" s="78">
        <v>0.0</v>
      </c>
      <c r="G10256" s="80">
        <v>11.0</v>
      </c>
      <c r="H10256" s="81">
        <v>12215.0</v>
      </c>
      <c r="I10256" s="81">
        <v>410000.0</v>
      </c>
      <c r="J10256" s="81">
        <v>71885.0</v>
      </c>
      <c r="K10256" s="81">
        <v>615000.0</v>
      </c>
      <c r="L10256" s="82">
        <v>0.1500056563218824</v>
      </c>
      <c r="N10256" s="83">
        <f t="shared" si="1"/>
        <v>0.1500056563</v>
      </c>
      <c r="O10256" s="83">
        <f t="shared" si="2"/>
        <v>0.1500056563</v>
      </c>
      <c r="Q10256" s="83">
        <f t="shared" si="3"/>
        <v>0.9702073171</v>
      </c>
      <c r="R10256" s="83">
        <f t="shared" si="4"/>
        <v>0.1500056563</v>
      </c>
      <c r="S10256" s="83" t="b">
        <f t="shared" si="5"/>
        <v>0</v>
      </c>
      <c r="T10256" s="72"/>
      <c r="U10256" s="72"/>
      <c r="V10256" s="72"/>
      <c r="W10256" s="72"/>
      <c r="X10256" s="72"/>
      <c r="Y10256" s="72"/>
      <c r="Z10256" s="72"/>
      <c r="AA10256" s="72"/>
      <c r="AB10256" s="72"/>
      <c r="AC10256" s="72"/>
      <c r="AD10256" s="72"/>
      <c r="AE10256" s="72"/>
      <c r="AF10256" s="72"/>
      <c r="AG10256" s="72"/>
      <c r="AH10256" s="72"/>
      <c r="AI10256" s="72"/>
      <c r="AJ10256" s="72"/>
      <c r="AK10256" s="72"/>
    </row>
    <row r="10257" ht="14.25" customHeight="1">
      <c r="A10257" s="78">
        <v>10254.0</v>
      </c>
      <c r="C10257" s="78" t="str">
        <f>VLOOKUP(G10257,[1]Macrodata_CCF!$A$3:$D$55,4,FALSE)</f>
        <v>#ERROR!</v>
      </c>
      <c r="E10257" s="79" t="str">
        <f>VLOOKUP(G10257,[1]Macrodata_CCF!$A$3:$B$55,2,FALSE)</f>
        <v>#ERROR!</v>
      </c>
      <c r="F10257" s="78">
        <v>0.0</v>
      </c>
      <c r="G10257" s="80">
        <v>52.0</v>
      </c>
      <c r="H10257" s="81">
        <v>160580.0</v>
      </c>
      <c r="I10257" s="81">
        <v>280000.0</v>
      </c>
      <c r="J10257" s="81">
        <v>172520.0</v>
      </c>
      <c r="K10257" s="81">
        <v>280000.0</v>
      </c>
      <c r="L10257" s="82">
        <v>0.09998325238653492</v>
      </c>
      <c r="N10257" s="83">
        <f t="shared" si="1"/>
        <v>0.09998325239</v>
      </c>
      <c r="O10257" s="83">
        <f t="shared" si="2"/>
        <v>0.09998325239</v>
      </c>
      <c r="Q10257" s="83">
        <f t="shared" si="3"/>
        <v>0.4265</v>
      </c>
      <c r="R10257" s="83">
        <f t="shared" si="4"/>
        <v>0.09998325239</v>
      </c>
      <c r="S10257" s="83" t="b">
        <f t="shared" si="5"/>
        <v>0</v>
      </c>
      <c r="T10257" s="72"/>
      <c r="U10257" s="72"/>
      <c r="V10257" s="72"/>
      <c r="W10257" s="72"/>
      <c r="X10257" s="72"/>
      <c r="Y10257" s="72"/>
      <c r="Z10257" s="72"/>
      <c r="AA10257" s="72"/>
      <c r="AB10257" s="72"/>
      <c r="AC10257" s="72"/>
      <c r="AD10257" s="72"/>
      <c r="AE10257" s="72"/>
      <c r="AF10257" s="72"/>
      <c r="AG10257" s="72"/>
      <c r="AH10257" s="72"/>
      <c r="AI10257" s="72"/>
      <c r="AJ10257" s="72"/>
      <c r="AK10257" s="72"/>
    </row>
    <row r="10258" ht="14.25" customHeight="1">
      <c r="A10258" s="78">
        <v>10255.0</v>
      </c>
      <c r="C10258" s="78" t="str">
        <f>VLOOKUP(G10258,[1]Macrodata_CCF!$A$3:$D$55,4,FALSE)</f>
        <v>#ERROR!</v>
      </c>
      <c r="E10258" s="79" t="str">
        <f>VLOOKUP(G10258,[1]Macrodata_CCF!$A$3:$B$55,2,FALSE)</f>
        <v>#ERROR!</v>
      </c>
      <c r="F10258" s="78">
        <v>0.0</v>
      </c>
      <c r="G10258" s="80">
        <v>2.0</v>
      </c>
      <c r="H10258" s="81">
        <v>92870.0</v>
      </c>
      <c r="I10258" s="81">
        <v>520000.0</v>
      </c>
      <c r="J10258" s="81">
        <v>255180.0</v>
      </c>
      <c r="K10258" s="81">
        <v>520000.0</v>
      </c>
      <c r="L10258" s="82">
        <v>0.3800014047245569</v>
      </c>
      <c r="N10258" s="83">
        <f t="shared" si="1"/>
        <v>0.3800014047</v>
      </c>
      <c r="O10258" s="83">
        <f t="shared" si="2"/>
        <v>0.3800014047</v>
      </c>
      <c r="Q10258" s="83">
        <f t="shared" si="3"/>
        <v>0.8214038462</v>
      </c>
      <c r="R10258" s="83">
        <f t="shared" si="4"/>
        <v>0.3800014047</v>
      </c>
      <c r="S10258" s="83" t="b">
        <f t="shared" si="5"/>
        <v>0</v>
      </c>
      <c r="T10258" s="72"/>
      <c r="U10258" s="72"/>
      <c r="V10258" s="72"/>
      <c r="W10258" s="72"/>
      <c r="X10258" s="72"/>
      <c r="Y10258" s="72"/>
      <c r="Z10258" s="72"/>
      <c r="AA10258" s="72"/>
      <c r="AB10258" s="72"/>
      <c r="AC10258" s="72"/>
      <c r="AD10258" s="72"/>
      <c r="AE10258" s="72"/>
      <c r="AF10258" s="72"/>
      <c r="AG10258" s="72"/>
      <c r="AH10258" s="72"/>
      <c r="AI10258" s="72"/>
      <c r="AJ10258" s="72"/>
      <c r="AK10258" s="72"/>
    </row>
    <row r="10259" ht="14.25" customHeight="1">
      <c r="A10259" s="78">
        <v>10256.0</v>
      </c>
      <c r="C10259" s="78" t="str">
        <f>VLOOKUP(G10259,[1]Macrodata_CCF!$A$3:$D$55,4,FALSE)</f>
        <v>#ERROR!</v>
      </c>
      <c r="E10259" s="79" t="str">
        <f>VLOOKUP(G10259,[1]Macrodata_CCF!$A$3:$B$55,2,FALSE)</f>
        <v>#ERROR!</v>
      </c>
      <c r="F10259" s="78">
        <v>0.0</v>
      </c>
      <c r="G10259" s="80">
        <v>4.0</v>
      </c>
      <c r="H10259" s="81">
        <v>229610.0</v>
      </c>
      <c r="I10259" s="81">
        <v>350000.0</v>
      </c>
      <c r="J10259" s="81">
        <v>277765.0</v>
      </c>
      <c r="K10259" s="81">
        <v>350000.0</v>
      </c>
      <c r="L10259" s="82">
        <v>0.3999916936622643</v>
      </c>
      <c r="N10259" s="83">
        <f t="shared" si="1"/>
        <v>0.3999916937</v>
      </c>
      <c r="O10259" s="83">
        <f t="shared" si="2"/>
        <v>0.3999916937</v>
      </c>
      <c r="Q10259" s="83">
        <f t="shared" si="3"/>
        <v>0.3439714286</v>
      </c>
      <c r="R10259" s="83">
        <f t="shared" si="4"/>
        <v>0.3999916937</v>
      </c>
      <c r="S10259" s="83" t="b">
        <f t="shared" si="5"/>
        <v>0</v>
      </c>
      <c r="T10259" s="72"/>
      <c r="U10259" s="72"/>
      <c r="V10259" s="72"/>
      <c r="W10259" s="72"/>
      <c r="X10259" s="72"/>
      <c r="Y10259" s="72"/>
      <c r="Z10259" s="72"/>
      <c r="AA10259" s="72"/>
      <c r="AB10259" s="72"/>
      <c r="AC10259" s="72"/>
      <c r="AD10259" s="72"/>
      <c r="AE10259" s="72"/>
      <c r="AF10259" s="72"/>
      <c r="AG10259" s="72"/>
      <c r="AH10259" s="72"/>
      <c r="AI10259" s="72"/>
      <c r="AJ10259" s="72"/>
      <c r="AK10259" s="72"/>
    </row>
    <row r="10260" ht="14.25" customHeight="1">
      <c r="A10260" s="78">
        <v>10257.0</v>
      </c>
      <c r="C10260" s="78" t="str">
        <f>VLOOKUP(G10260,[1]Macrodata_CCF!$A$3:$D$55,4,FALSE)</f>
        <v>#ERROR!</v>
      </c>
      <c r="E10260" s="79" t="str">
        <f>VLOOKUP(G10260,[1]Macrodata_CCF!$A$3:$B$55,2,FALSE)</f>
        <v>#ERROR!</v>
      </c>
      <c r="F10260" s="78">
        <v>0.0</v>
      </c>
      <c r="G10260" s="80">
        <v>21.0</v>
      </c>
      <c r="H10260" s="81">
        <v>297270.0</v>
      </c>
      <c r="I10260" s="81">
        <v>620000.0</v>
      </c>
      <c r="J10260" s="81">
        <v>158495.0</v>
      </c>
      <c r="K10260" s="81">
        <v>620000.0</v>
      </c>
      <c r="L10260" s="82">
        <v>-0.4300034084219007</v>
      </c>
      <c r="N10260" s="83">
        <f t="shared" si="1"/>
        <v>-0.4300034084</v>
      </c>
      <c r="O10260" s="83">
        <f t="shared" si="2"/>
        <v>0</v>
      </c>
      <c r="Q10260" s="83">
        <f t="shared" si="3"/>
        <v>0.5205322581</v>
      </c>
      <c r="R10260" s="83">
        <f t="shared" si="4"/>
        <v>-0.4300034084</v>
      </c>
      <c r="S10260" s="83" t="b">
        <f t="shared" si="5"/>
        <v>0</v>
      </c>
      <c r="T10260" s="72"/>
      <c r="U10260" s="72"/>
      <c r="V10260" s="72"/>
      <c r="W10260" s="72"/>
      <c r="X10260" s="72"/>
      <c r="Y10260" s="72"/>
      <c r="Z10260" s="72"/>
      <c r="AA10260" s="72"/>
      <c r="AB10260" s="72"/>
      <c r="AC10260" s="72"/>
      <c r="AD10260" s="72"/>
      <c r="AE10260" s="72"/>
      <c r="AF10260" s="72"/>
      <c r="AG10260" s="72"/>
      <c r="AH10260" s="72"/>
      <c r="AI10260" s="72"/>
      <c r="AJ10260" s="72"/>
      <c r="AK10260" s="72"/>
    </row>
    <row r="10261" ht="14.25" customHeight="1">
      <c r="A10261" s="78">
        <v>10258.0</v>
      </c>
      <c r="C10261" s="78" t="str">
        <f>VLOOKUP(G10261,[1]Macrodata_CCF!$A$3:$D$55,4,FALSE)</f>
        <v>#ERROR!</v>
      </c>
      <c r="E10261" s="79" t="str">
        <f>VLOOKUP(G10261,[1]Macrodata_CCF!$A$3:$B$55,2,FALSE)</f>
        <v>#ERROR!</v>
      </c>
      <c r="F10261" s="78">
        <v>0.0</v>
      </c>
      <c r="G10261" s="80">
        <v>28.0</v>
      </c>
      <c r="H10261" s="81">
        <v>0.0</v>
      </c>
      <c r="I10261" s="81">
        <v>190000.0</v>
      </c>
      <c r="J10261" s="81">
        <v>30400.0</v>
      </c>
      <c r="K10261" s="81">
        <v>342000.0</v>
      </c>
      <c r="L10261" s="82">
        <v>0.16</v>
      </c>
      <c r="N10261" s="83">
        <f t="shared" si="1"/>
        <v>0.16</v>
      </c>
      <c r="O10261" s="83">
        <f t="shared" si="2"/>
        <v>0.16</v>
      </c>
      <c r="Q10261" s="83">
        <f t="shared" si="3"/>
        <v>1</v>
      </c>
      <c r="R10261" s="83">
        <f t="shared" si="4"/>
        <v>0.16</v>
      </c>
      <c r="S10261" s="83" t="b">
        <f t="shared" si="5"/>
        <v>0</v>
      </c>
      <c r="T10261" s="72"/>
      <c r="U10261" s="72"/>
      <c r="V10261" s="72"/>
      <c r="W10261" s="72"/>
      <c r="X10261" s="72"/>
      <c r="Y10261" s="72"/>
      <c r="Z10261" s="72"/>
      <c r="AA10261" s="72"/>
      <c r="AB10261" s="72"/>
      <c r="AC10261" s="72"/>
      <c r="AD10261" s="72"/>
      <c r="AE10261" s="72"/>
      <c r="AF10261" s="72"/>
      <c r="AG10261" s="72"/>
      <c r="AH10261" s="72"/>
      <c r="AI10261" s="72"/>
      <c r="AJ10261" s="72"/>
      <c r="AK10261" s="72"/>
    </row>
    <row r="10262" ht="14.25" customHeight="1">
      <c r="A10262" s="78">
        <v>10259.0</v>
      </c>
      <c r="C10262" s="78" t="str">
        <f>VLOOKUP(G10262,[1]Macrodata_CCF!$A$3:$D$55,4,FALSE)</f>
        <v>#ERROR!</v>
      </c>
      <c r="E10262" s="79" t="str">
        <f>VLOOKUP(G10262,[1]Macrodata_CCF!$A$3:$B$55,2,FALSE)</f>
        <v>#ERROR!</v>
      </c>
      <c r="F10262" s="78">
        <v>0.0</v>
      </c>
      <c r="G10262" s="80">
        <v>30.0</v>
      </c>
      <c r="H10262" s="81">
        <v>16790.0</v>
      </c>
      <c r="I10262" s="81">
        <v>20000.0</v>
      </c>
      <c r="J10262" s="81">
        <v>17240.0</v>
      </c>
      <c r="K10262" s="81">
        <v>28000.0</v>
      </c>
      <c r="L10262" s="82">
        <v>0.1401869158878505</v>
      </c>
      <c r="N10262" s="83">
        <f t="shared" si="1"/>
        <v>0.1401869159</v>
      </c>
      <c r="O10262" s="83">
        <f t="shared" si="2"/>
        <v>0.1401869159</v>
      </c>
      <c r="Q10262" s="83">
        <f t="shared" si="3"/>
        <v>0.1605</v>
      </c>
      <c r="R10262" s="83">
        <f t="shared" si="4"/>
        <v>0.1401869159</v>
      </c>
      <c r="S10262" s="83" t="b">
        <f t="shared" si="5"/>
        <v>0</v>
      </c>
      <c r="T10262" s="72"/>
      <c r="U10262" s="72"/>
      <c r="V10262" s="72"/>
      <c r="W10262" s="72"/>
      <c r="X10262" s="72"/>
      <c r="Y10262" s="72"/>
      <c r="Z10262" s="72"/>
      <c r="AA10262" s="72"/>
      <c r="AB10262" s="72"/>
      <c r="AC10262" s="72"/>
      <c r="AD10262" s="72"/>
      <c r="AE10262" s="72"/>
      <c r="AF10262" s="72"/>
      <c r="AG10262" s="72"/>
      <c r="AH10262" s="72"/>
      <c r="AI10262" s="72"/>
      <c r="AJ10262" s="72"/>
      <c r="AK10262" s="72"/>
    </row>
    <row r="10263" ht="14.25" customHeight="1">
      <c r="A10263" s="78">
        <v>10260.0</v>
      </c>
      <c r="C10263" s="78" t="str">
        <f>VLOOKUP(G10263,[1]Macrodata_CCF!$A$3:$D$55,4,FALSE)</f>
        <v>#ERROR!</v>
      </c>
      <c r="E10263" s="79" t="str">
        <f>VLOOKUP(G10263,[1]Macrodata_CCF!$A$3:$B$55,2,FALSE)</f>
        <v>#ERROR!</v>
      </c>
      <c r="F10263" s="78">
        <v>0.0</v>
      </c>
      <c r="G10263" s="80">
        <v>17.0</v>
      </c>
      <c r="H10263" s="81">
        <v>0.0</v>
      </c>
      <c r="I10263" s="81">
        <v>390000.0</v>
      </c>
      <c r="J10263" s="81">
        <v>0.0</v>
      </c>
      <c r="K10263" s="81">
        <v>390000.0</v>
      </c>
      <c r="L10263" s="82">
        <v>0.0</v>
      </c>
      <c r="N10263" s="83">
        <f t="shared" si="1"/>
        <v>0</v>
      </c>
      <c r="O10263" s="83">
        <f t="shared" si="2"/>
        <v>0</v>
      </c>
      <c r="Q10263" s="83">
        <f t="shared" si="3"/>
        <v>1</v>
      </c>
      <c r="R10263" s="83">
        <f t="shared" si="4"/>
        <v>0</v>
      </c>
      <c r="S10263" s="83" t="b">
        <f t="shared" si="5"/>
        <v>0</v>
      </c>
      <c r="T10263" s="72"/>
      <c r="U10263" s="72"/>
      <c r="V10263" s="72"/>
      <c r="W10263" s="72"/>
      <c r="X10263" s="72"/>
      <c r="Y10263" s="72"/>
      <c r="Z10263" s="72"/>
      <c r="AA10263" s="72"/>
      <c r="AB10263" s="72"/>
      <c r="AC10263" s="72"/>
      <c r="AD10263" s="72"/>
      <c r="AE10263" s="72"/>
      <c r="AF10263" s="72"/>
      <c r="AG10263" s="72"/>
      <c r="AH10263" s="72"/>
      <c r="AI10263" s="72"/>
      <c r="AJ10263" s="72"/>
      <c r="AK10263" s="72"/>
    </row>
    <row r="10264" ht="14.25" customHeight="1">
      <c r="A10264" s="78">
        <v>10261.0</v>
      </c>
      <c r="C10264" s="78" t="str">
        <f>VLOOKUP(G10264,[1]Macrodata_CCF!$A$3:$D$55,4,FALSE)</f>
        <v>#ERROR!</v>
      </c>
      <c r="E10264" s="79" t="str">
        <f>VLOOKUP(G10264,[1]Macrodata_CCF!$A$3:$B$55,2,FALSE)</f>
        <v>#ERROR!</v>
      </c>
      <c r="F10264" s="78">
        <v>0.0</v>
      </c>
      <c r="G10264" s="80">
        <v>52.0</v>
      </c>
      <c r="H10264" s="81">
        <v>292450.0</v>
      </c>
      <c r="I10264" s="81">
        <v>460000.0</v>
      </c>
      <c r="J10264" s="81">
        <v>307530.0</v>
      </c>
      <c r="K10264" s="81">
        <v>460000.0</v>
      </c>
      <c r="L10264" s="82">
        <v>0.09000298418382573</v>
      </c>
      <c r="N10264" s="83">
        <f t="shared" si="1"/>
        <v>0.09000298418</v>
      </c>
      <c r="O10264" s="83">
        <f t="shared" si="2"/>
        <v>0.09000298418</v>
      </c>
      <c r="Q10264" s="83">
        <f t="shared" si="3"/>
        <v>0.3642391304</v>
      </c>
      <c r="R10264" s="83">
        <f t="shared" si="4"/>
        <v>0.09000298418</v>
      </c>
      <c r="S10264" s="83" t="b">
        <f t="shared" si="5"/>
        <v>0</v>
      </c>
      <c r="T10264" s="72"/>
      <c r="U10264" s="72"/>
      <c r="V10264" s="72"/>
      <c r="W10264" s="72"/>
      <c r="X10264" s="72"/>
      <c r="Y10264" s="72"/>
      <c r="Z10264" s="72"/>
      <c r="AA10264" s="72"/>
      <c r="AB10264" s="72"/>
      <c r="AC10264" s="72"/>
      <c r="AD10264" s="72"/>
      <c r="AE10264" s="72"/>
      <c r="AF10264" s="72"/>
      <c r="AG10264" s="72"/>
      <c r="AH10264" s="72"/>
      <c r="AI10264" s="72"/>
      <c r="AJ10264" s="72"/>
      <c r="AK10264" s="72"/>
    </row>
    <row r="10265" ht="14.25" customHeight="1">
      <c r="A10265" s="78">
        <v>10262.0</v>
      </c>
      <c r="C10265" s="78" t="str">
        <f>VLOOKUP(G10265,[1]Macrodata_CCF!$A$3:$D$55,4,FALSE)</f>
        <v>#ERROR!</v>
      </c>
      <c r="E10265" s="79" t="str">
        <f>VLOOKUP(G10265,[1]Macrodata_CCF!$A$3:$B$55,2,FALSE)</f>
        <v>#ERROR!</v>
      </c>
      <c r="F10265" s="78">
        <v>0.0</v>
      </c>
      <c r="G10265" s="80">
        <v>13.0</v>
      </c>
      <c r="H10265" s="81">
        <v>61165.0</v>
      </c>
      <c r="I10265" s="81">
        <v>380000.0</v>
      </c>
      <c r="J10265" s="81">
        <v>124930.0</v>
      </c>
      <c r="K10265" s="81">
        <v>646000.0</v>
      </c>
      <c r="L10265" s="82">
        <v>0.1999937271629526</v>
      </c>
      <c r="N10265" s="83">
        <f t="shared" si="1"/>
        <v>0.1999937272</v>
      </c>
      <c r="O10265" s="83">
        <f t="shared" si="2"/>
        <v>0.1999937272</v>
      </c>
      <c r="Q10265" s="83">
        <f t="shared" si="3"/>
        <v>0.8390394737</v>
      </c>
      <c r="R10265" s="83">
        <f t="shared" si="4"/>
        <v>0.1999937272</v>
      </c>
      <c r="S10265" s="83" t="b">
        <f t="shared" si="5"/>
        <v>0</v>
      </c>
      <c r="T10265" s="72"/>
      <c r="U10265" s="72"/>
      <c r="V10265" s="72"/>
      <c r="W10265" s="72"/>
      <c r="X10265" s="72"/>
      <c r="Y10265" s="72"/>
      <c r="Z10265" s="72"/>
      <c r="AA10265" s="72"/>
      <c r="AB10265" s="72"/>
      <c r="AC10265" s="72"/>
      <c r="AD10265" s="72"/>
      <c r="AE10265" s="72"/>
      <c r="AF10265" s="72"/>
      <c r="AG10265" s="72"/>
      <c r="AH10265" s="72"/>
      <c r="AI10265" s="72"/>
      <c r="AJ10265" s="72"/>
      <c r="AK10265" s="72"/>
    </row>
    <row r="10266" ht="14.25" customHeight="1">
      <c r="A10266" s="78">
        <v>10263.0</v>
      </c>
      <c r="C10266" s="78" t="str">
        <f>VLOOKUP(G10266,[1]Macrodata_CCF!$A$3:$D$55,4,FALSE)</f>
        <v>#ERROR!</v>
      </c>
      <c r="E10266" s="79" t="str">
        <f>VLOOKUP(G10266,[1]Macrodata_CCF!$A$3:$B$55,2,FALSE)</f>
        <v>#ERROR!</v>
      </c>
      <c r="F10266" s="78">
        <v>0.0</v>
      </c>
      <c r="G10266" s="80">
        <v>39.0</v>
      </c>
      <c r="H10266" s="81">
        <v>0.0</v>
      </c>
      <c r="I10266" s="81">
        <v>360000.0</v>
      </c>
      <c r="J10266" s="81">
        <v>25200.0</v>
      </c>
      <c r="K10266" s="81">
        <v>360000.0</v>
      </c>
      <c r="L10266" s="82">
        <v>0.07</v>
      </c>
      <c r="N10266" s="83">
        <f t="shared" si="1"/>
        <v>0.07</v>
      </c>
      <c r="O10266" s="83">
        <f t="shared" si="2"/>
        <v>0.07</v>
      </c>
      <c r="Q10266" s="83">
        <f t="shared" si="3"/>
        <v>1</v>
      </c>
      <c r="R10266" s="83">
        <f t="shared" si="4"/>
        <v>0.07</v>
      </c>
      <c r="S10266" s="83" t="b">
        <f t="shared" si="5"/>
        <v>0</v>
      </c>
      <c r="T10266" s="72"/>
      <c r="U10266" s="72"/>
      <c r="V10266" s="72"/>
      <c r="W10266" s="72"/>
      <c r="X10266" s="72"/>
      <c r="Y10266" s="72"/>
      <c r="Z10266" s="72"/>
      <c r="AA10266" s="72"/>
      <c r="AB10266" s="72"/>
      <c r="AC10266" s="72"/>
      <c r="AD10266" s="72"/>
      <c r="AE10266" s="72"/>
      <c r="AF10266" s="72"/>
      <c r="AG10266" s="72"/>
      <c r="AH10266" s="72"/>
      <c r="AI10266" s="72"/>
      <c r="AJ10266" s="72"/>
      <c r="AK10266" s="72"/>
    </row>
    <row r="10267" ht="14.25" customHeight="1">
      <c r="A10267" s="78">
        <v>10264.0</v>
      </c>
      <c r="C10267" s="78" t="str">
        <f>VLOOKUP(G10267,[1]Macrodata_CCF!$A$3:$D$55,4,FALSE)</f>
        <v>#ERROR!</v>
      </c>
      <c r="E10267" s="79" t="str">
        <f>VLOOKUP(G10267,[1]Macrodata_CCF!$A$3:$B$55,2,FALSE)</f>
        <v>#ERROR!</v>
      </c>
      <c r="F10267" s="78">
        <v>0.0</v>
      </c>
      <c r="G10267" s="80">
        <v>10.0</v>
      </c>
      <c r="H10267" s="81">
        <v>119425.0</v>
      </c>
      <c r="I10267" s="81">
        <v>160000.0</v>
      </c>
      <c r="J10267" s="81">
        <v>127540.0</v>
      </c>
      <c r="K10267" s="81">
        <v>160000.0</v>
      </c>
      <c r="L10267" s="82">
        <v>0.2</v>
      </c>
      <c r="N10267" s="83">
        <f t="shared" si="1"/>
        <v>0.2</v>
      </c>
      <c r="O10267" s="83">
        <f t="shared" si="2"/>
        <v>0.2</v>
      </c>
      <c r="Q10267" s="83">
        <f t="shared" si="3"/>
        <v>0.25359375</v>
      </c>
      <c r="R10267" s="83">
        <f t="shared" si="4"/>
        <v>0.2</v>
      </c>
      <c r="S10267" s="83" t="b">
        <f t="shared" si="5"/>
        <v>0</v>
      </c>
      <c r="T10267" s="72"/>
      <c r="U10267" s="72"/>
      <c r="V10267" s="72"/>
      <c r="W10267" s="72"/>
      <c r="X10267" s="72"/>
      <c r="Y10267" s="72"/>
      <c r="Z10267" s="72"/>
      <c r="AA10267" s="72"/>
      <c r="AB10267" s="72"/>
      <c r="AC10267" s="72"/>
      <c r="AD10267" s="72"/>
      <c r="AE10267" s="72"/>
      <c r="AF10267" s="72"/>
      <c r="AG10267" s="72"/>
      <c r="AH10267" s="72"/>
      <c r="AI10267" s="72"/>
      <c r="AJ10267" s="72"/>
      <c r="AK10267" s="72"/>
    </row>
    <row r="10268" ht="14.25" customHeight="1">
      <c r="A10268" s="78">
        <v>10265.0</v>
      </c>
      <c r="C10268" s="78" t="str">
        <f>VLOOKUP(G10268,[1]Macrodata_CCF!$A$3:$D$55,4,FALSE)</f>
        <v>#ERROR!</v>
      </c>
      <c r="E10268" s="79" t="str">
        <f>VLOOKUP(G10268,[1]Macrodata_CCF!$A$3:$B$55,2,FALSE)</f>
        <v>#ERROR!</v>
      </c>
      <c r="F10268" s="78">
        <v>0.0</v>
      </c>
      <c r="G10268" s="80">
        <v>33.0</v>
      </c>
      <c r="H10268" s="81">
        <v>327015.0</v>
      </c>
      <c r="I10268" s="81">
        <v>630000.0</v>
      </c>
      <c r="J10268" s="81">
        <v>378520.0</v>
      </c>
      <c r="K10268" s="81">
        <v>630000.0</v>
      </c>
      <c r="L10268" s="82">
        <v>0.1699919137911118</v>
      </c>
      <c r="N10268" s="83">
        <f t="shared" si="1"/>
        <v>0.1699919138</v>
      </c>
      <c r="O10268" s="83">
        <f t="shared" si="2"/>
        <v>0.1699919138</v>
      </c>
      <c r="Q10268" s="83">
        <f t="shared" si="3"/>
        <v>0.4809285714</v>
      </c>
      <c r="R10268" s="83">
        <f t="shared" si="4"/>
        <v>0.1699919138</v>
      </c>
      <c r="S10268" s="83" t="b">
        <f t="shared" si="5"/>
        <v>0</v>
      </c>
      <c r="T10268" s="72"/>
      <c r="U10268" s="72"/>
      <c r="V10268" s="72"/>
      <c r="W10268" s="72"/>
      <c r="X10268" s="72"/>
      <c r="Y10268" s="72"/>
      <c r="Z10268" s="72"/>
      <c r="AA10268" s="72"/>
      <c r="AB10268" s="72"/>
      <c r="AC10268" s="72"/>
      <c r="AD10268" s="72"/>
      <c r="AE10268" s="72"/>
      <c r="AF10268" s="72"/>
      <c r="AG10268" s="72"/>
      <c r="AH10268" s="72"/>
      <c r="AI10268" s="72"/>
      <c r="AJ10268" s="72"/>
      <c r="AK10268" s="72"/>
    </row>
    <row r="10269" ht="14.25" customHeight="1">
      <c r="A10269" s="78">
        <v>10266.0</v>
      </c>
      <c r="C10269" s="78" t="str">
        <f>VLOOKUP(G10269,[1]Macrodata_CCF!$A$3:$D$55,4,FALSE)</f>
        <v>#ERROR!</v>
      </c>
      <c r="E10269" s="79" t="str">
        <f>VLOOKUP(G10269,[1]Macrodata_CCF!$A$3:$B$55,2,FALSE)</f>
        <v>#ERROR!</v>
      </c>
      <c r="F10269" s="78">
        <v>0.0</v>
      </c>
      <c r="G10269" s="80">
        <v>9.0</v>
      </c>
      <c r="H10269" s="81">
        <v>0.0</v>
      </c>
      <c r="I10269" s="81">
        <v>920000.0</v>
      </c>
      <c r="J10269" s="81">
        <v>230000.0</v>
      </c>
      <c r="K10269" s="81">
        <v>920000.0</v>
      </c>
      <c r="L10269" s="82">
        <v>0.25</v>
      </c>
      <c r="N10269" s="83">
        <f t="shared" si="1"/>
        <v>0.25</v>
      </c>
      <c r="O10269" s="83">
        <f t="shared" si="2"/>
        <v>0.25</v>
      </c>
      <c r="Q10269" s="83">
        <f t="shared" si="3"/>
        <v>1</v>
      </c>
      <c r="R10269" s="83">
        <f t="shared" si="4"/>
        <v>0.25</v>
      </c>
      <c r="S10269" s="83" t="b">
        <f t="shared" si="5"/>
        <v>0</v>
      </c>
      <c r="T10269" s="72"/>
      <c r="U10269" s="72"/>
      <c r="V10269" s="72"/>
      <c r="W10269" s="72"/>
      <c r="X10269" s="72"/>
      <c r="Y10269" s="72"/>
      <c r="Z10269" s="72"/>
      <c r="AA10269" s="72"/>
      <c r="AB10269" s="72"/>
      <c r="AC10269" s="72"/>
      <c r="AD10269" s="72"/>
      <c r="AE10269" s="72"/>
      <c r="AF10269" s="72"/>
      <c r="AG10269" s="72"/>
      <c r="AH10269" s="72"/>
      <c r="AI10269" s="72"/>
      <c r="AJ10269" s="72"/>
      <c r="AK10269" s="72"/>
    </row>
    <row r="10270" ht="14.25" customHeight="1">
      <c r="A10270" s="78">
        <v>10267.0</v>
      </c>
      <c r="C10270" s="78" t="str">
        <f>VLOOKUP(G10270,[1]Macrodata_CCF!$A$3:$D$55,4,FALSE)</f>
        <v>#ERROR!</v>
      </c>
      <c r="E10270" s="79" t="str">
        <f>VLOOKUP(G10270,[1]Macrodata_CCF!$A$3:$B$55,2,FALSE)</f>
        <v>#ERROR!</v>
      </c>
      <c r="F10270" s="78">
        <v>0.0</v>
      </c>
      <c r="G10270" s="80">
        <v>24.0</v>
      </c>
      <c r="H10270" s="81">
        <v>624500.0</v>
      </c>
      <c r="I10270" s="81">
        <v>860000.0</v>
      </c>
      <c r="J10270" s="81">
        <v>671600.0</v>
      </c>
      <c r="K10270" s="81">
        <v>860000.0</v>
      </c>
      <c r="L10270" s="82">
        <v>0.2</v>
      </c>
      <c r="N10270" s="83">
        <f t="shared" si="1"/>
        <v>0.2</v>
      </c>
      <c r="O10270" s="83">
        <f t="shared" si="2"/>
        <v>0.2</v>
      </c>
      <c r="Q10270" s="83">
        <f t="shared" si="3"/>
        <v>0.2738372093</v>
      </c>
      <c r="R10270" s="83">
        <f t="shared" si="4"/>
        <v>0.2</v>
      </c>
      <c r="S10270" s="83" t="b">
        <f t="shared" si="5"/>
        <v>0</v>
      </c>
      <c r="T10270" s="72"/>
      <c r="U10270" s="72"/>
      <c r="V10270" s="72"/>
      <c r="W10270" s="72"/>
      <c r="X10270" s="72"/>
      <c r="Y10270" s="72"/>
      <c r="Z10270" s="72"/>
      <c r="AA10270" s="72"/>
      <c r="AB10270" s="72"/>
      <c r="AC10270" s="72"/>
      <c r="AD10270" s="72"/>
      <c r="AE10270" s="72"/>
      <c r="AF10270" s="72"/>
      <c r="AG10270" s="72"/>
      <c r="AH10270" s="72"/>
      <c r="AI10270" s="72"/>
      <c r="AJ10270" s="72"/>
      <c r="AK10270" s="72"/>
    </row>
    <row r="10271" ht="14.25" customHeight="1">
      <c r="A10271" s="78">
        <v>10268.0</v>
      </c>
      <c r="C10271" s="78" t="str">
        <f>VLOOKUP(G10271,[1]Macrodata_CCF!$A$3:$D$55,4,FALSE)</f>
        <v>#ERROR!</v>
      </c>
      <c r="E10271" s="79" t="str">
        <f>VLOOKUP(G10271,[1]Macrodata_CCF!$A$3:$B$55,2,FALSE)</f>
        <v>#ERROR!</v>
      </c>
      <c r="F10271" s="78">
        <v>0.0</v>
      </c>
      <c r="G10271" s="80">
        <v>46.0</v>
      </c>
      <c r="H10271" s="81">
        <v>75360.0</v>
      </c>
      <c r="I10271" s="81">
        <v>130000.0</v>
      </c>
      <c r="J10271" s="81">
        <v>83010.0</v>
      </c>
      <c r="K10271" s="81">
        <v>130000.0</v>
      </c>
      <c r="L10271" s="82">
        <v>0.1400073206442167</v>
      </c>
      <c r="N10271" s="83">
        <f t="shared" si="1"/>
        <v>0.1400073206</v>
      </c>
      <c r="O10271" s="83">
        <f t="shared" si="2"/>
        <v>0.1400073206</v>
      </c>
      <c r="Q10271" s="83">
        <f t="shared" si="3"/>
        <v>0.4203076923</v>
      </c>
      <c r="R10271" s="83">
        <f t="shared" si="4"/>
        <v>0.1400073206</v>
      </c>
      <c r="S10271" s="83" t="b">
        <f t="shared" si="5"/>
        <v>0</v>
      </c>
      <c r="T10271" s="72"/>
      <c r="U10271" s="72"/>
      <c r="V10271" s="72"/>
      <c r="W10271" s="72"/>
      <c r="X10271" s="72"/>
      <c r="Y10271" s="72"/>
      <c r="Z10271" s="72"/>
      <c r="AA10271" s="72"/>
      <c r="AB10271" s="72"/>
      <c r="AC10271" s="72"/>
      <c r="AD10271" s="72"/>
      <c r="AE10271" s="72"/>
      <c r="AF10271" s="72"/>
      <c r="AG10271" s="72"/>
      <c r="AH10271" s="72"/>
      <c r="AI10271" s="72"/>
      <c r="AJ10271" s="72"/>
      <c r="AK10271" s="72"/>
    </row>
    <row r="10272" ht="14.25" customHeight="1">
      <c r="A10272" s="78">
        <v>10269.0</v>
      </c>
      <c r="C10272" s="78" t="str">
        <f>VLOOKUP(G10272,[1]Macrodata_CCF!$A$3:$D$55,4,FALSE)</f>
        <v>#ERROR!</v>
      </c>
      <c r="E10272" s="79" t="str">
        <f>VLOOKUP(G10272,[1]Macrodata_CCF!$A$3:$B$55,2,FALSE)</f>
        <v>#ERROR!</v>
      </c>
      <c r="F10272" s="78">
        <v>0.0</v>
      </c>
      <c r="G10272" s="80">
        <v>16.0</v>
      </c>
      <c r="H10272" s="81">
        <v>114875.0</v>
      </c>
      <c r="I10272" s="81">
        <v>800000.0</v>
      </c>
      <c r="J10272" s="81">
        <v>224495.0</v>
      </c>
      <c r="K10272" s="81">
        <v>800000.0</v>
      </c>
      <c r="L10272" s="82">
        <v>0.16</v>
      </c>
      <c r="N10272" s="83">
        <f t="shared" si="1"/>
        <v>0.16</v>
      </c>
      <c r="O10272" s="83">
        <f t="shared" si="2"/>
        <v>0.16</v>
      </c>
      <c r="Q10272" s="83">
        <f t="shared" si="3"/>
        <v>0.85640625</v>
      </c>
      <c r="R10272" s="83">
        <f t="shared" si="4"/>
        <v>0.16</v>
      </c>
      <c r="S10272" s="83" t="b">
        <f t="shared" si="5"/>
        <v>0</v>
      </c>
      <c r="T10272" s="72"/>
      <c r="U10272" s="72"/>
      <c r="V10272" s="72"/>
      <c r="W10272" s="72"/>
      <c r="X10272" s="72"/>
      <c r="Y10272" s="72"/>
      <c r="Z10272" s="72"/>
      <c r="AA10272" s="72"/>
      <c r="AB10272" s="72"/>
      <c r="AC10272" s="72"/>
      <c r="AD10272" s="72"/>
      <c r="AE10272" s="72"/>
      <c r="AF10272" s="72"/>
      <c r="AG10272" s="72"/>
      <c r="AH10272" s="72"/>
      <c r="AI10272" s="72"/>
      <c r="AJ10272" s="72"/>
      <c r="AK10272" s="72"/>
    </row>
    <row r="10273" ht="14.25" customHeight="1">
      <c r="A10273" s="78">
        <v>10270.0</v>
      </c>
      <c r="C10273" s="78" t="str">
        <f>VLOOKUP(G10273,[1]Macrodata_CCF!$A$3:$D$55,4,FALSE)</f>
        <v>#ERROR!</v>
      </c>
      <c r="E10273" s="79" t="str">
        <f>VLOOKUP(G10273,[1]Macrodata_CCF!$A$3:$B$55,2,FALSE)</f>
        <v>#ERROR!</v>
      </c>
      <c r="F10273" s="78">
        <v>0.0</v>
      </c>
      <c r="G10273" s="80">
        <v>26.0</v>
      </c>
      <c r="H10273" s="81">
        <v>29300.0</v>
      </c>
      <c r="I10273" s="81">
        <v>180000.0</v>
      </c>
      <c r="J10273" s="81">
        <v>59440.0</v>
      </c>
      <c r="K10273" s="81">
        <v>180000.0</v>
      </c>
      <c r="L10273" s="82">
        <v>0.2</v>
      </c>
      <c r="N10273" s="83">
        <f t="shared" si="1"/>
        <v>0.2</v>
      </c>
      <c r="O10273" s="83">
        <f t="shared" si="2"/>
        <v>0.2</v>
      </c>
      <c r="Q10273" s="83">
        <f t="shared" si="3"/>
        <v>0.8372222222</v>
      </c>
      <c r="R10273" s="83">
        <f t="shared" si="4"/>
        <v>0.2</v>
      </c>
      <c r="S10273" s="83" t="b">
        <f t="shared" si="5"/>
        <v>0</v>
      </c>
      <c r="T10273" s="72"/>
      <c r="U10273" s="72"/>
      <c r="V10273" s="72"/>
      <c r="W10273" s="72"/>
      <c r="X10273" s="72"/>
      <c r="Y10273" s="72"/>
      <c r="Z10273" s="72"/>
      <c r="AA10273" s="72"/>
      <c r="AB10273" s="72"/>
      <c r="AC10273" s="72"/>
      <c r="AD10273" s="72"/>
      <c r="AE10273" s="72"/>
      <c r="AF10273" s="72"/>
      <c r="AG10273" s="72"/>
      <c r="AH10273" s="72"/>
      <c r="AI10273" s="72"/>
      <c r="AJ10273" s="72"/>
      <c r="AK10273" s="72"/>
    </row>
    <row r="10274" ht="14.25" customHeight="1">
      <c r="A10274" s="78">
        <v>10271.0</v>
      </c>
      <c r="C10274" s="78" t="str">
        <f>VLOOKUP(G10274,[1]Macrodata_CCF!$A$3:$D$55,4,FALSE)</f>
        <v>#ERROR!</v>
      </c>
      <c r="E10274" s="79" t="str">
        <f>VLOOKUP(G10274,[1]Macrodata_CCF!$A$3:$B$55,2,FALSE)</f>
        <v>#ERROR!</v>
      </c>
      <c r="F10274" s="78">
        <v>0.0</v>
      </c>
      <c r="G10274" s="80">
        <v>41.0</v>
      </c>
      <c r="H10274" s="81">
        <v>897560.0</v>
      </c>
      <c r="I10274" s="81">
        <v>980000.0</v>
      </c>
      <c r="J10274" s="81">
        <v>914870.0</v>
      </c>
      <c r="K10274" s="81">
        <v>980000.0</v>
      </c>
      <c r="L10274" s="82">
        <v>0.2099708879184862</v>
      </c>
      <c r="N10274" s="83">
        <f t="shared" si="1"/>
        <v>0.2099708879</v>
      </c>
      <c r="O10274" s="83">
        <f t="shared" si="2"/>
        <v>0.2099708879</v>
      </c>
      <c r="Q10274" s="83">
        <f t="shared" si="3"/>
        <v>0.08412244898</v>
      </c>
      <c r="R10274" s="83">
        <f t="shared" si="4"/>
        <v>0.01766326531</v>
      </c>
      <c r="S10274" s="83" t="b">
        <f t="shared" si="5"/>
        <v>0</v>
      </c>
      <c r="T10274" s="72"/>
      <c r="U10274" s="72"/>
      <c r="V10274" s="72"/>
      <c r="W10274" s="72"/>
      <c r="X10274" s="72"/>
      <c r="Y10274" s="72"/>
      <c r="Z10274" s="72"/>
      <c r="AA10274" s="72"/>
      <c r="AB10274" s="72"/>
      <c r="AC10274" s="72"/>
      <c r="AD10274" s="72"/>
      <c r="AE10274" s="72"/>
      <c r="AF10274" s="72"/>
      <c r="AG10274" s="72"/>
      <c r="AH10274" s="72"/>
      <c r="AI10274" s="72"/>
      <c r="AJ10274" s="72"/>
      <c r="AK10274" s="72"/>
    </row>
    <row r="10275" ht="14.25" customHeight="1">
      <c r="A10275" s="78">
        <v>10272.0</v>
      </c>
      <c r="C10275" s="78" t="str">
        <f>VLOOKUP(G10275,[1]Macrodata_CCF!$A$3:$D$55,4,FALSE)</f>
        <v>#ERROR!</v>
      </c>
      <c r="E10275" s="79" t="str">
        <f>VLOOKUP(G10275,[1]Macrodata_CCF!$A$3:$B$55,2,FALSE)</f>
        <v>#ERROR!</v>
      </c>
      <c r="F10275" s="78">
        <v>0.0</v>
      </c>
      <c r="G10275" s="80">
        <v>37.0</v>
      </c>
      <c r="H10275" s="81">
        <v>128125.0</v>
      </c>
      <c r="I10275" s="81">
        <v>190000.0</v>
      </c>
      <c r="J10275" s="81">
        <v>193800.0</v>
      </c>
      <c r="K10275" s="81">
        <v>190000.0</v>
      </c>
      <c r="L10275" s="82">
        <v>1.061414141414141</v>
      </c>
      <c r="N10275" s="83">
        <f t="shared" si="1"/>
        <v>1.061414141</v>
      </c>
      <c r="O10275" s="83">
        <f t="shared" si="2"/>
        <v>1</v>
      </c>
      <c r="Q10275" s="83">
        <f t="shared" si="3"/>
        <v>0.3256578947</v>
      </c>
      <c r="R10275" s="83">
        <f t="shared" si="4"/>
        <v>1.061414141</v>
      </c>
      <c r="S10275" s="83" t="b">
        <f t="shared" si="5"/>
        <v>0</v>
      </c>
      <c r="T10275" s="72"/>
      <c r="U10275" s="72"/>
      <c r="V10275" s="72"/>
      <c r="W10275" s="72"/>
      <c r="X10275" s="72"/>
      <c r="Y10275" s="72"/>
      <c r="Z10275" s="72"/>
      <c r="AA10275" s="72"/>
      <c r="AB10275" s="72"/>
      <c r="AC10275" s="72"/>
      <c r="AD10275" s="72"/>
      <c r="AE10275" s="72"/>
      <c r="AF10275" s="72"/>
      <c r="AG10275" s="72"/>
      <c r="AH10275" s="72"/>
      <c r="AI10275" s="72"/>
      <c r="AJ10275" s="72"/>
      <c r="AK10275" s="72"/>
    </row>
    <row r="10276" ht="14.25" customHeight="1">
      <c r="A10276" s="78">
        <v>10273.0</v>
      </c>
      <c r="C10276" s="78" t="str">
        <f>VLOOKUP(G10276,[1]Macrodata_CCF!$A$3:$D$55,4,FALSE)</f>
        <v>#ERROR!</v>
      </c>
      <c r="E10276" s="79" t="str">
        <f>VLOOKUP(G10276,[1]Macrodata_CCF!$A$3:$B$55,2,FALSE)</f>
        <v>#ERROR!</v>
      </c>
      <c r="F10276" s="78">
        <v>0.0</v>
      </c>
      <c r="G10276" s="80">
        <v>50.0</v>
      </c>
      <c r="H10276" s="81">
        <v>315540.0</v>
      </c>
      <c r="I10276" s="81">
        <v>330000.0</v>
      </c>
      <c r="J10276" s="81">
        <v>311635.0</v>
      </c>
      <c r="K10276" s="81">
        <v>330000.0</v>
      </c>
      <c r="L10276" s="82">
        <v>-0.2700553250345781</v>
      </c>
      <c r="N10276" s="83">
        <f t="shared" si="1"/>
        <v>-0.270055325</v>
      </c>
      <c r="O10276" s="83">
        <f t="shared" si="2"/>
        <v>0</v>
      </c>
      <c r="Q10276" s="83">
        <f t="shared" si="3"/>
        <v>0.04381818182</v>
      </c>
      <c r="R10276" s="83">
        <f t="shared" si="4"/>
        <v>-0.01183333333</v>
      </c>
      <c r="S10276" s="83" t="b">
        <f t="shared" si="5"/>
        <v>0</v>
      </c>
      <c r="T10276" s="72"/>
      <c r="U10276" s="72"/>
      <c r="V10276" s="72"/>
      <c r="W10276" s="72"/>
      <c r="X10276" s="72"/>
      <c r="Y10276" s="72"/>
      <c r="Z10276" s="72"/>
      <c r="AA10276" s="72"/>
      <c r="AB10276" s="72"/>
      <c r="AC10276" s="72"/>
      <c r="AD10276" s="72"/>
      <c r="AE10276" s="72"/>
      <c r="AF10276" s="72"/>
      <c r="AG10276" s="72"/>
      <c r="AH10276" s="72"/>
      <c r="AI10276" s="72"/>
      <c r="AJ10276" s="72"/>
      <c r="AK10276" s="72"/>
    </row>
    <row r="10277" ht="14.25" customHeight="1">
      <c r="A10277" s="78">
        <v>10274.0</v>
      </c>
      <c r="C10277" s="78" t="str">
        <f>VLOOKUP(G10277,[1]Macrodata_CCF!$A$3:$D$55,4,FALSE)</f>
        <v>#ERROR!</v>
      </c>
      <c r="E10277" s="79" t="str">
        <f>VLOOKUP(G10277,[1]Macrodata_CCF!$A$3:$B$55,2,FALSE)</f>
        <v>#ERROR!</v>
      </c>
      <c r="F10277" s="78">
        <v>0.0</v>
      </c>
      <c r="G10277" s="80">
        <v>53.0</v>
      </c>
      <c r="H10277" s="81">
        <v>78885.0</v>
      </c>
      <c r="I10277" s="81">
        <v>120000.0</v>
      </c>
      <c r="J10277" s="81">
        <v>122400.0</v>
      </c>
      <c r="K10277" s="81">
        <v>120000.0</v>
      </c>
      <c r="L10277" s="82">
        <v>1.058372856621671</v>
      </c>
      <c r="N10277" s="83">
        <f t="shared" si="1"/>
        <v>1.058372857</v>
      </c>
      <c r="O10277" s="83">
        <f t="shared" si="2"/>
        <v>1</v>
      </c>
      <c r="Q10277" s="83">
        <f t="shared" si="3"/>
        <v>0.342625</v>
      </c>
      <c r="R10277" s="83">
        <f t="shared" si="4"/>
        <v>1.058372857</v>
      </c>
      <c r="S10277" s="83" t="b">
        <f t="shared" si="5"/>
        <v>0</v>
      </c>
      <c r="T10277" s="72"/>
      <c r="U10277" s="72"/>
      <c r="V10277" s="72"/>
      <c r="W10277" s="72"/>
      <c r="X10277" s="72"/>
      <c r="Y10277" s="72"/>
      <c r="Z10277" s="72"/>
      <c r="AA10277" s="72"/>
      <c r="AB10277" s="72"/>
      <c r="AC10277" s="72"/>
      <c r="AD10277" s="72"/>
      <c r="AE10277" s="72"/>
      <c r="AF10277" s="72"/>
      <c r="AG10277" s="72"/>
      <c r="AH10277" s="72"/>
      <c r="AI10277" s="72"/>
      <c r="AJ10277" s="72"/>
      <c r="AK10277" s="72"/>
    </row>
    <row r="10278" ht="14.25" customHeight="1">
      <c r="A10278" s="78">
        <v>10275.0</v>
      </c>
      <c r="C10278" s="78" t="str">
        <f>VLOOKUP(G10278,[1]Macrodata_CCF!$A$3:$D$55,4,FALSE)</f>
        <v>#ERROR!</v>
      </c>
      <c r="E10278" s="79" t="str">
        <f>VLOOKUP(G10278,[1]Macrodata_CCF!$A$3:$B$55,2,FALSE)</f>
        <v>#ERROR!</v>
      </c>
      <c r="F10278" s="78">
        <v>0.0</v>
      </c>
      <c r="G10278" s="80">
        <v>31.0</v>
      </c>
      <c r="H10278" s="81">
        <v>449915.0</v>
      </c>
      <c r="I10278" s="81">
        <v>540000.0</v>
      </c>
      <c r="J10278" s="81">
        <v>420185.0</v>
      </c>
      <c r="K10278" s="81">
        <v>540000.0</v>
      </c>
      <c r="L10278" s="82">
        <v>-0.3300216462230116</v>
      </c>
      <c r="N10278" s="83">
        <f t="shared" si="1"/>
        <v>-0.3300216462</v>
      </c>
      <c r="O10278" s="83">
        <f t="shared" si="2"/>
        <v>0</v>
      </c>
      <c r="Q10278" s="83">
        <f t="shared" si="3"/>
        <v>0.1668240741</v>
      </c>
      <c r="R10278" s="83">
        <f t="shared" si="4"/>
        <v>-0.3300216462</v>
      </c>
      <c r="S10278" s="83" t="b">
        <f t="shared" si="5"/>
        <v>0</v>
      </c>
      <c r="T10278" s="72"/>
      <c r="U10278" s="72"/>
      <c r="V10278" s="72"/>
      <c r="W10278" s="72"/>
      <c r="X10278" s="72"/>
      <c r="Y10278" s="72"/>
      <c r="Z10278" s="72"/>
      <c r="AA10278" s="72"/>
      <c r="AB10278" s="72"/>
      <c r="AC10278" s="72"/>
      <c r="AD10278" s="72"/>
      <c r="AE10278" s="72"/>
      <c r="AF10278" s="72"/>
      <c r="AG10278" s="72"/>
      <c r="AH10278" s="72"/>
      <c r="AI10278" s="72"/>
      <c r="AJ10278" s="72"/>
      <c r="AK10278" s="72"/>
    </row>
    <row r="10279" ht="14.25" customHeight="1">
      <c r="A10279" s="78">
        <v>10276.0</v>
      </c>
      <c r="C10279" s="78" t="str">
        <f>VLOOKUP(G10279,[1]Macrodata_CCF!$A$3:$D$55,4,FALSE)</f>
        <v>#ERROR!</v>
      </c>
      <c r="E10279" s="79" t="str">
        <f>VLOOKUP(G10279,[1]Macrodata_CCF!$A$3:$B$55,2,FALSE)</f>
        <v>#ERROR!</v>
      </c>
      <c r="F10279" s="78">
        <v>0.0</v>
      </c>
      <c r="G10279" s="80">
        <v>26.0</v>
      </c>
      <c r="H10279" s="81">
        <v>12145.0</v>
      </c>
      <c r="I10279" s="81">
        <v>20000.0</v>
      </c>
      <c r="J10279" s="81">
        <v>13325.0</v>
      </c>
      <c r="K10279" s="81">
        <v>20000.0</v>
      </c>
      <c r="L10279" s="82">
        <v>0.1502227880330999</v>
      </c>
      <c r="N10279" s="83">
        <f t="shared" si="1"/>
        <v>0.150222788</v>
      </c>
      <c r="O10279" s="83">
        <f t="shared" si="2"/>
        <v>0.150222788</v>
      </c>
      <c r="Q10279" s="83">
        <f t="shared" si="3"/>
        <v>0.39275</v>
      </c>
      <c r="R10279" s="83">
        <f t="shared" si="4"/>
        <v>0.150222788</v>
      </c>
      <c r="S10279" s="83" t="b">
        <f t="shared" si="5"/>
        <v>0</v>
      </c>
      <c r="T10279" s="72"/>
      <c r="U10279" s="72"/>
      <c r="V10279" s="72"/>
      <c r="W10279" s="72"/>
      <c r="X10279" s="72"/>
      <c r="Y10279" s="72"/>
      <c r="Z10279" s="72"/>
      <c r="AA10279" s="72"/>
      <c r="AB10279" s="72"/>
      <c r="AC10279" s="72"/>
      <c r="AD10279" s="72"/>
      <c r="AE10279" s="72"/>
      <c r="AF10279" s="72"/>
      <c r="AG10279" s="72"/>
      <c r="AH10279" s="72"/>
      <c r="AI10279" s="72"/>
      <c r="AJ10279" s="72"/>
      <c r="AK10279" s="72"/>
    </row>
    <row r="10280" ht="14.25" customHeight="1">
      <c r="A10280" s="78">
        <v>10277.0</v>
      </c>
      <c r="C10280" s="78" t="str">
        <f>VLOOKUP(G10280,[1]Macrodata_CCF!$A$3:$D$55,4,FALSE)</f>
        <v>#ERROR!</v>
      </c>
      <c r="E10280" s="79" t="str">
        <f>VLOOKUP(G10280,[1]Macrodata_CCF!$A$3:$B$55,2,FALSE)</f>
        <v>#ERROR!</v>
      </c>
      <c r="F10280" s="78">
        <v>1.0</v>
      </c>
      <c r="G10280" s="80">
        <v>27.0</v>
      </c>
      <c r="H10280" s="81">
        <v>0.0</v>
      </c>
      <c r="I10280" s="81">
        <v>380000.0</v>
      </c>
      <c r="J10280" s="81">
        <v>212800.0</v>
      </c>
      <c r="K10280" s="81">
        <v>380000.0</v>
      </c>
      <c r="L10280" s="82">
        <v>0.56</v>
      </c>
      <c r="N10280" s="83">
        <f t="shared" si="1"/>
        <v>0.56</v>
      </c>
      <c r="O10280" s="83">
        <f t="shared" si="2"/>
        <v>0.56</v>
      </c>
      <c r="Q10280" s="83">
        <f t="shared" si="3"/>
        <v>1</v>
      </c>
      <c r="R10280" s="83">
        <f t="shared" si="4"/>
        <v>0.56</v>
      </c>
      <c r="S10280" s="83" t="b">
        <f t="shared" si="5"/>
        <v>0</v>
      </c>
      <c r="T10280" s="72"/>
      <c r="U10280" s="72"/>
      <c r="V10280" s="72"/>
      <c r="W10280" s="72"/>
      <c r="X10280" s="72"/>
      <c r="Y10280" s="72"/>
      <c r="Z10280" s="72"/>
      <c r="AA10280" s="72"/>
      <c r="AB10280" s="72"/>
      <c r="AC10280" s="72"/>
      <c r="AD10280" s="72"/>
      <c r="AE10280" s="72"/>
      <c r="AF10280" s="72"/>
      <c r="AG10280" s="72"/>
      <c r="AH10280" s="72"/>
      <c r="AI10280" s="72"/>
      <c r="AJ10280" s="72"/>
      <c r="AK10280" s="72"/>
    </row>
    <row r="10281" ht="14.25" customHeight="1">
      <c r="A10281" s="78">
        <v>10278.0</v>
      </c>
      <c r="C10281" s="78" t="str">
        <f>VLOOKUP(G10281,[1]Macrodata_CCF!$A$3:$D$55,4,FALSE)</f>
        <v>#ERROR!</v>
      </c>
      <c r="E10281" s="79" t="str">
        <f>VLOOKUP(G10281,[1]Macrodata_CCF!$A$3:$B$55,2,FALSE)</f>
        <v>#ERROR!</v>
      </c>
      <c r="F10281" s="78">
        <v>0.0</v>
      </c>
      <c r="G10281" s="80">
        <v>51.0</v>
      </c>
      <c r="H10281" s="81">
        <v>97890.0</v>
      </c>
      <c r="I10281" s="81">
        <v>720000.0</v>
      </c>
      <c r="J10281" s="81">
        <v>166320.0</v>
      </c>
      <c r="K10281" s="81">
        <v>1152000.0</v>
      </c>
      <c r="L10281" s="82">
        <v>0.1099966243911848</v>
      </c>
      <c r="N10281" s="83">
        <f t="shared" si="1"/>
        <v>0.1099966244</v>
      </c>
      <c r="O10281" s="83">
        <f t="shared" si="2"/>
        <v>0.1099966244</v>
      </c>
      <c r="Q10281" s="83">
        <f t="shared" si="3"/>
        <v>0.8640416667</v>
      </c>
      <c r="R10281" s="83">
        <f t="shared" si="4"/>
        <v>0.1099966244</v>
      </c>
      <c r="S10281" s="83" t="b">
        <f t="shared" si="5"/>
        <v>0</v>
      </c>
      <c r="T10281" s="72"/>
      <c r="U10281" s="72"/>
      <c r="V10281" s="72"/>
      <c r="W10281" s="72"/>
      <c r="X10281" s="72"/>
      <c r="Y10281" s="72"/>
      <c r="Z10281" s="72"/>
      <c r="AA10281" s="72"/>
      <c r="AB10281" s="72"/>
      <c r="AC10281" s="72"/>
      <c r="AD10281" s="72"/>
      <c r="AE10281" s="72"/>
      <c r="AF10281" s="72"/>
      <c r="AG10281" s="72"/>
      <c r="AH10281" s="72"/>
      <c r="AI10281" s="72"/>
      <c r="AJ10281" s="72"/>
      <c r="AK10281" s="72"/>
    </row>
    <row r="10282" ht="14.25" customHeight="1">
      <c r="A10282" s="78">
        <v>10279.0</v>
      </c>
      <c r="C10282" s="78" t="str">
        <f>VLOOKUP(G10282,[1]Macrodata_CCF!$A$3:$D$55,4,FALSE)</f>
        <v>#ERROR!</v>
      </c>
      <c r="E10282" s="79" t="str">
        <f>VLOOKUP(G10282,[1]Macrodata_CCF!$A$3:$B$55,2,FALSE)</f>
        <v>#ERROR!</v>
      </c>
      <c r="F10282" s="78">
        <v>1.0</v>
      </c>
      <c r="G10282" s="80">
        <v>41.0</v>
      </c>
      <c r="H10282" s="81">
        <v>190590.0</v>
      </c>
      <c r="I10282" s="81">
        <v>290000.0</v>
      </c>
      <c r="J10282" s="81">
        <v>244270.0</v>
      </c>
      <c r="K10282" s="81">
        <v>290000.0</v>
      </c>
      <c r="L10282" s="82">
        <v>0.5399859169097676</v>
      </c>
      <c r="N10282" s="83">
        <f t="shared" si="1"/>
        <v>0.5399859169</v>
      </c>
      <c r="O10282" s="83">
        <f t="shared" si="2"/>
        <v>0.5399859169</v>
      </c>
      <c r="Q10282" s="83">
        <f t="shared" si="3"/>
        <v>0.3427931034</v>
      </c>
      <c r="R10282" s="83">
        <f t="shared" si="4"/>
        <v>0.5399859169</v>
      </c>
      <c r="S10282" s="83" t="b">
        <f t="shared" si="5"/>
        <v>0</v>
      </c>
      <c r="T10282" s="72"/>
      <c r="U10282" s="72"/>
      <c r="V10282" s="72"/>
      <c r="W10282" s="72"/>
      <c r="X10282" s="72"/>
      <c r="Y10282" s="72"/>
      <c r="Z10282" s="72"/>
      <c r="AA10282" s="72"/>
      <c r="AB10282" s="72"/>
      <c r="AC10282" s="72"/>
      <c r="AD10282" s="72"/>
      <c r="AE10282" s="72"/>
      <c r="AF10282" s="72"/>
      <c r="AG10282" s="72"/>
      <c r="AH10282" s="72"/>
      <c r="AI10282" s="72"/>
      <c r="AJ10282" s="72"/>
      <c r="AK10282" s="72"/>
    </row>
    <row r="10283" ht="14.25" customHeight="1">
      <c r="A10283" s="78">
        <v>10280.0</v>
      </c>
      <c r="C10283" s="78" t="str">
        <f>VLOOKUP(G10283,[1]Macrodata_CCF!$A$3:$D$55,4,FALSE)</f>
        <v>#ERROR!</v>
      </c>
      <c r="E10283" s="79" t="str">
        <f>VLOOKUP(G10283,[1]Macrodata_CCF!$A$3:$B$55,2,FALSE)</f>
        <v>#ERROR!</v>
      </c>
      <c r="F10283" s="78">
        <v>0.0</v>
      </c>
      <c r="G10283" s="80">
        <v>27.0</v>
      </c>
      <c r="H10283" s="81">
        <v>0.0</v>
      </c>
      <c r="I10283" s="81">
        <v>680000.0</v>
      </c>
      <c r="J10283" s="81">
        <v>129200.0</v>
      </c>
      <c r="K10283" s="81">
        <v>951999.9999999999</v>
      </c>
      <c r="L10283" s="82">
        <v>0.19</v>
      </c>
      <c r="N10283" s="83">
        <f t="shared" si="1"/>
        <v>0.19</v>
      </c>
      <c r="O10283" s="83">
        <f t="shared" si="2"/>
        <v>0.19</v>
      </c>
      <c r="Q10283" s="83">
        <f t="shared" si="3"/>
        <v>1</v>
      </c>
      <c r="R10283" s="83">
        <f t="shared" si="4"/>
        <v>0.19</v>
      </c>
      <c r="S10283" s="83" t="b">
        <f t="shared" si="5"/>
        <v>0</v>
      </c>
      <c r="T10283" s="72"/>
      <c r="U10283" s="72"/>
      <c r="V10283" s="72"/>
      <c r="W10283" s="72"/>
      <c r="X10283" s="72"/>
      <c r="Y10283" s="72"/>
      <c r="Z10283" s="72"/>
      <c r="AA10283" s="72"/>
      <c r="AB10283" s="72"/>
      <c r="AC10283" s="72"/>
      <c r="AD10283" s="72"/>
      <c r="AE10283" s="72"/>
      <c r="AF10283" s="72"/>
      <c r="AG10283" s="72"/>
      <c r="AH10283" s="72"/>
      <c r="AI10283" s="72"/>
      <c r="AJ10283" s="72"/>
      <c r="AK10283" s="72"/>
    </row>
    <row r="10284" ht="14.25" customHeight="1">
      <c r="A10284" s="78">
        <v>10281.0</v>
      </c>
      <c r="C10284" s="78" t="str">
        <f>VLOOKUP(G10284,[1]Macrodata_CCF!$A$3:$D$55,4,FALSE)</f>
        <v>#ERROR!</v>
      </c>
      <c r="E10284" s="79" t="str">
        <f>VLOOKUP(G10284,[1]Macrodata_CCF!$A$3:$B$55,2,FALSE)</f>
        <v>#ERROR!</v>
      </c>
      <c r="F10284" s="78">
        <v>1.0</v>
      </c>
      <c r="G10284" s="80">
        <v>17.0</v>
      </c>
      <c r="H10284" s="81">
        <v>0.0</v>
      </c>
      <c r="I10284" s="81">
        <v>460000.0</v>
      </c>
      <c r="J10284" s="81">
        <v>207000.0</v>
      </c>
      <c r="K10284" s="81">
        <v>460000.0</v>
      </c>
      <c r="L10284" s="82">
        <v>0.45</v>
      </c>
      <c r="N10284" s="83">
        <f t="shared" si="1"/>
        <v>0.45</v>
      </c>
      <c r="O10284" s="83">
        <f t="shared" si="2"/>
        <v>0.45</v>
      </c>
      <c r="Q10284" s="83">
        <f t="shared" si="3"/>
        <v>1</v>
      </c>
      <c r="R10284" s="83">
        <f t="shared" si="4"/>
        <v>0.45</v>
      </c>
      <c r="S10284" s="83" t="b">
        <f t="shared" si="5"/>
        <v>0</v>
      </c>
      <c r="T10284" s="72"/>
      <c r="U10284" s="72"/>
      <c r="V10284" s="72"/>
      <c r="W10284" s="72"/>
      <c r="X10284" s="72"/>
      <c r="Y10284" s="72"/>
      <c r="Z10284" s="72"/>
      <c r="AA10284" s="72"/>
      <c r="AB10284" s="72"/>
      <c r="AC10284" s="72"/>
      <c r="AD10284" s="72"/>
      <c r="AE10284" s="72"/>
      <c r="AF10284" s="72"/>
      <c r="AG10284" s="72"/>
      <c r="AH10284" s="72"/>
      <c r="AI10284" s="72"/>
      <c r="AJ10284" s="72"/>
      <c r="AK10284" s="72"/>
    </row>
    <row r="10285" ht="14.25" customHeight="1">
      <c r="A10285" s="78">
        <v>10282.0</v>
      </c>
      <c r="C10285" s="78" t="str">
        <f>VLOOKUP(G10285,[1]Macrodata_CCF!$A$3:$D$55,4,FALSE)</f>
        <v>#ERROR!</v>
      </c>
      <c r="E10285" s="79" t="str">
        <f>VLOOKUP(G10285,[1]Macrodata_CCF!$A$3:$B$55,2,FALSE)</f>
        <v>#ERROR!</v>
      </c>
      <c r="F10285" s="78">
        <v>0.0</v>
      </c>
      <c r="G10285" s="80">
        <v>18.0</v>
      </c>
      <c r="H10285" s="81">
        <v>0.0</v>
      </c>
      <c r="I10285" s="81">
        <v>750000.0</v>
      </c>
      <c r="J10285" s="81">
        <v>120000.0</v>
      </c>
      <c r="K10285" s="81">
        <v>750000.0</v>
      </c>
      <c r="L10285" s="82">
        <v>0.16</v>
      </c>
      <c r="N10285" s="83">
        <f t="shared" si="1"/>
        <v>0.16</v>
      </c>
      <c r="O10285" s="83">
        <f t="shared" si="2"/>
        <v>0.16</v>
      </c>
      <c r="Q10285" s="83">
        <f t="shared" si="3"/>
        <v>1</v>
      </c>
      <c r="R10285" s="83">
        <f t="shared" si="4"/>
        <v>0.16</v>
      </c>
      <c r="S10285" s="83" t="b">
        <f t="shared" si="5"/>
        <v>0</v>
      </c>
      <c r="T10285" s="72"/>
      <c r="U10285" s="72"/>
      <c r="V10285" s="72"/>
      <c r="W10285" s="72"/>
      <c r="X10285" s="72"/>
      <c r="Y10285" s="72"/>
      <c r="Z10285" s="72"/>
      <c r="AA10285" s="72"/>
      <c r="AB10285" s="72"/>
      <c r="AC10285" s="72"/>
      <c r="AD10285" s="72"/>
      <c r="AE10285" s="72"/>
      <c r="AF10285" s="72"/>
      <c r="AG10285" s="72"/>
      <c r="AH10285" s="72"/>
      <c r="AI10285" s="72"/>
      <c r="AJ10285" s="72"/>
      <c r="AK10285" s="72"/>
    </row>
    <row r="10286" ht="14.25" customHeight="1">
      <c r="A10286" s="78">
        <v>10283.0</v>
      </c>
      <c r="C10286" s="78" t="str">
        <f>VLOOKUP(G10286,[1]Macrodata_CCF!$A$3:$D$55,4,FALSE)</f>
        <v>#ERROR!</v>
      </c>
      <c r="E10286" s="79" t="str">
        <f>VLOOKUP(G10286,[1]Macrodata_CCF!$A$3:$B$55,2,FALSE)</f>
        <v>#ERROR!</v>
      </c>
      <c r="F10286" s="78">
        <v>0.0</v>
      </c>
      <c r="G10286" s="80">
        <v>19.0</v>
      </c>
      <c r="H10286" s="81">
        <v>125770.0</v>
      </c>
      <c r="I10286" s="81">
        <v>270000.0</v>
      </c>
      <c r="J10286" s="81">
        <v>151730.0</v>
      </c>
      <c r="K10286" s="81">
        <v>270000.0</v>
      </c>
      <c r="L10286" s="82">
        <v>0.1799902932815642</v>
      </c>
      <c r="N10286" s="83">
        <f t="shared" si="1"/>
        <v>0.1799902933</v>
      </c>
      <c r="O10286" s="83">
        <f t="shared" si="2"/>
        <v>0.1799902933</v>
      </c>
      <c r="Q10286" s="83">
        <f t="shared" si="3"/>
        <v>0.5341851852</v>
      </c>
      <c r="R10286" s="83">
        <f t="shared" si="4"/>
        <v>0.1799902933</v>
      </c>
      <c r="S10286" s="83" t="b">
        <f t="shared" si="5"/>
        <v>0</v>
      </c>
      <c r="T10286" s="72"/>
      <c r="U10286" s="72"/>
      <c r="V10286" s="72"/>
      <c r="W10286" s="72"/>
      <c r="X10286" s="72"/>
      <c r="Y10286" s="72"/>
      <c r="Z10286" s="72"/>
      <c r="AA10286" s="72"/>
      <c r="AB10286" s="72"/>
      <c r="AC10286" s="72"/>
      <c r="AD10286" s="72"/>
      <c r="AE10286" s="72"/>
      <c r="AF10286" s="72"/>
      <c r="AG10286" s="72"/>
      <c r="AH10286" s="72"/>
      <c r="AI10286" s="72"/>
      <c r="AJ10286" s="72"/>
      <c r="AK10286" s="72"/>
    </row>
    <row r="10287" ht="14.25" customHeight="1">
      <c r="A10287" s="78">
        <v>10284.0</v>
      </c>
      <c r="C10287" s="78" t="str">
        <f>VLOOKUP(G10287,[1]Macrodata_CCF!$A$3:$D$55,4,FALSE)</f>
        <v>#ERROR!</v>
      </c>
      <c r="E10287" s="79" t="str">
        <f>VLOOKUP(G10287,[1]Macrodata_CCF!$A$3:$B$55,2,FALSE)</f>
        <v>#ERROR!</v>
      </c>
      <c r="F10287" s="78">
        <v>0.0</v>
      </c>
      <c r="G10287" s="80">
        <v>31.0</v>
      </c>
      <c r="H10287" s="81">
        <v>143820.0</v>
      </c>
      <c r="I10287" s="81">
        <v>330000.0</v>
      </c>
      <c r="J10287" s="81">
        <v>336600.0</v>
      </c>
      <c r="K10287" s="81">
        <v>330000.0</v>
      </c>
      <c r="L10287" s="82">
        <v>1.035449564937158</v>
      </c>
      <c r="N10287" s="83">
        <f t="shared" si="1"/>
        <v>1.035449565</v>
      </c>
      <c r="O10287" s="83">
        <f t="shared" si="2"/>
        <v>1</v>
      </c>
      <c r="Q10287" s="83">
        <f t="shared" si="3"/>
        <v>0.5641818182</v>
      </c>
      <c r="R10287" s="83">
        <f t="shared" si="4"/>
        <v>1.035449565</v>
      </c>
      <c r="S10287" s="83" t="b">
        <f t="shared" si="5"/>
        <v>0</v>
      </c>
      <c r="T10287" s="72"/>
      <c r="U10287" s="72"/>
      <c r="V10287" s="72"/>
      <c r="W10287" s="72"/>
      <c r="X10287" s="72"/>
      <c r="Y10287" s="72"/>
      <c r="Z10287" s="72"/>
      <c r="AA10287" s="72"/>
      <c r="AB10287" s="72"/>
      <c r="AC10287" s="72"/>
      <c r="AD10287" s="72"/>
      <c r="AE10287" s="72"/>
      <c r="AF10287" s="72"/>
      <c r="AG10287" s="72"/>
      <c r="AH10287" s="72"/>
      <c r="AI10287" s="72"/>
      <c r="AJ10287" s="72"/>
      <c r="AK10287" s="72"/>
    </row>
    <row r="10288" ht="14.25" customHeight="1">
      <c r="A10288" s="78">
        <v>10285.0</v>
      </c>
      <c r="C10288" s="78" t="str">
        <f>VLOOKUP(G10288,[1]Macrodata_CCF!$A$3:$D$55,4,FALSE)</f>
        <v>#ERROR!</v>
      </c>
      <c r="E10288" s="79" t="str">
        <f>VLOOKUP(G10288,[1]Macrodata_CCF!$A$3:$B$55,2,FALSE)</f>
        <v>#ERROR!</v>
      </c>
      <c r="F10288" s="78">
        <v>1.0</v>
      </c>
      <c r="G10288" s="80">
        <v>7.0</v>
      </c>
      <c r="H10288" s="81">
        <v>0.0</v>
      </c>
      <c r="I10288" s="81">
        <v>110000.0</v>
      </c>
      <c r="J10288" s="81">
        <v>53900.0</v>
      </c>
      <c r="K10288" s="81">
        <v>110000.0</v>
      </c>
      <c r="L10288" s="82">
        <v>0.49</v>
      </c>
      <c r="N10288" s="83">
        <f t="shared" si="1"/>
        <v>0.49</v>
      </c>
      <c r="O10288" s="83">
        <f t="shared" si="2"/>
        <v>0.49</v>
      </c>
      <c r="Q10288" s="83">
        <f t="shared" si="3"/>
        <v>1</v>
      </c>
      <c r="R10288" s="83">
        <f t="shared" si="4"/>
        <v>0.49</v>
      </c>
      <c r="S10288" s="83" t="b">
        <f t="shared" si="5"/>
        <v>0</v>
      </c>
      <c r="T10288" s="72"/>
      <c r="U10288" s="72"/>
      <c r="V10288" s="72"/>
      <c r="W10288" s="72"/>
      <c r="X10288" s="72"/>
      <c r="Y10288" s="72"/>
      <c r="Z10288" s="72"/>
      <c r="AA10288" s="72"/>
      <c r="AB10288" s="72"/>
      <c r="AC10288" s="72"/>
      <c r="AD10288" s="72"/>
      <c r="AE10288" s="72"/>
      <c r="AF10288" s="72"/>
      <c r="AG10288" s="72"/>
      <c r="AH10288" s="72"/>
      <c r="AI10288" s="72"/>
      <c r="AJ10288" s="72"/>
      <c r="AK10288" s="72"/>
    </row>
    <row r="10289" ht="14.25" customHeight="1">
      <c r="A10289" s="78">
        <v>10286.0</v>
      </c>
      <c r="C10289" s="78" t="str">
        <f>VLOOKUP(G10289,[1]Macrodata_CCF!$A$3:$D$55,4,FALSE)</f>
        <v>#ERROR!</v>
      </c>
      <c r="E10289" s="79" t="str">
        <f>VLOOKUP(G10289,[1]Macrodata_CCF!$A$3:$B$55,2,FALSE)</f>
        <v>#ERROR!</v>
      </c>
      <c r="F10289" s="78">
        <v>0.0</v>
      </c>
      <c r="G10289" s="80">
        <v>22.0</v>
      </c>
      <c r="H10289" s="81">
        <v>0.0</v>
      </c>
      <c r="I10289" s="81">
        <v>820000.0</v>
      </c>
      <c r="J10289" s="81">
        <v>836400.0</v>
      </c>
      <c r="K10289" s="81">
        <v>820000.0</v>
      </c>
      <c r="L10289" s="82">
        <v>1.02</v>
      </c>
      <c r="N10289" s="83">
        <f t="shared" si="1"/>
        <v>1.02</v>
      </c>
      <c r="O10289" s="83">
        <f t="shared" si="2"/>
        <v>1</v>
      </c>
      <c r="Q10289" s="83">
        <f t="shared" si="3"/>
        <v>1</v>
      </c>
      <c r="R10289" s="83">
        <f t="shared" si="4"/>
        <v>1.02</v>
      </c>
      <c r="S10289" s="83" t="b">
        <f t="shared" si="5"/>
        <v>0</v>
      </c>
      <c r="T10289" s="72"/>
      <c r="U10289" s="72"/>
      <c r="V10289" s="72"/>
      <c r="W10289" s="72"/>
      <c r="X10289" s="72"/>
      <c r="Y10289" s="72"/>
      <c r="Z10289" s="72"/>
      <c r="AA10289" s="72"/>
      <c r="AB10289" s="72"/>
      <c r="AC10289" s="72"/>
      <c r="AD10289" s="72"/>
      <c r="AE10289" s="72"/>
      <c r="AF10289" s="72"/>
      <c r="AG10289" s="72"/>
      <c r="AH10289" s="72"/>
      <c r="AI10289" s="72"/>
      <c r="AJ10289" s="72"/>
      <c r="AK10289" s="72"/>
    </row>
    <row r="10290" ht="14.25" customHeight="1">
      <c r="A10290" s="78">
        <v>10287.0</v>
      </c>
      <c r="C10290" s="78" t="str">
        <f>VLOOKUP(G10290,[1]Macrodata_CCF!$A$3:$D$55,4,FALSE)</f>
        <v>#ERROR!</v>
      </c>
      <c r="E10290" s="79" t="str">
        <f>VLOOKUP(G10290,[1]Macrodata_CCF!$A$3:$B$55,2,FALSE)</f>
        <v>#ERROR!</v>
      </c>
      <c r="F10290" s="78">
        <v>0.0</v>
      </c>
      <c r="G10290" s="80">
        <v>9.0</v>
      </c>
      <c r="H10290" s="81">
        <v>138645.0</v>
      </c>
      <c r="I10290" s="81">
        <v>250000.0</v>
      </c>
      <c r="J10290" s="81">
        <v>172050.0</v>
      </c>
      <c r="K10290" s="81">
        <v>250000.0</v>
      </c>
      <c r="L10290" s="82">
        <v>0.2999865295675991</v>
      </c>
      <c r="N10290" s="83">
        <f t="shared" si="1"/>
        <v>0.2999865296</v>
      </c>
      <c r="O10290" s="83">
        <f t="shared" si="2"/>
        <v>0.2999865296</v>
      </c>
      <c r="Q10290" s="83">
        <f t="shared" si="3"/>
        <v>0.44542</v>
      </c>
      <c r="R10290" s="83">
        <f t="shared" si="4"/>
        <v>0.2999865296</v>
      </c>
      <c r="S10290" s="83" t="b">
        <f t="shared" si="5"/>
        <v>0</v>
      </c>
      <c r="T10290" s="72"/>
      <c r="U10290" s="72"/>
      <c r="V10290" s="72"/>
      <c r="W10290" s="72"/>
      <c r="X10290" s="72"/>
      <c r="Y10290" s="72"/>
      <c r="Z10290" s="72"/>
      <c r="AA10290" s="72"/>
      <c r="AB10290" s="72"/>
      <c r="AC10290" s="72"/>
      <c r="AD10290" s="72"/>
      <c r="AE10290" s="72"/>
      <c r="AF10290" s="72"/>
      <c r="AG10290" s="72"/>
      <c r="AH10290" s="72"/>
      <c r="AI10290" s="72"/>
      <c r="AJ10290" s="72"/>
      <c r="AK10290" s="72"/>
    </row>
    <row r="10291" ht="14.25" customHeight="1">
      <c r="A10291" s="78">
        <v>10288.0</v>
      </c>
      <c r="C10291" s="78" t="str">
        <f>VLOOKUP(G10291,[1]Macrodata_CCF!$A$3:$D$55,4,FALSE)</f>
        <v>#ERROR!</v>
      </c>
      <c r="E10291" s="79" t="str">
        <f>VLOOKUP(G10291,[1]Macrodata_CCF!$A$3:$B$55,2,FALSE)</f>
        <v>#ERROR!</v>
      </c>
      <c r="F10291" s="78">
        <v>0.0</v>
      </c>
      <c r="G10291" s="80">
        <v>29.0</v>
      </c>
      <c r="H10291" s="81">
        <v>198270.0</v>
      </c>
      <c r="I10291" s="81">
        <v>240000.0</v>
      </c>
      <c r="J10291" s="81">
        <v>204530.0</v>
      </c>
      <c r="K10291" s="81">
        <v>240000.0</v>
      </c>
      <c r="L10291" s="82">
        <v>0.1500119817876827</v>
      </c>
      <c r="N10291" s="83">
        <f t="shared" si="1"/>
        <v>0.1500119818</v>
      </c>
      <c r="O10291" s="83">
        <f t="shared" si="2"/>
        <v>0.1500119818</v>
      </c>
      <c r="Q10291" s="83">
        <f t="shared" si="3"/>
        <v>0.173875</v>
      </c>
      <c r="R10291" s="83">
        <f t="shared" si="4"/>
        <v>0.1500119818</v>
      </c>
      <c r="S10291" s="83" t="b">
        <f t="shared" si="5"/>
        <v>0</v>
      </c>
      <c r="T10291" s="72"/>
      <c r="U10291" s="72"/>
      <c r="V10291" s="72"/>
      <c r="W10291" s="72"/>
      <c r="X10291" s="72"/>
      <c r="Y10291" s="72"/>
      <c r="Z10291" s="72"/>
      <c r="AA10291" s="72"/>
      <c r="AB10291" s="72"/>
      <c r="AC10291" s="72"/>
      <c r="AD10291" s="72"/>
      <c r="AE10291" s="72"/>
      <c r="AF10291" s="72"/>
      <c r="AG10291" s="72"/>
      <c r="AH10291" s="72"/>
      <c r="AI10291" s="72"/>
      <c r="AJ10291" s="72"/>
      <c r="AK10291" s="72"/>
    </row>
    <row r="10292" ht="14.25" customHeight="1">
      <c r="A10292" s="78">
        <v>10289.0</v>
      </c>
      <c r="C10292" s="78" t="str">
        <f>VLOOKUP(G10292,[1]Macrodata_CCF!$A$3:$D$55,4,FALSE)</f>
        <v>#ERROR!</v>
      </c>
      <c r="E10292" s="79" t="str">
        <f>VLOOKUP(G10292,[1]Macrodata_CCF!$A$3:$B$55,2,FALSE)</f>
        <v>#ERROR!</v>
      </c>
      <c r="F10292" s="78">
        <v>0.0</v>
      </c>
      <c r="G10292" s="80">
        <v>45.0</v>
      </c>
      <c r="H10292" s="81">
        <v>0.0</v>
      </c>
      <c r="I10292" s="81">
        <v>580000.0</v>
      </c>
      <c r="J10292" s="81">
        <v>98600.0</v>
      </c>
      <c r="K10292" s="81">
        <v>580000.0</v>
      </c>
      <c r="L10292" s="82">
        <v>0.17</v>
      </c>
      <c r="N10292" s="83">
        <f t="shared" si="1"/>
        <v>0.17</v>
      </c>
      <c r="O10292" s="83">
        <f t="shared" si="2"/>
        <v>0.17</v>
      </c>
      <c r="Q10292" s="83">
        <f t="shared" si="3"/>
        <v>1</v>
      </c>
      <c r="R10292" s="83">
        <f t="shared" si="4"/>
        <v>0.17</v>
      </c>
      <c r="S10292" s="83" t="b">
        <f t="shared" si="5"/>
        <v>0</v>
      </c>
      <c r="T10292" s="72"/>
      <c r="U10292" s="72"/>
      <c r="V10292" s="72"/>
      <c r="W10292" s="72"/>
      <c r="X10292" s="72"/>
      <c r="Y10292" s="72"/>
      <c r="Z10292" s="72"/>
      <c r="AA10292" s="72"/>
      <c r="AB10292" s="72"/>
      <c r="AC10292" s="72"/>
      <c r="AD10292" s="72"/>
      <c r="AE10292" s="72"/>
      <c r="AF10292" s="72"/>
      <c r="AG10292" s="72"/>
      <c r="AH10292" s="72"/>
      <c r="AI10292" s="72"/>
      <c r="AJ10292" s="72"/>
      <c r="AK10292" s="72"/>
    </row>
    <row r="10293" ht="14.25" customHeight="1">
      <c r="A10293" s="78">
        <v>10290.0</v>
      </c>
      <c r="C10293" s="78" t="str">
        <f>VLOOKUP(G10293,[1]Macrodata_CCF!$A$3:$D$55,4,FALSE)</f>
        <v>#ERROR!</v>
      </c>
      <c r="E10293" s="79" t="str">
        <f>VLOOKUP(G10293,[1]Macrodata_CCF!$A$3:$B$55,2,FALSE)</f>
        <v>#ERROR!</v>
      </c>
      <c r="F10293" s="78">
        <v>0.0</v>
      </c>
      <c r="G10293" s="80">
        <v>20.0</v>
      </c>
      <c r="H10293" s="81">
        <v>30670.0</v>
      </c>
      <c r="I10293" s="81">
        <v>550000.0</v>
      </c>
      <c r="J10293" s="81">
        <v>134535.0</v>
      </c>
      <c r="K10293" s="81">
        <v>550000.0</v>
      </c>
      <c r="L10293" s="82">
        <v>0.1999980744420696</v>
      </c>
      <c r="N10293" s="83">
        <f t="shared" si="1"/>
        <v>0.1999980744</v>
      </c>
      <c r="O10293" s="83">
        <f t="shared" si="2"/>
        <v>0.1999980744</v>
      </c>
      <c r="Q10293" s="83">
        <f t="shared" si="3"/>
        <v>0.9442363636</v>
      </c>
      <c r="R10293" s="83">
        <f t="shared" si="4"/>
        <v>0.1999980744</v>
      </c>
      <c r="S10293" s="83" t="b">
        <f t="shared" si="5"/>
        <v>0</v>
      </c>
      <c r="T10293" s="72"/>
      <c r="U10293" s="72"/>
      <c r="V10293" s="72"/>
      <c r="W10293" s="72"/>
      <c r="X10293" s="72"/>
      <c r="Y10293" s="72"/>
      <c r="Z10293" s="72"/>
      <c r="AA10293" s="72"/>
      <c r="AB10293" s="72"/>
      <c r="AC10293" s="72"/>
      <c r="AD10293" s="72"/>
      <c r="AE10293" s="72"/>
      <c r="AF10293" s="72"/>
      <c r="AG10293" s="72"/>
      <c r="AH10293" s="72"/>
      <c r="AI10293" s="72"/>
      <c r="AJ10293" s="72"/>
      <c r="AK10293" s="72"/>
    </row>
    <row r="10294" ht="14.25" customHeight="1">
      <c r="A10294" s="78">
        <v>10291.0</v>
      </c>
      <c r="C10294" s="78" t="str">
        <f>VLOOKUP(G10294,[1]Macrodata_CCF!$A$3:$D$55,4,FALSE)</f>
        <v>#ERROR!</v>
      </c>
      <c r="E10294" s="79" t="str">
        <f>VLOOKUP(G10294,[1]Macrodata_CCF!$A$3:$B$55,2,FALSE)</f>
        <v>#ERROR!</v>
      </c>
      <c r="F10294" s="78">
        <v>0.0</v>
      </c>
      <c r="G10294" s="80">
        <v>18.0</v>
      </c>
      <c r="H10294" s="81">
        <v>0.0</v>
      </c>
      <c r="I10294" s="81">
        <v>320000.0</v>
      </c>
      <c r="J10294" s="81">
        <v>54400.0</v>
      </c>
      <c r="K10294" s="81">
        <v>320000.0</v>
      </c>
      <c r="L10294" s="82">
        <v>0.17</v>
      </c>
      <c r="N10294" s="83">
        <f t="shared" si="1"/>
        <v>0.17</v>
      </c>
      <c r="O10294" s="83">
        <f t="shared" si="2"/>
        <v>0.17</v>
      </c>
      <c r="Q10294" s="83">
        <f t="shared" si="3"/>
        <v>1</v>
      </c>
      <c r="R10294" s="83">
        <f t="shared" si="4"/>
        <v>0.17</v>
      </c>
      <c r="S10294" s="83" t="b">
        <f t="shared" si="5"/>
        <v>0</v>
      </c>
      <c r="T10294" s="72"/>
      <c r="U10294" s="72"/>
      <c r="V10294" s="72"/>
      <c r="W10294" s="72"/>
      <c r="X10294" s="72"/>
      <c r="Y10294" s="72"/>
      <c r="Z10294" s="72"/>
      <c r="AA10294" s="72"/>
      <c r="AB10294" s="72"/>
      <c r="AC10294" s="72"/>
      <c r="AD10294" s="72"/>
      <c r="AE10294" s="72"/>
      <c r="AF10294" s="72"/>
      <c r="AG10294" s="72"/>
      <c r="AH10294" s="72"/>
      <c r="AI10294" s="72"/>
      <c r="AJ10294" s="72"/>
      <c r="AK10294" s="72"/>
    </row>
    <row r="10295" ht="14.25" customHeight="1">
      <c r="A10295" s="78">
        <v>10292.0</v>
      </c>
      <c r="C10295" s="78" t="str">
        <f>VLOOKUP(G10295,[1]Macrodata_CCF!$A$3:$D$55,4,FALSE)</f>
        <v>#ERROR!</v>
      </c>
      <c r="E10295" s="79" t="str">
        <f>VLOOKUP(G10295,[1]Macrodata_CCF!$A$3:$B$55,2,FALSE)</f>
        <v>#ERROR!</v>
      </c>
      <c r="F10295" s="78">
        <v>0.0</v>
      </c>
      <c r="G10295" s="80">
        <v>50.0</v>
      </c>
      <c r="H10295" s="81">
        <v>3605.0</v>
      </c>
      <c r="I10295" s="81">
        <v>90000.0</v>
      </c>
      <c r="J10295" s="81">
        <v>6195.0</v>
      </c>
      <c r="K10295" s="81">
        <v>90000.0</v>
      </c>
      <c r="L10295" s="82">
        <v>0.02997858672376874</v>
      </c>
      <c r="N10295" s="83">
        <f t="shared" si="1"/>
        <v>0.02997858672</v>
      </c>
      <c r="O10295" s="83">
        <f t="shared" si="2"/>
        <v>0.02997858672</v>
      </c>
      <c r="Q10295" s="83">
        <f t="shared" si="3"/>
        <v>0.9599444444</v>
      </c>
      <c r="R10295" s="83">
        <f t="shared" si="4"/>
        <v>0.02997858672</v>
      </c>
      <c r="S10295" s="83" t="b">
        <f t="shared" si="5"/>
        <v>0</v>
      </c>
      <c r="T10295" s="72"/>
      <c r="U10295" s="72"/>
      <c r="V10295" s="72"/>
      <c r="W10295" s="72"/>
      <c r="X10295" s="72"/>
      <c r="Y10295" s="72"/>
      <c r="Z10295" s="72"/>
      <c r="AA10295" s="72"/>
      <c r="AB10295" s="72"/>
      <c r="AC10295" s="72"/>
      <c r="AD10295" s="72"/>
      <c r="AE10295" s="72"/>
      <c r="AF10295" s="72"/>
      <c r="AG10295" s="72"/>
      <c r="AH10295" s="72"/>
      <c r="AI10295" s="72"/>
      <c r="AJ10295" s="72"/>
      <c r="AK10295" s="72"/>
    </row>
    <row r="10296" ht="14.25" customHeight="1">
      <c r="A10296" s="78">
        <v>10293.0</v>
      </c>
      <c r="C10296" s="78" t="str">
        <f>VLOOKUP(G10296,[1]Macrodata_CCF!$A$3:$D$55,4,FALSE)</f>
        <v>#ERROR!</v>
      </c>
      <c r="E10296" s="79" t="str">
        <f>VLOOKUP(G10296,[1]Macrodata_CCF!$A$3:$B$55,2,FALSE)</f>
        <v>#ERROR!</v>
      </c>
      <c r="F10296" s="78">
        <v>0.0</v>
      </c>
      <c r="G10296" s="80">
        <v>22.0</v>
      </c>
      <c r="H10296" s="81">
        <v>0.0</v>
      </c>
      <c r="I10296" s="81">
        <v>450000.0</v>
      </c>
      <c r="J10296" s="81">
        <v>63000.0</v>
      </c>
      <c r="K10296" s="81">
        <v>450000.0</v>
      </c>
      <c r="L10296" s="82">
        <v>0.14</v>
      </c>
      <c r="N10296" s="83">
        <f t="shared" si="1"/>
        <v>0.14</v>
      </c>
      <c r="O10296" s="83">
        <f t="shared" si="2"/>
        <v>0.14</v>
      </c>
      <c r="Q10296" s="83">
        <f t="shared" si="3"/>
        <v>1</v>
      </c>
      <c r="R10296" s="83">
        <f t="shared" si="4"/>
        <v>0.14</v>
      </c>
      <c r="S10296" s="83" t="b">
        <f t="shared" si="5"/>
        <v>0</v>
      </c>
      <c r="T10296" s="72"/>
      <c r="U10296" s="72"/>
      <c r="V10296" s="72"/>
      <c r="W10296" s="72"/>
      <c r="X10296" s="72"/>
      <c r="Y10296" s="72"/>
      <c r="Z10296" s="72"/>
      <c r="AA10296" s="72"/>
      <c r="AB10296" s="72"/>
      <c r="AC10296" s="72"/>
      <c r="AD10296" s="72"/>
      <c r="AE10296" s="72"/>
      <c r="AF10296" s="72"/>
      <c r="AG10296" s="72"/>
      <c r="AH10296" s="72"/>
      <c r="AI10296" s="72"/>
      <c r="AJ10296" s="72"/>
      <c r="AK10296" s="72"/>
    </row>
    <row r="10297" ht="14.25" customHeight="1">
      <c r="A10297" s="78">
        <v>10294.0</v>
      </c>
      <c r="C10297" s="78" t="str">
        <f>VLOOKUP(G10297,[1]Macrodata_CCF!$A$3:$D$55,4,FALSE)</f>
        <v>#ERROR!</v>
      </c>
      <c r="E10297" s="79" t="str">
        <f>VLOOKUP(G10297,[1]Macrodata_CCF!$A$3:$B$55,2,FALSE)</f>
        <v>#ERROR!</v>
      </c>
      <c r="F10297" s="78">
        <v>0.0</v>
      </c>
      <c r="G10297" s="80">
        <v>11.0</v>
      </c>
      <c r="H10297" s="81">
        <v>467950.0</v>
      </c>
      <c r="I10297" s="81">
        <v>930000.0</v>
      </c>
      <c r="J10297" s="81">
        <v>541880.0</v>
      </c>
      <c r="K10297" s="81">
        <v>930000.0</v>
      </c>
      <c r="L10297" s="82">
        <v>0.1600043285358727</v>
      </c>
      <c r="N10297" s="83">
        <f t="shared" si="1"/>
        <v>0.1600043285</v>
      </c>
      <c r="O10297" s="83">
        <f t="shared" si="2"/>
        <v>0.1600043285</v>
      </c>
      <c r="Q10297" s="83">
        <f t="shared" si="3"/>
        <v>0.496827957</v>
      </c>
      <c r="R10297" s="83">
        <f t="shared" si="4"/>
        <v>0.1600043285</v>
      </c>
      <c r="S10297" s="83" t="b">
        <f t="shared" si="5"/>
        <v>0</v>
      </c>
      <c r="T10297" s="72"/>
      <c r="U10297" s="72"/>
      <c r="V10297" s="72"/>
      <c r="W10297" s="72"/>
      <c r="X10297" s="72"/>
      <c r="Y10297" s="72"/>
      <c r="Z10297" s="72"/>
      <c r="AA10297" s="72"/>
      <c r="AB10297" s="72"/>
      <c r="AC10297" s="72"/>
      <c r="AD10297" s="72"/>
      <c r="AE10297" s="72"/>
      <c r="AF10297" s="72"/>
      <c r="AG10297" s="72"/>
      <c r="AH10297" s="72"/>
      <c r="AI10297" s="72"/>
      <c r="AJ10297" s="72"/>
      <c r="AK10297" s="72"/>
    </row>
    <row r="10298" ht="14.25" customHeight="1">
      <c r="A10298" s="78">
        <v>10295.0</v>
      </c>
      <c r="C10298" s="78" t="str">
        <f>VLOOKUP(G10298,[1]Macrodata_CCF!$A$3:$D$55,4,FALSE)</f>
        <v>#ERROR!</v>
      </c>
      <c r="E10298" s="79" t="str">
        <f>VLOOKUP(G10298,[1]Macrodata_CCF!$A$3:$B$55,2,FALSE)</f>
        <v>#ERROR!</v>
      </c>
      <c r="F10298" s="78">
        <v>1.0</v>
      </c>
      <c r="G10298" s="80">
        <v>9.0</v>
      </c>
      <c r="H10298" s="81">
        <v>283975.0</v>
      </c>
      <c r="I10298" s="81">
        <v>950000.0</v>
      </c>
      <c r="J10298" s="81">
        <v>590345.0</v>
      </c>
      <c r="K10298" s="81">
        <v>1615000.0</v>
      </c>
      <c r="L10298" s="82">
        <v>0.4599977478322886</v>
      </c>
      <c r="N10298" s="83">
        <f t="shared" si="1"/>
        <v>0.4599977478</v>
      </c>
      <c r="O10298" s="83">
        <f t="shared" si="2"/>
        <v>0.4599977478</v>
      </c>
      <c r="Q10298" s="83">
        <f t="shared" si="3"/>
        <v>0.7010789474</v>
      </c>
      <c r="R10298" s="83">
        <f t="shared" si="4"/>
        <v>0.4599977478</v>
      </c>
      <c r="S10298" s="83" t="b">
        <f t="shared" si="5"/>
        <v>0</v>
      </c>
      <c r="T10298" s="72"/>
      <c r="U10298" s="72"/>
      <c r="V10298" s="72"/>
      <c r="W10298" s="72"/>
      <c r="X10298" s="72"/>
      <c r="Y10298" s="72"/>
      <c r="Z10298" s="72"/>
      <c r="AA10298" s="72"/>
      <c r="AB10298" s="72"/>
      <c r="AC10298" s="72"/>
      <c r="AD10298" s="72"/>
      <c r="AE10298" s="72"/>
      <c r="AF10298" s="72"/>
      <c r="AG10298" s="72"/>
      <c r="AH10298" s="72"/>
      <c r="AI10298" s="72"/>
      <c r="AJ10298" s="72"/>
      <c r="AK10298" s="72"/>
    </row>
    <row r="10299" ht="14.25" customHeight="1">
      <c r="A10299" s="78">
        <v>10296.0</v>
      </c>
      <c r="C10299" s="78" t="str">
        <f>VLOOKUP(G10299,[1]Macrodata_CCF!$A$3:$D$55,4,FALSE)</f>
        <v>#ERROR!</v>
      </c>
      <c r="E10299" s="79" t="str">
        <f>VLOOKUP(G10299,[1]Macrodata_CCF!$A$3:$B$55,2,FALSE)</f>
        <v>#ERROR!</v>
      </c>
      <c r="F10299" s="78">
        <v>0.0</v>
      </c>
      <c r="G10299" s="80">
        <v>51.0</v>
      </c>
      <c r="H10299" s="81">
        <v>166895.0</v>
      </c>
      <c r="I10299" s="81">
        <v>870000.0</v>
      </c>
      <c r="J10299" s="81">
        <v>202050.0</v>
      </c>
      <c r="K10299" s="81">
        <v>870000.0</v>
      </c>
      <c r="L10299" s="82">
        <v>0.04999964443433057</v>
      </c>
      <c r="N10299" s="83">
        <f t="shared" si="1"/>
        <v>0.04999964443</v>
      </c>
      <c r="O10299" s="83">
        <f t="shared" si="2"/>
        <v>0.04999964443</v>
      </c>
      <c r="Q10299" s="83">
        <f t="shared" si="3"/>
        <v>0.8081666667</v>
      </c>
      <c r="R10299" s="83">
        <f t="shared" si="4"/>
        <v>0.04999964443</v>
      </c>
      <c r="S10299" s="83" t="b">
        <f t="shared" si="5"/>
        <v>0</v>
      </c>
      <c r="T10299" s="72"/>
      <c r="U10299" s="72"/>
      <c r="V10299" s="72"/>
      <c r="W10299" s="72"/>
      <c r="X10299" s="72"/>
      <c r="Y10299" s="72"/>
      <c r="Z10299" s="72"/>
      <c r="AA10299" s="72"/>
      <c r="AB10299" s="72"/>
      <c r="AC10299" s="72"/>
      <c r="AD10299" s="72"/>
      <c r="AE10299" s="72"/>
      <c r="AF10299" s="72"/>
      <c r="AG10299" s="72"/>
      <c r="AH10299" s="72"/>
      <c r="AI10299" s="72"/>
      <c r="AJ10299" s="72"/>
      <c r="AK10299" s="72"/>
    </row>
    <row r="10300" ht="14.25" customHeight="1">
      <c r="A10300" s="78">
        <v>10297.0</v>
      </c>
      <c r="C10300" s="78" t="str">
        <f>VLOOKUP(G10300,[1]Macrodata_CCF!$A$3:$D$55,4,FALSE)</f>
        <v>#ERROR!</v>
      </c>
      <c r="E10300" s="79" t="str">
        <f>VLOOKUP(G10300,[1]Macrodata_CCF!$A$3:$B$55,2,FALSE)</f>
        <v>#ERROR!</v>
      </c>
      <c r="F10300" s="78">
        <v>0.0</v>
      </c>
      <c r="G10300" s="80">
        <v>40.0</v>
      </c>
      <c r="H10300" s="81">
        <v>570235.0</v>
      </c>
      <c r="I10300" s="81">
        <v>830000.0</v>
      </c>
      <c r="J10300" s="81">
        <v>596210.0</v>
      </c>
      <c r="K10300" s="81">
        <v>830000.0</v>
      </c>
      <c r="L10300" s="82">
        <v>0.09999422555001636</v>
      </c>
      <c r="N10300" s="83">
        <f t="shared" si="1"/>
        <v>0.09999422555</v>
      </c>
      <c r="O10300" s="83">
        <f t="shared" si="2"/>
        <v>0.09999422555</v>
      </c>
      <c r="Q10300" s="83">
        <f t="shared" si="3"/>
        <v>0.3129698795</v>
      </c>
      <c r="R10300" s="83">
        <f t="shared" si="4"/>
        <v>0.09999422555</v>
      </c>
      <c r="S10300" s="83" t="b">
        <f t="shared" si="5"/>
        <v>0</v>
      </c>
      <c r="T10300" s="72"/>
      <c r="U10300" s="72"/>
      <c r="V10300" s="72"/>
      <c r="W10300" s="72"/>
      <c r="X10300" s="72"/>
      <c r="Y10300" s="72"/>
      <c r="Z10300" s="72"/>
      <c r="AA10300" s="72"/>
      <c r="AB10300" s="72"/>
      <c r="AC10300" s="72"/>
      <c r="AD10300" s="72"/>
      <c r="AE10300" s="72"/>
      <c r="AF10300" s="72"/>
      <c r="AG10300" s="72"/>
      <c r="AH10300" s="72"/>
      <c r="AI10300" s="72"/>
      <c r="AJ10300" s="72"/>
      <c r="AK10300" s="72"/>
    </row>
    <row r="10301" ht="14.25" customHeight="1">
      <c r="A10301" s="78">
        <v>10298.0</v>
      </c>
      <c r="C10301" s="78" t="str">
        <f>VLOOKUP(G10301,[1]Macrodata_CCF!$A$3:$D$55,4,FALSE)</f>
        <v>#ERROR!</v>
      </c>
      <c r="E10301" s="79" t="str">
        <f>VLOOKUP(G10301,[1]Macrodata_CCF!$A$3:$B$55,2,FALSE)</f>
        <v>#ERROR!</v>
      </c>
      <c r="F10301" s="78">
        <v>0.0</v>
      </c>
      <c r="G10301" s="80">
        <v>52.0</v>
      </c>
      <c r="H10301" s="81">
        <v>355920.0</v>
      </c>
      <c r="I10301" s="81">
        <v>730000.0</v>
      </c>
      <c r="J10301" s="81">
        <v>397070.0</v>
      </c>
      <c r="K10301" s="81">
        <v>730000.0</v>
      </c>
      <c r="L10301" s="82">
        <v>0.1100032078699743</v>
      </c>
      <c r="N10301" s="83">
        <f t="shared" si="1"/>
        <v>0.1100032079</v>
      </c>
      <c r="O10301" s="83">
        <f t="shared" si="2"/>
        <v>0.1100032079</v>
      </c>
      <c r="Q10301" s="83">
        <f t="shared" si="3"/>
        <v>0.5124383562</v>
      </c>
      <c r="R10301" s="83">
        <f t="shared" si="4"/>
        <v>0.1100032079</v>
      </c>
      <c r="S10301" s="83" t="b">
        <f t="shared" si="5"/>
        <v>0</v>
      </c>
      <c r="T10301" s="72"/>
      <c r="U10301" s="72"/>
      <c r="V10301" s="72"/>
      <c r="W10301" s="72"/>
      <c r="X10301" s="72"/>
      <c r="Y10301" s="72"/>
      <c r="Z10301" s="72"/>
      <c r="AA10301" s="72"/>
      <c r="AB10301" s="72"/>
      <c r="AC10301" s="72"/>
      <c r="AD10301" s="72"/>
      <c r="AE10301" s="72"/>
      <c r="AF10301" s="72"/>
      <c r="AG10301" s="72"/>
      <c r="AH10301" s="72"/>
      <c r="AI10301" s="72"/>
      <c r="AJ10301" s="72"/>
      <c r="AK10301" s="72"/>
    </row>
    <row r="10302" ht="14.25" customHeight="1">
      <c r="A10302" s="78">
        <v>10299.0</v>
      </c>
      <c r="C10302" s="78" t="str">
        <f>VLOOKUP(G10302,[1]Macrodata_CCF!$A$3:$D$55,4,FALSE)</f>
        <v>#ERROR!</v>
      </c>
      <c r="E10302" s="79" t="str">
        <f>VLOOKUP(G10302,[1]Macrodata_CCF!$A$3:$B$55,2,FALSE)</f>
        <v>#ERROR!</v>
      </c>
      <c r="F10302" s="78">
        <v>0.0</v>
      </c>
      <c r="G10302" s="80">
        <v>1.0</v>
      </c>
      <c r="H10302" s="81">
        <v>8400.0</v>
      </c>
      <c r="I10302" s="81">
        <v>610000.0</v>
      </c>
      <c r="J10302" s="81">
        <v>200910.0</v>
      </c>
      <c r="K10302" s="81">
        <v>610000.0</v>
      </c>
      <c r="L10302" s="82">
        <v>0.3199966755319149</v>
      </c>
      <c r="N10302" s="83">
        <f t="shared" si="1"/>
        <v>0.3199966755</v>
      </c>
      <c r="O10302" s="83">
        <f t="shared" si="2"/>
        <v>0.3199966755</v>
      </c>
      <c r="Q10302" s="83">
        <f t="shared" si="3"/>
        <v>0.9862295082</v>
      </c>
      <c r="R10302" s="83">
        <f t="shared" si="4"/>
        <v>0.3199966755</v>
      </c>
      <c r="S10302" s="83" t="b">
        <f t="shared" si="5"/>
        <v>0</v>
      </c>
      <c r="T10302" s="72"/>
      <c r="U10302" s="72"/>
      <c r="V10302" s="72"/>
      <c r="W10302" s="72"/>
      <c r="X10302" s="72"/>
      <c r="Y10302" s="72"/>
      <c r="Z10302" s="72"/>
      <c r="AA10302" s="72"/>
      <c r="AB10302" s="72"/>
      <c r="AC10302" s="72"/>
      <c r="AD10302" s="72"/>
      <c r="AE10302" s="72"/>
      <c r="AF10302" s="72"/>
      <c r="AG10302" s="72"/>
      <c r="AH10302" s="72"/>
      <c r="AI10302" s="72"/>
      <c r="AJ10302" s="72"/>
      <c r="AK10302" s="72"/>
    </row>
    <row r="10303" ht="14.25" customHeight="1">
      <c r="A10303" s="78">
        <v>10300.0</v>
      </c>
      <c r="C10303" s="78" t="str">
        <f>VLOOKUP(G10303,[1]Macrodata_CCF!$A$3:$D$55,4,FALSE)</f>
        <v>#ERROR!</v>
      </c>
      <c r="E10303" s="79" t="str">
        <f>VLOOKUP(G10303,[1]Macrodata_CCF!$A$3:$B$55,2,FALSE)</f>
        <v>#ERROR!</v>
      </c>
      <c r="F10303" s="78">
        <v>0.0</v>
      </c>
      <c r="G10303" s="80">
        <v>31.0</v>
      </c>
      <c r="H10303" s="81">
        <v>385755.0</v>
      </c>
      <c r="I10303" s="81">
        <v>720000.0</v>
      </c>
      <c r="J10303" s="81">
        <v>734400.0</v>
      </c>
      <c r="K10303" s="81">
        <v>720000.0</v>
      </c>
      <c r="L10303" s="82">
        <v>1.043082170264327</v>
      </c>
      <c r="N10303" s="83">
        <f t="shared" si="1"/>
        <v>1.04308217</v>
      </c>
      <c r="O10303" s="83">
        <f t="shared" si="2"/>
        <v>1</v>
      </c>
      <c r="Q10303" s="83">
        <f t="shared" si="3"/>
        <v>0.4642291667</v>
      </c>
      <c r="R10303" s="83">
        <f t="shared" si="4"/>
        <v>1.04308217</v>
      </c>
      <c r="S10303" s="83" t="b">
        <f t="shared" si="5"/>
        <v>0</v>
      </c>
      <c r="T10303" s="72"/>
      <c r="U10303" s="72"/>
      <c r="V10303" s="72"/>
      <c r="W10303" s="72"/>
      <c r="X10303" s="72"/>
      <c r="Y10303" s="72"/>
      <c r="Z10303" s="72"/>
      <c r="AA10303" s="72"/>
      <c r="AB10303" s="72"/>
      <c r="AC10303" s="72"/>
      <c r="AD10303" s="72"/>
      <c r="AE10303" s="72"/>
      <c r="AF10303" s="72"/>
      <c r="AG10303" s="72"/>
      <c r="AH10303" s="72"/>
      <c r="AI10303" s="72"/>
      <c r="AJ10303" s="72"/>
      <c r="AK10303" s="72"/>
    </row>
    <row r="10304" ht="14.25" customHeight="1">
      <c r="A10304" s="78">
        <v>10301.0</v>
      </c>
      <c r="C10304" s="78" t="str">
        <f>VLOOKUP(G10304,[1]Macrodata_CCF!$A$3:$D$55,4,FALSE)</f>
        <v>#ERROR!</v>
      </c>
      <c r="E10304" s="79" t="str">
        <f>VLOOKUP(G10304,[1]Macrodata_CCF!$A$3:$B$55,2,FALSE)</f>
        <v>#ERROR!</v>
      </c>
      <c r="F10304" s="78">
        <v>0.0</v>
      </c>
      <c r="G10304" s="80">
        <v>5.0</v>
      </c>
      <c r="H10304" s="81">
        <v>331055.0</v>
      </c>
      <c r="I10304" s="81">
        <v>780000.0</v>
      </c>
      <c r="J10304" s="81">
        <v>470230.0</v>
      </c>
      <c r="K10304" s="81">
        <v>780000.0</v>
      </c>
      <c r="L10304" s="82">
        <v>0.3100045662609006</v>
      </c>
      <c r="N10304" s="83">
        <f t="shared" si="1"/>
        <v>0.3100045663</v>
      </c>
      <c r="O10304" s="83">
        <f t="shared" si="2"/>
        <v>0.3100045663</v>
      </c>
      <c r="Q10304" s="83">
        <f t="shared" si="3"/>
        <v>0.5755705128</v>
      </c>
      <c r="R10304" s="83">
        <f t="shared" si="4"/>
        <v>0.3100045663</v>
      </c>
      <c r="S10304" s="83" t="b">
        <f t="shared" si="5"/>
        <v>0</v>
      </c>
      <c r="T10304" s="72"/>
      <c r="U10304" s="72"/>
      <c r="V10304" s="72"/>
      <c r="W10304" s="72"/>
      <c r="X10304" s="72"/>
      <c r="Y10304" s="72"/>
      <c r="Z10304" s="72"/>
      <c r="AA10304" s="72"/>
      <c r="AB10304" s="72"/>
      <c r="AC10304" s="72"/>
      <c r="AD10304" s="72"/>
      <c r="AE10304" s="72"/>
      <c r="AF10304" s="72"/>
      <c r="AG10304" s="72"/>
      <c r="AH10304" s="72"/>
      <c r="AI10304" s="72"/>
      <c r="AJ10304" s="72"/>
      <c r="AK10304" s="72"/>
    </row>
    <row r="10305" ht="14.25" customHeight="1">
      <c r="A10305" s="78">
        <v>10302.0</v>
      </c>
      <c r="C10305" s="78" t="str">
        <f>VLOOKUP(G10305,[1]Macrodata_CCF!$A$3:$D$55,4,FALSE)</f>
        <v>#ERROR!</v>
      </c>
      <c r="E10305" s="79" t="str">
        <f>VLOOKUP(G10305,[1]Macrodata_CCF!$A$3:$B$55,2,FALSE)</f>
        <v>#ERROR!</v>
      </c>
      <c r="F10305" s="78">
        <v>1.0</v>
      </c>
      <c r="G10305" s="80">
        <v>45.0</v>
      </c>
      <c r="H10305" s="81">
        <v>17505.0</v>
      </c>
      <c r="I10305" s="81">
        <v>320000.0</v>
      </c>
      <c r="J10305" s="81">
        <v>156655.0</v>
      </c>
      <c r="K10305" s="81">
        <v>320000.0</v>
      </c>
      <c r="L10305" s="82">
        <v>0.4600076034314617</v>
      </c>
      <c r="N10305" s="83">
        <f t="shared" si="1"/>
        <v>0.4600076034</v>
      </c>
      <c r="O10305" s="83">
        <f t="shared" si="2"/>
        <v>0.4600076034</v>
      </c>
      <c r="Q10305" s="83">
        <f t="shared" si="3"/>
        <v>0.945296875</v>
      </c>
      <c r="R10305" s="83">
        <f t="shared" si="4"/>
        <v>0.4600076034</v>
      </c>
      <c r="S10305" s="83" t="b">
        <f t="shared" si="5"/>
        <v>0</v>
      </c>
      <c r="T10305" s="72"/>
      <c r="U10305" s="72"/>
      <c r="V10305" s="72"/>
      <c r="W10305" s="72"/>
      <c r="X10305" s="72"/>
      <c r="Y10305" s="72"/>
      <c r="Z10305" s="72"/>
      <c r="AA10305" s="72"/>
      <c r="AB10305" s="72"/>
      <c r="AC10305" s="72"/>
      <c r="AD10305" s="72"/>
      <c r="AE10305" s="72"/>
      <c r="AF10305" s="72"/>
      <c r="AG10305" s="72"/>
      <c r="AH10305" s="72"/>
      <c r="AI10305" s="72"/>
      <c r="AJ10305" s="72"/>
      <c r="AK10305" s="72"/>
    </row>
    <row r="10306" ht="14.25" customHeight="1">
      <c r="A10306" s="78">
        <v>10303.0</v>
      </c>
      <c r="C10306" s="78" t="str">
        <f>VLOOKUP(G10306,[1]Macrodata_CCF!$A$3:$D$55,4,FALSE)</f>
        <v>#ERROR!</v>
      </c>
      <c r="E10306" s="79" t="str">
        <f>VLOOKUP(G10306,[1]Macrodata_CCF!$A$3:$B$55,2,FALSE)</f>
        <v>#ERROR!</v>
      </c>
      <c r="F10306" s="78">
        <v>0.0</v>
      </c>
      <c r="G10306" s="80">
        <v>26.0</v>
      </c>
      <c r="H10306" s="81">
        <v>99095.0</v>
      </c>
      <c r="I10306" s="81">
        <v>740000.0</v>
      </c>
      <c r="J10306" s="81">
        <v>227275.0</v>
      </c>
      <c r="K10306" s="81">
        <v>740000.0</v>
      </c>
      <c r="L10306" s="82">
        <v>0.1999984397063527</v>
      </c>
      <c r="N10306" s="83">
        <f t="shared" si="1"/>
        <v>0.1999984397</v>
      </c>
      <c r="O10306" s="83">
        <f t="shared" si="2"/>
        <v>0.1999984397</v>
      </c>
      <c r="Q10306" s="83">
        <f t="shared" si="3"/>
        <v>0.8660878378</v>
      </c>
      <c r="R10306" s="83">
        <f t="shared" si="4"/>
        <v>0.1999984397</v>
      </c>
      <c r="S10306" s="83" t="b">
        <f t="shared" si="5"/>
        <v>0</v>
      </c>
      <c r="T10306" s="72"/>
      <c r="U10306" s="72"/>
      <c r="V10306" s="72"/>
      <c r="W10306" s="72"/>
      <c r="X10306" s="72"/>
      <c r="Y10306" s="72"/>
      <c r="Z10306" s="72"/>
      <c r="AA10306" s="72"/>
      <c r="AB10306" s="72"/>
      <c r="AC10306" s="72"/>
      <c r="AD10306" s="72"/>
      <c r="AE10306" s="72"/>
      <c r="AF10306" s="72"/>
      <c r="AG10306" s="72"/>
      <c r="AH10306" s="72"/>
      <c r="AI10306" s="72"/>
      <c r="AJ10306" s="72"/>
      <c r="AK10306" s="72"/>
    </row>
    <row r="10307" ht="14.25" customHeight="1">
      <c r="A10307" s="78">
        <v>10304.0</v>
      </c>
      <c r="C10307" s="78" t="str">
        <f>VLOOKUP(G10307,[1]Macrodata_CCF!$A$3:$D$55,4,FALSE)</f>
        <v>#ERROR!</v>
      </c>
      <c r="E10307" s="79" t="str">
        <f>VLOOKUP(G10307,[1]Macrodata_CCF!$A$3:$B$55,2,FALSE)</f>
        <v>#ERROR!</v>
      </c>
      <c r="F10307" s="78">
        <v>0.0</v>
      </c>
      <c r="G10307" s="80">
        <v>19.0</v>
      </c>
      <c r="H10307" s="81">
        <v>564850.0</v>
      </c>
      <c r="I10307" s="81">
        <v>580000.0</v>
      </c>
      <c r="J10307" s="81">
        <v>567275.0</v>
      </c>
      <c r="K10307" s="81">
        <v>580000.0</v>
      </c>
      <c r="L10307" s="82">
        <v>0.1600660066006601</v>
      </c>
      <c r="N10307" s="83">
        <f t="shared" si="1"/>
        <v>0.1600660066</v>
      </c>
      <c r="O10307" s="83">
        <f t="shared" si="2"/>
        <v>0.1600660066</v>
      </c>
      <c r="Q10307" s="83">
        <f t="shared" si="3"/>
        <v>0.02612068966</v>
      </c>
      <c r="R10307" s="83">
        <f t="shared" si="4"/>
        <v>0.004181034483</v>
      </c>
      <c r="S10307" s="83" t="b">
        <f t="shared" si="5"/>
        <v>0</v>
      </c>
      <c r="T10307" s="72"/>
      <c r="U10307" s="72"/>
      <c r="V10307" s="72"/>
      <c r="W10307" s="72"/>
      <c r="X10307" s="72"/>
      <c r="Y10307" s="72"/>
      <c r="Z10307" s="72"/>
      <c r="AA10307" s="72"/>
      <c r="AB10307" s="72"/>
      <c r="AC10307" s="72"/>
      <c r="AD10307" s="72"/>
      <c r="AE10307" s="72"/>
      <c r="AF10307" s="72"/>
      <c r="AG10307" s="72"/>
      <c r="AH10307" s="72"/>
      <c r="AI10307" s="72"/>
      <c r="AJ10307" s="72"/>
      <c r="AK10307" s="72"/>
    </row>
    <row r="10308" ht="14.25" customHeight="1">
      <c r="A10308" s="78">
        <v>10305.0</v>
      </c>
      <c r="C10308" s="78" t="str">
        <f>VLOOKUP(G10308,[1]Macrodata_CCF!$A$3:$D$55,4,FALSE)</f>
        <v>#ERROR!</v>
      </c>
      <c r="E10308" s="79" t="str">
        <f>VLOOKUP(G10308,[1]Macrodata_CCF!$A$3:$B$55,2,FALSE)</f>
        <v>#ERROR!</v>
      </c>
      <c r="F10308" s="78">
        <v>0.0</v>
      </c>
      <c r="G10308" s="80">
        <v>53.0</v>
      </c>
      <c r="H10308" s="81">
        <v>79200.0</v>
      </c>
      <c r="I10308" s="81">
        <v>760000.0</v>
      </c>
      <c r="J10308" s="81">
        <v>120050.0</v>
      </c>
      <c r="K10308" s="81">
        <v>1292000.0</v>
      </c>
      <c r="L10308" s="82">
        <v>0.06000293772032902</v>
      </c>
      <c r="N10308" s="83">
        <f t="shared" si="1"/>
        <v>0.06000293772</v>
      </c>
      <c r="O10308" s="83">
        <f t="shared" si="2"/>
        <v>0.06000293772</v>
      </c>
      <c r="Q10308" s="83">
        <f t="shared" si="3"/>
        <v>0.8957894737</v>
      </c>
      <c r="R10308" s="83">
        <f t="shared" si="4"/>
        <v>0.06000293772</v>
      </c>
      <c r="S10308" s="83" t="b">
        <f t="shared" si="5"/>
        <v>0</v>
      </c>
      <c r="T10308" s="72"/>
      <c r="U10308" s="72"/>
      <c r="V10308" s="72"/>
      <c r="W10308" s="72"/>
      <c r="X10308" s="72"/>
      <c r="Y10308" s="72"/>
      <c r="Z10308" s="72"/>
      <c r="AA10308" s="72"/>
      <c r="AB10308" s="72"/>
      <c r="AC10308" s="72"/>
      <c r="AD10308" s="72"/>
      <c r="AE10308" s="72"/>
      <c r="AF10308" s="72"/>
      <c r="AG10308" s="72"/>
      <c r="AH10308" s="72"/>
      <c r="AI10308" s="72"/>
      <c r="AJ10308" s="72"/>
      <c r="AK10308" s="72"/>
    </row>
    <row r="10309" ht="14.25" customHeight="1">
      <c r="A10309" s="78">
        <v>10306.0</v>
      </c>
      <c r="C10309" s="78" t="str">
        <f>VLOOKUP(G10309,[1]Macrodata_CCF!$A$3:$D$55,4,FALSE)</f>
        <v>#ERROR!</v>
      </c>
      <c r="E10309" s="79" t="str">
        <f>VLOOKUP(G10309,[1]Macrodata_CCF!$A$3:$B$55,2,FALSE)</f>
        <v>#ERROR!</v>
      </c>
      <c r="F10309" s="78">
        <v>1.0</v>
      </c>
      <c r="G10309" s="80">
        <v>39.0</v>
      </c>
      <c r="H10309" s="81">
        <v>0.0</v>
      </c>
      <c r="I10309" s="81">
        <v>650000.0</v>
      </c>
      <c r="J10309" s="81">
        <v>377000.0</v>
      </c>
      <c r="K10309" s="81">
        <v>650000.0</v>
      </c>
      <c r="L10309" s="82">
        <v>0.58</v>
      </c>
      <c r="N10309" s="83">
        <f t="shared" si="1"/>
        <v>0.58</v>
      </c>
      <c r="O10309" s="83">
        <f t="shared" si="2"/>
        <v>0.58</v>
      </c>
      <c r="Q10309" s="83">
        <f t="shared" si="3"/>
        <v>1</v>
      </c>
      <c r="R10309" s="83">
        <f t="shared" si="4"/>
        <v>0.58</v>
      </c>
      <c r="S10309" s="83" t="b">
        <f t="shared" si="5"/>
        <v>0</v>
      </c>
      <c r="T10309" s="72"/>
      <c r="U10309" s="72"/>
      <c r="V10309" s="72"/>
      <c r="W10309" s="72"/>
      <c r="X10309" s="72"/>
      <c r="Y10309" s="72"/>
      <c r="Z10309" s="72"/>
      <c r="AA10309" s="72"/>
      <c r="AB10309" s="72"/>
      <c r="AC10309" s="72"/>
      <c r="AD10309" s="72"/>
      <c r="AE10309" s="72"/>
      <c r="AF10309" s="72"/>
      <c r="AG10309" s="72"/>
      <c r="AH10309" s="72"/>
      <c r="AI10309" s="72"/>
      <c r="AJ10309" s="72"/>
      <c r="AK10309" s="72"/>
    </row>
    <row r="10310" ht="14.25" customHeight="1">
      <c r="A10310" s="78">
        <v>10307.0</v>
      </c>
      <c r="C10310" s="78" t="str">
        <f>VLOOKUP(G10310,[1]Macrodata_CCF!$A$3:$D$55,4,FALSE)</f>
        <v>#ERROR!</v>
      </c>
      <c r="E10310" s="79" t="str">
        <f>VLOOKUP(G10310,[1]Macrodata_CCF!$A$3:$B$55,2,FALSE)</f>
        <v>#ERROR!</v>
      </c>
      <c r="F10310" s="78">
        <v>0.0</v>
      </c>
      <c r="G10310" s="80">
        <v>45.0</v>
      </c>
      <c r="H10310" s="81">
        <v>12075.0</v>
      </c>
      <c r="I10310" s="81">
        <v>190000.0</v>
      </c>
      <c r="J10310" s="81">
        <v>40545.0</v>
      </c>
      <c r="K10310" s="81">
        <v>190000.0</v>
      </c>
      <c r="L10310" s="82">
        <v>0.1600112406913025</v>
      </c>
      <c r="N10310" s="83">
        <f t="shared" si="1"/>
        <v>0.1600112407</v>
      </c>
      <c r="O10310" s="83">
        <f t="shared" si="2"/>
        <v>0.1600112407</v>
      </c>
      <c r="Q10310" s="83">
        <f t="shared" si="3"/>
        <v>0.9364473684</v>
      </c>
      <c r="R10310" s="83">
        <f t="shared" si="4"/>
        <v>0.1600112407</v>
      </c>
      <c r="S10310" s="83" t="b">
        <f t="shared" si="5"/>
        <v>0</v>
      </c>
      <c r="T10310" s="72"/>
      <c r="U10310" s="72"/>
      <c r="V10310" s="72"/>
      <c r="W10310" s="72"/>
      <c r="X10310" s="72"/>
      <c r="Y10310" s="72"/>
      <c r="Z10310" s="72"/>
      <c r="AA10310" s="72"/>
      <c r="AB10310" s="72"/>
      <c r="AC10310" s="72"/>
      <c r="AD10310" s="72"/>
      <c r="AE10310" s="72"/>
      <c r="AF10310" s="72"/>
      <c r="AG10310" s="72"/>
      <c r="AH10310" s="72"/>
      <c r="AI10310" s="72"/>
      <c r="AJ10310" s="72"/>
      <c r="AK10310" s="72"/>
    </row>
    <row r="10311" ht="14.25" customHeight="1">
      <c r="A10311" s="78">
        <v>10308.0</v>
      </c>
      <c r="C10311" s="78" t="str">
        <f>VLOOKUP(G10311,[1]Macrodata_CCF!$A$3:$D$55,4,FALSE)</f>
        <v>#ERROR!</v>
      </c>
      <c r="E10311" s="79" t="str">
        <f>VLOOKUP(G10311,[1]Macrodata_CCF!$A$3:$B$55,2,FALSE)</f>
        <v>#ERROR!</v>
      </c>
      <c r="F10311" s="78">
        <v>0.0</v>
      </c>
      <c r="G10311" s="80">
        <v>26.0</v>
      </c>
      <c r="H10311" s="81">
        <v>202235.0</v>
      </c>
      <c r="I10311" s="81">
        <v>380000.0</v>
      </c>
      <c r="J10311" s="81">
        <v>237790.0</v>
      </c>
      <c r="K10311" s="81">
        <v>380000.0</v>
      </c>
      <c r="L10311" s="82">
        <v>0.2000112508086519</v>
      </c>
      <c r="N10311" s="83">
        <f t="shared" si="1"/>
        <v>0.2000112508</v>
      </c>
      <c r="O10311" s="83">
        <f t="shared" si="2"/>
        <v>0.2000112508</v>
      </c>
      <c r="Q10311" s="83">
        <f t="shared" si="3"/>
        <v>0.4678026316</v>
      </c>
      <c r="R10311" s="83">
        <f t="shared" si="4"/>
        <v>0.2000112508</v>
      </c>
      <c r="S10311" s="83" t="b">
        <f t="shared" si="5"/>
        <v>0</v>
      </c>
      <c r="T10311" s="72"/>
      <c r="U10311" s="72"/>
      <c r="V10311" s="72"/>
      <c r="W10311" s="72"/>
      <c r="X10311" s="72"/>
      <c r="Y10311" s="72"/>
      <c r="Z10311" s="72"/>
      <c r="AA10311" s="72"/>
      <c r="AB10311" s="72"/>
      <c r="AC10311" s="72"/>
      <c r="AD10311" s="72"/>
      <c r="AE10311" s="72"/>
      <c r="AF10311" s="72"/>
      <c r="AG10311" s="72"/>
      <c r="AH10311" s="72"/>
      <c r="AI10311" s="72"/>
      <c r="AJ10311" s="72"/>
      <c r="AK10311" s="72"/>
    </row>
    <row r="10312" ht="14.25" customHeight="1">
      <c r="A10312" s="78">
        <v>10309.0</v>
      </c>
      <c r="C10312" s="78" t="str">
        <f>VLOOKUP(G10312,[1]Macrodata_CCF!$A$3:$D$55,4,FALSE)</f>
        <v>#ERROR!</v>
      </c>
      <c r="E10312" s="79" t="str">
        <f>VLOOKUP(G10312,[1]Macrodata_CCF!$A$3:$B$55,2,FALSE)</f>
        <v>#ERROR!</v>
      </c>
      <c r="F10312" s="78">
        <v>0.0</v>
      </c>
      <c r="G10312" s="80">
        <v>29.0</v>
      </c>
      <c r="H10312" s="81">
        <v>22010.0</v>
      </c>
      <c r="I10312" s="81">
        <v>60000.0</v>
      </c>
      <c r="J10312" s="81">
        <v>12890.0</v>
      </c>
      <c r="K10312" s="81">
        <v>102000.0</v>
      </c>
      <c r="L10312" s="82">
        <v>-0.2400631745196104</v>
      </c>
      <c r="N10312" s="83">
        <f t="shared" si="1"/>
        <v>-0.2400631745</v>
      </c>
      <c r="O10312" s="83">
        <f t="shared" si="2"/>
        <v>0</v>
      </c>
      <c r="Q10312" s="83">
        <f t="shared" si="3"/>
        <v>0.6331666667</v>
      </c>
      <c r="R10312" s="83">
        <f t="shared" si="4"/>
        <v>-0.2400631745</v>
      </c>
      <c r="S10312" s="83" t="b">
        <f t="shared" si="5"/>
        <v>0</v>
      </c>
      <c r="T10312" s="72"/>
      <c r="U10312" s="72"/>
      <c r="V10312" s="72"/>
      <c r="W10312" s="72"/>
      <c r="X10312" s="72"/>
      <c r="Y10312" s="72"/>
      <c r="Z10312" s="72"/>
      <c r="AA10312" s="72"/>
      <c r="AB10312" s="72"/>
      <c r="AC10312" s="72"/>
      <c r="AD10312" s="72"/>
      <c r="AE10312" s="72"/>
      <c r="AF10312" s="72"/>
      <c r="AG10312" s="72"/>
      <c r="AH10312" s="72"/>
      <c r="AI10312" s="72"/>
      <c r="AJ10312" s="72"/>
      <c r="AK10312" s="72"/>
    </row>
    <row r="10313" ht="14.25" customHeight="1">
      <c r="A10313" s="78">
        <v>10310.0</v>
      </c>
      <c r="C10313" s="78" t="str">
        <f>VLOOKUP(G10313,[1]Macrodata_CCF!$A$3:$D$55,4,FALSE)</f>
        <v>#ERROR!</v>
      </c>
      <c r="E10313" s="79" t="str">
        <f>VLOOKUP(G10313,[1]Macrodata_CCF!$A$3:$B$55,2,FALSE)</f>
        <v>#ERROR!</v>
      </c>
      <c r="F10313" s="78">
        <v>0.0</v>
      </c>
      <c r="G10313" s="80">
        <v>9.0</v>
      </c>
      <c r="H10313" s="81">
        <v>513470.0</v>
      </c>
      <c r="I10313" s="81">
        <v>720000.0</v>
      </c>
      <c r="J10313" s="81">
        <v>573365.0</v>
      </c>
      <c r="K10313" s="81">
        <v>720000.0</v>
      </c>
      <c r="L10313" s="82">
        <v>0.2900062944850627</v>
      </c>
      <c r="N10313" s="83">
        <f t="shared" si="1"/>
        <v>0.2900062945</v>
      </c>
      <c r="O10313" s="83">
        <f t="shared" si="2"/>
        <v>0.2900062945</v>
      </c>
      <c r="Q10313" s="83">
        <f t="shared" si="3"/>
        <v>0.2868472222</v>
      </c>
      <c r="R10313" s="83">
        <f t="shared" si="4"/>
        <v>0.2900062945</v>
      </c>
      <c r="S10313" s="83" t="b">
        <f t="shared" si="5"/>
        <v>0</v>
      </c>
      <c r="T10313" s="72"/>
      <c r="U10313" s="72"/>
      <c r="V10313" s="72"/>
      <c r="W10313" s="72"/>
      <c r="X10313" s="72"/>
      <c r="Y10313" s="72"/>
      <c r="Z10313" s="72"/>
      <c r="AA10313" s="72"/>
      <c r="AB10313" s="72"/>
      <c r="AC10313" s="72"/>
      <c r="AD10313" s="72"/>
      <c r="AE10313" s="72"/>
      <c r="AF10313" s="72"/>
      <c r="AG10313" s="72"/>
      <c r="AH10313" s="72"/>
      <c r="AI10313" s="72"/>
      <c r="AJ10313" s="72"/>
      <c r="AK10313" s="72"/>
    </row>
    <row r="10314" ht="14.25" customHeight="1">
      <c r="A10314" s="78">
        <v>10311.0</v>
      </c>
      <c r="C10314" s="78" t="str">
        <f>VLOOKUP(G10314,[1]Macrodata_CCF!$A$3:$D$55,4,FALSE)</f>
        <v>#ERROR!</v>
      </c>
      <c r="E10314" s="79" t="str">
        <f>VLOOKUP(G10314,[1]Macrodata_CCF!$A$3:$B$55,2,FALSE)</f>
        <v>#ERROR!</v>
      </c>
      <c r="F10314" s="78">
        <v>0.0</v>
      </c>
      <c r="G10314" s="80">
        <v>43.0</v>
      </c>
      <c r="H10314" s="81">
        <v>0.0</v>
      </c>
      <c r="I10314" s="81">
        <v>420000.0</v>
      </c>
      <c r="J10314" s="81">
        <v>84000.0</v>
      </c>
      <c r="K10314" s="81">
        <v>420000.0</v>
      </c>
      <c r="L10314" s="82">
        <v>0.2</v>
      </c>
      <c r="N10314" s="83">
        <f t="shared" si="1"/>
        <v>0.2</v>
      </c>
      <c r="O10314" s="83">
        <f t="shared" si="2"/>
        <v>0.2</v>
      </c>
      <c r="Q10314" s="83">
        <f t="shared" si="3"/>
        <v>1</v>
      </c>
      <c r="R10314" s="83">
        <f t="shared" si="4"/>
        <v>0.2</v>
      </c>
      <c r="S10314" s="83" t="b">
        <f t="shared" si="5"/>
        <v>0</v>
      </c>
      <c r="T10314" s="72"/>
      <c r="U10314" s="72"/>
      <c r="V10314" s="72"/>
      <c r="W10314" s="72"/>
      <c r="X10314" s="72"/>
      <c r="Y10314" s="72"/>
      <c r="Z10314" s="72"/>
      <c r="AA10314" s="72"/>
      <c r="AB10314" s="72"/>
      <c r="AC10314" s="72"/>
      <c r="AD10314" s="72"/>
      <c r="AE10314" s="72"/>
      <c r="AF10314" s="72"/>
      <c r="AG10314" s="72"/>
      <c r="AH10314" s="72"/>
      <c r="AI10314" s="72"/>
      <c r="AJ10314" s="72"/>
      <c r="AK10314" s="72"/>
    </row>
    <row r="10315" ht="14.25" customHeight="1">
      <c r="A10315" s="78">
        <v>10312.0</v>
      </c>
      <c r="C10315" s="78" t="str">
        <f>VLOOKUP(G10315,[1]Macrodata_CCF!$A$3:$D$55,4,FALSE)</f>
        <v>#ERROR!</v>
      </c>
      <c r="E10315" s="79" t="str">
        <f>VLOOKUP(G10315,[1]Macrodata_CCF!$A$3:$B$55,2,FALSE)</f>
        <v>#ERROR!</v>
      </c>
      <c r="F10315" s="78">
        <v>0.0</v>
      </c>
      <c r="G10315" s="80">
        <v>36.0</v>
      </c>
      <c r="H10315" s="81">
        <v>333250.0</v>
      </c>
      <c r="I10315" s="81">
        <v>840000.0</v>
      </c>
      <c r="J10315" s="81">
        <v>409265.0</v>
      </c>
      <c r="K10315" s="81">
        <v>840000.0</v>
      </c>
      <c r="L10315" s="82">
        <v>0.150004933399112</v>
      </c>
      <c r="N10315" s="83">
        <f t="shared" si="1"/>
        <v>0.1500049334</v>
      </c>
      <c r="O10315" s="83">
        <f t="shared" si="2"/>
        <v>0.1500049334</v>
      </c>
      <c r="Q10315" s="83">
        <f t="shared" si="3"/>
        <v>0.6032738095</v>
      </c>
      <c r="R10315" s="83">
        <f t="shared" si="4"/>
        <v>0.1500049334</v>
      </c>
      <c r="S10315" s="83" t="b">
        <f t="shared" si="5"/>
        <v>0</v>
      </c>
      <c r="T10315" s="72"/>
      <c r="U10315" s="72"/>
      <c r="V10315" s="72"/>
      <c r="W10315" s="72"/>
      <c r="X10315" s="72"/>
      <c r="Y10315" s="72"/>
      <c r="Z10315" s="72"/>
      <c r="AA10315" s="72"/>
      <c r="AB10315" s="72"/>
      <c r="AC10315" s="72"/>
      <c r="AD10315" s="72"/>
      <c r="AE10315" s="72"/>
      <c r="AF10315" s="72"/>
      <c r="AG10315" s="72"/>
      <c r="AH10315" s="72"/>
      <c r="AI10315" s="72"/>
      <c r="AJ10315" s="72"/>
      <c r="AK10315" s="72"/>
    </row>
    <row r="10316" ht="14.25" customHeight="1">
      <c r="A10316" s="78">
        <v>10313.0</v>
      </c>
      <c r="C10316" s="78" t="str">
        <f>VLOOKUP(G10316,[1]Macrodata_CCF!$A$3:$D$55,4,FALSE)</f>
        <v>#ERROR!</v>
      </c>
      <c r="E10316" s="79" t="str">
        <f>VLOOKUP(G10316,[1]Macrodata_CCF!$A$3:$B$55,2,FALSE)</f>
        <v>#ERROR!</v>
      </c>
      <c r="F10316" s="78">
        <v>0.0</v>
      </c>
      <c r="G10316" s="80">
        <v>9.0</v>
      </c>
      <c r="H10316" s="81">
        <v>4780.0</v>
      </c>
      <c r="I10316" s="81">
        <v>60000.0</v>
      </c>
      <c r="J10316" s="81">
        <v>3125.0</v>
      </c>
      <c r="K10316" s="81">
        <v>96000.0</v>
      </c>
      <c r="L10316" s="82">
        <v>-0.02997102499094531</v>
      </c>
      <c r="N10316" s="83">
        <f t="shared" si="1"/>
        <v>-0.02997102499</v>
      </c>
      <c r="O10316" s="83">
        <f t="shared" si="2"/>
        <v>0</v>
      </c>
      <c r="Q10316" s="83">
        <f t="shared" si="3"/>
        <v>0.9203333333</v>
      </c>
      <c r="R10316" s="83">
        <f t="shared" si="4"/>
        <v>-0.02997102499</v>
      </c>
      <c r="S10316" s="83" t="b">
        <f t="shared" si="5"/>
        <v>0</v>
      </c>
      <c r="T10316" s="72"/>
      <c r="U10316" s="72"/>
      <c r="V10316" s="72"/>
      <c r="W10316" s="72"/>
      <c r="X10316" s="72"/>
      <c r="Y10316" s="72"/>
      <c r="Z10316" s="72"/>
      <c r="AA10316" s="72"/>
      <c r="AB10316" s="72"/>
      <c r="AC10316" s="72"/>
      <c r="AD10316" s="72"/>
      <c r="AE10316" s="72"/>
      <c r="AF10316" s="72"/>
      <c r="AG10316" s="72"/>
      <c r="AH10316" s="72"/>
      <c r="AI10316" s="72"/>
      <c r="AJ10316" s="72"/>
      <c r="AK10316" s="72"/>
    </row>
    <row r="10317" ht="14.25" customHeight="1">
      <c r="A10317" s="78">
        <v>10314.0</v>
      </c>
      <c r="C10317" s="78" t="str">
        <f>VLOOKUP(G10317,[1]Macrodata_CCF!$A$3:$D$55,4,FALSE)</f>
        <v>#ERROR!</v>
      </c>
      <c r="E10317" s="79" t="str">
        <f>VLOOKUP(G10317,[1]Macrodata_CCF!$A$3:$B$55,2,FALSE)</f>
        <v>#ERROR!</v>
      </c>
      <c r="F10317" s="78">
        <v>0.0</v>
      </c>
      <c r="G10317" s="80">
        <v>51.0</v>
      </c>
      <c r="H10317" s="81">
        <v>511910.0</v>
      </c>
      <c r="I10317" s="81">
        <v>840000.0</v>
      </c>
      <c r="J10317" s="81">
        <v>521755.0</v>
      </c>
      <c r="K10317" s="81">
        <v>840000.0</v>
      </c>
      <c r="L10317" s="82">
        <v>0.03000701027157182</v>
      </c>
      <c r="N10317" s="83">
        <f t="shared" si="1"/>
        <v>0.03000701027</v>
      </c>
      <c r="O10317" s="83">
        <f t="shared" si="2"/>
        <v>0.03000701027</v>
      </c>
      <c r="Q10317" s="83">
        <f t="shared" si="3"/>
        <v>0.3905833333</v>
      </c>
      <c r="R10317" s="83">
        <f t="shared" si="4"/>
        <v>0.03000701027</v>
      </c>
      <c r="S10317" s="83" t="b">
        <f t="shared" si="5"/>
        <v>0</v>
      </c>
      <c r="T10317" s="72"/>
      <c r="U10317" s="72"/>
      <c r="V10317" s="72"/>
      <c r="W10317" s="72"/>
      <c r="X10317" s="72"/>
      <c r="Y10317" s="72"/>
      <c r="Z10317" s="72"/>
      <c r="AA10317" s="72"/>
      <c r="AB10317" s="72"/>
      <c r="AC10317" s="72"/>
      <c r="AD10317" s="72"/>
      <c r="AE10317" s="72"/>
      <c r="AF10317" s="72"/>
      <c r="AG10317" s="72"/>
      <c r="AH10317" s="72"/>
      <c r="AI10317" s="72"/>
      <c r="AJ10317" s="72"/>
      <c r="AK10317" s="72"/>
    </row>
    <row r="10318" ht="14.25" customHeight="1">
      <c r="A10318" s="78">
        <v>10315.0</v>
      </c>
      <c r="C10318" s="78" t="str">
        <f>VLOOKUP(G10318,[1]Macrodata_CCF!$A$3:$D$55,4,FALSE)</f>
        <v>#ERROR!</v>
      </c>
      <c r="E10318" s="79" t="str">
        <f>VLOOKUP(G10318,[1]Macrodata_CCF!$A$3:$B$55,2,FALSE)</f>
        <v>#ERROR!</v>
      </c>
      <c r="F10318" s="78">
        <v>0.0</v>
      </c>
      <c r="G10318" s="80">
        <v>45.0</v>
      </c>
      <c r="H10318" s="81">
        <v>96620.0</v>
      </c>
      <c r="I10318" s="81">
        <v>590000.0</v>
      </c>
      <c r="J10318" s="81">
        <v>0.0</v>
      </c>
      <c r="K10318" s="81">
        <v>590000.0</v>
      </c>
      <c r="L10318" s="82">
        <v>-0.1958328266245085</v>
      </c>
      <c r="N10318" s="83">
        <f t="shared" si="1"/>
        <v>-0.1958328266</v>
      </c>
      <c r="O10318" s="83">
        <f t="shared" si="2"/>
        <v>0</v>
      </c>
      <c r="Q10318" s="83">
        <f t="shared" si="3"/>
        <v>0.8362372881</v>
      </c>
      <c r="R10318" s="83">
        <f t="shared" si="4"/>
        <v>-0.1958328266</v>
      </c>
      <c r="S10318" s="83" t="b">
        <f t="shared" si="5"/>
        <v>0</v>
      </c>
      <c r="T10318" s="72"/>
      <c r="U10318" s="72"/>
      <c r="V10318" s="72"/>
      <c r="W10318" s="72"/>
      <c r="X10318" s="72"/>
      <c r="Y10318" s="72"/>
      <c r="Z10318" s="72"/>
      <c r="AA10318" s="72"/>
      <c r="AB10318" s="72"/>
      <c r="AC10318" s="72"/>
      <c r="AD10318" s="72"/>
      <c r="AE10318" s="72"/>
      <c r="AF10318" s="72"/>
      <c r="AG10318" s="72"/>
      <c r="AH10318" s="72"/>
      <c r="AI10318" s="72"/>
      <c r="AJ10318" s="72"/>
      <c r="AK10318" s="72"/>
    </row>
    <row r="10319" ht="14.25" customHeight="1">
      <c r="A10319" s="78">
        <v>10316.0</v>
      </c>
      <c r="C10319" s="78" t="str">
        <f>VLOOKUP(G10319,[1]Macrodata_CCF!$A$3:$D$55,4,FALSE)</f>
        <v>#ERROR!</v>
      </c>
      <c r="E10319" s="79" t="str">
        <f>VLOOKUP(G10319,[1]Macrodata_CCF!$A$3:$B$55,2,FALSE)</f>
        <v>#ERROR!</v>
      </c>
      <c r="F10319" s="78">
        <v>0.0</v>
      </c>
      <c r="G10319" s="80">
        <v>19.0</v>
      </c>
      <c r="H10319" s="81">
        <v>43395.0</v>
      </c>
      <c r="I10319" s="81">
        <v>50000.0</v>
      </c>
      <c r="J10319" s="81">
        <v>44715.0</v>
      </c>
      <c r="K10319" s="81">
        <v>50000.0</v>
      </c>
      <c r="L10319" s="82">
        <v>0.1998485995457986</v>
      </c>
      <c r="N10319" s="83">
        <f t="shared" si="1"/>
        <v>0.1998485995</v>
      </c>
      <c r="O10319" s="83">
        <f t="shared" si="2"/>
        <v>0.1998485995</v>
      </c>
      <c r="Q10319" s="83">
        <f t="shared" si="3"/>
        <v>0.1321</v>
      </c>
      <c r="R10319" s="83">
        <f t="shared" si="4"/>
        <v>0.1998485995</v>
      </c>
      <c r="S10319" s="83" t="b">
        <f t="shared" si="5"/>
        <v>0</v>
      </c>
      <c r="T10319" s="72"/>
      <c r="U10319" s="72"/>
      <c r="V10319" s="72"/>
      <c r="W10319" s="72"/>
      <c r="X10319" s="72"/>
      <c r="Y10319" s="72"/>
      <c r="Z10319" s="72"/>
      <c r="AA10319" s="72"/>
      <c r="AB10319" s="72"/>
      <c r="AC10319" s="72"/>
      <c r="AD10319" s="72"/>
      <c r="AE10319" s="72"/>
      <c r="AF10319" s="72"/>
      <c r="AG10319" s="72"/>
      <c r="AH10319" s="72"/>
      <c r="AI10319" s="72"/>
      <c r="AJ10319" s="72"/>
      <c r="AK10319" s="72"/>
    </row>
    <row r="10320" ht="14.25" customHeight="1">
      <c r="A10320" s="78">
        <v>10317.0</v>
      </c>
      <c r="C10320" s="78" t="str">
        <f>VLOOKUP(G10320,[1]Macrodata_CCF!$A$3:$D$55,4,FALSE)</f>
        <v>#ERROR!</v>
      </c>
      <c r="E10320" s="79" t="str">
        <f>VLOOKUP(G10320,[1]Macrodata_CCF!$A$3:$B$55,2,FALSE)</f>
        <v>#ERROR!</v>
      </c>
      <c r="F10320" s="78">
        <v>0.0</v>
      </c>
      <c r="G10320" s="80">
        <v>48.0</v>
      </c>
      <c r="H10320" s="81">
        <v>846325.0</v>
      </c>
      <c r="I10320" s="81">
        <v>960000.0</v>
      </c>
      <c r="J10320" s="81">
        <v>867925.0</v>
      </c>
      <c r="K10320" s="81">
        <v>960000.0</v>
      </c>
      <c r="L10320" s="82">
        <v>0.1900153947657796</v>
      </c>
      <c r="N10320" s="83">
        <f t="shared" si="1"/>
        <v>0.1900153948</v>
      </c>
      <c r="O10320" s="83">
        <f t="shared" si="2"/>
        <v>0.1900153948</v>
      </c>
      <c r="Q10320" s="83">
        <f t="shared" si="3"/>
        <v>0.1184114583</v>
      </c>
      <c r="R10320" s="83">
        <f t="shared" si="4"/>
        <v>0.1900153948</v>
      </c>
      <c r="S10320" s="83" t="b">
        <f t="shared" si="5"/>
        <v>0</v>
      </c>
      <c r="T10320" s="72"/>
      <c r="U10320" s="72"/>
      <c r="V10320" s="72"/>
      <c r="W10320" s="72"/>
      <c r="X10320" s="72"/>
      <c r="Y10320" s="72"/>
      <c r="Z10320" s="72"/>
      <c r="AA10320" s="72"/>
      <c r="AB10320" s="72"/>
      <c r="AC10320" s="72"/>
      <c r="AD10320" s="72"/>
      <c r="AE10320" s="72"/>
      <c r="AF10320" s="72"/>
      <c r="AG10320" s="72"/>
      <c r="AH10320" s="72"/>
      <c r="AI10320" s="72"/>
      <c r="AJ10320" s="72"/>
      <c r="AK10320" s="72"/>
    </row>
    <row r="10321" ht="14.25" customHeight="1">
      <c r="A10321" s="78">
        <v>10318.0</v>
      </c>
      <c r="C10321" s="78" t="str">
        <f>VLOOKUP(G10321,[1]Macrodata_CCF!$A$3:$D$55,4,FALSE)</f>
        <v>#ERROR!</v>
      </c>
      <c r="E10321" s="79" t="str">
        <f>VLOOKUP(G10321,[1]Macrodata_CCF!$A$3:$B$55,2,FALSE)</f>
        <v>#ERROR!</v>
      </c>
      <c r="F10321" s="78">
        <v>0.0</v>
      </c>
      <c r="G10321" s="80">
        <v>44.0</v>
      </c>
      <c r="H10321" s="81">
        <v>39495.0</v>
      </c>
      <c r="I10321" s="81">
        <v>490000.0</v>
      </c>
      <c r="J10321" s="81">
        <v>107070.0</v>
      </c>
      <c r="K10321" s="81">
        <v>490000.0</v>
      </c>
      <c r="L10321" s="82">
        <v>0.1499983352016071</v>
      </c>
      <c r="N10321" s="83">
        <f t="shared" si="1"/>
        <v>0.1499983352</v>
      </c>
      <c r="O10321" s="83">
        <f t="shared" si="2"/>
        <v>0.1499983352</v>
      </c>
      <c r="Q10321" s="83">
        <f t="shared" si="3"/>
        <v>0.9193979592</v>
      </c>
      <c r="R10321" s="83">
        <f t="shared" si="4"/>
        <v>0.1499983352</v>
      </c>
      <c r="S10321" s="83" t="b">
        <f t="shared" si="5"/>
        <v>0</v>
      </c>
      <c r="T10321" s="72"/>
      <c r="U10321" s="72"/>
      <c r="V10321" s="72"/>
      <c r="W10321" s="72"/>
      <c r="X10321" s="72"/>
      <c r="Y10321" s="72"/>
      <c r="Z10321" s="72"/>
      <c r="AA10321" s="72"/>
      <c r="AB10321" s="72"/>
      <c r="AC10321" s="72"/>
      <c r="AD10321" s="72"/>
      <c r="AE10321" s="72"/>
      <c r="AF10321" s="72"/>
      <c r="AG10321" s="72"/>
      <c r="AH10321" s="72"/>
      <c r="AI10321" s="72"/>
      <c r="AJ10321" s="72"/>
      <c r="AK10321" s="72"/>
    </row>
    <row r="10322" ht="14.25" customHeight="1">
      <c r="A10322" s="78">
        <v>10319.0</v>
      </c>
      <c r="C10322" s="78" t="str">
        <f>VLOOKUP(G10322,[1]Macrodata_CCF!$A$3:$D$55,4,FALSE)</f>
        <v>#ERROR!</v>
      </c>
      <c r="E10322" s="79" t="str">
        <f>VLOOKUP(G10322,[1]Macrodata_CCF!$A$3:$B$55,2,FALSE)</f>
        <v>#ERROR!</v>
      </c>
      <c r="F10322" s="78">
        <v>0.0</v>
      </c>
      <c r="G10322" s="80">
        <v>29.0</v>
      </c>
      <c r="H10322" s="81">
        <v>329410.0</v>
      </c>
      <c r="I10322" s="81">
        <v>810000.0</v>
      </c>
      <c r="J10322" s="81">
        <v>286155.0</v>
      </c>
      <c r="K10322" s="81">
        <v>810000.0</v>
      </c>
      <c r="L10322" s="82">
        <v>-0.09000395347385505</v>
      </c>
      <c r="N10322" s="83">
        <f t="shared" si="1"/>
        <v>-0.09000395347</v>
      </c>
      <c r="O10322" s="83">
        <f t="shared" si="2"/>
        <v>0</v>
      </c>
      <c r="Q10322" s="83">
        <f t="shared" si="3"/>
        <v>0.5933209877</v>
      </c>
      <c r="R10322" s="83">
        <f t="shared" si="4"/>
        <v>-0.09000395347</v>
      </c>
      <c r="S10322" s="83" t="b">
        <f t="shared" si="5"/>
        <v>0</v>
      </c>
      <c r="T10322" s="72"/>
      <c r="U10322" s="72"/>
      <c r="V10322" s="72"/>
      <c r="W10322" s="72"/>
      <c r="X10322" s="72"/>
      <c r="Y10322" s="72"/>
      <c r="Z10322" s="72"/>
      <c r="AA10322" s="72"/>
      <c r="AB10322" s="72"/>
      <c r="AC10322" s="72"/>
      <c r="AD10322" s="72"/>
      <c r="AE10322" s="72"/>
      <c r="AF10322" s="72"/>
      <c r="AG10322" s="72"/>
      <c r="AH10322" s="72"/>
      <c r="AI10322" s="72"/>
      <c r="AJ10322" s="72"/>
      <c r="AK10322" s="72"/>
    </row>
    <row r="10323" ht="14.25" customHeight="1">
      <c r="A10323" s="78">
        <v>10320.0</v>
      </c>
      <c r="C10323" s="78" t="str">
        <f>VLOOKUP(G10323,[1]Macrodata_CCF!$A$3:$D$55,4,FALSE)</f>
        <v>#ERROR!</v>
      </c>
      <c r="E10323" s="79" t="str">
        <f>VLOOKUP(G10323,[1]Macrodata_CCF!$A$3:$B$55,2,FALSE)</f>
        <v>#ERROR!</v>
      </c>
      <c r="F10323" s="78">
        <v>0.0</v>
      </c>
      <c r="G10323" s="80">
        <v>47.0</v>
      </c>
      <c r="H10323" s="81">
        <v>0.0</v>
      </c>
      <c r="I10323" s="81">
        <v>430000.0</v>
      </c>
      <c r="J10323" s="81">
        <v>73100.0</v>
      </c>
      <c r="K10323" s="81">
        <v>430000.0</v>
      </c>
      <c r="L10323" s="82">
        <v>0.17</v>
      </c>
      <c r="N10323" s="83">
        <f t="shared" si="1"/>
        <v>0.17</v>
      </c>
      <c r="O10323" s="83">
        <f t="shared" si="2"/>
        <v>0.17</v>
      </c>
      <c r="Q10323" s="83">
        <f t="shared" si="3"/>
        <v>1</v>
      </c>
      <c r="R10323" s="83">
        <f t="shared" si="4"/>
        <v>0.17</v>
      </c>
      <c r="S10323" s="83" t="b">
        <f t="shared" si="5"/>
        <v>0</v>
      </c>
      <c r="T10323" s="72"/>
      <c r="U10323" s="72"/>
      <c r="V10323" s="72"/>
      <c r="W10323" s="72"/>
      <c r="X10323" s="72"/>
      <c r="Y10323" s="72"/>
      <c r="Z10323" s="72"/>
      <c r="AA10323" s="72"/>
      <c r="AB10323" s="72"/>
      <c r="AC10323" s="72"/>
      <c r="AD10323" s="72"/>
      <c r="AE10323" s="72"/>
      <c r="AF10323" s="72"/>
      <c r="AG10323" s="72"/>
      <c r="AH10323" s="72"/>
      <c r="AI10323" s="72"/>
      <c r="AJ10323" s="72"/>
      <c r="AK10323" s="72"/>
    </row>
    <row r="10324" ht="14.25" customHeight="1">
      <c r="A10324" s="78">
        <v>10321.0</v>
      </c>
      <c r="C10324" s="78" t="str">
        <f>VLOOKUP(G10324,[1]Macrodata_CCF!$A$3:$D$55,4,FALSE)</f>
        <v>#ERROR!</v>
      </c>
      <c r="E10324" s="79" t="str">
        <f>VLOOKUP(G10324,[1]Macrodata_CCF!$A$3:$B$55,2,FALSE)</f>
        <v>#ERROR!</v>
      </c>
      <c r="F10324" s="78">
        <v>0.0</v>
      </c>
      <c r="G10324" s="80">
        <v>17.0</v>
      </c>
      <c r="H10324" s="81">
        <v>64595.0</v>
      </c>
      <c r="I10324" s="81">
        <v>240000.0</v>
      </c>
      <c r="J10324" s="81">
        <v>97920.0</v>
      </c>
      <c r="K10324" s="81">
        <v>240000.0</v>
      </c>
      <c r="L10324" s="82">
        <v>0.1899888828710698</v>
      </c>
      <c r="N10324" s="83">
        <f t="shared" si="1"/>
        <v>0.1899888829</v>
      </c>
      <c r="O10324" s="83">
        <f t="shared" si="2"/>
        <v>0.1899888829</v>
      </c>
      <c r="Q10324" s="83">
        <f t="shared" si="3"/>
        <v>0.7308541667</v>
      </c>
      <c r="R10324" s="83">
        <f t="shared" si="4"/>
        <v>0.1899888829</v>
      </c>
      <c r="S10324" s="83" t="b">
        <f t="shared" si="5"/>
        <v>0</v>
      </c>
      <c r="T10324" s="72"/>
      <c r="U10324" s="72"/>
      <c r="V10324" s="72"/>
      <c r="W10324" s="72"/>
      <c r="X10324" s="72"/>
      <c r="Y10324" s="72"/>
      <c r="Z10324" s="72"/>
      <c r="AA10324" s="72"/>
      <c r="AB10324" s="72"/>
      <c r="AC10324" s="72"/>
      <c r="AD10324" s="72"/>
      <c r="AE10324" s="72"/>
      <c r="AF10324" s="72"/>
      <c r="AG10324" s="72"/>
      <c r="AH10324" s="72"/>
      <c r="AI10324" s="72"/>
      <c r="AJ10324" s="72"/>
      <c r="AK10324" s="72"/>
    </row>
    <row r="10325" ht="14.25" customHeight="1">
      <c r="A10325" s="78">
        <v>10322.0</v>
      </c>
      <c r="C10325" s="78" t="str">
        <f>VLOOKUP(G10325,[1]Macrodata_CCF!$A$3:$D$55,4,FALSE)</f>
        <v>#ERROR!</v>
      </c>
      <c r="E10325" s="79" t="str">
        <f>VLOOKUP(G10325,[1]Macrodata_CCF!$A$3:$B$55,2,FALSE)</f>
        <v>#ERROR!</v>
      </c>
      <c r="F10325" s="78">
        <v>0.0</v>
      </c>
      <c r="G10325" s="80">
        <v>14.0</v>
      </c>
      <c r="H10325" s="81">
        <v>14780.0</v>
      </c>
      <c r="I10325" s="81">
        <v>260000.0</v>
      </c>
      <c r="J10325" s="81">
        <v>265200.0</v>
      </c>
      <c r="K10325" s="81">
        <v>260000.0</v>
      </c>
      <c r="L10325" s="82">
        <v>1.021205448168991</v>
      </c>
      <c r="N10325" s="83">
        <f t="shared" si="1"/>
        <v>1.021205448</v>
      </c>
      <c r="O10325" s="83">
        <f t="shared" si="2"/>
        <v>1</v>
      </c>
      <c r="Q10325" s="83">
        <f t="shared" si="3"/>
        <v>0.9431538462</v>
      </c>
      <c r="R10325" s="83">
        <f t="shared" si="4"/>
        <v>1.021205448</v>
      </c>
      <c r="S10325" s="83" t="b">
        <f t="shared" si="5"/>
        <v>0</v>
      </c>
      <c r="T10325" s="72"/>
      <c r="U10325" s="72"/>
      <c r="V10325" s="72"/>
      <c r="W10325" s="72"/>
      <c r="X10325" s="72"/>
      <c r="Y10325" s="72"/>
      <c r="Z10325" s="72"/>
      <c r="AA10325" s="72"/>
      <c r="AB10325" s="72"/>
      <c r="AC10325" s="72"/>
      <c r="AD10325" s="72"/>
      <c r="AE10325" s="72"/>
      <c r="AF10325" s="72"/>
      <c r="AG10325" s="72"/>
      <c r="AH10325" s="72"/>
      <c r="AI10325" s="72"/>
      <c r="AJ10325" s="72"/>
      <c r="AK10325" s="72"/>
    </row>
    <row r="10326" ht="14.25" customHeight="1">
      <c r="A10326" s="78">
        <v>10323.0</v>
      </c>
      <c r="C10326" s="78" t="str">
        <f>VLOOKUP(G10326,[1]Macrodata_CCF!$A$3:$D$55,4,FALSE)</f>
        <v>#ERROR!</v>
      </c>
      <c r="E10326" s="79" t="str">
        <f>VLOOKUP(G10326,[1]Macrodata_CCF!$A$3:$B$55,2,FALSE)</f>
        <v>#ERROR!</v>
      </c>
      <c r="F10326" s="78">
        <v>0.0</v>
      </c>
      <c r="G10326" s="80">
        <v>28.0</v>
      </c>
      <c r="H10326" s="81">
        <v>449585.0</v>
      </c>
      <c r="I10326" s="81">
        <v>660000.0</v>
      </c>
      <c r="J10326" s="81">
        <v>479045.0</v>
      </c>
      <c r="K10326" s="81">
        <v>660000.0</v>
      </c>
      <c r="L10326" s="82">
        <v>0.1400090297744933</v>
      </c>
      <c r="N10326" s="83">
        <f t="shared" si="1"/>
        <v>0.1400090298</v>
      </c>
      <c r="O10326" s="83">
        <f t="shared" si="2"/>
        <v>0.1400090298</v>
      </c>
      <c r="Q10326" s="83">
        <f t="shared" si="3"/>
        <v>0.3188106061</v>
      </c>
      <c r="R10326" s="83">
        <f t="shared" si="4"/>
        <v>0.1400090298</v>
      </c>
      <c r="S10326" s="83" t="b">
        <f t="shared" si="5"/>
        <v>0</v>
      </c>
      <c r="T10326" s="72"/>
      <c r="U10326" s="72"/>
      <c r="V10326" s="72"/>
      <c r="W10326" s="72"/>
      <c r="X10326" s="72"/>
      <c r="Y10326" s="72"/>
      <c r="Z10326" s="72"/>
      <c r="AA10326" s="72"/>
      <c r="AB10326" s="72"/>
      <c r="AC10326" s="72"/>
      <c r="AD10326" s="72"/>
      <c r="AE10326" s="72"/>
      <c r="AF10326" s="72"/>
      <c r="AG10326" s="72"/>
      <c r="AH10326" s="72"/>
      <c r="AI10326" s="72"/>
      <c r="AJ10326" s="72"/>
      <c r="AK10326" s="72"/>
    </row>
    <row r="10327" ht="14.25" customHeight="1">
      <c r="A10327" s="78">
        <v>10324.0</v>
      </c>
      <c r="C10327" s="78" t="str">
        <f>VLOOKUP(G10327,[1]Macrodata_CCF!$A$3:$D$55,4,FALSE)</f>
        <v>#ERROR!</v>
      </c>
      <c r="E10327" s="79" t="str">
        <f>VLOOKUP(G10327,[1]Macrodata_CCF!$A$3:$B$55,2,FALSE)</f>
        <v>#ERROR!</v>
      </c>
      <c r="F10327" s="78">
        <v>0.0</v>
      </c>
      <c r="G10327" s="80">
        <v>5.0</v>
      </c>
      <c r="H10327" s="81">
        <v>133630.0</v>
      </c>
      <c r="I10327" s="81">
        <v>320000.0</v>
      </c>
      <c r="J10327" s="81">
        <v>178360.0</v>
      </c>
      <c r="K10327" s="81">
        <v>320000.0</v>
      </c>
      <c r="L10327" s="82">
        <v>0.2400064388045286</v>
      </c>
      <c r="N10327" s="83">
        <f t="shared" si="1"/>
        <v>0.2400064388</v>
      </c>
      <c r="O10327" s="83">
        <f t="shared" si="2"/>
        <v>0.2400064388</v>
      </c>
      <c r="Q10327" s="83">
        <f t="shared" si="3"/>
        <v>0.58240625</v>
      </c>
      <c r="R10327" s="83">
        <f t="shared" si="4"/>
        <v>0.2400064388</v>
      </c>
      <c r="S10327" s="83" t="b">
        <f t="shared" si="5"/>
        <v>0</v>
      </c>
      <c r="T10327" s="72"/>
      <c r="U10327" s="72"/>
      <c r="V10327" s="72"/>
      <c r="W10327" s="72"/>
      <c r="X10327" s="72"/>
      <c r="Y10327" s="72"/>
      <c r="Z10327" s="72"/>
      <c r="AA10327" s="72"/>
      <c r="AB10327" s="72"/>
      <c r="AC10327" s="72"/>
      <c r="AD10327" s="72"/>
      <c r="AE10327" s="72"/>
      <c r="AF10327" s="72"/>
      <c r="AG10327" s="72"/>
      <c r="AH10327" s="72"/>
      <c r="AI10327" s="72"/>
      <c r="AJ10327" s="72"/>
      <c r="AK10327" s="72"/>
    </row>
    <row r="10328" ht="14.25" customHeight="1">
      <c r="A10328" s="78">
        <v>10325.0</v>
      </c>
      <c r="C10328" s="78" t="str">
        <f>VLOOKUP(G10328,[1]Macrodata_CCF!$A$3:$D$55,4,FALSE)</f>
        <v>#ERROR!</v>
      </c>
      <c r="E10328" s="79" t="str">
        <f>VLOOKUP(G10328,[1]Macrodata_CCF!$A$3:$B$55,2,FALSE)</f>
        <v>#ERROR!</v>
      </c>
      <c r="F10328" s="78">
        <v>0.0</v>
      </c>
      <c r="G10328" s="80">
        <v>22.0</v>
      </c>
      <c r="H10328" s="81">
        <v>75915.0</v>
      </c>
      <c r="I10328" s="81">
        <v>540000.0</v>
      </c>
      <c r="J10328" s="81">
        <v>0.0</v>
      </c>
      <c r="K10328" s="81">
        <v>540000.0</v>
      </c>
      <c r="L10328" s="82">
        <v>-0.1635799476389024</v>
      </c>
      <c r="N10328" s="83">
        <f t="shared" si="1"/>
        <v>-0.1635799476</v>
      </c>
      <c r="O10328" s="83">
        <f t="shared" si="2"/>
        <v>0</v>
      </c>
      <c r="Q10328" s="83">
        <f t="shared" si="3"/>
        <v>0.8594166667</v>
      </c>
      <c r="R10328" s="83">
        <f t="shared" si="4"/>
        <v>-0.1635799476</v>
      </c>
      <c r="S10328" s="83" t="b">
        <f t="shared" si="5"/>
        <v>0</v>
      </c>
      <c r="T10328" s="72"/>
      <c r="U10328" s="72"/>
      <c r="V10328" s="72"/>
      <c r="W10328" s="72"/>
      <c r="X10328" s="72"/>
      <c r="Y10328" s="72"/>
      <c r="Z10328" s="72"/>
      <c r="AA10328" s="72"/>
      <c r="AB10328" s="72"/>
      <c r="AC10328" s="72"/>
      <c r="AD10328" s="72"/>
      <c r="AE10328" s="72"/>
      <c r="AF10328" s="72"/>
      <c r="AG10328" s="72"/>
      <c r="AH10328" s="72"/>
      <c r="AI10328" s="72"/>
      <c r="AJ10328" s="72"/>
      <c r="AK10328" s="72"/>
    </row>
    <row r="10329" ht="14.25" customHeight="1">
      <c r="A10329" s="78">
        <v>10326.0</v>
      </c>
      <c r="C10329" s="78" t="str">
        <f>VLOOKUP(G10329,[1]Macrodata_CCF!$A$3:$D$55,4,FALSE)</f>
        <v>#ERROR!</v>
      </c>
      <c r="E10329" s="79" t="str">
        <f>VLOOKUP(G10329,[1]Macrodata_CCF!$A$3:$B$55,2,FALSE)</f>
        <v>#ERROR!</v>
      </c>
      <c r="F10329" s="78">
        <v>0.0</v>
      </c>
      <c r="G10329" s="80">
        <v>31.0</v>
      </c>
      <c r="H10329" s="81">
        <v>114310.0</v>
      </c>
      <c r="I10329" s="81">
        <v>140000.0</v>
      </c>
      <c r="J10329" s="81">
        <v>101720.0</v>
      </c>
      <c r="K10329" s="81">
        <v>140000.0</v>
      </c>
      <c r="L10329" s="82">
        <v>-0.4900739587388089</v>
      </c>
      <c r="N10329" s="83">
        <f t="shared" si="1"/>
        <v>-0.4900739587</v>
      </c>
      <c r="O10329" s="83">
        <f t="shared" si="2"/>
        <v>0</v>
      </c>
      <c r="Q10329" s="83">
        <f t="shared" si="3"/>
        <v>0.1835</v>
      </c>
      <c r="R10329" s="83">
        <f t="shared" si="4"/>
        <v>-0.4900739587</v>
      </c>
      <c r="S10329" s="83" t="b">
        <f t="shared" si="5"/>
        <v>0</v>
      </c>
      <c r="T10329" s="72"/>
      <c r="U10329" s="72"/>
      <c r="V10329" s="72"/>
      <c r="W10329" s="72"/>
      <c r="X10329" s="72"/>
      <c r="Y10329" s="72"/>
      <c r="Z10329" s="72"/>
      <c r="AA10329" s="72"/>
      <c r="AB10329" s="72"/>
      <c r="AC10329" s="72"/>
      <c r="AD10329" s="72"/>
      <c r="AE10329" s="72"/>
      <c r="AF10329" s="72"/>
      <c r="AG10329" s="72"/>
      <c r="AH10329" s="72"/>
      <c r="AI10329" s="72"/>
      <c r="AJ10329" s="72"/>
      <c r="AK10329" s="72"/>
    </row>
    <row r="10330" ht="14.25" customHeight="1">
      <c r="A10330" s="78">
        <v>10327.0</v>
      </c>
      <c r="C10330" s="78" t="str">
        <f>VLOOKUP(G10330,[1]Macrodata_CCF!$A$3:$D$55,4,FALSE)</f>
        <v>#ERROR!</v>
      </c>
      <c r="E10330" s="79" t="str">
        <f>VLOOKUP(G10330,[1]Macrodata_CCF!$A$3:$B$55,2,FALSE)</f>
        <v>#ERROR!</v>
      </c>
      <c r="F10330" s="78">
        <v>0.0</v>
      </c>
      <c r="G10330" s="80">
        <v>53.0</v>
      </c>
      <c r="H10330" s="81">
        <v>148015.0</v>
      </c>
      <c r="I10330" s="81">
        <v>920000.0</v>
      </c>
      <c r="J10330" s="81">
        <v>209775.0</v>
      </c>
      <c r="K10330" s="81">
        <v>1288000.0</v>
      </c>
      <c r="L10330" s="82">
        <v>0.08000155443434782</v>
      </c>
      <c r="N10330" s="83">
        <f t="shared" si="1"/>
        <v>0.08000155443</v>
      </c>
      <c r="O10330" s="83">
        <f t="shared" si="2"/>
        <v>0.08000155443</v>
      </c>
      <c r="Q10330" s="83">
        <f t="shared" si="3"/>
        <v>0.8391141304</v>
      </c>
      <c r="R10330" s="83">
        <f t="shared" si="4"/>
        <v>0.08000155443</v>
      </c>
      <c r="S10330" s="83" t="b">
        <f t="shared" si="5"/>
        <v>0</v>
      </c>
      <c r="T10330" s="72"/>
      <c r="U10330" s="72"/>
      <c r="V10330" s="72"/>
      <c r="W10330" s="72"/>
      <c r="X10330" s="72"/>
      <c r="Y10330" s="72"/>
      <c r="Z10330" s="72"/>
      <c r="AA10330" s="72"/>
      <c r="AB10330" s="72"/>
      <c r="AC10330" s="72"/>
      <c r="AD10330" s="72"/>
      <c r="AE10330" s="72"/>
      <c r="AF10330" s="72"/>
      <c r="AG10330" s="72"/>
      <c r="AH10330" s="72"/>
      <c r="AI10330" s="72"/>
      <c r="AJ10330" s="72"/>
      <c r="AK10330" s="72"/>
    </row>
    <row r="10331" ht="14.25" customHeight="1">
      <c r="A10331" s="78">
        <v>10328.0</v>
      </c>
      <c r="C10331" s="78" t="str">
        <f>VLOOKUP(G10331,[1]Macrodata_CCF!$A$3:$D$55,4,FALSE)</f>
        <v>#ERROR!</v>
      </c>
      <c r="E10331" s="79" t="str">
        <f>VLOOKUP(G10331,[1]Macrodata_CCF!$A$3:$B$55,2,FALSE)</f>
        <v>#ERROR!</v>
      </c>
      <c r="F10331" s="78">
        <v>0.0</v>
      </c>
      <c r="G10331" s="80">
        <v>29.0</v>
      </c>
      <c r="H10331" s="81">
        <v>320310.0</v>
      </c>
      <c r="I10331" s="81">
        <v>910000.0</v>
      </c>
      <c r="J10331" s="81">
        <v>420555.0</v>
      </c>
      <c r="K10331" s="81">
        <v>910000.0</v>
      </c>
      <c r="L10331" s="82">
        <v>0.1699960996455765</v>
      </c>
      <c r="N10331" s="83">
        <f t="shared" si="1"/>
        <v>0.1699960996</v>
      </c>
      <c r="O10331" s="83">
        <f t="shared" si="2"/>
        <v>0.1699960996</v>
      </c>
      <c r="Q10331" s="83">
        <f t="shared" si="3"/>
        <v>0.648010989</v>
      </c>
      <c r="R10331" s="83">
        <f t="shared" si="4"/>
        <v>0.1699960996</v>
      </c>
      <c r="S10331" s="83" t="b">
        <f t="shared" si="5"/>
        <v>0</v>
      </c>
      <c r="T10331" s="72"/>
      <c r="U10331" s="72"/>
      <c r="V10331" s="72"/>
      <c r="W10331" s="72"/>
      <c r="X10331" s="72"/>
      <c r="Y10331" s="72"/>
      <c r="Z10331" s="72"/>
      <c r="AA10331" s="72"/>
      <c r="AB10331" s="72"/>
      <c r="AC10331" s="72"/>
      <c r="AD10331" s="72"/>
      <c r="AE10331" s="72"/>
      <c r="AF10331" s="72"/>
      <c r="AG10331" s="72"/>
      <c r="AH10331" s="72"/>
      <c r="AI10331" s="72"/>
      <c r="AJ10331" s="72"/>
      <c r="AK10331" s="72"/>
    </row>
    <row r="10332" ht="14.25" customHeight="1">
      <c r="A10332" s="78">
        <v>10329.0</v>
      </c>
      <c r="C10332" s="78" t="str">
        <f>VLOOKUP(G10332,[1]Macrodata_CCF!$A$3:$D$55,4,FALSE)</f>
        <v>#ERROR!</v>
      </c>
      <c r="E10332" s="79" t="str">
        <f>VLOOKUP(G10332,[1]Macrodata_CCF!$A$3:$B$55,2,FALSE)</f>
        <v>#ERROR!</v>
      </c>
      <c r="F10332" s="78">
        <v>0.0</v>
      </c>
      <c r="G10332" s="80">
        <v>30.0</v>
      </c>
      <c r="H10332" s="81">
        <v>481445.0</v>
      </c>
      <c r="I10332" s="81">
        <v>500000.0</v>
      </c>
      <c r="J10332" s="81">
        <v>485155.0</v>
      </c>
      <c r="K10332" s="81">
        <v>500000.0</v>
      </c>
      <c r="L10332" s="82">
        <v>0.1999461061708434</v>
      </c>
      <c r="N10332" s="83">
        <f t="shared" si="1"/>
        <v>0.1999461062</v>
      </c>
      <c r="O10332" s="83">
        <f t="shared" si="2"/>
        <v>0.1999461062</v>
      </c>
      <c r="Q10332" s="83">
        <f t="shared" si="3"/>
        <v>0.03711</v>
      </c>
      <c r="R10332" s="83">
        <f t="shared" si="4"/>
        <v>0.00742</v>
      </c>
      <c r="S10332" s="83" t="b">
        <f t="shared" si="5"/>
        <v>0</v>
      </c>
      <c r="T10332" s="72"/>
      <c r="U10332" s="72"/>
      <c r="V10332" s="72"/>
      <c r="W10332" s="72"/>
      <c r="X10332" s="72"/>
      <c r="Y10332" s="72"/>
      <c r="Z10332" s="72"/>
      <c r="AA10332" s="72"/>
      <c r="AB10332" s="72"/>
      <c r="AC10332" s="72"/>
      <c r="AD10332" s="72"/>
      <c r="AE10332" s="72"/>
      <c r="AF10332" s="72"/>
      <c r="AG10332" s="72"/>
      <c r="AH10332" s="72"/>
      <c r="AI10332" s="72"/>
      <c r="AJ10332" s="72"/>
      <c r="AK10332" s="72"/>
    </row>
    <row r="10333" ht="14.25" customHeight="1">
      <c r="A10333" s="78">
        <v>10330.0</v>
      </c>
      <c r="C10333" s="78" t="str">
        <f>VLOOKUP(G10333,[1]Macrodata_CCF!$A$3:$D$55,4,FALSE)</f>
        <v>#ERROR!</v>
      </c>
      <c r="E10333" s="79" t="str">
        <f>VLOOKUP(G10333,[1]Macrodata_CCF!$A$3:$B$55,2,FALSE)</f>
        <v>#ERROR!</v>
      </c>
      <c r="F10333" s="78">
        <v>0.0</v>
      </c>
      <c r="G10333" s="80">
        <v>53.0</v>
      </c>
      <c r="H10333" s="81">
        <v>0.0</v>
      </c>
      <c r="I10333" s="81">
        <v>820000.0</v>
      </c>
      <c r="J10333" s="81">
        <v>82000.0</v>
      </c>
      <c r="K10333" s="81">
        <v>820000.0</v>
      </c>
      <c r="L10333" s="82">
        <v>0.1</v>
      </c>
      <c r="N10333" s="83">
        <f t="shared" si="1"/>
        <v>0.1</v>
      </c>
      <c r="O10333" s="83">
        <f t="shared" si="2"/>
        <v>0.1</v>
      </c>
      <c r="Q10333" s="83">
        <f t="shared" si="3"/>
        <v>1</v>
      </c>
      <c r="R10333" s="83">
        <f t="shared" si="4"/>
        <v>0.1</v>
      </c>
      <c r="S10333" s="83" t="b">
        <f t="shared" si="5"/>
        <v>0</v>
      </c>
      <c r="T10333" s="72"/>
      <c r="U10333" s="72"/>
      <c r="V10333" s="72"/>
      <c r="W10333" s="72"/>
      <c r="X10333" s="72"/>
      <c r="Y10333" s="72"/>
      <c r="Z10333" s="72"/>
      <c r="AA10333" s="72"/>
      <c r="AB10333" s="72"/>
      <c r="AC10333" s="72"/>
      <c r="AD10333" s="72"/>
      <c r="AE10333" s="72"/>
      <c r="AF10333" s="72"/>
      <c r="AG10333" s="72"/>
      <c r="AH10333" s="72"/>
      <c r="AI10333" s="72"/>
      <c r="AJ10333" s="72"/>
      <c r="AK10333" s="72"/>
    </row>
    <row r="10334" ht="14.25" customHeight="1">
      <c r="A10334" s="78">
        <v>10331.0</v>
      </c>
      <c r="C10334" s="78" t="str">
        <f>VLOOKUP(G10334,[1]Macrodata_CCF!$A$3:$D$55,4,FALSE)</f>
        <v>#ERROR!</v>
      </c>
      <c r="E10334" s="79" t="str">
        <f>VLOOKUP(G10334,[1]Macrodata_CCF!$A$3:$B$55,2,FALSE)</f>
        <v>#ERROR!</v>
      </c>
      <c r="F10334" s="78">
        <v>0.0</v>
      </c>
      <c r="G10334" s="80">
        <v>18.0</v>
      </c>
      <c r="H10334" s="81">
        <v>766735.0</v>
      </c>
      <c r="I10334" s="81">
        <v>890000.0</v>
      </c>
      <c r="J10334" s="81">
        <v>787690.0</v>
      </c>
      <c r="K10334" s="81">
        <v>890000.0</v>
      </c>
      <c r="L10334" s="82">
        <v>0.1699995943698536</v>
      </c>
      <c r="N10334" s="83">
        <f t="shared" si="1"/>
        <v>0.1699995944</v>
      </c>
      <c r="O10334" s="83">
        <f t="shared" si="2"/>
        <v>0.1699995944</v>
      </c>
      <c r="Q10334" s="83">
        <f t="shared" si="3"/>
        <v>0.1385</v>
      </c>
      <c r="R10334" s="83">
        <f t="shared" si="4"/>
        <v>0.1699995944</v>
      </c>
      <c r="S10334" s="83" t="b">
        <f t="shared" si="5"/>
        <v>0</v>
      </c>
      <c r="T10334" s="72"/>
      <c r="U10334" s="72"/>
      <c r="V10334" s="72"/>
      <c r="W10334" s="72"/>
      <c r="X10334" s="72"/>
      <c r="Y10334" s="72"/>
      <c r="Z10334" s="72"/>
      <c r="AA10334" s="72"/>
      <c r="AB10334" s="72"/>
      <c r="AC10334" s="72"/>
      <c r="AD10334" s="72"/>
      <c r="AE10334" s="72"/>
      <c r="AF10334" s="72"/>
      <c r="AG10334" s="72"/>
      <c r="AH10334" s="72"/>
      <c r="AI10334" s="72"/>
      <c r="AJ10334" s="72"/>
      <c r="AK10334" s="72"/>
    </row>
    <row r="10335" ht="14.25" customHeight="1">
      <c r="A10335" s="78">
        <v>10332.0</v>
      </c>
      <c r="C10335" s="78" t="str">
        <f>VLOOKUP(G10335,[1]Macrodata_CCF!$A$3:$D$55,4,FALSE)</f>
        <v>#ERROR!</v>
      </c>
      <c r="E10335" s="79" t="str">
        <f>VLOOKUP(G10335,[1]Macrodata_CCF!$A$3:$B$55,2,FALSE)</f>
        <v>#ERROR!</v>
      </c>
      <c r="F10335" s="78">
        <v>0.0</v>
      </c>
      <c r="G10335" s="80">
        <v>53.0</v>
      </c>
      <c r="H10335" s="81">
        <v>27645.0</v>
      </c>
      <c r="I10335" s="81">
        <v>50000.0</v>
      </c>
      <c r="J10335" s="81">
        <v>29880.0</v>
      </c>
      <c r="K10335" s="81">
        <v>50000.0</v>
      </c>
      <c r="L10335" s="82">
        <v>0.09997763363900693</v>
      </c>
      <c r="N10335" s="83">
        <f t="shared" si="1"/>
        <v>0.09997763364</v>
      </c>
      <c r="O10335" s="83">
        <f t="shared" si="2"/>
        <v>0.09997763364</v>
      </c>
      <c r="Q10335" s="83">
        <f t="shared" si="3"/>
        <v>0.4471</v>
      </c>
      <c r="R10335" s="83">
        <f t="shared" si="4"/>
        <v>0.09997763364</v>
      </c>
      <c r="S10335" s="83" t="b">
        <f t="shared" si="5"/>
        <v>0</v>
      </c>
      <c r="T10335" s="72"/>
      <c r="U10335" s="72"/>
      <c r="V10335" s="72"/>
      <c r="W10335" s="72"/>
      <c r="X10335" s="72"/>
      <c r="Y10335" s="72"/>
      <c r="Z10335" s="72"/>
      <c r="AA10335" s="72"/>
      <c r="AB10335" s="72"/>
      <c r="AC10335" s="72"/>
      <c r="AD10335" s="72"/>
      <c r="AE10335" s="72"/>
      <c r="AF10335" s="72"/>
      <c r="AG10335" s="72"/>
      <c r="AH10335" s="72"/>
      <c r="AI10335" s="72"/>
      <c r="AJ10335" s="72"/>
      <c r="AK10335" s="72"/>
    </row>
    <row r="10336" ht="14.25" customHeight="1">
      <c r="A10336" s="78">
        <v>10333.0</v>
      </c>
      <c r="C10336" s="78" t="str">
        <f>VLOOKUP(G10336,[1]Macrodata_CCF!$A$3:$D$55,4,FALSE)</f>
        <v>#ERROR!</v>
      </c>
      <c r="E10336" s="79" t="str">
        <f>VLOOKUP(G10336,[1]Macrodata_CCF!$A$3:$B$55,2,FALSE)</f>
        <v>#ERROR!</v>
      </c>
      <c r="F10336" s="78">
        <v>0.0</v>
      </c>
      <c r="G10336" s="80">
        <v>32.0</v>
      </c>
      <c r="H10336" s="81">
        <v>13180.0</v>
      </c>
      <c r="I10336" s="81">
        <v>410000.0</v>
      </c>
      <c r="J10336" s="81">
        <v>80640.0</v>
      </c>
      <c r="K10336" s="81">
        <v>615000.0</v>
      </c>
      <c r="L10336" s="82">
        <v>0.1700015120205635</v>
      </c>
      <c r="N10336" s="83">
        <f t="shared" si="1"/>
        <v>0.170001512</v>
      </c>
      <c r="O10336" s="83">
        <f t="shared" si="2"/>
        <v>0.170001512</v>
      </c>
      <c r="Q10336" s="83">
        <f t="shared" si="3"/>
        <v>0.9678536585</v>
      </c>
      <c r="R10336" s="83">
        <f t="shared" si="4"/>
        <v>0.170001512</v>
      </c>
      <c r="S10336" s="83" t="b">
        <f t="shared" si="5"/>
        <v>0</v>
      </c>
      <c r="T10336" s="72"/>
      <c r="U10336" s="72"/>
      <c r="V10336" s="72"/>
      <c r="W10336" s="72"/>
      <c r="X10336" s="72"/>
      <c r="Y10336" s="72"/>
      <c r="Z10336" s="72"/>
      <c r="AA10336" s="72"/>
      <c r="AB10336" s="72"/>
      <c r="AC10336" s="72"/>
      <c r="AD10336" s="72"/>
      <c r="AE10336" s="72"/>
      <c r="AF10336" s="72"/>
      <c r="AG10336" s="72"/>
      <c r="AH10336" s="72"/>
      <c r="AI10336" s="72"/>
      <c r="AJ10336" s="72"/>
      <c r="AK10336" s="72"/>
    </row>
    <row r="10337" ht="14.25" customHeight="1">
      <c r="A10337" s="78">
        <v>10334.0</v>
      </c>
      <c r="C10337" s="78" t="str">
        <f>VLOOKUP(G10337,[1]Macrodata_CCF!$A$3:$D$55,4,FALSE)</f>
        <v>#ERROR!</v>
      </c>
      <c r="E10337" s="79" t="str">
        <f>VLOOKUP(G10337,[1]Macrodata_CCF!$A$3:$B$55,2,FALSE)</f>
        <v>#ERROR!</v>
      </c>
      <c r="F10337" s="78">
        <v>0.0</v>
      </c>
      <c r="G10337" s="80">
        <v>8.0</v>
      </c>
      <c r="H10337" s="81">
        <v>241405.0</v>
      </c>
      <c r="I10337" s="81">
        <v>450000.0</v>
      </c>
      <c r="J10337" s="81">
        <v>301900.0</v>
      </c>
      <c r="K10337" s="81">
        <v>450000.0</v>
      </c>
      <c r="L10337" s="82">
        <v>0.2900117452479686</v>
      </c>
      <c r="N10337" s="83">
        <f t="shared" si="1"/>
        <v>0.2900117452</v>
      </c>
      <c r="O10337" s="83">
        <f t="shared" si="2"/>
        <v>0.2900117452</v>
      </c>
      <c r="Q10337" s="83">
        <f t="shared" si="3"/>
        <v>0.4635444444</v>
      </c>
      <c r="R10337" s="83">
        <f t="shared" si="4"/>
        <v>0.2900117452</v>
      </c>
      <c r="S10337" s="83" t="b">
        <f t="shared" si="5"/>
        <v>0</v>
      </c>
      <c r="T10337" s="72"/>
      <c r="U10337" s="72"/>
      <c r="V10337" s="72"/>
      <c r="W10337" s="72"/>
      <c r="X10337" s="72"/>
      <c r="Y10337" s="72"/>
      <c r="Z10337" s="72"/>
      <c r="AA10337" s="72"/>
      <c r="AB10337" s="72"/>
      <c r="AC10337" s="72"/>
      <c r="AD10337" s="72"/>
      <c r="AE10337" s="72"/>
      <c r="AF10337" s="72"/>
      <c r="AG10337" s="72"/>
      <c r="AH10337" s="72"/>
      <c r="AI10337" s="72"/>
      <c r="AJ10337" s="72"/>
      <c r="AK10337" s="72"/>
    </row>
    <row r="10338" ht="14.25" customHeight="1">
      <c r="A10338" s="78">
        <v>10335.0</v>
      </c>
      <c r="C10338" s="78" t="str">
        <f>VLOOKUP(G10338,[1]Macrodata_CCF!$A$3:$D$55,4,FALSE)</f>
        <v>#ERROR!</v>
      </c>
      <c r="E10338" s="79" t="str">
        <f>VLOOKUP(G10338,[1]Macrodata_CCF!$A$3:$B$55,2,FALSE)</f>
        <v>#ERROR!</v>
      </c>
      <c r="F10338" s="78">
        <v>0.0</v>
      </c>
      <c r="G10338" s="80">
        <v>44.0</v>
      </c>
      <c r="H10338" s="81">
        <v>102040.0</v>
      </c>
      <c r="I10338" s="81">
        <v>500000.0</v>
      </c>
      <c r="J10338" s="81">
        <v>161735.0</v>
      </c>
      <c r="K10338" s="81">
        <v>850000.0</v>
      </c>
      <c r="L10338" s="82">
        <v>0.1500025128153583</v>
      </c>
      <c r="N10338" s="83">
        <f t="shared" si="1"/>
        <v>0.1500025128</v>
      </c>
      <c r="O10338" s="83">
        <f t="shared" si="2"/>
        <v>0.1500025128</v>
      </c>
      <c r="Q10338" s="83">
        <f t="shared" si="3"/>
        <v>0.79592</v>
      </c>
      <c r="R10338" s="83">
        <f t="shared" si="4"/>
        <v>0.1500025128</v>
      </c>
      <c r="S10338" s="83" t="b">
        <f t="shared" si="5"/>
        <v>0</v>
      </c>
      <c r="T10338" s="72"/>
      <c r="U10338" s="72"/>
      <c r="V10338" s="72"/>
      <c r="W10338" s="72"/>
      <c r="X10338" s="72"/>
      <c r="Y10338" s="72"/>
      <c r="Z10338" s="72"/>
      <c r="AA10338" s="72"/>
      <c r="AB10338" s="72"/>
      <c r="AC10338" s="72"/>
      <c r="AD10338" s="72"/>
      <c r="AE10338" s="72"/>
      <c r="AF10338" s="72"/>
      <c r="AG10338" s="72"/>
      <c r="AH10338" s="72"/>
      <c r="AI10338" s="72"/>
      <c r="AJ10338" s="72"/>
      <c r="AK10338" s="72"/>
    </row>
    <row r="10339" ht="14.25" customHeight="1">
      <c r="A10339" s="78">
        <v>10336.0</v>
      </c>
      <c r="C10339" s="78" t="str">
        <f>VLOOKUP(G10339,[1]Macrodata_CCF!$A$3:$D$55,4,FALSE)</f>
        <v>#ERROR!</v>
      </c>
      <c r="E10339" s="79" t="str">
        <f>VLOOKUP(G10339,[1]Macrodata_CCF!$A$3:$B$55,2,FALSE)</f>
        <v>#ERROR!</v>
      </c>
      <c r="F10339" s="78">
        <v>1.0</v>
      </c>
      <c r="G10339" s="80">
        <v>17.0</v>
      </c>
      <c r="H10339" s="81">
        <v>0.0</v>
      </c>
      <c r="I10339" s="81">
        <v>810000.0</v>
      </c>
      <c r="J10339" s="81">
        <v>396900.0</v>
      </c>
      <c r="K10339" s="81">
        <v>810000.0</v>
      </c>
      <c r="L10339" s="82">
        <v>0.49</v>
      </c>
      <c r="N10339" s="83">
        <f t="shared" si="1"/>
        <v>0.49</v>
      </c>
      <c r="O10339" s="83">
        <f t="shared" si="2"/>
        <v>0.49</v>
      </c>
      <c r="Q10339" s="83">
        <f t="shared" si="3"/>
        <v>1</v>
      </c>
      <c r="R10339" s="83">
        <f t="shared" si="4"/>
        <v>0.49</v>
      </c>
      <c r="S10339" s="83" t="b">
        <f t="shared" si="5"/>
        <v>0</v>
      </c>
      <c r="T10339" s="72"/>
      <c r="U10339" s="72"/>
      <c r="V10339" s="72"/>
      <c r="W10339" s="72"/>
      <c r="X10339" s="72"/>
      <c r="Y10339" s="72"/>
      <c r="Z10339" s="72"/>
      <c r="AA10339" s="72"/>
      <c r="AB10339" s="72"/>
      <c r="AC10339" s="72"/>
      <c r="AD10339" s="72"/>
      <c r="AE10339" s="72"/>
      <c r="AF10339" s="72"/>
      <c r="AG10339" s="72"/>
      <c r="AH10339" s="72"/>
      <c r="AI10339" s="72"/>
      <c r="AJ10339" s="72"/>
      <c r="AK10339" s="72"/>
    </row>
    <row r="10340" ht="14.25" customHeight="1">
      <c r="A10340" s="78">
        <v>10337.0</v>
      </c>
      <c r="C10340" s="78" t="str">
        <f>VLOOKUP(G10340,[1]Macrodata_CCF!$A$3:$D$55,4,FALSE)</f>
        <v>#ERROR!</v>
      </c>
      <c r="E10340" s="79" t="str">
        <f>VLOOKUP(G10340,[1]Macrodata_CCF!$A$3:$B$55,2,FALSE)</f>
        <v>#ERROR!</v>
      </c>
      <c r="F10340" s="78">
        <v>0.0</v>
      </c>
      <c r="G10340" s="80">
        <v>53.0</v>
      </c>
      <c r="H10340" s="81">
        <v>15945.0</v>
      </c>
      <c r="I10340" s="81">
        <v>90000.0</v>
      </c>
      <c r="J10340" s="81">
        <v>0.0</v>
      </c>
      <c r="K10340" s="81">
        <v>90000.0</v>
      </c>
      <c r="L10340" s="82">
        <v>-0.2153129430828438</v>
      </c>
      <c r="N10340" s="83">
        <f t="shared" si="1"/>
        <v>-0.2153129431</v>
      </c>
      <c r="O10340" s="83">
        <f t="shared" si="2"/>
        <v>0</v>
      </c>
      <c r="Q10340" s="83">
        <f t="shared" si="3"/>
        <v>0.8228333333</v>
      </c>
      <c r="R10340" s="83">
        <f t="shared" si="4"/>
        <v>-0.2153129431</v>
      </c>
      <c r="S10340" s="83" t="b">
        <f t="shared" si="5"/>
        <v>0</v>
      </c>
      <c r="T10340" s="72"/>
      <c r="U10340" s="72"/>
      <c r="V10340" s="72"/>
      <c r="W10340" s="72"/>
      <c r="X10340" s="72"/>
      <c r="Y10340" s="72"/>
      <c r="Z10340" s="72"/>
      <c r="AA10340" s="72"/>
      <c r="AB10340" s="72"/>
      <c r="AC10340" s="72"/>
      <c r="AD10340" s="72"/>
      <c r="AE10340" s="72"/>
      <c r="AF10340" s="72"/>
      <c r="AG10340" s="72"/>
      <c r="AH10340" s="72"/>
      <c r="AI10340" s="72"/>
      <c r="AJ10340" s="72"/>
      <c r="AK10340" s="72"/>
    </row>
    <row r="10341" ht="14.25" customHeight="1">
      <c r="A10341" s="78">
        <v>10338.0</v>
      </c>
      <c r="C10341" s="78" t="str">
        <f>VLOOKUP(G10341,[1]Macrodata_CCF!$A$3:$D$55,4,FALSE)</f>
        <v>#ERROR!</v>
      </c>
      <c r="E10341" s="79" t="str">
        <f>VLOOKUP(G10341,[1]Macrodata_CCF!$A$3:$B$55,2,FALSE)</f>
        <v>#ERROR!</v>
      </c>
      <c r="F10341" s="78">
        <v>0.0</v>
      </c>
      <c r="G10341" s="80">
        <v>30.0</v>
      </c>
      <c r="H10341" s="81">
        <v>395130.0</v>
      </c>
      <c r="I10341" s="81">
        <v>440000.0</v>
      </c>
      <c r="J10341" s="81">
        <v>403655.0</v>
      </c>
      <c r="K10341" s="81">
        <v>440000.0</v>
      </c>
      <c r="L10341" s="82">
        <v>0.189993314018275</v>
      </c>
      <c r="N10341" s="83">
        <f t="shared" si="1"/>
        <v>0.189993314</v>
      </c>
      <c r="O10341" s="83">
        <f t="shared" si="2"/>
        <v>0.189993314</v>
      </c>
      <c r="Q10341" s="83">
        <f t="shared" si="3"/>
        <v>0.1019772727</v>
      </c>
      <c r="R10341" s="83">
        <f t="shared" si="4"/>
        <v>0.189993314</v>
      </c>
      <c r="S10341" s="83" t="b">
        <f t="shared" si="5"/>
        <v>0</v>
      </c>
      <c r="T10341" s="72"/>
      <c r="U10341" s="72"/>
      <c r="V10341" s="72"/>
      <c r="W10341" s="72"/>
      <c r="X10341" s="72"/>
      <c r="Y10341" s="72"/>
      <c r="Z10341" s="72"/>
      <c r="AA10341" s="72"/>
      <c r="AB10341" s="72"/>
      <c r="AC10341" s="72"/>
      <c r="AD10341" s="72"/>
      <c r="AE10341" s="72"/>
      <c r="AF10341" s="72"/>
      <c r="AG10341" s="72"/>
      <c r="AH10341" s="72"/>
      <c r="AI10341" s="72"/>
      <c r="AJ10341" s="72"/>
      <c r="AK10341" s="72"/>
    </row>
    <row r="10342" ht="14.25" customHeight="1">
      <c r="A10342" s="78">
        <v>10339.0</v>
      </c>
      <c r="C10342" s="78" t="str">
        <f>VLOOKUP(G10342,[1]Macrodata_CCF!$A$3:$D$55,4,FALSE)</f>
        <v>#ERROR!</v>
      </c>
      <c r="E10342" s="79" t="str">
        <f>VLOOKUP(G10342,[1]Macrodata_CCF!$A$3:$B$55,2,FALSE)</f>
        <v>#ERROR!</v>
      </c>
      <c r="F10342" s="78">
        <v>0.0</v>
      </c>
      <c r="G10342" s="80">
        <v>15.0</v>
      </c>
      <c r="H10342" s="81">
        <v>419670.0</v>
      </c>
      <c r="I10342" s="81">
        <v>540000.0</v>
      </c>
      <c r="J10342" s="81">
        <v>438925.0</v>
      </c>
      <c r="K10342" s="81">
        <v>972000.0</v>
      </c>
      <c r="L10342" s="82">
        <v>0.1600182830549323</v>
      </c>
      <c r="N10342" s="83">
        <f t="shared" si="1"/>
        <v>0.1600182831</v>
      </c>
      <c r="O10342" s="83">
        <f t="shared" si="2"/>
        <v>0.1600182831</v>
      </c>
      <c r="Q10342" s="83">
        <f t="shared" si="3"/>
        <v>0.2228333333</v>
      </c>
      <c r="R10342" s="83">
        <f t="shared" si="4"/>
        <v>0.1600182831</v>
      </c>
      <c r="S10342" s="83" t="b">
        <f t="shared" si="5"/>
        <v>0</v>
      </c>
      <c r="T10342" s="72"/>
      <c r="U10342" s="72"/>
      <c r="V10342" s="72"/>
      <c r="W10342" s="72"/>
      <c r="X10342" s="72"/>
      <c r="Y10342" s="72"/>
      <c r="Z10342" s="72"/>
      <c r="AA10342" s="72"/>
      <c r="AB10342" s="72"/>
      <c r="AC10342" s="72"/>
      <c r="AD10342" s="72"/>
      <c r="AE10342" s="72"/>
      <c r="AF10342" s="72"/>
      <c r="AG10342" s="72"/>
      <c r="AH10342" s="72"/>
      <c r="AI10342" s="72"/>
      <c r="AJ10342" s="72"/>
      <c r="AK10342" s="72"/>
    </row>
    <row r="10343" ht="14.25" customHeight="1">
      <c r="A10343" s="78">
        <v>10340.0</v>
      </c>
      <c r="C10343" s="78" t="str">
        <f>VLOOKUP(G10343,[1]Macrodata_CCF!$A$3:$D$55,4,FALSE)</f>
        <v>#ERROR!</v>
      </c>
      <c r="E10343" s="79" t="str">
        <f>VLOOKUP(G10343,[1]Macrodata_CCF!$A$3:$B$55,2,FALSE)</f>
        <v>#ERROR!</v>
      </c>
      <c r="F10343" s="78">
        <v>0.0</v>
      </c>
      <c r="G10343" s="80">
        <v>44.0</v>
      </c>
      <c r="H10343" s="81">
        <v>0.0</v>
      </c>
      <c r="I10343" s="81">
        <v>360000.0</v>
      </c>
      <c r="J10343" s="81">
        <v>64800.0</v>
      </c>
      <c r="K10343" s="81">
        <v>684000.0</v>
      </c>
      <c r="L10343" s="82">
        <v>0.18</v>
      </c>
      <c r="N10343" s="83">
        <f t="shared" si="1"/>
        <v>0.18</v>
      </c>
      <c r="O10343" s="83">
        <f t="shared" si="2"/>
        <v>0.18</v>
      </c>
      <c r="Q10343" s="83">
        <f t="shared" si="3"/>
        <v>1</v>
      </c>
      <c r="R10343" s="83">
        <f t="shared" si="4"/>
        <v>0.18</v>
      </c>
      <c r="S10343" s="83" t="b">
        <f t="shared" si="5"/>
        <v>0</v>
      </c>
      <c r="T10343" s="72"/>
      <c r="U10343" s="72"/>
      <c r="V10343" s="72"/>
      <c r="W10343" s="72"/>
      <c r="X10343" s="72"/>
      <c r="Y10343" s="72"/>
      <c r="Z10343" s="72"/>
      <c r="AA10343" s="72"/>
      <c r="AB10343" s="72"/>
      <c r="AC10343" s="72"/>
      <c r="AD10343" s="72"/>
      <c r="AE10343" s="72"/>
      <c r="AF10343" s="72"/>
      <c r="AG10343" s="72"/>
      <c r="AH10343" s="72"/>
      <c r="AI10343" s="72"/>
      <c r="AJ10343" s="72"/>
      <c r="AK10343" s="72"/>
    </row>
    <row r="10344" ht="14.25" customHeight="1">
      <c r="A10344" s="78">
        <v>10341.0</v>
      </c>
      <c r="C10344" s="78" t="str">
        <f>VLOOKUP(G10344,[1]Macrodata_CCF!$A$3:$D$55,4,FALSE)</f>
        <v>#ERROR!</v>
      </c>
      <c r="E10344" s="79" t="str">
        <f>VLOOKUP(G10344,[1]Macrodata_CCF!$A$3:$B$55,2,FALSE)</f>
        <v>#ERROR!</v>
      </c>
      <c r="F10344" s="78">
        <v>0.0</v>
      </c>
      <c r="G10344" s="80">
        <v>8.0</v>
      </c>
      <c r="H10344" s="81">
        <v>214275.0</v>
      </c>
      <c r="I10344" s="81">
        <v>770000.0</v>
      </c>
      <c r="J10344" s="81">
        <v>425450.0</v>
      </c>
      <c r="K10344" s="81">
        <v>1232000.0</v>
      </c>
      <c r="L10344" s="82">
        <v>0.3799991002744163</v>
      </c>
      <c r="N10344" s="83">
        <f t="shared" si="1"/>
        <v>0.3799991003</v>
      </c>
      <c r="O10344" s="83">
        <f t="shared" si="2"/>
        <v>0.3799991003</v>
      </c>
      <c r="Q10344" s="83">
        <f t="shared" si="3"/>
        <v>0.7217207792</v>
      </c>
      <c r="R10344" s="83">
        <f t="shared" si="4"/>
        <v>0.3799991003</v>
      </c>
      <c r="S10344" s="83" t="b">
        <f t="shared" si="5"/>
        <v>0</v>
      </c>
      <c r="T10344" s="72"/>
      <c r="U10344" s="72"/>
      <c r="V10344" s="72"/>
      <c r="W10344" s="72"/>
      <c r="X10344" s="72"/>
      <c r="Y10344" s="72"/>
      <c r="Z10344" s="72"/>
      <c r="AA10344" s="72"/>
      <c r="AB10344" s="72"/>
      <c r="AC10344" s="72"/>
      <c r="AD10344" s="72"/>
      <c r="AE10344" s="72"/>
      <c r="AF10344" s="72"/>
      <c r="AG10344" s="72"/>
      <c r="AH10344" s="72"/>
      <c r="AI10344" s="72"/>
      <c r="AJ10344" s="72"/>
      <c r="AK10344" s="72"/>
    </row>
    <row r="10345" ht="14.25" customHeight="1">
      <c r="A10345" s="78">
        <v>10342.0</v>
      </c>
      <c r="C10345" s="78" t="str">
        <f>VLOOKUP(G10345,[1]Macrodata_CCF!$A$3:$D$55,4,FALSE)</f>
        <v>#ERROR!</v>
      </c>
      <c r="E10345" s="79" t="str">
        <f>VLOOKUP(G10345,[1]Macrodata_CCF!$A$3:$B$55,2,FALSE)</f>
        <v>#ERROR!</v>
      </c>
      <c r="F10345" s="78">
        <v>0.0</v>
      </c>
      <c r="G10345" s="80">
        <v>18.0</v>
      </c>
      <c r="H10345" s="81">
        <v>15765.0</v>
      </c>
      <c r="I10345" s="81">
        <v>110000.0</v>
      </c>
      <c r="J10345" s="81">
        <v>31785.0</v>
      </c>
      <c r="K10345" s="81">
        <v>176000.0</v>
      </c>
      <c r="L10345" s="82">
        <v>0.1700005305884226</v>
      </c>
      <c r="N10345" s="83">
        <f t="shared" si="1"/>
        <v>0.1700005306</v>
      </c>
      <c r="O10345" s="83">
        <f t="shared" si="2"/>
        <v>0.1700005306</v>
      </c>
      <c r="Q10345" s="83">
        <f t="shared" si="3"/>
        <v>0.8566818182</v>
      </c>
      <c r="R10345" s="83">
        <f t="shared" si="4"/>
        <v>0.1700005306</v>
      </c>
      <c r="S10345" s="83" t="b">
        <f t="shared" si="5"/>
        <v>0</v>
      </c>
      <c r="T10345" s="72"/>
      <c r="U10345" s="72"/>
      <c r="V10345" s="72"/>
      <c r="W10345" s="72"/>
      <c r="X10345" s="72"/>
      <c r="Y10345" s="72"/>
      <c r="Z10345" s="72"/>
      <c r="AA10345" s="72"/>
      <c r="AB10345" s="72"/>
      <c r="AC10345" s="72"/>
      <c r="AD10345" s="72"/>
      <c r="AE10345" s="72"/>
      <c r="AF10345" s="72"/>
      <c r="AG10345" s="72"/>
      <c r="AH10345" s="72"/>
      <c r="AI10345" s="72"/>
      <c r="AJ10345" s="72"/>
      <c r="AK10345" s="72"/>
    </row>
    <row r="10346" ht="14.25" customHeight="1">
      <c r="A10346" s="78">
        <v>10343.0</v>
      </c>
      <c r="C10346" s="78" t="str">
        <f>VLOOKUP(G10346,[1]Macrodata_CCF!$A$3:$D$55,4,FALSE)</f>
        <v>#ERROR!</v>
      </c>
      <c r="E10346" s="79" t="str">
        <f>VLOOKUP(G10346,[1]Macrodata_CCF!$A$3:$B$55,2,FALSE)</f>
        <v>#ERROR!</v>
      </c>
      <c r="F10346" s="78">
        <v>0.0</v>
      </c>
      <c r="G10346" s="80">
        <v>19.0</v>
      </c>
      <c r="H10346" s="81">
        <v>0.0</v>
      </c>
      <c r="I10346" s="81">
        <v>80000.0</v>
      </c>
      <c r="J10346" s="81">
        <v>12800.0</v>
      </c>
      <c r="K10346" s="81">
        <v>80000.0</v>
      </c>
      <c r="L10346" s="82">
        <v>0.16</v>
      </c>
      <c r="N10346" s="83">
        <f t="shared" si="1"/>
        <v>0.16</v>
      </c>
      <c r="O10346" s="83">
        <f t="shared" si="2"/>
        <v>0.16</v>
      </c>
      <c r="Q10346" s="83">
        <f t="shared" si="3"/>
        <v>1</v>
      </c>
      <c r="R10346" s="83">
        <f t="shared" si="4"/>
        <v>0.16</v>
      </c>
      <c r="S10346" s="83" t="b">
        <f t="shared" si="5"/>
        <v>0</v>
      </c>
      <c r="T10346" s="72"/>
      <c r="U10346" s="72"/>
      <c r="V10346" s="72"/>
      <c r="W10346" s="72"/>
      <c r="X10346" s="72"/>
      <c r="Y10346" s="72"/>
      <c r="Z10346" s="72"/>
      <c r="AA10346" s="72"/>
      <c r="AB10346" s="72"/>
      <c r="AC10346" s="72"/>
      <c r="AD10346" s="72"/>
      <c r="AE10346" s="72"/>
      <c r="AF10346" s="72"/>
      <c r="AG10346" s="72"/>
      <c r="AH10346" s="72"/>
      <c r="AI10346" s="72"/>
      <c r="AJ10346" s="72"/>
      <c r="AK10346" s="72"/>
    </row>
    <row r="10347" ht="14.25" customHeight="1">
      <c r="A10347" s="78">
        <v>10344.0</v>
      </c>
      <c r="C10347" s="78" t="str">
        <f>VLOOKUP(G10347,[1]Macrodata_CCF!$A$3:$D$55,4,FALSE)</f>
        <v>#ERROR!</v>
      </c>
      <c r="E10347" s="79" t="str">
        <f>VLOOKUP(G10347,[1]Macrodata_CCF!$A$3:$B$55,2,FALSE)</f>
        <v>#ERROR!</v>
      </c>
      <c r="F10347" s="78">
        <v>0.0</v>
      </c>
      <c r="G10347" s="80">
        <v>2.0</v>
      </c>
      <c r="H10347" s="81">
        <v>903115.0</v>
      </c>
      <c r="I10347" s="81">
        <v>970000.0</v>
      </c>
      <c r="J10347" s="81">
        <v>929870.0</v>
      </c>
      <c r="K10347" s="81">
        <v>970000.0</v>
      </c>
      <c r="L10347" s="82">
        <v>0.4000149510353592</v>
      </c>
      <c r="N10347" s="83">
        <f t="shared" si="1"/>
        <v>0.400014951</v>
      </c>
      <c r="O10347" s="83">
        <f t="shared" si="2"/>
        <v>0.400014951</v>
      </c>
      <c r="Q10347" s="83">
        <f t="shared" si="3"/>
        <v>0.06895360825</v>
      </c>
      <c r="R10347" s="83">
        <f t="shared" si="4"/>
        <v>0.02758247423</v>
      </c>
      <c r="S10347" s="83" t="b">
        <f t="shared" si="5"/>
        <v>0</v>
      </c>
      <c r="T10347" s="72"/>
      <c r="U10347" s="72"/>
      <c r="V10347" s="72"/>
      <c r="W10347" s="72"/>
      <c r="X10347" s="72"/>
      <c r="Y10347" s="72"/>
      <c r="Z10347" s="72"/>
      <c r="AA10347" s="72"/>
      <c r="AB10347" s="72"/>
      <c r="AC10347" s="72"/>
      <c r="AD10347" s="72"/>
      <c r="AE10347" s="72"/>
      <c r="AF10347" s="72"/>
      <c r="AG10347" s="72"/>
      <c r="AH10347" s="72"/>
      <c r="AI10347" s="72"/>
      <c r="AJ10347" s="72"/>
      <c r="AK10347" s="72"/>
    </row>
    <row r="10348" ht="14.25" customHeight="1">
      <c r="A10348" s="78">
        <v>10345.0</v>
      </c>
      <c r="C10348" s="78" t="str">
        <f>VLOOKUP(G10348,[1]Macrodata_CCF!$A$3:$D$55,4,FALSE)</f>
        <v>#ERROR!</v>
      </c>
      <c r="E10348" s="79" t="str">
        <f>VLOOKUP(G10348,[1]Macrodata_CCF!$A$3:$B$55,2,FALSE)</f>
        <v>#ERROR!</v>
      </c>
      <c r="F10348" s="78">
        <v>0.0</v>
      </c>
      <c r="G10348" s="80">
        <v>31.0</v>
      </c>
      <c r="H10348" s="81">
        <v>441785.0</v>
      </c>
      <c r="I10348" s="81">
        <v>680000.0</v>
      </c>
      <c r="J10348" s="81">
        <v>482280.0</v>
      </c>
      <c r="K10348" s="81">
        <v>1292000.0</v>
      </c>
      <c r="L10348" s="82">
        <v>0.1699934932728837</v>
      </c>
      <c r="N10348" s="83">
        <f t="shared" si="1"/>
        <v>0.1699934933</v>
      </c>
      <c r="O10348" s="83">
        <f t="shared" si="2"/>
        <v>0.1699934933</v>
      </c>
      <c r="Q10348" s="83">
        <f t="shared" si="3"/>
        <v>0.3503161765</v>
      </c>
      <c r="R10348" s="83">
        <f t="shared" si="4"/>
        <v>0.1699934933</v>
      </c>
      <c r="S10348" s="83" t="b">
        <f t="shared" si="5"/>
        <v>0</v>
      </c>
      <c r="T10348" s="72"/>
      <c r="U10348" s="72"/>
      <c r="V10348" s="72"/>
      <c r="W10348" s="72"/>
      <c r="X10348" s="72"/>
      <c r="Y10348" s="72"/>
      <c r="Z10348" s="72"/>
      <c r="AA10348" s="72"/>
      <c r="AB10348" s="72"/>
      <c r="AC10348" s="72"/>
      <c r="AD10348" s="72"/>
      <c r="AE10348" s="72"/>
      <c r="AF10348" s="72"/>
      <c r="AG10348" s="72"/>
      <c r="AH10348" s="72"/>
      <c r="AI10348" s="72"/>
      <c r="AJ10348" s="72"/>
      <c r="AK10348" s="72"/>
    </row>
    <row r="10349" ht="14.25" customHeight="1">
      <c r="A10349" s="78">
        <v>10346.0</v>
      </c>
      <c r="C10349" s="78" t="str">
        <f>VLOOKUP(G10349,[1]Macrodata_CCF!$A$3:$D$55,4,FALSE)</f>
        <v>#ERROR!</v>
      </c>
      <c r="E10349" s="79" t="str">
        <f>VLOOKUP(G10349,[1]Macrodata_CCF!$A$3:$B$55,2,FALSE)</f>
        <v>#ERROR!</v>
      </c>
      <c r="F10349" s="78">
        <v>0.0</v>
      </c>
      <c r="G10349" s="80">
        <v>28.0</v>
      </c>
      <c r="H10349" s="81">
        <v>425850.0</v>
      </c>
      <c r="I10349" s="81">
        <v>660000.0</v>
      </c>
      <c r="J10349" s="81">
        <v>673200.0</v>
      </c>
      <c r="K10349" s="81">
        <v>660000.0</v>
      </c>
      <c r="L10349" s="82">
        <v>1.056374119154388</v>
      </c>
      <c r="N10349" s="83">
        <f t="shared" si="1"/>
        <v>1.056374119</v>
      </c>
      <c r="O10349" s="83">
        <f t="shared" si="2"/>
        <v>1</v>
      </c>
      <c r="Q10349" s="83">
        <f t="shared" si="3"/>
        <v>0.3547727273</v>
      </c>
      <c r="R10349" s="83">
        <f t="shared" si="4"/>
        <v>1.056374119</v>
      </c>
      <c r="S10349" s="83" t="b">
        <f t="shared" si="5"/>
        <v>0</v>
      </c>
      <c r="T10349" s="72"/>
      <c r="U10349" s="72"/>
      <c r="V10349" s="72"/>
      <c r="W10349" s="72"/>
      <c r="X10349" s="72"/>
      <c r="Y10349" s="72"/>
      <c r="Z10349" s="72"/>
      <c r="AA10349" s="72"/>
      <c r="AB10349" s="72"/>
      <c r="AC10349" s="72"/>
      <c r="AD10349" s="72"/>
      <c r="AE10349" s="72"/>
      <c r="AF10349" s="72"/>
      <c r="AG10349" s="72"/>
      <c r="AH10349" s="72"/>
      <c r="AI10349" s="72"/>
      <c r="AJ10349" s="72"/>
      <c r="AK10349" s="72"/>
    </row>
    <row r="10350" ht="14.25" customHeight="1">
      <c r="A10350" s="78">
        <v>10347.0</v>
      </c>
      <c r="C10350" s="78" t="str">
        <f>VLOOKUP(G10350,[1]Macrodata_CCF!$A$3:$D$55,4,FALSE)</f>
        <v>#ERROR!</v>
      </c>
      <c r="E10350" s="79" t="str">
        <f>VLOOKUP(G10350,[1]Macrodata_CCF!$A$3:$B$55,2,FALSE)</f>
        <v>#ERROR!</v>
      </c>
      <c r="F10350" s="78">
        <v>0.0</v>
      </c>
      <c r="G10350" s="80">
        <v>36.0</v>
      </c>
      <c r="H10350" s="81">
        <v>391565.0</v>
      </c>
      <c r="I10350" s="81">
        <v>600000.0</v>
      </c>
      <c r="J10350" s="81">
        <v>433250.0</v>
      </c>
      <c r="K10350" s="81">
        <v>1200000.0</v>
      </c>
      <c r="L10350" s="82">
        <v>0.1999904046825149</v>
      </c>
      <c r="N10350" s="83">
        <f t="shared" si="1"/>
        <v>0.1999904047</v>
      </c>
      <c r="O10350" s="83">
        <f t="shared" si="2"/>
        <v>0.1999904047</v>
      </c>
      <c r="Q10350" s="83">
        <f t="shared" si="3"/>
        <v>0.3473916667</v>
      </c>
      <c r="R10350" s="83">
        <f t="shared" si="4"/>
        <v>0.1999904047</v>
      </c>
      <c r="S10350" s="83" t="b">
        <f t="shared" si="5"/>
        <v>0</v>
      </c>
      <c r="T10350" s="72"/>
      <c r="U10350" s="72"/>
      <c r="V10350" s="72"/>
      <c r="W10350" s="72"/>
      <c r="X10350" s="72"/>
      <c r="Y10350" s="72"/>
      <c r="Z10350" s="72"/>
      <c r="AA10350" s="72"/>
      <c r="AB10350" s="72"/>
      <c r="AC10350" s="72"/>
      <c r="AD10350" s="72"/>
      <c r="AE10350" s="72"/>
      <c r="AF10350" s="72"/>
      <c r="AG10350" s="72"/>
      <c r="AH10350" s="72"/>
      <c r="AI10350" s="72"/>
      <c r="AJ10350" s="72"/>
      <c r="AK10350" s="72"/>
    </row>
    <row r="10351" ht="14.25" customHeight="1">
      <c r="A10351" s="78">
        <v>10348.0</v>
      </c>
      <c r="C10351" s="78" t="str">
        <f>VLOOKUP(G10351,[1]Macrodata_CCF!$A$3:$D$55,4,FALSE)</f>
        <v>#ERROR!</v>
      </c>
      <c r="E10351" s="79" t="str">
        <f>VLOOKUP(G10351,[1]Macrodata_CCF!$A$3:$B$55,2,FALSE)</f>
        <v>#ERROR!</v>
      </c>
      <c r="F10351" s="78">
        <v>0.0</v>
      </c>
      <c r="G10351" s="80">
        <v>42.0</v>
      </c>
      <c r="H10351" s="81">
        <v>121460.0</v>
      </c>
      <c r="I10351" s="81">
        <v>660000.0</v>
      </c>
      <c r="J10351" s="81">
        <v>315335.0</v>
      </c>
      <c r="K10351" s="81">
        <v>923999.9999999999</v>
      </c>
      <c r="L10351" s="82">
        <v>0.3600011141233706</v>
      </c>
      <c r="N10351" s="83">
        <f t="shared" si="1"/>
        <v>0.3600011141</v>
      </c>
      <c r="O10351" s="83">
        <f t="shared" si="2"/>
        <v>0.3600011141</v>
      </c>
      <c r="Q10351" s="83">
        <f t="shared" si="3"/>
        <v>0.815969697</v>
      </c>
      <c r="R10351" s="83">
        <f t="shared" si="4"/>
        <v>0.3600011141</v>
      </c>
      <c r="S10351" s="83" t="b">
        <f t="shared" si="5"/>
        <v>0</v>
      </c>
      <c r="T10351" s="72"/>
      <c r="U10351" s="72"/>
      <c r="V10351" s="72"/>
      <c r="W10351" s="72"/>
      <c r="X10351" s="72"/>
      <c r="Y10351" s="72"/>
      <c r="Z10351" s="72"/>
      <c r="AA10351" s="72"/>
      <c r="AB10351" s="72"/>
      <c r="AC10351" s="72"/>
      <c r="AD10351" s="72"/>
      <c r="AE10351" s="72"/>
      <c r="AF10351" s="72"/>
      <c r="AG10351" s="72"/>
      <c r="AH10351" s="72"/>
      <c r="AI10351" s="72"/>
      <c r="AJ10351" s="72"/>
      <c r="AK10351" s="72"/>
    </row>
    <row r="10352" ht="14.25" customHeight="1">
      <c r="A10352" s="78">
        <v>10349.0</v>
      </c>
      <c r="C10352" s="78" t="str">
        <f>VLOOKUP(G10352,[1]Macrodata_CCF!$A$3:$D$55,4,FALSE)</f>
        <v>#ERROR!</v>
      </c>
      <c r="E10352" s="79" t="str">
        <f>VLOOKUP(G10352,[1]Macrodata_CCF!$A$3:$B$55,2,FALSE)</f>
        <v>#ERROR!</v>
      </c>
      <c r="F10352" s="78">
        <v>0.0</v>
      </c>
      <c r="G10352" s="80">
        <v>44.0</v>
      </c>
      <c r="H10352" s="81">
        <v>0.0</v>
      </c>
      <c r="I10352" s="81">
        <v>370000.0</v>
      </c>
      <c r="J10352" s="81">
        <v>74000.0</v>
      </c>
      <c r="K10352" s="81">
        <v>370000.0</v>
      </c>
      <c r="L10352" s="82">
        <v>0.2</v>
      </c>
      <c r="N10352" s="83">
        <f t="shared" si="1"/>
        <v>0.2</v>
      </c>
      <c r="O10352" s="83">
        <f t="shared" si="2"/>
        <v>0.2</v>
      </c>
      <c r="Q10352" s="83">
        <f t="shared" si="3"/>
        <v>1</v>
      </c>
      <c r="R10352" s="83">
        <f t="shared" si="4"/>
        <v>0.2</v>
      </c>
      <c r="S10352" s="83" t="b">
        <f t="shared" si="5"/>
        <v>0</v>
      </c>
      <c r="T10352" s="72"/>
      <c r="U10352" s="72"/>
      <c r="V10352" s="72"/>
      <c r="W10352" s="72"/>
      <c r="X10352" s="72"/>
      <c r="Y10352" s="72"/>
      <c r="Z10352" s="72"/>
      <c r="AA10352" s="72"/>
      <c r="AB10352" s="72"/>
      <c r="AC10352" s="72"/>
      <c r="AD10352" s="72"/>
      <c r="AE10352" s="72"/>
      <c r="AF10352" s="72"/>
      <c r="AG10352" s="72"/>
      <c r="AH10352" s="72"/>
      <c r="AI10352" s="72"/>
      <c r="AJ10352" s="72"/>
      <c r="AK10352" s="72"/>
    </row>
    <row r="10353" ht="14.25" customHeight="1">
      <c r="A10353" s="78">
        <v>10350.0</v>
      </c>
      <c r="C10353" s="78" t="str">
        <f>VLOOKUP(G10353,[1]Macrodata_CCF!$A$3:$D$55,4,FALSE)</f>
        <v>#ERROR!</v>
      </c>
      <c r="E10353" s="79" t="str">
        <f>VLOOKUP(G10353,[1]Macrodata_CCF!$A$3:$B$55,2,FALSE)</f>
        <v>#ERROR!</v>
      </c>
      <c r="F10353" s="78">
        <v>0.0</v>
      </c>
      <c r="G10353" s="80">
        <v>53.0</v>
      </c>
      <c r="H10353" s="81">
        <v>169620.0</v>
      </c>
      <c r="I10353" s="81">
        <v>560000.0</v>
      </c>
      <c r="J10353" s="81">
        <v>177430.0</v>
      </c>
      <c r="K10353" s="81">
        <v>560000.0</v>
      </c>
      <c r="L10353" s="82">
        <v>0.02000614785593524</v>
      </c>
      <c r="N10353" s="83">
        <f t="shared" si="1"/>
        <v>0.02000614786</v>
      </c>
      <c r="O10353" s="83">
        <f t="shared" si="2"/>
        <v>0.02000614786</v>
      </c>
      <c r="Q10353" s="83">
        <f t="shared" si="3"/>
        <v>0.6971071429</v>
      </c>
      <c r="R10353" s="83">
        <f t="shared" si="4"/>
        <v>0.02000614786</v>
      </c>
      <c r="S10353" s="83" t="b">
        <f t="shared" si="5"/>
        <v>0</v>
      </c>
      <c r="T10353" s="72"/>
      <c r="U10353" s="72"/>
      <c r="V10353" s="72"/>
      <c r="W10353" s="72"/>
      <c r="X10353" s="72"/>
      <c r="Y10353" s="72"/>
      <c r="Z10353" s="72"/>
      <c r="AA10353" s="72"/>
      <c r="AB10353" s="72"/>
      <c r="AC10353" s="72"/>
      <c r="AD10353" s="72"/>
      <c r="AE10353" s="72"/>
      <c r="AF10353" s="72"/>
      <c r="AG10353" s="72"/>
      <c r="AH10353" s="72"/>
      <c r="AI10353" s="72"/>
      <c r="AJ10353" s="72"/>
      <c r="AK10353" s="72"/>
    </row>
    <row r="10354" ht="14.25" customHeight="1">
      <c r="A10354" s="78">
        <v>10351.0</v>
      </c>
      <c r="C10354" s="78" t="str">
        <f>VLOOKUP(G10354,[1]Macrodata_CCF!$A$3:$D$55,4,FALSE)</f>
        <v>#ERROR!</v>
      </c>
      <c r="E10354" s="79" t="str">
        <f>VLOOKUP(G10354,[1]Macrodata_CCF!$A$3:$B$55,2,FALSE)</f>
        <v>#ERROR!</v>
      </c>
      <c r="F10354" s="78">
        <v>0.0</v>
      </c>
      <c r="G10354" s="80">
        <v>28.0</v>
      </c>
      <c r="H10354" s="81">
        <v>696660.0</v>
      </c>
      <c r="I10354" s="81">
        <v>780000.0</v>
      </c>
      <c r="J10354" s="81">
        <v>693325.0</v>
      </c>
      <c r="K10354" s="81">
        <v>780000.0</v>
      </c>
      <c r="L10354" s="82">
        <v>-0.04001679865610751</v>
      </c>
      <c r="N10354" s="83">
        <f t="shared" si="1"/>
        <v>-0.04001679866</v>
      </c>
      <c r="O10354" s="83">
        <f t="shared" si="2"/>
        <v>0</v>
      </c>
      <c r="Q10354" s="83">
        <f t="shared" si="3"/>
        <v>0.1068461538</v>
      </c>
      <c r="R10354" s="83">
        <f t="shared" si="4"/>
        <v>-0.04001679866</v>
      </c>
      <c r="S10354" s="83" t="b">
        <f t="shared" si="5"/>
        <v>0</v>
      </c>
      <c r="T10354" s="72"/>
      <c r="U10354" s="72"/>
      <c r="V10354" s="72"/>
      <c r="W10354" s="72"/>
      <c r="X10354" s="72"/>
      <c r="Y10354" s="72"/>
      <c r="Z10354" s="72"/>
      <c r="AA10354" s="72"/>
      <c r="AB10354" s="72"/>
      <c r="AC10354" s="72"/>
      <c r="AD10354" s="72"/>
      <c r="AE10354" s="72"/>
      <c r="AF10354" s="72"/>
      <c r="AG10354" s="72"/>
      <c r="AH10354" s="72"/>
      <c r="AI10354" s="72"/>
      <c r="AJ10354" s="72"/>
      <c r="AK10354" s="72"/>
    </row>
    <row r="10355" ht="14.25" customHeight="1">
      <c r="A10355" s="78">
        <v>10352.0</v>
      </c>
      <c r="C10355" s="78" t="str">
        <f>VLOOKUP(G10355,[1]Macrodata_CCF!$A$3:$D$55,4,FALSE)</f>
        <v>#ERROR!</v>
      </c>
      <c r="E10355" s="79" t="str">
        <f>VLOOKUP(G10355,[1]Macrodata_CCF!$A$3:$B$55,2,FALSE)</f>
        <v>#ERROR!</v>
      </c>
      <c r="F10355" s="78">
        <v>0.0</v>
      </c>
      <c r="G10355" s="80">
        <v>20.0</v>
      </c>
      <c r="H10355" s="81">
        <v>390415.0</v>
      </c>
      <c r="I10355" s="81">
        <v>490000.0</v>
      </c>
      <c r="J10355" s="81">
        <v>406350.0</v>
      </c>
      <c r="K10355" s="81">
        <v>490000.0</v>
      </c>
      <c r="L10355" s="82">
        <v>0.1600140583421198</v>
      </c>
      <c r="N10355" s="83">
        <f t="shared" si="1"/>
        <v>0.1600140583</v>
      </c>
      <c r="O10355" s="83">
        <f t="shared" si="2"/>
        <v>0.1600140583</v>
      </c>
      <c r="Q10355" s="83">
        <f t="shared" si="3"/>
        <v>0.2032346939</v>
      </c>
      <c r="R10355" s="83">
        <f t="shared" si="4"/>
        <v>0.1600140583</v>
      </c>
      <c r="S10355" s="83" t="b">
        <f t="shared" si="5"/>
        <v>0</v>
      </c>
      <c r="T10355" s="72"/>
      <c r="U10355" s="72"/>
      <c r="V10355" s="72"/>
      <c r="W10355" s="72"/>
      <c r="X10355" s="72"/>
      <c r="Y10355" s="72"/>
      <c r="Z10355" s="72"/>
      <c r="AA10355" s="72"/>
      <c r="AB10355" s="72"/>
      <c r="AC10355" s="72"/>
      <c r="AD10355" s="72"/>
      <c r="AE10355" s="72"/>
      <c r="AF10355" s="72"/>
      <c r="AG10355" s="72"/>
      <c r="AH10355" s="72"/>
      <c r="AI10355" s="72"/>
      <c r="AJ10355" s="72"/>
      <c r="AK10355" s="72"/>
    </row>
    <row r="10356" ht="14.25" customHeight="1">
      <c r="A10356" s="78">
        <v>10353.0</v>
      </c>
      <c r="C10356" s="78" t="str">
        <f>VLOOKUP(G10356,[1]Macrodata_CCF!$A$3:$D$55,4,FALSE)</f>
        <v>#ERROR!</v>
      </c>
      <c r="E10356" s="79" t="str">
        <f>VLOOKUP(G10356,[1]Macrodata_CCF!$A$3:$B$55,2,FALSE)</f>
        <v>#ERROR!</v>
      </c>
      <c r="F10356" s="78">
        <v>0.0</v>
      </c>
      <c r="G10356" s="80">
        <v>32.0</v>
      </c>
      <c r="H10356" s="81">
        <v>42885.0</v>
      </c>
      <c r="I10356" s="81">
        <v>180000.0</v>
      </c>
      <c r="J10356" s="81">
        <v>64825.0</v>
      </c>
      <c r="K10356" s="81">
        <v>180000.0</v>
      </c>
      <c r="L10356" s="82">
        <v>0.1600116690369398</v>
      </c>
      <c r="N10356" s="83">
        <f t="shared" si="1"/>
        <v>0.160011669</v>
      </c>
      <c r="O10356" s="83">
        <f t="shared" si="2"/>
        <v>0.160011669</v>
      </c>
      <c r="Q10356" s="83">
        <f t="shared" si="3"/>
        <v>0.76175</v>
      </c>
      <c r="R10356" s="83">
        <f t="shared" si="4"/>
        <v>0.160011669</v>
      </c>
      <c r="S10356" s="83" t="b">
        <f t="shared" si="5"/>
        <v>0</v>
      </c>
      <c r="T10356" s="72"/>
      <c r="U10356" s="72"/>
      <c r="V10356" s="72"/>
      <c r="W10356" s="72"/>
      <c r="X10356" s="72"/>
      <c r="Y10356" s="72"/>
      <c r="Z10356" s="72"/>
      <c r="AA10356" s="72"/>
      <c r="AB10356" s="72"/>
      <c r="AC10356" s="72"/>
      <c r="AD10356" s="72"/>
      <c r="AE10356" s="72"/>
      <c r="AF10356" s="72"/>
      <c r="AG10356" s="72"/>
      <c r="AH10356" s="72"/>
      <c r="AI10356" s="72"/>
      <c r="AJ10356" s="72"/>
      <c r="AK10356" s="72"/>
    </row>
    <row r="10357" ht="14.25" customHeight="1">
      <c r="A10357" s="78">
        <v>10354.0</v>
      </c>
      <c r="C10357" s="78" t="str">
        <f>VLOOKUP(G10357,[1]Macrodata_CCF!$A$3:$D$55,4,FALSE)</f>
        <v>#ERROR!</v>
      </c>
      <c r="E10357" s="79" t="str">
        <f>VLOOKUP(G10357,[1]Macrodata_CCF!$A$3:$B$55,2,FALSE)</f>
        <v>#ERROR!</v>
      </c>
      <c r="F10357" s="78">
        <v>1.0</v>
      </c>
      <c r="G10357" s="80">
        <v>47.0</v>
      </c>
      <c r="H10357" s="81">
        <v>0.0</v>
      </c>
      <c r="I10357" s="81">
        <v>330000.0</v>
      </c>
      <c r="J10357" s="81">
        <v>141900.0</v>
      </c>
      <c r="K10357" s="81">
        <v>330000.0</v>
      </c>
      <c r="L10357" s="82">
        <v>0.43</v>
      </c>
      <c r="N10357" s="83">
        <f t="shared" si="1"/>
        <v>0.43</v>
      </c>
      <c r="O10357" s="83">
        <f t="shared" si="2"/>
        <v>0.43</v>
      </c>
      <c r="Q10357" s="83">
        <f t="shared" si="3"/>
        <v>1</v>
      </c>
      <c r="R10357" s="83">
        <f t="shared" si="4"/>
        <v>0.43</v>
      </c>
      <c r="S10357" s="83" t="b">
        <f t="shared" si="5"/>
        <v>0</v>
      </c>
      <c r="T10357" s="72"/>
      <c r="U10357" s="72"/>
      <c r="V10357" s="72"/>
      <c r="W10357" s="72"/>
      <c r="X10357" s="72"/>
      <c r="Y10357" s="72"/>
      <c r="Z10357" s="72"/>
      <c r="AA10357" s="72"/>
      <c r="AB10357" s="72"/>
      <c r="AC10357" s="72"/>
      <c r="AD10357" s="72"/>
      <c r="AE10357" s="72"/>
      <c r="AF10357" s="72"/>
      <c r="AG10357" s="72"/>
      <c r="AH10357" s="72"/>
      <c r="AI10357" s="72"/>
      <c r="AJ10357" s="72"/>
      <c r="AK10357" s="72"/>
    </row>
    <row r="10358" ht="14.25" customHeight="1">
      <c r="A10358" s="78">
        <v>10355.0</v>
      </c>
      <c r="C10358" s="78" t="str">
        <f>VLOOKUP(G10358,[1]Macrodata_CCF!$A$3:$D$55,4,FALSE)</f>
        <v>#ERROR!</v>
      </c>
      <c r="E10358" s="79" t="str">
        <f>VLOOKUP(G10358,[1]Macrodata_CCF!$A$3:$B$55,2,FALSE)</f>
        <v>#ERROR!</v>
      </c>
      <c r="F10358" s="78">
        <v>0.0</v>
      </c>
      <c r="G10358" s="80">
        <v>21.0</v>
      </c>
      <c r="H10358" s="81">
        <v>53575.0</v>
      </c>
      <c r="I10358" s="81">
        <v>990000.0</v>
      </c>
      <c r="J10358" s="81">
        <v>231495.0</v>
      </c>
      <c r="K10358" s="81">
        <v>990000.0</v>
      </c>
      <c r="L10358" s="82">
        <v>0.1899991990816136</v>
      </c>
      <c r="N10358" s="83">
        <f t="shared" si="1"/>
        <v>0.1899991991</v>
      </c>
      <c r="O10358" s="83">
        <f t="shared" si="2"/>
        <v>0.1899991991</v>
      </c>
      <c r="Q10358" s="83">
        <f t="shared" si="3"/>
        <v>0.9458838384</v>
      </c>
      <c r="R10358" s="83">
        <f t="shared" si="4"/>
        <v>0.1899991991</v>
      </c>
      <c r="S10358" s="83" t="b">
        <f t="shared" si="5"/>
        <v>0</v>
      </c>
      <c r="T10358" s="72"/>
      <c r="U10358" s="72"/>
      <c r="V10358" s="72"/>
      <c r="W10358" s="72"/>
      <c r="X10358" s="72"/>
      <c r="Y10358" s="72"/>
      <c r="Z10358" s="72"/>
      <c r="AA10358" s="72"/>
      <c r="AB10358" s="72"/>
      <c r="AC10358" s="72"/>
      <c r="AD10358" s="72"/>
      <c r="AE10358" s="72"/>
      <c r="AF10358" s="72"/>
      <c r="AG10358" s="72"/>
      <c r="AH10358" s="72"/>
      <c r="AI10358" s="72"/>
      <c r="AJ10358" s="72"/>
      <c r="AK10358" s="72"/>
    </row>
    <row r="10359" ht="14.25" customHeight="1">
      <c r="A10359" s="78">
        <v>10356.0</v>
      </c>
      <c r="C10359" s="78" t="str">
        <f>VLOOKUP(G10359,[1]Macrodata_CCF!$A$3:$D$55,4,FALSE)</f>
        <v>#ERROR!</v>
      </c>
      <c r="E10359" s="79" t="str">
        <f>VLOOKUP(G10359,[1]Macrodata_CCF!$A$3:$B$55,2,FALSE)</f>
        <v>#ERROR!</v>
      </c>
      <c r="F10359" s="78">
        <v>0.0</v>
      </c>
      <c r="G10359" s="80">
        <v>29.0</v>
      </c>
      <c r="H10359" s="81">
        <v>63680.0</v>
      </c>
      <c r="I10359" s="81">
        <v>140000.0</v>
      </c>
      <c r="J10359" s="81">
        <v>76655.0</v>
      </c>
      <c r="K10359" s="81">
        <v>140000.0</v>
      </c>
      <c r="L10359" s="82">
        <v>0.1700078616352201</v>
      </c>
      <c r="N10359" s="83">
        <f t="shared" si="1"/>
        <v>0.1700078616</v>
      </c>
      <c r="O10359" s="83">
        <f t="shared" si="2"/>
        <v>0.1700078616</v>
      </c>
      <c r="Q10359" s="83">
        <f t="shared" si="3"/>
        <v>0.5451428571</v>
      </c>
      <c r="R10359" s="83">
        <f t="shared" si="4"/>
        <v>0.1700078616</v>
      </c>
      <c r="S10359" s="83" t="b">
        <f t="shared" si="5"/>
        <v>0</v>
      </c>
      <c r="T10359" s="72"/>
      <c r="U10359" s="72"/>
      <c r="V10359" s="72"/>
      <c r="W10359" s="72"/>
      <c r="X10359" s="72"/>
      <c r="Y10359" s="72"/>
      <c r="Z10359" s="72"/>
      <c r="AA10359" s="72"/>
      <c r="AB10359" s="72"/>
      <c r="AC10359" s="72"/>
      <c r="AD10359" s="72"/>
      <c r="AE10359" s="72"/>
      <c r="AF10359" s="72"/>
      <c r="AG10359" s="72"/>
      <c r="AH10359" s="72"/>
      <c r="AI10359" s="72"/>
      <c r="AJ10359" s="72"/>
      <c r="AK10359" s="72"/>
    </row>
    <row r="10360" ht="14.25" customHeight="1">
      <c r="A10360" s="78">
        <v>10357.0</v>
      </c>
      <c r="C10360" s="78" t="str">
        <f>VLOOKUP(G10360,[1]Macrodata_CCF!$A$3:$D$55,4,FALSE)</f>
        <v>#ERROR!</v>
      </c>
      <c r="E10360" s="79" t="str">
        <f>VLOOKUP(G10360,[1]Macrodata_CCF!$A$3:$B$55,2,FALSE)</f>
        <v>#ERROR!</v>
      </c>
      <c r="F10360" s="78">
        <v>0.0</v>
      </c>
      <c r="G10360" s="80">
        <v>12.0</v>
      </c>
      <c r="H10360" s="81">
        <v>437800.0</v>
      </c>
      <c r="I10360" s="81">
        <v>540000.0</v>
      </c>
      <c r="J10360" s="81">
        <v>467440.0</v>
      </c>
      <c r="K10360" s="81">
        <v>540000.0</v>
      </c>
      <c r="L10360" s="82">
        <v>0.2900195694716243</v>
      </c>
      <c r="N10360" s="83">
        <f t="shared" si="1"/>
        <v>0.2900195695</v>
      </c>
      <c r="O10360" s="83">
        <f t="shared" si="2"/>
        <v>0.2900195695</v>
      </c>
      <c r="Q10360" s="83">
        <f t="shared" si="3"/>
        <v>0.1892592593</v>
      </c>
      <c r="R10360" s="83">
        <f t="shared" si="4"/>
        <v>0.2900195695</v>
      </c>
      <c r="S10360" s="83" t="b">
        <f t="shared" si="5"/>
        <v>0</v>
      </c>
      <c r="T10360" s="72"/>
      <c r="U10360" s="72"/>
      <c r="V10360" s="72"/>
      <c r="W10360" s="72"/>
      <c r="X10360" s="72"/>
      <c r="Y10360" s="72"/>
      <c r="Z10360" s="72"/>
      <c r="AA10360" s="72"/>
      <c r="AB10360" s="72"/>
      <c r="AC10360" s="72"/>
      <c r="AD10360" s="72"/>
      <c r="AE10360" s="72"/>
      <c r="AF10360" s="72"/>
      <c r="AG10360" s="72"/>
      <c r="AH10360" s="72"/>
      <c r="AI10360" s="72"/>
      <c r="AJ10360" s="72"/>
      <c r="AK10360" s="72"/>
    </row>
    <row r="10361" ht="14.25" customHeight="1">
      <c r="A10361" s="78">
        <v>10358.0</v>
      </c>
      <c r="C10361" s="78" t="str">
        <f>VLOOKUP(G10361,[1]Macrodata_CCF!$A$3:$D$55,4,FALSE)</f>
        <v>#ERROR!</v>
      </c>
      <c r="E10361" s="79" t="str">
        <f>VLOOKUP(G10361,[1]Macrodata_CCF!$A$3:$B$55,2,FALSE)</f>
        <v>#ERROR!</v>
      </c>
      <c r="F10361" s="78">
        <v>0.0</v>
      </c>
      <c r="G10361" s="80">
        <v>7.0</v>
      </c>
      <c r="H10361" s="81">
        <v>314860.0</v>
      </c>
      <c r="I10361" s="81">
        <v>960000.0</v>
      </c>
      <c r="J10361" s="81">
        <v>476145.0</v>
      </c>
      <c r="K10361" s="81">
        <v>960000.0</v>
      </c>
      <c r="L10361" s="82">
        <v>0.25</v>
      </c>
      <c r="N10361" s="83">
        <f t="shared" si="1"/>
        <v>0.25</v>
      </c>
      <c r="O10361" s="83">
        <f t="shared" si="2"/>
        <v>0.25</v>
      </c>
      <c r="Q10361" s="83">
        <f t="shared" si="3"/>
        <v>0.6720208333</v>
      </c>
      <c r="R10361" s="83">
        <f t="shared" si="4"/>
        <v>0.25</v>
      </c>
      <c r="S10361" s="83" t="b">
        <f t="shared" si="5"/>
        <v>0</v>
      </c>
      <c r="T10361" s="72"/>
      <c r="U10361" s="72"/>
      <c r="V10361" s="72"/>
      <c r="W10361" s="72"/>
      <c r="X10361" s="72"/>
      <c r="Y10361" s="72"/>
      <c r="Z10361" s="72"/>
      <c r="AA10361" s="72"/>
      <c r="AB10361" s="72"/>
      <c r="AC10361" s="72"/>
      <c r="AD10361" s="72"/>
      <c r="AE10361" s="72"/>
      <c r="AF10361" s="72"/>
      <c r="AG10361" s="72"/>
      <c r="AH10361" s="72"/>
      <c r="AI10361" s="72"/>
      <c r="AJ10361" s="72"/>
      <c r="AK10361" s="72"/>
    </row>
    <row r="10362" ht="14.25" customHeight="1">
      <c r="A10362" s="78">
        <v>10359.0</v>
      </c>
      <c r="C10362" s="78" t="str">
        <f>VLOOKUP(G10362,[1]Macrodata_CCF!$A$3:$D$55,4,FALSE)</f>
        <v>#ERROR!</v>
      </c>
      <c r="E10362" s="79" t="str">
        <f>VLOOKUP(G10362,[1]Macrodata_CCF!$A$3:$B$55,2,FALSE)</f>
        <v>#ERROR!</v>
      </c>
      <c r="F10362" s="78">
        <v>0.0</v>
      </c>
      <c r="G10362" s="80">
        <v>3.0</v>
      </c>
      <c r="H10362" s="81">
        <v>131715.0</v>
      </c>
      <c r="I10362" s="81">
        <v>160000.0</v>
      </c>
      <c r="J10362" s="81">
        <v>142465.0</v>
      </c>
      <c r="K10362" s="81">
        <v>160000.0</v>
      </c>
      <c r="L10362" s="82">
        <v>0.3800601025278416</v>
      </c>
      <c r="N10362" s="83">
        <f t="shared" si="1"/>
        <v>0.3800601025</v>
      </c>
      <c r="O10362" s="83">
        <f t="shared" si="2"/>
        <v>0.3800601025</v>
      </c>
      <c r="Q10362" s="83">
        <f t="shared" si="3"/>
        <v>0.17678125</v>
      </c>
      <c r="R10362" s="83">
        <f t="shared" si="4"/>
        <v>0.3800601025</v>
      </c>
      <c r="S10362" s="83" t="b">
        <f t="shared" si="5"/>
        <v>0</v>
      </c>
      <c r="T10362" s="72"/>
      <c r="U10362" s="72"/>
      <c r="V10362" s="72"/>
      <c r="W10362" s="72"/>
      <c r="X10362" s="72"/>
      <c r="Y10362" s="72"/>
      <c r="Z10362" s="72"/>
      <c r="AA10362" s="72"/>
      <c r="AB10362" s="72"/>
      <c r="AC10362" s="72"/>
      <c r="AD10362" s="72"/>
      <c r="AE10362" s="72"/>
      <c r="AF10362" s="72"/>
      <c r="AG10362" s="72"/>
      <c r="AH10362" s="72"/>
      <c r="AI10362" s="72"/>
      <c r="AJ10362" s="72"/>
      <c r="AK10362" s="72"/>
    </row>
    <row r="10363" ht="14.25" customHeight="1">
      <c r="A10363" s="78">
        <v>10360.0</v>
      </c>
      <c r="C10363" s="78" t="str">
        <f>VLOOKUP(G10363,[1]Macrodata_CCF!$A$3:$D$55,4,FALSE)</f>
        <v>#ERROR!</v>
      </c>
      <c r="E10363" s="79" t="str">
        <f>VLOOKUP(G10363,[1]Macrodata_CCF!$A$3:$B$55,2,FALSE)</f>
        <v>#ERROR!</v>
      </c>
      <c r="F10363" s="78">
        <v>0.0</v>
      </c>
      <c r="G10363" s="80">
        <v>50.0</v>
      </c>
      <c r="H10363" s="81">
        <v>0.0</v>
      </c>
      <c r="I10363" s="81">
        <v>690000.0</v>
      </c>
      <c r="J10363" s="81">
        <v>48300.0</v>
      </c>
      <c r="K10363" s="81">
        <v>690000.0</v>
      </c>
      <c r="L10363" s="82">
        <v>0.07</v>
      </c>
      <c r="N10363" s="83">
        <f t="shared" si="1"/>
        <v>0.07</v>
      </c>
      <c r="O10363" s="83">
        <f t="shared" si="2"/>
        <v>0.07</v>
      </c>
      <c r="Q10363" s="83">
        <f t="shared" si="3"/>
        <v>1</v>
      </c>
      <c r="R10363" s="83">
        <f t="shared" si="4"/>
        <v>0.07</v>
      </c>
      <c r="S10363" s="83" t="b">
        <f t="shared" si="5"/>
        <v>0</v>
      </c>
      <c r="T10363" s="72"/>
      <c r="U10363" s="72"/>
      <c r="V10363" s="72"/>
      <c r="W10363" s="72"/>
      <c r="X10363" s="72"/>
      <c r="Y10363" s="72"/>
      <c r="Z10363" s="72"/>
      <c r="AA10363" s="72"/>
      <c r="AB10363" s="72"/>
      <c r="AC10363" s="72"/>
      <c r="AD10363" s="72"/>
      <c r="AE10363" s="72"/>
      <c r="AF10363" s="72"/>
      <c r="AG10363" s="72"/>
      <c r="AH10363" s="72"/>
      <c r="AI10363" s="72"/>
      <c r="AJ10363" s="72"/>
      <c r="AK10363" s="72"/>
    </row>
    <row r="10364" ht="14.25" customHeight="1">
      <c r="A10364" s="78">
        <v>10361.0</v>
      </c>
      <c r="C10364" s="78" t="str">
        <f>VLOOKUP(G10364,[1]Macrodata_CCF!$A$3:$D$55,4,FALSE)</f>
        <v>#ERROR!</v>
      </c>
      <c r="E10364" s="79" t="str">
        <f>VLOOKUP(G10364,[1]Macrodata_CCF!$A$3:$B$55,2,FALSE)</f>
        <v>#ERROR!</v>
      </c>
      <c r="F10364" s="78">
        <v>0.0</v>
      </c>
      <c r="G10364" s="80">
        <v>44.0</v>
      </c>
      <c r="H10364" s="81">
        <v>0.0</v>
      </c>
      <c r="I10364" s="81">
        <v>240000.0</v>
      </c>
      <c r="J10364" s="81">
        <v>0.0</v>
      </c>
      <c r="K10364" s="81">
        <v>240000.0</v>
      </c>
      <c r="L10364" s="82">
        <v>0.0</v>
      </c>
      <c r="N10364" s="83">
        <f t="shared" si="1"/>
        <v>0</v>
      </c>
      <c r="O10364" s="83">
        <f t="shared" si="2"/>
        <v>0</v>
      </c>
      <c r="Q10364" s="83">
        <f t="shared" si="3"/>
        <v>1</v>
      </c>
      <c r="R10364" s="83">
        <f t="shared" si="4"/>
        <v>0</v>
      </c>
      <c r="S10364" s="83" t="b">
        <f t="shared" si="5"/>
        <v>0</v>
      </c>
      <c r="T10364" s="72"/>
      <c r="U10364" s="72"/>
      <c r="V10364" s="72"/>
      <c r="W10364" s="72"/>
      <c r="X10364" s="72"/>
      <c r="Y10364" s="72"/>
      <c r="Z10364" s="72"/>
      <c r="AA10364" s="72"/>
      <c r="AB10364" s="72"/>
      <c r="AC10364" s="72"/>
      <c r="AD10364" s="72"/>
      <c r="AE10364" s="72"/>
      <c r="AF10364" s="72"/>
      <c r="AG10364" s="72"/>
      <c r="AH10364" s="72"/>
      <c r="AI10364" s="72"/>
      <c r="AJ10364" s="72"/>
      <c r="AK10364" s="72"/>
    </row>
    <row r="10365" ht="14.25" customHeight="1">
      <c r="A10365" s="78">
        <v>10362.0</v>
      </c>
      <c r="C10365" s="78" t="str">
        <f>VLOOKUP(G10365,[1]Macrodata_CCF!$A$3:$D$55,4,FALSE)</f>
        <v>#ERROR!</v>
      </c>
      <c r="E10365" s="79" t="str">
        <f>VLOOKUP(G10365,[1]Macrodata_CCF!$A$3:$B$55,2,FALSE)</f>
        <v>#ERROR!</v>
      </c>
      <c r="F10365" s="78">
        <v>0.0</v>
      </c>
      <c r="G10365" s="80">
        <v>2.0</v>
      </c>
      <c r="H10365" s="81">
        <v>0.0</v>
      </c>
      <c r="I10365" s="81">
        <v>520000.0</v>
      </c>
      <c r="J10365" s="81">
        <v>202800.0</v>
      </c>
      <c r="K10365" s="81">
        <v>520000.0</v>
      </c>
      <c r="L10365" s="82">
        <v>0.39</v>
      </c>
      <c r="N10365" s="83">
        <f t="shared" si="1"/>
        <v>0.39</v>
      </c>
      <c r="O10365" s="83">
        <f t="shared" si="2"/>
        <v>0.39</v>
      </c>
      <c r="Q10365" s="83">
        <f t="shared" si="3"/>
        <v>1</v>
      </c>
      <c r="R10365" s="83">
        <f t="shared" si="4"/>
        <v>0.39</v>
      </c>
      <c r="S10365" s="83" t="b">
        <f t="shared" si="5"/>
        <v>0</v>
      </c>
      <c r="T10365" s="72"/>
      <c r="U10365" s="72"/>
      <c r="V10365" s="72"/>
      <c r="W10365" s="72"/>
      <c r="X10365" s="72"/>
      <c r="Y10365" s="72"/>
      <c r="Z10365" s="72"/>
      <c r="AA10365" s="72"/>
      <c r="AB10365" s="72"/>
      <c r="AC10365" s="72"/>
      <c r="AD10365" s="72"/>
      <c r="AE10365" s="72"/>
      <c r="AF10365" s="72"/>
      <c r="AG10365" s="72"/>
      <c r="AH10365" s="72"/>
      <c r="AI10365" s="72"/>
      <c r="AJ10365" s="72"/>
      <c r="AK10365" s="72"/>
    </row>
    <row r="10366" ht="14.25" customHeight="1">
      <c r="A10366" s="78">
        <v>10363.0</v>
      </c>
      <c r="C10366" s="78" t="str">
        <f>VLOOKUP(G10366,[1]Macrodata_CCF!$A$3:$D$55,4,FALSE)</f>
        <v>#ERROR!</v>
      </c>
      <c r="E10366" s="79" t="str">
        <f>VLOOKUP(G10366,[1]Macrodata_CCF!$A$3:$B$55,2,FALSE)</f>
        <v>#ERROR!</v>
      </c>
      <c r="F10366" s="78">
        <v>0.0</v>
      </c>
      <c r="G10366" s="80">
        <v>3.0</v>
      </c>
      <c r="H10366" s="81">
        <v>167690.0</v>
      </c>
      <c r="I10366" s="81">
        <v>420000.0</v>
      </c>
      <c r="J10366" s="81">
        <v>261045.0</v>
      </c>
      <c r="K10366" s="81">
        <v>420000.0</v>
      </c>
      <c r="L10366" s="82">
        <v>0.3700011890135151</v>
      </c>
      <c r="N10366" s="83">
        <f t="shared" si="1"/>
        <v>0.370001189</v>
      </c>
      <c r="O10366" s="83">
        <f t="shared" si="2"/>
        <v>0.370001189</v>
      </c>
      <c r="Q10366" s="83">
        <f t="shared" si="3"/>
        <v>0.6007380952</v>
      </c>
      <c r="R10366" s="83">
        <f t="shared" si="4"/>
        <v>0.370001189</v>
      </c>
      <c r="S10366" s="83" t="b">
        <f t="shared" si="5"/>
        <v>0</v>
      </c>
      <c r="T10366" s="72"/>
      <c r="U10366" s="72"/>
      <c r="V10366" s="72"/>
      <c r="W10366" s="72"/>
      <c r="X10366" s="72"/>
      <c r="Y10366" s="72"/>
      <c r="Z10366" s="72"/>
      <c r="AA10366" s="72"/>
      <c r="AB10366" s="72"/>
      <c r="AC10366" s="72"/>
      <c r="AD10366" s="72"/>
      <c r="AE10366" s="72"/>
      <c r="AF10366" s="72"/>
      <c r="AG10366" s="72"/>
      <c r="AH10366" s="72"/>
      <c r="AI10366" s="72"/>
      <c r="AJ10366" s="72"/>
      <c r="AK10366" s="72"/>
    </row>
    <row r="10367" ht="14.25" customHeight="1">
      <c r="A10367" s="78">
        <v>10364.0</v>
      </c>
      <c r="C10367" s="78" t="str">
        <f>VLOOKUP(G10367,[1]Macrodata_CCF!$A$3:$D$55,4,FALSE)</f>
        <v>#ERROR!</v>
      </c>
      <c r="E10367" s="79" t="str">
        <f>VLOOKUP(G10367,[1]Macrodata_CCF!$A$3:$B$55,2,FALSE)</f>
        <v>#ERROR!</v>
      </c>
      <c r="F10367" s="78">
        <v>1.0</v>
      </c>
      <c r="G10367" s="80">
        <v>31.0</v>
      </c>
      <c r="H10367" s="81">
        <v>0.0</v>
      </c>
      <c r="I10367" s="81">
        <v>340000.0</v>
      </c>
      <c r="J10367" s="81">
        <v>163200.0</v>
      </c>
      <c r="K10367" s="81">
        <v>340000.0</v>
      </c>
      <c r="L10367" s="82">
        <v>0.48</v>
      </c>
      <c r="N10367" s="83">
        <f t="shared" si="1"/>
        <v>0.48</v>
      </c>
      <c r="O10367" s="83">
        <f t="shared" si="2"/>
        <v>0.48</v>
      </c>
      <c r="Q10367" s="83">
        <f t="shared" si="3"/>
        <v>1</v>
      </c>
      <c r="R10367" s="83">
        <f t="shared" si="4"/>
        <v>0.48</v>
      </c>
      <c r="S10367" s="83" t="b">
        <f t="shared" si="5"/>
        <v>0</v>
      </c>
      <c r="T10367" s="72"/>
      <c r="U10367" s="72"/>
      <c r="V10367" s="72"/>
      <c r="W10367" s="72"/>
      <c r="X10367" s="72"/>
      <c r="Y10367" s="72"/>
      <c r="Z10367" s="72"/>
      <c r="AA10367" s="72"/>
      <c r="AB10367" s="72"/>
      <c r="AC10367" s="72"/>
      <c r="AD10367" s="72"/>
      <c r="AE10367" s="72"/>
      <c r="AF10367" s="72"/>
      <c r="AG10367" s="72"/>
      <c r="AH10367" s="72"/>
      <c r="AI10367" s="72"/>
      <c r="AJ10367" s="72"/>
      <c r="AK10367" s="72"/>
    </row>
    <row r="10368" ht="14.25" customHeight="1">
      <c r="A10368" s="78">
        <v>10365.0</v>
      </c>
      <c r="C10368" s="78" t="str">
        <f>VLOOKUP(G10368,[1]Macrodata_CCF!$A$3:$D$55,4,FALSE)</f>
        <v>#ERROR!</v>
      </c>
      <c r="E10368" s="79" t="str">
        <f>VLOOKUP(G10368,[1]Macrodata_CCF!$A$3:$B$55,2,FALSE)</f>
        <v>#ERROR!</v>
      </c>
      <c r="F10368" s="78">
        <v>0.0</v>
      </c>
      <c r="G10368" s="80">
        <v>42.0</v>
      </c>
      <c r="H10368" s="81">
        <v>0.0</v>
      </c>
      <c r="I10368" s="81">
        <v>790000.0</v>
      </c>
      <c r="J10368" s="81">
        <v>197500.0</v>
      </c>
      <c r="K10368" s="81">
        <v>790000.0</v>
      </c>
      <c r="L10368" s="82">
        <v>0.25</v>
      </c>
      <c r="N10368" s="83">
        <f t="shared" si="1"/>
        <v>0.25</v>
      </c>
      <c r="O10368" s="83">
        <f t="shared" si="2"/>
        <v>0.25</v>
      </c>
      <c r="Q10368" s="83">
        <f t="shared" si="3"/>
        <v>1</v>
      </c>
      <c r="R10368" s="83">
        <f t="shared" si="4"/>
        <v>0.25</v>
      </c>
      <c r="S10368" s="83" t="b">
        <f t="shared" si="5"/>
        <v>0</v>
      </c>
      <c r="T10368" s="72"/>
      <c r="U10368" s="72"/>
      <c r="V10368" s="72"/>
      <c r="W10368" s="72"/>
      <c r="X10368" s="72"/>
      <c r="Y10368" s="72"/>
      <c r="Z10368" s="72"/>
      <c r="AA10368" s="72"/>
      <c r="AB10368" s="72"/>
      <c r="AC10368" s="72"/>
      <c r="AD10368" s="72"/>
      <c r="AE10368" s="72"/>
      <c r="AF10368" s="72"/>
      <c r="AG10368" s="72"/>
      <c r="AH10368" s="72"/>
      <c r="AI10368" s="72"/>
      <c r="AJ10368" s="72"/>
      <c r="AK10368" s="72"/>
    </row>
    <row r="10369" ht="14.25" customHeight="1">
      <c r="A10369" s="78">
        <v>10366.0</v>
      </c>
      <c r="C10369" s="78" t="str">
        <f>VLOOKUP(G10369,[1]Macrodata_CCF!$A$3:$D$55,4,FALSE)</f>
        <v>#ERROR!</v>
      </c>
      <c r="E10369" s="79" t="str">
        <f>VLOOKUP(G10369,[1]Macrodata_CCF!$A$3:$B$55,2,FALSE)</f>
        <v>#ERROR!</v>
      </c>
      <c r="F10369" s="78">
        <v>0.0</v>
      </c>
      <c r="G10369" s="80">
        <v>22.0</v>
      </c>
      <c r="H10369" s="81">
        <v>0.0</v>
      </c>
      <c r="I10369" s="81">
        <v>940000.0</v>
      </c>
      <c r="J10369" s="81">
        <v>159800.0</v>
      </c>
      <c r="K10369" s="81">
        <v>940000.0</v>
      </c>
      <c r="L10369" s="82">
        <v>0.17</v>
      </c>
      <c r="N10369" s="83">
        <f t="shared" si="1"/>
        <v>0.17</v>
      </c>
      <c r="O10369" s="83">
        <f t="shared" si="2"/>
        <v>0.17</v>
      </c>
      <c r="Q10369" s="83">
        <f t="shared" si="3"/>
        <v>1</v>
      </c>
      <c r="R10369" s="83">
        <f t="shared" si="4"/>
        <v>0.17</v>
      </c>
      <c r="S10369" s="83" t="b">
        <f t="shared" si="5"/>
        <v>0</v>
      </c>
      <c r="T10369" s="72"/>
      <c r="U10369" s="72"/>
      <c r="V10369" s="72"/>
      <c r="W10369" s="72"/>
      <c r="X10369" s="72"/>
      <c r="Y10369" s="72"/>
      <c r="Z10369" s="72"/>
      <c r="AA10369" s="72"/>
      <c r="AB10369" s="72"/>
      <c r="AC10369" s="72"/>
      <c r="AD10369" s="72"/>
      <c r="AE10369" s="72"/>
      <c r="AF10369" s="72"/>
      <c r="AG10369" s="72"/>
      <c r="AH10369" s="72"/>
      <c r="AI10369" s="72"/>
      <c r="AJ10369" s="72"/>
      <c r="AK10369" s="72"/>
    </row>
    <row r="10370" ht="14.25" customHeight="1">
      <c r="A10370" s="78">
        <v>10367.0</v>
      </c>
      <c r="C10370" s="78" t="str">
        <f>VLOOKUP(G10370,[1]Macrodata_CCF!$A$3:$D$55,4,FALSE)</f>
        <v>#ERROR!</v>
      </c>
      <c r="E10370" s="79" t="str">
        <f>VLOOKUP(G10370,[1]Macrodata_CCF!$A$3:$B$55,2,FALSE)</f>
        <v>#ERROR!</v>
      </c>
      <c r="F10370" s="78">
        <v>0.0</v>
      </c>
      <c r="G10370" s="80">
        <v>32.0</v>
      </c>
      <c r="H10370" s="81">
        <v>222980.0</v>
      </c>
      <c r="I10370" s="81">
        <v>260000.0</v>
      </c>
      <c r="J10370" s="81">
        <v>228905.0</v>
      </c>
      <c r="K10370" s="81">
        <v>390000.0</v>
      </c>
      <c r="L10370" s="82">
        <v>0.1600486223662885</v>
      </c>
      <c r="N10370" s="83">
        <f t="shared" si="1"/>
        <v>0.1600486224</v>
      </c>
      <c r="O10370" s="83">
        <f t="shared" si="2"/>
        <v>0.1600486224</v>
      </c>
      <c r="Q10370" s="83">
        <f t="shared" si="3"/>
        <v>0.1423846154</v>
      </c>
      <c r="R10370" s="83">
        <f t="shared" si="4"/>
        <v>0.1600486224</v>
      </c>
      <c r="S10370" s="83" t="b">
        <f t="shared" si="5"/>
        <v>0</v>
      </c>
      <c r="T10370" s="72"/>
      <c r="U10370" s="72"/>
      <c r="V10370" s="72"/>
      <c r="W10370" s="72"/>
      <c r="X10370" s="72"/>
      <c r="Y10370" s="72"/>
      <c r="Z10370" s="72"/>
      <c r="AA10370" s="72"/>
      <c r="AB10370" s="72"/>
      <c r="AC10370" s="72"/>
      <c r="AD10370" s="72"/>
      <c r="AE10370" s="72"/>
      <c r="AF10370" s="72"/>
      <c r="AG10370" s="72"/>
      <c r="AH10370" s="72"/>
      <c r="AI10370" s="72"/>
      <c r="AJ10370" s="72"/>
      <c r="AK10370" s="72"/>
    </row>
    <row r="10371" ht="14.25" customHeight="1">
      <c r="A10371" s="78">
        <v>10368.0</v>
      </c>
      <c r="C10371" s="78" t="str">
        <f>VLOOKUP(G10371,[1]Macrodata_CCF!$A$3:$D$55,4,FALSE)</f>
        <v>#ERROR!</v>
      </c>
      <c r="E10371" s="79" t="str">
        <f>VLOOKUP(G10371,[1]Macrodata_CCF!$A$3:$B$55,2,FALSE)</f>
        <v>#ERROR!</v>
      </c>
      <c r="F10371" s="78">
        <v>0.0</v>
      </c>
      <c r="G10371" s="80">
        <v>9.0</v>
      </c>
      <c r="H10371" s="81">
        <v>63615.0</v>
      </c>
      <c r="I10371" s="81">
        <v>90000.0</v>
      </c>
      <c r="J10371" s="81">
        <v>73905.0</v>
      </c>
      <c r="K10371" s="81">
        <v>144000.0</v>
      </c>
      <c r="L10371" s="82">
        <v>0.3899943149516771</v>
      </c>
      <c r="N10371" s="83">
        <f t="shared" si="1"/>
        <v>0.389994315</v>
      </c>
      <c r="O10371" s="83">
        <f t="shared" si="2"/>
        <v>0.389994315</v>
      </c>
      <c r="Q10371" s="83">
        <f t="shared" si="3"/>
        <v>0.2931666667</v>
      </c>
      <c r="R10371" s="83">
        <f t="shared" si="4"/>
        <v>0.389994315</v>
      </c>
      <c r="S10371" s="83" t="b">
        <f t="shared" si="5"/>
        <v>0</v>
      </c>
      <c r="T10371" s="72"/>
      <c r="U10371" s="72"/>
      <c r="V10371" s="72"/>
      <c r="W10371" s="72"/>
      <c r="X10371" s="72"/>
      <c r="Y10371" s="72"/>
      <c r="Z10371" s="72"/>
      <c r="AA10371" s="72"/>
      <c r="AB10371" s="72"/>
      <c r="AC10371" s="72"/>
      <c r="AD10371" s="72"/>
      <c r="AE10371" s="72"/>
      <c r="AF10371" s="72"/>
      <c r="AG10371" s="72"/>
      <c r="AH10371" s="72"/>
      <c r="AI10371" s="72"/>
      <c r="AJ10371" s="72"/>
      <c r="AK10371" s="72"/>
    </row>
    <row r="10372" ht="14.25" customHeight="1">
      <c r="A10372" s="78">
        <v>10369.0</v>
      </c>
      <c r="C10372" s="78" t="str">
        <f>VLOOKUP(G10372,[1]Macrodata_CCF!$A$3:$D$55,4,FALSE)</f>
        <v>#ERROR!</v>
      </c>
      <c r="E10372" s="79" t="str">
        <f>VLOOKUP(G10372,[1]Macrodata_CCF!$A$3:$B$55,2,FALSE)</f>
        <v>#ERROR!</v>
      </c>
      <c r="F10372" s="78">
        <v>0.0</v>
      </c>
      <c r="G10372" s="80">
        <v>22.0</v>
      </c>
      <c r="H10372" s="81">
        <v>83170.0</v>
      </c>
      <c r="I10372" s="81">
        <v>200000.0</v>
      </c>
      <c r="J10372" s="81">
        <v>101865.0</v>
      </c>
      <c r="K10372" s="81">
        <v>200000.0</v>
      </c>
      <c r="L10372" s="82">
        <v>0.1600188307797655</v>
      </c>
      <c r="N10372" s="83">
        <f t="shared" si="1"/>
        <v>0.1600188308</v>
      </c>
      <c r="O10372" s="83">
        <f t="shared" si="2"/>
        <v>0.1600188308</v>
      </c>
      <c r="Q10372" s="83">
        <f t="shared" si="3"/>
        <v>0.58415</v>
      </c>
      <c r="R10372" s="83">
        <f t="shared" si="4"/>
        <v>0.1600188308</v>
      </c>
      <c r="S10372" s="83" t="b">
        <f t="shared" si="5"/>
        <v>0</v>
      </c>
      <c r="T10372" s="72"/>
      <c r="U10372" s="72"/>
      <c r="V10372" s="72"/>
      <c r="W10372" s="72"/>
      <c r="X10372" s="72"/>
      <c r="Y10372" s="72"/>
      <c r="Z10372" s="72"/>
      <c r="AA10372" s="72"/>
      <c r="AB10372" s="72"/>
      <c r="AC10372" s="72"/>
      <c r="AD10372" s="72"/>
      <c r="AE10372" s="72"/>
      <c r="AF10372" s="72"/>
      <c r="AG10372" s="72"/>
      <c r="AH10372" s="72"/>
      <c r="AI10372" s="72"/>
      <c r="AJ10372" s="72"/>
      <c r="AK10372" s="72"/>
    </row>
    <row r="10373" ht="14.25" customHeight="1">
      <c r="A10373" s="78">
        <v>10370.0</v>
      </c>
      <c r="C10373" s="78" t="str">
        <f>VLOOKUP(G10373,[1]Macrodata_CCF!$A$3:$D$55,4,FALSE)</f>
        <v>#ERROR!</v>
      </c>
      <c r="E10373" s="79" t="str">
        <f>VLOOKUP(G10373,[1]Macrodata_CCF!$A$3:$B$55,2,FALSE)</f>
        <v>#ERROR!</v>
      </c>
      <c r="F10373" s="78">
        <v>0.0</v>
      </c>
      <c r="G10373" s="80">
        <v>6.0</v>
      </c>
      <c r="H10373" s="81">
        <v>140970.0</v>
      </c>
      <c r="I10373" s="81">
        <v>670000.0</v>
      </c>
      <c r="J10373" s="81">
        <v>273230.0</v>
      </c>
      <c r="K10373" s="81">
        <v>670000.0</v>
      </c>
      <c r="L10373" s="82">
        <v>0.2500047256299265</v>
      </c>
      <c r="N10373" s="83">
        <f t="shared" si="1"/>
        <v>0.2500047256</v>
      </c>
      <c r="O10373" s="83">
        <f t="shared" si="2"/>
        <v>0.2500047256</v>
      </c>
      <c r="Q10373" s="83">
        <f t="shared" si="3"/>
        <v>0.7895970149</v>
      </c>
      <c r="R10373" s="83">
        <f t="shared" si="4"/>
        <v>0.2500047256</v>
      </c>
      <c r="S10373" s="83" t="b">
        <f t="shared" si="5"/>
        <v>0</v>
      </c>
      <c r="T10373" s="72"/>
      <c r="U10373" s="72"/>
      <c r="V10373" s="72"/>
      <c r="W10373" s="72"/>
      <c r="X10373" s="72"/>
      <c r="Y10373" s="72"/>
      <c r="Z10373" s="72"/>
      <c r="AA10373" s="72"/>
      <c r="AB10373" s="72"/>
      <c r="AC10373" s="72"/>
      <c r="AD10373" s="72"/>
      <c r="AE10373" s="72"/>
      <c r="AF10373" s="72"/>
      <c r="AG10373" s="72"/>
      <c r="AH10373" s="72"/>
      <c r="AI10373" s="72"/>
      <c r="AJ10373" s="72"/>
      <c r="AK10373" s="72"/>
    </row>
    <row r="10374" ht="14.25" customHeight="1">
      <c r="A10374" s="78">
        <v>10371.0</v>
      </c>
      <c r="C10374" s="78" t="str">
        <f>VLOOKUP(G10374,[1]Macrodata_CCF!$A$3:$D$55,4,FALSE)</f>
        <v>#ERROR!</v>
      </c>
      <c r="E10374" s="79" t="str">
        <f>VLOOKUP(G10374,[1]Macrodata_CCF!$A$3:$B$55,2,FALSE)</f>
        <v>#ERROR!</v>
      </c>
      <c r="F10374" s="78">
        <v>0.0</v>
      </c>
      <c r="G10374" s="80">
        <v>8.0</v>
      </c>
      <c r="H10374" s="81">
        <v>423555.0</v>
      </c>
      <c r="I10374" s="81">
        <v>770000.0</v>
      </c>
      <c r="J10374" s="81">
        <v>492845.0</v>
      </c>
      <c r="K10374" s="81">
        <v>1386000.0</v>
      </c>
      <c r="L10374" s="82">
        <v>0.2000028864610544</v>
      </c>
      <c r="N10374" s="83">
        <f t="shared" si="1"/>
        <v>0.2000028865</v>
      </c>
      <c r="O10374" s="83">
        <f t="shared" si="2"/>
        <v>0.2000028865</v>
      </c>
      <c r="Q10374" s="83">
        <f t="shared" si="3"/>
        <v>0.4499285714</v>
      </c>
      <c r="R10374" s="83">
        <f t="shared" si="4"/>
        <v>0.2000028865</v>
      </c>
      <c r="S10374" s="83" t="b">
        <f t="shared" si="5"/>
        <v>0</v>
      </c>
      <c r="T10374" s="72"/>
      <c r="U10374" s="72"/>
      <c r="V10374" s="72"/>
      <c r="W10374" s="72"/>
      <c r="X10374" s="72"/>
      <c r="Y10374" s="72"/>
      <c r="Z10374" s="72"/>
      <c r="AA10374" s="72"/>
      <c r="AB10374" s="72"/>
      <c r="AC10374" s="72"/>
      <c r="AD10374" s="72"/>
      <c r="AE10374" s="72"/>
      <c r="AF10374" s="72"/>
      <c r="AG10374" s="72"/>
      <c r="AH10374" s="72"/>
      <c r="AI10374" s="72"/>
      <c r="AJ10374" s="72"/>
      <c r="AK10374" s="72"/>
    </row>
    <row r="10375" ht="14.25" customHeight="1">
      <c r="A10375" s="78">
        <v>10372.0</v>
      </c>
      <c r="C10375" s="78" t="str">
        <f>VLOOKUP(G10375,[1]Macrodata_CCF!$A$3:$D$55,4,FALSE)</f>
        <v>#ERROR!</v>
      </c>
      <c r="E10375" s="79" t="str">
        <f>VLOOKUP(G10375,[1]Macrodata_CCF!$A$3:$B$55,2,FALSE)</f>
        <v>#ERROR!</v>
      </c>
      <c r="F10375" s="78">
        <v>0.0</v>
      </c>
      <c r="G10375" s="80">
        <v>4.0</v>
      </c>
      <c r="H10375" s="81">
        <v>135.0</v>
      </c>
      <c r="I10375" s="81">
        <v>30000.0</v>
      </c>
      <c r="J10375" s="81">
        <v>0.0</v>
      </c>
      <c r="K10375" s="81">
        <v>30000.0</v>
      </c>
      <c r="L10375" s="82">
        <v>-0.004520341536916122</v>
      </c>
      <c r="N10375" s="83">
        <f t="shared" si="1"/>
        <v>-0.004520341537</v>
      </c>
      <c r="O10375" s="83">
        <f t="shared" si="2"/>
        <v>0</v>
      </c>
      <c r="Q10375" s="83">
        <f t="shared" si="3"/>
        <v>0.9955</v>
      </c>
      <c r="R10375" s="83">
        <f t="shared" si="4"/>
        <v>-0.004520341537</v>
      </c>
      <c r="S10375" s="83" t="b">
        <f t="shared" si="5"/>
        <v>0</v>
      </c>
      <c r="T10375" s="72"/>
      <c r="U10375" s="72"/>
      <c r="V10375" s="72"/>
      <c r="W10375" s="72"/>
      <c r="X10375" s="72"/>
      <c r="Y10375" s="72"/>
      <c r="Z10375" s="72"/>
      <c r="AA10375" s="72"/>
      <c r="AB10375" s="72"/>
      <c r="AC10375" s="72"/>
      <c r="AD10375" s="72"/>
      <c r="AE10375" s="72"/>
      <c r="AF10375" s="72"/>
      <c r="AG10375" s="72"/>
      <c r="AH10375" s="72"/>
      <c r="AI10375" s="72"/>
      <c r="AJ10375" s="72"/>
      <c r="AK10375" s="72"/>
    </row>
    <row r="10376" ht="14.25" customHeight="1">
      <c r="A10376" s="78">
        <v>10373.0</v>
      </c>
      <c r="C10376" s="78" t="str">
        <f>VLOOKUP(G10376,[1]Macrodata_CCF!$A$3:$D$55,4,FALSE)</f>
        <v>#ERROR!</v>
      </c>
      <c r="E10376" s="79" t="str">
        <f>VLOOKUP(G10376,[1]Macrodata_CCF!$A$3:$B$55,2,FALSE)</f>
        <v>#ERROR!</v>
      </c>
      <c r="F10376" s="78">
        <v>0.0</v>
      </c>
      <c r="G10376" s="80">
        <v>49.0</v>
      </c>
      <c r="H10376" s="81">
        <v>57480.0</v>
      </c>
      <c r="I10376" s="81">
        <v>600000.0</v>
      </c>
      <c r="J10376" s="81">
        <v>100880.0</v>
      </c>
      <c r="K10376" s="81">
        <v>600000.0</v>
      </c>
      <c r="L10376" s="82">
        <v>0.0799970507999705</v>
      </c>
      <c r="N10376" s="83">
        <f t="shared" si="1"/>
        <v>0.0799970508</v>
      </c>
      <c r="O10376" s="83">
        <f t="shared" si="2"/>
        <v>0.0799970508</v>
      </c>
      <c r="Q10376" s="83">
        <f t="shared" si="3"/>
        <v>0.9042</v>
      </c>
      <c r="R10376" s="83">
        <f t="shared" si="4"/>
        <v>0.0799970508</v>
      </c>
      <c r="S10376" s="83" t="b">
        <f t="shared" si="5"/>
        <v>0</v>
      </c>
      <c r="T10376" s="72"/>
      <c r="U10376" s="72"/>
      <c r="V10376" s="72"/>
      <c r="W10376" s="72"/>
      <c r="X10376" s="72"/>
      <c r="Y10376" s="72"/>
      <c r="Z10376" s="72"/>
      <c r="AA10376" s="72"/>
      <c r="AB10376" s="72"/>
      <c r="AC10376" s="72"/>
      <c r="AD10376" s="72"/>
      <c r="AE10376" s="72"/>
      <c r="AF10376" s="72"/>
      <c r="AG10376" s="72"/>
      <c r="AH10376" s="72"/>
      <c r="AI10376" s="72"/>
      <c r="AJ10376" s="72"/>
      <c r="AK10376" s="72"/>
    </row>
    <row r="10377" ht="14.25" customHeight="1">
      <c r="A10377" s="78">
        <v>10374.0</v>
      </c>
      <c r="C10377" s="78" t="str">
        <f>VLOOKUP(G10377,[1]Macrodata_CCF!$A$3:$D$55,4,FALSE)</f>
        <v>#ERROR!</v>
      </c>
      <c r="E10377" s="79" t="str">
        <f>VLOOKUP(G10377,[1]Macrodata_CCF!$A$3:$B$55,2,FALSE)</f>
        <v>#ERROR!</v>
      </c>
      <c r="F10377" s="78">
        <v>0.0</v>
      </c>
      <c r="G10377" s="80">
        <v>16.0</v>
      </c>
      <c r="H10377" s="81">
        <v>82075.0</v>
      </c>
      <c r="I10377" s="81">
        <v>380000.0</v>
      </c>
      <c r="J10377" s="81">
        <v>138680.0</v>
      </c>
      <c r="K10377" s="81">
        <v>380000.0</v>
      </c>
      <c r="L10377" s="82">
        <v>0.1899974825878996</v>
      </c>
      <c r="N10377" s="83">
        <f t="shared" si="1"/>
        <v>0.1899974826</v>
      </c>
      <c r="O10377" s="83">
        <f t="shared" si="2"/>
        <v>0.1899974826</v>
      </c>
      <c r="Q10377" s="83">
        <f t="shared" si="3"/>
        <v>0.7840131579</v>
      </c>
      <c r="R10377" s="83">
        <f t="shared" si="4"/>
        <v>0.1899974826</v>
      </c>
      <c r="S10377" s="83" t="b">
        <f t="shared" si="5"/>
        <v>0</v>
      </c>
      <c r="T10377" s="72"/>
      <c r="U10377" s="72"/>
      <c r="V10377" s="72"/>
      <c r="W10377" s="72"/>
      <c r="X10377" s="72"/>
      <c r="Y10377" s="72"/>
      <c r="Z10377" s="72"/>
      <c r="AA10377" s="72"/>
      <c r="AB10377" s="72"/>
      <c r="AC10377" s="72"/>
      <c r="AD10377" s="72"/>
      <c r="AE10377" s="72"/>
      <c r="AF10377" s="72"/>
      <c r="AG10377" s="72"/>
      <c r="AH10377" s="72"/>
      <c r="AI10377" s="72"/>
      <c r="AJ10377" s="72"/>
      <c r="AK10377" s="72"/>
    </row>
    <row r="10378" ht="14.25" customHeight="1">
      <c r="A10378" s="78">
        <v>10375.0</v>
      </c>
      <c r="C10378" s="78" t="str">
        <f>VLOOKUP(G10378,[1]Macrodata_CCF!$A$3:$D$55,4,FALSE)</f>
        <v>#ERROR!</v>
      </c>
      <c r="E10378" s="79" t="str">
        <f>VLOOKUP(G10378,[1]Macrodata_CCF!$A$3:$B$55,2,FALSE)</f>
        <v>#ERROR!</v>
      </c>
      <c r="F10378" s="78">
        <v>0.0</v>
      </c>
      <c r="G10378" s="80">
        <v>19.0</v>
      </c>
      <c r="H10378" s="81">
        <v>8850.0</v>
      </c>
      <c r="I10378" s="81">
        <v>10000.0</v>
      </c>
      <c r="J10378" s="81">
        <v>9045.0</v>
      </c>
      <c r="K10378" s="81">
        <v>10000.0</v>
      </c>
      <c r="L10378" s="82">
        <v>0.1695652173913043</v>
      </c>
      <c r="N10378" s="83">
        <f t="shared" si="1"/>
        <v>0.1695652174</v>
      </c>
      <c r="O10378" s="83">
        <f t="shared" si="2"/>
        <v>0.1695652174</v>
      </c>
      <c r="Q10378" s="83">
        <f t="shared" si="3"/>
        <v>0.115</v>
      </c>
      <c r="R10378" s="83">
        <f t="shared" si="4"/>
        <v>0.1695652174</v>
      </c>
      <c r="S10378" s="83" t="b">
        <f t="shared" si="5"/>
        <v>0</v>
      </c>
      <c r="T10378" s="72"/>
      <c r="U10378" s="72"/>
      <c r="V10378" s="72"/>
      <c r="W10378" s="72"/>
      <c r="X10378" s="72"/>
      <c r="Y10378" s="72"/>
      <c r="Z10378" s="72"/>
      <c r="AA10378" s="72"/>
      <c r="AB10378" s="72"/>
      <c r="AC10378" s="72"/>
      <c r="AD10378" s="72"/>
      <c r="AE10378" s="72"/>
      <c r="AF10378" s="72"/>
      <c r="AG10378" s="72"/>
      <c r="AH10378" s="72"/>
      <c r="AI10378" s="72"/>
      <c r="AJ10378" s="72"/>
      <c r="AK10378" s="72"/>
    </row>
    <row r="10379" ht="14.25" customHeight="1">
      <c r="A10379" s="78">
        <v>10376.0</v>
      </c>
      <c r="C10379" s="78" t="str">
        <f>VLOOKUP(G10379,[1]Macrodata_CCF!$A$3:$D$55,4,FALSE)</f>
        <v>#ERROR!</v>
      </c>
      <c r="E10379" s="79" t="str">
        <f>VLOOKUP(G10379,[1]Macrodata_CCF!$A$3:$B$55,2,FALSE)</f>
        <v>#ERROR!</v>
      </c>
      <c r="F10379" s="78">
        <v>0.0</v>
      </c>
      <c r="G10379" s="80">
        <v>35.0</v>
      </c>
      <c r="H10379" s="81">
        <v>37080.0</v>
      </c>
      <c r="I10379" s="81">
        <v>200000.0</v>
      </c>
      <c r="J10379" s="81">
        <v>58260.0</v>
      </c>
      <c r="K10379" s="81">
        <v>200000.0</v>
      </c>
      <c r="L10379" s="82">
        <v>0.1300024551927326</v>
      </c>
      <c r="N10379" s="83">
        <f t="shared" si="1"/>
        <v>0.1300024552</v>
      </c>
      <c r="O10379" s="83">
        <f t="shared" si="2"/>
        <v>0.1300024552</v>
      </c>
      <c r="Q10379" s="83">
        <f t="shared" si="3"/>
        <v>0.8146</v>
      </c>
      <c r="R10379" s="83">
        <f t="shared" si="4"/>
        <v>0.1300024552</v>
      </c>
      <c r="S10379" s="83" t="b">
        <f t="shared" si="5"/>
        <v>0</v>
      </c>
      <c r="T10379" s="72"/>
      <c r="U10379" s="72"/>
      <c r="V10379" s="72"/>
      <c r="W10379" s="72"/>
      <c r="X10379" s="72"/>
      <c r="Y10379" s="72"/>
      <c r="Z10379" s="72"/>
      <c r="AA10379" s="72"/>
      <c r="AB10379" s="72"/>
      <c r="AC10379" s="72"/>
      <c r="AD10379" s="72"/>
      <c r="AE10379" s="72"/>
      <c r="AF10379" s="72"/>
      <c r="AG10379" s="72"/>
      <c r="AH10379" s="72"/>
      <c r="AI10379" s="72"/>
      <c r="AJ10379" s="72"/>
      <c r="AK10379" s="72"/>
    </row>
    <row r="10380" ht="14.25" customHeight="1">
      <c r="A10380" s="78">
        <v>10377.0</v>
      </c>
      <c r="C10380" s="78" t="str">
        <f>VLOOKUP(G10380,[1]Macrodata_CCF!$A$3:$D$55,4,FALSE)</f>
        <v>#ERROR!</v>
      </c>
      <c r="E10380" s="79" t="str">
        <f>VLOOKUP(G10380,[1]Macrodata_CCF!$A$3:$B$55,2,FALSE)</f>
        <v>#ERROR!</v>
      </c>
      <c r="F10380" s="78">
        <v>0.0</v>
      </c>
      <c r="G10380" s="80">
        <v>31.0</v>
      </c>
      <c r="H10380" s="81">
        <v>28415.0</v>
      </c>
      <c r="I10380" s="81">
        <v>660000.0</v>
      </c>
      <c r="J10380" s="81">
        <v>154730.0</v>
      </c>
      <c r="K10380" s="81">
        <v>660000.0</v>
      </c>
      <c r="L10380" s="82">
        <v>0.1999968333636803</v>
      </c>
      <c r="N10380" s="83">
        <f t="shared" si="1"/>
        <v>0.1999968334</v>
      </c>
      <c r="O10380" s="83">
        <f t="shared" si="2"/>
        <v>0.1999968334</v>
      </c>
      <c r="Q10380" s="83">
        <f t="shared" si="3"/>
        <v>0.9569469697</v>
      </c>
      <c r="R10380" s="83">
        <f t="shared" si="4"/>
        <v>0.1999968334</v>
      </c>
      <c r="S10380" s="83" t="b">
        <f t="shared" si="5"/>
        <v>0</v>
      </c>
      <c r="T10380" s="72"/>
      <c r="U10380" s="72"/>
      <c r="V10380" s="72"/>
      <c r="W10380" s="72"/>
      <c r="X10380" s="72"/>
      <c r="Y10380" s="72"/>
      <c r="Z10380" s="72"/>
      <c r="AA10380" s="72"/>
      <c r="AB10380" s="72"/>
      <c r="AC10380" s="72"/>
      <c r="AD10380" s="72"/>
      <c r="AE10380" s="72"/>
      <c r="AF10380" s="72"/>
      <c r="AG10380" s="72"/>
      <c r="AH10380" s="72"/>
      <c r="AI10380" s="72"/>
      <c r="AJ10380" s="72"/>
      <c r="AK10380" s="72"/>
    </row>
    <row r="10381" ht="14.25" customHeight="1">
      <c r="A10381" s="78">
        <v>10378.0</v>
      </c>
      <c r="C10381" s="78" t="str">
        <f>VLOOKUP(G10381,[1]Macrodata_CCF!$A$3:$D$55,4,FALSE)</f>
        <v>#ERROR!</v>
      </c>
      <c r="E10381" s="79" t="str">
        <f>VLOOKUP(G10381,[1]Macrodata_CCF!$A$3:$B$55,2,FALSE)</f>
        <v>#ERROR!</v>
      </c>
      <c r="F10381" s="78">
        <v>0.0</v>
      </c>
      <c r="G10381" s="80">
        <v>50.0</v>
      </c>
      <c r="H10381" s="81">
        <v>381650.0</v>
      </c>
      <c r="I10381" s="81">
        <v>920000.0</v>
      </c>
      <c r="J10381" s="81">
        <v>457020.0</v>
      </c>
      <c r="K10381" s="81">
        <v>1748000.0</v>
      </c>
      <c r="L10381" s="82">
        <v>0.1400018575276307</v>
      </c>
      <c r="N10381" s="83">
        <f t="shared" si="1"/>
        <v>0.1400018575</v>
      </c>
      <c r="O10381" s="83">
        <f t="shared" si="2"/>
        <v>0.1400018575</v>
      </c>
      <c r="Q10381" s="83">
        <f t="shared" si="3"/>
        <v>0.5851630435</v>
      </c>
      <c r="R10381" s="83">
        <f t="shared" si="4"/>
        <v>0.1400018575</v>
      </c>
      <c r="S10381" s="83" t="b">
        <f t="shared" si="5"/>
        <v>0</v>
      </c>
      <c r="T10381" s="72"/>
      <c r="U10381" s="72"/>
      <c r="V10381" s="72"/>
      <c r="W10381" s="72"/>
      <c r="X10381" s="72"/>
      <c r="Y10381" s="72"/>
      <c r="Z10381" s="72"/>
      <c r="AA10381" s="72"/>
      <c r="AB10381" s="72"/>
      <c r="AC10381" s="72"/>
      <c r="AD10381" s="72"/>
      <c r="AE10381" s="72"/>
      <c r="AF10381" s="72"/>
      <c r="AG10381" s="72"/>
      <c r="AH10381" s="72"/>
      <c r="AI10381" s="72"/>
      <c r="AJ10381" s="72"/>
      <c r="AK10381" s="72"/>
    </row>
    <row r="10382" ht="14.25" customHeight="1">
      <c r="A10382" s="78">
        <v>10379.0</v>
      </c>
      <c r="C10382" s="78" t="str">
        <f>VLOOKUP(G10382,[1]Macrodata_CCF!$A$3:$D$55,4,FALSE)</f>
        <v>#ERROR!</v>
      </c>
      <c r="E10382" s="79" t="str">
        <f>VLOOKUP(G10382,[1]Macrodata_CCF!$A$3:$B$55,2,FALSE)</f>
        <v>#ERROR!</v>
      </c>
      <c r="F10382" s="78">
        <v>0.0</v>
      </c>
      <c r="G10382" s="80">
        <v>50.0</v>
      </c>
      <c r="H10382" s="81">
        <v>174550.0</v>
      </c>
      <c r="I10382" s="81">
        <v>690000.0</v>
      </c>
      <c r="J10382" s="81">
        <v>215785.0</v>
      </c>
      <c r="K10382" s="81">
        <v>1173000.0</v>
      </c>
      <c r="L10382" s="82">
        <v>0.07999805994761859</v>
      </c>
      <c r="N10382" s="83">
        <f t="shared" si="1"/>
        <v>0.07999805995</v>
      </c>
      <c r="O10382" s="83">
        <f t="shared" si="2"/>
        <v>0.07999805995</v>
      </c>
      <c r="Q10382" s="83">
        <f t="shared" si="3"/>
        <v>0.7470289855</v>
      </c>
      <c r="R10382" s="83">
        <f t="shared" si="4"/>
        <v>0.07999805995</v>
      </c>
      <c r="S10382" s="83" t="b">
        <f t="shared" si="5"/>
        <v>0</v>
      </c>
      <c r="T10382" s="72"/>
      <c r="U10382" s="72"/>
      <c r="V10382" s="72"/>
      <c r="W10382" s="72"/>
      <c r="X10382" s="72"/>
      <c r="Y10382" s="72"/>
      <c r="Z10382" s="72"/>
      <c r="AA10382" s="72"/>
      <c r="AB10382" s="72"/>
      <c r="AC10382" s="72"/>
      <c r="AD10382" s="72"/>
      <c r="AE10382" s="72"/>
      <c r="AF10382" s="72"/>
      <c r="AG10382" s="72"/>
      <c r="AH10382" s="72"/>
      <c r="AI10382" s="72"/>
      <c r="AJ10382" s="72"/>
      <c r="AK10382" s="72"/>
    </row>
    <row r="10383" ht="14.25" customHeight="1">
      <c r="A10383" s="78">
        <v>10380.0</v>
      </c>
      <c r="C10383" s="78" t="str">
        <f>VLOOKUP(G10383,[1]Macrodata_CCF!$A$3:$D$55,4,FALSE)</f>
        <v>#ERROR!</v>
      </c>
      <c r="E10383" s="79" t="str">
        <f>VLOOKUP(G10383,[1]Macrodata_CCF!$A$3:$B$55,2,FALSE)</f>
        <v>#ERROR!</v>
      </c>
      <c r="F10383" s="78">
        <v>0.0</v>
      </c>
      <c r="G10383" s="80">
        <v>28.0</v>
      </c>
      <c r="H10383" s="81">
        <v>208165.0</v>
      </c>
      <c r="I10383" s="81">
        <v>230000.0</v>
      </c>
      <c r="J10383" s="81">
        <v>212315.0</v>
      </c>
      <c r="K10383" s="81">
        <v>230000.0</v>
      </c>
      <c r="L10383" s="82">
        <v>0.1900618273414243</v>
      </c>
      <c r="N10383" s="83">
        <f t="shared" si="1"/>
        <v>0.1900618273</v>
      </c>
      <c r="O10383" s="83">
        <f t="shared" si="2"/>
        <v>0.1900618273</v>
      </c>
      <c r="Q10383" s="83">
        <f t="shared" si="3"/>
        <v>0.09493478261</v>
      </c>
      <c r="R10383" s="83">
        <f t="shared" si="4"/>
        <v>0.01804347826</v>
      </c>
      <c r="S10383" s="83" t="b">
        <f t="shared" si="5"/>
        <v>0</v>
      </c>
      <c r="T10383" s="72"/>
      <c r="U10383" s="72"/>
      <c r="V10383" s="72"/>
      <c r="W10383" s="72"/>
      <c r="X10383" s="72"/>
      <c r="Y10383" s="72"/>
      <c r="Z10383" s="72"/>
      <c r="AA10383" s="72"/>
      <c r="AB10383" s="72"/>
      <c r="AC10383" s="72"/>
      <c r="AD10383" s="72"/>
      <c r="AE10383" s="72"/>
      <c r="AF10383" s="72"/>
      <c r="AG10383" s="72"/>
      <c r="AH10383" s="72"/>
      <c r="AI10383" s="72"/>
      <c r="AJ10383" s="72"/>
      <c r="AK10383" s="72"/>
    </row>
    <row r="10384" ht="14.25" customHeight="1">
      <c r="A10384" s="78">
        <v>10381.0</v>
      </c>
      <c r="C10384" s="78" t="str">
        <f>VLOOKUP(G10384,[1]Macrodata_CCF!$A$3:$D$55,4,FALSE)</f>
        <v>#ERROR!</v>
      </c>
      <c r="E10384" s="79" t="str">
        <f>VLOOKUP(G10384,[1]Macrodata_CCF!$A$3:$B$55,2,FALSE)</f>
        <v>#ERROR!</v>
      </c>
      <c r="F10384" s="78">
        <v>0.0</v>
      </c>
      <c r="G10384" s="80">
        <v>11.0</v>
      </c>
      <c r="H10384" s="81">
        <v>370670.0</v>
      </c>
      <c r="I10384" s="81">
        <v>410000.0</v>
      </c>
      <c r="J10384" s="81">
        <v>354940.0</v>
      </c>
      <c r="K10384" s="81">
        <v>410000.0</v>
      </c>
      <c r="L10384" s="82">
        <v>-0.3999491482329011</v>
      </c>
      <c r="N10384" s="83">
        <f t="shared" si="1"/>
        <v>-0.3999491482</v>
      </c>
      <c r="O10384" s="83">
        <f t="shared" si="2"/>
        <v>0</v>
      </c>
      <c r="Q10384" s="83">
        <f t="shared" si="3"/>
        <v>0.09592682927</v>
      </c>
      <c r="R10384" s="83">
        <f t="shared" si="4"/>
        <v>-0.03836585366</v>
      </c>
      <c r="S10384" s="83" t="b">
        <f t="shared" si="5"/>
        <v>0</v>
      </c>
      <c r="T10384" s="72"/>
      <c r="U10384" s="72"/>
      <c r="V10384" s="72"/>
      <c r="W10384" s="72"/>
      <c r="X10384" s="72"/>
      <c r="Y10384" s="72"/>
      <c r="Z10384" s="72"/>
      <c r="AA10384" s="72"/>
      <c r="AB10384" s="72"/>
      <c r="AC10384" s="72"/>
      <c r="AD10384" s="72"/>
      <c r="AE10384" s="72"/>
      <c r="AF10384" s="72"/>
      <c r="AG10384" s="72"/>
      <c r="AH10384" s="72"/>
      <c r="AI10384" s="72"/>
      <c r="AJ10384" s="72"/>
      <c r="AK10384" s="72"/>
    </row>
    <row r="10385" ht="14.25" customHeight="1">
      <c r="A10385" s="78">
        <v>10382.0</v>
      </c>
      <c r="C10385" s="78" t="str">
        <f>VLOOKUP(G10385,[1]Macrodata_CCF!$A$3:$D$55,4,FALSE)</f>
        <v>#ERROR!</v>
      </c>
      <c r="E10385" s="79" t="str">
        <f>VLOOKUP(G10385,[1]Macrodata_CCF!$A$3:$B$55,2,FALSE)</f>
        <v>#ERROR!</v>
      </c>
      <c r="F10385" s="78">
        <v>0.0</v>
      </c>
      <c r="G10385" s="80">
        <v>10.0</v>
      </c>
      <c r="H10385" s="81">
        <v>333830.0</v>
      </c>
      <c r="I10385" s="81">
        <v>690000.0</v>
      </c>
      <c r="J10385" s="81">
        <v>444245.0</v>
      </c>
      <c r="K10385" s="81">
        <v>690000.0</v>
      </c>
      <c r="L10385" s="82">
        <v>0.3100064575904765</v>
      </c>
      <c r="N10385" s="83">
        <f t="shared" si="1"/>
        <v>0.3100064576</v>
      </c>
      <c r="O10385" s="83">
        <f t="shared" si="2"/>
        <v>0.3100064576</v>
      </c>
      <c r="Q10385" s="83">
        <f t="shared" si="3"/>
        <v>0.5161884058</v>
      </c>
      <c r="R10385" s="83">
        <f t="shared" si="4"/>
        <v>0.3100064576</v>
      </c>
      <c r="S10385" s="83" t="b">
        <f t="shared" si="5"/>
        <v>0</v>
      </c>
      <c r="T10385" s="72"/>
      <c r="U10385" s="72"/>
      <c r="V10385" s="72"/>
      <c r="W10385" s="72"/>
      <c r="X10385" s="72"/>
      <c r="Y10385" s="72"/>
      <c r="Z10385" s="72"/>
      <c r="AA10385" s="72"/>
      <c r="AB10385" s="72"/>
      <c r="AC10385" s="72"/>
      <c r="AD10385" s="72"/>
      <c r="AE10385" s="72"/>
      <c r="AF10385" s="72"/>
      <c r="AG10385" s="72"/>
      <c r="AH10385" s="72"/>
      <c r="AI10385" s="72"/>
      <c r="AJ10385" s="72"/>
      <c r="AK10385" s="72"/>
    </row>
    <row r="10386" ht="14.25" customHeight="1">
      <c r="A10386" s="78">
        <v>10383.0</v>
      </c>
      <c r="C10386" s="78" t="str">
        <f>VLOOKUP(G10386,[1]Macrodata_CCF!$A$3:$D$55,4,FALSE)</f>
        <v>#ERROR!</v>
      </c>
      <c r="E10386" s="79" t="str">
        <f>VLOOKUP(G10386,[1]Macrodata_CCF!$A$3:$B$55,2,FALSE)</f>
        <v>#ERROR!</v>
      </c>
      <c r="F10386" s="78">
        <v>1.0</v>
      </c>
      <c r="G10386" s="80">
        <v>47.0</v>
      </c>
      <c r="H10386" s="81">
        <v>9635.0</v>
      </c>
      <c r="I10386" s="81">
        <v>280000.0</v>
      </c>
      <c r="J10386" s="81">
        <v>285600.0</v>
      </c>
      <c r="K10386" s="81">
        <v>280000.0</v>
      </c>
      <c r="L10386" s="82">
        <v>1.020712740184565</v>
      </c>
      <c r="N10386" s="83">
        <f t="shared" si="1"/>
        <v>1.02071274</v>
      </c>
      <c r="O10386" s="83">
        <f t="shared" si="2"/>
        <v>1</v>
      </c>
      <c r="Q10386" s="83">
        <f t="shared" si="3"/>
        <v>0.9655892857</v>
      </c>
      <c r="R10386" s="83">
        <f t="shared" si="4"/>
        <v>1.02071274</v>
      </c>
      <c r="S10386" s="83" t="b">
        <f t="shared" si="5"/>
        <v>0</v>
      </c>
      <c r="T10386" s="72"/>
      <c r="U10386" s="72"/>
      <c r="V10386" s="72"/>
      <c r="W10386" s="72"/>
      <c r="X10386" s="72"/>
      <c r="Y10386" s="72"/>
      <c r="Z10386" s="72"/>
      <c r="AA10386" s="72"/>
      <c r="AB10386" s="72"/>
      <c r="AC10386" s="72"/>
      <c r="AD10386" s="72"/>
      <c r="AE10386" s="72"/>
      <c r="AF10386" s="72"/>
      <c r="AG10386" s="72"/>
      <c r="AH10386" s="72"/>
      <c r="AI10386" s="72"/>
      <c r="AJ10386" s="72"/>
      <c r="AK10386" s="72"/>
    </row>
    <row r="10387" ht="14.25" customHeight="1">
      <c r="A10387" s="78">
        <v>10384.0</v>
      </c>
      <c r="C10387" s="78" t="str">
        <f>VLOOKUP(G10387,[1]Macrodata_CCF!$A$3:$D$55,4,FALSE)</f>
        <v>#ERROR!</v>
      </c>
      <c r="E10387" s="79" t="str">
        <f>VLOOKUP(G10387,[1]Macrodata_CCF!$A$3:$B$55,2,FALSE)</f>
        <v>#ERROR!</v>
      </c>
      <c r="F10387" s="78">
        <v>0.0</v>
      </c>
      <c r="G10387" s="80">
        <v>10.0</v>
      </c>
      <c r="H10387" s="81">
        <v>54020.0</v>
      </c>
      <c r="I10387" s="81">
        <v>820000.0</v>
      </c>
      <c r="J10387" s="81">
        <v>0.0</v>
      </c>
      <c r="K10387" s="81">
        <v>820000.0</v>
      </c>
      <c r="L10387" s="82">
        <v>-0.07052403457009321</v>
      </c>
      <c r="N10387" s="83">
        <f t="shared" si="1"/>
        <v>-0.07052403457</v>
      </c>
      <c r="O10387" s="83">
        <f t="shared" si="2"/>
        <v>0</v>
      </c>
      <c r="Q10387" s="83">
        <f t="shared" si="3"/>
        <v>0.9341219512</v>
      </c>
      <c r="R10387" s="83">
        <f t="shared" si="4"/>
        <v>-0.07052403457</v>
      </c>
      <c r="S10387" s="83" t="b">
        <f t="shared" si="5"/>
        <v>0</v>
      </c>
      <c r="T10387" s="72"/>
      <c r="U10387" s="72"/>
      <c r="V10387" s="72"/>
      <c r="W10387" s="72"/>
      <c r="X10387" s="72"/>
      <c r="Y10387" s="72"/>
      <c r="Z10387" s="72"/>
      <c r="AA10387" s="72"/>
      <c r="AB10387" s="72"/>
      <c r="AC10387" s="72"/>
      <c r="AD10387" s="72"/>
      <c r="AE10387" s="72"/>
      <c r="AF10387" s="72"/>
      <c r="AG10387" s="72"/>
      <c r="AH10387" s="72"/>
      <c r="AI10387" s="72"/>
      <c r="AJ10387" s="72"/>
      <c r="AK10387" s="72"/>
    </row>
    <row r="10388" ht="14.25" customHeight="1">
      <c r="A10388" s="78">
        <v>10385.0</v>
      </c>
      <c r="C10388" s="78" t="str">
        <f>VLOOKUP(G10388,[1]Macrodata_CCF!$A$3:$D$55,4,FALSE)</f>
        <v>#ERROR!</v>
      </c>
      <c r="E10388" s="79" t="str">
        <f>VLOOKUP(G10388,[1]Macrodata_CCF!$A$3:$B$55,2,FALSE)</f>
        <v>#ERROR!</v>
      </c>
      <c r="F10388" s="78">
        <v>1.0</v>
      </c>
      <c r="G10388" s="80">
        <v>42.0</v>
      </c>
      <c r="H10388" s="81">
        <v>61945.0</v>
      </c>
      <c r="I10388" s="81">
        <v>270000.0</v>
      </c>
      <c r="J10388" s="81">
        <v>26575.0</v>
      </c>
      <c r="K10388" s="81">
        <v>270000.0</v>
      </c>
      <c r="L10388" s="82">
        <v>-0.1700031241738963</v>
      </c>
      <c r="N10388" s="83">
        <f t="shared" si="1"/>
        <v>-0.1700031242</v>
      </c>
      <c r="O10388" s="83">
        <f t="shared" si="2"/>
        <v>0</v>
      </c>
      <c r="Q10388" s="83">
        <f t="shared" si="3"/>
        <v>0.7705740741</v>
      </c>
      <c r="R10388" s="83">
        <f t="shared" si="4"/>
        <v>-0.1700031242</v>
      </c>
      <c r="S10388" s="83" t="b">
        <f t="shared" si="5"/>
        <v>0</v>
      </c>
      <c r="T10388" s="72"/>
      <c r="U10388" s="72"/>
      <c r="V10388" s="72"/>
      <c r="W10388" s="72"/>
      <c r="X10388" s="72"/>
      <c r="Y10388" s="72"/>
      <c r="Z10388" s="72"/>
      <c r="AA10388" s="72"/>
      <c r="AB10388" s="72"/>
      <c r="AC10388" s="72"/>
      <c r="AD10388" s="72"/>
      <c r="AE10388" s="72"/>
      <c r="AF10388" s="72"/>
      <c r="AG10388" s="72"/>
      <c r="AH10388" s="72"/>
      <c r="AI10388" s="72"/>
      <c r="AJ10388" s="72"/>
      <c r="AK10388" s="72"/>
    </row>
    <row r="10389" ht="14.25" customHeight="1">
      <c r="A10389" s="78">
        <v>10386.0</v>
      </c>
      <c r="C10389" s="78" t="str">
        <f>VLOOKUP(G10389,[1]Macrodata_CCF!$A$3:$D$55,4,FALSE)</f>
        <v>#ERROR!</v>
      </c>
      <c r="E10389" s="79" t="str">
        <f>VLOOKUP(G10389,[1]Macrodata_CCF!$A$3:$B$55,2,FALSE)</f>
        <v>#ERROR!</v>
      </c>
      <c r="F10389" s="78">
        <v>0.0</v>
      </c>
      <c r="G10389" s="80">
        <v>19.0</v>
      </c>
      <c r="H10389" s="81">
        <v>88755.0</v>
      </c>
      <c r="I10389" s="81">
        <v>180000.0</v>
      </c>
      <c r="J10389" s="81">
        <v>103355.0</v>
      </c>
      <c r="K10389" s="81">
        <v>180000.0</v>
      </c>
      <c r="L10389" s="82">
        <v>0.1600087676037043</v>
      </c>
      <c r="N10389" s="83">
        <f t="shared" si="1"/>
        <v>0.1600087676</v>
      </c>
      <c r="O10389" s="83">
        <f t="shared" si="2"/>
        <v>0.1600087676</v>
      </c>
      <c r="Q10389" s="83">
        <f t="shared" si="3"/>
        <v>0.5069166667</v>
      </c>
      <c r="R10389" s="83">
        <f t="shared" si="4"/>
        <v>0.1600087676</v>
      </c>
      <c r="S10389" s="83" t="b">
        <f t="shared" si="5"/>
        <v>0</v>
      </c>
      <c r="T10389" s="72"/>
      <c r="U10389" s="72"/>
      <c r="V10389" s="72"/>
      <c r="W10389" s="72"/>
      <c r="X10389" s="72"/>
      <c r="Y10389" s="72"/>
      <c r="Z10389" s="72"/>
      <c r="AA10389" s="72"/>
      <c r="AB10389" s="72"/>
      <c r="AC10389" s="72"/>
      <c r="AD10389" s="72"/>
      <c r="AE10389" s="72"/>
      <c r="AF10389" s="72"/>
      <c r="AG10389" s="72"/>
      <c r="AH10389" s="72"/>
      <c r="AI10389" s="72"/>
      <c r="AJ10389" s="72"/>
      <c r="AK10389" s="72"/>
    </row>
    <row r="10390" ht="14.25" customHeight="1">
      <c r="A10390" s="78">
        <v>10387.0</v>
      </c>
      <c r="C10390" s="78" t="str">
        <f>VLOOKUP(G10390,[1]Macrodata_CCF!$A$3:$D$55,4,FALSE)</f>
        <v>#ERROR!</v>
      </c>
      <c r="E10390" s="79" t="str">
        <f>VLOOKUP(G10390,[1]Macrodata_CCF!$A$3:$B$55,2,FALSE)</f>
        <v>#ERROR!</v>
      </c>
      <c r="F10390" s="78">
        <v>0.0</v>
      </c>
      <c r="G10390" s="80">
        <v>51.0</v>
      </c>
      <c r="H10390" s="81">
        <v>397275.0</v>
      </c>
      <c r="I10390" s="81">
        <v>680000.0</v>
      </c>
      <c r="J10390" s="81">
        <v>425550.0</v>
      </c>
      <c r="K10390" s="81">
        <v>951999.9999999999</v>
      </c>
      <c r="L10390" s="82">
        <v>0.1000088425148112</v>
      </c>
      <c r="N10390" s="83">
        <f t="shared" si="1"/>
        <v>0.1000088425</v>
      </c>
      <c r="O10390" s="83">
        <f t="shared" si="2"/>
        <v>0.1000088425</v>
      </c>
      <c r="Q10390" s="83">
        <f t="shared" si="3"/>
        <v>0.4157720588</v>
      </c>
      <c r="R10390" s="83">
        <f t="shared" si="4"/>
        <v>0.1000088425</v>
      </c>
      <c r="S10390" s="83" t="b">
        <f t="shared" si="5"/>
        <v>0</v>
      </c>
      <c r="T10390" s="72"/>
      <c r="U10390" s="72"/>
      <c r="V10390" s="72"/>
      <c r="W10390" s="72"/>
      <c r="X10390" s="72"/>
      <c r="Y10390" s="72"/>
      <c r="Z10390" s="72"/>
      <c r="AA10390" s="72"/>
      <c r="AB10390" s="72"/>
      <c r="AC10390" s="72"/>
      <c r="AD10390" s="72"/>
      <c r="AE10390" s="72"/>
      <c r="AF10390" s="72"/>
      <c r="AG10390" s="72"/>
      <c r="AH10390" s="72"/>
      <c r="AI10390" s="72"/>
      <c r="AJ10390" s="72"/>
      <c r="AK10390" s="72"/>
    </row>
    <row r="10391" ht="14.25" customHeight="1">
      <c r="A10391" s="78">
        <v>10388.0</v>
      </c>
      <c r="C10391" s="78" t="str">
        <f>VLOOKUP(G10391,[1]Macrodata_CCF!$A$3:$D$55,4,FALSE)</f>
        <v>#ERROR!</v>
      </c>
      <c r="E10391" s="79" t="str">
        <f>VLOOKUP(G10391,[1]Macrodata_CCF!$A$3:$B$55,2,FALSE)</f>
        <v>#ERROR!</v>
      </c>
      <c r="F10391" s="78">
        <v>1.0</v>
      </c>
      <c r="G10391" s="80">
        <v>44.0</v>
      </c>
      <c r="H10391" s="81">
        <v>0.0</v>
      </c>
      <c r="I10391" s="81">
        <v>820000.0</v>
      </c>
      <c r="J10391" s="81">
        <v>442800.0</v>
      </c>
      <c r="K10391" s="81">
        <v>820000.0</v>
      </c>
      <c r="L10391" s="82">
        <v>0.54</v>
      </c>
      <c r="N10391" s="83">
        <f t="shared" si="1"/>
        <v>0.54</v>
      </c>
      <c r="O10391" s="83">
        <f t="shared" si="2"/>
        <v>0.54</v>
      </c>
      <c r="Q10391" s="83">
        <f t="shared" si="3"/>
        <v>1</v>
      </c>
      <c r="R10391" s="83">
        <f t="shared" si="4"/>
        <v>0.54</v>
      </c>
      <c r="S10391" s="83" t="b">
        <f t="shared" si="5"/>
        <v>0</v>
      </c>
      <c r="T10391" s="72"/>
      <c r="U10391" s="72"/>
      <c r="V10391" s="72"/>
      <c r="W10391" s="72"/>
      <c r="X10391" s="72"/>
      <c r="Y10391" s="72"/>
      <c r="Z10391" s="72"/>
      <c r="AA10391" s="72"/>
      <c r="AB10391" s="72"/>
      <c r="AC10391" s="72"/>
      <c r="AD10391" s="72"/>
      <c r="AE10391" s="72"/>
      <c r="AF10391" s="72"/>
      <c r="AG10391" s="72"/>
      <c r="AH10391" s="72"/>
      <c r="AI10391" s="72"/>
      <c r="AJ10391" s="72"/>
      <c r="AK10391" s="72"/>
    </row>
    <row r="10392" ht="14.25" customHeight="1">
      <c r="A10392" s="78">
        <v>10389.0</v>
      </c>
      <c r="C10392" s="78" t="str">
        <f>VLOOKUP(G10392,[1]Macrodata_CCF!$A$3:$D$55,4,FALSE)</f>
        <v>#ERROR!</v>
      </c>
      <c r="E10392" s="79" t="str">
        <f>VLOOKUP(G10392,[1]Macrodata_CCF!$A$3:$B$55,2,FALSE)</f>
        <v>#ERROR!</v>
      </c>
      <c r="F10392" s="78">
        <v>0.0</v>
      </c>
      <c r="G10392" s="80">
        <v>2.0</v>
      </c>
      <c r="H10392" s="81">
        <v>21665.0</v>
      </c>
      <c r="I10392" s="81">
        <v>360000.0</v>
      </c>
      <c r="J10392" s="81">
        <v>367200.0</v>
      </c>
      <c r="K10392" s="81">
        <v>360000.0</v>
      </c>
      <c r="L10392" s="82">
        <v>1.021280683346387</v>
      </c>
      <c r="N10392" s="83">
        <f t="shared" si="1"/>
        <v>1.021280683</v>
      </c>
      <c r="O10392" s="83">
        <f t="shared" si="2"/>
        <v>1</v>
      </c>
      <c r="Q10392" s="83">
        <f t="shared" si="3"/>
        <v>0.9398194444</v>
      </c>
      <c r="R10392" s="83">
        <f t="shared" si="4"/>
        <v>1.021280683</v>
      </c>
      <c r="S10392" s="83" t="b">
        <f t="shared" si="5"/>
        <v>0</v>
      </c>
      <c r="T10392" s="72"/>
      <c r="U10392" s="72"/>
      <c r="V10392" s="72"/>
      <c r="W10392" s="72"/>
      <c r="X10392" s="72"/>
      <c r="Y10392" s="72"/>
      <c r="Z10392" s="72"/>
      <c r="AA10392" s="72"/>
      <c r="AB10392" s="72"/>
      <c r="AC10392" s="72"/>
      <c r="AD10392" s="72"/>
      <c r="AE10392" s="72"/>
      <c r="AF10392" s="72"/>
      <c r="AG10392" s="72"/>
      <c r="AH10392" s="72"/>
      <c r="AI10392" s="72"/>
      <c r="AJ10392" s="72"/>
      <c r="AK10392" s="72"/>
    </row>
    <row r="10393" ht="14.25" customHeight="1">
      <c r="A10393" s="78">
        <v>10390.0</v>
      </c>
      <c r="C10393" s="78" t="str">
        <f>VLOOKUP(G10393,[1]Macrodata_CCF!$A$3:$D$55,4,FALSE)</f>
        <v>#ERROR!</v>
      </c>
      <c r="E10393" s="79" t="str">
        <f>VLOOKUP(G10393,[1]Macrodata_CCF!$A$3:$B$55,2,FALSE)</f>
        <v>#ERROR!</v>
      </c>
      <c r="F10393" s="78">
        <v>0.0</v>
      </c>
      <c r="G10393" s="80">
        <v>45.0</v>
      </c>
      <c r="H10393" s="81">
        <v>761165.0</v>
      </c>
      <c r="I10393" s="81">
        <v>960000.0</v>
      </c>
      <c r="J10393" s="81">
        <v>794965.0</v>
      </c>
      <c r="K10393" s="81">
        <v>960000.0</v>
      </c>
      <c r="L10393" s="82">
        <v>0.1699901928734881</v>
      </c>
      <c r="N10393" s="83">
        <f t="shared" si="1"/>
        <v>0.1699901929</v>
      </c>
      <c r="O10393" s="83">
        <f t="shared" si="2"/>
        <v>0.1699901929</v>
      </c>
      <c r="Q10393" s="83">
        <f t="shared" si="3"/>
        <v>0.2071197917</v>
      </c>
      <c r="R10393" s="83">
        <f t="shared" si="4"/>
        <v>0.1699901929</v>
      </c>
      <c r="S10393" s="83" t="b">
        <f t="shared" si="5"/>
        <v>0</v>
      </c>
      <c r="T10393" s="72"/>
      <c r="U10393" s="72"/>
      <c r="V10393" s="72"/>
      <c r="W10393" s="72"/>
      <c r="X10393" s="72"/>
      <c r="Y10393" s="72"/>
      <c r="Z10393" s="72"/>
      <c r="AA10393" s="72"/>
      <c r="AB10393" s="72"/>
      <c r="AC10393" s="72"/>
      <c r="AD10393" s="72"/>
      <c r="AE10393" s="72"/>
      <c r="AF10393" s="72"/>
      <c r="AG10393" s="72"/>
      <c r="AH10393" s="72"/>
      <c r="AI10393" s="72"/>
      <c r="AJ10393" s="72"/>
      <c r="AK10393" s="72"/>
    </row>
    <row r="10394" ht="14.25" customHeight="1">
      <c r="A10394" s="78">
        <v>10391.0</v>
      </c>
      <c r="C10394" s="78" t="str">
        <f>VLOOKUP(G10394,[1]Macrodata_CCF!$A$3:$D$55,4,FALSE)</f>
        <v>#ERROR!</v>
      </c>
      <c r="E10394" s="79" t="str">
        <f>VLOOKUP(G10394,[1]Macrodata_CCF!$A$3:$B$55,2,FALSE)</f>
        <v>#ERROR!</v>
      </c>
      <c r="F10394" s="78">
        <v>0.0</v>
      </c>
      <c r="G10394" s="80">
        <v>39.0</v>
      </c>
      <c r="H10394" s="81">
        <v>28480.0</v>
      </c>
      <c r="I10394" s="81">
        <v>280000.0</v>
      </c>
      <c r="J10394" s="81">
        <v>0.0</v>
      </c>
      <c r="K10394" s="81">
        <v>280000.0</v>
      </c>
      <c r="L10394" s="82">
        <v>-0.1132315521628499</v>
      </c>
      <c r="N10394" s="83">
        <f t="shared" si="1"/>
        <v>-0.1132315522</v>
      </c>
      <c r="O10394" s="83">
        <f t="shared" si="2"/>
        <v>0</v>
      </c>
      <c r="Q10394" s="83">
        <f t="shared" si="3"/>
        <v>0.8982857143</v>
      </c>
      <c r="R10394" s="83">
        <f t="shared" si="4"/>
        <v>-0.1132315522</v>
      </c>
      <c r="S10394" s="83" t="b">
        <f t="shared" si="5"/>
        <v>0</v>
      </c>
      <c r="T10394" s="72"/>
      <c r="U10394" s="72"/>
      <c r="V10394" s="72"/>
      <c r="W10394" s="72"/>
      <c r="X10394" s="72"/>
      <c r="Y10394" s="72"/>
      <c r="Z10394" s="72"/>
      <c r="AA10394" s="72"/>
      <c r="AB10394" s="72"/>
      <c r="AC10394" s="72"/>
      <c r="AD10394" s="72"/>
      <c r="AE10394" s="72"/>
      <c r="AF10394" s="72"/>
      <c r="AG10394" s="72"/>
      <c r="AH10394" s="72"/>
      <c r="AI10394" s="72"/>
      <c r="AJ10394" s="72"/>
      <c r="AK10394" s="72"/>
    </row>
    <row r="10395" ht="14.25" customHeight="1">
      <c r="A10395" s="78">
        <v>10392.0</v>
      </c>
      <c r="C10395" s="78" t="str">
        <f>VLOOKUP(G10395,[1]Macrodata_CCF!$A$3:$D$55,4,FALSE)</f>
        <v>#ERROR!</v>
      </c>
      <c r="E10395" s="79" t="str">
        <f>VLOOKUP(G10395,[1]Macrodata_CCF!$A$3:$B$55,2,FALSE)</f>
        <v>#ERROR!</v>
      </c>
      <c r="F10395" s="78">
        <v>0.0</v>
      </c>
      <c r="G10395" s="80">
        <v>49.0</v>
      </c>
      <c r="H10395" s="81">
        <v>0.0</v>
      </c>
      <c r="I10395" s="81">
        <v>930000.0</v>
      </c>
      <c r="J10395" s="81">
        <v>0.0</v>
      </c>
      <c r="K10395" s="81">
        <v>930000.0</v>
      </c>
      <c r="L10395" s="82">
        <v>0.0</v>
      </c>
      <c r="N10395" s="83">
        <f t="shared" si="1"/>
        <v>0</v>
      </c>
      <c r="O10395" s="83">
        <f t="shared" si="2"/>
        <v>0</v>
      </c>
      <c r="Q10395" s="83">
        <f t="shared" si="3"/>
        <v>1</v>
      </c>
      <c r="R10395" s="83">
        <f t="shared" si="4"/>
        <v>0</v>
      </c>
      <c r="S10395" s="83" t="b">
        <f t="shared" si="5"/>
        <v>0</v>
      </c>
      <c r="T10395" s="72"/>
      <c r="U10395" s="72"/>
      <c r="V10395" s="72"/>
      <c r="W10395" s="72"/>
      <c r="X10395" s="72"/>
      <c r="Y10395" s="72"/>
      <c r="Z10395" s="72"/>
      <c r="AA10395" s="72"/>
      <c r="AB10395" s="72"/>
      <c r="AC10395" s="72"/>
      <c r="AD10395" s="72"/>
      <c r="AE10395" s="72"/>
      <c r="AF10395" s="72"/>
      <c r="AG10395" s="72"/>
      <c r="AH10395" s="72"/>
      <c r="AI10395" s="72"/>
      <c r="AJ10395" s="72"/>
      <c r="AK10395" s="72"/>
    </row>
    <row r="10396" ht="14.25" customHeight="1">
      <c r="A10396" s="78">
        <v>10393.0</v>
      </c>
      <c r="C10396" s="78" t="str">
        <f>VLOOKUP(G10396,[1]Macrodata_CCF!$A$3:$D$55,4,FALSE)</f>
        <v>#ERROR!</v>
      </c>
      <c r="E10396" s="79" t="str">
        <f>VLOOKUP(G10396,[1]Macrodata_CCF!$A$3:$B$55,2,FALSE)</f>
        <v>#ERROR!</v>
      </c>
      <c r="F10396" s="78">
        <v>0.0</v>
      </c>
      <c r="G10396" s="80">
        <v>53.0</v>
      </c>
      <c r="H10396" s="81">
        <v>185685.0</v>
      </c>
      <c r="I10396" s="81">
        <v>330000.0</v>
      </c>
      <c r="J10396" s="81">
        <v>190015.0</v>
      </c>
      <c r="K10396" s="81">
        <v>330000.0</v>
      </c>
      <c r="L10396" s="82">
        <v>0.03000381110764647</v>
      </c>
      <c r="N10396" s="83">
        <f t="shared" si="1"/>
        <v>0.03000381111</v>
      </c>
      <c r="O10396" s="83">
        <f t="shared" si="2"/>
        <v>0.03000381111</v>
      </c>
      <c r="Q10396" s="83">
        <f t="shared" si="3"/>
        <v>0.4373181818</v>
      </c>
      <c r="R10396" s="83">
        <f t="shared" si="4"/>
        <v>0.03000381111</v>
      </c>
      <c r="S10396" s="83" t="b">
        <f t="shared" si="5"/>
        <v>0</v>
      </c>
      <c r="T10396" s="72"/>
      <c r="U10396" s="72"/>
      <c r="V10396" s="72"/>
      <c r="W10396" s="72"/>
      <c r="X10396" s="72"/>
      <c r="Y10396" s="72"/>
      <c r="Z10396" s="72"/>
      <c r="AA10396" s="72"/>
      <c r="AB10396" s="72"/>
      <c r="AC10396" s="72"/>
      <c r="AD10396" s="72"/>
      <c r="AE10396" s="72"/>
      <c r="AF10396" s="72"/>
      <c r="AG10396" s="72"/>
      <c r="AH10396" s="72"/>
      <c r="AI10396" s="72"/>
      <c r="AJ10396" s="72"/>
      <c r="AK10396" s="72"/>
    </row>
    <row r="10397" ht="14.25" customHeight="1">
      <c r="A10397" s="78">
        <v>10394.0</v>
      </c>
      <c r="C10397" s="78" t="str">
        <f>VLOOKUP(G10397,[1]Macrodata_CCF!$A$3:$D$55,4,FALSE)</f>
        <v>#ERROR!</v>
      </c>
      <c r="E10397" s="79" t="str">
        <f>VLOOKUP(G10397,[1]Macrodata_CCF!$A$3:$B$55,2,FALSE)</f>
        <v>#ERROR!</v>
      </c>
      <c r="F10397" s="78">
        <v>0.0</v>
      </c>
      <c r="G10397" s="80">
        <v>34.0</v>
      </c>
      <c r="H10397" s="81">
        <v>871565.0</v>
      </c>
      <c r="I10397" s="81">
        <v>960000.0</v>
      </c>
      <c r="J10397" s="81">
        <v>875985.0</v>
      </c>
      <c r="K10397" s="81">
        <v>960000.0</v>
      </c>
      <c r="L10397" s="82">
        <v>0.04998021145474077</v>
      </c>
      <c r="N10397" s="83">
        <f t="shared" si="1"/>
        <v>0.04998021145</v>
      </c>
      <c r="O10397" s="83">
        <f t="shared" si="2"/>
        <v>0.04998021145</v>
      </c>
      <c r="Q10397" s="83">
        <f t="shared" si="3"/>
        <v>0.09211979167</v>
      </c>
      <c r="R10397" s="83">
        <f t="shared" si="4"/>
        <v>0.004604166667</v>
      </c>
      <c r="S10397" s="83" t="b">
        <f t="shared" si="5"/>
        <v>0</v>
      </c>
      <c r="T10397" s="72"/>
      <c r="U10397" s="72"/>
      <c r="V10397" s="72"/>
      <c r="W10397" s="72"/>
      <c r="X10397" s="72"/>
      <c r="Y10397" s="72"/>
      <c r="Z10397" s="72"/>
      <c r="AA10397" s="72"/>
      <c r="AB10397" s="72"/>
      <c r="AC10397" s="72"/>
      <c r="AD10397" s="72"/>
      <c r="AE10397" s="72"/>
      <c r="AF10397" s="72"/>
      <c r="AG10397" s="72"/>
      <c r="AH10397" s="72"/>
      <c r="AI10397" s="72"/>
      <c r="AJ10397" s="72"/>
      <c r="AK10397" s="72"/>
    </row>
    <row r="10398" ht="14.25" customHeight="1">
      <c r="A10398" s="78">
        <v>10395.0</v>
      </c>
      <c r="C10398" s="78" t="str">
        <f>VLOOKUP(G10398,[1]Macrodata_CCF!$A$3:$D$55,4,FALSE)</f>
        <v>#ERROR!</v>
      </c>
      <c r="E10398" s="79" t="str">
        <f>VLOOKUP(G10398,[1]Macrodata_CCF!$A$3:$B$55,2,FALSE)</f>
        <v>#ERROR!</v>
      </c>
      <c r="F10398" s="78">
        <v>0.0</v>
      </c>
      <c r="G10398" s="80">
        <v>49.0</v>
      </c>
      <c r="H10398" s="81">
        <v>276535.0</v>
      </c>
      <c r="I10398" s="81">
        <v>800000.0</v>
      </c>
      <c r="J10398" s="81">
        <v>297475.0</v>
      </c>
      <c r="K10398" s="81">
        <v>1280000.0</v>
      </c>
      <c r="L10398" s="82">
        <v>0.04000267448635535</v>
      </c>
      <c r="N10398" s="83">
        <f t="shared" si="1"/>
        <v>0.04000267449</v>
      </c>
      <c r="O10398" s="83">
        <f t="shared" si="2"/>
        <v>0.04000267449</v>
      </c>
      <c r="Q10398" s="83">
        <f t="shared" si="3"/>
        <v>0.65433125</v>
      </c>
      <c r="R10398" s="83">
        <f t="shared" si="4"/>
        <v>0.04000267449</v>
      </c>
      <c r="S10398" s="83" t="b">
        <f t="shared" si="5"/>
        <v>0</v>
      </c>
      <c r="T10398" s="72"/>
      <c r="U10398" s="72"/>
      <c r="V10398" s="72"/>
      <c r="W10398" s="72"/>
      <c r="X10398" s="72"/>
      <c r="Y10398" s="72"/>
      <c r="Z10398" s="72"/>
      <c r="AA10398" s="72"/>
      <c r="AB10398" s="72"/>
      <c r="AC10398" s="72"/>
      <c r="AD10398" s="72"/>
      <c r="AE10398" s="72"/>
      <c r="AF10398" s="72"/>
      <c r="AG10398" s="72"/>
      <c r="AH10398" s="72"/>
      <c r="AI10398" s="72"/>
      <c r="AJ10398" s="72"/>
      <c r="AK10398" s="72"/>
    </row>
    <row r="10399" ht="14.25" customHeight="1">
      <c r="A10399" s="78">
        <v>10396.0</v>
      </c>
      <c r="C10399" s="78" t="str">
        <f>VLOOKUP(G10399,[1]Macrodata_CCF!$A$3:$D$55,4,FALSE)</f>
        <v>#ERROR!</v>
      </c>
      <c r="E10399" s="79" t="str">
        <f>VLOOKUP(G10399,[1]Macrodata_CCF!$A$3:$B$55,2,FALSE)</f>
        <v>#ERROR!</v>
      </c>
      <c r="F10399" s="78">
        <v>0.0</v>
      </c>
      <c r="G10399" s="80">
        <v>18.0</v>
      </c>
      <c r="H10399" s="81">
        <v>8930.0</v>
      </c>
      <c r="I10399" s="81">
        <v>30000.0</v>
      </c>
      <c r="J10399" s="81">
        <v>40955.0</v>
      </c>
      <c r="K10399" s="81">
        <v>54000.0</v>
      </c>
      <c r="L10399" s="82">
        <v>1.519933554817276</v>
      </c>
      <c r="N10399" s="83">
        <f t="shared" si="1"/>
        <v>1.519933555</v>
      </c>
      <c r="O10399" s="83">
        <f t="shared" si="2"/>
        <v>1</v>
      </c>
      <c r="Q10399" s="83">
        <f t="shared" si="3"/>
        <v>0.7023333333</v>
      </c>
      <c r="R10399" s="83">
        <f t="shared" si="4"/>
        <v>1.519933555</v>
      </c>
      <c r="S10399" s="83" t="b">
        <f t="shared" si="5"/>
        <v>0</v>
      </c>
      <c r="T10399" s="72"/>
      <c r="U10399" s="72"/>
      <c r="V10399" s="72"/>
      <c r="W10399" s="72"/>
      <c r="X10399" s="72"/>
      <c r="Y10399" s="72"/>
      <c r="Z10399" s="72"/>
      <c r="AA10399" s="72"/>
      <c r="AB10399" s="72"/>
      <c r="AC10399" s="72"/>
      <c r="AD10399" s="72"/>
      <c r="AE10399" s="72"/>
      <c r="AF10399" s="72"/>
      <c r="AG10399" s="72"/>
      <c r="AH10399" s="72"/>
      <c r="AI10399" s="72"/>
      <c r="AJ10399" s="72"/>
      <c r="AK10399" s="72"/>
    </row>
    <row r="10400" ht="14.25" customHeight="1">
      <c r="A10400" s="78">
        <v>10397.0</v>
      </c>
      <c r="C10400" s="78" t="str">
        <f>VLOOKUP(G10400,[1]Macrodata_CCF!$A$3:$D$55,4,FALSE)</f>
        <v>#ERROR!</v>
      </c>
      <c r="E10400" s="79" t="str">
        <f>VLOOKUP(G10400,[1]Macrodata_CCF!$A$3:$B$55,2,FALSE)</f>
        <v>#ERROR!</v>
      </c>
      <c r="F10400" s="78">
        <v>0.0</v>
      </c>
      <c r="G10400" s="80">
        <v>47.0</v>
      </c>
      <c r="H10400" s="81">
        <v>14540.0</v>
      </c>
      <c r="I10400" s="81">
        <v>830000.0</v>
      </c>
      <c r="J10400" s="81">
        <v>153170.0</v>
      </c>
      <c r="K10400" s="81">
        <v>830000.0</v>
      </c>
      <c r="L10400" s="82">
        <v>0.1700022073430947</v>
      </c>
      <c r="N10400" s="83">
        <f t="shared" si="1"/>
        <v>0.1700022073</v>
      </c>
      <c r="O10400" s="83">
        <f t="shared" si="2"/>
        <v>0.1700022073</v>
      </c>
      <c r="Q10400" s="83">
        <f t="shared" si="3"/>
        <v>0.9824819277</v>
      </c>
      <c r="R10400" s="83">
        <f t="shared" si="4"/>
        <v>0.1700022073</v>
      </c>
      <c r="S10400" s="83" t="b">
        <f t="shared" si="5"/>
        <v>0</v>
      </c>
      <c r="T10400" s="72"/>
      <c r="U10400" s="72"/>
      <c r="V10400" s="72"/>
      <c r="W10400" s="72"/>
      <c r="X10400" s="72"/>
      <c r="Y10400" s="72"/>
      <c r="Z10400" s="72"/>
      <c r="AA10400" s="72"/>
      <c r="AB10400" s="72"/>
      <c r="AC10400" s="72"/>
      <c r="AD10400" s="72"/>
      <c r="AE10400" s="72"/>
      <c r="AF10400" s="72"/>
      <c r="AG10400" s="72"/>
      <c r="AH10400" s="72"/>
      <c r="AI10400" s="72"/>
      <c r="AJ10400" s="72"/>
      <c r="AK10400" s="72"/>
    </row>
    <row r="10401" ht="14.25" customHeight="1">
      <c r="A10401" s="78">
        <v>10398.0</v>
      </c>
      <c r="C10401" s="78" t="str">
        <f>VLOOKUP(G10401,[1]Macrodata_CCF!$A$3:$D$55,4,FALSE)</f>
        <v>#ERROR!</v>
      </c>
      <c r="E10401" s="79" t="str">
        <f>VLOOKUP(G10401,[1]Macrodata_CCF!$A$3:$B$55,2,FALSE)</f>
        <v>#ERROR!</v>
      </c>
      <c r="F10401" s="78">
        <v>0.0</v>
      </c>
      <c r="G10401" s="80">
        <v>37.0</v>
      </c>
      <c r="H10401" s="81">
        <v>204920.0</v>
      </c>
      <c r="I10401" s="81">
        <v>450000.0</v>
      </c>
      <c r="J10401" s="81">
        <v>209820.0</v>
      </c>
      <c r="K10401" s="81">
        <v>450000.0</v>
      </c>
      <c r="L10401" s="82">
        <v>0.01999347151950383</v>
      </c>
      <c r="N10401" s="83">
        <f t="shared" si="1"/>
        <v>0.01999347152</v>
      </c>
      <c r="O10401" s="83">
        <f t="shared" si="2"/>
        <v>0.01999347152</v>
      </c>
      <c r="Q10401" s="83">
        <f t="shared" si="3"/>
        <v>0.5446222222</v>
      </c>
      <c r="R10401" s="83">
        <f t="shared" si="4"/>
        <v>0.01999347152</v>
      </c>
      <c r="S10401" s="83" t="b">
        <f t="shared" si="5"/>
        <v>0</v>
      </c>
      <c r="T10401" s="72"/>
      <c r="U10401" s="72"/>
      <c r="V10401" s="72"/>
      <c r="W10401" s="72"/>
      <c r="X10401" s="72"/>
      <c r="Y10401" s="72"/>
      <c r="Z10401" s="72"/>
      <c r="AA10401" s="72"/>
      <c r="AB10401" s="72"/>
      <c r="AC10401" s="72"/>
      <c r="AD10401" s="72"/>
      <c r="AE10401" s="72"/>
      <c r="AF10401" s="72"/>
      <c r="AG10401" s="72"/>
      <c r="AH10401" s="72"/>
      <c r="AI10401" s="72"/>
      <c r="AJ10401" s="72"/>
      <c r="AK10401" s="72"/>
    </row>
    <row r="10402" ht="14.25" customHeight="1">
      <c r="A10402" s="78">
        <v>10399.0</v>
      </c>
      <c r="C10402" s="78" t="str">
        <f>VLOOKUP(G10402,[1]Macrodata_CCF!$A$3:$D$55,4,FALSE)</f>
        <v>#ERROR!</v>
      </c>
      <c r="E10402" s="79" t="str">
        <f>VLOOKUP(G10402,[1]Macrodata_CCF!$A$3:$B$55,2,FALSE)</f>
        <v>#ERROR!</v>
      </c>
      <c r="F10402" s="78">
        <v>0.0</v>
      </c>
      <c r="G10402" s="80">
        <v>24.0</v>
      </c>
      <c r="H10402" s="81">
        <v>320995.0</v>
      </c>
      <c r="I10402" s="81">
        <v>520000.0</v>
      </c>
      <c r="J10402" s="81">
        <v>354825.0</v>
      </c>
      <c r="K10402" s="81">
        <v>520000.0</v>
      </c>
      <c r="L10402" s="82">
        <v>0.1699957287505339</v>
      </c>
      <c r="N10402" s="83">
        <f t="shared" si="1"/>
        <v>0.1699957288</v>
      </c>
      <c r="O10402" s="83">
        <f t="shared" si="2"/>
        <v>0.1699957288</v>
      </c>
      <c r="Q10402" s="83">
        <f t="shared" si="3"/>
        <v>0.3827019231</v>
      </c>
      <c r="R10402" s="83">
        <f t="shared" si="4"/>
        <v>0.1699957288</v>
      </c>
      <c r="S10402" s="83" t="b">
        <f t="shared" si="5"/>
        <v>0</v>
      </c>
      <c r="T10402" s="72"/>
      <c r="U10402" s="72"/>
      <c r="V10402" s="72"/>
      <c r="W10402" s="72"/>
      <c r="X10402" s="72"/>
      <c r="Y10402" s="72"/>
      <c r="Z10402" s="72"/>
      <c r="AA10402" s="72"/>
      <c r="AB10402" s="72"/>
      <c r="AC10402" s="72"/>
      <c r="AD10402" s="72"/>
      <c r="AE10402" s="72"/>
      <c r="AF10402" s="72"/>
      <c r="AG10402" s="72"/>
      <c r="AH10402" s="72"/>
      <c r="AI10402" s="72"/>
      <c r="AJ10402" s="72"/>
      <c r="AK10402" s="72"/>
    </row>
    <row r="10403" ht="14.25" customHeight="1">
      <c r="A10403" s="78">
        <v>10400.0</v>
      </c>
      <c r="C10403" s="78" t="str">
        <f>VLOOKUP(G10403,[1]Macrodata_CCF!$A$3:$D$55,4,FALSE)</f>
        <v>#ERROR!</v>
      </c>
      <c r="E10403" s="79" t="str">
        <f>VLOOKUP(G10403,[1]Macrodata_CCF!$A$3:$B$55,2,FALSE)</f>
        <v>#ERROR!</v>
      </c>
      <c r="F10403" s="78">
        <v>0.0</v>
      </c>
      <c r="G10403" s="80">
        <v>50.0</v>
      </c>
      <c r="H10403" s="81">
        <v>113020.0</v>
      </c>
      <c r="I10403" s="81">
        <v>480000.0</v>
      </c>
      <c r="J10403" s="81">
        <v>131370.0</v>
      </c>
      <c r="K10403" s="81">
        <v>480000.0</v>
      </c>
      <c r="L10403" s="82">
        <v>0.05000272494413865</v>
      </c>
      <c r="N10403" s="83">
        <f t="shared" si="1"/>
        <v>0.05000272494</v>
      </c>
      <c r="O10403" s="83">
        <f t="shared" si="2"/>
        <v>0.05000272494</v>
      </c>
      <c r="Q10403" s="83">
        <f t="shared" si="3"/>
        <v>0.7645416667</v>
      </c>
      <c r="R10403" s="83">
        <f t="shared" si="4"/>
        <v>0.05000272494</v>
      </c>
      <c r="S10403" s="83" t="b">
        <f t="shared" si="5"/>
        <v>0</v>
      </c>
      <c r="T10403" s="72"/>
      <c r="U10403" s="72"/>
      <c r="V10403" s="72"/>
      <c r="W10403" s="72"/>
      <c r="X10403" s="72"/>
      <c r="Y10403" s="72"/>
      <c r="Z10403" s="72"/>
      <c r="AA10403" s="72"/>
      <c r="AB10403" s="72"/>
      <c r="AC10403" s="72"/>
      <c r="AD10403" s="72"/>
      <c r="AE10403" s="72"/>
      <c r="AF10403" s="72"/>
      <c r="AG10403" s="72"/>
      <c r="AH10403" s="72"/>
      <c r="AI10403" s="72"/>
      <c r="AJ10403" s="72"/>
      <c r="AK10403" s="72"/>
    </row>
    <row r="10404" ht="14.25" customHeight="1">
      <c r="A10404" s="78">
        <v>10401.0</v>
      </c>
      <c r="C10404" s="78" t="str">
        <f>VLOOKUP(G10404,[1]Macrodata_CCF!$A$3:$D$55,4,FALSE)</f>
        <v>#ERROR!</v>
      </c>
      <c r="E10404" s="79" t="str">
        <f>VLOOKUP(G10404,[1]Macrodata_CCF!$A$3:$B$55,2,FALSE)</f>
        <v>#ERROR!</v>
      </c>
      <c r="F10404" s="78">
        <v>0.0</v>
      </c>
      <c r="G10404" s="80">
        <v>37.0</v>
      </c>
      <c r="H10404" s="81">
        <v>147715.0</v>
      </c>
      <c r="I10404" s="81">
        <v>490000.0</v>
      </c>
      <c r="J10404" s="81">
        <v>178520.0</v>
      </c>
      <c r="K10404" s="81">
        <v>980000.0</v>
      </c>
      <c r="L10404" s="82">
        <v>0.0899981009977066</v>
      </c>
      <c r="N10404" s="83">
        <f t="shared" si="1"/>
        <v>0.089998101</v>
      </c>
      <c r="O10404" s="83">
        <f t="shared" si="2"/>
        <v>0.089998101</v>
      </c>
      <c r="Q10404" s="83">
        <f t="shared" si="3"/>
        <v>0.6985408163</v>
      </c>
      <c r="R10404" s="83">
        <f t="shared" si="4"/>
        <v>0.089998101</v>
      </c>
      <c r="S10404" s="83" t="b">
        <f t="shared" si="5"/>
        <v>0</v>
      </c>
      <c r="T10404" s="72"/>
      <c r="U10404" s="72"/>
      <c r="V10404" s="72"/>
      <c r="W10404" s="72"/>
      <c r="X10404" s="72"/>
      <c r="Y10404" s="72"/>
      <c r="Z10404" s="72"/>
      <c r="AA10404" s="72"/>
      <c r="AB10404" s="72"/>
      <c r="AC10404" s="72"/>
      <c r="AD10404" s="72"/>
      <c r="AE10404" s="72"/>
      <c r="AF10404" s="72"/>
      <c r="AG10404" s="72"/>
      <c r="AH10404" s="72"/>
      <c r="AI10404" s="72"/>
      <c r="AJ10404" s="72"/>
      <c r="AK10404" s="72"/>
    </row>
    <row r="10405" ht="14.25" customHeight="1">
      <c r="A10405" s="78">
        <v>10402.0</v>
      </c>
      <c r="C10405" s="78" t="str">
        <f>VLOOKUP(G10405,[1]Macrodata_CCF!$A$3:$D$55,4,FALSE)</f>
        <v>#ERROR!</v>
      </c>
      <c r="E10405" s="79" t="str">
        <f>VLOOKUP(G10405,[1]Macrodata_CCF!$A$3:$B$55,2,FALSE)</f>
        <v>#ERROR!</v>
      </c>
      <c r="F10405" s="78">
        <v>0.0</v>
      </c>
      <c r="G10405" s="80">
        <v>15.0</v>
      </c>
      <c r="H10405" s="81">
        <v>26715.0</v>
      </c>
      <c r="I10405" s="81">
        <v>360000.0</v>
      </c>
      <c r="J10405" s="81">
        <v>73375.0</v>
      </c>
      <c r="K10405" s="81">
        <v>360000.0</v>
      </c>
      <c r="L10405" s="82">
        <v>0.1400003000435063</v>
      </c>
      <c r="N10405" s="83">
        <f t="shared" si="1"/>
        <v>0.1400003</v>
      </c>
      <c r="O10405" s="83">
        <f t="shared" si="2"/>
        <v>0.1400003</v>
      </c>
      <c r="Q10405" s="83">
        <f t="shared" si="3"/>
        <v>0.9257916667</v>
      </c>
      <c r="R10405" s="83">
        <f t="shared" si="4"/>
        <v>0.1400003</v>
      </c>
      <c r="S10405" s="83" t="b">
        <f t="shared" si="5"/>
        <v>0</v>
      </c>
      <c r="T10405" s="72"/>
      <c r="U10405" s="72"/>
      <c r="V10405" s="72"/>
      <c r="W10405" s="72"/>
      <c r="X10405" s="72"/>
      <c r="Y10405" s="72"/>
      <c r="Z10405" s="72"/>
      <c r="AA10405" s="72"/>
      <c r="AB10405" s="72"/>
      <c r="AC10405" s="72"/>
      <c r="AD10405" s="72"/>
      <c r="AE10405" s="72"/>
      <c r="AF10405" s="72"/>
      <c r="AG10405" s="72"/>
      <c r="AH10405" s="72"/>
      <c r="AI10405" s="72"/>
      <c r="AJ10405" s="72"/>
      <c r="AK10405" s="72"/>
    </row>
    <row r="10406" ht="14.25" customHeight="1">
      <c r="A10406" s="78">
        <v>10403.0</v>
      </c>
      <c r="C10406" s="78" t="str">
        <f>VLOOKUP(G10406,[1]Macrodata_CCF!$A$3:$D$55,4,FALSE)</f>
        <v>#ERROR!</v>
      </c>
      <c r="E10406" s="79" t="str">
        <f>VLOOKUP(G10406,[1]Macrodata_CCF!$A$3:$B$55,2,FALSE)</f>
        <v>#ERROR!</v>
      </c>
      <c r="F10406" s="78">
        <v>0.0</v>
      </c>
      <c r="G10406" s="80">
        <v>7.0</v>
      </c>
      <c r="H10406" s="81">
        <v>281845.0</v>
      </c>
      <c r="I10406" s="81">
        <v>930000.0</v>
      </c>
      <c r="J10406" s="81">
        <v>469810.0</v>
      </c>
      <c r="K10406" s="81">
        <v>930000.0</v>
      </c>
      <c r="L10406" s="82">
        <v>0.2900000771420416</v>
      </c>
      <c r="N10406" s="83">
        <f t="shared" si="1"/>
        <v>0.2900000771</v>
      </c>
      <c r="O10406" s="83">
        <f t="shared" si="2"/>
        <v>0.2900000771</v>
      </c>
      <c r="Q10406" s="83">
        <f t="shared" si="3"/>
        <v>0.6969408602</v>
      </c>
      <c r="R10406" s="83">
        <f t="shared" si="4"/>
        <v>0.2900000771</v>
      </c>
      <c r="S10406" s="83" t="b">
        <f t="shared" si="5"/>
        <v>0</v>
      </c>
      <c r="T10406" s="72"/>
      <c r="U10406" s="72"/>
      <c r="V10406" s="72"/>
      <c r="W10406" s="72"/>
      <c r="X10406" s="72"/>
      <c r="Y10406" s="72"/>
      <c r="Z10406" s="72"/>
      <c r="AA10406" s="72"/>
      <c r="AB10406" s="72"/>
      <c r="AC10406" s="72"/>
      <c r="AD10406" s="72"/>
      <c r="AE10406" s="72"/>
      <c r="AF10406" s="72"/>
      <c r="AG10406" s="72"/>
      <c r="AH10406" s="72"/>
      <c r="AI10406" s="72"/>
      <c r="AJ10406" s="72"/>
      <c r="AK10406" s="72"/>
    </row>
    <row r="10407" ht="14.25" customHeight="1">
      <c r="A10407" s="78">
        <v>10404.0</v>
      </c>
      <c r="C10407" s="78" t="str">
        <f>VLOOKUP(G10407,[1]Macrodata_CCF!$A$3:$D$55,4,FALSE)</f>
        <v>#ERROR!</v>
      </c>
      <c r="E10407" s="79" t="str">
        <f>VLOOKUP(G10407,[1]Macrodata_CCF!$A$3:$B$55,2,FALSE)</f>
        <v>#ERROR!</v>
      </c>
      <c r="F10407" s="78">
        <v>0.0</v>
      </c>
      <c r="G10407" s="80">
        <v>47.0</v>
      </c>
      <c r="H10407" s="81">
        <v>107950.0</v>
      </c>
      <c r="I10407" s="81">
        <v>150000.0</v>
      </c>
      <c r="J10407" s="81">
        <v>115940.0</v>
      </c>
      <c r="K10407" s="81">
        <v>210000.0</v>
      </c>
      <c r="L10407" s="82">
        <v>0.1900118906064209</v>
      </c>
      <c r="N10407" s="83">
        <f t="shared" si="1"/>
        <v>0.1900118906</v>
      </c>
      <c r="O10407" s="83">
        <f t="shared" si="2"/>
        <v>0.1900118906</v>
      </c>
      <c r="Q10407" s="83">
        <f t="shared" si="3"/>
        <v>0.2803333333</v>
      </c>
      <c r="R10407" s="83">
        <f t="shared" si="4"/>
        <v>0.1900118906</v>
      </c>
      <c r="S10407" s="83" t="b">
        <f t="shared" si="5"/>
        <v>0</v>
      </c>
      <c r="T10407" s="72"/>
      <c r="U10407" s="72"/>
      <c r="V10407" s="72"/>
      <c r="W10407" s="72"/>
      <c r="X10407" s="72"/>
      <c r="Y10407" s="72"/>
      <c r="Z10407" s="72"/>
      <c r="AA10407" s="72"/>
      <c r="AB10407" s="72"/>
      <c r="AC10407" s="72"/>
      <c r="AD10407" s="72"/>
      <c r="AE10407" s="72"/>
      <c r="AF10407" s="72"/>
      <c r="AG10407" s="72"/>
      <c r="AH10407" s="72"/>
      <c r="AI10407" s="72"/>
      <c r="AJ10407" s="72"/>
      <c r="AK10407" s="72"/>
    </row>
    <row r="10408" ht="14.25" customHeight="1">
      <c r="A10408" s="78">
        <v>10405.0</v>
      </c>
      <c r="C10408" s="78" t="str">
        <f>VLOOKUP(G10408,[1]Macrodata_CCF!$A$3:$D$55,4,FALSE)</f>
        <v>#ERROR!</v>
      </c>
      <c r="E10408" s="79" t="str">
        <f>VLOOKUP(G10408,[1]Macrodata_CCF!$A$3:$B$55,2,FALSE)</f>
        <v>#ERROR!</v>
      </c>
      <c r="F10408" s="78">
        <v>0.0</v>
      </c>
      <c r="G10408" s="80">
        <v>17.0</v>
      </c>
      <c r="H10408" s="81">
        <v>326855.0</v>
      </c>
      <c r="I10408" s="81">
        <v>550000.0</v>
      </c>
      <c r="J10408" s="81">
        <v>367020.0</v>
      </c>
      <c r="K10408" s="81">
        <v>825000.0</v>
      </c>
      <c r="L10408" s="82">
        <v>0.1799950704698738</v>
      </c>
      <c r="N10408" s="83">
        <f t="shared" si="1"/>
        <v>0.1799950705</v>
      </c>
      <c r="O10408" s="83">
        <f t="shared" si="2"/>
        <v>0.1799950705</v>
      </c>
      <c r="Q10408" s="83">
        <f t="shared" si="3"/>
        <v>0.4057181818</v>
      </c>
      <c r="R10408" s="83">
        <f t="shared" si="4"/>
        <v>0.1799950705</v>
      </c>
      <c r="S10408" s="83" t="b">
        <f t="shared" si="5"/>
        <v>0</v>
      </c>
      <c r="T10408" s="72"/>
      <c r="U10408" s="72"/>
      <c r="V10408" s="72"/>
      <c r="W10408" s="72"/>
      <c r="X10408" s="72"/>
      <c r="Y10408" s="72"/>
      <c r="Z10408" s="72"/>
      <c r="AA10408" s="72"/>
      <c r="AB10408" s="72"/>
      <c r="AC10408" s="72"/>
      <c r="AD10408" s="72"/>
      <c r="AE10408" s="72"/>
      <c r="AF10408" s="72"/>
      <c r="AG10408" s="72"/>
      <c r="AH10408" s="72"/>
      <c r="AI10408" s="72"/>
      <c r="AJ10408" s="72"/>
      <c r="AK10408" s="72"/>
    </row>
    <row r="10409" ht="14.25" customHeight="1">
      <c r="A10409" s="78">
        <v>10406.0</v>
      </c>
      <c r="C10409" s="78" t="str">
        <f>VLOOKUP(G10409,[1]Macrodata_CCF!$A$3:$D$55,4,FALSE)</f>
        <v>#ERROR!</v>
      </c>
      <c r="E10409" s="79" t="str">
        <f>VLOOKUP(G10409,[1]Macrodata_CCF!$A$3:$B$55,2,FALSE)</f>
        <v>#ERROR!</v>
      </c>
      <c r="F10409" s="78">
        <v>0.0</v>
      </c>
      <c r="G10409" s="80">
        <v>45.0</v>
      </c>
      <c r="H10409" s="81">
        <v>49675.0</v>
      </c>
      <c r="I10409" s="81">
        <v>270000.0</v>
      </c>
      <c r="J10409" s="81">
        <v>87130.0</v>
      </c>
      <c r="K10409" s="81">
        <v>432000.0</v>
      </c>
      <c r="L10409" s="82">
        <v>0.1699988653126064</v>
      </c>
      <c r="N10409" s="83">
        <f t="shared" si="1"/>
        <v>0.1699988653</v>
      </c>
      <c r="O10409" s="83">
        <f t="shared" si="2"/>
        <v>0.1699988653</v>
      </c>
      <c r="Q10409" s="83">
        <f t="shared" si="3"/>
        <v>0.8160185185</v>
      </c>
      <c r="R10409" s="83">
        <f t="shared" si="4"/>
        <v>0.1699988653</v>
      </c>
      <c r="S10409" s="83" t="b">
        <f t="shared" si="5"/>
        <v>0</v>
      </c>
      <c r="T10409" s="72"/>
      <c r="U10409" s="72"/>
      <c r="V10409" s="72"/>
      <c r="W10409" s="72"/>
      <c r="X10409" s="72"/>
      <c r="Y10409" s="72"/>
      <c r="Z10409" s="72"/>
      <c r="AA10409" s="72"/>
      <c r="AB10409" s="72"/>
      <c r="AC10409" s="72"/>
      <c r="AD10409" s="72"/>
      <c r="AE10409" s="72"/>
      <c r="AF10409" s="72"/>
      <c r="AG10409" s="72"/>
      <c r="AH10409" s="72"/>
      <c r="AI10409" s="72"/>
      <c r="AJ10409" s="72"/>
      <c r="AK10409" s="72"/>
    </row>
    <row r="10410" ht="14.25" customHeight="1">
      <c r="A10410" s="78">
        <v>10407.0</v>
      </c>
      <c r="C10410" s="78" t="str">
        <f>VLOOKUP(G10410,[1]Macrodata_CCF!$A$3:$D$55,4,FALSE)</f>
        <v>#ERROR!</v>
      </c>
      <c r="E10410" s="79" t="str">
        <f>VLOOKUP(G10410,[1]Macrodata_CCF!$A$3:$B$55,2,FALSE)</f>
        <v>#ERROR!</v>
      </c>
      <c r="F10410" s="78">
        <v>0.0</v>
      </c>
      <c r="G10410" s="80">
        <v>35.0</v>
      </c>
      <c r="H10410" s="81">
        <v>360980.0</v>
      </c>
      <c r="I10410" s="81">
        <v>860000.0</v>
      </c>
      <c r="J10410" s="81">
        <v>410880.0</v>
      </c>
      <c r="K10410" s="81">
        <v>1290000.0</v>
      </c>
      <c r="L10410" s="82">
        <v>0.09999599214460342</v>
      </c>
      <c r="N10410" s="83">
        <f t="shared" si="1"/>
        <v>0.09999599214</v>
      </c>
      <c r="O10410" s="83">
        <f t="shared" si="2"/>
        <v>0.09999599214</v>
      </c>
      <c r="Q10410" s="83">
        <f t="shared" si="3"/>
        <v>0.580255814</v>
      </c>
      <c r="R10410" s="83">
        <f t="shared" si="4"/>
        <v>0.09999599214</v>
      </c>
      <c r="S10410" s="83" t="b">
        <f t="shared" si="5"/>
        <v>0</v>
      </c>
      <c r="T10410" s="72"/>
      <c r="U10410" s="72"/>
      <c r="V10410" s="72"/>
      <c r="W10410" s="72"/>
      <c r="X10410" s="72"/>
      <c r="Y10410" s="72"/>
      <c r="Z10410" s="72"/>
      <c r="AA10410" s="72"/>
      <c r="AB10410" s="72"/>
      <c r="AC10410" s="72"/>
      <c r="AD10410" s="72"/>
      <c r="AE10410" s="72"/>
      <c r="AF10410" s="72"/>
      <c r="AG10410" s="72"/>
      <c r="AH10410" s="72"/>
      <c r="AI10410" s="72"/>
      <c r="AJ10410" s="72"/>
      <c r="AK10410" s="72"/>
    </row>
    <row r="10411" ht="14.25" customHeight="1">
      <c r="A10411" s="78">
        <v>10408.0</v>
      </c>
      <c r="C10411" s="78" t="str">
        <f>VLOOKUP(G10411,[1]Macrodata_CCF!$A$3:$D$55,4,FALSE)</f>
        <v>#ERROR!</v>
      </c>
      <c r="E10411" s="79" t="str">
        <f>VLOOKUP(G10411,[1]Macrodata_CCF!$A$3:$B$55,2,FALSE)</f>
        <v>#ERROR!</v>
      </c>
      <c r="F10411" s="78">
        <v>0.0</v>
      </c>
      <c r="G10411" s="80">
        <v>31.0</v>
      </c>
      <c r="H10411" s="81">
        <v>20900.0</v>
      </c>
      <c r="I10411" s="81">
        <v>50000.0</v>
      </c>
      <c r="J10411" s="81">
        <v>25845.0</v>
      </c>
      <c r="K10411" s="81">
        <v>50000.0</v>
      </c>
      <c r="L10411" s="82">
        <v>0.1699312714776632</v>
      </c>
      <c r="N10411" s="83">
        <f t="shared" si="1"/>
        <v>0.1699312715</v>
      </c>
      <c r="O10411" s="83">
        <f t="shared" si="2"/>
        <v>0.1699312715</v>
      </c>
      <c r="Q10411" s="83">
        <f t="shared" si="3"/>
        <v>0.582</v>
      </c>
      <c r="R10411" s="83">
        <f t="shared" si="4"/>
        <v>0.1699312715</v>
      </c>
      <c r="S10411" s="83" t="b">
        <f t="shared" si="5"/>
        <v>0</v>
      </c>
      <c r="T10411" s="72"/>
      <c r="U10411" s="72"/>
      <c r="V10411" s="72"/>
      <c r="W10411" s="72"/>
      <c r="X10411" s="72"/>
      <c r="Y10411" s="72"/>
      <c r="Z10411" s="72"/>
      <c r="AA10411" s="72"/>
      <c r="AB10411" s="72"/>
      <c r="AC10411" s="72"/>
      <c r="AD10411" s="72"/>
      <c r="AE10411" s="72"/>
      <c r="AF10411" s="72"/>
      <c r="AG10411" s="72"/>
      <c r="AH10411" s="72"/>
      <c r="AI10411" s="72"/>
      <c r="AJ10411" s="72"/>
      <c r="AK10411" s="72"/>
    </row>
    <row r="10412" ht="14.25" customHeight="1">
      <c r="A10412" s="78">
        <v>10409.0</v>
      </c>
      <c r="C10412" s="78" t="str">
        <f>VLOOKUP(G10412,[1]Macrodata_CCF!$A$3:$D$55,4,FALSE)</f>
        <v>#ERROR!</v>
      </c>
      <c r="E10412" s="79" t="str">
        <f>VLOOKUP(G10412,[1]Macrodata_CCF!$A$3:$B$55,2,FALSE)</f>
        <v>#ERROR!</v>
      </c>
      <c r="F10412" s="78">
        <v>0.0</v>
      </c>
      <c r="G10412" s="80">
        <v>10.0</v>
      </c>
      <c r="H10412" s="81">
        <v>466370.0</v>
      </c>
      <c r="I10412" s="81">
        <v>740000.0</v>
      </c>
      <c r="J10412" s="81">
        <v>521095.0</v>
      </c>
      <c r="K10412" s="81">
        <v>740000.0</v>
      </c>
      <c r="L10412" s="82">
        <v>0.1999963454299602</v>
      </c>
      <c r="N10412" s="83">
        <f t="shared" si="1"/>
        <v>0.1999963454</v>
      </c>
      <c r="O10412" s="83">
        <f t="shared" si="2"/>
        <v>0.1999963454</v>
      </c>
      <c r="Q10412" s="83">
        <f t="shared" si="3"/>
        <v>0.3697702703</v>
      </c>
      <c r="R10412" s="83">
        <f t="shared" si="4"/>
        <v>0.1999963454</v>
      </c>
      <c r="S10412" s="83" t="b">
        <f t="shared" si="5"/>
        <v>0</v>
      </c>
      <c r="T10412" s="72"/>
      <c r="U10412" s="72"/>
      <c r="V10412" s="72"/>
      <c r="W10412" s="72"/>
      <c r="X10412" s="72"/>
      <c r="Y10412" s="72"/>
      <c r="Z10412" s="72"/>
      <c r="AA10412" s="72"/>
      <c r="AB10412" s="72"/>
      <c r="AC10412" s="72"/>
      <c r="AD10412" s="72"/>
      <c r="AE10412" s="72"/>
      <c r="AF10412" s="72"/>
      <c r="AG10412" s="72"/>
      <c r="AH10412" s="72"/>
      <c r="AI10412" s="72"/>
      <c r="AJ10412" s="72"/>
      <c r="AK10412" s="72"/>
    </row>
    <row r="10413" ht="14.25" customHeight="1">
      <c r="A10413" s="78">
        <v>10410.0</v>
      </c>
      <c r="C10413" s="78" t="str">
        <f>VLOOKUP(G10413,[1]Macrodata_CCF!$A$3:$D$55,4,FALSE)</f>
        <v>#ERROR!</v>
      </c>
      <c r="E10413" s="79" t="str">
        <f>VLOOKUP(G10413,[1]Macrodata_CCF!$A$3:$B$55,2,FALSE)</f>
        <v>#ERROR!</v>
      </c>
      <c r="F10413" s="78">
        <v>0.0</v>
      </c>
      <c r="G10413" s="80">
        <v>42.0</v>
      </c>
      <c r="H10413" s="81">
        <v>0.0</v>
      </c>
      <c r="I10413" s="81">
        <v>330000.0</v>
      </c>
      <c r="J10413" s="81">
        <v>66000.0</v>
      </c>
      <c r="K10413" s="81">
        <v>330000.0</v>
      </c>
      <c r="L10413" s="82">
        <v>0.2</v>
      </c>
      <c r="N10413" s="83">
        <f t="shared" si="1"/>
        <v>0.2</v>
      </c>
      <c r="O10413" s="83">
        <f t="shared" si="2"/>
        <v>0.2</v>
      </c>
      <c r="Q10413" s="83">
        <f t="shared" si="3"/>
        <v>1</v>
      </c>
      <c r="R10413" s="83">
        <f t="shared" si="4"/>
        <v>0.2</v>
      </c>
      <c r="S10413" s="83" t="b">
        <f t="shared" si="5"/>
        <v>0</v>
      </c>
      <c r="T10413" s="72"/>
      <c r="U10413" s="72"/>
      <c r="V10413" s="72"/>
      <c r="W10413" s="72"/>
      <c r="X10413" s="72"/>
      <c r="Y10413" s="72"/>
      <c r="Z10413" s="72"/>
      <c r="AA10413" s="72"/>
      <c r="AB10413" s="72"/>
      <c r="AC10413" s="72"/>
      <c r="AD10413" s="72"/>
      <c r="AE10413" s="72"/>
      <c r="AF10413" s="72"/>
      <c r="AG10413" s="72"/>
      <c r="AH10413" s="72"/>
      <c r="AI10413" s="72"/>
      <c r="AJ10413" s="72"/>
      <c r="AK10413" s="72"/>
    </row>
    <row r="10414" ht="14.25" customHeight="1">
      <c r="A10414" s="78">
        <v>10411.0</v>
      </c>
      <c r="C10414" s="78" t="str">
        <f>VLOOKUP(G10414,[1]Macrodata_CCF!$A$3:$D$55,4,FALSE)</f>
        <v>#ERROR!</v>
      </c>
      <c r="E10414" s="79" t="str">
        <f>VLOOKUP(G10414,[1]Macrodata_CCF!$A$3:$B$55,2,FALSE)</f>
        <v>#ERROR!</v>
      </c>
      <c r="F10414" s="78">
        <v>1.0</v>
      </c>
      <c r="G10414" s="80">
        <v>34.0</v>
      </c>
      <c r="H10414" s="81">
        <v>138455.0</v>
      </c>
      <c r="I10414" s="81">
        <v>140000.0</v>
      </c>
      <c r="J10414" s="81">
        <v>139365.0</v>
      </c>
      <c r="K10414" s="81">
        <v>140000.0</v>
      </c>
      <c r="L10414" s="82">
        <v>0.5889967637540453</v>
      </c>
      <c r="N10414" s="83">
        <f t="shared" si="1"/>
        <v>0.5889967638</v>
      </c>
      <c r="O10414" s="83">
        <f t="shared" si="2"/>
        <v>0.5889967638</v>
      </c>
      <c r="Q10414" s="83">
        <f t="shared" si="3"/>
        <v>0.01103571429</v>
      </c>
      <c r="R10414" s="83">
        <f t="shared" si="4"/>
        <v>0.0065</v>
      </c>
      <c r="S10414" s="83" t="b">
        <f t="shared" si="5"/>
        <v>0</v>
      </c>
      <c r="T10414" s="72"/>
      <c r="U10414" s="72"/>
      <c r="V10414" s="72"/>
      <c r="W10414" s="72"/>
      <c r="X10414" s="72"/>
      <c r="Y10414" s="72"/>
      <c r="Z10414" s="72"/>
      <c r="AA10414" s="72"/>
      <c r="AB10414" s="72"/>
      <c r="AC10414" s="72"/>
      <c r="AD10414" s="72"/>
      <c r="AE10414" s="72"/>
      <c r="AF10414" s="72"/>
      <c r="AG10414" s="72"/>
      <c r="AH10414" s="72"/>
      <c r="AI10414" s="72"/>
      <c r="AJ10414" s="72"/>
      <c r="AK10414" s="72"/>
    </row>
    <row r="10415" ht="14.25" customHeight="1">
      <c r="A10415" s="78">
        <v>10412.0</v>
      </c>
      <c r="C10415" s="78" t="str">
        <f>VLOOKUP(G10415,[1]Macrodata_CCF!$A$3:$D$55,4,FALSE)</f>
        <v>#ERROR!</v>
      </c>
      <c r="E10415" s="79" t="str">
        <f>VLOOKUP(G10415,[1]Macrodata_CCF!$A$3:$B$55,2,FALSE)</f>
        <v>#ERROR!</v>
      </c>
      <c r="F10415" s="78">
        <v>0.0</v>
      </c>
      <c r="G10415" s="80">
        <v>11.0</v>
      </c>
      <c r="H10415" s="81">
        <v>93385.0</v>
      </c>
      <c r="I10415" s="81">
        <v>100000.0</v>
      </c>
      <c r="J10415" s="81">
        <v>94640.0</v>
      </c>
      <c r="K10415" s="81">
        <v>100000.0</v>
      </c>
      <c r="L10415" s="82">
        <v>0.1897203325774754</v>
      </c>
      <c r="N10415" s="83">
        <f t="shared" si="1"/>
        <v>0.1897203326</v>
      </c>
      <c r="O10415" s="83">
        <f t="shared" si="2"/>
        <v>0.1897203326</v>
      </c>
      <c r="Q10415" s="83">
        <f t="shared" si="3"/>
        <v>0.06615</v>
      </c>
      <c r="R10415" s="83">
        <f t="shared" si="4"/>
        <v>0.01255</v>
      </c>
      <c r="S10415" s="83" t="b">
        <f t="shared" si="5"/>
        <v>0</v>
      </c>
      <c r="T10415" s="72"/>
      <c r="U10415" s="72"/>
      <c r="V10415" s="72"/>
      <c r="W10415" s="72"/>
      <c r="X10415" s="72"/>
      <c r="Y10415" s="72"/>
      <c r="Z10415" s="72"/>
      <c r="AA10415" s="72"/>
      <c r="AB10415" s="72"/>
      <c r="AC10415" s="72"/>
      <c r="AD10415" s="72"/>
      <c r="AE10415" s="72"/>
      <c r="AF10415" s="72"/>
      <c r="AG10415" s="72"/>
      <c r="AH10415" s="72"/>
      <c r="AI10415" s="72"/>
      <c r="AJ10415" s="72"/>
      <c r="AK10415" s="72"/>
    </row>
    <row r="10416" ht="14.25" customHeight="1">
      <c r="A10416" s="78">
        <v>10413.0</v>
      </c>
      <c r="C10416" s="78" t="str">
        <f>VLOOKUP(G10416,[1]Macrodata_CCF!$A$3:$D$55,4,FALSE)</f>
        <v>#ERROR!</v>
      </c>
      <c r="E10416" s="79" t="str">
        <f>VLOOKUP(G10416,[1]Macrodata_CCF!$A$3:$B$55,2,FALSE)</f>
        <v>#ERROR!</v>
      </c>
      <c r="F10416" s="78">
        <v>0.0</v>
      </c>
      <c r="G10416" s="80">
        <v>41.0</v>
      </c>
      <c r="H10416" s="81">
        <v>178810.0</v>
      </c>
      <c r="I10416" s="81">
        <v>410000.0</v>
      </c>
      <c r="J10416" s="81">
        <v>252790.0</v>
      </c>
      <c r="K10416" s="81">
        <v>410000.0</v>
      </c>
      <c r="L10416" s="82">
        <v>0.3199965396427181</v>
      </c>
      <c r="N10416" s="83">
        <f t="shared" si="1"/>
        <v>0.3199965396</v>
      </c>
      <c r="O10416" s="83">
        <f t="shared" si="2"/>
        <v>0.3199965396</v>
      </c>
      <c r="Q10416" s="83">
        <f t="shared" si="3"/>
        <v>0.5638780488</v>
      </c>
      <c r="R10416" s="83">
        <f t="shared" si="4"/>
        <v>0.3199965396</v>
      </c>
      <c r="S10416" s="83" t="b">
        <f t="shared" si="5"/>
        <v>0</v>
      </c>
      <c r="T10416" s="72"/>
      <c r="U10416" s="72"/>
      <c r="V10416" s="72"/>
      <c r="W10416" s="72"/>
      <c r="X10416" s="72"/>
      <c r="Y10416" s="72"/>
      <c r="Z10416" s="72"/>
      <c r="AA10416" s="72"/>
      <c r="AB10416" s="72"/>
      <c r="AC10416" s="72"/>
      <c r="AD10416" s="72"/>
      <c r="AE10416" s="72"/>
      <c r="AF10416" s="72"/>
      <c r="AG10416" s="72"/>
      <c r="AH10416" s="72"/>
      <c r="AI10416" s="72"/>
      <c r="AJ10416" s="72"/>
      <c r="AK10416" s="72"/>
    </row>
    <row r="10417" ht="14.25" customHeight="1">
      <c r="A10417" s="78">
        <v>10414.0</v>
      </c>
      <c r="C10417" s="78" t="str">
        <f>VLOOKUP(G10417,[1]Macrodata_CCF!$A$3:$D$55,4,FALSE)</f>
        <v>#ERROR!</v>
      </c>
      <c r="E10417" s="79" t="str">
        <f>VLOOKUP(G10417,[1]Macrodata_CCF!$A$3:$B$55,2,FALSE)</f>
        <v>#ERROR!</v>
      </c>
      <c r="F10417" s="78">
        <v>0.0</v>
      </c>
      <c r="G10417" s="80">
        <v>4.0</v>
      </c>
      <c r="H10417" s="81">
        <v>80200.0</v>
      </c>
      <c r="I10417" s="81">
        <v>270000.0</v>
      </c>
      <c r="J10417" s="81">
        <v>137140.0</v>
      </c>
      <c r="K10417" s="81">
        <v>270000.0</v>
      </c>
      <c r="L10417" s="82">
        <v>0.3</v>
      </c>
      <c r="N10417" s="83">
        <f t="shared" si="1"/>
        <v>0.3</v>
      </c>
      <c r="O10417" s="83">
        <f t="shared" si="2"/>
        <v>0.3</v>
      </c>
      <c r="Q10417" s="83">
        <f t="shared" si="3"/>
        <v>0.702962963</v>
      </c>
      <c r="R10417" s="83">
        <f t="shared" si="4"/>
        <v>0.3</v>
      </c>
      <c r="S10417" s="83" t="b">
        <f t="shared" si="5"/>
        <v>0</v>
      </c>
      <c r="T10417" s="72"/>
      <c r="U10417" s="72"/>
      <c r="V10417" s="72"/>
      <c r="W10417" s="72"/>
      <c r="X10417" s="72"/>
      <c r="Y10417" s="72"/>
      <c r="Z10417" s="72"/>
      <c r="AA10417" s="72"/>
      <c r="AB10417" s="72"/>
      <c r="AC10417" s="72"/>
      <c r="AD10417" s="72"/>
      <c r="AE10417" s="72"/>
      <c r="AF10417" s="72"/>
      <c r="AG10417" s="72"/>
      <c r="AH10417" s="72"/>
      <c r="AI10417" s="72"/>
      <c r="AJ10417" s="72"/>
      <c r="AK10417" s="72"/>
    </row>
    <row r="10418" ht="14.25" customHeight="1">
      <c r="A10418" s="78">
        <v>10415.0</v>
      </c>
      <c r="C10418" s="78" t="str">
        <f>VLOOKUP(G10418,[1]Macrodata_CCF!$A$3:$D$55,4,FALSE)</f>
        <v>#ERROR!</v>
      </c>
      <c r="E10418" s="79" t="str">
        <f>VLOOKUP(G10418,[1]Macrodata_CCF!$A$3:$B$55,2,FALSE)</f>
        <v>#ERROR!</v>
      </c>
      <c r="F10418" s="78">
        <v>0.0</v>
      </c>
      <c r="G10418" s="80">
        <v>18.0</v>
      </c>
      <c r="H10418" s="81">
        <v>378585.0</v>
      </c>
      <c r="I10418" s="81">
        <v>510000.0</v>
      </c>
      <c r="J10418" s="81">
        <v>403555.0</v>
      </c>
      <c r="K10418" s="81">
        <v>1020000.0</v>
      </c>
      <c r="L10418" s="82">
        <v>0.1900087509036259</v>
      </c>
      <c r="N10418" s="83">
        <f t="shared" si="1"/>
        <v>0.1900087509</v>
      </c>
      <c r="O10418" s="83">
        <f t="shared" si="2"/>
        <v>0.1900087509</v>
      </c>
      <c r="Q10418" s="83">
        <f t="shared" si="3"/>
        <v>0.2576764706</v>
      </c>
      <c r="R10418" s="83">
        <f t="shared" si="4"/>
        <v>0.1900087509</v>
      </c>
      <c r="S10418" s="83" t="b">
        <f t="shared" si="5"/>
        <v>0</v>
      </c>
      <c r="T10418" s="72"/>
      <c r="U10418" s="72"/>
      <c r="V10418" s="72"/>
      <c r="W10418" s="72"/>
      <c r="X10418" s="72"/>
      <c r="Y10418" s="72"/>
      <c r="Z10418" s="72"/>
      <c r="AA10418" s="72"/>
      <c r="AB10418" s="72"/>
      <c r="AC10418" s="72"/>
      <c r="AD10418" s="72"/>
      <c r="AE10418" s="72"/>
      <c r="AF10418" s="72"/>
      <c r="AG10418" s="72"/>
      <c r="AH10418" s="72"/>
      <c r="AI10418" s="72"/>
      <c r="AJ10418" s="72"/>
      <c r="AK10418" s="72"/>
    </row>
    <row r="10419" ht="14.25" customHeight="1">
      <c r="A10419" s="78">
        <v>10416.0</v>
      </c>
      <c r="C10419" s="78" t="str">
        <f>VLOOKUP(G10419,[1]Macrodata_CCF!$A$3:$D$55,4,FALSE)</f>
        <v>#ERROR!</v>
      </c>
      <c r="E10419" s="79" t="str">
        <f>VLOOKUP(G10419,[1]Macrodata_CCF!$A$3:$B$55,2,FALSE)</f>
        <v>#ERROR!</v>
      </c>
      <c r="F10419" s="78">
        <v>0.0</v>
      </c>
      <c r="G10419" s="80">
        <v>7.0</v>
      </c>
      <c r="H10419" s="81">
        <v>251020.0</v>
      </c>
      <c r="I10419" s="81">
        <v>900000.0</v>
      </c>
      <c r="J10419" s="81">
        <v>426245.0</v>
      </c>
      <c r="K10419" s="81">
        <v>900000.0</v>
      </c>
      <c r="L10419" s="82">
        <v>0.2700006163518136</v>
      </c>
      <c r="N10419" s="83">
        <f t="shared" si="1"/>
        <v>0.2700006164</v>
      </c>
      <c r="O10419" s="83">
        <f t="shared" si="2"/>
        <v>0.2700006164</v>
      </c>
      <c r="Q10419" s="83">
        <f t="shared" si="3"/>
        <v>0.7210888889</v>
      </c>
      <c r="R10419" s="83">
        <f t="shared" si="4"/>
        <v>0.2700006164</v>
      </c>
      <c r="S10419" s="83" t="b">
        <f t="shared" si="5"/>
        <v>0</v>
      </c>
      <c r="T10419" s="72"/>
      <c r="U10419" s="72"/>
      <c r="V10419" s="72"/>
      <c r="W10419" s="72"/>
      <c r="X10419" s="72"/>
      <c r="Y10419" s="72"/>
      <c r="Z10419" s="72"/>
      <c r="AA10419" s="72"/>
      <c r="AB10419" s="72"/>
      <c r="AC10419" s="72"/>
      <c r="AD10419" s="72"/>
      <c r="AE10419" s="72"/>
      <c r="AF10419" s="72"/>
      <c r="AG10419" s="72"/>
      <c r="AH10419" s="72"/>
      <c r="AI10419" s="72"/>
      <c r="AJ10419" s="72"/>
      <c r="AK10419" s="72"/>
    </row>
    <row r="10420" ht="14.25" customHeight="1">
      <c r="A10420" s="78">
        <v>10417.0</v>
      </c>
      <c r="C10420" s="78" t="str">
        <f>VLOOKUP(G10420,[1]Macrodata_CCF!$A$3:$D$55,4,FALSE)</f>
        <v>#ERROR!</v>
      </c>
      <c r="E10420" s="79" t="str">
        <f>VLOOKUP(G10420,[1]Macrodata_CCF!$A$3:$B$55,2,FALSE)</f>
        <v>#ERROR!</v>
      </c>
      <c r="F10420" s="78">
        <v>0.0</v>
      </c>
      <c r="G10420" s="80">
        <v>27.0</v>
      </c>
      <c r="H10420" s="81">
        <v>277435.0</v>
      </c>
      <c r="I10420" s="81">
        <v>290000.0</v>
      </c>
      <c r="J10420" s="81">
        <v>279570.0</v>
      </c>
      <c r="K10420" s="81">
        <v>551000.0</v>
      </c>
      <c r="L10420" s="82">
        <v>0.16991643454039</v>
      </c>
      <c r="N10420" s="83">
        <f t="shared" si="1"/>
        <v>0.1699164345</v>
      </c>
      <c r="O10420" s="83">
        <f t="shared" si="2"/>
        <v>0.1699164345</v>
      </c>
      <c r="Q10420" s="83">
        <f t="shared" si="3"/>
        <v>0.04332758621</v>
      </c>
      <c r="R10420" s="83">
        <f t="shared" si="4"/>
        <v>0.007362068966</v>
      </c>
      <c r="S10420" s="83" t="b">
        <f t="shared" si="5"/>
        <v>0</v>
      </c>
      <c r="T10420" s="72"/>
      <c r="U10420" s="72"/>
      <c r="V10420" s="72"/>
      <c r="W10420" s="72"/>
      <c r="X10420" s="72"/>
      <c r="Y10420" s="72"/>
      <c r="Z10420" s="72"/>
      <c r="AA10420" s="72"/>
      <c r="AB10420" s="72"/>
      <c r="AC10420" s="72"/>
      <c r="AD10420" s="72"/>
      <c r="AE10420" s="72"/>
      <c r="AF10420" s="72"/>
      <c r="AG10420" s="72"/>
      <c r="AH10420" s="72"/>
      <c r="AI10420" s="72"/>
      <c r="AJ10420" s="72"/>
      <c r="AK10420" s="72"/>
    </row>
    <row r="10421" ht="14.25" customHeight="1">
      <c r="A10421" s="78">
        <v>10418.0</v>
      </c>
      <c r="C10421" s="78" t="str">
        <f>VLOOKUP(G10421,[1]Macrodata_CCF!$A$3:$D$55,4,FALSE)</f>
        <v>#ERROR!</v>
      </c>
      <c r="E10421" s="79" t="str">
        <f>VLOOKUP(G10421,[1]Macrodata_CCF!$A$3:$B$55,2,FALSE)</f>
        <v>#ERROR!</v>
      </c>
      <c r="F10421" s="78">
        <v>0.0</v>
      </c>
      <c r="G10421" s="80">
        <v>40.0</v>
      </c>
      <c r="H10421" s="81">
        <v>59180.0</v>
      </c>
      <c r="I10421" s="81">
        <v>90000.0</v>
      </c>
      <c r="J10421" s="81">
        <v>50550.0</v>
      </c>
      <c r="K10421" s="81">
        <v>90000.0</v>
      </c>
      <c r="L10421" s="82">
        <v>-0.2800129785853342</v>
      </c>
      <c r="N10421" s="83">
        <f t="shared" si="1"/>
        <v>-0.2800129786</v>
      </c>
      <c r="O10421" s="83">
        <f t="shared" si="2"/>
        <v>0</v>
      </c>
      <c r="Q10421" s="83">
        <f t="shared" si="3"/>
        <v>0.3424444444</v>
      </c>
      <c r="R10421" s="83">
        <f t="shared" si="4"/>
        <v>-0.2800129786</v>
      </c>
      <c r="S10421" s="83" t="b">
        <f t="shared" si="5"/>
        <v>0</v>
      </c>
      <c r="T10421" s="72"/>
      <c r="U10421" s="72"/>
      <c r="V10421" s="72"/>
      <c r="W10421" s="72"/>
      <c r="X10421" s="72"/>
      <c r="Y10421" s="72"/>
      <c r="Z10421" s="72"/>
      <c r="AA10421" s="72"/>
      <c r="AB10421" s="72"/>
      <c r="AC10421" s="72"/>
      <c r="AD10421" s="72"/>
      <c r="AE10421" s="72"/>
      <c r="AF10421" s="72"/>
      <c r="AG10421" s="72"/>
      <c r="AH10421" s="72"/>
      <c r="AI10421" s="72"/>
      <c r="AJ10421" s="72"/>
      <c r="AK10421" s="72"/>
    </row>
    <row r="10422" ht="14.25" customHeight="1">
      <c r="A10422" s="78">
        <v>10419.0</v>
      </c>
      <c r="C10422" s="78" t="str">
        <f>VLOOKUP(G10422,[1]Macrodata_CCF!$A$3:$D$55,4,FALSE)</f>
        <v>#ERROR!</v>
      </c>
      <c r="E10422" s="79" t="str">
        <f>VLOOKUP(G10422,[1]Macrodata_CCF!$A$3:$B$55,2,FALSE)</f>
        <v>#ERROR!</v>
      </c>
      <c r="F10422" s="78">
        <v>0.0</v>
      </c>
      <c r="G10422" s="80">
        <v>40.0</v>
      </c>
      <c r="H10422" s="81">
        <v>446470.0</v>
      </c>
      <c r="I10422" s="81">
        <v>860000.0</v>
      </c>
      <c r="J10422" s="81">
        <v>877200.0</v>
      </c>
      <c r="K10422" s="81">
        <v>860000.0</v>
      </c>
      <c r="L10422" s="82">
        <v>1.04159311295432</v>
      </c>
      <c r="N10422" s="83">
        <f t="shared" si="1"/>
        <v>1.041593113</v>
      </c>
      <c r="O10422" s="83">
        <f t="shared" si="2"/>
        <v>1</v>
      </c>
      <c r="Q10422" s="83">
        <f t="shared" si="3"/>
        <v>0.4808488372</v>
      </c>
      <c r="R10422" s="83">
        <f t="shared" si="4"/>
        <v>1.041593113</v>
      </c>
      <c r="S10422" s="83" t="b">
        <f t="shared" si="5"/>
        <v>0</v>
      </c>
      <c r="T10422" s="72"/>
      <c r="U10422" s="72"/>
      <c r="V10422" s="72"/>
      <c r="W10422" s="72"/>
      <c r="X10422" s="72"/>
      <c r="Y10422" s="72"/>
      <c r="Z10422" s="72"/>
      <c r="AA10422" s="72"/>
      <c r="AB10422" s="72"/>
      <c r="AC10422" s="72"/>
      <c r="AD10422" s="72"/>
      <c r="AE10422" s="72"/>
      <c r="AF10422" s="72"/>
      <c r="AG10422" s="72"/>
      <c r="AH10422" s="72"/>
      <c r="AI10422" s="72"/>
      <c r="AJ10422" s="72"/>
      <c r="AK10422" s="72"/>
    </row>
    <row r="10423" ht="14.25" customHeight="1">
      <c r="A10423" s="78">
        <v>10420.0</v>
      </c>
      <c r="C10423" s="78" t="str">
        <f>VLOOKUP(G10423,[1]Macrodata_CCF!$A$3:$D$55,4,FALSE)</f>
        <v>#ERROR!</v>
      </c>
      <c r="E10423" s="79" t="str">
        <f>VLOOKUP(G10423,[1]Macrodata_CCF!$A$3:$B$55,2,FALSE)</f>
        <v>#ERROR!</v>
      </c>
      <c r="F10423" s="78">
        <v>1.0</v>
      </c>
      <c r="G10423" s="80">
        <v>4.0</v>
      </c>
      <c r="H10423" s="81">
        <v>21185.0</v>
      </c>
      <c r="I10423" s="81">
        <v>60000.0</v>
      </c>
      <c r="J10423" s="81">
        <v>41755.0</v>
      </c>
      <c r="K10423" s="81">
        <v>60000.0</v>
      </c>
      <c r="L10423" s="82">
        <v>0.5299497616900682</v>
      </c>
      <c r="N10423" s="83">
        <f t="shared" si="1"/>
        <v>0.5299497617</v>
      </c>
      <c r="O10423" s="83">
        <f t="shared" si="2"/>
        <v>0.5299497617</v>
      </c>
      <c r="Q10423" s="83">
        <f t="shared" si="3"/>
        <v>0.6469166667</v>
      </c>
      <c r="R10423" s="83">
        <f t="shared" si="4"/>
        <v>0.5299497617</v>
      </c>
      <c r="S10423" s="83" t="b">
        <f t="shared" si="5"/>
        <v>0</v>
      </c>
      <c r="T10423" s="72"/>
      <c r="U10423" s="72"/>
      <c r="V10423" s="72"/>
      <c r="W10423" s="72"/>
      <c r="X10423" s="72"/>
      <c r="Y10423" s="72"/>
      <c r="Z10423" s="72"/>
      <c r="AA10423" s="72"/>
      <c r="AB10423" s="72"/>
      <c r="AC10423" s="72"/>
      <c r="AD10423" s="72"/>
      <c r="AE10423" s="72"/>
      <c r="AF10423" s="72"/>
      <c r="AG10423" s="72"/>
      <c r="AH10423" s="72"/>
      <c r="AI10423" s="72"/>
      <c r="AJ10423" s="72"/>
      <c r="AK10423" s="72"/>
    </row>
    <row r="10424" ht="14.25" customHeight="1">
      <c r="A10424" s="78">
        <v>10421.0</v>
      </c>
      <c r="C10424" s="78" t="str">
        <f>VLOOKUP(G10424,[1]Macrodata_CCF!$A$3:$D$55,4,FALSE)</f>
        <v>#ERROR!</v>
      </c>
      <c r="E10424" s="79" t="str">
        <f>VLOOKUP(G10424,[1]Macrodata_CCF!$A$3:$B$55,2,FALSE)</f>
        <v>#ERROR!</v>
      </c>
      <c r="F10424" s="78">
        <v>0.0</v>
      </c>
      <c r="G10424" s="80">
        <v>12.0</v>
      </c>
      <c r="H10424" s="81">
        <v>5240.0</v>
      </c>
      <c r="I10424" s="81">
        <v>90000.0</v>
      </c>
      <c r="J10424" s="81">
        <v>25580.0</v>
      </c>
      <c r="K10424" s="81">
        <v>90000.0</v>
      </c>
      <c r="L10424" s="82">
        <v>0.2399716847569608</v>
      </c>
      <c r="N10424" s="83">
        <f t="shared" si="1"/>
        <v>0.2399716848</v>
      </c>
      <c r="O10424" s="83">
        <f t="shared" si="2"/>
        <v>0.2399716848</v>
      </c>
      <c r="Q10424" s="83">
        <f t="shared" si="3"/>
        <v>0.9417777778</v>
      </c>
      <c r="R10424" s="83">
        <f t="shared" si="4"/>
        <v>0.2399716848</v>
      </c>
      <c r="S10424" s="83" t="b">
        <f t="shared" si="5"/>
        <v>0</v>
      </c>
      <c r="T10424" s="72"/>
      <c r="U10424" s="72"/>
      <c r="V10424" s="72"/>
      <c r="W10424" s="72"/>
      <c r="X10424" s="72"/>
      <c r="Y10424" s="72"/>
      <c r="Z10424" s="72"/>
      <c r="AA10424" s="72"/>
      <c r="AB10424" s="72"/>
      <c r="AC10424" s="72"/>
      <c r="AD10424" s="72"/>
      <c r="AE10424" s="72"/>
      <c r="AF10424" s="72"/>
      <c r="AG10424" s="72"/>
      <c r="AH10424" s="72"/>
      <c r="AI10424" s="72"/>
      <c r="AJ10424" s="72"/>
      <c r="AK10424" s="72"/>
    </row>
    <row r="10425" ht="14.25" customHeight="1">
      <c r="A10425" s="78">
        <v>10422.0</v>
      </c>
      <c r="C10425" s="78" t="str">
        <f>VLOOKUP(G10425,[1]Macrodata_CCF!$A$3:$D$55,4,FALSE)</f>
        <v>#ERROR!</v>
      </c>
      <c r="E10425" s="79" t="str">
        <f>VLOOKUP(G10425,[1]Macrodata_CCF!$A$3:$B$55,2,FALSE)</f>
        <v>#ERROR!</v>
      </c>
      <c r="F10425" s="78">
        <v>0.0</v>
      </c>
      <c r="G10425" s="80">
        <v>10.0</v>
      </c>
      <c r="H10425" s="81">
        <v>230340.0</v>
      </c>
      <c r="I10425" s="81">
        <v>320000.0</v>
      </c>
      <c r="J10425" s="81">
        <v>261720.0</v>
      </c>
      <c r="K10425" s="81">
        <v>320000.0</v>
      </c>
      <c r="L10425" s="82">
        <v>0.3499888467544056</v>
      </c>
      <c r="N10425" s="83">
        <f t="shared" si="1"/>
        <v>0.3499888468</v>
      </c>
      <c r="O10425" s="83">
        <f t="shared" si="2"/>
        <v>0.3499888468</v>
      </c>
      <c r="Q10425" s="83">
        <f t="shared" si="3"/>
        <v>0.2801875</v>
      </c>
      <c r="R10425" s="83">
        <f t="shared" si="4"/>
        <v>0.3499888468</v>
      </c>
      <c r="S10425" s="83" t="b">
        <f t="shared" si="5"/>
        <v>0</v>
      </c>
      <c r="T10425" s="72"/>
      <c r="U10425" s="72"/>
      <c r="V10425" s="72"/>
      <c r="W10425" s="72"/>
      <c r="X10425" s="72"/>
      <c r="Y10425" s="72"/>
      <c r="Z10425" s="72"/>
      <c r="AA10425" s="72"/>
      <c r="AB10425" s="72"/>
      <c r="AC10425" s="72"/>
      <c r="AD10425" s="72"/>
      <c r="AE10425" s="72"/>
      <c r="AF10425" s="72"/>
      <c r="AG10425" s="72"/>
      <c r="AH10425" s="72"/>
      <c r="AI10425" s="72"/>
      <c r="AJ10425" s="72"/>
      <c r="AK10425" s="72"/>
    </row>
    <row r="10426" ht="14.25" customHeight="1">
      <c r="A10426" s="78">
        <v>10423.0</v>
      </c>
      <c r="C10426" s="78" t="str">
        <f>VLOOKUP(G10426,[1]Macrodata_CCF!$A$3:$D$55,4,FALSE)</f>
        <v>#ERROR!</v>
      </c>
      <c r="E10426" s="79" t="str">
        <f>VLOOKUP(G10426,[1]Macrodata_CCF!$A$3:$B$55,2,FALSE)</f>
        <v>#ERROR!</v>
      </c>
      <c r="F10426" s="78">
        <v>1.0</v>
      </c>
      <c r="G10426" s="80">
        <v>34.0</v>
      </c>
      <c r="H10426" s="81">
        <v>264345.0</v>
      </c>
      <c r="I10426" s="81">
        <v>900000.0</v>
      </c>
      <c r="J10426" s="81">
        <v>207135.0</v>
      </c>
      <c r="K10426" s="81">
        <v>900000.0</v>
      </c>
      <c r="L10426" s="82">
        <v>-0.09000165183944121</v>
      </c>
      <c r="N10426" s="83">
        <f t="shared" si="1"/>
        <v>-0.09000165184</v>
      </c>
      <c r="O10426" s="83">
        <f t="shared" si="2"/>
        <v>0</v>
      </c>
      <c r="Q10426" s="83">
        <f t="shared" si="3"/>
        <v>0.7062833333</v>
      </c>
      <c r="R10426" s="83">
        <f t="shared" si="4"/>
        <v>-0.09000165184</v>
      </c>
      <c r="S10426" s="83" t="b">
        <f t="shared" si="5"/>
        <v>0</v>
      </c>
      <c r="T10426" s="72"/>
      <c r="U10426" s="72"/>
      <c r="V10426" s="72"/>
      <c r="W10426" s="72"/>
      <c r="X10426" s="72"/>
      <c r="Y10426" s="72"/>
      <c r="Z10426" s="72"/>
      <c r="AA10426" s="72"/>
      <c r="AB10426" s="72"/>
      <c r="AC10426" s="72"/>
      <c r="AD10426" s="72"/>
      <c r="AE10426" s="72"/>
      <c r="AF10426" s="72"/>
      <c r="AG10426" s="72"/>
      <c r="AH10426" s="72"/>
      <c r="AI10426" s="72"/>
      <c r="AJ10426" s="72"/>
      <c r="AK10426" s="72"/>
    </row>
    <row r="10427" ht="14.25" customHeight="1">
      <c r="A10427" s="78">
        <v>10424.0</v>
      </c>
      <c r="C10427" s="78" t="str">
        <f>VLOOKUP(G10427,[1]Macrodata_CCF!$A$3:$D$55,4,FALSE)</f>
        <v>#ERROR!</v>
      </c>
      <c r="E10427" s="79" t="str">
        <f>VLOOKUP(G10427,[1]Macrodata_CCF!$A$3:$B$55,2,FALSE)</f>
        <v>#ERROR!</v>
      </c>
      <c r="F10427" s="78">
        <v>0.0</v>
      </c>
      <c r="G10427" s="80">
        <v>46.0</v>
      </c>
      <c r="H10427" s="81">
        <v>108320.0</v>
      </c>
      <c r="I10427" s="81">
        <v>270000.0</v>
      </c>
      <c r="J10427" s="81">
        <v>130955.0</v>
      </c>
      <c r="K10427" s="81">
        <v>270000.0</v>
      </c>
      <c r="L10427" s="82">
        <v>0.1399987629886195</v>
      </c>
      <c r="N10427" s="83">
        <f t="shared" si="1"/>
        <v>0.139998763</v>
      </c>
      <c r="O10427" s="83">
        <f t="shared" si="2"/>
        <v>0.139998763</v>
      </c>
      <c r="Q10427" s="83">
        <f t="shared" si="3"/>
        <v>0.5988148148</v>
      </c>
      <c r="R10427" s="83">
        <f t="shared" si="4"/>
        <v>0.139998763</v>
      </c>
      <c r="S10427" s="83" t="b">
        <f t="shared" si="5"/>
        <v>0</v>
      </c>
      <c r="T10427" s="72"/>
      <c r="U10427" s="72"/>
      <c r="V10427" s="72"/>
      <c r="W10427" s="72"/>
      <c r="X10427" s="72"/>
      <c r="Y10427" s="72"/>
      <c r="Z10427" s="72"/>
      <c r="AA10427" s="72"/>
      <c r="AB10427" s="72"/>
      <c r="AC10427" s="72"/>
      <c r="AD10427" s="72"/>
      <c r="AE10427" s="72"/>
      <c r="AF10427" s="72"/>
      <c r="AG10427" s="72"/>
      <c r="AH10427" s="72"/>
      <c r="AI10427" s="72"/>
      <c r="AJ10427" s="72"/>
      <c r="AK10427" s="72"/>
    </row>
    <row r="10428" ht="14.25" customHeight="1">
      <c r="A10428" s="78">
        <v>10425.0</v>
      </c>
      <c r="C10428" s="78" t="str">
        <f>VLOOKUP(G10428,[1]Macrodata_CCF!$A$3:$D$55,4,FALSE)</f>
        <v>#ERROR!</v>
      </c>
      <c r="E10428" s="79" t="str">
        <f>VLOOKUP(G10428,[1]Macrodata_CCF!$A$3:$B$55,2,FALSE)</f>
        <v>#ERROR!</v>
      </c>
      <c r="F10428" s="78">
        <v>0.0</v>
      </c>
      <c r="G10428" s="80">
        <v>21.0</v>
      </c>
      <c r="H10428" s="81">
        <v>0.0</v>
      </c>
      <c r="I10428" s="81">
        <v>640000.0</v>
      </c>
      <c r="J10428" s="81">
        <v>96000.0</v>
      </c>
      <c r="K10428" s="81">
        <v>640000.0</v>
      </c>
      <c r="L10428" s="82">
        <v>0.15</v>
      </c>
      <c r="N10428" s="83">
        <f t="shared" si="1"/>
        <v>0.15</v>
      </c>
      <c r="O10428" s="83">
        <f t="shared" si="2"/>
        <v>0.15</v>
      </c>
      <c r="Q10428" s="83">
        <f t="shared" si="3"/>
        <v>1</v>
      </c>
      <c r="R10428" s="83">
        <f t="shared" si="4"/>
        <v>0.15</v>
      </c>
      <c r="S10428" s="83" t="b">
        <f t="shared" si="5"/>
        <v>0</v>
      </c>
      <c r="T10428" s="72"/>
      <c r="U10428" s="72"/>
      <c r="V10428" s="72"/>
      <c r="W10428" s="72"/>
      <c r="X10428" s="72"/>
      <c r="Y10428" s="72"/>
      <c r="Z10428" s="72"/>
      <c r="AA10428" s="72"/>
      <c r="AB10428" s="72"/>
      <c r="AC10428" s="72"/>
      <c r="AD10428" s="72"/>
      <c r="AE10428" s="72"/>
      <c r="AF10428" s="72"/>
      <c r="AG10428" s="72"/>
      <c r="AH10428" s="72"/>
      <c r="AI10428" s="72"/>
      <c r="AJ10428" s="72"/>
      <c r="AK10428" s="72"/>
    </row>
    <row r="10429" ht="14.25" customHeight="1">
      <c r="A10429" s="78">
        <v>10426.0</v>
      </c>
      <c r="C10429" s="78" t="str">
        <f>VLOOKUP(G10429,[1]Macrodata_CCF!$A$3:$D$55,4,FALSE)</f>
        <v>#ERROR!</v>
      </c>
      <c r="E10429" s="79" t="str">
        <f>VLOOKUP(G10429,[1]Macrodata_CCF!$A$3:$B$55,2,FALSE)</f>
        <v>#ERROR!</v>
      </c>
      <c r="F10429" s="78">
        <v>0.0</v>
      </c>
      <c r="G10429" s="80">
        <v>44.0</v>
      </c>
      <c r="H10429" s="81">
        <v>0.0</v>
      </c>
      <c r="I10429" s="81">
        <v>180000.0</v>
      </c>
      <c r="J10429" s="81">
        <v>28800.0</v>
      </c>
      <c r="K10429" s="81">
        <v>180000.0</v>
      </c>
      <c r="L10429" s="82">
        <v>0.16</v>
      </c>
      <c r="N10429" s="83">
        <f t="shared" si="1"/>
        <v>0.16</v>
      </c>
      <c r="O10429" s="83">
        <f t="shared" si="2"/>
        <v>0.16</v>
      </c>
      <c r="Q10429" s="83">
        <f t="shared" si="3"/>
        <v>1</v>
      </c>
      <c r="R10429" s="83">
        <f t="shared" si="4"/>
        <v>0.16</v>
      </c>
      <c r="S10429" s="83" t="b">
        <f t="shared" si="5"/>
        <v>0</v>
      </c>
      <c r="T10429" s="72"/>
      <c r="U10429" s="72"/>
      <c r="V10429" s="72"/>
      <c r="W10429" s="72"/>
      <c r="X10429" s="72"/>
      <c r="Y10429" s="72"/>
      <c r="Z10429" s="72"/>
      <c r="AA10429" s="72"/>
      <c r="AB10429" s="72"/>
      <c r="AC10429" s="72"/>
      <c r="AD10429" s="72"/>
      <c r="AE10429" s="72"/>
      <c r="AF10429" s="72"/>
      <c r="AG10429" s="72"/>
      <c r="AH10429" s="72"/>
      <c r="AI10429" s="72"/>
      <c r="AJ10429" s="72"/>
      <c r="AK10429" s="72"/>
    </row>
    <row r="10430" ht="14.25" customHeight="1">
      <c r="A10430" s="78">
        <v>10427.0</v>
      </c>
      <c r="C10430" s="78" t="str">
        <f>VLOOKUP(G10430,[1]Macrodata_CCF!$A$3:$D$55,4,FALSE)</f>
        <v>#ERROR!</v>
      </c>
      <c r="E10430" s="79" t="str">
        <f>VLOOKUP(G10430,[1]Macrodata_CCF!$A$3:$B$55,2,FALSE)</f>
        <v>#ERROR!</v>
      </c>
      <c r="F10430" s="78">
        <v>0.0</v>
      </c>
      <c r="G10430" s="80">
        <v>37.0</v>
      </c>
      <c r="H10430" s="81">
        <v>179795.0</v>
      </c>
      <c r="I10430" s="81">
        <v>650000.0</v>
      </c>
      <c r="J10430" s="81">
        <v>222115.0</v>
      </c>
      <c r="K10430" s="81">
        <v>650000.0</v>
      </c>
      <c r="L10430" s="82">
        <v>0.09000329643453388</v>
      </c>
      <c r="N10430" s="83">
        <f t="shared" si="1"/>
        <v>0.09000329643</v>
      </c>
      <c r="O10430" s="83">
        <f t="shared" si="2"/>
        <v>0.09000329643</v>
      </c>
      <c r="Q10430" s="83">
        <f t="shared" si="3"/>
        <v>0.7233923077</v>
      </c>
      <c r="R10430" s="83">
        <f t="shared" si="4"/>
        <v>0.09000329643</v>
      </c>
      <c r="S10430" s="83" t="b">
        <f t="shared" si="5"/>
        <v>0</v>
      </c>
      <c r="T10430" s="72"/>
      <c r="U10430" s="72"/>
      <c r="V10430" s="72"/>
      <c r="W10430" s="72"/>
      <c r="X10430" s="72"/>
      <c r="Y10430" s="72"/>
      <c r="Z10430" s="72"/>
      <c r="AA10430" s="72"/>
      <c r="AB10430" s="72"/>
      <c r="AC10430" s="72"/>
      <c r="AD10430" s="72"/>
      <c r="AE10430" s="72"/>
      <c r="AF10430" s="72"/>
      <c r="AG10430" s="72"/>
      <c r="AH10430" s="72"/>
      <c r="AI10430" s="72"/>
      <c r="AJ10430" s="72"/>
      <c r="AK10430" s="72"/>
    </row>
    <row r="10431" ht="14.25" customHeight="1">
      <c r="A10431" s="78">
        <v>10428.0</v>
      </c>
      <c r="C10431" s="78" t="str">
        <f>VLOOKUP(G10431,[1]Macrodata_CCF!$A$3:$D$55,4,FALSE)</f>
        <v>#ERROR!</v>
      </c>
      <c r="E10431" s="79" t="str">
        <f>VLOOKUP(G10431,[1]Macrodata_CCF!$A$3:$B$55,2,FALSE)</f>
        <v>#ERROR!</v>
      </c>
      <c r="F10431" s="78">
        <v>0.0</v>
      </c>
      <c r="G10431" s="80">
        <v>30.0</v>
      </c>
      <c r="H10431" s="81">
        <v>421000.0</v>
      </c>
      <c r="I10431" s="81">
        <v>980000.0</v>
      </c>
      <c r="J10431" s="81">
        <v>516030.0</v>
      </c>
      <c r="K10431" s="81">
        <v>980000.0</v>
      </c>
      <c r="L10431" s="82">
        <v>0.17</v>
      </c>
      <c r="N10431" s="83">
        <f t="shared" si="1"/>
        <v>0.17</v>
      </c>
      <c r="O10431" s="83">
        <f t="shared" si="2"/>
        <v>0.17</v>
      </c>
      <c r="Q10431" s="83">
        <f t="shared" si="3"/>
        <v>0.5704081633</v>
      </c>
      <c r="R10431" s="83">
        <f t="shared" si="4"/>
        <v>0.17</v>
      </c>
      <c r="S10431" s="83" t="b">
        <f t="shared" si="5"/>
        <v>0</v>
      </c>
      <c r="T10431" s="72"/>
      <c r="U10431" s="72"/>
      <c r="V10431" s="72"/>
      <c r="W10431" s="72"/>
      <c r="X10431" s="72"/>
      <c r="Y10431" s="72"/>
      <c r="Z10431" s="72"/>
      <c r="AA10431" s="72"/>
      <c r="AB10431" s="72"/>
      <c r="AC10431" s="72"/>
      <c r="AD10431" s="72"/>
      <c r="AE10431" s="72"/>
      <c r="AF10431" s="72"/>
      <c r="AG10431" s="72"/>
      <c r="AH10431" s="72"/>
      <c r="AI10431" s="72"/>
      <c r="AJ10431" s="72"/>
      <c r="AK10431" s="72"/>
    </row>
    <row r="10432" ht="14.25" customHeight="1">
      <c r="A10432" s="78">
        <v>10429.0</v>
      </c>
      <c r="C10432" s="78" t="str">
        <f>VLOOKUP(G10432,[1]Macrodata_CCF!$A$3:$D$55,4,FALSE)</f>
        <v>#ERROR!</v>
      </c>
      <c r="E10432" s="79" t="str">
        <f>VLOOKUP(G10432,[1]Macrodata_CCF!$A$3:$B$55,2,FALSE)</f>
        <v>#ERROR!</v>
      </c>
      <c r="F10432" s="78">
        <v>0.0</v>
      </c>
      <c r="G10432" s="80">
        <v>32.0</v>
      </c>
      <c r="H10432" s="81">
        <v>0.0</v>
      </c>
      <c r="I10432" s="81">
        <v>440000.0</v>
      </c>
      <c r="J10432" s="81">
        <v>88000.0</v>
      </c>
      <c r="K10432" s="81">
        <v>440000.0</v>
      </c>
      <c r="L10432" s="82">
        <v>0.2</v>
      </c>
      <c r="N10432" s="83">
        <f t="shared" si="1"/>
        <v>0.2</v>
      </c>
      <c r="O10432" s="83">
        <f t="shared" si="2"/>
        <v>0.2</v>
      </c>
      <c r="Q10432" s="83">
        <f t="shared" si="3"/>
        <v>1</v>
      </c>
      <c r="R10432" s="83">
        <f t="shared" si="4"/>
        <v>0.2</v>
      </c>
      <c r="S10432" s="83" t="b">
        <f t="shared" si="5"/>
        <v>0</v>
      </c>
      <c r="T10432" s="72"/>
      <c r="U10432" s="72"/>
      <c r="V10432" s="72"/>
      <c r="W10432" s="72"/>
      <c r="X10432" s="72"/>
      <c r="Y10432" s="72"/>
      <c r="Z10432" s="72"/>
      <c r="AA10432" s="72"/>
      <c r="AB10432" s="72"/>
      <c r="AC10432" s="72"/>
      <c r="AD10432" s="72"/>
      <c r="AE10432" s="72"/>
      <c r="AF10432" s="72"/>
      <c r="AG10432" s="72"/>
      <c r="AH10432" s="72"/>
      <c r="AI10432" s="72"/>
      <c r="AJ10432" s="72"/>
      <c r="AK10432" s="72"/>
    </row>
    <row r="10433" ht="14.25" customHeight="1">
      <c r="A10433" s="78">
        <v>10430.0</v>
      </c>
      <c r="C10433" s="78" t="str">
        <f>VLOOKUP(G10433,[1]Macrodata_CCF!$A$3:$D$55,4,FALSE)</f>
        <v>#ERROR!</v>
      </c>
      <c r="E10433" s="79" t="str">
        <f>VLOOKUP(G10433,[1]Macrodata_CCF!$A$3:$B$55,2,FALSE)</f>
        <v>#ERROR!</v>
      </c>
      <c r="F10433" s="78">
        <v>0.0</v>
      </c>
      <c r="G10433" s="80">
        <v>19.0</v>
      </c>
      <c r="H10433" s="81">
        <v>467755.0</v>
      </c>
      <c r="I10433" s="81">
        <v>880000.0</v>
      </c>
      <c r="J10433" s="81">
        <v>381185.0</v>
      </c>
      <c r="K10433" s="81">
        <v>1672000.0</v>
      </c>
      <c r="L10433" s="82">
        <v>-0.209996482674138</v>
      </c>
      <c r="N10433" s="83">
        <f t="shared" si="1"/>
        <v>-0.2099964827</v>
      </c>
      <c r="O10433" s="83">
        <f t="shared" si="2"/>
        <v>0</v>
      </c>
      <c r="Q10433" s="83">
        <f t="shared" si="3"/>
        <v>0.4684602273</v>
      </c>
      <c r="R10433" s="83">
        <f t="shared" si="4"/>
        <v>-0.2099964827</v>
      </c>
      <c r="S10433" s="83" t="b">
        <f t="shared" si="5"/>
        <v>0</v>
      </c>
      <c r="T10433" s="72"/>
      <c r="U10433" s="72"/>
      <c r="V10433" s="72"/>
      <c r="W10433" s="72"/>
      <c r="X10433" s="72"/>
      <c r="Y10433" s="72"/>
      <c r="Z10433" s="72"/>
      <c r="AA10433" s="72"/>
      <c r="AB10433" s="72"/>
      <c r="AC10433" s="72"/>
      <c r="AD10433" s="72"/>
      <c r="AE10433" s="72"/>
      <c r="AF10433" s="72"/>
      <c r="AG10433" s="72"/>
      <c r="AH10433" s="72"/>
      <c r="AI10433" s="72"/>
      <c r="AJ10433" s="72"/>
      <c r="AK10433" s="72"/>
    </row>
    <row r="10434" ht="14.25" customHeight="1">
      <c r="A10434" s="78">
        <v>10431.0</v>
      </c>
      <c r="C10434" s="78" t="str">
        <f>VLOOKUP(G10434,[1]Macrodata_CCF!$A$3:$D$55,4,FALSE)</f>
        <v>#ERROR!</v>
      </c>
      <c r="E10434" s="79" t="str">
        <f>VLOOKUP(G10434,[1]Macrodata_CCF!$A$3:$B$55,2,FALSE)</f>
        <v>#ERROR!</v>
      </c>
      <c r="F10434" s="78">
        <v>1.0</v>
      </c>
      <c r="G10434" s="80">
        <v>5.0</v>
      </c>
      <c r="H10434" s="81">
        <v>356875.0</v>
      </c>
      <c r="I10434" s="81">
        <v>560000.0</v>
      </c>
      <c r="J10434" s="81">
        <v>571200.0</v>
      </c>
      <c r="K10434" s="81">
        <v>560000.0</v>
      </c>
      <c r="L10434" s="82">
        <v>1.055138461538462</v>
      </c>
      <c r="N10434" s="83">
        <f t="shared" si="1"/>
        <v>1.055138462</v>
      </c>
      <c r="O10434" s="83">
        <f t="shared" si="2"/>
        <v>1</v>
      </c>
      <c r="Q10434" s="83">
        <f t="shared" si="3"/>
        <v>0.3627232143</v>
      </c>
      <c r="R10434" s="83">
        <f t="shared" si="4"/>
        <v>1.055138462</v>
      </c>
      <c r="S10434" s="83" t="b">
        <f t="shared" si="5"/>
        <v>0</v>
      </c>
      <c r="T10434" s="72"/>
      <c r="U10434" s="72"/>
      <c r="V10434" s="72"/>
      <c r="W10434" s="72"/>
      <c r="X10434" s="72"/>
      <c r="Y10434" s="72"/>
      <c r="Z10434" s="72"/>
      <c r="AA10434" s="72"/>
      <c r="AB10434" s="72"/>
      <c r="AC10434" s="72"/>
      <c r="AD10434" s="72"/>
      <c r="AE10434" s="72"/>
      <c r="AF10434" s="72"/>
      <c r="AG10434" s="72"/>
      <c r="AH10434" s="72"/>
      <c r="AI10434" s="72"/>
      <c r="AJ10434" s="72"/>
      <c r="AK10434" s="72"/>
    </row>
    <row r="10435" ht="14.25" customHeight="1">
      <c r="A10435" s="78">
        <v>10432.0</v>
      </c>
      <c r="C10435" s="78" t="str">
        <f>VLOOKUP(G10435,[1]Macrodata_CCF!$A$3:$D$55,4,FALSE)</f>
        <v>#ERROR!</v>
      </c>
      <c r="E10435" s="79" t="str">
        <f>VLOOKUP(G10435,[1]Macrodata_CCF!$A$3:$B$55,2,FALSE)</f>
        <v>#ERROR!</v>
      </c>
      <c r="F10435" s="78">
        <v>0.0</v>
      </c>
      <c r="G10435" s="80">
        <v>8.0</v>
      </c>
      <c r="H10435" s="81">
        <v>511230.0</v>
      </c>
      <c r="I10435" s="81">
        <v>760000.0</v>
      </c>
      <c r="J10435" s="81">
        <v>595810.0</v>
      </c>
      <c r="K10435" s="81">
        <v>1064000.0</v>
      </c>
      <c r="L10435" s="82">
        <v>0.3399927644008522</v>
      </c>
      <c r="N10435" s="83">
        <f t="shared" si="1"/>
        <v>0.3399927644</v>
      </c>
      <c r="O10435" s="83">
        <f t="shared" si="2"/>
        <v>0.3399927644</v>
      </c>
      <c r="Q10435" s="83">
        <f t="shared" si="3"/>
        <v>0.3273289474</v>
      </c>
      <c r="R10435" s="83">
        <f t="shared" si="4"/>
        <v>0.3399927644</v>
      </c>
      <c r="S10435" s="83" t="b">
        <f t="shared" si="5"/>
        <v>0</v>
      </c>
      <c r="T10435" s="72"/>
      <c r="U10435" s="72"/>
      <c r="V10435" s="72"/>
      <c r="W10435" s="72"/>
      <c r="X10435" s="72"/>
      <c r="Y10435" s="72"/>
      <c r="Z10435" s="72"/>
      <c r="AA10435" s="72"/>
      <c r="AB10435" s="72"/>
      <c r="AC10435" s="72"/>
      <c r="AD10435" s="72"/>
      <c r="AE10435" s="72"/>
      <c r="AF10435" s="72"/>
      <c r="AG10435" s="72"/>
      <c r="AH10435" s="72"/>
      <c r="AI10435" s="72"/>
      <c r="AJ10435" s="72"/>
      <c r="AK10435" s="72"/>
    </row>
    <row r="10436" ht="14.25" customHeight="1">
      <c r="A10436" s="78">
        <v>10433.0</v>
      </c>
      <c r="C10436" s="78" t="str">
        <f>VLOOKUP(G10436,[1]Macrodata_CCF!$A$3:$D$55,4,FALSE)</f>
        <v>#ERROR!</v>
      </c>
      <c r="E10436" s="79" t="str">
        <f>VLOOKUP(G10436,[1]Macrodata_CCF!$A$3:$B$55,2,FALSE)</f>
        <v>#ERROR!</v>
      </c>
      <c r="F10436" s="78">
        <v>0.0</v>
      </c>
      <c r="G10436" s="80">
        <v>29.0</v>
      </c>
      <c r="H10436" s="81">
        <v>54625.0</v>
      </c>
      <c r="I10436" s="81">
        <v>220000.0</v>
      </c>
      <c r="J10436" s="81">
        <v>81085.0</v>
      </c>
      <c r="K10436" s="81">
        <v>220000.0</v>
      </c>
      <c r="L10436" s="82">
        <v>0.16</v>
      </c>
      <c r="N10436" s="83">
        <f t="shared" si="1"/>
        <v>0.16</v>
      </c>
      <c r="O10436" s="83">
        <f t="shared" si="2"/>
        <v>0.16</v>
      </c>
      <c r="Q10436" s="83">
        <f t="shared" si="3"/>
        <v>0.7517045455</v>
      </c>
      <c r="R10436" s="83">
        <f t="shared" si="4"/>
        <v>0.16</v>
      </c>
      <c r="S10436" s="83" t="b">
        <f t="shared" si="5"/>
        <v>0</v>
      </c>
      <c r="T10436" s="72"/>
      <c r="U10436" s="72"/>
      <c r="V10436" s="72"/>
      <c r="W10436" s="72"/>
      <c r="X10436" s="72"/>
      <c r="Y10436" s="72"/>
      <c r="Z10436" s="72"/>
      <c r="AA10436" s="72"/>
      <c r="AB10436" s="72"/>
      <c r="AC10436" s="72"/>
      <c r="AD10436" s="72"/>
      <c r="AE10436" s="72"/>
      <c r="AF10436" s="72"/>
      <c r="AG10436" s="72"/>
      <c r="AH10436" s="72"/>
      <c r="AI10436" s="72"/>
      <c r="AJ10436" s="72"/>
      <c r="AK10436" s="72"/>
    </row>
    <row r="10437" ht="14.25" customHeight="1">
      <c r="A10437" s="78">
        <v>10434.0</v>
      </c>
      <c r="C10437" s="78" t="str">
        <f>VLOOKUP(G10437,[1]Macrodata_CCF!$A$3:$D$55,4,FALSE)</f>
        <v>#ERROR!</v>
      </c>
      <c r="E10437" s="79" t="str">
        <f>VLOOKUP(G10437,[1]Macrodata_CCF!$A$3:$B$55,2,FALSE)</f>
        <v>#ERROR!</v>
      </c>
      <c r="F10437" s="78">
        <v>0.0</v>
      </c>
      <c r="G10437" s="80">
        <v>2.0</v>
      </c>
      <c r="H10437" s="81">
        <v>0.0</v>
      </c>
      <c r="I10437" s="81">
        <v>340000.0</v>
      </c>
      <c r="J10437" s="81">
        <v>81600.0</v>
      </c>
      <c r="K10437" s="81">
        <v>340000.0</v>
      </c>
      <c r="L10437" s="82">
        <v>0.24</v>
      </c>
      <c r="N10437" s="83">
        <f t="shared" si="1"/>
        <v>0.24</v>
      </c>
      <c r="O10437" s="83">
        <f t="shared" si="2"/>
        <v>0.24</v>
      </c>
      <c r="Q10437" s="83">
        <f t="shared" si="3"/>
        <v>1</v>
      </c>
      <c r="R10437" s="83">
        <f t="shared" si="4"/>
        <v>0.24</v>
      </c>
      <c r="S10437" s="83" t="b">
        <f t="shared" si="5"/>
        <v>0</v>
      </c>
      <c r="T10437" s="72"/>
      <c r="U10437" s="72"/>
      <c r="V10437" s="72"/>
      <c r="W10437" s="72"/>
      <c r="X10437" s="72"/>
      <c r="Y10437" s="72"/>
      <c r="Z10437" s="72"/>
      <c r="AA10437" s="72"/>
      <c r="AB10437" s="72"/>
      <c r="AC10437" s="72"/>
      <c r="AD10437" s="72"/>
      <c r="AE10437" s="72"/>
      <c r="AF10437" s="72"/>
      <c r="AG10437" s="72"/>
      <c r="AH10437" s="72"/>
      <c r="AI10437" s="72"/>
      <c r="AJ10437" s="72"/>
      <c r="AK10437" s="72"/>
    </row>
    <row r="10438" ht="14.25" customHeight="1">
      <c r="A10438" s="78">
        <v>10435.0</v>
      </c>
      <c r="C10438" s="78" t="str">
        <f>VLOOKUP(G10438,[1]Macrodata_CCF!$A$3:$D$55,4,FALSE)</f>
        <v>#ERROR!</v>
      </c>
      <c r="E10438" s="79" t="str">
        <f>VLOOKUP(G10438,[1]Macrodata_CCF!$A$3:$B$55,2,FALSE)</f>
        <v>#ERROR!</v>
      </c>
      <c r="F10438" s="78">
        <v>0.0</v>
      </c>
      <c r="G10438" s="80">
        <v>16.0</v>
      </c>
      <c r="H10438" s="81">
        <v>183765.0</v>
      </c>
      <c r="I10438" s="81">
        <v>870000.0</v>
      </c>
      <c r="J10438" s="81">
        <v>887400.0</v>
      </c>
      <c r="K10438" s="81">
        <v>870000.0</v>
      </c>
      <c r="L10438" s="82">
        <v>1.025355745480776</v>
      </c>
      <c r="N10438" s="83">
        <f t="shared" si="1"/>
        <v>1.025355745</v>
      </c>
      <c r="O10438" s="83">
        <f t="shared" si="2"/>
        <v>1</v>
      </c>
      <c r="Q10438" s="83">
        <f t="shared" si="3"/>
        <v>0.7887758621</v>
      </c>
      <c r="R10438" s="83">
        <f t="shared" si="4"/>
        <v>1.025355745</v>
      </c>
      <c r="S10438" s="83" t="b">
        <f t="shared" si="5"/>
        <v>0</v>
      </c>
      <c r="T10438" s="72"/>
      <c r="U10438" s="72"/>
      <c r="V10438" s="72"/>
      <c r="W10438" s="72"/>
      <c r="X10438" s="72"/>
      <c r="Y10438" s="72"/>
      <c r="Z10438" s="72"/>
      <c r="AA10438" s="72"/>
      <c r="AB10438" s="72"/>
      <c r="AC10438" s="72"/>
      <c r="AD10438" s="72"/>
      <c r="AE10438" s="72"/>
      <c r="AF10438" s="72"/>
      <c r="AG10438" s="72"/>
      <c r="AH10438" s="72"/>
      <c r="AI10438" s="72"/>
      <c r="AJ10438" s="72"/>
      <c r="AK10438" s="72"/>
    </row>
    <row r="10439" ht="14.25" customHeight="1">
      <c r="A10439" s="78">
        <v>10436.0</v>
      </c>
      <c r="C10439" s="78" t="str">
        <f>VLOOKUP(G10439,[1]Macrodata_CCF!$A$3:$D$55,4,FALSE)</f>
        <v>#ERROR!</v>
      </c>
      <c r="E10439" s="79" t="str">
        <f>VLOOKUP(G10439,[1]Macrodata_CCF!$A$3:$B$55,2,FALSE)</f>
        <v>#ERROR!</v>
      </c>
      <c r="F10439" s="78">
        <v>0.0</v>
      </c>
      <c r="G10439" s="80">
        <v>42.0</v>
      </c>
      <c r="H10439" s="81">
        <v>0.0</v>
      </c>
      <c r="I10439" s="81">
        <v>840000.0</v>
      </c>
      <c r="J10439" s="81">
        <v>176400.0</v>
      </c>
      <c r="K10439" s="81">
        <v>840000.0</v>
      </c>
      <c r="L10439" s="82">
        <v>0.21</v>
      </c>
      <c r="N10439" s="83">
        <f t="shared" si="1"/>
        <v>0.21</v>
      </c>
      <c r="O10439" s="83">
        <f t="shared" si="2"/>
        <v>0.21</v>
      </c>
      <c r="Q10439" s="83">
        <f t="shared" si="3"/>
        <v>1</v>
      </c>
      <c r="R10439" s="83">
        <f t="shared" si="4"/>
        <v>0.21</v>
      </c>
      <c r="S10439" s="83" t="b">
        <f t="shared" si="5"/>
        <v>0</v>
      </c>
      <c r="T10439" s="72"/>
      <c r="U10439" s="72"/>
      <c r="V10439" s="72"/>
      <c r="W10439" s="72"/>
      <c r="X10439" s="72"/>
      <c r="Y10439" s="72"/>
      <c r="Z10439" s="72"/>
      <c r="AA10439" s="72"/>
      <c r="AB10439" s="72"/>
      <c r="AC10439" s="72"/>
      <c r="AD10439" s="72"/>
      <c r="AE10439" s="72"/>
      <c r="AF10439" s="72"/>
      <c r="AG10439" s="72"/>
      <c r="AH10439" s="72"/>
      <c r="AI10439" s="72"/>
      <c r="AJ10439" s="72"/>
      <c r="AK10439" s="72"/>
    </row>
    <row r="10440" ht="14.25" customHeight="1">
      <c r="A10440" s="78">
        <v>10437.0</v>
      </c>
      <c r="C10440" s="78" t="str">
        <f>VLOOKUP(G10440,[1]Macrodata_CCF!$A$3:$D$55,4,FALSE)</f>
        <v>#ERROR!</v>
      </c>
      <c r="E10440" s="79" t="str">
        <f>VLOOKUP(G10440,[1]Macrodata_CCF!$A$3:$B$55,2,FALSE)</f>
        <v>#ERROR!</v>
      </c>
      <c r="F10440" s="78">
        <v>0.0</v>
      </c>
      <c r="G10440" s="80">
        <v>6.0</v>
      </c>
      <c r="H10440" s="81">
        <v>54020.0</v>
      </c>
      <c r="I10440" s="81">
        <v>370000.0</v>
      </c>
      <c r="J10440" s="81">
        <v>170935.0</v>
      </c>
      <c r="K10440" s="81">
        <v>517999.9999999999</v>
      </c>
      <c r="L10440" s="82">
        <v>0.3700075954174315</v>
      </c>
      <c r="N10440" s="83">
        <f t="shared" si="1"/>
        <v>0.3700075954</v>
      </c>
      <c r="O10440" s="83">
        <f t="shared" si="2"/>
        <v>0.3700075954</v>
      </c>
      <c r="Q10440" s="83">
        <f t="shared" si="3"/>
        <v>0.854</v>
      </c>
      <c r="R10440" s="83">
        <f t="shared" si="4"/>
        <v>0.3700075954</v>
      </c>
      <c r="S10440" s="83" t="b">
        <f t="shared" si="5"/>
        <v>0</v>
      </c>
      <c r="T10440" s="72"/>
      <c r="U10440" s="72"/>
      <c r="V10440" s="72"/>
      <c r="W10440" s="72"/>
      <c r="X10440" s="72"/>
      <c r="Y10440" s="72"/>
      <c r="Z10440" s="72"/>
      <c r="AA10440" s="72"/>
      <c r="AB10440" s="72"/>
      <c r="AC10440" s="72"/>
      <c r="AD10440" s="72"/>
      <c r="AE10440" s="72"/>
      <c r="AF10440" s="72"/>
      <c r="AG10440" s="72"/>
      <c r="AH10440" s="72"/>
      <c r="AI10440" s="72"/>
      <c r="AJ10440" s="72"/>
      <c r="AK10440" s="72"/>
    </row>
    <row r="10441" ht="14.25" customHeight="1">
      <c r="A10441" s="78">
        <v>10438.0</v>
      </c>
      <c r="C10441" s="78" t="str">
        <f>VLOOKUP(G10441,[1]Macrodata_CCF!$A$3:$D$55,4,FALSE)</f>
        <v>#ERROR!</v>
      </c>
      <c r="E10441" s="79" t="str">
        <f>VLOOKUP(G10441,[1]Macrodata_CCF!$A$3:$B$55,2,FALSE)</f>
        <v>#ERROR!</v>
      </c>
      <c r="F10441" s="78">
        <v>0.0</v>
      </c>
      <c r="G10441" s="80">
        <v>26.0</v>
      </c>
      <c r="H10441" s="81">
        <v>293060.0</v>
      </c>
      <c r="I10441" s="81">
        <v>340000.0</v>
      </c>
      <c r="J10441" s="81">
        <v>302450.0</v>
      </c>
      <c r="K10441" s="81">
        <v>475999.9999999999</v>
      </c>
      <c r="L10441" s="82">
        <v>0.20004260758415</v>
      </c>
      <c r="N10441" s="83">
        <f t="shared" si="1"/>
        <v>0.2000426076</v>
      </c>
      <c r="O10441" s="83">
        <f t="shared" si="2"/>
        <v>0.2000426076</v>
      </c>
      <c r="Q10441" s="83">
        <f t="shared" si="3"/>
        <v>0.1380588235</v>
      </c>
      <c r="R10441" s="83">
        <f t="shared" si="4"/>
        <v>0.2000426076</v>
      </c>
      <c r="S10441" s="83" t="b">
        <f t="shared" si="5"/>
        <v>0</v>
      </c>
      <c r="T10441" s="72"/>
      <c r="U10441" s="72"/>
      <c r="V10441" s="72"/>
      <c r="W10441" s="72"/>
      <c r="X10441" s="72"/>
      <c r="Y10441" s="72"/>
      <c r="Z10441" s="72"/>
      <c r="AA10441" s="72"/>
      <c r="AB10441" s="72"/>
      <c r="AC10441" s="72"/>
      <c r="AD10441" s="72"/>
      <c r="AE10441" s="72"/>
      <c r="AF10441" s="72"/>
      <c r="AG10441" s="72"/>
      <c r="AH10441" s="72"/>
      <c r="AI10441" s="72"/>
      <c r="AJ10441" s="72"/>
      <c r="AK10441" s="72"/>
    </row>
    <row r="10442" ht="14.25" customHeight="1">
      <c r="A10442" s="78">
        <v>10439.0</v>
      </c>
      <c r="C10442" s="78" t="str">
        <f>VLOOKUP(G10442,[1]Macrodata_CCF!$A$3:$D$55,4,FALSE)</f>
        <v>#ERROR!</v>
      </c>
      <c r="E10442" s="79" t="str">
        <f>VLOOKUP(G10442,[1]Macrodata_CCF!$A$3:$B$55,2,FALSE)</f>
        <v>#ERROR!</v>
      </c>
      <c r="F10442" s="78">
        <v>0.0</v>
      </c>
      <c r="G10442" s="80">
        <v>19.0</v>
      </c>
      <c r="H10442" s="81">
        <v>0.0</v>
      </c>
      <c r="I10442" s="81">
        <v>980000.0</v>
      </c>
      <c r="J10442" s="81">
        <v>176400.0</v>
      </c>
      <c r="K10442" s="81">
        <v>1470000.0</v>
      </c>
      <c r="L10442" s="82">
        <v>0.18</v>
      </c>
      <c r="N10442" s="83">
        <f t="shared" si="1"/>
        <v>0.18</v>
      </c>
      <c r="O10442" s="83">
        <f t="shared" si="2"/>
        <v>0.18</v>
      </c>
      <c r="Q10442" s="83">
        <f t="shared" si="3"/>
        <v>1</v>
      </c>
      <c r="R10442" s="83">
        <f t="shared" si="4"/>
        <v>0.18</v>
      </c>
      <c r="S10442" s="83" t="b">
        <f t="shared" si="5"/>
        <v>0</v>
      </c>
      <c r="T10442" s="72"/>
      <c r="U10442" s="72"/>
      <c r="V10442" s="72"/>
      <c r="W10442" s="72"/>
      <c r="X10442" s="72"/>
      <c r="Y10442" s="72"/>
      <c r="Z10442" s="72"/>
      <c r="AA10442" s="72"/>
      <c r="AB10442" s="72"/>
      <c r="AC10442" s="72"/>
      <c r="AD10442" s="72"/>
      <c r="AE10442" s="72"/>
      <c r="AF10442" s="72"/>
      <c r="AG10442" s="72"/>
      <c r="AH10442" s="72"/>
      <c r="AI10442" s="72"/>
      <c r="AJ10442" s="72"/>
      <c r="AK10442" s="72"/>
    </row>
    <row r="10443" ht="14.25" customHeight="1">
      <c r="A10443" s="78">
        <v>10440.0</v>
      </c>
      <c r="C10443" s="78" t="str">
        <f>VLOOKUP(G10443,[1]Macrodata_CCF!$A$3:$D$55,4,FALSE)</f>
        <v>#ERROR!</v>
      </c>
      <c r="E10443" s="79" t="str">
        <f>VLOOKUP(G10443,[1]Macrodata_CCF!$A$3:$B$55,2,FALSE)</f>
        <v>#ERROR!</v>
      </c>
      <c r="F10443" s="78">
        <v>0.0</v>
      </c>
      <c r="G10443" s="80">
        <v>16.0</v>
      </c>
      <c r="H10443" s="81">
        <v>88540.0</v>
      </c>
      <c r="I10443" s="81">
        <v>510000.0</v>
      </c>
      <c r="J10443" s="81">
        <v>0.0</v>
      </c>
      <c r="K10443" s="81">
        <v>510000.0</v>
      </c>
      <c r="L10443" s="82">
        <v>-0.2100792483272434</v>
      </c>
      <c r="N10443" s="83">
        <f t="shared" si="1"/>
        <v>-0.2100792483</v>
      </c>
      <c r="O10443" s="83">
        <f t="shared" si="2"/>
        <v>0</v>
      </c>
      <c r="Q10443" s="83">
        <f t="shared" si="3"/>
        <v>0.8263921569</v>
      </c>
      <c r="R10443" s="83">
        <f t="shared" si="4"/>
        <v>-0.2100792483</v>
      </c>
      <c r="S10443" s="83" t="b">
        <f t="shared" si="5"/>
        <v>0</v>
      </c>
      <c r="T10443" s="72"/>
      <c r="U10443" s="72"/>
      <c r="V10443" s="72"/>
      <c r="W10443" s="72"/>
      <c r="X10443" s="72"/>
      <c r="Y10443" s="72"/>
      <c r="Z10443" s="72"/>
      <c r="AA10443" s="72"/>
      <c r="AB10443" s="72"/>
      <c r="AC10443" s="72"/>
      <c r="AD10443" s="72"/>
      <c r="AE10443" s="72"/>
      <c r="AF10443" s="72"/>
      <c r="AG10443" s="72"/>
      <c r="AH10443" s="72"/>
      <c r="AI10443" s="72"/>
      <c r="AJ10443" s="72"/>
      <c r="AK10443" s="72"/>
    </row>
    <row r="10444" ht="14.25" customHeight="1">
      <c r="A10444" s="78">
        <v>10441.0</v>
      </c>
      <c r="C10444" s="78" t="str">
        <f>VLOOKUP(G10444,[1]Macrodata_CCF!$A$3:$D$55,4,FALSE)</f>
        <v>#ERROR!</v>
      </c>
      <c r="E10444" s="79" t="str">
        <f>VLOOKUP(G10444,[1]Macrodata_CCF!$A$3:$B$55,2,FALSE)</f>
        <v>#ERROR!</v>
      </c>
      <c r="F10444" s="78">
        <v>0.0</v>
      </c>
      <c r="G10444" s="80">
        <v>8.0</v>
      </c>
      <c r="H10444" s="81">
        <v>122090.0</v>
      </c>
      <c r="I10444" s="81">
        <v>170000.0</v>
      </c>
      <c r="J10444" s="81">
        <v>137900.0</v>
      </c>
      <c r="K10444" s="81">
        <v>255000.0</v>
      </c>
      <c r="L10444" s="82">
        <v>0.3299937382592361</v>
      </c>
      <c r="N10444" s="83">
        <f t="shared" si="1"/>
        <v>0.3299937383</v>
      </c>
      <c r="O10444" s="83">
        <f t="shared" si="2"/>
        <v>0.3299937383</v>
      </c>
      <c r="Q10444" s="83">
        <f t="shared" si="3"/>
        <v>0.2818235294</v>
      </c>
      <c r="R10444" s="83">
        <f t="shared" si="4"/>
        <v>0.3299937383</v>
      </c>
      <c r="S10444" s="83" t="b">
        <f t="shared" si="5"/>
        <v>0</v>
      </c>
      <c r="T10444" s="72"/>
      <c r="U10444" s="72"/>
      <c r="V10444" s="72"/>
      <c r="W10444" s="72"/>
      <c r="X10444" s="72"/>
      <c r="Y10444" s="72"/>
      <c r="Z10444" s="72"/>
      <c r="AA10444" s="72"/>
      <c r="AB10444" s="72"/>
      <c r="AC10444" s="72"/>
      <c r="AD10444" s="72"/>
      <c r="AE10444" s="72"/>
      <c r="AF10444" s="72"/>
      <c r="AG10444" s="72"/>
      <c r="AH10444" s="72"/>
      <c r="AI10444" s="72"/>
      <c r="AJ10444" s="72"/>
      <c r="AK10444" s="72"/>
    </row>
    <row r="10445" ht="14.25" customHeight="1">
      <c r="A10445" s="78">
        <v>10442.0</v>
      </c>
      <c r="C10445" s="78" t="str">
        <f>VLOOKUP(G10445,[1]Macrodata_CCF!$A$3:$D$55,4,FALSE)</f>
        <v>#ERROR!</v>
      </c>
      <c r="E10445" s="79" t="str">
        <f>VLOOKUP(G10445,[1]Macrodata_CCF!$A$3:$B$55,2,FALSE)</f>
        <v>#ERROR!</v>
      </c>
      <c r="F10445" s="78">
        <v>0.0</v>
      </c>
      <c r="G10445" s="80">
        <v>32.0</v>
      </c>
      <c r="H10445" s="81">
        <v>591695.0</v>
      </c>
      <c r="I10445" s="81">
        <v>940000.0</v>
      </c>
      <c r="J10445" s="81">
        <v>647425.0</v>
      </c>
      <c r="K10445" s="81">
        <v>940000.0</v>
      </c>
      <c r="L10445" s="82">
        <v>0.1600034452563127</v>
      </c>
      <c r="N10445" s="83">
        <f t="shared" si="1"/>
        <v>0.1600034453</v>
      </c>
      <c r="O10445" s="83">
        <f t="shared" si="2"/>
        <v>0.1600034453</v>
      </c>
      <c r="Q10445" s="83">
        <f t="shared" si="3"/>
        <v>0.370537234</v>
      </c>
      <c r="R10445" s="83">
        <f t="shared" si="4"/>
        <v>0.1600034453</v>
      </c>
      <c r="S10445" s="83" t="b">
        <f t="shared" si="5"/>
        <v>0</v>
      </c>
      <c r="T10445" s="72"/>
      <c r="U10445" s="72"/>
      <c r="V10445" s="72"/>
      <c r="W10445" s="72"/>
      <c r="X10445" s="72"/>
      <c r="Y10445" s="72"/>
      <c r="Z10445" s="72"/>
      <c r="AA10445" s="72"/>
      <c r="AB10445" s="72"/>
      <c r="AC10445" s="72"/>
      <c r="AD10445" s="72"/>
      <c r="AE10445" s="72"/>
      <c r="AF10445" s="72"/>
      <c r="AG10445" s="72"/>
      <c r="AH10445" s="72"/>
      <c r="AI10445" s="72"/>
      <c r="AJ10445" s="72"/>
      <c r="AK10445" s="72"/>
    </row>
    <row r="10446" ht="14.25" customHeight="1">
      <c r="A10446" s="78">
        <v>10443.0</v>
      </c>
      <c r="C10446" s="78" t="str">
        <f>VLOOKUP(G10446,[1]Macrodata_CCF!$A$3:$D$55,4,FALSE)</f>
        <v>#ERROR!</v>
      </c>
      <c r="E10446" s="79" t="str">
        <f>VLOOKUP(G10446,[1]Macrodata_CCF!$A$3:$B$55,2,FALSE)</f>
        <v>#ERROR!</v>
      </c>
      <c r="F10446" s="78">
        <v>0.0</v>
      </c>
      <c r="G10446" s="80">
        <v>46.0</v>
      </c>
      <c r="H10446" s="81">
        <v>41010.0</v>
      </c>
      <c r="I10446" s="81">
        <v>160000.0</v>
      </c>
      <c r="J10446" s="81">
        <v>61240.0</v>
      </c>
      <c r="K10446" s="81">
        <v>160000.0</v>
      </c>
      <c r="L10446" s="82">
        <v>0.1700142869148668</v>
      </c>
      <c r="N10446" s="83">
        <f t="shared" si="1"/>
        <v>0.1700142869</v>
      </c>
      <c r="O10446" s="83">
        <f t="shared" si="2"/>
        <v>0.1700142869</v>
      </c>
      <c r="Q10446" s="83">
        <f t="shared" si="3"/>
        <v>0.7436875</v>
      </c>
      <c r="R10446" s="83">
        <f t="shared" si="4"/>
        <v>0.1700142869</v>
      </c>
      <c r="S10446" s="83" t="b">
        <f t="shared" si="5"/>
        <v>0</v>
      </c>
      <c r="T10446" s="72"/>
      <c r="U10446" s="72"/>
      <c r="V10446" s="72"/>
      <c r="W10446" s="72"/>
      <c r="X10446" s="72"/>
      <c r="Y10446" s="72"/>
      <c r="Z10446" s="72"/>
      <c r="AA10446" s="72"/>
      <c r="AB10446" s="72"/>
      <c r="AC10446" s="72"/>
      <c r="AD10446" s="72"/>
      <c r="AE10446" s="72"/>
      <c r="AF10446" s="72"/>
      <c r="AG10446" s="72"/>
      <c r="AH10446" s="72"/>
      <c r="AI10446" s="72"/>
      <c r="AJ10446" s="72"/>
      <c r="AK10446" s="72"/>
    </row>
    <row r="10447" ht="14.25" customHeight="1">
      <c r="A10447" s="78">
        <v>10444.0</v>
      </c>
      <c r="C10447" s="78" t="str">
        <f>VLOOKUP(G10447,[1]Macrodata_CCF!$A$3:$D$55,4,FALSE)</f>
        <v>#ERROR!</v>
      </c>
      <c r="E10447" s="79" t="str">
        <f>VLOOKUP(G10447,[1]Macrodata_CCF!$A$3:$B$55,2,FALSE)</f>
        <v>#ERROR!</v>
      </c>
      <c r="F10447" s="78">
        <v>0.0</v>
      </c>
      <c r="G10447" s="80">
        <v>17.0</v>
      </c>
      <c r="H10447" s="81">
        <v>357730.0</v>
      </c>
      <c r="I10447" s="81">
        <v>990000.0</v>
      </c>
      <c r="J10447" s="81">
        <v>452570.0</v>
      </c>
      <c r="K10447" s="81">
        <v>990000.0</v>
      </c>
      <c r="L10447" s="82">
        <v>0.1499992091986019</v>
      </c>
      <c r="N10447" s="83">
        <f t="shared" si="1"/>
        <v>0.1499992092</v>
      </c>
      <c r="O10447" s="83">
        <f t="shared" si="2"/>
        <v>0.1499992092</v>
      </c>
      <c r="Q10447" s="83">
        <f t="shared" si="3"/>
        <v>0.6386565657</v>
      </c>
      <c r="R10447" s="83">
        <f t="shared" si="4"/>
        <v>0.1499992092</v>
      </c>
      <c r="S10447" s="83" t="b">
        <f t="shared" si="5"/>
        <v>0</v>
      </c>
      <c r="T10447" s="72"/>
      <c r="U10447" s="72"/>
      <c r="V10447" s="72"/>
      <c r="W10447" s="72"/>
      <c r="X10447" s="72"/>
      <c r="Y10447" s="72"/>
      <c r="Z10447" s="72"/>
      <c r="AA10447" s="72"/>
      <c r="AB10447" s="72"/>
      <c r="AC10447" s="72"/>
      <c r="AD10447" s="72"/>
      <c r="AE10447" s="72"/>
      <c r="AF10447" s="72"/>
      <c r="AG10447" s="72"/>
      <c r="AH10447" s="72"/>
      <c r="AI10447" s="72"/>
      <c r="AJ10447" s="72"/>
      <c r="AK10447" s="72"/>
    </row>
    <row r="10448" ht="14.25" customHeight="1">
      <c r="A10448" s="78">
        <v>10445.0</v>
      </c>
      <c r="C10448" s="78" t="str">
        <f>VLOOKUP(G10448,[1]Macrodata_CCF!$A$3:$D$55,4,FALSE)</f>
        <v>#ERROR!</v>
      </c>
      <c r="E10448" s="79" t="str">
        <f>VLOOKUP(G10448,[1]Macrodata_CCF!$A$3:$B$55,2,FALSE)</f>
        <v>#ERROR!</v>
      </c>
      <c r="F10448" s="78">
        <v>0.0</v>
      </c>
      <c r="G10448" s="80">
        <v>28.0</v>
      </c>
      <c r="H10448" s="81">
        <v>477270.0</v>
      </c>
      <c r="I10448" s="81">
        <v>830000.0</v>
      </c>
      <c r="J10448" s="81">
        <v>544290.0</v>
      </c>
      <c r="K10448" s="81">
        <v>830000.0</v>
      </c>
      <c r="L10448" s="82">
        <v>0.1900036855385139</v>
      </c>
      <c r="N10448" s="83">
        <f t="shared" si="1"/>
        <v>0.1900036855</v>
      </c>
      <c r="O10448" s="83">
        <f t="shared" si="2"/>
        <v>0.1900036855</v>
      </c>
      <c r="Q10448" s="83">
        <f t="shared" si="3"/>
        <v>0.4249759036</v>
      </c>
      <c r="R10448" s="83">
        <f t="shared" si="4"/>
        <v>0.1900036855</v>
      </c>
      <c r="S10448" s="83" t="b">
        <f t="shared" si="5"/>
        <v>0</v>
      </c>
      <c r="T10448" s="72"/>
      <c r="U10448" s="72"/>
      <c r="V10448" s="72"/>
      <c r="W10448" s="72"/>
      <c r="X10448" s="72"/>
      <c r="Y10448" s="72"/>
      <c r="Z10448" s="72"/>
      <c r="AA10448" s="72"/>
      <c r="AB10448" s="72"/>
      <c r="AC10448" s="72"/>
      <c r="AD10448" s="72"/>
      <c r="AE10448" s="72"/>
      <c r="AF10448" s="72"/>
      <c r="AG10448" s="72"/>
      <c r="AH10448" s="72"/>
      <c r="AI10448" s="72"/>
      <c r="AJ10448" s="72"/>
      <c r="AK10448" s="72"/>
    </row>
    <row r="10449" ht="14.25" customHeight="1">
      <c r="A10449" s="78">
        <v>10446.0</v>
      </c>
      <c r="C10449" s="78" t="str">
        <f>VLOOKUP(G10449,[1]Macrodata_CCF!$A$3:$D$55,4,FALSE)</f>
        <v>#ERROR!</v>
      </c>
      <c r="E10449" s="79" t="str">
        <f>VLOOKUP(G10449,[1]Macrodata_CCF!$A$3:$B$55,2,FALSE)</f>
        <v>#ERROR!</v>
      </c>
      <c r="F10449" s="78">
        <v>1.0</v>
      </c>
      <c r="G10449" s="80">
        <v>25.0</v>
      </c>
      <c r="H10449" s="81">
        <v>27700.0</v>
      </c>
      <c r="I10449" s="81">
        <v>30000.0</v>
      </c>
      <c r="J10449" s="81">
        <v>28825.0</v>
      </c>
      <c r="K10449" s="81">
        <v>39000.0</v>
      </c>
      <c r="L10449" s="82">
        <v>0.4891304347826087</v>
      </c>
      <c r="N10449" s="83">
        <f t="shared" si="1"/>
        <v>0.4891304348</v>
      </c>
      <c r="O10449" s="83">
        <f t="shared" si="2"/>
        <v>0.4891304348</v>
      </c>
      <c r="Q10449" s="83">
        <f t="shared" si="3"/>
        <v>0.07666666667</v>
      </c>
      <c r="R10449" s="83">
        <f t="shared" si="4"/>
        <v>0.0375</v>
      </c>
      <c r="S10449" s="83" t="b">
        <f t="shared" si="5"/>
        <v>0</v>
      </c>
      <c r="T10449" s="72"/>
      <c r="U10449" s="72"/>
      <c r="V10449" s="72"/>
      <c r="W10449" s="72"/>
      <c r="X10449" s="72"/>
      <c r="Y10449" s="72"/>
      <c r="Z10449" s="72"/>
      <c r="AA10449" s="72"/>
      <c r="AB10449" s="72"/>
      <c r="AC10449" s="72"/>
      <c r="AD10449" s="72"/>
      <c r="AE10449" s="72"/>
      <c r="AF10449" s="72"/>
      <c r="AG10449" s="72"/>
      <c r="AH10449" s="72"/>
      <c r="AI10449" s="72"/>
      <c r="AJ10449" s="72"/>
      <c r="AK10449" s="72"/>
    </row>
    <row r="10450" ht="14.25" customHeight="1">
      <c r="A10450" s="78">
        <v>10447.0</v>
      </c>
      <c r="C10450" s="78" t="str">
        <f>VLOOKUP(G10450,[1]Macrodata_CCF!$A$3:$D$55,4,FALSE)</f>
        <v>#ERROR!</v>
      </c>
      <c r="E10450" s="79" t="str">
        <f>VLOOKUP(G10450,[1]Macrodata_CCF!$A$3:$B$55,2,FALSE)</f>
        <v>#ERROR!</v>
      </c>
      <c r="F10450" s="78">
        <v>1.0</v>
      </c>
      <c r="G10450" s="80">
        <v>12.0</v>
      </c>
      <c r="H10450" s="81">
        <v>89575.0</v>
      </c>
      <c r="I10450" s="81">
        <v>1000000.0</v>
      </c>
      <c r="J10450" s="81">
        <v>553890.0</v>
      </c>
      <c r="K10450" s="81">
        <v>1900000.0</v>
      </c>
      <c r="L10450" s="82">
        <v>0.509998077820798</v>
      </c>
      <c r="N10450" s="83">
        <f t="shared" si="1"/>
        <v>0.5099980778</v>
      </c>
      <c r="O10450" s="83">
        <f t="shared" si="2"/>
        <v>0.5099980778</v>
      </c>
      <c r="Q10450" s="83">
        <f t="shared" si="3"/>
        <v>0.910425</v>
      </c>
      <c r="R10450" s="83">
        <f t="shared" si="4"/>
        <v>0.5099980778</v>
      </c>
      <c r="S10450" s="83" t="b">
        <f t="shared" si="5"/>
        <v>0</v>
      </c>
      <c r="T10450" s="72"/>
      <c r="U10450" s="72"/>
      <c r="V10450" s="72"/>
      <c r="W10450" s="72"/>
      <c r="X10450" s="72"/>
      <c r="Y10450" s="72"/>
      <c r="Z10450" s="72"/>
      <c r="AA10450" s="72"/>
      <c r="AB10450" s="72"/>
      <c r="AC10450" s="72"/>
      <c r="AD10450" s="72"/>
      <c r="AE10450" s="72"/>
      <c r="AF10450" s="72"/>
      <c r="AG10450" s="72"/>
      <c r="AH10450" s="72"/>
      <c r="AI10450" s="72"/>
      <c r="AJ10450" s="72"/>
      <c r="AK10450" s="72"/>
    </row>
    <row r="10451" ht="14.25" customHeight="1">
      <c r="A10451" s="78">
        <v>10448.0</v>
      </c>
      <c r="C10451" s="78" t="str">
        <f>VLOOKUP(G10451,[1]Macrodata_CCF!$A$3:$D$55,4,FALSE)</f>
        <v>#ERROR!</v>
      </c>
      <c r="E10451" s="79" t="str">
        <f>VLOOKUP(G10451,[1]Macrodata_CCF!$A$3:$B$55,2,FALSE)</f>
        <v>#ERROR!</v>
      </c>
      <c r="F10451" s="78">
        <v>0.0</v>
      </c>
      <c r="G10451" s="80">
        <v>34.0</v>
      </c>
      <c r="H10451" s="81">
        <v>256155.0</v>
      </c>
      <c r="I10451" s="81">
        <v>930000.0</v>
      </c>
      <c r="J10451" s="81">
        <v>289845.0</v>
      </c>
      <c r="K10451" s="81">
        <v>930000.0</v>
      </c>
      <c r="L10451" s="82">
        <v>0.04999666095318656</v>
      </c>
      <c r="N10451" s="83">
        <f t="shared" si="1"/>
        <v>0.04999666095</v>
      </c>
      <c r="O10451" s="83">
        <f t="shared" si="2"/>
        <v>0.04999666095</v>
      </c>
      <c r="Q10451" s="83">
        <f t="shared" si="3"/>
        <v>0.7245645161</v>
      </c>
      <c r="R10451" s="83">
        <f t="shared" si="4"/>
        <v>0.04999666095</v>
      </c>
      <c r="S10451" s="83" t="b">
        <f t="shared" si="5"/>
        <v>0</v>
      </c>
      <c r="T10451" s="72"/>
      <c r="U10451" s="72"/>
      <c r="V10451" s="72"/>
      <c r="W10451" s="72"/>
      <c r="X10451" s="72"/>
      <c r="Y10451" s="72"/>
      <c r="Z10451" s="72"/>
      <c r="AA10451" s="72"/>
      <c r="AB10451" s="72"/>
      <c r="AC10451" s="72"/>
      <c r="AD10451" s="72"/>
      <c r="AE10451" s="72"/>
      <c r="AF10451" s="72"/>
      <c r="AG10451" s="72"/>
      <c r="AH10451" s="72"/>
      <c r="AI10451" s="72"/>
      <c r="AJ10451" s="72"/>
      <c r="AK10451" s="72"/>
    </row>
    <row r="10452" ht="14.25" customHeight="1">
      <c r="A10452" s="78">
        <v>10449.0</v>
      </c>
      <c r="C10452" s="78" t="str">
        <f>VLOOKUP(G10452,[1]Macrodata_CCF!$A$3:$D$55,4,FALSE)</f>
        <v>#ERROR!</v>
      </c>
      <c r="E10452" s="79" t="str">
        <f>VLOOKUP(G10452,[1]Macrodata_CCF!$A$3:$B$55,2,FALSE)</f>
        <v>#ERROR!</v>
      </c>
      <c r="F10452" s="78">
        <v>0.0</v>
      </c>
      <c r="G10452" s="80">
        <v>46.0</v>
      </c>
      <c r="H10452" s="81">
        <v>96270.0</v>
      </c>
      <c r="I10452" s="81">
        <v>110000.0</v>
      </c>
      <c r="J10452" s="81">
        <v>98190.0</v>
      </c>
      <c r="K10452" s="81">
        <v>110000.0</v>
      </c>
      <c r="L10452" s="82">
        <v>0.1398397669337218</v>
      </c>
      <c r="N10452" s="83">
        <f t="shared" si="1"/>
        <v>0.1398397669</v>
      </c>
      <c r="O10452" s="83">
        <f t="shared" si="2"/>
        <v>0.1398397669</v>
      </c>
      <c r="Q10452" s="83">
        <f t="shared" si="3"/>
        <v>0.1248181818</v>
      </c>
      <c r="R10452" s="83">
        <f t="shared" si="4"/>
        <v>0.1398397669</v>
      </c>
      <c r="S10452" s="83" t="b">
        <f t="shared" si="5"/>
        <v>0</v>
      </c>
      <c r="T10452" s="72"/>
      <c r="U10452" s="72"/>
      <c r="V10452" s="72"/>
      <c r="W10452" s="72"/>
      <c r="X10452" s="72"/>
      <c r="Y10452" s="72"/>
      <c r="Z10452" s="72"/>
      <c r="AA10452" s="72"/>
      <c r="AB10452" s="72"/>
      <c r="AC10452" s="72"/>
      <c r="AD10452" s="72"/>
      <c r="AE10452" s="72"/>
      <c r="AF10452" s="72"/>
      <c r="AG10452" s="72"/>
      <c r="AH10452" s="72"/>
      <c r="AI10452" s="72"/>
      <c r="AJ10452" s="72"/>
      <c r="AK10452" s="72"/>
    </row>
    <row r="10453" ht="14.25" customHeight="1">
      <c r="A10453" s="78">
        <v>10450.0</v>
      </c>
      <c r="C10453" s="78" t="str">
        <f>VLOOKUP(G10453,[1]Macrodata_CCF!$A$3:$D$55,4,FALSE)</f>
        <v>#ERROR!</v>
      </c>
      <c r="E10453" s="79" t="str">
        <f>VLOOKUP(G10453,[1]Macrodata_CCF!$A$3:$B$55,2,FALSE)</f>
        <v>#ERROR!</v>
      </c>
      <c r="F10453" s="78">
        <v>0.0</v>
      </c>
      <c r="G10453" s="80">
        <v>6.0</v>
      </c>
      <c r="H10453" s="81">
        <v>6970.0</v>
      </c>
      <c r="I10453" s="81">
        <v>120000.0</v>
      </c>
      <c r="J10453" s="81">
        <v>49920.0</v>
      </c>
      <c r="K10453" s="81">
        <v>120000.0</v>
      </c>
      <c r="L10453" s="82">
        <v>0.3799876139078121</v>
      </c>
      <c r="N10453" s="83">
        <f t="shared" si="1"/>
        <v>0.3799876139</v>
      </c>
      <c r="O10453" s="83">
        <f t="shared" si="2"/>
        <v>0.3799876139</v>
      </c>
      <c r="Q10453" s="83">
        <f t="shared" si="3"/>
        <v>0.9419166667</v>
      </c>
      <c r="R10453" s="83">
        <f t="shared" si="4"/>
        <v>0.3799876139</v>
      </c>
      <c r="S10453" s="83" t="b">
        <f t="shared" si="5"/>
        <v>0</v>
      </c>
      <c r="T10453" s="72"/>
      <c r="U10453" s="72"/>
      <c r="V10453" s="72"/>
      <c r="W10453" s="72"/>
      <c r="X10453" s="72"/>
      <c r="Y10453" s="72"/>
      <c r="Z10453" s="72"/>
      <c r="AA10453" s="72"/>
      <c r="AB10453" s="72"/>
      <c r="AC10453" s="72"/>
      <c r="AD10453" s="72"/>
      <c r="AE10453" s="72"/>
      <c r="AF10453" s="72"/>
      <c r="AG10453" s="72"/>
      <c r="AH10453" s="72"/>
      <c r="AI10453" s="72"/>
      <c r="AJ10453" s="72"/>
      <c r="AK10453" s="72"/>
    </row>
    <row r="10454" ht="14.25" customHeight="1">
      <c r="A10454" s="78">
        <v>10451.0</v>
      </c>
      <c r="C10454" s="78" t="str">
        <f>VLOOKUP(G10454,[1]Macrodata_CCF!$A$3:$D$55,4,FALSE)</f>
        <v>#ERROR!</v>
      </c>
      <c r="E10454" s="79" t="str">
        <f>VLOOKUP(G10454,[1]Macrodata_CCF!$A$3:$B$55,2,FALSE)</f>
        <v>#ERROR!</v>
      </c>
      <c r="F10454" s="78">
        <v>0.0</v>
      </c>
      <c r="G10454" s="80">
        <v>26.0</v>
      </c>
      <c r="H10454" s="81">
        <v>0.0</v>
      </c>
      <c r="I10454" s="81">
        <v>340000.0</v>
      </c>
      <c r="J10454" s="81">
        <v>57800.0</v>
      </c>
      <c r="K10454" s="81">
        <v>340000.0</v>
      </c>
      <c r="L10454" s="82">
        <v>0.17</v>
      </c>
      <c r="N10454" s="83">
        <f t="shared" si="1"/>
        <v>0.17</v>
      </c>
      <c r="O10454" s="83">
        <f t="shared" si="2"/>
        <v>0.17</v>
      </c>
      <c r="Q10454" s="83">
        <f t="shared" si="3"/>
        <v>1</v>
      </c>
      <c r="R10454" s="83">
        <f t="shared" si="4"/>
        <v>0.17</v>
      </c>
      <c r="S10454" s="83" t="b">
        <f t="shared" si="5"/>
        <v>0</v>
      </c>
      <c r="T10454" s="72"/>
      <c r="U10454" s="72"/>
      <c r="V10454" s="72"/>
      <c r="W10454" s="72"/>
      <c r="X10454" s="72"/>
      <c r="Y10454" s="72"/>
      <c r="Z10454" s="72"/>
      <c r="AA10454" s="72"/>
      <c r="AB10454" s="72"/>
      <c r="AC10454" s="72"/>
      <c r="AD10454" s="72"/>
      <c r="AE10454" s="72"/>
      <c r="AF10454" s="72"/>
      <c r="AG10454" s="72"/>
      <c r="AH10454" s="72"/>
      <c r="AI10454" s="72"/>
      <c r="AJ10454" s="72"/>
      <c r="AK10454" s="72"/>
    </row>
    <row r="10455" ht="14.25" customHeight="1">
      <c r="A10455" s="78">
        <v>10452.0</v>
      </c>
      <c r="C10455" s="78" t="str">
        <f>VLOOKUP(G10455,[1]Macrodata_CCF!$A$3:$D$55,4,FALSE)</f>
        <v>#ERROR!</v>
      </c>
      <c r="E10455" s="79" t="str">
        <f>VLOOKUP(G10455,[1]Macrodata_CCF!$A$3:$B$55,2,FALSE)</f>
        <v>#ERROR!</v>
      </c>
      <c r="F10455" s="78">
        <v>0.0</v>
      </c>
      <c r="G10455" s="80">
        <v>8.0</v>
      </c>
      <c r="H10455" s="81">
        <v>0.0</v>
      </c>
      <c r="I10455" s="81">
        <v>400000.0</v>
      </c>
      <c r="J10455" s="81">
        <v>0.0</v>
      </c>
      <c r="K10455" s="81">
        <v>400000.0</v>
      </c>
      <c r="L10455" s="82">
        <v>0.0</v>
      </c>
      <c r="N10455" s="83">
        <f t="shared" si="1"/>
        <v>0</v>
      </c>
      <c r="O10455" s="83">
        <f t="shared" si="2"/>
        <v>0</v>
      </c>
      <c r="Q10455" s="83">
        <f t="shared" si="3"/>
        <v>1</v>
      </c>
      <c r="R10455" s="83">
        <f t="shared" si="4"/>
        <v>0</v>
      </c>
      <c r="S10455" s="83" t="b">
        <f t="shared" si="5"/>
        <v>0</v>
      </c>
      <c r="T10455" s="72"/>
      <c r="U10455" s="72"/>
      <c r="V10455" s="72"/>
      <c r="W10455" s="72"/>
      <c r="X10455" s="72"/>
      <c r="Y10455" s="72"/>
      <c r="Z10455" s="72"/>
      <c r="AA10455" s="72"/>
      <c r="AB10455" s="72"/>
      <c r="AC10455" s="72"/>
      <c r="AD10455" s="72"/>
      <c r="AE10455" s="72"/>
      <c r="AF10455" s="72"/>
      <c r="AG10455" s="72"/>
      <c r="AH10455" s="72"/>
      <c r="AI10455" s="72"/>
      <c r="AJ10455" s="72"/>
      <c r="AK10455" s="72"/>
    </row>
    <row r="10456" ht="14.25" customHeight="1">
      <c r="A10456" s="78">
        <v>10453.0</v>
      </c>
      <c r="C10456" s="78" t="str">
        <f>VLOOKUP(G10456,[1]Macrodata_CCF!$A$3:$D$55,4,FALSE)</f>
        <v>#ERROR!</v>
      </c>
      <c r="E10456" s="79" t="str">
        <f>VLOOKUP(G10456,[1]Macrodata_CCF!$A$3:$B$55,2,FALSE)</f>
        <v>#ERROR!</v>
      </c>
      <c r="F10456" s="78">
        <v>0.0</v>
      </c>
      <c r="G10456" s="80">
        <v>24.0</v>
      </c>
      <c r="H10456" s="81">
        <v>0.0</v>
      </c>
      <c r="I10456" s="81">
        <v>580000.0</v>
      </c>
      <c r="J10456" s="81">
        <v>87000.0</v>
      </c>
      <c r="K10456" s="81">
        <v>580000.0</v>
      </c>
      <c r="L10456" s="82">
        <v>0.15</v>
      </c>
      <c r="N10456" s="83">
        <f t="shared" si="1"/>
        <v>0.15</v>
      </c>
      <c r="O10456" s="83">
        <f t="shared" si="2"/>
        <v>0.15</v>
      </c>
      <c r="Q10456" s="83">
        <f t="shared" si="3"/>
        <v>1</v>
      </c>
      <c r="R10456" s="83">
        <f t="shared" si="4"/>
        <v>0.15</v>
      </c>
      <c r="S10456" s="83" t="b">
        <f t="shared" si="5"/>
        <v>0</v>
      </c>
      <c r="T10456" s="72"/>
      <c r="U10456" s="72"/>
      <c r="V10456" s="72"/>
      <c r="W10456" s="72"/>
      <c r="X10456" s="72"/>
      <c r="Y10456" s="72"/>
      <c r="Z10456" s="72"/>
      <c r="AA10456" s="72"/>
      <c r="AB10456" s="72"/>
      <c r="AC10456" s="72"/>
      <c r="AD10456" s="72"/>
      <c r="AE10456" s="72"/>
      <c r="AF10456" s="72"/>
      <c r="AG10456" s="72"/>
      <c r="AH10456" s="72"/>
      <c r="AI10456" s="72"/>
      <c r="AJ10456" s="72"/>
      <c r="AK10456" s="72"/>
    </row>
    <row r="10457" ht="14.25" customHeight="1">
      <c r="A10457" s="78">
        <v>10454.0</v>
      </c>
      <c r="C10457" s="78" t="str">
        <f>VLOOKUP(G10457,[1]Macrodata_CCF!$A$3:$D$55,4,FALSE)</f>
        <v>#ERROR!</v>
      </c>
      <c r="E10457" s="79" t="str">
        <f>VLOOKUP(G10457,[1]Macrodata_CCF!$A$3:$B$55,2,FALSE)</f>
        <v>#ERROR!</v>
      </c>
      <c r="F10457" s="78">
        <v>0.0</v>
      </c>
      <c r="G10457" s="80">
        <v>3.0</v>
      </c>
      <c r="H10457" s="81">
        <v>74465.0</v>
      </c>
      <c r="I10457" s="81">
        <v>110000.0</v>
      </c>
      <c r="J10457" s="81">
        <v>83705.0</v>
      </c>
      <c r="K10457" s="81">
        <v>176000.0</v>
      </c>
      <c r="L10457" s="82">
        <v>0.2600253271422541</v>
      </c>
      <c r="N10457" s="83">
        <f t="shared" si="1"/>
        <v>0.2600253271</v>
      </c>
      <c r="O10457" s="83">
        <f t="shared" si="2"/>
        <v>0.2600253271</v>
      </c>
      <c r="Q10457" s="83">
        <f t="shared" si="3"/>
        <v>0.3230454545</v>
      </c>
      <c r="R10457" s="83">
        <f t="shared" si="4"/>
        <v>0.2600253271</v>
      </c>
      <c r="S10457" s="83" t="b">
        <f t="shared" si="5"/>
        <v>0</v>
      </c>
      <c r="T10457" s="72"/>
      <c r="U10457" s="72"/>
      <c r="V10457" s="72"/>
      <c r="W10457" s="72"/>
      <c r="X10457" s="72"/>
      <c r="Y10457" s="72"/>
      <c r="Z10457" s="72"/>
      <c r="AA10457" s="72"/>
      <c r="AB10457" s="72"/>
      <c r="AC10457" s="72"/>
      <c r="AD10457" s="72"/>
      <c r="AE10457" s="72"/>
      <c r="AF10457" s="72"/>
      <c r="AG10457" s="72"/>
      <c r="AH10457" s="72"/>
      <c r="AI10457" s="72"/>
      <c r="AJ10457" s="72"/>
      <c r="AK10457" s="72"/>
    </row>
    <row r="10458" ht="14.25" customHeight="1">
      <c r="A10458" s="78">
        <v>10455.0</v>
      </c>
      <c r="C10458" s="78" t="str">
        <f>VLOOKUP(G10458,[1]Macrodata_CCF!$A$3:$D$55,4,FALSE)</f>
        <v>#ERROR!</v>
      </c>
      <c r="E10458" s="79" t="str">
        <f>VLOOKUP(G10458,[1]Macrodata_CCF!$A$3:$B$55,2,FALSE)</f>
        <v>#ERROR!</v>
      </c>
      <c r="F10458" s="78">
        <v>0.0</v>
      </c>
      <c r="G10458" s="80">
        <v>23.0</v>
      </c>
      <c r="H10458" s="81">
        <v>493190.0</v>
      </c>
      <c r="I10458" s="81">
        <v>970000.0</v>
      </c>
      <c r="J10458" s="81">
        <v>989400.0</v>
      </c>
      <c r="K10458" s="81">
        <v>970000.0</v>
      </c>
      <c r="L10458" s="82">
        <v>1.040687066126969</v>
      </c>
      <c r="N10458" s="83">
        <f t="shared" si="1"/>
        <v>1.040687066</v>
      </c>
      <c r="O10458" s="83">
        <f t="shared" si="2"/>
        <v>1</v>
      </c>
      <c r="Q10458" s="83">
        <f t="shared" si="3"/>
        <v>0.491556701</v>
      </c>
      <c r="R10458" s="83">
        <f t="shared" si="4"/>
        <v>1.040687066</v>
      </c>
      <c r="S10458" s="83" t="b">
        <f t="shared" si="5"/>
        <v>0</v>
      </c>
      <c r="T10458" s="72"/>
      <c r="U10458" s="72"/>
      <c r="V10458" s="72"/>
      <c r="W10458" s="72"/>
      <c r="X10458" s="72"/>
      <c r="Y10458" s="72"/>
      <c r="Z10458" s="72"/>
      <c r="AA10458" s="72"/>
      <c r="AB10458" s="72"/>
      <c r="AC10458" s="72"/>
      <c r="AD10458" s="72"/>
      <c r="AE10458" s="72"/>
      <c r="AF10458" s="72"/>
      <c r="AG10458" s="72"/>
      <c r="AH10458" s="72"/>
      <c r="AI10458" s="72"/>
      <c r="AJ10458" s="72"/>
      <c r="AK10458" s="72"/>
    </row>
    <row r="10459" ht="14.25" customHeight="1">
      <c r="A10459" s="78">
        <v>10456.0</v>
      </c>
      <c r="C10459" s="78" t="str">
        <f>VLOOKUP(G10459,[1]Macrodata_CCF!$A$3:$D$55,4,FALSE)</f>
        <v>#ERROR!</v>
      </c>
      <c r="E10459" s="79" t="str">
        <f>VLOOKUP(G10459,[1]Macrodata_CCF!$A$3:$B$55,2,FALSE)</f>
        <v>#ERROR!</v>
      </c>
      <c r="F10459" s="78">
        <v>1.0</v>
      </c>
      <c r="G10459" s="80">
        <v>12.0</v>
      </c>
      <c r="H10459" s="81">
        <v>191340.0</v>
      </c>
      <c r="I10459" s="81">
        <v>960000.0</v>
      </c>
      <c r="J10459" s="81">
        <v>606415.0</v>
      </c>
      <c r="K10459" s="81">
        <v>960000.0</v>
      </c>
      <c r="L10459" s="82">
        <v>0.5399981786485573</v>
      </c>
      <c r="N10459" s="83">
        <f t="shared" si="1"/>
        <v>0.5399981786</v>
      </c>
      <c r="O10459" s="83">
        <f t="shared" si="2"/>
        <v>0.5399981786</v>
      </c>
      <c r="Q10459" s="83">
        <f t="shared" si="3"/>
        <v>0.8006875</v>
      </c>
      <c r="R10459" s="83">
        <f t="shared" si="4"/>
        <v>0.5399981786</v>
      </c>
      <c r="S10459" s="83" t="b">
        <f t="shared" si="5"/>
        <v>0</v>
      </c>
      <c r="T10459" s="72"/>
      <c r="U10459" s="72"/>
      <c r="V10459" s="72"/>
      <c r="W10459" s="72"/>
      <c r="X10459" s="72"/>
      <c r="Y10459" s="72"/>
      <c r="Z10459" s="72"/>
      <c r="AA10459" s="72"/>
      <c r="AB10459" s="72"/>
      <c r="AC10459" s="72"/>
      <c r="AD10459" s="72"/>
      <c r="AE10459" s="72"/>
      <c r="AF10459" s="72"/>
      <c r="AG10459" s="72"/>
      <c r="AH10459" s="72"/>
      <c r="AI10459" s="72"/>
      <c r="AJ10459" s="72"/>
      <c r="AK10459" s="72"/>
    </row>
    <row r="10460" ht="14.25" customHeight="1">
      <c r="A10460" s="78">
        <v>10457.0</v>
      </c>
      <c r="C10460" s="78" t="str">
        <f>VLOOKUP(G10460,[1]Macrodata_CCF!$A$3:$D$55,4,FALSE)</f>
        <v>#ERROR!</v>
      </c>
      <c r="E10460" s="79" t="str">
        <f>VLOOKUP(G10460,[1]Macrodata_CCF!$A$3:$B$55,2,FALSE)</f>
        <v>#ERROR!</v>
      </c>
      <c r="F10460" s="78">
        <v>0.0</v>
      </c>
      <c r="G10460" s="80">
        <v>23.0</v>
      </c>
      <c r="H10460" s="81">
        <v>96770.0</v>
      </c>
      <c r="I10460" s="81">
        <v>110000.0</v>
      </c>
      <c r="J10460" s="81">
        <v>99415.0</v>
      </c>
      <c r="K10460" s="81">
        <v>110000.0</v>
      </c>
      <c r="L10460" s="82">
        <v>0.1999244142101285</v>
      </c>
      <c r="N10460" s="83">
        <f t="shared" si="1"/>
        <v>0.1999244142</v>
      </c>
      <c r="O10460" s="83">
        <f t="shared" si="2"/>
        <v>0.1999244142</v>
      </c>
      <c r="Q10460" s="83">
        <f t="shared" si="3"/>
        <v>0.1202727273</v>
      </c>
      <c r="R10460" s="83">
        <f t="shared" si="4"/>
        <v>0.1999244142</v>
      </c>
      <c r="S10460" s="83" t="b">
        <f t="shared" si="5"/>
        <v>0</v>
      </c>
      <c r="T10460" s="72"/>
      <c r="U10460" s="72"/>
      <c r="V10460" s="72"/>
      <c r="W10460" s="72"/>
      <c r="X10460" s="72"/>
      <c r="Y10460" s="72"/>
      <c r="Z10460" s="72"/>
      <c r="AA10460" s="72"/>
      <c r="AB10460" s="72"/>
      <c r="AC10460" s="72"/>
      <c r="AD10460" s="72"/>
      <c r="AE10460" s="72"/>
      <c r="AF10460" s="72"/>
      <c r="AG10460" s="72"/>
      <c r="AH10460" s="72"/>
      <c r="AI10460" s="72"/>
      <c r="AJ10460" s="72"/>
      <c r="AK10460" s="72"/>
    </row>
    <row r="10461" ht="14.25" customHeight="1">
      <c r="A10461" s="78">
        <v>10458.0</v>
      </c>
      <c r="C10461" s="78" t="str">
        <f>VLOOKUP(G10461,[1]Macrodata_CCF!$A$3:$D$55,4,FALSE)</f>
        <v>#ERROR!</v>
      </c>
      <c r="E10461" s="79" t="str">
        <f>VLOOKUP(G10461,[1]Macrodata_CCF!$A$3:$B$55,2,FALSE)</f>
        <v>#ERROR!</v>
      </c>
      <c r="F10461" s="78">
        <v>0.0</v>
      </c>
      <c r="G10461" s="80">
        <v>30.0</v>
      </c>
      <c r="H10461" s="81">
        <v>506155.0</v>
      </c>
      <c r="I10461" s="81">
        <v>810000.0</v>
      </c>
      <c r="J10461" s="81">
        <v>357270.0</v>
      </c>
      <c r="K10461" s="81">
        <v>1296000.0</v>
      </c>
      <c r="L10461" s="82">
        <v>-0.4900031265941516</v>
      </c>
      <c r="N10461" s="83">
        <f t="shared" si="1"/>
        <v>-0.4900031266</v>
      </c>
      <c r="O10461" s="83">
        <f t="shared" si="2"/>
        <v>0</v>
      </c>
      <c r="Q10461" s="83">
        <f t="shared" si="3"/>
        <v>0.375117284</v>
      </c>
      <c r="R10461" s="83">
        <f t="shared" si="4"/>
        <v>-0.4900031266</v>
      </c>
      <c r="S10461" s="83" t="b">
        <f t="shared" si="5"/>
        <v>0</v>
      </c>
      <c r="T10461" s="72"/>
      <c r="U10461" s="72"/>
      <c r="V10461" s="72"/>
      <c r="W10461" s="72"/>
      <c r="X10461" s="72"/>
      <c r="Y10461" s="72"/>
      <c r="Z10461" s="72"/>
      <c r="AA10461" s="72"/>
      <c r="AB10461" s="72"/>
      <c r="AC10461" s="72"/>
      <c r="AD10461" s="72"/>
      <c r="AE10461" s="72"/>
      <c r="AF10461" s="72"/>
      <c r="AG10461" s="72"/>
      <c r="AH10461" s="72"/>
      <c r="AI10461" s="72"/>
      <c r="AJ10461" s="72"/>
      <c r="AK10461" s="72"/>
    </row>
    <row r="10462" ht="14.25" customHeight="1">
      <c r="A10462" s="78">
        <v>10459.0</v>
      </c>
      <c r="C10462" s="78" t="str">
        <f>VLOOKUP(G10462,[1]Macrodata_CCF!$A$3:$D$55,4,FALSE)</f>
        <v>#ERROR!</v>
      </c>
      <c r="E10462" s="79" t="str">
        <f>VLOOKUP(G10462,[1]Macrodata_CCF!$A$3:$B$55,2,FALSE)</f>
        <v>#ERROR!</v>
      </c>
      <c r="F10462" s="78">
        <v>0.0</v>
      </c>
      <c r="G10462" s="80">
        <v>13.0</v>
      </c>
      <c r="H10462" s="81">
        <v>85760.0</v>
      </c>
      <c r="I10462" s="81">
        <v>420000.0</v>
      </c>
      <c r="J10462" s="81">
        <v>145925.0</v>
      </c>
      <c r="K10462" s="81">
        <v>420000.0</v>
      </c>
      <c r="L10462" s="82">
        <v>0.180005385351843</v>
      </c>
      <c r="N10462" s="83">
        <f t="shared" si="1"/>
        <v>0.1800053854</v>
      </c>
      <c r="O10462" s="83">
        <f t="shared" si="2"/>
        <v>0.1800053854</v>
      </c>
      <c r="Q10462" s="83">
        <f t="shared" si="3"/>
        <v>0.7958095238</v>
      </c>
      <c r="R10462" s="83">
        <f t="shared" si="4"/>
        <v>0.1800053854</v>
      </c>
      <c r="S10462" s="83" t="b">
        <f t="shared" si="5"/>
        <v>0</v>
      </c>
      <c r="T10462" s="72"/>
      <c r="U10462" s="72"/>
      <c r="V10462" s="72"/>
      <c r="W10462" s="72"/>
      <c r="X10462" s="72"/>
      <c r="Y10462" s="72"/>
      <c r="Z10462" s="72"/>
      <c r="AA10462" s="72"/>
      <c r="AB10462" s="72"/>
      <c r="AC10462" s="72"/>
      <c r="AD10462" s="72"/>
      <c r="AE10462" s="72"/>
      <c r="AF10462" s="72"/>
      <c r="AG10462" s="72"/>
      <c r="AH10462" s="72"/>
      <c r="AI10462" s="72"/>
      <c r="AJ10462" s="72"/>
      <c r="AK10462" s="72"/>
    </row>
    <row r="10463" ht="14.25" customHeight="1">
      <c r="A10463" s="78">
        <v>10460.0</v>
      </c>
      <c r="C10463" s="78" t="str">
        <f>VLOOKUP(G10463,[1]Macrodata_CCF!$A$3:$D$55,4,FALSE)</f>
        <v>#ERROR!</v>
      </c>
      <c r="E10463" s="79" t="str">
        <f>VLOOKUP(G10463,[1]Macrodata_CCF!$A$3:$B$55,2,FALSE)</f>
        <v>#ERROR!</v>
      </c>
      <c r="F10463" s="78">
        <v>0.0</v>
      </c>
      <c r="G10463" s="80">
        <v>34.0</v>
      </c>
      <c r="H10463" s="81">
        <v>50865.0</v>
      </c>
      <c r="I10463" s="81">
        <v>120000.0</v>
      </c>
      <c r="J10463" s="81">
        <v>55705.0</v>
      </c>
      <c r="K10463" s="81">
        <v>120000.0</v>
      </c>
      <c r="L10463" s="82">
        <v>0.07000795544948289</v>
      </c>
      <c r="N10463" s="83">
        <f t="shared" si="1"/>
        <v>0.07000795545</v>
      </c>
      <c r="O10463" s="83">
        <f t="shared" si="2"/>
        <v>0.07000795545</v>
      </c>
      <c r="Q10463" s="83">
        <f t="shared" si="3"/>
        <v>0.576125</v>
      </c>
      <c r="R10463" s="83">
        <f t="shared" si="4"/>
        <v>0.07000795545</v>
      </c>
      <c r="S10463" s="83" t="b">
        <f t="shared" si="5"/>
        <v>0</v>
      </c>
      <c r="T10463" s="72"/>
      <c r="U10463" s="72"/>
      <c r="V10463" s="72"/>
      <c r="W10463" s="72"/>
      <c r="X10463" s="72"/>
      <c r="Y10463" s="72"/>
      <c r="Z10463" s="72"/>
      <c r="AA10463" s="72"/>
      <c r="AB10463" s="72"/>
      <c r="AC10463" s="72"/>
      <c r="AD10463" s="72"/>
      <c r="AE10463" s="72"/>
      <c r="AF10463" s="72"/>
      <c r="AG10463" s="72"/>
      <c r="AH10463" s="72"/>
      <c r="AI10463" s="72"/>
      <c r="AJ10463" s="72"/>
      <c r="AK10463" s="72"/>
    </row>
    <row r="10464" ht="14.25" customHeight="1">
      <c r="A10464" s="78">
        <v>10461.0</v>
      </c>
      <c r="C10464" s="78" t="str">
        <f>VLOOKUP(G10464,[1]Macrodata_CCF!$A$3:$D$55,4,FALSE)</f>
        <v>#ERROR!</v>
      </c>
      <c r="E10464" s="79" t="str">
        <f>VLOOKUP(G10464,[1]Macrodata_CCF!$A$3:$B$55,2,FALSE)</f>
        <v>#ERROR!</v>
      </c>
      <c r="F10464" s="78">
        <v>0.0</v>
      </c>
      <c r="G10464" s="80">
        <v>12.0</v>
      </c>
      <c r="H10464" s="81">
        <v>832785.0</v>
      </c>
      <c r="I10464" s="81">
        <v>850000.0</v>
      </c>
      <c r="J10464" s="81">
        <v>838120.0</v>
      </c>
      <c r="K10464" s="81">
        <v>850000.0</v>
      </c>
      <c r="L10464" s="82">
        <v>0.3099041533546326</v>
      </c>
      <c r="N10464" s="83">
        <f t="shared" si="1"/>
        <v>0.3099041534</v>
      </c>
      <c r="O10464" s="83">
        <f t="shared" si="2"/>
        <v>0.3099041534</v>
      </c>
      <c r="Q10464" s="83">
        <f t="shared" si="3"/>
        <v>0.02025294118</v>
      </c>
      <c r="R10464" s="83">
        <f t="shared" si="4"/>
        <v>0.006276470588</v>
      </c>
      <c r="S10464" s="83" t="b">
        <f t="shared" si="5"/>
        <v>0</v>
      </c>
      <c r="T10464" s="72"/>
      <c r="U10464" s="72"/>
      <c r="V10464" s="72"/>
      <c r="W10464" s="72"/>
      <c r="X10464" s="72"/>
      <c r="Y10464" s="72"/>
      <c r="Z10464" s="72"/>
      <c r="AA10464" s="72"/>
      <c r="AB10464" s="72"/>
      <c r="AC10464" s="72"/>
      <c r="AD10464" s="72"/>
      <c r="AE10464" s="72"/>
      <c r="AF10464" s="72"/>
      <c r="AG10464" s="72"/>
      <c r="AH10464" s="72"/>
      <c r="AI10464" s="72"/>
      <c r="AJ10464" s="72"/>
      <c r="AK10464" s="72"/>
    </row>
    <row r="10465" ht="14.25" customHeight="1">
      <c r="A10465" s="78">
        <v>10462.0</v>
      </c>
      <c r="C10465" s="78" t="str">
        <f>VLOOKUP(G10465,[1]Macrodata_CCF!$A$3:$D$55,4,FALSE)</f>
        <v>#ERROR!</v>
      </c>
      <c r="E10465" s="79" t="str">
        <f>VLOOKUP(G10465,[1]Macrodata_CCF!$A$3:$B$55,2,FALSE)</f>
        <v>#ERROR!</v>
      </c>
      <c r="F10465" s="78">
        <v>0.0</v>
      </c>
      <c r="G10465" s="80">
        <v>12.0</v>
      </c>
      <c r="H10465" s="81">
        <v>34355.0</v>
      </c>
      <c r="I10465" s="81">
        <v>750000.0</v>
      </c>
      <c r="J10465" s="81">
        <v>765000.0</v>
      </c>
      <c r="K10465" s="81">
        <v>750000.0</v>
      </c>
      <c r="L10465" s="82">
        <v>1.020960112905142</v>
      </c>
      <c r="N10465" s="83">
        <f t="shared" si="1"/>
        <v>1.020960113</v>
      </c>
      <c r="O10465" s="83">
        <f t="shared" si="2"/>
        <v>1</v>
      </c>
      <c r="Q10465" s="83">
        <f t="shared" si="3"/>
        <v>0.9541933333</v>
      </c>
      <c r="R10465" s="83">
        <f t="shared" si="4"/>
        <v>1.020960113</v>
      </c>
      <c r="S10465" s="83" t="b">
        <f t="shared" si="5"/>
        <v>0</v>
      </c>
      <c r="T10465" s="72"/>
      <c r="U10465" s="72"/>
      <c r="V10465" s="72"/>
      <c r="W10465" s="72"/>
      <c r="X10465" s="72"/>
      <c r="Y10465" s="72"/>
      <c r="Z10465" s="72"/>
      <c r="AA10465" s="72"/>
      <c r="AB10465" s="72"/>
      <c r="AC10465" s="72"/>
      <c r="AD10465" s="72"/>
      <c r="AE10465" s="72"/>
      <c r="AF10465" s="72"/>
      <c r="AG10465" s="72"/>
      <c r="AH10465" s="72"/>
      <c r="AI10465" s="72"/>
      <c r="AJ10465" s="72"/>
      <c r="AK10465" s="72"/>
    </row>
    <row r="10466" ht="14.25" customHeight="1">
      <c r="A10466" s="78">
        <v>10463.0</v>
      </c>
      <c r="C10466" s="78" t="str">
        <f>VLOOKUP(G10466,[1]Macrodata_CCF!$A$3:$D$55,4,FALSE)</f>
        <v>#ERROR!</v>
      </c>
      <c r="E10466" s="79" t="str">
        <f>VLOOKUP(G10466,[1]Macrodata_CCF!$A$3:$B$55,2,FALSE)</f>
        <v>#ERROR!</v>
      </c>
      <c r="F10466" s="78">
        <v>0.0</v>
      </c>
      <c r="G10466" s="80">
        <v>13.0</v>
      </c>
      <c r="H10466" s="81">
        <v>917345.0</v>
      </c>
      <c r="I10466" s="81">
        <v>940000.0</v>
      </c>
      <c r="J10466" s="81">
        <v>921195.0</v>
      </c>
      <c r="K10466" s="81">
        <v>1222000.0</v>
      </c>
      <c r="L10466" s="82">
        <v>0.1699404105054072</v>
      </c>
      <c r="N10466" s="83">
        <f t="shared" si="1"/>
        <v>0.1699404105</v>
      </c>
      <c r="O10466" s="83">
        <f t="shared" si="2"/>
        <v>0.1699404105</v>
      </c>
      <c r="Q10466" s="83">
        <f t="shared" si="3"/>
        <v>0.02410106383</v>
      </c>
      <c r="R10466" s="83">
        <f t="shared" si="4"/>
        <v>0.004095744681</v>
      </c>
      <c r="S10466" s="83" t="b">
        <f t="shared" si="5"/>
        <v>0</v>
      </c>
      <c r="T10466" s="72"/>
      <c r="U10466" s="72"/>
      <c r="V10466" s="72"/>
      <c r="W10466" s="72"/>
      <c r="X10466" s="72"/>
      <c r="Y10466" s="72"/>
      <c r="Z10466" s="72"/>
      <c r="AA10466" s="72"/>
      <c r="AB10466" s="72"/>
      <c r="AC10466" s="72"/>
      <c r="AD10466" s="72"/>
      <c r="AE10466" s="72"/>
      <c r="AF10466" s="72"/>
      <c r="AG10466" s="72"/>
      <c r="AH10466" s="72"/>
      <c r="AI10466" s="72"/>
      <c r="AJ10466" s="72"/>
      <c r="AK10466" s="72"/>
    </row>
    <row r="10467" ht="14.25" customHeight="1">
      <c r="A10467" s="78">
        <v>10464.0</v>
      </c>
      <c r="C10467" s="78" t="str">
        <f>VLOOKUP(G10467,[1]Macrodata_CCF!$A$3:$D$55,4,FALSE)</f>
        <v>#ERROR!</v>
      </c>
      <c r="E10467" s="79" t="str">
        <f>VLOOKUP(G10467,[1]Macrodata_CCF!$A$3:$B$55,2,FALSE)</f>
        <v>#ERROR!</v>
      </c>
      <c r="F10467" s="78">
        <v>0.0</v>
      </c>
      <c r="G10467" s="80">
        <v>16.0</v>
      </c>
      <c r="H10467" s="81">
        <v>344675.0</v>
      </c>
      <c r="I10467" s="81">
        <v>590000.0</v>
      </c>
      <c r="J10467" s="81">
        <v>391285.0</v>
      </c>
      <c r="K10467" s="81">
        <v>590000.0</v>
      </c>
      <c r="L10467" s="82">
        <v>0.1899928666055233</v>
      </c>
      <c r="N10467" s="83">
        <f t="shared" si="1"/>
        <v>0.1899928666</v>
      </c>
      <c r="O10467" s="83">
        <f t="shared" si="2"/>
        <v>0.1899928666</v>
      </c>
      <c r="Q10467" s="83">
        <f t="shared" si="3"/>
        <v>0.4158050847</v>
      </c>
      <c r="R10467" s="83">
        <f t="shared" si="4"/>
        <v>0.1899928666</v>
      </c>
      <c r="S10467" s="83" t="b">
        <f t="shared" si="5"/>
        <v>0</v>
      </c>
      <c r="T10467" s="72"/>
      <c r="U10467" s="72"/>
      <c r="V10467" s="72"/>
      <c r="W10467" s="72"/>
      <c r="X10467" s="72"/>
      <c r="Y10467" s="72"/>
      <c r="Z10467" s="72"/>
      <c r="AA10467" s="72"/>
      <c r="AB10467" s="72"/>
      <c r="AC10467" s="72"/>
      <c r="AD10467" s="72"/>
      <c r="AE10467" s="72"/>
      <c r="AF10467" s="72"/>
      <c r="AG10467" s="72"/>
      <c r="AH10467" s="72"/>
      <c r="AI10467" s="72"/>
      <c r="AJ10467" s="72"/>
      <c r="AK10467" s="72"/>
    </row>
    <row r="10468" ht="14.25" customHeight="1">
      <c r="A10468" s="78">
        <v>10465.0</v>
      </c>
      <c r="C10468" s="78" t="str">
        <f>VLOOKUP(G10468,[1]Macrodata_CCF!$A$3:$D$55,4,FALSE)</f>
        <v>#ERROR!</v>
      </c>
      <c r="E10468" s="79" t="str">
        <f>VLOOKUP(G10468,[1]Macrodata_CCF!$A$3:$B$55,2,FALSE)</f>
        <v>#ERROR!</v>
      </c>
      <c r="F10468" s="78">
        <v>0.0</v>
      </c>
      <c r="G10468" s="80">
        <v>21.0</v>
      </c>
      <c r="H10468" s="81">
        <v>99905.0</v>
      </c>
      <c r="I10468" s="81">
        <v>700000.0</v>
      </c>
      <c r="J10468" s="81">
        <v>189920.0</v>
      </c>
      <c r="K10468" s="81">
        <v>700000.0</v>
      </c>
      <c r="L10468" s="82">
        <v>0.1500012498021147</v>
      </c>
      <c r="N10468" s="83">
        <f t="shared" si="1"/>
        <v>0.1500012498</v>
      </c>
      <c r="O10468" s="83">
        <f t="shared" si="2"/>
        <v>0.1500012498</v>
      </c>
      <c r="Q10468" s="83">
        <f t="shared" si="3"/>
        <v>0.8572785714</v>
      </c>
      <c r="R10468" s="83">
        <f t="shared" si="4"/>
        <v>0.1500012498</v>
      </c>
      <c r="S10468" s="83" t="b">
        <f t="shared" si="5"/>
        <v>0</v>
      </c>
      <c r="T10468" s="72"/>
      <c r="U10468" s="72"/>
      <c r="V10468" s="72"/>
      <c r="W10468" s="72"/>
      <c r="X10468" s="72"/>
      <c r="Y10468" s="72"/>
      <c r="Z10468" s="72"/>
      <c r="AA10468" s="72"/>
      <c r="AB10468" s="72"/>
      <c r="AC10468" s="72"/>
      <c r="AD10468" s="72"/>
      <c r="AE10468" s="72"/>
      <c r="AF10468" s="72"/>
      <c r="AG10468" s="72"/>
      <c r="AH10468" s="72"/>
      <c r="AI10468" s="72"/>
      <c r="AJ10468" s="72"/>
      <c r="AK10468" s="72"/>
    </row>
    <row r="10469" ht="14.25" customHeight="1">
      <c r="A10469" s="78">
        <v>10466.0</v>
      </c>
      <c r="C10469" s="78" t="str">
        <f>VLOOKUP(G10469,[1]Macrodata_CCF!$A$3:$D$55,4,FALSE)</f>
        <v>#ERROR!</v>
      </c>
      <c r="E10469" s="79" t="str">
        <f>VLOOKUP(G10469,[1]Macrodata_CCF!$A$3:$B$55,2,FALSE)</f>
        <v>#ERROR!</v>
      </c>
      <c r="F10469" s="78">
        <v>0.0</v>
      </c>
      <c r="G10469" s="80">
        <v>15.0</v>
      </c>
      <c r="H10469" s="81">
        <v>116310.0</v>
      </c>
      <c r="I10469" s="81">
        <v>160000.0</v>
      </c>
      <c r="J10469" s="81">
        <v>122425.0</v>
      </c>
      <c r="K10469" s="81">
        <v>160000.0</v>
      </c>
      <c r="L10469" s="82">
        <v>0.1399633783474479</v>
      </c>
      <c r="N10469" s="83">
        <f t="shared" si="1"/>
        <v>0.1399633783</v>
      </c>
      <c r="O10469" s="83">
        <f t="shared" si="2"/>
        <v>0.1399633783</v>
      </c>
      <c r="Q10469" s="83">
        <f t="shared" si="3"/>
        <v>0.2730625</v>
      </c>
      <c r="R10469" s="83">
        <f t="shared" si="4"/>
        <v>0.1399633783</v>
      </c>
      <c r="S10469" s="83" t="b">
        <f t="shared" si="5"/>
        <v>0</v>
      </c>
      <c r="T10469" s="72"/>
      <c r="U10469" s="72"/>
      <c r="V10469" s="72"/>
      <c r="W10469" s="72"/>
      <c r="X10469" s="72"/>
      <c r="Y10469" s="72"/>
      <c r="Z10469" s="72"/>
      <c r="AA10469" s="72"/>
      <c r="AB10469" s="72"/>
      <c r="AC10469" s="72"/>
      <c r="AD10469" s="72"/>
      <c r="AE10469" s="72"/>
      <c r="AF10469" s="72"/>
      <c r="AG10469" s="72"/>
      <c r="AH10469" s="72"/>
      <c r="AI10469" s="72"/>
      <c r="AJ10469" s="72"/>
      <c r="AK10469" s="72"/>
    </row>
    <row r="10470" ht="14.25" customHeight="1">
      <c r="A10470" s="78">
        <v>10467.0</v>
      </c>
      <c r="C10470" s="78" t="str">
        <f>VLOOKUP(G10470,[1]Macrodata_CCF!$A$3:$D$55,4,FALSE)</f>
        <v>#ERROR!</v>
      </c>
      <c r="E10470" s="79" t="str">
        <f>VLOOKUP(G10470,[1]Macrodata_CCF!$A$3:$B$55,2,FALSE)</f>
        <v>#ERROR!</v>
      </c>
      <c r="F10470" s="78">
        <v>0.0</v>
      </c>
      <c r="G10470" s="80">
        <v>27.0</v>
      </c>
      <c r="H10470" s="81">
        <v>371000.0</v>
      </c>
      <c r="I10470" s="81">
        <v>500000.0</v>
      </c>
      <c r="J10470" s="81">
        <v>389060.0</v>
      </c>
      <c r="K10470" s="81">
        <v>500000.0</v>
      </c>
      <c r="L10470" s="82">
        <v>0.14</v>
      </c>
      <c r="N10470" s="83">
        <f t="shared" si="1"/>
        <v>0.14</v>
      </c>
      <c r="O10470" s="83">
        <f t="shared" si="2"/>
        <v>0.14</v>
      </c>
      <c r="Q10470" s="83">
        <f t="shared" si="3"/>
        <v>0.258</v>
      </c>
      <c r="R10470" s="83">
        <f t="shared" si="4"/>
        <v>0.14</v>
      </c>
      <c r="S10470" s="83" t="b">
        <f t="shared" si="5"/>
        <v>0</v>
      </c>
      <c r="T10470" s="72"/>
      <c r="U10470" s="72"/>
      <c r="V10470" s="72"/>
      <c r="W10470" s="72"/>
      <c r="X10470" s="72"/>
      <c r="Y10470" s="72"/>
      <c r="Z10470" s="72"/>
      <c r="AA10470" s="72"/>
      <c r="AB10470" s="72"/>
      <c r="AC10470" s="72"/>
      <c r="AD10470" s="72"/>
      <c r="AE10470" s="72"/>
      <c r="AF10470" s="72"/>
      <c r="AG10470" s="72"/>
      <c r="AH10470" s="72"/>
      <c r="AI10470" s="72"/>
      <c r="AJ10470" s="72"/>
      <c r="AK10470" s="72"/>
    </row>
    <row r="10471" ht="14.25" customHeight="1">
      <c r="A10471" s="78">
        <v>10468.0</v>
      </c>
      <c r="C10471" s="78" t="str">
        <f>VLOOKUP(G10471,[1]Macrodata_CCF!$A$3:$D$55,4,FALSE)</f>
        <v>#ERROR!</v>
      </c>
      <c r="E10471" s="79" t="str">
        <f>VLOOKUP(G10471,[1]Macrodata_CCF!$A$3:$B$55,2,FALSE)</f>
        <v>#ERROR!</v>
      </c>
      <c r="F10471" s="78">
        <v>0.0</v>
      </c>
      <c r="G10471" s="80">
        <v>18.0</v>
      </c>
      <c r="H10471" s="81">
        <v>591765.0</v>
      </c>
      <c r="I10471" s="81">
        <v>880000.0</v>
      </c>
      <c r="J10471" s="81">
        <v>643645.0</v>
      </c>
      <c r="K10471" s="81">
        <v>1760000.0</v>
      </c>
      <c r="L10471" s="82">
        <v>0.1799920204000208</v>
      </c>
      <c r="N10471" s="83">
        <f t="shared" si="1"/>
        <v>0.1799920204</v>
      </c>
      <c r="O10471" s="83">
        <f t="shared" si="2"/>
        <v>0.1799920204</v>
      </c>
      <c r="Q10471" s="83">
        <f t="shared" si="3"/>
        <v>0.3275397727</v>
      </c>
      <c r="R10471" s="83">
        <f t="shared" si="4"/>
        <v>0.1799920204</v>
      </c>
      <c r="S10471" s="83" t="b">
        <f t="shared" si="5"/>
        <v>0</v>
      </c>
      <c r="T10471" s="72"/>
      <c r="U10471" s="72"/>
      <c r="V10471" s="72"/>
      <c r="W10471" s="72"/>
      <c r="X10471" s="72"/>
      <c r="Y10471" s="72"/>
      <c r="Z10471" s="72"/>
      <c r="AA10471" s="72"/>
      <c r="AB10471" s="72"/>
      <c r="AC10471" s="72"/>
      <c r="AD10471" s="72"/>
      <c r="AE10471" s="72"/>
      <c r="AF10471" s="72"/>
      <c r="AG10471" s="72"/>
      <c r="AH10471" s="72"/>
      <c r="AI10471" s="72"/>
      <c r="AJ10471" s="72"/>
      <c r="AK10471" s="72"/>
    </row>
    <row r="10472" ht="14.25" customHeight="1">
      <c r="A10472" s="78">
        <v>10469.0</v>
      </c>
      <c r="C10472" s="78" t="str">
        <f>VLOOKUP(G10472,[1]Macrodata_CCF!$A$3:$D$55,4,FALSE)</f>
        <v>#ERROR!</v>
      </c>
      <c r="E10472" s="79" t="str">
        <f>VLOOKUP(G10472,[1]Macrodata_CCF!$A$3:$B$55,2,FALSE)</f>
        <v>#ERROR!</v>
      </c>
      <c r="F10472" s="78">
        <v>1.0</v>
      </c>
      <c r="G10472" s="80">
        <v>1.0</v>
      </c>
      <c r="H10472" s="81">
        <v>27445.0</v>
      </c>
      <c r="I10472" s="81">
        <v>110000.0</v>
      </c>
      <c r="J10472" s="81">
        <v>60465.0</v>
      </c>
      <c r="K10472" s="81">
        <v>110000.0</v>
      </c>
      <c r="L10472" s="82">
        <v>0.3999757737266065</v>
      </c>
      <c r="N10472" s="83">
        <f t="shared" si="1"/>
        <v>0.3999757737</v>
      </c>
      <c r="O10472" s="83">
        <f t="shared" si="2"/>
        <v>0.3999757737</v>
      </c>
      <c r="Q10472" s="83">
        <f t="shared" si="3"/>
        <v>0.7505</v>
      </c>
      <c r="R10472" s="83">
        <f t="shared" si="4"/>
        <v>0.3999757737</v>
      </c>
      <c r="S10472" s="83" t="b">
        <f t="shared" si="5"/>
        <v>0</v>
      </c>
      <c r="T10472" s="72"/>
      <c r="U10472" s="72"/>
      <c r="V10472" s="72"/>
      <c r="W10472" s="72"/>
      <c r="X10472" s="72"/>
      <c r="Y10472" s="72"/>
      <c r="Z10472" s="72"/>
      <c r="AA10472" s="72"/>
      <c r="AB10472" s="72"/>
      <c r="AC10472" s="72"/>
      <c r="AD10472" s="72"/>
      <c r="AE10472" s="72"/>
      <c r="AF10472" s="72"/>
      <c r="AG10472" s="72"/>
      <c r="AH10472" s="72"/>
      <c r="AI10472" s="72"/>
      <c r="AJ10472" s="72"/>
      <c r="AK10472" s="72"/>
    </row>
    <row r="10473" ht="14.25" customHeight="1">
      <c r="A10473" s="78">
        <v>10470.0</v>
      </c>
      <c r="C10473" s="78" t="str">
        <f>VLOOKUP(G10473,[1]Macrodata_CCF!$A$3:$D$55,4,FALSE)</f>
        <v>#ERROR!</v>
      </c>
      <c r="E10473" s="79" t="str">
        <f>VLOOKUP(G10473,[1]Macrodata_CCF!$A$3:$B$55,2,FALSE)</f>
        <v>#ERROR!</v>
      </c>
      <c r="F10473" s="78">
        <v>0.0</v>
      </c>
      <c r="G10473" s="80">
        <v>1.0</v>
      </c>
      <c r="H10473" s="81">
        <v>386460.0</v>
      </c>
      <c r="I10473" s="81">
        <v>440000.0</v>
      </c>
      <c r="J10473" s="81">
        <v>398240.0</v>
      </c>
      <c r="K10473" s="81">
        <v>440000.0</v>
      </c>
      <c r="L10473" s="82">
        <v>0.2200224131490474</v>
      </c>
      <c r="N10473" s="83">
        <f t="shared" si="1"/>
        <v>0.2200224131</v>
      </c>
      <c r="O10473" s="83">
        <f t="shared" si="2"/>
        <v>0.2200224131</v>
      </c>
      <c r="Q10473" s="83">
        <f t="shared" si="3"/>
        <v>0.1216818182</v>
      </c>
      <c r="R10473" s="83">
        <f t="shared" si="4"/>
        <v>0.2200224131</v>
      </c>
      <c r="S10473" s="83" t="b">
        <f t="shared" si="5"/>
        <v>0</v>
      </c>
      <c r="T10473" s="72"/>
      <c r="U10473" s="72"/>
      <c r="V10473" s="72"/>
      <c r="W10473" s="72"/>
      <c r="X10473" s="72"/>
      <c r="Y10473" s="72"/>
      <c r="Z10473" s="72"/>
      <c r="AA10473" s="72"/>
      <c r="AB10473" s="72"/>
      <c r="AC10473" s="72"/>
      <c r="AD10473" s="72"/>
      <c r="AE10473" s="72"/>
      <c r="AF10473" s="72"/>
      <c r="AG10473" s="72"/>
      <c r="AH10473" s="72"/>
      <c r="AI10473" s="72"/>
      <c r="AJ10473" s="72"/>
      <c r="AK10473" s="72"/>
    </row>
    <row r="10474" ht="14.25" customHeight="1">
      <c r="A10474" s="78">
        <v>10471.0</v>
      </c>
      <c r="C10474" s="78" t="str">
        <f>VLOOKUP(G10474,[1]Macrodata_CCF!$A$3:$D$55,4,FALSE)</f>
        <v>#ERROR!</v>
      </c>
      <c r="E10474" s="79" t="str">
        <f>VLOOKUP(G10474,[1]Macrodata_CCF!$A$3:$B$55,2,FALSE)</f>
        <v>#ERROR!</v>
      </c>
      <c r="F10474" s="78">
        <v>0.0</v>
      </c>
      <c r="G10474" s="80">
        <v>40.0</v>
      </c>
      <c r="H10474" s="81">
        <v>99115.0</v>
      </c>
      <c r="I10474" s="81">
        <v>600000.0</v>
      </c>
      <c r="J10474" s="81">
        <v>149205.0</v>
      </c>
      <c r="K10474" s="81">
        <v>600000.0</v>
      </c>
      <c r="L10474" s="82">
        <v>0.1000029946993821</v>
      </c>
      <c r="N10474" s="83">
        <f t="shared" si="1"/>
        <v>0.1000029947</v>
      </c>
      <c r="O10474" s="83">
        <f t="shared" si="2"/>
        <v>0.1000029947</v>
      </c>
      <c r="Q10474" s="83">
        <f t="shared" si="3"/>
        <v>0.8348083333</v>
      </c>
      <c r="R10474" s="83">
        <f t="shared" si="4"/>
        <v>0.1000029947</v>
      </c>
      <c r="S10474" s="83" t="b">
        <f t="shared" si="5"/>
        <v>0</v>
      </c>
      <c r="T10474" s="72"/>
      <c r="U10474" s="72"/>
      <c r="V10474" s="72"/>
      <c r="W10474" s="72"/>
      <c r="X10474" s="72"/>
      <c r="Y10474" s="72"/>
      <c r="Z10474" s="72"/>
      <c r="AA10474" s="72"/>
      <c r="AB10474" s="72"/>
      <c r="AC10474" s="72"/>
      <c r="AD10474" s="72"/>
      <c r="AE10474" s="72"/>
      <c r="AF10474" s="72"/>
      <c r="AG10474" s="72"/>
      <c r="AH10474" s="72"/>
      <c r="AI10474" s="72"/>
      <c r="AJ10474" s="72"/>
      <c r="AK10474" s="72"/>
    </row>
    <row r="10475" ht="14.25" customHeight="1">
      <c r="A10475" s="78">
        <v>10472.0</v>
      </c>
      <c r="C10475" s="78" t="str">
        <f>VLOOKUP(G10475,[1]Macrodata_CCF!$A$3:$D$55,4,FALSE)</f>
        <v>#ERROR!</v>
      </c>
      <c r="E10475" s="79" t="str">
        <f>VLOOKUP(G10475,[1]Macrodata_CCF!$A$3:$B$55,2,FALSE)</f>
        <v>#ERROR!</v>
      </c>
      <c r="F10475" s="78">
        <v>0.0</v>
      </c>
      <c r="G10475" s="80">
        <v>44.0</v>
      </c>
      <c r="H10475" s="81">
        <v>77675.0</v>
      </c>
      <c r="I10475" s="81">
        <v>190000.0</v>
      </c>
      <c r="J10475" s="81">
        <v>95645.0</v>
      </c>
      <c r="K10475" s="81">
        <v>190000.0</v>
      </c>
      <c r="L10475" s="82">
        <v>0.1599821945248164</v>
      </c>
      <c r="N10475" s="83">
        <f t="shared" si="1"/>
        <v>0.1599821945</v>
      </c>
      <c r="O10475" s="83">
        <f t="shared" si="2"/>
        <v>0.1599821945</v>
      </c>
      <c r="Q10475" s="83">
        <f t="shared" si="3"/>
        <v>0.5911842105</v>
      </c>
      <c r="R10475" s="83">
        <f t="shared" si="4"/>
        <v>0.1599821945</v>
      </c>
      <c r="S10475" s="83" t="b">
        <f t="shared" si="5"/>
        <v>0</v>
      </c>
      <c r="T10475" s="72"/>
      <c r="U10475" s="72"/>
      <c r="V10475" s="72"/>
      <c r="W10475" s="72"/>
      <c r="X10475" s="72"/>
      <c r="Y10475" s="72"/>
      <c r="Z10475" s="72"/>
      <c r="AA10475" s="72"/>
      <c r="AB10475" s="72"/>
      <c r="AC10475" s="72"/>
      <c r="AD10475" s="72"/>
      <c r="AE10475" s="72"/>
      <c r="AF10475" s="72"/>
      <c r="AG10475" s="72"/>
      <c r="AH10475" s="72"/>
      <c r="AI10475" s="72"/>
      <c r="AJ10475" s="72"/>
      <c r="AK10475" s="72"/>
    </row>
    <row r="10476" ht="14.25" customHeight="1">
      <c r="A10476" s="78">
        <v>10473.0</v>
      </c>
      <c r="C10476" s="78" t="str">
        <f>VLOOKUP(G10476,[1]Macrodata_CCF!$A$3:$D$55,4,FALSE)</f>
        <v>#ERROR!</v>
      </c>
      <c r="E10476" s="79" t="str">
        <f>VLOOKUP(G10476,[1]Macrodata_CCF!$A$3:$B$55,2,FALSE)</f>
        <v>#ERROR!</v>
      </c>
      <c r="F10476" s="78">
        <v>1.0</v>
      </c>
      <c r="G10476" s="80">
        <v>39.0</v>
      </c>
      <c r="H10476" s="81">
        <v>522760.0</v>
      </c>
      <c r="I10476" s="81">
        <v>570000.0</v>
      </c>
      <c r="J10476" s="81">
        <v>547795.0</v>
      </c>
      <c r="K10476" s="81">
        <v>570000.0</v>
      </c>
      <c r="L10476" s="82">
        <v>0.5299534292972058</v>
      </c>
      <c r="N10476" s="83">
        <f t="shared" si="1"/>
        <v>0.5299534293</v>
      </c>
      <c r="O10476" s="83">
        <f t="shared" si="2"/>
        <v>0.5299534293</v>
      </c>
      <c r="Q10476" s="83">
        <f t="shared" si="3"/>
        <v>0.08287719298</v>
      </c>
      <c r="R10476" s="83">
        <f t="shared" si="4"/>
        <v>0.04392105263</v>
      </c>
      <c r="S10476" s="83" t="b">
        <f t="shared" si="5"/>
        <v>0</v>
      </c>
      <c r="T10476" s="72"/>
      <c r="U10476" s="72"/>
      <c r="V10476" s="72"/>
      <c r="W10476" s="72"/>
      <c r="X10476" s="72"/>
      <c r="Y10476" s="72"/>
      <c r="Z10476" s="72"/>
      <c r="AA10476" s="72"/>
      <c r="AB10476" s="72"/>
      <c r="AC10476" s="72"/>
      <c r="AD10476" s="72"/>
      <c r="AE10476" s="72"/>
      <c r="AF10476" s="72"/>
      <c r="AG10476" s="72"/>
      <c r="AH10476" s="72"/>
      <c r="AI10476" s="72"/>
      <c r="AJ10476" s="72"/>
      <c r="AK10476" s="72"/>
    </row>
    <row r="10477" ht="14.25" customHeight="1">
      <c r="A10477" s="78">
        <v>10474.0</v>
      </c>
      <c r="C10477" s="78" t="str">
        <f>VLOOKUP(G10477,[1]Macrodata_CCF!$A$3:$D$55,4,FALSE)</f>
        <v>#ERROR!</v>
      </c>
      <c r="E10477" s="79" t="str">
        <f>VLOOKUP(G10477,[1]Macrodata_CCF!$A$3:$B$55,2,FALSE)</f>
        <v>#ERROR!</v>
      </c>
      <c r="F10477" s="78">
        <v>0.0</v>
      </c>
      <c r="G10477" s="80">
        <v>31.0</v>
      </c>
      <c r="H10477" s="81">
        <v>123200.0</v>
      </c>
      <c r="I10477" s="81">
        <v>490000.0</v>
      </c>
      <c r="J10477" s="81">
        <v>185555.0</v>
      </c>
      <c r="K10477" s="81">
        <v>490000.0</v>
      </c>
      <c r="L10477" s="82">
        <v>0.1699972737186478</v>
      </c>
      <c r="N10477" s="83">
        <f t="shared" si="1"/>
        <v>0.1699972737</v>
      </c>
      <c r="O10477" s="83">
        <f t="shared" si="2"/>
        <v>0.1699972737</v>
      </c>
      <c r="Q10477" s="83">
        <f t="shared" si="3"/>
        <v>0.7485714286</v>
      </c>
      <c r="R10477" s="83">
        <f t="shared" si="4"/>
        <v>0.1699972737</v>
      </c>
      <c r="S10477" s="83" t="b">
        <f t="shared" si="5"/>
        <v>0</v>
      </c>
      <c r="T10477" s="72"/>
      <c r="U10477" s="72"/>
      <c r="V10477" s="72"/>
      <c r="W10477" s="72"/>
      <c r="X10477" s="72"/>
      <c r="Y10477" s="72"/>
      <c r="Z10477" s="72"/>
      <c r="AA10477" s="72"/>
      <c r="AB10477" s="72"/>
      <c r="AC10477" s="72"/>
      <c r="AD10477" s="72"/>
      <c r="AE10477" s="72"/>
      <c r="AF10477" s="72"/>
      <c r="AG10477" s="72"/>
      <c r="AH10477" s="72"/>
      <c r="AI10477" s="72"/>
      <c r="AJ10477" s="72"/>
      <c r="AK10477" s="72"/>
    </row>
    <row r="10478" ht="14.25" customHeight="1">
      <c r="A10478" s="78">
        <v>10475.0</v>
      </c>
      <c r="C10478" s="78" t="str">
        <f>VLOOKUP(G10478,[1]Macrodata_CCF!$A$3:$D$55,4,FALSE)</f>
        <v>#ERROR!</v>
      </c>
      <c r="E10478" s="79" t="str">
        <f>VLOOKUP(G10478,[1]Macrodata_CCF!$A$3:$B$55,2,FALSE)</f>
        <v>#ERROR!</v>
      </c>
      <c r="F10478" s="78">
        <v>0.0</v>
      </c>
      <c r="G10478" s="80">
        <v>7.0</v>
      </c>
      <c r="H10478" s="81">
        <v>574725.0</v>
      </c>
      <c r="I10478" s="81">
        <v>890000.0</v>
      </c>
      <c r="J10478" s="81">
        <v>527435.0</v>
      </c>
      <c r="K10478" s="81">
        <v>890000.0</v>
      </c>
      <c r="L10478" s="82">
        <v>-0.1499960352073587</v>
      </c>
      <c r="N10478" s="83">
        <f t="shared" si="1"/>
        <v>-0.1499960352</v>
      </c>
      <c r="O10478" s="83">
        <f t="shared" si="2"/>
        <v>0</v>
      </c>
      <c r="Q10478" s="83">
        <f t="shared" si="3"/>
        <v>0.354241573</v>
      </c>
      <c r="R10478" s="83">
        <f t="shared" si="4"/>
        <v>-0.1499960352</v>
      </c>
      <c r="S10478" s="83" t="b">
        <f t="shared" si="5"/>
        <v>0</v>
      </c>
      <c r="T10478" s="72"/>
      <c r="U10478" s="72"/>
      <c r="V10478" s="72"/>
      <c r="W10478" s="72"/>
      <c r="X10478" s="72"/>
      <c r="Y10478" s="72"/>
      <c r="Z10478" s="72"/>
      <c r="AA10478" s="72"/>
      <c r="AB10478" s="72"/>
      <c r="AC10478" s="72"/>
      <c r="AD10478" s="72"/>
      <c r="AE10478" s="72"/>
      <c r="AF10478" s="72"/>
      <c r="AG10478" s="72"/>
      <c r="AH10478" s="72"/>
      <c r="AI10478" s="72"/>
      <c r="AJ10478" s="72"/>
      <c r="AK10478" s="72"/>
    </row>
    <row r="10479" ht="14.25" customHeight="1">
      <c r="A10479" s="78">
        <v>10476.0</v>
      </c>
      <c r="C10479" s="78" t="str">
        <f>VLOOKUP(G10479,[1]Macrodata_CCF!$A$3:$D$55,4,FALSE)</f>
        <v>#ERROR!</v>
      </c>
      <c r="E10479" s="79" t="str">
        <f>VLOOKUP(G10479,[1]Macrodata_CCF!$A$3:$B$55,2,FALSE)</f>
        <v>#ERROR!</v>
      </c>
      <c r="F10479" s="78">
        <v>0.0</v>
      </c>
      <c r="G10479" s="80">
        <v>15.0</v>
      </c>
      <c r="H10479" s="81">
        <v>29405.0</v>
      </c>
      <c r="I10479" s="81">
        <v>470000.0</v>
      </c>
      <c r="J10479" s="81">
        <v>0.0</v>
      </c>
      <c r="K10479" s="81">
        <v>470000.0</v>
      </c>
      <c r="L10479" s="82">
        <v>-0.06673929572509901</v>
      </c>
      <c r="N10479" s="83">
        <f t="shared" si="1"/>
        <v>-0.06673929573</v>
      </c>
      <c r="O10479" s="83">
        <f t="shared" si="2"/>
        <v>0</v>
      </c>
      <c r="Q10479" s="83">
        <f t="shared" si="3"/>
        <v>0.9374361702</v>
      </c>
      <c r="R10479" s="83">
        <f t="shared" si="4"/>
        <v>-0.06673929573</v>
      </c>
      <c r="S10479" s="83" t="b">
        <f t="shared" si="5"/>
        <v>0</v>
      </c>
      <c r="T10479" s="72"/>
      <c r="U10479" s="72"/>
      <c r="V10479" s="72"/>
      <c r="W10479" s="72"/>
      <c r="X10479" s="72"/>
      <c r="Y10479" s="72"/>
      <c r="Z10479" s="72"/>
      <c r="AA10479" s="72"/>
      <c r="AB10479" s="72"/>
      <c r="AC10479" s="72"/>
      <c r="AD10479" s="72"/>
      <c r="AE10479" s="72"/>
      <c r="AF10479" s="72"/>
      <c r="AG10479" s="72"/>
      <c r="AH10479" s="72"/>
      <c r="AI10479" s="72"/>
      <c r="AJ10479" s="72"/>
      <c r="AK10479" s="72"/>
    </row>
    <row r="10480" ht="14.25" customHeight="1">
      <c r="A10480" s="78">
        <v>10477.0</v>
      </c>
      <c r="C10480" s="78" t="str">
        <f>VLOOKUP(G10480,[1]Macrodata_CCF!$A$3:$D$55,4,FALSE)</f>
        <v>#ERROR!</v>
      </c>
      <c r="E10480" s="79" t="str">
        <f>VLOOKUP(G10480,[1]Macrodata_CCF!$A$3:$B$55,2,FALSE)</f>
        <v>#ERROR!</v>
      </c>
      <c r="F10480" s="78">
        <v>0.0</v>
      </c>
      <c r="G10480" s="80">
        <v>44.0</v>
      </c>
      <c r="H10480" s="81">
        <v>203985.0</v>
      </c>
      <c r="I10480" s="81">
        <v>710000.0</v>
      </c>
      <c r="J10480" s="81">
        <v>968070.0</v>
      </c>
      <c r="K10480" s="81">
        <v>1207000.0</v>
      </c>
      <c r="L10480" s="82">
        <v>1.510004644131103</v>
      </c>
      <c r="N10480" s="83">
        <f t="shared" si="1"/>
        <v>1.510004644</v>
      </c>
      <c r="O10480" s="83">
        <f t="shared" si="2"/>
        <v>1</v>
      </c>
      <c r="Q10480" s="83">
        <f t="shared" si="3"/>
        <v>0.7126971831</v>
      </c>
      <c r="R10480" s="83">
        <f t="shared" si="4"/>
        <v>1.510004644</v>
      </c>
      <c r="S10480" s="83" t="b">
        <f t="shared" si="5"/>
        <v>0</v>
      </c>
      <c r="T10480" s="72"/>
      <c r="U10480" s="72"/>
      <c r="V10480" s="72"/>
      <c r="W10480" s="72"/>
      <c r="X10480" s="72"/>
      <c r="Y10480" s="72"/>
      <c r="Z10480" s="72"/>
      <c r="AA10480" s="72"/>
      <c r="AB10480" s="72"/>
      <c r="AC10480" s="72"/>
      <c r="AD10480" s="72"/>
      <c r="AE10480" s="72"/>
      <c r="AF10480" s="72"/>
      <c r="AG10480" s="72"/>
      <c r="AH10480" s="72"/>
      <c r="AI10480" s="72"/>
      <c r="AJ10480" s="72"/>
      <c r="AK10480" s="72"/>
    </row>
    <row r="10481" ht="14.25" customHeight="1">
      <c r="A10481" s="78">
        <v>10478.0</v>
      </c>
      <c r="C10481" s="78" t="str">
        <f>VLOOKUP(G10481,[1]Macrodata_CCF!$A$3:$D$55,4,FALSE)</f>
        <v>#ERROR!</v>
      </c>
      <c r="E10481" s="79" t="str">
        <f>VLOOKUP(G10481,[1]Macrodata_CCF!$A$3:$B$55,2,FALSE)</f>
        <v>#ERROR!</v>
      </c>
      <c r="F10481" s="78">
        <v>0.0</v>
      </c>
      <c r="G10481" s="80">
        <v>51.0</v>
      </c>
      <c r="H10481" s="81">
        <v>70220.0</v>
      </c>
      <c r="I10481" s="81">
        <v>210000.0</v>
      </c>
      <c r="J10481" s="81">
        <v>78605.0</v>
      </c>
      <c r="K10481" s="81">
        <v>210000.0</v>
      </c>
      <c r="L10481" s="82">
        <v>0.05998712262126198</v>
      </c>
      <c r="N10481" s="83">
        <f t="shared" si="1"/>
        <v>0.05998712262</v>
      </c>
      <c r="O10481" s="83">
        <f t="shared" si="2"/>
        <v>0.05998712262</v>
      </c>
      <c r="Q10481" s="83">
        <f t="shared" si="3"/>
        <v>0.6656190476</v>
      </c>
      <c r="R10481" s="83">
        <f t="shared" si="4"/>
        <v>0.05998712262</v>
      </c>
      <c r="S10481" s="83" t="b">
        <f t="shared" si="5"/>
        <v>0</v>
      </c>
      <c r="T10481" s="72"/>
      <c r="U10481" s="72"/>
      <c r="V10481" s="72"/>
      <c r="W10481" s="72"/>
      <c r="X10481" s="72"/>
      <c r="Y10481" s="72"/>
      <c r="Z10481" s="72"/>
      <c r="AA10481" s="72"/>
      <c r="AB10481" s="72"/>
      <c r="AC10481" s="72"/>
      <c r="AD10481" s="72"/>
      <c r="AE10481" s="72"/>
      <c r="AF10481" s="72"/>
      <c r="AG10481" s="72"/>
      <c r="AH10481" s="72"/>
      <c r="AI10481" s="72"/>
      <c r="AJ10481" s="72"/>
      <c r="AK10481" s="72"/>
    </row>
    <row r="10482" ht="14.25" customHeight="1">
      <c r="A10482" s="78">
        <v>10479.0</v>
      </c>
      <c r="C10482" s="78" t="str">
        <f>VLOOKUP(G10482,[1]Macrodata_CCF!$A$3:$D$55,4,FALSE)</f>
        <v>#ERROR!</v>
      </c>
      <c r="E10482" s="79" t="str">
        <f>VLOOKUP(G10482,[1]Macrodata_CCF!$A$3:$B$55,2,FALSE)</f>
        <v>#ERROR!</v>
      </c>
      <c r="F10482" s="78">
        <v>0.0</v>
      </c>
      <c r="G10482" s="80">
        <v>48.0</v>
      </c>
      <c r="H10482" s="81">
        <v>376180.0</v>
      </c>
      <c r="I10482" s="81">
        <v>400000.0</v>
      </c>
      <c r="J10482" s="81">
        <v>380705.0</v>
      </c>
      <c r="K10482" s="81">
        <v>400000.0</v>
      </c>
      <c r="L10482" s="82">
        <v>0.1899664147774979</v>
      </c>
      <c r="N10482" s="83">
        <f t="shared" si="1"/>
        <v>0.1899664148</v>
      </c>
      <c r="O10482" s="83">
        <f t="shared" si="2"/>
        <v>0.1899664148</v>
      </c>
      <c r="Q10482" s="83">
        <f t="shared" si="3"/>
        <v>0.05955</v>
      </c>
      <c r="R10482" s="83">
        <f t="shared" si="4"/>
        <v>0.0113125</v>
      </c>
      <c r="S10482" s="83" t="b">
        <f t="shared" si="5"/>
        <v>0</v>
      </c>
      <c r="T10482" s="72"/>
      <c r="U10482" s="72"/>
      <c r="V10482" s="72"/>
      <c r="W10482" s="72"/>
      <c r="X10482" s="72"/>
      <c r="Y10482" s="72"/>
      <c r="Z10482" s="72"/>
      <c r="AA10482" s="72"/>
      <c r="AB10482" s="72"/>
      <c r="AC10482" s="72"/>
      <c r="AD10482" s="72"/>
      <c r="AE10482" s="72"/>
      <c r="AF10482" s="72"/>
      <c r="AG10482" s="72"/>
      <c r="AH10482" s="72"/>
      <c r="AI10482" s="72"/>
      <c r="AJ10482" s="72"/>
      <c r="AK10482" s="72"/>
    </row>
    <row r="10483" ht="14.25" customHeight="1">
      <c r="A10483" s="78">
        <v>10480.0</v>
      </c>
      <c r="C10483" s="78" t="str">
        <f>VLOOKUP(G10483,[1]Macrodata_CCF!$A$3:$D$55,4,FALSE)</f>
        <v>#ERROR!</v>
      </c>
      <c r="E10483" s="79" t="str">
        <f>VLOOKUP(G10483,[1]Macrodata_CCF!$A$3:$B$55,2,FALSE)</f>
        <v>#ERROR!</v>
      </c>
      <c r="F10483" s="78">
        <v>0.0</v>
      </c>
      <c r="G10483" s="80">
        <v>31.0</v>
      </c>
      <c r="H10483" s="81">
        <v>0.0</v>
      </c>
      <c r="I10483" s="81">
        <v>880000.0</v>
      </c>
      <c r="J10483" s="81">
        <v>140800.0</v>
      </c>
      <c r="K10483" s="81">
        <v>880000.0</v>
      </c>
      <c r="L10483" s="82">
        <v>0.16</v>
      </c>
      <c r="N10483" s="83">
        <f t="shared" si="1"/>
        <v>0.16</v>
      </c>
      <c r="O10483" s="83">
        <f t="shared" si="2"/>
        <v>0.16</v>
      </c>
      <c r="Q10483" s="83">
        <f t="shared" si="3"/>
        <v>1</v>
      </c>
      <c r="R10483" s="83">
        <f t="shared" si="4"/>
        <v>0.16</v>
      </c>
      <c r="S10483" s="83" t="b">
        <f t="shared" si="5"/>
        <v>0</v>
      </c>
      <c r="T10483" s="72"/>
      <c r="U10483" s="72"/>
      <c r="V10483" s="72"/>
      <c r="W10483" s="72"/>
      <c r="X10483" s="72"/>
      <c r="Y10483" s="72"/>
      <c r="Z10483" s="72"/>
      <c r="AA10483" s="72"/>
      <c r="AB10483" s="72"/>
      <c r="AC10483" s="72"/>
      <c r="AD10483" s="72"/>
      <c r="AE10483" s="72"/>
      <c r="AF10483" s="72"/>
      <c r="AG10483" s="72"/>
      <c r="AH10483" s="72"/>
      <c r="AI10483" s="72"/>
      <c r="AJ10483" s="72"/>
      <c r="AK10483" s="72"/>
    </row>
    <row r="10484" ht="14.25" customHeight="1">
      <c r="A10484" s="78">
        <v>10481.0</v>
      </c>
      <c r="C10484" s="78" t="str">
        <f>VLOOKUP(G10484,[1]Macrodata_CCF!$A$3:$D$55,4,FALSE)</f>
        <v>#ERROR!</v>
      </c>
      <c r="E10484" s="79" t="str">
        <f>VLOOKUP(G10484,[1]Macrodata_CCF!$A$3:$B$55,2,FALSE)</f>
        <v>#ERROR!</v>
      </c>
      <c r="F10484" s="78">
        <v>0.0</v>
      </c>
      <c r="G10484" s="80">
        <v>44.0</v>
      </c>
      <c r="H10484" s="81">
        <v>628185.0</v>
      </c>
      <c r="I10484" s="81">
        <v>690000.0</v>
      </c>
      <c r="J10484" s="81">
        <v>638075.0</v>
      </c>
      <c r="K10484" s="81">
        <v>690000.0</v>
      </c>
      <c r="L10484" s="82">
        <v>0.1599935290787026</v>
      </c>
      <c r="N10484" s="83">
        <f t="shared" si="1"/>
        <v>0.1599935291</v>
      </c>
      <c r="O10484" s="83">
        <f t="shared" si="2"/>
        <v>0.1599935291</v>
      </c>
      <c r="Q10484" s="83">
        <f t="shared" si="3"/>
        <v>0.08958695652</v>
      </c>
      <c r="R10484" s="83">
        <f t="shared" si="4"/>
        <v>0.01433333333</v>
      </c>
      <c r="S10484" s="83" t="b">
        <f t="shared" si="5"/>
        <v>0</v>
      </c>
      <c r="T10484" s="72"/>
      <c r="U10484" s="72"/>
      <c r="V10484" s="72"/>
      <c r="W10484" s="72"/>
      <c r="X10484" s="72"/>
      <c r="Y10484" s="72"/>
      <c r="Z10484" s="72"/>
      <c r="AA10484" s="72"/>
      <c r="AB10484" s="72"/>
      <c r="AC10484" s="72"/>
      <c r="AD10484" s="72"/>
      <c r="AE10484" s="72"/>
      <c r="AF10484" s="72"/>
      <c r="AG10484" s="72"/>
      <c r="AH10484" s="72"/>
      <c r="AI10484" s="72"/>
      <c r="AJ10484" s="72"/>
      <c r="AK10484" s="72"/>
    </row>
    <row r="10485" ht="14.25" customHeight="1">
      <c r="A10485" s="78">
        <v>10482.0</v>
      </c>
      <c r="C10485" s="78" t="str">
        <f>VLOOKUP(G10485,[1]Macrodata_CCF!$A$3:$D$55,4,FALSE)</f>
        <v>#ERROR!</v>
      </c>
      <c r="E10485" s="79" t="str">
        <f>VLOOKUP(G10485,[1]Macrodata_CCF!$A$3:$B$55,2,FALSE)</f>
        <v>#ERROR!</v>
      </c>
      <c r="F10485" s="78">
        <v>0.0</v>
      </c>
      <c r="G10485" s="80">
        <v>41.0</v>
      </c>
      <c r="H10485" s="81">
        <v>12225.0</v>
      </c>
      <c r="I10485" s="81">
        <v>560000.0</v>
      </c>
      <c r="J10485" s="81">
        <v>149170.0</v>
      </c>
      <c r="K10485" s="81">
        <v>560000.0</v>
      </c>
      <c r="L10485" s="82">
        <v>0.2500022819588334</v>
      </c>
      <c r="N10485" s="83">
        <f t="shared" si="1"/>
        <v>0.250002282</v>
      </c>
      <c r="O10485" s="83">
        <f t="shared" si="2"/>
        <v>0.250002282</v>
      </c>
      <c r="Q10485" s="83">
        <f t="shared" si="3"/>
        <v>0.9781696429</v>
      </c>
      <c r="R10485" s="83">
        <f t="shared" si="4"/>
        <v>0.250002282</v>
      </c>
      <c r="S10485" s="83" t="b">
        <f t="shared" si="5"/>
        <v>0</v>
      </c>
      <c r="T10485" s="72"/>
      <c r="U10485" s="72"/>
      <c r="V10485" s="72"/>
      <c r="W10485" s="72"/>
      <c r="X10485" s="72"/>
      <c r="Y10485" s="72"/>
      <c r="Z10485" s="72"/>
      <c r="AA10485" s="72"/>
      <c r="AB10485" s="72"/>
      <c r="AC10485" s="72"/>
      <c r="AD10485" s="72"/>
      <c r="AE10485" s="72"/>
      <c r="AF10485" s="72"/>
      <c r="AG10485" s="72"/>
      <c r="AH10485" s="72"/>
      <c r="AI10485" s="72"/>
      <c r="AJ10485" s="72"/>
      <c r="AK10485" s="72"/>
    </row>
    <row r="10486" ht="14.25" customHeight="1">
      <c r="A10486" s="78">
        <v>10483.0</v>
      </c>
      <c r="C10486" s="78" t="str">
        <f>VLOOKUP(G10486,[1]Macrodata_CCF!$A$3:$D$55,4,FALSE)</f>
        <v>#ERROR!</v>
      </c>
      <c r="E10486" s="79" t="str">
        <f>VLOOKUP(G10486,[1]Macrodata_CCF!$A$3:$B$55,2,FALSE)</f>
        <v>#ERROR!</v>
      </c>
      <c r="F10486" s="78">
        <v>0.0</v>
      </c>
      <c r="G10486" s="80">
        <v>51.0</v>
      </c>
      <c r="H10486" s="81">
        <v>201635.0</v>
      </c>
      <c r="I10486" s="81">
        <v>650000.0</v>
      </c>
      <c r="J10486" s="81">
        <v>219570.0</v>
      </c>
      <c r="K10486" s="81">
        <v>845000.0</v>
      </c>
      <c r="L10486" s="82">
        <v>0.04000089213029563</v>
      </c>
      <c r="N10486" s="83">
        <f t="shared" si="1"/>
        <v>0.04000089213</v>
      </c>
      <c r="O10486" s="83">
        <f t="shared" si="2"/>
        <v>0.04000089213</v>
      </c>
      <c r="Q10486" s="83">
        <f t="shared" si="3"/>
        <v>0.6897923077</v>
      </c>
      <c r="R10486" s="83">
        <f t="shared" si="4"/>
        <v>0.04000089213</v>
      </c>
      <c r="S10486" s="83" t="b">
        <f t="shared" si="5"/>
        <v>0</v>
      </c>
      <c r="T10486" s="72"/>
      <c r="U10486" s="72"/>
      <c r="V10486" s="72"/>
      <c r="W10486" s="72"/>
      <c r="X10486" s="72"/>
      <c r="Y10486" s="72"/>
      <c r="Z10486" s="72"/>
      <c r="AA10486" s="72"/>
      <c r="AB10486" s="72"/>
      <c r="AC10486" s="72"/>
      <c r="AD10486" s="72"/>
      <c r="AE10486" s="72"/>
      <c r="AF10486" s="72"/>
      <c r="AG10486" s="72"/>
      <c r="AH10486" s="72"/>
      <c r="AI10486" s="72"/>
      <c r="AJ10486" s="72"/>
      <c r="AK10486" s="72"/>
    </row>
    <row r="10487" ht="14.25" customHeight="1">
      <c r="A10487" s="78">
        <v>10484.0</v>
      </c>
      <c r="C10487" s="78" t="str">
        <f>VLOOKUP(G10487,[1]Macrodata_CCF!$A$3:$D$55,4,FALSE)</f>
        <v>#ERROR!</v>
      </c>
      <c r="E10487" s="79" t="str">
        <f>VLOOKUP(G10487,[1]Macrodata_CCF!$A$3:$B$55,2,FALSE)</f>
        <v>#ERROR!</v>
      </c>
      <c r="F10487" s="78">
        <v>0.0</v>
      </c>
      <c r="G10487" s="80">
        <v>46.0</v>
      </c>
      <c r="H10487" s="81">
        <v>388180.0</v>
      </c>
      <c r="I10487" s="81">
        <v>830000.0</v>
      </c>
      <c r="J10487" s="81">
        <v>476545.0</v>
      </c>
      <c r="K10487" s="81">
        <v>830000.0</v>
      </c>
      <c r="L10487" s="82">
        <v>0.2000022633651713</v>
      </c>
      <c r="N10487" s="83">
        <f t="shared" si="1"/>
        <v>0.2000022634</v>
      </c>
      <c r="O10487" s="83">
        <f t="shared" si="2"/>
        <v>0.2000022634</v>
      </c>
      <c r="Q10487" s="83">
        <f t="shared" si="3"/>
        <v>0.532313253</v>
      </c>
      <c r="R10487" s="83">
        <f t="shared" si="4"/>
        <v>0.2000022634</v>
      </c>
      <c r="S10487" s="83" t="b">
        <f t="shared" si="5"/>
        <v>0</v>
      </c>
      <c r="T10487" s="72"/>
      <c r="U10487" s="72"/>
      <c r="V10487" s="72"/>
      <c r="W10487" s="72"/>
      <c r="X10487" s="72"/>
      <c r="Y10487" s="72"/>
      <c r="Z10487" s="72"/>
      <c r="AA10487" s="72"/>
      <c r="AB10487" s="72"/>
      <c r="AC10487" s="72"/>
      <c r="AD10487" s="72"/>
      <c r="AE10487" s="72"/>
      <c r="AF10487" s="72"/>
      <c r="AG10487" s="72"/>
      <c r="AH10487" s="72"/>
      <c r="AI10487" s="72"/>
      <c r="AJ10487" s="72"/>
      <c r="AK10487" s="72"/>
    </row>
    <row r="10488" ht="14.25" customHeight="1">
      <c r="A10488" s="78">
        <v>10485.0</v>
      </c>
      <c r="C10488" s="78" t="str">
        <f>VLOOKUP(G10488,[1]Macrodata_CCF!$A$3:$D$55,4,FALSE)</f>
        <v>#ERROR!</v>
      </c>
      <c r="E10488" s="79" t="str">
        <f>VLOOKUP(G10488,[1]Macrodata_CCF!$A$3:$B$55,2,FALSE)</f>
        <v>#ERROR!</v>
      </c>
      <c r="F10488" s="78">
        <v>0.0</v>
      </c>
      <c r="G10488" s="80">
        <v>18.0</v>
      </c>
      <c r="H10488" s="81">
        <v>615340.0</v>
      </c>
      <c r="I10488" s="81">
        <v>730000.0</v>
      </c>
      <c r="J10488" s="81">
        <v>744600.0</v>
      </c>
      <c r="K10488" s="81">
        <v>730000.0</v>
      </c>
      <c r="L10488" s="82">
        <v>1.127332984475842</v>
      </c>
      <c r="N10488" s="83">
        <f t="shared" si="1"/>
        <v>1.127332984</v>
      </c>
      <c r="O10488" s="83">
        <f t="shared" si="2"/>
        <v>1</v>
      </c>
      <c r="Q10488" s="83">
        <f t="shared" si="3"/>
        <v>0.1570684932</v>
      </c>
      <c r="R10488" s="83">
        <f t="shared" si="4"/>
        <v>1.127332984</v>
      </c>
      <c r="S10488" s="83" t="b">
        <f t="shared" si="5"/>
        <v>0</v>
      </c>
      <c r="T10488" s="72"/>
      <c r="U10488" s="72"/>
      <c r="V10488" s="72"/>
      <c r="W10488" s="72"/>
      <c r="X10488" s="72"/>
      <c r="Y10488" s="72"/>
      <c r="Z10488" s="72"/>
      <c r="AA10488" s="72"/>
      <c r="AB10488" s="72"/>
      <c r="AC10488" s="72"/>
      <c r="AD10488" s="72"/>
      <c r="AE10488" s="72"/>
      <c r="AF10488" s="72"/>
      <c r="AG10488" s="72"/>
      <c r="AH10488" s="72"/>
      <c r="AI10488" s="72"/>
      <c r="AJ10488" s="72"/>
      <c r="AK10488" s="72"/>
    </row>
    <row r="10489" ht="14.25" customHeight="1">
      <c r="A10489" s="78">
        <v>10486.0</v>
      </c>
      <c r="C10489" s="78" t="str">
        <f>VLOOKUP(G10489,[1]Macrodata_CCF!$A$3:$D$55,4,FALSE)</f>
        <v>#ERROR!</v>
      </c>
      <c r="E10489" s="79" t="str">
        <f>VLOOKUP(G10489,[1]Macrodata_CCF!$A$3:$B$55,2,FALSE)</f>
        <v>#ERROR!</v>
      </c>
      <c r="F10489" s="78">
        <v>0.0</v>
      </c>
      <c r="G10489" s="80">
        <v>49.0</v>
      </c>
      <c r="H10489" s="81">
        <v>0.0</v>
      </c>
      <c r="I10489" s="81">
        <v>860000.0</v>
      </c>
      <c r="J10489" s="81">
        <v>34400.0</v>
      </c>
      <c r="K10489" s="81">
        <v>860000.0</v>
      </c>
      <c r="L10489" s="82">
        <v>0.04</v>
      </c>
      <c r="N10489" s="83">
        <f t="shared" si="1"/>
        <v>0.04</v>
      </c>
      <c r="O10489" s="83">
        <f t="shared" si="2"/>
        <v>0.04</v>
      </c>
      <c r="Q10489" s="83">
        <f t="shared" si="3"/>
        <v>1</v>
      </c>
      <c r="R10489" s="83">
        <f t="shared" si="4"/>
        <v>0.04</v>
      </c>
      <c r="S10489" s="83" t="b">
        <f t="shared" si="5"/>
        <v>0</v>
      </c>
      <c r="T10489" s="72"/>
      <c r="U10489" s="72"/>
      <c r="V10489" s="72"/>
      <c r="W10489" s="72"/>
      <c r="X10489" s="72"/>
      <c r="Y10489" s="72"/>
      <c r="Z10489" s="72"/>
      <c r="AA10489" s="72"/>
      <c r="AB10489" s="72"/>
      <c r="AC10489" s="72"/>
      <c r="AD10489" s="72"/>
      <c r="AE10489" s="72"/>
      <c r="AF10489" s="72"/>
      <c r="AG10489" s="72"/>
      <c r="AH10489" s="72"/>
      <c r="AI10489" s="72"/>
      <c r="AJ10489" s="72"/>
      <c r="AK10489" s="72"/>
    </row>
    <row r="10490" ht="14.25" customHeight="1">
      <c r="A10490" s="78">
        <v>10487.0</v>
      </c>
      <c r="C10490" s="78" t="str">
        <f>VLOOKUP(G10490,[1]Macrodata_CCF!$A$3:$D$55,4,FALSE)</f>
        <v>#ERROR!</v>
      </c>
      <c r="E10490" s="79" t="str">
        <f>VLOOKUP(G10490,[1]Macrodata_CCF!$A$3:$B$55,2,FALSE)</f>
        <v>#ERROR!</v>
      </c>
      <c r="F10490" s="78">
        <v>0.0</v>
      </c>
      <c r="G10490" s="80">
        <v>52.0</v>
      </c>
      <c r="H10490" s="81">
        <v>910375.0</v>
      </c>
      <c r="I10490" s="81">
        <v>1000000.0</v>
      </c>
      <c r="J10490" s="81">
        <v>916650.0</v>
      </c>
      <c r="K10490" s="81">
        <v>1800000.0</v>
      </c>
      <c r="L10490" s="82">
        <v>0.0700139470013947</v>
      </c>
      <c r="N10490" s="83">
        <f t="shared" si="1"/>
        <v>0.070013947</v>
      </c>
      <c r="O10490" s="83">
        <f t="shared" si="2"/>
        <v>0.070013947</v>
      </c>
      <c r="Q10490" s="83">
        <f t="shared" si="3"/>
        <v>0.089625</v>
      </c>
      <c r="R10490" s="83">
        <f t="shared" si="4"/>
        <v>0.006275</v>
      </c>
      <c r="S10490" s="83" t="b">
        <f t="shared" si="5"/>
        <v>0</v>
      </c>
      <c r="T10490" s="72"/>
      <c r="U10490" s="72"/>
      <c r="V10490" s="72"/>
      <c r="W10490" s="72"/>
      <c r="X10490" s="72"/>
      <c r="Y10490" s="72"/>
      <c r="Z10490" s="72"/>
      <c r="AA10490" s="72"/>
      <c r="AB10490" s="72"/>
      <c r="AC10490" s="72"/>
      <c r="AD10490" s="72"/>
      <c r="AE10490" s="72"/>
      <c r="AF10490" s="72"/>
      <c r="AG10490" s="72"/>
      <c r="AH10490" s="72"/>
      <c r="AI10490" s="72"/>
      <c r="AJ10490" s="72"/>
      <c r="AK10490" s="72"/>
    </row>
    <row r="10491" ht="14.25" customHeight="1">
      <c r="A10491" s="78">
        <v>10488.0</v>
      </c>
      <c r="C10491" s="78" t="str">
        <f>VLOOKUP(G10491,[1]Macrodata_CCF!$A$3:$D$55,4,FALSE)</f>
        <v>#ERROR!</v>
      </c>
      <c r="E10491" s="79" t="str">
        <f>VLOOKUP(G10491,[1]Macrodata_CCF!$A$3:$B$55,2,FALSE)</f>
        <v>#ERROR!</v>
      </c>
      <c r="F10491" s="78">
        <v>0.0</v>
      </c>
      <c r="G10491" s="80">
        <v>24.0</v>
      </c>
      <c r="H10491" s="81">
        <v>625020.0</v>
      </c>
      <c r="I10491" s="81">
        <v>860000.0</v>
      </c>
      <c r="J10491" s="81">
        <v>662615.0</v>
      </c>
      <c r="K10491" s="81">
        <v>1720000.0</v>
      </c>
      <c r="L10491" s="82">
        <v>0.1599923397735978</v>
      </c>
      <c r="N10491" s="83">
        <f t="shared" si="1"/>
        <v>0.1599923398</v>
      </c>
      <c r="O10491" s="83">
        <f t="shared" si="2"/>
        <v>0.1599923398</v>
      </c>
      <c r="Q10491" s="83">
        <f t="shared" si="3"/>
        <v>0.2732325581</v>
      </c>
      <c r="R10491" s="83">
        <f t="shared" si="4"/>
        <v>0.1599923398</v>
      </c>
      <c r="S10491" s="83" t="b">
        <f t="shared" si="5"/>
        <v>0</v>
      </c>
      <c r="T10491" s="72"/>
      <c r="U10491" s="72"/>
      <c r="V10491" s="72"/>
      <c r="W10491" s="72"/>
      <c r="X10491" s="72"/>
      <c r="Y10491" s="72"/>
      <c r="Z10491" s="72"/>
      <c r="AA10491" s="72"/>
      <c r="AB10491" s="72"/>
      <c r="AC10491" s="72"/>
      <c r="AD10491" s="72"/>
      <c r="AE10491" s="72"/>
      <c r="AF10491" s="72"/>
      <c r="AG10491" s="72"/>
      <c r="AH10491" s="72"/>
      <c r="AI10491" s="72"/>
      <c r="AJ10491" s="72"/>
      <c r="AK10491" s="72"/>
    </row>
    <row r="10492" ht="14.25" customHeight="1">
      <c r="A10492" s="78">
        <v>10489.0</v>
      </c>
      <c r="C10492" s="78" t="str">
        <f>VLOOKUP(G10492,[1]Macrodata_CCF!$A$3:$D$55,4,FALSE)</f>
        <v>#ERROR!</v>
      </c>
      <c r="E10492" s="79" t="str">
        <f>VLOOKUP(G10492,[1]Macrodata_CCF!$A$3:$B$55,2,FALSE)</f>
        <v>#ERROR!</v>
      </c>
      <c r="F10492" s="78">
        <v>0.0</v>
      </c>
      <c r="G10492" s="80">
        <v>20.0</v>
      </c>
      <c r="H10492" s="81">
        <v>360715.0</v>
      </c>
      <c r="I10492" s="81">
        <v>560000.0</v>
      </c>
      <c r="J10492" s="81">
        <v>392600.0</v>
      </c>
      <c r="K10492" s="81">
        <v>560000.0</v>
      </c>
      <c r="L10492" s="82">
        <v>0.1599969892365206</v>
      </c>
      <c r="N10492" s="83">
        <f t="shared" si="1"/>
        <v>0.1599969892</v>
      </c>
      <c r="O10492" s="83">
        <f t="shared" si="2"/>
        <v>0.1599969892</v>
      </c>
      <c r="Q10492" s="83">
        <f t="shared" si="3"/>
        <v>0.3558660714</v>
      </c>
      <c r="R10492" s="83">
        <f t="shared" si="4"/>
        <v>0.1599969892</v>
      </c>
      <c r="S10492" s="83" t="b">
        <f t="shared" si="5"/>
        <v>0</v>
      </c>
      <c r="T10492" s="72"/>
      <c r="U10492" s="72"/>
      <c r="V10492" s="72"/>
      <c r="W10492" s="72"/>
      <c r="X10492" s="72"/>
      <c r="Y10492" s="72"/>
      <c r="Z10492" s="72"/>
      <c r="AA10492" s="72"/>
      <c r="AB10492" s="72"/>
      <c r="AC10492" s="72"/>
      <c r="AD10492" s="72"/>
      <c r="AE10492" s="72"/>
      <c r="AF10492" s="72"/>
      <c r="AG10492" s="72"/>
      <c r="AH10492" s="72"/>
      <c r="AI10492" s="72"/>
      <c r="AJ10492" s="72"/>
      <c r="AK10492" s="72"/>
    </row>
    <row r="10493" ht="14.25" customHeight="1">
      <c r="A10493" s="78">
        <v>10490.0</v>
      </c>
      <c r="C10493" s="78" t="str">
        <f>VLOOKUP(G10493,[1]Macrodata_CCF!$A$3:$D$55,4,FALSE)</f>
        <v>#ERROR!</v>
      </c>
      <c r="E10493" s="79" t="str">
        <f>VLOOKUP(G10493,[1]Macrodata_CCF!$A$3:$B$55,2,FALSE)</f>
        <v>#ERROR!</v>
      </c>
      <c r="F10493" s="78">
        <v>0.0</v>
      </c>
      <c r="G10493" s="80">
        <v>36.0</v>
      </c>
      <c r="H10493" s="81">
        <v>11280.0</v>
      </c>
      <c r="I10493" s="81">
        <v>110000.0</v>
      </c>
      <c r="J10493" s="81">
        <v>29050.0</v>
      </c>
      <c r="K10493" s="81">
        <v>110000.0</v>
      </c>
      <c r="L10493" s="82">
        <v>0.1800040518638574</v>
      </c>
      <c r="N10493" s="83">
        <f t="shared" si="1"/>
        <v>0.1800040519</v>
      </c>
      <c r="O10493" s="83">
        <f t="shared" si="2"/>
        <v>0.1800040519</v>
      </c>
      <c r="Q10493" s="83">
        <f t="shared" si="3"/>
        <v>0.8974545455</v>
      </c>
      <c r="R10493" s="83">
        <f t="shared" si="4"/>
        <v>0.1800040519</v>
      </c>
      <c r="S10493" s="83" t="b">
        <f t="shared" si="5"/>
        <v>0</v>
      </c>
      <c r="T10493" s="72"/>
      <c r="U10493" s="72"/>
      <c r="V10493" s="72"/>
      <c r="W10493" s="72"/>
      <c r="X10493" s="72"/>
      <c r="Y10493" s="72"/>
      <c r="Z10493" s="72"/>
      <c r="AA10493" s="72"/>
      <c r="AB10493" s="72"/>
      <c r="AC10493" s="72"/>
      <c r="AD10493" s="72"/>
      <c r="AE10493" s="72"/>
      <c r="AF10493" s="72"/>
      <c r="AG10493" s="72"/>
      <c r="AH10493" s="72"/>
      <c r="AI10493" s="72"/>
      <c r="AJ10493" s="72"/>
      <c r="AK10493" s="72"/>
    </row>
    <row r="10494" ht="14.25" customHeight="1">
      <c r="A10494" s="78">
        <v>10491.0</v>
      </c>
      <c r="C10494" s="78" t="str">
        <f>VLOOKUP(G10494,[1]Macrodata_CCF!$A$3:$D$55,4,FALSE)</f>
        <v>#ERROR!</v>
      </c>
      <c r="E10494" s="79" t="str">
        <f>VLOOKUP(G10494,[1]Macrodata_CCF!$A$3:$B$55,2,FALSE)</f>
        <v>#ERROR!</v>
      </c>
      <c r="F10494" s="78">
        <v>0.0</v>
      </c>
      <c r="G10494" s="80">
        <v>34.0</v>
      </c>
      <c r="H10494" s="81">
        <v>547690.0</v>
      </c>
      <c r="I10494" s="81">
        <v>680000.0</v>
      </c>
      <c r="J10494" s="81">
        <v>552980.0</v>
      </c>
      <c r="K10494" s="81">
        <v>680000.0</v>
      </c>
      <c r="L10494" s="82">
        <v>0.039981860781498</v>
      </c>
      <c r="N10494" s="83">
        <f t="shared" si="1"/>
        <v>0.03998186078</v>
      </c>
      <c r="O10494" s="83">
        <f t="shared" si="2"/>
        <v>0.03998186078</v>
      </c>
      <c r="Q10494" s="83">
        <f t="shared" si="3"/>
        <v>0.1945735294</v>
      </c>
      <c r="R10494" s="83">
        <f t="shared" si="4"/>
        <v>0.03998186078</v>
      </c>
      <c r="S10494" s="83" t="b">
        <f t="shared" si="5"/>
        <v>0</v>
      </c>
      <c r="T10494" s="72"/>
      <c r="U10494" s="72"/>
      <c r="V10494" s="72"/>
      <c r="W10494" s="72"/>
      <c r="X10494" s="72"/>
      <c r="Y10494" s="72"/>
      <c r="Z10494" s="72"/>
      <c r="AA10494" s="72"/>
      <c r="AB10494" s="72"/>
      <c r="AC10494" s="72"/>
      <c r="AD10494" s="72"/>
      <c r="AE10494" s="72"/>
      <c r="AF10494" s="72"/>
      <c r="AG10494" s="72"/>
      <c r="AH10494" s="72"/>
      <c r="AI10494" s="72"/>
      <c r="AJ10494" s="72"/>
      <c r="AK10494" s="72"/>
    </row>
    <row r="10495" ht="14.25" customHeight="1">
      <c r="A10495" s="78">
        <v>10492.0</v>
      </c>
      <c r="C10495" s="78" t="str">
        <f>VLOOKUP(G10495,[1]Macrodata_CCF!$A$3:$D$55,4,FALSE)</f>
        <v>#ERROR!</v>
      </c>
      <c r="E10495" s="79" t="str">
        <f>VLOOKUP(G10495,[1]Macrodata_CCF!$A$3:$B$55,2,FALSE)</f>
        <v>#ERROR!</v>
      </c>
      <c r="F10495" s="78">
        <v>0.0</v>
      </c>
      <c r="G10495" s="80">
        <v>4.0</v>
      </c>
      <c r="H10495" s="81">
        <v>179380.0</v>
      </c>
      <c r="I10495" s="81">
        <v>250000.0</v>
      </c>
      <c r="J10495" s="81">
        <v>201980.0</v>
      </c>
      <c r="K10495" s="81">
        <v>250000.0</v>
      </c>
      <c r="L10495" s="82">
        <v>0.3200226564712546</v>
      </c>
      <c r="N10495" s="83">
        <f t="shared" si="1"/>
        <v>0.3200226565</v>
      </c>
      <c r="O10495" s="83">
        <f t="shared" si="2"/>
        <v>0.3200226565</v>
      </c>
      <c r="Q10495" s="83">
        <f t="shared" si="3"/>
        <v>0.28248</v>
      </c>
      <c r="R10495" s="83">
        <f t="shared" si="4"/>
        <v>0.3200226565</v>
      </c>
      <c r="S10495" s="83" t="b">
        <f t="shared" si="5"/>
        <v>0</v>
      </c>
      <c r="T10495" s="72"/>
      <c r="U10495" s="72"/>
      <c r="V10495" s="72"/>
      <c r="W10495" s="72"/>
      <c r="X10495" s="72"/>
      <c r="Y10495" s="72"/>
      <c r="Z10495" s="72"/>
      <c r="AA10495" s="72"/>
      <c r="AB10495" s="72"/>
      <c r="AC10495" s="72"/>
      <c r="AD10495" s="72"/>
      <c r="AE10495" s="72"/>
      <c r="AF10495" s="72"/>
      <c r="AG10495" s="72"/>
      <c r="AH10495" s="72"/>
      <c r="AI10495" s="72"/>
      <c r="AJ10495" s="72"/>
      <c r="AK10495" s="72"/>
    </row>
    <row r="10496" ht="14.25" customHeight="1">
      <c r="A10496" s="78">
        <v>10493.0</v>
      </c>
      <c r="C10496" s="78" t="str">
        <f>VLOOKUP(G10496,[1]Macrodata_CCF!$A$3:$D$55,4,FALSE)</f>
        <v>#ERROR!</v>
      </c>
      <c r="E10496" s="79" t="str">
        <f>VLOOKUP(G10496,[1]Macrodata_CCF!$A$3:$B$55,2,FALSE)</f>
        <v>#ERROR!</v>
      </c>
      <c r="F10496" s="78">
        <v>0.0</v>
      </c>
      <c r="G10496" s="80">
        <v>16.0</v>
      </c>
      <c r="H10496" s="81">
        <v>87210.0</v>
      </c>
      <c r="I10496" s="81">
        <v>210000.0</v>
      </c>
      <c r="J10496" s="81">
        <v>104400.0</v>
      </c>
      <c r="K10496" s="81">
        <v>399000.0</v>
      </c>
      <c r="L10496" s="82">
        <v>0.1399951136086</v>
      </c>
      <c r="N10496" s="83">
        <f t="shared" si="1"/>
        <v>0.1399951136</v>
      </c>
      <c r="O10496" s="83">
        <f t="shared" si="2"/>
        <v>0.1399951136</v>
      </c>
      <c r="Q10496" s="83">
        <f t="shared" si="3"/>
        <v>0.5847142857</v>
      </c>
      <c r="R10496" s="83">
        <f t="shared" si="4"/>
        <v>0.1399951136</v>
      </c>
      <c r="S10496" s="83" t="b">
        <f t="shared" si="5"/>
        <v>0</v>
      </c>
      <c r="T10496" s="72"/>
      <c r="U10496" s="72"/>
      <c r="V10496" s="72"/>
      <c r="W10496" s="72"/>
      <c r="X10496" s="72"/>
      <c r="Y10496" s="72"/>
      <c r="Z10496" s="72"/>
      <c r="AA10496" s="72"/>
      <c r="AB10496" s="72"/>
      <c r="AC10496" s="72"/>
      <c r="AD10496" s="72"/>
      <c r="AE10496" s="72"/>
      <c r="AF10496" s="72"/>
      <c r="AG10496" s="72"/>
      <c r="AH10496" s="72"/>
      <c r="AI10496" s="72"/>
      <c r="AJ10496" s="72"/>
      <c r="AK10496" s="72"/>
    </row>
    <row r="10497" ht="14.25" customHeight="1">
      <c r="A10497" s="78">
        <v>10494.0</v>
      </c>
      <c r="C10497" s="78" t="str">
        <f>VLOOKUP(G10497,[1]Macrodata_CCF!$A$3:$D$55,4,FALSE)</f>
        <v>#ERROR!</v>
      </c>
      <c r="E10497" s="79" t="str">
        <f>VLOOKUP(G10497,[1]Macrodata_CCF!$A$3:$B$55,2,FALSE)</f>
        <v>#ERROR!</v>
      </c>
      <c r="F10497" s="78">
        <v>0.0</v>
      </c>
      <c r="G10497" s="80">
        <v>3.0</v>
      </c>
      <c r="H10497" s="81">
        <v>77160.0</v>
      </c>
      <c r="I10497" s="81">
        <v>190000.0</v>
      </c>
      <c r="J10497" s="81">
        <v>106500.0</v>
      </c>
      <c r="K10497" s="81">
        <v>190000.0</v>
      </c>
      <c r="L10497" s="82">
        <v>0.2600141793690181</v>
      </c>
      <c r="N10497" s="83">
        <f t="shared" si="1"/>
        <v>0.2600141794</v>
      </c>
      <c r="O10497" s="83">
        <f t="shared" si="2"/>
        <v>0.2600141794</v>
      </c>
      <c r="Q10497" s="83">
        <f t="shared" si="3"/>
        <v>0.5938947368</v>
      </c>
      <c r="R10497" s="83">
        <f t="shared" si="4"/>
        <v>0.2600141794</v>
      </c>
      <c r="S10497" s="83" t="b">
        <f t="shared" si="5"/>
        <v>0</v>
      </c>
      <c r="T10497" s="72"/>
      <c r="U10497" s="72"/>
      <c r="V10497" s="72"/>
      <c r="W10497" s="72"/>
      <c r="X10497" s="72"/>
      <c r="Y10497" s="72"/>
      <c r="Z10497" s="72"/>
      <c r="AA10497" s="72"/>
      <c r="AB10497" s="72"/>
      <c r="AC10497" s="72"/>
      <c r="AD10497" s="72"/>
      <c r="AE10497" s="72"/>
      <c r="AF10497" s="72"/>
      <c r="AG10497" s="72"/>
      <c r="AH10497" s="72"/>
      <c r="AI10497" s="72"/>
      <c r="AJ10497" s="72"/>
      <c r="AK10497" s="72"/>
    </row>
    <row r="10498" ht="14.25" customHeight="1">
      <c r="A10498" s="78">
        <v>10495.0</v>
      </c>
      <c r="C10498" s="78" t="str">
        <f>VLOOKUP(G10498,[1]Macrodata_CCF!$A$3:$D$55,4,FALSE)</f>
        <v>#ERROR!</v>
      </c>
      <c r="E10498" s="79" t="str">
        <f>VLOOKUP(G10498,[1]Macrodata_CCF!$A$3:$B$55,2,FALSE)</f>
        <v>#ERROR!</v>
      </c>
      <c r="F10498" s="78">
        <v>0.0</v>
      </c>
      <c r="G10498" s="80">
        <v>4.0</v>
      </c>
      <c r="H10498" s="81">
        <v>581155.0</v>
      </c>
      <c r="I10498" s="81">
        <v>960000.0</v>
      </c>
      <c r="J10498" s="81">
        <v>702385.0</v>
      </c>
      <c r="K10498" s="81">
        <v>1728000.0</v>
      </c>
      <c r="L10498" s="82">
        <v>0.3199989441592208</v>
      </c>
      <c r="N10498" s="83">
        <f t="shared" si="1"/>
        <v>0.3199989442</v>
      </c>
      <c r="O10498" s="83">
        <f t="shared" si="2"/>
        <v>0.3199989442</v>
      </c>
      <c r="Q10498" s="83">
        <f t="shared" si="3"/>
        <v>0.3946302083</v>
      </c>
      <c r="R10498" s="83">
        <f t="shared" si="4"/>
        <v>0.3199989442</v>
      </c>
      <c r="S10498" s="83" t="b">
        <f t="shared" si="5"/>
        <v>0</v>
      </c>
      <c r="T10498" s="72"/>
      <c r="U10498" s="72"/>
      <c r="V10498" s="72"/>
      <c r="W10498" s="72"/>
      <c r="X10498" s="72"/>
      <c r="Y10498" s="72"/>
      <c r="Z10498" s="72"/>
      <c r="AA10498" s="72"/>
      <c r="AB10498" s="72"/>
      <c r="AC10498" s="72"/>
      <c r="AD10498" s="72"/>
      <c r="AE10498" s="72"/>
      <c r="AF10498" s="72"/>
      <c r="AG10498" s="72"/>
      <c r="AH10498" s="72"/>
      <c r="AI10498" s="72"/>
      <c r="AJ10498" s="72"/>
      <c r="AK10498" s="72"/>
    </row>
    <row r="10499" ht="14.25" customHeight="1">
      <c r="A10499" s="78">
        <v>10496.0</v>
      </c>
      <c r="C10499" s="78" t="str">
        <f>VLOOKUP(G10499,[1]Macrodata_CCF!$A$3:$D$55,4,FALSE)</f>
        <v>#ERROR!</v>
      </c>
      <c r="E10499" s="79" t="str">
        <f>VLOOKUP(G10499,[1]Macrodata_CCF!$A$3:$B$55,2,FALSE)</f>
        <v>#ERROR!</v>
      </c>
      <c r="F10499" s="78">
        <v>0.0</v>
      </c>
      <c r="G10499" s="80">
        <v>29.0</v>
      </c>
      <c r="H10499" s="81">
        <v>652245.0</v>
      </c>
      <c r="I10499" s="81">
        <v>1000000.0</v>
      </c>
      <c r="J10499" s="81">
        <v>1938000.0</v>
      </c>
      <c r="K10499" s="81">
        <v>1900000.0</v>
      </c>
      <c r="L10499" s="82">
        <v>3.697301260945206</v>
      </c>
      <c r="N10499" s="83">
        <f t="shared" si="1"/>
        <v>3.697301261</v>
      </c>
      <c r="O10499" s="83">
        <f t="shared" si="2"/>
        <v>1</v>
      </c>
      <c r="Q10499" s="83">
        <f t="shared" si="3"/>
        <v>0.347755</v>
      </c>
      <c r="R10499" s="83">
        <f t="shared" si="4"/>
        <v>3.697301261</v>
      </c>
      <c r="S10499" s="83" t="b">
        <f t="shared" si="5"/>
        <v>0</v>
      </c>
      <c r="T10499" s="72"/>
      <c r="U10499" s="72"/>
      <c r="V10499" s="72"/>
      <c r="W10499" s="72"/>
      <c r="X10499" s="72"/>
      <c r="Y10499" s="72"/>
      <c r="Z10499" s="72"/>
      <c r="AA10499" s="72"/>
      <c r="AB10499" s="72"/>
      <c r="AC10499" s="72"/>
      <c r="AD10499" s="72"/>
      <c r="AE10499" s="72"/>
      <c r="AF10499" s="72"/>
      <c r="AG10499" s="72"/>
      <c r="AH10499" s="72"/>
      <c r="AI10499" s="72"/>
      <c r="AJ10499" s="72"/>
      <c r="AK10499" s="72"/>
    </row>
    <row r="10500" ht="14.25" customHeight="1">
      <c r="A10500" s="78">
        <v>10497.0</v>
      </c>
      <c r="C10500" s="78" t="str">
        <f>VLOOKUP(G10500,[1]Macrodata_CCF!$A$3:$D$55,4,FALSE)</f>
        <v>#ERROR!</v>
      </c>
      <c r="E10500" s="79" t="str">
        <f>VLOOKUP(G10500,[1]Macrodata_CCF!$A$3:$B$55,2,FALSE)</f>
        <v>#ERROR!</v>
      </c>
      <c r="F10500" s="78">
        <v>0.0</v>
      </c>
      <c r="G10500" s="80">
        <v>44.0</v>
      </c>
      <c r="H10500" s="81">
        <v>0.0</v>
      </c>
      <c r="I10500" s="81">
        <v>620000.0</v>
      </c>
      <c r="J10500" s="81">
        <v>86800.0</v>
      </c>
      <c r="K10500" s="81">
        <v>1116000.0</v>
      </c>
      <c r="L10500" s="82">
        <v>0.14</v>
      </c>
      <c r="N10500" s="83">
        <f t="shared" si="1"/>
        <v>0.14</v>
      </c>
      <c r="O10500" s="83">
        <f t="shared" si="2"/>
        <v>0.14</v>
      </c>
      <c r="Q10500" s="83">
        <f t="shared" si="3"/>
        <v>1</v>
      </c>
      <c r="R10500" s="83">
        <f t="shared" si="4"/>
        <v>0.14</v>
      </c>
      <c r="S10500" s="83" t="b">
        <f t="shared" si="5"/>
        <v>0</v>
      </c>
      <c r="T10500" s="72"/>
      <c r="U10500" s="72"/>
      <c r="V10500" s="72"/>
      <c r="W10500" s="72"/>
      <c r="X10500" s="72"/>
      <c r="Y10500" s="72"/>
      <c r="Z10500" s="72"/>
      <c r="AA10500" s="72"/>
      <c r="AB10500" s="72"/>
      <c r="AC10500" s="72"/>
      <c r="AD10500" s="72"/>
      <c r="AE10500" s="72"/>
      <c r="AF10500" s="72"/>
      <c r="AG10500" s="72"/>
      <c r="AH10500" s="72"/>
      <c r="AI10500" s="72"/>
      <c r="AJ10500" s="72"/>
      <c r="AK10500" s="72"/>
    </row>
    <row r="10501" ht="14.25" customHeight="1">
      <c r="A10501" s="78">
        <v>10498.0</v>
      </c>
      <c r="C10501" s="78" t="str">
        <f>VLOOKUP(G10501,[1]Macrodata_CCF!$A$3:$D$55,4,FALSE)</f>
        <v>#ERROR!</v>
      </c>
      <c r="E10501" s="79" t="str">
        <f>VLOOKUP(G10501,[1]Macrodata_CCF!$A$3:$B$55,2,FALSE)</f>
        <v>#ERROR!</v>
      </c>
      <c r="F10501" s="78">
        <v>0.0</v>
      </c>
      <c r="G10501" s="80">
        <v>50.0</v>
      </c>
      <c r="H10501" s="81">
        <v>83000.0</v>
      </c>
      <c r="I10501" s="81">
        <v>210000.0</v>
      </c>
      <c r="J10501" s="81">
        <v>86810.0</v>
      </c>
      <c r="K10501" s="81">
        <v>210000.0</v>
      </c>
      <c r="L10501" s="82">
        <v>0.03</v>
      </c>
      <c r="N10501" s="83">
        <f t="shared" si="1"/>
        <v>0.03</v>
      </c>
      <c r="O10501" s="83">
        <f t="shared" si="2"/>
        <v>0.03</v>
      </c>
      <c r="Q10501" s="83">
        <f t="shared" si="3"/>
        <v>0.6047619048</v>
      </c>
      <c r="R10501" s="83">
        <f t="shared" si="4"/>
        <v>0.03</v>
      </c>
      <c r="S10501" s="83" t="b">
        <f t="shared" si="5"/>
        <v>0</v>
      </c>
      <c r="T10501" s="72"/>
      <c r="U10501" s="72"/>
      <c r="V10501" s="72"/>
      <c r="W10501" s="72"/>
      <c r="X10501" s="72"/>
      <c r="Y10501" s="72"/>
      <c r="Z10501" s="72"/>
      <c r="AA10501" s="72"/>
      <c r="AB10501" s="72"/>
      <c r="AC10501" s="72"/>
      <c r="AD10501" s="72"/>
      <c r="AE10501" s="72"/>
      <c r="AF10501" s="72"/>
      <c r="AG10501" s="72"/>
      <c r="AH10501" s="72"/>
      <c r="AI10501" s="72"/>
      <c r="AJ10501" s="72"/>
      <c r="AK10501" s="72"/>
    </row>
    <row r="10502" ht="14.25" customHeight="1">
      <c r="A10502" s="78">
        <v>10499.0</v>
      </c>
      <c r="C10502" s="78" t="str">
        <f>VLOOKUP(G10502,[1]Macrodata_CCF!$A$3:$D$55,4,FALSE)</f>
        <v>#ERROR!</v>
      </c>
      <c r="E10502" s="79" t="str">
        <f>VLOOKUP(G10502,[1]Macrodata_CCF!$A$3:$B$55,2,FALSE)</f>
        <v>#ERROR!</v>
      </c>
      <c r="F10502" s="78">
        <v>0.0</v>
      </c>
      <c r="G10502" s="80">
        <v>24.0</v>
      </c>
      <c r="H10502" s="81">
        <v>349585.0</v>
      </c>
      <c r="I10502" s="81">
        <v>430000.0</v>
      </c>
      <c r="J10502" s="81">
        <v>360845.0</v>
      </c>
      <c r="K10502" s="81">
        <v>430000.0</v>
      </c>
      <c r="L10502" s="82">
        <v>0.1400236274326929</v>
      </c>
      <c r="N10502" s="83">
        <f t="shared" si="1"/>
        <v>0.1400236274</v>
      </c>
      <c r="O10502" s="83">
        <f t="shared" si="2"/>
        <v>0.1400236274</v>
      </c>
      <c r="Q10502" s="83">
        <f t="shared" si="3"/>
        <v>0.1870116279</v>
      </c>
      <c r="R10502" s="83">
        <f t="shared" si="4"/>
        <v>0.1400236274</v>
      </c>
      <c r="S10502" s="83" t="b">
        <f t="shared" si="5"/>
        <v>0</v>
      </c>
      <c r="T10502" s="72"/>
      <c r="U10502" s="72"/>
      <c r="V10502" s="72"/>
      <c r="W10502" s="72"/>
      <c r="X10502" s="72"/>
      <c r="Y10502" s="72"/>
      <c r="Z10502" s="72"/>
      <c r="AA10502" s="72"/>
      <c r="AB10502" s="72"/>
      <c r="AC10502" s="72"/>
      <c r="AD10502" s="72"/>
      <c r="AE10502" s="72"/>
      <c r="AF10502" s="72"/>
      <c r="AG10502" s="72"/>
      <c r="AH10502" s="72"/>
      <c r="AI10502" s="72"/>
      <c r="AJ10502" s="72"/>
      <c r="AK10502" s="72"/>
    </row>
    <row r="10503" ht="14.25" customHeight="1">
      <c r="A10503" s="78">
        <v>10500.0</v>
      </c>
      <c r="C10503" s="78" t="str">
        <f>VLOOKUP(G10503,[1]Macrodata_CCF!$A$3:$D$55,4,FALSE)</f>
        <v>#ERROR!</v>
      </c>
      <c r="E10503" s="79" t="str">
        <f>VLOOKUP(G10503,[1]Macrodata_CCF!$A$3:$B$55,2,FALSE)</f>
        <v>#ERROR!</v>
      </c>
      <c r="F10503" s="78">
        <v>1.0</v>
      </c>
      <c r="G10503" s="80">
        <v>30.0</v>
      </c>
      <c r="H10503" s="81">
        <v>9065.0</v>
      </c>
      <c r="I10503" s="81">
        <v>40000.0</v>
      </c>
      <c r="J10503" s="81">
        <v>0.0</v>
      </c>
      <c r="K10503" s="81">
        <v>40000.0</v>
      </c>
      <c r="L10503" s="82">
        <v>-0.2930337805075158</v>
      </c>
      <c r="N10503" s="83">
        <f t="shared" si="1"/>
        <v>-0.2930337805</v>
      </c>
      <c r="O10503" s="83">
        <f t="shared" si="2"/>
        <v>0</v>
      </c>
      <c r="Q10503" s="83">
        <f t="shared" si="3"/>
        <v>0.773375</v>
      </c>
      <c r="R10503" s="83">
        <f t="shared" si="4"/>
        <v>-0.2930337805</v>
      </c>
      <c r="S10503" s="83" t="b">
        <f t="shared" si="5"/>
        <v>0</v>
      </c>
      <c r="T10503" s="72"/>
      <c r="U10503" s="72"/>
      <c r="V10503" s="72"/>
      <c r="W10503" s="72"/>
      <c r="X10503" s="72"/>
      <c r="Y10503" s="72"/>
      <c r="Z10503" s="72"/>
      <c r="AA10503" s="72"/>
      <c r="AB10503" s="72"/>
      <c r="AC10503" s="72"/>
      <c r="AD10503" s="72"/>
      <c r="AE10503" s="72"/>
      <c r="AF10503" s="72"/>
      <c r="AG10503" s="72"/>
      <c r="AH10503" s="72"/>
      <c r="AI10503" s="72"/>
      <c r="AJ10503" s="72"/>
      <c r="AK10503" s="72"/>
    </row>
    <row r="10504" ht="14.25" customHeight="1">
      <c r="A10504" s="78">
        <v>10501.0</v>
      </c>
      <c r="C10504" s="78" t="str">
        <f>VLOOKUP(G10504,[1]Macrodata_CCF!$A$3:$D$55,4,FALSE)</f>
        <v>#ERROR!</v>
      </c>
      <c r="E10504" s="79" t="str">
        <f>VLOOKUP(G10504,[1]Macrodata_CCF!$A$3:$B$55,2,FALSE)</f>
        <v>#ERROR!</v>
      </c>
      <c r="F10504" s="78">
        <v>0.0</v>
      </c>
      <c r="G10504" s="80">
        <v>24.0</v>
      </c>
      <c r="H10504" s="81">
        <v>0.0</v>
      </c>
      <c r="I10504" s="81">
        <v>960000.0</v>
      </c>
      <c r="J10504" s="81">
        <v>0.0</v>
      </c>
      <c r="K10504" s="81">
        <v>960000.0</v>
      </c>
      <c r="L10504" s="82">
        <v>0.0</v>
      </c>
      <c r="N10504" s="83">
        <f t="shared" si="1"/>
        <v>0</v>
      </c>
      <c r="O10504" s="83">
        <f t="shared" si="2"/>
        <v>0</v>
      </c>
      <c r="Q10504" s="83">
        <f t="shared" si="3"/>
        <v>1</v>
      </c>
      <c r="R10504" s="83">
        <f t="shared" si="4"/>
        <v>0</v>
      </c>
      <c r="S10504" s="83" t="b">
        <f t="shared" si="5"/>
        <v>0</v>
      </c>
      <c r="T10504" s="72"/>
      <c r="U10504" s="72"/>
      <c r="V10504" s="72"/>
      <c r="W10504" s="72"/>
      <c r="X10504" s="72"/>
      <c r="Y10504" s="72"/>
      <c r="Z10504" s="72"/>
      <c r="AA10504" s="72"/>
      <c r="AB10504" s="72"/>
      <c r="AC10504" s="72"/>
      <c r="AD10504" s="72"/>
      <c r="AE10504" s="72"/>
      <c r="AF10504" s="72"/>
      <c r="AG10504" s="72"/>
      <c r="AH10504" s="72"/>
      <c r="AI10504" s="72"/>
      <c r="AJ10504" s="72"/>
      <c r="AK10504" s="72"/>
    </row>
    <row r="10505" ht="14.25" customHeight="1">
      <c r="A10505" s="78">
        <v>10502.0</v>
      </c>
      <c r="C10505" s="78" t="str">
        <f>VLOOKUP(G10505,[1]Macrodata_CCF!$A$3:$D$55,4,FALSE)</f>
        <v>#ERROR!</v>
      </c>
      <c r="E10505" s="79" t="str">
        <f>VLOOKUP(G10505,[1]Macrodata_CCF!$A$3:$B$55,2,FALSE)</f>
        <v>#ERROR!</v>
      </c>
      <c r="F10505" s="78">
        <v>0.0</v>
      </c>
      <c r="G10505" s="80">
        <v>35.0</v>
      </c>
      <c r="H10505" s="81">
        <v>46325.0</v>
      </c>
      <c r="I10505" s="81">
        <v>220000.0</v>
      </c>
      <c r="J10505" s="81">
        <v>224400.0</v>
      </c>
      <c r="K10505" s="81">
        <v>220000.0</v>
      </c>
      <c r="L10505" s="82">
        <v>1.025334676838923</v>
      </c>
      <c r="N10505" s="83">
        <f t="shared" si="1"/>
        <v>1.025334677</v>
      </c>
      <c r="O10505" s="83">
        <f t="shared" si="2"/>
        <v>1</v>
      </c>
      <c r="Q10505" s="83">
        <f t="shared" si="3"/>
        <v>0.7894318182</v>
      </c>
      <c r="R10505" s="83">
        <f t="shared" si="4"/>
        <v>1.025334677</v>
      </c>
      <c r="S10505" s="83" t="b">
        <f t="shared" si="5"/>
        <v>0</v>
      </c>
      <c r="T10505" s="72"/>
      <c r="U10505" s="72"/>
      <c r="V10505" s="72"/>
      <c r="W10505" s="72"/>
      <c r="X10505" s="72"/>
      <c r="Y10505" s="72"/>
      <c r="Z10505" s="72"/>
      <c r="AA10505" s="72"/>
      <c r="AB10505" s="72"/>
      <c r="AC10505" s="72"/>
      <c r="AD10505" s="72"/>
      <c r="AE10505" s="72"/>
      <c r="AF10505" s="72"/>
      <c r="AG10505" s="72"/>
      <c r="AH10505" s="72"/>
      <c r="AI10505" s="72"/>
      <c r="AJ10505" s="72"/>
      <c r="AK10505" s="72"/>
    </row>
    <row r="10506" ht="14.25" customHeight="1">
      <c r="A10506" s="78">
        <v>10503.0</v>
      </c>
      <c r="C10506" s="78" t="str">
        <f>VLOOKUP(G10506,[1]Macrodata_CCF!$A$3:$D$55,4,FALSE)</f>
        <v>#ERROR!</v>
      </c>
      <c r="E10506" s="79" t="str">
        <f>VLOOKUP(G10506,[1]Macrodata_CCF!$A$3:$B$55,2,FALSE)</f>
        <v>#ERROR!</v>
      </c>
      <c r="F10506" s="78">
        <v>0.0</v>
      </c>
      <c r="G10506" s="80">
        <v>2.0</v>
      </c>
      <c r="H10506" s="81">
        <v>42000.0</v>
      </c>
      <c r="I10506" s="81">
        <v>160000.0</v>
      </c>
      <c r="J10506" s="81">
        <v>86840.0</v>
      </c>
      <c r="K10506" s="81">
        <v>160000.0</v>
      </c>
      <c r="L10506" s="82">
        <v>0.38</v>
      </c>
      <c r="N10506" s="83">
        <f t="shared" si="1"/>
        <v>0.38</v>
      </c>
      <c r="O10506" s="83">
        <f t="shared" si="2"/>
        <v>0.38</v>
      </c>
      <c r="Q10506" s="83">
        <f t="shared" si="3"/>
        <v>0.7375</v>
      </c>
      <c r="R10506" s="83">
        <f t="shared" si="4"/>
        <v>0.38</v>
      </c>
      <c r="S10506" s="83" t="b">
        <f t="shared" si="5"/>
        <v>0</v>
      </c>
      <c r="T10506" s="72"/>
      <c r="U10506" s="72"/>
      <c r="V10506" s="72"/>
      <c r="W10506" s="72"/>
      <c r="X10506" s="72"/>
      <c r="Y10506" s="72"/>
      <c r="Z10506" s="72"/>
      <c r="AA10506" s="72"/>
      <c r="AB10506" s="72"/>
      <c r="AC10506" s="72"/>
      <c r="AD10506" s="72"/>
      <c r="AE10506" s="72"/>
      <c r="AF10506" s="72"/>
      <c r="AG10506" s="72"/>
      <c r="AH10506" s="72"/>
      <c r="AI10506" s="72"/>
      <c r="AJ10506" s="72"/>
      <c r="AK10506" s="72"/>
    </row>
    <row r="10507" ht="14.25" customHeight="1">
      <c r="A10507" s="78">
        <v>10504.0</v>
      </c>
      <c r="C10507" s="78" t="str">
        <f>VLOOKUP(G10507,[1]Macrodata_CCF!$A$3:$D$55,4,FALSE)</f>
        <v>#ERROR!</v>
      </c>
      <c r="E10507" s="79" t="str">
        <f>VLOOKUP(G10507,[1]Macrodata_CCF!$A$3:$B$55,2,FALSE)</f>
        <v>#ERROR!</v>
      </c>
      <c r="F10507" s="78">
        <v>0.0</v>
      </c>
      <c r="G10507" s="80">
        <v>30.0</v>
      </c>
      <c r="H10507" s="81">
        <v>97405.0</v>
      </c>
      <c r="I10507" s="81">
        <v>280000.0</v>
      </c>
      <c r="J10507" s="81">
        <v>128445.0</v>
      </c>
      <c r="K10507" s="81">
        <v>532000.0</v>
      </c>
      <c r="L10507" s="82">
        <v>0.1699937019085955</v>
      </c>
      <c r="N10507" s="83">
        <f t="shared" si="1"/>
        <v>0.1699937019</v>
      </c>
      <c r="O10507" s="83">
        <f t="shared" si="2"/>
        <v>0.1699937019</v>
      </c>
      <c r="Q10507" s="83">
        <f t="shared" si="3"/>
        <v>0.652125</v>
      </c>
      <c r="R10507" s="83">
        <f t="shared" si="4"/>
        <v>0.1699937019</v>
      </c>
      <c r="S10507" s="83" t="b">
        <f t="shared" si="5"/>
        <v>0</v>
      </c>
      <c r="T10507" s="72"/>
      <c r="U10507" s="72"/>
      <c r="V10507" s="72"/>
      <c r="W10507" s="72"/>
      <c r="X10507" s="72"/>
      <c r="Y10507" s="72"/>
      <c r="Z10507" s="72"/>
      <c r="AA10507" s="72"/>
      <c r="AB10507" s="72"/>
      <c r="AC10507" s="72"/>
      <c r="AD10507" s="72"/>
      <c r="AE10507" s="72"/>
      <c r="AF10507" s="72"/>
      <c r="AG10507" s="72"/>
      <c r="AH10507" s="72"/>
      <c r="AI10507" s="72"/>
      <c r="AJ10507" s="72"/>
      <c r="AK10507" s="72"/>
    </row>
    <row r="10508" ht="14.25" customHeight="1">
      <c r="A10508" s="78">
        <v>10505.0</v>
      </c>
      <c r="C10508" s="78" t="str">
        <f>VLOOKUP(G10508,[1]Macrodata_CCF!$A$3:$D$55,4,FALSE)</f>
        <v>#ERROR!</v>
      </c>
      <c r="E10508" s="79" t="str">
        <f>VLOOKUP(G10508,[1]Macrodata_CCF!$A$3:$B$55,2,FALSE)</f>
        <v>#ERROR!</v>
      </c>
      <c r="F10508" s="78">
        <v>0.0</v>
      </c>
      <c r="G10508" s="80">
        <v>6.0</v>
      </c>
      <c r="H10508" s="81">
        <v>142300.0</v>
      </c>
      <c r="I10508" s="81">
        <v>570000.0</v>
      </c>
      <c r="J10508" s="81">
        <v>296270.0</v>
      </c>
      <c r="K10508" s="81">
        <v>570000.0</v>
      </c>
      <c r="L10508" s="82">
        <v>0.3599953238251111</v>
      </c>
      <c r="N10508" s="83">
        <f t="shared" si="1"/>
        <v>0.3599953238</v>
      </c>
      <c r="O10508" s="83">
        <f t="shared" si="2"/>
        <v>0.3599953238</v>
      </c>
      <c r="Q10508" s="83">
        <f t="shared" si="3"/>
        <v>0.7503508772</v>
      </c>
      <c r="R10508" s="83">
        <f t="shared" si="4"/>
        <v>0.3599953238</v>
      </c>
      <c r="S10508" s="83" t="b">
        <f t="shared" si="5"/>
        <v>0</v>
      </c>
      <c r="T10508" s="72"/>
      <c r="U10508" s="72"/>
      <c r="V10508" s="72"/>
      <c r="W10508" s="72"/>
      <c r="X10508" s="72"/>
      <c r="Y10508" s="72"/>
      <c r="Z10508" s="72"/>
      <c r="AA10508" s="72"/>
      <c r="AB10508" s="72"/>
      <c r="AC10508" s="72"/>
      <c r="AD10508" s="72"/>
      <c r="AE10508" s="72"/>
      <c r="AF10508" s="72"/>
      <c r="AG10508" s="72"/>
      <c r="AH10508" s="72"/>
      <c r="AI10508" s="72"/>
      <c r="AJ10508" s="72"/>
      <c r="AK10508" s="72"/>
    </row>
    <row r="10509" ht="14.25" customHeight="1">
      <c r="A10509" s="78">
        <v>10506.0</v>
      </c>
      <c r="C10509" s="78" t="str">
        <f>VLOOKUP(G10509,[1]Macrodata_CCF!$A$3:$D$55,4,FALSE)</f>
        <v>#ERROR!</v>
      </c>
      <c r="E10509" s="79" t="str">
        <f>VLOOKUP(G10509,[1]Macrodata_CCF!$A$3:$B$55,2,FALSE)</f>
        <v>#ERROR!</v>
      </c>
      <c r="F10509" s="78">
        <v>0.0</v>
      </c>
      <c r="G10509" s="80">
        <v>19.0</v>
      </c>
      <c r="H10509" s="81">
        <v>282630.0</v>
      </c>
      <c r="I10509" s="81">
        <v>800000.0</v>
      </c>
      <c r="J10509" s="81">
        <v>375755.0</v>
      </c>
      <c r="K10509" s="81">
        <v>800000.0</v>
      </c>
      <c r="L10509" s="82">
        <v>0.1799969074356843</v>
      </c>
      <c r="N10509" s="83">
        <f t="shared" si="1"/>
        <v>0.1799969074</v>
      </c>
      <c r="O10509" s="83">
        <f t="shared" si="2"/>
        <v>0.1799969074</v>
      </c>
      <c r="Q10509" s="83">
        <f t="shared" si="3"/>
        <v>0.6467125</v>
      </c>
      <c r="R10509" s="83">
        <f t="shared" si="4"/>
        <v>0.1799969074</v>
      </c>
      <c r="S10509" s="83" t="b">
        <f t="shared" si="5"/>
        <v>0</v>
      </c>
      <c r="T10509" s="72"/>
      <c r="U10509" s="72"/>
      <c r="V10509" s="72"/>
      <c r="W10509" s="72"/>
      <c r="X10509" s="72"/>
      <c r="Y10509" s="72"/>
      <c r="Z10509" s="72"/>
      <c r="AA10509" s="72"/>
      <c r="AB10509" s="72"/>
      <c r="AC10509" s="72"/>
      <c r="AD10509" s="72"/>
      <c r="AE10509" s="72"/>
      <c r="AF10509" s="72"/>
      <c r="AG10509" s="72"/>
      <c r="AH10509" s="72"/>
      <c r="AI10509" s="72"/>
      <c r="AJ10509" s="72"/>
      <c r="AK10509" s="72"/>
    </row>
    <row r="10510" ht="14.25" customHeight="1">
      <c r="A10510" s="78">
        <v>10507.0</v>
      </c>
      <c r="C10510" s="78" t="str">
        <f>VLOOKUP(G10510,[1]Macrodata_CCF!$A$3:$D$55,4,FALSE)</f>
        <v>#ERROR!</v>
      </c>
      <c r="E10510" s="79" t="str">
        <f>VLOOKUP(G10510,[1]Macrodata_CCF!$A$3:$B$55,2,FALSE)</f>
        <v>#ERROR!</v>
      </c>
      <c r="F10510" s="78">
        <v>0.0</v>
      </c>
      <c r="G10510" s="80">
        <v>17.0</v>
      </c>
      <c r="H10510" s="81">
        <v>61050.0</v>
      </c>
      <c r="I10510" s="81">
        <v>210000.0</v>
      </c>
      <c r="J10510" s="81">
        <v>90840.0</v>
      </c>
      <c r="K10510" s="81">
        <v>294000.0</v>
      </c>
      <c r="L10510" s="82">
        <v>0.2</v>
      </c>
      <c r="N10510" s="83">
        <f t="shared" si="1"/>
        <v>0.2</v>
      </c>
      <c r="O10510" s="83">
        <f t="shared" si="2"/>
        <v>0.2</v>
      </c>
      <c r="Q10510" s="83">
        <f t="shared" si="3"/>
        <v>0.7092857143</v>
      </c>
      <c r="R10510" s="83">
        <f t="shared" si="4"/>
        <v>0.2</v>
      </c>
      <c r="S10510" s="83" t="b">
        <f t="shared" si="5"/>
        <v>0</v>
      </c>
      <c r="T10510" s="72"/>
      <c r="U10510" s="72"/>
      <c r="V10510" s="72"/>
      <c r="W10510" s="72"/>
      <c r="X10510" s="72"/>
      <c r="Y10510" s="72"/>
      <c r="Z10510" s="72"/>
      <c r="AA10510" s="72"/>
      <c r="AB10510" s="72"/>
      <c r="AC10510" s="72"/>
      <c r="AD10510" s="72"/>
      <c r="AE10510" s="72"/>
      <c r="AF10510" s="72"/>
      <c r="AG10510" s="72"/>
      <c r="AH10510" s="72"/>
      <c r="AI10510" s="72"/>
      <c r="AJ10510" s="72"/>
      <c r="AK10510" s="72"/>
    </row>
    <row r="10511" ht="14.25" customHeight="1">
      <c r="A10511" s="78">
        <v>10508.0</v>
      </c>
      <c r="C10511" s="78" t="str">
        <f>VLOOKUP(G10511,[1]Macrodata_CCF!$A$3:$D$55,4,FALSE)</f>
        <v>#ERROR!</v>
      </c>
      <c r="E10511" s="79" t="str">
        <f>VLOOKUP(G10511,[1]Macrodata_CCF!$A$3:$B$55,2,FALSE)</f>
        <v>#ERROR!</v>
      </c>
      <c r="F10511" s="78">
        <v>0.0</v>
      </c>
      <c r="G10511" s="80">
        <v>21.0</v>
      </c>
      <c r="H10511" s="81">
        <v>23455.0</v>
      </c>
      <c r="I10511" s="81">
        <v>130000.0</v>
      </c>
      <c r="J10511" s="81">
        <v>38370.0</v>
      </c>
      <c r="K10511" s="81">
        <v>130000.0</v>
      </c>
      <c r="L10511" s="82">
        <v>0.1399877985827584</v>
      </c>
      <c r="N10511" s="83">
        <f t="shared" si="1"/>
        <v>0.1399877986</v>
      </c>
      <c r="O10511" s="83">
        <f t="shared" si="2"/>
        <v>0.1399877986</v>
      </c>
      <c r="Q10511" s="83">
        <f t="shared" si="3"/>
        <v>0.8195769231</v>
      </c>
      <c r="R10511" s="83">
        <f t="shared" si="4"/>
        <v>0.1399877986</v>
      </c>
      <c r="S10511" s="83" t="b">
        <f t="shared" si="5"/>
        <v>0</v>
      </c>
      <c r="T10511" s="72"/>
      <c r="U10511" s="72"/>
      <c r="V10511" s="72"/>
      <c r="W10511" s="72"/>
      <c r="X10511" s="72"/>
      <c r="Y10511" s="72"/>
      <c r="Z10511" s="72"/>
      <c r="AA10511" s="72"/>
      <c r="AB10511" s="72"/>
      <c r="AC10511" s="72"/>
      <c r="AD10511" s="72"/>
      <c r="AE10511" s="72"/>
      <c r="AF10511" s="72"/>
      <c r="AG10511" s="72"/>
      <c r="AH10511" s="72"/>
      <c r="AI10511" s="72"/>
      <c r="AJ10511" s="72"/>
      <c r="AK10511" s="72"/>
    </row>
    <row r="10512" ht="14.25" customHeight="1">
      <c r="A10512" s="78">
        <v>10509.0</v>
      </c>
      <c r="C10512" s="78" t="str">
        <f>VLOOKUP(G10512,[1]Macrodata_CCF!$A$3:$D$55,4,FALSE)</f>
        <v>#ERROR!</v>
      </c>
      <c r="E10512" s="79" t="str">
        <f>VLOOKUP(G10512,[1]Macrodata_CCF!$A$3:$B$55,2,FALSE)</f>
        <v>#ERROR!</v>
      </c>
      <c r="F10512" s="78">
        <v>0.0</v>
      </c>
      <c r="G10512" s="80">
        <v>31.0</v>
      </c>
      <c r="H10512" s="81">
        <v>759770.0</v>
      </c>
      <c r="I10512" s="81">
        <v>910000.0</v>
      </c>
      <c r="J10512" s="81">
        <v>789815.0</v>
      </c>
      <c r="K10512" s="81">
        <v>910000.0</v>
      </c>
      <c r="L10512" s="82">
        <v>0.1999933435399055</v>
      </c>
      <c r="N10512" s="83">
        <f t="shared" si="1"/>
        <v>0.1999933435</v>
      </c>
      <c r="O10512" s="83">
        <f t="shared" si="2"/>
        <v>0.1999933435</v>
      </c>
      <c r="Q10512" s="83">
        <f t="shared" si="3"/>
        <v>0.1650879121</v>
      </c>
      <c r="R10512" s="83">
        <f t="shared" si="4"/>
        <v>0.1999933435</v>
      </c>
      <c r="S10512" s="83" t="b">
        <f t="shared" si="5"/>
        <v>0</v>
      </c>
      <c r="T10512" s="72"/>
      <c r="U10512" s="72"/>
      <c r="V10512" s="72"/>
      <c r="W10512" s="72"/>
      <c r="X10512" s="72"/>
      <c r="Y10512" s="72"/>
      <c r="Z10512" s="72"/>
      <c r="AA10512" s="72"/>
      <c r="AB10512" s="72"/>
      <c r="AC10512" s="72"/>
      <c r="AD10512" s="72"/>
      <c r="AE10512" s="72"/>
      <c r="AF10512" s="72"/>
      <c r="AG10512" s="72"/>
      <c r="AH10512" s="72"/>
      <c r="AI10512" s="72"/>
      <c r="AJ10512" s="72"/>
      <c r="AK10512" s="72"/>
    </row>
    <row r="10513" ht="14.25" customHeight="1">
      <c r="A10513" s="78">
        <v>10510.0</v>
      </c>
      <c r="C10513" s="78" t="str">
        <f>VLOOKUP(G10513,[1]Macrodata_CCF!$A$3:$D$55,4,FALSE)</f>
        <v>#ERROR!</v>
      </c>
      <c r="E10513" s="79" t="str">
        <f>VLOOKUP(G10513,[1]Macrodata_CCF!$A$3:$B$55,2,FALSE)</f>
        <v>#ERROR!</v>
      </c>
      <c r="F10513" s="78">
        <v>0.0</v>
      </c>
      <c r="G10513" s="80">
        <v>37.0</v>
      </c>
      <c r="H10513" s="81">
        <v>421470.0</v>
      </c>
      <c r="I10513" s="81">
        <v>980000.0</v>
      </c>
      <c r="J10513" s="81">
        <v>999600.0</v>
      </c>
      <c r="K10513" s="81">
        <v>980000.0</v>
      </c>
      <c r="L10513" s="82">
        <v>1.035092116806617</v>
      </c>
      <c r="N10513" s="83">
        <f t="shared" si="1"/>
        <v>1.035092117</v>
      </c>
      <c r="O10513" s="83">
        <f t="shared" si="2"/>
        <v>1</v>
      </c>
      <c r="Q10513" s="83">
        <f t="shared" si="3"/>
        <v>0.5699285714</v>
      </c>
      <c r="R10513" s="83">
        <f t="shared" si="4"/>
        <v>1.035092117</v>
      </c>
      <c r="S10513" s="83" t="b">
        <f t="shared" si="5"/>
        <v>0</v>
      </c>
      <c r="T10513" s="72"/>
      <c r="U10513" s="72"/>
      <c r="V10513" s="72"/>
      <c r="W10513" s="72"/>
      <c r="X10513" s="72"/>
      <c r="Y10513" s="72"/>
      <c r="Z10513" s="72"/>
      <c r="AA10513" s="72"/>
      <c r="AB10513" s="72"/>
      <c r="AC10513" s="72"/>
      <c r="AD10513" s="72"/>
      <c r="AE10513" s="72"/>
      <c r="AF10513" s="72"/>
      <c r="AG10513" s="72"/>
      <c r="AH10513" s="72"/>
      <c r="AI10513" s="72"/>
      <c r="AJ10513" s="72"/>
      <c r="AK10513" s="72"/>
    </row>
    <row r="10514" ht="14.25" customHeight="1">
      <c r="A10514" s="78">
        <v>10511.0</v>
      </c>
      <c r="C10514" s="78" t="str">
        <f>VLOOKUP(G10514,[1]Macrodata_CCF!$A$3:$D$55,4,FALSE)</f>
        <v>#ERROR!</v>
      </c>
      <c r="E10514" s="79" t="str">
        <f>VLOOKUP(G10514,[1]Macrodata_CCF!$A$3:$B$55,2,FALSE)</f>
        <v>#ERROR!</v>
      </c>
      <c r="F10514" s="78">
        <v>0.0</v>
      </c>
      <c r="G10514" s="80">
        <v>27.0</v>
      </c>
      <c r="H10514" s="81">
        <v>481995.0</v>
      </c>
      <c r="I10514" s="81">
        <v>930000.0</v>
      </c>
      <c r="J10514" s="81">
        <v>455115.0</v>
      </c>
      <c r="K10514" s="81">
        <v>1581000.0</v>
      </c>
      <c r="L10514" s="82">
        <v>-0.05999933036461647</v>
      </c>
      <c r="N10514" s="83">
        <f t="shared" si="1"/>
        <v>-0.05999933036</v>
      </c>
      <c r="O10514" s="83">
        <f t="shared" si="2"/>
        <v>0</v>
      </c>
      <c r="Q10514" s="83">
        <f t="shared" si="3"/>
        <v>0.4817258065</v>
      </c>
      <c r="R10514" s="83">
        <f t="shared" si="4"/>
        <v>-0.05999933036</v>
      </c>
      <c r="S10514" s="83" t="b">
        <f t="shared" si="5"/>
        <v>0</v>
      </c>
      <c r="T10514" s="72"/>
      <c r="U10514" s="72"/>
      <c r="V10514" s="72"/>
      <c r="W10514" s="72"/>
      <c r="X10514" s="72"/>
      <c r="Y10514" s="72"/>
      <c r="Z10514" s="72"/>
      <c r="AA10514" s="72"/>
      <c r="AB10514" s="72"/>
      <c r="AC10514" s="72"/>
      <c r="AD10514" s="72"/>
      <c r="AE10514" s="72"/>
      <c r="AF10514" s="72"/>
      <c r="AG10514" s="72"/>
      <c r="AH10514" s="72"/>
      <c r="AI10514" s="72"/>
      <c r="AJ10514" s="72"/>
      <c r="AK10514" s="72"/>
    </row>
    <row r="10515" ht="14.25" customHeight="1">
      <c r="A10515" s="78">
        <v>10512.0</v>
      </c>
      <c r="C10515" s="78" t="str">
        <f>VLOOKUP(G10515,[1]Macrodata_CCF!$A$3:$D$55,4,FALSE)</f>
        <v>#ERROR!</v>
      </c>
      <c r="E10515" s="79" t="str">
        <f>VLOOKUP(G10515,[1]Macrodata_CCF!$A$3:$B$55,2,FALSE)</f>
        <v>#ERROR!</v>
      </c>
      <c r="F10515" s="78">
        <v>0.0</v>
      </c>
      <c r="G10515" s="80">
        <v>39.0</v>
      </c>
      <c r="H10515" s="81">
        <v>480215.0</v>
      </c>
      <c r="I10515" s="81">
        <v>570000.0</v>
      </c>
      <c r="J10515" s="81">
        <v>478420.0</v>
      </c>
      <c r="K10515" s="81">
        <v>741000.0</v>
      </c>
      <c r="L10515" s="82">
        <v>-0.01999220359748288</v>
      </c>
      <c r="N10515" s="83">
        <f t="shared" si="1"/>
        <v>-0.0199922036</v>
      </c>
      <c r="O10515" s="83">
        <f t="shared" si="2"/>
        <v>0</v>
      </c>
      <c r="Q10515" s="83">
        <f t="shared" si="3"/>
        <v>0.1575175439</v>
      </c>
      <c r="R10515" s="83">
        <f t="shared" si="4"/>
        <v>-0.0199922036</v>
      </c>
      <c r="S10515" s="83" t="b">
        <f t="shared" si="5"/>
        <v>0</v>
      </c>
      <c r="T10515" s="72"/>
      <c r="U10515" s="72"/>
      <c r="V10515" s="72"/>
      <c r="W10515" s="72"/>
      <c r="X10515" s="72"/>
      <c r="Y10515" s="72"/>
      <c r="Z10515" s="72"/>
      <c r="AA10515" s="72"/>
      <c r="AB10515" s="72"/>
      <c r="AC10515" s="72"/>
      <c r="AD10515" s="72"/>
      <c r="AE10515" s="72"/>
      <c r="AF10515" s="72"/>
      <c r="AG10515" s="72"/>
      <c r="AH10515" s="72"/>
      <c r="AI10515" s="72"/>
      <c r="AJ10515" s="72"/>
      <c r="AK10515" s="72"/>
    </row>
    <row r="10516" ht="14.25" customHeight="1">
      <c r="A10516" s="78">
        <v>10513.0</v>
      </c>
      <c r="C10516" s="78" t="str">
        <f>VLOOKUP(G10516,[1]Macrodata_CCF!$A$3:$D$55,4,FALSE)</f>
        <v>#ERROR!</v>
      </c>
      <c r="E10516" s="79" t="str">
        <f>VLOOKUP(G10516,[1]Macrodata_CCF!$A$3:$B$55,2,FALSE)</f>
        <v>#ERROR!</v>
      </c>
      <c r="F10516" s="78">
        <v>0.0</v>
      </c>
      <c r="G10516" s="80">
        <v>12.0</v>
      </c>
      <c r="H10516" s="81">
        <v>206910.0</v>
      </c>
      <c r="I10516" s="81">
        <v>610000.0</v>
      </c>
      <c r="J10516" s="81">
        <v>622200.0</v>
      </c>
      <c r="K10516" s="81">
        <v>610000.0</v>
      </c>
      <c r="L10516" s="82">
        <v>1.030266193654023</v>
      </c>
      <c r="N10516" s="83">
        <f t="shared" si="1"/>
        <v>1.030266194</v>
      </c>
      <c r="O10516" s="83">
        <f t="shared" si="2"/>
        <v>1</v>
      </c>
      <c r="Q10516" s="83">
        <f t="shared" si="3"/>
        <v>0.6608032787</v>
      </c>
      <c r="R10516" s="83">
        <f t="shared" si="4"/>
        <v>1.030266194</v>
      </c>
      <c r="S10516" s="83" t="b">
        <f t="shared" si="5"/>
        <v>0</v>
      </c>
      <c r="T10516" s="72"/>
      <c r="U10516" s="72"/>
      <c r="V10516" s="72"/>
      <c r="W10516" s="72"/>
      <c r="X10516" s="72"/>
      <c r="Y10516" s="72"/>
      <c r="Z10516" s="72"/>
      <c r="AA10516" s="72"/>
      <c r="AB10516" s="72"/>
      <c r="AC10516" s="72"/>
      <c r="AD10516" s="72"/>
      <c r="AE10516" s="72"/>
      <c r="AF10516" s="72"/>
      <c r="AG10516" s="72"/>
      <c r="AH10516" s="72"/>
      <c r="AI10516" s="72"/>
      <c r="AJ10516" s="72"/>
      <c r="AK10516" s="72"/>
    </row>
    <row r="10517" ht="14.25" customHeight="1">
      <c r="A10517" s="78">
        <v>10514.0</v>
      </c>
      <c r="C10517" s="78" t="str">
        <f>VLOOKUP(G10517,[1]Macrodata_CCF!$A$3:$D$55,4,FALSE)</f>
        <v>#ERROR!</v>
      </c>
      <c r="E10517" s="79" t="str">
        <f>VLOOKUP(G10517,[1]Macrodata_CCF!$A$3:$B$55,2,FALSE)</f>
        <v>#ERROR!</v>
      </c>
      <c r="F10517" s="78">
        <v>0.0</v>
      </c>
      <c r="G10517" s="80">
        <v>5.0</v>
      </c>
      <c r="H10517" s="81">
        <v>128820.0</v>
      </c>
      <c r="I10517" s="81">
        <v>260000.0</v>
      </c>
      <c r="J10517" s="81">
        <v>84220.0</v>
      </c>
      <c r="K10517" s="81">
        <v>260000.0</v>
      </c>
      <c r="L10517" s="82">
        <v>-0.3399908522640647</v>
      </c>
      <c r="N10517" s="83">
        <f t="shared" si="1"/>
        <v>-0.3399908523</v>
      </c>
      <c r="O10517" s="83">
        <f t="shared" si="2"/>
        <v>0</v>
      </c>
      <c r="Q10517" s="83">
        <f t="shared" si="3"/>
        <v>0.5045384615</v>
      </c>
      <c r="R10517" s="83">
        <f t="shared" si="4"/>
        <v>-0.3399908523</v>
      </c>
      <c r="S10517" s="83" t="b">
        <f t="shared" si="5"/>
        <v>0</v>
      </c>
      <c r="T10517" s="72"/>
      <c r="U10517" s="72"/>
      <c r="V10517" s="72"/>
      <c r="W10517" s="72"/>
      <c r="X10517" s="72"/>
      <c r="Y10517" s="72"/>
      <c r="Z10517" s="72"/>
      <c r="AA10517" s="72"/>
      <c r="AB10517" s="72"/>
      <c r="AC10517" s="72"/>
      <c r="AD10517" s="72"/>
      <c r="AE10517" s="72"/>
      <c r="AF10517" s="72"/>
      <c r="AG10517" s="72"/>
      <c r="AH10517" s="72"/>
      <c r="AI10517" s="72"/>
      <c r="AJ10517" s="72"/>
      <c r="AK10517" s="72"/>
    </row>
    <row r="10518" ht="14.25" customHeight="1">
      <c r="A10518" s="78">
        <v>10515.0</v>
      </c>
      <c r="C10518" s="78" t="str">
        <f>VLOOKUP(G10518,[1]Macrodata_CCF!$A$3:$D$55,4,FALSE)</f>
        <v>#ERROR!</v>
      </c>
      <c r="E10518" s="79" t="str">
        <f>VLOOKUP(G10518,[1]Macrodata_CCF!$A$3:$B$55,2,FALSE)</f>
        <v>#ERROR!</v>
      </c>
      <c r="F10518" s="78">
        <v>0.0</v>
      </c>
      <c r="G10518" s="80">
        <v>21.0</v>
      </c>
      <c r="H10518" s="81">
        <v>0.0</v>
      </c>
      <c r="I10518" s="81">
        <v>440000.0</v>
      </c>
      <c r="J10518" s="81">
        <v>0.0</v>
      </c>
      <c r="K10518" s="81">
        <v>440000.0</v>
      </c>
      <c r="L10518" s="82">
        <v>0.0</v>
      </c>
      <c r="N10518" s="83">
        <f t="shared" si="1"/>
        <v>0</v>
      </c>
      <c r="O10518" s="83">
        <f t="shared" si="2"/>
        <v>0</v>
      </c>
      <c r="Q10518" s="83">
        <f t="shared" si="3"/>
        <v>1</v>
      </c>
      <c r="R10518" s="83">
        <f t="shared" si="4"/>
        <v>0</v>
      </c>
      <c r="S10518" s="83" t="b">
        <f t="shared" si="5"/>
        <v>0</v>
      </c>
      <c r="T10518" s="72"/>
      <c r="U10518" s="72"/>
      <c r="V10518" s="72"/>
      <c r="W10518" s="72"/>
      <c r="X10518" s="72"/>
      <c r="Y10518" s="72"/>
      <c r="Z10518" s="72"/>
      <c r="AA10518" s="72"/>
      <c r="AB10518" s="72"/>
      <c r="AC10518" s="72"/>
      <c r="AD10518" s="72"/>
      <c r="AE10518" s="72"/>
      <c r="AF10518" s="72"/>
      <c r="AG10518" s="72"/>
      <c r="AH10518" s="72"/>
      <c r="AI10518" s="72"/>
      <c r="AJ10518" s="72"/>
      <c r="AK10518" s="72"/>
    </row>
    <row r="10519" ht="14.25" customHeight="1">
      <c r="A10519" s="78">
        <v>10516.0</v>
      </c>
      <c r="C10519" s="78" t="str">
        <f>VLOOKUP(G10519,[1]Macrodata_CCF!$A$3:$D$55,4,FALSE)</f>
        <v>#ERROR!</v>
      </c>
      <c r="E10519" s="79" t="str">
        <f>VLOOKUP(G10519,[1]Macrodata_CCF!$A$3:$B$55,2,FALSE)</f>
        <v>#ERROR!</v>
      </c>
      <c r="F10519" s="78">
        <v>0.0</v>
      </c>
      <c r="G10519" s="80">
        <v>14.0</v>
      </c>
      <c r="H10519" s="81">
        <v>0.0</v>
      </c>
      <c r="I10519" s="81">
        <v>880000.0</v>
      </c>
      <c r="J10519" s="81">
        <v>158400.0</v>
      </c>
      <c r="K10519" s="81">
        <v>880000.0</v>
      </c>
      <c r="L10519" s="82">
        <v>0.18</v>
      </c>
      <c r="N10519" s="83">
        <f t="shared" si="1"/>
        <v>0.18</v>
      </c>
      <c r="O10519" s="83">
        <f t="shared" si="2"/>
        <v>0.18</v>
      </c>
      <c r="Q10519" s="83">
        <f t="shared" si="3"/>
        <v>1</v>
      </c>
      <c r="R10519" s="83">
        <f t="shared" si="4"/>
        <v>0.18</v>
      </c>
      <c r="S10519" s="83" t="b">
        <f t="shared" si="5"/>
        <v>0</v>
      </c>
      <c r="T10519" s="72"/>
      <c r="U10519" s="72"/>
      <c r="V10519" s="72"/>
      <c r="W10519" s="72"/>
      <c r="X10519" s="72"/>
      <c r="Y10519" s="72"/>
      <c r="Z10519" s="72"/>
      <c r="AA10519" s="72"/>
      <c r="AB10519" s="72"/>
      <c r="AC10519" s="72"/>
      <c r="AD10519" s="72"/>
      <c r="AE10519" s="72"/>
      <c r="AF10519" s="72"/>
      <c r="AG10519" s="72"/>
      <c r="AH10519" s="72"/>
      <c r="AI10519" s="72"/>
      <c r="AJ10519" s="72"/>
      <c r="AK10519" s="72"/>
    </row>
    <row r="10520" ht="14.25" customHeight="1">
      <c r="A10520" s="78">
        <v>10517.0</v>
      </c>
      <c r="C10520" s="78" t="str">
        <f>VLOOKUP(G10520,[1]Macrodata_CCF!$A$3:$D$55,4,FALSE)</f>
        <v>#ERROR!</v>
      </c>
      <c r="E10520" s="79" t="str">
        <f>VLOOKUP(G10520,[1]Macrodata_CCF!$A$3:$B$55,2,FALSE)</f>
        <v>#ERROR!</v>
      </c>
      <c r="F10520" s="78">
        <v>1.0</v>
      </c>
      <c r="G10520" s="80">
        <v>48.0</v>
      </c>
      <c r="H10520" s="81">
        <v>806060.0</v>
      </c>
      <c r="I10520" s="81">
        <v>940000.0</v>
      </c>
      <c r="J10520" s="81">
        <v>881065.0</v>
      </c>
      <c r="K10520" s="81">
        <v>940000.0</v>
      </c>
      <c r="L10520" s="82">
        <v>0.5599895475586083</v>
      </c>
      <c r="N10520" s="83">
        <f t="shared" si="1"/>
        <v>0.5599895476</v>
      </c>
      <c r="O10520" s="83">
        <f t="shared" si="2"/>
        <v>0.5599895476</v>
      </c>
      <c r="Q10520" s="83">
        <f t="shared" si="3"/>
        <v>0.1424893617</v>
      </c>
      <c r="R10520" s="83">
        <f t="shared" si="4"/>
        <v>0.5599895476</v>
      </c>
      <c r="S10520" s="83" t="b">
        <f t="shared" si="5"/>
        <v>0</v>
      </c>
      <c r="T10520" s="72"/>
      <c r="U10520" s="72"/>
      <c r="V10520" s="72"/>
      <c r="W10520" s="72"/>
      <c r="X10520" s="72"/>
      <c r="Y10520" s="72"/>
      <c r="Z10520" s="72"/>
      <c r="AA10520" s="72"/>
      <c r="AB10520" s="72"/>
      <c r="AC10520" s="72"/>
      <c r="AD10520" s="72"/>
      <c r="AE10520" s="72"/>
      <c r="AF10520" s="72"/>
      <c r="AG10520" s="72"/>
      <c r="AH10520" s="72"/>
      <c r="AI10520" s="72"/>
      <c r="AJ10520" s="72"/>
      <c r="AK10520" s="72"/>
    </row>
    <row r="10521" ht="14.25" customHeight="1">
      <c r="A10521" s="78">
        <v>10518.0</v>
      </c>
      <c r="C10521" s="78" t="str">
        <f>VLOOKUP(G10521,[1]Macrodata_CCF!$A$3:$D$55,4,FALSE)</f>
        <v>#ERROR!</v>
      </c>
      <c r="E10521" s="79" t="str">
        <f>VLOOKUP(G10521,[1]Macrodata_CCF!$A$3:$B$55,2,FALSE)</f>
        <v>#ERROR!</v>
      </c>
      <c r="F10521" s="78">
        <v>0.0</v>
      </c>
      <c r="G10521" s="80">
        <v>14.0</v>
      </c>
      <c r="H10521" s="81">
        <v>30685.0</v>
      </c>
      <c r="I10521" s="81">
        <v>360000.0</v>
      </c>
      <c r="J10521" s="81">
        <v>86670.0</v>
      </c>
      <c r="K10521" s="81">
        <v>360000.0</v>
      </c>
      <c r="L10521" s="82">
        <v>0.1700044030791188</v>
      </c>
      <c r="N10521" s="83">
        <f t="shared" si="1"/>
        <v>0.1700044031</v>
      </c>
      <c r="O10521" s="83">
        <f t="shared" si="2"/>
        <v>0.1700044031</v>
      </c>
      <c r="Q10521" s="83">
        <f t="shared" si="3"/>
        <v>0.9147638889</v>
      </c>
      <c r="R10521" s="83">
        <f t="shared" si="4"/>
        <v>0.1700044031</v>
      </c>
      <c r="S10521" s="83" t="b">
        <f t="shared" si="5"/>
        <v>0</v>
      </c>
      <c r="T10521" s="72"/>
      <c r="U10521" s="72"/>
      <c r="V10521" s="72"/>
      <c r="W10521" s="72"/>
      <c r="X10521" s="72"/>
      <c r="Y10521" s="72"/>
      <c r="Z10521" s="72"/>
      <c r="AA10521" s="72"/>
      <c r="AB10521" s="72"/>
      <c r="AC10521" s="72"/>
      <c r="AD10521" s="72"/>
      <c r="AE10521" s="72"/>
      <c r="AF10521" s="72"/>
      <c r="AG10521" s="72"/>
      <c r="AH10521" s="72"/>
      <c r="AI10521" s="72"/>
      <c r="AJ10521" s="72"/>
      <c r="AK10521" s="72"/>
    </row>
    <row r="10522" ht="14.25" customHeight="1">
      <c r="A10522" s="78">
        <v>10519.0</v>
      </c>
      <c r="C10522" s="78" t="str">
        <f>VLOOKUP(G10522,[1]Macrodata_CCF!$A$3:$D$55,4,FALSE)</f>
        <v>#ERROR!</v>
      </c>
      <c r="E10522" s="79" t="str">
        <f>VLOOKUP(G10522,[1]Macrodata_CCF!$A$3:$B$55,2,FALSE)</f>
        <v>#ERROR!</v>
      </c>
      <c r="F10522" s="78">
        <v>0.0</v>
      </c>
      <c r="G10522" s="80">
        <v>48.0</v>
      </c>
      <c r="H10522" s="81">
        <v>0.0</v>
      </c>
      <c r="I10522" s="81">
        <v>50000.0</v>
      </c>
      <c r="J10522" s="81">
        <v>0.0</v>
      </c>
      <c r="K10522" s="81">
        <v>50000.0</v>
      </c>
      <c r="L10522" s="82">
        <v>0.0</v>
      </c>
      <c r="N10522" s="83">
        <f t="shared" si="1"/>
        <v>0</v>
      </c>
      <c r="O10522" s="83">
        <f t="shared" si="2"/>
        <v>0</v>
      </c>
      <c r="Q10522" s="83">
        <f t="shared" si="3"/>
        <v>1</v>
      </c>
      <c r="R10522" s="83">
        <f t="shared" si="4"/>
        <v>0</v>
      </c>
      <c r="S10522" s="83" t="b">
        <f t="shared" si="5"/>
        <v>0</v>
      </c>
      <c r="T10522" s="72"/>
      <c r="U10522" s="72"/>
      <c r="V10522" s="72"/>
      <c r="W10522" s="72"/>
      <c r="X10522" s="72"/>
      <c r="Y10522" s="72"/>
      <c r="Z10522" s="72"/>
      <c r="AA10522" s="72"/>
      <c r="AB10522" s="72"/>
      <c r="AC10522" s="72"/>
      <c r="AD10522" s="72"/>
      <c r="AE10522" s="72"/>
      <c r="AF10522" s="72"/>
      <c r="AG10522" s="72"/>
      <c r="AH10522" s="72"/>
      <c r="AI10522" s="72"/>
      <c r="AJ10522" s="72"/>
      <c r="AK10522" s="72"/>
    </row>
    <row r="10523" ht="14.25" customHeight="1">
      <c r="A10523" s="78">
        <v>10520.0</v>
      </c>
      <c r="C10523" s="78" t="str">
        <f>VLOOKUP(G10523,[1]Macrodata_CCF!$A$3:$D$55,4,FALSE)</f>
        <v>#ERROR!</v>
      </c>
      <c r="E10523" s="79" t="str">
        <f>VLOOKUP(G10523,[1]Macrodata_CCF!$A$3:$B$55,2,FALSE)</f>
        <v>#ERROR!</v>
      </c>
      <c r="F10523" s="78">
        <v>1.0</v>
      </c>
      <c r="G10523" s="80">
        <v>7.0</v>
      </c>
      <c r="H10523" s="81">
        <v>0.0</v>
      </c>
      <c r="I10523" s="81">
        <v>100000.0</v>
      </c>
      <c r="J10523" s="81">
        <v>49000.0</v>
      </c>
      <c r="K10523" s="81">
        <v>100000.0</v>
      </c>
      <c r="L10523" s="82">
        <v>0.49</v>
      </c>
      <c r="N10523" s="83">
        <f t="shared" si="1"/>
        <v>0.49</v>
      </c>
      <c r="O10523" s="83">
        <f t="shared" si="2"/>
        <v>0.49</v>
      </c>
      <c r="Q10523" s="83">
        <f t="shared" si="3"/>
        <v>1</v>
      </c>
      <c r="R10523" s="83">
        <f t="shared" si="4"/>
        <v>0.49</v>
      </c>
      <c r="S10523" s="83" t="b">
        <f t="shared" si="5"/>
        <v>0</v>
      </c>
      <c r="T10523" s="72"/>
      <c r="U10523" s="72"/>
      <c r="V10523" s="72"/>
      <c r="W10523" s="72"/>
      <c r="X10523" s="72"/>
      <c r="Y10523" s="72"/>
      <c r="Z10523" s="72"/>
      <c r="AA10523" s="72"/>
      <c r="AB10523" s="72"/>
      <c r="AC10523" s="72"/>
      <c r="AD10523" s="72"/>
      <c r="AE10523" s="72"/>
      <c r="AF10523" s="72"/>
      <c r="AG10523" s="72"/>
      <c r="AH10523" s="72"/>
      <c r="AI10523" s="72"/>
      <c r="AJ10523" s="72"/>
      <c r="AK10523" s="72"/>
    </row>
    <row r="10524" ht="14.25" customHeight="1">
      <c r="A10524" s="78">
        <v>10521.0</v>
      </c>
      <c r="C10524" s="78" t="str">
        <f>VLOOKUP(G10524,[1]Macrodata_CCF!$A$3:$D$55,4,FALSE)</f>
        <v>#ERROR!</v>
      </c>
      <c r="E10524" s="79" t="str">
        <f>VLOOKUP(G10524,[1]Macrodata_CCF!$A$3:$B$55,2,FALSE)</f>
        <v>#ERROR!</v>
      </c>
      <c r="F10524" s="78">
        <v>0.0</v>
      </c>
      <c r="G10524" s="80">
        <v>8.0</v>
      </c>
      <c r="H10524" s="81">
        <v>328755.0</v>
      </c>
      <c r="I10524" s="81">
        <v>400000.0</v>
      </c>
      <c r="J10524" s="81">
        <v>350840.0</v>
      </c>
      <c r="K10524" s="81">
        <v>400000.0</v>
      </c>
      <c r="L10524" s="82">
        <v>0.3099866657309285</v>
      </c>
      <c r="N10524" s="83">
        <f t="shared" si="1"/>
        <v>0.3099866657</v>
      </c>
      <c r="O10524" s="83">
        <f t="shared" si="2"/>
        <v>0.3099866657</v>
      </c>
      <c r="Q10524" s="83">
        <f t="shared" si="3"/>
        <v>0.1781125</v>
      </c>
      <c r="R10524" s="83">
        <f t="shared" si="4"/>
        <v>0.3099866657</v>
      </c>
      <c r="S10524" s="83" t="b">
        <f t="shared" si="5"/>
        <v>0</v>
      </c>
      <c r="T10524" s="72"/>
      <c r="U10524" s="72"/>
      <c r="V10524" s="72"/>
      <c r="W10524" s="72"/>
      <c r="X10524" s="72"/>
      <c r="Y10524" s="72"/>
      <c r="Z10524" s="72"/>
      <c r="AA10524" s="72"/>
      <c r="AB10524" s="72"/>
      <c r="AC10524" s="72"/>
      <c r="AD10524" s="72"/>
      <c r="AE10524" s="72"/>
      <c r="AF10524" s="72"/>
      <c r="AG10524" s="72"/>
      <c r="AH10524" s="72"/>
      <c r="AI10524" s="72"/>
      <c r="AJ10524" s="72"/>
      <c r="AK10524" s="72"/>
    </row>
    <row r="10525" ht="14.25" customHeight="1">
      <c r="A10525" s="78">
        <v>10522.0</v>
      </c>
      <c r="C10525" s="78" t="str">
        <f>VLOOKUP(G10525,[1]Macrodata_CCF!$A$3:$D$55,4,FALSE)</f>
        <v>#ERROR!</v>
      </c>
      <c r="E10525" s="79" t="str">
        <f>VLOOKUP(G10525,[1]Macrodata_CCF!$A$3:$B$55,2,FALSE)</f>
        <v>#ERROR!</v>
      </c>
      <c r="F10525" s="78">
        <v>0.0</v>
      </c>
      <c r="G10525" s="80">
        <v>28.0</v>
      </c>
      <c r="H10525" s="81">
        <v>181470.0</v>
      </c>
      <c r="I10525" s="81">
        <v>600000.0</v>
      </c>
      <c r="J10525" s="81">
        <v>240065.0</v>
      </c>
      <c r="K10525" s="81">
        <v>840000.0</v>
      </c>
      <c r="L10525" s="82">
        <v>0.1400019114519867</v>
      </c>
      <c r="N10525" s="83">
        <f t="shared" si="1"/>
        <v>0.1400019115</v>
      </c>
      <c r="O10525" s="83">
        <f t="shared" si="2"/>
        <v>0.1400019115</v>
      </c>
      <c r="Q10525" s="83">
        <f t="shared" si="3"/>
        <v>0.69755</v>
      </c>
      <c r="R10525" s="83">
        <f t="shared" si="4"/>
        <v>0.1400019115</v>
      </c>
      <c r="S10525" s="83" t="b">
        <f t="shared" si="5"/>
        <v>0</v>
      </c>
      <c r="T10525" s="72"/>
      <c r="U10525" s="72"/>
      <c r="V10525" s="72"/>
      <c r="W10525" s="72"/>
      <c r="X10525" s="72"/>
      <c r="Y10525" s="72"/>
      <c r="Z10525" s="72"/>
      <c r="AA10525" s="72"/>
      <c r="AB10525" s="72"/>
      <c r="AC10525" s="72"/>
      <c r="AD10525" s="72"/>
      <c r="AE10525" s="72"/>
      <c r="AF10525" s="72"/>
      <c r="AG10525" s="72"/>
      <c r="AH10525" s="72"/>
      <c r="AI10525" s="72"/>
      <c r="AJ10525" s="72"/>
      <c r="AK10525" s="72"/>
    </row>
    <row r="10526" ht="14.25" customHeight="1">
      <c r="A10526" s="78">
        <v>10523.0</v>
      </c>
      <c r="C10526" s="78" t="str">
        <f>VLOOKUP(G10526,[1]Macrodata_CCF!$A$3:$D$55,4,FALSE)</f>
        <v>#ERROR!</v>
      </c>
      <c r="E10526" s="79" t="str">
        <f>VLOOKUP(G10526,[1]Macrodata_CCF!$A$3:$B$55,2,FALSE)</f>
        <v>#ERROR!</v>
      </c>
      <c r="F10526" s="78">
        <v>0.0</v>
      </c>
      <c r="G10526" s="80">
        <v>38.0</v>
      </c>
      <c r="H10526" s="81">
        <v>263365.0</v>
      </c>
      <c r="I10526" s="81">
        <v>320000.0</v>
      </c>
      <c r="J10526" s="81">
        <v>271295.0</v>
      </c>
      <c r="K10526" s="81">
        <v>320000.0</v>
      </c>
      <c r="L10526" s="82">
        <v>0.1400194226185221</v>
      </c>
      <c r="N10526" s="83">
        <f t="shared" si="1"/>
        <v>0.1400194226</v>
      </c>
      <c r="O10526" s="83">
        <f t="shared" si="2"/>
        <v>0.1400194226</v>
      </c>
      <c r="Q10526" s="83">
        <f t="shared" si="3"/>
        <v>0.176984375</v>
      </c>
      <c r="R10526" s="83">
        <f t="shared" si="4"/>
        <v>0.1400194226</v>
      </c>
      <c r="S10526" s="83" t="b">
        <f t="shared" si="5"/>
        <v>0</v>
      </c>
      <c r="T10526" s="72"/>
      <c r="U10526" s="72"/>
      <c r="V10526" s="72"/>
      <c r="W10526" s="72"/>
      <c r="X10526" s="72"/>
      <c r="Y10526" s="72"/>
      <c r="Z10526" s="72"/>
      <c r="AA10526" s="72"/>
      <c r="AB10526" s="72"/>
      <c r="AC10526" s="72"/>
      <c r="AD10526" s="72"/>
      <c r="AE10526" s="72"/>
      <c r="AF10526" s="72"/>
      <c r="AG10526" s="72"/>
      <c r="AH10526" s="72"/>
      <c r="AI10526" s="72"/>
      <c r="AJ10526" s="72"/>
      <c r="AK10526" s="72"/>
    </row>
    <row r="10527" ht="14.25" customHeight="1">
      <c r="A10527" s="78">
        <v>10524.0</v>
      </c>
      <c r="C10527" s="78" t="str">
        <f>VLOOKUP(G10527,[1]Macrodata_CCF!$A$3:$D$55,4,FALSE)</f>
        <v>#ERROR!</v>
      </c>
      <c r="E10527" s="79" t="str">
        <f>VLOOKUP(G10527,[1]Macrodata_CCF!$A$3:$B$55,2,FALSE)</f>
        <v>#ERROR!</v>
      </c>
      <c r="F10527" s="78">
        <v>0.0</v>
      </c>
      <c r="G10527" s="80">
        <v>49.0</v>
      </c>
      <c r="H10527" s="81">
        <v>410715.0</v>
      </c>
      <c r="I10527" s="81">
        <v>730000.0</v>
      </c>
      <c r="J10527" s="81">
        <v>420295.0</v>
      </c>
      <c r="K10527" s="81">
        <v>730000.0</v>
      </c>
      <c r="L10527" s="82">
        <v>0.03000454139718433</v>
      </c>
      <c r="N10527" s="83">
        <f t="shared" si="1"/>
        <v>0.0300045414</v>
      </c>
      <c r="O10527" s="83">
        <f t="shared" si="2"/>
        <v>0.0300045414</v>
      </c>
      <c r="Q10527" s="83">
        <f t="shared" si="3"/>
        <v>0.4373767123</v>
      </c>
      <c r="R10527" s="83">
        <f t="shared" si="4"/>
        <v>0.0300045414</v>
      </c>
      <c r="S10527" s="83" t="b">
        <f t="shared" si="5"/>
        <v>0</v>
      </c>
      <c r="T10527" s="72"/>
      <c r="U10527" s="72"/>
      <c r="V10527" s="72"/>
      <c r="W10527" s="72"/>
      <c r="X10527" s="72"/>
      <c r="Y10527" s="72"/>
      <c r="Z10527" s="72"/>
      <c r="AA10527" s="72"/>
      <c r="AB10527" s="72"/>
      <c r="AC10527" s="72"/>
      <c r="AD10527" s="72"/>
      <c r="AE10527" s="72"/>
      <c r="AF10527" s="72"/>
      <c r="AG10527" s="72"/>
      <c r="AH10527" s="72"/>
      <c r="AI10527" s="72"/>
      <c r="AJ10527" s="72"/>
      <c r="AK10527" s="72"/>
    </row>
    <row r="10528" ht="14.25" customHeight="1">
      <c r="A10528" s="78">
        <v>10525.0</v>
      </c>
      <c r="C10528" s="78" t="str">
        <f>VLOOKUP(G10528,[1]Macrodata_CCF!$A$3:$D$55,4,FALSE)</f>
        <v>#ERROR!</v>
      </c>
      <c r="E10528" s="79" t="str">
        <f>VLOOKUP(G10528,[1]Macrodata_CCF!$A$3:$B$55,2,FALSE)</f>
        <v>#ERROR!</v>
      </c>
      <c r="F10528" s="78">
        <v>0.0</v>
      </c>
      <c r="G10528" s="80">
        <v>34.0</v>
      </c>
      <c r="H10528" s="81">
        <v>0.0</v>
      </c>
      <c r="I10528" s="81">
        <v>140000.0</v>
      </c>
      <c r="J10528" s="81">
        <v>7000.0</v>
      </c>
      <c r="K10528" s="81">
        <v>140000.0</v>
      </c>
      <c r="L10528" s="82">
        <v>0.05</v>
      </c>
      <c r="N10528" s="83">
        <f t="shared" si="1"/>
        <v>0.05</v>
      </c>
      <c r="O10528" s="83">
        <f t="shared" si="2"/>
        <v>0.05</v>
      </c>
      <c r="Q10528" s="83">
        <f t="shared" si="3"/>
        <v>1</v>
      </c>
      <c r="R10528" s="83">
        <f t="shared" si="4"/>
        <v>0.05</v>
      </c>
      <c r="S10528" s="83" t="b">
        <f t="shared" si="5"/>
        <v>0</v>
      </c>
      <c r="T10528" s="72"/>
      <c r="U10528" s="72"/>
      <c r="V10528" s="72"/>
      <c r="W10528" s="72"/>
      <c r="X10528" s="72"/>
      <c r="Y10528" s="72"/>
      <c r="Z10528" s="72"/>
      <c r="AA10528" s="72"/>
      <c r="AB10528" s="72"/>
      <c r="AC10528" s="72"/>
      <c r="AD10528" s="72"/>
      <c r="AE10528" s="72"/>
      <c r="AF10528" s="72"/>
      <c r="AG10528" s="72"/>
      <c r="AH10528" s="72"/>
      <c r="AI10528" s="72"/>
      <c r="AJ10528" s="72"/>
      <c r="AK10528" s="72"/>
    </row>
    <row r="10529" ht="14.25" customHeight="1">
      <c r="A10529" s="78">
        <v>10526.0</v>
      </c>
      <c r="C10529" s="78" t="str">
        <f>VLOOKUP(G10529,[1]Macrodata_CCF!$A$3:$D$55,4,FALSE)</f>
        <v>#ERROR!</v>
      </c>
      <c r="E10529" s="79" t="str">
        <f>VLOOKUP(G10529,[1]Macrodata_CCF!$A$3:$B$55,2,FALSE)</f>
        <v>#ERROR!</v>
      </c>
      <c r="F10529" s="78">
        <v>0.0</v>
      </c>
      <c r="G10529" s="80">
        <v>4.0</v>
      </c>
      <c r="H10529" s="81">
        <v>634200.0</v>
      </c>
      <c r="I10529" s="81">
        <v>680000.0</v>
      </c>
      <c r="J10529" s="81">
        <v>651145.0</v>
      </c>
      <c r="K10529" s="81">
        <v>680000.0</v>
      </c>
      <c r="L10529" s="82">
        <v>0.3699781659388646</v>
      </c>
      <c r="N10529" s="83">
        <f t="shared" si="1"/>
        <v>0.3699781659</v>
      </c>
      <c r="O10529" s="83">
        <f t="shared" si="2"/>
        <v>0.3699781659</v>
      </c>
      <c r="Q10529" s="83">
        <f t="shared" si="3"/>
        <v>0.06735294118</v>
      </c>
      <c r="R10529" s="83">
        <f t="shared" si="4"/>
        <v>0.02491911765</v>
      </c>
      <c r="S10529" s="83" t="b">
        <f t="shared" si="5"/>
        <v>0</v>
      </c>
      <c r="T10529" s="72"/>
      <c r="U10529" s="72"/>
      <c r="V10529" s="72"/>
      <c r="W10529" s="72"/>
      <c r="X10529" s="72"/>
      <c r="Y10529" s="72"/>
      <c r="Z10529" s="72"/>
      <c r="AA10529" s="72"/>
      <c r="AB10529" s="72"/>
      <c r="AC10529" s="72"/>
      <c r="AD10529" s="72"/>
      <c r="AE10529" s="72"/>
      <c r="AF10529" s="72"/>
      <c r="AG10529" s="72"/>
      <c r="AH10529" s="72"/>
      <c r="AI10529" s="72"/>
      <c r="AJ10529" s="72"/>
      <c r="AK10529" s="72"/>
    </row>
    <row r="10530" ht="14.25" customHeight="1">
      <c r="A10530" s="78">
        <v>10527.0</v>
      </c>
      <c r="C10530" s="78" t="str">
        <f>VLOOKUP(G10530,[1]Macrodata_CCF!$A$3:$D$55,4,FALSE)</f>
        <v>#ERROR!</v>
      </c>
      <c r="E10530" s="79" t="str">
        <f>VLOOKUP(G10530,[1]Macrodata_CCF!$A$3:$B$55,2,FALSE)</f>
        <v>#ERROR!</v>
      </c>
      <c r="F10530" s="78">
        <v>0.0</v>
      </c>
      <c r="G10530" s="80">
        <v>52.0</v>
      </c>
      <c r="H10530" s="81">
        <v>105770.0</v>
      </c>
      <c r="I10530" s="81">
        <v>370000.0</v>
      </c>
      <c r="J10530" s="81">
        <v>126910.0</v>
      </c>
      <c r="K10530" s="81">
        <v>370000.0</v>
      </c>
      <c r="L10530" s="82">
        <v>0.0800060553305832</v>
      </c>
      <c r="N10530" s="83">
        <f t="shared" si="1"/>
        <v>0.08000605533</v>
      </c>
      <c r="O10530" s="83">
        <f t="shared" si="2"/>
        <v>0.08000605533</v>
      </c>
      <c r="Q10530" s="83">
        <f t="shared" si="3"/>
        <v>0.7141351351</v>
      </c>
      <c r="R10530" s="83">
        <f t="shared" si="4"/>
        <v>0.08000605533</v>
      </c>
      <c r="S10530" s="83" t="b">
        <f t="shared" si="5"/>
        <v>0</v>
      </c>
      <c r="T10530" s="72"/>
      <c r="U10530" s="72"/>
      <c r="V10530" s="72"/>
      <c r="W10530" s="72"/>
      <c r="X10530" s="72"/>
      <c r="Y10530" s="72"/>
      <c r="Z10530" s="72"/>
      <c r="AA10530" s="72"/>
      <c r="AB10530" s="72"/>
      <c r="AC10530" s="72"/>
      <c r="AD10530" s="72"/>
      <c r="AE10530" s="72"/>
      <c r="AF10530" s="72"/>
      <c r="AG10530" s="72"/>
      <c r="AH10530" s="72"/>
      <c r="AI10530" s="72"/>
      <c r="AJ10530" s="72"/>
      <c r="AK10530" s="72"/>
    </row>
    <row r="10531" ht="14.25" customHeight="1">
      <c r="A10531" s="78">
        <v>10528.0</v>
      </c>
      <c r="C10531" s="78" t="str">
        <f>VLOOKUP(G10531,[1]Macrodata_CCF!$A$3:$D$55,4,FALSE)</f>
        <v>#ERROR!</v>
      </c>
      <c r="E10531" s="79" t="str">
        <f>VLOOKUP(G10531,[1]Macrodata_CCF!$A$3:$B$55,2,FALSE)</f>
        <v>#ERROR!</v>
      </c>
      <c r="F10531" s="78">
        <v>0.0</v>
      </c>
      <c r="G10531" s="80">
        <v>31.0</v>
      </c>
      <c r="H10531" s="81">
        <v>0.0</v>
      </c>
      <c r="I10531" s="81">
        <v>230000.0</v>
      </c>
      <c r="J10531" s="81">
        <v>32200.0</v>
      </c>
      <c r="K10531" s="81">
        <v>230000.0</v>
      </c>
      <c r="L10531" s="82">
        <v>0.14</v>
      </c>
      <c r="N10531" s="83">
        <f t="shared" si="1"/>
        <v>0.14</v>
      </c>
      <c r="O10531" s="83">
        <f t="shared" si="2"/>
        <v>0.14</v>
      </c>
      <c r="Q10531" s="83">
        <f t="shared" si="3"/>
        <v>1</v>
      </c>
      <c r="R10531" s="83">
        <f t="shared" si="4"/>
        <v>0.14</v>
      </c>
      <c r="S10531" s="83" t="b">
        <f t="shared" si="5"/>
        <v>0</v>
      </c>
      <c r="T10531" s="72"/>
      <c r="U10531" s="72"/>
      <c r="V10531" s="72"/>
      <c r="W10531" s="72"/>
      <c r="X10531" s="72"/>
      <c r="Y10531" s="72"/>
      <c r="Z10531" s="72"/>
      <c r="AA10531" s="72"/>
      <c r="AB10531" s="72"/>
      <c r="AC10531" s="72"/>
      <c r="AD10531" s="72"/>
      <c r="AE10531" s="72"/>
      <c r="AF10531" s="72"/>
      <c r="AG10531" s="72"/>
      <c r="AH10531" s="72"/>
      <c r="AI10531" s="72"/>
      <c r="AJ10531" s="72"/>
      <c r="AK10531" s="72"/>
    </row>
    <row r="10532" ht="14.25" customHeight="1">
      <c r="A10532" s="78">
        <v>10529.0</v>
      </c>
      <c r="C10532" s="78" t="str">
        <f>VLOOKUP(G10532,[1]Macrodata_CCF!$A$3:$D$55,4,FALSE)</f>
        <v>#ERROR!</v>
      </c>
      <c r="E10532" s="79" t="str">
        <f>VLOOKUP(G10532,[1]Macrodata_CCF!$A$3:$B$55,2,FALSE)</f>
        <v>#ERROR!</v>
      </c>
      <c r="F10532" s="78">
        <v>0.0</v>
      </c>
      <c r="G10532" s="80">
        <v>25.0</v>
      </c>
      <c r="H10532" s="81">
        <v>0.0</v>
      </c>
      <c r="I10532" s="81">
        <v>860000.0</v>
      </c>
      <c r="J10532" s="81">
        <v>120400.0</v>
      </c>
      <c r="K10532" s="81">
        <v>860000.0</v>
      </c>
      <c r="L10532" s="82">
        <v>0.14</v>
      </c>
      <c r="N10532" s="83">
        <f t="shared" si="1"/>
        <v>0.14</v>
      </c>
      <c r="O10532" s="83">
        <f t="shared" si="2"/>
        <v>0.14</v>
      </c>
      <c r="Q10532" s="83">
        <f t="shared" si="3"/>
        <v>1</v>
      </c>
      <c r="R10532" s="83">
        <f t="shared" si="4"/>
        <v>0.14</v>
      </c>
      <c r="S10532" s="83" t="b">
        <f t="shared" si="5"/>
        <v>0</v>
      </c>
      <c r="T10532" s="72"/>
      <c r="U10532" s="72"/>
      <c r="V10532" s="72"/>
      <c r="W10532" s="72"/>
      <c r="X10532" s="72"/>
      <c r="Y10532" s="72"/>
      <c r="Z10532" s="72"/>
      <c r="AA10532" s="72"/>
      <c r="AB10532" s="72"/>
      <c r="AC10532" s="72"/>
      <c r="AD10532" s="72"/>
      <c r="AE10532" s="72"/>
      <c r="AF10532" s="72"/>
      <c r="AG10532" s="72"/>
      <c r="AH10532" s="72"/>
      <c r="AI10532" s="72"/>
      <c r="AJ10532" s="72"/>
      <c r="AK10532" s="72"/>
    </row>
    <row r="10533" ht="14.25" customHeight="1">
      <c r="A10533" s="78">
        <v>10530.0</v>
      </c>
      <c r="C10533" s="78" t="str">
        <f>VLOOKUP(G10533,[1]Macrodata_CCF!$A$3:$D$55,4,FALSE)</f>
        <v>#ERROR!</v>
      </c>
      <c r="E10533" s="79" t="str">
        <f>VLOOKUP(G10533,[1]Macrodata_CCF!$A$3:$B$55,2,FALSE)</f>
        <v>#ERROR!</v>
      </c>
      <c r="F10533" s="78">
        <v>0.0</v>
      </c>
      <c r="G10533" s="80">
        <v>23.0</v>
      </c>
      <c r="H10533" s="81">
        <v>149035.0</v>
      </c>
      <c r="I10533" s="81">
        <v>380000.0</v>
      </c>
      <c r="J10533" s="81">
        <v>190610.0</v>
      </c>
      <c r="K10533" s="81">
        <v>684000.0</v>
      </c>
      <c r="L10533" s="82">
        <v>0.1800056285584396</v>
      </c>
      <c r="N10533" s="83">
        <f t="shared" si="1"/>
        <v>0.1800056286</v>
      </c>
      <c r="O10533" s="83">
        <f t="shared" si="2"/>
        <v>0.1800056286</v>
      </c>
      <c r="Q10533" s="83">
        <f t="shared" si="3"/>
        <v>0.6078026316</v>
      </c>
      <c r="R10533" s="83">
        <f t="shared" si="4"/>
        <v>0.1800056286</v>
      </c>
      <c r="S10533" s="83" t="b">
        <f t="shared" si="5"/>
        <v>0</v>
      </c>
      <c r="T10533" s="72"/>
      <c r="U10533" s="72"/>
      <c r="V10533" s="72"/>
      <c r="W10533" s="72"/>
      <c r="X10533" s="72"/>
      <c r="Y10533" s="72"/>
      <c r="Z10533" s="72"/>
      <c r="AA10533" s="72"/>
      <c r="AB10533" s="72"/>
      <c r="AC10533" s="72"/>
      <c r="AD10533" s="72"/>
      <c r="AE10533" s="72"/>
      <c r="AF10533" s="72"/>
      <c r="AG10533" s="72"/>
      <c r="AH10533" s="72"/>
      <c r="AI10533" s="72"/>
      <c r="AJ10533" s="72"/>
      <c r="AK10533" s="72"/>
    </row>
    <row r="10534" ht="14.25" customHeight="1">
      <c r="A10534" s="78">
        <v>10531.0</v>
      </c>
      <c r="C10534" s="78" t="str">
        <f>VLOOKUP(G10534,[1]Macrodata_CCF!$A$3:$D$55,4,FALSE)</f>
        <v>#ERROR!</v>
      </c>
      <c r="E10534" s="79" t="str">
        <f>VLOOKUP(G10534,[1]Macrodata_CCF!$A$3:$B$55,2,FALSE)</f>
        <v>#ERROR!</v>
      </c>
      <c r="F10534" s="78">
        <v>0.0</v>
      </c>
      <c r="G10534" s="80">
        <v>35.0</v>
      </c>
      <c r="H10534" s="81">
        <v>9770.0</v>
      </c>
      <c r="I10534" s="81">
        <v>70000.0</v>
      </c>
      <c r="J10534" s="81">
        <v>13385.0</v>
      </c>
      <c r="K10534" s="81">
        <v>70000.0</v>
      </c>
      <c r="L10534" s="82">
        <v>0.06001992362609995</v>
      </c>
      <c r="N10534" s="83">
        <f t="shared" si="1"/>
        <v>0.06001992363</v>
      </c>
      <c r="O10534" s="83">
        <f t="shared" si="2"/>
        <v>0.06001992363</v>
      </c>
      <c r="Q10534" s="83">
        <f t="shared" si="3"/>
        <v>0.8604285714</v>
      </c>
      <c r="R10534" s="83">
        <f t="shared" si="4"/>
        <v>0.06001992363</v>
      </c>
      <c r="S10534" s="83" t="b">
        <f t="shared" si="5"/>
        <v>0</v>
      </c>
      <c r="T10534" s="72"/>
      <c r="U10534" s="72"/>
      <c r="V10534" s="72"/>
      <c r="W10534" s="72"/>
      <c r="X10534" s="72"/>
      <c r="Y10534" s="72"/>
      <c r="Z10534" s="72"/>
      <c r="AA10534" s="72"/>
      <c r="AB10534" s="72"/>
      <c r="AC10534" s="72"/>
      <c r="AD10534" s="72"/>
      <c r="AE10534" s="72"/>
      <c r="AF10534" s="72"/>
      <c r="AG10534" s="72"/>
      <c r="AH10534" s="72"/>
      <c r="AI10534" s="72"/>
      <c r="AJ10534" s="72"/>
      <c r="AK10534" s="72"/>
    </row>
    <row r="10535" ht="14.25" customHeight="1">
      <c r="A10535" s="78">
        <v>10532.0</v>
      </c>
      <c r="C10535" s="78" t="str">
        <f>VLOOKUP(G10535,[1]Macrodata_CCF!$A$3:$D$55,4,FALSE)</f>
        <v>#ERROR!</v>
      </c>
      <c r="E10535" s="79" t="str">
        <f>VLOOKUP(G10535,[1]Macrodata_CCF!$A$3:$B$55,2,FALSE)</f>
        <v>#ERROR!</v>
      </c>
      <c r="F10535" s="78">
        <v>0.0</v>
      </c>
      <c r="G10535" s="80">
        <v>37.0</v>
      </c>
      <c r="H10535" s="81">
        <v>0.0</v>
      </c>
      <c r="I10535" s="81">
        <v>60000.0</v>
      </c>
      <c r="J10535" s="81">
        <v>8400.0</v>
      </c>
      <c r="K10535" s="81">
        <v>78000.0</v>
      </c>
      <c r="L10535" s="82">
        <v>0.14</v>
      </c>
      <c r="N10535" s="83">
        <f t="shared" si="1"/>
        <v>0.14</v>
      </c>
      <c r="O10535" s="83">
        <f t="shared" si="2"/>
        <v>0.14</v>
      </c>
      <c r="Q10535" s="83">
        <f t="shared" si="3"/>
        <v>1</v>
      </c>
      <c r="R10535" s="83">
        <f t="shared" si="4"/>
        <v>0.14</v>
      </c>
      <c r="S10535" s="83" t="b">
        <f t="shared" si="5"/>
        <v>0</v>
      </c>
      <c r="T10535" s="72"/>
      <c r="U10535" s="72"/>
      <c r="V10535" s="72"/>
      <c r="W10535" s="72"/>
      <c r="X10535" s="72"/>
      <c r="Y10535" s="72"/>
      <c r="Z10535" s="72"/>
      <c r="AA10535" s="72"/>
      <c r="AB10535" s="72"/>
      <c r="AC10535" s="72"/>
      <c r="AD10535" s="72"/>
      <c r="AE10535" s="72"/>
      <c r="AF10535" s="72"/>
      <c r="AG10535" s="72"/>
      <c r="AH10535" s="72"/>
      <c r="AI10535" s="72"/>
      <c r="AJ10535" s="72"/>
      <c r="AK10535" s="72"/>
    </row>
    <row r="10536" ht="14.25" customHeight="1">
      <c r="A10536" s="78">
        <v>10533.0</v>
      </c>
      <c r="C10536" s="78" t="str">
        <f>VLOOKUP(G10536,[1]Macrodata_CCF!$A$3:$D$55,4,FALSE)</f>
        <v>#ERROR!</v>
      </c>
      <c r="E10536" s="79" t="str">
        <f>VLOOKUP(G10536,[1]Macrodata_CCF!$A$3:$B$55,2,FALSE)</f>
        <v>#ERROR!</v>
      </c>
      <c r="F10536" s="78">
        <v>0.0</v>
      </c>
      <c r="G10536" s="80">
        <v>51.0</v>
      </c>
      <c r="H10536" s="81">
        <v>404250.0</v>
      </c>
      <c r="I10536" s="81">
        <v>500000.0</v>
      </c>
      <c r="J10536" s="81">
        <v>411910.0</v>
      </c>
      <c r="K10536" s="81">
        <v>650000.0</v>
      </c>
      <c r="L10536" s="82">
        <v>0.08</v>
      </c>
      <c r="N10536" s="83">
        <f t="shared" si="1"/>
        <v>0.08</v>
      </c>
      <c r="O10536" s="83">
        <f t="shared" si="2"/>
        <v>0.08</v>
      </c>
      <c r="Q10536" s="83">
        <f t="shared" si="3"/>
        <v>0.1915</v>
      </c>
      <c r="R10536" s="83">
        <f t="shared" si="4"/>
        <v>0.08</v>
      </c>
      <c r="S10536" s="83" t="b">
        <f t="shared" si="5"/>
        <v>0</v>
      </c>
      <c r="T10536" s="72"/>
      <c r="U10536" s="72"/>
      <c r="V10536" s="72"/>
      <c r="W10536" s="72"/>
      <c r="X10536" s="72"/>
      <c r="Y10536" s="72"/>
      <c r="Z10536" s="72"/>
      <c r="AA10536" s="72"/>
      <c r="AB10536" s="72"/>
      <c r="AC10536" s="72"/>
      <c r="AD10536" s="72"/>
      <c r="AE10536" s="72"/>
      <c r="AF10536" s="72"/>
      <c r="AG10536" s="72"/>
      <c r="AH10536" s="72"/>
      <c r="AI10536" s="72"/>
      <c r="AJ10536" s="72"/>
      <c r="AK10536" s="72"/>
    </row>
    <row r="10537" ht="14.25" customHeight="1">
      <c r="A10537" s="78">
        <v>10534.0</v>
      </c>
      <c r="C10537" s="78" t="str">
        <f>VLOOKUP(G10537,[1]Macrodata_CCF!$A$3:$D$55,4,FALSE)</f>
        <v>#ERROR!</v>
      </c>
      <c r="E10537" s="79" t="str">
        <f>VLOOKUP(G10537,[1]Macrodata_CCF!$A$3:$B$55,2,FALSE)</f>
        <v>#ERROR!</v>
      </c>
      <c r="F10537" s="78">
        <v>0.0</v>
      </c>
      <c r="G10537" s="80">
        <v>13.0</v>
      </c>
      <c r="H10537" s="81">
        <v>542295.0</v>
      </c>
      <c r="I10537" s="81">
        <v>580000.0</v>
      </c>
      <c r="J10537" s="81">
        <v>591600.0</v>
      </c>
      <c r="K10537" s="81">
        <v>580000.0</v>
      </c>
      <c r="L10537" s="82">
        <v>1.307651505105424</v>
      </c>
      <c r="N10537" s="83">
        <f t="shared" si="1"/>
        <v>1.307651505</v>
      </c>
      <c r="O10537" s="83">
        <f t="shared" si="2"/>
        <v>1</v>
      </c>
      <c r="Q10537" s="83">
        <f t="shared" si="3"/>
        <v>0.06500862069</v>
      </c>
      <c r="R10537" s="83">
        <f t="shared" si="4"/>
        <v>0.08500862069</v>
      </c>
      <c r="S10537" s="83" t="b">
        <f t="shared" si="5"/>
        <v>1</v>
      </c>
      <c r="T10537" s="72"/>
      <c r="U10537" s="72"/>
      <c r="V10537" s="72"/>
      <c r="W10537" s="72"/>
      <c r="X10537" s="72"/>
      <c r="Y10537" s="72"/>
      <c r="Z10537" s="72"/>
      <c r="AA10537" s="72"/>
      <c r="AB10537" s="72"/>
      <c r="AC10537" s="72"/>
      <c r="AD10537" s="72"/>
      <c r="AE10537" s="72"/>
      <c r="AF10537" s="72"/>
      <c r="AG10537" s="72"/>
      <c r="AH10537" s="72"/>
      <c r="AI10537" s="72"/>
      <c r="AJ10537" s="72"/>
      <c r="AK10537" s="72"/>
    </row>
    <row r="10538" ht="14.25" customHeight="1">
      <c r="A10538" s="78">
        <v>10535.0</v>
      </c>
      <c r="C10538" s="78" t="str">
        <f>VLOOKUP(G10538,[1]Macrodata_CCF!$A$3:$D$55,4,FALSE)</f>
        <v>#ERROR!</v>
      </c>
      <c r="E10538" s="79" t="str">
        <f>VLOOKUP(G10538,[1]Macrodata_CCF!$A$3:$B$55,2,FALSE)</f>
        <v>#ERROR!</v>
      </c>
      <c r="F10538" s="78">
        <v>1.0</v>
      </c>
      <c r="G10538" s="80">
        <v>22.0</v>
      </c>
      <c r="H10538" s="81">
        <v>0.0</v>
      </c>
      <c r="I10538" s="81">
        <v>800000.0</v>
      </c>
      <c r="J10538" s="81">
        <v>344000.0</v>
      </c>
      <c r="K10538" s="81">
        <v>800000.0</v>
      </c>
      <c r="L10538" s="82">
        <v>0.43</v>
      </c>
      <c r="N10538" s="83">
        <f t="shared" si="1"/>
        <v>0.43</v>
      </c>
      <c r="O10538" s="83">
        <f t="shared" si="2"/>
        <v>0.43</v>
      </c>
      <c r="Q10538" s="83">
        <f t="shared" si="3"/>
        <v>1</v>
      </c>
      <c r="R10538" s="83">
        <f t="shared" si="4"/>
        <v>0.43</v>
      </c>
      <c r="S10538" s="83" t="b">
        <f t="shared" si="5"/>
        <v>0</v>
      </c>
      <c r="T10538" s="72"/>
      <c r="U10538" s="72"/>
      <c r="V10538" s="72"/>
      <c r="W10538" s="72"/>
      <c r="X10538" s="72"/>
      <c r="Y10538" s="72"/>
      <c r="Z10538" s="72"/>
      <c r="AA10538" s="72"/>
      <c r="AB10538" s="72"/>
      <c r="AC10538" s="72"/>
      <c r="AD10538" s="72"/>
      <c r="AE10538" s="72"/>
      <c r="AF10538" s="72"/>
      <c r="AG10538" s="72"/>
      <c r="AH10538" s="72"/>
      <c r="AI10538" s="72"/>
      <c r="AJ10538" s="72"/>
      <c r="AK10538" s="72"/>
    </row>
    <row r="10539" ht="14.25" customHeight="1">
      <c r="A10539" s="78">
        <v>10536.0</v>
      </c>
      <c r="C10539" s="78" t="str">
        <f>VLOOKUP(G10539,[1]Macrodata_CCF!$A$3:$D$55,4,FALSE)</f>
        <v>#ERROR!</v>
      </c>
      <c r="E10539" s="79" t="str">
        <f>VLOOKUP(G10539,[1]Macrodata_CCF!$A$3:$B$55,2,FALSE)</f>
        <v>#ERROR!</v>
      </c>
      <c r="F10539" s="78">
        <v>0.0</v>
      </c>
      <c r="G10539" s="80">
        <v>28.0</v>
      </c>
      <c r="H10539" s="81">
        <v>440670.0</v>
      </c>
      <c r="I10539" s="81">
        <v>640000.0</v>
      </c>
      <c r="J10539" s="81">
        <v>478545.0</v>
      </c>
      <c r="K10539" s="81">
        <v>640000.0</v>
      </c>
      <c r="L10539" s="82">
        <v>0.1900115386544926</v>
      </c>
      <c r="N10539" s="83">
        <f t="shared" si="1"/>
        <v>0.1900115387</v>
      </c>
      <c r="O10539" s="83">
        <f t="shared" si="2"/>
        <v>0.1900115387</v>
      </c>
      <c r="Q10539" s="83">
        <f t="shared" si="3"/>
        <v>0.311453125</v>
      </c>
      <c r="R10539" s="83">
        <f t="shared" si="4"/>
        <v>0.1900115387</v>
      </c>
      <c r="S10539" s="83" t="b">
        <f t="shared" si="5"/>
        <v>0</v>
      </c>
      <c r="T10539" s="72"/>
      <c r="U10539" s="72"/>
      <c r="V10539" s="72"/>
      <c r="W10539" s="72"/>
      <c r="X10539" s="72"/>
      <c r="Y10539" s="72"/>
      <c r="Z10539" s="72"/>
      <c r="AA10539" s="72"/>
      <c r="AB10539" s="72"/>
      <c r="AC10539" s="72"/>
      <c r="AD10539" s="72"/>
      <c r="AE10539" s="72"/>
      <c r="AF10539" s="72"/>
      <c r="AG10539" s="72"/>
      <c r="AH10539" s="72"/>
      <c r="AI10539" s="72"/>
      <c r="AJ10539" s="72"/>
      <c r="AK10539" s="72"/>
    </row>
    <row r="10540" ht="14.25" customHeight="1">
      <c r="A10540" s="78">
        <v>10537.0</v>
      </c>
      <c r="C10540" s="78" t="str">
        <f>VLOOKUP(G10540,[1]Macrodata_CCF!$A$3:$D$55,4,FALSE)</f>
        <v>#ERROR!</v>
      </c>
      <c r="E10540" s="79" t="str">
        <f>VLOOKUP(G10540,[1]Macrodata_CCF!$A$3:$B$55,2,FALSE)</f>
        <v>#ERROR!</v>
      </c>
      <c r="F10540" s="78">
        <v>0.0</v>
      </c>
      <c r="G10540" s="80">
        <v>43.0</v>
      </c>
      <c r="H10540" s="81">
        <v>192890.0</v>
      </c>
      <c r="I10540" s="81">
        <v>200000.0</v>
      </c>
      <c r="J10540" s="81">
        <v>194100.0</v>
      </c>
      <c r="K10540" s="81">
        <v>200000.0</v>
      </c>
      <c r="L10540" s="82">
        <v>0.170182841068917</v>
      </c>
      <c r="N10540" s="83">
        <f t="shared" si="1"/>
        <v>0.1701828411</v>
      </c>
      <c r="O10540" s="83">
        <f t="shared" si="2"/>
        <v>0.1701828411</v>
      </c>
      <c r="Q10540" s="83">
        <f t="shared" si="3"/>
        <v>0.03555</v>
      </c>
      <c r="R10540" s="83">
        <f t="shared" si="4"/>
        <v>0.00605</v>
      </c>
      <c r="S10540" s="83" t="b">
        <f t="shared" si="5"/>
        <v>0</v>
      </c>
      <c r="T10540" s="72"/>
      <c r="U10540" s="72"/>
      <c r="V10540" s="72"/>
      <c r="W10540" s="72"/>
      <c r="X10540" s="72"/>
      <c r="Y10540" s="72"/>
      <c r="Z10540" s="72"/>
      <c r="AA10540" s="72"/>
      <c r="AB10540" s="72"/>
      <c r="AC10540" s="72"/>
      <c r="AD10540" s="72"/>
      <c r="AE10540" s="72"/>
      <c r="AF10540" s="72"/>
      <c r="AG10540" s="72"/>
      <c r="AH10540" s="72"/>
      <c r="AI10540" s="72"/>
      <c r="AJ10540" s="72"/>
      <c r="AK10540" s="72"/>
    </row>
    <row r="10541" ht="14.25" customHeight="1">
      <c r="A10541" s="78">
        <v>10538.0</v>
      </c>
      <c r="C10541" s="78" t="str">
        <f>VLOOKUP(G10541,[1]Macrodata_CCF!$A$3:$D$55,4,FALSE)</f>
        <v>#ERROR!</v>
      </c>
      <c r="E10541" s="79" t="str">
        <f>VLOOKUP(G10541,[1]Macrodata_CCF!$A$3:$B$55,2,FALSE)</f>
        <v>#ERROR!</v>
      </c>
      <c r="F10541" s="78">
        <v>0.0</v>
      </c>
      <c r="G10541" s="80">
        <v>17.0</v>
      </c>
      <c r="H10541" s="81">
        <v>270590.0</v>
      </c>
      <c r="I10541" s="81">
        <v>430000.0</v>
      </c>
      <c r="J10541" s="81">
        <v>296095.0</v>
      </c>
      <c r="K10541" s="81">
        <v>559000.0</v>
      </c>
      <c r="L10541" s="82">
        <v>0.1599962361206951</v>
      </c>
      <c r="N10541" s="83">
        <f t="shared" si="1"/>
        <v>0.1599962361</v>
      </c>
      <c r="O10541" s="83">
        <f t="shared" si="2"/>
        <v>0.1599962361</v>
      </c>
      <c r="Q10541" s="83">
        <f t="shared" si="3"/>
        <v>0.3707209302</v>
      </c>
      <c r="R10541" s="83">
        <f t="shared" si="4"/>
        <v>0.1599962361</v>
      </c>
      <c r="S10541" s="83" t="b">
        <f t="shared" si="5"/>
        <v>0</v>
      </c>
      <c r="T10541" s="72"/>
      <c r="U10541" s="72"/>
      <c r="V10541" s="72"/>
      <c r="W10541" s="72"/>
      <c r="X10541" s="72"/>
      <c r="Y10541" s="72"/>
      <c r="Z10541" s="72"/>
      <c r="AA10541" s="72"/>
      <c r="AB10541" s="72"/>
      <c r="AC10541" s="72"/>
      <c r="AD10541" s="72"/>
      <c r="AE10541" s="72"/>
      <c r="AF10541" s="72"/>
      <c r="AG10541" s="72"/>
      <c r="AH10541" s="72"/>
      <c r="AI10541" s="72"/>
      <c r="AJ10541" s="72"/>
      <c r="AK10541" s="72"/>
    </row>
    <row r="10542" ht="14.25" customHeight="1">
      <c r="A10542" s="78">
        <v>10539.0</v>
      </c>
      <c r="C10542" s="78" t="str">
        <f>VLOOKUP(G10542,[1]Macrodata_CCF!$A$3:$D$55,4,FALSE)</f>
        <v>#ERROR!</v>
      </c>
      <c r="E10542" s="79" t="str">
        <f>VLOOKUP(G10542,[1]Macrodata_CCF!$A$3:$B$55,2,FALSE)</f>
        <v>#ERROR!</v>
      </c>
      <c r="F10542" s="78">
        <v>1.0</v>
      </c>
      <c r="G10542" s="80">
        <v>43.0</v>
      </c>
      <c r="H10542" s="81">
        <v>168115.0</v>
      </c>
      <c r="I10542" s="81">
        <v>890000.0</v>
      </c>
      <c r="J10542" s="81">
        <v>557935.0</v>
      </c>
      <c r="K10542" s="81">
        <v>890000.0</v>
      </c>
      <c r="L10542" s="82">
        <v>0.5400029090506105</v>
      </c>
      <c r="N10542" s="83">
        <f t="shared" si="1"/>
        <v>0.5400029091</v>
      </c>
      <c r="O10542" s="83">
        <f t="shared" si="2"/>
        <v>0.5400029091</v>
      </c>
      <c r="Q10542" s="83">
        <f t="shared" si="3"/>
        <v>0.8111067416</v>
      </c>
      <c r="R10542" s="83">
        <f t="shared" si="4"/>
        <v>0.5400029091</v>
      </c>
      <c r="S10542" s="83" t="b">
        <f t="shared" si="5"/>
        <v>0</v>
      </c>
      <c r="T10542" s="72"/>
      <c r="U10542" s="72"/>
      <c r="V10542" s="72"/>
      <c r="W10542" s="72"/>
      <c r="X10542" s="72"/>
      <c r="Y10542" s="72"/>
      <c r="Z10542" s="72"/>
      <c r="AA10542" s="72"/>
      <c r="AB10542" s="72"/>
      <c r="AC10542" s="72"/>
      <c r="AD10542" s="72"/>
      <c r="AE10542" s="72"/>
      <c r="AF10542" s="72"/>
      <c r="AG10542" s="72"/>
      <c r="AH10542" s="72"/>
      <c r="AI10542" s="72"/>
      <c r="AJ10542" s="72"/>
      <c r="AK10542" s="72"/>
    </row>
    <row r="10543" ht="14.25" customHeight="1">
      <c r="A10543" s="78">
        <v>10540.0</v>
      </c>
      <c r="C10543" s="78" t="str">
        <f>VLOOKUP(G10543,[1]Macrodata_CCF!$A$3:$D$55,4,FALSE)</f>
        <v>#ERROR!</v>
      </c>
      <c r="E10543" s="79" t="str">
        <f>VLOOKUP(G10543,[1]Macrodata_CCF!$A$3:$B$55,2,FALSE)</f>
        <v>#ERROR!</v>
      </c>
      <c r="F10543" s="78">
        <v>0.0</v>
      </c>
      <c r="G10543" s="80">
        <v>8.0</v>
      </c>
      <c r="H10543" s="81">
        <v>721745.0</v>
      </c>
      <c r="I10543" s="81">
        <v>970000.0</v>
      </c>
      <c r="J10543" s="81">
        <v>808635.0</v>
      </c>
      <c r="K10543" s="81">
        <v>970000.0</v>
      </c>
      <c r="L10543" s="82">
        <v>0.3500030210871886</v>
      </c>
      <c r="N10543" s="83">
        <f t="shared" si="1"/>
        <v>0.3500030211</v>
      </c>
      <c r="O10543" s="83">
        <f t="shared" si="2"/>
        <v>0.3500030211</v>
      </c>
      <c r="Q10543" s="83">
        <f t="shared" si="3"/>
        <v>0.2559329897</v>
      </c>
      <c r="R10543" s="83">
        <f t="shared" si="4"/>
        <v>0.3500030211</v>
      </c>
      <c r="S10543" s="83" t="b">
        <f t="shared" si="5"/>
        <v>0</v>
      </c>
      <c r="T10543" s="72"/>
      <c r="U10543" s="72"/>
      <c r="V10543" s="72"/>
      <c r="W10543" s="72"/>
      <c r="X10543" s="72"/>
      <c r="Y10543" s="72"/>
      <c r="Z10543" s="72"/>
      <c r="AA10543" s="72"/>
      <c r="AB10543" s="72"/>
      <c r="AC10543" s="72"/>
      <c r="AD10543" s="72"/>
      <c r="AE10543" s="72"/>
      <c r="AF10543" s="72"/>
      <c r="AG10543" s="72"/>
      <c r="AH10543" s="72"/>
      <c r="AI10543" s="72"/>
      <c r="AJ10543" s="72"/>
      <c r="AK10543" s="72"/>
    </row>
    <row r="10544" ht="14.25" customHeight="1">
      <c r="A10544" s="78">
        <v>10541.0</v>
      </c>
      <c r="C10544" s="78" t="str">
        <f>VLOOKUP(G10544,[1]Macrodata_CCF!$A$3:$D$55,4,FALSE)</f>
        <v>#ERROR!</v>
      </c>
      <c r="E10544" s="79" t="str">
        <f>VLOOKUP(G10544,[1]Macrodata_CCF!$A$3:$B$55,2,FALSE)</f>
        <v>#ERROR!</v>
      </c>
      <c r="F10544" s="78">
        <v>0.0</v>
      </c>
      <c r="G10544" s="80">
        <v>52.0</v>
      </c>
      <c r="H10544" s="81">
        <v>175395.0</v>
      </c>
      <c r="I10544" s="81">
        <v>280000.0</v>
      </c>
      <c r="J10544" s="81">
        <v>184810.0</v>
      </c>
      <c r="K10544" s="81">
        <v>280000.0</v>
      </c>
      <c r="L10544" s="82">
        <v>0.09000525787486258</v>
      </c>
      <c r="N10544" s="83">
        <f t="shared" si="1"/>
        <v>0.09000525787</v>
      </c>
      <c r="O10544" s="83">
        <f t="shared" si="2"/>
        <v>0.09000525787</v>
      </c>
      <c r="Q10544" s="83">
        <f t="shared" si="3"/>
        <v>0.3735892857</v>
      </c>
      <c r="R10544" s="83">
        <f t="shared" si="4"/>
        <v>0.09000525787</v>
      </c>
      <c r="S10544" s="83" t="b">
        <f t="shared" si="5"/>
        <v>0</v>
      </c>
      <c r="T10544" s="72"/>
      <c r="U10544" s="72"/>
      <c r="V10544" s="72"/>
      <c r="W10544" s="72"/>
      <c r="X10544" s="72"/>
      <c r="Y10544" s="72"/>
      <c r="Z10544" s="72"/>
      <c r="AA10544" s="72"/>
      <c r="AB10544" s="72"/>
      <c r="AC10544" s="72"/>
      <c r="AD10544" s="72"/>
      <c r="AE10544" s="72"/>
      <c r="AF10544" s="72"/>
      <c r="AG10544" s="72"/>
      <c r="AH10544" s="72"/>
      <c r="AI10544" s="72"/>
      <c r="AJ10544" s="72"/>
      <c r="AK10544" s="72"/>
    </row>
    <row r="10545" ht="14.25" customHeight="1">
      <c r="A10545" s="78">
        <v>10542.0</v>
      </c>
      <c r="C10545" s="78" t="str">
        <f>VLOOKUP(G10545,[1]Macrodata_CCF!$A$3:$D$55,4,FALSE)</f>
        <v>#ERROR!</v>
      </c>
      <c r="E10545" s="79" t="str">
        <f>VLOOKUP(G10545,[1]Macrodata_CCF!$A$3:$B$55,2,FALSE)</f>
        <v>#ERROR!</v>
      </c>
      <c r="F10545" s="78">
        <v>0.0</v>
      </c>
      <c r="G10545" s="80">
        <v>12.0</v>
      </c>
      <c r="H10545" s="81">
        <v>0.0</v>
      </c>
      <c r="I10545" s="81">
        <v>980000.0</v>
      </c>
      <c r="J10545" s="81">
        <v>284200.0</v>
      </c>
      <c r="K10545" s="81">
        <v>980000.0</v>
      </c>
      <c r="L10545" s="82">
        <v>0.29</v>
      </c>
      <c r="N10545" s="83">
        <f t="shared" si="1"/>
        <v>0.29</v>
      </c>
      <c r="O10545" s="83">
        <f t="shared" si="2"/>
        <v>0.29</v>
      </c>
      <c r="Q10545" s="83">
        <f t="shared" si="3"/>
        <v>1</v>
      </c>
      <c r="R10545" s="83">
        <f t="shared" si="4"/>
        <v>0.29</v>
      </c>
      <c r="S10545" s="83" t="b">
        <f t="shared" si="5"/>
        <v>0</v>
      </c>
      <c r="T10545" s="72"/>
      <c r="U10545" s="72"/>
      <c r="V10545" s="72"/>
      <c r="W10545" s="72"/>
      <c r="X10545" s="72"/>
      <c r="Y10545" s="72"/>
      <c r="Z10545" s="72"/>
      <c r="AA10545" s="72"/>
      <c r="AB10545" s="72"/>
      <c r="AC10545" s="72"/>
      <c r="AD10545" s="72"/>
      <c r="AE10545" s="72"/>
      <c r="AF10545" s="72"/>
      <c r="AG10545" s="72"/>
      <c r="AH10545" s="72"/>
      <c r="AI10545" s="72"/>
      <c r="AJ10545" s="72"/>
      <c r="AK10545" s="72"/>
    </row>
    <row r="10546" ht="14.25" customHeight="1">
      <c r="A10546" s="78">
        <v>10543.0</v>
      </c>
      <c r="C10546" s="78" t="str">
        <f>VLOOKUP(G10546,[1]Macrodata_CCF!$A$3:$D$55,4,FALSE)</f>
        <v>#ERROR!</v>
      </c>
      <c r="E10546" s="79" t="str">
        <f>VLOOKUP(G10546,[1]Macrodata_CCF!$A$3:$B$55,2,FALSE)</f>
        <v>#ERROR!</v>
      </c>
      <c r="F10546" s="78">
        <v>0.0</v>
      </c>
      <c r="G10546" s="80">
        <v>42.0</v>
      </c>
      <c r="H10546" s="81">
        <v>26035.0</v>
      </c>
      <c r="I10546" s="81">
        <v>30000.0</v>
      </c>
      <c r="J10546" s="81">
        <v>26945.0</v>
      </c>
      <c r="K10546" s="81">
        <v>30000.0</v>
      </c>
      <c r="L10546" s="82">
        <v>0.2295081967213115</v>
      </c>
      <c r="N10546" s="83">
        <f t="shared" si="1"/>
        <v>0.2295081967</v>
      </c>
      <c r="O10546" s="83">
        <f t="shared" si="2"/>
        <v>0.2295081967</v>
      </c>
      <c r="Q10546" s="83">
        <f t="shared" si="3"/>
        <v>0.1321666667</v>
      </c>
      <c r="R10546" s="83">
        <f t="shared" si="4"/>
        <v>0.2295081967</v>
      </c>
      <c r="S10546" s="83" t="b">
        <f t="shared" si="5"/>
        <v>0</v>
      </c>
      <c r="T10546" s="72"/>
      <c r="U10546" s="72"/>
      <c r="V10546" s="72"/>
      <c r="W10546" s="72"/>
      <c r="X10546" s="72"/>
      <c r="Y10546" s="72"/>
      <c r="Z10546" s="72"/>
      <c r="AA10546" s="72"/>
      <c r="AB10546" s="72"/>
      <c r="AC10546" s="72"/>
      <c r="AD10546" s="72"/>
      <c r="AE10546" s="72"/>
      <c r="AF10546" s="72"/>
      <c r="AG10546" s="72"/>
      <c r="AH10546" s="72"/>
      <c r="AI10546" s="72"/>
      <c r="AJ10546" s="72"/>
      <c r="AK10546" s="72"/>
    </row>
    <row r="10547" ht="14.25" customHeight="1">
      <c r="A10547" s="78">
        <v>10544.0</v>
      </c>
      <c r="C10547" s="78" t="str">
        <f>VLOOKUP(G10547,[1]Macrodata_CCF!$A$3:$D$55,4,FALSE)</f>
        <v>#ERROR!</v>
      </c>
      <c r="E10547" s="79" t="str">
        <f>VLOOKUP(G10547,[1]Macrodata_CCF!$A$3:$B$55,2,FALSE)</f>
        <v>#ERROR!</v>
      </c>
      <c r="F10547" s="78">
        <v>0.0</v>
      </c>
      <c r="G10547" s="80">
        <v>13.0</v>
      </c>
      <c r="H10547" s="81">
        <v>81810.0</v>
      </c>
      <c r="I10547" s="81">
        <v>90000.0</v>
      </c>
      <c r="J10547" s="81">
        <v>83365.0</v>
      </c>
      <c r="K10547" s="81">
        <v>90000.0</v>
      </c>
      <c r="L10547" s="82">
        <v>0.1898656898656899</v>
      </c>
      <c r="N10547" s="83">
        <f t="shared" si="1"/>
        <v>0.1898656899</v>
      </c>
      <c r="O10547" s="83">
        <f t="shared" si="2"/>
        <v>0.1898656899</v>
      </c>
      <c r="Q10547" s="83">
        <f t="shared" si="3"/>
        <v>0.091</v>
      </c>
      <c r="R10547" s="83">
        <f t="shared" si="4"/>
        <v>0.01727777778</v>
      </c>
      <c r="S10547" s="83" t="b">
        <f t="shared" si="5"/>
        <v>0</v>
      </c>
      <c r="T10547" s="72"/>
      <c r="U10547" s="72"/>
      <c r="V10547" s="72"/>
      <c r="W10547" s="72"/>
      <c r="X10547" s="72"/>
      <c r="Y10547" s="72"/>
      <c r="Z10547" s="72"/>
      <c r="AA10547" s="72"/>
      <c r="AB10547" s="72"/>
      <c r="AC10547" s="72"/>
      <c r="AD10547" s="72"/>
      <c r="AE10547" s="72"/>
      <c r="AF10547" s="72"/>
      <c r="AG10547" s="72"/>
      <c r="AH10547" s="72"/>
      <c r="AI10547" s="72"/>
      <c r="AJ10547" s="72"/>
      <c r="AK10547" s="72"/>
    </row>
    <row r="10548" ht="14.25" customHeight="1">
      <c r="A10548" s="78">
        <v>10545.0</v>
      </c>
      <c r="C10548" s="78" t="str">
        <f>VLOOKUP(G10548,[1]Macrodata_CCF!$A$3:$D$55,4,FALSE)</f>
        <v>#ERROR!</v>
      </c>
      <c r="E10548" s="79" t="str">
        <f>VLOOKUP(G10548,[1]Macrodata_CCF!$A$3:$B$55,2,FALSE)</f>
        <v>#ERROR!</v>
      </c>
      <c r="F10548" s="78">
        <v>0.0</v>
      </c>
      <c r="G10548" s="80">
        <v>38.0</v>
      </c>
      <c r="H10548" s="81">
        <v>101125.0</v>
      </c>
      <c r="I10548" s="81">
        <v>230000.0</v>
      </c>
      <c r="J10548" s="81">
        <v>119170.0</v>
      </c>
      <c r="K10548" s="81">
        <v>230000.0</v>
      </c>
      <c r="L10548" s="82">
        <v>0.1400193986420951</v>
      </c>
      <c r="N10548" s="83">
        <f t="shared" si="1"/>
        <v>0.1400193986</v>
      </c>
      <c r="O10548" s="83">
        <f t="shared" si="2"/>
        <v>0.1400193986</v>
      </c>
      <c r="Q10548" s="83">
        <f t="shared" si="3"/>
        <v>0.560326087</v>
      </c>
      <c r="R10548" s="83">
        <f t="shared" si="4"/>
        <v>0.1400193986</v>
      </c>
      <c r="S10548" s="83" t="b">
        <f t="shared" si="5"/>
        <v>0</v>
      </c>
      <c r="T10548" s="72"/>
      <c r="U10548" s="72"/>
      <c r="V10548" s="72"/>
      <c r="W10548" s="72"/>
      <c r="X10548" s="72"/>
      <c r="Y10548" s="72"/>
      <c r="Z10548" s="72"/>
      <c r="AA10548" s="72"/>
      <c r="AB10548" s="72"/>
      <c r="AC10548" s="72"/>
      <c r="AD10548" s="72"/>
      <c r="AE10548" s="72"/>
      <c r="AF10548" s="72"/>
      <c r="AG10548" s="72"/>
      <c r="AH10548" s="72"/>
      <c r="AI10548" s="72"/>
      <c r="AJ10548" s="72"/>
      <c r="AK10548" s="72"/>
    </row>
    <row r="10549" ht="14.25" customHeight="1">
      <c r="A10549" s="78">
        <v>10546.0</v>
      </c>
      <c r="C10549" s="78" t="str">
        <f>VLOOKUP(G10549,[1]Macrodata_CCF!$A$3:$D$55,4,FALSE)</f>
        <v>#ERROR!</v>
      </c>
      <c r="E10549" s="79" t="str">
        <f>VLOOKUP(G10549,[1]Macrodata_CCF!$A$3:$B$55,2,FALSE)</f>
        <v>#ERROR!</v>
      </c>
      <c r="F10549" s="78">
        <v>0.0</v>
      </c>
      <c r="G10549" s="80">
        <v>51.0</v>
      </c>
      <c r="H10549" s="81">
        <v>556805.0</v>
      </c>
      <c r="I10549" s="81">
        <v>560000.0</v>
      </c>
      <c r="J10549" s="81">
        <v>557030.0</v>
      </c>
      <c r="K10549" s="81">
        <v>896000.0</v>
      </c>
      <c r="L10549" s="82">
        <v>0.07042253521126761</v>
      </c>
      <c r="N10549" s="83">
        <f t="shared" si="1"/>
        <v>0.07042253521</v>
      </c>
      <c r="O10549" s="83">
        <f t="shared" si="2"/>
        <v>0.07042253521</v>
      </c>
      <c r="Q10549" s="83">
        <f t="shared" si="3"/>
        <v>0.005705357143</v>
      </c>
      <c r="R10549" s="83">
        <f t="shared" si="4"/>
        <v>0.0004017857143</v>
      </c>
      <c r="S10549" s="83" t="b">
        <f t="shared" si="5"/>
        <v>0</v>
      </c>
      <c r="T10549" s="72"/>
      <c r="U10549" s="72"/>
      <c r="V10549" s="72"/>
      <c r="W10549" s="72"/>
      <c r="X10549" s="72"/>
      <c r="Y10549" s="72"/>
      <c r="Z10549" s="72"/>
      <c r="AA10549" s="72"/>
      <c r="AB10549" s="72"/>
      <c r="AC10549" s="72"/>
      <c r="AD10549" s="72"/>
      <c r="AE10549" s="72"/>
      <c r="AF10549" s="72"/>
      <c r="AG10549" s="72"/>
      <c r="AH10549" s="72"/>
      <c r="AI10549" s="72"/>
      <c r="AJ10549" s="72"/>
      <c r="AK10549" s="72"/>
    </row>
    <row r="10550" ht="14.25" customHeight="1">
      <c r="A10550" s="78">
        <v>10547.0</v>
      </c>
      <c r="C10550" s="78" t="str">
        <f>VLOOKUP(G10550,[1]Macrodata_CCF!$A$3:$D$55,4,FALSE)</f>
        <v>#ERROR!</v>
      </c>
      <c r="E10550" s="79" t="str">
        <f>VLOOKUP(G10550,[1]Macrodata_CCF!$A$3:$B$55,2,FALSE)</f>
        <v>#ERROR!</v>
      </c>
      <c r="F10550" s="78">
        <v>0.0</v>
      </c>
      <c r="G10550" s="80">
        <v>45.0</v>
      </c>
      <c r="H10550" s="81">
        <v>0.0</v>
      </c>
      <c r="I10550" s="81">
        <v>50000.0</v>
      </c>
      <c r="J10550" s="81">
        <v>9500.0</v>
      </c>
      <c r="K10550" s="81">
        <v>50000.0</v>
      </c>
      <c r="L10550" s="82">
        <v>0.19</v>
      </c>
      <c r="N10550" s="83">
        <f t="shared" si="1"/>
        <v>0.19</v>
      </c>
      <c r="O10550" s="83">
        <f t="shared" si="2"/>
        <v>0.19</v>
      </c>
      <c r="Q10550" s="83">
        <f t="shared" si="3"/>
        <v>1</v>
      </c>
      <c r="R10550" s="83">
        <f t="shared" si="4"/>
        <v>0.19</v>
      </c>
      <c r="S10550" s="83" t="b">
        <f t="shared" si="5"/>
        <v>0</v>
      </c>
      <c r="T10550" s="72"/>
      <c r="U10550" s="72"/>
      <c r="V10550" s="72"/>
      <c r="W10550" s="72"/>
      <c r="X10550" s="72"/>
      <c r="Y10550" s="72"/>
      <c r="Z10550" s="72"/>
      <c r="AA10550" s="72"/>
      <c r="AB10550" s="72"/>
      <c r="AC10550" s="72"/>
      <c r="AD10550" s="72"/>
      <c r="AE10550" s="72"/>
      <c r="AF10550" s="72"/>
      <c r="AG10550" s="72"/>
      <c r="AH10550" s="72"/>
      <c r="AI10550" s="72"/>
      <c r="AJ10550" s="72"/>
      <c r="AK10550" s="72"/>
    </row>
    <row r="10551" ht="14.25" customHeight="1">
      <c r="A10551" s="78">
        <v>10548.0</v>
      </c>
      <c r="C10551" s="78" t="str">
        <f>VLOOKUP(G10551,[1]Macrodata_CCF!$A$3:$D$55,4,FALSE)</f>
        <v>#ERROR!</v>
      </c>
      <c r="E10551" s="79" t="str">
        <f>VLOOKUP(G10551,[1]Macrodata_CCF!$A$3:$B$55,2,FALSE)</f>
        <v>#ERROR!</v>
      </c>
      <c r="F10551" s="78">
        <v>0.0</v>
      </c>
      <c r="G10551" s="80">
        <v>22.0</v>
      </c>
      <c r="H10551" s="81">
        <v>578480.0</v>
      </c>
      <c r="I10551" s="81">
        <v>640000.0</v>
      </c>
      <c r="J10551" s="81">
        <v>588325.0</v>
      </c>
      <c r="K10551" s="81">
        <v>640000.0</v>
      </c>
      <c r="L10551" s="82">
        <v>0.1600292587776333</v>
      </c>
      <c r="N10551" s="83">
        <f t="shared" si="1"/>
        <v>0.1600292588</v>
      </c>
      <c r="O10551" s="83">
        <f t="shared" si="2"/>
        <v>0.1600292588</v>
      </c>
      <c r="Q10551" s="83">
        <f t="shared" si="3"/>
        <v>0.096125</v>
      </c>
      <c r="R10551" s="83">
        <f t="shared" si="4"/>
        <v>0.0153828125</v>
      </c>
      <c r="S10551" s="83" t="b">
        <f t="shared" si="5"/>
        <v>0</v>
      </c>
      <c r="T10551" s="72"/>
      <c r="U10551" s="72"/>
      <c r="V10551" s="72"/>
      <c r="W10551" s="72"/>
      <c r="X10551" s="72"/>
      <c r="Y10551" s="72"/>
      <c r="Z10551" s="72"/>
      <c r="AA10551" s="72"/>
      <c r="AB10551" s="72"/>
      <c r="AC10551" s="72"/>
      <c r="AD10551" s="72"/>
      <c r="AE10551" s="72"/>
      <c r="AF10551" s="72"/>
      <c r="AG10551" s="72"/>
      <c r="AH10551" s="72"/>
      <c r="AI10551" s="72"/>
      <c r="AJ10551" s="72"/>
      <c r="AK10551" s="72"/>
    </row>
    <row r="10552" ht="14.25" customHeight="1">
      <c r="A10552" s="78">
        <v>10549.0</v>
      </c>
      <c r="C10552" s="78" t="str">
        <f>VLOOKUP(G10552,[1]Macrodata_CCF!$A$3:$D$55,4,FALSE)</f>
        <v>#ERROR!</v>
      </c>
      <c r="E10552" s="79" t="str">
        <f>VLOOKUP(G10552,[1]Macrodata_CCF!$A$3:$B$55,2,FALSE)</f>
        <v>#ERROR!</v>
      </c>
      <c r="F10552" s="78">
        <v>0.0</v>
      </c>
      <c r="G10552" s="80">
        <v>29.0</v>
      </c>
      <c r="H10552" s="81">
        <v>464770.0</v>
      </c>
      <c r="I10552" s="81">
        <v>990000.0</v>
      </c>
      <c r="J10552" s="81">
        <v>559310.0</v>
      </c>
      <c r="K10552" s="81">
        <v>990000.0</v>
      </c>
      <c r="L10552" s="82">
        <v>0.1799973345010757</v>
      </c>
      <c r="N10552" s="83">
        <f t="shared" si="1"/>
        <v>0.1799973345</v>
      </c>
      <c r="O10552" s="83">
        <f t="shared" si="2"/>
        <v>0.1799973345</v>
      </c>
      <c r="Q10552" s="83">
        <f t="shared" si="3"/>
        <v>0.5305353535</v>
      </c>
      <c r="R10552" s="83">
        <f t="shared" si="4"/>
        <v>0.1799973345</v>
      </c>
      <c r="S10552" s="83" t="b">
        <f t="shared" si="5"/>
        <v>0</v>
      </c>
      <c r="T10552" s="72"/>
      <c r="U10552" s="72"/>
      <c r="V10552" s="72"/>
      <c r="W10552" s="72"/>
      <c r="X10552" s="72"/>
      <c r="Y10552" s="72"/>
      <c r="Z10552" s="72"/>
      <c r="AA10552" s="72"/>
      <c r="AB10552" s="72"/>
      <c r="AC10552" s="72"/>
      <c r="AD10552" s="72"/>
      <c r="AE10552" s="72"/>
      <c r="AF10552" s="72"/>
      <c r="AG10552" s="72"/>
      <c r="AH10552" s="72"/>
      <c r="AI10552" s="72"/>
      <c r="AJ10552" s="72"/>
      <c r="AK10552" s="72"/>
    </row>
    <row r="10553" ht="14.25" customHeight="1">
      <c r="A10553" s="78">
        <v>10550.0</v>
      </c>
      <c r="C10553" s="78" t="str">
        <f>VLOOKUP(G10553,[1]Macrodata_CCF!$A$3:$D$55,4,FALSE)</f>
        <v>#ERROR!</v>
      </c>
      <c r="E10553" s="79" t="str">
        <f>VLOOKUP(G10553,[1]Macrodata_CCF!$A$3:$B$55,2,FALSE)</f>
        <v>#ERROR!</v>
      </c>
      <c r="F10553" s="78">
        <v>0.0</v>
      </c>
      <c r="G10553" s="80">
        <v>13.0</v>
      </c>
      <c r="H10553" s="81">
        <v>21215.0</v>
      </c>
      <c r="I10553" s="81">
        <v>70000.0</v>
      </c>
      <c r="J10553" s="81">
        <v>28535.0</v>
      </c>
      <c r="K10553" s="81">
        <v>70000.0</v>
      </c>
      <c r="L10553" s="82">
        <v>0.1500461207338321</v>
      </c>
      <c r="N10553" s="83">
        <f t="shared" si="1"/>
        <v>0.1500461207</v>
      </c>
      <c r="O10553" s="83">
        <f t="shared" si="2"/>
        <v>0.1500461207</v>
      </c>
      <c r="Q10553" s="83">
        <f t="shared" si="3"/>
        <v>0.6969285714</v>
      </c>
      <c r="R10553" s="83">
        <f t="shared" si="4"/>
        <v>0.1500461207</v>
      </c>
      <c r="S10553" s="83" t="b">
        <f t="shared" si="5"/>
        <v>0</v>
      </c>
      <c r="T10553" s="72"/>
      <c r="U10553" s="72"/>
      <c r="V10553" s="72"/>
      <c r="W10553" s="72"/>
      <c r="X10553" s="72"/>
      <c r="Y10553" s="72"/>
      <c r="Z10553" s="72"/>
      <c r="AA10553" s="72"/>
      <c r="AB10553" s="72"/>
      <c r="AC10553" s="72"/>
      <c r="AD10553" s="72"/>
      <c r="AE10553" s="72"/>
      <c r="AF10553" s="72"/>
      <c r="AG10553" s="72"/>
      <c r="AH10553" s="72"/>
      <c r="AI10553" s="72"/>
      <c r="AJ10553" s="72"/>
      <c r="AK10553" s="72"/>
    </row>
    <row r="10554" ht="14.25" customHeight="1">
      <c r="A10554" s="78">
        <v>10551.0</v>
      </c>
      <c r="C10554" s="78" t="str">
        <f>VLOOKUP(G10554,[1]Macrodata_CCF!$A$3:$D$55,4,FALSE)</f>
        <v>#ERROR!</v>
      </c>
      <c r="E10554" s="79" t="str">
        <f>VLOOKUP(G10554,[1]Macrodata_CCF!$A$3:$B$55,2,FALSE)</f>
        <v>#ERROR!</v>
      </c>
      <c r="F10554" s="78">
        <v>0.0</v>
      </c>
      <c r="G10554" s="80">
        <v>49.0</v>
      </c>
      <c r="H10554" s="81">
        <v>283535.0</v>
      </c>
      <c r="I10554" s="81">
        <v>440000.0</v>
      </c>
      <c r="J10554" s="81">
        <v>291360.0</v>
      </c>
      <c r="K10554" s="81">
        <v>440000.0</v>
      </c>
      <c r="L10554" s="82">
        <v>0.05001118460997667</v>
      </c>
      <c r="N10554" s="83">
        <f t="shared" si="1"/>
        <v>0.05001118461</v>
      </c>
      <c r="O10554" s="83">
        <f t="shared" si="2"/>
        <v>0.05001118461</v>
      </c>
      <c r="Q10554" s="83">
        <f t="shared" si="3"/>
        <v>0.3556022727</v>
      </c>
      <c r="R10554" s="83">
        <f t="shared" si="4"/>
        <v>0.05001118461</v>
      </c>
      <c r="S10554" s="83" t="b">
        <f t="shared" si="5"/>
        <v>0</v>
      </c>
      <c r="T10554" s="72"/>
      <c r="U10554" s="72"/>
      <c r="V10554" s="72"/>
      <c r="W10554" s="72"/>
      <c r="X10554" s="72"/>
      <c r="Y10554" s="72"/>
      <c r="Z10554" s="72"/>
      <c r="AA10554" s="72"/>
      <c r="AB10554" s="72"/>
      <c r="AC10554" s="72"/>
      <c r="AD10554" s="72"/>
      <c r="AE10554" s="72"/>
      <c r="AF10554" s="72"/>
      <c r="AG10554" s="72"/>
      <c r="AH10554" s="72"/>
      <c r="AI10554" s="72"/>
      <c r="AJ10554" s="72"/>
      <c r="AK10554" s="72"/>
    </row>
    <row r="10555" ht="14.25" customHeight="1">
      <c r="A10555" s="78">
        <v>10552.0</v>
      </c>
      <c r="C10555" s="78" t="str">
        <f>VLOOKUP(G10555,[1]Macrodata_CCF!$A$3:$D$55,4,FALSE)</f>
        <v>#ERROR!</v>
      </c>
      <c r="E10555" s="79" t="str">
        <f>VLOOKUP(G10555,[1]Macrodata_CCF!$A$3:$B$55,2,FALSE)</f>
        <v>#ERROR!</v>
      </c>
      <c r="F10555" s="78">
        <v>0.0</v>
      </c>
      <c r="G10555" s="80">
        <v>26.0</v>
      </c>
      <c r="H10555" s="81">
        <v>36540.0</v>
      </c>
      <c r="I10555" s="81">
        <v>930000.0</v>
      </c>
      <c r="J10555" s="81">
        <v>170560.0</v>
      </c>
      <c r="K10555" s="81">
        <v>930000.0</v>
      </c>
      <c r="L10555" s="82">
        <v>0.1500011192442862</v>
      </c>
      <c r="N10555" s="83">
        <f t="shared" si="1"/>
        <v>0.1500011192</v>
      </c>
      <c r="O10555" s="83">
        <f t="shared" si="2"/>
        <v>0.1500011192</v>
      </c>
      <c r="Q10555" s="83">
        <f t="shared" si="3"/>
        <v>0.9607096774</v>
      </c>
      <c r="R10555" s="83">
        <f t="shared" si="4"/>
        <v>0.1500011192</v>
      </c>
      <c r="S10555" s="83" t="b">
        <f t="shared" si="5"/>
        <v>0</v>
      </c>
      <c r="T10555" s="72"/>
      <c r="U10555" s="72"/>
      <c r="V10555" s="72"/>
      <c r="W10555" s="72"/>
      <c r="X10555" s="72"/>
      <c r="Y10555" s="72"/>
      <c r="Z10555" s="72"/>
      <c r="AA10555" s="72"/>
      <c r="AB10555" s="72"/>
      <c r="AC10555" s="72"/>
      <c r="AD10555" s="72"/>
      <c r="AE10555" s="72"/>
      <c r="AF10555" s="72"/>
      <c r="AG10555" s="72"/>
      <c r="AH10555" s="72"/>
      <c r="AI10555" s="72"/>
      <c r="AJ10555" s="72"/>
      <c r="AK10555" s="72"/>
    </row>
    <row r="10556" ht="14.25" customHeight="1">
      <c r="A10556" s="78">
        <v>10553.0</v>
      </c>
      <c r="C10556" s="78" t="str">
        <f>VLOOKUP(G10556,[1]Macrodata_CCF!$A$3:$D$55,4,FALSE)</f>
        <v>#ERROR!</v>
      </c>
      <c r="E10556" s="79" t="str">
        <f>VLOOKUP(G10556,[1]Macrodata_CCF!$A$3:$B$55,2,FALSE)</f>
        <v>#ERROR!</v>
      </c>
      <c r="F10556" s="78">
        <v>0.0</v>
      </c>
      <c r="G10556" s="80">
        <v>21.0</v>
      </c>
      <c r="H10556" s="81">
        <v>145225.0</v>
      </c>
      <c r="I10556" s="81">
        <v>540000.0</v>
      </c>
      <c r="J10556" s="81">
        <v>208390.0</v>
      </c>
      <c r="K10556" s="81">
        <v>540000.0</v>
      </c>
      <c r="L10556" s="82">
        <v>0.1600025330884681</v>
      </c>
      <c r="N10556" s="83">
        <f t="shared" si="1"/>
        <v>0.1600025331</v>
      </c>
      <c r="O10556" s="83">
        <f t="shared" si="2"/>
        <v>0.1600025331</v>
      </c>
      <c r="Q10556" s="83">
        <f t="shared" si="3"/>
        <v>0.7310648148</v>
      </c>
      <c r="R10556" s="83">
        <f t="shared" si="4"/>
        <v>0.1600025331</v>
      </c>
      <c r="S10556" s="83" t="b">
        <f t="shared" si="5"/>
        <v>0</v>
      </c>
      <c r="T10556" s="72"/>
      <c r="U10556" s="72"/>
      <c r="V10556" s="72"/>
      <c r="W10556" s="72"/>
      <c r="X10556" s="72"/>
      <c r="Y10556" s="72"/>
      <c r="Z10556" s="72"/>
      <c r="AA10556" s="72"/>
      <c r="AB10556" s="72"/>
      <c r="AC10556" s="72"/>
      <c r="AD10556" s="72"/>
      <c r="AE10556" s="72"/>
      <c r="AF10556" s="72"/>
      <c r="AG10556" s="72"/>
      <c r="AH10556" s="72"/>
      <c r="AI10556" s="72"/>
      <c r="AJ10556" s="72"/>
      <c r="AK10556" s="72"/>
    </row>
    <row r="10557" ht="14.25" customHeight="1">
      <c r="A10557" s="78">
        <v>10554.0</v>
      </c>
      <c r="C10557" s="78" t="str">
        <f>VLOOKUP(G10557,[1]Macrodata_CCF!$A$3:$D$55,4,FALSE)</f>
        <v>#ERROR!</v>
      </c>
      <c r="E10557" s="79" t="str">
        <f>VLOOKUP(G10557,[1]Macrodata_CCF!$A$3:$B$55,2,FALSE)</f>
        <v>#ERROR!</v>
      </c>
      <c r="F10557" s="78">
        <v>0.0</v>
      </c>
      <c r="G10557" s="80">
        <v>53.0</v>
      </c>
      <c r="H10557" s="81">
        <v>22900.0</v>
      </c>
      <c r="I10557" s="81">
        <v>30000.0</v>
      </c>
      <c r="J10557" s="81">
        <v>23680.0</v>
      </c>
      <c r="K10557" s="81">
        <v>54000.0</v>
      </c>
      <c r="L10557" s="82">
        <v>0.1098591549295775</v>
      </c>
      <c r="N10557" s="83">
        <f t="shared" si="1"/>
        <v>0.1098591549</v>
      </c>
      <c r="O10557" s="83">
        <f t="shared" si="2"/>
        <v>0.1098591549</v>
      </c>
      <c r="Q10557" s="83">
        <f t="shared" si="3"/>
        <v>0.2366666667</v>
      </c>
      <c r="R10557" s="83">
        <f t="shared" si="4"/>
        <v>0.1098591549</v>
      </c>
      <c r="S10557" s="83" t="b">
        <f t="shared" si="5"/>
        <v>0</v>
      </c>
      <c r="T10557" s="72"/>
      <c r="U10557" s="72"/>
      <c r="V10557" s="72"/>
      <c r="W10557" s="72"/>
      <c r="X10557" s="72"/>
      <c r="Y10557" s="72"/>
      <c r="Z10557" s="72"/>
      <c r="AA10557" s="72"/>
      <c r="AB10557" s="72"/>
      <c r="AC10557" s="72"/>
      <c r="AD10557" s="72"/>
      <c r="AE10557" s="72"/>
      <c r="AF10557" s="72"/>
      <c r="AG10557" s="72"/>
      <c r="AH10557" s="72"/>
      <c r="AI10557" s="72"/>
      <c r="AJ10557" s="72"/>
      <c r="AK10557" s="72"/>
    </row>
    <row r="10558" ht="14.25" customHeight="1">
      <c r="A10558" s="78">
        <v>10555.0</v>
      </c>
      <c r="C10558" s="78" t="str">
        <f>VLOOKUP(G10558,[1]Macrodata_CCF!$A$3:$D$55,4,FALSE)</f>
        <v>#ERROR!</v>
      </c>
      <c r="E10558" s="79" t="str">
        <f>VLOOKUP(G10558,[1]Macrodata_CCF!$A$3:$B$55,2,FALSE)</f>
        <v>#ERROR!</v>
      </c>
      <c r="F10558" s="78">
        <v>0.0</v>
      </c>
      <c r="G10558" s="80">
        <v>15.0</v>
      </c>
      <c r="H10558" s="81">
        <v>265540.0</v>
      </c>
      <c r="I10558" s="81">
        <v>480000.0</v>
      </c>
      <c r="J10558" s="81">
        <v>177610.0</v>
      </c>
      <c r="K10558" s="81">
        <v>480000.0</v>
      </c>
      <c r="L10558" s="82">
        <v>-0.4100065280238739</v>
      </c>
      <c r="N10558" s="83">
        <f t="shared" si="1"/>
        <v>-0.410006528</v>
      </c>
      <c r="O10558" s="83">
        <f t="shared" si="2"/>
        <v>0</v>
      </c>
      <c r="Q10558" s="83">
        <f t="shared" si="3"/>
        <v>0.4467916667</v>
      </c>
      <c r="R10558" s="83">
        <f t="shared" si="4"/>
        <v>-0.410006528</v>
      </c>
      <c r="S10558" s="83" t="b">
        <f t="shared" si="5"/>
        <v>0</v>
      </c>
      <c r="T10558" s="72"/>
      <c r="U10558" s="72"/>
      <c r="V10558" s="72"/>
      <c r="W10558" s="72"/>
      <c r="X10558" s="72"/>
      <c r="Y10558" s="72"/>
      <c r="Z10558" s="72"/>
      <c r="AA10558" s="72"/>
      <c r="AB10558" s="72"/>
      <c r="AC10558" s="72"/>
      <c r="AD10558" s="72"/>
      <c r="AE10558" s="72"/>
      <c r="AF10558" s="72"/>
      <c r="AG10558" s="72"/>
      <c r="AH10558" s="72"/>
      <c r="AI10558" s="72"/>
      <c r="AJ10558" s="72"/>
      <c r="AK10558" s="72"/>
    </row>
    <row r="10559" ht="14.25" customHeight="1">
      <c r="A10559" s="78">
        <v>10556.0</v>
      </c>
      <c r="C10559" s="78" t="str">
        <f>VLOOKUP(G10559,[1]Macrodata_CCF!$A$3:$D$55,4,FALSE)</f>
        <v>#ERROR!</v>
      </c>
      <c r="E10559" s="79" t="str">
        <f>VLOOKUP(G10559,[1]Macrodata_CCF!$A$3:$B$55,2,FALSE)</f>
        <v>#ERROR!</v>
      </c>
      <c r="F10559" s="78">
        <v>0.0</v>
      </c>
      <c r="G10559" s="80">
        <v>24.0</v>
      </c>
      <c r="H10559" s="81">
        <v>100560.0</v>
      </c>
      <c r="I10559" s="81">
        <v>140000.0</v>
      </c>
      <c r="J10559" s="81">
        <v>91885.0</v>
      </c>
      <c r="K10559" s="81">
        <v>140000.0</v>
      </c>
      <c r="L10559" s="82">
        <v>-0.2199543610547667</v>
      </c>
      <c r="N10559" s="83">
        <f t="shared" si="1"/>
        <v>-0.2199543611</v>
      </c>
      <c r="O10559" s="83">
        <f t="shared" si="2"/>
        <v>0</v>
      </c>
      <c r="Q10559" s="83">
        <f t="shared" si="3"/>
        <v>0.2817142857</v>
      </c>
      <c r="R10559" s="83">
        <f t="shared" si="4"/>
        <v>-0.2199543611</v>
      </c>
      <c r="S10559" s="83" t="b">
        <f t="shared" si="5"/>
        <v>0</v>
      </c>
      <c r="T10559" s="72"/>
      <c r="U10559" s="72"/>
      <c r="V10559" s="72"/>
      <c r="W10559" s="72"/>
      <c r="X10559" s="72"/>
      <c r="Y10559" s="72"/>
      <c r="Z10559" s="72"/>
      <c r="AA10559" s="72"/>
      <c r="AB10559" s="72"/>
      <c r="AC10559" s="72"/>
      <c r="AD10559" s="72"/>
      <c r="AE10559" s="72"/>
      <c r="AF10559" s="72"/>
      <c r="AG10559" s="72"/>
      <c r="AH10559" s="72"/>
      <c r="AI10559" s="72"/>
      <c r="AJ10559" s="72"/>
      <c r="AK10559" s="72"/>
    </row>
    <row r="10560" ht="14.25" customHeight="1">
      <c r="A10560" s="78">
        <v>10557.0</v>
      </c>
      <c r="C10560" s="78" t="str">
        <f>VLOOKUP(G10560,[1]Macrodata_CCF!$A$3:$D$55,4,FALSE)</f>
        <v>#ERROR!</v>
      </c>
      <c r="E10560" s="79" t="str">
        <f>VLOOKUP(G10560,[1]Macrodata_CCF!$A$3:$B$55,2,FALSE)</f>
        <v>#ERROR!</v>
      </c>
      <c r="F10560" s="78">
        <v>0.0</v>
      </c>
      <c r="G10560" s="80">
        <v>14.0</v>
      </c>
      <c r="H10560" s="81">
        <v>129195.0</v>
      </c>
      <c r="I10560" s="81">
        <v>650000.0</v>
      </c>
      <c r="J10560" s="81">
        <v>71905.0</v>
      </c>
      <c r="K10560" s="81">
        <v>650000.0</v>
      </c>
      <c r="L10560" s="82">
        <v>-0.1100027841514578</v>
      </c>
      <c r="N10560" s="83">
        <f t="shared" si="1"/>
        <v>-0.1100027842</v>
      </c>
      <c r="O10560" s="83">
        <f t="shared" si="2"/>
        <v>0</v>
      </c>
      <c r="Q10560" s="83">
        <f t="shared" si="3"/>
        <v>0.8012384615</v>
      </c>
      <c r="R10560" s="83">
        <f t="shared" si="4"/>
        <v>-0.1100027842</v>
      </c>
      <c r="S10560" s="83" t="b">
        <f t="shared" si="5"/>
        <v>0</v>
      </c>
      <c r="T10560" s="72"/>
      <c r="U10560" s="72"/>
      <c r="V10560" s="72"/>
      <c r="W10560" s="72"/>
      <c r="X10560" s="72"/>
      <c r="Y10560" s="72"/>
      <c r="Z10560" s="72"/>
      <c r="AA10560" s="72"/>
      <c r="AB10560" s="72"/>
      <c r="AC10560" s="72"/>
      <c r="AD10560" s="72"/>
      <c r="AE10560" s="72"/>
      <c r="AF10560" s="72"/>
      <c r="AG10560" s="72"/>
      <c r="AH10560" s="72"/>
      <c r="AI10560" s="72"/>
      <c r="AJ10560" s="72"/>
      <c r="AK10560" s="72"/>
    </row>
    <row r="10561" ht="14.25" customHeight="1">
      <c r="A10561" s="78">
        <v>10558.0</v>
      </c>
      <c r="C10561" s="78" t="str">
        <f>VLOOKUP(G10561,[1]Macrodata_CCF!$A$3:$D$55,4,FALSE)</f>
        <v>#ERROR!</v>
      </c>
      <c r="E10561" s="79" t="str">
        <f>VLOOKUP(G10561,[1]Macrodata_CCF!$A$3:$B$55,2,FALSE)</f>
        <v>#ERROR!</v>
      </c>
      <c r="F10561" s="78">
        <v>0.0</v>
      </c>
      <c r="G10561" s="80">
        <v>29.0</v>
      </c>
      <c r="H10561" s="81">
        <v>255610.0</v>
      </c>
      <c r="I10561" s="81">
        <v>500000.0</v>
      </c>
      <c r="J10561" s="81">
        <v>297155.0</v>
      </c>
      <c r="K10561" s="81">
        <v>500000.0</v>
      </c>
      <c r="L10561" s="82">
        <v>0.1699946806334138</v>
      </c>
      <c r="N10561" s="83">
        <f t="shared" si="1"/>
        <v>0.1699946806</v>
      </c>
      <c r="O10561" s="83">
        <f t="shared" si="2"/>
        <v>0.1699946806</v>
      </c>
      <c r="Q10561" s="83">
        <f t="shared" si="3"/>
        <v>0.48878</v>
      </c>
      <c r="R10561" s="83">
        <f t="shared" si="4"/>
        <v>0.1699946806</v>
      </c>
      <c r="S10561" s="83" t="b">
        <f t="shared" si="5"/>
        <v>0</v>
      </c>
      <c r="T10561" s="72"/>
      <c r="U10561" s="72"/>
      <c r="V10561" s="72"/>
      <c r="W10561" s="72"/>
      <c r="X10561" s="72"/>
      <c r="Y10561" s="72"/>
      <c r="Z10561" s="72"/>
      <c r="AA10561" s="72"/>
      <c r="AB10561" s="72"/>
      <c r="AC10561" s="72"/>
      <c r="AD10561" s="72"/>
      <c r="AE10561" s="72"/>
      <c r="AF10561" s="72"/>
      <c r="AG10561" s="72"/>
      <c r="AH10561" s="72"/>
      <c r="AI10561" s="72"/>
      <c r="AJ10561" s="72"/>
      <c r="AK10561" s="72"/>
    </row>
    <row r="10562" ht="14.25" customHeight="1">
      <c r="A10562" s="78">
        <v>10559.0</v>
      </c>
      <c r="C10562" s="78" t="str">
        <f>VLOOKUP(G10562,[1]Macrodata_CCF!$A$3:$D$55,4,FALSE)</f>
        <v>#ERROR!</v>
      </c>
      <c r="E10562" s="79" t="str">
        <f>VLOOKUP(G10562,[1]Macrodata_CCF!$A$3:$B$55,2,FALSE)</f>
        <v>#ERROR!</v>
      </c>
      <c r="F10562" s="78">
        <v>0.0</v>
      </c>
      <c r="G10562" s="80">
        <v>15.0</v>
      </c>
      <c r="H10562" s="81">
        <v>724750.0</v>
      </c>
      <c r="I10562" s="81">
        <v>910000.0</v>
      </c>
      <c r="J10562" s="81">
        <v>752540.0</v>
      </c>
      <c r="K10562" s="81">
        <v>1729000.0</v>
      </c>
      <c r="L10562" s="82">
        <v>0.1500134952766532</v>
      </c>
      <c r="N10562" s="83">
        <f t="shared" si="1"/>
        <v>0.1500134953</v>
      </c>
      <c r="O10562" s="83">
        <f t="shared" si="2"/>
        <v>0.1500134953</v>
      </c>
      <c r="Q10562" s="83">
        <f t="shared" si="3"/>
        <v>0.2035714286</v>
      </c>
      <c r="R10562" s="83">
        <f t="shared" si="4"/>
        <v>0.1500134953</v>
      </c>
      <c r="S10562" s="83" t="b">
        <f t="shared" si="5"/>
        <v>0</v>
      </c>
      <c r="T10562" s="72"/>
      <c r="U10562" s="72"/>
      <c r="V10562" s="72"/>
      <c r="W10562" s="72"/>
      <c r="X10562" s="72"/>
      <c r="Y10562" s="72"/>
      <c r="Z10562" s="72"/>
      <c r="AA10562" s="72"/>
      <c r="AB10562" s="72"/>
      <c r="AC10562" s="72"/>
      <c r="AD10562" s="72"/>
      <c r="AE10562" s="72"/>
      <c r="AF10562" s="72"/>
      <c r="AG10562" s="72"/>
      <c r="AH10562" s="72"/>
      <c r="AI10562" s="72"/>
      <c r="AJ10562" s="72"/>
      <c r="AK10562" s="72"/>
    </row>
    <row r="10563" ht="14.25" customHeight="1">
      <c r="A10563" s="78">
        <v>10560.0</v>
      </c>
      <c r="C10563" s="78" t="str">
        <f>VLOOKUP(G10563,[1]Macrodata_CCF!$A$3:$D$55,4,FALSE)</f>
        <v>#ERROR!</v>
      </c>
      <c r="E10563" s="79" t="str">
        <f>VLOOKUP(G10563,[1]Macrodata_CCF!$A$3:$B$55,2,FALSE)</f>
        <v>#ERROR!</v>
      </c>
      <c r="F10563" s="78">
        <v>0.0</v>
      </c>
      <c r="G10563" s="80">
        <v>14.0</v>
      </c>
      <c r="H10563" s="81">
        <v>0.0</v>
      </c>
      <c r="I10563" s="81">
        <v>340000.0</v>
      </c>
      <c r="J10563" s="81">
        <v>54400.0</v>
      </c>
      <c r="K10563" s="81">
        <v>340000.0</v>
      </c>
      <c r="L10563" s="82">
        <v>0.16</v>
      </c>
      <c r="N10563" s="83">
        <f t="shared" si="1"/>
        <v>0.16</v>
      </c>
      <c r="O10563" s="83">
        <f t="shared" si="2"/>
        <v>0.16</v>
      </c>
      <c r="Q10563" s="83">
        <f t="shared" si="3"/>
        <v>1</v>
      </c>
      <c r="R10563" s="83">
        <f t="shared" si="4"/>
        <v>0.16</v>
      </c>
      <c r="S10563" s="83" t="b">
        <f t="shared" si="5"/>
        <v>0</v>
      </c>
      <c r="T10563" s="72"/>
      <c r="U10563" s="72"/>
      <c r="V10563" s="72"/>
      <c r="W10563" s="72"/>
      <c r="X10563" s="72"/>
      <c r="Y10563" s="72"/>
      <c r="Z10563" s="72"/>
      <c r="AA10563" s="72"/>
      <c r="AB10563" s="72"/>
      <c r="AC10563" s="72"/>
      <c r="AD10563" s="72"/>
      <c r="AE10563" s="72"/>
      <c r="AF10563" s="72"/>
      <c r="AG10563" s="72"/>
      <c r="AH10563" s="72"/>
      <c r="AI10563" s="72"/>
      <c r="AJ10563" s="72"/>
      <c r="AK10563" s="72"/>
    </row>
    <row r="10564" ht="14.25" customHeight="1">
      <c r="A10564" s="78">
        <v>10561.0</v>
      </c>
      <c r="C10564" s="78" t="str">
        <f>VLOOKUP(G10564,[1]Macrodata_CCF!$A$3:$D$55,4,FALSE)</f>
        <v>#ERROR!</v>
      </c>
      <c r="E10564" s="79" t="str">
        <f>VLOOKUP(G10564,[1]Macrodata_CCF!$A$3:$B$55,2,FALSE)</f>
        <v>#ERROR!</v>
      </c>
      <c r="F10564" s="78">
        <v>0.0</v>
      </c>
      <c r="G10564" s="80">
        <v>12.0</v>
      </c>
      <c r="H10564" s="81">
        <v>66415.0</v>
      </c>
      <c r="I10564" s="81">
        <v>880000.0</v>
      </c>
      <c r="J10564" s="81">
        <v>391850.0</v>
      </c>
      <c r="K10564" s="81">
        <v>1584000.0</v>
      </c>
      <c r="L10564" s="82">
        <v>0.4000012291278723</v>
      </c>
      <c r="N10564" s="83">
        <f t="shared" si="1"/>
        <v>0.4000012291</v>
      </c>
      <c r="O10564" s="83">
        <f t="shared" si="2"/>
        <v>0.4000012291</v>
      </c>
      <c r="Q10564" s="83">
        <f t="shared" si="3"/>
        <v>0.9245284091</v>
      </c>
      <c r="R10564" s="83">
        <f t="shared" si="4"/>
        <v>0.4000012291</v>
      </c>
      <c r="S10564" s="83" t="b">
        <f t="shared" si="5"/>
        <v>0</v>
      </c>
      <c r="T10564" s="72"/>
      <c r="U10564" s="72"/>
      <c r="V10564" s="72"/>
      <c r="W10564" s="72"/>
      <c r="X10564" s="72"/>
      <c r="Y10564" s="72"/>
      <c r="Z10564" s="72"/>
      <c r="AA10564" s="72"/>
      <c r="AB10564" s="72"/>
      <c r="AC10564" s="72"/>
      <c r="AD10564" s="72"/>
      <c r="AE10564" s="72"/>
      <c r="AF10564" s="72"/>
      <c r="AG10564" s="72"/>
      <c r="AH10564" s="72"/>
      <c r="AI10564" s="72"/>
      <c r="AJ10564" s="72"/>
      <c r="AK10564" s="72"/>
    </row>
    <row r="10565" ht="14.25" customHeight="1">
      <c r="A10565" s="78">
        <v>10562.0</v>
      </c>
      <c r="C10565" s="78" t="str">
        <f>VLOOKUP(G10565,[1]Macrodata_CCF!$A$3:$D$55,4,FALSE)</f>
        <v>#ERROR!</v>
      </c>
      <c r="E10565" s="79" t="str">
        <f>VLOOKUP(G10565,[1]Macrodata_CCF!$A$3:$B$55,2,FALSE)</f>
        <v>#ERROR!</v>
      </c>
      <c r="F10565" s="78">
        <v>0.0</v>
      </c>
      <c r="G10565" s="80">
        <v>12.0</v>
      </c>
      <c r="H10565" s="81">
        <v>0.0</v>
      </c>
      <c r="I10565" s="81">
        <v>60000.0</v>
      </c>
      <c r="J10565" s="81">
        <v>0.0</v>
      </c>
      <c r="K10565" s="81">
        <v>60000.0</v>
      </c>
      <c r="L10565" s="82">
        <v>0.0</v>
      </c>
      <c r="N10565" s="83">
        <f t="shared" si="1"/>
        <v>0</v>
      </c>
      <c r="O10565" s="83">
        <f t="shared" si="2"/>
        <v>0</v>
      </c>
      <c r="Q10565" s="83">
        <f t="shared" si="3"/>
        <v>1</v>
      </c>
      <c r="R10565" s="83">
        <f t="shared" si="4"/>
        <v>0</v>
      </c>
      <c r="S10565" s="83" t="b">
        <f t="shared" si="5"/>
        <v>0</v>
      </c>
      <c r="T10565" s="72"/>
      <c r="U10565" s="72"/>
      <c r="V10565" s="72"/>
      <c r="W10565" s="72"/>
      <c r="X10565" s="72"/>
      <c r="Y10565" s="72"/>
      <c r="Z10565" s="72"/>
      <c r="AA10565" s="72"/>
      <c r="AB10565" s="72"/>
      <c r="AC10565" s="72"/>
      <c r="AD10565" s="72"/>
      <c r="AE10565" s="72"/>
      <c r="AF10565" s="72"/>
      <c r="AG10565" s="72"/>
      <c r="AH10565" s="72"/>
      <c r="AI10565" s="72"/>
      <c r="AJ10565" s="72"/>
      <c r="AK10565" s="72"/>
    </row>
    <row r="10566" ht="14.25" customHeight="1">
      <c r="A10566" s="78">
        <v>10563.0</v>
      </c>
      <c r="C10566" s="78" t="str">
        <f>VLOOKUP(G10566,[1]Macrodata_CCF!$A$3:$D$55,4,FALSE)</f>
        <v>#ERROR!</v>
      </c>
      <c r="E10566" s="79" t="str">
        <f>VLOOKUP(G10566,[1]Macrodata_CCF!$A$3:$B$55,2,FALSE)</f>
        <v>#ERROR!</v>
      </c>
      <c r="F10566" s="78">
        <v>0.0</v>
      </c>
      <c r="G10566" s="80">
        <v>23.0</v>
      </c>
      <c r="H10566" s="81">
        <v>131910.0</v>
      </c>
      <c r="I10566" s="81">
        <v>830000.0</v>
      </c>
      <c r="J10566" s="81">
        <v>34175.0</v>
      </c>
      <c r="K10566" s="81">
        <v>830000.0</v>
      </c>
      <c r="L10566" s="82">
        <v>-0.1400034379521265</v>
      </c>
      <c r="N10566" s="83">
        <f t="shared" si="1"/>
        <v>-0.140003438</v>
      </c>
      <c r="O10566" s="83">
        <f t="shared" si="2"/>
        <v>0</v>
      </c>
      <c r="Q10566" s="83">
        <f t="shared" si="3"/>
        <v>0.8410722892</v>
      </c>
      <c r="R10566" s="83">
        <f t="shared" si="4"/>
        <v>-0.140003438</v>
      </c>
      <c r="S10566" s="83" t="b">
        <f t="shared" si="5"/>
        <v>0</v>
      </c>
      <c r="T10566" s="72"/>
      <c r="U10566" s="72"/>
      <c r="V10566" s="72"/>
      <c r="W10566" s="72"/>
      <c r="X10566" s="72"/>
      <c r="Y10566" s="72"/>
      <c r="Z10566" s="72"/>
      <c r="AA10566" s="72"/>
      <c r="AB10566" s="72"/>
      <c r="AC10566" s="72"/>
      <c r="AD10566" s="72"/>
      <c r="AE10566" s="72"/>
      <c r="AF10566" s="72"/>
      <c r="AG10566" s="72"/>
      <c r="AH10566" s="72"/>
      <c r="AI10566" s="72"/>
      <c r="AJ10566" s="72"/>
      <c r="AK10566" s="72"/>
    </row>
    <row r="10567" ht="14.25" customHeight="1">
      <c r="A10567" s="78">
        <v>10564.0</v>
      </c>
      <c r="C10567" s="78" t="str">
        <f>VLOOKUP(G10567,[1]Macrodata_CCF!$A$3:$D$55,4,FALSE)</f>
        <v>#ERROR!</v>
      </c>
      <c r="E10567" s="79" t="str">
        <f>VLOOKUP(G10567,[1]Macrodata_CCF!$A$3:$B$55,2,FALSE)</f>
        <v>#ERROR!</v>
      </c>
      <c r="F10567" s="78">
        <v>0.0</v>
      </c>
      <c r="G10567" s="80">
        <v>15.0</v>
      </c>
      <c r="H10567" s="81">
        <v>178100.0</v>
      </c>
      <c r="I10567" s="81">
        <v>330000.0</v>
      </c>
      <c r="J10567" s="81">
        <v>200885.0</v>
      </c>
      <c r="K10567" s="81">
        <v>495000.0</v>
      </c>
      <c r="L10567" s="82">
        <v>0.15</v>
      </c>
      <c r="N10567" s="83">
        <f t="shared" si="1"/>
        <v>0.15</v>
      </c>
      <c r="O10567" s="83">
        <f t="shared" si="2"/>
        <v>0.15</v>
      </c>
      <c r="Q10567" s="83">
        <f t="shared" si="3"/>
        <v>0.4603030303</v>
      </c>
      <c r="R10567" s="83">
        <f t="shared" si="4"/>
        <v>0.15</v>
      </c>
      <c r="S10567" s="83" t="b">
        <f t="shared" si="5"/>
        <v>0</v>
      </c>
      <c r="T10567" s="72"/>
      <c r="U10567" s="72"/>
      <c r="V10567" s="72"/>
      <c r="W10567" s="72"/>
      <c r="X10567" s="72"/>
      <c r="Y10567" s="72"/>
      <c r="Z10567" s="72"/>
      <c r="AA10567" s="72"/>
      <c r="AB10567" s="72"/>
      <c r="AC10567" s="72"/>
      <c r="AD10567" s="72"/>
      <c r="AE10567" s="72"/>
      <c r="AF10567" s="72"/>
      <c r="AG10567" s="72"/>
      <c r="AH10567" s="72"/>
      <c r="AI10567" s="72"/>
      <c r="AJ10567" s="72"/>
      <c r="AK10567" s="72"/>
    </row>
    <row r="10568" ht="14.25" customHeight="1">
      <c r="A10568" s="78">
        <v>10565.0</v>
      </c>
      <c r="C10568" s="78" t="str">
        <f>VLOOKUP(G10568,[1]Macrodata_CCF!$A$3:$D$55,4,FALSE)</f>
        <v>#ERROR!</v>
      </c>
      <c r="E10568" s="79" t="str">
        <f>VLOOKUP(G10568,[1]Macrodata_CCF!$A$3:$B$55,2,FALSE)</f>
        <v>#ERROR!</v>
      </c>
      <c r="F10568" s="78">
        <v>0.0</v>
      </c>
      <c r="G10568" s="80">
        <v>18.0</v>
      </c>
      <c r="H10568" s="81">
        <v>692020.0</v>
      </c>
      <c r="I10568" s="81">
        <v>1000000.0</v>
      </c>
      <c r="J10568" s="81">
        <v>738215.0</v>
      </c>
      <c r="K10568" s="81">
        <v>1000000.0</v>
      </c>
      <c r="L10568" s="82">
        <v>0.1499935060718229</v>
      </c>
      <c r="N10568" s="83">
        <f t="shared" si="1"/>
        <v>0.1499935061</v>
      </c>
      <c r="O10568" s="83">
        <f t="shared" si="2"/>
        <v>0.1499935061</v>
      </c>
      <c r="Q10568" s="83">
        <f t="shared" si="3"/>
        <v>0.30798</v>
      </c>
      <c r="R10568" s="83">
        <f t="shared" si="4"/>
        <v>0.1499935061</v>
      </c>
      <c r="S10568" s="83" t="b">
        <f t="shared" si="5"/>
        <v>0</v>
      </c>
      <c r="T10568" s="72"/>
      <c r="U10568" s="72"/>
      <c r="V10568" s="72"/>
      <c r="W10568" s="72"/>
      <c r="X10568" s="72"/>
      <c r="Y10568" s="72"/>
      <c r="Z10568" s="72"/>
      <c r="AA10568" s="72"/>
      <c r="AB10568" s="72"/>
      <c r="AC10568" s="72"/>
      <c r="AD10568" s="72"/>
      <c r="AE10568" s="72"/>
      <c r="AF10568" s="72"/>
      <c r="AG10568" s="72"/>
      <c r="AH10568" s="72"/>
      <c r="AI10568" s="72"/>
      <c r="AJ10568" s="72"/>
      <c r="AK10568" s="72"/>
    </row>
    <row r="10569" ht="14.25" customHeight="1">
      <c r="A10569" s="78">
        <v>10566.0</v>
      </c>
      <c r="C10569" s="78" t="str">
        <f>VLOOKUP(G10569,[1]Macrodata_CCF!$A$3:$D$55,4,FALSE)</f>
        <v>#ERROR!</v>
      </c>
      <c r="E10569" s="79" t="str">
        <f>VLOOKUP(G10569,[1]Macrodata_CCF!$A$3:$B$55,2,FALSE)</f>
        <v>#ERROR!</v>
      </c>
      <c r="F10569" s="78">
        <v>0.0</v>
      </c>
      <c r="G10569" s="80">
        <v>49.0</v>
      </c>
      <c r="H10569" s="81">
        <v>292885.0</v>
      </c>
      <c r="I10569" s="81">
        <v>820000.0</v>
      </c>
      <c r="J10569" s="81">
        <v>324510.0</v>
      </c>
      <c r="K10569" s="81">
        <v>820000.0</v>
      </c>
      <c r="L10569" s="82">
        <v>0.05999639547347353</v>
      </c>
      <c r="N10569" s="83">
        <f t="shared" si="1"/>
        <v>0.05999639547</v>
      </c>
      <c r="O10569" s="83">
        <f t="shared" si="2"/>
        <v>0.05999639547</v>
      </c>
      <c r="Q10569" s="83">
        <f t="shared" si="3"/>
        <v>0.6428231707</v>
      </c>
      <c r="R10569" s="83">
        <f t="shared" si="4"/>
        <v>0.05999639547</v>
      </c>
      <c r="S10569" s="83" t="b">
        <f t="shared" si="5"/>
        <v>0</v>
      </c>
      <c r="T10569" s="72"/>
      <c r="U10569" s="72"/>
      <c r="V10569" s="72"/>
      <c r="W10569" s="72"/>
      <c r="X10569" s="72"/>
      <c r="Y10569" s="72"/>
      <c r="Z10569" s="72"/>
      <c r="AA10569" s="72"/>
      <c r="AB10569" s="72"/>
      <c r="AC10569" s="72"/>
      <c r="AD10569" s="72"/>
      <c r="AE10569" s="72"/>
      <c r="AF10569" s="72"/>
      <c r="AG10569" s="72"/>
      <c r="AH10569" s="72"/>
      <c r="AI10569" s="72"/>
      <c r="AJ10569" s="72"/>
      <c r="AK10569" s="72"/>
    </row>
    <row r="10570" ht="14.25" customHeight="1">
      <c r="A10570" s="78">
        <v>10567.0</v>
      </c>
      <c r="C10570" s="78" t="str">
        <f>VLOOKUP(G10570,[1]Macrodata_CCF!$A$3:$D$55,4,FALSE)</f>
        <v>#ERROR!</v>
      </c>
      <c r="E10570" s="79" t="str">
        <f>VLOOKUP(G10570,[1]Macrodata_CCF!$A$3:$B$55,2,FALSE)</f>
        <v>#ERROR!</v>
      </c>
      <c r="F10570" s="78">
        <v>0.0</v>
      </c>
      <c r="G10570" s="80">
        <v>7.0</v>
      </c>
      <c r="H10570" s="81">
        <v>96360.0</v>
      </c>
      <c r="I10570" s="81">
        <v>560000.0</v>
      </c>
      <c r="J10570" s="81">
        <v>193725.0</v>
      </c>
      <c r="K10570" s="81">
        <v>560000.0</v>
      </c>
      <c r="L10570" s="82">
        <v>0.2100012941074972</v>
      </c>
      <c r="N10570" s="83">
        <f t="shared" si="1"/>
        <v>0.2100012941</v>
      </c>
      <c r="O10570" s="83">
        <f t="shared" si="2"/>
        <v>0.2100012941</v>
      </c>
      <c r="Q10570" s="83">
        <f t="shared" si="3"/>
        <v>0.8279285714</v>
      </c>
      <c r="R10570" s="83">
        <f t="shared" si="4"/>
        <v>0.2100012941</v>
      </c>
      <c r="S10570" s="83" t="b">
        <f t="shared" si="5"/>
        <v>0</v>
      </c>
      <c r="T10570" s="72"/>
      <c r="U10570" s="72"/>
      <c r="V10570" s="72"/>
      <c r="W10570" s="72"/>
      <c r="X10570" s="72"/>
      <c r="Y10570" s="72"/>
      <c r="Z10570" s="72"/>
      <c r="AA10570" s="72"/>
      <c r="AB10570" s="72"/>
      <c r="AC10570" s="72"/>
      <c r="AD10570" s="72"/>
      <c r="AE10570" s="72"/>
      <c r="AF10570" s="72"/>
      <c r="AG10570" s="72"/>
      <c r="AH10570" s="72"/>
      <c r="AI10570" s="72"/>
      <c r="AJ10570" s="72"/>
      <c r="AK10570" s="72"/>
    </row>
    <row r="10571" ht="14.25" customHeight="1">
      <c r="A10571" s="78">
        <v>10568.0</v>
      </c>
      <c r="C10571" s="78" t="str">
        <f>VLOOKUP(G10571,[1]Macrodata_CCF!$A$3:$D$55,4,FALSE)</f>
        <v>#ERROR!</v>
      </c>
      <c r="E10571" s="79" t="str">
        <f>VLOOKUP(G10571,[1]Macrodata_CCF!$A$3:$B$55,2,FALSE)</f>
        <v>#ERROR!</v>
      </c>
      <c r="F10571" s="78">
        <v>0.0</v>
      </c>
      <c r="G10571" s="80">
        <v>10.0</v>
      </c>
      <c r="H10571" s="81">
        <v>174020.0</v>
      </c>
      <c r="I10571" s="81">
        <v>220000.0</v>
      </c>
      <c r="J10571" s="81">
        <v>186895.0</v>
      </c>
      <c r="K10571" s="81">
        <v>220000.0</v>
      </c>
      <c r="L10571" s="82">
        <v>0.2800130491518051</v>
      </c>
      <c r="N10571" s="83">
        <f t="shared" si="1"/>
        <v>0.2800130492</v>
      </c>
      <c r="O10571" s="83">
        <f t="shared" si="2"/>
        <v>0.2800130492</v>
      </c>
      <c r="Q10571" s="83">
        <f t="shared" si="3"/>
        <v>0.209</v>
      </c>
      <c r="R10571" s="83">
        <f t="shared" si="4"/>
        <v>0.2800130492</v>
      </c>
      <c r="S10571" s="83" t="b">
        <f t="shared" si="5"/>
        <v>0</v>
      </c>
      <c r="T10571" s="72"/>
      <c r="U10571" s="72"/>
      <c r="V10571" s="72"/>
      <c r="W10571" s="72"/>
      <c r="X10571" s="72"/>
      <c r="Y10571" s="72"/>
      <c r="Z10571" s="72"/>
      <c r="AA10571" s="72"/>
      <c r="AB10571" s="72"/>
      <c r="AC10571" s="72"/>
      <c r="AD10571" s="72"/>
      <c r="AE10571" s="72"/>
      <c r="AF10571" s="72"/>
      <c r="AG10571" s="72"/>
      <c r="AH10571" s="72"/>
      <c r="AI10571" s="72"/>
      <c r="AJ10571" s="72"/>
      <c r="AK10571" s="72"/>
    </row>
    <row r="10572" ht="14.25" customHeight="1">
      <c r="A10572" s="78">
        <v>10569.0</v>
      </c>
      <c r="C10572" s="78" t="str">
        <f>VLOOKUP(G10572,[1]Macrodata_CCF!$A$3:$D$55,4,FALSE)</f>
        <v>#ERROR!</v>
      </c>
      <c r="E10572" s="79" t="str">
        <f>VLOOKUP(G10572,[1]Macrodata_CCF!$A$3:$B$55,2,FALSE)</f>
        <v>#ERROR!</v>
      </c>
      <c r="F10572" s="78">
        <v>0.0</v>
      </c>
      <c r="G10572" s="80">
        <v>45.0</v>
      </c>
      <c r="H10572" s="81">
        <v>0.0</v>
      </c>
      <c r="I10572" s="81">
        <v>380000.0</v>
      </c>
      <c r="J10572" s="81">
        <v>64600.0</v>
      </c>
      <c r="K10572" s="81">
        <v>380000.0</v>
      </c>
      <c r="L10572" s="82">
        <v>0.17</v>
      </c>
      <c r="N10572" s="83">
        <f t="shared" si="1"/>
        <v>0.17</v>
      </c>
      <c r="O10572" s="83">
        <f t="shared" si="2"/>
        <v>0.17</v>
      </c>
      <c r="Q10572" s="83">
        <f t="shared" si="3"/>
        <v>1</v>
      </c>
      <c r="R10572" s="83">
        <f t="shared" si="4"/>
        <v>0.17</v>
      </c>
      <c r="S10572" s="83" t="b">
        <f t="shared" si="5"/>
        <v>0</v>
      </c>
      <c r="T10572" s="72"/>
      <c r="U10572" s="72"/>
      <c r="V10572" s="72"/>
      <c r="W10572" s="72"/>
      <c r="X10572" s="72"/>
      <c r="Y10572" s="72"/>
      <c r="Z10572" s="72"/>
      <c r="AA10572" s="72"/>
      <c r="AB10572" s="72"/>
      <c r="AC10572" s="72"/>
      <c r="AD10572" s="72"/>
      <c r="AE10572" s="72"/>
      <c r="AF10572" s="72"/>
      <c r="AG10572" s="72"/>
      <c r="AH10572" s="72"/>
      <c r="AI10572" s="72"/>
      <c r="AJ10572" s="72"/>
      <c r="AK10572" s="72"/>
    </row>
    <row r="10573" ht="14.25" customHeight="1">
      <c r="A10573" s="78">
        <v>10570.0</v>
      </c>
      <c r="C10573" s="78" t="str">
        <f>VLOOKUP(G10573,[1]Macrodata_CCF!$A$3:$D$55,4,FALSE)</f>
        <v>#ERROR!</v>
      </c>
      <c r="E10573" s="79" t="str">
        <f>VLOOKUP(G10573,[1]Macrodata_CCF!$A$3:$B$55,2,FALSE)</f>
        <v>#ERROR!</v>
      </c>
      <c r="F10573" s="78">
        <v>0.0</v>
      </c>
      <c r="G10573" s="80">
        <v>1.0</v>
      </c>
      <c r="H10573" s="81">
        <v>0.0</v>
      </c>
      <c r="I10573" s="81">
        <v>740000.0</v>
      </c>
      <c r="J10573" s="81">
        <v>170200.0</v>
      </c>
      <c r="K10573" s="81">
        <v>1258000.0</v>
      </c>
      <c r="L10573" s="82">
        <v>0.23</v>
      </c>
      <c r="N10573" s="83">
        <f t="shared" si="1"/>
        <v>0.23</v>
      </c>
      <c r="O10573" s="83">
        <f t="shared" si="2"/>
        <v>0.23</v>
      </c>
      <c r="Q10573" s="83">
        <f t="shared" si="3"/>
        <v>1</v>
      </c>
      <c r="R10573" s="83">
        <f t="shared" si="4"/>
        <v>0.23</v>
      </c>
      <c r="S10573" s="83" t="b">
        <f t="shared" si="5"/>
        <v>0</v>
      </c>
      <c r="T10573" s="72"/>
      <c r="U10573" s="72"/>
      <c r="V10573" s="72"/>
      <c r="W10573" s="72"/>
      <c r="X10573" s="72"/>
      <c r="Y10573" s="72"/>
      <c r="Z10573" s="72"/>
      <c r="AA10573" s="72"/>
      <c r="AB10573" s="72"/>
      <c r="AC10573" s="72"/>
      <c r="AD10573" s="72"/>
      <c r="AE10573" s="72"/>
      <c r="AF10573" s="72"/>
      <c r="AG10573" s="72"/>
      <c r="AH10573" s="72"/>
      <c r="AI10573" s="72"/>
      <c r="AJ10573" s="72"/>
      <c r="AK10573" s="72"/>
    </row>
    <row r="10574" ht="14.25" customHeight="1">
      <c r="A10574" s="78">
        <v>10571.0</v>
      </c>
      <c r="C10574" s="78" t="str">
        <f>VLOOKUP(G10574,[1]Macrodata_CCF!$A$3:$D$55,4,FALSE)</f>
        <v>#ERROR!</v>
      </c>
      <c r="E10574" s="79" t="str">
        <f>VLOOKUP(G10574,[1]Macrodata_CCF!$A$3:$B$55,2,FALSE)</f>
        <v>#ERROR!</v>
      </c>
      <c r="F10574" s="78">
        <v>0.0</v>
      </c>
      <c r="G10574" s="80">
        <v>17.0</v>
      </c>
      <c r="H10574" s="81">
        <v>41925.0</v>
      </c>
      <c r="I10574" s="81">
        <v>750000.0</v>
      </c>
      <c r="J10574" s="81">
        <v>0.0</v>
      </c>
      <c r="K10574" s="81">
        <v>750000.0</v>
      </c>
      <c r="L10574" s="82">
        <v>-0.05920982946721746</v>
      </c>
      <c r="N10574" s="83">
        <f t="shared" si="1"/>
        <v>-0.05920982947</v>
      </c>
      <c r="O10574" s="83">
        <f t="shared" si="2"/>
        <v>0</v>
      </c>
      <c r="Q10574" s="83">
        <f t="shared" si="3"/>
        <v>0.9441</v>
      </c>
      <c r="R10574" s="83">
        <f t="shared" si="4"/>
        <v>-0.05920982947</v>
      </c>
      <c r="S10574" s="83" t="b">
        <f t="shared" si="5"/>
        <v>0</v>
      </c>
      <c r="T10574" s="72"/>
      <c r="U10574" s="72"/>
      <c r="V10574" s="72"/>
      <c r="W10574" s="72"/>
      <c r="X10574" s="72"/>
      <c r="Y10574" s="72"/>
      <c r="Z10574" s="72"/>
      <c r="AA10574" s="72"/>
      <c r="AB10574" s="72"/>
      <c r="AC10574" s="72"/>
      <c r="AD10574" s="72"/>
      <c r="AE10574" s="72"/>
      <c r="AF10574" s="72"/>
      <c r="AG10574" s="72"/>
      <c r="AH10574" s="72"/>
      <c r="AI10574" s="72"/>
      <c r="AJ10574" s="72"/>
      <c r="AK10574" s="72"/>
    </row>
    <row r="10575" ht="14.25" customHeight="1">
      <c r="A10575" s="78">
        <v>10572.0</v>
      </c>
      <c r="C10575" s="78" t="str">
        <f>VLOOKUP(G10575,[1]Macrodata_CCF!$A$3:$D$55,4,FALSE)</f>
        <v>#ERROR!</v>
      </c>
      <c r="E10575" s="79" t="str">
        <f>VLOOKUP(G10575,[1]Macrodata_CCF!$A$3:$B$55,2,FALSE)</f>
        <v>#ERROR!</v>
      </c>
      <c r="F10575" s="78">
        <v>0.0</v>
      </c>
      <c r="G10575" s="80">
        <v>28.0</v>
      </c>
      <c r="H10575" s="81">
        <v>0.0</v>
      </c>
      <c r="I10575" s="81">
        <v>750000.0</v>
      </c>
      <c r="J10575" s="81">
        <v>765000.0</v>
      </c>
      <c r="K10575" s="81">
        <v>750000.0</v>
      </c>
      <c r="L10575" s="82">
        <v>1.02</v>
      </c>
      <c r="N10575" s="83">
        <f t="shared" si="1"/>
        <v>1.02</v>
      </c>
      <c r="O10575" s="83">
        <f t="shared" si="2"/>
        <v>1</v>
      </c>
      <c r="Q10575" s="83">
        <f t="shared" si="3"/>
        <v>1</v>
      </c>
      <c r="R10575" s="83">
        <f t="shared" si="4"/>
        <v>1.02</v>
      </c>
      <c r="S10575" s="83" t="b">
        <f t="shared" si="5"/>
        <v>0</v>
      </c>
      <c r="T10575" s="72"/>
      <c r="U10575" s="72"/>
      <c r="V10575" s="72"/>
      <c r="W10575" s="72"/>
      <c r="X10575" s="72"/>
      <c r="Y10575" s="72"/>
      <c r="Z10575" s="72"/>
      <c r="AA10575" s="72"/>
      <c r="AB10575" s="72"/>
      <c r="AC10575" s="72"/>
      <c r="AD10575" s="72"/>
      <c r="AE10575" s="72"/>
      <c r="AF10575" s="72"/>
      <c r="AG10575" s="72"/>
      <c r="AH10575" s="72"/>
      <c r="AI10575" s="72"/>
      <c r="AJ10575" s="72"/>
      <c r="AK10575" s="72"/>
    </row>
    <row r="10576" ht="14.25" customHeight="1">
      <c r="A10576" s="78">
        <v>10573.0</v>
      </c>
      <c r="C10576" s="78" t="str">
        <f>VLOOKUP(G10576,[1]Macrodata_CCF!$A$3:$D$55,4,FALSE)</f>
        <v>#ERROR!</v>
      </c>
      <c r="E10576" s="79" t="str">
        <f>VLOOKUP(G10576,[1]Macrodata_CCF!$A$3:$B$55,2,FALSE)</f>
        <v>#ERROR!</v>
      </c>
      <c r="F10576" s="78">
        <v>0.0</v>
      </c>
      <c r="G10576" s="80">
        <v>24.0</v>
      </c>
      <c r="H10576" s="81">
        <v>554555.0</v>
      </c>
      <c r="I10576" s="81">
        <v>820000.0</v>
      </c>
      <c r="J10576" s="81">
        <v>594370.0</v>
      </c>
      <c r="K10576" s="81">
        <v>820000.0</v>
      </c>
      <c r="L10576" s="82">
        <v>0.1499934072971802</v>
      </c>
      <c r="N10576" s="83">
        <f t="shared" si="1"/>
        <v>0.1499934073</v>
      </c>
      <c r="O10576" s="83">
        <f t="shared" si="2"/>
        <v>0.1499934073</v>
      </c>
      <c r="Q10576" s="83">
        <f t="shared" si="3"/>
        <v>0.3237134146</v>
      </c>
      <c r="R10576" s="83">
        <f t="shared" si="4"/>
        <v>0.1499934073</v>
      </c>
      <c r="S10576" s="83" t="b">
        <f t="shared" si="5"/>
        <v>0</v>
      </c>
      <c r="T10576" s="72"/>
      <c r="U10576" s="72"/>
      <c r="V10576" s="72"/>
      <c r="W10576" s="72"/>
      <c r="X10576" s="72"/>
      <c r="Y10576" s="72"/>
      <c r="Z10576" s="72"/>
      <c r="AA10576" s="72"/>
      <c r="AB10576" s="72"/>
      <c r="AC10576" s="72"/>
      <c r="AD10576" s="72"/>
      <c r="AE10576" s="72"/>
      <c r="AF10576" s="72"/>
      <c r="AG10576" s="72"/>
      <c r="AH10576" s="72"/>
      <c r="AI10576" s="72"/>
      <c r="AJ10576" s="72"/>
      <c r="AK10576" s="72"/>
    </row>
    <row r="10577" ht="14.25" customHeight="1">
      <c r="A10577" s="78">
        <v>10574.0</v>
      </c>
      <c r="C10577" s="78" t="str">
        <f>VLOOKUP(G10577,[1]Macrodata_CCF!$A$3:$D$55,4,FALSE)</f>
        <v>#ERROR!</v>
      </c>
      <c r="E10577" s="79" t="str">
        <f>VLOOKUP(G10577,[1]Macrodata_CCF!$A$3:$B$55,2,FALSE)</f>
        <v>#ERROR!</v>
      </c>
      <c r="F10577" s="78">
        <v>0.0</v>
      </c>
      <c r="G10577" s="80">
        <v>44.0</v>
      </c>
      <c r="H10577" s="81">
        <v>48870.0</v>
      </c>
      <c r="I10577" s="81">
        <v>170000.0</v>
      </c>
      <c r="J10577" s="81">
        <v>71885.0</v>
      </c>
      <c r="K10577" s="81">
        <v>340000.0</v>
      </c>
      <c r="L10577" s="82">
        <v>0.1900024766779493</v>
      </c>
      <c r="N10577" s="83">
        <f t="shared" si="1"/>
        <v>0.1900024767</v>
      </c>
      <c r="O10577" s="83">
        <f t="shared" si="2"/>
        <v>0.1900024767</v>
      </c>
      <c r="Q10577" s="83">
        <f t="shared" si="3"/>
        <v>0.7125294118</v>
      </c>
      <c r="R10577" s="83">
        <f t="shared" si="4"/>
        <v>0.1900024767</v>
      </c>
      <c r="S10577" s="83" t="b">
        <f t="shared" si="5"/>
        <v>0</v>
      </c>
      <c r="T10577" s="72"/>
      <c r="U10577" s="72"/>
      <c r="V10577" s="72"/>
      <c r="W10577" s="72"/>
      <c r="X10577" s="72"/>
      <c r="Y10577" s="72"/>
      <c r="Z10577" s="72"/>
      <c r="AA10577" s="72"/>
      <c r="AB10577" s="72"/>
      <c r="AC10577" s="72"/>
      <c r="AD10577" s="72"/>
      <c r="AE10577" s="72"/>
      <c r="AF10577" s="72"/>
      <c r="AG10577" s="72"/>
      <c r="AH10577" s="72"/>
      <c r="AI10577" s="72"/>
      <c r="AJ10577" s="72"/>
      <c r="AK10577" s="72"/>
    </row>
    <row r="10578" ht="14.25" customHeight="1">
      <c r="A10578" s="78">
        <v>10575.0</v>
      </c>
      <c r="C10578" s="78" t="str">
        <f>VLOOKUP(G10578,[1]Macrodata_CCF!$A$3:$D$55,4,FALSE)</f>
        <v>#ERROR!</v>
      </c>
      <c r="E10578" s="79" t="str">
        <f>VLOOKUP(G10578,[1]Macrodata_CCF!$A$3:$B$55,2,FALSE)</f>
        <v>#ERROR!</v>
      </c>
      <c r="F10578" s="78">
        <v>0.0</v>
      </c>
      <c r="G10578" s="80">
        <v>7.0</v>
      </c>
      <c r="H10578" s="81">
        <v>86580.0</v>
      </c>
      <c r="I10578" s="81">
        <v>470000.0</v>
      </c>
      <c r="J10578" s="81">
        <v>163265.0</v>
      </c>
      <c r="K10578" s="81">
        <v>470000.0</v>
      </c>
      <c r="L10578" s="82">
        <v>0.2000026081059934</v>
      </c>
      <c r="N10578" s="83">
        <f t="shared" si="1"/>
        <v>0.2000026081</v>
      </c>
      <c r="O10578" s="83">
        <f t="shared" si="2"/>
        <v>0.2000026081</v>
      </c>
      <c r="Q10578" s="83">
        <f t="shared" si="3"/>
        <v>0.815787234</v>
      </c>
      <c r="R10578" s="83">
        <f t="shared" si="4"/>
        <v>0.2000026081</v>
      </c>
      <c r="S10578" s="83" t="b">
        <f t="shared" si="5"/>
        <v>0</v>
      </c>
      <c r="T10578" s="72"/>
      <c r="U10578" s="72"/>
      <c r="V10578" s="72"/>
      <c r="W10578" s="72"/>
      <c r="X10578" s="72"/>
      <c r="Y10578" s="72"/>
      <c r="Z10578" s="72"/>
      <c r="AA10578" s="72"/>
      <c r="AB10578" s="72"/>
      <c r="AC10578" s="72"/>
      <c r="AD10578" s="72"/>
      <c r="AE10578" s="72"/>
      <c r="AF10578" s="72"/>
      <c r="AG10578" s="72"/>
      <c r="AH10578" s="72"/>
      <c r="AI10578" s="72"/>
      <c r="AJ10578" s="72"/>
      <c r="AK10578" s="72"/>
    </row>
    <row r="10579" ht="14.25" customHeight="1">
      <c r="A10579" s="78">
        <v>10576.0</v>
      </c>
      <c r="C10579" s="78" t="str">
        <f>VLOOKUP(G10579,[1]Macrodata_CCF!$A$3:$D$55,4,FALSE)</f>
        <v>#ERROR!</v>
      </c>
      <c r="E10579" s="79" t="str">
        <f>VLOOKUP(G10579,[1]Macrodata_CCF!$A$3:$B$55,2,FALSE)</f>
        <v>#ERROR!</v>
      </c>
      <c r="F10579" s="78">
        <v>0.0</v>
      </c>
      <c r="G10579" s="80">
        <v>34.0</v>
      </c>
      <c r="H10579" s="81">
        <v>30065.0</v>
      </c>
      <c r="I10579" s="81">
        <v>380000.0</v>
      </c>
      <c r="J10579" s="81">
        <v>79055.0</v>
      </c>
      <c r="K10579" s="81">
        <v>380000.0</v>
      </c>
      <c r="L10579" s="82">
        <v>0.1399974280937888</v>
      </c>
      <c r="N10579" s="83">
        <f t="shared" si="1"/>
        <v>0.1399974281</v>
      </c>
      <c r="O10579" s="83">
        <f t="shared" si="2"/>
        <v>0.1399974281</v>
      </c>
      <c r="Q10579" s="83">
        <f t="shared" si="3"/>
        <v>0.9208815789</v>
      </c>
      <c r="R10579" s="83">
        <f t="shared" si="4"/>
        <v>0.1399974281</v>
      </c>
      <c r="S10579" s="83" t="b">
        <f t="shared" si="5"/>
        <v>0</v>
      </c>
      <c r="T10579" s="72"/>
      <c r="U10579" s="72"/>
      <c r="V10579" s="72"/>
      <c r="W10579" s="72"/>
      <c r="X10579" s="72"/>
      <c r="Y10579" s="72"/>
      <c r="Z10579" s="72"/>
      <c r="AA10579" s="72"/>
      <c r="AB10579" s="72"/>
      <c r="AC10579" s="72"/>
      <c r="AD10579" s="72"/>
      <c r="AE10579" s="72"/>
      <c r="AF10579" s="72"/>
      <c r="AG10579" s="72"/>
      <c r="AH10579" s="72"/>
      <c r="AI10579" s="72"/>
      <c r="AJ10579" s="72"/>
      <c r="AK10579" s="72"/>
    </row>
    <row r="10580" ht="14.25" customHeight="1">
      <c r="A10580" s="78">
        <v>10577.0</v>
      </c>
      <c r="C10580" s="78" t="str">
        <f>VLOOKUP(G10580,[1]Macrodata_CCF!$A$3:$D$55,4,FALSE)</f>
        <v>#ERROR!</v>
      </c>
      <c r="E10580" s="79" t="str">
        <f>VLOOKUP(G10580,[1]Macrodata_CCF!$A$3:$B$55,2,FALSE)</f>
        <v>#ERROR!</v>
      </c>
      <c r="F10580" s="78">
        <v>0.0</v>
      </c>
      <c r="G10580" s="80">
        <v>6.0</v>
      </c>
      <c r="H10580" s="81">
        <v>230410.0</v>
      </c>
      <c r="I10580" s="81">
        <v>990000.0</v>
      </c>
      <c r="J10580" s="81">
        <v>32915.0</v>
      </c>
      <c r="K10580" s="81">
        <v>990000.0</v>
      </c>
      <c r="L10580" s="82">
        <v>-0.260002106399505</v>
      </c>
      <c r="N10580" s="83">
        <f t="shared" si="1"/>
        <v>-0.2600021064</v>
      </c>
      <c r="O10580" s="83">
        <f t="shared" si="2"/>
        <v>0</v>
      </c>
      <c r="Q10580" s="83">
        <f t="shared" si="3"/>
        <v>0.7672626263</v>
      </c>
      <c r="R10580" s="83">
        <f t="shared" si="4"/>
        <v>-0.2600021064</v>
      </c>
      <c r="S10580" s="83" t="b">
        <f t="shared" si="5"/>
        <v>0</v>
      </c>
      <c r="T10580" s="72"/>
      <c r="U10580" s="72"/>
      <c r="V10580" s="72"/>
      <c r="W10580" s="72"/>
      <c r="X10580" s="72"/>
      <c r="Y10580" s="72"/>
      <c r="Z10580" s="72"/>
      <c r="AA10580" s="72"/>
      <c r="AB10580" s="72"/>
      <c r="AC10580" s="72"/>
      <c r="AD10580" s="72"/>
      <c r="AE10580" s="72"/>
      <c r="AF10580" s="72"/>
      <c r="AG10580" s="72"/>
      <c r="AH10580" s="72"/>
      <c r="AI10580" s="72"/>
      <c r="AJ10580" s="72"/>
      <c r="AK10580" s="72"/>
    </row>
    <row r="10581" ht="14.25" customHeight="1">
      <c r="A10581" s="78">
        <v>10578.0</v>
      </c>
      <c r="C10581" s="78" t="str">
        <f>VLOOKUP(G10581,[1]Macrodata_CCF!$A$3:$D$55,4,FALSE)</f>
        <v>#ERROR!</v>
      </c>
      <c r="E10581" s="79" t="str">
        <f>VLOOKUP(G10581,[1]Macrodata_CCF!$A$3:$B$55,2,FALSE)</f>
        <v>#ERROR!</v>
      </c>
      <c r="F10581" s="78">
        <v>0.0</v>
      </c>
      <c r="G10581" s="80">
        <v>23.0</v>
      </c>
      <c r="H10581" s="81">
        <v>673835.0</v>
      </c>
      <c r="I10581" s="81">
        <v>730000.0</v>
      </c>
      <c r="J10581" s="81">
        <v>685070.0</v>
      </c>
      <c r="K10581" s="81">
        <v>730000.0</v>
      </c>
      <c r="L10581" s="82">
        <v>0.2000356093652631</v>
      </c>
      <c r="N10581" s="83">
        <f t="shared" si="1"/>
        <v>0.2000356094</v>
      </c>
      <c r="O10581" s="83">
        <f t="shared" si="2"/>
        <v>0.2000356094</v>
      </c>
      <c r="Q10581" s="83">
        <f t="shared" si="3"/>
        <v>0.07693835616</v>
      </c>
      <c r="R10581" s="83">
        <f t="shared" si="4"/>
        <v>0.01539041096</v>
      </c>
      <c r="S10581" s="83" t="b">
        <f t="shared" si="5"/>
        <v>0</v>
      </c>
      <c r="T10581" s="72"/>
      <c r="U10581" s="72"/>
      <c r="V10581" s="72"/>
      <c r="W10581" s="72"/>
      <c r="X10581" s="72"/>
      <c r="Y10581" s="72"/>
      <c r="Z10581" s="72"/>
      <c r="AA10581" s="72"/>
      <c r="AB10581" s="72"/>
      <c r="AC10581" s="72"/>
      <c r="AD10581" s="72"/>
      <c r="AE10581" s="72"/>
      <c r="AF10581" s="72"/>
      <c r="AG10581" s="72"/>
      <c r="AH10581" s="72"/>
      <c r="AI10581" s="72"/>
      <c r="AJ10581" s="72"/>
      <c r="AK10581" s="72"/>
    </row>
    <row r="10582" ht="14.25" customHeight="1">
      <c r="A10582" s="78">
        <v>10579.0</v>
      </c>
      <c r="C10582" s="78" t="str">
        <f>VLOOKUP(G10582,[1]Macrodata_CCF!$A$3:$D$55,4,FALSE)</f>
        <v>#ERROR!</v>
      </c>
      <c r="E10582" s="79" t="str">
        <f>VLOOKUP(G10582,[1]Macrodata_CCF!$A$3:$B$55,2,FALSE)</f>
        <v>#ERROR!</v>
      </c>
      <c r="F10582" s="78">
        <v>0.0</v>
      </c>
      <c r="G10582" s="80">
        <v>23.0</v>
      </c>
      <c r="H10582" s="81">
        <v>122560.0</v>
      </c>
      <c r="I10582" s="81">
        <v>700000.0</v>
      </c>
      <c r="J10582" s="81">
        <v>238050.0</v>
      </c>
      <c r="K10582" s="81">
        <v>700000.0</v>
      </c>
      <c r="L10582" s="82">
        <v>0.2000034635633139</v>
      </c>
      <c r="N10582" s="83">
        <f t="shared" si="1"/>
        <v>0.2000034636</v>
      </c>
      <c r="O10582" s="83">
        <f t="shared" si="2"/>
        <v>0.2000034636</v>
      </c>
      <c r="Q10582" s="83">
        <f t="shared" si="3"/>
        <v>0.8249142857</v>
      </c>
      <c r="R10582" s="83">
        <f t="shared" si="4"/>
        <v>0.2000034636</v>
      </c>
      <c r="S10582" s="83" t="b">
        <f t="shared" si="5"/>
        <v>0</v>
      </c>
      <c r="T10582" s="72"/>
      <c r="U10582" s="72"/>
      <c r="V10582" s="72"/>
      <c r="W10582" s="72"/>
      <c r="X10582" s="72"/>
      <c r="Y10582" s="72"/>
      <c r="Z10582" s="72"/>
      <c r="AA10582" s="72"/>
      <c r="AB10582" s="72"/>
      <c r="AC10582" s="72"/>
      <c r="AD10582" s="72"/>
      <c r="AE10582" s="72"/>
      <c r="AF10582" s="72"/>
      <c r="AG10582" s="72"/>
      <c r="AH10582" s="72"/>
      <c r="AI10582" s="72"/>
      <c r="AJ10582" s="72"/>
      <c r="AK10582" s="72"/>
    </row>
    <row r="10583" ht="14.25" customHeight="1">
      <c r="A10583" s="78">
        <v>10580.0</v>
      </c>
      <c r="C10583" s="78" t="str">
        <f>VLOOKUP(G10583,[1]Macrodata_CCF!$A$3:$D$55,4,FALSE)</f>
        <v>#ERROR!</v>
      </c>
      <c r="E10583" s="79" t="str">
        <f>VLOOKUP(G10583,[1]Macrodata_CCF!$A$3:$B$55,2,FALSE)</f>
        <v>#ERROR!</v>
      </c>
      <c r="F10583" s="78">
        <v>0.0</v>
      </c>
      <c r="G10583" s="80">
        <v>38.0</v>
      </c>
      <c r="H10583" s="81">
        <v>292405.0</v>
      </c>
      <c r="I10583" s="81">
        <v>930000.0</v>
      </c>
      <c r="J10583" s="81">
        <v>368915.0</v>
      </c>
      <c r="K10583" s="81">
        <v>930000.0</v>
      </c>
      <c r="L10583" s="82">
        <v>0.1199978042487786</v>
      </c>
      <c r="N10583" s="83">
        <f t="shared" si="1"/>
        <v>0.1199978042</v>
      </c>
      <c r="O10583" s="83">
        <f t="shared" si="2"/>
        <v>0.1199978042</v>
      </c>
      <c r="Q10583" s="83">
        <f t="shared" si="3"/>
        <v>0.6855860215</v>
      </c>
      <c r="R10583" s="83">
        <f t="shared" si="4"/>
        <v>0.1199978042</v>
      </c>
      <c r="S10583" s="83" t="b">
        <f t="shared" si="5"/>
        <v>0</v>
      </c>
      <c r="T10583" s="72"/>
      <c r="U10583" s="72"/>
      <c r="V10583" s="72"/>
      <c r="W10583" s="72"/>
      <c r="X10583" s="72"/>
      <c r="Y10583" s="72"/>
      <c r="Z10583" s="72"/>
      <c r="AA10583" s="72"/>
      <c r="AB10583" s="72"/>
      <c r="AC10583" s="72"/>
      <c r="AD10583" s="72"/>
      <c r="AE10583" s="72"/>
      <c r="AF10583" s="72"/>
      <c r="AG10583" s="72"/>
      <c r="AH10583" s="72"/>
      <c r="AI10583" s="72"/>
      <c r="AJ10583" s="72"/>
      <c r="AK10583" s="72"/>
    </row>
    <row r="10584" ht="14.25" customHeight="1">
      <c r="A10584" s="78">
        <v>10581.0</v>
      </c>
      <c r="C10584" s="78" t="str">
        <f>VLOOKUP(G10584,[1]Macrodata_CCF!$A$3:$D$55,4,FALSE)</f>
        <v>#ERROR!</v>
      </c>
      <c r="E10584" s="79" t="str">
        <f>VLOOKUP(G10584,[1]Macrodata_CCF!$A$3:$B$55,2,FALSE)</f>
        <v>#ERROR!</v>
      </c>
      <c r="F10584" s="78">
        <v>1.0</v>
      </c>
      <c r="G10584" s="80">
        <v>13.0</v>
      </c>
      <c r="H10584" s="81">
        <v>292040.0</v>
      </c>
      <c r="I10584" s="81">
        <v>550000.0</v>
      </c>
      <c r="J10584" s="81">
        <v>408120.0</v>
      </c>
      <c r="K10584" s="81">
        <v>715000.0</v>
      </c>
      <c r="L10584" s="82">
        <v>0.4499922468599783</v>
      </c>
      <c r="N10584" s="83">
        <f t="shared" si="1"/>
        <v>0.4499922469</v>
      </c>
      <c r="O10584" s="83">
        <f t="shared" si="2"/>
        <v>0.4499922469</v>
      </c>
      <c r="Q10584" s="83">
        <f t="shared" si="3"/>
        <v>0.4690181818</v>
      </c>
      <c r="R10584" s="83">
        <f t="shared" si="4"/>
        <v>0.4499922469</v>
      </c>
      <c r="S10584" s="83" t="b">
        <f t="shared" si="5"/>
        <v>0</v>
      </c>
      <c r="T10584" s="72"/>
      <c r="U10584" s="72"/>
      <c r="V10584" s="72"/>
      <c r="W10584" s="72"/>
      <c r="X10584" s="72"/>
      <c r="Y10584" s="72"/>
      <c r="Z10584" s="72"/>
      <c r="AA10584" s="72"/>
      <c r="AB10584" s="72"/>
      <c r="AC10584" s="72"/>
      <c r="AD10584" s="72"/>
      <c r="AE10584" s="72"/>
      <c r="AF10584" s="72"/>
      <c r="AG10584" s="72"/>
      <c r="AH10584" s="72"/>
      <c r="AI10584" s="72"/>
      <c r="AJ10584" s="72"/>
      <c r="AK10584" s="72"/>
    </row>
    <row r="10585" ht="14.25" customHeight="1">
      <c r="A10585" s="78">
        <v>10582.0</v>
      </c>
      <c r="C10585" s="78" t="str">
        <f>VLOOKUP(G10585,[1]Macrodata_CCF!$A$3:$D$55,4,FALSE)</f>
        <v>#ERROR!</v>
      </c>
      <c r="E10585" s="79" t="str">
        <f>VLOOKUP(G10585,[1]Macrodata_CCF!$A$3:$B$55,2,FALSE)</f>
        <v>#ERROR!</v>
      </c>
      <c r="F10585" s="78">
        <v>0.0</v>
      </c>
      <c r="G10585" s="80">
        <v>15.0</v>
      </c>
      <c r="H10585" s="81">
        <v>78575.0</v>
      </c>
      <c r="I10585" s="81">
        <v>370000.0</v>
      </c>
      <c r="J10585" s="81">
        <v>125205.0</v>
      </c>
      <c r="K10585" s="81">
        <v>370000.0</v>
      </c>
      <c r="L10585" s="82">
        <v>0.1600068628292013</v>
      </c>
      <c r="N10585" s="83">
        <f t="shared" si="1"/>
        <v>0.1600068628</v>
      </c>
      <c r="O10585" s="83">
        <f t="shared" si="2"/>
        <v>0.1600068628</v>
      </c>
      <c r="Q10585" s="83">
        <f t="shared" si="3"/>
        <v>0.7876351351</v>
      </c>
      <c r="R10585" s="83">
        <f t="shared" si="4"/>
        <v>0.1600068628</v>
      </c>
      <c r="S10585" s="83" t="b">
        <f t="shared" si="5"/>
        <v>0</v>
      </c>
      <c r="T10585" s="72"/>
      <c r="U10585" s="72"/>
      <c r="V10585" s="72"/>
      <c r="W10585" s="72"/>
      <c r="X10585" s="72"/>
      <c r="Y10585" s="72"/>
      <c r="Z10585" s="72"/>
      <c r="AA10585" s="72"/>
      <c r="AB10585" s="72"/>
      <c r="AC10585" s="72"/>
      <c r="AD10585" s="72"/>
      <c r="AE10585" s="72"/>
      <c r="AF10585" s="72"/>
      <c r="AG10585" s="72"/>
      <c r="AH10585" s="72"/>
      <c r="AI10585" s="72"/>
      <c r="AJ10585" s="72"/>
      <c r="AK10585" s="72"/>
    </row>
    <row r="10586" ht="14.25" customHeight="1">
      <c r="A10586" s="78">
        <v>10583.0</v>
      </c>
      <c r="C10586" s="78" t="str">
        <f>VLOOKUP(G10586,[1]Macrodata_CCF!$A$3:$D$55,4,FALSE)</f>
        <v>#ERROR!</v>
      </c>
      <c r="E10586" s="79" t="str">
        <f>VLOOKUP(G10586,[1]Macrodata_CCF!$A$3:$B$55,2,FALSE)</f>
        <v>#ERROR!</v>
      </c>
      <c r="F10586" s="78">
        <v>1.0</v>
      </c>
      <c r="G10586" s="80">
        <v>18.0</v>
      </c>
      <c r="H10586" s="81">
        <v>91075.0</v>
      </c>
      <c r="I10586" s="81">
        <v>140000.0</v>
      </c>
      <c r="J10586" s="81">
        <v>117495.0</v>
      </c>
      <c r="K10586" s="81">
        <v>140000.0</v>
      </c>
      <c r="L10586" s="82">
        <v>0.5400102197240675</v>
      </c>
      <c r="N10586" s="83">
        <f t="shared" si="1"/>
        <v>0.5400102197</v>
      </c>
      <c r="O10586" s="83">
        <f t="shared" si="2"/>
        <v>0.5400102197</v>
      </c>
      <c r="Q10586" s="83">
        <f t="shared" si="3"/>
        <v>0.3494642857</v>
      </c>
      <c r="R10586" s="83">
        <f t="shared" si="4"/>
        <v>0.5400102197</v>
      </c>
      <c r="S10586" s="83" t="b">
        <f t="shared" si="5"/>
        <v>0</v>
      </c>
      <c r="T10586" s="72"/>
      <c r="U10586" s="72"/>
      <c r="V10586" s="72"/>
      <c r="W10586" s="72"/>
      <c r="X10586" s="72"/>
      <c r="Y10586" s="72"/>
      <c r="Z10586" s="72"/>
      <c r="AA10586" s="72"/>
      <c r="AB10586" s="72"/>
      <c r="AC10586" s="72"/>
      <c r="AD10586" s="72"/>
      <c r="AE10586" s="72"/>
      <c r="AF10586" s="72"/>
      <c r="AG10586" s="72"/>
      <c r="AH10586" s="72"/>
      <c r="AI10586" s="72"/>
      <c r="AJ10586" s="72"/>
      <c r="AK10586" s="72"/>
    </row>
    <row r="10587" ht="14.25" customHeight="1">
      <c r="A10587" s="78">
        <v>10584.0</v>
      </c>
      <c r="C10587" s="78" t="str">
        <f>VLOOKUP(G10587,[1]Macrodata_CCF!$A$3:$D$55,4,FALSE)</f>
        <v>#ERROR!</v>
      </c>
      <c r="E10587" s="79" t="str">
        <f>VLOOKUP(G10587,[1]Macrodata_CCF!$A$3:$B$55,2,FALSE)</f>
        <v>#ERROR!</v>
      </c>
      <c r="F10587" s="78">
        <v>0.0</v>
      </c>
      <c r="G10587" s="80">
        <v>18.0</v>
      </c>
      <c r="H10587" s="81">
        <v>796715.0</v>
      </c>
      <c r="I10587" s="81">
        <v>880000.0</v>
      </c>
      <c r="J10587" s="81">
        <v>757570.0</v>
      </c>
      <c r="K10587" s="81">
        <v>1232000.0</v>
      </c>
      <c r="L10587" s="82">
        <v>-0.4700126073122411</v>
      </c>
      <c r="N10587" s="83">
        <f t="shared" si="1"/>
        <v>-0.4700126073</v>
      </c>
      <c r="O10587" s="83">
        <f t="shared" si="2"/>
        <v>0</v>
      </c>
      <c r="Q10587" s="83">
        <f t="shared" si="3"/>
        <v>0.09464204545</v>
      </c>
      <c r="R10587" s="83">
        <f t="shared" si="4"/>
        <v>-0.04448295455</v>
      </c>
      <c r="S10587" s="83" t="b">
        <f t="shared" si="5"/>
        <v>0</v>
      </c>
      <c r="T10587" s="72"/>
      <c r="U10587" s="72"/>
      <c r="V10587" s="72"/>
      <c r="W10587" s="72"/>
      <c r="X10587" s="72"/>
      <c r="Y10587" s="72"/>
      <c r="Z10587" s="72"/>
      <c r="AA10587" s="72"/>
      <c r="AB10587" s="72"/>
      <c r="AC10587" s="72"/>
      <c r="AD10587" s="72"/>
      <c r="AE10587" s="72"/>
      <c r="AF10587" s="72"/>
      <c r="AG10587" s="72"/>
      <c r="AH10587" s="72"/>
      <c r="AI10587" s="72"/>
      <c r="AJ10587" s="72"/>
      <c r="AK10587" s="72"/>
    </row>
    <row r="10588" ht="14.25" customHeight="1">
      <c r="A10588" s="78">
        <v>10585.0</v>
      </c>
      <c r="C10588" s="78" t="str">
        <f>VLOOKUP(G10588,[1]Macrodata_CCF!$A$3:$D$55,4,FALSE)</f>
        <v>#ERROR!</v>
      </c>
      <c r="E10588" s="79" t="str">
        <f>VLOOKUP(G10588,[1]Macrodata_CCF!$A$3:$B$55,2,FALSE)</f>
        <v>#ERROR!</v>
      </c>
      <c r="F10588" s="78">
        <v>0.0</v>
      </c>
      <c r="G10588" s="80">
        <v>51.0</v>
      </c>
      <c r="H10588" s="81">
        <v>238435.0</v>
      </c>
      <c r="I10588" s="81">
        <v>360000.0</v>
      </c>
      <c r="J10588" s="81">
        <v>251805.0</v>
      </c>
      <c r="K10588" s="81">
        <v>360000.0</v>
      </c>
      <c r="L10588" s="82">
        <v>0.1099823139884013</v>
      </c>
      <c r="N10588" s="83">
        <f t="shared" si="1"/>
        <v>0.109982314</v>
      </c>
      <c r="O10588" s="83">
        <f t="shared" si="2"/>
        <v>0.109982314</v>
      </c>
      <c r="Q10588" s="83">
        <f t="shared" si="3"/>
        <v>0.3376805556</v>
      </c>
      <c r="R10588" s="83">
        <f t="shared" si="4"/>
        <v>0.109982314</v>
      </c>
      <c r="S10588" s="83" t="b">
        <f t="shared" si="5"/>
        <v>0</v>
      </c>
      <c r="T10588" s="72"/>
      <c r="U10588" s="72"/>
      <c r="V10588" s="72"/>
      <c r="W10588" s="72"/>
      <c r="X10588" s="72"/>
      <c r="Y10588" s="72"/>
      <c r="Z10588" s="72"/>
      <c r="AA10588" s="72"/>
      <c r="AB10588" s="72"/>
      <c r="AC10588" s="72"/>
      <c r="AD10588" s="72"/>
      <c r="AE10588" s="72"/>
      <c r="AF10588" s="72"/>
      <c r="AG10588" s="72"/>
      <c r="AH10588" s="72"/>
      <c r="AI10588" s="72"/>
      <c r="AJ10588" s="72"/>
      <c r="AK10588" s="72"/>
    </row>
    <row r="10589" ht="14.25" customHeight="1">
      <c r="A10589" s="78">
        <v>10586.0</v>
      </c>
      <c r="C10589" s="78" t="str">
        <f>VLOOKUP(G10589,[1]Macrodata_CCF!$A$3:$D$55,4,FALSE)</f>
        <v>#ERROR!</v>
      </c>
      <c r="E10589" s="79" t="str">
        <f>VLOOKUP(G10589,[1]Macrodata_CCF!$A$3:$B$55,2,FALSE)</f>
        <v>#ERROR!</v>
      </c>
      <c r="F10589" s="78">
        <v>0.0</v>
      </c>
      <c r="G10589" s="80">
        <v>40.0</v>
      </c>
      <c r="H10589" s="81">
        <v>15365.0</v>
      </c>
      <c r="I10589" s="81">
        <v>30000.0</v>
      </c>
      <c r="J10589" s="81">
        <v>10830.0</v>
      </c>
      <c r="K10589" s="81">
        <v>30000.0</v>
      </c>
      <c r="L10589" s="82">
        <v>-0.3098735907072088</v>
      </c>
      <c r="N10589" s="83">
        <f t="shared" si="1"/>
        <v>-0.3098735907</v>
      </c>
      <c r="O10589" s="83">
        <f t="shared" si="2"/>
        <v>0</v>
      </c>
      <c r="Q10589" s="83">
        <f t="shared" si="3"/>
        <v>0.4878333333</v>
      </c>
      <c r="R10589" s="83">
        <f t="shared" si="4"/>
        <v>-0.3098735907</v>
      </c>
      <c r="S10589" s="83" t="b">
        <f t="shared" si="5"/>
        <v>0</v>
      </c>
      <c r="T10589" s="72"/>
      <c r="U10589" s="72"/>
      <c r="V10589" s="72"/>
      <c r="W10589" s="72"/>
      <c r="X10589" s="72"/>
      <c r="Y10589" s="72"/>
      <c r="Z10589" s="72"/>
      <c r="AA10589" s="72"/>
      <c r="AB10589" s="72"/>
      <c r="AC10589" s="72"/>
      <c r="AD10589" s="72"/>
      <c r="AE10589" s="72"/>
      <c r="AF10589" s="72"/>
      <c r="AG10589" s="72"/>
      <c r="AH10589" s="72"/>
      <c r="AI10589" s="72"/>
      <c r="AJ10589" s="72"/>
      <c r="AK10589" s="72"/>
    </row>
    <row r="10590" ht="14.25" customHeight="1">
      <c r="A10590" s="78">
        <v>10587.0</v>
      </c>
      <c r="C10590" s="78" t="str">
        <f>VLOOKUP(G10590,[1]Macrodata_CCF!$A$3:$D$55,4,FALSE)</f>
        <v>#ERROR!</v>
      </c>
      <c r="E10590" s="79" t="str">
        <f>VLOOKUP(G10590,[1]Macrodata_CCF!$A$3:$B$55,2,FALSE)</f>
        <v>#ERROR!</v>
      </c>
      <c r="F10590" s="78">
        <v>0.0</v>
      </c>
      <c r="G10590" s="80">
        <v>27.0</v>
      </c>
      <c r="H10590" s="81">
        <v>116785.0</v>
      </c>
      <c r="I10590" s="81">
        <v>190000.0</v>
      </c>
      <c r="J10590" s="81">
        <v>193800.0</v>
      </c>
      <c r="K10590" s="81">
        <v>190000.0</v>
      </c>
      <c r="L10590" s="82">
        <v>1.051901932664072</v>
      </c>
      <c r="N10590" s="83">
        <f t="shared" si="1"/>
        <v>1.051901933</v>
      </c>
      <c r="O10590" s="83">
        <f t="shared" si="2"/>
        <v>1</v>
      </c>
      <c r="Q10590" s="83">
        <f t="shared" si="3"/>
        <v>0.3853421053</v>
      </c>
      <c r="R10590" s="83">
        <f t="shared" si="4"/>
        <v>1.051901933</v>
      </c>
      <c r="S10590" s="83" t="b">
        <f t="shared" si="5"/>
        <v>0</v>
      </c>
      <c r="T10590" s="72"/>
      <c r="U10590" s="72"/>
      <c r="V10590" s="72"/>
      <c r="W10590" s="72"/>
      <c r="X10590" s="72"/>
      <c r="Y10590" s="72"/>
      <c r="Z10590" s="72"/>
      <c r="AA10590" s="72"/>
      <c r="AB10590" s="72"/>
      <c r="AC10590" s="72"/>
      <c r="AD10590" s="72"/>
      <c r="AE10590" s="72"/>
      <c r="AF10590" s="72"/>
      <c r="AG10590" s="72"/>
      <c r="AH10590" s="72"/>
      <c r="AI10590" s="72"/>
      <c r="AJ10590" s="72"/>
      <c r="AK10590" s="72"/>
    </row>
    <row r="10591" ht="14.25" customHeight="1">
      <c r="A10591" s="78">
        <v>10588.0</v>
      </c>
      <c r="C10591" s="78" t="str">
        <f>VLOOKUP(G10591,[1]Macrodata_CCF!$A$3:$D$55,4,FALSE)</f>
        <v>#ERROR!</v>
      </c>
      <c r="E10591" s="79" t="str">
        <f>VLOOKUP(G10591,[1]Macrodata_CCF!$A$3:$B$55,2,FALSE)</f>
        <v>#ERROR!</v>
      </c>
      <c r="F10591" s="78">
        <v>0.0</v>
      </c>
      <c r="G10591" s="80">
        <v>38.0</v>
      </c>
      <c r="H10591" s="81">
        <v>381645.0</v>
      </c>
      <c r="I10591" s="81">
        <v>680000.0</v>
      </c>
      <c r="J10591" s="81">
        <v>693600.0</v>
      </c>
      <c r="K10591" s="81">
        <v>680000.0</v>
      </c>
      <c r="L10591" s="82">
        <v>1.045583281661108</v>
      </c>
      <c r="N10591" s="83">
        <f t="shared" si="1"/>
        <v>1.045583282</v>
      </c>
      <c r="O10591" s="83">
        <f t="shared" si="2"/>
        <v>1</v>
      </c>
      <c r="Q10591" s="83">
        <f t="shared" si="3"/>
        <v>0.4387573529</v>
      </c>
      <c r="R10591" s="83">
        <f t="shared" si="4"/>
        <v>1.045583282</v>
      </c>
      <c r="S10591" s="83" t="b">
        <f t="shared" si="5"/>
        <v>0</v>
      </c>
      <c r="T10591" s="72"/>
      <c r="U10591" s="72"/>
      <c r="V10591" s="72"/>
      <c r="W10591" s="72"/>
      <c r="X10591" s="72"/>
      <c r="Y10591" s="72"/>
      <c r="Z10591" s="72"/>
      <c r="AA10591" s="72"/>
      <c r="AB10591" s="72"/>
      <c r="AC10591" s="72"/>
      <c r="AD10591" s="72"/>
      <c r="AE10591" s="72"/>
      <c r="AF10591" s="72"/>
      <c r="AG10591" s="72"/>
      <c r="AH10591" s="72"/>
      <c r="AI10591" s="72"/>
      <c r="AJ10591" s="72"/>
      <c r="AK10591" s="72"/>
    </row>
    <row r="10592" ht="14.25" customHeight="1">
      <c r="A10592" s="78">
        <v>10589.0</v>
      </c>
      <c r="C10592" s="78" t="str">
        <f>VLOOKUP(G10592,[1]Macrodata_CCF!$A$3:$D$55,4,FALSE)</f>
        <v>#ERROR!</v>
      </c>
      <c r="E10592" s="79" t="str">
        <f>VLOOKUP(G10592,[1]Macrodata_CCF!$A$3:$B$55,2,FALSE)</f>
        <v>#ERROR!</v>
      </c>
      <c r="F10592" s="78">
        <v>0.0</v>
      </c>
      <c r="G10592" s="80">
        <v>48.0</v>
      </c>
      <c r="H10592" s="81">
        <v>612390.0</v>
      </c>
      <c r="I10592" s="81">
        <v>650000.0</v>
      </c>
      <c r="J10592" s="81">
        <v>618030.0</v>
      </c>
      <c r="K10592" s="81">
        <v>650000.0</v>
      </c>
      <c r="L10592" s="82">
        <v>0.1499601169901622</v>
      </c>
      <c r="N10592" s="83">
        <f t="shared" si="1"/>
        <v>0.149960117</v>
      </c>
      <c r="O10592" s="83">
        <f t="shared" si="2"/>
        <v>0.149960117</v>
      </c>
      <c r="Q10592" s="83">
        <f t="shared" si="3"/>
        <v>0.05786153846</v>
      </c>
      <c r="R10592" s="83">
        <f t="shared" si="4"/>
        <v>0.008676923077</v>
      </c>
      <c r="S10592" s="83" t="b">
        <f t="shared" si="5"/>
        <v>0</v>
      </c>
      <c r="T10592" s="72"/>
      <c r="U10592" s="72"/>
      <c r="V10592" s="72"/>
      <c r="W10592" s="72"/>
      <c r="X10592" s="72"/>
      <c r="Y10592" s="72"/>
      <c r="Z10592" s="72"/>
      <c r="AA10592" s="72"/>
      <c r="AB10592" s="72"/>
      <c r="AC10592" s="72"/>
      <c r="AD10592" s="72"/>
      <c r="AE10592" s="72"/>
      <c r="AF10592" s="72"/>
      <c r="AG10592" s="72"/>
      <c r="AH10592" s="72"/>
      <c r="AI10592" s="72"/>
      <c r="AJ10592" s="72"/>
      <c r="AK10592" s="72"/>
    </row>
    <row r="10593" ht="14.25" customHeight="1">
      <c r="A10593" s="78">
        <v>10590.0</v>
      </c>
      <c r="C10593" s="78" t="str">
        <f>VLOOKUP(G10593,[1]Macrodata_CCF!$A$3:$D$55,4,FALSE)</f>
        <v>#ERROR!</v>
      </c>
      <c r="E10593" s="79" t="str">
        <f>VLOOKUP(G10593,[1]Macrodata_CCF!$A$3:$B$55,2,FALSE)</f>
        <v>#ERROR!</v>
      </c>
      <c r="F10593" s="78">
        <v>0.0</v>
      </c>
      <c r="G10593" s="80">
        <v>50.0</v>
      </c>
      <c r="H10593" s="81">
        <v>483605.0</v>
      </c>
      <c r="I10593" s="81">
        <v>500000.0</v>
      </c>
      <c r="J10593" s="81">
        <v>485900.0</v>
      </c>
      <c r="K10593" s="81">
        <v>850000.0</v>
      </c>
      <c r="L10593" s="82">
        <v>0.1399817017383349</v>
      </c>
      <c r="N10593" s="83">
        <f t="shared" si="1"/>
        <v>0.1399817017</v>
      </c>
      <c r="O10593" s="83">
        <f t="shared" si="2"/>
        <v>0.1399817017</v>
      </c>
      <c r="Q10593" s="83">
        <f t="shared" si="3"/>
        <v>0.03279</v>
      </c>
      <c r="R10593" s="83">
        <f t="shared" si="4"/>
        <v>0.00459</v>
      </c>
      <c r="S10593" s="83" t="b">
        <f t="shared" si="5"/>
        <v>0</v>
      </c>
      <c r="T10593" s="72"/>
      <c r="U10593" s="72"/>
      <c r="V10593" s="72"/>
      <c r="W10593" s="72"/>
      <c r="X10593" s="72"/>
      <c r="Y10593" s="72"/>
      <c r="Z10593" s="72"/>
      <c r="AA10593" s="72"/>
      <c r="AB10593" s="72"/>
      <c r="AC10593" s="72"/>
      <c r="AD10593" s="72"/>
      <c r="AE10593" s="72"/>
      <c r="AF10593" s="72"/>
      <c r="AG10593" s="72"/>
      <c r="AH10593" s="72"/>
      <c r="AI10593" s="72"/>
      <c r="AJ10593" s="72"/>
      <c r="AK10593" s="72"/>
    </row>
    <row r="10594" ht="14.25" customHeight="1">
      <c r="A10594" s="78">
        <v>10591.0</v>
      </c>
      <c r="C10594" s="78" t="str">
        <f>VLOOKUP(G10594,[1]Macrodata_CCF!$A$3:$D$55,4,FALSE)</f>
        <v>#ERROR!</v>
      </c>
      <c r="E10594" s="79" t="str">
        <f>VLOOKUP(G10594,[1]Macrodata_CCF!$A$3:$B$55,2,FALSE)</f>
        <v>#ERROR!</v>
      </c>
      <c r="F10594" s="78">
        <v>1.0</v>
      </c>
      <c r="G10594" s="80">
        <v>28.0</v>
      </c>
      <c r="H10594" s="81">
        <v>257440.0</v>
      </c>
      <c r="I10594" s="81">
        <v>320000.0</v>
      </c>
      <c r="J10594" s="81">
        <v>248680.0</v>
      </c>
      <c r="K10594" s="81">
        <v>608000.0</v>
      </c>
      <c r="L10594" s="82">
        <v>-0.1400255754475703</v>
      </c>
      <c r="N10594" s="83">
        <f t="shared" si="1"/>
        <v>-0.1400255754</v>
      </c>
      <c r="O10594" s="83">
        <f t="shared" si="2"/>
        <v>0</v>
      </c>
      <c r="Q10594" s="83">
        <f t="shared" si="3"/>
        <v>0.1955</v>
      </c>
      <c r="R10594" s="83">
        <f t="shared" si="4"/>
        <v>-0.1400255754</v>
      </c>
      <c r="S10594" s="83" t="b">
        <f t="shared" si="5"/>
        <v>0</v>
      </c>
      <c r="T10594" s="72"/>
      <c r="U10594" s="72"/>
      <c r="V10594" s="72"/>
      <c r="W10594" s="72"/>
      <c r="X10594" s="72"/>
      <c r="Y10594" s="72"/>
      <c r="Z10594" s="72"/>
      <c r="AA10594" s="72"/>
      <c r="AB10594" s="72"/>
      <c r="AC10594" s="72"/>
      <c r="AD10594" s="72"/>
      <c r="AE10594" s="72"/>
      <c r="AF10594" s="72"/>
      <c r="AG10594" s="72"/>
      <c r="AH10594" s="72"/>
      <c r="AI10594" s="72"/>
      <c r="AJ10594" s="72"/>
      <c r="AK10594" s="72"/>
    </row>
    <row r="10595" ht="14.25" customHeight="1">
      <c r="A10595" s="78">
        <v>10592.0</v>
      </c>
      <c r="C10595" s="78" t="str">
        <f>VLOOKUP(G10595,[1]Macrodata_CCF!$A$3:$D$55,4,FALSE)</f>
        <v>#ERROR!</v>
      </c>
      <c r="E10595" s="79" t="str">
        <f>VLOOKUP(G10595,[1]Macrodata_CCF!$A$3:$B$55,2,FALSE)</f>
        <v>#ERROR!</v>
      </c>
      <c r="F10595" s="78">
        <v>0.0</v>
      </c>
      <c r="G10595" s="80">
        <v>34.0</v>
      </c>
      <c r="H10595" s="81">
        <v>407665.0</v>
      </c>
      <c r="I10595" s="81">
        <v>410000.0</v>
      </c>
      <c r="J10595" s="81">
        <v>407175.0</v>
      </c>
      <c r="K10595" s="81">
        <v>410000.0</v>
      </c>
      <c r="L10595" s="82">
        <v>-0.2098501070663812</v>
      </c>
      <c r="N10595" s="83">
        <f t="shared" si="1"/>
        <v>-0.2098501071</v>
      </c>
      <c r="O10595" s="83">
        <f t="shared" si="2"/>
        <v>0</v>
      </c>
      <c r="Q10595" s="83">
        <f t="shared" si="3"/>
        <v>0.005695121951</v>
      </c>
      <c r="R10595" s="83">
        <f t="shared" si="4"/>
        <v>-0.001195121951</v>
      </c>
      <c r="S10595" s="83" t="b">
        <f t="shared" si="5"/>
        <v>0</v>
      </c>
      <c r="T10595" s="72"/>
      <c r="U10595" s="72"/>
      <c r="V10595" s="72"/>
      <c r="W10595" s="72"/>
      <c r="X10595" s="72"/>
      <c r="Y10595" s="72"/>
      <c r="Z10595" s="72"/>
      <c r="AA10595" s="72"/>
      <c r="AB10595" s="72"/>
      <c r="AC10595" s="72"/>
      <c r="AD10595" s="72"/>
      <c r="AE10595" s="72"/>
      <c r="AF10595" s="72"/>
      <c r="AG10595" s="72"/>
      <c r="AH10595" s="72"/>
      <c r="AI10595" s="72"/>
      <c r="AJ10595" s="72"/>
      <c r="AK10595" s="72"/>
    </row>
    <row r="10596" ht="14.25" customHeight="1">
      <c r="A10596" s="78">
        <v>10593.0</v>
      </c>
      <c r="C10596" s="78" t="str">
        <f>VLOOKUP(G10596,[1]Macrodata_CCF!$A$3:$D$55,4,FALSE)</f>
        <v>#ERROR!</v>
      </c>
      <c r="E10596" s="79" t="str">
        <f>VLOOKUP(G10596,[1]Macrodata_CCF!$A$3:$B$55,2,FALSE)</f>
        <v>#ERROR!</v>
      </c>
      <c r="F10596" s="78">
        <v>0.0</v>
      </c>
      <c r="G10596" s="80">
        <v>43.0</v>
      </c>
      <c r="H10596" s="81">
        <v>632735.0</v>
      </c>
      <c r="I10596" s="81">
        <v>850000.0</v>
      </c>
      <c r="J10596" s="81">
        <v>571900.0</v>
      </c>
      <c r="K10596" s="81">
        <v>850000.0</v>
      </c>
      <c r="L10596" s="82">
        <v>-0.280003682139323</v>
      </c>
      <c r="N10596" s="83">
        <f t="shared" si="1"/>
        <v>-0.2800036821</v>
      </c>
      <c r="O10596" s="83">
        <f t="shared" si="2"/>
        <v>0</v>
      </c>
      <c r="Q10596" s="83">
        <f t="shared" si="3"/>
        <v>0.2556058824</v>
      </c>
      <c r="R10596" s="83">
        <f t="shared" si="4"/>
        <v>-0.2800036821</v>
      </c>
      <c r="S10596" s="83" t="b">
        <f t="shared" si="5"/>
        <v>0</v>
      </c>
      <c r="T10596" s="72"/>
      <c r="U10596" s="72"/>
      <c r="V10596" s="72"/>
      <c r="W10596" s="72"/>
      <c r="X10596" s="72"/>
      <c r="Y10596" s="72"/>
      <c r="Z10596" s="72"/>
      <c r="AA10596" s="72"/>
      <c r="AB10596" s="72"/>
      <c r="AC10596" s="72"/>
      <c r="AD10596" s="72"/>
      <c r="AE10596" s="72"/>
      <c r="AF10596" s="72"/>
      <c r="AG10596" s="72"/>
      <c r="AH10596" s="72"/>
      <c r="AI10596" s="72"/>
      <c r="AJ10596" s="72"/>
      <c r="AK10596" s="72"/>
    </row>
    <row r="10597" ht="14.25" customHeight="1">
      <c r="A10597" s="78">
        <v>10594.0</v>
      </c>
      <c r="C10597" s="78" t="str">
        <f>VLOOKUP(G10597,[1]Macrodata_CCF!$A$3:$D$55,4,FALSE)</f>
        <v>#ERROR!</v>
      </c>
      <c r="E10597" s="79" t="str">
        <f>VLOOKUP(G10597,[1]Macrodata_CCF!$A$3:$B$55,2,FALSE)</f>
        <v>#ERROR!</v>
      </c>
      <c r="F10597" s="78">
        <v>1.0</v>
      </c>
      <c r="G10597" s="80">
        <v>12.0</v>
      </c>
      <c r="H10597" s="81">
        <v>287910.0</v>
      </c>
      <c r="I10597" s="81">
        <v>660000.0</v>
      </c>
      <c r="J10597" s="81">
        <v>462790.0</v>
      </c>
      <c r="K10597" s="81">
        <v>660000.0</v>
      </c>
      <c r="L10597" s="82">
        <v>0.4699938186997769</v>
      </c>
      <c r="N10597" s="83">
        <f t="shared" si="1"/>
        <v>0.4699938187</v>
      </c>
      <c r="O10597" s="83">
        <f t="shared" si="2"/>
        <v>0.4699938187</v>
      </c>
      <c r="Q10597" s="83">
        <f t="shared" si="3"/>
        <v>0.5637727273</v>
      </c>
      <c r="R10597" s="83">
        <f t="shared" si="4"/>
        <v>0.4699938187</v>
      </c>
      <c r="S10597" s="83" t="b">
        <f t="shared" si="5"/>
        <v>0</v>
      </c>
      <c r="T10597" s="72"/>
      <c r="U10597" s="72"/>
      <c r="V10597" s="72"/>
      <c r="W10597" s="72"/>
      <c r="X10597" s="72"/>
      <c r="Y10597" s="72"/>
      <c r="Z10597" s="72"/>
      <c r="AA10597" s="72"/>
      <c r="AB10597" s="72"/>
      <c r="AC10597" s="72"/>
      <c r="AD10597" s="72"/>
      <c r="AE10597" s="72"/>
      <c r="AF10597" s="72"/>
      <c r="AG10597" s="72"/>
      <c r="AH10597" s="72"/>
      <c r="AI10597" s="72"/>
      <c r="AJ10597" s="72"/>
      <c r="AK10597" s="72"/>
    </row>
    <row r="10598" ht="14.25" customHeight="1">
      <c r="A10598" s="78">
        <v>10595.0</v>
      </c>
      <c r="C10598" s="78" t="str">
        <f>VLOOKUP(G10598,[1]Macrodata_CCF!$A$3:$D$55,4,FALSE)</f>
        <v>#ERROR!</v>
      </c>
      <c r="E10598" s="79" t="str">
        <f>VLOOKUP(G10598,[1]Macrodata_CCF!$A$3:$B$55,2,FALSE)</f>
        <v>#ERROR!</v>
      </c>
      <c r="F10598" s="78">
        <v>0.0</v>
      </c>
      <c r="G10598" s="80">
        <v>32.0</v>
      </c>
      <c r="H10598" s="81">
        <v>131220.0</v>
      </c>
      <c r="I10598" s="81">
        <v>310000.0</v>
      </c>
      <c r="J10598" s="81">
        <v>156250.0</v>
      </c>
      <c r="K10598" s="81">
        <v>310000.0</v>
      </c>
      <c r="L10598" s="82">
        <v>0.1400044747734646</v>
      </c>
      <c r="N10598" s="83">
        <f t="shared" si="1"/>
        <v>0.1400044748</v>
      </c>
      <c r="O10598" s="83">
        <f t="shared" si="2"/>
        <v>0.1400044748</v>
      </c>
      <c r="Q10598" s="83">
        <f t="shared" si="3"/>
        <v>0.5767096774</v>
      </c>
      <c r="R10598" s="83">
        <f t="shared" si="4"/>
        <v>0.1400044748</v>
      </c>
      <c r="S10598" s="83" t="b">
        <f t="shared" si="5"/>
        <v>0</v>
      </c>
      <c r="T10598" s="72"/>
      <c r="U10598" s="72"/>
      <c r="V10598" s="72"/>
      <c r="W10598" s="72"/>
      <c r="X10598" s="72"/>
      <c r="Y10598" s="72"/>
      <c r="Z10598" s="72"/>
      <c r="AA10598" s="72"/>
      <c r="AB10598" s="72"/>
      <c r="AC10598" s="72"/>
      <c r="AD10598" s="72"/>
      <c r="AE10598" s="72"/>
      <c r="AF10598" s="72"/>
      <c r="AG10598" s="72"/>
      <c r="AH10598" s="72"/>
      <c r="AI10598" s="72"/>
      <c r="AJ10598" s="72"/>
      <c r="AK10598" s="72"/>
    </row>
    <row r="10599" ht="14.25" customHeight="1">
      <c r="A10599" s="78">
        <v>10596.0</v>
      </c>
      <c r="C10599" s="78" t="str">
        <f>VLOOKUP(G10599,[1]Macrodata_CCF!$A$3:$D$55,4,FALSE)</f>
        <v>#ERROR!</v>
      </c>
      <c r="E10599" s="79" t="str">
        <f>VLOOKUP(G10599,[1]Macrodata_CCF!$A$3:$B$55,2,FALSE)</f>
        <v>#ERROR!</v>
      </c>
      <c r="F10599" s="78">
        <v>0.0</v>
      </c>
      <c r="G10599" s="80">
        <v>44.0</v>
      </c>
      <c r="H10599" s="81">
        <v>239425.0</v>
      </c>
      <c r="I10599" s="81">
        <v>770000.0</v>
      </c>
      <c r="J10599" s="81">
        <v>319010.0</v>
      </c>
      <c r="K10599" s="81">
        <v>770000.0</v>
      </c>
      <c r="L10599" s="82">
        <v>0.1499976440654008</v>
      </c>
      <c r="N10599" s="83">
        <f t="shared" si="1"/>
        <v>0.1499976441</v>
      </c>
      <c r="O10599" s="83">
        <f t="shared" si="2"/>
        <v>0.1499976441</v>
      </c>
      <c r="Q10599" s="83">
        <f t="shared" si="3"/>
        <v>0.6890584416</v>
      </c>
      <c r="R10599" s="83">
        <f t="shared" si="4"/>
        <v>0.1499976441</v>
      </c>
      <c r="S10599" s="83" t="b">
        <f t="shared" si="5"/>
        <v>0</v>
      </c>
      <c r="T10599" s="72"/>
      <c r="U10599" s="72"/>
      <c r="V10599" s="72"/>
      <c r="W10599" s="72"/>
      <c r="X10599" s="72"/>
      <c r="Y10599" s="72"/>
      <c r="Z10599" s="72"/>
      <c r="AA10599" s="72"/>
      <c r="AB10599" s="72"/>
      <c r="AC10599" s="72"/>
      <c r="AD10599" s="72"/>
      <c r="AE10599" s="72"/>
      <c r="AF10599" s="72"/>
      <c r="AG10599" s="72"/>
      <c r="AH10599" s="72"/>
      <c r="AI10599" s="72"/>
      <c r="AJ10599" s="72"/>
      <c r="AK10599" s="72"/>
    </row>
    <row r="10600" ht="14.25" customHeight="1">
      <c r="A10600" s="78">
        <v>10597.0</v>
      </c>
      <c r="C10600" s="78" t="str">
        <f>VLOOKUP(G10600,[1]Macrodata_CCF!$A$3:$D$55,4,FALSE)</f>
        <v>#ERROR!</v>
      </c>
      <c r="E10600" s="79" t="str">
        <f>VLOOKUP(G10600,[1]Macrodata_CCF!$A$3:$B$55,2,FALSE)</f>
        <v>#ERROR!</v>
      </c>
      <c r="F10600" s="78">
        <v>0.0</v>
      </c>
      <c r="G10600" s="80">
        <v>41.0</v>
      </c>
      <c r="H10600" s="81">
        <v>169900.0</v>
      </c>
      <c r="I10600" s="81">
        <v>320000.0</v>
      </c>
      <c r="J10600" s="81">
        <v>326400.0</v>
      </c>
      <c r="K10600" s="81">
        <v>320000.0</v>
      </c>
      <c r="L10600" s="82">
        <v>1.042638241172552</v>
      </c>
      <c r="N10600" s="83">
        <f t="shared" si="1"/>
        <v>1.042638241</v>
      </c>
      <c r="O10600" s="83">
        <f t="shared" si="2"/>
        <v>1</v>
      </c>
      <c r="Q10600" s="83">
        <f t="shared" si="3"/>
        <v>0.4690625</v>
      </c>
      <c r="R10600" s="83">
        <f t="shared" si="4"/>
        <v>1.042638241</v>
      </c>
      <c r="S10600" s="83" t="b">
        <f t="shared" si="5"/>
        <v>0</v>
      </c>
      <c r="T10600" s="72"/>
      <c r="U10600" s="72"/>
      <c r="V10600" s="72"/>
      <c r="W10600" s="72"/>
      <c r="X10600" s="72"/>
      <c r="Y10600" s="72"/>
      <c r="Z10600" s="72"/>
      <c r="AA10600" s="72"/>
      <c r="AB10600" s="72"/>
      <c r="AC10600" s="72"/>
      <c r="AD10600" s="72"/>
      <c r="AE10600" s="72"/>
      <c r="AF10600" s="72"/>
      <c r="AG10600" s="72"/>
      <c r="AH10600" s="72"/>
      <c r="AI10600" s="72"/>
      <c r="AJ10600" s="72"/>
      <c r="AK10600" s="72"/>
    </row>
    <row r="10601" ht="14.25" customHeight="1">
      <c r="A10601" s="78">
        <v>10598.0</v>
      </c>
      <c r="C10601" s="78" t="str">
        <f>VLOOKUP(G10601,[1]Macrodata_CCF!$A$3:$D$55,4,FALSE)</f>
        <v>#ERROR!</v>
      </c>
      <c r="E10601" s="79" t="str">
        <f>VLOOKUP(G10601,[1]Macrodata_CCF!$A$3:$B$55,2,FALSE)</f>
        <v>#ERROR!</v>
      </c>
      <c r="F10601" s="78">
        <v>0.0</v>
      </c>
      <c r="G10601" s="80">
        <v>38.0</v>
      </c>
      <c r="H10601" s="81">
        <v>217915.0</v>
      </c>
      <c r="I10601" s="81">
        <v>220000.0</v>
      </c>
      <c r="J10601" s="81">
        <v>218185.0</v>
      </c>
      <c r="K10601" s="81">
        <v>220000.0</v>
      </c>
      <c r="L10601" s="82">
        <v>0.1294964028776978</v>
      </c>
      <c r="N10601" s="83">
        <f t="shared" si="1"/>
        <v>0.1294964029</v>
      </c>
      <c r="O10601" s="83">
        <f t="shared" si="2"/>
        <v>0.1294964029</v>
      </c>
      <c r="Q10601" s="83">
        <f t="shared" si="3"/>
        <v>0.009477272727</v>
      </c>
      <c r="R10601" s="83">
        <f t="shared" si="4"/>
        <v>0.001227272727</v>
      </c>
      <c r="S10601" s="83" t="b">
        <f t="shared" si="5"/>
        <v>0</v>
      </c>
      <c r="T10601" s="72"/>
      <c r="U10601" s="72"/>
      <c r="V10601" s="72"/>
      <c r="W10601" s="72"/>
      <c r="X10601" s="72"/>
      <c r="Y10601" s="72"/>
      <c r="Z10601" s="72"/>
      <c r="AA10601" s="72"/>
      <c r="AB10601" s="72"/>
      <c r="AC10601" s="72"/>
      <c r="AD10601" s="72"/>
      <c r="AE10601" s="72"/>
      <c r="AF10601" s="72"/>
      <c r="AG10601" s="72"/>
      <c r="AH10601" s="72"/>
      <c r="AI10601" s="72"/>
      <c r="AJ10601" s="72"/>
      <c r="AK10601" s="72"/>
    </row>
    <row r="10602" ht="14.25" customHeight="1">
      <c r="A10602" s="78">
        <v>10599.0</v>
      </c>
      <c r="C10602" s="78" t="str">
        <f>VLOOKUP(G10602,[1]Macrodata_CCF!$A$3:$D$55,4,FALSE)</f>
        <v>#ERROR!</v>
      </c>
      <c r="E10602" s="79" t="str">
        <f>VLOOKUP(G10602,[1]Macrodata_CCF!$A$3:$B$55,2,FALSE)</f>
        <v>#ERROR!</v>
      </c>
      <c r="F10602" s="78">
        <v>0.0</v>
      </c>
      <c r="G10602" s="80">
        <v>41.0</v>
      </c>
      <c r="H10602" s="81">
        <v>112860.0</v>
      </c>
      <c r="I10602" s="81">
        <v>130000.0</v>
      </c>
      <c r="J10602" s="81">
        <v>118345.0</v>
      </c>
      <c r="K10602" s="81">
        <v>130000.0</v>
      </c>
      <c r="L10602" s="82">
        <v>0.3200116686114353</v>
      </c>
      <c r="N10602" s="83">
        <f t="shared" si="1"/>
        <v>0.3200116686</v>
      </c>
      <c r="O10602" s="83">
        <f t="shared" si="2"/>
        <v>0.3200116686</v>
      </c>
      <c r="Q10602" s="83">
        <f t="shared" si="3"/>
        <v>0.1318461538</v>
      </c>
      <c r="R10602" s="83">
        <f t="shared" si="4"/>
        <v>0.3200116686</v>
      </c>
      <c r="S10602" s="83" t="b">
        <f t="shared" si="5"/>
        <v>0</v>
      </c>
      <c r="T10602" s="72"/>
      <c r="U10602" s="72"/>
      <c r="V10602" s="72"/>
      <c r="W10602" s="72"/>
      <c r="X10602" s="72"/>
      <c r="Y10602" s="72"/>
      <c r="Z10602" s="72"/>
      <c r="AA10602" s="72"/>
      <c r="AB10602" s="72"/>
      <c r="AC10602" s="72"/>
      <c r="AD10602" s="72"/>
      <c r="AE10602" s="72"/>
      <c r="AF10602" s="72"/>
      <c r="AG10602" s="72"/>
      <c r="AH10602" s="72"/>
      <c r="AI10602" s="72"/>
      <c r="AJ10602" s="72"/>
      <c r="AK10602" s="72"/>
    </row>
    <row r="10603" ht="14.25" customHeight="1">
      <c r="A10603" s="78">
        <v>10600.0</v>
      </c>
      <c r="C10603" s="78" t="str">
        <f>VLOOKUP(G10603,[1]Macrodata_CCF!$A$3:$D$55,4,FALSE)</f>
        <v>#ERROR!</v>
      </c>
      <c r="E10603" s="79" t="str">
        <f>VLOOKUP(G10603,[1]Macrodata_CCF!$A$3:$B$55,2,FALSE)</f>
        <v>#ERROR!</v>
      </c>
      <c r="F10603" s="78">
        <v>0.0</v>
      </c>
      <c r="G10603" s="80">
        <v>42.0</v>
      </c>
      <c r="H10603" s="81">
        <v>312590.0</v>
      </c>
      <c r="I10603" s="81">
        <v>710000.0</v>
      </c>
      <c r="J10603" s="81">
        <v>447710.0</v>
      </c>
      <c r="K10603" s="81">
        <v>710000.0</v>
      </c>
      <c r="L10603" s="82">
        <v>0.3400015097757983</v>
      </c>
      <c r="N10603" s="83">
        <f t="shared" si="1"/>
        <v>0.3400015098</v>
      </c>
      <c r="O10603" s="83">
        <f t="shared" si="2"/>
        <v>0.3400015098</v>
      </c>
      <c r="Q10603" s="83">
        <f t="shared" si="3"/>
        <v>0.5597323944</v>
      </c>
      <c r="R10603" s="83">
        <f t="shared" si="4"/>
        <v>0.3400015098</v>
      </c>
      <c r="S10603" s="83" t="b">
        <f t="shared" si="5"/>
        <v>0</v>
      </c>
      <c r="T10603" s="72"/>
      <c r="U10603" s="72"/>
      <c r="V10603" s="72"/>
      <c r="W10603" s="72"/>
      <c r="X10603" s="72"/>
      <c r="Y10603" s="72"/>
      <c r="Z10603" s="72"/>
      <c r="AA10603" s="72"/>
      <c r="AB10603" s="72"/>
      <c r="AC10603" s="72"/>
      <c r="AD10603" s="72"/>
      <c r="AE10603" s="72"/>
      <c r="AF10603" s="72"/>
      <c r="AG10603" s="72"/>
      <c r="AH10603" s="72"/>
      <c r="AI10603" s="72"/>
      <c r="AJ10603" s="72"/>
      <c r="AK10603" s="72"/>
    </row>
    <row r="10604" ht="14.25" customHeight="1">
      <c r="A10604" s="78">
        <v>10601.0</v>
      </c>
      <c r="C10604" s="78" t="str">
        <f>VLOOKUP(G10604,[1]Macrodata_CCF!$A$3:$D$55,4,FALSE)</f>
        <v>#ERROR!</v>
      </c>
      <c r="E10604" s="79" t="str">
        <f>VLOOKUP(G10604,[1]Macrodata_CCF!$A$3:$B$55,2,FALSE)</f>
        <v>#ERROR!</v>
      </c>
      <c r="F10604" s="78">
        <v>0.0</v>
      </c>
      <c r="G10604" s="80">
        <v>40.0</v>
      </c>
      <c r="H10604" s="81">
        <v>127660.0</v>
      </c>
      <c r="I10604" s="81">
        <v>660000.0</v>
      </c>
      <c r="J10604" s="81">
        <v>186215.0</v>
      </c>
      <c r="K10604" s="81">
        <v>660000.0</v>
      </c>
      <c r="L10604" s="82">
        <v>0.1099954916031108</v>
      </c>
      <c r="N10604" s="83">
        <f t="shared" si="1"/>
        <v>0.1099954916</v>
      </c>
      <c r="O10604" s="83">
        <f t="shared" si="2"/>
        <v>0.1099954916</v>
      </c>
      <c r="Q10604" s="83">
        <f t="shared" si="3"/>
        <v>0.8065757576</v>
      </c>
      <c r="R10604" s="83">
        <f t="shared" si="4"/>
        <v>0.1099954916</v>
      </c>
      <c r="S10604" s="83" t="b">
        <f t="shared" si="5"/>
        <v>0</v>
      </c>
      <c r="T10604" s="72"/>
      <c r="U10604" s="72"/>
      <c r="V10604" s="72"/>
      <c r="W10604" s="72"/>
      <c r="X10604" s="72"/>
      <c r="Y10604" s="72"/>
      <c r="Z10604" s="72"/>
      <c r="AA10604" s="72"/>
      <c r="AB10604" s="72"/>
      <c r="AC10604" s="72"/>
      <c r="AD10604" s="72"/>
      <c r="AE10604" s="72"/>
      <c r="AF10604" s="72"/>
      <c r="AG10604" s="72"/>
      <c r="AH10604" s="72"/>
      <c r="AI10604" s="72"/>
      <c r="AJ10604" s="72"/>
      <c r="AK10604" s="72"/>
    </row>
    <row r="10605" ht="14.25" customHeight="1">
      <c r="A10605" s="78">
        <v>10602.0</v>
      </c>
      <c r="C10605" s="78" t="str">
        <f>VLOOKUP(G10605,[1]Macrodata_CCF!$A$3:$D$55,4,FALSE)</f>
        <v>#ERROR!</v>
      </c>
      <c r="E10605" s="79" t="str">
        <f>VLOOKUP(G10605,[1]Macrodata_CCF!$A$3:$B$55,2,FALSE)</f>
        <v>#ERROR!</v>
      </c>
      <c r="F10605" s="78">
        <v>0.0</v>
      </c>
      <c r="G10605" s="80">
        <v>29.0</v>
      </c>
      <c r="H10605" s="81">
        <v>429270.0</v>
      </c>
      <c r="I10605" s="81">
        <v>790000.0</v>
      </c>
      <c r="J10605" s="81">
        <v>483380.0</v>
      </c>
      <c r="K10605" s="81">
        <v>790000.0</v>
      </c>
      <c r="L10605" s="82">
        <v>0.1500013860782302</v>
      </c>
      <c r="N10605" s="83">
        <f t="shared" si="1"/>
        <v>0.1500013861</v>
      </c>
      <c r="O10605" s="83">
        <f t="shared" si="2"/>
        <v>0.1500013861</v>
      </c>
      <c r="Q10605" s="83">
        <f t="shared" si="3"/>
        <v>0.4566202532</v>
      </c>
      <c r="R10605" s="83">
        <f t="shared" si="4"/>
        <v>0.1500013861</v>
      </c>
      <c r="S10605" s="83" t="b">
        <f t="shared" si="5"/>
        <v>0</v>
      </c>
      <c r="T10605" s="72"/>
      <c r="U10605" s="72"/>
      <c r="V10605" s="72"/>
      <c r="W10605" s="72"/>
      <c r="X10605" s="72"/>
      <c r="Y10605" s="72"/>
      <c r="Z10605" s="72"/>
      <c r="AA10605" s="72"/>
      <c r="AB10605" s="72"/>
      <c r="AC10605" s="72"/>
      <c r="AD10605" s="72"/>
      <c r="AE10605" s="72"/>
      <c r="AF10605" s="72"/>
      <c r="AG10605" s="72"/>
      <c r="AH10605" s="72"/>
      <c r="AI10605" s="72"/>
      <c r="AJ10605" s="72"/>
      <c r="AK10605" s="72"/>
    </row>
    <row r="10606" ht="14.25" customHeight="1">
      <c r="A10606" s="78">
        <v>10603.0</v>
      </c>
      <c r="C10606" s="78" t="str">
        <f>VLOOKUP(G10606,[1]Macrodata_CCF!$A$3:$D$55,4,FALSE)</f>
        <v>#ERROR!</v>
      </c>
      <c r="E10606" s="79" t="str">
        <f>VLOOKUP(G10606,[1]Macrodata_CCF!$A$3:$B$55,2,FALSE)</f>
        <v>#ERROR!</v>
      </c>
      <c r="F10606" s="78">
        <v>0.0</v>
      </c>
      <c r="G10606" s="80">
        <v>41.0</v>
      </c>
      <c r="H10606" s="81">
        <v>355405.0</v>
      </c>
      <c r="I10606" s="81">
        <v>600000.0</v>
      </c>
      <c r="J10606" s="81">
        <v>436120.0</v>
      </c>
      <c r="K10606" s="81">
        <v>600000.0</v>
      </c>
      <c r="L10606" s="82">
        <v>0.3299944806721315</v>
      </c>
      <c r="N10606" s="83">
        <f t="shared" si="1"/>
        <v>0.3299944807</v>
      </c>
      <c r="O10606" s="83">
        <f t="shared" si="2"/>
        <v>0.3299944807</v>
      </c>
      <c r="Q10606" s="83">
        <f t="shared" si="3"/>
        <v>0.4076583333</v>
      </c>
      <c r="R10606" s="83">
        <f t="shared" si="4"/>
        <v>0.3299944807</v>
      </c>
      <c r="S10606" s="83" t="b">
        <f t="shared" si="5"/>
        <v>0</v>
      </c>
      <c r="T10606" s="72"/>
      <c r="U10606" s="72"/>
      <c r="V10606" s="72"/>
      <c r="W10606" s="72"/>
      <c r="X10606" s="72"/>
      <c r="Y10606" s="72"/>
      <c r="Z10606" s="72"/>
      <c r="AA10606" s="72"/>
      <c r="AB10606" s="72"/>
      <c r="AC10606" s="72"/>
      <c r="AD10606" s="72"/>
      <c r="AE10606" s="72"/>
      <c r="AF10606" s="72"/>
      <c r="AG10606" s="72"/>
      <c r="AH10606" s="72"/>
      <c r="AI10606" s="72"/>
      <c r="AJ10606" s="72"/>
      <c r="AK10606" s="72"/>
    </row>
    <row r="10607" ht="14.25" customHeight="1">
      <c r="A10607" s="78">
        <v>10604.0</v>
      </c>
      <c r="C10607" s="78" t="str">
        <f>VLOOKUP(G10607,[1]Macrodata_CCF!$A$3:$D$55,4,FALSE)</f>
        <v>#ERROR!</v>
      </c>
      <c r="E10607" s="79" t="str">
        <f>VLOOKUP(G10607,[1]Macrodata_CCF!$A$3:$B$55,2,FALSE)</f>
        <v>#ERROR!</v>
      </c>
      <c r="F10607" s="78">
        <v>0.0</v>
      </c>
      <c r="G10607" s="80">
        <v>43.0</v>
      </c>
      <c r="H10607" s="81">
        <v>112170.0</v>
      </c>
      <c r="I10607" s="81">
        <v>870000.0</v>
      </c>
      <c r="J10607" s="81">
        <v>0.0</v>
      </c>
      <c r="K10607" s="81">
        <v>870000.0</v>
      </c>
      <c r="L10607" s="82">
        <v>-0.1480147262578679</v>
      </c>
      <c r="N10607" s="83">
        <f t="shared" si="1"/>
        <v>-0.1480147263</v>
      </c>
      <c r="O10607" s="83">
        <f t="shared" si="2"/>
        <v>0</v>
      </c>
      <c r="Q10607" s="83">
        <f t="shared" si="3"/>
        <v>0.8710689655</v>
      </c>
      <c r="R10607" s="83">
        <f t="shared" si="4"/>
        <v>-0.1480147263</v>
      </c>
      <c r="S10607" s="83" t="b">
        <f t="shared" si="5"/>
        <v>0</v>
      </c>
      <c r="T10607" s="72"/>
      <c r="U10607" s="72"/>
      <c r="V10607" s="72"/>
      <c r="W10607" s="72"/>
      <c r="X10607" s="72"/>
      <c r="Y10607" s="72"/>
      <c r="Z10607" s="72"/>
      <c r="AA10607" s="72"/>
      <c r="AB10607" s="72"/>
      <c r="AC10607" s="72"/>
      <c r="AD10607" s="72"/>
      <c r="AE10607" s="72"/>
      <c r="AF10607" s="72"/>
      <c r="AG10607" s="72"/>
      <c r="AH10607" s="72"/>
      <c r="AI10607" s="72"/>
      <c r="AJ10607" s="72"/>
      <c r="AK10607" s="72"/>
    </row>
    <row r="10608" ht="14.25" customHeight="1">
      <c r="A10608" s="78">
        <v>10605.0</v>
      </c>
      <c r="C10608" s="78" t="str">
        <f>VLOOKUP(G10608,[1]Macrodata_CCF!$A$3:$D$55,4,FALSE)</f>
        <v>#ERROR!</v>
      </c>
      <c r="E10608" s="79" t="str">
        <f>VLOOKUP(G10608,[1]Macrodata_CCF!$A$3:$B$55,2,FALSE)</f>
        <v>#ERROR!</v>
      </c>
      <c r="F10608" s="78">
        <v>1.0</v>
      </c>
      <c r="G10608" s="80">
        <v>24.0</v>
      </c>
      <c r="H10608" s="81">
        <v>682320.0</v>
      </c>
      <c r="I10608" s="81">
        <v>740000.0</v>
      </c>
      <c r="J10608" s="81">
        <v>754800.0</v>
      </c>
      <c r="K10608" s="81">
        <v>740000.0</v>
      </c>
      <c r="L10608" s="82">
        <v>1.256588072122053</v>
      </c>
      <c r="N10608" s="83">
        <f t="shared" si="1"/>
        <v>1.256588072</v>
      </c>
      <c r="O10608" s="83">
        <f t="shared" si="2"/>
        <v>1</v>
      </c>
      <c r="Q10608" s="83">
        <f t="shared" si="3"/>
        <v>0.07794594595</v>
      </c>
      <c r="R10608" s="83">
        <f t="shared" si="4"/>
        <v>0.09794594595</v>
      </c>
      <c r="S10608" s="83" t="b">
        <f t="shared" si="5"/>
        <v>1</v>
      </c>
      <c r="T10608" s="72"/>
      <c r="U10608" s="72"/>
      <c r="V10608" s="72"/>
      <c r="W10608" s="72"/>
      <c r="X10608" s="72"/>
      <c r="Y10608" s="72"/>
      <c r="Z10608" s="72"/>
      <c r="AA10608" s="72"/>
      <c r="AB10608" s="72"/>
      <c r="AC10608" s="72"/>
      <c r="AD10608" s="72"/>
      <c r="AE10608" s="72"/>
      <c r="AF10608" s="72"/>
      <c r="AG10608" s="72"/>
      <c r="AH10608" s="72"/>
      <c r="AI10608" s="72"/>
      <c r="AJ10608" s="72"/>
      <c r="AK10608" s="72"/>
    </row>
    <row r="10609" ht="14.25" customHeight="1">
      <c r="A10609" s="78">
        <v>10606.0</v>
      </c>
      <c r="C10609" s="78" t="str">
        <f>VLOOKUP(G10609,[1]Macrodata_CCF!$A$3:$D$55,4,FALSE)</f>
        <v>#ERROR!</v>
      </c>
      <c r="E10609" s="79" t="str">
        <f>VLOOKUP(G10609,[1]Macrodata_CCF!$A$3:$B$55,2,FALSE)</f>
        <v>#ERROR!</v>
      </c>
      <c r="F10609" s="78">
        <v>0.0</v>
      </c>
      <c r="G10609" s="80">
        <v>28.0</v>
      </c>
      <c r="H10609" s="81">
        <v>37125.0</v>
      </c>
      <c r="I10609" s="81">
        <v>80000.0</v>
      </c>
      <c r="J10609" s="81">
        <v>45700.0</v>
      </c>
      <c r="K10609" s="81">
        <v>80000.0</v>
      </c>
      <c r="L10609" s="82">
        <v>0.2</v>
      </c>
      <c r="N10609" s="83">
        <f t="shared" si="1"/>
        <v>0.2</v>
      </c>
      <c r="O10609" s="83">
        <f t="shared" si="2"/>
        <v>0.2</v>
      </c>
      <c r="Q10609" s="83">
        <f t="shared" si="3"/>
        <v>0.5359375</v>
      </c>
      <c r="R10609" s="83">
        <f t="shared" si="4"/>
        <v>0.2</v>
      </c>
      <c r="S10609" s="83" t="b">
        <f t="shared" si="5"/>
        <v>0</v>
      </c>
      <c r="T10609" s="72"/>
      <c r="U10609" s="72"/>
      <c r="V10609" s="72"/>
      <c r="W10609" s="72"/>
      <c r="X10609" s="72"/>
      <c r="Y10609" s="72"/>
      <c r="Z10609" s="72"/>
      <c r="AA10609" s="72"/>
      <c r="AB10609" s="72"/>
      <c r="AC10609" s="72"/>
      <c r="AD10609" s="72"/>
      <c r="AE10609" s="72"/>
      <c r="AF10609" s="72"/>
      <c r="AG10609" s="72"/>
      <c r="AH10609" s="72"/>
      <c r="AI10609" s="72"/>
      <c r="AJ10609" s="72"/>
      <c r="AK10609" s="72"/>
    </row>
    <row r="10610" ht="14.25" customHeight="1">
      <c r="A10610" s="78">
        <v>10607.0</v>
      </c>
      <c r="C10610" s="78" t="str">
        <f>VLOOKUP(G10610,[1]Macrodata_CCF!$A$3:$D$55,4,FALSE)</f>
        <v>#ERROR!</v>
      </c>
      <c r="E10610" s="79" t="str">
        <f>VLOOKUP(G10610,[1]Macrodata_CCF!$A$3:$B$55,2,FALSE)</f>
        <v>#ERROR!</v>
      </c>
      <c r="F10610" s="78">
        <v>1.0</v>
      </c>
      <c r="G10610" s="80">
        <v>37.0</v>
      </c>
      <c r="H10610" s="81">
        <v>34220.0</v>
      </c>
      <c r="I10610" s="81">
        <v>260000.0</v>
      </c>
      <c r="J10610" s="81">
        <v>133565.0</v>
      </c>
      <c r="K10610" s="81">
        <v>260000.0</v>
      </c>
      <c r="L10610" s="82">
        <v>0.4400079723624767</v>
      </c>
      <c r="N10610" s="83">
        <f t="shared" si="1"/>
        <v>0.4400079724</v>
      </c>
      <c r="O10610" s="83">
        <f t="shared" si="2"/>
        <v>0.4400079724</v>
      </c>
      <c r="Q10610" s="83">
        <f t="shared" si="3"/>
        <v>0.8683846154</v>
      </c>
      <c r="R10610" s="83">
        <f t="shared" si="4"/>
        <v>0.4400079724</v>
      </c>
      <c r="S10610" s="83" t="b">
        <f t="shared" si="5"/>
        <v>0</v>
      </c>
      <c r="T10610" s="72"/>
      <c r="U10610" s="72"/>
      <c r="V10610" s="72"/>
      <c r="W10610" s="72"/>
      <c r="X10610" s="72"/>
      <c r="Y10610" s="72"/>
      <c r="Z10610" s="72"/>
      <c r="AA10610" s="72"/>
      <c r="AB10610" s="72"/>
      <c r="AC10610" s="72"/>
      <c r="AD10610" s="72"/>
      <c r="AE10610" s="72"/>
      <c r="AF10610" s="72"/>
      <c r="AG10610" s="72"/>
      <c r="AH10610" s="72"/>
      <c r="AI10610" s="72"/>
      <c r="AJ10610" s="72"/>
      <c r="AK10610" s="72"/>
    </row>
    <row r="10611" ht="14.25" customHeight="1">
      <c r="A10611" s="78">
        <v>10608.0</v>
      </c>
      <c r="C10611" s="78" t="str">
        <f>VLOOKUP(G10611,[1]Macrodata_CCF!$A$3:$D$55,4,FALSE)</f>
        <v>#ERROR!</v>
      </c>
      <c r="E10611" s="79" t="str">
        <f>VLOOKUP(G10611,[1]Macrodata_CCF!$A$3:$B$55,2,FALSE)</f>
        <v>#ERROR!</v>
      </c>
      <c r="F10611" s="78">
        <v>0.0</v>
      </c>
      <c r="G10611" s="80">
        <v>29.0</v>
      </c>
      <c r="H10611" s="81">
        <v>207845.0</v>
      </c>
      <c r="I10611" s="81">
        <v>360000.0</v>
      </c>
      <c r="J10611" s="81">
        <v>229145.0</v>
      </c>
      <c r="K10611" s="81">
        <v>360000.0</v>
      </c>
      <c r="L10611" s="82">
        <v>0.139988827182807</v>
      </c>
      <c r="N10611" s="83">
        <f t="shared" si="1"/>
        <v>0.1399888272</v>
      </c>
      <c r="O10611" s="83">
        <f t="shared" si="2"/>
        <v>0.1399888272</v>
      </c>
      <c r="Q10611" s="83">
        <f t="shared" si="3"/>
        <v>0.4226527778</v>
      </c>
      <c r="R10611" s="83">
        <f t="shared" si="4"/>
        <v>0.1399888272</v>
      </c>
      <c r="S10611" s="83" t="b">
        <f t="shared" si="5"/>
        <v>0</v>
      </c>
      <c r="T10611" s="72"/>
      <c r="U10611" s="72"/>
      <c r="V10611" s="72"/>
      <c r="W10611" s="72"/>
      <c r="X10611" s="72"/>
      <c r="Y10611" s="72"/>
      <c r="Z10611" s="72"/>
      <c r="AA10611" s="72"/>
      <c r="AB10611" s="72"/>
      <c r="AC10611" s="72"/>
      <c r="AD10611" s="72"/>
      <c r="AE10611" s="72"/>
      <c r="AF10611" s="72"/>
      <c r="AG10611" s="72"/>
      <c r="AH10611" s="72"/>
      <c r="AI10611" s="72"/>
      <c r="AJ10611" s="72"/>
      <c r="AK10611" s="72"/>
    </row>
    <row r="10612" ht="14.25" customHeight="1">
      <c r="A10612" s="78">
        <v>10609.0</v>
      </c>
      <c r="C10612" s="78" t="str">
        <f>VLOOKUP(G10612,[1]Macrodata_CCF!$A$3:$D$55,4,FALSE)</f>
        <v>#ERROR!</v>
      </c>
      <c r="E10612" s="79" t="str">
        <f>VLOOKUP(G10612,[1]Macrodata_CCF!$A$3:$B$55,2,FALSE)</f>
        <v>#ERROR!</v>
      </c>
      <c r="F10612" s="78">
        <v>0.0</v>
      </c>
      <c r="G10612" s="80">
        <v>51.0</v>
      </c>
      <c r="H10612" s="81">
        <v>259405.0</v>
      </c>
      <c r="I10612" s="81">
        <v>270000.0</v>
      </c>
      <c r="J10612" s="81">
        <v>259615.0</v>
      </c>
      <c r="K10612" s="81">
        <v>270000.0</v>
      </c>
      <c r="L10612" s="82">
        <v>0.0198206701274186</v>
      </c>
      <c r="N10612" s="83">
        <f t="shared" si="1"/>
        <v>0.01982067013</v>
      </c>
      <c r="O10612" s="83">
        <f t="shared" si="2"/>
        <v>0.01982067013</v>
      </c>
      <c r="Q10612" s="83">
        <f t="shared" si="3"/>
        <v>0.03924074074</v>
      </c>
      <c r="R10612" s="83">
        <f t="shared" si="4"/>
        <v>0.0007777777778</v>
      </c>
      <c r="S10612" s="83" t="b">
        <f t="shared" si="5"/>
        <v>0</v>
      </c>
      <c r="T10612" s="72"/>
      <c r="U10612" s="72"/>
      <c r="V10612" s="72"/>
      <c r="W10612" s="72"/>
      <c r="X10612" s="72"/>
      <c r="Y10612" s="72"/>
      <c r="Z10612" s="72"/>
      <c r="AA10612" s="72"/>
      <c r="AB10612" s="72"/>
      <c r="AC10612" s="72"/>
      <c r="AD10612" s="72"/>
      <c r="AE10612" s="72"/>
      <c r="AF10612" s="72"/>
      <c r="AG10612" s="72"/>
      <c r="AH10612" s="72"/>
      <c r="AI10612" s="72"/>
      <c r="AJ10612" s="72"/>
      <c r="AK10612" s="72"/>
    </row>
    <row r="10613" ht="14.25" customHeight="1">
      <c r="A10613" s="78">
        <v>10610.0</v>
      </c>
      <c r="C10613" s="78" t="str">
        <f>VLOOKUP(G10613,[1]Macrodata_CCF!$A$3:$D$55,4,FALSE)</f>
        <v>#ERROR!</v>
      </c>
      <c r="E10613" s="79" t="str">
        <f>VLOOKUP(G10613,[1]Macrodata_CCF!$A$3:$B$55,2,FALSE)</f>
        <v>#ERROR!</v>
      </c>
      <c r="F10613" s="78">
        <v>1.0</v>
      </c>
      <c r="G10613" s="80">
        <v>27.0</v>
      </c>
      <c r="H10613" s="81">
        <v>0.0</v>
      </c>
      <c r="I10613" s="81">
        <v>720000.0</v>
      </c>
      <c r="J10613" s="81">
        <v>352800.0</v>
      </c>
      <c r="K10613" s="81">
        <v>720000.0</v>
      </c>
      <c r="L10613" s="82">
        <v>0.49</v>
      </c>
      <c r="N10613" s="83">
        <f t="shared" si="1"/>
        <v>0.49</v>
      </c>
      <c r="O10613" s="83">
        <f t="shared" si="2"/>
        <v>0.49</v>
      </c>
      <c r="Q10613" s="83">
        <f t="shared" si="3"/>
        <v>1</v>
      </c>
      <c r="R10613" s="83">
        <f t="shared" si="4"/>
        <v>0.49</v>
      </c>
      <c r="S10613" s="83" t="b">
        <f t="shared" si="5"/>
        <v>0</v>
      </c>
      <c r="T10613" s="72"/>
      <c r="U10613" s="72"/>
      <c r="V10613" s="72"/>
      <c r="W10613" s="72"/>
      <c r="X10613" s="72"/>
      <c r="Y10613" s="72"/>
      <c r="Z10613" s="72"/>
      <c r="AA10613" s="72"/>
      <c r="AB10613" s="72"/>
      <c r="AC10613" s="72"/>
      <c r="AD10613" s="72"/>
      <c r="AE10613" s="72"/>
      <c r="AF10613" s="72"/>
      <c r="AG10613" s="72"/>
      <c r="AH10613" s="72"/>
      <c r="AI10613" s="72"/>
      <c r="AJ10613" s="72"/>
      <c r="AK10613" s="72"/>
    </row>
    <row r="10614" ht="14.25" customHeight="1">
      <c r="A10614" s="78">
        <v>10611.0</v>
      </c>
      <c r="C10614" s="78" t="str">
        <f>VLOOKUP(G10614,[1]Macrodata_CCF!$A$3:$D$55,4,FALSE)</f>
        <v>#ERROR!</v>
      </c>
      <c r="E10614" s="79" t="str">
        <f>VLOOKUP(G10614,[1]Macrodata_CCF!$A$3:$B$55,2,FALSE)</f>
        <v>#ERROR!</v>
      </c>
      <c r="F10614" s="78">
        <v>0.0</v>
      </c>
      <c r="G10614" s="80">
        <v>48.0</v>
      </c>
      <c r="H10614" s="81">
        <v>28530.0</v>
      </c>
      <c r="I10614" s="81">
        <v>310000.0</v>
      </c>
      <c r="J10614" s="81">
        <v>316200.0</v>
      </c>
      <c r="K10614" s="81">
        <v>310000.0</v>
      </c>
      <c r="L10614" s="82">
        <v>1.022027214267951</v>
      </c>
      <c r="N10614" s="83">
        <f t="shared" si="1"/>
        <v>1.022027214</v>
      </c>
      <c r="O10614" s="83">
        <f t="shared" si="2"/>
        <v>1</v>
      </c>
      <c r="Q10614" s="83">
        <f t="shared" si="3"/>
        <v>0.9079677419</v>
      </c>
      <c r="R10614" s="83">
        <f t="shared" si="4"/>
        <v>1.022027214</v>
      </c>
      <c r="S10614" s="83" t="b">
        <f t="shared" si="5"/>
        <v>0</v>
      </c>
      <c r="T10614" s="72"/>
      <c r="U10614" s="72"/>
      <c r="V10614" s="72"/>
      <c r="W10614" s="72"/>
      <c r="X10614" s="72"/>
      <c r="Y10614" s="72"/>
      <c r="Z10614" s="72"/>
      <c r="AA10614" s="72"/>
      <c r="AB10614" s="72"/>
      <c r="AC10614" s="72"/>
      <c r="AD10614" s="72"/>
      <c r="AE10614" s="72"/>
      <c r="AF10614" s="72"/>
      <c r="AG10614" s="72"/>
      <c r="AH10614" s="72"/>
      <c r="AI10614" s="72"/>
      <c r="AJ10614" s="72"/>
      <c r="AK10614" s="72"/>
    </row>
    <row r="10615" ht="14.25" customHeight="1">
      <c r="A10615" s="78">
        <v>10612.0</v>
      </c>
      <c r="C10615" s="78" t="str">
        <f>VLOOKUP(G10615,[1]Macrodata_CCF!$A$3:$D$55,4,FALSE)</f>
        <v>#ERROR!</v>
      </c>
      <c r="E10615" s="79" t="str">
        <f>VLOOKUP(G10615,[1]Macrodata_CCF!$A$3:$B$55,2,FALSE)</f>
        <v>#ERROR!</v>
      </c>
      <c r="F10615" s="78">
        <v>0.0</v>
      </c>
      <c r="G10615" s="80">
        <v>16.0</v>
      </c>
      <c r="H10615" s="81">
        <v>40440.0</v>
      </c>
      <c r="I10615" s="81">
        <v>50000.0</v>
      </c>
      <c r="J10615" s="81">
        <v>42350.0</v>
      </c>
      <c r="K10615" s="81">
        <v>50000.0</v>
      </c>
      <c r="L10615" s="82">
        <v>0.1997907949790795</v>
      </c>
      <c r="N10615" s="83">
        <f t="shared" si="1"/>
        <v>0.199790795</v>
      </c>
      <c r="O10615" s="83">
        <f t="shared" si="2"/>
        <v>0.199790795</v>
      </c>
      <c r="Q10615" s="83">
        <f t="shared" si="3"/>
        <v>0.1912</v>
      </c>
      <c r="R10615" s="83">
        <f t="shared" si="4"/>
        <v>0.199790795</v>
      </c>
      <c r="S10615" s="83" t="b">
        <f t="shared" si="5"/>
        <v>0</v>
      </c>
      <c r="T10615" s="72"/>
      <c r="U10615" s="72"/>
      <c r="V10615" s="72"/>
      <c r="W10615" s="72"/>
      <c r="X10615" s="72"/>
      <c r="Y10615" s="72"/>
      <c r="Z10615" s="72"/>
      <c r="AA10615" s="72"/>
      <c r="AB10615" s="72"/>
      <c r="AC10615" s="72"/>
      <c r="AD10615" s="72"/>
      <c r="AE10615" s="72"/>
      <c r="AF10615" s="72"/>
      <c r="AG10615" s="72"/>
      <c r="AH10615" s="72"/>
      <c r="AI10615" s="72"/>
      <c r="AJ10615" s="72"/>
      <c r="AK10615" s="72"/>
    </row>
    <row r="10616" ht="14.25" customHeight="1">
      <c r="A10616" s="78">
        <v>10613.0</v>
      </c>
      <c r="C10616" s="78" t="str">
        <f>VLOOKUP(G10616,[1]Macrodata_CCF!$A$3:$D$55,4,FALSE)</f>
        <v>#ERROR!</v>
      </c>
      <c r="E10616" s="79" t="str">
        <f>VLOOKUP(G10616,[1]Macrodata_CCF!$A$3:$B$55,2,FALSE)</f>
        <v>#ERROR!</v>
      </c>
      <c r="F10616" s="78">
        <v>0.0</v>
      </c>
      <c r="G10616" s="80">
        <v>23.0</v>
      </c>
      <c r="H10616" s="81">
        <v>601225.0</v>
      </c>
      <c r="I10616" s="81">
        <v>890000.0</v>
      </c>
      <c r="J10616" s="81">
        <v>650315.0</v>
      </c>
      <c r="K10616" s="81">
        <v>890000.0</v>
      </c>
      <c r="L10616" s="82">
        <v>0.1699939399186218</v>
      </c>
      <c r="N10616" s="83">
        <f t="shared" si="1"/>
        <v>0.1699939399</v>
      </c>
      <c r="O10616" s="83">
        <f t="shared" si="2"/>
        <v>0.1699939399</v>
      </c>
      <c r="Q10616" s="83">
        <f t="shared" si="3"/>
        <v>0.3244662921</v>
      </c>
      <c r="R10616" s="83">
        <f t="shared" si="4"/>
        <v>0.1699939399</v>
      </c>
      <c r="S10616" s="83" t="b">
        <f t="shared" si="5"/>
        <v>0</v>
      </c>
      <c r="T10616" s="72"/>
      <c r="U10616" s="72"/>
      <c r="V10616" s="72"/>
      <c r="W10616" s="72"/>
      <c r="X10616" s="72"/>
      <c r="Y10616" s="72"/>
      <c r="Z10616" s="72"/>
      <c r="AA10616" s="72"/>
      <c r="AB10616" s="72"/>
      <c r="AC10616" s="72"/>
      <c r="AD10616" s="72"/>
      <c r="AE10616" s="72"/>
      <c r="AF10616" s="72"/>
      <c r="AG10616" s="72"/>
      <c r="AH10616" s="72"/>
      <c r="AI10616" s="72"/>
      <c r="AJ10616" s="72"/>
      <c r="AK10616" s="72"/>
    </row>
    <row r="10617" ht="14.25" customHeight="1">
      <c r="A10617" s="78">
        <v>10614.0</v>
      </c>
      <c r="C10617" s="78" t="str">
        <f>VLOOKUP(G10617,[1]Macrodata_CCF!$A$3:$D$55,4,FALSE)</f>
        <v>#ERROR!</v>
      </c>
      <c r="E10617" s="79" t="str">
        <f>VLOOKUP(G10617,[1]Macrodata_CCF!$A$3:$B$55,2,FALSE)</f>
        <v>#ERROR!</v>
      </c>
      <c r="F10617" s="78">
        <v>0.0</v>
      </c>
      <c r="G10617" s="80">
        <v>52.0</v>
      </c>
      <c r="H10617" s="81">
        <v>42220.0</v>
      </c>
      <c r="I10617" s="81">
        <v>140000.0</v>
      </c>
      <c r="J10617" s="81">
        <v>49065.0</v>
      </c>
      <c r="K10617" s="81">
        <v>140000.0</v>
      </c>
      <c r="L10617" s="82">
        <v>0.07000409081611782</v>
      </c>
      <c r="N10617" s="83">
        <f t="shared" si="1"/>
        <v>0.07000409082</v>
      </c>
      <c r="O10617" s="83">
        <f t="shared" si="2"/>
        <v>0.07000409082</v>
      </c>
      <c r="Q10617" s="83">
        <f t="shared" si="3"/>
        <v>0.6984285714</v>
      </c>
      <c r="R10617" s="83">
        <f t="shared" si="4"/>
        <v>0.07000409082</v>
      </c>
      <c r="S10617" s="83" t="b">
        <f t="shared" si="5"/>
        <v>0</v>
      </c>
      <c r="T10617" s="72"/>
      <c r="U10617" s="72"/>
      <c r="V10617" s="72"/>
      <c r="W10617" s="72"/>
      <c r="X10617" s="72"/>
      <c r="Y10617" s="72"/>
      <c r="Z10617" s="72"/>
      <c r="AA10617" s="72"/>
      <c r="AB10617" s="72"/>
      <c r="AC10617" s="72"/>
      <c r="AD10617" s="72"/>
      <c r="AE10617" s="72"/>
      <c r="AF10617" s="72"/>
      <c r="AG10617" s="72"/>
      <c r="AH10617" s="72"/>
      <c r="AI10617" s="72"/>
      <c r="AJ10617" s="72"/>
      <c r="AK10617" s="72"/>
    </row>
    <row r="10618" ht="14.25" customHeight="1">
      <c r="A10618" s="78">
        <v>10615.0</v>
      </c>
      <c r="C10618" s="78" t="str">
        <f>VLOOKUP(G10618,[1]Macrodata_CCF!$A$3:$D$55,4,FALSE)</f>
        <v>#ERROR!</v>
      </c>
      <c r="E10618" s="79" t="str">
        <f>VLOOKUP(G10618,[1]Macrodata_CCF!$A$3:$B$55,2,FALSE)</f>
        <v>#ERROR!</v>
      </c>
      <c r="F10618" s="78">
        <v>0.0</v>
      </c>
      <c r="G10618" s="80">
        <v>10.0</v>
      </c>
      <c r="H10618" s="81">
        <v>271585.0</v>
      </c>
      <c r="I10618" s="81">
        <v>280000.0</v>
      </c>
      <c r="J10618" s="81">
        <v>285600.0</v>
      </c>
      <c r="K10618" s="81">
        <v>280000.0</v>
      </c>
      <c r="L10618" s="82">
        <v>1.665478312537136</v>
      </c>
      <c r="N10618" s="83">
        <f t="shared" si="1"/>
        <v>1.665478313</v>
      </c>
      <c r="O10618" s="83">
        <f t="shared" si="2"/>
        <v>1</v>
      </c>
      <c r="Q10618" s="83">
        <f t="shared" si="3"/>
        <v>0.03005357143</v>
      </c>
      <c r="R10618" s="83">
        <f t="shared" si="4"/>
        <v>0.05005357143</v>
      </c>
      <c r="S10618" s="83" t="b">
        <f t="shared" si="5"/>
        <v>1</v>
      </c>
      <c r="T10618" s="72"/>
      <c r="U10618" s="72"/>
      <c r="V10618" s="72"/>
      <c r="W10618" s="72"/>
      <c r="X10618" s="72"/>
      <c r="Y10618" s="72"/>
      <c r="Z10618" s="72"/>
      <c r="AA10618" s="72"/>
      <c r="AB10618" s="72"/>
      <c r="AC10618" s="72"/>
      <c r="AD10618" s="72"/>
      <c r="AE10618" s="72"/>
      <c r="AF10618" s="72"/>
      <c r="AG10618" s="72"/>
      <c r="AH10618" s="72"/>
      <c r="AI10618" s="72"/>
      <c r="AJ10618" s="72"/>
      <c r="AK10618" s="72"/>
    </row>
    <row r="10619" ht="14.25" customHeight="1">
      <c r="A10619" s="78">
        <v>10616.0</v>
      </c>
      <c r="C10619" s="78" t="str">
        <f>VLOOKUP(G10619,[1]Macrodata_CCF!$A$3:$D$55,4,FALSE)</f>
        <v>#ERROR!</v>
      </c>
      <c r="E10619" s="79" t="str">
        <f>VLOOKUP(G10619,[1]Macrodata_CCF!$A$3:$B$55,2,FALSE)</f>
        <v>#ERROR!</v>
      </c>
      <c r="F10619" s="78">
        <v>0.0</v>
      </c>
      <c r="G10619" s="80">
        <v>25.0</v>
      </c>
      <c r="H10619" s="81">
        <v>302420.0</v>
      </c>
      <c r="I10619" s="81">
        <v>460000.0</v>
      </c>
      <c r="J10619" s="81">
        <v>329210.0</v>
      </c>
      <c r="K10619" s="81">
        <v>460000.0</v>
      </c>
      <c r="L10619" s="82">
        <v>0.1700088843761899</v>
      </c>
      <c r="N10619" s="83">
        <f t="shared" si="1"/>
        <v>0.1700088844</v>
      </c>
      <c r="O10619" s="83">
        <f t="shared" si="2"/>
        <v>0.1700088844</v>
      </c>
      <c r="Q10619" s="83">
        <f t="shared" si="3"/>
        <v>0.3425652174</v>
      </c>
      <c r="R10619" s="83">
        <f t="shared" si="4"/>
        <v>0.1700088844</v>
      </c>
      <c r="S10619" s="83" t="b">
        <f t="shared" si="5"/>
        <v>0</v>
      </c>
      <c r="T10619" s="72"/>
      <c r="U10619" s="72"/>
      <c r="V10619" s="72"/>
      <c r="W10619" s="72"/>
      <c r="X10619" s="72"/>
      <c r="Y10619" s="72"/>
      <c r="Z10619" s="72"/>
      <c r="AA10619" s="72"/>
      <c r="AB10619" s="72"/>
      <c r="AC10619" s="72"/>
      <c r="AD10619" s="72"/>
      <c r="AE10619" s="72"/>
      <c r="AF10619" s="72"/>
      <c r="AG10619" s="72"/>
      <c r="AH10619" s="72"/>
      <c r="AI10619" s="72"/>
      <c r="AJ10619" s="72"/>
      <c r="AK10619" s="72"/>
    </row>
    <row r="10620" ht="14.25" customHeight="1">
      <c r="A10620" s="78">
        <v>10617.0</v>
      </c>
      <c r="C10620" s="78" t="str">
        <f>VLOOKUP(G10620,[1]Macrodata_CCF!$A$3:$D$55,4,FALSE)</f>
        <v>#ERROR!</v>
      </c>
      <c r="E10620" s="79" t="str">
        <f>VLOOKUP(G10620,[1]Macrodata_CCF!$A$3:$B$55,2,FALSE)</f>
        <v>#ERROR!</v>
      </c>
      <c r="F10620" s="78">
        <v>0.0</v>
      </c>
      <c r="G10620" s="80">
        <v>7.0</v>
      </c>
      <c r="H10620" s="81">
        <v>16965.0</v>
      </c>
      <c r="I10620" s="81">
        <v>210000.0</v>
      </c>
      <c r="J10620" s="81">
        <v>84525.0</v>
      </c>
      <c r="K10620" s="81">
        <v>210000.0</v>
      </c>
      <c r="L10620" s="82">
        <v>0.3499883440826793</v>
      </c>
      <c r="N10620" s="83">
        <f t="shared" si="1"/>
        <v>0.3499883441</v>
      </c>
      <c r="O10620" s="83">
        <f t="shared" si="2"/>
        <v>0.3499883441</v>
      </c>
      <c r="Q10620" s="83">
        <f t="shared" si="3"/>
        <v>0.9192142857</v>
      </c>
      <c r="R10620" s="83">
        <f t="shared" si="4"/>
        <v>0.3499883441</v>
      </c>
      <c r="S10620" s="83" t="b">
        <f t="shared" si="5"/>
        <v>0</v>
      </c>
      <c r="T10620" s="72"/>
      <c r="U10620" s="72"/>
      <c r="V10620" s="72"/>
      <c r="W10620" s="72"/>
      <c r="X10620" s="72"/>
      <c r="Y10620" s="72"/>
      <c r="Z10620" s="72"/>
      <c r="AA10620" s="72"/>
      <c r="AB10620" s="72"/>
      <c r="AC10620" s="72"/>
      <c r="AD10620" s="72"/>
      <c r="AE10620" s="72"/>
      <c r="AF10620" s="72"/>
      <c r="AG10620" s="72"/>
      <c r="AH10620" s="72"/>
      <c r="AI10620" s="72"/>
      <c r="AJ10620" s="72"/>
      <c r="AK10620" s="72"/>
    </row>
    <row r="10621" ht="14.25" customHeight="1">
      <c r="A10621" s="78">
        <v>10618.0</v>
      </c>
      <c r="C10621" s="78" t="str">
        <f>VLOOKUP(G10621,[1]Macrodata_CCF!$A$3:$D$55,4,FALSE)</f>
        <v>#ERROR!</v>
      </c>
      <c r="E10621" s="79" t="str">
        <f>VLOOKUP(G10621,[1]Macrodata_CCF!$A$3:$B$55,2,FALSE)</f>
        <v>#ERROR!</v>
      </c>
      <c r="F10621" s="78">
        <v>0.0</v>
      </c>
      <c r="G10621" s="80">
        <v>39.0</v>
      </c>
      <c r="H10621" s="81">
        <v>102155.0</v>
      </c>
      <c r="I10621" s="81">
        <v>750000.0</v>
      </c>
      <c r="J10621" s="81">
        <v>115110.0</v>
      </c>
      <c r="K10621" s="81">
        <v>750000.0</v>
      </c>
      <c r="L10621" s="82">
        <v>0.01999706719971598</v>
      </c>
      <c r="N10621" s="83">
        <f t="shared" si="1"/>
        <v>0.0199970672</v>
      </c>
      <c r="O10621" s="83">
        <f t="shared" si="2"/>
        <v>0.0199970672</v>
      </c>
      <c r="Q10621" s="83">
        <f t="shared" si="3"/>
        <v>0.8637933333</v>
      </c>
      <c r="R10621" s="83">
        <f t="shared" si="4"/>
        <v>0.0199970672</v>
      </c>
      <c r="S10621" s="83" t="b">
        <f t="shared" si="5"/>
        <v>0</v>
      </c>
      <c r="T10621" s="72"/>
      <c r="U10621" s="72"/>
      <c r="V10621" s="72"/>
      <c r="W10621" s="72"/>
      <c r="X10621" s="72"/>
      <c r="Y10621" s="72"/>
      <c r="Z10621" s="72"/>
      <c r="AA10621" s="72"/>
      <c r="AB10621" s="72"/>
      <c r="AC10621" s="72"/>
      <c r="AD10621" s="72"/>
      <c r="AE10621" s="72"/>
      <c r="AF10621" s="72"/>
      <c r="AG10621" s="72"/>
      <c r="AH10621" s="72"/>
      <c r="AI10621" s="72"/>
      <c r="AJ10621" s="72"/>
      <c r="AK10621" s="72"/>
    </row>
    <row r="10622" ht="14.25" customHeight="1">
      <c r="A10622" s="78">
        <v>10619.0</v>
      </c>
      <c r="C10622" s="78" t="str">
        <f>VLOOKUP(G10622,[1]Macrodata_CCF!$A$3:$D$55,4,FALSE)</f>
        <v>#ERROR!</v>
      </c>
      <c r="E10622" s="79" t="str">
        <f>VLOOKUP(G10622,[1]Macrodata_CCF!$A$3:$B$55,2,FALSE)</f>
        <v>#ERROR!</v>
      </c>
      <c r="F10622" s="78">
        <v>0.0</v>
      </c>
      <c r="G10622" s="80">
        <v>25.0</v>
      </c>
      <c r="H10622" s="81">
        <v>0.0</v>
      </c>
      <c r="I10622" s="81">
        <v>370000.0</v>
      </c>
      <c r="J10622" s="81">
        <v>66600.0</v>
      </c>
      <c r="K10622" s="81">
        <v>370000.0</v>
      </c>
      <c r="L10622" s="82">
        <v>0.18</v>
      </c>
      <c r="N10622" s="83">
        <f t="shared" si="1"/>
        <v>0.18</v>
      </c>
      <c r="O10622" s="83">
        <f t="shared" si="2"/>
        <v>0.18</v>
      </c>
      <c r="Q10622" s="83">
        <f t="shared" si="3"/>
        <v>1</v>
      </c>
      <c r="R10622" s="83">
        <f t="shared" si="4"/>
        <v>0.18</v>
      </c>
      <c r="S10622" s="83" t="b">
        <f t="shared" si="5"/>
        <v>0</v>
      </c>
      <c r="T10622" s="72"/>
      <c r="U10622" s="72"/>
      <c r="V10622" s="72"/>
      <c r="W10622" s="72"/>
      <c r="X10622" s="72"/>
      <c r="Y10622" s="72"/>
      <c r="Z10622" s="72"/>
      <c r="AA10622" s="72"/>
      <c r="AB10622" s="72"/>
      <c r="AC10622" s="72"/>
      <c r="AD10622" s="72"/>
      <c r="AE10622" s="72"/>
      <c r="AF10622" s="72"/>
      <c r="AG10622" s="72"/>
      <c r="AH10622" s="72"/>
      <c r="AI10622" s="72"/>
      <c r="AJ10622" s="72"/>
      <c r="AK10622" s="72"/>
    </row>
    <row r="10623" ht="14.25" customHeight="1">
      <c r="A10623" s="78">
        <v>10620.0</v>
      </c>
      <c r="C10623" s="78" t="str">
        <f>VLOOKUP(G10623,[1]Macrodata_CCF!$A$3:$D$55,4,FALSE)</f>
        <v>#ERROR!</v>
      </c>
      <c r="E10623" s="79" t="str">
        <f>VLOOKUP(G10623,[1]Macrodata_CCF!$A$3:$B$55,2,FALSE)</f>
        <v>#ERROR!</v>
      </c>
      <c r="F10623" s="78">
        <v>0.0</v>
      </c>
      <c r="G10623" s="80">
        <v>48.0</v>
      </c>
      <c r="H10623" s="81">
        <v>108775.0</v>
      </c>
      <c r="I10623" s="81">
        <v>530000.0</v>
      </c>
      <c r="J10623" s="81">
        <v>180385.0</v>
      </c>
      <c r="K10623" s="81">
        <v>530000.0</v>
      </c>
      <c r="L10623" s="82">
        <v>0.1700041545492314</v>
      </c>
      <c r="N10623" s="83">
        <f t="shared" si="1"/>
        <v>0.1700041545</v>
      </c>
      <c r="O10623" s="83">
        <f t="shared" si="2"/>
        <v>0.1700041545</v>
      </c>
      <c r="Q10623" s="83">
        <f t="shared" si="3"/>
        <v>0.7947641509</v>
      </c>
      <c r="R10623" s="83">
        <f t="shared" si="4"/>
        <v>0.1700041545</v>
      </c>
      <c r="S10623" s="83" t="b">
        <f t="shared" si="5"/>
        <v>0</v>
      </c>
      <c r="T10623" s="72"/>
      <c r="U10623" s="72"/>
      <c r="V10623" s="72"/>
      <c r="W10623" s="72"/>
      <c r="X10623" s="72"/>
      <c r="Y10623" s="72"/>
      <c r="Z10623" s="72"/>
      <c r="AA10623" s="72"/>
      <c r="AB10623" s="72"/>
      <c r="AC10623" s="72"/>
      <c r="AD10623" s="72"/>
      <c r="AE10623" s="72"/>
      <c r="AF10623" s="72"/>
      <c r="AG10623" s="72"/>
      <c r="AH10623" s="72"/>
      <c r="AI10623" s="72"/>
      <c r="AJ10623" s="72"/>
      <c r="AK10623" s="72"/>
    </row>
    <row r="10624" ht="14.25" customHeight="1">
      <c r="A10624" s="78">
        <v>10621.0</v>
      </c>
      <c r="C10624" s="78" t="str">
        <f>VLOOKUP(G10624,[1]Macrodata_CCF!$A$3:$D$55,4,FALSE)</f>
        <v>#ERROR!</v>
      </c>
      <c r="E10624" s="79" t="str">
        <f>VLOOKUP(G10624,[1]Macrodata_CCF!$A$3:$B$55,2,FALSE)</f>
        <v>#ERROR!</v>
      </c>
      <c r="F10624" s="78">
        <v>0.0</v>
      </c>
      <c r="G10624" s="80">
        <v>21.0</v>
      </c>
      <c r="H10624" s="81">
        <v>565700.0</v>
      </c>
      <c r="I10624" s="81">
        <v>890000.0</v>
      </c>
      <c r="J10624" s="81">
        <v>611100.0</v>
      </c>
      <c r="K10624" s="81">
        <v>890000.0</v>
      </c>
      <c r="L10624" s="82">
        <v>0.1399938328707986</v>
      </c>
      <c r="N10624" s="83">
        <f t="shared" si="1"/>
        <v>0.1399938329</v>
      </c>
      <c r="O10624" s="83">
        <f t="shared" si="2"/>
        <v>0.1399938329</v>
      </c>
      <c r="Q10624" s="83">
        <f t="shared" si="3"/>
        <v>0.3643820225</v>
      </c>
      <c r="R10624" s="83">
        <f t="shared" si="4"/>
        <v>0.1399938329</v>
      </c>
      <c r="S10624" s="83" t="b">
        <f t="shared" si="5"/>
        <v>0</v>
      </c>
      <c r="T10624" s="72"/>
      <c r="U10624" s="72"/>
      <c r="V10624" s="72"/>
      <c r="W10624" s="72"/>
      <c r="X10624" s="72"/>
      <c r="Y10624" s="72"/>
      <c r="Z10624" s="72"/>
      <c r="AA10624" s="72"/>
      <c r="AB10624" s="72"/>
      <c r="AC10624" s="72"/>
      <c r="AD10624" s="72"/>
      <c r="AE10624" s="72"/>
      <c r="AF10624" s="72"/>
      <c r="AG10624" s="72"/>
      <c r="AH10624" s="72"/>
      <c r="AI10624" s="72"/>
      <c r="AJ10624" s="72"/>
      <c r="AK10624" s="72"/>
    </row>
    <row r="10625" ht="14.25" customHeight="1">
      <c r="A10625" s="78">
        <v>10622.0</v>
      </c>
      <c r="C10625" s="78" t="str">
        <f>VLOOKUP(G10625,[1]Macrodata_CCF!$A$3:$D$55,4,FALSE)</f>
        <v>#ERROR!</v>
      </c>
      <c r="E10625" s="79" t="str">
        <f>VLOOKUP(G10625,[1]Macrodata_CCF!$A$3:$B$55,2,FALSE)</f>
        <v>#ERROR!</v>
      </c>
      <c r="F10625" s="78">
        <v>0.0</v>
      </c>
      <c r="G10625" s="80">
        <v>20.0</v>
      </c>
      <c r="H10625" s="81">
        <v>0.0</v>
      </c>
      <c r="I10625" s="81">
        <v>670000.0</v>
      </c>
      <c r="J10625" s="81">
        <v>100500.0</v>
      </c>
      <c r="K10625" s="81">
        <v>670000.0</v>
      </c>
      <c r="L10625" s="82">
        <v>0.15</v>
      </c>
      <c r="N10625" s="83">
        <f t="shared" si="1"/>
        <v>0.15</v>
      </c>
      <c r="O10625" s="83">
        <f t="shared" si="2"/>
        <v>0.15</v>
      </c>
      <c r="Q10625" s="83">
        <f t="shared" si="3"/>
        <v>1</v>
      </c>
      <c r="R10625" s="83">
        <f t="shared" si="4"/>
        <v>0.15</v>
      </c>
      <c r="S10625" s="83" t="b">
        <f t="shared" si="5"/>
        <v>0</v>
      </c>
      <c r="T10625" s="72"/>
      <c r="U10625" s="72"/>
      <c r="V10625" s="72"/>
      <c r="W10625" s="72"/>
      <c r="X10625" s="72"/>
      <c r="Y10625" s="72"/>
      <c r="Z10625" s="72"/>
      <c r="AA10625" s="72"/>
      <c r="AB10625" s="72"/>
      <c r="AC10625" s="72"/>
      <c r="AD10625" s="72"/>
      <c r="AE10625" s="72"/>
      <c r="AF10625" s="72"/>
      <c r="AG10625" s="72"/>
      <c r="AH10625" s="72"/>
      <c r="AI10625" s="72"/>
      <c r="AJ10625" s="72"/>
      <c r="AK10625" s="72"/>
    </row>
    <row r="10626" ht="14.25" customHeight="1">
      <c r="A10626" s="78">
        <v>10623.0</v>
      </c>
      <c r="C10626" s="78" t="str">
        <f>VLOOKUP(G10626,[1]Macrodata_CCF!$A$3:$D$55,4,FALSE)</f>
        <v>#ERROR!</v>
      </c>
      <c r="E10626" s="79" t="str">
        <f>VLOOKUP(G10626,[1]Macrodata_CCF!$A$3:$B$55,2,FALSE)</f>
        <v>#ERROR!</v>
      </c>
      <c r="F10626" s="78">
        <v>0.0</v>
      </c>
      <c r="G10626" s="80">
        <v>35.0</v>
      </c>
      <c r="H10626" s="81">
        <v>249155.0</v>
      </c>
      <c r="I10626" s="81">
        <v>740000.0</v>
      </c>
      <c r="J10626" s="81">
        <v>268790.0</v>
      </c>
      <c r="K10626" s="81">
        <v>740000.0</v>
      </c>
      <c r="L10626" s="82">
        <v>0.04000244476362192</v>
      </c>
      <c r="N10626" s="83">
        <f t="shared" si="1"/>
        <v>0.04000244476</v>
      </c>
      <c r="O10626" s="83">
        <f t="shared" si="2"/>
        <v>0.04000244476</v>
      </c>
      <c r="Q10626" s="83">
        <f t="shared" si="3"/>
        <v>0.6633040541</v>
      </c>
      <c r="R10626" s="83">
        <f t="shared" si="4"/>
        <v>0.04000244476</v>
      </c>
      <c r="S10626" s="83" t="b">
        <f t="shared" si="5"/>
        <v>0</v>
      </c>
      <c r="T10626" s="72"/>
      <c r="U10626" s="72"/>
      <c r="V10626" s="72"/>
      <c r="W10626" s="72"/>
      <c r="X10626" s="72"/>
      <c r="Y10626" s="72"/>
      <c r="Z10626" s="72"/>
      <c r="AA10626" s="72"/>
      <c r="AB10626" s="72"/>
      <c r="AC10626" s="72"/>
      <c r="AD10626" s="72"/>
      <c r="AE10626" s="72"/>
      <c r="AF10626" s="72"/>
      <c r="AG10626" s="72"/>
      <c r="AH10626" s="72"/>
      <c r="AI10626" s="72"/>
      <c r="AJ10626" s="72"/>
      <c r="AK10626" s="72"/>
    </row>
    <row r="10627" ht="14.25" customHeight="1">
      <c r="A10627" s="78">
        <v>10624.0</v>
      </c>
      <c r="C10627" s="78" t="str">
        <f>VLOOKUP(G10627,[1]Macrodata_CCF!$A$3:$D$55,4,FALSE)</f>
        <v>#ERROR!</v>
      </c>
      <c r="E10627" s="79" t="str">
        <f>VLOOKUP(G10627,[1]Macrodata_CCF!$A$3:$B$55,2,FALSE)</f>
        <v>#ERROR!</v>
      </c>
      <c r="F10627" s="78">
        <v>0.0</v>
      </c>
      <c r="G10627" s="80">
        <v>44.0</v>
      </c>
      <c r="H10627" s="81">
        <v>39515.0</v>
      </c>
      <c r="I10627" s="81">
        <v>580000.0</v>
      </c>
      <c r="J10627" s="81">
        <v>120590.0</v>
      </c>
      <c r="K10627" s="81">
        <v>580000.0</v>
      </c>
      <c r="L10627" s="82">
        <v>0.1500041629277408</v>
      </c>
      <c r="N10627" s="83">
        <f t="shared" si="1"/>
        <v>0.1500041629</v>
      </c>
      <c r="O10627" s="83">
        <f t="shared" si="2"/>
        <v>0.1500041629</v>
      </c>
      <c r="Q10627" s="83">
        <f t="shared" si="3"/>
        <v>0.9318706897</v>
      </c>
      <c r="R10627" s="83">
        <f t="shared" si="4"/>
        <v>0.1500041629</v>
      </c>
      <c r="S10627" s="83" t="b">
        <f t="shared" si="5"/>
        <v>0</v>
      </c>
      <c r="T10627" s="72"/>
      <c r="U10627" s="72"/>
      <c r="V10627" s="72"/>
      <c r="W10627" s="72"/>
      <c r="X10627" s="72"/>
      <c r="Y10627" s="72"/>
      <c r="Z10627" s="72"/>
      <c r="AA10627" s="72"/>
      <c r="AB10627" s="72"/>
      <c r="AC10627" s="72"/>
      <c r="AD10627" s="72"/>
      <c r="AE10627" s="72"/>
      <c r="AF10627" s="72"/>
      <c r="AG10627" s="72"/>
      <c r="AH10627" s="72"/>
      <c r="AI10627" s="72"/>
      <c r="AJ10627" s="72"/>
      <c r="AK10627" s="72"/>
    </row>
    <row r="10628" ht="14.25" customHeight="1">
      <c r="A10628" s="78">
        <v>10625.0</v>
      </c>
      <c r="C10628" s="78" t="str">
        <f>VLOOKUP(G10628,[1]Macrodata_CCF!$A$3:$D$55,4,FALSE)</f>
        <v>#ERROR!</v>
      </c>
      <c r="E10628" s="79" t="str">
        <f>VLOOKUP(G10628,[1]Macrodata_CCF!$A$3:$B$55,2,FALSE)</f>
        <v>#ERROR!</v>
      </c>
      <c r="F10628" s="78">
        <v>0.0</v>
      </c>
      <c r="G10628" s="80">
        <v>49.0</v>
      </c>
      <c r="H10628" s="81">
        <v>574940.0</v>
      </c>
      <c r="I10628" s="81">
        <v>660000.0</v>
      </c>
      <c r="J10628" s="81">
        <v>586000.0</v>
      </c>
      <c r="K10628" s="81">
        <v>660000.0</v>
      </c>
      <c r="L10628" s="82">
        <v>0.1300258640959323</v>
      </c>
      <c r="N10628" s="83">
        <f t="shared" si="1"/>
        <v>0.1300258641</v>
      </c>
      <c r="O10628" s="83">
        <f t="shared" si="2"/>
        <v>0.1300258641</v>
      </c>
      <c r="Q10628" s="83">
        <f t="shared" si="3"/>
        <v>0.1288787879</v>
      </c>
      <c r="R10628" s="83">
        <f t="shared" si="4"/>
        <v>0.1300258641</v>
      </c>
      <c r="S10628" s="83" t="b">
        <f t="shared" si="5"/>
        <v>0</v>
      </c>
      <c r="T10628" s="72"/>
      <c r="U10628" s="72"/>
      <c r="V10628" s="72"/>
      <c r="W10628" s="72"/>
      <c r="X10628" s="72"/>
      <c r="Y10628" s="72"/>
      <c r="Z10628" s="72"/>
      <c r="AA10628" s="72"/>
      <c r="AB10628" s="72"/>
      <c r="AC10628" s="72"/>
      <c r="AD10628" s="72"/>
      <c r="AE10628" s="72"/>
      <c r="AF10628" s="72"/>
      <c r="AG10628" s="72"/>
      <c r="AH10628" s="72"/>
      <c r="AI10628" s="72"/>
      <c r="AJ10628" s="72"/>
      <c r="AK10628" s="72"/>
    </row>
    <row r="10629" ht="14.25" customHeight="1">
      <c r="A10629" s="78">
        <v>10626.0</v>
      </c>
      <c r="C10629" s="78" t="str">
        <f>VLOOKUP(G10629,[1]Macrodata_CCF!$A$3:$D$55,4,FALSE)</f>
        <v>#ERROR!</v>
      </c>
      <c r="E10629" s="79" t="str">
        <f>VLOOKUP(G10629,[1]Macrodata_CCF!$A$3:$B$55,2,FALSE)</f>
        <v>#ERROR!</v>
      </c>
      <c r="F10629" s="78">
        <v>0.0</v>
      </c>
      <c r="G10629" s="80">
        <v>23.0</v>
      </c>
      <c r="H10629" s="81">
        <v>508705.0</v>
      </c>
      <c r="I10629" s="81">
        <v>520000.0</v>
      </c>
      <c r="J10629" s="81">
        <v>510965.0</v>
      </c>
      <c r="K10629" s="81">
        <v>520000.0</v>
      </c>
      <c r="L10629" s="82">
        <v>0.2000885347498893</v>
      </c>
      <c r="N10629" s="83">
        <f t="shared" si="1"/>
        <v>0.2000885347</v>
      </c>
      <c r="O10629" s="83">
        <f t="shared" si="2"/>
        <v>0.2000885347</v>
      </c>
      <c r="Q10629" s="83">
        <f t="shared" si="3"/>
        <v>0.02172115385</v>
      </c>
      <c r="R10629" s="83">
        <f t="shared" si="4"/>
        <v>0.004346153846</v>
      </c>
      <c r="S10629" s="83" t="b">
        <f t="shared" si="5"/>
        <v>0</v>
      </c>
      <c r="T10629" s="72"/>
      <c r="U10629" s="72"/>
      <c r="V10629" s="72"/>
      <c r="W10629" s="72"/>
      <c r="X10629" s="72"/>
      <c r="Y10629" s="72"/>
      <c r="Z10629" s="72"/>
      <c r="AA10629" s="72"/>
      <c r="AB10629" s="72"/>
      <c r="AC10629" s="72"/>
      <c r="AD10629" s="72"/>
      <c r="AE10629" s="72"/>
      <c r="AF10629" s="72"/>
      <c r="AG10629" s="72"/>
      <c r="AH10629" s="72"/>
      <c r="AI10629" s="72"/>
      <c r="AJ10629" s="72"/>
      <c r="AK10629" s="72"/>
    </row>
    <row r="10630" ht="14.25" customHeight="1">
      <c r="A10630" s="78">
        <v>10627.0</v>
      </c>
      <c r="C10630" s="78" t="str">
        <f>VLOOKUP(G10630,[1]Macrodata_CCF!$A$3:$D$55,4,FALSE)</f>
        <v>#ERROR!</v>
      </c>
      <c r="E10630" s="79" t="str">
        <f>VLOOKUP(G10630,[1]Macrodata_CCF!$A$3:$B$55,2,FALSE)</f>
        <v>#ERROR!</v>
      </c>
      <c r="F10630" s="78">
        <v>0.0</v>
      </c>
      <c r="G10630" s="80">
        <v>27.0</v>
      </c>
      <c r="H10630" s="81">
        <v>153110.0</v>
      </c>
      <c r="I10630" s="81">
        <v>700000.0</v>
      </c>
      <c r="J10630" s="81">
        <v>246080.0</v>
      </c>
      <c r="K10630" s="81">
        <v>700000.0</v>
      </c>
      <c r="L10630" s="82">
        <v>0.1699976229223427</v>
      </c>
      <c r="N10630" s="83">
        <f t="shared" si="1"/>
        <v>0.1699976229</v>
      </c>
      <c r="O10630" s="83">
        <f t="shared" si="2"/>
        <v>0.1699976229</v>
      </c>
      <c r="Q10630" s="83">
        <f t="shared" si="3"/>
        <v>0.7812714286</v>
      </c>
      <c r="R10630" s="83">
        <f t="shared" si="4"/>
        <v>0.1699976229</v>
      </c>
      <c r="S10630" s="83" t="b">
        <f t="shared" si="5"/>
        <v>0</v>
      </c>
      <c r="T10630" s="72"/>
      <c r="U10630" s="72"/>
      <c r="V10630" s="72"/>
      <c r="W10630" s="72"/>
      <c r="X10630" s="72"/>
      <c r="Y10630" s="72"/>
      <c r="Z10630" s="72"/>
      <c r="AA10630" s="72"/>
      <c r="AB10630" s="72"/>
      <c r="AC10630" s="72"/>
      <c r="AD10630" s="72"/>
      <c r="AE10630" s="72"/>
      <c r="AF10630" s="72"/>
      <c r="AG10630" s="72"/>
      <c r="AH10630" s="72"/>
      <c r="AI10630" s="72"/>
      <c r="AJ10630" s="72"/>
      <c r="AK10630" s="72"/>
    </row>
    <row r="10631" ht="14.25" customHeight="1">
      <c r="A10631" s="78">
        <v>10628.0</v>
      </c>
      <c r="C10631" s="78" t="str">
        <f>VLOOKUP(G10631,[1]Macrodata_CCF!$A$3:$D$55,4,FALSE)</f>
        <v>#ERROR!</v>
      </c>
      <c r="E10631" s="79" t="str">
        <f>VLOOKUP(G10631,[1]Macrodata_CCF!$A$3:$B$55,2,FALSE)</f>
        <v>#ERROR!</v>
      </c>
      <c r="F10631" s="78">
        <v>0.0</v>
      </c>
      <c r="G10631" s="80">
        <v>20.0</v>
      </c>
      <c r="H10631" s="81">
        <v>177605.0</v>
      </c>
      <c r="I10631" s="81">
        <v>380000.0</v>
      </c>
      <c r="J10631" s="81">
        <v>207965.0</v>
      </c>
      <c r="K10631" s="81">
        <v>380000.0</v>
      </c>
      <c r="L10631" s="82">
        <v>0.150003705625139</v>
      </c>
      <c r="N10631" s="83">
        <f t="shared" si="1"/>
        <v>0.1500037056</v>
      </c>
      <c r="O10631" s="83">
        <f t="shared" si="2"/>
        <v>0.1500037056</v>
      </c>
      <c r="Q10631" s="83">
        <f t="shared" si="3"/>
        <v>0.5326184211</v>
      </c>
      <c r="R10631" s="83">
        <f t="shared" si="4"/>
        <v>0.1500037056</v>
      </c>
      <c r="S10631" s="83" t="b">
        <f t="shared" si="5"/>
        <v>0</v>
      </c>
      <c r="T10631" s="72"/>
      <c r="U10631" s="72"/>
      <c r="V10631" s="72"/>
      <c r="W10631" s="72"/>
      <c r="X10631" s="72"/>
      <c r="Y10631" s="72"/>
      <c r="Z10631" s="72"/>
      <c r="AA10631" s="72"/>
      <c r="AB10631" s="72"/>
      <c r="AC10631" s="72"/>
      <c r="AD10631" s="72"/>
      <c r="AE10631" s="72"/>
      <c r="AF10631" s="72"/>
      <c r="AG10631" s="72"/>
      <c r="AH10631" s="72"/>
      <c r="AI10631" s="72"/>
      <c r="AJ10631" s="72"/>
      <c r="AK10631" s="72"/>
    </row>
    <row r="10632" ht="14.25" customHeight="1">
      <c r="A10632" s="78">
        <v>10629.0</v>
      </c>
      <c r="C10632" s="78" t="str">
        <f>VLOOKUP(G10632,[1]Macrodata_CCF!$A$3:$D$55,4,FALSE)</f>
        <v>#ERROR!</v>
      </c>
      <c r="E10632" s="79" t="str">
        <f>VLOOKUP(G10632,[1]Macrodata_CCF!$A$3:$B$55,2,FALSE)</f>
        <v>#ERROR!</v>
      </c>
      <c r="F10632" s="78">
        <v>0.0</v>
      </c>
      <c r="G10632" s="80">
        <v>41.0</v>
      </c>
      <c r="H10632" s="81">
        <v>0.0</v>
      </c>
      <c r="I10632" s="81">
        <v>140000.0</v>
      </c>
      <c r="J10632" s="81">
        <v>142800.0</v>
      </c>
      <c r="K10632" s="81">
        <v>140000.0</v>
      </c>
      <c r="L10632" s="82">
        <v>1.02</v>
      </c>
      <c r="N10632" s="83">
        <f t="shared" si="1"/>
        <v>1.02</v>
      </c>
      <c r="O10632" s="83">
        <f t="shared" si="2"/>
        <v>1</v>
      </c>
      <c r="Q10632" s="83">
        <f t="shared" si="3"/>
        <v>1</v>
      </c>
      <c r="R10632" s="83">
        <f t="shared" si="4"/>
        <v>1.02</v>
      </c>
      <c r="S10632" s="83" t="b">
        <f t="shared" si="5"/>
        <v>0</v>
      </c>
      <c r="T10632" s="72"/>
      <c r="U10632" s="72"/>
      <c r="V10632" s="72"/>
      <c r="W10632" s="72"/>
      <c r="X10632" s="72"/>
      <c r="Y10632" s="72"/>
      <c r="Z10632" s="72"/>
      <c r="AA10632" s="72"/>
      <c r="AB10632" s="72"/>
      <c r="AC10632" s="72"/>
      <c r="AD10632" s="72"/>
      <c r="AE10632" s="72"/>
      <c r="AF10632" s="72"/>
      <c r="AG10632" s="72"/>
      <c r="AH10632" s="72"/>
      <c r="AI10632" s="72"/>
      <c r="AJ10632" s="72"/>
      <c r="AK10632" s="72"/>
    </row>
    <row r="10633" ht="14.25" customHeight="1">
      <c r="A10633" s="78">
        <v>10630.0</v>
      </c>
      <c r="C10633" s="78" t="str">
        <f>VLOOKUP(G10633,[1]Macrodata_CCF!$A$3:$D$55,4,FALSE)</f>
        <v>#ERROR!</v>
      </c>
      <c r="E10633" s="79" t="str">
        <f>VLOOKUP(G10633,[1]Macrodata_CCF!$A$3:$B$55,2,FALSE)</f>
        <v>#ERROR!</v>
      </c>
      <c r="F10633" s="78">
        <v>0.0</v>
      </c>
      <c r="G10633" s="80">
        <v>42.0</v>
      </c>
      <c r="H10633" s="81">
        <v>136870.0</v>
      </c>
      <c r="I10633" s="81">
        <v>450000.0</v>
      </c>
      <c r="J10633" s="81">
        <v>243335.0</v>
      </c>
      <c r="K10633" s="81">
        <v>450000.0</v>
      </c>
      <c r="L10633" s="82">
        <v>0.3400025548494235</v>
      </c>
      <c r="N10633" s="83">
        <f t="shared" si="1"/>
        <v>0.3400025548</v>
      </c>
      <c r="O10633" s="83">
        <f t="shared" si="2"/>
        <v>0.3400025548</v>
      </c>
      <c r="Q10633" s="83">
        <f t="shared" si="3"/>
        <v>0.6958444444</v>
      </c>
      <c r="R10633" s="83">
        <f t="shared" si="4"/>
        <v>0.3400025548</v>
      </c>
      <c r="S10633" s="83" t="b">
        <f t="shared" si="5"/>
        <v>0</v>
      </c>
      <c r="T10633" s="72"/>
      <c r="U10633" s="72"/>
      <c r="V10633" s="72"/>
      <c r="W10633" s="72"/>
      <c r="X10633" s="72"/>
      <c r="Y10633" s="72"/>
      <c r="Z10633" s="72"/>
      <c r="AA10633" s="72"/>
      <c r="AB10633" s="72"/>
      <c r="AC10633" s="72"/>
      <c r="AD10633" s="72"/>
      <c r="AE10633" s="72"/>
      <c r="AF10633" s="72"/>
      <c r="AG10633" s="72"/>
      <c r="AH10633" s="72"/>
      <c r="AI10633" s="72"/>
      <c r="AJ10633" s="72"/>
      <c r="AK10633" s="72"/>
    </row>
    <row r="10634" ht="14.25" customHeight="1">
      <c r="A10634" s="78">
        <v>10631.0</v>
      </c>
      <c r="C10634" s="78" t="str">
        <f>VLOOKUP(G10634,[1]Macrodata_CCF!$A$3:$D$55,4,FALSE)</f>
        <v>#ERROR!</v>
      </c>
      <c r="E10634" s="79" t="str">
        <f>VLOOKUP(G10634,[1]Macrodata_CCF!$A$3:$B$55,2,FALSE)</f>
        <v>#ERROR!</v>
      </c>
      <c r="F10634" s="78">
        <v>0.0</v>
      </c>
      <c r="G10634" s="80">
        <v>49.0</v>
      </c>
      <c r="H10634" s="81">
        <v>0.0</v>
      </c>
      <c r="I10634" s="81">
        <v>720000.0</v>
      </c>
      <c r="J10634" s="81">
        <v>14400.0</v>
      </c>
      <c r="K10634" s="81">
        <v>1008000.0</v>
      </c>
      <c r="L10634" s="82">
        <v>0.02</v>
      </c>
      <c r="N10634" s="83">
        <f t="shared" si="1"/>
        <v>0.02</v>
      </c>
      <c r="O10634" s="83">
        <f t="shared" si="2"/>
        <v>0.02</v>
      </c>
      <c r="Q10634" s="83">
        <f t="shared" si="3"/>
        <v>1</v>
      </c>
      <c r="R10634" s="83">
        <f t="shared" si="4"/>
        <v>0.02</v>
      </c>
      <c r="S10634" s="83" t="b">
        <f t="shared" si="5"/>
        <v>0</v>
      </c>
      <c r="T10634" s="72"/>
      <c r="U10634" s="72"/>
      <c r="V10634" s="72"/>
      <c r="W10634" s="72"/>
      <c r="X10634" s="72"/>
      <c r="Y10634" s="72"/>
      <c r="Z10634" s="72"/>
      <c r="AA10634" s="72"/>
      <c r="AB10634" s="72"/>
      <c r="AC10634" s="72"/>
      <c r="AD10634" s="72"/>
      <c r="AE10634" s="72"/>
      <c r="AF10634" s="72"/>
      <c r="AG10634" s="72"/>
      <c r="AH10634" s="72"/>
      <c r="AI10634" s="72"/>
      <c r="AJ10634" s="72"/>
      <c r="AK10634" s="72"/>
    </row>
    <row r="10635" ht="14.25" customHeight="1">
      <c r="A10635" s="78">
        <v>10632.0</v>
      </c>
      <c r="C10635" s="78" t="str">
        <f>VLOOKUP(G10635,[1]Macrodata_CCF!$A$3:$D$55,4,FALSE)</f>
        <v>#ERROR!</v>
      </c>
      <c r="E10635" s="79" t="str">
        <f>VLOOKUP(G10635,[1]Macrodata_CCF!$A$3:$B$55,2,FALSE)</f>
        <v>#ERROR!</v>
      </c>
      <c r="F10635" s="78">
        <v>0.0</v>
      </c>
      <c r="G10635" s="80">
        <v>4.0</v>
      </c>
      <c r="H10635" s="81">
        <v>10865.0</v>
      </c>
      <c r="I10635" s="81">
        <v>70000.0</v>
      </c>
      <c r="J10635" s="81">
        <v>26240.0</v>
      </c>
      <c r="K10635" s="81">
        <v>70000.0</v>
      </c>
      <c r="L10635" s="82">
        <v>0.2599983089540881</v>
      </c>
      <c r="N10635" s="83">
        <f t="shared" si="1"/>
        <v>0.259998309</v>
      </c>
      <c r="O10635" s="83">
        <f t="shared" si="2"/>
        <v>0.259998309</v>
      </c>
      <c r="Q10635" s="83">
        <f t="shared" si="3"/>
        <v>0.8447857143</v>
      </c>
      <c r="R10635" s="83">
        <f t="shared" si="4"/>
        <v>0.259998309</v>
      </c>
      <c r="S10635" s="83" t="b">
        <f t="shared" si="5"/>
        <v>0</v>
      </c>
      <c r="T10635" s="72"/>
      <c r="U10635" s="72"/>
      <c r="V10635" s="72"/>
      <c r="W10635" s="72"/>
      <c r="X10635" s="72"/>
      <c r="Y10635" s="72"/>
      <c r="Z10635" s="72"/>
      <c r="AA10635" s="72"/>
      <c r="AB10635" s="72"/>
      <c r="AC10635" s="72"/>
      <c r="AD10635" s="72"/>
      <c r="AE10635" s="72"/>
      <c r="AF10635" s="72"/>
      <c r="AG10635" s="72"/>
      <c r="AH10635" s="72"/>
      <c r="AI10635" s="72"/>
      <c r="AJ10635" s="72"/>
      <c r="AK10635" s="72"/>
    </row>
    <row r="10636" ht="14.25" customHeight="1">
      <c r="A10636" s="78">
        <v>10633.0</v>
      </c>
      <c r="C10636" s="78" t="str">
        <f>VLOOKUP(G10636,[1]Macrodata_CCF!$A$3:$D$55,4,FALSE)</f>
        <v>#ERROR!</v>
      </c>
      <c r="E10636" s="79" t="str">
        <f>VLOOKUP(G10636,[1]Macrodata_CCF!$A$3:$B$55,2,FALSE)</f>
        <v>#ERROR!</v>
      </c>
      <c r="F10636" s="78">
        <v>0.0</v>
      </c>
      <c r="G10636" s="80">
        <v>24.0</v>
      </c>
      <c r="H10636" s="81">
        <v>56035.0</v>
      </c>
      <c r="I10636" s="81">
        <v>180000.0</v>
      </c>
      <c r="J10636" s="81">
        <v>73390.0</v>
      </c>
      <c r="K10636" s="81">
        <v>180000.0</v>
      </c>
      <c r="L10636" s="82">
        <v>0.1399991933206954</v>
      </c>
      <c r="N10636" s="83">
        <f t="shared" si="1"/>
        <v>0.1399991933</v>
      </c>
      <c r="O10636" s="83">
        <f t="shared" si="2"/>
        <v>0.1399991933</v>
      </c>
      <c r="Q10636" s="83">
        <f t="shared" si="3"/>
        <v>0.6886944444</v>
      </c>
      <c r="R10636" s="83">
        <f t="shared" si="4"/>
        <v>0.1399991933</v>
      </c>
      <c r="S10636" s="83" t="b">
        <f t="shared" si="5"/>
        <v>0</v>
      </c>
      <c r="T10636" s="72"/>
      <c r="U10636" s="72"/>
      <c r="V10636" s="72"/>
      <c r="W10636" s="72"/>
      <c r="X10636" s="72"/>
      <c r="Y10636" s="72"/>
      <c r="Z10636" s="72"/>
      <c r="AA10636" s="72"/>
      <c r="AB10636" s="72"/>
      <c r="AC10636" s="72"/>
      <c r="AD10636" s="72"/>
      <c r="AE10636" s="72"/>
      <c r="AF10636" s="72"/>
      <c r="AG10636" s="72"/>
      <c r="AH10636" s="72"/>
      <c r="AI10636" s="72"/>
      <c r="AJ10636" s="72"/>
      <c r="AK10636" s="72"/>
    </row>
    <row r="10637" ht="14.25" customHeight="1">
      <c r="A10637" s="78">
        <v>10634.0</v>
      </c>
      <c r="C10637" s="78" t="str">
        <f>VLOOKUP(G10637,[1]Macrodata_CCF!$A$3:$D$55,4,FALSE)</f>
        <v>#ERROR!</v>
      </c>
      <c r="E10637" s="79" t="str">
        <f>VLOOKUP(G10637,[1]Macrodata_CCF!$A$3:$B$55,2,FALSE)</f>
        <v>#ERROR!</v>
      </c>
      <c r="F10637" s="78">
        <v>0.0</v>
      </c>
      <c r="G10637" s="80">
        <v>19.0</v>
      </c>
      <c r="H10637" s="81">
        <v>124960.0</v>
      </c>
      <c r="I10637" s="81">
        <v>150000.0</v>
      </c>
      <c r="J10637" s="81">
        <v>129720.0</v>
      </c>
      <c r="K10637" s="81">
        <v>150000.0</v>
      </c>
      <c r="L10637" s="82">
        <v>0.1900958466453674</v>
      </c>
      <c r="N10637" s="83">
        <f t="shared" si="1"/>
        <v>0.1900958466</v>
      </c>
      <c r="O10637" s="83">
        <f t="shared" si="2"/>
        <v>0.1900958466</v>
      </c>
      <c r="Q10637" s="83">
        <f t="shared" si="3"/>
        <v>0.1669333333</v>
      </c>
      <c r="R10637" s="83">
        <f t="shared" si="4"/>
        <v>0.1900958466</v>
      </c>
      <c r="S10637" s="83" t="b">
        <f t="shared" si="5"/>
        <v>0</v>
      </c>
      <c r="T10637" s="72"/>
      <c r="U10637" s="72"/>
      <c r="V10637" s="72"/>
      <c r="W10637" s="72"/>
      <c r="X10637" s="72"/>
      <c r="Y10637" s="72"/>
      <c r="Z10637" s="72"/>
      <c r="AA10637" s="72"/>
      <c r="AB10637" s="72"/>
      <c r="AC10637" s="72"/>
      <c r="AD10637" s="72"/>
      <c r="AE10637" s="72"/>
      <c r="AF10637" s="72"/>
      <c r="AG10637" s="72"/>
      <c r="AH10637" s="72"/>
      <c r="AI10637" s="72"/>
      <c r="AJ10637" s="72"/>
      <c r="AK10637" s="72"/>
    </row>
    <row r="10638" ht="14.25" customHeight="1">
      <c r="A10638" s="78">
        <v>10635.0</v>
      </c>
      <c r="C10638" s="78" t="str">
        <f>VLOOKUP(G10638,[1]Macrodata_CCF!$A$3:$D$55,4,FALSE)</f>
        <v>#ERROR!</v>
      </c>
      <c r="E10638" s="79" t="str">
        <f>VLOOKUP(G10638,[1]Macrodata_CCF!$A$3:$B$55,2,FALSE)</f>
        <v>#ERROR!</v>
      </c>
      <c r="F10638" s="78">
        <v>0.0</v>
      </c>
      <c r="G10638" s="80">
        <v>42.0</v>
      </c>
      <c r="H10638" s="81">
        <v>295100.0</v>
      </c>
      <c r="I10638" s="81">
        <v>680000.0</v>
      </c>
      <c r="J10638" s="81">
        <v>445210.0</v>
      </c>
      <c r="K10638" s="81">
        <v>680000.0</v>
      </c>
      <c r="L10638" s="82">
        <v>0.3899974019225773</v>
      </c>
      <c r="N10638" s="83">
        <f t="shared" si="1"/>
        <v>0.3899974019</v>
      </c>
      <c r="O10638" s="83">
        <f t="shared" si="2"/>
        <v>0.3899974019</v>
      </c>
      <c r="Q10638" s="83">
        <f t="shared" si="3"/>
        <v>0.5660294118</v>
      </c>
      <c r="R10638" s="83">
        <f t="shared" si="4"/>
        <v>0.3899974019</v>
      </c>
      <c r="S10638" s="83" t="b">
        <f t="shared" si="5"/>
        <v>0</v>
      </c>
      <c r="T10638" s="72"/>
      <c r="U10638" s="72"/>
      <c r="V10638" s="72"/>
      <c r="W10638" s="72"/>
      <c r="X10638" s="72"/>
      <c r="Y10638" s="72"/>
      <c r="Z10638" s="72"/>
      <c r="AA10638" s="72"/>
      <c r="AB10638" s="72"/>
      <c r="AC10638" s="72"/>
      <c r="AD10638" s="72"/>
      <c r="AE10638" s="72"/>
      <c r="AF10638" s="72"/>
      <c r="AG10638" s="72"/>
      <c r="AH10638" s="72"/>
      <c r="AI10638" s="72"/>
      <c r="AJ10638" s="72"/>
      <c r="AK10638" s="72"/>
    </row>
    <row r="10639" ht="14.25" customHeight="1">
      <c r="A10639" s="78">
        <v>10636.0</v>
      </c>
      <c r="C10639" s="78" t="str">
        <f>VLOOKUP(G10639,[1]Macrodata_CCF!$A$3:$D$55,4,FALSE)</f>
        <v>#ERROR!</v>
      </c>
      <c r="E10639" s="79" t="str">
        <f>VLOOKUP(G10639,[1]Macrodata_CCF!$A$3:$B$55,2,FALSE)</f>
        <v>#ERROR!</v>
      </c>
      <c r="F10639" s="78">
        <v>0.0</v>
      </c>
      <c r="G10639" s="80">
        <v>23.0</v>
      </c>
      <c r="H10639" s="81">
        <v>0.0</v>
      </c>
      <c r="I10639" s="81">
        <v>920000.0</v>
      </c>
      <c r="J10639" s="81">
        <v>147200.0</v>
      </c>
      <c r="K10639" s="81">
        <v>920000.0</v>
      </c>
      <c r="L10639" s="82">
        <v>0.16</v>
      </c>
      <c r="N10639" s="83">
        <f t="shared" si="1"/>
        <v>0.16</v>
      </c>
      <c r="O10639" s="83">
        <f t="shared" si="2"/>
        <v>0.16</v>
      </c>
      <c r="Q10639" s="83">
        <f t="shared" si="3"/>
        <v>1</v>
      </c>
      <c r="R10639" s="83">
        <f t="shared" si="4"/>
        <v>0.16</v>
      </c>
      <c r="S10639" s="83" t="b">
        <f t="shared" si="5"/>
        <v>0</v>
      </c>
      <c r="T10639" s="72"/>
      <c r="U10639" s="72"/>
      <c r="V10639" s="72"/>
      <c r="W10639" s="72"/>
      <c r="X10639" s="72"/>
      <c r="Y10639" s="72"/>
      <c r="Z10639" s="72"/>
      <c r="AA10639" s="72"/>
      <c r="AB10639" s="72"/>
      <c r="AC10639" s="72"/>
      <c r="AD10639" s="72"/>
      <c r="AE10639" s="72"/>
      <c r="AF10639" s="72"/>
      <c r="AG10639" s="72"/>
      <c r="AH10639" s="72"/>
      <c r="AI10639" s="72"/>
      <c r="AJ10639" s="72"/>
      <c r="AK10639" s="72"/>
    </row>
    <row r="10640" ht="14.25" customHeight="1">
      <c r="A10640" s="78">
        <v>10637.0</v>
      </c>
      <c r="C10640" s="78" t="str">
        <f>VLOOKUP(G10640,[1]Macrodata_CCF!$A$3:$D$55,4,FALSE)</f>
        <v>#ERROR!</v>
      </c>
      <c r="E10640" s="79" t="str">
        <f>VLOOKUP(G10640,[1]Macrodata_CCF!$A$3:$B$55,2,FALSE)</f>
        <v>#ERROR!</v>
      </c>
      <c r="F10640" s="78">
        <v>0.0</v>
      </c>
      <c r="G10640" s="80">
        <v>1.0</v>
      </c>
      <c r="H10640" s="81">
        <v>418335.0</v>
      </c>
      <c r="I10640" s="81">
        <v>750000.0</v>
      </c>
      <c r="J10640" s="81">
        <v>541050.0</v>
      </c>
      <c r="K10640" s="81">
        <v>1350000.0</v>
      </c>
      <c r="L10640" s="82">
        <v>0.3699968341549455</v>
      </c>
      <c r="N10640" s="83">
        <f t="shared" si="1"/>
        <v>0.3699968342</v>
      </c>
      <c r="O10640" s="83">
        <f t="shared" si="2"/>
        <v>0.3699968342</v>
      </c>
      <c r="Q10640" s="83">
        <f t="shared" si="3"/>
        <v>0.44222</v>
      </c>
      <c r="R10640" s="83">
        <f t="shared" si="4"/>
        <v>0.3699968342</v>
      </c>
      <c r="S10640" s="83" t="b">
        <f t="shared" si="5"/>
        <v>0</v>
      </c>
      <c r="T10640" s="72"/>
      <c r="U10640" s="72"/>
      <c r="V10640" s="72"/>
      <c r="W10640" s="72"/>
      <c r="X10640" s="72"/>
      <c r="Y10640" s="72"/>
      <c r="Z10640" s="72"/>
      <c r="AA10640" s="72"/>
      <c r="AB10640" s="72"/>
      <c r="AC10640" s="72"/>
      <c r="AD10640" s="72"/>
      <c r="AE10640" s="72"/>
      <c r="AF10640" s="72"/>
      <c r="AG10640" s="72"/>
      <c r="AH10640" s="72"/>
      <c r="AI10640" s="72"/>
      <c r="AJ10640" s="72"/>
      <c r="AK10640" s="72"/>
    </row>
    <row r="10641" ht="14.25" customHeight="1">
      <c r="A10641" s="78">
        <v>10638.0</v>
      </c>
      <c r="C10641" s="78" t="str">
        <f>VLOOKUP(G10641,[1]Macrodata_CCF!$A$3:$D$55,4,FALSE)</f>
        <v>#ERROR!</v>
      </c>
      <c r="E10641" s="79" t="str">
        <f>VLOOKUP(G10641,[1]Macrodata_CCF!$A$3:$B$55,2,FALSE)</f>
        <v>#ERROR!</v>
      </c>
      <c r="F10641" s="78">
        <v>0.0</v>
      </c>
      <c r="G10641" s="80">
        <v>49.0</v>
      </c>
      <c r="H10641" s="81">
        <v>1655.0</v>
      </c>
      <c r="I10641" s="81">
        <v>10000.0</v>
      </c>
      <c r="J10641" s="81">
        <v>2825.0</v>
      </c>
      <c r="K10641" s="81">
        <v>19000.0</v>
      </c>
      <c r="L10641" s="82">
        <v>0.140203714799281</v>
      </c>
      <c r="N10641" s="83">
        <f t="shared" si="1"/>
        <v>0.1402037148</v>
      </c>
      <c r="O10641" s="83">
        <f t="shared" si="2"/>
        <v>0.1402037148</v>
      </c>
      <c r="Q10641" s="83">
        <f t="shared" si="3"/>
        <v>0.8345</v>
      </c>
      <c r="R10641" s="83">
        <f t="shared" si="4"/>
        <v>0.1402037148</v>
      </c>
      <c r="S10641" s="83" t="b">
        <f t="shared" si="5"/>
        <v>0</v>
      </c>
      <c r="T10641" s="72"/>
      <c r="U10641" s="72"/>
      <c r="V10641" s="72"/>
      <c r="W10641" s="72"/>
      <c r="X10641" s="72"/>
      <c r="Y10641" s="72"/>
      <c r="Z10641" s="72"/>
      <c r="AA10641" s="72"/>
      <c r="AB10641" s="72"/>
      <c r="AC10641" s="72"/>
      <c r="AD10641" s="72"/>
      <c r="AE10641" s="72"/>
      <c r="AF10641" s="72"/>
      <c r="AG10641" s="72"/>
      <c r="AH10641" s="72"/>
      <c r="AI10641" s="72"/>
      <c r="AJ10641" s="72"/>
      <c r="AK10641" s="72"/>
    </row>
    <row r="10642" ht="14.25" customHeight="1">
      <c r="A10642" s="78">
        <v>10639.0</v>
      </c>
      <c r="C10642" s="78" t="str">
        <f>VLOOKUP(G10642,[1]Macrodata_CCF!$A$3:$D$55,4,FALSE)</f>
        <v>#ERROR!</v>
      </c>
      <c r="E10642" s="79" t="str">
        <f>VLOOKUP(G10642,[1]Macrodata_CCF!$A$3:$B$55,2,FALSE)</f>
        <v>#ERROR!</v>
      </c>
      <c r="F10642" s="78">
        <v>0.0</v>
      </c>
      <c r="G10642" s="80">
        <v>9.0</v>
      </c>
      <c r="H10642" s="81">
        <v>208985.0</v>
      </c>
      <c r="I10642" s="81">
        <v>520000.0</v>
      </c>
      <c r="J10642" s="81">
        <v>292960.0</v>
      </c>
      <c r="K10642" s="81">
        <v>520000.0</v>
      </c>
      <c r="L10642" s="82">
        <v>0.2700030545150555</v>
      </c>
      <c r="N10642" s="83">
        <f t="shared" si="1"/>
        <v>0.2700030545</v>
      </c>
      <c r="O10642" s="83">
        <f t="shared" si="2"/>
        <v>0.2700030545</v>
      </c>
      <c r="Q10642" s="83">
        <f t="shared" si="3"/>
        <v>0.5981057692</v>
      </c>
      <c r="R10642" s="83">
        <f t="shared" si="4"/>
        <v>0.2700030545</v>
      </c>
      <c r="S10642" s="83" t="b">
        <f t="shared" si="5"/>
        <v>0</v>
      </c>
      <c r="T10642" s="72"/>
      <c r="U10642" s="72"/>
      <c r="V10642" s="72"/>
      <c r="W10642" s="72"/>
      <c r="X10642" s="72"/>
      <c r="Y10642" s="72"/>
      <c r="Z10642" s="72"/>
      <c r="AA10642" s="72"/>
      <c r="AB10642" s="72"/>
      <c r="AC10642" s="72"/>
      <c r="AD10642" s="72"/>
      <c r="AE10642" s="72"/>
      <c r="AF10642" s="72"/>
      <c r="AG10642" s="72"/>
      <c r="AH10642" s="72"/>
      <c r="AI10642" s="72"/>
      <c r="AJ10642" s="72"/>
      <c r="AK10642" s="72"/>
    </row>
    <row r="10643" ht="14.25" customHeight="1">
      <c r="A10643" s="78">
        <v>10640.0</v>
      </c>
      <c r="C10643" s="78" t="str">
        <f>VLOOKUP(G10643,[1]Macrodata_CCF!$A$3:$D$55,4,FALSE)</f>
        <v>#ERROR!</v>
      </c>
      <c r="E10643" s="79" t="str">
        <f>VLOOKUP(G10643,[1]Macrodata_CCF!$A$3:$B$55,2,FALSE)</f>
        <v>#ERROR!</v>
      </c>
      <c r="F10643" s="78">
        <v>1.0</v>
      </c>
      <c r="G10643" s="80">
        <v>14.0</v>
      </c>
      <c r="H10643" s="81">
        <v>608125.0</v>
      </c>
      <c r="I10643" s="81">
        <v>810000.0</v>
      </c>
      <c r="J10643" s="81">
        <v>725215.0</v>
      </c>
      <c r="K10643" s="81">
        <v>810000.0</v>
      </c>
      <c r="L10643" s="82">
        <v>0.5800123839009288</v>
      </c>
      <c r="N10643" s="83">
        <f t="shared" si="1"/>
        <v>0.5800123839</v>
      </c>
      <c r="O10643" s="83">
        <f t="shared" si="2"/>
        <v>0.5800123839</v>
      </c>
      <c r="Q10643" s="83">
        <f t="shared" si="3"/>
        <v>0.2492283951</v>
      </c>
      <c r="R10643" s="83">
        <f t="shared" si="4"/>
        <v>0.5800123839</v>
      </c>
      <c r="S10643" s="83" t="b">
        <f t="shared" si="5"/>
        <v>0</v>
      </c>
      <c r="T10643" s="72"/>
      <c r="U10643" s="72"/>
      <c r="V10643" s="72"/>
      <c r="W10643" s="72"/>
      <c r="X10643" s="72"/>
      <c r="Y10643" s="72"/>
      <c r="Z10643" s="72"/>
      <c r="AA10643" s="72"/>
      <c r="AB10643" s="72"/>
      <c r="AC10643" s="72"/>
      <c r="AD10643" s="72"/>
      <c r="AE10643" s="72"/>
      <c r="AF10643" s="72"/>
      <c r="AG10643" s="72"/>
      <c r="AH10643" s="72"/>
      <c r="AI10643" s="72"/>
      <c r="AJ10643" s="72"/>
      <c r="AK10643" s="72"/>
    </row>
    <row r="10644" ht="14.25" customHeight="1">
      <c r="A10644" s="78">
        <v>10641.0</v>
      </c>
      <c r="C10644" s="78" t="str">
        <f>VLOOKUP(G10644,[1]Macrodata_CCF!$A$3:$D$55,4,FALSE)</f>
        <v>#ERROR!</v>
      </c>
      <c r="E10644" s="79" t="str">
        <f>VLOOKUP(G10644,[1]Macrodata_CCF!$A$3:$B$55,2,FALSE)</f>
        <v>#ERROR!</v>
      </c>
      <c r="F10644" s="78">
        <v>1.0</v>
      </c>
      <c r="G10644" s="80">
        <v>15.0</v>
      </c>
      <c r="H10644" s="81">
        <v>325195.0</v>
      </c>
      <c r="I10644" s="81">
        <v>700000.0</v>
      </c>
      <c r="J10644" s="81">
        <v>272720.0</v>
      </c>
      <c r="K10644" s="81">
        <v>700000.0</v>
      </c>
      <c r="L10644" s="82">
        <v>-0.140006136524326</v>
      </c>
      <c r="N10644" s="83">
        <f t="shared" si="1"/>
        <v>-0.1400061365</v>
      </c>
      <c r="O10644" s="83">
        <f t="shared" si="2"/>
        <v>0</v>
      </c>
      <c r="Q10644" s="83">
        <f t="shared" si="3"/>
        <v>0.5354357143</v>
      </c>
      <c r="R10644" s="83">
        <f t="shared" si="4"/>
        <v>-0.1400061365</v>
      </c>
      <c r="S10644" s="83" t="b">
        <f t="shared" si="5"/>
        <v>0</v>
      </c>
      <c r="T10644" s="72"/>
      <c r="U10644" s="72"/>
      <c r="V10644" s="72"/>
      <c r="W10644" s="72"/>
      <c r="X10644" s="72"/>
      <c r="Y10644" s="72"/>
      <c r="Z10644" s="72"/>
      <c r="AA10644" s="72"/>
      <c r="AB10644" s="72"/>
      <c r="AC10644" s="72"/>
      <c r="AD10644" s="72"/>
      <c r="AE10644" s="72"/>
      <c r="AF10644" s="72"/>
      <c r="AG10644" s="72"/>
      <c r="AH10644" s="72"/>
      <c r="AI10644" s="72"/>
      <c r="AJ10644" s="72"/>
      <c r="AK10644" s="72"/>
    </row>
    <row r="10645" ht="14.25" customHeight="1">
      <c r="A10645" s="78">
        <v>10642.0</v>
      </c>
      <c r="C10645" s="78" t="str">
        <f>VLOOKUP(G10645,[1]Macrodata_CCF!$A$3:$D$55,4,FALSE)</f>
        <v>#ERROR!</v>
      </c>
      <c r="E10645" s="79" t="str">
        <f>VLOOKUP(G10645,[1]Macrodata_CCF!$A$3:$B$55,2,FALSE)</f>
        <v>#ERROR!</v>
      </c>
      <c r="F10645" s="78">
        <v>0.0</v>
      </c>
      <c r="G10645" s="80">
        <v>2.0</v>
      </c>
      <c r="H10645" s="81">
        <v>921130.0</v>
      </c>
      <c r="I10645" s="81">
        <v>940000.0</v>
      </c>
      <c r="J10645" s="81">
        <v>927355.0</v>
      </c>
      <c r="K10645" s="81">
        <v>1880000.0</v>
      </c>
      <c r="L10645" s="82">
        <v>0.3298887122416534</v>
      </c>
      <c r="N10645" s="83">
        <f t="shared" si="1"/>
        <v>0.3298887122</v>
      </c>
      <c r="O10645" s="83">
        <f t="shared" si="2"/>
        <v>0.3298887122</v>
      </c>
      <c r="Q10645" s="83">
        <f t="shared" si="3"/>
        <v>0.02007446809</v>
      </c>
      <c r="R10645" s="83">
        <f t="shared" si="4"/>
        <v>0.006622340426</v>
      </c>
      <c r="S10645" s="83" t="b">
        <f t="shared" si="5"/>
        <v>0</v>
      </c>
      <c r="T10645" s="72"/>
      <c r="U10645" s="72"/>
      <c r="V10645" s="72"/>
      <c r="W10645" s="72"/>
      <c r="X10645" s="72"/>
      <c r="Y10645" s="72"/>
      <c r="Z10645" s="72"/>
      <c r="AA10645" s="72"/>
      <c r="AB10645" s="72"/>
      <c r="AC10645" s="72"/>
      <c r="AD10645" s="72"/>
      <c r="AE10645" s="72"/>
      <c r="AF10645" s="72"/>
      <c r="AG10645" s="72"/>
      <c r="AH10645" s="72"/>
      <c r="AI10645" s="72"/>
      <c r="AJ10645" s="72"/>
      <c r="AK10645" s="72"/>
    </row>
    <row r="10646" ht="14.25" customHeight="1">
      <c r="A10646" s="78">
        <v>10643.0</v>
      </c>
      <c r="C10646" s="78" t="str">
        <f>VLOOKUP(G10646,[1]Macrodata_CCF!$A$3:$D$55,4,FALSE)</f>
        <v>#ERROR!</v>
      </c>
      <c r="E10646" s="79" t="str">
        <f>VLOOKUP(G10646,[1]Macrodata_CCF!$A$3:$B$55,2,FALSE)</f>
        <v>#ERROR!</v>
      </c>
      <c r="F10646" s="78">
        <v>0.0</v>
      </c>
      <c r="G10646" s="80">
        <v>31.0</v>
      </c>
      <c r="H10646" s="81">
        <v>2625.0</v>
      </c>
      <c r="I10646" s="81">
        <v>110000.0</v>
      </c>
      <c r="J10646" s="81">
        <v>20880.0</v>
      </c>
      <c r="K10646" s="81">
        <v>209000.0</v>
      </c>
      <c r="L10646" s="82">
        <v>0.170011641443539</v>
      </c>
      <c r="N10646" s="83">
        <f t="shared" si="1"/>
        <v>0.1700116414</v>
      </c>
      <c r="O10646" s="83">
        <f t="shared" si="2"/>
        <v>0.1700116414</v>
      </c>
      <c r="Q10646" s="83">
        <f t="shared" si="3"/>
        <v>0.9761363636</v>
      </c>
      <c r="R10646" s="83">
        <f t="shared" si="4"/>
        <v>0.1700116414</v>
      </c>
      <c r="S10646" s="83" t="b">
        <f t="shared" si="5"/>
        <v>0</v>
      </c>
      <c r="T10646" s="72"/>
      <c r="U10646" s="72"/>
      <c r="V10646" s="72"/>
      <c r="W10646" s="72"/>
      <c r="X10646" s="72"/>
      <c r="Y10646" s="72"/>
      <c r="Z10646" s="72"/>
      <c r="AA10646" s="72"/>
      <c r="AB10646" s="72"/>
      <c r="AC10646" s="72"/>
      <c r="AD10646" s="72"/>
      <c r="AE10646" s="72"/>
      <c r="AF10646" s="72"/>
      <c r="AG10646" s="72"/>
      <c r="AH10646" s="72"/>
      <c r="AI10646" s="72"/>
      <c r="AJ10646" s="72"/>
      <c r="AK10646" s="72"/>
    </row>
    <row r="10647" ht="14.25" customHeight="1">
      <c r="A10647" s="78">
        <v>10644.0</v>
      </c>
      <c r="C10647" s="78" t="str">
        <f>VLOOKUP(G10647,[1]Macrodata_CCF!$A$3:$D$55,4,FALSE)</f>
        <v>#ERROR!</v>
      </c>
      <c r="E10647" s="79" t="str">
        <f>VLOOKUP(G10647,[1]Macrodata_CCF!$A$3:$B$55,2,FALSE)</f>
        <v>#ERROR!</v>
      </c>
      <c r="F10647" s="78">
        <v>0.0</v>
      </c>
      <c r="G10647" s="80">
        <v>17.0</v>
      </c>
      <c r="H10647" s="81">
        <v>533160.0</v>
      </c>
      <c r="I10647" s="81">
        <v>860000.0</v>
      </c>
      <c r="J10647" s="81">
        <v>578920.0</v>
      </c>
      <c r="K10647" s="81">
        <v>860000.0</v>
      </c>
      <c r="L10647" s="82">
        <v>0.1400073430424673</v>
      </c>
      <c r="N10647" s="83">
        <f t="shared" si="1"/>
        <v>0.140007343</v>
      </c>
      <c r="O10647" s="83">
        <f t="shared" si="2"/>
        <v>0.140007343</v>
      </c>
      <c r="Q10647" s="83">
        <f t="shared" si="3"/>
        <v>0.3800465116</v>
      </c>
      <c r="R10647" s="83">
        <f t="shared" si="4"/>
        <v>0.140007343</v>
      </c>
      <c r="S10647" s="83" t="b">
        <f t="shared" si="5"/>
        <v>0</v>
      </c>
      <c r="T10647" s="72"/>
      <c r="U10647" s="72"/>
      <c r="V10647" s="72"/>
      <c r="W10647" s="72"/>
      <c r="X10647" s="72"/>
      <c r="Y10647" s="72"/>
      <c r="Z10647" s="72"/>
      <c r="AA10647" s="72"/>
      <c r="AB10647" s="72"/>
      <c r="AC10647" s="72"/>
      <c r="AD10647" s="72"/>
      <c r="AE10647" s="72"/>
      <c r="AF10647" s="72"/>
      <c r="AG10647" s="72"/>
      <c r="AH10647" s="72"/>
      <c r="AI10647" s="72"/>
      <c r="AJ10647" s="72"/>
      <c r="AK10647" s="72"/>
    </row>
    <row r="10648" ht="14.25" customHeight="1">
      <c r="A10648" s="78">
        <v>10645.0</v>
      </c>
      <c r="C10648" s="78" t="str">
        <f>VLOOKUP(G10648,[1]Macrodata_CCF!$A$3:$D$55,4,FALSE)</f>
        <v>#ERROR!</v>
      </c>
      <c r="E10648" s="79" t="str">
        <f>VLOOKUP(G10648,[1]Macrodata_CCF!$A$3:$B$55,2,FALSE)</f>
        <v>#ERROR!</v>
      </c>
      <c r="F10648" s="78">
        <v>0.0</v>
      </c>
      <c r="G10648" s="80">
        <v>38.0</v>
      </c>
      <c r="H10648" s="81">
        <v>136500.0</v>
      </c>
      <c r="I10648" s="81">
        <v>760000.0</v>
      </c>
      <c r="J10648" s="81">
        <v>198850.0</v>
      </c>
      <c r="K10648" s="81">
        <v>1216000.0</v>
      </c>
      <c r="L10648" s="82">
        <v>0.1</v>
      </c>
      <c r="N10648" s="83">
        <f t="shared" si="1"/>
        <v>0.1</v>
      </c>
      <c r="O10648" s="83">
        <f t="shared" si="2"/>
        <v>0.1</v>
      </c>
      <c r="Q10648" s="83">
        <f t="shared" si="3"/>
        <v>0.8203947368</v>
      </c>
      <c r="R10648" s="83">
        <f t="shared" si="4"/>
        <v>0.1</v>
      </c>
      <c r="S10648" s="83" t="b">
        <f t="shared" si="5"/>
        <v>0</v>
      </c>
      <c r="T10648" s="72"/>
      <c r="U10648" s="72"/>
      <c r="V10648" s="72"/>
      <c r="W10648" s="72"/>
      <c r="X10648" s="72"/>
      <c r="Y10648" s="72"/>
      <c r="Z10648" s="72"/>
      <c r="AA10648" s="72"/>
      <c r="AB10648" s="72"/>
      <c r="AC10648" s="72"/>
      <c r="AD10648" s="72"/>
      <c r="AE10648" s="72"/>
      <c r="AF10648" s="72"/>
      <c r="AG10648" s="72"/>
      <c r="AH10648" s="72"/>
      <c r="AI10648" s="72"/>
      <c r="AJ10648" s="72"/>
      <c r="AK10648" s="72"/>
    </row>
    <row r="10649" ht="14.25" customHeight="1">
      <c r="A10649" s="78">
        <v>10646.0</v>
      </c>
      <c r="C10649" s="78" t="str">
        <f>VLOOKUP(G10649,[1]Macrodata_CCF!$A$3:$D$55,4,FALSE)</f>
        <v>#ERROR!</v>
      </c>
      <c r="E10649" s="79" t="str">
        <f>VLOOKUP(G10649,[1]Macrodata_CCF!$A$3:$B$55,2,FALSE)</f>
        <v>#ERROR!</v>
      </c>
      <c r="F10649" s="78">
        <v>1.0</v>
      </c>
      <c r="G10649" s="80">
        <v>22.0</v>
      </c>
      <c r="H10649" s="81">
        <v>0.0</v>
      </c>
      <c r="I10649" s="81">
        <v>530000.0</v>
      </c>
      <c r="J10649" s="81">
        <v>217300.0</v>
      </c>
      <c r="K10649" s="81">
        <v>530000.0</v>
      </c>
      <c r="L10649" s="82">
        <v>0.41</v>
      </c>
      <c r="N10649" s="83">
        <f t="shared" si="1"/>
        <v>0.41</v>
      </c>
      <c r="O10649" s="83">
        <f t="shared" si="2"/>
        <v>0.41</v>
      </c>
      <c r="Q10649" s="83">
        <f t="shared" si="3"/>
        <v>1</v>
      </c>
      <c r="R10649" s="83">
        <f t="shared" si="4"/>
        <v>0.41</v>
      </c>
      <c r="S10649" s="83" t="b">
        <f t="shared" si="5"/>
        <v>0</v>
      </c>
      <c r="T10649" s="72"/>
      <c r="U10649" s="72"/>
      <c r="V10649" s="72"/>
      <c r="W10649" s="72"/>
      <c r="X10649" s="72"/>
      <c r="Y10649" s="72"/>
      <c r="Z10649" s="72"/>
      <c r="AA10649" s="72"/>
      <c r="AB10649" s="72"/>
      <c r="AC10649" s="72"/>
      <c r="AD10649" s="72"/>
      <c r="AE10649" s="72"/>
      <c r="AF10649" s="72"/>
      <c r="AG10649" s="72"/>
      <c r="AH10649" s="72"/>
      <c r="AI10649" s="72"/>
      <c r="AJ10649" s="72"/>
      <c r="AK10649" s="72"/>
    </row>
    <row r="10650" ht="14.25" customHeight="1">
      <c r="A10650" s="78">
        <v>10647.0</v>
      </c>
      <c r="C10650" s="78" t="str">
        <f>VLOOKUP(G10650,[1]Macrodata_CCF!$A$3:$D$55,4,FALSE)</f>
        <v>#ERROR!</v>
      </c>
      <c r="E10650" s="79" t="str">
        <f>VLOOKUP(G10650,[1]Macrodata_CCF!$A$3:$B$55,2,FALSE)</f>
        <v>#ERROR!</v>
      </c>
      <c r="F10650" s="78">
        <v>0.0</v>
      </c>
      <c r="G10650" s="80">
        <v>23.0</v>
      </c>
      <c r="H10650" s="81">
        <v>135275.0</v>
      </c>
      <c r="I10650" s="81">
        <v>260000.0</v>
      </c>
      <c r="J10650" s="81">
        <v>157725.0</v>
      </c>
      <c r="K10650" s="81">
        <v>260000.0</v>
      </c>
      <c r="L10650" s="82">
        <v>0.1799959911805973</v>
      </c>
      <c r="N10650" s="83">
        <f t="shared" si="1"/>
        <v>0.1799959912</v>
      </c>
      <c r="O10650" s="83">
        <f t="shared" si="2"/>
        <v>0.1799959912</v>
      </c>
      <c r="Q10650" s="83">
        <f t="shared" si="3"/>
        <v>0.4797115385</v>
      </c>
      <c r="R10650" s="83">
        <f t="shared" si="4"/>
        <v>0.1799959912</v>
      </c>
      <c r="S10650" s="83" t="b">
        <f t="shared" si="5"/>
        <v>0</v>
      </c>
      <c r="T10650" s="72"/>
      <c r="U10650" s="72"/>
      <c r="V10650" s="72"/>
      <c r="W10650" s="72"/>
      <c r="X10650" s="72"/>
      <c r="Y10650" s="72"/>
      <c r="Z10650" s="72"/>
      <c r="AA10650" s="72"/>
      <c r="AB10650" s="72"/>
      <c r="AC10650" s="72"/>
      <c r="AD10650" s="72"/>
      <c r="AE10650" s="72"/>
      <c r="AF10650" s="72"/>
      <c r="AG10650" s="72"/>
      <c r="AH10650" s="72"/>
      <c r="AI10650" s="72"/>
      <c r="AJ10650" s="72"/>
      <c r="AK10650" s="72"/>
    </row>
    <row r="10651" ht="14.25" customHeight="1">
      <c r="A10651" s="78">
        <v>10648.0</v>
      </c>
      <c r="C10651" s="78" t="str">
        <f>VLOOKUP(G10651,[1]Macrodata_CCF!$A$3:$D$55,4,FALSE)</f>
        <v>#ERROR!</v>
      </c>
      <c r="E10651" s="79" t="str">
        <f>VLOOKUP(G10651,[1]Macrodata_CCF!$A$3:$B$55,2,FALSE)</f>
        <v>#ERROR!</v>
      </c>
      <c r="F10651" s="78">
        <v>0.0</v>
      </c>
      <c r="G10651" s="80">
        <v>25.0</v>
      </c>
      <c r="H10651" s="81">
        <v>44335.0</v>
      </c>
      <c r="I10651" s="81">
        <v>170000.0</v>
      </c>
      <c r="J10651" s="81">
        <v>64440.0</v>
      </c>
      <c r="K10651" s="81">
        <v>170000.0</v>
      </c>
      <c r="L10651" s="82">
        <v>0.1599888592686906</v>
      </c>
      <c r="N10651" s="83">
        <f t="shared" si="1"/>
        <v>0.1599888593</v>
      </c>
      <c r="O10651" s="83">
        <f t="shared" si="2"/>
        <v>0.1599888593</v>
      </c>
      <c r="Q10651" s="83">
        <f t="shared" si="3"/>
        <v>0.7392058824</v>
      </c>
      <c r="R10651" s="83">
        <f t="shared" si="4"/>
        <v>0.1599888593</v>
      </c>
      <c r="S10651" s="83" t="b">
        <f t="shared" si="5"/>
        <v>0</v>
      </c>
      <c r="T10651" s="72"/>
      <c r="U10651" s="72"/>
      <c r="V10651" s="72"/>
      <c r="W10651" s="72"/>
      <c r="X10651" s="72"/>
      <c r="Y10651" s="72"/>
      <c r="Z10651" s="72"/>
      <c r="AA10651" s="72"/>
      <c r="AB10651" s="72"/>
      <c r="AC10651" s="72"/>
      <c r="AD10651" s="72"/>
      <c r="AE10651" s="72"/>
      <c r="AF10651" s="72"/>
      <c r="AG10651" s="72"/>
      <c r="AH10651" s="72"/>
      <c r="AI10651" s="72"/>
      <c r="AJ10651" s="72"/>
      <c r="AK10651" s="72"/>
    </row>
    <row r="10652" ht="14.25" customHeight="1">
      <c r="A10652" s="78">
        <v>10649.0</v>
      </c>
      <c r="C10652" s="78" t="str">
        <f>VLOOKUP(G10652,[1]Macrodata_CCF!$A$3:$D$55,4,FALSE)</f>
        <v>#ERROR!</v>
      </c>
      <c r="E10652" s="79" t="str">
        <f>VLOOKUP(G10652,[1]Macrodata_CCF!$A$3:$B$55,2,FALSE)</f>
        <v>#ERROR!</v>
      </c>
      <c r="F10652" s="78">
        <v>0.0</v>
      </c>
      <c r="G10652" s="80">
        <v>16.0</v>
      </c>
      <c r="H10652" s="81">
        <v>150335.0</v>
      </c>
      <c r="I10652" s="81">
        <v>410000.0</v>
      </c>
      <c r="J10652" s="81">
        <v>191880.0</v>
      </c>
      <c r="K10652" s="81">
        <v>410000.0</v>
      </c>
      <c r="L10652" s="82">
        <v>0.1599946084377948</v>
      </c>
      <c r="N10652" s="83">
        <f t="shared" si="1"/>
        <v>0.1599946084</v>
      </c>
      <c r="O10652" s="83">
        <f t="shared" si="2"/>
        <v>0.1599946084</v>
      </c>
      <c r="Q10652" s="83">
        <f t="shared" si="3"/>
        <v>0.6333292683</v>
      </c>
      <c r="R10652" s="83">
        <f t="shared" si="4"/>
        <v>0.1599946084</v>
      </c>
      <c r="S10652" s="83" t="b">
        <f t="shared" si="5"/>
        <v>0</v>
      </c>
      <c r="T10652" s="72"/>
      <c r="U10652" s="72"/>
      <c r="V10652" s="72"/>
      <c r="W10652" s="72"/>
      <c r="X10652" s="72"/>
      <c r="Y10652" s="72"/>
      <c r="Z10652" s="72"/>
      <c r="AA10652" s="72"/>
      <c r="AB10652" s="72"/>
      <c r="AC10652" s="72"/>
      <c r="AD10652" s="72"/>
      <c r="AE10652" s="72"/>
      <c r="AF10652" s="72"/>
      <c r="AG10652" s="72"/>
      <c r="AH10652" s="72"/>
      <c r="AI10652" s="72"/>
      <c r="AJ10652" s="72"/>
      <c r="AK10652" s="72"/>
    </row>
    <row r="10653" ht="14.25" customHeight="1">
      <c r="A10653" s="78">
        <v>10650.0</v>
      </c>
      <c r="C10653" s="78" t="str">
        <f>VLOOKUP(G10653,[1]Macrodata_CCF!$A$3:$D$55,4,FALSE)</f>
        <v>#ERROR!</v>
      </c>
      <c r="E10653" s="79" t="str">
        <f>VLOOKUP(G10653,[1]Macrodata_CCF!$A$3:$B$55,2,FALSE)</f>
        <v>#ERROR!</v>
      </c>
      <c r="F10653" s="78">
        <v>0.0</v>
      </c>
      <c r="G10653" s="80">
        <v>40.0</v>
      </c>
      <c r="H10653" s="81">
        <v>0.0</v>
      </c>
      <c r="I10653" s="81">
        <v>410000.0</v>
      </c>
      <c r="J10653" s="81">
        <v>24600.0</v>
      </c>
      <c r="K10653" s="81">
        <v>410000.0</v>
      </c>
      <c r="L10653" s="82">
        <v>0.06</v>
      </c>
      <c r="N10653" s="83">
        <f t="shared" si="1"/>
        <v>0.06</v>
      </c>
      <c r="O10653" s="83">
        <f t="shared" si="2"/>
        <v>0.06</v>
      </c>
      <c r="Q10653" s="83">
        <f t="shared" si="3"/>
        <v>1</v>
      </c>
      <c r="R10653" s="83">
        <f t="shared" si="4"/>
        <v>0.06</v>
      </c>
      <c r="S10653" s="83" t="b">
        <f t="shared" si="5"/>
        <v>0</v>
      </c>
      <c r="T10653" s="72"/>
      <c r="U10653" s="72"/>
      <c r="V10653" s="72"/>
      <c r="W10653" s="72"/>
      <c r="X10653" s="72"/>
      <c r="Y10653" s="72"/>
      <c r="Z10653" s="72"/>
      <c r="AA10653" s="72"/>
      <c r="AB10653" s="72"/>
      <c r="AC10653" s="72"/>
      <c r="AD10653" s="72"/>
      <c r="AE10653" s="72"/>
      <c r="AF10653" s="72"/>
      <c r="AG10653" s="72"/>
      <c r="AH10653" s="72"/>
      <c r="AI10653" s="72"/>
      <c r="AJ10653" s="72"/>
      <c r="AK10653" s="72"/>
    </row>
    <row r="10654" ht="14.25" customHeight="1">
      <c r="A10654" s="78">
        <v>10651.0</v>
      </c>
      <c r="C10654" s="78" t="str">
        <f>VLOOKUP(G10654,[1]Macrodata_CCF!$A$3:$D$55,4,FALSE)</f>
        <v>#ERROR!</v>
      </c>
      <c r="E10654" s="79" t="str">
        <f>VLOOKUP(G10654,[1]Macrodata_CCF!$A$3:$B$55,2,FALSE)</f>
        <v>#ERROR!</v>
      </c>
      <c r="F10654" s="78">
        <v>0.0</v>
      </c>
      <c r="G10654" s="80">
        <v>47.0</v>
      </c>
      <c r="H10654" s="81">
        <v>0.0</v>
      </c>
      <c r="I10654" s="81">
        <v>270000.0</v>
      </c>
      <c r="J10654" s="81">
        <v>51300.0</v>
      </c>
      <c r="K10654" s="81">
        <v>270000.0</v>
      </c>
      <c r="L10654" s="82">
        <v>0.19</v>
      </c>
      <c r="N10654" s="83">
        <f t="shared" si="1"/>
        <v>0.19</v>
      </c>
      <c r="O10654" s="83">
        <f t="shared" si="2"/>
        <v>0.19</v>
      </c>
      <c r="Q10654" s="83">
        <f t="shared" si="3"/>
        <v>1</v>
      </c>
      <c r="R10654" s="83">
        <f t="shared" si="4"/>
        <v>0.19</v>
      </c>
      <c r="S10654" s="83" t="b">
        <f t="shared" si="5"/>
        <v>0</v>
      </c>
      <c r="T10654" s="72"/>
      <c r="U10654" s="72"/>
      <c r="V10654" s="72"/>
      <c r="W10654" s="72"/>
      <c r="X10654" s="72"/>
      <c r="Y10654" s="72"/>
      <c r="Z10654" s="72"/>
      <c r="AA10654" s="72"/>
      <c r="AB10654" s="72"/>
      <c r="AC10654" s="72"/>
      <c r="AD10654" s="72"/>
      <c r="AE10654" s="72"/>
      <c r="AF10654" s="72"/>
      <c r="AG10654" s="72"/>
      <c r="AH10654" s="72"/>
      <c r="AI10654" s="72"/>
      <c r="AJ10654" s="72"/>
      <c r="AK10654" s="72"/>
    </row>
    <row r="10655" ht="14.25" customHeight="1">
      <c r="A10655" s="78">
        <v>10652.0</v>
      </c>
      <c r="C10655" s="78" t="str">
        <f>VLOOKUP(G10655,[1]Macrodata_CCF!$A$3:$D$55,4,FALSE)</f>
        <v>#ERROR!</v>
      </c>
      <c r="E10655" s="79" t="str">
        <f>VLOOKUP(G10655,[1]Macrodata_CCF!$A$3:$B$55,2,FALSE)</f>
        <v>#ERROR!</v>
      </c>
      <c r="F10655" s="78">
        <v>1.0</v>
      </c>
      <c r="G10655" s="80">
        <v>8.0</v>
      </c>
      <c r="H10655" s="81">
        <v>463060.0</v>
      </c>
      <c r="I10655" s="81">
        <v>600000.0</v>
      </c>
      <c r="J10655" s="81">
        <v>539745.0</v>
      </c>
      <c r="K10655" s="81">
        <v>600000.0</v>
      </c>
      <c r="L10655" s="82">
        <v>0.559989776544472</v>
      </c>
      <c r="N10655" s="83">
        <f t="shared" si="1"/>
        <v>0.5599897765</v>
      </c>
      <c r="O10655" s="83">
        <f t="shared" si="2"/>
        <v>0.5599897765</v>
      </c>
      <c r="Q10655" s="83">
        <f t="shared" si="3"/>
        <v>0.2282333333</v>
      </c>
      <c r="R10655" s="83">
        <f t="shared" si="4"/>
        <v>0.5599897765</v>
      </c>
      <c r="S10655" s="83" t="b">
        <f t="shared" si="5"/>
        <v>0</v>
      </c>
      <c r="T10655" s="72"/>
      <c r="U10655" s="72"/>
      <c r="V10655" s="72"/>
      <c r="W10655" s="72"/>
      <c r="X10655" s="72"/>
      <c r="Y10655" s="72"/>
      <c r="Z10655" s="72"/>
      <c r="AA10655" s="72"/>
      <c r="AB10655" s="72"/>
      <c r="AC10655" s="72"/>
      <c r="AD10655" s="72"/>
      <c r="AE10655" s="72"/>
      <c r="AF10655" s="72"/>
      <c r="AG10655" s="72"/>
      <c r="AH10655" s="72"/>
      <c r="AI10655" s="72"/>
      <c r="AJ10655" s="72"/>
      <c r="AK10655" s="72"/>
    </row>
    <row r="10656" ht="14.25" customHeight="1">
      <c r="A10656" s="78">
        <v>10653.0</v>
      </c>
      <c r="C10656" s="78" t="str">
        <f>VLOOKUP(G10656,[1]Macrodata_CCF!$A$3:$D$55,4,FALSE)</f>
        <v>#ERROR!</v>
      </c>
      <c r="E10656" s="79" t="str">
        <f>VLOOKUP(G10656,[1]Macrodata_CCF!$A$3:$B$55,2,FALSE)</f>
        <v>#ERROR!</v>
      </c>
      <c r="F10656" s="78">
        <v>0.0</v>
      </c>
      <c r="G10656" s="80">
        <v>25.0</v>
      </c>
      <c r="H10656" s="81">
        <v>134500.0</v>
      </c>
      <c r="I10656" s="81">
        <v>340000.0</v>
      </c>
      <c r="J10656" s="81">
        <v>346800.0</v>
      </c>
      <c r="K10656" s="81">
        <v>340000.0</v>
      </c>
      <c r="L10656" s="82">
        <v>1.0330900243309</v>
      </c>
      <c r="N10656" s="83">
        <f t="shared" si="1"/>
        <v>1.033090024</v>
      </c>
      <c r="O10656" s="83">
        <f t="shared" si="2"/>
        <v>1</v>
      </c>
      <c r="Q10656" s="83">
        <f t="shared" si="3"/>
        <v>0.6044117647</v>
      </c>
      <c r="R10656" s="83">
        <f t="shared" si="4"/>
        <v>1.033090024</v>
      </c>
      <c r="S10656" s="83" t="b">
        <f t="shared" si="5"/>
        <v>0</v>
      </c>
      <c r="T10656" s="72"/>
      <c r="U10656" s="72"/>
      <c r="V10656" s="72"/>
      <c r="W10656" s="72"/>
      <c r="X10656" s="72"/>
      <c r="Y10656" s="72"/>
      <c r="Z10656" s="72"/>
      <c r="AA10656" s="72"/>
      <c r="AB10656" s="72"/>
      <c r="AC10656" s="72"/>
      <c r="AD10656" s="72"/>
      <c r="AE10656" s="72"/>
      <c r="AF10656" s="72"/>
      <c r="AG10656" s="72"/>
      <c r="AH10656" s="72"/>
      <c r="AI10656" s="72"/>
      <c r="AJ10656" s="72"/>
      <c r="AK10656" s="72"/>
    </row>
    <row r="10657" ht="14.25" customHeight="1">
      <c r="A10657" s="78">
        <v>10654.0</v>
      </c>
      <c r="C10657" s="78" t="str">
        <f>VLOOKUP(G10657,[1]Macrodata_CCF!$A$3:$D$55,4,FALSE)</f>
        <v>#ERROR!</v>
      </c>
      <c r="E10657" s="79" t="str">
        <f>VLOOKUP(G10657,[1]Macrodata_CCF!$A$3:$B$55,2,FALSE)</f>
        <v>#ERROR!</v>
      </c>
      <c r="F10657" s="78">
        <v>0.0</v>
      </c>
      <c r="G10657" s="80">
        <v>17.0</v>
      </c>
      <c r="H10657" s="81">
        <v>745270.0</v>
      </c>
      <c r="I10657" s="81">
        <v>890000.0</v>
      </c>
      <c r="J10657" s="81">
        <v>771320.0</v>
      </c>
      <c r="K10657" s="81">
        <v>890000.0</v>
      </c>
      <c r="L10657" s="82">
        <v>0.1799903268154495</v>
      </c>
      <c r="N10657" s="83">
        <f t="shared" si="1"/>
        <v>0.1799903268</v>
      </c>
      <c r="O10657" s="83">
        <f t="shared" si="2"/>
        <v>0.1799903268</v>
      </c>
      <c r="Q10657" s="83">
        <f t="shared" si="3"/>
        <v>0.1626179775</v>
      </c>
      <c r="R10657" s="83">
        <f t="shared" si="4"/>
        <v>0.1799903268</v>
      </c>
      <c r="S10657" s="83" t="b">
        <f t="shared" si="5"/>
        <v>0</v>
      </c>
      <c r="T10657" s="72"/>
      <c r="U10657" s="72"/>
      <c r="V10657" s="72"/>
      <c r="W10657" s="72"/>
      <c r="X10657" s="72"/>
      <c r="Y10657" s="72"/>
      <c r="Z10657" s="72"/>
      <c r="AA10657" s="72"/>
      <c r="AB10657" s="72"/>
      <c r="AC10657" s="72"/>
      <c r="AD10657" s="72"/>
      <c r="AE10657" s="72"/>
      <c r="AF10657" s="72"/>
      <c r="AG10657" s="72"/>
      <c r="AH10657" s="72"/>
      <c r="AI10657" s="72"/>
      <c r="AJ10657" s="72"/>
      <c r="AK10657" s="72"/>
    </row>
    <row r="10658" ht="14.25" customHeight="1">
      <c r="A10658" s="78">
        <v>10655.0</v>
      </c>
      <c r="C10658" s="78" t="str">
        <f>VLOOKUP(G10658,[1]Macrodata_CCF!$A$3:$D$55,4,FALSE)</f>
        <v>#ERROR!</v>
      </c>
      <c r="E10658" s="79" t="str">
        <f>VLOOKUP(G10658,[1]Macrodata_CCF!$A$3:$B$55,2,FALSE)</f>
        <v>#ERROR!</v>
      </c>
      <c r="F10658" s="78">
        <v>0.0</v>
      </c>
      <c r="G10658" s="80">
        <v>25.0</v>
      </c>
      <c r="H10658" s="81">
        <v>0.0</v>
      </c>
      <c r="I10658" s="81">
        <v>790000.0</v>
      </c>
      <c r="J10658" s="81">
        <v>110600.0</v>
      </c>
      <c r="K10658" s="81">
        <v>790000.0</v>
      </c>
      <c r="L10658" s="82">
        <v>0.14</v>
      </c>
      <c r="N10658" s="83">
        <f t="shared" si="1"/>
        <v>0.14</v>
      </c>
      <c r="O10658" s="83">
        <f t="shared" si="2"/>
        <v>0.14</v>
      </c>
      <c r="Q10658" s="83">
        <f t="shared" si="3"/>
        <v>1</v>
      </c>
      <c r="R10658" s="83">
        <f t="shared" si="4"/>
        <v>0.14</v>
      </c>
      <c r="S10658" s="83" t="b">
        <f t="shared" si="5"/>
        <v>0</v>
      </c>
      <c r="T10658" s="72"/>
      <c r="U10658" s="72"/>
      <c r="V10658" s="72"/>
      <c r="W10658" s="72"/>
      <c r="X10658" s="72"/>
      <c r="Y10658" s="72"/>
      <c r="Z10658" s="72"/>
      <c r="AA10658" s="72"/>
      <c r="AB10658" s="72"/>
      <c r="AC10658" s="72"/>
      <c r="AD10658" s="72"/>
      <c r="AE10658" s="72"/>
      <c r="AF10658" s="72"/>
      <c r="AG10658" s="72"/>
      <c r="AH10658" s="72"/>
      <c r="AI10658" s="72"/>
      <c r="AJ10658" s="72"/>
      <c r="AK10658" s="72"/>
    </row>
    <row r="10659" ht="14.25" customHeight="1">
      <c r="A10659" s="78">
        <v>10656.0</v>
      </c>
      <c r="C10659" s="78" t="str">
        <f>VLOOKUP(G10659,[1]Macrodata_CCF!$A$3:$D$55,4,FALSE)</f>
        <v>#ERROR!</v>
      </c>
      <c r="E10659" s="79" t="str">
        <f>VLOOKUP(G10659,[1]Macrodata_CCF!$A$3:$B$55,2,FALSE)</f>
        <v>#ERROR!</v>
      </c>
      <c r="F10659" s="78">
        <v>0.0</v>
      </c>
      <c r="G10659" s="80">
        <v>4.0</v>
      </c>
      <c r="H10659" s="81">
        <v>493490.0</v>
      </c>
      <c r="I10659" s="81">
        <v>540000.0</v>
      </c>
      <c r="J10659" s="81">
        <v>511165.0</v>
      </c>
      <c r="K10659" s="81">
        <v>540000.0</v>
      </c>
      <c r="L10659" s="82">
        <v>0.3800258009030316</v>
      </c>
      <c r="N10659" s="83">
        <f t="shared" si="1"/>
        <v>0.3800258009</v>
      </c>
      <c r="O10659" s="83">
        <f t="shared" si="2"/>
        <v>0.3800258009</v>
      </c>
      <c r="Q10659" s="83">
        <f t="shared" si="3"/>
        <v>0.08612962963</v>
      </c>
      <c r="R10659" s="83">
        <f t="shared" si="4"/>
        <v>0.03273148148</v>
      </c>
      <c r="S10659" s="83" t="b">
        <f t="shared" si="5"/>
        <v>0</v>
      </c>
      <c r="T10659" s="72"/>
      <c r="U10659" s="72"/>
      <c r="V10659" s="72"/>
      <c r="W10659" s="72"/>
      <c r="X10659" s="72"/>
      <c r="Y10659" s="72"/>
      <c r="Z10659" s="72"/>
      <c r="AA10659" s="72"/>
      <c r="AB10659" s="72"/>
      <c r="AC10659" s="72"/>
      <c r="AD10659" s="72"/>
      <c r="AE10659" s="72"/>
      <c r="AF10659" s="72"/>
      <c r="AG10659" s="72"/>
      <c r="AH10659" s="72"/>
      <c r="AI10659" s="72"/>
      <c r="AJ10659" s="72"/>
      <c r="AK10659" s="72"/>
    </row>
    <row r="10660" ht="14.25" customHeight="1">
      <c r="A10660" s="78">
        <v>10657.0</v>
      </c>
      <c r="C10660" s="78" t="str">
        <f>VLOOKUP(G10660,[1]Macrodata_CCF!$A$3:$D$55,4,FALSE)</f>
        <v>#ERROR!</v>
      </c>
      <c r="E10660" s="79" t="str">
        <f>VLOOKUP(G10660,[1]Macrodata_CCF!$A$3:$B$55,2,FALSE)</f>
        <v>#ERROR!</v>
      </c>
      <c r="F10660" s="78">
        <v>0.0</v>
      </c>
      <c r="G10660" s="80">
        <v>5.0</v>
      </c>
      <c r="H10660" s="81">
        <v>61415.0</v>
      </c>
      <c r="I10660" s="81">
        <v>670000.0</v>
      </c>
      <c r="J10660" s="81">
        <v>683400.0</v>
      </c>
      <c r="K10660" s="81">
        <v>670000.0</v>
      </c>
      <c r="L10660" s="82">
        <v>1.022018288324556</v>
      </c>
      <c r="N10660" s="83">
        <f t="shared" si="1"/>
        <v>1.022018288</v>
      </c>
      <c r="O10660" s="83">
        <f t="shared" si="2"/>
        <v>1</v>
      </c>
      <c r="Q10660" s="83">
        <f t="shared" si="3"/>
        <v>0.9083358209</v>
      </c>
      <c r="R10660" s="83">
        <f t="shared" si="4"/>
        <v>1.022018288</v>
      </c>
      <c r="S10660" s="83" t="b">
        <f t="shared" si="5"/>
        <v>0</v>
      </c>
      <c r="T10660" s="72"/>
      <c r="U10660" s="72"/>
      <c r="V10660" s="72"/>
      <c r="W10660" s="72"/>
      <c r="X10660" s="72"/>
      <c r="Y10660" s="72"/>
      <c r="Z10660" s="72"/>
      <c r="AA10660" s="72"/>
      <c r="AB10660" s="72"/>
      <c r="AC10660" s="72"/>
      <c r="AD10660" s="72"/>
      <c r="AE10660" s="72"/>
      <c r="AF10660" s="72"/>
      <c r="AG10660" s="72"/>
      <c r="AH10660" s="72"/>
      <c r="AI10660" s="72"/>
      <c r="AJ10660" s="72"/>
      <c r="AK10660" s="72"/>
    </row>
    <row r="10661" ht="14.25" customHeight="1">
      <c r="A10661" s="78">
        <v>10658.0</v>
      </c>
      <c r="C10661" s="78" t="str">
        <f>VLOOKUP(G10661,[1]Macrodata_CCF!$A$3:$D$55,4,FALSE)</f>
        <v>#ERROR!</v>
      </c>
      <c r="E10661" s="79" t="str">
        <f>VLOOKUP(G10661,[1]Macrodata_CCF!$A$3:$B$55,2,FALSE)</f>
        <v>#ERROR!</v>
      </c>
      <c r="F10661" s="78">
        <v>1.0</v>
      </c>
      <c r="G10661" s="80">
        <v>9.0</v>
      </c>
      <c r="H10661" s="81">
        <v>602800.0</v>
      </c>
      <c r="I10661" s="81">
        <v>830000.0</v>
      </c>
      <c r="J10661" s="81">
        <v>723215.0</v>
      </c>
      <c r="K10661" s="81">
        <v>1577000.0</v>
      </c>
      <c r="L10661" s="82">
        <v>0.5299955985915493</v>
      </c>
      <c r="N10661" s="83">
        <f t="shared" si="1"/>
        <v>0.5299955986</v>
      </c>
      <c r="O10661" s="83">
        <f t="shared" si="2"/>
        <v>0.5299955986</v>
      </c>
      <c r="Q10661" s="83">
        <f t="shared" si="3"/>
        <v>0.2737349398</v>
      </c>
      <c r="R10661" s="83">
        <f t="shared" si="4"/>
        <v>0.5299955986</v>
      </c>
      <c r="S10661" s="83" t="b">
        <f t="shared" si="5"/>
        <v>0</v>
      </c>
      <c r="T10661" s="72"/>
      <c r="U10661" s="72"/>
      <c r="V10661" s="72"/>
      <c r="W10661" s="72"/>
      <c r="X10661" s="72"/>
      <c r="Y10661" s="72"/>
      <c r="Z10661" s="72"/>
      <c r="AA10661" s="72"/>
      <c r="AB10661" s="72"/>
      <c r="AC10661" s="72"/>
      <c r="AD10661" s="72"/>
      <c r="AE10661" s="72"/>
      <c r="AF10661" s="72"/>
      <c r="AG10661" s="72"/>
      <c r="AH10661" s="72"/>
      <c r="AI10661" s="72"/>
      <c r="AJ10661" s="72"/>
      <c r="AK10661" s="72"/>
    </row>
    <row r="10662" ht="14.25" customHeight="1">
      <c r="A10662" s="78">
        <v>10659.0</v>
      </c>
      <c r="C10662" s="78" t="str">
        <f>VLOOKUP(G10662,[1]Macrodata_CCF!$A$3:$D$55,4,FALSE)</f>
        <v>#ERROR!</v>
      </c>
      <c r="E10662" s="79" t="str">
        <f>VLOOKUP(G10662,[1]Macrodata_CCF!$A$3:$B$55,2,FALSE)</f>
        <v>#ERROR!</v>
      </c>
      <c r="F10662" s="78">
        <v>0.0</v>
      </c>
      <c r="G10662" s="80">
        <v>13.0</v>
      </c>
      <c r="H10662" s="81">
        <v>407330.0</v>
      </c>
      <c r="I10662" s="81">
        <v>760000.0</v>
      </c>
      <c r="J10662" s="81">
        <v>463755.0</v>
      </c>
      <c r="K10662" s="81">
        <v>760000.0</v>
      </c>
      <c r="L10662" s="82">
        <v>0.1599937618737063</v>
      </c>
      <c r="N10662" s="83">
        <f t="shared" si="1"/>
        <v>0.1599937619</v>
      </c>
      <c r="O10662" s="83">
        <f t="shared" si="2"/>
        <v>0.1599937619</v>
      </c>
      <c r="Q10662" s="83">
        <f t="shared" si="3"/>
        <v>0.4640394737</v>
      </c>
      <c r="R10662" s="83">
        <f t="shared" si="4"/>
        <v>0.1599937619</v>
      </c>
      <c r="S10662" s="83" t="b">
        <f t="shared" si="5"/>
        <v>0</v>
      </c>
      <c r="T10662" s="72"/>
      <c r="U10662" s="72"/>
      <c r="V10662" s="72"/>
      <c r="W10662" s="72"/>
      <c r="X10662" s="72"/>
      <c r="Y10662" s="72"/>
      <c r="Z10662" s="72"/>
      <c r="AA10662" s="72"/>
      <c r="AB10662" s="72"/>
      <c r="AC10662" s="72"/>
      <c r="AD10662" s="72"/>
      <c r="AE10662" s="72"/>
      <c r="AF10662" s="72"/>
      <c r="AG10662" s="72"/>
      <c r="AH10662" s="72"/>
      <c r="AI10662" s="72"/>
      <c r="AJ10662" s="72"/>
      <c r="AK10662" s="72"/>
    </row>
    <row r="10663" ht="14.25" customHeight="1">
      <c r="A10663" s="78">
        <v>10660.0</v>
      </c>
      <c r="C10663" s="78" t="str">
        <f>VLOOKUP(G10663,[1]Macrodata_CCF!$A$3:$D$55,4,FALSE)</f>
        <v>#ERROR!</v>
      </c>
      <c r="E10663" s="79" t="str">
        <f>VLOOKUP(G10663,[1]Macrodata_CCF!$A$3:$B$55,2,FALSE)</f>
        <v>#ERROR!</v>
      </c>
      <c r="F10663" s="78">
        <v>0.0</v>
      </c>
      <c r="G10663" s="80">
        <v>26.0</v>
      </c>
      <c r="H10663" s="81">
        <v>357310.0</v>
      </c>
      <c r="I10663" s="81">
        <v>610000.0</v>
      </c>
      <c r="J10663" s="81">
        <v>397740.0</v>
      </c>
      <c r="K10663" s="81">
        <v>610000.0</v>
      </c>
      <c r="L10663" s="82">
        <v>0.1599984170327279</v>
      </c>
      <c r="N10663" s="83">
        <f t="shared" si="1"/>
        <v>0.159998417</v>
      </c>
      <c r="O10663" s="83">
        <f t="shared" si="2"/>
        <v>0.159998417</v>
      </c>
      <c r="Q10663" s="83">
        <f t="shared" si="3"/>
        <v>0.4142459016</v>
      </c>
      <c r="R10663" s="83">
        <f t="shared" si="4"/>
        <v>0.159998417</v>
      </c>
      <c r="S10663" s="83" t="b">
        <f t="shared" si="5"/>
        <v>0</v>
      </c>
      <c r="T10663" s="72"/>
      <c r="U10663" s="72"/>
      <c r="V10663" s="72"/>
      <c r="W10663" s="72"/>
      <c r="X10663" s="72"/>
      <c r="Y10663" s="72"/>
      <c r="Z10663" s="72"/>
      <c r="AA10663" s="72"/>
      <c r="AB10663" s="72"/>
      <c r="AC10663" s="72"/>
      <c r="AD10663" s="72"/>
      <c r="AE10663" s="72"/>
      <c r="AF10663" s="72"/>
      <c r="AG10663" s="72"/>
      <c r="AH10663" s="72"/>
      <c r="AI10663" s="72"/>
      <c r="AJ10663" s="72"/>
      <c r="AK10663" s="72"/>
    </row>
    <row r="10664" ht="14.25" customHeight="1">
      <c r="A10664" s="78">
        <v>10661.0</v>
      </c>
      <c r="C10664" s="78" t="str">
        <f>VLOOKUP(G10664,[1]Macrodata_CCF!$A$3:$D$55,4,FALSE)</f>
        <v>#ERROR!</v>
      </c>
      <c r="E10664" s="79" t="str">
        <f>VLOOKUP(G10664,[1]Macrodata_CCF!$A$3:$B$55,2,FALSE)</f>
        <v>#ERROR!</v>
      </c>
      <c r="F10664" s="78">
        <v>0.0</v>
      </c>
      <c r="G10664" s="80">
        <v>2.0</v>
      </c>
      <c r="H10664" s="81">
        <v>29580.0</v>
      </c>
      <c r="I10664" s="81">
        <v>90000.0</v>
      </c>
      <c r="J10664" s="81">
        <v>44080.0</v>
      </c>
      <c r="K10664" s="81">
        <v>171000.0</v>
      </c>
      <c r="L10664" s="82">
        <v>0.2399867593512082</v>
      </c>
      <c r="N10664" s="83">
        <f t="shared" si="1"/>
        <v>0.2399867594</v>
      </c>
      <c r="O10664" s="83">
        <f t="shared" si="2"/>
        <v>0.2399867594</v>
      </c>
      <c r="Q10664" s="83">
        <f t="shared" si="3"/>
        <v>0.6713333333</v>
      </c>
      <c r="R10664" s="83">
        <f t="shared" si="4"/>
        <v>0.2399867594</v>
      </c>
      <c r="S10664" s="83" t="b">
        <f t="shared" si="5"/>
        <v>0</v>
      </c>
      <c r="T10664" s="72"/>
      <c r="U10664" s="72"/>
      <c r="V10664" s="72"/>
      <c r="W10664" s="72"/>
      <c r="X10664" s="72"/>
      <c r="Y10664" s="72"/>
      <c r="Z10664" s="72"/>
      <c r="AA10664" s="72"/>
      <c r="AB10664" s="72"/>
      <c r="AC10664" s="72"/>
      <c r="AD10664" s="72"/>
      <c r="AE10664" s="72"/>
      <c r="AF10664" s="72"/>
      <c r="AG10664" s="72"/>
      <c r="AH10664" s="72"/>
      <c r="AI10664" s="72"/>
      <c r="AJ10664" s="72"/>
      <c r="AK10664" s="72"/>
    </row>
    <row r="10665" ht="14.25" customHeight="1">
      <c r="A10665" s="78">
        <v>10662.0</v>
      </c>
      <c r="C10665" s="78" t="str">
        <f>VLOOKUP(G10665,[1]Macrodata_CCF!$A$3:$D$55,4,FALSE)</f>
        <v>#ERROR!</v>
      </c>
      <c r="E10665" s="79" t="str">
        <f>VLOOKUP(G10665,[1]Macrodata_CCF!$A$3:$B$55,2,FALSE)</f>
        <v>#ERROR!</v>
      </c>
      <c r="F10665" s="78">
        <v>1.0</v>
      </c>
      <c r="G10665" s="80">
        <v>53.0</v>
      </c>
      <c r="H10665" s="81">
        <v>2370.0</v>
      </c>
      <c r="I10665" s="81">
        <v>170000.0</v>
      </c>
      <c r="J10665" s="81">
        <v>72775.0</v>
      </c>
      <c r="K10665" s="81">
        <v>170000.0</v>
      </c>
      <c r="L10665" s="82">
        <v>0.4200023862077194</v>
      </c>
      <c r="N10665" s="83">
        <f t="shared" si="1"/>
        <v>0.4200023862</v>
      </c>
      <c r="O10665" s="83">
        <f t="shared" si="2"/>
        <v>0.4200023862</v>
      </c>
      <c r="Q10665" s="83">
        <f t="shared" si="3"/>
        <v>0.9860588235</v>
      </c>
      <c r="R10665" s="83">
        <f t="shared" si="4"/>
        <v>0.4200023862</v>
      </c>
      <c r="S10665" s="83" t="b">
        <f t="shared" si="5"/>
        <v>0</v>
      </c>
      <c r="T10665" s="72"/>
      <c r="U10665" s="72"/>
      <c r="V10665" s="72"/>
      <c r="W10665" s="72"/>
      <c r="X10665" s="72"/>
      <c r="Y10665" s="72"/>
      <c r="Z10665" s="72"/>
      <c r="AA10665" s="72"/>
      <c r="AB10665" s="72"/>
      <c r="AC10665" s="72"/>
      <c r="AD10665" s="72"/>
      <c r="AE10665" s="72"/>
      <c r="AF10665" s="72"/>
      <c r="AG10665" s="72"/>
      <c r="AH10665" s="72"/>
      <c r="AI10665" s="72"/>
      <c r="AJ10665" s="72"/>
      <c r="AK10665" s="72"/>
    </row>
    <row r="10666" ht="14.25" customHeight="1">
      <c r="A10666" s="78">
        <v>10663.0</v>
      </c>
      <c r="C10666" s="78" t="str">
        <f>VLOOKUP(G10666,[1]Macrodata_CCF!$A$3:$D$55,4,FALSE)</f>
        <v>#ERROR!</v>
      </c>
      <c r="E10666" s="79" t="str">
        <f>VLOOKUP(G10666,[1]Macrodata_CCF!$A$3:$B$55,2,FALSE)</f>
        <v>#ERROR!</v>
      </c>
      <c r="F10666" s="78">
        <v>0.0</v>
      </c>
      <c r="G10666" s="80">
        <v>30.0</v>
      </c>
      <c r="H10666" s="81">
        <v>359775.0</v>
      </c>
      <c r="I10666" s="81">
        <v>690000.0</v>
      </c>
      <c r="J10666" s="81">
        <v>343265.0</v>
      </c>
      <c r="K10666" s="81">
        <v>690000.0</v>
      </c>
      <c r="L10666" s="82">
        <v>-0.04999621470209706</v>
      </c>
      <c r="N10666" s="83">
        <f t="shared" si="1"/>
        <v>-0.0499962147</v>
      </c>
      <c r="O10666" s="83">
        <f t="shared" si="2"/>
        <v>0</v>
      </c>
      <c r="Q10666" s="83">
        <f t="shared" si="3"/>
        <v>0.4785869565</v>
      </c>
      <c r="R10666" s="83">
        <f t="shared" si="4"/>
        <v>-0.0499962147</v>
      </c>
      <c r="S10666" s="83" t="b">
        <f t="shared" si="5"/>
        <v>0</v>
      </c>
      <c r="T10666" s="72"/>
      <c r="U10666" s="72"/>
      <c r="V10666" s="72"/>
      <c r="W10666" s="72"/>
      <c r="X10666" s="72"/>
      <c r="Y10666" s="72"/>
      <c r="Z10666" s="72"/>
      <c r="AA10666" s="72"/>
      <c r="AB10666" s="72"/>
      <c r="AC10666" s="72"/>
      <c r="AD10666" s="72"/>
      <c r="AE10666" s="72"/>
      <c r="AF10666" s="72"/>
      <c r="AG10666" s="72"/>
      <c r="AH10666" s="72"/>
      <c r="AI10666" s="72"/>
      <c r="AJ10666" s="72"/>
      <c r="AK10666" s="72"/>
    </row>
    <row r="10667" ht="14.25" customHeight="1">
      <c r="A10667" s="78">
        <v>10664.0</v>
      </c>
      <c r="C10667" s="78" t="str">
        <f>VLOOKUP(G10667,[1]Macrodata_CCF!$A$3:$D$55,4,FALSE)</f>
        <v>#ERROR!</v>
      </c>
      <c r="E10667" s="79" t="str">
        <f>VLOOKUP(G10667,[1]Macrodata_CCF!$A$3:$B$55,2,FALSE)</f>
        <v>#ERROR!</v>
      </c>
      <c r="F10667" s="78">
        <v>0.0</v>
      </c>
      <c r="G10667" s="80">
        <v>29.0</v>
      </c>
      <c r="H10667" s="81">
        <v>759170.0</v>
      </c>
      <c r="I10667" s="81">
        <v>790000.0</v>
      </c>
      <c r="J10667" s="81">
        <v>748995.0</v>
      </c>
      <c r="K10667" s="81">
        <v>790000.0</v>
      </c>
      <c r="L10667" s="82">
        <v>-0.3300356795329225</v>
      </c>
      <c r="N10667" s="83">
        <f t="shared" si="1"/>
        <v>-0.3300356795</v>
      </c>
      <c r="O10667" s="83">
        <f t="shared" si="2"/>
        <v>0</v>
      </c>
      <c r="Q10667" s="83">
        <f t="shared" si="3"/>
        <v>0.03902531646</v>
      </c>
      <c r="R10667" s="83">
        <f t="shared" si="4"/>
        <v>-0.01287974684</v>
      </c>
      <c r="S10667" s="83" t="b">
        <f t="shared" si="5"/>
        <v>0</v>
      </c>
      <c r="T10667" s="72"/>
      <c r="U10667" s="72"/>
      <c r="V10667" s="72"/>
      <c r="W10667" s="72"/>
      <c r="X10667" s="72"/>
      <c r="Y10667" s="72"/>
      <c r="Z10667" s="72"/>
      <c r="AA10667" s="72"/>
      <c r="AB10667" s="72"/>
      <c r="AC10667" s="72"/>
      <c r="AD10667" s="72"/>
      <c r="AE10667" s="72"/>
      <c r="AF10667" s="72"/>
      <c r="AG10667" s="72"/>
      <c r="AH10667" s="72"/>
      <c r="AI10667" s="72"/>
      <c r="AJ10667" s="72"/>
      <c r="AK10667" s="72"/>
    </row>
    <row r="10668" ht="14.25" customHeight="1">
      <c r="A10668" s="78">
        <v>10665.0</v>
      </c>
      <c r="C10668" s="78" t="str">
        <f>VLOOKUP(G10668,[1]Macrodata_CCF!$A$3:$D$55,4,FALSE)</f>
        <v>#ERROR!</v>
      </c>
      <c r="E10668" s="79" t="str">
        <f>VLOOKUP(G10668,[1]Macrodata_CCF!$A$3:$B$55,2,FALSE)</f>
        <v>#ERROR!</v>
      </c>
      <c r="F10668" s="78">
        <v>1.0</v>
      </c>
      <c r="G10668" s="80">
        <v>21.0</v>
      </c>
      <c r="H10668" s="81">
        <v>232050.0</v>
      </c>
      <c r="I10668" s="81">
        <v>420000.0</v>
      </c>
      <c r="J10668" s="81">
        <v>341060.0</v>
      </c>
      <c r="K10668" s="81">
        <v>420000.0</v>
      </c>
      <c r="L10668" s="82">
        <v>0.5799946794360202</v>
      </c>
      <c r="N10668" s="83">
        <f t="shared" si="1"/>
        <v>0.5799946794</v>
      </c>
      <c r="O10668" s="83">
        <f t="shared" si="2"/>
        <v>0.5799946794</v>
      </c>
      <c r="Q10668" s="83">
        <f t="shared" si="3"/>
        <v>0.4475</v>
      </c>
      <c r="R10668" s="83">
        <f t="shared" si="4"/>
        <v>0.5799946794</v>
      </c>
      <c r="S10668" s="83" t="b">
        <f t="shared" si="5"/>
        <v>0</v>
      </c>
      <c r="T10668" s="72"/>
      <c r="U10668" s="72"/>
      <c r="V10668" s="72"/>
      <c r="W10668" s="72"/>
      <c r="X10668" s="72"/>
      <c r="Y10668" s="72"/>
      <c r="Z10668" s="72"/>
      <c r="AA10668" s="72"/>
      <c r="AB10668" s="72"/>
      <c r="AC10668" s="72"/>
      <c r="AD10668" s="72"/>
      <c r="AE10668" s="72"/>
      <c r="AF10668" s="72"/>
      <c r="AG10668" s="72"/>
      <c r="AH10668" s="72"/>
      <c r="AI10668" s="72"/>
      <c r="AJ10668" s="72"/>
      <c r="AK10668" s="72"/>
    </row>
    <row r="10669" ht="14.25" customHeight="1">
      <c r="A10669" s="78">
        <v>10666.0</v>
      </c>
      <c r="C10669" s="78" t="str">
        <f>VLOOKUP(G10669,[1]Macrodata_CCF!$A$3:$D$55,4,FALSE)</f>
        <v>#ERROR!</v>
      </c>
      <c r="E10669" s="79" t="str">
        <f>VLOOKUP(G10669,[1]Macrodata_CCF!$A$3:$B$55,2,FALSE)</f>
        <v>#ERROR!</v>
      </c>
      <c r="F10669" s="78">
        <v>0.0</v>
      </c>
      <c r="G10669" s="80">
        <v>25.0</v>
      </c>
      <c r="H10669" s="81">
        <v>177685.0</v>
      </c>
      <c r="I10669" s="81">
        <v>330000.0</v>
      </c>
      <c r="J10669" s="81">
        <v>336600.0</v>
      </c>
      <c r="K10669" s="81">
        <v>330000.0</v>
      </c>
      <c r="L10669" s="82">
        <v>1.043331254308505</v>
      </c>
      <c r="N10669" s="83">
        <f t="shared" si="1"/>
        <v>1.043331254</v>
      </c>
      <c r="O10669" s="83">
        <f t="shared" si="2"/>
        <v>1</v>
      </c>
      <c r="Q10669" s="83">
        <f t="shared" si="3"/>
        <v>0.4615606061</v>
      </c>
      <c r="R10669" s="83">
        <f t="shared" si="4"/>
        <v>1.043331254</v>
      </c>
      <c r="S10669" s="83" t="b">
        <f t="shared" si="5"/>
        <v>0</v>
      </c>
      <c r="T10669" s="72"/>
      <c r="U10669" s="72"/>
      <c r="V10669" s="72"/>
      <c r="W10669" s="72"/>
      <c r="X10669" s="72"/>
      <c r="Y10669" s="72"/>
      <c r="Z10669" s="72"/>
      <c r="AA10669" s="72"/>
      <c r="AB10669" s="72"/>
      <c r="AC10669" s="72"/>
      <c r="AD10669" s="72"/>
      <c r="AE10669" s="72"/>
      <c r="AF10669" s="72"/>
      <c r="AG10669" s="72"/>
      <c r="AH10669" s="72"/>
      <c r="AI10669" s="72"/>
      <c r="AJ10669" s="72"/>
      <c r="AK10669" s="72"/>
    </row>
    <row r="10670" ht="14.25" customHeight="1">
      <c r="A10670" s="78">
        <v>10667.0</v>
      </c>
      <c r="C10670" s="78" t="str">
        <f>VLOOKUP(G10670,[1]Macrodata_CCF!$A$3:$D$55,4,FALSE)</f>
        <v>#ERROR!</v>
      </c>
      <c r="E10670" s="79" t="str">
        <f>VLOOKUP(G10670,[1]Macrodata_CCF!$A$3:$B$55,2,FALSE)</f>
        <v>#ERROR!</v>
      </c>
      <c r="F10670" s="78">
        <v>0.0</v>
      </c>
      <c r="G10670" s="80">
        <v>25.0</v>
      </c>
      <c r="H10670" s="81">
        <v>32650.0</v>
      </c>
      <c r="I10670" s="81">
        <v>40000.0</v>
      </c>
      <c r="J10670" s="81">
        <v>33975.0</v>
      </c>
      <c r="K10670" s="81">
        <v>40000.0</v>
      </c>
      <c r="L10670" s="82">
        <v>0.1802721088435374</v>
      </c>
      <c r="N10670" s="83">
        <f t="shared" si="1"/>
        <v>0.1802721088</v>
      </c>
      <c r="O10670" s="83">
        <f t="shared" si="2"/>
        <v>0.1802721088</v>
      </c>
      <c r="Q10670" s="83">
        <f t="shared" si="3"/>
        <v>0.18375</v>
      </c>
      <c r="R10670" s="83">
        <f t="shared" si="4"/>
        <v>0.1802721088</v>
      </c>
      <c r="S10670" s="83" t="b">
        <f t="shared" si="5"/>
        <v>0</v>
      </c>
      <c r="T10670" s="72"/>
      <c r="U10670" s="72"/>
      <c r="V10670" s="72"/>
      <c r="W10670" s="72"/>
      <c r="X10670" s="72"/>
      <c r="Y10670" s="72"/>
      <c r="Z10670" s="72"/>
      <c r="AA10670" s="72"/>
      <c r="AB10670" s="72"/>
      <c r="AC10670" s="72"/>
      <c r="AD10670" s="72"/>
      <c r="AE10670" s="72"/>
      <c r="AF10670" s="72"/>
      <c r="AG10670" s="72"/>
      <c r="AH10670" s="72"/>
      <c r="AI10670" s="72"/>
      <c r="AJ10670" s="72"/>
      <c r="AK10670" s="72"/>
    </row>
    <row r="10671" ht="14.25" customHeight="1">
      <c r="A10671" s="78">
        <v>10668.0</v>
      </c>
      <c r="C10671" s="78" t="str">
        <f>VLOOKUP(G10671,[1]Macrodata_CCF!$A$3:$D$55,4,FALSE)</f>
        <v>#ERROR!</v>
      </c>
      <c r="E10671" s="79" t="str">
        <f>VLOOKUP(G10671,[1]Macrodata_CCF!$A$3:$B$55,2,FALSE)</f>
        <v>#ERROR!</v>
      </c>
      <c r="F10671" s="78">
        <v>0.0</v>
      </c>
      <c r="G10671" s="80">
        <v>53.0</v>
      </c>
      <c r="H10671" s="81">
        <v>4110.0</v>
      </c>
      <c r="I10671" s="81">
        <v>10000.0</v>
      </c>
      <c r="J10671" s="81">
        <v>4700.0</v>
      </c>
      <c r="K10671" s="81">
        <v>10000.0</v>
      </c>
      <c r="L10671" s="82">
        <v>0.100169779286927</v>
      </c>
      <c r="N10671" s="83">
        <f t="shared" si="1"/>
        <v>0.1001697793</v>
      </c>
      <c r="O10671" s="83">
        <f t="shared" si="2"/>
        <v>0.1001697793</v>
      </c>
      <c r="Q10671" s="83">
        <f t="shared" si="3"/>
        <v>0.589</v>
      </c>
      <c r="R10671" s="83">
        <f t="shared" si="4"/>
        <v>0.1001697793</v>
      </c>
      <c r="S10671" s="83" t="b">
        <f t="shared" si="5"/>
        <v>0</v>
      </c>
      <c r="T10671" s="72"/>
      <c r="U10671" s="72"/>
      <c r="V10671" s="72"/>
      <c r="W10671" s="72"/>
      <c r="X10671" s="72"/>
      <c r="Y10671" s="72"/>
      <c r="Z10671" s="72"/>
      <c r="AA10671" s="72"/>
      <c r="AB10671" s="72"/>
      <c r="AC10671" s="72"/>
      <c r="AD10671" s="72"/>
      <c r="AE10671" s="72"/>
      <c r="AF10671" s="72"/>
      <c r="AG10671" s="72"/>
      <c r="AH10671" s="72"/>
      <c r="AI10671" s="72"/>
      <c r="AJ10671" s="72"/>
      <c r="AK10671" s="72"/>
    </row>
    <row r="10672" ht="14.25" customHeight="1">
      <c r="A10672" s="78">
        <v>10669.0</v>
      </c>
      <c r="C10672" s="78" t="str">
        <f>VLOOKUP(G10672,[1]Macrodata_CCF!$A$3:$D$55,4,FALSE)</f>
        <v>#ERROR!</v>
      </c>
      <c r="E10672" s="79" t="str">
        <f>VLOOKUP(G10672,[1]Macrodata_CCF!$A$3:$B$55,2,FALSE)</f>
        <v>#ERROR!</v>
      </c>
      <c r="F10672" s="78">
        <v>1.0</v>
      </c>
      <c r="G10672" s="80">
        <v>2.0</v>
      </c>
      <c r="H10672" s="81">
        <v>293475.0</v>
      </c>
      <c r="I10672" s="81">
        <v>960000.0</v>
      </c>
      <c r="J10672" s="81">
        <v>560085.0</v>
      </c>
      <c r="K10672" s="81">
        <v>960000.0</v>
      </c>
      <c r="L10672" s="82">
        <v>0.4</v>
      </c>
      <c r="N10672" s="83">
        <f t="shared" si="1"/>
        <v>0.4</v>
      </c>
      <c r="O10672" s="83">
        <f t="shared" si="2"/>
        <v>0.4</v>
      </c>
      <c r="Q10672" s="83">
        <f t="shared" si="3"/>
        <v>0.694296875</v>
      </c>
      <c r="R10672" s="83">
        <f t="shared" si="4"/>
        <v>0.4</v>
      </c>
      <c r="S10672" s="83" t="b">
        <f t="shared" si="5"/>
        <v>0</v>
      </c>
      <c r="T10672" s="72"/>
      <c r="U10672" s="72"/>
      <c r="V10672" s="72"/>
      <c r="W10672" s="72"/>
      <c r="X10672" s="72"/>
      <c r="Y10672" s="72"/>
      <c r="Z10672" s="72"/>
      <c r="AA10672" s="72"/>
      <c r="AB10672" s="72"/>
      <c r="AC10672" s="72"/>
      <c r="AD10672" s="72"/>
      <c r="AE10672" s="72"/>
      <c r="AF10672" s="72"/>
      <c r="AG10672" s="72"/>
      <c r="AH10672" s="72"/>
      <c r="AI10672" s="72"/>
      <c r="AJ10672" s="72"/>
      <c r="AK10672" s="72"/>
    </row>
    <row r="10673" ht="14.25" customHeight="1">
      <c r="A10673" s="78">
        <v>10670.0</v>
      </c>
      <c r="C10673" s="78" t="str">
        <f>VLOOKUP(G10673,[1]Macrodata_CCF!$A$3:$D$55,4,FALSE)</f>
        <v>#ERROR!</v>
      </c>
      <c r="E10673" s="79" t="str">
        <f>VLOOKUP(G10673,[1]Macrodata_CCF!$A$3:$B$55,2,FALSE)</f>
        <v>#ERROR!</v>
      </c>
      <c r="F10673" s="78">
        <v>0.0</v>
      </c>
      <c r="G10673" s="80">
        <v>45.0</v>
      </c>
      <c r="H10673" s="81">
        <v>203455.0</v>
      </c>
      <c r="I10673" s="81">
        <v>1000000.0</v>
      </c>
      <c r="J10673" s="81">
        <v>314970.0</v>
      </c>
      <c r="K10673" s="81">
        <v>1400000.0</v>
      </c>
      <c r="L10673" s="82">
        <v>0.1399983679515909</v>
      </c>
      <c r="N10673" s="83">
        <f t="shared" si="1"/>
        <v>0.139998368</v>
      </c>
      <c r="O10673" s="83">
        <f t="shared" si="2"/>
        <v>0.139998368</v>
      </c>
      <c r="Q10673" s="83">
        <f t="shared" si="3"/>
        <v>0.796545</v>
      </c>
      <c r="R10673" s="83">
        <f t="shared" si="4"/>
        <v>0.139998368</v>
      </c>
      <c r="S10673" s="83" t="b">
        <f t="shared" si="5"/>
        <v>0</v>
      </c>
      <c r="T10673" s="72"/>
      <c r="U10673" s="72"/>
      <c r="V10673" s="72"/>
      <c r="W10673" s="72"/>
      <c r="X10673" s="72"/>
      <c r="Y10673" s="72"/>
      <c r="Z10673" s="72"/>
      <c r="AA10673" s="72"/>
      <c r="AB10673" s="72"/>
      <c r="AC10673" s="72"/>
      <c r="AD10673" s="72"/>
      <c r="AE10673" s="72"/>
      <c r="AF10673" s="72"/>
      <c r="AG10673" s="72"/>
      <c r="AH10673" s="72"/>
      <c r="AI10673" s="72"/>
      <c r="AJ10673" s="72"/>
      <c r="AK10673" s="72"/>
    </row>
    <row r="10674" ht="14.25" customHeight="1">
      <c r="A10674" s="78">
        <v>10671.0</v>
      </c>
      <c r="C10674" s="78" t="str">
        <f>VLOOKUP(G10674,[1]Macrodata_CCF!$A$3:$D$55,4,FALSE)</f>
        <v>#ERROR!</v>
      </c>
      <c r="E10674" s="79" t="str">
        <f>VLOOKUP(G10674,[1]Macrodata_CCF!$A$3:$B$55,2,FALSE)</f>
        <v>#ERROR!</v>
      </c>
      <c r="F10674" s="78">
        <v>0.0</v>
      </c>
      <c r="G10674" s="80">
        <v>48.0</v>
      </c>
      <c r="H10674" s="81">
        <v>0.0</v>
      </c>
      <c r="I10674" s="81">
        <v>960000.0</v>
      </c>
      <c r="J10674" s="81">
        <v>144000.0</v>
      </c>
      <c r="K10674" s="81">
        <v>960000.0</v>
      </c>
      <c r="L10674" s="82">
        <v>0.15</v>
      </c>
      <c r="N10674" s="83">
        <f t="shared" si="1"/>
        <v>0.15</v>
      </c>
      <c r="O10674" s="83">
        <f t="shared" si="2"/>
        <v>0.15</v>
      </c>
      <c r="Q10674" s="83">
        <f t="shared" si="3"/>
        <v>1</v>
      </c>
      <c r="R10674" s="83">
        <f t="shared" si="4"/>
        <v>0.15</v>
      </c>
      <c r="S10674" s="83" t="b">
        <f t="shared" si="5"/>
        <v>0</v>
      </c>
      <c r="T10674" s="72"/>
      <c r="U10674" s="72"/>
      <c r="V10674" s="72"/>
      <c r="W10674" s="72"/>
      <c r="X10674" s="72"/>
      <c r="Y10674" s="72"/>
      <c r="Z10674" s="72"/>
      <c r="AA10674" s="72"/>
      <c r="AB10674" s="72"/>
      <c r="AC10674" s="72"/>
      <c r="AD10674" s="72"/>
      <c r="AE10674" s="72"/>
      <c r="AF10674" s="72"/>
      <c r="AG10674" s="72"/>
      <c r="AH10674" s="72"/>
      <c r="AI10674" s="72"/>
      <c r="AJ10674" s="72"/>
      <c r="AK10674" s="72"/>
    </row>
    <row r="10675" ht="14.25" customHeight="1">
      <c r="A10675" s="78">
        <v>10672.0</v>
      </c>
      <c r="C10675" s="78" t="str">
        <f>VLOOKUP(G10675,[1]Macrodata_CCF!$A$3:$D$55,4,FALSE)</f>
        <v>#ERROR!</v>
      </c>
      <c r="E10675" s="79" t="str">
        <f>VLOOKUP(G10675,[1]Macrodata_CCF!$A$3:$B$55,2,FALSE)</f>
        <v>#ERROR!</v>
      </c>
      <c r="F10675" s="78">
        <v>0.0</v>
      </c>
      <c r="G10675" s="80">
        <v>24.0</v>
      </c>
      <c r="H10675" s="81">
        <v>5420.0</v>
      </c>
      <c r="I10675" s="81">
        <v>10000.0</v>
      </c>
      <c r="J10675" s="81">
        <v>10200.0</v>
      </c>
      <c r="K10675" s="81">
        <v>10000.0</v>
      </c>
      <c r="L10675" s="82">
        <v>1.043668122270742</v>
      </c>
      <c r="N10675" s="83">
        <f t="shared" si="1"/>
        <v>1.043668122</v>
      </c>
      <c r="O10675" s="83">
        <f t="shared" si="2"/>
        <v>1</v>
      </c>
      <c r="Q10675" s="83">
        <f t="shared" si="3"/>
        <v>0.458</v>
      </c>
      <c r="R10675" s="83">
        <f t="shared" si="4"/>
        <v>1.043668122</v>
      </c>
      <c r="S10675" s="83" t="b">
        <f t="shared" si="5"/>
        <v>0</v>
      </c>
      <c r="T10675" s="72"/>
      <c r="U10675" s="72"/>
      <c r="V10675" s="72"/>
      <c r="W10675" s="72"/>
      <c r="X10675" s="72"/>
      <c r="Y10675" s="72"/>
      <c r="Z10675" s="72"/>
      <c r="AA10675" s="72"/>
      <c r="AB10675" s="72"/>
      <c r="AC10675" s="72"/>
      <c r="AD10675" s="72"/>
      <c r="AE10675" s="72"/>
      <c r="AF10675" s="72"/>
      <c r="AG10675" s="72"/>
      <c r="AH10675" s="72"/>
      <c r="AI10675" s="72"/>
      <c r="AJ10675" s="72"/>
      <c r="AK10675" s="72"/>
    </row>
    <row r="10676" ht="14.25" customHeight="1">
      <c r="A10676" s="78">
        <v>10673.0</v>
      </c>
      <c r="C10676" s="78" t="str">
        <f>VLOOKUP(G10676,[1]Macrodata_CCF!$A$3:$D$55,4,FALSE)</f>
        <v>#ERROR!</v>
      </c>
      <c r="E10676" s="79" t="str">
        <f>VLOOKUP(G10676,[1]Macrodata_CCF!$A$3:$B$55,2,FALSE)</f>
        <v>#ERROR!</v>
      </c>
      <c r="F10676" s="78">
        <v>1.0</v>
      </c>
      <c r="G10676" s="80">
        <v>49.0</v>
      </c>
      <c r="H10676" s="81">
        <v>458165.0</v>
      </c>
      <c r="I10676" s="81">
        <v>540000.0</v>
      </c>
      <c r="J10676" s="81">
        <v>500720.0</v>
      </c>
      <c r="K10676" s="81">
        <v>540000.0</v>
      </c>
      <c r="L10676" s="82">
        <v>0.5200097757683143</v>
      </c>
      <c r="N10676" s="83">
        <f t="shared" si="1"/>
        <v>0.5200097758</v>
      </c>
      <c r="O10676" s="83">
        <f t="shared" si="2"/>
        <v>0.5200097758</v>
      </c>
      <c r="Q10676" s="83">
        <f t="shared" si="3"/>
        <v>0.1515462963</v>
      </c>
      <c r="R10676" s="83">
        <f t="shared" si="4"/>
        <v>0.5200097758</v>
      </c>
      <c r="S10676" s="83" t="b">
        <f t="shared" si="5"/>
        <v>0</v>
      </c>
      <c r="T10676" s="72"/>
      <c r="U10676" s="72"/>
      <c r="V10676" s="72"/>
      <c r="W10676" s="72"/>
      <c r="X10676" s="72"/>
      <c r="Y10676" s="72"/>
      <c r="Z10676" s="72"/>
      <c r="AA10676" s="72"/>
      <c r="AB10676" s="72"/>
      <c r="AC10676" s="72"/>
      <c r="AD10676" s="72"/>
      <c r="AE10676" s="72"/>
      <c r="AF10676" s="72"/>
      <c r="AG10676" s="72"/>
      <c r="AH10676" s="72"/>
      <c r="AI10676" s="72"/>
      <c r="AJ10676" s="72"/>
      <c r="AK10676" s="72"/>
    </row>
    <row r="10677" ht="14.25" customHeight="1">
      <c r="A10677" s="78">
        <v>10674.0</v>
      </c>
      <c r="C10677" s="78" t="str">
        <f>VLOOKUP(G10677,[1]Macrodata_CCF!$A$3:$D$55,4,FALSE)</f>
        <v>#ERROR!</v>
      </c>
      <c r="E10677" s="79" t="str">
        <f>VLOOKUP(G10677,[1]Macrodata_CCF!$A$3:$B$55,2,FALSE)</f>
        <v>#ERROR!</v>
      </c>
      <c r="F10677" s="78">
        <v>0.0</v>
      </c>
      <c r="G10677" s="80">
        <v>48.0</v>
      </c>
      <c r="H10677" s="81">
        <v>27105.0</v>
      </c>
      <c r="I10677" s="81">
        <v>30000.0</v>
      </c>
      <c r="J10677" s="81">
        <v>27540.0</v>
      </c>
      <c r="K10677" s="81">
        <v>30000.0</v>
      </c>
      <c r="L10677" s="82">
        <v>0.150259067357513</v>
      </c>
      <c r="N10677" s="83">
        <f t="shared" si="1"/>
        <v>0.1502590674</v>
      </c>
      <c r="O10677" s="83">
        <f t="shared" si="2"/>
        <v>0.1502590674</v>
      </c>
      <c r="Q10677" s="83">
        <f t="shared" si="3"/>
        <v>0.0965</v>
      </c>
      <c r="R10677" s="83">
        <f t="shared" si="4"/>
        <v>0.0145</v>
      </c>
      <c r="S10677" s="83" t="b">
        <f t="shared" si="5"/>
        <v>0</v>
      </c>
      <c r="T10677" s="72"/>
      <c r="U10677" s="72"/>
      <c r="V10677" s="72"/>
      <c r="W10677" s="72"/>
      <c r="X10677" s="72"/>
      <c r="Y10677" s="72"/>
      <c r="Z10677" s="72"/>
      <c r="AA10677" s="72"/>
      <c r="AB10677" s="72"/>
      <c r="AC10677" s="72"/>
      <c r="AD10677" s="72"/>
      <c r="AE10677" s="72"/>
      <c r="AF10677" s="72"/>
      <c r="AG10677" s="72"/>
      <c r="AH10677" s="72"/>
      <c r="AI10677" s="72"/>
      <c r="AJ10677" s="72"/>
      <c r="AK10677" s="72"/>
    </row>
    <row r="10678" ht="14.25" customHeight="1">
      <c r="A10678" s="78">
        <v>10675.0</v>
      </c>
      <c r="C10678" s="78" t="str">
        <f>VLOOKUP(G10678,[1]Macrodata_CCF!$A$3:$D$55,4,FALSE)</f>
        <v>#ERROR!</v>
      </c>
      <c r="E10678" s="79" t="str">
        <f>VLOOKUP(G10678,[1]Macrodata_CCF!$A$3:$B$55,2,FALSE)</f>
        <v>#ERROR!</v>
      </c>
      <c r="F10678" s="78">
        <v>0.0</v>
      </c>
      <c r="G10678" s="80">
        <v>1.0</v>
      </c>
      <c r="H10678" s="81">
        <v>164245.0</v>
      </c>
      <c r="I10678" s="81">
        <v>300000.0</v>
      </c>
      <c r="J10678" s="81">
        <v>202255.0</v>
      </c>
      <c r="K10678" s="81">
        <v>420000.0</v>
      </c>
      <c r="L10678" s="82">
        <v>0.279989687304335</v>
      </c>
      <c r="N10678" s="83">
        <f t="shared" si="1"/>
        <v>0.2799896873</v>
      </c>
      <c r="O10678" s="83">
        <f t="shared" si="2"/>
        <v>0.2799896873</v>
      </c>
      <c r="Q10678" s="83">
        <f t="shared" si="3"/>
        <v>0.4525166667</v>
      </c>
      <c r="R10678" s="83">
        <f t="shared" si="4"/>
        <v>0.2799896873</v>
      </c>
      <c r="S10678" s="83" t="b">
        <f t="shared" si="5"/>
        <v>0</v>
      </c>
      <c r="T10678" s="72"/>
      <c r="U10678" s="72"/>
      <c r="V10678" s="72"/>
      <c r="W10678" s="72"/>
      <c r="X10678" s="72"/>
      <c r="Y10678" s="72"/>
      <c r="Z10678" s="72"/>
      <c r="AA10678" s="72"/>
      <c r="AB10678" s="72"/>
      <c r="AC10678" s="72"/>
      <c r="AD10678" s="72"/>
      <c r="AE10678" s="72"/>
      <c r="AF10678" s="72"/>
      <c r="AG10678" s="72"/>
      <c r="AH10678" s="72"/>
      <c r="AI10678" s="72"/>
      <c r="AJ10678" s="72"/>
      <c r="AK10678" s="72"/>
    </row>
    <row r="10679" ht="14.25" customHeight="1">
      <c r="A10679" s="78">
        <v>10676.0</v>
      </c>
      <c r="C10679" s="78" t="str">
        <f>VLOOKUP(G10679,[1]Macrodata_CCF!$A$3:$D$55,4,FALSE)</f>
        <v>#ERROR!</v>
      </c>
      <c r="E10679" s="79" t="str">
        <f>VLOOKUP(G10679,[1]Macrodata_CCF!$A$3:$B$55,2,FALSE)</f>
        <v>#ERROR!</v>
      </c>
      <c r="F10679" s="78">
        <v>0.0</v>
      </c>
      <c r="G10679" s="80">
        <v>38.0</v>
      </c>
      <c r="H10679" s="81">
        <v>31955.0</v>
      </c>
      <c r="I10679" s="81">
        <v>470000.0</v>
      </c>
      <c r="J10679" s="81">
        <v>45095.0</v>
      </c>
      <c r="K10679" s="81">
        <v>470000.0</v>
      </c>
      <c r="L10679" s="82">
        <v>0.02999691812485019</v>
      </c>
      <c r="N10679" s="83">
        <f t="shared" si="1"/>
        <v>0.02999691812</v>
      </c>
      <c r="O10679" s="83">
        <f t="shared" si="2"/>
        <v>0.02999691812</v>
      </c>
      <c r="Q10679" s="83">
        <f t="shared" si="3"/>
        <v>0.9320106383</v>
      </c>
      <c r="R10679" s="83">
        <f t="shared" si="4"/>
        <v>0.02999691812</v>
      </c>
      <c r="S10679" s="83" t="b">
        <f t="shared" si="5"/>
        <v>0</v>
      </c>
      <c r="T10679" s="72"/>
      <c r="U10679" s="72"/>
      <c r="V10679" s="72"/>
      <c r="W10679" s="72"/>
      <c r="X10679" s="72"/>
      <c r="Y10679" s="72"/>
      <c r="Z10679" s="72"/>
      <c r="AA10679" s="72"/>
      <c r="AB10679" s="72"/>
      <c r="AC10679" s="72"/>
      <c r="AD10679" s="72"/>
      <c r="AE10679" s="72"/>
      <c r="AF10679" s="72"/>
      <c r="AG10679" s="72"/>
      <c r="AH10679" s="72"/>
      <c r="AI10679" s="72"/>
      <c r="AJ10679" s="72"/>
      <c r="AK10679" s="72"/>
    </row>
    <row r="10680" ht="14.25" customHeight="1">
      <c r="A10680" s="78">
        <v>10677.0</v>
      </c>
      <c r="C10680" s="78" t="str">
        <f>VLOOKUP(G10680,[1]Macrodata_CCF!$A$3:$D$55,4,FALSE)</f>
        <v>#ERROR!</v>
      </c>
      <c r="E10680" s="79" t="str">
        <f>VLOOKUP(G10680,[1]Macrodata_CCF!$A$3:$B$55,2,FALSE)</f>
        <v>#ERROR!</v>
      </c>
      <c r="F10680" s="78">
        <v>0.0</v>
      </c>
      <c r="G10680" s="80">
        <v>45.0</v>
      </c>
      <c r="H10680" s="81">
        <v>369055.0</v>
      </c>
      <c r="I10680" s="81">
        <v>450000.0</v>
      </c>
      <c r="J10680" s="81">
        <v>459000.0</v>
      </c>
      <c r="K10680" s="81">
        <v>450000.0</v>
      </c>
      <c r="L10680" s="82">
        <v>1.111186608190747</v>
      </c>
      <c r="N10680" s="83">
        <f t="shared" si="1"/>
        <v>1.111186608</v>
      </c>
      <c r="O10680" s="83">
        <f t="shared" si="2"/>
        <v>1</v>
      </c>
      <c r="Q10680" s="83">
        <f t="shared" si="3"/>
        <v>0.1798777778</v>
      </c>
      <c r="R10680" s="83">
        <f t="shared" si="4"/>
        <v>1.111186608</v>
      </c>
      <c r="S10680" s="83" t="b">
        <f t="shared" si="5"/>
        <v>0</v>
      </c>
      <c r="T10680" s="72"/>
      <c r="U10680" s="72"/>
      <c r="V10680" s="72"/>
      <c r="W10680" s="72"/>
      <c r="X10680" s="72"/>
      <c r="Y10680" s="72"/>
      <c r="Z10680" s="72"/>
      <c r="AA10680" s="72"/>
      <c r="AB10680" s="72"/>
      <c r="AC10680" s="72"/>
      <c r="AD10680" s="72"/>
      <c r="AE10680" s="72"/>
      <c r="AF10680" s="72"/>
      <c r="AG10680" s="72"/>
      <c r="AH10680" s="72"/>
      <c r="AI10680" s="72"/>
      <c r="AJ10680" s="72"/>
      <c r="AK10680" s="72"/>
    </row>
    <row r="10681" ht="14.25" customHeight="1">
      <c r="A10681" s="78">
        <v>10678.0</v>
      </c>
      <c r="C10681" s="78" t="str">
        <f>VLOOKUP(G10681,[1]Macrodata_CCF!$A$3:$D$55,4,FALSE)</f>
        <v>#ERROR!</v>
      </c>
      <c r="E10681" s="79" t="str">
        <f>VLOOKUP(G10681,[1]Macrodata_CCF!$A$3:$B$55,2,FALSE)</f>
        <v>#ERROR!</v>
      </c>
      <c r="F10681" s="78">
        <v>0.0</v>
      </c>
      <c r="G10681" s="80">
        <v>40.0</v>
      </c>
      <c r="H10681" s="81">
        <v>77430.0</v>
      </c>
      <c r="I10681" s="81">
        <v>620000.0</v>
      </c>
      <c r="J10681" s="81">
        <v>93705.0</v>
      </c>
      <c r="K10681" s="81">
        <v>620000.0</v>
      </c>
      <c r="L10681" s="82">
        <v>0.02999612953167333</v>
      </c>
      <c r="N10681" s="83">
        <f t="shared" si="1"/>
        <v>0.02999612953</v>
      </c>
      <c r="O10681" s="83">
        <f t="shared" si="2"/>
        <v>0.02999612953</v>
      </c>
      <c r="Q10681" s="83">
        <f t="shared" si="3"/>
        <v>0.8751129032</v>
      </c>
      <c r="R10681" s="83">
        <f t="shared" si="4"/>
        <v>0.02999612953</v>
      </c>
      <c r="S10681" s="83" t="b">
        <f t="shared" si="5"/>
        <v>0</v>
      </c>
      <c r="T10681" s="72"/>
      <c r="U10681" s="72"/>
      <c r="V10681" s="72"/>
      <c r="W10681" s="72"/>
      <c r="X10681" s="72"/>
      <c r="Y10681" s="72"/>
      <c r="Z10681" s="72"/>
      <c r="AA10681" s="72"/>
      <c r="AB10681" s="72"/>
      <c r="AC10681" s="72"/>
      <c r="AD10681" s="72"/>
      <c r="AE10681" s="72"/>
      <c r="AF10681" s="72"/>
      <c r="AG10681" s="72"/>
      <c r="AH10681" s="72"/>
      <c r="AI10681" s="72"/>
      <c r="AJ10681" s="72"/>
      <c r="AK10681" s="72"/>
    </row>
    <row r="10682" ht="14.25" customHeight="1">
      <c r="A10682" s="78">
        <v>10679.0</v>
      </c>
      <c r="C10682" s="78" t="str">
        <f>VLOOKUP(G10682,[1]Macrodata_CCF!$A$3:$D$55,4,FALSE)</f>
        <v>#ERROR!</v>
      </c>
      <c r="E10682" s="79" t="str">
        <f>VLOOKUP(G10682,[1]Macrodata_CCF!$A$3:$B$55,2,FALSE)</f>
        <v>#ERROR!</v>
      </c>
      <c r="F10682" s="78">
        <v>0.0</v>
      </c>
      <c r="G10682" s="80">
        <v>52.0</v>
      </c>
      <c r="H10682" s="81">
        <v>61520.0</v>
      </c>
      <c r="I10682" s="81">
        <v>120000.0</v>
      </c>
      <c r="J10682" s="81">
        <v>67370.0</v>
      </c>
      <c r="K10682" s="81">
        <v>120000.0</v>
      </c>
      <c r="L10682" s="82">
        <v>0.1000341997264022</v>
      </c>
      <c r="N10682" s="83">
        <f t="shared" si="1"/>
        <v>0.1000341997</v>
      </c>
      <c r="O10682" s="83">
        <f t="shared" si="2"/>
        <v>0.1000341997</v>
      </c>
      <c r="Q10682" s="83">
        <f t="shared" si="3"/>
        <v>0.4873333333</v>
      </c>
      <c r="R10682" s="83">
        <f t="shared" si="4"/>
        <v>0.1000341997</v>
      </c>
      <c r="S10682" s="83" t="b">
        <f t="shared" si="5"/>
        <v>0</v>
      </c>
      <c r="T10682" s="72"/>
      <c r="U10682" s="72"/>
      <c r="V10682" s="72"/>
      <c r="W10682" s="72"/>
      <c r="X10682" s="72"/>
      <c r="Y10682" s="72"/>
      <c r="Z10682" s="72"/>
      <c r="AA10682" s="72"/>
      <c r="AB10682" s="72"/>
      <c r="AC10682" s="72"/>
      <c r="AD10682" s="72"/>
      <c r="AE10682" s="72"/>
      <c r="AF10682" s="72"/>
      <c r="AG10682" s="72"/>
      <c r="AH10682" s="72"/>
      <c r="AI10682" s="72"/>
      <c r="AJ10682" s="72"/>
      <c r="AK10682" s="72"/>
    </row>
    <row r="10683" ht="14.25" customHeight="1">
      <c r="A10683" s="78">
        <v>10680.0</v>
      </c>
      <c r="C10683" s="78" t="str">
        <f>VLOOKUP(G10683,[1]Macrodata_CCF!$A$3:$D$55,4,FALSE)</f>
        <v>#ERROR!</v>
      </c>
      <c r="E10683" s="79" t="str">
        <f>VLOOKUP(G10683,[1]Macrodata_CCF!$A$3:$B$55,2,FALSE)</f>
        <v>#ERROR!</v>
      </c>
      <c r="F10683" s="78">
        <v>1.0</v>
      </c>
      <c r="G10683" s="80">
        <v>7.0</v>
      </c>
      <c r="H10683" s="81">
        <v>93700.0</v>
      </c>
      <c r="I10683" s="81">
        <v>860000.0</v>
      </c>
      <c r="J10683" s="81">
        <v>877200.0</v>
      </c>
      <c r="K10683" s="81">
        <v>860000.0</v>
      </c>
      <c r="L10683" s="82">
        <v>1.022445517421375</v>
      </c>
      <c r="N10683" s="83">
        <f t="shared" si="1"/>
        <v>1.022445517</v>
      </c>
      <c r="O10683" s="83">
        <f t="shared" si="2"/>
        <v>1</v>
      </c>
      <c r="Q10683" s="83">
        <f t="shared" si="3"/>
        <v>0.8910465116</v>
      </c>
      <c r="R10683" s="83">
        <f t="shared" si="4"/>
        <v>1.022445517</v>
      </c>
      <c r="S10683" s="83" t="b">
        <f t="shared" si="5"/>
        <v>0</v>
      </c>
      <c r="T10683" s="72"/>
      <c r="U10683" s="72"/>
      <c r="V10683" s="72"/>
      <c r="W10683" s="72"/>
      <c r="X10683" s="72"/>
      <c r="Y10683" s="72"/>
      <c r="Z10683" s="72"/>
      <c r="AA10683" s="72"/>
      <c r="AB10683" s="72"/>
      <c r="AC10683" s="72"/>
      <c r="AD10683" s="72"/>
      <c r="AE10683" s="72"/>
      <c r="AF10683" s="72"/>
      <c r="AG10683" s="72"/>
      <c r="AH10683" s="72"/>
      <c r="AI10683" s="72"/>
      <c r="AJ10683" s="72"/>
      <c r="AK10683" s="72"/>
    </row>
    <row r="10684" ht="14.25" customHeight="1">
      <c r="A10684" s="78">
        <v>10681.0</v>
      </c>
      <c r="C10684" s="78" t="str">
        <f>VLOOKUP(G10684,[1]Macrodata_CCF!$A$3:$D$55,4,FALSE)</f>
        <v>#ERROR!</v>
      </c>
      <c r="E10684" s="79" t="str">
        <f>VLOOKUP(G10684,[1]Macrodata_CCF!$A$3:$B$55,2,FALSE)</f>
        <v>#ERROR!</v>
      </c>
      <c r="F10684" s="78">
        <v>0.0</v>
      </c>
      <c r="G10684" s="80">
        <v>21.0</v>
      </c>
      <c r="H10684" s="81">
        <v>0.0</v>
      </c>
      <c r="I10684" s="81">
        <v>790000.0</v>
      </c>
      <c r="J10684" s="81">
        <v>110600.0</v>
      </c>
      <c r="K10684" s="81">
        <v>790000.0</v>
      </c>
      <c r="L10684" s="82">
        <v>0.14</v>
      </c>
      <c r="N10684" s="83">
        <f t="shared" si="1"/>
        <v>0.14</v>
      </c>
      <c r="O10684" s="83">
        <f t="shared" si="2"/>
        <v>0.14</v>
      </c>
      <c r="Q10684" s="83">
        <f t="shared" si="3"/>
        <v>1</v>
      </c>
      <c r="R10684" s="83">
        <f t="shared" si="4"/>
        <v>0.14</v>
      </c>
      <c r="S10684" s="83" t="b">
        <f t="shared" si="5"/>
        <v>0</v>
      </c>
      <c r="T10684" s="72"/>
      <c r="U10684" s="72"/>
      <c r="V10684" s="72"/>
      <c r="W10684" s="72"/>
      <c r="X10684" s="72"/>
      <c r="Y10684" s="72"/>
      <c r="Z10684" s="72"/>
      <c r="AA10684" s="72"/>
      <c r="AB10684" s="72"/>
      <c r="AC10684" s="72"/>
      <c r="AD10684" s="72"/>
      <c r="AE10684" s="72"/>
      <c r="AF10684" s="72"/>
      <c r="AG10684" s="72"/>
      <c r="AH10684" s="72"/>
      <c r="AI10684" s="72"/>
      <c r="AJ10684" s="72"/>
      <c r="AK10684" s="72"/>
    </row>
    <row r="10685" ht="14.25" customHeight="1">
      <c r="A10685" s="78">
        <v>10682.0</v>
      </c>
      <c r="C10685" s="78" t="str">
        <f>VLOOKUP(G10685,[1]Macrodata_CCF!$A$3:$D$55,4,FALSE)</f>
        <v>#ERROR!</v>
      </c>
      <c r="E10685" s="79" t="str">
        <f>VLOOKUP(G10685,[1]Macrodata_CCF!$A$3:$B$55,2,FALSE)</f>
        <v>#ERROR!</v>
      </c>
      <c r="F10685" s="78">
        <v>0.0</v>
      </c>
      <c r="G10685" s="80">
        <v>25.0</v>
      </c>
      <c r="H10685" s="81">
        <v>162440.0</v>
      </c>
      <c r="I10685" s="81">
        <v>290000.0</v>
      </c>
      <c r="J10685" s="81">
        <v>180300.0</v>
      </c>
      <c r="K10685" s="81">
        <v>290000.0</v>
      </c>
      <c r="L10685" s="82">
        <v>0.1400125431169646</v>
      </c>
      <c r="N10685" s="83">
        <f t="shared" si="1"/>
        <v>0.1400125431</v>
      </c>
      <c r="O10685" s="83">
        <f t="shared" si="2"/>
        <v>0.1400125431</v>
      </c>
      <c r="Q10685" s="83">
        <f t="shared" si="3"/>
        <v>0.439862069</v>
      </c>
      <c r="R10685" s="83">
        <f t="shared" si="4"/>
        <v>0.1400125431</v>
      </c>
      <c r="S10685" s="83" t="b">
        <f t="shared" si="5"/>
        <v>0</v>
      </c>
      <c r="T10685" s="72"/>
      <c r="U10685" s="72"/>
      <c r="V10685" s="72"/>
      <c r="W10685" s="72"/>
      <c r="X10685" s="72"/>
      <c r="Y10685" s="72"/>
      <c r="Z10685" s="72"/>
      <c r="AA10685" s="72"/>
      <c r="AB10685" s="72"/>
      <c r="AC10685" s="72"/>
      <c r="AD10685" s="72"/>
      <c r="AE10685" s="72"/>
      <c r="AF10685" s="72"/>
      <c r="AG10685" s="72"/>
      <c r="AH10685" s="72"/>
      <c r="AI10685" s="72"/>
      <c r="AJ10685" s="72"/>
      <c r="AK10685" s="72"/>
    </row>
    <row r="10686" ht="14.25" customHeight="1">
      <c r="A10686" s="78">
        <v>10683.0</v>
      </c>
      <c r="C10686" s="78" t="str">
        <f>VLOOKUP(G10686,[1]Macrodata_CCF!$A$3:$D$55,4,FALSE)</f>
        <v>#ERROR!</v>
      </c>
      <c r="E10686" s="79" t="str">
        <f>VLOOKUP(G10686,[1]Macrodata_CCF!$A$3:$B$55,2,FALSE)</f>
        <v>#ERROR!</v>
      </c>
      <c r="F10686" s="78">
        <v>0.0</v>
      </c>
      <c r="G10686" s="80">
        <v>28.0</v>
      </c>
      <c r="H10686" s="81">
        <v>274205.0</v>
      </c>
      <c r="I10686" s="81">
        <v>860000.0</v>
      </c>
      <c r="J10686" s="81">
        <v>373790.0</v>
      </c>
      <c r="K10686" s="81">
        <v>860000.0</v>
      </c>
      <c r="L10686" s="82">
        <v>0.1699997439377257</v>
      </c>
      <c r="N10686" s="83">
        <f t="shared" si="1"/>
        <v>0.1699997439</v>
      </c>
      <c r="O10686" s="83">
        <f t="shared" si="2"/>
        <v>0.1699997439</v>
      </c>
      <c r="Q10686" s="83">
        <f t="shared" si="3"/>
        <v>0.6811569767</v>
      </c>
      <c r="R10686" s="83">
        <f t="shared" si="4"/>
        <v>0.1699997439</v>
      </c>
      <c r="S10686" s="83" t="b">
        <f t="shared" si="5"/>
        <v>0</v>
      </c>
      <c r="T10686" s="72"/>
      <c r="U10686" s="72"/>
      <c r="V10686" s="72"/>
      <c r="W10686" s="72"/>
      <c r="X10686" s="72"/>
      <c r="Y10686" s="72"/>
      <c r="Z10686" s="72"/>
      <c r="AA10686" s="72"/>
      <c r="AB10686" s="72"/>
      <c r="AC10686" s="72"/>
      <c r="AD10686" s="72"/>
      <c r="AE10686" s="72"/>
      <c r="AF10686" s="72"/>
      <c r="AG10686" s="72"/>
      <c r="AH10686" s="72"/>
      <c r="AI10686" s="72"/>
      <c r="AJ10686" s="72"/>
      <c r="AK10686" s="72"/>
    </row>
    <row r="10687" ht="14.25" customHeight="1">
      <c r="A10687" s="78">
        <v>10684.0</v>
      </c>
      <c r="C10687" s="78" t="str">
        <f>VLOOKUP(G10687,[1]Macrodata_CCF!$A$3:$D$55,4,FALSE)</f>
        <v>#ERROR!</v>
      </c>
      <c r="E10687" s="79" t="str">
        <f>VLOOKUP(G10687,[1]Macrodata_CCF!$A$3:$B$55,2,FALSE)</f>
        <v>#ERROR!</v>
      </c>
      <c r="F10687" s="78">
        <v>0.0</v>
      </c>
      <c r="G10687" s="80">
        <v>4.0</v>
      </c>
      <c r="H10687" s="81">
        <v>59050.0</v>
      </c>
      <c r="I10687" s="81">
        <v>860000.0</v>
      </c>
      <c r="J10687" s="81">
        <v>267295.0</v>
      </c>
      <c r="K10687" s="81">
        <v>860000.0</v>
      </c>
      <c r="L10687" s="82">
        <v>0.2599975029652288</v>
      </c>
      <c r="N10687" s="83">
        <f t="shared" si="1"/>
        <v>0.259997503</v>
      </c>
      <c r="O10687" s="83">
        <f t="shared" si="2"/>
        <v>0.259997503</v>
      </c>
      <c r="Q10687" s="83">
        <f t="shared" si="3"/>
        <v>0.9313372093</v>
      </c>
      <c r="R10687" s="83">
        <f t="shared" si="4"/>
        <v>0.259997503</v>
      </c>
      <c r="S10687" s="83" t="b">
        <f t="shared" si="5"/>
        <v>0</v>
      </c>
      <c r="T10687" s="72"/>
      <c r="U10687" s="72"/>
      <c r="V10687" s="72"/>
      <c r="W10687" s="72"/>
      <c r="X10687" s="72"/>
      <c r="Y10687" s="72"/>
      <c r="Z10687" s="72"/>
      <c r="AA10687" s="72"/>
      <c r="AB10687" s="72"/>
      <c r="AC10687" s="72"/>
      <c r="AD10687" s="72"/>
      <c r="AE10687" s="72"/>
      <c r="AF10687" s="72"/>
      <c r="AG10687" s="72"/>
      <c r="AH10687" s="72"/>
      <c r="AI10687" s="72"/>
      <c r="AJ10687" s="72"/>
      <c r="AK10687" s="72"/>
    </row>
    <row r="10688" ht="14.25" customHeight="1">
      <c r="A10688" s="78">
        <v>10685.0</v>
      </c>
      <c r="C10688" s="78" t="str">
        <f>VLOOKUP(G10688,[1]Macrodata_CCF!$A$3:$D$55,4,FALSE)</f>
        <v>#ERROR!</v>
      </c>
      <c r="E10688" s="79" t="str">
        <f>VLOOKUP(G10688,[1]Macrodata_CCF!$A$3:$B$55,2,FALSE)</f>
        <v>#ERROR!</v>
      </c>
      <c r="F10688" s="78">
        <v>1.0</v>
      </c>
      <c r="G10688" s="80">
        <v>53.0</v>
      </c>
      <c r="H10688" s="81">
        <v>0.0</v>
      </c>
      <c r="I10688" s="81">
        <v>750000.0</v>
      </c>
      <c r="J10688" s="81">
        <v>765000.0</v>
      </c>
      <c r="K10688" s="81">
        <v>750000.0</v>
      </c>
      <c r="L10688" s="82">
        <v>1.02</v>
      </c>
      <c r="N10688" s="83">
        <f t="shared" si="1"/>
        <v>1.02</v>
      </c>
      <c r="O10688" s="83">
        <f t="shared" si="2"/>
        <v>1</v>
      </c>
      <c r="Q10688" s="83">
        <f t="shared" si="3"/>
        <v>1</v>
      </c>
      <c r="R10688" s="83">
        <f t="shared" si="4"/>
        <v>1.02</v>
      </c>
      <c r="S10688" s="83" t="b">
        <f t="shared" si="5"/>
        <v>0</v>
      </c>
      <c r="T10688" s="72"/>
      <c r="U10688" s="72"/>
      <c r="V10688" s="72"/>
      <c r="W10688" s="72"/>
      <c r="X10688" s="72"/>
      <c r="Y10688" s="72"/>
      <c r="Z10688" s="72"/>
      <c r="AA10688" s="72"/>
      <c r="AB10688" s="72"/>
      <c r="AC10688" s="72"/>
      <c r="AD10688" s="72"/>
      <c r="AE10688" s="72"/>
      <c r="AF10688" s="72"/>
      <c r="AG10688" s="72"/>
      <c r="AH10688" s="72"/>
      <c r="AI10688" s="72"/>
      <c r="AJ10688" s="72"/>
      <c r="AK10688" s="72"/>
    </row>
    <row r="10689" ht="14.25" customHeight="1">
      <c r="A10689" s="78">
        <v>10686.0</v>
      </c>
      <c r="C10689" s="78" t="str">
        <f>VLOOKUP(G10689,[1]Macrodata_CCF!$A$3:$D$55,4,FALSE)</f>
        <v>#ERROR!</v>
      </c>
      <c r="E10689" s="79" t="str">
        <f>VLOOKUP(G10689,[1]Macrodata_CCF!$A$3:$B$55,2,FALSE)</f>
        <v>#ERROR!</v>
      </c>
      <c r="F10689" s="78">
        <v>0.0</v>
      </c>
      <c r="G10689" s="80">
        <v>53.0</v>
      </c>
      <c r="H10689" s="81">
        <v>547880.0</v>
      </c>
      <c r="I10689" s="81">
        <v>760000.0</v>
      </c>
      <c r="J10689" s="81">
        <v>450305.0</v>
      </c>
      <c r="K10689" s="81">
        <v>760000.0</v>
      </c>
      <c r="L10689" s="82">
        <v>-0.4599990571374694</v>
      </c>
      <c r="N10689" s="83">
        <f t="shared" si="1"/>
        <v>-0.4599990571</v>
      </c>
      <c r="O10689" s="83">
        <f t="shared" si="2"/>
        <v>0</v>
      </c>
      <c r="Q10689" s="83">
        <f t="shared" si="3"/>
        <v>0.2791052632</v>
      </c>
      <c r="R10689" s="83">
        <f t="shared" si="4"/>
        <v>-0.4599990571</v>
      </c>
      <c r="S10689" s="83" t="b">
        <f t="shared" si="5"/>
        <v>0</v>
      </c>
      <c r="T10689" s="72"/>
      <c r="U10689" s="72"/>
      <c r="V10689" s="72"/>
      <c r="W10689" s="72"/>
      <c r="X10689" s="72"/>
      <c r="Y10689" s="72"/>
      <c r="Z10689" s="72"/>
      <c r="AA10689" s="72"/>
      <c r="AB10689" s="72"/>
      <c r="AC10689" s="72"/>
      <c r="AD10689" s="72"/>
      <c r="AE10689" s="72"/>
      <c r="AF10689" s="72"/>
      <c r="AG10689" s="72"/>
      <c r="AH10689" s="72"/>
      <c r="AI10689" s="72"/>
      <c r="AJ10689" s="72"/>
      <c r="AK10689" s="72"/>
    </row>
    <row r="10690" ht="14.25" customHeight="1">
      <c r="A10690" s="78">
        <v>10687.0</v>
      </c>
      <c r="C10690" s="78" t="str">
        <f>VLOOKUP(G10690,[1]Macrodata_CCF!$A$3:$D$55,4,FALSE)</f>
        <v>#ERROR!</v>
      </c>
      <c r="E10690" s="79" t="str">
        <f>VLOOKUP(G10690,[1]Macrodata_CCF!$A$3:$B$55,2,FALSE)</f>
        <v>#ERROR!</v>
      </c>
      <c r="F10690" s="78">
        <v>0.0</v>
      </c>
      <c r="G10690" s="80">
        <v>4.0</v>
      </c>
      <c r="H10690" s="81">
        <v>407045.0</v>
      </c>
      <c r="I10690" s="81">
        <v>740000.0</v>
      </c>
      <c r="J10690" s="81">
        <v>486955.0</v>
      </c>
      <c r="K10690" s="81">
        <v>740000.0</v>
      </c>
      <c r="L10690" s="82">
        <v>0.2400024027270952</v>
      </c>
      <c r="N10690" s="83">
        <f t="shared" si="1"/>
        <v>0.2400024027</v>
      </c>
      <c r="O10690" s="83">
        <f t="shared" si="2"/>
        <v>0.2400024027</v>
      </c>
      <c r="Q10690" s="83">
        <f t="shared" si="3"/>
        <v>0.4499391892</v>
      </c>
      <c r="R10690" s="83">
        <f t="shared" si="4"/>
        <v>0.2400024027</v>
      </c>
      <c r="S10690" s="83" t="b">
        <f t="shared" si="5"/>
        <v>0</v>
      </c>
      <c r="T10690" s="72"/>
      <c r="U10690" s="72"/>
      <c r="V10690" s="72"/>
      <c r="W10690" s="72"/>
      <c r="X10690" s="72"/>
      <c r="Y10690" s="72"/>
      <c r="Z10690" s="72"/>
      <c r="AA10690" s="72"/>
      <c r="AB10690" s="72"/>
      <c r="AC10690" s="72"/>
      <c r="AD10690" s="72"/>
      <c r="AE10690" s="72"/>
      <c r="AF10690" s="72"/>
      <c r="AG10690" s="72"/>
      <c r="AH10690" s="72"/>
      <c r="AI10690" s="72"/>
      <c r="AJ10690" s="72"/>
      <c r="AK10690" s="72"/>
    </row>
    <row r="10691" ht="14.25" customHeight="1">
      <c r="A10691" s="78">
        <v>10688.0</v>
      </c>
      <c r="C10691" s="78" t="str">
        <f>VLOOKUP(G10691,[1]Macrodata_CCF!$A$3:$D$55,4,FALSE)</f>
        <v>#ERROR!</v>
      </c>
      <c r="E10691" s="79" t="str">
        <f>VLOOKUP(G10691,[1]Macrodata_CCF!$A$3:$B$55,2,FALSE)</f>
        <v>#ERROR!</v>
      </c>
      <c r="F10691" s="78">
        <v>1.0</v>
      </c>
      <c r="G10691" s="80">
        <v>28.0</v>
      </c>
      <c r="H10691" s="81">
        <v>0.0</v>
      </c>
      <c r="I10691" s="81">
        <v>470000.0</v>
      </c>
      <c r="J10691" s="81">
        <v>220900.0</v>
      </c>
      <c r="K10691" s="81">
        <v>470000.0</v>
      </c>
      <c r="L10691" s="82">
        <v>0.47</v>
      </c>
      <c r="N10691" s="83">
        <f t="shared" si="1"/>
        <v>0.47</v>
      </c>
      <c r="O10691" s="83">
        <f t="shared" si="2"/>
        <v>0.47</v>
      </c>
      <c r="Q10691" s="83">
        <f t="shared" si="3"/>
        <v>1</v>
      </c>
      <c r="R10691" s="83">
        <f t="shared" si="4"/>
        <v>0.47</v>
      </c>
      <c r="S10691" s="83" t="b">
        <f t="shared" si="5"/>
        <v>0</v>
      </c>
      <c r="T10691" s="72"/>
      <c r="U10691" s="72"/>
      <c r="V10691" s="72"/>
      <c r="W10691" s="72"/>
      <c r="X10691" s="72"/>
      <c r="Y10691" s="72"/>
      <c r="Z10691" s="72"/>
      <c r="AA10691" s="72"/>
      <c r="AB10691" s="72"/>
      <c r="AC10691" s="72"/>
      <c r="AD10691" s="72"/>
      <c r="AE10691" s="72"/>
      <c r="AF10691" s="72"/>
      <c r="AG10691" s="72"/>
      <c r="AH10691" s="72"/>
      <c r="AI10691" s="72"/>
      <c r="AJ10691" s="72"/>
      <c r="AK10691" s="72"/>
    </row>
    <row r="10692" ht="14.25" customHeight="1">
      <c r="A10692" s="78">
        <v>10689.0</v>
      </c>
      <c r="C10692" s="78" t="str">
        <f>VLOOKUP(G10692,[1]Macrodata_CCF!$A$3:$D$55,4,FALSE)</f>
        <v>#ERROR!</v>
      </c>
      <c r="E10692" s="79" t="str">
        <f>VLOOKUP(G10692,[1]Macrodata_CCF!$A$3:$B$55,2,FALSE)</f>
        <v>#ERROR!</v>
      </c>
      <c r="F10692" s="78">
        <v>0.0</v>
      </c>
      <c r="G10692" s="80">
        <v>8.0</v>
      </c>
      <c r="H10692" s="81">
        <v>362905.0</v>
      </c>
      <c r="I10692" s="81">
        <v>870000.0</v>
      </c>
      <c r="J10692" s="81">
        <v>560670.0</v>
      </c>
      <c r="K10692" s="81">
        <v>870000.0</v>
      </c>
      <c r="L10692" s="82">
        <v>0.3899959573649908</v>
      </c>
      <c r="N10692" s="83">
        <f t="shared" si="1"/>
        <v>0.3899959574</v>
      </c>
      <c r="O10692" s="83">
        <f t="shared" si="2"/>
        <v>0.3899959574</v>
      </c>
      <c r="Q10692" s="83">
        <f t="shared" si="3"/>
        <v>0.5828678161</v>
      </c>
      <c r="R10692" s="83">
        <f t="shared" si="4"/>
        <v>0.3899959574</v>
      </c>
      <c r="S10692" s="83" t="b">
        <f t="shared" si="5"/>
        <v>0</v>
      </c>
      <c r="T10692" s="72"/>
      <c r="U10692" s="72"/>
      <c r="V10692" s="72"/>
      <c r="W10692" s="72"/>
      <c r="X10692" s="72"/>
      <c r="Y10692" s="72"/>
      <c r="Z10692" s="72"/>
      <c r="AA10692" s="72"/>
      <c r="AB10692" s="72"/>
      <c r="AC10692" s="72"/>
      <c r="AD10692" s="72"/>
      <c r="AE10692" s="72"/>
      <c r="AF10692" s="72"/>
      <c r="AG10692" s="72"/>
      <c r="AH10692" s="72"/>
      <c r="AI10692" s="72"/>
      <c r="AJ10692" s="72"/>
      <c r="AK10692" s="72"/>
    </row>
    <row r="10693" ht="14.25" customHeight="1">
      <c r="A10693" s="78">
        <v>10690.0</v>
      </c>
      <c r="C10693" s="78" t="str">
        <f>VLOOKUP(G10693,[1]Macrodata_CCF!$A$3:$D$55,4,FALSE)</f>
        <v>#ERROR!</v>
      </c>
      <c r="E10693" s="79" t="str">
        <f>VLOOKUP(G10693,[1]Macrodata_CCF!$A$3:$B$55,2,FALSE)</f>
        <v>#ERROR!</v>
      </c>
      <c r="F10693" s="78">
        <v>1.0</v>
      </c>
      <c r="G10693" s="80">
        <v>48.0</v>
      </c>
      <c r="H10693" s="81">
        <v>0.0</v>
      </c>
      <c r="I10693" s="81">
        <v>220000.0</v>
      </c>
      <c r="J10693" s="81">
        <v>0.0</v>
      </c>
      <c r="K10693" s="81">
        <v>220000.0</v>
      </c>
      <c r="L10693" s="82">
        <v>0.0</v>
      </c>
      <c r="N10693" s="83">
        <f t="shared" si="1"/>
        <v>0</v>
      </c>
      <c r="O10693" s="83">
        <f t="shared" si="2"/>
        <v>0</v>
      </c>
      <c r="Q10693" s="83">
        <f t="shared" si="3"/>
        <v>1</v>
      </c>
      <c r="R10693" s="83">
        <f t="shared" si="4"/>
        <v>0</v>
      </c>
      <c r="S10693" s="83" t="b">
        <f t="shared" si="5"/>
        <v>0</v>
      </c>
      <c r="T10693" s="72"/>
      <c r="U10693" s="72"/>
      <c r="V10693" s="72"/>
      <c r="W10693" s="72"/>
      <c r="X10693" s="72"/>
      <c r="Y10693" s="72"/>
      <c r="Z10693" s="72"/>
      <c r="AA10693" s="72"/>
      <c r="AB10693" s="72"/>
      <c r="AC10693" s="72"/>
      <c r="AD10693" s="72"/>
      <c r="AE10693" s="72"/>
      <c r="AF10693" s="72"/>
      <c r="AG10693" s="72"/>
      <c r="AH10693" s="72"/>
      <c r="AI10693" s="72"/>
      <c r="AJ10693" s="72"/>
      <c r="AK10693" s="72"/>
    </row>
    <row r="10694" ht="14.25" customHeight="1">
      <c r="A10694" s="78">
        <v>10691.0</v>
      </c>
      <c r="C10694" s="78" t="str">
        <f>VLOOKUP(G10694,[1]Macrodata_CCF!$A$3:$D$55,4,FALSE)</f>
        <v>#ERROR!</v>
      </c>
      <c r="E10694" s="79" t="str">
        <f>VLOOKUP(G10694,[1]Macrodata_CCF!$A$3:$B$55,2,FALSE)</f>
        <v>#ERROR!</v>
      </c>
      <c r="F10694" s="78">
        <v>0.0</v>
      </c>
      <c r="G10694" s="80">
        <v>32.0</v>
      </c>
      <c r="H10694" s="81">
        <v>35495.0</v>
      </c>
      <c r="I10694" s="81">
        <v>50000.0</v>
      </c>
      <c r="J10694" s="81">
        <v>38105.0</v>
      </c>
      <c r="K10694" s="81">
        <v>50000.0</v>
      </c>
      <c r="L10694" s="82">
        <v>0.1799379524301965</v>
      </c>
      <c r="N10694" s="83">
        <f t="shared" si="1"/>
        <v>0.1799379524</v>
      </c>
      <c r="O10694" s="83">
        <f t="shared" si="2"/>
        <v>0.1799379524</v>
      </c>
      <c r="Q10694" s="83">
        <f t="shared" si="3"/>
        <v>0.2901</v>
      </c>
      <c r="R10694" s="83">
        <f t="shared" si="4"/>
        <v>0.1799379524</v>
      </c>
      <c r="S10694" s="83" t="b">
        <f t="shared" si="5"/>
        <v>0</v>
      </c>
      <c r="T10694" s="72"/>
      <c r="U10694" s="72"/>
      <c r="V10694" s="72"/>
      <c r="W10694" s="72"/>
      <c r="X10694" s="72"/>
      <c r="Y10694" s="72"/>
      <c r="Z10694" s="72"/>
      <c r="AA10694" s="72"/>
      <c r="AB10694" s="72"/>
      <c r="AC10694" s="72"/>
      <c r="AD10694" s="72"/>
      <c r="AE10694" s="72"/>
      <c r="AF10694" s="72"/>
      <c r="AG10694" s="72"/>
      <c r="AH10694" s="72"/>
      <c r="AI10694" s="72"/>
      <c r="AJ10694" s="72"/>
      <c r="AK10694" s="72"/>
    </row>
    <row r="10695" ht="14.25" customHeight="1">
      <c r="A10695" s="78">
        <v>10692.0</v>
      </c>
      <c r="C10695" s="78" t="str">
        <f>VLOOKUP(G10695,[1]Macrodata_CCF!$A$3:$D$55,4,FALSE)</f>
        <v>#ERROR!</v>
      </c>
      <c r="E10695" s="79" t="str">
        <f>VLOOKUP(G10695,[1]Macrodata_CCF!$A$3:$B$55,2,FALSE)</f>
        <v>#ERROR!</v>
      </c>
      <c r="F10695" s="78">
        <v>0.0</v>
      </c>
      <c r="G10695" s="80">
        <v>50.0</v>
      </c>
      <c r="H10695" s="81">
        <v>0.0</v>
      </c>
      <c r="I10695" s="81">
        <v>870000.0</v>
      </c>
      <c r="J10695" s="81">
        <v>113100.0</v>
      </c>
      <c r="K10695" s="81">
        <v>870000.0</v>
      </c>
      <c r="L10695" s="82">
        <v>0.13</v>
      </c>
      <c r="N10695" s="83">
        <f t="shared" si="1"/>
        <v>0.13</v>
      </c>
      <c r="O10695" s="83">
        <f t="shared" si="2"/>
        <v>0.13</v>
      </c>
      <c r="Q10695" s="83">
        <f t="shared" si="3"/>
        <v>1</v>
      </c>
      <c r="R10695" s="83">
        <f t="shared" si="4"/>
        <v>0.13</v>
      </c>
      <c r="S10695" s="83" t="b">
        <f t="shared" si="5"/>
        <v>0</v>
      </c>
      <c r="T10695" s="72"/>
      <c r="U10695" s="72"/>
      <c r="V10695" s="72"/>
      <c r="W10695" s="72"/>
      <c r="X10695" s="72"/>
      <c r="Y10695" s="72"/>
      <c r="Z10695" s="72"/>
      <c r="AA10695" s="72"/>
      <c r="AB10695" s="72"/>
      <c r="AC10695" s="72"/>
      <c r="AD10695" s="72"/>
      <c r="AE10695" s="72"/>
      <c r="AF10695" s="72"/>
      <c r="AG10695" s="72"/>
      <c r="AH10695" s="72"/>
      <c r="AI10695" s="72"/>
      <c r="AJ10695" s="72"/>
      <c r="AK10695" s="72"/>
    </row>
    <row r="10696" ht="14.25" customHeight="1">
      <c r="A10696" s="78">
        <v>10693.0</v>
      </c>
      <c r="C10696" s="78" t="str">
        <f>VLOOKUP(G10696,[1]Macrodata_CCF!$A$3:$D$55,4,FALSE)</f>
        <v>#ERROR!</v>
      </c>
      <c r="E10696" s="79" t="str">
        <f>VLOOKUP(G10696,[1]Macrodata_CCF!$A$3:$B$55,2,FALSE)</f>
        <v>#ERROR!</v>
      </c>
      <c r="F10696" s="78">
        <v>0.0</v>
      </c>
      <c r="G10696" s="80">
        <v>32.0</v>
      </c>
      <c r="H10696" s="81">
        <v>178680.0</v>
      </c>
      <c r="I10696" s="81">
        <v>830000.0</v>
      </c>
      <c r="J10696" s="81">
        <v>35390.0</v>
      </c>
      <c r="K10696" s="81">
        <v>1411000.0</v>
      </c>
      <c r="L10696" s="82">
        <v>-0.219999385862556</v>
      </c>
      <c r="N10696" s="83">
        <f t="shared" si="1"/>
        <v>-0.2199993859</v>
      </c>
      <c r="O10696" s="83">
        <f t="shared" si="2"/>
        <v>0</v>
      </c>
      <c r="Q10696" s="83">
        <f t="shared" si="3"/>
        <v>0.7847228916</v>
      </c>
      <c r="R10696" s="83">
        <f t="shared" si="4"/>
        <v>-0.2199993859</v>
      </c>
      <c r="S10696" s="83" t="b">
        <f t="shared" si="5"/>
        <v>0</v>
      </c>
      <c r="T10696" s="72"/>
      <c r="U10696" s="72"/>
      <c r="V10696" s="72"/>
      <c r="W10696" s="72"/>
      <c r="X10696" s="72"/>
      <c r="Y10696" s="72"/>
      <c r="Z10696" s="72"/>
      <c r="AA10696" s="72"/>
      <c r="AB10696" s="72"/>
      <c r="AC10696" s="72"/>
      <c r="AD10696" s="72"/>
      <c r="AE10696" s="72"/>
      <c r="AF10696" s="72"/>
      <c r="AG10696" s="72"/>
      <c r="AH10696" s="72"/>
      <c r="AI10696" s="72"/>
      <c r="AJ10696" s="72"/>
      <c r="AK10696" s="72"/>
    </row>
    <row r="10697" ht="14.25" customHeight="1">
      <c r="A10697" s="78">
        <v>10694.0</v>
      </c>
      <c r="C10697" s="78" t="str">
        <f>VLOOKUP(G10697,[1]Macrodata_CCF!$A$3:$D$55,4,FALSE)</f>
        <v>#ERROR!</v>
      </c>
      <c r="E10697" s="79" t="str">
        <f>VLOOKUP(G10697,[1]Macrodata_CCF!$A$3:$B$55,2,FALSE)</f>
        <v>#ERROR!</v>
      </c>
      <c r="F10697" s="78">
        <v>0.0</v>
      </c>
      <c r="G10697" s="80">
        <v>37.0</v>
      </c>
      <c r="H10697" s="81">
        <v>496605.0</v>
      </c>
      <c r="I10697" s="81">
        <v>740000.0</v>
      </c>
      <c r="J10697" s="81">
        <v>503905.0</v>
      </c>
      <c r="K10697" s="81">
        <v>740000.0</v>
      </c>
      <c r="L10697" s="82">
        <v>0.02999239918650753</v>
      </c>
      <c r="N10697" s="83">
        <f t="shared" si="1"/>
        <v>0.02999239919</v>
      </c>
      <c r="O10697" s="83">
        <f t="shared" si="2"/>
        <v>0.02999239919</v>
      </c>
      <c r="Q10697" s="83">
        <f t="shared" si="3"/>
        <v>0.3289121622</v>
      </c>
      <c r="R10697" s="83">
        <f t="shared" si="4"/>
        <v>0.02999239919</v>
      </c>
      <c r="S10697" s="83" t="b">
        <f t="shared" si="5"/>
        <v>0</v>
      </c>
      <c r="T10697" s="72"/>
      <c r="U10697" s="72"/>
      <c r="V10697" s="72"/>
      <c r="W10697" s="72"/>
      <c r="X10697" s="72"/>
      <c r="Y10697" s="72"/>
      <c r="Z10697" s="72"/>
      <c r="AA10697" s="72"/>
      <c r="AB10697" s="72"/>
      <c r="AC10697" s="72"/>
      <c r="AD10697" s="72"/>
      <c r="AE10697" s="72"/>
      <c r="AF10697" s="72"/>
      <c r="AG10697" s="72"/>
      <c r="AH10697" s="72"/>
      <c r="AI10697" s="72"/>
      <c r="AJ10697" s="72"/>
      <c r="AK10697" s="72"/>
    </row>
    <row r="10698" ht="14.25" customHeight="1">
      <c r="A10698" s="78">
        <v>10695.0</v>
      </c>
      <c r="C10698" s="78" t="str">
        <f>VLOOKUP(G10698,[1]Macrodata_CCF!$A$3:$D$55,4,FALSE)</f>
        <v>#ERROR!</v>
      </c>
      <c r="E10698" s="79" t="str">
        <f>VLOOKUP(G10698,[1]Macrodata_CCF!$A$3:$B$55,2,FALSE)</f>
        <v>#ERROR!</v>
      </c>
      <c r="F10698" s="78">
        <v>0.0</v>
      </c>
      <c r="G10698" s="80">
        <v>36.0</v>
      </c>
      <c r="H10698" s="81">
        <v>133695.0</v>
      </c>
      <c r="I10698" s="81">
        <v>520000.0</v>
      </c>
      <c r="J10698" s="81">
        <v>203230.0</v>
      </c>
      <c r="K10698" s="81">
        <v>832000.0</v>
      </c>
      <c r="L10698" s="82">
        <v>0.1800002588628156</v>
      </c>
      <c r="N10698" s="83">
        <f t="shared" si="1"/>
        <v>0.1800002589</v>
      </c>
      <c r="O10698" s="83">
        <f t="shared" si="2"/>
        <v>0.1800002589</v>
      </c>
      <c r="Q10698" s="83">
        <f t="shared" si="3"/>
        <v>0.7428942308</v>
      </c>
      <c r="R10698" s="83">
        <f t="shared" si="4"/>
        <v>0.1800002589</v>
      </c>
      <c r="S10698" s="83" t="b">
        <f t="shared" si="5"/>
        <v>0</v>
      </c>
      <c r="T10698" s="72"/>
      <c r="U10698" s="72"/>
      <c r="V10698" s="72"/>
      <c r="W10698" s="72"/>
      <c r="X10698" s="72"/>
      <c r="Y10698" s="72"/>
      <c r="Z10698" s="72"/>
      <c r="AA10698" s="72"/>
      <c r="AB10698" s="72"/>
      <c r="AC10698" s="72"/>
      <c r="AD10698" s="72"/>
      <c r="AE10698" s="72"/>
      <c r="AF10698" s="72"/>
      <c r="AG10698" s="72"/>
      <c r="AH10698" s="72"/>
      <c r="AI10698" s="72"/>
      <c r="AJ10698" s="72"/>
      <c r="AK10698" s="72"/>
    </row>
    <row r="10699" ht="14.25" customHeight="1">
      <c r="A10699" s="78">
        <v>10696.0</v>
      </c>
      <c r="C10699" s="78" t="str">
        <f>VLOOKUP(G10699,[1]Macrodata_CCF!$A$3:$D$55,4,FALSE)</f>
        <v>#ERROR!</v>
      </c>
      <c r="E10699" s="79" t="str">
        <f>VLOOKUP(G10699,[1]Macrodata_CCF!$A$3:$B$55,2,FALSE)</f>
        <v>#ERROR!</v>
      </c>
      <c r="F10699" s="78">
        <v>1.0</v>
      </c>
      <c r="G10699" s="80">
        <v>11.0</v>
      </c>
      <c r="H10699" s="81">
        <v>23475.0</v>
      </c>
      <c r="I10699" s="81">
        <v>80000.0</v>
      </c>
      <c r="J10699" s="81">
        <v>54565.0</v>
      </c>
      <c r="K10699" s="81">
        <v>80000.0</v>
      </c>
      <c r="L10699" s="82">
        <v>0.5500221141088014</v>
      </c>
      <c r="N10699" s="83">
        <f t="shared" si="1"/>
        <v>0.5500221141</v>
      </c>
      <c r="O10699" s="83">
        <f t="shared" si="2"/>
        <v>0.5500221141</v>
      </c>
      <c r="Q10699" s="83">
        <f t="shared" si="3"/>
        <v>0.7065625</v>
      </c>
      <c r="R10699" s="83">
        <f t="shared" si="4"/>
        <v>0.5500221141</v>
      </c>
      <c r="S10699" s="83" t="b">
        <f t="shared" si="5"/>
        <v>0</v>
      </c>
      <c r="T10699" s="72"/>
      <c r="U10699" s="72"/>
      <c r="V10699" s="72"/>
      <c r="W10699" s="72"/>
      <c r="X10699" s="72"/>
      <c r="Y10699" s="72"/>
      <c r="Z10699" s="72"/>
      <c r="AA10699" s="72"/>
      <c r="AB10699" s="72"/>
      <c r="AC10699" s="72"/>
      <c r="AD10699" s="72"/>
      <c r="AE10699" s="72"/>
      <c r="AF10699" s="72"/>
      <c r="AG10699" s="72"/>
      <c r="AH10699" s="72"/>
      <c r="AI10699" s="72"/>
      <c r="AJ10699" s="72"/>
      <c r="AK10699" s="72"/>
    </row>
    <row r="10700" ht="14.25" customHeight="1">
      <c r="A10700" s="78">
        <v>10697.0</v>
      </c>
      <c r="C10700" s="78" t="str">
        <f>VLOOKUP(G10700,[1]Macrodata_CCF!$A$3:$D$55,4,FALSE)</f>
        <v>#ERROR!</v>
      </c>
      <c r="E10700" s="79" t="str">
        <f>VLOOKUP(G10700,[1]Macrodata_CCF!$A$3:$B$55,2,FALSE)</f>
        <v>#ERROR!</v>
      </c>
      <c r="F10700" s="78">
        <v>0.0</v>
      </c>
      <c r="G10700" s="80">
        <v>36.0</v>
      </c>
      <c r="H10700" s="81">
        <v>425710.0</v>
      </c>
      <c r="I10700" s="81">
        <v>590000.0</v>
      </c>
      <c r="J10700" s="81">
        <v>450355.0</v>
      </c>
      <c r="K10700" s="81">
        <v>590000.0</v>
      </c>
      <c r="L10700" s="82">
        <v>0.1500091301966036</v>
      </c>
      <c r="N10700" s="83">
        <f t="shared" si="1"/>
        <v>0.1500091302</v>
      </c>
      <c r="O10700" s="83">
        <f t="shared" si="2"/>
        <v>0.1500091302</v>
      </c>
      <c r="Q10700" s="83">
        <f t="shared" si="3"/>
        <v>0.2784576271</v>
      </c>
      <c r="R10700" s="83">
        <f t="shared" si="4"/>
        <v>0.1500091302</v>
      </c>
      <c r="S10700" s="83" t="b">
        <f t="shared" si="5"/>
        <v>0</v>
      </c>
      <c r="T10700" s="72"/>
      <c r="U10700" s="72"/>
      <c r="V10700" s="72"/>
      <c r="W10700" s="72"/>
      <c r="X10700" s="72"/>
      <c r="Y10700" s="72"/>
      <c r="Z10700" s="72"/>
      <c r="AA10700" s="72"/>
      <c r="AB10700" s="72"/>
      <c r="AC10700" s="72"/>
      <c r="AD10700" s="72"/>
      <c r="AE10700" s="72"/>
      <c r="AF10700" s="72"/>
      <c r="AG10700" s="72"/>
      <c r="AH10700" s="72"/>
      <c r="AI10700" s="72"/>
      <c r="AJ10700" s="72"/>
      <c r="AK10700" s="72"/>
    </row>
    <row r="10701" ht="14.25" customHeight="1">
      <c r="A10701" s="78">
        <v>10698.0</v>
      </c>
      <c r="C10701" s="78" t="str">
        <f>VLOOKUP(G10701,[1]Macrodata_CCF!$A$3:$D$55,4,FALSE)</f>
        <v>#ERROR!</v>
      </c>
      <c r="E10701" s="79" t="str">
        <f>VLOOKUP(G10701,[1]Macrodata_CCF!$A$3:$B$55,2,FALSE)</f>
        <v>#ERROR!</v>
      </c>
      <c r="F10701" s="78">
        <v>1.0</v>
      </c>
      <c r="G10701" s="80">
        <v>20.0</v>
      </c>
      <c r="H10701" s="81">
        <v>0.0</v>
      </c>
      <c r="I10701" s="81">
        <v>10000.0</v>
      </c>
      <c r="J10701" s="81">
        <v>5900.0</v>
      </c>
      <c r="K10701" s="81">
        <v>10000.0</v>
      </c>
      <c r="L10701" s="82">
        <v>0.59</v>
      </c>
      <c r="N10701" s="83">
        <f t="shared" si="1"/>
        <v>0.59</v>
      </c>
      <c r="O10701" s="83">
        <f t="shared" si="2"/>
        <v>0.59</v>
      </c>
      <c r="Q10701" s="83">
        <f t="shared" si="3"/>
        <v>1</v>
      </c>
      <c r="R10701" s="83">
        <f t="shared" si="4"/>
        <v>0.59</v>
      </c>
      <c r="S10701" s="83" t="b">
        <f t="shared" si="5"/>
        <v>0</v>
      </c>
      <c r="T10701" s="72"/>
      <c r="U10701" s="72"/>
      <c r="V10701" s="72"/>
      <c r="W10701" s="72"/>
      <c r="X10701" s="72"/>
      <c r="Y10701" s="72"/>
      <c r="Z10701" s="72"/>
      <c r="AA10701" s="72"/>
      <c r="AB10701" s="72"/>
      <c r="AC10701" s="72"/>
      <c r="AD10701" s="72"/>
      <c r="AE10701" s="72"/>
      <c r="AF10701" s="72"/>
      <c r="AG10701" s="72"/>
      <c r="AH10701" s="72"/>
      <c r="AI10701" s="72"/>
      <c r="AJ10701" s="72"/>
      <c r="AK10701" s="72"/>
    </row>
    <row r="10702" ht="14.25" customHeight="1">
      <c r="A10702" s="78">
        <v>10699.0</v>
      </c>
      <c r="C10702" s="78" t="str">
        <f>VLOOKUP(G10702,[1]Macrodata_CCF!$A$3:$D$55,4,FALSE)</f>
        <v>#ERROR!</v>
      </c>
      <c r="E10702" s="79" t="str">
        <f>VLOOKUP(G10702,[1]Macrodata_CCF!$A$3:$B$55,2,FALSE)</f>
        <v>#ERROR!</v>
      </c>
      <c r="F10702" s="78">
        <v>0.0</v>
      </c>
      <c r="G10702" s="80">
        <v>4.0</v>
      </c>
      <c r="H10702" s="81">
        <v>0.0</v>
      </c>
      <c r="I10702" s="81">
        <v>430000.0</v>
      </c>
      <c r="J10702" s="81">
        <v>438600.0</v>
      </c>
      <c r="K10702" s="81">
        <v>430000.0</v>
      </c>
      <c r="L10702" s="82">
        <v>1.02</v>
      </c>
      <c r="N10702" s="83">
        <f t="shared" si="1"/>
        <v>1.02</v>
      </c>
      <c r="O10702" s="83">
        <f t="shared" si="2"/>
        <v>1</v>
      </c>
      <c r="Q10702" s="83">
        <f t="shared" si="3"/>
        <v>1</v>
      </c>
      <c r="R10702" s="83">
        <f t="shared" si="4"/>
        <v>1.02</v>
      </c>
      <c r="S10702" s="83" t="b">
        <f t="shared" si="5"/>
        <v>0</v>
      </c>
      <c r="T10702" s="72"/>
      <c r="U10702" s="72"/>
      <c r="V10702" s="72"/>
      <c r="W10702" s="72"/>
      <c r="X10702" s="72"/>
      <c r="Y10702" s="72"/>
      <c r="Z10702" s="72"/>
      <c r="AA10702" s="72"/>
      <c r="AB10702" s="72"/>
      <c r="AC10702" s="72"/>
      <c r="AD10702" s="72"/>
      <c r="AE10702" s="72"/>
      <c r="AF10702" s="72"/>
      <c r="AG10702" s="72"/>
      <c r="AH10702" s="72"/>
      <c r="AI10702" s="72"/>
      <c r="AJ10702" s="72"/>
      <c r="AK10702" s="72"/>
    </row>
    <row r="10703" ht="14.25" customHeight="1">
      <c r="A10703" s="78">
        <v>10700.0</v>
      </c>
      <c r="C10703" s="78" t="str">
        <f>VLOOKUP(G10703,[1]Macrodata_CCF!$A$3:$D$55,4,FALSE)</f>
        <v>#ERROR!</v>
      </c>
      <c r="E10703" s="79" t="str">
        <f>VLOOKUP(G10703,[1]Macrodata_CCF!$A$3:$B$55,2,FALSE)</f>
        <v>#ERROR!</v>
      </c>
      <c r="F10703" s="78">
        <v>0.0</v>
      </c>
      <c r="G10703" s="80">
        <v>23.0</v>
      </c>
      <c r="H10703" s="81">
        <v>313805.0</v>
      </c>
      <c r="I10703" s="81">
        <v>500000.0</v>
      </c>
      <c r="J10703" s="81">
        <v>339870.0</v>
      </c>
      <c r="K10703" s="81">
        <v>500000.0</v>
      </c>
      <c r="L10703" s="82">
        <v>0.1399876473589516</v>
      </c>
      <c r="N10703" s="83">
        <f t="shared" si="1"/>
        <v>0.1399876474</v>
      </c>
      <c r="O10703" s="83">
        <f t="shared" si="2"/>
        <v>0.1399876474</v>
      </c>
      <c r="Q10703" s="83">
        <f t="shared" si="3"/>
        <v>0.37239</v>
      </c>
      <c r="R10703" s="83">
        <f t="shared" si="4"/>
        <v>0.1399876474</v>
      </c>
      <c r="S10703" s="83" t="b">
        <f t="shared" si="5"/>
        <v>0</v>
      </c>
      <c r="T10703" s="72"/>
      <c r="U10703" s="72"/>
      <c r="V10703" s="72"/>
      <c r="W10703" s="72"/>
      <c r="X10703" s="72"/>
      <c r="Y10703" s="72"/>
      <c r="Z10703" s="72"/>
      <c r="AA10703" s="72"/>
      <c r="AB10703" s="72"/>
      <c r="AC10703" s="72"/>
      <c r="AD10703" s="72"/>
      <c r="AE10703" s="72"/>
      <c r="AF10703" s="72"/>
      <c r="AG10703" s="72"/>
      <c r="AH10703" s="72"/>
      <c r="AI10703" s="72"/>
      <c r="AJ10703" s="72"/>
      <c r="AK10703" s="72"/>
    </row>
    <row r="10704" ht="14.25" customHeight="1">
      <c r="A10704" s="78">
        <v>10701.0</v>
      </c>
      <c r="C10704" s="78" t="str">
        <f>VLOOKUP(G10704,[1]Macrodata_CCF!$A$3:$D$55,4,FALSE)</f>
        <v>#ERROR!</v>
      </c>
      <c r="E10704" s="79" t="str">
        <f>VLOOKUP(G10704,[1]Macrodata_CCF!$A$3:$B$55,2,FALSE)</f>
        <v>#ERROR!</v>
      </c>
      <c r="F10704" s="78">
        <v>1.0</v>
      </c>
      <c r="G10704" s="80">
        <v>28.0</v>
      </c>
      <c r="H10704" s="81">
        <v>570685.0</v>
      </c>
      <c r="I10704" s="81">
        <v>850000.0</v>
      </c>
      <c r="J10704" s="81">
        <v>472925.0</v>
      </c>
      <c r="K10704" s="81">
        <v>850000.0</v>
      </c>
      <c r="L10704" s="82">
        <v>-0.349999104953189</v>
      </c>
      <c r="N10704" s="83">
        <f t="shared" si="1"/>
        <v>-0.349999105</v>
      </c>
      <c r="O10704" s="83">
        <f t="shared" si="2"/>
        <v>0</v>
      </c>
      <c r="Q10704" s="83">
        <f t="shared" si="3"/>
        <v>0.3286058824</v>
      </c>
      <c r="R10704" s="83">
        <f t="shared" si="4"/>
        <v>-0.349999105</v>
      </c>
      <c r="S10704" s="83" t="b">
        <f t="shared" si="5"/>
        <v>0</v>
      </c>
      <c r="T10704" s="72"/>
      <c r="U10704" s="72"/>
      <c r="V10704" s="72"/>
      <c r="W10704" s="72"/>
      <c r="X10704" s="72"/>
      <c r="Y10704" s="72"/>
      <c r="Z10704" s="72"/>
      <c r="AA10704" s="72"/>
      <c r="AB10704" s="72"/>
      <c r="AC10704" s="72"/>
      <c r="AD10704" s="72"/>
      <c r="AE10704" s="72"/>
      <c r="AF10704" s="72"/>
      <c r="AG10704" s="72"/>
      <c r="AH10704" s="72"/>
      <c r="AI10704" s="72"/>
      <c r="AJ10704" s="72"/>
      <c r="AK10704" s="72"/>
    </row>
    <row r="10705" ht="14.25" customHeight="1">
      <c r="A10705" s="78">
        <v>10702.0</v>
      </c>
      <c r="C10705" s="78" t="str">
        <f>VLOOKUP(G10705,[1]Macrodata_CCF!$A$3:$D$55,4,FALSE)</f>
        <v>#ERROR!</v>
      </c>
      <c r="E10705" s="79" t="str">
        <f>VLOOKUP(G10705,[1]Macrodata_CCF!$A$3:$B$55,2,FALSE)</f>
        <v>#ERROR!</v>
      </c>
      <c r="F10705" s="78">
        <v>0.0</v>
      </c>
      <c r="G10705" s="80">
        <v>33.0</v>
      </c>
      <c r="H10705" s="81">
        <v>413695.0</v>
      </c>
      <c r="I10705" s="81">
        <v>840000.0</v>
      </c>
      <c r="J10705" s="81">
        <v>481905.0</v>
      </c>
      <c r="K10705" s="81">
        <v>1176000.0</v>
      </c>
      <c r="L10705" s="82">
        <v>0.1600028148860557</v>
      </c>
      <c r="N10705" s="83">
        <f t="shared" si="1"/>
        <v>0.1600028149</v>
      </c>
      <c r="O10705" s="83">
        <f t="shared" si="2"/>
        <v>0.1600028149</v>
      </c>
      <c r="Q10705" s="83">
        <f t="shared" si="3"/>
        <v>0.5075059524</v>
      </c>
      <c r="R10705" s="83">
        <f t="shared" si="4"/>
        <v>0.1600028149</v>
      </c>
      <c r="S10705" s="83" t="b">
        <f t="shared" si="5"/>
        <v>0</v>
      </c>
      <c r="T10705" s="72"/>
      <c r="U10705" s="72"/>
      <c r="V10705" s="72"/>
      <c r="W10705" s="72"/>
      <c r="X10705" s="72"/>
      <c r="Y10705" s="72"/>
      <c r="Z10705" s="72"/>
      <c r="AA10705" s="72"/>
      <c r="AB10705" s="72"/>
      <c r="AC10705" s="72"/>
      <c r="AD10705" s="72"/>
      <c r="AE10705" s="72"/>
      <c r="AF10705" s="72"/>
      <c r="AG10705" s="72"/>
      <c r="AH10705" s="72"/>
      <c r="AI10705" s="72"/>
      <c r="AJ10705" s="72"/>
      <c r="AK10705" s="72"/>
    </row>
    <row r="10706" ht="14.25" customHeight="1">
      <c r="A10706" s="78">
        <v>10703.0</v>
      </c>
      <c r="C10706" s="78" t="str">
        <f>VLOOKUP(G10706,[1]Macrodata_CCF!$A$3:$D$55,4,FALSE)</f>
        <v>#ERROR!</v>
      </c>
      <c r="E10706" s="79" t="str">
        <f>VLOOKUP(G10706,[1]Macrodata_CCF!$A$3:$B$55,2,FALSE)</f>
        <v>#ERROR!</v>
      </c>
      <c r="F10706" s="78">
        <v>0.0</v>
      </c>
      <c r="G10706" s="80">
        <v>36.0</v>
      </c>
      <c r="H10706" s="81">
        <v>292790.0</v>
      </c>
      <c r="I10706" s="81">
        <v>680000.0</v>
      </c>
      <c r="J10706" s="81">
        <v>347000.0</v>
      </c>
      <c r="K10706" s="81">
        <v>680000.0</v>
      </c>
      <c r="L10706" s="82">
        <v>0.1400015495467576</v>
      </c>
      <c r="N10706" s="83">
        <f t="shared" si="1"/>
        <v>0.1400015495</v>
      </c>
      <c r="O10706" s="83">
        <f t="shared" si="2"/>
        <v>0.1400015495</v>
      </c>
      <c r="Q10706" s="83">
        <f t="shared" si="3"/>
        <v>0.5694264706</v>
      </c>
      <c r="R10706" s="83">
        <f t="shared" si="4"/>
        <v>0.1400015495</v>
      </c>
      <c r="S10706" s="83" t="b">
        <f t="shared" si="5"/>
        <v>0</v>
      </c>
      <c r="T10706" s="72"/>
      <c r="U10706" s="72"/>
      <c r="V10706" s="72"/>
      <c r="W10706" s="72"/>
      <c r="X10706" s="72"/>
      <c r="Y10706" s="72"/>
      <c r="Z10706" s="72"/>
      <c r="AA10706" s="72"/>
      <c r="AB10706" s="72"/>
      <c r="AC10706" s="72"/>
      <c r="AD10706" s="72"/>
      <c r="AE10706" s="72"/>
      <c r="AF10706" s="72"/>
      <c r="AG10706" s="72"/>
      <c r="AH10706" s="72"/>
      <c r="AI10706" s="72"/>
      <c r="AJ10706" s="72"/>
      <c r="AK10706" s="72"/>
    </row>
    <row r="10707" ht="14.25" customHeight="1">
      <c r="A10707" s="78">
        <v>10704.0</v>
      </c>
      <c r="C10707" s="78" t="str">
        <f>VLOOKUP(G10707,[1]Macrodata_CCF!$A$3:$D$55,4,FALSE)</f>
        <v>#ERROR!</v>
      </c>
      <c r="E10707" s="79" t="str">
        <f>VLOOKUP(G10707,[1]Macrodata_CCF!$A$3:$B$55,2,FALSE)</f>
        <v>#ERROR!</v>
      </c>
      <c r="F10707" s="78">
        <v>0.0</v>
      </c>
      <c r="G10707" s="80">
        <v>52.0</v>
      </c>
      <c r="H10707" s="81">
        <v>36555.0</v>
      </c>
      <c r="I10707" s="81">
        <v>170000.0</v>
      </c>
      <c r="J10707" s="81">
        <v>173400.0</v>
      </c>
      <c r="K10707" s="81">
        <v>170000.0</v>
      </c>
      <c r="L10707" s="82">
        <v>1.025478661620892</v>
      </c>
      <c r="N10707" s="83">
        <f t="shared" si="1"/>
        <v>1.025478662</v>
      </c>
      <c r="O10707" s="83">
        <f t="shared" si="2"/>
        <v>1</v>
      </c>
      <c r="Q10707" s="83">
        <f t="shared" si="3"/>
        <v>0.7849705882</v>
      </c>
      <c r="R10707" s="83">
        <f t="shared" si="4"/>
        <v>1.025478662</v>
      </c>
      <c r="S10707" s="83" t="b">
        <f t="shared" si="5"/>
        <v>0</v>
      </c>
      <c r="T10707" s="72"/>
      <c r="U10707" s="72"/>
      <c r="V10707" s="72"/>
      <c r="W10707" s="72"/>
      <c r="X10707" s="72"/>
      <c r="Y10707" s="72"/>
      <c r="Z10707" s="72"/>
      <c r="AA10707" s="72"/>
      <c r="AB10707" s="72"/>
      <c r="AC10707" s="72"/>
      <c r="AD10707" s="72"/>
      <c r="AE10707" s="72"/>
      <c r="AF10707" s="72"/>
      <c r="AG10707" s="72"/>
      <c r="AH10707" s="72"/>
      <c r="AI10707" s="72"/>
      <c r="AJ10707" s="72"/>
      <c r="AK10707" s="72"/>
    </row>
    <row r="10708" ht="14.25" customHeight="1">
      <c r="A10708" s="78">
        <v>10705.0</v>
      </c>
      <c r="C10708" s="78" t="str">
        <f>VLOOKUP(G10708,[1]Macrodata_CCF!$A$3:$D$55,4,FALSE)</f>
        <v>#ERROR!</v>
      </c>
      <c r="E10708" s="79" t="str">
        <f>VLOOKUP(G10708,[1]Macrodata_CCF!$A$3:$B$55,2,FALSE)</f>
        <v>#ERROR!</v>
      </c>
      <c r="F10708" s="78">
        <v>0.0</v>
      </c>
      <c r="G10708" s="80">
        <v>11.0</v>
      </c>
      <c r="H10708" s="81">
        <v>0.0</v>
      </c>
      <c r="I10708" s="81">
        <v>890000.0</v>
      </c>
      <c r="J10708" s="81">
        <v>133500.0</v>
      </c>
      <c r="K10708" s="81">
        <v>890000.0</v>
      </c>
      <c r="L10708" s="82">
        <v>0.15</v>
      </c>
      <c r="N10708" s="83">
        <f t="shared" si="1"/>
        <v>0.15</v>
      </c>
      <c r="O10708" s="83">
        <f t="shared" si="2"/>
        <v>0.15</v>
      </c>
      <c r="Q10708" s="83">
        <f t="shared" si="3"/>
        <v>1</v>
      </c>
      <c r="R10708" s="83">
        <f t="shared" si="4"/>
        <v>0.15</v>
      </c>
      <c r="S10708" s="83" t="b">
        <f t="shared" si="5"/>
        <v>0</v>
      </c>
      <c r="T10708" s="72"/>
      <c r="U10708" s="72"/>
      <c r="V10708" s="72"/>
      <c r="W10708" s="72"/>
      <c r="X10708" s="72"/>
      <c r="Y10708" s="72"/>
      <c r="Z10708" s="72"/>
      <c r="AA10708" s="72"/>
      <c r="AB10708" s="72"/>
      <c r="AC10708" s="72"/>
      <c r="AD10708" s="72"/>
      <c r="AE10708" s="72"/>
      <c r="AF10708" s="72"/>
      <c r="AG10708" s="72"/>
      <c r="AH10708" s="72"/>
      <c r="AI10708" s="72"/>
      <c r="AJ10708" s="72"/>
      <c r="AK10708" s="72"/>
    </row>
    <row r="10709" ht="14.25" customHeight="1">
      <c r="A10709" s="78">
        <v>10706.0</v>
      </c>
      <c r="C10709" s="78" t="str">
        <f>VLOOKUP(G10709,[1]Macrodata_CCF!$A$3:$D$55,4,FALSE)</f>
        <v>#ERROR!</v>
      </c>
      <c r="E10709" s="79" t="str">
        <f>VLOOKUP(G10709,[1]Macrodata_CCF!$A$3:$B$55,2,FALSE)</f>
        <v>#ERROR!</v>
      </c>
      <c r="F10709" s="78">
        <v>0.0</v>
      </c>
      <c r="G10709" s="80">
        <v>51.0</v>
      </c>
      <c r="H10709" s="81">
        <v>0.0</v>
      </c>
      <c r="I10709" s="81">
        <v>770000.0</v>
      </c>
      <c r="J10709" s="81">
        <v>92400.0</v>
      </c>
      <c r="K10709" s="81">
        <v>770000.0</v>
      </c>
      <c r="L10709" s="82">
        <v>0.12</v>
      </c>
      <c r="N10709" s="83">
        <f t="shared" si="1"/>
        <v>0.12</v>
      </c>
      <c r="O10709" s="83">
        <f t="shared" si="2"/>
        <v>0.12</v>
      </c>
      <c r="Q10709" s="83">
        <f t="shared" si="3"/>
        <v>1</v>
      </c>
      <c r="R10709" s="83">
        <f t="shared" si="4"/>
        <v>0.12</v>
      </c>
      <c r="S10709" s="83" t="b">
        <f t="shared" si="5"/>
        <v>0</v>
      </c>
      <c r="T10709" s="72"/>
      <c r="U10709" s="72"/>
      <c r="V10709" s="72"/>
      <c r="W10709" s="72"/>
      <c r="X10709" s="72"/>
      <c r="Y10709" s="72"/>
      <c r="Z10709" s="72"/>
      <c r="AA10709" s="72"/>
      <c r="AB10709" s="72"/>
      <c r="AC10709" s="72"/>
      <c r="AD10709" s="72"/>
      <c r="AE10709" s="72"/>
      <c r="AF10709" s="72"/>
      <c r="AG10709" s="72"/>
      <c r="AH10709" s="72"/>
      <c r="AI10709" s="72"/>
      <c r="AJ10709" s="72"/>
      <c r="AK10709" s="72"/>
    </row>
    <row r="10710" ht="14.25" customHeight="1">
      <c r="A10710" s="78">
        <v>10707.0</v>
      </c>
      <c r="C10710" s="78" t="str">
        <f>VLOOKUP(G10710,[1]Macrodata_CCF!$A$3:$D$55,4,FALSE)</f>
        <v>#ERROR!</v>
      </c>
      <c r="E10710" s="79" t="str">
        <f>VLOOKUP(G10710,[1]Macrodata_CCF!$A$3:$B$55,2,FALSE)</f>
        <v>#ERROR!</v>
      </c>
      <c r="F10710" s="78">
        <v>0.0</v>
      </c>
      <c r="G10710" s="80">
        <v>11.0</v>
      </c>
      <c r="H10710" s="81">
        <v>442140.0</v>
      </c>
      <c r="I10710" s="81">
        <v>460000.0</v>
      </c>
      <c r="J10710" s="81">
        <v>444820.0</v>
      </c>
      <c r="K10710" s="81">
        <v>460000.0</v>
      </c>
      <c r="L10710" s="82">
        <v>0.1500559910414334</v>
      </c>
      <c r="N10710" s="83">
        <f t="shared" si="1"/>
        <v>0.150055991</v>
      </c>
      <c r="O10710" s="83">
        <f t="shared" si="2"/>
        <v>0.150055991</v>
      </c>
      <c r="Q10710" s="83">
        <f t="shared" si="3"/>
        <v>0.03882608696</v>
      </c>
      <c r="R10710" s="83">
        <f t="shared" si="4"/>
        <v>0.005826086957</v>
      </c>
      <c r="S10710" s="83" t="b">
        <f t="shared" si="5"/>
        <v>0</v>
      </c>
      <c r="T10710" s="72"/>
      <c r="U10710" s="72"/>
      <c r="V10710" s="72"/>
      <c r="W10710" s="72"/>
      <c r="X10710" s="72"/>
      <c r="Y10710" s="72"/>
      <c r="Z10710" s="72"/>
      <c r="AA10710" s="72"/>
      <c r="AB10710" s="72"/>
      <c r="AC10710" s="72"/>
      <c r="AD10710" s="72"/>
      <c r="AE10710" s="72"/>
      <c r="AF10710" s="72"/>
      <c r="AG10710" s="72"/>
      <c r="AH10710" s="72"/>
      <c r="AI10710" s="72"/>
      <c r="AJ10710" s="72"/>
      <c r="AK10710" s="72"/>
    </row>
    <row r="10711" ht="14.25" customHeight="1">
      <c r="A10711" s="78">
        <v>10708.0</v>
      </c>
      <c r="C10711" s="78" t="str">
        <f>VLOOKUP(G10711,[1]Macrodata_CCF!$A$3:$D$55,4,FALSE)</f>
        <v>#ERROR!</v>
      </c>
      <c r="E10711" s="79" t="str">
        <f>VLOOKUP(G10711,[1]Macrodata_CCF!$A$3:$B$55,2,FALSE)</f>
        <v>#ERROR!</v>
      </c>
      <c r="F10711" s="78">
        <v>0.0</v>
      </c>
      <c r="G10711" s="80">
        <v>12.0</v>
      </c>
      <c r="H10711" s="81">
        <v>463105.0</v>
      </c>
      <c r="I10711" s="81">
        <v>600000.0</v>
      </c>
      <c r="J10711" s="81">
        <v>497330.0</v>
      </c>
      <c r="K10711" s="81">
        <v>600000.0</v>
      </c>
      <c r="L10711" s="82">
        <v>0.2500091310858688</v>
      </c>
      <c r="N10711" s="83">
        <f t="shared" si="1"/>
        <v>0.2500091311</v>
      </c>
      <c r="O10711" s="83">
        <f t="shared" si="2"/>
        <v>0.2500091311</v>
      </c>
      <c r="Q10711" s="83">
        <f t="shared" si="3"/>
        <v>0.2281583333</v>
      </c>
      <c r="R10711" s="83">
        <f t="shared" si="4"/>
        <v>0.2500091311</v>
      </c>
      <c r="S10711" s="83" t="b">
        <f t="shared" si="5"/>
        <v>0</v>
      </c>
      <c r="T10711" s="72"/>
      <c r="U10711" s="72"/>
      <c r="V10711" s="72"/>
      <c r="W10711" s="72"/>
      <c r="X10711" s="72"/>
      <c r="Y10711" s="72"/>
      <c r="Z10711" s="72"/>
      <c r="AA10711" s="72"/>
      <c r="AB10711" s="72"/>
      <c r="AC10711" s="72"/>
      <c r="AD10711" s="72"/>
      <c r="AE10711" s="72"/>
      <c r="AF10711" s="72"/>
      <c r="AG10711" s="72"/>
      <c r="AH10711" s="72"/>
      <c r="AI10711" s="72"/>
      <c r="AJ10711" s="72"/>
      <c r="AK10711" s="72"/>
    </row>
    <row r="10712" ht="14.25" customHeight="1">
      <c r="A10712" s="78">
        <v>10709.0</v>
      </c>
      <c r="C10712" s="78" t="str">
        <f>VLOOKUP(G10712,[1]Macrodata_CCF!$A$3:$D$55,4,FALSE)</f>
        <v>#ERROR!</v>
      </c>
      <c r="E10712" s="79" t="str">
        <f>VLOOKUP(G10712,[1]Macrodata_CCF!$A$3:$B$55,2,FALSE)</f>
        <v>#ERROR!</v>
      </c>
      <c r="F10712" s="78">
        <v>0.0</v>
      </c>
      <c r="G10712" s="80">
        <v>47.0</v>
      </c>
      <c r="H10712" s="81">
        <v>660265.0</v>
      </c>
      <c r="I10712" s="81">
        <v>950000.0</v>
      </c>
      <c r="J10712" s="81">
        <v>700830.0</v>
      </c>
      <c r="K10712" s="81">
        <v>950000.0</v>
      </c>
      <c r="L10712" s="82">
        <v>0.140007248002485</v>
      </c>
      <c r="N10712" s="83">
        <f t="shared" si="1"/>
        <v>0.140007248</v>
      </c>
      <c r="O10712" s="83">
        <f t="shared" si="2"/>
        <v>0.140007248</v>
      </c>
      <c r="Q10712" s="83">
        <f t="shared" si="3"/>
        <v>0.3049842105</v>
      </c>
      <c r="R10712" s="83">
        <f t="shared" si="4"/>
        <v>0.140007248</v>
      </c>
      <c r="S10712" s="83" t="b">
        <f t="shared" si="5"/>
        <v>0</v>
      </c>
      <c r="T10712" s="72"/>
      <c r="U10712" s="72"/>
      <c r="V10712" s="72"/>
      <c r="W10712" s="72"/>
      <c r="X10712" s="72"/>
      <c r="Y10712" s="72"/>
      <c r="Z10712" s="72"/>
      <c r="AA10712" s="72"/>
      <c r="AB10712" s="72"/>
      <c r="AC10712" s="72"/>
      <c r="AD10712" s="72"/>
      <c r="AE10712" s="72"/>
      <c r="AF10712" s="72"/>
      <c r="AG10712" s="72"/>
      <c r="AH10712" s="72"/>
      <c r="AI10712" s="72"/>
      <c r="AJ10712" s="72"/>
      <c r="AK10712" s="72"/>
    </row>
    <row r="10713" ht="14.25" customHeight="1">
      <c r="A10713" s="78">
        <v>10710.0</v>
      </c>
      <c r="C10713" s="78" t="str">
        <f>VLOOKUP(G10713,[1]Macrodata_CCF!$A$3:$D$55,4,FALSE)</f>
        <v>#ERROR!</v>
      </c>
      <c r="E10713" s="79" t="str">
        <f>VLOOKUP(G10713,[1]Macrodata_CCF!$A$3:$B$55,2,FALSE)</f>
        <v>#ERROR!</v>
      </c>
      <c r="F10713" s="78">
        <v>0.0</v>
      </c>
      <c r="G10713" s="80">
        <v>42.0</v>
      </c>
      <c r="H10713" s="81">
        <v>465810.0</v>
      </c>
      <c r="I10713" s="81">
        <v>980000.0</v>
      </c>
      <c r="J10713" s="81">
        <v>604640.0</v>
      </c>
      <c r="K10713" s="81">
        <v>980000.0</v>
      </c>
      <c r="L10713" s="82">
        <v>0.2699974717516871</v>
      </c>
      <c r="N10713" s="83">
        <f t="shared" si="1"/>
        <v>0.2699974718</v>
      </c>
      <c r="O10713" s="83">
        <f t="shared" si="2"/>
        <v>0.2699974718</v>
      </c>
      <c r="Q10713" s="83">
        <f t="shared" si="3"/>
        <v>0.5246836735</v>
      </c>
      <c r="R10713" s="83">
        <f t="shared" si="4"/>
        <v>0.2699974718</v>
      </c>
      <c r="S10713" s="83" t="b">
        <f t="shared" si="5"/>
        <v>0</v>
      </c>
      <c r="T10713" s="72"/>
      <c r="U10713" s="72"/>
      <c r="V10713" s="72"/>
      <c r="W10713" s="72"/>
      <c r="X10713" s="72"/>
      <c r="Y10713" s="72"/>
      <c r="Z10713" s="72"/>
      <c r="AA10713" s="72"/>
      <c r="AB10713" s="72"/>
      <c r="AC10713" s="72"/>
      <c r="AD10713" s="72"/>
      <c r="AE10713" s="72"/>
      <c r="AF10713" s="72"/>
      <c r="AG10713" s="72"/>
      <c r="AH10713" s="72"/>
      <c r="AI10713" s="72"/>
      <c r="AJ10713" s="72"/>
      <c r="AK10713" s="72"/>
    </row>
    <row r="10714" ht="14.25" customHeight="1">
      <c r="A10714" s="78">
        <v>10711.0</v>
      </c>
      <c r="C10714" s="78" t="str">
        <f>VLOOKUP(G10714,[1]Macrodata_CCF!$A$3:$D$55,4,FALSE)</f>
        <v>#ERROR!</v>
      </c>
      <c r="E10714" s="79" t="str">
        <f>VLOOKUP(G10714,[1]Macrodata_CCF!$A$3:$B$55,2,FALSE)</f>
        <v>#ERROR!</v>
      </c>
      <c r="F10714" s="78">
        <v>0.0</v>
      </c>
      <c r="G10714" s="80">
        <v>21.0</v>
      </c>
      <c r="H10714" s="81">
        <v>670665.0</v>
      </c>
      <c r="I10714" s="81">
        <v>690000.0</v>
      </c>
      <c r="J10714" s="81">
        <v>673760.0</v>
      </c>
      <c r="K10714" s="81">
        <v>1035000.0</v>
      </c>
      <c r="L10714" s="82">
        <v>0.1600724075510732</v>
      </c>
      <c r="N10714" s="83">
        <f t="shared" si="1"/>
        <v>0.1600724076</v>
      </c>
      <c r="O10714" s="83">
        <f t="shared" si="2"/>
        <v>0.1600724076</v>
      </c>
      <c r="Q10714" s="83">
        <f t="shared" si="3"/>
        <v>0.02802173913</v>
      </c>
      <c r="R10714" s="83">
        <f t="shared" si="4"/>
        <v>0.004485507246</v>
      </c>
      <c r="S10714" s="83" t="b">
        <f t="shared" si="5"/>
        <v>0</v>
      </c>
      <c r="T10714" s="72"/>
      <c r="U10714" s="72"/>
      <c r="V10714" s="72"/>
      <c r="W10714" s="72"/>
      <c r="X10714" s="72"/>
      <c r="Y10714" s="72"/>
      <c r="Z10714" s="72"/>
      <c r="AA10714" s="72"/>
      <c r="AB10714" s="72"/>
      <c r="AC10714" s="72"/>
      <c r="AD10714" s="72"/>
      <c r="AE10714" s="72"/>
      <c r="AF10714" s="72"/>
      <c r="AG10714" s="72"/>
      <c r="AH10714" s="72"/>
      <c r="AI10714" s="72"/>
      <c r="AJ10714" s="72"/>
      <c r="AK10714" s="72"/>
    </row>
    <row r="10715" ht="14.25" customHeight="1">
      <c r="A10715" s="78">
        <v>10712.0</v>
      </c>
      <c r="C10715" s="78" t="str">
        <f>VLOOKUP(G10715,[1]Macrodata_CCF!$A$3:$D$55,4,FALSE)</f>
        <v>#ERROR!</v>
      </c>
      <c r="E10715" s="79" t="str">
        <f>VLOOKUP(G10715,[1]Macrodata_CCF!$A$3:$B$55,2,FALSE)</f>
        <v>#ERROR!</v>
      </c>
      <c r="F10715" s="78">
        <v>0.0</v>
      </c>
      <c r="G10715" s="80">
        <v>38.0</v>
      </c>
      <c r="H10715" s="81">
        <v>99880.0</v>
      </c>
      <c r="I10715" s="81">
        <v>900000.0</v>
      </c>
      <c r="J10715" s="81">
        <v>0.0</v>
      </c>
      <c r="K10715" s="81">
        <v>900000.0</v>
      </c>
      <c r="L10715" s="82">
        <v>-0.1248312753087037</v>
      </c>
      <c r="N10715" s="83">
        <f t="shared" si="1"/>
        <v>-0.1248312753</v>
      </c>
      <c r="O10715" s="83">
        <f t="shared" si="2"/>
        <v>0</v>
      </c>
      <c r="Q10715" s="83">
        <f t="shared" si="3"/>
        <v>0.8890222222</v>
      </c>
      <c r="R10715" s="83">
        <f t="shared" si="4"/>
        <v>-0.1248312753</v>
      </c>
      <c r="S10715" s="83" t="b">
        <f t="shared" si="5"/>
        <v>0</v>
      </c>
      <c r="T10715" s="72"/>
      <c r="U10715" s="72"/>
      <c r="V10715" s="72"/>
      <c r="W10715" s="72"/>
      <c r="X10715" s="72"/>
      <c r="Y10715" s="72"/>
      <c r="Z10715" s="72"/>
      <c r="AA10715" s="72"/>
      <c r="AB10715" s="72"/>
      <c r="AC10715" s="72"/>
      <c r="AD10715" s="72"/>
      <c r="AE10715" s="72"/>
      <c r="AF10715" s="72"/>
      <c r="AG10715" s="72"/>
      <c r="AH10715" s="72"/>
      <c r="AI10715" s="72"/>
      <c r="AJ10715" s="72"/>
      <c r="AK10715" s="72"/>
    </row>
    <row r="10716" ht="14.25" customHeight="1">
      <c r="A10716" s="78">
        <v>10713.0</v>
      </c>
      <c r="C10716" s="78" t="str">
        <f>VLOOKUP(G10716,[1]Macrodata_CCF!$A$3:$D$55,4,FALSE)</f>
        <v>#ERROR!</v>
      </c>
      <c r="E10716" s="79" t="str">
        <f>VLOOKUP(G10716,[1]Macrodata_CCF!$A$3:$B$55,2,FALSE)</f>
        <v>#ERROR!</v>
      </c>
      <c r="F10716" s="78">
        <v>0.0</v>
      </c>
      <c r="G10716" s="80">
        <v>28.0</v>
      </c>
      <c r="H10716" s="81">
        <v>817570.0</v>
      </c>
      <c r="I10716" s="81">
        <v>970000.0</v>
      </c>
      <c r="J10716" s="81">
        <v>845005.0</v>
      </c>
      <c r="K10716" s="81">
        <v>970000.0</v>
      </c>
      <c r="L10716" s="82">
        <v>0.1799842550679</v>
      </c>
      <c r="N10716" s="83">
        <f t="shared" si="1"/>
        <v>0.1799842551</v>
      </c>
      <c r="O10716" s="83">
        <f t="shared" si="2"/>
        <v>0.1799842551</v>
      </c>
      <c r="Q10716" s="83">
        <f t="shared" si="3"/>
        <v>0.1571443299</v>
      </c>
      <c r="R10716" s="83">
        <f t="shared" si="4"/>
        <v>0.1799842551</v>
      </c>
      <c r="S10716" s="83" t="b">
        <f t="shared" si="5"/>
        <v>0</v>
      </c>
      <c r="T10716" s="72"/>
      <c r="U10716" s="72"/>
      <c r="V10716" s="72"/>
      <c r="W10716" s="72"/>
      <c r="X10716" s="72"/>
      <c r="Y10716" s="72"/>
      <c r="Z10716" s="72"/>
      <c r="AA10716" s="72"/>
      <c r="AB10716" s="72"/>
      <c r="AC10716" s="72"/>
      <c r="AD10716" s="72"/>
      <c r="AE10716" s="72"/>
      <c r="AF10716" s="72"/>
      <c r="AG10716" s="72"/>
      <c r="AH10716" s="72"/>
      <c r="AI10716" s="72"/>
      <c r="AJ10716" s="72"/>
      <c r="AK10716" s="72"/>
    </row>
    <row r="10717" ht="14.25" customHeight="1">
      <c r="A10717" s="78">
        <v>10714.0</v>
      </c>
      <c r="C10717" s="78" t="str">
        <f>VLOOKUP(G10717,[1]Macrodata_CCF!$A$3:$D$55,4,FALSE)</f>
        <v>#ERROR!</v>
      </c>
      <c r="E10717" s="79" t="str">
        <f>VLOOKUP(G10717,[1]Macrodata_CCF!$A$3:$B$55,2,FALSE)</f>
        <v>#ERROR!</v>
      </c>
      <c r="F10717" s="78">
        <v>0.0</v>
      </c>
      <c r="G10717" s="80">
        <v>29.0</v>
      </c>
      <c r="H10717" s="81">
        <v>8205.0</v>
      </c>
      <c r="I10717" s="81">
        <v>270000.0</v>
      </c>
      <c r="J10717" s="81">
        <v>57945.0</v>
      </c>
      <c r="K10717" s="81">
        <v>270000.0</v>
      </c>
      <c r="L10717" s="82">
        <v>0.1899959892282129</v>
      </c>
      <c r="N10717" s="83">
        <f t="shared" si="1"/>
        <v>0.1899959892</v>
      </c>
      <c r="O10717" s="83">
        <f t="shared" si="2"/>
        <v>0.1899959892</v>
      </c>
      <c r="Q10717" s="83">
        <f t="shared" si="3"/>
        <v>0.9696111111</v>
      </c>
      <c r="R10717" s="83">
        <f t="shared" si="4"/>
        <v>0.1899959892</v>
      </c>
      <c r="S10717" s="83" t="b">
        <f t="shared" si="5"/>
        <v>0</v>
      </c>
      <c r="T10717" s="72"/>
      <c r="U10717" s="72"/>
      <c r="V10717" s="72"/>
      <c r="W10717" s="72"/>
      <c r="X10717" s="72"/>
      <c r="Y10717" s="72"/>
      <c r="Z10717" s="72"/>
      <c r="AA10717" s="72"/>
      <c r="AB10717" s="72"/>
      <c r="AC10717" s="72"/>
      <c r="AD10717" s="72"/>
      <c r="AE10717" s="72"/>
      <c r="AF10717" s="72"/>
      <c r="AG10717" s="72"/>
      <c r="AH10717" s="72"/>
      <c r="AI10717" s="72"/>
      <c r="AJ10717" s="72"/>
      <c r="AK10717" s="72"/>
    </row>
    <row r="10718" ht="14.25" customHeight="1">
      <c r="A10718" s="78">
        <v>10715.0</v>
      </c>
      <c r="C10718" s="78" t="str">
        <f>VLOOKUP(G10718,[1]Macrodata_CCF!$A$3:$D$55,4,FALSE)</f>
        <v>#ERROR!</v>
      </c>
      <c r="E10718" s="79" t="str">
        <f>VLOOKUP(G10718,[1]Macrodata_CCF!$A$3:$B$55,2,FALSE)</f>
        <v>#ERROR!</v>
      </c>
      <c r="F10718" s="78">
        <v>0.0</v>
      </c>
      <c r="G10718" s="80">
        <v>40.0</v>
      </c>
      <c r="H10718" s="81">
        <v>91910.0</v>
      </c>
      <c r="I10718" s="81">
        <v>130000.0</v>
      </c>
      <c r="J10718" s="81">
        <v>198900.0</v>
      </c>
      <c r="K10718" s="81">
        <v>195000.0</v>
      </c>
      <c r="L10718" s="82">
        <v>2.808873720136519</v>
      </c>
      <c r="N10718" s="83">
        <f t="shared" si="1"/>
        <v>2.80887372</v>
      </c>
      <c r="O10718" s="83">
        <f t="shared" si="2"/>
        <v>1</v>
      </c>
      <c r="Q10718" s="83">
        <f t="shared" si="3"/>
        <v>0.293</v>
      </c>
      <c r="R10718" s="83">
        <f t="shared" si="4"/>
        <v>2.80887372</v>
      </c>
      <c r="S10718" s="83" t="b">
        <f t="shared" si="5"/>
        <v>0</v>
      </c>
      <c r="T10718" s="72"/>
      <c r="U10718" s="72"/>
      <c r="V10718" s="72"/>
      <c r="W10718" s="72"/>
      <c r="X10718" s="72"/>
      <c r="Y10718" s="72"/>
      <c r="Z10718" s="72"/>
      <c r="AA10718" s="72"/>
      <c r="AB10718" s="72"/>
      <c r="AC10718" s="72"/>
      <c r="AD10718" s="72"/>
      <c r="AE10718" s="72"/>
      <c r="AF10718" s="72"/>
      <c r="AG10718" s="72"/>
      <c r="AH10718" s="72"/>
      <c r="AI10718" s="72"/>
      <c r="AJ10718" s="72"/>
      <c r="AK10718" s="72"/>
    </row>
    <row r="10719" ht="14.25" customHeight="1">
      <c r="A10719" s="78">
        <v>10716.0</v>
      </c>
      <c r="C10719" s="78" t="str">
        <f>VLOOKUP(G10719,[1]Macrodata_CCF!$A$3:$D$55,4,FALSE)</f>
        <v>#ERROR!</v>
      </c>
      <c r="E10719" s="79" t="str">
        <f>VLOOKUP(G10719,[1]Macrodata_CCF!$A$3:$B$55,2,FALSE)</f>
        <v>#ERROR!</v>
      </c>
      <c r="F10719" s="78">
        <v>1.0</v>
      </c>
      <c r="G10719" s="80">
        <v>30.0</v>
      </c>
      <c r="H10719" s="81">
        <v>130320.0</v>
      </c>
      <c r="I10719" s="81">
        <v>190000.0</v>
      </c>
      <c r="J10719" s="81">
        <v>107640.0</v>
      </c>
      <c r="K10719" s="81">
        <v>190000.0</v>
      </c>
      <c r="L10719" s="82">
        <v>-0.3800268096514745</v>
      </c>
      <c r="N10719" s="83">
        <f t="shared" si="1"/>
        <v>-0.3800268097</v>
      </c>
      <c r="O10719" s="83">
        <f t="shared" si="2"/>
        <v>0</v>
      </c>
      <c r="Q10719" s="83">
        <f t="shared" si="3"/>
        <v>0.3141052632</v>
      </c>
      <c r="R10719" s="83">
        <f t="shared" si="4"/>
        <v>-0.3800268097</v>
      </c>
      <c r="S10719" s="83" t="b">
        <f t="shared" si="5"/>
        <v>0</v>
      </c>
      <c r="T10719" s="72"/>
      <c r="U10719" s="72"/>
      <c r="V10719" s="72"/>
      <c r="W10719" s="72"/>
      <c r="X10719" s="72"/>
      <c r="Y10719" s="72"/>
      <c r="Z10719" s="72"/>
      <c r="AA10719" s="72"/>
      <c r="AB10719" s="72"/>
      <c r="AC10719" s="72"/>
      <c r="AD10719" s="72"/>
      <c r="AE10719" s="72"/>
      <c r="AF10719" s="72"/>
      <c r="AG10719" s="72"/>
      <c r="AH10719" s="72"/>
      <c r="AI10719" s="72"/>
      <c r="AJ10719" s="72"/>
      <c r="AK10719" s="72"/>
    </row>
    <row r="10720" ht="14.25" customHeight="1">
      <c r="A10720" s="78">
        <v>10717.0</v>
      </c>
      <c r="C10720" s="78" t="str">
        <f>VLOOKUP(G10720,[1]Macrodata_CCF!$A$3:$D$55,4,FALSE)</f>
        <v>#ERROR!</v>
      </c>
      <c r="E10720" s="79" t="str">
        <f>VLOOKUP(G10720,[1]Macrodata_CCF!$A$3:$B$55,2,FALSE)</f>
        <v>#ERROR!</v>
      </c>
      <c r="F10720" s="78">
        <v>0.0</v>
      </c>
      <c r="G10720" s="80">
        <v>16.0</v>
      </c>
      <c r="H10720" s="81">
        <v>123705.0</v>
      </c>
      <c r="I10720" s="81">
        <v>180000.0</v>
      </c>
      <c r="J10720" s="81">
        <v>183600.0</v>
      </c>
      <c r="K10720" s="81">
        <v>180000.0</v>
      </c>
      <c r="L10720" s="82">
        <v>1.063948840927258</v>
      </c>
      <c r="N10720" s="83">
        <f t="shared" si="1"/>
        <v>1.063948841</v>
      </c>
      <c r="O10720" s="83">
        <f t="shared" si="2"/>
        <v>1</v>
      </c>
      <c r="Q10720" s="83">
        <f t="shared" si="3"/>
        <v>0.31275</v>
      </c>
      <c r="R10720" s="83">
        <f t="shared" si="4"/>
        <v>1.063948841</v>
      </c>
      <c r="S10720" s="83" t="b">
        <f t="shared" si="5"/>
        <v>0</v>
      </c>
      <c r="T10720" s="72"/>
      <c r="U10720" s="72"/>
      <c r="V10720" s="72"/>
      <c r="W10720" s="72"/>
      <c r="X10720" s="72"/>
      <c r="Y10720" s="72"/>
      <c r="Z10720" s="72"/>
      <c r="AA10720" s="72"/>
      <c r="AB10720" s="72"/>
      <c r="AC10720" s="72"/>
      <c r="AD10720" s="72"/>
      <c r="AE10720" s="72"/>
      <c r="AF10720" s="72"/>
      <c r="AG10720" s="72"/>
      <c r="AH10720" s="72"/>
      <c r="AI10720" s="72"/>
      <c r="AJ10720" s="72"/>
      <c r="AK10720" s="72"/>
    </row>
    <row r="10721" ht="14.25" customHeight="1">
      <c r="A10721" s="78">
        <v>10718.0</v>
      </c>
      <c r="C10721" s="78" t="str">
        <f>VLOOKUP(G10721,[1]Macrodata_CCF!$A$3:$D$55,4,FALSE)</f>
        <v>#ERROR!</v>
      </c>
      <c r="E10721" s="79" t="str">
        <f>VLOOKUP(G10721,[1]Macrodata_CCF!$A$3:$B$55,2,FALSE)</f>
        <v>#ERROR!</v>
      </c>
      <c r="F10721" s="78">
        <v>0.0</v>
      </c>
      <c r="G10721" s="80">
        <v>53.0</v>
      </c>
      <c r="H10721" s="81">
        <v>398885.0</v>
      </c>
      <c r="I10721" s="81">
        <v>440000.0</v>
      </c>
      <c r="J10721" s="81">
        <v>401350.0</v>
      </c>
      <c r="K10721" s="81">
        <v>440000.0</v>
      </c>
      <c r="L10721" s="82">
        <v>0.05995378815517451</v>
      </c>
      <c r="N10721" s="83">
        <f t="shared" si="1"/>
        <v>0.05995378816</v>
      </c>
      <c r="O10721" s="83">
        <f t="shared" si="2"/>
        <v>0.05995378816</v>
      </c>
      <c r="Q10721" s="83">
        <f t="shared" si="3"/>
        <v>0.09344318182</v>
      </c>
      <c r="R10721" s="83">
        <f t="shared" si="4"/>
        <v>0.005602272727</v>
      </c>
      <c r="S10721" s="83" t="b">
        <f t="shared" si="5"/>
        <v>0</v>
      </c>
      <c r="T10721" s="72"/>
      <c r="U10721" s="72"/>
      <c r="V10721" s="72"/>
      <c r="W10721" s="72"/>
      <c r="X10721" s="72"/>
      <c r="Y10721" s="72"/>
      <c r="Z10721" s="72"/>
      <c r="AA10721" s="72"/>
      <c r="AB10721" s="72"/>
      <c r="AC10721" s="72"/>
      <c r="AD10721" s="72"/>
      <c r="AE10721" s="72"/>
      <c r="AF10721" s="72"/>
      <c r="AG10721" s="72"/>
      <c r="AH10721" s="72"/>
      <c r="AI10721" s="72"/>
      <c r="AJ10721" s="72"/>
      <c r="AK10721" s="72"/>
    </row>
    <row r="10722" ht="14.25" customHeight="1">
      <c r="A10722" s="78">
        <v>10719.0</v>
      </c>
      <c r="C10722" s="78" t="str">
        <f>VLOOKUP(G10722,[1]Macrodata_CCF!$A$3:$D$55,4,FALSE)</f>
        <v>#ERROR!</v>
      </c>
      <c r="E10722" s="79" t="str">
        <f>VLOOKUP(G10722,[1]Macrodata_CCF!$A$3:$B$55,2,FALSE)</f>
        <v>#ERROR!</v>
      </c>
      <c r="F10722" s="78">
        <v>0.0</v>
      </c>
      <c r="G10722" s="80">
        <v>1.0</v>
      </c>
      <c r="H10722" s="81">
        <v>671160.0</v>
      </c>
      <c r="I10722" s="81">
        <v>790000.0</v>
      </c>
      <c r="J10722" s="81">
        <v>696115.0</v>
      </c>
      <c r="K10722" s="81">
        <v>790000.0</v>
      </c>
      <c r="L10722" s="82">
        <v>0.209988219454729</v>
      </c>
      <c r="N10722" s="83">
        <f t="shared" si="1"/>
        <v>0.2099882195</v>
      </c>
      <c r="O10722" s="83">
        <f t="shared" si="2"/>
        <v>0.2099882195</v>
      </c>
      <c r="Q10722" s="83">
        <f t="shared" si="3"/>
        <v>0.1504303797</v>
      </c>
      <c r="R10722" s="83">
        <f t="shared" si="4"/>
        <v>0.2099882195</v>
      </c>
      <c r="S10722" s="83" t="b">
        <f t="shared" si="5"/>
        <v>0</v>
      </c>
      <c r="T10722" s="72"/>
      <c r="U10722" s="72"/>
      <c r="V10722" s="72"/>
      <c r="W10722" s="72"/>
      <c r="X10722" s="72"/>
      <c r="Y10722" s="72"/>
      <c r="Z10722" s="72"/>
      <c r="AA10722" s="72"/>
      <c r="AB10722" s="72"/>
      <c r="AC10722" s="72"/>
      <c r="AD10722" s="72"/>
      <c r="AE10722" s="72"/>
      <c r="AF10722" s="72"/>
      <c r="AG10722" s="72"/>
      <c r="AH10722" s="72"/>
      <c r="AI10722" s="72"/>
      <c r="AJ10722" s="72"/>
      <c r="AK10722" s="72"/>
    </row>
    <row r="10723" ht="14.25" customHeight="1">
      <c r="A10723" s="78">
        <v>10720.0</v>
      </c>
      <c r="C10723" s="78" t="str">
        <f>VLOOKUP(G10723,[1]Macrodata_CCF!$A$3:$D$55,4,FALSE)</f>
        <v>#ERROR!</v>
      </c>
      <c r="E10723" s="79" t="str">
        <f>VLOOKUP(G10723,[1]Macrodata_CCF!$A$3:$B$55,2,FALSE)</f>
        <v>#ERROR!</v>
      </c>
      <c r="F10723" s="78">
        <v>0.0</v>
      </c>
      <c r="G10723" s="80">
        <v>51.0</v>
      </c>
      <c r="H10723" s="81">
        <v>136320.0</v>
      </c>
      <c r="I10723" s="81">
        <v>670000.0</v>
      </c>
      <c r="J10723" s="81">
        <v>184350.0</v>
      </c>
      <c r="K10723" s="81">
        <v>937999.9999999999</v>
      </c>
      <c r="L10723" s="82">
        <v>0.08999775146155</v>
      </c>
      <c r="N10723" s="83">
        <f t="shared" si="1"/>
        <v>0.08999775146</v>
      </c>
      <c r="O10723" s="83">
        <f t="shared" si="2"/>
        <v>0.08999775146</v>
      </c>
      <c r="Q10723" s="83">
        <f t="shared" si="3"/>
        <v>0.7965373134</v>
      </c>
      <c r="R10723" s="83">
        <f t="shared" si="4"/>
        <v>0.08999775146</v>
      </c>
      <c r="S10723" s="83" t="b">
        <f t="shared" si="5"/>
        <v>0</v>
      </c>
      <c r="T10723" s="72"/>
      <c r="U10723" s="72"/>
      <c r="V10723" s="72"/>
      <c r="W10723" s="72"/>
      <c r="X10723" s="72"/>
      <c r="Y10723" s="72"/>
      <c r="Z10723" s="72"/>
      <c r="AA10723" s="72"/>
      <c r="AB10723" s="72"/>
      <c r="AC10723" s="72"/>
      <c r="AD10723" s="72"/>
      <c r="AE10723" s="72"/>
      <c r="AF10723" s="72"/>
      <c r="AG10723" s="72"/>
      <c r="AH10723" s="72"/>
      <c r="AI10723" s="72"/>
      <c r="AJ10723" s="72"/>
      <c r="AK10723" s="72"/>
    </row>
    <row r="10724" ht="14.25" customHeight="1">
      <c r="A10724" s="78">
        <v>10721.0</v>
      </c>
      <c r="C10724" s="78" t="str">
        <f>VLOOKUP(G10724,[1]Macrodata_CCF!$A$3:$D$55,4,FALSE)</f>
        <v>#ERROR!</v>
      </c>
      <c r="E10724" s="79" t="str">
        <f>VLOOKUP(G10724,[1]Macrodata_CCF!$A$3:$B$55,2,FALSE)</f>
        <v>#ERROR!</v>
      </c>
      <c r="F10724" s="78">
        <v>1.0</v>
      </c>
      <c r="G10724" s="80">
        <v>19.0</v>
      </c>
      <c r="H10724" s="81">
        <v>7165.0</v>
      </c>
      <c r="I10724" s="81">
        <v>360000.0</v>
      </c>
      <c r="J10724" s="81">
        <v>172995.0</v>
      </c>
      <c r="K10724" s="81">
        <v>360000.0</v>
      </c>
      <c r="L10724" s="82">
        <v>0.4699930562444202</v>
      </c>
      <c r="N10724" s="83">
        <f t="shared" si="1"/>
        <v>0.4699930562</v>
      </c>
      <c r="O10724" s="83">
        <f t="shared" si="2"/>
        <v>0.4699930562</v>
      </c>
      <c r="Q10724" s="83">
        <f t="shared" si="3"/>
        <v>0.9800972222</v>
      </c>
      <c r="R10724" s="83">
        <f t="shared" si="4"/>
        <v>0.4699930562</v>
      </c>
      <c r="S10724" s="83" t="b">
        <f t="shared" si="5"/>
        <v>0</v>
      </c>
      <c r="T10724" s="72"/>
      <c r="U10724" s="72"/>
      <c r="V10724" s="72"/>
      <c r="W10724" s="72"/>
      <c r="X10724" s="72"/>
      <c r="Y10724" s="72"/>
      <c r="Z10724" s="72"/>
      <c r="AA10724" s="72"/>
      <c r="AB10724" s="72"/>
      <c r="AC10724" s="72"/>
      <c r="AD10724" s="72"/>
      <c r="AE10724" s="72"/>
      <c r="AF10724" s="72"/>
      <c r="AG10724" s="72"/>
      <c r="AH10724" s="72"/>
      <c r="AI10724" s="72"/>
      <c r="AJ10724" s="72"/>
      <c r="AK10724" s="72"/>
    </row>
    <row r="10725" ht="14.25" customHeight="1">
      <c r="A10725" s="78">
        <v>10722.0</v>
      </c>
      <c r="C10725" s="78" t="str">
        <f>VLOOKUP(G10725,[1]Macrodata_CCF!$A$3:$D$55,4,FALSE)</f>
        <v>#ERROR!</v>
      </c>
      <c r="E10725" s="79" t="str">
        <f>VLOOKUP(G10725,[1]Macrodata_CCF!$A$3:$B$55,2,FALSE)</f>
        <v>#ERROR!</v>
      </c>
      <c r="F10725" s="78">
        <v>0.0</v>
      </c>
      <c r="G10725" s="80">
        <v>9.0</v>
      </c>
      <c r="H10725" s="81">
        <v>0.0</v>
      </c>
      <c r="I10725" s="81">
        <v>30000.0</v>
      </c>
      <c r="J10725" s="81">
        <v>12000.0</v>
      </c>
      <c r="K10725" s="81">
        <v>30000.0</v>
      </c>
      <c r="L10725" s="82">
        <v>0.4</v>
      </c>
      <c r="N10725" s="83">
        <f t="shared" si="1"/>
        <v>0.4</v>
      </c>
      <c r="O10725" s="83">
        <f t="shared" si="2"/>
        <v>0.4</v>
      </c>
      <c r="Q10725" s="83">
        <f t="shared" si="3"/>
        <v>1</v>
      </c>
      <c r="R10725" s="83">
        <f t="shared" si="4"/>
        <v>0.4</v>
      </c>
      <c r="S10725" s="83" t="b">
        <f t="shared" si="5"/>
        <v>0</v>
      </c>
      <c r="T10725" s="72"/>
      <c r="U10725" s="72"/>
      <c r="V10725" s="72"/>
      <c r="W10725" s="72"/>
      <c r="X10725" s="72"/>
      <c r="Y10725" s="72"/>
      <c r="Z10725" s="72"/>
      <c r="AA10725" s="72"/>
      <c r="AB10725" s="72"/>
      <c r="AC10725" s="72"/>
      <c r="AD10725" s="72"/>
      <c r="AE10725" s="72"/>
      <c r="AF10725" s="72"/>
      <c r="AG10725" s="72"/>
      <c r="AH10725" s="72"/>
      <c r="AI10725" s="72"/>
      <c r="AJ10725" s="72"/>
      <c r="AK10725" s="72"/>
    </row>
    <row r="10726" ht="14.25" customHeight="1">
      <c r="A10726" s="78">
        <v>10723.0</v>
      </c>
      <c r="C10726" s="78" t="str">
        <f>VLOOKUP(G10726,[1]Macrodata_CCF!$A$3:$D$55,4,FALSE)</f>
        <v>#ERROR!</v>
      </c>
      <c r="E10726" s="79" t="str">
        <f>VLOOKUP(G10726,[1]Macrodata_CCF!$A$3:$B$55,2,FALSE)</f>
        <v>#ERROR!</v>
      </c>
      <c r="F10726" s="78">
        <v>0.0</v>
      </c>
      <c r="G10726" s="80">
        <v>29.0</v>
      </c>
      <c r="H10726" s="81">
        <v>145550.0</v>
      </c>
      <c r="I10726" s="81">
        <v>380000.0</v>
      </c>
      <c r="J10726" s="81">
        <v>190095.0</v>
      </c>
      <c r="K10726" s="81">
        <v>380000.0</v>
      </c>
      <c r="L10726" s="82">
        <v>0.1899978673491149</v>
      </c>
      <c r="N10726" s="83">
        <f t="shared" si="1"/>
        <v>0.1899978673</v>
      </c>
      <c r="O10726" s="83">
        <f t="shared" si="2"/>
        <v>0.1899978673</v>
      </c>
      <c r="Q10726" s="83">
        <f t="shared" si="3"/>
        <v>0.6169736842</v>
      </c>
      <c r="R10726" s="83">
        <f t="shared" si="4"/>
        <v>0.1899978673</v>
      </c>
      <c r="S10726" s="83" t="b">
        <f t="shared" si="5"/>
        <v>0</v>
      </c>
      <c r="T10726" s="72"/>
      <c r="U10726" s="72"/>
      <c r="V10726" s="72"/>
      <c r="W10726" s="72"/>
      <c r="X10726" s="72"/>
      <c r="Y10726" s="72"/>
      <c r="Z10726" s="72"/>
      <c r="AA10726" s="72"/>
      <c r="AB10726" s="72"/>
      <c r="AC10726" s="72"/>
      <c r="AD10726" s="72"/>
      <c r="AE10726" s="72"/>
      <c r="AF10726" s="72"/>
      <c r="AG10726" s="72"/>
      <c r="AH10726" s="72"/>
      <c r="AI10726" s="72"/>
      <c r="AJ10726" s="72"/>
      <c r="AK10726" s="72"/>
    </row>
    <row r="10727" ht="14.25" customHeight="1">
      <c r="A10727" s="78">
        <v>10724.0</v>
      </c>
      <c r="C10727" s="78" t="str">
        <f>VLOOKUP(G10727,[1]Macrodata_CCF!$A$3:$D$55,4,FALSE)</f>
        <v>#ERROR!</v>
      </c>
      <c r="E10727" s="79" t="str">
        <f>VLOOKUP(G10727,[1]Macrodata_CCF!$A$3:$B$55,2,FALSE)</f>
        <v>#ERROR!</v>
      </c>
      <c r="F10727" s="78">
        <v>0.0</v>
      </c>
      <c r="G10727" s="80">
        <v>35.0</v>
      </c>
      <c r="H10727" s="81">
        <v>278405.0</v>
      </c>
      <c r="I10727" s="81">
        <v>850000.0</v>
      </c>
      <c r="J10727" s="81">
        <v>346995.0</v>
      </c>
      <c r="K10727" s="81">
        <v>1360000.0</v>
      </c>
      <c r="L10727" s="82">
        <v>0.1199975507133547</v>
      </c>
      <c r="N10727" s="83">
        <f t="shared" si="1"/>
        <v>0.1199975507</v>
      </c>
      <c r="O10727" s="83">
        <f t="shared" si="2"/>
        <v>0.1199975507</v>
      </c>
      <c r="Q10727" s="83">
        <f t="shared" si="3"/>
        <v>0.6724647059</v>
      </c>
      <c r="R10727" s="83">
        <f t="shared" si="4"/>
        <v>0.1199975507</v>
      </c>
      <c r="S10727" s="83" t="b">
        <f t="shared" si="5"/>
        <v>0</v>
      </c>
      <c r="T10727" s="72"/>
      <c r="U10727" s="72"/>
      <c r="V10727" s="72"/>
      <c r="W10727" s="72"/>
      <c r="X10727" s="72"/>
      <c r="Y10727" s="72"/>
      <c r="Z10727" s="72"/>
      <c r="AA10727" s="72"/>
      <c r="AB10727" s="72"/>
      <c r="AC10727" s="72"/>
      <c r="AD10727" s="72"/>
      <c r="AE10727" s="72"/>
      <c r="AF10727" s="72"/>
      <c r="AG10727" s="72"/>
      <c r="AH10727" s="72"/>
      <c r="AI10727" s="72"/>
      <c r="AJ10727" s="72"/>
      <c r="AK10727" s="72"/>
    </row>
    <row r="10728" ht="14.25" customHeight="1">
      <c r="A10728" s="78">
        <v>10725.0</v>
      </c>
      <c r="C10728" s="78" t="str">
        <f>VLOOKUP(G10728,[1]Macrodata_CCF!$A$3:$D$55,4,FALSE)</f>
        <v>#ERROR!</v>
      </c>
      <c r="E10728" s="79" t="str">
        <f>VLOOKUP(G10728,[1]Macrodata_CCF!$A$3:$B$55,2,FALSE)</f>
        <v>#ERROR!</v>
      </c>
      <c r="F10728" s="78">
        <v>0.0</v>
      </c>
      <c r="G10728" s="80">
        <v>7.0</v>
      </c>
      <c r="H10728" s="81">
        <v>568005.0</v>
      </c>
      <c r="I10728" s="81">
        <v>730000.0</v>
      </c>
      <c r="J10728" s="81">
        <v>626325.0</v>
      </c>
      <c r="K10728" s="81">
        <v>730000.0</v>
      </c>
      <c r="L10728" s="82">
        <v>0.3600111114540572</v>
      </c>
      <c r="N10728" s="83">
        <f t="shared" si="1"/>
        <v>0.3600111115</v>
      </c>
      <c r="O10728" s="83">
        <f t="shared" si="2"/>
        <v>0.3600111115</v>
      </c>
      <c r="Q10728" s="83">
        <f t="shared" si="3"/>
        <v>0.2219109589</v>
      </c>
      <c r="R10728" s="83">
        <f t="shared" si="4"/>
        <v>0.3600111115</v>
      </c>
      <c r="S10728" s="83" t="b">
        <f t="shared" si="5"/>
        <v>0</v>
      </c>
      <c r="T10728" s="72"/>
      <c r="U10728" s="72"/>
      <c r="V10728" s="72"/>
      <c r="W10728" s="72"/>
      <c r="X10728" s="72"/>
      <c r="Y10728" s="72"/>
      <c r="Z10728" s="72"/>
      <c r="AA10728" s="72"/>
      <c r="AB10728" s="72"/>
      <c r="AC10728" s="72"/>
      <c r="AD10728" s="72"/>
      <c r="AE10728" s="72"/>
      <c r="AF10728" s="72"/>
      <c r="AG10728" s="72"/>
      <c r="AH10728" s="72"/>
      <c r="AI10728" s="72"/>
      <c r="AJ10728" s="72"/>
      <c r="AK10728" s="72"/>
    </row>
    <row r="10729" ht="14.25" customHeight="1">
      <c r="A10729" s="78">
        <v>10726.0</v>
      </c>
      <c r="C10729" s="78" t="str">
        <f>VLOOKUP(G10729,[1]Macrodata_CCF!$A$3:$D$55,4,FALSE)</f>
        <v>#ERROR!</v>
      </c>
      <c r="E10729" s="79" t="str">
        <f>VLOOKUP(G10729,[1]Macrodata_CCF!$A$3:$B$55,2,FALSE)</f>
        <v>#ERROR!</v>
      </c>
      <c r="F10729" s="78">
        <v>0.0</v>
      </c>
      <c r="G10729" s="80">
        <v>14.0</v>
      </c>
      <c r="H10729" s="81">
        <v>50145.0</v>
      </c>
      <c r="I10729" s="81">
        <v>480000.0</v>
      </c>
      <c r="J10729" s="81">
        <v>127520.0</v>
      </c>
      <c r="K10729" s="81">
        <v>480000.0</v>
      </c>
      <c r="L10729" s="82">
        <v>0.1800025590024543</v>
      </c>
      <c r="N10729" s="83">
        <f t="shared" si="1"/>
        <v>0.180002559</v>
      </c>
      <c r="O10729" s="83">
        <f t="shared" si="2"/>
        <v>0.180002559</v>
      </c>
      <c r="Q10729" s="83">
        <f t="shared" si="3"/>
        <v>0.89553125</v>
      </c>
      <c r="R10729" s="83">
        <f t="shared" si="4"/>
        <v>0.180002559</v>
      </c>
      <c r="S10729" s="83" t="b">
        <f t="shared" si="5"/>
        <v>0</v>
      </c>
      <c r="T10729" s="72"/>
      <c r="U10729" s="72"/>
      <c r="V10729" s="72"/>
      <c r="W10729" s="72"/>
      <c r="X10729" s="72"/>
      <c r="Y10729" s="72"/>
      <c r="Z10729" s="72"/>
      <c r="AA10729" s="72"/>
      <c r="AB10729" s="72"/>
      <c r="AC10729" s="72"/>
      <c r="AD10729" s="72"/>
      <c r="AE10729" s="72"/>
      <c r="AF10729" s="72"/>
      <c r="AG10729" s="72"/>
      <c r="AH10729" s="72"/>
      <c r="AI10729" s="72"/>
      <c r="AJ10729" s="72"/>
      <c r="AK10729" s="72"/>
    </row>
    <row r="10730" ht="14.25" customHeight="1">
      <c r="A10730" s="78">
        <v>10727.0</v>
      </c>
      <c r="C10730" s="78" t="str">
        <f>VLOOKUP(G10730,[1]Macrodata_CCF!$A$3:$D$55,4,FALSE)</f>
        <v>#ERROR!</v>
      </c>
      <c r="E10730" s="79" t="str">
        <f>VLOOKUP(G10730,[1]Macrodata_CCF!$A$3:$B$55,2,FALSE)</f>
        <v>#ERROR!</v>
      </c>
      <c r="F10730" s="78">
        <v>1.0</v>
      </c>
      <c r="G10730" s="80">
        <v>47.0</v>
      </c>
      <c r="H10730" s="81">
        <v>85960.0</v>
      </c>
      <c r="I10730" s="81">
        <v>870000.0</v>
      </c>
      <c r="J10730" s="81">
        <v>0.0</v>
      </c>
      <c r="K10730" s="81">
        <v>870000.0</v>
      </c>
      <c r="L10730" s="82">
        <v>-0.1096372634049283</v>
      </c>
      <c r="N10730" s="83">
        <f t="shared" si="1"/>
        <v>-0.1096372634</v>
      </c>
      <c r="O10730" s="83">
        <f t="shared" si="2"/>
        <v>0</v>
      </c>
      <c r="Q10730" s="83">
        <f t="shared" si="3"/>
        <v>0.9011954023</v>
      </c>
      <c r="R10730" s="83">
        <f t="shared" si="4"/>
        <v>-0.1096372634</v>
      </c>
      <c r="S10730" s="83" t="b">
        <f t="shared" si="5"/>
        <v>0</v>
      </c>
      <c r="T10730" s="72"/>
      <c r="U10730" s="72"/>
      <c r="V10730" s="72"/>
      <c r="W10730" s="72"/>
      <c r="X10730" s="72"/>
      <c r="Y10730" s="72"/>
      <c r="Z10730" s="72"/>
      <c r="AA10730" s="72"/>
      <c r="AB10730" s="72"/>
      <c r="AC10730" s="72"/>
      <c r="AD10730" s="72"/>
      <c r="AE10730" s="72"/>
      <c r="AF10730" s="72"/>
      <c r="AG10730" s="72"/>
      <c r="AH10730" s="72"/>
      <c r="AI10730" s="72"/>
      <c r="AJ10730" s="72"/>
      <c r="AK10730" s="72"/>
    </row>
    <row r="10731" ht="14.25" customHeight="1">
      <c r="A10731" s="78">
        <v>10728.0</v>
      </c>
      <c r="C10731" s="78" t="str">
        <f>VLOOKUP(G10731,[1]Macrodata_CCF!$A$3:$D$55,4,FALSE)</f>
        <v>#ERROR!</v>
      </c>
      <c r="E10731" s="79" t="str">
        <f>VLOOKUP(G10731,[1]Macrodata_CCF!$A$3:$B$55,2,FALSE)</f>
        <v>#ERROR!</v>
      </c>
      <c r="F10731" s="78">
        <v>0.0</v>
      </c>
      <c r="G10731" s="80">
        <v>46.0</v>
      </c>
      <c r="H10731" s="81">
        <v>0.0</v>
      </c>
      <c r="I10731" s="81">
        <v>260000.0</v>
      </c>
      <c r="J10731" s="81">
        <v>39000.0</v>
      </c>
      <c r="K10731" s="81">
        <v>260000.0</v>
      </c>
      <c r="L10731" s="82">
        <v>0.15</v>
      </c>
      <c r="N10731" s="83">
        <f t="shared" si="1"/>
        <v>0.15</v>
      </c>
      <c r="O10731" s="83">
        <f t="shared" si="2"/>
        <v>0.15</v>
      </c>
      <c r="Q10731" s="83">
        <f t="shared" si="3"/>
        <v>1</v>
      </c>
      <c r="R10731" s="83">
        <f t="shared" si="4"/>
        <v>0.15</v>
      </c>
      <c r="S10731" s="83" t="b">
        <f t="shared" si="5"/>
        <v>0</v>
      </c>
      <c r="T10731" s="72"/>
      <c r="U10731" s="72"/>
      <c r="V10731" s="72"/>
      <c r="W10731" s="72"/>
      <c r="X10731" s="72"/>
      <c r="Y10731" s="72"/>
      <c r="Z10731" s="72"/>
      <c r="AA10731" s="72"/>
      <c r="AB10731" s="72"/>
      <c r="AC10731" s="72"/>
      <c r="AD10731" s="72"/>
      <c r="AE10731" s="72"/>
      <c r="AF10731" s="72"/>
      <c r="AG10731" s="72"/>
      <c r="AH10731" s="72"/>
      <c r="AI10731" s="72"/>
      <c r="AJ10731" s="72"/>
      <c r="AK10731" s="72"/>
    </row>
    <row r="10732" ht="14.25" customHeight="1">
      <c r="A10732" s="78">
        <v>10729.0</v>
      </c>
      <c r="C10732" s="78" t="str">
        <f>VLOOKUP(G10732,[1]Macrodata_CCF!$A$3:$D$55,4,FALSE)</f>
        <v>#ERROR!</v>
      </c>
      <c r="E10732" s="79" t="str">
        <f>VLOOKUP(G10732,[1]Macrodata_CCF!$A$3:$B$55,2,FALSE)</f>
        <v>#ERROR!</v>
      </c>
      <c r="F10732" s="78">
        <v>0.0</v>
      </c>
      <c r="G10732" s="80">
        <v>12.0</v>
      </c>
      <c r="H10732" s="81">
        <v>8800.0</v>
      </c>
      <c r="I10732" s="81">
        <v>60000.0</v>
      </c>
      <c r="J10732" s="81">
        <v>29280.0</v>
      </c>
      <c r="K10732" s="81">
        <v>60000.0</v>
      </c>
      <c r="L10732" s="82">
        <v>0.4</v>
      </c>
      <c r="N10732" s="83">
        <f t="shared" si="1"/>
        <v>0.4</v>
      </c>
      <c r="O10732" s="83">
        <f t="shared" si="2"/>
        <v>0.4</v>
      </c>
      <c r="Q10732" s="83">
        <f t="shared" si="3"/>
        <v>0.8533333333</v>
      </c>
      <c r="R10732" s="83">
        <f t="shared" si="4"/>
        <v>0.4</v>
      </c>
      <c r="S10732" s="83" t="b">
        <f t="shared" si="5"/>
        <v>0</v>
      </c>
      <c r="T10732" s="72"/>
      <c r="U10732" s="72"/>
      <c r="V10732" s="72"/>
      <c r="W10732" s="72"/>
      <c r="X10732" s="72"/>
      <c r="Y10732" s="72"/>
      <c r="Z10732" s="72"/>
      <c r="AA10732" s="72"/>
      <c r="AB10732" s="72"/>
      <c r="AC10732" s="72"/>
      <c r="AD10732" s="72"/>
      <c r="AE10732" s="72"/>
      <c r="AF10732" s="72"/>
      <c r="AG10732" s="72"/>
      <c r="AH10732" s="72"/>
      <c r="AI10732" s="72"/>
      <c r="AJ10732" s="72"/>
      <c r="AK10732" s="72"/>
    </row>
    <row r="10733" ht="14.25" customHeight="1">
      <c r="A10733" s="78">
        <v>10730.0</v>
      </c>
      <c r="C10733" s="78" t="str">
        <f>VLOOKUP(G10733,[1]Macrodata_CCF!$A$3:$D$55,4,FALSE)</f>
        <v>#ERROR!</v>
      </c>
      <c r="E10733" s="79" t="str">
        <f>VLOOKUP(G10733,[1]Macrodata_CCF!$A$3:$B$55,2,FALSE)</f>
        <v>#ERROR!</v>
      </c>
      <c r="F10733" s="78">
        <v>0.0</v>
      </c>
      <c r="G10733" s="80">
        <v>25.0</v>
      </c>
      <c r="H10733" s="81">
        <v>465455.0</v>
      </c>
      <c r="I10733" s="81">
        <v>690000.0</v>
      </c>
      <c r="J10733" s="81">
        <v>503630.0</v>
      </c>
      <c r="K10733" s="81">
        <v>1311000.0</v>
      </c>
      <c r="L10733" s="82">
        <v>0.17001046560823</v>
      </c>
      <c r="N10733" s="83">
        <f t="shared" si="1"/>
        <v>0.1700104656</v>
      </c>
      <c r="O10733" s="83">
        <f t="shared" si="2"/>
        <v>0.1700104656</v>
      </c>
      <c r="Q10733" s="83">
        <f t="shared" si="3"/>
        <v>0.3254275362</v>
      </c>
      <c r="R10733" s="83">
        <f t="shared" si="4"/>
        <v>0.1700104656</v>
      </c>
      <c r="S10733" s="83" t="b">
        <f t="shared" si="5"/>
        <v>0</v>
      </c>
      <c r="T10733" s="72"/>
      <c r="U10733" s="72"/>
      <c r="V10733" s="72"/>
      <c r="W10733" s="72"/>
      <c r="X10733" s="72"/>
      <c r="Y10733" s="72"/>
      <c r="Z10733" s="72"/>
      <c r="AA10733" s="72"/>
      <c r="AB10733" s="72"/>
      <c r="AC10733" s="72"/>
      <c r="AD10733" s="72"/>
      <c r="AE10733" s="72"/>
      <c r="AF10733" s="72"/>
      <c r="AG10733" s="72"/>
      <c r="AH10733" s="72"/>
      <c r="AI10733" s="72"/>
      <c r="AJ10733" s="72"/>
      <c r="AK10733" s="72"/>
    </row>
    <row r="10734" ht="14.25" customHeight="1">
      <c r="A10734" s="78">
        <v>10731.0</v>
      </c>
      <c r="C10734" s="78" t="str">
        <f>VLOOKUP(G10734,[1]Macrodata_CCF!$A$3:$D$55,4,FALSE)</f>
        <v>#ERROR!</v>
      </c>
      <c r="E10734" s="79" t="str">
        <f>VLOOKUP(G10734,[1]Macrodata_CCF!$A$3:$B$55,2,FALSE)</f>
        <v>#ERROR!</v>
      </c>
      <c r="F10734" s="78">
        <v>0.0</v>
      </c>
      <c r="G10734" s="80">
        <v>48.0</v>
      </c>
      <c r="H10734" s="81">
        <v>198690.0</v>
      </c>
      <c r="I10734" s="81">
        <v>210000.0</v>
      </c>
      <c r="J10734" s="81">
        <v>200725.0</v>
      </c>
      <c r="K10734" s="81">
        <v>210000.0</v>
      </c>
      <c r="L10734" s="82">
        <v>0.1799292661361627</v>
      </c>
      <c r="N10734" s="83">
        <f t="shared" si="1"/>
        <v>0.1799292661</v>
      </c>
      <c r="O10734" s="83">
        <f t="shared" si="2"/>
        <v>0.1799292661</v>
      </c>
      <c r="Q10734" s="83">
        <f t="shared" si="3"/>
        <v>0.05385714286</v>
      </c>
      <c r="R10734" s="83">
        <f t="shared" si="4"/>
        <v>0.00969047619</v>
      </c>
      <c r="S10734" s="83" t="b">
        <f t="shared" si="5"/>
        <v>0</v>
      </c>
      <c r="T10734" s="72"/>
      <c r="U10734" s="72"/>
      <c r="V10734" s="72"/>
      <c r="W10734" s="72"/>
      <c r="X10734" s="72"/>
      <c r="Y10734" s="72"/>
      <c r="Z10734" s="72"/>
      <c r="AA10734" s="72"/>
      <c r="AB10734" s="72"/>
      <c r="AC10734" s="72"/>
      <c r="AD10734" s="72"/>
      <c r="AE10734" s="72"/>
      <c r="AF10734" s="72"/>
      <c r="AG10734" s="72"/>
      <c r="AH10734" s="72"/>
      <c r="AI10734" s="72"/>
      <c r="AJ10734" s="72"/>
      <c r="AK10734" s="72"/>
    </row>
    <row r="10735" ht="14.25" customHeight="1">
      <c r="A10735" s="78">
        <v>10732.0</v>
      </c>
      <c r="C10735" s="78" t="str">
        <f>VLOOKUP(G10735,[1]Macrodata_CCF!$A$3:$D$55,4,FALSE)</f>
        <v>#ERROR!</v>
      </c>
      <c r="E10735" s="79" t="str">
        <f>VLOOKUP(G10735,[1]Macrodata_CCF!$A$3:$B$55,2,FALSE)</f>
        <v>#ERROR!</v>
      </c>
      <c r="F10735" s="78">
        <v>0.0</v>
      </c>
      <c r="G10735" s="80">
        <v>53.0</v>
      </c>
      <c r="H10735" s="81">
        <v>398955.0</v>
      </c>
      <c r="I10735" s="81">
        <v>400000.0</v>
      </c>
      <c r="J10735" s="81">
        <v>399060.0</v>
      </c>
      <c r="K10735" s="81">
        <v>400000.0</v>
      </c>
      <c r="L10735" s="82">
        <v>0.1004784688995215</v>
      </c>
      <c r="N10735" s="83">
        <f t="shared" si="1"/>
        <v>0.1004784689</v>
      </c>
      <c r="O10735" s="83">
        <f t="shared" si="2"/>
        <v>0.1004784689</v>
      </c>
      <c r="Q10735" s="83">
        <f t="shared" si="3"/>
        <v>0.0026125</v>
      </c>
      <c r="R10735" s="83">
        <f t="shared" si="4"/>
        <v>0.0002625</v>
      </c>
      <c r="S10735" s="83" t="b">
        <f t="shared" si="5"/>
        <v>0</v>
      </c>
      <c r="T10735" s="72"/>
      <c r="U10735" s="72"/>
      <c r="V10735" s="72"/>
      <c r="W10735" s="72"/>
      <c r="X10735" s="72"/>
      <c r="Y10735" s="72"/>
      <c r="Z10735" s="72"/>
      <c r="AA10735" s="72"/>
      <c r="AB10735" s="72"/>
      <c r="AC10735" s="72"/>
      <c r="AD10735" s="72"/>
      <c r="AE10735" s="72"/>
      <c r="AF10735" s="72"/>
      <c r="AG10735" s="72"/>
      <c r="AH10735" s="72"/>
      <c r="AI10735" s="72"/>
      <c r="AJ10735" s="72"/>
      <c r="AK10735" s="72"/>
    </row>
    <row r="10736" ht="14.25" customHeight="1">
      <c r="A10736" s="78">
        <v>10733.0</v>
      </c>
      <c r="C10736" s="78" t="str">
        <f>VLOOKUP(G10736,[1]Macrodata_CCF!$A$3:$D$55,4,FALSE)</f>
        <v>#ERROR!</v>
      </c>
      <c r="E10736" s="79" t="str">
        <f>VLOOKUP(G10736,[1]Macrodata_CCF!$A$3:$B$55,2,FALSE)</f>
        <v>#ERROR!</v>
      </c>
      <c r="F10736" s="78">
        <v>0.0</v>
      </c>
      <c r="G10736" s="80">
        <v>51.0</v>
      </c>
      <c r="H10736" s="81">
        <v>0.0</v>
      </c>
      <c r="I10736" s="81">
        <v>950000.0</v>
      </c>
      <c r="J10736" s="81">
        <v>104500.0</v>
      </c>
      <c r="K10736" s="81">
        <v>950000.0</v>
      </c>
      <c r="L10736" s="82">
        <v>0.11</v>
      </c>
      <c r="N10736" s="83">
        <f t="shared" si="1"/>
        <v>0.11</v>
      </c>
      <c r="O10736" s="83">
        <f t="shared" si="2"/>
        <v>0.11</v>
      </c>
      <c r="Q10736" s="83">
        <f t="shared" si="3"/>
        <v>1</v>
      </c>
      <c r="R10736" s="83">
        <f t="shared" si="4"/>
        <v>0.11</v>
      </c>
      <c r="S10736" s="83" t="b">
        <f t="shared" si="5"/>
        <v>0</v>
      </c>
      <c r="T10736" s="72"/>
      <c r="U10736" s="72"/>
      <c r="V10736" s="72"/>
      <c r="W10736" s="72"/>
      <c r="X10736" s="72"/>
      <c r="Y10736" s="72"/>
      <c r="Z10736" s="72"/>
      <c r="AA10736" s="72"/>
      <c r="AB10736" s="72"/>
      <c r="AC10736" s="72"/>
      <c r="AD10736" s="72"/>
      <c r="AE10736" s="72"/>
      <c r="AF10736" s="72"/>
      <c r="AG10736" s="72"/>
      <c r="AH10736" s="72"/>
      <c r="AI10736" s="72"/>
      <c r="AJ10736" s="72"/>
      <c r="AK10736" s="72"/>
    </row>
    <row r="10737" ht="14.25" customHeight="1">
      <c r="A10737" s="78">
        <v>10734.0</v>
      </c>
      <c r="C10737" s="78" t="str">
        <f>VLOOKUP(G10737,[1]Macrodata_CCF!$A$3:$D$55,4,FALSE)</f>
        <v>#ERROR!</v>
      </c>
      <c r="E10737" s="79" t="str">
        <f>VLOOKUP(G10737,[1]Macrodata_CCF!$A$3:$B$55,2,FALSE)</f>
        <v>#ERROR!</v>
      </c>
      <c r="F10737" s="78">
        <v>0.0</v>
      </c>
      <c r="G10737" s="80">
        <v>48.0</v>
      </c>
      <c r="H10737" s="81">
        <v>9785.0</v>
      </c>
      <c r="I10737" s="81">
        <v>30000.0</v>
      </c>
      <c r="J10737" s="81">
        <v>30600.0</v>
      </c>
      <c r="K10737" s="81">
        <v>30000.0</v>
      </c>
      <c r="L10737" s="82">
        <v>1.029680930002473</v>
      </c>
      <c r="N10737" s="83">
        <f t="shared" si="1"/>
        <v>1.02968093</v>
      </c>
      <c r="O10737" s="83">
        <f t="shared" si="2"/>
        <v>1</v>
      </c>
      <c r="Q10737" s="83">
        <f t="shared" si="3"/>
        <v>0.6738333333</v>
      </c>
      <c r="R10737" s="83">
        <f t="shared" si="4"/>
        <v>1.02968093</v>
      </c>
      <c r="S10737" s="83" t="b">
        <f t="shared" si="5"/>
        <v>0</v>
      </c>
      <c r="T10737" s="72"/>
      <c r="U10737" s="72"/>
      <c r="V10737" s="72"/>
      <c r="W10737" s="72"/>
      <c r="X10737" s="72"/>
      <c r="Y10737" s="72"/>
      <c r="Z10737" s="72"/>
      <c r="AA10737" s="72"/>
      <c r="AB10737" s="72"/>
      <c r="AC10737" s="72"/>
      <c r="AD10737" s="72"/>
      <c r="AE10737" s="72"/>
      <c r="AF10737" s="72"/>
      <c r="AG10737" s="72"/>
      <c r="AH10737" s="72"/>
      <c r="AI10737" s="72"/>
      <c r="AJ10737" s="72"/>
      <c r="AK10737" s="72"/>
    </row>
    <row r="10738" ht="14.25" customHeight="1">
      <c r="A10738" s="78">
        <v>10735.0</v>
      </c>
      <c r="C10738" s="78" t="str">
        <f>VLOOKUP(G10738,[1]Macrodata_CCF!$A$3:$D$55,4,FALSE)</f>
        <v>#ERROR!</v>
      </c>
      <c r="E10738" s="79" t="str">
        <f>VLOOKUP(G10738,[1]Macrodata_CCF!$A$3:$B$55,2,FALSE)</f>
        <v>#ERROR!</v>
      </c>
      <c r="F10738" s="78">
        <v>0.0</v>
      </c>
      <c r="G10738" s="80">
        <v>10.0</v>
      </c>
      <c r="H10738" s="81">
        <v>493590.0</v>
      </c>
      <c r="I10738" s="81">
        <v>930000.0</v>
      </c>
      <c r="J10738" s="81">
        <v>948600.0</v>
      </c>
      <c r="K10738" s="81">
        <v>930000.0</v>
      </c>
      <c r="L10738" s="82">
        <v>1.042620471574895</v>
      </c>
      <c r="N10738" s="83">
        <f t="shared" si="1"/>
        <v>1.042620472</v>
      </c>
      <c r="O10738" s="83">
        <f t="shared" si="2"/>
        <v>1</v>
      </c>
      <c r="Q10738" s="83">
        <f t="shared" si="3"/>
        <v>0.4692580645</v>
      </c>
      <c r="R10738" s="83">
        <f t="shared" si="4"/>
        <v>1.042620472</v>
      </c>
      <c r="S10738" s="83" t="b">
        <f t="shared" si="5"/>
        <v>0</v>
      </c>
      <c r="T10738" s="72"/>
      <c r="U10738" s="72"/>
      <c r="V10738" s="72"/>
      <c r="W10738" s="72"/>
      <c r="X10738" s="72"/>
      <c r="Y10738" s="72"/>
      <c r="Z10738" s="72"/>
      <c r="AA10738" s="72"/>
      <c r="AB10738" s="72"/>
      <c r="AC10738" s="72"/>
      <c r="AD10738" s="72"/>
      <c r="AE10738" s="72"/>
      <c r="AF10738" s="72"/>
      <c r="AG10738" s="72"/>
      <c r="AH10738" s="72"/>
      <c r="AI10738" s="72"/>
      <c r="AJ10738" s="72"/>
      <c r="AK10738" s="72"/>
    </row>
    <row r="10739" ht="14.25" customHeight="1">
      <c r="A10739" s="78">
        <v>10736.0</v>
      </c>
      <c r="C10739" s="78" t="str">
        <f>VLOOKUP(G10739,[1]Macrodata_CCF!$A$3:$D$55,4,FALSE)</f>
        <v>#ERROR!</v>
      </c>
      <c r="E10739" s="79" t="str">
        <f>VLOOKUP(G10739,[1]Macrodata_CCF!$A$3:$B$55,2,FALSE)</f>
        <v>#ERROR!</v>
      </c>
      <c r="F10739" s="78">
        <v>0.0</v>
      </c>
      <c r="G10739" s="80">
        <v>49.0</v>
      </c>
      <c r="H10739" s="81">
        <v>0.0</v>
      </c>
      <c r="I10739" s="81">
        <v>840000.0</v>
      </c>
      <c r="J10739" s="81">
        <v>67200.0</v>
      </c>
      <c r="K10739" s="81">
        <v>840000.0</v>
      </c>
      <c r="L10739" s="82">
        <v>0.08</v>
      </c>
      <c r="N10739" s="83">
        <f t="shared" si="1"/>
        <v>0.08</v>
      </c>
      <c r="O10739" s="83">
        <f t="shared" si="2"/>
        <v>0.08</v>
      </c>
      <c r="Q10739" s="83">
        <f t="shared" si="3"/>
        <v>1</v>
      </c>
      <c r="R10739" s="83">
        <f t="shared" si="4"/>
        <v>0.08</v>
      </c>
      <c r="S10739" s="83" t="b">
        <f t="shared" si="5"/>
        <v>0</v>
      </c>
      <c r="T10739" s="72"/>
      <c r="U10739" s="72"/>
      <c r="V10739" s="72"/>
      <c r="W10739" s="72"/>
      <c r="X10739" s="72"/>
      <c r="Y10739" s="72"/>
      <c r="Z10739" s="72"/>
      <c r="AA10739" s="72"/>
      <c r="AB10739" s="72"/>
      <c r="AC10739" s="72"/>
      <c r="AD10739" s="72"/>
      <c r="AE10739" s="72"/>
      <c r="AF10739" s="72"/>
      <c r="AG10739" s="72"/>
      <c r="AH10739" s="72"/>
      <c r="AI10739" s="72"/>
      <c r="AJ10739" s="72"/>
      <c r="AK10739" s="72"/>
    </row>
    <row r="10740" ht="14.25" customHeight="1">
      <c r="A10740" s="78">
        <v>10737.0</v>
      </c>
      <c r="C10740" s="78" t="str">
        <f>VLOOKUP(G10740,[1]Macrodata_CCF!$A$3:$D$55,4,FALSE)</f>
        <v>#ERROR!</v>
      </c>
      <c r="E10740" s="79" t="str">
        <f>VLOOKUP(G10740,[1]Macrodata_CCF!$A$3:$B$55,2,FALSE)</f>
        <v>#ERROR!</v>
      </c>
      <c r="F10740" s="78">
        <v>0.0</v>
      </c>
      <c r="G10740" s="80">
        <v>32.0</v>
      </c>
      <c r="H10740" s="81">
        <v>490645.0</v>
      </c>
      <c r="I10740" s="81">
        <v>810000.0</v>
      </c>
      <c r="J10740" s="81">
        <v>551320.0</v>
      </c>
      <c r="K10740" s="81">
        <v>810000.0</v>
      </c>
      <c r="L10740" s="82">
        <v>0.1899923282867029</v>
      </c>
      <c r="N10740" s="83">
        <f t="shared" si="1"/>
        <v>0.1899923283</v>
      </c>
      <c r="O10740" s="83">
        <f t="shared" si="2"/>
        <v>0.1899923283</v>
      </c>
      <c r="Q10740" s="83">
        <f t="shared" si="3"/>
        <v>0.3942654321</v>
      </c>
      <c r="R10740" s="83">
        <f t="shared" si="4"/>
        <v>0.1899923283</v>
      </c>
      <c r="S10740" s="83" t="b">
        <f t="shared" si="5"/>
        <v>0</v>
      </c>
      <c r="T10740" s="72"/>
      <c r="U10740" s="72"/>
      <c r="V10740" s="72"/>
      <c r="W10740" s="72"/>
      <c r="X10740" s="72"/>
      <c r="Y10740" s="72"/>
      <c r="Z10740" s="72"/>
      <c r="AA10740" s="72"/>
      <c r="AB10740" s="72"/>
      <c r="AC10740" s="72"/>
      <c r="AD10740" s="72"/>
      <c r="AE10740" s="72"/>
      <c r="AF10740" s="72"/>
      <c r="AG10740" s="72"/>
      <c r="AH10740" s="72"/>
      <c r="AI10740" s="72"/>
      <c r="AJ10740" s="72"/>
      <c r="AK10740" s="72"/>
    </row>
    <row r="10741" ht="14.25" customHeight="1">
      <c r="A10741" s="78">
        <v>10738.0</v>
      </c>
      <c r="C10741" s="78" t="str">
        <f>VLOOKUP(G10741,[1]Macrodata_CCF!$A$3:$D$55,4,FALSE)</f>
        <v>#ERROR!</v>
      </c>
      <c r="E10741" s="79" t="str">
        <f>VLOOKUP(G10741,[1]Macrodata_CCF!$A$3:$B$55,2,FALSE)</f>
        <v>#ERROR!</v>
      </c>
      <c r="F10741" s="78">
        <v>0.0</v>
      </c>
      <c r="G10741" s="80">
        <v>32.0</v>
      </c>
      <c r="H10741" s="81">
        <v>0.0</v>
      </c>
      <c r="I10741" s="81">
        <v>810000.0</v>
      </c>
      <c r="J10741" s="81">
        <v>113400.0</v>
      </c>
      <c r="K10741" s="81">
        <v>810000.0</v>
      </c>
      <c r="L10741" s="82">
        <v>0.14</v>
      </c>
      <c r="N10741" s="83">
        <f t="shared" si="1"/>
        <v>0.14</v>
      </c>
      <c r="O10741" s="83">
        <f t="shared" si="2"/>
        <v>0.14</v>
      </c>
      <c r="Q10741" s="83">
        <f t="shared" si="3"/>
        <v>1</v>
      </c>
      <c r="R10741" s="83">
        <f t="shared" si="4"/>
        <v>0.14</v>
      </c>
      <c r="S10741" s="83" t="b">
        <f t="shared" si="5"/>
        <v>0</v>
      </c>
      <c r="T10741" s="72"/>
      <c r="U10741" s="72"/>
      <c r="V10741" s="72"/>
      <c r="W10741" s="72"/>
      <c r="X10741" s="72"/>
      <c r="Y10741" s="72"/>
      <c r="Z10741" s="72"/>
      <c r="AA10741" s="72"/>
      <c r="AB10741" s="72"/>
      <c r="AC10741" s="72"/>
      <c r="AD10741" s="72"/>
      <c r="AE10741" s="72"/>
      <c r="AF10741" s="72"/>
      <c r="AG10741" s="72"/>
      <c r="AH10741" s="72"/>
      <c r="AI10741" s="72"/>
      <c r="AJ10741" s="72"/>
      <c r="AK10741" s="72"/>
    </row>
    <row r="10742" ht="14.25" customHeight="1">
      <c r="A10742" s="78">
        <v>10739.0</v>
      </c>
      <c r="C10742" s="78" t="str">
        <f>VLOOKUP(G10742,[1]Macrodata_CCF!$A$3:$D$55,4,FALSE)</f>
        <v>#ERROR!</v>
      </c>
      <c r="E10742" s="79" t="str">
        <f>VLOOKUP(G10742,[1]Macrodata_CCF!$A$3:$B$55,2,FALSE)</f>
        <v>#ERROR!</v>
      </c>
      <c r="F10742" s="78">
        <v>0.0</v>
      </c>
      <c r="G10742" s="80">
        <v>42.0</v>
      </c>
      <c r="H10742" s="81">
        <v>405620.0</v>
      </c>
      <c r="I10742" s="81">
        <v>460000.0</v>
      </c>
      <c r="J10742" s="81">
        <v>416495.0</v>
      </c>
      <c r="K10742" s="81">
        <v>460000.0</v>
      </c>
      <c r="L10742" s="82">
        <v>0.1999816108863553</v>
      </c>
      <c r="N10742" s="83">
        <f t="shared" si="1"/>
        <v>0.1999816109</v>
      </c>
      <c r="O10742" s="83">
        <f t="shared" si="2"/>
        <v>0.1999816109</v>
      </c>
      <c r="Q10742" s="83">
        <f t="shared" si="3"/>
        <v>0.1182173913</v>
      </c>
      <c r="R10742" s="83">
        <f t="shared" si="4"/>
        <v>0.1999816109</v>
      </c>
      <c r="S10742" s="83" t="b">
        <f t="shared" si="5"/>
        <v>0</v>
      </c>
      <c r="T10742" s="72"/>
      <c r="U10742" s="72"/>
      <c r="V10742" s="72"/>
      <c r="W10742" s="72"/>
      <c r="X10742" s="72"/>
      <c r="Y10742" s="72"/>
      <c r="Z10742" s="72"/>
      <c r="AA10742" s="72"/>
      <c r="AB10742" s="72"/>
      <c r="AC10742" s="72"/>
      <c r="AD10742" s="72"/>
      <c r="AE10742" s="72"/>
      <c r="AF10742" s="72"/>
      <c r="AG10742" s="72"/>
      <c r="AH10742" s="72"/>
      <c r="AI10742" s="72"/>
      <c r="AJ10742" s="72"/>
      <c r="AK10742" s="72"/>
    </row>
    <row r="10743" ht="14.25" customHeight="1">
      <c r="A10743" s="78">
        <v>10740.0</v>
      </c>
      <c r="C10743" s="78" t="str">
        <f>VLOOKUP(G10743,[1]Macrodata_CCF!$A$3:$D$55,4,FALSE)</f>
        <v>#ERROR!</v>
      </c>
      <c r="E10743" s="79" t="str">
        <f>VLOOKUP(G10743,[1]Macrodata_CCF!$A$3:$B$55,2,FALSE)</f>
        <v>#ERROR!</v>
      </c>
      <c r="F10743" s="78">
        <v>0.0</v>
      </c>
      <c r="G10743" s="80">
        <v>48.0</v>
      </c>
      <c r="H10743" s="81">
        <v>0.0</v>
      </c>
      <c r="I10743" s="81">
        <v>760000.0</v>
      </c>
      <c r="J10743" s="81">
        <v>114000.0</v>
      </c>
      <c r="K10743" s="81">
        <v>760000.0</v>
      </c>
      <c r="L10743" s="82">
        <v>0.15</v>
      </c>
      <c r="N10743" s="83">
        <f t="shared" si="1"/>
        <v>0.15</v>
      </c>
      <c r="O10743" s="83">
        <f t="shared" si="2"/>
        <v>0.15</v>
      </c>
      <c r="Q10743" s="83">
        <f t="shared" si="3"/>
        <v>1</v>
      </c>
      <c r="R10743" s="83">
        <f t="shared" si="4"/>
        <v>0.15</v>
      </c>
      <c r="S10743" s="83" t="b">
        <f t="shared" si="5"/>
        <v>0</v>
      </c>
      <c r="T10743" s="72"/>
      <c r="U10743" s="72"/>
      <c r="V10743" s="72"/>
      <c r="W10743" s="72"/>
      <c r="X10743" s="72"/>
      <c r="Y10743" s="72"/>
      <c r="Z10743" s="72"/>
      <c r="AA10743" s="72"/>
      <c r="AB10743" s="72"/>
      <c r="AC10743" s="72"/>
      <c r="AD10743" s="72"/>
      <c r="AE10743" s="72"/>
      <c r="AF10743" s="72"/>
      <c r="AG10743" s="72"/>
      <c r="AH10743" s="72"/>
      <c r="AI10743" s="72"/>
      <c r="AJ10743" s="72"/>
      <c r="AK10743" s="72"/>
    </row>
    <row r="10744" ht="14.25" customHeight="1">
      <c r="A10744" s="78">
        <v>10741.0</v>
      </c>
      <c r="C10744" s="78" t="str">
        <f>VLOOKUP(G10744,[1]Macrodata_CCF!$A$3:$D$55,4,FALSE)</f>
        <v>#ERROR!</v>
      </c>
      <c r="E10744" s="79" t="str">
        <f>VLOOKUP(G10744,[1]Macrodata_CCF!$A$3:$B$55,2,FALSE)</f>
        <v>#ERROR!</v>
      </c>
      <c r="F10744" s="78">
        <v>0.0</v>
      </c>
      <c r="G10744" s="80">
        <v>33.0</v>
      </c>
      <c r="H10744" s="81">
        <v>55145.0</v>
      </c>
      <c r="I10744" s="81">
        <v>930000.0</v>
      </c>
      <c r="J10744" s="81">
        <v>195120.0</v>
      </c>
      <c r="K10744" s="81">
        <v>930000.0</v>
      </c>
      <c r="L10744" s="82">
        <v>0.1599979425161884</v>
      </c>
      <c r="N10744" s="83">
        <f t="shared" si="1"/>
        <v>0.1599979425</v>
      </c>
      <c r="O10744" s="83">
        <f t="shared" si="2"/>
        <v>0.1599979425</v>
      </c>
      <c r="Q10744" s="83">
        <f t="shared" si="3"/>
        <v>0.9407043011</v>
      </c>
      <c r="R10744" s="83">
        <f t="shared" si="4"/>
        <v>0.1599979425</v>
      </c>
      <c r="S10744" s="83" t="b">
        <f t="shared" si="5"/>
        <v>0</v>
      </c>
      <c r="T10744" s="72"/>
      <c r="U10744" s="72"/>
      <c r="V10744" s="72"/>
      <c r="W10744" s="72"/>
      <c r="X10744" s="72"/>
      <c r="Y10744" s="72"/>
      <c r="Z10744" s="72"/>
      <c r="AA10744" s="72"/>
      <c r="AB10744" s="72"/>
      <c r="AC10744" s="72"/>
      <c r="AD10744" s="72"/>
      <c r="AE10744" s="72"/>
      <c r="AF10744" s="72"/>
      <c r="AG10744" s="72"/>
      <c r="AH10744" s="72"/>
      <c r="AI10744" s="72"/>
      <c r="AJ10744" s="72"/>
      <c r="AK10744" s="72"/>
    </row>
    <row r="10745" ht="14.25" customHeight="1">
      <c r="A10745" s="78">
        <v>10742.0</v>
      </c>
      <c r="C10745" s="78" t="str">
        <f>VLOOKUP(G10745,[1]Macrodata_CCF!$A$3:$D$55,4,FALSE)</f>
        <v>#ERROR!</v>
      </c>
      <c r="E10745" s="79" t="str">
        <f>VLOOKUP(G10745,[1]Macrodata_CCF!$A$3:$B$55,2,FALSE)</f>
        <v>#ERROR!</v>
      </c>
      <c r="F10745" s="78">
        <v>0.0</v>
      </c>
      <c r="G10745" s="80">
        <v>48.0</v>
      </c>
      <c r="H10745" s="81">
        <v>885815.0</v>
      </c>
      <c r="I10745" s="81">
        <v>910000.0</v>
      </c>
      <c r="J10745" s="81">
        <v>889445.0</v>
      </c>
      <c r="K10745" s="81">
        <v>910000.0</v>
      </c>
      <c r="L10745" s="82">
        <v>0.1500930328716146</v>
      </c>
      <c r="N10745" s="83">
        <f t="shared" si="1"/>
        <v>0.1500930329</v>
      </c>
      <c r="O10745" s="83">
        <f t="shared" si="2"/>
        <v>0.1500930329</v>
      </c>
      <c r="Q10745" s="83">
        <f t="shared" si="3"/>
        <v>0.02657692308</v>
      </c>
      <c r="R10745" s="83">
        <f t="shared" si="4"/>
        <v>0.003989010989</v>
      </c>
      <c r="S10745" s="83" t="b">
        <f t="shared" si="5"/>
        <v>0</v>
      </c>
      <c r="T10745" s="72"/>
      <c r="U10745" s="72"/>
      <c r="V10745" s="72"/>
      <c r="W10745" s="72"/>
      <c r="X10745" s="72"/>
      <c r="Y10745" s="72"/>
      <c r="Z10745" s="72"/>
      <c r="AA10745" s="72"/>
      <c r="AB10745" s="72"/>
      <c r="AC10745" s="72"/>
      <c r="AD10745" s="72"/>
      <c r="AE10745" s="72"/>
      <c r="AF10745" s="72"/>
      <c r="AG10745" s="72"/>
      <c r="AH10745" s="72"/>
      <c r="AI10745" s="72"/>
      <c r="AJ10745" s="72"/>
      <c r="AK10745" s="72"/>
    </row>
    <row r="10746" ht="14.25" customHeight="1">
      <c r="A10746" s="78">
        <v>10743.0</v>
      </c>
      <c r="C10746" s="78" t="str">
        <f>VLOOKUP(G10746,[1]Macrodata_CCF!$A$3:$D$55,4,FALSE)</f>
        <v>#ERROR!</v>
      </c>
      <c r="E10746" s="79" t="str">
        <f>VLOOKUP(G10746,[1]Macrodata_CCF!$A$3:$B$55,2,FALSE)</f>
        <v>#ERROR!</v>
      </c>
      <c r="F10746" s="78">
        <v>0.0</v>
      </c>
      <c r="G10746" s="80">
        <v>46.0</v>
      </c>
      <c r="H10746" s="81">
        <v>455860.0</v>
      </c>
      <c r="I10746" s="81">
        <v>590000.0</v>
      </c>
      <c r="J10746" s="81">
        <v>475980.0</v>
      </c>
      <c r="K10746" s="81">
        <v>590000.0</v>
      </c>
      <c r="L10746" s="82">
        <v>0.1499925451021321</v>
      </c>
      <c r="N10746" s="83">
        <f t="shared" si="1"/>
        <v>0.1499925451</v>
      </c>
      <c r="O10746" s="83">
        <f t="shared" si="2"/>
        <v>0.1499925451</v>
      </c>
      <c r="Q10746" s="83">
        <f t="shared" si="3"/>
        <v>0.2273559322</v>
      </c>
      <c r="R10746" s="83">
        <f t="shared" si="4"/>
        <v>0.1499925451</v>
      </c>
      <c r="S10746" s="83" t="b">
        <f t="shared" si="5"/>
        <v>0</v>
      </c>
      <c r="T10746" s="72"/>
      <c r="U10746" s="72"/>
      <c r="V10746" s="72"/>
      <c r="W10746" s="72"/>
      <c r="X10746" s="72"/>
      <c r="Y10746" s="72"/>
      <c r="Z10746" s="72"/>
      <c r="AA10746" s="72"/>
      <c r="AB10746" s="72"/>
      <c r="AC10746" s="72"/>
      <c r="AD10746" s="72"/>
      <c r="AE10746" s="72"/>
      <c r="AF10746" s="72"/>
      <c r="AG10746" s="72"/>
      <c r="AH10746" s="72"/>
      <c r="AI10746" s="72"/>
      <c r="AJ10746" s="72"/>
      <c r="AK10746" s="72"/>
    </row>
    <row r="10747" ht="14.25" customHeight="1">
      <c r="A10747" s="78">
        <v>10744.0</v>
      </c>
      <c r="C10747" s="78" t="str">
        <f>VLOOKUP(G10747,[1]Macrodata_CCF!$A$3:$D$55,4,FALSE)</f>
        <v>#ERROR!</v>
      </c>
      <c r="E10747" s="79" t="str">
        <f>VLOOKUP(G10747,[1]Macrodata_CCF!$A$3:$B$55,2,FALSE)</f>
        <v>#ERROR!</v>
      </c>
      <c r="F10747" s="78">
        <v>0.0</v>
      </c>
      <c r="G10747" s="80">
        <v>10.0</v>
      </c>
      <c r="H10747" s="81">
        <v>123625.0</v>
      </c>
      <c r="I10747" s="81">
        <v>230000.0</v>
      </c>
      <c r="J10747" s="81">
        <v>94905.0</v>
      </c>
      <c r="K10747" s="81">
        <v>230000.0</v>
      </c>
      <c r="L10747" s="82">
        <v>-0.2699882491186839</v>
      </c>
      <c r="N10747" s="83">
        <f t="shared" si="1"/>
        <v>-0.2699882491</v>
      </c>
      <c r="O10747" s="83">
        <f t="shared" si="2"/>
        <v>0</v>
      </c>
      <c r="Q10747" s="83">
        <f t="shared" si="3"/>
        <v>0.4625</v>
      </c>
      <c r="R10747" s="83">
        <f t="shared" si="4"/>
        <v>-0.2699882491</v>
      </c>
      <c r="S10747" s="83" t="b">
        <f t="shared" si="5"/>
        <v>0</v>
      </c>
      <c r="T10747" s="72"/>
      <c r="U10747" s="72"/>
      <c r="V10747" s="72"/>
      <c r="W10747" s="72"/>
      <c r="X10747" s="72"/>
      <c r="Y10747" s="72"/>
      <c r="Z10747" s="72"/>
      <c r="AA10747" s="72"/>
      <c r="AB10747" s="72"/>
      <c r="AC10747" s="72"/>
      <c r="AD10747" s="72"/>
      <c r="AE10747" s="72"/>
      <c r="AF10747" s="72"/>
      <c r="AG10747" s="72"/>
      <c r="AH10747" s="72"/>
      <c r="AI10747" s="72"/>
      <c r="AJ10747" s="72"/>
      <c r="AK10747" s="72"/>
    </row>
    <row r="10748" ht="14.25" customHeight="1">
      <c r="A10748" s="78">
        <v>10745.0</v>
      </c>
      <c r="C10748" s="78" t="str">
        <f>VLOOKUP(G10748,[1]Macrodata_CCF!$A$3:$D$55,4,FALSE)</f>
        <v>#ERROR!</v>
      </c>
      <c r="E10748" s="79" t="str">
        <f>VLOOKUP(G10748,[1]Macrodata_CCF!$A$3:$B$55,2,FALSE)</f>
        <v>#ERROR!</v>
      </c>
      <c r="F10748" s="78">
        <v>0.0</v>
      </c>
      <c r="G10748" s="80">
        <v>32.0</v>
      </c>
      <c r="H10748" s="81">
        <v>168080.0</v>
      </c>
      <c r="I10748" s="81">
        <v>360000.0</v>
      </c>
      <c r="J10748" s="81">
        <v>198785.0</v>
      </c>
      <c r="K10748" s="81">
        <v>503999.9999999999</v>
      </c>
      <c r="L10748" s="82">
        <v>0.159988536890371</v>
      </c>
      <c r="N10748" s="83">
        <f t="shared" si="1"/>
        <v>0.1599885369</v>
      </c>
      <c r="O10748" s="83">
        <f t="shared" si="2"/>
        <v>0.1599885369</v>
      </c>
      <c r="Q10748" s="83">
        <f t="shared" si="3"/>
        <v>0.5331111111</v>
      </c>
      <c r="R10748" s="83">
        <f t="shared" si="4"/>
        <v>0.1599885369</v>
      </c>
      <c r="S10748" s="83" t="b">
        <f t="shared" si="5"/>
        <v>0</v>
      </c>
      <c r="T10748" s="72"/>
      <c r="U10748" s="72"/>
      <c r="V10748" s="72"/>
      <c r="W10748" s="72"/>
      <c r="X10748" s="72"/>
      <c r="Y10748" s="72"/>
      <c r="Z10748" s="72"/>
      <c r="AA10748" s="72"/>
      <c r="AB10748" s="72"/>
      <c r="AC10748" s="72"/>
      <c r="AD10748" s="72"/>
      <c r="AE10748" s="72"/>
      <c r="AF10748" s="72"/>
      <c r="AG10748" s="72"/>
      <c r="AH10748" s="72"/>
      <c r="AI10748" s="72"/>
      <c r="AJ10748" s="72"/>
      <c r="AK10748" s="72"/>
    </row>
    <row r="10749" ht="14.25" customHeight="1">
      <c r="A10749" s="78">
        <v>10746.0</v>
      </c>
      <c r="C10749" s="78" t="str">
        <f>VLOOKUP(G10749,[1]Macrodata_CCF!$A$3:$D$55,4,FALSE)</f>
        <v>#ERROR!</v>
      </c>
      <c r="E10749" s="79" t="str">
        <f>VLOOKUP(G10749,[1]Macrodata_CCF!$A$3:$B$55,2,FALSE)</f>
        <v>#ERROR!</v>
      </c>
      <c r="F10749" s="78">
        <v>0.0</v>
      </c>
      <c r="G10749" s="80">
        <v>37.0</v>
      </c>
      <c r="H10749" s="81">
        <v>557230.0</v>
      </c>
      <c r="I10749" s="81">
        <v>700000.0</v>
      </c>
      <c r="J10749" s="81">
        <v>561515.0</v>
      </c>
      <c r="K10749" s="81">
        <v>700000.0</v>
      </c>
      <c r="L10749" s="82">
        <v>0.03001330811795195</v>
      </c>
      <c r="N10749" s="83">
        <f t="shared" si="1"/>
        <v>0.03001330812</v>
      </c>
      <c r="O10749" s="83">
        <f t="shared" si="2"/>
        <v>0.03001330812</v>
      </c>
      <c r="Q10749" s="83">
        <f t="shared" si="3"/>
        <v>0.2039571429</v>
      </c>
      <c r="R10749" s="83">
        <f t="shared" si="4"/>
        <v>0.03001330812</v>
      </c>
      <c r="S10749" s="83" t="b">
        <f t="shared" si="5"/>
        <v>0</v>
      </c>
      <c r="T10749" s="72"/>
      <c r="U10749" s="72"/>
      <c r="V10749" s="72"/>
      <c r="W10749" s="72"/>
      <c r="X10749" s="72"/>
      <c r="Y10749" s="72"/>
      <c r="Z10749" s="72"/>
      <c r="AA10749" s="72"/>
      <c r="AB10749" s="72"/>
      <c r="AC10749" s="72"/>
      <c r="AD10749" s="72"/>
      <c r="AE10749" s="72"/>
      <c r="AF10749" s="72"/>
      <c r="AG10749" s="72"/>
      <c r="AH10749" s="72"/>
      <c r="AI10749" s="72"/>
      <c r="AJ10749" s="72"/>
      <c r="AK10749" s="72"/>
    </row>
    <row r="10750" ht="14.25" customHeight="1">
      <c r="A10750" s="78">
        <v>10747.0</v>
      </c>
      <c r="C10750" s="78" t="str">
        <f>VLOOKUP(G10750,[1]Macrodata_CCF!$A$3:$D$55,4,FALSE)</f>
        <v>#ERROR!</v>
      </c>
      <c r="E10750" s="79" t="str">
        <f>VLOOKUP(G10750,[1]Macrodata_CCF!$A$3:$B$55,2,FALSE)</f>
        <v>#ERROR!</v>
      </c>
      <c r="F10750" s="78">
        <v>0.0</v>
      </c>
      <c r="G10750" s="80">
        <v>4.0</v>
      </c>
      <c r="H10750" s="81">
        <v>147215.0</v>
      </c>
      <c r="I10750" s="81">
        <v>530000.0</v>
      </c>
      <c r="J10750" s="81">
        <v>273535.0</v>
      </c>
      <c r="K10750" s="81">
        <v>530000.0</v>
      </c>
      <c r="L10750" s="82">
        <v>0.3300024818109383</v>
      </c>
      <c r="N10750" s="83">
        <f t="shared" si="1"/>
        <v>0.3300024818</v>
      </c>
      <c r="O10750" s="83">
        <f t="shared" si="2"/>
        <v>0.3300024818</v>
      </c>
      <c r="Q10750" s="83">
        <f t="shared" si="3"/>
        <v>0.7222358491</v>
      </c>
      <c r="R10750" s="83">
        <f t="shared" si="4"/>
        <v>0.3300024818</v>
      </c>
      <c r="S10750" s="83" t="b">
        <f t="shared" si="5"/>
        <v>0</v>
      </c>
      <c r="T10750" s="72"/>
      <c r="U10750" s="72"/>
      <c r="V10750" s="72"/>
      <c r="W10750" s="72"/>
      <c r="X10750" s="72"/>
      <c r="Y10750" s="72"/>
      <c r="Z10750" s="72"/>
      <c r="AA10750" s="72"/>
      <c r="AB10750" s="72"/>
      <c r="AC10750" s="72"/>
      <c r="AD10750" s="72"/>
      <c r="AE10750" s="72"/>
      <c r="AF10750" s="72"/>
      <c r="AG10750" s="72"/>
      <c r="AH10750" s="72"/>
      <c r="AI10750" s="72"/>
      <c r="AJ10750" s="72"/>
      <c r="AK10750" s="72"/>
    </row>
    <row r="10751" ht="14.25" customHeight="1">
      <c r="A10751" s="78">
        <v>10748.0</v>
      </c>
      <c r="C10751" s="78" t="str">
        <f>VLOOKUP(G10751,[1]Macrodata_CCF!$A$3:$D$55,4,FALSE)</f>
        <v>#ERROR!</v>
      </c>
      <c r="E10751" s="79" t="str">
        <f>VLOOKUP(G10751,[1]Macrodata_CCF!$A$3:$B$55,2,FALSE)</f>
        <v>#ERROR!</v>
      </c>
      <c r="F10751" s="78">
        <v>0.0</v>
      </c>
      <c r="G10751" s="80">
        <v>6.0</v>
      </c>
      <c r="H10751" s="81">
        <v>0.0</v>
      </c>
      <c r="I10751" s="81">
        <v>540000.0</v>
      </c>
      <c r="J10751" s="81">
        <v>135000.0</v>
      </c>
      <c r="K10751" s="81">
        <v>540000.0</v>
      </c>
      <c r="L10751" s="82">
        <v>0.25</v>
      </c>
      <c r="N10751" s="83">
        <f t="shared" si="1"/>
        <v>0.25</v>
      </c>
      <c r="O10751" s="83">
        <f t="shared" si="2"/>
        <v>0.25</v>
      </c>
      <c r="Q10751" s="83">
        <f t="shared" si="3"/>
        <v>1</v>
      </c>
      <c r="R10751" s="83">
        <f t="shared" si="4"/>
        <v>0.25</v>
      </c>
      <c r="S10751" s="83" t="b">
        <f t="shared" si="5"/>
        <v>0</v>
      </c>
      <c r="T10751" s="72"/>
      <c r="U10751" s="72"/>
      <c r="V10751" s="72"/>
      <c r="W10751" s="72"/>
      <c r="X10751" s="72"/>
      <c r="Y10751" s="72"/>
      <c r="Z10751" s="72"/>
      <c r="AA10751" s="72"/>
      <c r="AB10751" s="72"/>
      <c r="AC10751" s="72"/>
      <c r="AD10751" s="72"/>
      <c r="AE10751" s="72"/>
      <c r="AF10751" s="72"/>
      <c r="AG10751" s="72"/>
      <c r="AH10751" s="72"/>
      <c r="AI10751" s="72"/>
      <c r="AJ10751" s="72"/>
      <c r="AK10751" s="72"/>
    </row>
    <row r="10752" ht="14.25" customHeight="1">
      <c r="A10752" s="78">
        <v>10749.0</v>
      </c>
      <c r="C10752" s="78" t="str">
        <f>VLOOKUP(G10752,[1]Macrodata_CCF!$A$3:$D$55,4,FALSE)</f>
        <v>#ERROR!</v>
      </c>
      <c r="E10752" s="79" t="str">
        <f>VLOOKUP(G10752,[1]Macrodata_CCF!$A$3:$B$55,2,FALSE)</f>
        <v>#ERROR!</v>
      </c>
      <c r="F10752" s="78">
        <v>0.0</v>
      </c>
      <c r="G10752" s="80">
        <v>27.0</v>
      </c>
      <c r="H10752" s="81">
        <v>124395.0</v>
      </c>
      <c r="I10752" s="81">
        <v>200000.0</v>
      </c>
      <c r="J10752" s="81">
        <v>138760.0</v>
      </c>
      <c r="K10752" s="81">
        <v>300000.0</v>
      </c>
      <c r="L10752" s="82">
        <v>0.1900006613319225</v>
      </c>
      <c r="N10752" s="83">
        <f t="shared" si="1"/>
        <v>0.1900006613</v>
      </c>
      <c r="O10752" s="83">
        <f t="shared" si="2"/>
        <v>0.1900006613</v>
      </c>
      <c r="Q10752" s="83">
        <f t="shared" si="3"/>
        <v>0.378025</v>
      </c>
      <c r="R10752" s="83">
        <f t="shared" si="4"/>
        <v>0.1900006613</v>
      </c>
      <c r="S10752" s="83" t="b">
        <f t="shared" si="5"/>
        <v>0</v>
      </c>
      <c r="T10752" s="72"/>
      <c r="U10752" s="72"/>
      <c r="V10752" s="72"/>
      <c r="W10752" s="72"/>
      <c r="X10752" s="72"/>
      <c r="Y10752" s="72"/>
      <c r="Z10752" s="72"/>
      <c r="AA10752" s="72"/>
      <c r="AB10752" s="72"/>
      <c r="AC10752" s="72"/>
      <c r="AD10752" s="72"/>
      <c r="AE10752" s="72"/>
      <c r="AF10752" s="72"/>
      <c r="AG10752" s="72"/>
      <c r="AH10752" s="72"/>
      <c r="AI10752" s="72"/>
      <c r="AJ10752" s="72"/>
      <c r="AK10752" s="72"/>
    </row>
    <row r="10753" ht="14.25" customHeight="1">
      <c r="A10753" s="78">
        <v>10750.0</v>
      </c>
      <c r="C10753" s="78" t="str">
        <f>VLOOKUP(G10753,[1]Macrodata_CCF!$A$3:$D$55,4,FALSE)</f>
        <v>#ERROR!</v>
      </c>
      <c r="E10753" s="79" t="str">
        <f>VLOOKUP(G10753,[1]Macrodata_CCF!$A$3:$B$55,2,FALSE)</f>
        <v>#ERROR!</v>
      </c>
      <c r="F10753" s="78">
        <v>0.0</v>
      </c>
      <c r="G10753" s="80">
        <v>27.0</v>
      </c>
      <c r="H10753" s="81">
        <v>0.0</v>
      </c>
      <c r="I10753" s="81">
        <v>800000.0</v>
      </c>
      <c r="J10753" s="81">
        <v>144000.0</v>
      </c>
      <c r="K10753" s="81">
        <v>800000.0</v>
      </c>
      <c r="L10753" s="82">
        <v>0.18</v>
      </c>
      <c r="N10753" s="83">
        <f t="shared" si="1"/>
        <v>0.18</v>
      </c>
      <c r="O10753" s="83">
        <f t="shared" si="2"/>
        <v>0.18</v>
      </c>
      <c r="Q10753" s="83">
        <f t="shared" si="3"/>
        <v>1</v>
      </c>
      <c r="R10753" s="83">
        <f t="shared" si="4"/>
        <v>0.18</v>
      </c>
      <c r="S10753" s="83" t="b">
        <f t="shared" si="5"/>
        <v>0</v>
      </c>
      <c r="T10753" s="72"/>
      <c r="U10753" s="72"/>
      <c r="V10753" s="72"/>
      <c r="W10753" s="72"/>
      <c r="X10753" s="72"/>
      <c r="Y10753" s="72"/>
      <c r="Z10753" s="72"/>
      <c r="AA10753" s="72"/>
      <c r="AB10753" s="72"/>
      <c r="AC10753" s="72"/>
      <c r="AD10753" s="72"/>
      <c r="AE10753" s="72"/>
      <c r="AF10753" s="72"/>
      <c r="AG10753" s="72"/>
      <c r="AH10753" s="72"/>
      <c r="AI10753" s="72"/>
      <c r="AJ10753" s="72"/>
      <c r="AK10753" s="72"/>
    </row>
    <row r="10754" ht="14.25" customHeight="1">
      <c r="A10754" s="78">
        <v>10751.0</v>
      </c>
      <c r="C10754" s="78" t="str">
        <f>VLOOKUP(G10754,[1]Macrodata_CCF!$A$3:$D$55,4,FALSE)</f>
        <v>#ERROR!</v>
      </c>
      <c r="E10754" s="79" t="str">
        <f>VLOOKUP(G10754,[1]Macrodata_CCF!$A$3:$B$55,2,FALSE)</f>
        <v>#ERROR!</v>
      </c>
      <c r="F10754" s="78">
        <v>0.0</v>
      </c>
      <c r="G10754" s="80">
        <v>53.0</v>
      </c>
      <c r="H10754" s="81">
        <v>102615.0</v>
      </c>
      <c r="I10754" s="81">
        <v>180000.0</v>
      </c>
      <c r="J10754" s="81">
        <v>112675.0</v>
      </c>
      <c r="K10754" s="81">
        <v>180000.0</v>
      </c>
      <c r="L10754" s="82">
        <v>0.1299993538799509</v>
      </c>
      <c r="N10754" s="83">
        <f t="shared" si="1"/>
        <v>0.1299993539</v>
      </c>
      <c r="O10754" s="83">
        <f t="shared" si="2"/>
        <v>0.1299993539</v>
      </c>
      <c r="Q10754" s="83">
        <f t="shared" si="3"/>
        <v>0.4299166667</v>
      </c>
      <c r="R10754" s="83">
        <f t="shared" si="4"/>
        <v>0.1299993539</v>
      </c>
      <c r="S10754" s="83" t="b">
        <f t="shared" si="5"/>
        <v>0</v>
      </c>
      <c r="T10754" s="72"/>
      <c r="U10754" s="72"/>
      <c r="V10754" s="72"/>
      <c r="W10754" s="72"/>
      <c r="X10754" s="72"/>
      <c r="Y10754" s="72"/>
      <c r="Z10754" s="72"/>
      <c r="AA10754" s="72"/>
      <c r="AB10754" s="72"/>
      <c r="AC10754" s="72"/>
      <c r="AD10754" s="72"/>
      <c r="AE10754" s="72"/>
      <c r="AF10754" s="72"/>
      <c r="AG10754" s="72"/>
      <c r="AH10754" s="72"/>
      <c r="AI10754" s="72"/>
      <c r="AJ10754" s="72"/>
      <c r="AK10754" s="72"/>
    </row>
    <row r="10755" ht="14.25" customHeight="1">
      <c r="A10755" s="78">
        <v>10752.0</v>
      </c>
      <c r="C10755" s="78" t="str">
        <f>VLOOKUP(G10755,[1]Macrodata_CCF!$A$3:$D$55,4,FALSE)</f>
        <v>#ERROR!</v>
      </c>
      <c r="E10755" s="79" t="str">
        <f>VLOOKUP(G10755,[1]Macrodata_CCF!$A$3:$B$55,2,FALSE)</f>
        <v>#ERROR!</v>
      </c>
      <c r="F10755" s="78">
        <v>1.0</v>
      </c>
      <c r="G10755" s="80">
        <v>40.0</v>
      </c>
      <c r="H10755" s="81">
        <v>22360.0</v>
      </c>
      <c r="I10755" s="81">
        <v>30000.0</v>
      </c>
      <c r="J10755" s="81">
        <v>26790.0</v>
      </c>
      <c r="K10755" s="81">
        <v>30000.0</v>
      </c>
      <c r="L10755" s="82">
        <v>0.5798429319371727</v>
      </c>
      <c r="N10755" s="83">
        <f t="shared" si="1"/>
        <v>0.5798429319</v>
      </c>
      <c r="O10755" s="83">
        <f t="shared" si="2"/>
        <v>0.5798429319</v>
      </c>
      <c r="Q10755" s="83">
        <f t="shared" si="3"/>
        <v>0.2546666667</v>
      </c>
      <c r="R10755" s="83">
        <f t="shared" si="4"/>
        <v>0.5798429319</v>
      </c>
      <c r="S10755" s="83" t="b">
        <f t="shared" si="5"/>
        <v>0</v>
      </c>
      <c r="T10755" s="72"/>
      <c r="U10755" s="72"/>
      <c r="V10755" s="72"/>
      <c r="W10755" s="72"/>
      <c r="X10755" s="72"/>
      <c r="Y10755" s="72"/>
      <c r="Z10755" s="72"/>
      <c r="AA10755" s="72"/>
      <c r="AB10755" s="72"/>
      <c r="AC10755" s="72"/>
      <c r="AD10755" s="72"/>
      <c r="AE10755" s="72"/>
      <c r="AF10755" s="72"/>
      <c r="AG10755" s="72"/>
      <c r="AH10755" s="72"/>
      <c r="AI10755" s="72"/>
      <c r="AJ10755" s="72"/>
      <c r="AK10755" s="72"/>
    </row>
    <row r="10756" ht="14.25" customHeight="1">
      <c r="A10756" s="78">
        <v>10753.0</v>
      </c>
      <c r="C10756" s="78" t="str">
        <f>VLOOKUP(G10756,[1]Macrodata_CCF!$A$3:$D$55,4,FALSE)</f>
        <v>#ERROR!</v>
      </c>
      <c r="E10756" s="79" t="str">
        <f>VLOOKUP(G10756,[1]Macrodata_CCF!$A$3:$B$55,2,FALSE)</f>
        <v>#ERROR!</v>
      </c>
      <c r="F10756" s="78">
        <v>0.0</v>
      </c>
      <c r="G10756" s="80">
        <v>38.0</v>
      </c>
      <c r="H10756" s="81">
        <v>179070.0</v>
      </c>
      <c r="I10756" s="81">
        <v>190000.0</v>
      </c>
      <c r="J10756" s="81">
        <v>179615.0</v>
      </c>
      <c r="K10756" s="81">
        <v>190000.0</v>
      </c>
      <c r="L10756" s="82">
        <v>0.04986276303751144</v>
      </c>
      <c r="N10756" s="83">
        <f t="shared" si="1"/>
        <v>0.04986276304</v>
      </c>
      <c r="O10756" s="83">
        <f t="shared" si="2"/>
        <v>0.04986276304</v>
      </c>
      <c r="Q10756" s="83">
        <f t="shared" si="3"/>
        <v>0.05752631579</v>
      </c>
      <c r="R10756" s="83">
        <f t="shared" si="4"/>
        <v>0.002868421053</v>
      </c>
      <c r="S10756" s="83" t="b">
        <f t="shared" si="5"/>
        <v>0</v>
      </c>
      <c r="T10756" s="72"/>
      <c r="U10756" s="72"/>
      <c r="V10756" s="72"/>
      <c r="W10756" s="72"/>
      <c r="X10756" s="72"/>
      <c r="Y10756" s="72"/>
      <c r="Z10756" s="72"/>
      <c r="AA10756" s="72"/>
      <c r="AB10756" s="72"/>
      <c r="AC10756" s="72"/>
      <c r="AD10756" s="72"/>
      <c r="AE10756" s="72"/>
      <c r="AF10756" s="72"/>
      <c r="AG10756" s="72"/>
      <c r="AH10756" s="72"/>
      <c r="AI10756" s="72"/>
      <c r="AJ10756" s="72"/>
      <c r="AK10756" s="72"/>
    </row>
    <row r="10757" ht="14.25" customHeight="1">
      <c r="A10757" s="78">
        <v>10754.0</v>
      </c>
      <c r="C10757" s="78" t="str">
        <f>VLOOKUP(G10757,[1]Macrodata_CCF!$A$3:$D$55,4,FALSE)</f>
        <v>#ERROR!</v>
      </c>
      <c r="E10757" s="79" t="str">
        <f>VLOOKUP(G10757,[1]Macrodata_CCF!$A$3:$B$55,2,FALSE)</f>
        <v>#ERROR!</v>
      </c>
      <c r="F10757" s="78">
        <v>0.0</v>
      </c>
      <c r="G10757" s="80">
        <v>45.0</v>
      </c>
      <c r="H10757" s="81">
        <v>841360.0</v>
      </c>
      <c r="I10757" s="81">
        <v>980000.0</v>
      </c>
      <c r="J10757" s="81">
        <v>863540.0</v>
      </c>
      <c r="K10757" s="81">
        <v>980000.0</v>
      </c>
      <c r="L10757" s="82">
        <v>0.1599826889786497</v>
      </c>
      <c r="N10757" s="83">
        <f t="shared" si="1"/>
        <v>0.159982689</v>
      </c>
      <c r="O10757" s="83">
        <f t="shared" si="2"/>
        <v>0.159982689</v>
      </c>
      <c r="Q10757" s="83">
        <f t="shared" si="3"/>
        <v>0.1414693878</v>
      </c>
      <c r="R10757" s="83">
        <f t="shared" si="4"/>
        <v>0.159982689</v>
      </c>
      <c r="S10757" s="83" t="b">
        <f t="shared" si="5"/>
        <v>0</v>
      </c>
      <c r="T10757" s="72"/>
      <c r="U10757" s="72"/>
      <c r="V10757" s="72"/>
      <c r="W10757" s="72"/>
      <c r="X10757" s="72"/>
      <c r="Y10757" s="72"/>
      <c r="Z10757" s="72"/>
      <c r="AA10757" s="72"/>
      <c r="AB10757" s="72"/>
      <c r="AC10757" s="72"/>
      <c r="AD10757" s="72"/>
      <c r="AE10757" s="72"/>
      <c r="AF10757" s="72"/>
      <c r="AG10757" s="72"/>
      <c r="AH10757" s="72"/>
      <c r="AI10757" s="72"/>
      <c r="AJ10757" s="72"/>
      <c r="AK10757" s="72"/>
    </row>
    <row r="10758" ht="14.25" customHeight="1">
      <c r="A10758" s="78">
        <v>10755.0</v>
      </c>
      <c r="C10758" s="78" t="str">
        <f>VLOOKUP(G10758,[1]Macrodata_CCF!$A$3:$D$55,4,FALSE)</f>
        <v>#ERROR!</v>
      </c>
      <c r="E10758" s="79" t="str">
        <f>VLOOKUP(G10758,[1]Macrodata_CCF!$A$3:$B$55,2,FALSE)</f>
        <v>#ERROR!</v>
      </c>
      <c r="F10758" s="78">
        <v>0.0</v>
      </c>
      <c r="G10758" s="80">
        <v>53.0</v>
      </c>
      <c r="H10758" s="81">
        <v>663090.0</v>
      </c>
      <c r="I10758" s="81">
        <v>720000.0</v>
      </c>
      <c r="J10758" s="81">
        <v>666505.0</v>
      </c>
      <c r="K10758" s="81">
        <v>720000.0</v>
      </c>
      <c r="L10758" s="82">
        <v>0.06000702864171499</v>
      </c>
      <c r="N10758" s="83">
        <f t="shared" si="1"/>
        <v>0.06000702864</v>
      </c>
      <c r="O10758" s="83">
        <f t="shared" si="2"/>
        <v>0.06000702864</v>
      </c>
      <c r="Q10758" s="83">
        <f t="shared" si="3"/>
        <v>0.07904166667</v>
      </c>
      <c r="R10758" s="83">
        <f t="shared" si="4"/>
        <v>0.004743055556</v>
      </c>
      <c r="S10758" s="83" t="b">
        <f t="shared" si="5"/>
        <v>0</v>
      </c>
      <c r="T10758" s="72"/>
      <c r="U10758" s="72"/>
      <c r="V10758" s="72"/>
      <c r="W10758" s="72"/>
      <c r="X10758" s="72"/>
      <c r="Y10758" s="72"/>
      <c r="Z10758" s="72"/>
      <c r="AA10758" s="72"/>
      <c r="AB10758" s="72"/>
      <c r="AC10758" s="72"/>
      <c r="AD10758" s="72"/>
      <c r="AE10758" s="72"/>
      <c r="AF10758" s="72"/>
      <c r="AG10758" s="72"/>
      <c r="AH10758" s="72"/>
      <c r="AI10758" s="72"/>
      <c r="AJ10758" s="72"/>
      <c r="AK10758" s="72"/>
    </row>
    <row r="10759" ht="14.25" customHeight="1">
      <c r="A10759" s="78">
        <v>10756.0</v>
      </c>
      <c r="C10759" s="78" t="str">
        <f>VLOOKUP(G10759,[1]Macrodata_CCF!$A$3:$D$55,4,FALSE)</f>
        <v>#ERROR!</v>
      </c>
      <c r="E10759" s="79" t="str">
        <f>VLOOKUP(G10759,[1]Macrodata_CCF!$A$3:$B$55,2,FALSE)</f>
        <v>#ERROR!</v>
      </c>
      <c r="F10759" s="78">
        <v>0.0</v>
      </c>
      <c r="G10759" s="80">
        <v>27.0</v>
      </c>
      <c r="H10759" s="81">
        <v>49525.0</v>
      </c>
      <c r="I10759" s="81">
        <v>710000.0</v>
      </c>
      <c r="J10759" s="81">
        <v>175015.0</v>
      </c>
      <c r="K10759" s="81">
        <v>710000.0</v>
      </c>
      <c r="L10759" s="82">
        <v>0.1899996214845376</v>
      </c>
      <c r="N10759" s="83">
        <f t="shared" si="1"/>
        <v>0.1899996215</v>
      </c>
      <c r="O10759" s="83">
        <f t="shared" si="2"/>
        <v>0.1899996215</v>
      </c>
      <c r="Q10759" s="83">
        <f t="shared" si="3"/>
        <v>0.9302464789</v>
      </c>
      <c r="R10759" s="83">
        <f t="shared" si="4"/>
        <v>0.1899996215</v>
      </c>
      <c r="S10759" s="83" t="b">
        <f t="shared" si="5"/>
        <v>0</v>
      </c>
      <c r="T10759" s="72"/>
      <c r="U10759" s="72"/>
      <c r="V10759" s="72"/>
      <c r="W10759" s="72"/>
      <c r="X10759" s="72"/>
      <c r="Y10759" s="72"/>
      <c r="Z10759" s="72"/>
      <c r="AA10759" s="72"/>
      <c r="AB10759" s="72"/>
      <c r="AC10759" s="72"/>
      <c r="AD10759" s="72"/>
      <c r="AE10759" s="72"/>
      <c r="AF10759" s="72"/>
      <c r="AG10759" s="72"/>
      <c r="AH10759" s="72"/>
      <c r="AI10759" s="72"/>
      <c r="AJ10759" s="72"/>
      <c r="AK10759" s="72"/>
    </row>
    <row r="10760" ht="14.25" customHeight="1">
      <c r="A10760" s="78">
        <v>10757.0</v>
      </c>
      <c r="C10760" s="78" t="str">
        <f>VLOOKUP(G10760,[1]Macrodata_CCF!$A$3:$D$55,4,FALSE)</f>
        <v>#ERROR!</v>
      </c>
      <c r="E10760" s="79" t="str">
        <f>VLOOKUP(G10760,[1]Macrodata_CCF!$A$3:$B$55,2,FALSE)</f>
        <v>#ERROR!</v>
      </c>
      <c r="F10760" s="78">
        <v>0.0</v>
      </c>
      <c r="G10760" s="80">
        <v>21.0</v>
      </c>
      <c r="H10760" s="81">
        <v>0.0</v>
      </c>
      <c r="I10760" s="81">
        <v>60000.0</v>
      </c>
      <c r="J10760" s="81">
        <v>9000.0</v>
      </c>
      <c r="K10760" s="81">
        <v>60000.0</v>
      </c>
      <c r="L10760" s="82">
        <v>0.15</v>
      </c>
      <c r="N10760" s="83">
        <f t="shared" si="1"/>
        <v>0.15</v>
      </c>
      <c r="O10760" s="83">
        <f t="shared" si="2"/>
        <v>0.15</v>
      </c>
      <c r="Q10760" s="83">
        <f t="shared" si="3"/>
        <v>1</v>
      </c>
      <c r="R10760" s="83">
        <f t="shared" si="4"/>
        <v>0.15</v>
      </c>
      <c r="S10760" s="83" t="b">
        <f t="shared" si="5"/>
        <v>0</v>
      </c>
      <c r="T10760" s="72"/>
      <c r="U10760" s="72"/>
      <c r="V10760" s="72"/>
      <c r="W10760" s="72"/>
      <c r="X10760" s="72"/>
      <c r="Y10760" s="72"/>
      <c r="Z10760" s="72"/>
      <c r="AA10760" s="72"/>
      <c r="AB10760" s="72"/>
      <c r="AC10760" s="72"/>
      <c r="AD10760" s="72"/>
      <c r="AE10760" s="72"/>
      <c r="AF10760" s="72"/>
      <c r="AG10760" s="72"/>
      <c r="AH10760" s="72"/>
      <c r="AI10760" s="72"/>
      <c r="AJ10760" s="72"/>
      <c r="AK10760" s="72"/>
    </row>
    <row r="10761" ht="14.25" customHeight="1">
      <c r="A10761" s="78">
        <v>10758.0</v>
      </c>
      <c r="C10761" s="78" t="str">
        <f>VLOOKUP(G10761,[1]Macrodata_CCF!$A$3:$D$55,4,FALSE)</f>
        <v>#ERROR!</v>
      </c>
      <c r="E10761" s="79" t="str">
        <f>VLOOKUP(G10761,[1]Macrodata_CCF!$A$3:$B$55,2,FALSE)</f>
        <v>#ERROR!</v>
      </c>
      <c r="F10761" s="78">
        <v>0.0</v>
      </c>
      <c r="G10761" s="80">
        <v>44.0</v>
      </c>
      <c r="H10761" s="81">
        <v>0.0</v>
      </c>
      <c r="I10761" s="81">
        <v>480000.0</v>
      </c>
      <c r="J10761" s="81">
        <v>86400.0</v>
      </c>
      <c r="K10761" s="81">
        <v>720000.0</v>
      </c>
      <c r="L10761" s="82">
        <v>0.18</v>
      </c>
      <c r="N10761" s="83">
        <f t="shared" si="1"/>
        <v>0.18</v>
      </c>
      <c r="O10761" s="83">
        <f t="shared" si="2"/>
        <v>0.18</v>
      </c>
      <c r="Q10761" s="83">
        <f t="shared" si="3"/>
        <v>1</v>
      </c>
      <c r="R10761" s="83">
        <f t="shared" si="4"/>
        <v>0.18</v>
      </c>
      <c r="S10761" s="83" t="b">
        <f t="shared" si="5"/>
        <v>0</v>
      </c>
      <c r="T10761" s="72"/>
      <c r="U10761" s="72"/>
      <c r="V10761" s="72"/>
      <c r="W10761" s="72"/>
      <c r="X10761" s="72"/>
      <c r="Y10761" s="72"/>
      <c r="Z10761" s="72"/>
      <c r="AA10761" s="72"/>
      <c r="AB10761" s="72"/>
      <c r="AC10761" s="72"/>
      <c r="AD10761" s="72"/>
      <c r="AE10761" s="72"/>
      <c r="AF10761" s="72"/>
      <c r="AG10761" s="72"/>
      <c r="AH10761" s="72"/>
      <c r="AI10761" s="72"/>
      <c r="AJ10761" s="72"/>
      <c r="AK10761" s="72"/>
    </row>
    <row r="10762" ht="14.25" customHeight="1">
      <c r="A10762" s="78">
        <v>10759.0</v>
      </c>
      <c r="C10762" s="78" t="str">
        <f>VLOOKUP(G10762,[1]Macrodata_CCF!$A$3:$D$55,4,FALSE)</f>
        <v>#ERROR!</v>
      </c>
      <c r="E10762" s="79" t="str">
        <f>VLOOKUP(G10762,[1]Macrodata_CCF!$A$3:$B$55,2,FALSE)</f>
        <v>#ERROR!</v>
      </c>
      <c r="F10762" s="78">
        <v>0.0</v>
      </c>
      <c r="G10762" s="80">
        <v>29.0</v>
      </c>
      <c r="H10762" s="81">
        <v>64560.0</v>
      </c>
      <c r="I10762" s="81">
        <v>230000.0</v>
      </c>
      <c r="J10762" s="81">
        <v>94340.0</v>
      </c>
      <c r="K10762" s="81">
        <v>230000.0</v>
      </c>
      <c r="L10762" s="82">
        <v>0.180004835589942</v>
      </c>
      <c r="N10762" s="83">
        <f t="shared" si="1"/>
        <v>0.1800048356</v>
      </c>
      <c r="O10762" s="83">
        <f t="shared" si="2"/>
        <v>0.1800048356</v>
      </c>
      <c r="Q10762" s="83">
        <f t="shared" si="3"/>
        <v>0.7193043478</v>
      </c>
      <c r="R10762" s="83">
        <f t="shared" si="4"/>
        <v>0.1800048356</v>
      </c>
      <c r="S10762" s="83" t="b">
        <f t="shared" si="5"/>
        <v>0</v>
      </c>
      <c r="T10762" s="72"/>
      <c r="U10762" s="72"/>
      <c r="V10762" s="72"/>
      <c r="W10762" s="72"/>
      <c r="X10762" s="72"/>
      <c r="Y10762" s="72"/>
      <c r="Z10762" s="72"/>
      <c r="AA10762" s="72"/>
      <c r="AB10762" s="72"/>
      <c r="AC10762" s="72"/>
      <c r="AD10762" s="72"/>
      <c r="AE10762" s="72"/>
      <c r="AF10762" s="72"/>
      <c r="AG10762" s="72"/>
      <c r="AH10762" s="72"/>
      <c r="AI10762" s="72"/>
      <c r="AJ10762" s="72"/>
      <c r="AK10762" s="72"/>
    </row>
    <row r="10763" ht="14.25" customHeight="1">
      <c r="A10763" s="78">
        <v>10760.0</v>
      </c>
      <c r="C10763" s="78" t="str">
        <f>VLOOKUP(G10763,[1]Macrodata_CCF!$A$3:$D$55,4,FALSE)</f>
        <v>#ERROR!</v>
      </c>
      <c r="E10763" s="79" t="str">
        <f>VLOOKUP(G10763,[1]Macrodata_CCF!$A$3:$B$55,2,FALSE)</f>
        <v>#ERROR!</v>
      </c>
      <c r="F10763" s="78">
        <v>1.0</v>
      </c>
      <c r="G10763" s="80">
        <v>45.0</v>
      </c>
      <c r="H10763" s="81">
        <v>0.0</v>
      </c>
      <c r="I10763" s="81">
        <v>440000.0</v>
      </c>
      <c r="J10763" s="81">
        <v>220000.0</v>
      </c>
      <c r="K10763" s="81">
        <v>440000.0</v>
      </c>
      <c r="L10763" s="82">
        <v>0.5</v>
      </c>
      <c r="N10763" s="83">
        <f t="shared" si="1"/>
        <v>0.5</v>
      </c>
      <c r="O10763" s="83">
        <f t="shared" si="2"/>
        <v>0.5</v>
      </c>
      <c r="Q10763" s="83">
        <f t="shared" si="3"/>
        <v>1</v>
      </c>
      <c r="R10763" s="83">
        <f t="shared" si="4"/>
        <v>0.5</v>
      </c>
      <c r="S10763" s="83" t="b">
        <f t="shared" si="5"/>
        <v>0</v>
      </c>
      <c r="T10763" s="72"/>
      <c r="U10763" s="72"/>
      <c r="V10763" s="72"/>
      <c r="W10763" s="72"/>
      <c r="X10763" s="72"/>
      <c r="Y10763" s="72"/>
      <c r="Z10763" s="72"/>
      <c r="AA10763" s="72"/>
      <c r="AB10763" s="72"/>
      <c r="AC10763" s="72"/>
      <c r="AD10763" s="72"/>
      <c r="AE10763" s="72"/>
      <c r="AF10763" s="72"/>
      <c r="AG10763" s="72"/>
      <c r="AH10763" s="72"/>
      <c r="AI10763" s="72"/>
      <c r="AJ10763" s="72"/>
      <c r="AK10763" s="72"/>
    </row>
    <row r="10764" ht="14.25" customHeight="1">
      <c r="A10764" s="78">
        <v>10761.0</v>
      </c>
      <c r="C10764" s="78" t="str">
        <f>VLOOKUP(G10764,[1]Macrodata_CCF!$A$3:$D$55,4,FALSE)</f>
        <v>#ERROR!</v>
      </c>
      <c r="E10764" s="79" t="str">
        <f>VLOOKUP(G10764,[1]Macrodata_CCF!$A$3:$B$55,2,FALSE)</f>
        <v>#ERROR!</v>
      </c>
      <c r="F10764" s="78">
        <v>0.0</v>
      </c>
      <c r="G10764" s="80">
        <v>29.0</v>
      </c>
      <c r="H10764" s="81">
        <v>72645.0</v>
      </c>
      <c r="I10764" s="81">
        <v>510000.0</v>
      </c>
      <c r="J10764" s="81">
        <v>146995.0</v>
      </c>
      <c r="K10764" s="81">
        <v>510000.0</v>
      </c>
      <c r="L10764" s="82">
        <v>0.1699991997347692</v>
      </c>
      <c r="N10764" s="83">
        <f t="shared" si="1"/>
        <v>0.1699991997</v>
      </c>
      <c r="O10764" s="83">
        <f t="shared" si="2"/>
        <v>0.1699991997</v>
      </c>
      <c r="Q10764" s="83">
        <f t="shared" si="3"/>
        <v>0.8575588235</v>
      </c>
      <c r="R10764" s="83">
        <f t="shared" si="4"/>
        <v>0.1699991997</v>
      </c>
      <c r="S10764" s="83" t="b">
        <f t="shared" si="5"/>
        <v>0</v>
      </c>
      <c r="T10764" s="72"/>
      <c r="U10764" s="72"/>
      <c r="V10764" s="72"/>
      <c r="W10764" s="72"/>
      <c r="X10764" s="72"/>
      <c r="Y10764" s="72"/>
      <c r="Z10764" s="72"/>
      <c r="AA10764" s="72"/>
      <c r="AB10764" s="72"/>
      <c r="AC10764" s="72"/>
      <c r="AD10764" s="72"/>
      <c r="AE10764" s="72"/>
      <c r="AF10764" s="72"/>
      <c r="AG10764" s="72"/>
      <c r="AH10764" s="72"/>
      <c r="AI10764" s="72"/>
      <c r="AJ10764" s="72"/>
      <c r="AK10764" s="72"/>
    </row>
    <row r="10765" ht="14.25" customHeight="1">
      <c r="A10765" s="78">
        <v>10762.0</v>
      </c>
      <c r="C10765" s="78" t="str">
        <f>VLOOKUP(G10765,[1]Macrodata_CCF!$A$3:$D$55,4,FALSE)</f>
        <v>#ERROR!</v>
      </c>
      <c r="E10765" s="79" t="str">
        <f>VLOOKUP(G10765,[1]Macrodata_CCF!$A$3:$B$55,2,FALSE)</f>
        <v>#ERROR!</v>
      </c>
      <c r="F10765" s="78">
        <v>0.0</v>
      </c>
      <c r="G10765" s="80">
        <v>35.0</v>
      </c>
      <c r="H10765" s="81">
        <v>475035.0</v>
      </c>
      <c r="I10765" s="81">
        <v>1000000.0</v>
      </c>
      <c r="J10765" s="81">
        <v>538030.0</v>
      </c>
      <c r="K10765" s="81">
        <v>1800000.0</v>
      </c>
      <c r="L10765" s="82">
        <v>0.1199984760888821</v>
      </c>
      <c r="N10765" s="83">
        <f t="shared" si="1"/>
        <v>0.1199984761</v>
      </c>
      <c r="O10765" s="83">
        <f t="shared" si="2"/>
        <v>0.1199984761</v>
      </c>
      <c r="Q10765" s="83">
        <f t="shared" si="3"/>
        <v>0.524965</v>
      </c>
      <c r="R10765" s="83">
        <f t="shared" si="4"/>
        <v>0.1199984761</v>
      </c>
      <c r="S10765" s="83" t="b">
        <f t="shared" si="5"/>
        <v>0</v>
      </c>
      <c r="T10765" s="72"/>
      <c r="U10765" s="72"/>
      <c r="V10765" s="72"/>
      <c r="W10765" s="72"/>
      <c r="X10765" s="72"/>
      <c r="Y10765" s="72"/>
      <c r="Z10765" s="72"/>
      <c r="AA10765" s="72"/>
      <c r="AB10765" s="72"/>
      <c r="AC10765" s="72"/>
      <c r="AD10765" s="72"/>
      <c r="AE10765" s="72"/>
      <c r="AF10765" s="72"/>
      <c r="AG10765" s="72"/>
      <c r="AH10765" s="72"/>
      <c r="AI10765" s="72"/>
      <c r="AJ10765" s="72"/>
      <c r="AK10765" s="72"/>
    </row>
    <row r="10766" ht="14.25" customHeight="1">
      <c r="A10766" s="78">
        <v>10763.0</v>
      </c>
      <c r="C10766" s="78" t="str">
        <f>VLOOKUP(G10766,[1]Macrodata_CCF!$A$3:$D$55,4,FALSE)</f>
        <v>#ERROR!</v>
      </c>
      <c r="E10766" s="79" t="str">
        <f>VLOOKUP(G10766,[1]Macrodata_CCF!$A$3:$B$55,2,FALSE)</f>
        <v>#ERROR!</v>
      </c>
      <c r="F10766" s="78">
        <v>0.0</v>
      </c>
      <c r="G10766" s="80">
        <v>24.0</v>
      </c>
      <c r="H10766" s="81">
        <v>0.0</v>
      </c>
      <c r="I10766" s="81">
        <v>310000.0</v>
      </c>
      <c r="J10766" s="81">
        <v>49600.0</v>
      </c>
      <c r="K10766" s="81">
        <v>527000.0</v>
      </c>
      <c r="L10766" s="82">
        <v>0.16</v>
      </c>
      <c r="N10766" s="83">
        <f t="shared" si="1"/>
        <v>0.16</v>
      </c>
      <c r="O10766" s="83">
        <f t="shared" si="2"/>
        <v>0.16</v>
      </c>
      <c r="Q10766" s="83">
        <f t="shared" si="3"/>
        <v>1</v>
      </c>
      <c r="R10766" s="83">
        <f t="shared" si="4"/>
        <v>0.16</v>
      </c>
      <c r="S10766" s="83" t="b">
        <f t="shared" si="5"/>
        <v>0</v>
      </c>
      <c r="T10766" s="72"/>
      <c r="U10766" s="72"/>
      <c r="V10766" s="72"/>
      <c r="W10766" s="72"/>
      <c r="X10766" s="72"/>
      <c r="Y10766" s="72"/>
      <c r="Z10766" s="72"/>
      <c r="AA10766" s="72"/>
      <c r="AB10766" s="72"/>
      <c r="AC10766" s="72"/>
      <c r="AD10766" s="72"/>
      <c r="AE10766" s="72"/>
      <c r="AF10766" s="72"/>
      <c r="AG10766" s="72"/>
      <c r="AH10766" s="72"/>
      <c r="AI10766" s="72"/>
      <c r="AJ10766" s="72"/>
      <c r="AK10766" s="72"/>
    </row>
    <row r="10767" ht="14.25" customHeight="1">
      <c r="A10767" s="78">
        <v>10764.0</v>
      </c>
      <c r="C10767" s="78" t="str">
        <f>VLOOKUP(G10767,[1]Macrodata_CCF!$A$3:$D$55,4,FALSE)</f>
        <v>#ERROR!</v>
      </c>
      <c r="E10767" s="79" t="str">
        <f>VLOOKUP(G10767,[1]Macrodata_CCF!$A$3:$B$55,2,FALSE)</f>
        <v>#ERROR!</v>
      </c>
      <c r="F10767" s="78">
        <v>0.0</v>
      </c>
      <c r="G10767" s="80">
        <v>37.0</v>
      </c>
      <c r="H10767" s="81">
        <v>0.0</v>
      </c>
      <c r="I10767" s="81">
        <v>390000.0</v>
      </c>
      <c r="J10767" s="81">
        <v>27300.0</v>
      </c>
      <c r="K10767" s="81">
        <v>390000.0</v>
      </c>
      <c r="L10767" s="82">
        <v>0.07</v>
      </c>
      <c r="N10767" s="83">
        <f t="shared" si="1"/>
        <v>0.07</v>
      </c>
      <c r="O10767" s="83">
        <f t="shared" si="2"/>
        <v>0.07</v>
      </c>
      <c r="Q10767" s="83">
        <f t="shared" si="3"/>
        <v>1</v>
      </c>
      <c r="R10767" s="83">
        <f t="shared" si="4"/>
        <v>0.07</v>
      </c>
      <c r="S10767" s="83" t="b">
        <f t="shared" si="5"/>
        <v>0</v>
      </c>
      <c r="T10767" s="72"/>
      <c r="U10767" s="72"/>
      <c r="V10767" s="72"/>
      <c r="W10767" s="72"/>
      <c r="X10767" s="72"/>
      <c r="Y10767" s="72"/>
      <c r="Z10767" s="72"/>
      <c r="AA10767" s="72"/>
      <c r="AB10767" s="72"/>
      <c r="AC10767" s="72"/>
      <c r="AD10767" s="72"/>
      <c r="AE10767" s="72"/>
      <c r="AF10767" s="72"/>
      <c r="AG10767" s="72"/>
      <c r="AH10767" s="72"/>
      <c r="AI10767" s="72"/>
      <c r="AJ10767" s="72"/>
      <c r="AK10767" s="72"/>
    </row>
    <row r="10768" ht="14.25" customHeight="1">
      <c r="A10768" s="78">
        <v>10765.0</v>
      </c>
      <c r="C10768" s="78" t="str">
        <f>VLOOKUP(G10768,[1]Macrodata_CCF!$A$3:$D$55,4,FALSE)</f>
        <v>#ERROR!</v>
      </c>
      <c r="E10768" s="79" t="str">
        <f>VLOOKUP(G10768,[1]Macrodata_CCF!$A$3:$B$55,2,FALSE)</f>
        <v>#ERROR!</v>
      </c>
      <c r="F10768" s="78">
        <v>0.0</v>
      </c>
      <c r="G10768" s="80">
        <v>6.0</v>
      </c>
      <c r="H10768" s="81">
        <v>57285.0</v>
      </c>
      <c r="I10768" s="81">
        <v>70000.0</v>
      </c>
      <c r="J10768" s="81">
        <v>71400.0</v>
      </c>
      <c r="K10768" s="81">
        <v>70000.0</v>
      </c>
      <c r="L10768" s="82">
        <v>1.11010617381046</v>
      </c>
      <c r="N10768" s="83">
        <f t="shared" si="1"/>
        <v>1.110106174</v>
      </c>
      <c r="O10768" s="83">
        <f t="shared" si="2"/>
        <v>1</v>
      </c>
      <c r="Q10768" s="83">
        <f t="shared" si="3"/>
        <v>0.1816428571</v>
      </c>
      <c r="R10768" s="83">
        <f t="shared" si="4"/>
        <v>1.110106174</v>
      </c>
      <c r="S10768" s="83" t="b">
        <f t="shared" si="5"/>
        <v>0</v>
      </c>
      <c r="T10768" s="72"/>
      <c r="U10768" s="72"/>
      <c r="V10768" s="72"/>
      <c r="W10768" s="72"/>
      <c r="X10768" s="72"/>
      <c r="Y10768" s="72"/>
      <c r="Z10768" s="72"/>
      <c r="AA10768" s="72"/>
      <c r="AB10768" s="72"/>
      <c r="AC10768" s="72"/>
      <c r="AD10768" s="72"/>
      <c r="AE10768" s="72"/>
      <c r="AF10768" s="72"/>
      <c r="AG10768" s="72"/>
      <c r="AH10768" s="72"/>
      <c r="AI10768" s="72"/>
      <c r="AJ10768" s="72"/>
      <c r="AK10768" s="72"/>
    </row>
    <row r="10769" ht="14.25" customHeight="1">
      <c r="A10769" s="78">
        <v>10766.0</v>
      </c>
      <c r="C10769" s="78" t="str">
        <f>VLOOKUP(G10769,[1]Macrodata_CCF!$A$3:$D$55,4,FALSE)</f>
        <v>#ERROR!</v>
      </c>
      <c r="E10769" s="79" t="str">
        <f>VLOOKUP(G10769,[1]Macrodata_CCF!$A$3:$B$55,2,FALSE)</f>
        <v>#ERROR!</v>
      </c>
      <c r="F10769" s="78">
        <v>0.0</v>
      </c>
      <c r="G10769" s="80">
        <v>45.0</v>
      </c>
      <c r="H10769" s="81">
        <v>71170.0</v>
      </c>
      <c r="I10769" s="81">
        <v>100000.0</v>
      </c>
      <c r="J10769" s="81">
        <v>76650.0</v>
      </c>
      <c r="K10769" s="81">
        <v>100000.0</v>
      </c>
      <c r="L10769" s="82">
        <v>0.1900797780090184</v>
      </c>
      <c r="N10769" s="83">
        <f t="shared" si="1"/>
        <v>0.190079778</v>
      </c>
      <c r="O10769" s="83">
        <f t="shared" si="2"/>
        <v>0.190079778</v>
      </c>
      <c r="Q10769" s="83">
        <f t="shared" si="3"/>
        <v>0.2883</v>
      </c>
      <c r="R10769" s="83">
        <f t="shared" si="4"/>
        <v>0.190079778</v>
      </c>
      <c r="S10769" s="83" t="b">
        <f t="shared" si="5"/>
        <v>0</v>
      </c>
      <c r="T10769" s="72"/>
      <c r="U10769" s="72"/>
      <c r="V10769" s="72"/>
      <c r="W10769" s="72"/>
      <c r="X10769" s="72"/>
      <c r="Y10769" s="72"/>
      <c r="Z10769" s="72"/>
      <c r="AA10769" s="72"/>
      <c r="AB10769" s="72"/>
      <c r="AC10769" s="72"/>
      <c r="AD10769" s="72"/>
      <c r="AE10769" s="72"/>
      <c r="AF10769" s="72"/>
      <c r="AG10769" s="72"/>
      <c r="AH10769" s="72"/>
      <c r="AI10769" s="72"/>
      <c r="AJ10769" s="72"/>
      <c r="AK10769" s="72"/>
    </row>
    <row r="10770" ht="14.25" customHeight="1">
      <c r="A10770" s="78">
        <v>10767.0</v>
      </c>
      <c r="C10770" s="78" t="str">
        <f>VLOOKUP(G10770,[1]Macrodata_CCF!$A$3:$D$55,4,FALSE)</f>
        <v>#ERROR!</v>
      </c>
      <c r="E10770" s="79" t="str">
        <f>VLOOKUP(G10770,[1]Macrodata_CCF!$A$3:$B$55,2,FALSE)</f>
        <v>#ERROR!</v>
      </c>
      <c r="F10770" s="78">
        <v>1.0</v>
      </c>
      <c r="G10770" s="80">
        <v>13.0</v>
      </c>
      <c r="H10770" s="81">
        <v>201365.0</v>
      </c>
      <c r="I10770" s="81">
        <v>680000.0</v>
      </c>
      <c r="J10770" s="81">
        <v>450255.0</v>
      </c>
      <c r="K10770" s="81">
        <v>680000.0</v>
      </c>
      <c r="L10770" s="82">
        <v>0.5199995821450584</v>
      </c>
      <c r="N10770" s="83">
        <f t="shared" si="1"/>
        <v>0.5199995821</v>
      </c>
      <c r="O10770" s="83">
        <f t="shared" si="2"/>
        <v>0.5199995821</v>
      </c>
      <c r="Q10770" s="83">
        <f t="shared" si="3"/>
        <v>0.703875</v>
      </c>
      <c r="R10770" s="83">
        <f t="shared" si="4"/>
        <v>0.5199995821</v>
      </c>
      <c r="S10770" s="83" t="b">
        <f t="shared" si="5"/>
        <v>0</v>
      </c>
      <c r="T10770" s="72"/>
      <c r="U10770" s="72"/>
      <c r="V10770" s="72"/>
      <c r="W10770" s="72"/>
      <c r="X10770" s="72"/>
      <c r="Y10770" s="72"/>
      <c r="Z10770" s="72"/>
      <c r="AA10770" s="72"/>
      <c r="AB10770" s="72"/>
      <c r="AC10770" s="72"/>
      <c r="AD10770" s="72"/>
      <c r="AE10770" s="72"/>
      <c r="AF10770" s="72"/>
      <c r="AG10770" s="72"/>
      <c r="AH10770" s="72"/>
      <c r="AI10770" s="72"/>
      <c r="AJ10770" s="72"/>
      <c r="AK10770" s="72"/>
    </row>
    <row r="10771" ht="14.25" customHeight="1">
      <c r="A10771" s="78">
        <v>10768.0</v>
      </c>
      <c r="C10771" s="78" t="str">
        <f>VLOOKUP(G10771,[1]Macrodata_CCF!$A$3:$D$55,4,FALSE)</f>
        <v>#ERROR!</v>
      </c>
      <c r="E10771" s="79" t="str">
        <f>VLOOKUP(G10771,[1]Macrodata_CCF!$A$3:$B$55,2,FALSE)</f>
        <v>#ERROR!</v>
      </c>
      <c r="F10771" s="78">
        <v>0.0</v>
      </c>
      <c r="G10771" s="80">
        <v>19.0</v>
      </c>
      <c r="H10771" s="81">
        <v>142875.0</v>
      </c>
      <c r="I10771" s="81">
        <v>150000.0</v>
      </c>
      <c r="J10771" s="81">
        <v>144085.0</v>
      </c>
      <c r="K10771" s="81">
        <v>150000.0</v>
      </c>
      <c r="L10771" s="82">
        <v>0.1698245614035088</v>
      </c>
      <c r="N10771" s="83">
        <f t="shared" si="1"/>
        <v>0.1698245614</v>
      </c>
      <c r="O10771" s="83">
        <f t="shared" si="2"/>
        <v>0.1698245614</v>
      </c>
      <c r="Q10771" s="83">
        <f t="shared" si="3"/>
        <v>0.0475</v>
      </c>
      <c r="R10771" s="83">
        <f t="shared" si="4"/>
        <v>0.008066666667</v>
      </c>
      <c r="S10771" s="83" t="b">
        <f t="shared" si="5"/>
        <v>0</v>
      </c>
      <c r="T10771" s="72"/>
      <c r="U10771" s="72"/>
      <c r="V10771" s="72"/>
      <c r="W10771" s="72"/>
      <c r="X10771" s="72"/>
      <c r="Y10771" s="72"/>
      <c r="Z10771" s="72"/>
      <c r="AA10771" s="72"/>
      <c r="AB10771" s="72"/>
      <c r="AC10771" s="72"/>
      <c r="AD10771" s="72"/>
      <c r="AE10771" s="72"/>
      <c r="AF10771" s="72"/>
      <c r="AG10771" s="72"/>
      <c r="AH10771" s="72"/>
      <c r="AI10771" s="72"/>
      <c r="AJ10771" s="72"/>
      <c r="AK10771" s="72"/>
    </row>
    <row r="10772" ht="14.25" customHeight="1">
      <c r="A10772" s="78">
        <v>10769.0</v>
      </c>
      <c r="C10772" s="78" t="str">
        <f>VLOOKUP(G10772,[1]Macrodata_CCF!$A$3:$D$55,4,FALSE)</f>
        <v>#ERROR!</v>
      </c>
      <c r="E10772" s="79" t="str">
        <f>VLOOKUP(G10772,[1]Macrodata_CCF!$A$3:$B$55,2,FALSE)</f>
        <v>#ERROR!</v>
      </c>
      <c r="F10772" s="78">
        <v>0.0</v>
      </c>
      <c r="G10772" s="80">
        <v>36.0</v>
      </c>
      <c r="H10772" s="81">
        <v>17905.0</v>
      </c>
      <c r="I10772" s="81">
        <v>580000.0</v>
      </c>
      <c r="J10772" s="81">
        <v>113460.0</v>
      </c>
      <c r="K10772" s="81">
        <v>928000.0</v>
      </c>
      <c r="L10772" s="82">
        <v>0.169997954082495</v>
      </c>
      <c r="N10772" s="83">
        <f t="shared" si="1"/>
        <v>0.1699979541</v>
      </c>
      <c r="O10772" s="83">
        <f t="shared" si="2"/>
        <v>0.1699979541</v>
      </c>
      <c r="Q10772" s="83">
        <f t="shared" si="3"/>
        <v>0.9691293103</v>
      </c>
      <c r="R10772" s="83">
        <f t="shared" si="4"/>
        <v>0.1699979541</v>
      </c>
      <c r="S10772" s="83" t="b">
        <f t="shared" si="5"/>
        <v>0</v>
      </c>
      <c r="T10772" s="72"/>
      <c r="U10772" s="72"/>
      <c r="V10772" s="72"/>
      <c r="W10772" s="72"/>
      <c r="X10772" s="72"/>
      <c r="Y10772" s="72"/>
      <c r="Z10772" s="72"/>
      <c r="AA10772" s="72"/>
      <c r="AB10772" s="72"/>
      <c r="AC10772" s="72"/>
      <c r="AD10772" s="72"/>
      <c r="AE10772" s="72"/>
      <c r="AF10772" s="72"/>
      <c r="AG10772" s="72"/>
      <c r="AH10772" s="72"/>
      <c r="AI10772" s="72"/>
      <c r="AJ10772" s="72"/>
      <c r="AK10772" s="72"/>
    </row>
    <row r="10773" ht="14.25" customHeight="1">
      <c r="A10773" s="78">
        <v>10770.0</v>
      </c>
      <c r="C10773" s="78" t="str">
        <f>VLOOKUP(G10773,[1]Macrodata_CCF!$A$3:$D$55,4,FALSE)</f>
        <v>#ERROR!</v>
      </c>
      <c r="E10773" s="79" t="str">
        <f>VLOOKUP(G10773,[1]Macrodata_CCF!$A$3:$B$55,2,FALSE)</f>
        <v>#ERROR!</v>
      </c>
      <c r="F10773" s="78">
        <v>0.0</v>
      </c>
      <c r="G10773" s="80">
        <v>26.0</v>
      </c>
      <c r="H10773" s="81">
        <v>287270.0</v>
      </c>
      <c r="I10773" s="81">
        <v>630000.0</v>
      </c>
      <c r="J10773" s="81">
        <v>355815.0</v>
      </c>
      <c r="K10773" s="81">
        <v>630000.0</v>
      </c>
      <c r="L10773" s="82">
        <v>0.1999970822513349</v>
      </c>
      <c r="N10773" s="83">
        <f t="shared" si="1"/>
        <v>0.1999970823</v>
      </c>
      <c r="O10773" s="83">
        <f t="shared" si="2"/>
        <v>0.1999970823</v>
      </c>
      <c r="Q10773" s="83">
        <f t="shared" si="3"/>
        <v>0.544015873</v>
      </c>
      <c r="R10773" s="83">
        <f t="shared" si="4"/>
        <v>0.1999970823</v>
      </c>
      <c r="S10773" s="83" t="b">
        <f t="shared" si="5"/>
        <v>0</v>
      </c>
      <c r="T10773" s="72"/>
      <c r="U10773" s="72"/>
      <c r="V10773" s="72"/>
      <c r="W10773" s="72"/>
      <c r="X10773" s="72"/>
      <c r="Y10773" s="72"/>
      <c r="Z10773" s="72"/>
      <c r="AA10773" s="72"/>
      <c r="AB10773" s="72"/>
      <c r="AC10773" s="72"/>
      <c r="AD10773" s="72"/>
      <c r="AE10773" s="72"/>
      <c r="AF10773" s="72"/>
      <c r="AG10773" s="72"/>
      <c r="AH10773" s="72"/>
      <c r="AI10773" s="72"/>
      <c r="AJ10773" s="72"/>
      <c r="AK10773" s="72"/>
    </row>
    <row r="10774" ht="14.25" customHeight="1">
      <c r="A10774" s="78">
        <v>10771.0</v>
      </c>
      <c r="C10774" s="78" t="str">
        <f>VLOOKUP(G10774,[1]Macrodata_CCF!$A$3:$D$55,4,FALSE)</f>
        <v>#ERROR!</v>
      </c>
      <c r="E10774" s="79" t="str">
        <f>VLOOKUP(G10774,[1]Macrodata_CCF!$A$3:$B$55,2,FALSE)</f>
        <v>#ERROR!</v>
      </c>
      <c r="F10774" s="78">
        <v>0.0</v>
      </c>
      <c r="G10774" s="80">
        <v>22.0</v>
      </c>
      <c r="H10774" s="81">
        <v>69070.0</v>
      </c>
      <c r="I10774" s="81">
        <v>90000.0</v>
      </c>
      <c r="J10774" s="81">
        <v>72835.0</v>
      </c>
      <c r="K10774" s="81">
        <v>144000.0</v>
      </c>
      <c r="L10774" s="82">
        <v>0.1798853320592451</v>
      </c>
      <c r="N10774" s="83">
        <f t="shared" si="1"/>
        <v>0.1798853321</v>
      </c>
      <c r="O10774" s="83">
        <f t="shared" si="2"/>
        <v>0.1798853321</v>
      </c>
      <c r="Q10774" s="83">
        <f t="shared" si="3"/>
        <v>0.2325555556</v>
      </c>
      <c r="R10774" s="83">
        <f t="shared" si="4"/>
        <v>0.1798853321</v>
      </c>
      <c r="S10774" s="83" t="b">
        <f t="shared" si="5"/>
        <v>0</v>
      </c>
      <c r="T10774" s="72"/>
      <c r="U10774" s="72"/>
      <c r="V10774" s="72"/>
      <c r="W10774" s="72"/>
      <c r="X10774" s="72"/>
      <c r="Y10774" s="72"/>
      <c r="Z10774" s="72"/>
      <c r="AA10774" s="72"/>
      <c r="AB10774" s="72"/>
      <c r="AC10774" s="72"/>
      <c r="AD10774" s="72"/>
      <c r="AE10774" s="72"/>
      <c r="AF10774" s="72"/>
      <c r="AG10774" s="72"/>
      <c r="AH10774" s="72"/>
      <c r="AI10774" s="72"/>
      <c r="AJ10774" s="72"/>
      <c r="AK10774" s="72"/>
    </row>
    <row r="10775" ht="14.25" customHeight="1">
      <c r="A10775" s="78">
        <v>10772.0</v>
      </c>
      <c r="C10775" s="78" t="str">
        <f>VLOOKUP(G10775,[1]Macrodata_CCF!$A$3:$D$55,4,FALSE)</f>
        <v>#ERROR!</v>
      </c>
      <c r="E10775" s="79" t="str">
        <f>VLOOKUP(G10775,[1]Macrodata_CCF!$A$3:$B$55,2,FALSE)</f>
        <v>#ERROR!</v>
      </c>
      <c r="F10775" s="78">
        <v>0.0</v>
      </c>
      <c r="G10775" s="80">
        <v>19.0</v>
      </c>
      <c r="H10775" s="81">
        <v>0.0</v>
      </c>
      <c r="I10775" s="81">
        <v>820000.0</v>
      </c>
      <c r="J10775" s="81">
        <v>114800.0</v>
      </c>
      <c r="K10775" s="81">
        <v>820000.0</v>
      </c>
      <c r="L10775" s="82">
        <v>0.14</v>
      </c>
      <c r="N10775" s="83">
        <f t="shared" si="1"/>
        <v>0.14</v>
      </c>
      <c r="O10775" s="83">
        <f t="shared" si="2"/>
        <v>0.14</v>
      </c>
      <c r="Q10775" s="83">
        <f t="shared" si="3"/>
        <v>1</v>
      </c>
      <c r="R10775" s="83">
        <f t="shared" si="4"/>
        <v>0.14</v>
      </c>
      <c r="S10775" s="83" t="b">
        <f t="shared" si="5"/>
        <v>0</v>
      </c>
      <c r="T10775" s="72"/>
      <c r="U10775" s="72"/>
      <c r="V10775" s="72"/>
      <c r="W10775" s="72"/>
      <c r="X10775" s="72"/>
      <c r="Y10775" s="72"/>
      <c r="Z10775" s="72"/>
      <c r="AA10775" s="72"/>
      <c r="AB10775" s="72"/>
      <c r="AC10775" s="72"/>
      <c r="AD10775" s="72"/>
      <c r="AE10775" s="72"/>
      <c r="AF10775" s="72"/>
      <c r="AG10775" s="72"/>
      <c r="AH10775" s="72"/>
      <c r="AI10775" s="72"/>
      <c r="AJ10775" s="72"/>
      <c r="AK10775" s="72"/>
    </row>
    <row r="10776" ht="14.25" customHeight="1">
      <c r="A10776" s="78">
        <v>10773.0</v>
      </c>
      <c r="C10776" s="78" t="str">
        <f>VLOOKUP(G10776,[1]Macrodata_CCF!$A$3:$D$55,4,FALSE)</f>
        <v>#ERROR!</v>
      </c>
      <c r="E10776" s="79" t="str">
        <f>VLOOKUP(G10776,[1]Macrodata_CCF!$A$3:$B$55,2,FALSE)</f>
        <v>#ERROR!</v>
      </c>
      <c r="F10776" s="78">
        <v>0.0</v>
      </c>
      <c r="G10776" s="80">
        <v>11.0</v>
      </c>
      <c r="H10776" s="81">
        <v>0.0</v>
      </c>
      <c r="I10776" s="81">
        <v>340000.0</v>
      </c>
      <c r="J10776" s="81">
        <v>68000.0</v>
      </c>
      <c r="K10776" s="81">
        <v>340000.0</v>
      </c>
      <c r="L10776" s="82">
        <v>0.2</v>
      </c>
      <c r="N10776" s="83">
        <f t="shared" si="1"/>
        <v>0.2</v>
      </c>
      <c r="O10776" s="83">
        <f t="shared" si="2"/>
        <v>0.2</v>
      </c>
      <c r="Q10776" s="83">
        <f t="shared" si="3"/>
        <v>1</v>
      </c>
      <c r="R10776" s="83">
        <f t="shared" si="4"/>
        <v>0.2</v>
      </c>
      <c r="S10776" s="83" t="b">
        <f t="shared" si="5"/>
        <v>0</v>
      </c>
      <c r="T10776" s="72"/>
      <c r="U10776" s="72"/>
      <c r="V10776" s="72"/>
      <c r="W10776" s="72"/>
      <c r="X10776" s="72"/>
      <c r="Y10776" s="72"/>
      <c r="Z10776" s="72"/>
      <c r="AA10776" s="72"/>
      <c r="AB10776" s="72"/>
      <c r="AC10776" s="72"/>
      <c r="AD10776" s="72"/>
      <c r="AE10776" s="72"/>
      <c r="AF10776" s="72"/>
      <c r="AG10776" s="72"/>
      <c r="AH10776" s="72"/>
      <c r="AI10776" s="72"/>
      <c r="AJ10776" s="72"/>
      <c r="AK10776" s="72"/>
    </row>
    <row r="10777" ht="14.25" customHeight="1">
      <c r="A10777" s="78">
        <v>10774.0</v>
      </c>
      <c r="C10777" s="78" t="str">
        <f>VLOOKUP(G10777,[1]Macrodata_CCF!$A$3:$D$55,4,FALSE)</f>
        <v>#ERROR!</v>
      </c>
      <c r="E10777" s="79" t="str">
        <f>VLOOKUP(G10777,[1]Macrodata_CCF!$A$3:$B$55,2,FALSE)</f>
        <v>#ERROR!</v>
      </c>
      <c r="F10777" s="78">
        <v>0.0</v>
      </c>
      <c r="G10777" s="80">
        <v>42.0</v>
      </c>
      <c r="H10777" s="81">
        <v>84310.0</v>
      </c>
      <c r="I10777" s="81">
        <v>350000.0</v>
      </c>
      <c r="J10777" s="81">
        <v>164015.0</v>
      </c>
      <c r="K10777" s="81">
        <v>560000.0</v>
      </c>
      <c r="L10777" s="82">
        <v>0.2999924724302759</v>
      </c>
      <c r="N10777" s="83">
        <f t="shared" si="1"/>
        <v>0.2999924724</v>
      </c>
      <c r="O10777" s="83">
        <f t="shared" si="2"/>
        <v>0.2999924724</v>
      </c>
      <c r="Q10777" s="83">
        <f t="shared" si="3"/>
        <v>0.7591142857</v>
      </c>
      <c r="R10777" s="83">
        <f t="shared" si="4"/>
        <v>0.2999924724</v>
      </c>
      <c r="S10777" s="83" t="b">
        <f t="shared" si="5"/>
        <v>0</v>
      </c>
      <c r="T10777" s="72"/>
      <c r="U10777" s="72"/>
      <c r="V10777" s="72"/>
      <c r="W10777" s="72"/>
      <c r="X10777" s="72"/>
      <c r="Y10777" s="72"/>
      <c r="Z10777" s="72"/>
      <c r="AA10777" s="72"/>
      <c r="AB10777" s="72"/>
      <c r="AC10777" s="72"/>
      <c r="AD10777" s="72"/>
      <c r="AE10777" s="72"/>
      <c r="AF10777" s="72"/>
      <c r="AG10777" s="72"/>
      <c r="AH10777" s="72"/>
      <c r="AI10777" s="72"/>
      <c r="AJ10777" s="72"/>
      <c r="AK10777" s="72"/>
    </row>
    <row r="10778" ht="14.25" customHeight="1">
      <c r="A10778" s="78">
        <v>10775.0</v>
      </c>
      <c r="C10778" s="78" t="str">
        <f>VLOOKUP(G10778,[1]Macrodata_CCF!$A$3:$D$55,4,FALSE)</f>
        <v>#ERROR!</v>
      </c>
      <c r="E10778" s="79" t="str">
        <f>VLOOKUP(G10778,[1]Macrodata_CCF!$A$3:$B$55,2,FALSE)</f>
        <v>#ERROR!</v>
      </c>
      <c r="F10778" s="78">
        <v>0.0</v>
      </c>
      <c r="G10778" s="80">
        <v>9.0</v>
      </c>
      <c r="H10778" s="81">
        <v>461595.0</v>
      </c>
      <c r="I10778" s="81">
        <v>820000.0</v>
      </c>
      <c r="J10778" s="81">
        <v>558365.0</v>
      </c>
      <c r="K10778" s="81">
        <v>820000.0</v>
      </c>
      <c r="L10778" s="82">
        <v>0.2700018135907702</v>
      </c>
      <c r="N10778" s="83">
        <f t="shared" si="1"/>
        <v>0.2700018136</v>
      </c>
      <c r="O10778" s="83">
        <f t="shared" si="2"/>
        <v>0.2700018136</v>
      </c>
      <c r="Q10778" s="83">
        <f t="shared" si="3"/>
        <v>0.4370792683</v>
      </c>
      <c r="R10778" s="83">
        <f t="shared" si="4"/>
        <v>0.2700018136</v>
      </c>
      <c r="S10778" s="83" t="b">
        <f t="shared" si="5"/>
        <v>0</v>
      </c>
      <c r="T10778" s="72"/>
      <c r="U10778" s="72"/>
      <c r="V10778" s="72"/>
      <c r="W10778" s="72"/>
      <c r="X10778" s="72"/>
      <c r="Y10778" s="72"/>
      <c r="Z10778" s="72"/>
      <c r="AA10778" s="72"/>
      <c r="AB10778" s="72"/>
      <c r="AC10778" s="72"/>
      <c r="AD10778" s="72"/>
      <c r="AE10778" s="72"/>
      <c r="AF10778" s="72"/>
      <c r="AG10778" s="72"/>
      <c r="AH10778" s="72"/>
      <c r="AI10778" s="72"/>
      <c r="AJ10778" s="72"/>
      <c r="AK10778" s="72"/>
    </row>
    <row r="10779" ht="14.25" customHeight="1">
      <c r="A10779" s="78">
        <v>10776.0</v>
      </c>
      <c r="C10779" s="78" t="str">
        <f>VLOOKUP(G10779,[1]Macrodata_CCF!$A$3:$D$55,4,FALSE)</f>
        <v>#ERROR!</v>
      </c>
      <c r="E10779" s="79" t="str">
        <f>VLOOKUP(G10779,[1]Macrodata_CCF!$A$3:$B$55,2,FALSE)</f>
        <v>#ERROR!</v>
      </c>
      <c r="F10779" s="78">
        <v>0.0</v>
      </c>
      <c r="G10779" s="80">
        <v>24.0</v>
      </c>
      <c r="H10779" s="81">
        <v>677620.0</v>
      </c>
      <c r="I10779" s="81">
        <v>820000.0</v>
      </c>
      <c r="J10779" s="81">
        <v>703250.0</v>
      </c>
      <c r="K10779" s="81">
        <v>820000.0</v>
      </c>
      <c r="L10779" s="82">
        <v>0.1800112375333614</v>
      </c>
      <c r="N10779" s="83">
        <f t="shared" si="1"/>
        <v>0.1800112375</v>
      </c>
      <c r="O10779" s="83">
        <f t="shared" si="2"/>
        <v>0.1800112375</v>
      </c>
      <c r="Q10779" s="83">
        <f t="shared" si="3"/>
        <v>0.1736341463</v>
      </c>
      <c r="R10779" s="83">
        <f t="shared" si="4"/>
        <v>0.1800112375</v>
      </c>
      <c r="S10779" s="83" t="b">
        <f t="shared" si="5"/>
        <v>0</v>
      </c>
      <c r="T10779" s="72"/>
      <c r="U10779" s="72"/>
      <c r="V10779" s="72"/>
      <c r="W10779" s="72"/>
      <c r="X10779" s="72"/>
      <c r="Y10779" s="72"/>
      <c r="Z10779" s="72"/>
      <c r="AA10779" s="72"/>
      <c r="AB10779" s="72"/>
      <c r="AC10779" s="72"/>
      <c r="AD10779" s="72"/>
      <c r="AE10779" s="72"/>
      <c r="AF10779" s="72"/>
      <c r="AG10779" s="72"/>
      <c r="AH10779" s="72"/>
      <c r="AI10779" s="72"/>
      <c r="AJ10779" s="72"/>
      <c r="AK10779" s="72"/>
    </row>
    <row r="10780" ht="14.25" customHeight="1">
      <c r="A10780" s="78">
        <v>10777.0</v>
      </c>
      <c r="C10780" s="78" t="str">
        <f>VLOOKUP(G10780,[1]Macrodata_CCF!$A$3:$D$55,4,FALSE)</f>
        <v>#ERROR!</v>
      </c>
      <c r="E10780" s="79" t="str">
        <f>VLOOKUP(G10780,[1]Macrodata_CCF!$A$3:$B$55,2,FALSE)</f>
        <v>#ERROR!</v>
      </c>
      <c r="F10780" s="78">
        <v>0.0</v>
      </c>
      <c r="G10780" s="80">
        <v>51.0</v>
      </c>
      <c r="H10780" s="81">
        <v>83985.0</v>
      </c>
      <c r="I10780" s="81">
        <v>120000.0</v>
      </c>
      <c r="J10780" s="81">
        <v>88305.0</v>
      </c>
      <c r="K10780" s="81">
        <v>120000.0</v>
      </c>
      <c r="L10780" s="82">
        <v>0.1199500208246564</v>
      </c>
      <c r="N10780" s="83">
        <f t="shared" si="1"/>
        <v>0.1199500208</v>
      </c>
      <c r="O10780" s="83">
        <f t="shared" si="2"/>
        <v>0.1199500208</v>
      </c>
      <c r="Q10780" s="83">
        <f t="shared" si="3"/>
        <v>0.300125</v>
      </c>
      <c r="R10780" s="83">
        <f t="shared" si="4"/>
        <v>0.1199500208</v>
      </c>
      <c r="S10780" s="83" t="b">
        <f t="shared" si="5"/>
        <v>0</v>
      </c>
      <c r="T10780" s="72"/>
      <c r="U10780" s="72"/>
      <c r="V10780" s="72"/>
      <c r="W10780" s="72"/>
      <c r="X10780" s="72"/>
      <c r="Y10780" s="72"/>
      <c r="Z10780" s="72"/>
      <c r="AA10780" s="72"/>
      <c r="AB10780" s="72"/>
      <c r="AC10780" s="72"/>
      <c r="AD10780" s="72"/>
      <c r="AE10780" s="72"/>
      <c r="AF10780" s="72"/>
      <c r="AG10780" s="72"/>
      <c r="AH10780" s="72"/>
      <c r="AI10780" s="72"/>
      <c r="AJ10780" s="72"/>
      <c r="AK10780" s="72"/>
    </row>
    <row r="10781" ht="14.25" customHeight="1">
      <c r="A10781" s="78">
        <v>10778.0</v>
      </c>
      <c r="C10781" s="78" t="str">
        <f>VLOOKUP(G10781,[1]Macrodata_CCF!$A$3:$D$55,4,FALSE)</f>
        <v>#ERROR!</v>
      </c>
      <c r="E10781" s="79" t="str">
        <f>VLOOKUP(G10781,[1]Macrodata_CCF!$A$3:$B$55,2,FALSE)</f>
        <v>#ERROR!</v>
      </c>
      <c r="F10781" s="78">
        <v>0.0</v>
      </c>
      <c r="G10781" s="80">
        <v>35.0</v>
      </c>
      <c r="H10781" s="81">
        <v>67235.0</v>
      </c>
      <c r="I10781" s="81">
        <v>420000.0</v>
      </c>
      <c r="J10781" s="81">
        <v>84875.0</v>
      </c>
      <c r="K10781" s="81">
        <v>420000.0</v>
      </c>
      <c r="L10781" s="82">
        <v>0.05000496080960413</v>
      </c>
      <c r="N10781" s="83">
        <f t="shared" si="1"/>
        <v>0.05000496081</v>
      </c>
      <c r="O10781" s="83">
        <f t="shared" si="2"/>
        <v>0.05000496081</v>
      </c>
      <c r="Q10781" s="83">
        <f t="shared" si="3"/>
        <v>0.8399166667</v>
      </c>
      <c r="R10781" s="83">
        <f t="shared" si="4"/>
        <v>0.05000496081</v>
      </c>
      <c r="S10781" s="83" t="b">
        <f t="shared" si="5"/>
        <v>0</v>
      </c>
      <c r="T10781" s="72"/>
      <c r="U10781" s="72"/>
      <c r="V10781" s="72"/>
      <c r="W10781" s="72"/>
      <c r="X10781" s="72"/>
      <c r="Y10781" s="72"/>
      <c r="Z10781" s="72"/>
      <c r="AA10781" s="72"/>
      <c r="AB10781" s="72"/>
      <c r="AC10781" s="72"/>
      <c r="AD10781" s="72"/>
      <c r="AE10781" s="72"/>
      <c r="AF10781" s="72"/>
      <c r="AG10781" s="72"/>
      <c r="AH10781" s="72"/>
      <c r="AI10781" s="72"/>
      <c r="AJ10781" s="72"/>
      <c r="AK10781" s="72"/>
    </row>
    <row r="10782" ht="14.25" customHeight="1">
      <c r="A10782" s="78">
        <v>10779.0</v>
      </c>
      <c r="C10782" s="78" t="str">
        <f>VLOOKUP(G10782,[1]Macrodata_CCF!$A$3:$D$55,4,FALSE)</f>
        <v>#ERROR!</v>
      </c>
      <c r="E10782" s="79" t="str">
        <f>VLOOKUP(G10782,[1]Macrodata_CCF!$A$3:$B$55,2,FALSE)</f>
        <v>#ERROR!</v>
      </c>
      <c r="F10782" s="78">
        <v>0.0</v>
      </c>
      <c r="G10782" s="80">
        <v>52.0</v>
      </c>
      <c r="H10782" s="81">
        <v>333885.0</v>
      </c>
      <c r="I10782" s="81">
        <v>470000.0</v>
      </c>
      <c r="J10782" s="81">
        <v>585700.0</v>
      </c>
      <c r="K10782" s="81">
        <v>752000.0</v>
      </c>
      <c r="L10782" s="82">
        <v>1.850016530139955</v>
      </c>
      <c r="N10782" s="83">
        <f t="shared" si="1"/>
        <v>1.85001653</v>
      </c>
      <c r="O10782" s="83">
        <f t="shared" si="2"/>
        <v>1</v>
      </c>
      <c r="Q10782" s="83">
        <f t="shared" si="3"/>
        <v>0.289606383</v>
      </c>
      <c r="R10782" s="83">
        <f t="shared" si="4"/>
        <v>1.85001653</v>
      </c>
      <c r="S10782" s="83" t="b">
        <f t="shared" si="5"/>
        <v>0</v>
      </c>
      <c r="T10782" s="72"/>
      <c r="U10782" s="72"/>
      <c r="V10782" s="72"/>
      <c r="W10782" s="72"/>
      <c r="X10782" s="72"/>
      <c r="Y10782" s="72"/>
      <c r="Z10782" s="72"/>
      <c r="AA10782" s="72"/>
      <c r="AB10782" s="72"/>
      <c r="AC10782" s="72"/>
      <c r="AD10782" s="72"/>
      <c r="AE10782" s="72"/>
      <c r="AF10782" s="72"/>
      <c r="AG10782" s="72"/>
      <c r="AH10782" s="72"/>
      <c r="AI10782" s="72"/>
      <c r="AJ10782" s="72"/>
      <c r="AK10782" s="72"/>
    </row>
    <row r="10783" ht="14.25" customHeight="1">
      <c r="A10783" s="78">
        <v>10780.0</v>
      </c>
      <c r="C10783" s="78" t="str">
        <f>VLOOKUP(G10783,[1]Macrodata_CCF!$A$3:$D$55,4,FALSE)</f>
        <v>#ERROR!</v>
      </c>
      <c r="E10783" s="79" t="str">
        <f>VLOOKUP(G10783,[1]Macrodata_CCF!$A$3:$B$55,2,FALSE)</f>
        <v>#ERROR!</v>
      </c>
      <c r="F10783" s="78">
        <v>0.0</v>
      </c>
      <c r="G10783" s="80">
        <v>22.0</v>
      </c>
      <c r="H10783" s="81">
        <v>0.0</v>
      </c>
      <c r="I10783" s="81">
        <v>870000.0</v>
      </c>
      <c r="J10783" s="81">
        <v>130500.0</v>
      </c>
      <c r="K10783" s="81">
        <v>870000.0</v>
      </c>
      <c r="L10783" s="82">
        <v>0.15</v>
      </c>
      <c r="N10783" s="83">
        <f t="shared" si="1"/>
        <v>0.15</v>
      </c>
      <c r="O10783" s="83">
        <f t="shared" si="2"/>
        <v>0.15</v>
      </c>
      <c r="Q10783" s="83">
        <f t="shared" si="3"/>
        <v>1</v>
      </c>
      <c r="R10783" s="83">
        <f t="shared" si="4"/>
        <v>0.15</v>
      </c>
      <c r="S10783" s="83" t="b">
        <f t="shared" si="5"/>
        <v>0</v>
      </c>
      <c r="T10783" s="72"/>
      <c r="U10783" s="72"/>
      <c r="V10783" s="72"/>
      <c r="W10783" s="72"/>
      <c r="X10783" s="72"/>
      <c r="Y10783" s="72"/>
      <c r="Z10783" s="72"/>
      <c r="AA10783" s="72"/>
      <c r="AB10783" s="72"/>
      <c r="AC10783" s="72"/>
      <c r="AD10783" s="72"/>
      <c r="AE10783" s="72"/>
      <c r="AF10783" s="72"/>
      <c r="AG10783" s="72"/>
      <c r="AH10783" s="72"/>
      <c r="AI10783" s="72"/>
      <c r="AJ10783" s="72"/>
      <c r="AK10783" s="72"/>
    </row>
    <row r="10784" ht="14.25" customHeight="1">
      <c r="A10784" s="78">
        <v>10781.0</v>
      </c>
      <c r="C10784" s="78" t="str">
        <f>VLOOKUP(G10784,[1]Macrodata_CCF!$A$3:$D$55,4,FALSE)</f>
        <v>#ERROR!</v>
      </c>
      <c r="E10784" s="79" t="str">
        <f>VLOOKUP(G10784,[1]Macrodata_CCF!$A$3:$B$55,2,FALSE)</f>
        <v>#ERROR!</v>
      </c>
      <c r="F10784" s="78">
        <v>0.0</v>
      </c>
      <c r="G10784" s="80">
        <v>2.0</v>
      </c>
      <c r="H10784" s="81">
        <v>261240.0</v>
      </c>
      <c r="I10784" s="81">
        <v>940000.0</v>
      </c>
      <c r="J10784" s="81">
        <v>464870.0</v>
      </c>
      <c r="K10784" s="81">
        <v>940000.0</v>
      </c>
      <c r="L10784" s="82">
        <v>0.3000029465495904</v>
      </c>
      <c r="N10784" s="83">
        <f t="shared" si="1"/>
        <v>0.3000029465</v>
      </c>
      <c r="O10784" s="83">
        <f t="shared" si="2"/>
        <v>0.3000029465</v>
      </c>
      <c r="Q10784" s="83">
        <f t="shared" si="3"/>
        <v>0.7220851064</v>
      </c>
      <c r="R10784" s="83">
        <f t="shared" si="4"/>
        <v>0.3000029465</v>
      </c>
      <c r="S10784" s="83" t="b">
        <f t="shared" si="5"/>
        <v>0</v>
      </c>
      <c r="T10784" s="72"/>
      <c r="U10784" s="72"/>
      <c r="V10784" s="72"/>
      <c r="W10784" s="72"/>
      <c r="X10784" s="72"/>
      <c r="Y10784" s="72"/>
      <c r="Z10784" s="72"/>
      <c r="AA10784" s="72"/>
      <c r="AB10784" s="72"/>
      <c r="AC10784" s="72"/>
      <c r="AD10784" s="72"/>
      <c r="AE10784" s="72"/>
      <c r="AF10784" s="72"/>
      <c r="AG10784" s="72"/>
      <c r="AH10784" s="72"/>
      <c r="AI10784" s="72"/>
      <c r="AJ10784" s="72"/>
      <c r="AK10784" s="72"/>
    </row>
    <row r="10785" ht="14.25" customHeight="1">
      <c r="A10785" s="78">
        <v>10782.0</v>
      </c>
      <c r="C10785" s="78" t="str">
        <f>VLOOKUP(G10785,[1]Macrodata_CCF!$A$3:$D$55,4,FALSE)</f>
        <v>#ERROR!</v>
      </c>
      <c r="E10785" s="79" t="str">
        <f>VLOOKUP(G10785,[1]Macrodata_CCF!$A$3:$B$55,2,FALSE)</f>
        <v>#ERROR!</v>
      </c>
      <c r="F10785" s="78">
        <v>0.0</v>
      </c>
      <c r="G10785" s="80">
        <v>18.0</v>
      </c>
      <c r="H10785" s="81">
        <v>211275.0</v>
      </c>
      <c r="I10785" s="81">
        <v>850000.0</v>
      </c>
      <c r="J10785" s="81">
        <v>326245.0</v>
      </c>
      <c r="K10785" s="81">
        <v>850000.0</v>
      </c>
      <c r="L10785" s="82">
        <v>0.1799992171904967</v>
      </c>
      <c r="N10785" s="83">
        <f t="shared" si="1"/>
        <v>0.1799992172</v>
      </c>
      <c r="O10785" s="83">
        <f t="shared" si="2"/>
        <v>0.1799992172</v>
      </c>
      <c r="Q10785" s="83">
        <f t="shared" si="3"/>
        <v>0.7514411765</v>
      </c>
      <c r="R10785" s="83">
        <f t="shared" si="4"/>
        <v>0.1799992172</v>
      </c>
      <c r="S10785" s="83" t="b">
        <f t="shared" si="5"/>
        <v>0</v>
      </c>
      <c r="T10785" s="72"/>
      <c r="U10785" s="72"/>
      <c r="V10785" s="72"/>
      <c r="W10785" s="72"/>
      <c r="X10785" s="72"/>
      <c r="Y10785" s="72"/>
      <c r="Z10785" s="72"/>
      <c r="AA10785" s="72"/>
      <c r="AB10785" s="72"/>
      <c r="AC10785" s="72"/>
      <c r="AD10785" s="72"/>
      <c r="AE10785" s="72"/>
      <c r="AF10785" s="72"/>
      <c r="AG10785" s="72"/>
      <c r="AH10785" s="72"/>
      <c r="AI10785" s="72"/>
      <c r="AJ10785" s="72"/>
      <c r="AK10785" s="72"/>
    </row>
    <row r="10786" ht="14.25" customHeight="1">
      <c r="A10786" s="78">
        <v>10783.0</v>
      </c>
      <c r="C10786" s="78" t="str">
        <f>VLOOKUP(G10786,[1]Macrodata_CCF!$A$3:$D$55,4,FALSE)</f>
        <v>#ERROR!</v>
      </c>
      <c r="E10786" s="79" t="str">
        <f>VLOOKUP(G10786,[1]Macrodata_CCF!$A$3:$B$55,2,FALSE)</f>
        <v>#ERROR!</v>
      </c>
      <c r="F10786" s="78">
        <v>0.0</v>
      </c>
      <c r="G10786" s="80">
        <v>4.0</v>
      </c>
      <c r="H10786" s="81">
        <v>18360.0</v>
      </c>
      <c r="I10786" s="81">
        <v>20000.0</v>
      </c>
      <c r="J10786" s="81">
        <v>18770.0</v>
      </c>
      <c r="K10786" s="81">
        <v>20000.0</v>
      </c>
      <c r="L10786" s="82">
        <v>0.25</v>
      </c>
      <c r="N10786" s="83">
        <f t="shared" si="1"/>
        <v>0.25</v>
      </c>
      <c r="O10786" s="83">
        <f t="shared" si="2"/>
        <v>0.25</v>
      </c>
      <c r="Q10786" s="83">
        <f t="shared" si="3"/>
        <v>0.082</v>
      </c>
      <c r="R10786" s="83">
        <f t="shared" si="4"/>
        <v>0.0205</v>
      </c>
      <c r="S10786" s="83" t="b">
        <f t="shared" si="5"/>
        <v>0</v>
      </c>
      <c r="T10786" s="72"/>
      <c r="U10786" s="72"/>
      <c r="V10786" s="72"/>
      <c r="W10786" s="72"/>
      <c r="X10786" s="72"/>
      <c r="Y10786" s="72"/>
      <c r="Z10786" s="72"/>
      <c r="AA10786" s="72"/>
      <c r="AB10786" s="72"/>
      <c r="AC10786" s="72"/>
      <c r="AD10786" s="72"/>
      <c r="AE10786" s="72"/>
      <c r="AF10786" s="72"/>
      <c r="AG10786" s="72"/>
      <c r="AH10786" s="72"/>
      <c r="AI10786" s="72"/>
      <c r="AJ10786" s="72"/>
      <c r="AK10786" s="72"/>
    </row>
    <row r="10787" ht="14.25" customHeight="1">
      <c r="A10787" s="78">
        <v>10784.0</v>
      </c>
      <c r="C10787" s="78" t="str">
        <f>VLOOKUP(G10787,[1]Macrodata_CCF!$A$3:$D$55,4,FALSE)</f>
        <v>#ERROR!</v>
      </c>
      <c r="E10787" s="79" t="str">
        <f>VLOOKUP(G10787,[1]Macrodata_CCF!$A$3:$B$55,2,FALSE)</f>
        <v>#ERROR!</v>
      </c>
      <c r="F10787" s="78">
        <v>0.0</v>
      </c>
      <c r="G10787" s="80">
        <v>26.0</v>
      </c>
      <c r="H10787" s="81">
        <v>322610.0</v>
      </c>
      <c r="I10787" s="81">
        <v>500000.0</v>
      </c>
      <c r="J10787" s="81">
        <v>352765.0</v>
      </c>
      <c r="K10787" s="81">
        <v>500000.0</v>
      </c>
      <c r="L10787" s="82">
        <v>0.1699926715147415</v>
      </c>
      <c r="N10787" s="83">
        <f t="shared" si="1"/>
        <v>0.1699926715</v>
      </c>
      <c r="O10787" s="83">
        <f t="shared" si="2"/>
        <v>0.1699926715</v>
      </c>
      <c r="Q10787" s="83">
        <f t="shared" si="3"/>
        <v>0.35478</v>
      </c>
      <c r="R10787" s="83">
        <f t="shared" si="4"/>
        <v>0.1699926715</v>
      </c>
      <c r="S10787" s="83" t="b">
        <f t="shared" si="5"/>
        <v>0</v>
      </c>
      <c r="T10787" s="72"/>
      <c r="U10787" s="72"/>
      <c r="V10787" s="72"/>
      <c r="W10787" s="72"/>
      <c r="X10787" s="72"/>
      <c r="Y10787" s="72"/>
      <c r="Z10787" s="72"/>
      <c r="AA10787" s="72"/>
      <c r="AB10787" s="72"/>
      <c r="AC10787" s="72"/>
      <c r="AD10787" s="72"/>
      <c r="AE10787" s="72"/>
      <c r="AF10787" s="72"/>
      <c r="AG10787" s="72"/>
      <c r="AH10787" s="72"/>
      <c r="AI10787" s="72"/>
      <c r="AJ10787" s="72"/>
      <c r="AK10787" s="72"/>
    </row>
    <row r="10788" ht="14.25" customHeight="1">
      <c r="A10788" s="78">
        <v>10785.0</v>
      </c>
      <c r="C10788" s="78" t="str">
        <f>VLOOKUP(G10788,[1]Macrodata_CCF!$A$3:$D$55,4,FALSE)</f>
        <v>#ERROR!</v>
      </c>
      <c r="E10788" s="79" t="str">
        <f>VLOOKUP(G10788,[1]Macrodata_CCF!$A$3:$B$55,2,FALSE)</f>
        <v>#ERROR!</v>
      </c>
      <c r="F10788" s="78">
        <v>0.0</v>
      </c>
      <c r="G10788" s="80">
        <v>19.0</v>
      </c>
      <c r="H10788" s="81">
        <v>24585.0</v>
      </c>
      <c r="I10788" s="81">
        <v>160000.0</v>
      </c>
      <c r="J10788" s="81">
        <v>50315.0</v>
      </c>
      <c r="K10788" s="81">
        <v>288000.0</v>
      </c>
      <c r="L10788" s="82">
        <v>0.1900084924122143</v>
      </c>
      <c r="N10788" s="83">
        <f t="shared" si="1"/>
        <v>0.1900084924</v>
      </c>
      <c r="O10788" s="83">
        <f t="shared" si="2"/>
        <v>0.1900084924</v>
      </c>
      <c r="Q10788" s="83">
        <f t="shared" si="3"/>
        <v>0.84634375</v>
      </c>
      <c r="R10788" s="83">
        <f t="shared" si="4"/>
        <v>0.1900084924</v>
      </c>
      <c r="S10788" s="83" t="b">
        <f t="shared" si="5"/>
        <v>0</v>
      </c>
      <c r="T10788" s="72"/>
      <c r="U10788" s="72"/>
      <c r="V10788" s="72"/>
      <c r="W10788" s="72"/>
      <c r="X10788" s="72"/>
      <c r="Y10788" s="72"/>
      <c r="Z10788" s="72"/>
      <c r="AA10788" s="72"/>
      <c r="AB10788" s="72"/>
      <c r="AC10788" s="72"/>
      <c r="AD10788" s="72"/>
      <c r="AE10788" s="72"/>
      <c r="AF10788" s="72"/>
      <c r="AG10788" s="72"/>
      <c r="AH10788" s="72"/>
      <c r="AI10788" s="72"/>
      <c r="AJ10788" s="72"/>
      <c r="AK10788" s="72"/>
    </row>
    <row r="10789" ht="14.25" customHeight="1">
      <c r="A10789" s="78">
        <v>10786.0</v>
      </c>
      <c r="C10789" s="78" t="str">
        <f>VLOOKUP(G10789,[1]Macrodata_CCF!$A$3:$D$55,4,FALSE)</f>
        <v>#ERROR!</v>
      </c>
      <c r="E10789" s="79" t="str">
        <f>VLOOKUP(G10789,[1]Macrodata_CCF!$A$3:$B$55,2,FALSE)</f>
        <v>#ERROR!</v>
      </c>
      <c r="F10789" s="78">
        <v>0.0</v>
      </c>
      <c r="G10789" s="80">
        <v>53.0</v>
      </c>
      <c r="H10789" s="81">
        <v>347450.0</v>
      </c>
      <c r="I10789" s="81">
        <v>960000.0</v>
      </c>
      <c r="J10789" s="81">
        <v>433205.0</v>
      </c>
      <c r="K10789" s="81">
        <v>1536000.0</v>
      </c>
      <c r="L10789" s="82">
        <v>0.1399967349604114</v>
      </c>
      <c r="N10789" s="83">
        <f t="shared" si="1"/>
        <v>0.139996735</v>
      </c>
      <c r="O10789" s="83">
        <f t="shared" si="2"/>
        <v>0.139996735</v>
      </c>
      <c r="Q10789" s="83">
        <f t="shared" si="3"/>
        <v>0.6380729167</v>
      </c>
      <c r="R10789" s="83">
        <f t="shared" si="4"/>
        <v>0.139996735</v>
      </c>
      <c r="S10789" s="83" t="b">
        <f t="shared" si="5"/>
        <v>0</v>
      </c>
      <c r="T10789" s="72"/>
      <c r="U10789" s="72"/>
      <c r="V10789" s="72"/>
      <c r="W10789" s="72"/>
      <c r="X10789" s="72"/>
      <c r="Y10789" s="72"/>
      <c r="Z10789" s="72"/>
      <c r="AA10789" s="72"/>
      <c r="AB10789" s="72"/>
      <c r="AC10789" s="72"/>
      <c r="AD10789" s="72"/>
      <c r="AE10789" s="72"/>
      <c r="AF10789" s="72"/>
      <c r="AG10789" s="72"/>
      <c r="AH10789" s="72"/>
      <c r="AI10789" s="72"/>
      <c r="AJ10789" s="72"/>
      <c r="AK10789" s="72"/>
    </row>
    <row r="10790" ht="14.25" customHeight="1">
      <c r="A10790" s="78">
        <v>10787.0</v>
      </c>
      <c r="C10790" s="78" t="str">
        <f>VLOOKUP(G10790,[1]Macrodata_CCF!$A$3:$D$55,4,FALSE)</f>
        <v>#ERROR!</v>
      </c>
      <c r="E10790" s="79" t="str">
        <f>VLOOKUP(G10790,[1]Macrodata_CCF!$A$3:$B$55,2,FALSE)</f>
        <v>#ERROR!</v>
      </c>
      <c r="F10790" s="78">
        <v>0.0</v>
      </c>
      <c r="G10790" s="80">
        <v>8.0</v>
      </c>
      <c r="H10790" s="81">
        <v>201460.0</v>
      </c>
      <c r="I10790" s="81">
        <v>640000.0</v>
      </c>
      <c r="J10790" s="81">
        <v>652800.0</v>
      </c>
      <c r="K10790" s="81">
        <v>640000.0</v>
      </c>
      <c r="L10790" s="82">
        <v>1.029187759383409</v>
      </c>
      <c r="N10790" s="83">
        <f t="shared" si="1"/>
        <v>1.029187759</v>
      </c>
      <c r="O10790" s="83">
        <f t="shared" si="2"/>
        <v>1</v>
      </c>
      <c r="Q10790" s="83">
        <f t="shared" si="3"/>
        <v>0.68521875</v>
      </c>
      <c r="R10790" s="83">
        <f t="shared" si="4"/>
        <v>1.029187759</v>
      </c>
      <c r="S10790" s="83" t="b">
        <f t="shared" si="5"/>
        <v>0</v>
      </c>
      <c r="T10790" s="72"/>
      <c r="U10790" s="72"/>
      <c r="V10790" s="72"/>
      <c r="W10790" s="72"/>
      <c r="X10790" s="72"/>
      <c r="Y10790" s="72"/>
      <c r="Z10790" s="72"/>
      <c r="AA10790" s="72"/>
      <c r="AB10790" s="72"/>
      <c r="AC10790" s="72"/>
      <c r="AD10790" s="72"/>
      <c r="AE10790" s="72"/>
      <c r="AF10790" s="72"/>
      <c r="AG10790" s="72"/>
      <c r="AH10790" s="72"/>
      <c r="AI10790" s="72"/>
      <c r="AJ10790" s="72"/>
      <c r="AK10790" s="72"/>
    </row>
    <row r="10791" ht="14.25" customHeight="1">
      <c r="A10791" s="78">
        <v>10788.0</v>
      </c>
      <c r="C10791" s="78" t="str">
        <f>VLOOKUP(G10791,[1]Macrodata_CCF!$A$3:$D$55,4,FALSE)</f>
        <v>#ERROR!</v>
      </c>
      <c r="E10791" s="79" t="str">
        <f>VLOOKUP(G10791,[1]Macrodata_CCF!$A$3:$B$55,2,FALSE)</f>
        <v>#ERROR!</v>
      </c>
      <c r="F10791" s="78">
        <v>0.0</v>
      </c>
      <c r="G10791" s="80">
        <v>46.0</v>
      </c>
      <c r="H10791" s="81">
        <v>141995.0</v>
      </c>
      <c r="I10791" s="81">
        <v>990000.0</v>
      </c>
      <c r="J10791" s="81">
        <v>294635.0</v>
      </c>
      <c r="K10791" s="81">
        <v>990000.0</v>
      </c>
      <c r="L10791" s="82">
        <v>0.179998938685503</v>
      </c>
      <c r="N10791" s="83">
        <f t="shared" si="1"/>
        <v>0.1799989387</v>
      </c>
      <c r="O10791" s="83">
        <f t="shared" si="2"/>
        <v>0.1799989387</v>
      </c>
      <c r="Q10791" s="83">
        <f t="shared" si="3"/>
        <v>0.8565707071</v>
      </c>
      <c r="R10791" s="83">
        <f t="shared" si="4"/>
        <v>0.1799989387</v>
      </c>
      <c r="S10791" s="83" t="b">
        <f t="shared" si="5"/>
        <v>0</v>
      </c>
      <c r="T10791" s="72"/>
      <c r="U10791" s="72"/>
      <c r="V10791" s="72"/>
      <c r="W10791" s="72"/>
      <c r="X10791" s="72"/>
      <c r="Y10791" s="72"/>
      <c r="Z10791" s="72"/>
      <c r="AA10791" s="72"/>
      <c r="AB10791" s="72"/>
      <c r="AC10791" s="72"/>
      <c r="AD10791" s="72"/>
      <c r="AE10791" s="72"/>
      <c r="AF10791" s="72"/>
      <c r="AG10791" s="72"/>
      <c r="AH10791" s="72"/>
      <c r="AI10791" s="72"/>
      <c r="AJ10791" s="72"/>
      <c r="AK10791" s="72"/>
    </row>
    <row r="10792" ht="14.25" customHeight="1">
      <c r="A10792" s="78">
        <v>10789.0</v>
      </c>
      <c r="C10792" s="78" t="str">
        <f>VLOOKUP(G10792,[1]Macrodata_CCF!$A$3:$D$55,4,FALSE)</f>
        <v>#ERROR!</v>
      </c>
      <c r="E10792" s="79" t="str">
        <f>VLOOKUP(G10792,[1]Macrodata_CCF!$A$3:$B$55,2,FALSE)</f>
        <v>#ERROR!</v>
      </c>
      <c r="F10792" s="78">
        <v>0.0</v>
      </c>
      <c r="G10792" s="80">
        <v>32.0</v>
      </c>
      <c r="H10792" s="81">
        <v>66910.0</v>
      </c>
      <c r="I10792" s="81">
        <v>300000.0</v>
      </c>
      <c r="J10792" s="81">
        <v>101875.0</v>
      </c>
      <c r="K10792" s="81">
        <v>300000.0</v>
      </c>
      <c r="L10792" s="82">
        <v>0.1500064352825089</v>
      </c>
      <c r="N10792" s="83">
        <f t="shared" si="1"/>
        <v>0.1500064353</v>
      </c>
      <c r="O10792" s="83">
        <f t="shared" si="2"/>
        <v>0.1500064353</v>
      </c>
      <c r="Q10792" s="83">
        <f t="shared" si="3"/>
        <v>0.7769666667</v>
      </c>
      <c r="R10792" s="83">
        <f t="shared" si="4"/>
        <v>0.1500064353</v>
      </c>
      <c r="S10792" s="83" t="b">
        <f t="shared" si="5"/>
        <v>0</v>
      </c>
      <c r="T10792" s="72"/>
      <c r="U10792" s="72"/>
      <c r="V10792" s="72"/>
      <c r="W10792" s="72"/>
      <c r="X10792" s="72"/>
      <c r="Y10792" s="72"/>
      <c r="Z10792" s="72"/>
      <c r="AA10792" s="72"/>
      <c r="AB10792" s="72"/>
      <c r="AC10792" s="72"/>
      <c r="AD10792" s="72"/>
      <c r="AE10792" s="72"/>
      <c r="AF10792" s="72"/>
      <c r="AG10792" s="72"/>
      <c r="AH10792" s="72"/>
      <c r="AI10792" s="72"/>
      <c r="AJ10792" s="72"/>
      <c r="AK10792" s="72"/>
    </row>
    <row r="10793" ht="14.25" customHeight="1">
      <c r="A10793" s="78">
        <v>10790.0</v>
      </c>
      <c r="C10793" s="78" t="str">
        <f>VLOOKUP(G10793,[1]Macrodata_CCF!$A$3:$D$55,4,FALSE)</f>
        <v>#ERROR!</v>
      </c>
      <c r="E10793" s="79" t="str">
        <f>VLOOKUP(G10793,[1]Macrodata_CCF!$A$3:$B$55,2,FALSE)</f>
        <v>#ERROR!</v>
      </c>
      <c r="F10793" s="78">
        <v>0.0</v>
      </c>
      <c r="G10793" s="80">
        <v>3.0</v>
      </c>
      <c r="H10793" s="81">
        <v>592740.0</v>
      </c>
      <c r="I10793" s="81">
        <v>800000.0</v>
      </c>
      <c r="J10793" s="81">
        <v>499475.0</v>
      </c>
      <c r="K10793" s="81">
        <v>800000.0</v>
      </c>
      <c r="L10793" s="82">
        <v>-0.4499903502846666</v>
      </c>
      <c r="N10793" s="83">
        <f t="shared" si="1"/>
        <v>-0.4499903503</v>
      </c>
      <c r="O10793" s="83">
        <f t="shared" si="2"/>
        <v>0</v>
      </c>
      <c r="Q10793" s="83">
        <f t="shared" si="3"/>
        <v>0.259075</v>
      </c>
      <c r="R10793" s="83">
        <f t="shared" si="4"/>
        <v>-0.4499903503</v>
      </c>
      <c r="S10793" s="83" t="b">
        <f t="shared" si="5"/>
        <v>0</v>
      </c>
      <c r="T10793" s="72"/>
      <c r="U10793" s="72"/>
      <c r="V10793" s="72"/>
      <c r="W10793" s="72"/>
      <c r="X10793" s="72"/>
      <c r="Y10793" s="72"/>
      <c r="Z10793" s="72"/>
      <c r="AA10793" s="72"/>
      <c r="AB10793" s="72"/>
      <c r="AC10793" s="72"/>
      <c r="AD10793" s="72"/>
      <c r="AE10793" s="72"/>
      <c r="AF10793" s="72"/>
      <c r="AG10793" s="72"/>
      <c r="AH10793" s="72"/>
      <c r="AI10793" s="72"/>
      <c r="AJ10793" s="72"/>
      <c r="AK10793" s="72"/>
    </row>
    <row r="10794" ht="14.25" customHeight="1">
      <c r="A10794" s="78">
        <v>10791.0</v>
      </c>
      <c r="C10794" s="78" t="str">
        <f>VLOOKUP(G10794,[1]Macrodata_CCF!$A$3:$D$55,4,FALSE)</f>
        <v>#ERROR!</v>
      </c>
      <c r="E10794" s="79" t="str">
        <f>VLOOKUP(G10794,[1]Macrodata_CCF!$A$3:$B$55,2,FALSE)</f>
        <v>#ERROR!</v>
      </c>
      <c r="F10794" s="78">
        <v>0.0</v>
      </c>
      <c r="G10794" s="80">
        <v>12.0</v>
      </c>
      <c r="H10794" s="81">
        <v>179800.0</v>
      </c>
      <c r="I10794" s="81">
        <v>970000.0</v>
      </c>
      <c r="J10794" s="81">
        <v>989400.0</v>
      </c>
      <c r="K10794" s="81">
        <v>970000.0</v>
      </c>
      <c r="L10794" s="82">
        <v>1.024550746646419</v>
      </c>
      <c r="N10794" s="83">
        <f t="shared" si="1"/>
        <v>1.024550747</v>
      </c>
      <c r="O10794" s="83">
        <f t="shared" si="2"/>
        <v>1</v>
      </c>
      <c r="Q10794" s="83">
        <f t="shared" si="3"/>
        <v>0.8146391753</v>
      </c>
      <c r="R10794" s="83">
        <f t="shared" si="4"/>
        <v>1.024550747</v>
      </c>
      <c r="S10794" s="83" t="b">
        <f t="shared" si="5"/>
        <v>0</v>
      </c>
      <c r="T10794" s="72"/>
      <c r="U10794" s="72"/>
      <c r="V10794" s="72"/>
      <c r="W10794" s="72"/>
      <c r="X10794" s="72"/>
      <c r="Y10794" s="72"/>
      <c r="Z10794" s="72"/>
      <c r="AA10794" s="72"/>
      <c r="AB10794" s="72"/>
      <c r="AC10794" s="72"/>
      <c r="AD10794" s="72"/>
      <c r="AE10794" s="72"/>
      <c r="AF10794" s="72"/>
      <c r="AG10794" s="72"/>
      <c r="AH10794" s="72"/>
      <c r="AI10794" s="72"/>
      <c r="AJ10794" s="72"/>
      <c r="AK10794" s="72"/>
    </row>
    <row r="10795" ht="14.25" customHeight="1">
      <c r="A10795" s="78">
        <v>10792.0</v>
      </c>
      <c r="C10795" s="78" t="str">
        <f>VLOOKUP(G10795,[1]Macrodata_CCF!$A$3:$D$55,4,FALSE)</f>
        <v>#ERROR!</v>
      </c>
      <c r="E10795" s="79" t="str">
        <f>VLOOKUP(G10795,[1]Macrodata_CCF!$A$3:$B$55,2,FALSE)</f>
        <v>#ERROR!</v>
      </c>
      <c r="F10795" s="78">
        <v>0.0</v>
      </c>
      <c r="G10795" s="80">
        <v>20.0</v>
      </c>
      <c r="H10795" s="81">
        <v>314610.0</v>
      </c>
      <c r="I10795" s="81">
        <v>380000.0</v>
      </c>
      <c r="J10795" s="81">
        <v>327035.0</v>
      </c>
      <c r="K10795" s="81">
        <v>380000.0</v>
      </c>
      <c r="L10795" s="82">
        <v>0.1900137635724117</v>
      </c>
      <c r="N10795" s="83">
        <f t="shared" si="1"/>
        <v>0.1900137636</v>
      </c>
      <c r="O10795" s="83">
        <f t="shared" si="2"/>
        <v>0.1900137636</v>
      </c>
      <c r="Q10795" s="83">
        <f t="shared" si="3"/>
        <v>0.1720789474</v>
      </c>
      <c r="R10795" s="83">
        <f t="shared" si="4"/>
        <v>0.1900137636</v>
      </c>
      <c r="S10795" s="83" t="b">
        <f t="shared" si="5"/>
        <v>0</v>
      </c>
      <c r="T10795" s="72"/>
      <c r="U10795" s="72"/>
      <c r="V10795" s="72"/>
      <c r="W10795" s="72"/>
      <c r="X10795" s="72"/>
      <c r="Y10795" s="72"/>
      <c r="Z10795" s="72"/>
      <c r="AA10795" s="72"/>
      <c r="AB10795" s="72"/>
      <c r="AC10795" s="72"/>
      <c r="AD10795" s="72"/>
      <c r="AE10795" s="72"/>
      <c r="AF10795" s="72"/>
      <c r="AG10795" s="72"/>
      <c r="AH10795" s="72"/>
      <c r="AI10795" s="72"/>
      <c r="AJ10795" s="72"/>
      <c r="AK10795" s="72"/>
    </row>
    <row r="10796" ht="14.25" customHeight="1">
      <c r="A10796" s="78">
        <v>10793.0</v>
      </c>
      <c r="C10796" s="78" t="str">
        <f>VLOOKUP(G10796,[1]Macrodata_CCF!$A$3:$D$55,4,FALSE)</f>
        <v>#ERROR!</v>
      </c>
      <c r="E10796" s="79" t="str">
        <f>VLOOKUP(G10796,[1]Macrodata_CCF!$A$3:$B$55,2,FALSE)</f>
        <v>#ERROR!</v>
      </c>
      <c r="F10796" s="78">
        <v>0.0</v>
      </c>
      <c r="G10796" s="80">
        <v>1.0</v>
      </c>
      <c r="H10796" s="81">
        <v>138755.0</v>
      </c>
      <c r="I10796" s="81">
        <v>180000.0</v>
      </c>
      <c r="J10796" s="81">
        <v>147415.0</v>
      </c>
      <c r="K10796" s="81">
        <v>180000.0</v>
      </c>
      <c r="L10796" s="82">
        <v>0.2099648442235423</v>
      </c>
      <c r="N10796" s="83">
        <f t="shared" si="1"/>
        <v>0.2099648442</v>
      </c>
      <c r="O10796" s="83">
        <f t="shared" si="2"/>
        <v>0.2099648442</v>
      </c>
      <c r="Q10796" s="83">
        <f t="shared" si="3"/>
        <v>0.2291388889</v>
      </c>
      <c r="R10796" s="83">
        <f t="shared" si="4"/>
        <v>0.2099648442</v>
      </c>
      <c r="S10796" s="83" t="b">
        <f t="shared" si="5"/>
        <v>0</v>
      </c>
      <c r="T10796" s="72"/>
      <c r="U10796" s="72"/>
      <c r="V10796" s="72"/>
      <c r="W10796" s="72"/>
      <c r="X10796" s="72"/>
      <c r="Y10796" s="72"/>
      <c r="Z10796" s="72"/>
      <c r="AA10796" s="72"/>
      <c r="AB10796" s="72"/>
      <c r="AC10796" s="72"/>
      <c r="AD10796" s="72"/>
      <c r="AE10796" s="72"/>
      <c r="AF10796" s="72"/>
      <c r="AG10796" s="72"/>
      <c r="AH10796" s="72"/>
      <c r="AI10796" s="72"/>
      <c r="AJ10796" s="72"/>
      <c r="AK10796" s="72"/>
    </row>
    <row r="10797" ht="14.25" customHeight="1">
      <c r="A10797" s="78">
        <v>10794.0</v>
      </c>
      <c r="C10797" s="78" t="str">
        <f>VLOOKUP(G10797,[1]Macrodata_CCF!$A$3:$D$55,4,FALSE)</f>
        <v>#ERROR!</v>
      </c>
      <c r="E10797" s="79" t="str">
        <f>VLOOKUP(G10797,[1]Macrodata_CCF!$A$3:$B$55,2,FALSE)</f>
        <v>#ERROR!</v>
      </c>
      <c r="F10797" s="78">
        <v>0.0</v>
      </c>
      <c r="G10797" s="80">
        <v>14.0</v>
      </c>
      <c r="H10797" s="81">
        <v>325750.0</v>
      </c>
      <c r="I10797" s="81">
        <v>850000.0</v>
      </c>
      <c r="J10797" s="81">
        <v>100325.0</v>
      </c>
      <c r="K10797" s="81">
        <v>850000.0</v>
      </c>
      <c r="L10797" s="82">
        <v>-0.4299952312827849</v>
      </c>
      <c r="N10797" s="83">
        <f t="shared" si="1"/>
        <v>-0.4299952313</v>
      </c>
      <c r="O10797" s="83">
        <f t="shared" si="2"/>
        <v>0</v>
      </c>
      <c r="Q10797" s="83">
        <f t="shared" si="3"/>
        <v>0.6167647059</v>
      </c>
      <c r="R10797" s="83">
        <f t="shared" si="4"/>
        <v>-0.4299952313</v>
      </c>
      <c r="S10797" s="83" t="b">
        <f t="shared" si="5"/>
        <v>0</v>
      </c>
      <c r="T10797" s="72"/>
      <c r="U10797" s="72"/>
      <c r="V10797" s="72"/>
      <c r="W10797" s="72"/>
      <c r="X10797" s="72"/>
      <c r="Y10797" s="72"/>
      <c r="Z10797" s="72"/>
      <c r="AA10797" s="72"/>
      <c r="AB10797" s="72"/>
      <c r="AC10797" s="72"/>
      <c r="AD10797" s="72"/>
      <c r="AE10797" s="72"/>
      <c r="AF10797" s="72"/>
      <c r="AG10797" s="72"/>
      <c r="AH10797" s="72"/>
      <c r="AI10797" s="72"/>
      <c r="AJ10797" s="72"/>
      <c r="AK10797" s="72"/>
    </row>
    <row r="10798" ht="14.25" customHeight="1">
      <c r="A10798" s="78">
        <v>10795.0</v>
      </c>
      <c r="C10798" s="78" t="str">
        <f>VLOOKUP(G10798,[1]Macrodata_CCF!$A$3:$D$55,4,FALSE)</f>
        <v>#ERROR!</v>
      </c>
      <c r="E10798" s="79" t="str">
        <f>VLOOKUP(G10798,[1]Macrodata_CCF!$A$3:$B$55,2,FALSE)</f>
        <v>#ERROR!</v>
      </c>
      <c r="F10798" s="78">
        <v>0.0</v>
      </c>
      <c r="G10798" s="80">
        <v>1.0</v>
      </c>
      <c r="H10798" s="81">
        <v>278875.0</v>
      </c>
      <c r="I10798" s="81">
        <v>930000.0</v>
      </c>
      <c r="J10798" s="81">
        <v>461190.0</v>
      </c>
      <c r="K10798" s="81">
        <v>930000.0</v>
      </c>
      <c r="L10798" s="82">
        <v>0.28</v>
      </c>
      <c r="N10798" s="83">
        <f t="shared" si="1"/>
        <v>0.28</v>
      </c>
      <c r="O10798" s="83">
        <f t="shared" si="2"/>
        <v>0.28</v>
      </c>
      <c r="Q10798" s="83">
        <f t="shared" si="3"/>
        <v>0.7001344086</v>
      </c>
      <c r="R10798" s="83">
        <f t="shared" si="4"/>
        <v>0.28</v>
      </c>
      <c r="S10798" s="83" t="b">
        <f t="shared" si="5"/>
        <v>0</v>
      </c>
      <c r="T10798" s="72"/>
      <c r="U10798" s="72"/>
      <c r="V10798" s="72"/>
      <c r="W10798" s="72"/>
      <c r="X10798" s="72"/>
      <c r="Y10798" s="72"/>
      <c r="Z10798" s="72"/>
      <c r="AA10798" s="72"/>
      <c r="AB10798" s="72"/>
      <c r="AC10798" s="72"/>
      <c r="AD10798" s="72"/>
      <c r="AE10798" s="72"/>
      <c r="AF10798" s="72"/>
      <c r="AG10798" s="72"/>
      <c r="AH10798" s="72"/>
      <c r="AI10798" s="72"/>
      <c r="AJ10798" s="72"/>
      <c r="AK10798" s="72"/>
    </row>
    <row r="10799" ht="14.25" customHeight="1">
      <c r="A10799" s="78">
        <v>10796.0</v>
      </c>
      <c r="C10799" s="78" t="str">
        <f>VLOOKUP(G10799,[1]Macrodata_CCF!$A$3:$D$55,4,FALSE)</f>
        <v>#ERROR!</v>
      </c>
      <c r="E10799" s="79" t="str">
        <f>VLOOKUP(G10799,[1]Macrodata_CCF!$A$3:$B$55,2,FALSE)</f>
        <v>#ERROR!</v>
      </c>
      <c r="F10799" s="78">
        <v>0.0</v>
      </c>
      <c r="G10799" s="80">
        <v>47.0</v>
      </c>
      <c r="H10799" s="81">
        <v>0.0</v>
      </c>
      <c r="I10799" s="81">
        <v>150000.0</v>
      </c>
      <c r="J10799" s="81">
        <v>21000.0</v>
      </c>
      <c r="K10799" s="81">
        <v>150000.0</v>
      </c>
      <c r="L10799" s="82">
        <v>0.14</v>
      </c>
      <c r="N10799" s="83">
        <f t="shared" si="1"/>
        <v>0.14</v>
      </c>
      <c r="O10799" s="83">
        <f t="shared" si="2"/>
        <v>0.14</v>
      </c>
      <c r="Q10799" s="83">
        <f t="shared" si="3"/>
        <v>1</v>
      </c>
      <c r="R10799" s="83">
        <f t="shared" si="4"/>
        <v>0.14</v>
      </c>
      <c r="S10799" s="83" t="b">
        <f t="shared" si="5"/>
        <v>0</v>
      </c>
      <c r="T10799" s="72"/>
      <c r="U10799" s="72"/>
      <c r="V10799" s="72"/>
      <c r="W10799" s="72"/>
      <c r="X10799" s="72"/>
      <c r="Y10799" s="72"/>
      <c r="Z10799" s="72"/>
      <c r="AA10799" s="72"/>
      <c r="AB10799" s="72"/>
      <c r="AC10799" s="72"/>
      <c r="AD10799" s="72"/>
      <c r="AE10799" s="72"/>
      <c r="AF10799" s="72"/>
      <c r="AG10799" s="72"/>
      <c r="AH10799" s="72"/>
      <c r="AI10799" s="72"/>
      <c r="AJ10799" s="72"/>
      <c r="AK10799" s="72"/>
    </row>
    <row r="10800" ht="14.25" customHeight="1">
      <c r="A10800" s="78">
        <v>10797.0</v>
      </c>
      <c r="C10800" s="78" t="str">
        <f>VLOOKUP(G10800,[1]Macrodata_CCF!$A$3:$D$55,4,FALSE)</f>
        <v>#ERROR!</v>
      </c>
      <c r="E10800" s="79" t="str">
        <f>VLOOKUP(G10800,[1]Macrodata_CCF!$A$3:$B$55,2,FALSE)</f>
        <v>#ERROR!</v>
      </c>
      <c r="F10800" s="78">
        <v>1.0</v>
      </c>
      <c r="G10800" s="80">
        <v>42.0</v>
      </c>
      <c r="H10800" s="81">
        <v>185105.0</v>
      </c>
      <c r="I10800" s="81">
        <v>570000.0</v>
      </c>
      <c r="J10800" s="81">
        <v>396795.0</v>
      </c>
      <c r="K10800" s="81">
        <v>570000.0</v>
      </c>
      <c r="L10800" s="82">
        <v>0.5499941542498603</v>
      </c>
      <c r="N10800" s="83">
        <f t="shared" si="1"/>
        <v>0.5499941542</v>
      </c>
      <c r="O10800" s="83">
        <f t="shared" si="2"/>
        <v>0.5499941542</v>
      </c>
      <c r="Q10800" s="83">
        <f t="shared" si="3"/>
        <v>0.675254386</v>
      </c>
      <c r="R10800" s="83">
        <f t="shared" si="4"/>
        <v>0.5499941542</v>
      </c>
      <c r="S10800" s="83" t="b">
        <f t="shared" si="5"/>
        <v>0</v>
      </c>
      <c r="T10800" s="72"/>
      <c r="U10800" s="72"/>
      <c r="V10800" s="72"/>
      <c r="W10800" s="72"/>
      <c r="X10800" s="72"/>
      <c r="Y10800" s="72"/>
      <c r="Z10800" s="72"/>
      <c r="AA10800" s="72"/>
      <c r="AB10800" s="72"/>
      <c r="AC10800" s="72"/>
      <c r="AD10800" s="72"/>
      <c r="AE10800" s="72"/>
      <c r="AF10800" s="72"/>
      <c r="AG10800" s="72"/>
      <c r="AH10800" s="72"/>
      <c r="AI10800" s="72"/>
      <c r="AJ10800" s="72"/>
      <c r="AK10800" s="72"/>
    </row>
    <row r="10801" ht="14.25" customHeight="1">
      <c r="A10801" s="78">
        <v>10798.0</v>
      </c>
      <c r="C10801" s="78" t="str">
        <f>VLOOKUP(G10801,[1]Macrodata_CCF!$A$3:$D$55,4,FALSE)</f>
        <v>#ERROR!</v>
      </c>
      <c r="E10801" s="79" t="str">
        <f>VLOOKUP(G10801,[1]Macrodata_CCF!$A$3:$B$55,2,FALSE)</f>
        <v>#ERROR!</v>
      </c>
      <c r="F10801" s="78">
        <v>0.0</v>
      </c>
      <c r="G10801" s="80">
        <v>45.0</v>
      </c>
      <c r="H10801" s="81">
        <v>438020.0</v>
      </c>
      <c r="I10801" s="81">
        <v>970000.0</v>
      </c>
      <c r="J10801" s="81">
        <v>523135.0</v>
      </c>
      <c r="K10801" s="81">
        <v>970000.0</v>
      </c>
      <c r="L10801" s="82">
        <v>0.1599966164141509</v>
      </c>
      <c r="N10801" s="83">
        <f t="shared" si="1"/>
        <v>0.1599966164</v>
      </c>
      <c r="O10801" s="83">
        <f t="shared" si="2"/>
        <v>0.1599966164</v>
      </c>
      <c r="Q10801" s="83">
        <f t="shared" si="3"/>
        <v>0.5484329897</v>
      </c>
      <c r="R10801" s="83">
        <f t="shared" si="4"/>
        <v>0.1599966164</v>
      </c>
      <c r="S10801" s="83" t="b">
        <f t="shared" si="5"/>
        <v>0</v>
      </c>
      <c r="T10801" s="72"/>
      <c r="U10801" s="72"/>
      <c r="V10801" s="72"/>
      <c r="W10801" s="72"/>
      <c r="X10801" s="72"/>
      <c r="Y10801" s="72"/>
      <c r="Z10801" s="72"/>
      <c r="AA10801" s="72"/>
      <c r="AB10801" s="72"/>
      <c r="AC10801" s="72"/>
      <c r="AD10801" s="72"/>
      <c r="AE10801" s="72"/>
      <c r="AF10801" s="72"/>
      <c r="AG10801" s="72"/>
      <c r="AH10801" s="72"/>
      <c r="AI10801" s="72"/>
      <c r="AJ10801" s="72"/>
      <c r="AK10801" s="72"/>
    </row>
    <row r="10802" ht="14.25" customHeight="1">
      <c r="A10802" s="78">
        <v>10799.0</v>
      </c>
      <c r="C10802" s="78" t="str">
        <f>VLOOKUP(G10802,[1]Macrodata_CCF!$A$3:$D$55,4,FALSE)</f>
        <v>#ERROR!</v>
      </c>
      <c r="E10802" s="79" t="str">
        <f>VLOOKUP(G10802,[1]Macrodata_CCF!$A$3:$B$55,2,FALSE)</f>
        <v>#ERROR!</v>
      </c>
      <c r="F10802" s="78">
        <v>0.0</v>
      </c>
      <c r="G10802" s="80">
        <v>6.0</v>
      </c>
      <c r="H10802" s="81">
        <v>87520.0</v>
      </c>
      <c r="I10802" s="81">
        <v>110000.0</v>
      </c>
      <c r="J10802" s="81">
        <v>94490.0</v>
      </c>
      <c r="K10802" s="81">
        <v>110000.0</v>
      </c>
      <c r="L10802" s="82">
        <v>0.3100533807829182</v>
      </c>
      <c r="N10802" s="83">
        <f t="shared" si="1"/>
        <v>0.3100533808</v>
      </c>
      <c r="O10802" s="83">
        <f t="shared" si="2"/>
        <v>0.3100533808</v>
      </c>
      <c r="Q10802" s="83">
        <f t="shared" si="3"/>
        <v>0.2043636364</v>
      </c>
      <c r="R10802" s="83">
        <f t="shared" si="4"/>
        <v>0.3100533808</v>
      </c>
      <c r="S10802" s="83" t="b">
        <f t="shared" si="5"/>
        <v>0</v>
      </c>
      <c r="T10802" s="72"/>
      <c r="U10802" s="72"/>
      <c r="V10802" s="72"/>
      <c r="W10802" s="72"/>
      <c r="X10802" s="72"/>
      <c r="Y10802" s="72"/>
      <c r="Z10802" s="72"/>
      <c r="AA10802" s="72"/>
      <c r="AB10802" s="72"/>
      <c r="AC10802" s="72"/>
      <c r="AD10802" s="72"/>
      <c r="AE10802" s="72"/>
      <c r="AF10802" s="72"/>
      <c r="AG10802" s="72"/>
      <c r="AH10802" s="72"/>
      <c r="AI10802" s="72"/>
      <c r="AJ10802" s="72"/>
      <c r="AK10802" s="72"/>
    </row>
    <row r="10803" ht="14.25" customHeight="1">
      <c r="A10803" s="78">
        <v>10800.0</v>
      </c>
      <c r="C10803" s="78" t="str">
        <f>VLOOKUP(G10803,[1]Macrodata_CCF!$A$3:$D$55,4,FALSE)</f>
        <v>#ERROR!</v>
      </c>
      <c r="E10803" s="79" t="str">
        <f>VLOOKUP(G10803,[1]Macrodata_CCF!$A$3:$B$55,2,FALSE)</f>
        <v>#ERROR!</v>
      </c>
      <c r="F10803" s="78">
        <v>0.0</v>
      </c>
      <c r="G10803" s="80">
        <v>31.0</v>
      </c>
      <c r="H10803" s="81">
        <v>0.0</v>
      </c>
      <c r="I10803" s="81">
        <v>840000.0</v>
      </c>
      <c r="J10803" s="81">
        <v>159600.0</v>
      </c>
      <c r="K10803" s="81">
        <v>840000.0</v>
      </c>
      <c r="L10803" s="82">
        <v>0.19</v>
      </c>
      <c r="N10803" s="83">
        <f t="shared" si="1"/>
        <v>0.19</v>
      </c>
      <c r="O10803" s="83">
        <f t="shared" si="2"/>
        <v>0.19</v>
      </c>
      <c r="Q10803" s="83">
        <f t="shared" si="3"/>
        <v>1</v>
      </c>
      <c r="R10803" s="83">
        <f t="shared" si="4"/>
        <v>0.19</v>
      </c>
      <c r="S10803" s="83" t="b">
        <f t="shared" si="5"/>
        <v>0</v>
      </c>
      <c r="T10803" s="72"/>
      <c r="U10803" s="72"/>
      <c r="V10803" s="72"/>
      <c r="W10803" s="72"/>
      <c r="X10803" s="72"/>
      <c r="Y10803" s="72"/>
      <c r="Z10803" s="72"/>
      <c r="AA10803" s="72"/>
      <c r="AB10803" s="72"/>
      <c r="AC10803" s="72"/>
      <c r="AD10803" s="72"/>
      <c r="AE10803" s="72"/>
      <c r="AF10803" s="72"/>
      <c r="AG10803" s="72"/>
      <c r="AH10803" s="72"/>
      <c r="AI10803" s="72"/>
      <c r="AJ10803" s="72"/>
      <c r="AK10803" s="72"/>
    </row>
    <row r="10804" ht="14.25" customHeight="1">
      <c r="A10804" s="78">
        <v>10801.0</v>
      </c>
      <c r="C10804" s="78" t="str">
        <f>VLOOKUP(G10804,[1]Macrodata_CCF!$A$3:$D$55,4,FALSE)</f>
        <v>#ERROR!</v>
      </c>
      <c r="E10804" s="79" t="str">
        <f>VLOOKUP(G10804,[1]Macrodata_CCF!$A$3:$B$55,2,FALSE)</f>
        <v>#ERROR!</v>
      </c>
      <c r="F10804" s="78">
        <v>0.0</v>
      </c>
      <c r="G10804" s="80">
        <v>8.0</v>
      </c>
      <c r="H10804" s="81">
        <v>10310.0</v>
      </c>
      <c r="I10804" s="81">
        <v>100000.0</v>
      </c>
      <c r="J10804" s="81">
        <v>40805.0</v>
      </c>
      <c r="K10804" s="81">
        <v>100000.0</v>
      </c>
      <c r="L10804" s="82">
        <v>0.3400044598059984</v>
      </c>
      <c r="N10804" s="83">
        <f t="shared" si="1"/>
        <v>0.3400044598</v>
      </c>
      <c r="O10804" s="83">
        <f t="shared" si="2"/>
        <v>0.3400044598</v>
      </c>
      <c r="Q10804" s="83">
        <f t="shared" si="3"/>
        <v>0.8969</v>
      </c>
      <c r="R10804" s="83">
        <f t="shared" si="4"/>
        <v>0.3400044598</v>
      </c>
      <c r="S10804" s="83" t="b">
        <f t="shared" si="5"/>
        <v>0</v>
      </c>
      <c r="T10804" s="72"/>
      <c r="U10804" s="72"/>
      <c r="V10804" s="72"/>
      <c r="W10804" s="72"/>
      <c r="X10804" s="72"/>
      <c r="Y10804" s="72"/>
      <c r="Z10804" s="72"/>
      <c r="AA10804" s="72"/>
      <c r="AB10804" s="72"/>
      <c r="AC10804" s="72"/>
      <c r="AD10804" s="72"/>
      <c r="AE10804" s="72"/>
      <c r="AF10804" s="72"/>
      <c r="AG10804" s="72"/>
      <c r="AH10804" s="72"/>
      <c r="AI10804" s="72"/>
      <c r="AJ10804" s="72"/>
      <c r="AK10804" s="72"/>
    </row>
    <row r="10805" ht="14.25" customHeight="1">
      <c r="A10805" s="78">
        <v>10802.0</v>
      </c>
      <c r="C10805" s="78" t="str">
        <f>VLOOKUP(G10805,[1]Macrodata_CCF!$A$3:$D$55,4,FALSE)</f>
        <v>#ERROR!</v>
      </c>
      <c r="E10805" s="79" t="str">
        <f>VLOOKUP(G10805,[1]Macrodata_CCF!$A$3:$B$55,2,FALSE)</f>
        <v>#ERROR!</v>
      </c>
      <c r="F10805" s="78">
        <v>0.0</v>
      </c>
      <c r="G10805" s="80">
        <v>41.0</v>
      </c>
      <c r="H10805" s="81">
        <v>16270.0</v>
      </c>
      <c r="I10805" s="81">
        <v>540000.0</v>
      </c>
      <c r="J10805" s="81">
        <v>126255.0</v>
      </c>
      <c r="K10805" s="81">
        <v>540000.0</v>
      </c>
      <c r="L10805" s="82">
        <v>0.2100032459473393</v>
      </c>
      <c r="N10805" s="83">
        <f t="shared" si="1"/>
        <v>0.2100032459</v>
      </c>
      <c r="O10805" s="83">
        <f t="shared" si="2"/>
        <v>0.2100032459</v>
      </c>
      <c r="Q10805" s="83">
        <f t="shared" si="3"/>
        <v>0.9698703704</v>
      </c>
      <c r="R10805" s="83">
        <f t="shared" si="4"/>
        <v>0.2100032459</v>
      </c>
      <c r="S10805" s="83" t="b">
        <f t="shared" si="5"/>
        <v>0</v>
      </c>
      <c r="T10805" s="72"/>
      <c r="U10805" s="72"/>
      <c r="V10805" s="72"/>
      <c r="W10805" s="72"/>
      <c r="X10805" s="72"/>
      <c r="Y10805" s="72"/>
      <c r="Z10805" s="72"/>
      <c r="AA10805" s="72"/>
      <c r="AB10805" s="72"/>
      <c r="AC10805" s="72"/>
      <c r="AD10805" s="72"/>
      <c r="AE10805" s="72"/>
      <c r="AF10805" s="72"/>
      <c r="AG10805" s="72"/>
      <c r="AH10805" s="72"/>
      <c r="AI10805" s="72"/>
      <c r="AJ10805" s="72"/>
      <c r="AK10805" s="72"/>
    </row>
    <row r="10806" ht="14.25" customHeight="1">
      <c r="A10806" s="78">
        <v>10803.0</v>
      </c>
      <c r="C10806" s="78" t="str">
        <f>VLOOKUP(G10806,[1]Macrodata_CCF!$A$3:$D$55,4,FALSE)</f>
        <v>#ERROR!</v>
      </c>
      <c r="E10806" s="79" t="str">
        <f>VLOOKUP(G10806,[1]Macrodata_CCF!$A$3:$B$55,2,FALSE)</f>
        <v>#ERROR!</v>
      </c>
      <c r="F10806" s="78">
        <v>0.0</v>
      </c>
      <c r="G10806" s="80">
        <v>13.0</v>
      </c>
      <c r="H10806" s="81">
        <v>539455.0</v>
      </c>
      <c r="I10806" s="81">
        <v>840000.0</v>
      </c>
      <c r="J10806" s="81">
        <v>584535.0</v>
      </c>
      <c r="K10806" s="81">
        <v>1512000.0</v>
      </c>
      <c r="L10806" s="82">
        <v>0.1499941772446722</v>
      </c>
      <c r="N10806" s="83">
        <f t="shared" si="1"/>
        <v>0.1499941772</v>
      </c>
      <c r="O10806" s="83">
        <f t="shared" si="2"/>
        <v>0.1499941772</v>
      </c>
      <c r="Q10806" s="83">
        <f t="shared" si="3"/>
        <v>0.3577916667</v>
      </c>
      <c r="R10806" s="83">
        <f t="shared" si="4"/>
        <v>0.1499941772</v>
      </c>
      <c r="S10806" s="83" t="b">
        <f t="shared" si="5"/>
        <v>0</v>
      </c>
      <c r="T10806" s="72"/>
      <c r="U10806" s="72"/>
      <c r="V10806" s="72"/>
      <c r="W10806" s="72"/>
      <c r="X10806" s="72"/>
      <c r="Y10806" s="72"/>
      <c r="Z10806" s="72"/>
      <c r="AA10806" s="72"/>
      <c r="AB10806" s="72"/>
      <c r="AC10806" s="72"/>
      <c r="AD10806" s="72"/>
      <c r="AE10806" s="72"/>
      <c r="AF10806" s="72"/>
      <c r="AG10806" s="72"/>
      <c r="AH10806" s="72"/>
      <c r="AI10806" s="72"/>
      <c r="AJ10806" s="72"/>
      <c r="AK10806" s="72"/>
    </row>
    <row r="10807" ht="14.25" customHeight="1">
      <c r="A10807" s="78">
        <v>10804.0</v>
      </c>
      <c r="C10807" s="78" t="str">
        <f>VLOOKUP(G10807,[1]Macrodata_CCF!$A$3:$D$55,4,FALSE)</f>
        <v>#ERROR!</v>
      </c>
      <c r="E10807" s="79" t="str">
        <f>VLOOKUP(G10807,[1]Macrodata_CCF!$A$3:$B$55,2,FALSE)</f>
        <v>#ERROR!</v>
      </c>
      <c r="F10807" s="78">
        <v>0.0</v>
      </c>
      <c r="G10807" s="80">
        <v>7.0</v>
      </c>
      <c r="H10807" s="81">
        <v>619965.0</v>
      </c>
      <c r="I10807" s="81">
        <v>740000.0</v>
      </c>
      <c r="J10807" s="81">
        <v>648775.0</v>
      </c>
      <c r="K10807" s="81">
        <v>740000.0</v>
      </c>
      <c r="L10807" s="82">
        <v>0.2400133294455784</v>
      </c>
      <c r="N10807" s="83">
        <f t="shared" si="1"/>
        <v>0.2400133294</v>
      </c>
      <c r="O10807" s="83">
        <f t="shared" si="2"/>
        <v>0.2400133294</v>
      </c>
      <c r="Q10807" s="83">
        <f t="shared" si="3"/>
        <v>0.1622094595</v>
      </c>
      <c r="R10807" s="83">
        <f t="shared" si="4"/>
        <v>0.2400133294</v>
      </c>
      <c r="S10807" s="83" t="b">
        <f t="shared" si="5"/>
        <v>0</v>
      </c>
      <c r="T10807" s="72"/>
      <c r="U10807" s="72"/>
      <c r="V10807" s="72"/>
      <c r="W10807" s="72"/>
      <c r="X10807" s="72"/>
      <c r="Y10807" s="72"/>
      <c r="Z10807" s="72"/>
      <c r="AA10807" s="72"/>
      <c r="AB10807" s="72"/>
      <c r="AC10807" s="72"/>
      <c r="AD10807" s="72"/>
      <c r="AE10807" s="72"/>
      <c r="AF10807" s="72"/>
      <c r="AG10807" s="72"/>
      <c r="AH10807" s="72"/>
      <c r="AI10807" s="72"/>
      <c r="AJ10807" s="72"/>
      <c r="AK10807" s="72"/>
    </row>
    <row r="10808" ht="14.25" customHeight="1">
      <c r="A10808" s="78">
        <v>10805.0</v>
      </c>
      <c r="C10808" s="78" t="str">
        <f>VLOOKUP(G10808,[1]Macrodata_CCF!$A$3:$D$55,4,FALSE)</f>
        <v>#ERROR!</v>
      </c>
      <c r="E10808" s="79" t="str">
        <f>VLOOKUP(G10808,[1]Macrodata_CCF!$A$3:$B$55,2,FALSE)</f>
        <v>#ERROR!</v>
      </c>
      <c r="F10808" s="78">
        <v>0.0</v>
      </c>
      <c r="G10808" s="80">
        <v>23.0</v>
      </c>
      <c r="H10808" s="81">
        <v>108075.0</v>
      </c>
      <c r="I10808" s="81">
        <v>740000.0</v>
      </c>
      <c r="J10808" s="81">
        <v>0.0</v>
      </c>
      <c r="K10808" s="81">
        <v>740000.0</v>
      </c>
      <c r="L10808" s="82">
        <v>-0.1710250425287811</v>
      </c>
      <c r="N10808" s="83">
        <f t="shared" si="1"/>
        <v>-0.1710250425</v>
      </c>
      <c r="O10808" s="83">
        <f t="shared" si="2"/>
        <v>0</v>
      </c>
      <c r="Q10808" s="83">
        <f t="shared" si="3"/>
        <v>0.8539527027</v>
      </c>
      <c r="R10808" s="83">
        <f t="shared" si="4"/>
        <v>-0.1710250425</v>
      </c>
      <c r="S10808" s="83" t="b">
        <f t="shared" si="5"/>
        <v>0</v>
      </c>
      <c r="T10808" s="72"/>
      <c r="U10808" s="72"/>
      <c r="V10808" s="72"/>
      <c r="W10808" s="72"/>
      <c r="X10808" s="72"/>
      <c r="Y10808" s="72"/>
      <c r="Z10808" s="72"/>
      <c r="AA10808" s="72"/>
      <c r="AB10808" s="72"/>
      <c r="AC10808" s="72"/>
      <c r="AD10808" s="72"/>
      <c r="AE10808" s="72"/>
      <c r="AF10808" s="72"/>
      <c r="AG10808" s="72"/>
      <c r="AH10808" s="72"/>
      <c r="AI10808" s="72"/>
      <c r="AJ10808" s="72"/>
      <c r="AK10808" s="72"/>
    </row>
    <row r="10809" ht="14.25" customHeight="1">
      <c r="A10809" s="78">
        <v>10806.0</v>
      </c>
      <c r="C10809" s="78" t="str">
        <f>VLOOKUP(G10809,[1]Macrodata_CCF!$A$3:$D$55,4,FALSE)</f>
        <v>#ERROR!</v>
      </c>
      <c r="E10809" s="79" t="str">
        <f>VLOOKUP(G10809,[1]Macrodata_CCF!$A$3:$B$55,2,FALSE)</f>
        <v>#ERROR!</v>
      </c>
      <c r="F10809" s="78">
        <v>0.0</v>
      </c>
      <c r="G10809" s="80">
        <v>23.0</v>
      </c>
      <c r="H10809" s="81">
        <v>875260.0</v>
      </c>
      <c r="I10809" s="81">
        <v>960000.0</v>
      </c>
      <c r="J10809" s="81">
        <v>892210.0</v>
      </c>
      <c r="K10809" s="81">
        <v>960000.0</v>
      </c>
      <c r="L10809" s="82">
        <v>0.2000236016049091</v>
      </c>
      <c r="N10809" s="83">
        <f t="shared" si="1"/>
        <v>0.2000236016</v>
      </c>
      <c r="O10809" s="83">
        <f t="shared" si="2"/>
        <v>0.2000236016</v>
      </c>
      <c r="Q10809" s="83">
        <f t="shared" si="3"/>
        <v>0.08827083333</v>
      </c>
      <c r="R10809" s="83">
        <f t="shared" si="4"/>
        <v>0.01765625</v>
      </c>
      <c r="S10809" s="83" t="b">
        <f t="shared" si="5"/>
        <v>0</v>
      </c>
      <c r="T10809" s="72"/>
      <c r="U10809" s="72"/>
      <c r="V10809" s="72"/>
      <c r="W10809" s="72"/>
      <c r="X10809" s="72"/>
      <c r="Y10809" s="72"/>
      <c r="Z10809" s="72"/>
      <c r="AA10809" s="72"/>
      <c r="AB10809" s="72"/>
      <c r="AC10809" s="72"/>
      <c r="AD10809" s="72"/>
      <c r="AE10809" s="72"/>
      <c r="AF10809" s="72"/>
      <c r="AG10809" s="72"/>
      <c r="AH10809" s="72"/>
      <c r="AI10809" s="72"/>
      <c r="AJ10809" s="72"/>
      <c r="AK10809" s="72"/>
    </row>
    <row r="10810" ht="14.25" customHeight="1">
      <c r="A10810" s="78">
        <v>10807.0</v>
      </c>
      <c r="C10810" s="78" t="str">
        <f>VLOOKUP(G10810,[1]Macrodata_CCF!$A$3:$D$55,4,FALSE)</f>
        <v>#ERROR!</v>
      </c>
      <c r="E10810" s="79" t="str">
        <f>VLOOKUP(G10810,[1]Macrodata_CCF!$A$3:$B$55,2,FALSE)</f>
        <v>#ERROR!</v>
      </c>
      <c r="F10810" s="78">
        <v>1.0</v>
      </c>
      <c r="G10810" s="80">
        <v>4.0</v>
      </c>
      <c r="H10810" s="81">
        <v>34125.0</v>
      </c>
      <c r="I10810" s="81">
        <v>380000.0</v>
      </c>
      <c r="J10810" s="81">
        <v>186310.0</v>
      </c>
      <c r="K10810" s="81">
        <v>380000.0</v>
      </c>
      <c r="L10810" s="82">
        <v>0.44</v>
      </c>
      <c r="N10810" s="83">
        <f t="shared" si="1"/>
        <v>0.44</v>
      </c>
      <c r="O10810" s="83">
        <f t="shared" si="2"/>
        <v>0.44</v>
      </c>
      <c r="Q10810" s="83">
        <f t="shared" si="3"/>
        <v>0.9101973684</v>
      </c>
      <c r="R10810" s="83">
        <f t="shared" si="4"/>
        <v>0.44</v>
      </c>
      <c r="S10810" s="83" t="b">
        <f t="shared" si="5"/>
        <v>0</v>
      </c>
      <c r="T10810" s="72"/>
      <c r="U10810" s="72"/>
      <c r="V10810" s="72"/>
      <c r="W10810" s="72"/>
      <c r="X10810" s="72"/>
      <c r="Y10810" s="72"/>
      <c r="Z10810" s="72"/>
      <c r="AA10810" s="72"/>
      <c r="AB10810" s="72"/>
      <c r="AC10810" s="72"/>
      <c r="AD10810" s="72"/>
      <c r="AE10810" s="72"/>
      <c r="AF10810" s="72"/>
      <c r="AG10810" s="72"/>
      <c r="AH10810" s="72"/>
      <c r="AI10810" s="72"/>
      <c r="AJ10810" s="72"/>
      <c r="AK10810" s="72"/>
    </row>
    <row r="10811" ht="14.25" customHeight="1">
      <c r="A10811" s="78">
        <v>10808.0</v>
      </c>
      <c r="C10811" s="78" t="str">
        <f>VLOOKUP(G10811,[1]Macrodata_CCF!$A$3:$D$55,4,FALSE)</f>
        <v>#ERROR!</v>
      </c>
      <c r="E10811" s="79" t="str">
        <f>VLOOKUP(G10811,[1]Macrodata_CCF!$A$3:$B$55,2,FALSE)</f>
        <v>#ERROR!</v>
      </c>
      <c r="F10811" s="78">
        <v>0.0</v>
      </c>
      <c r="G10811" s="80">
        <v>13.0</v>
      </c>
      <c r="H10811" s="81">
        <v>43625.0</v>
      </c>
      <c r="I10811" s="81">
        <v>140000.0</v>
      </c>
      <c r="J10811" s="81">
        <v>59045.0</v>
      </c>
      <c r="K10811" s="81">
        <v>140000.0</v>
      </c>
      <c r="L10811" s="82">
        <v>0.16</v>
      </c>
      <c r="N10811" s="83">
        <f t="shared" si="1"/>
        <v>0.16</v>
      </c>
      <c r="O10811" s="83">
        <f t="shared" si="2"/>
        <v>0.16</v>
      </c>
      <c r="Q10811" s="83">
        <f t="shared" si="3"/>
        <v>0.6883928571</v>
      </c>
      <c r="R10811" s="83">
        <f t="shared" si="4"/>
        <v>0.16</v>
      </c>
      <c r="S10811" s="83" t="b">
        <f t="shared" si="5"/>
        <v>0</v>
      </c>
      <c r="T10811" s="72"/>
      <c r="U10811" s="72"/>
      <c r="V10811" s="72"/>
      <c r="W10811" s="72"/>
      <c r="X10811" s="72"/>
      <c r="Y10811" s="72"/>
      <c r="Z10811" s="72"/>
      <c r="AA10811" s="72"/>
      <c r="AB10811" s="72"/>
      <c r="AC10811" s="72"/>
      <c r="AD10811" s="72"/>
      <c r="AE10811" s="72"/>
      <c r="AF10811" s="72"/>
      <c r="AG10811" s="72"/>
      <c r="AH10811" s="72"/>
      <c r="AI10811" s="72"/>
      <c r="AJ10811" s="72"/>
      <c r="AK10811" s="72"/>
    </row>
    <row r="10812" ht="14.25" customHeight="1">
      <c r="A10812" s="78">
        <v>10809.0</v>
      </c>
      <c r="C10812" s="78" t="str">
        <f>VLOOKUP(G10812,[1]Macrodata_CCF!$A$3:$D$55,4,FALSE)</f>
        <v>#ERROR!</v>
      </c>
      <c r="E10812" s="79" t="str">
        <f>VLOOKUP(G10812,[1]Macrodata_CCF!$A$3:$B$55,2,FALSE)</f>
        <v>#ERROR!</v>
      </c>
      <c r="F10812" s="78">
        <v>0.0</v>
      </c>
      <c r="G10812" s="80">
        <v>39.0</v>
      </c>
      <c r="H10812" s="81">
        <v>45480.0</v>
      </c>
      <c r="I10812" s="81">
        <v>130000.0</v>
      </c>
      <c r="J10812" s="81">
        <v>54775.0</v>
      </c>
      <c r="K10812" s="81">
        <v>130000.0</v>
      </c>
      <c r="L10812" s="82">
        <v>0.1099739706578325</v>
      </c>
      <c r="N10812" s="83">
        <f t="shared" si="1"/>
        <v>0.1099739707</v>
      </c>
      <c r="O10812" s="83">
        <f t="shared" si="2"/>
        <v>0.1099739707</v>
      </c>
      <c r="Q10812" s="83">
        <f t="shared" si="3"/>
        <v>0.6501538462</v>
      </c>
      <c r="R10812" s="83">
        <f t="shared" si="4"/>
        <v>0.1099739707</v>
      </c>
      <c r="S10812" s="83" t="b">
        <f t="shared" si="5"/>
        <v>0</v>
      </c>
      <c r="T10812" s="72"/>
      <c r="U10812" s="72"/>
      <c r="V10812" s="72"/>
      <c r="W10812" s="72"/>
      <c r="X10812" s="72"/>
      <c r="Y10812" s="72"/>
      <c r="Z10812" s="72"/>
      <c r="AA10812" s="72"/>
      <c r="AB10812" s="72"/>
      <c r="AC10812" s="72"/>
      <c r="AD10812" s="72"/>
      <c r="AE10812" s="72"/>
      <c r="AF10812" s="72"/>
      <c r="AG10812" s="72"/>
      <c r="AH10812" s="72"/>
      <c r="AI10812" s="72"/>
      <c r="AJ10812" s="72"/>
      <c r="AK10812" s="72"/>
    </row>
    <row r="10813" ht="14.25" customHeight="1">
      <c r="A10813" s="78">
        <v>10810.0</v>
      </c>
      <c r="C10813" s="78" t="str">
        <f>VLOOKUP(G10813,[1]Macrodata_CCF!$A$3:$D$55,4,FALSE)</f>
        <v>#ERROR!</v>
      </c>
      <c r="E10813" s="79" t="str">
        <f>VLOOKUP(G10813,[1]Macrodata_CCF!$A$3:$B$55,2,FALSE)</f>
        <v>#ERROR!</v>
      </c>
      <c r="F10813" s="78">
        <v>0.0</v>
      </c>
      <c r="G10813" s="80">
        <v>32.0</v>
      </c>
      <c r="H10813" s="81">
        <v>0.0</v>
      </c>
      <c r="I10813" s="81">
        <v>650000.0</v>
      </c>
      <c r="J10813" s="81">
        <v>123500.0</v>
      </c>
      <c r="K10813" s="81">
        <v>650000.0</v>
      </c>
      <c r="L10813" s="82">
        <v>0.19</v>
      </c>
      <c r="N10813" s="83">
        <f t="shared" si="1"/>
        <v>0.19</v>
      </c>
      <c r="O10813" s="83">
        <f t="shared" si="2"/>
        <v>0.19</v>
      </c>
      <c r="Q10813" s="83">
        <f t="shared" si="3"/>
        <v>1</v>
      </c>
      <c r="R10813" s="83">
        <f t="shared" si="4"/>
        <v>0.19</v>
      </c>
      <c r="S10813" s="83" t="b">
        <f t="shared" si="5"/>
        <v>0</v>
      </c>
      <c r="T10813" s="72"/>
      <c r="U10813" s="72"/>
      <c r="V10813" s="72"/>
      <c r="W10813" s="72"/>
      <c r="X10813" s="72"/>
      <c r="Y10813" s="72"/>
      <c r="Z10813" s="72"/>
      <c r="AA10813" s="72"/>
      <c r="AB10813" s="72"/>
      <c r="AC10813" s="72"/>
      <c r="AD10813" s="72"/>
      <c r="AE10813" s="72"/>
      <c r="AF10813" s="72"/>
      <c r="AG10813" s="72"/>
      <c r="AH10813" s="72"/>
      <c r="AI10813" s="72"/>
      <c r="AJ10813" s="72"/>
      <c r="AK10813" s="72"/>
    </row>
    <row r="10814" ht="14.25" customHeight="1">
      <c r="A10814" s="78">
        <v>10811.0</v>
      </c>
      <c r="C10814" s="78" t="str">
        <f>VLOOKUP(G10814,[1]Macrodata_CCF!$A$3:$D$55,4,FALSE)</f>
        <v>#ERROR!</v>
      </c>
      <c r="E10814" s="79" t="str">
        <f>VLOOKUP(G10814,[1]Macrodata_CCF!$A$3:$B$55,2,FALSE)</f>
        <v>#ERROR!</v>
      </c>
      <c r="F10814" s="78">
        <v>1.0</v>
      </c>
      <c r="G10814" s="80">
        <v>42.0</v>
      </c>
      <c r="H10814" s="81">
        <v>290855.0</v>
      </c>
      <c r="I10814" s="81">
        <v>430000.0</v>
      </c>
      <c r="J10814" s="81">
        <v>360430.0</v>
      </c>
      <c r="K10814" s="81">
        <v>645000.0</v>
      </c>
      <c r="L10814" s="82">
        <v>0.5000179668690934</v>
      </c>
      <c r="N10814" s="83">
        <f t="shared" si="1"/>
        <v>0.5000179669</v>
      </c>
      <c r="O10814" s="83">
        <f t="shared" si="2"/>
        <v>0.5000179669</v>
      </c>
      <c r="Q10814" s="83">
        <f t="shared" si="3"/>
        <v>0.3235930233</v>
      </c>
      <c r="R10814" s="83">
        <f t="shared" si="4"/>
        <v>0.5000179669</v>
      </c>
      <c r="S10814" s="83" t="b">
        <f t="shared" si="5"/>
        <v>0</v>
      </c>
      <c r="T10814" s="72"/>
      <c r="U10814" s="72"/>
      <c r="V10814" s="72"/>
      <c r="W10814" s="72"/>
      <c r="X10814" s="72"/>
      <c r="Y10814" s="72"/>
      <c r="Z10814" s="72"/>
      <c r="AA10814" s="72"/>
      <c r="AB10814" s="72"/>
      <c r="AC10814" s="72"/>
      <c r="AD10814" s="72"/>
      <c r="AE10814" s="72"/>
      <c r="AF10814" s="72"/>
      <c r="AG10814" s="72"/>
      <c r="AH10814" s="72"/>
      <c r="AI10814" s="72"/>
      <c r="AJ10814" s="72"/>
      <c r="AK10814" s="72"/>
    </row>
    <row r="10815" ht="14.25" customHeight="1">
      <c r="A10815" s="78">
        <v>10812.0</v>
      </c>
      <c r="C10815" s="78" t="str">
        <f>VLOOKUP(G10815,[1]Macrodata_CCF!$A$3:$D$55,4,FALSE)</f>
        <v>#ERROR!</v>
      </c>
      <c r="E10815" s="79" t="str">
        <f>VLOOKUP(G10815,[1]Macrodata_CCF!$A$3:$B$55,2,FALSE)</f>
        <v>#ERROR!</v>
      </c>
      <c r="F10815" s="78">
        <v>0.0</v>
      </c>
      <c r="G10815" s="80">
        <v>44.0</v>
      </c>
      <c r="H10815" s="81">
        <v>525715.0</v>
      </c>
      <c r="I10815" s="81">
        <v>910000.0</v>
      </c>
      <c r="J10815" s="81">
        <v>928200.0</v>
      </c>
      <c r="K10815" s="81">
        <v>910000.0</v>
      </c>
      <c r="L10815" s="82">
        <v>1.047360682826548</v>
      </c>
      <c r="N10815" s="83">
        <f t="shared" si="1"/>
        <v>1.047360683</v>
      </c>
      <c r="O10815" s="83">
        <f t="shared" si="2"/>
        <v>1</v>
      </c>
      <c r="Q10815" s="83">
        <f t="shared" si="3"/>
        <v>0.4222912088</v>
      </c>
      <c r="R10815" s="83">
        <f t="shared" si="4"/>
        <v>1.047360683</v>
      </c>
      <c r="S10815" s="83" t="b">
        <f t="shared" si="5"/>
        <v>0</v>
      </c>
      <c r="T10815" s="72"/>
      <c r="U10815" s="72"/>
      <c r="V10815" s="72"/>
      <c r="W10815" s="72"/>
      <c r="X10815" s="72"/>
      <c r="Y10815" s="72"/>
      <c r="Z10815" s="72"/>
      <c r="AA10815" s="72"/>
      <c r="AB10815" s="72"/>
      <c r="AC10815" s="72"/>
      <c r="AD10815" s="72"/>
      <c r="AE10815" s="72"/>
      <c r="AF10815" s="72"/>
      <c r="AG10815" s="72"/>
      <c r="AH10815" s="72"/>
      <c r="AI10815" s="72"/>
      <c r="AJ10815" s="72"/>
      <c r="AK10815" s="72"/>
    </row>
    <row r="10816" ht="14.25" customHeight="1">
      <c r="A10816" s="78">
        <v>10813.0</v>
      </c>
      <c r="C10816" s="78" t="str">
        <f>VLOOKUP(G10816,[1]Macrodata_CCF!$A$3:$D$55,4,FALSE)</f>
        <v>#ERROR!</v>
      </c>
      <c r="E10816" s="79" t="str">
        <f>VLOOKUP(G10816,[1]Macrodata_CCF!$A$3:$B$55,2,FALSE)</f>
        <v>#ERROR!</v>
      </c>
      <c r="F10816" s="78">
        <v>1.0</v>
      </c>
      <c r="G10816" s="80">
        <v>5.0</v>
      </c>
      <c r="H10816" s="81">
        <v>50185.0</v>
      </c>
      <c r="I10816" s="81">
        <v>940000.0</v>
      </c>
      <c r="J10816" s="81">
        <v>530685.0</v>
      </c>
      <c r="K10816" s="81">
        <v>940000.0</v>
      </c>
      <c r="L10816" s="82">
        <v>0.539999887617089</v>
      </c>
      <c r="N10816" s="83">
        <f t="shared" si="1"/>
        <v>0.5399998876</v>
      </c>
      <c r="O10816" s="83">
        <f t="shared" si="2"/>
        <v>0.5399998876</v>
      </c>
      <c r="Q10816" s="83">
        <f t="shared" si="3"/>
        <v>0.9466117021</v>
      </c>
      <c r="R10816" s="83">
        <f t="shared" si="4"/>
        <v>0.5399998876</v>
      </c>
      <c r="S10816" s="83" t="b">
        <f t="shared" si="5"/>
        <v>0</v>
      </c>
      <c r="T10816" s="72"/>
      <c r="U10816" s="72"/>
      <c r="V10816" s="72"/>
      <c r="W10816" s="72"/>
      <c r="X10816" s="72"/>
      <c r="Y10816" s="72"/>
      <c r="Z10816" s="72"/>
      <c r="AA10816" s="72"/>
      <c r="AB10816" s="72"/>
      <c r="AC10816" s="72"/>
      <c r="AD10816" s="72"/>
      <c r="AE10816" s="72"/>
      <c r="AF10816" s="72"/>
      <c r="AG10816" s="72"/>
      <c r="AH10816" s="72"/>
      <c r="AI10816" s="72"/>
      <c r="AJ10816" s="72"/>
      <c r="AK10816" s="72"/>
    </row>
    <row r="10817" ht="14.25" customHeight="1">
      <c r="A10817" s="78">
        <v>10814.0</v>
      </c>
      <c r="C10817" s="78" t="str">
        <f>VLOOKUP(G10817,[1]Macrodata_CCF!$A$3:$D$55,4,FALSE)</f>
        <v>#ERROR!</v>
      </c>
      <c r="E10817" s="79" t="str">
        <f>VLOOKUP(G10817,[1]Macrodata_CCF!$A$3:$B$55,2,FALSE)</f>
        <v>#ERROR!</v>
      </c>
      <c r="F10817" s="78">
        <v>0.0</v>
      </c>
      <c r="G10817" s="80">
        <v>4.0</v>
      </c>
      <c r="H10817" s="81">
        <v>30915.0</v>
      </c>
      <c r="I10817" s="81">
        <v>350000.0</v>
      </c>
      <c r="J10817" s="81">
        <v>123450.0</v>
      </c>
      <c r="K10817" s="81">
        <v>350000.0</v>
      </c>
      <c r="L10817" s="82">
        <v>0.2900010968864096</v>
      </c>
      <c r="N10817" s="83">
        <f t="shared" si="1"/>
        <v>0.2900010969</v>
      </c>
      <c r="O10817" s="83">
        <f t="shared" si="2"/>
        <v>0.2900010969</v>
      </c>
      <c r="Q10817" s="83">
        <f t="shared" si="3"/>
        <v>0.9116714286</v>
      </c>
      <c r="R10817" s="83">
        <f t="shared" si="4"/>
        <v>0.2900010969</v>
      </c>
      <c r="S10817" s="83" t="b">
        <f t="shared" si="5"/>
        <v>0</v>
      </c>
      <c r="T10817" s="72"/>
      <c r="U10817" s="72"/>
      <c r="V10817" s="72"/>
      <c r="W10817" s="72"/>
      <c r="X10817" s="72"/>
      <c r="Y10817" s="72"/>
      <c r="Z10817" s="72"/>
      <c r="AA10817" s="72"/>
      <c r="AB10817" s="72"/>
      <c r="AC10817" s="72"/>
      <c r="AD10817" s="72"/>
      <c r="AE10817" s="72"/>
      <c r="AF10817" s="72"/>
      <c r="AG10817" s="72"/>
      <c r="AH10817" s="72"/>
      <c r="AI10817" s="72"/>
      <c r="AJ10817" s="72"/>
      <c r="AK10817" s="72"/>
    </row>
    <row r="10818" ht="14.25" customHeight="1">
      <c r="A10818" s="78">
        <v>10815.0</v>
      </c>
      <c r="C10818" s="78" t="str">
        <f>VLOOKUP(G10818,[1]Macrodata_CCF!$A$3:$D$55,4,FALSE)</f>
        <v>#ERROR!</v>
      </c>
      <c r="E10818" s="79" t="str">
        <f>VLOOKUP(G10818,[1]Macrodata_CCF!$A$3:$B$55,2,FALSE)</f>
        <v>#ERROR!</v>
      </c>
      <c r="F10818" s="78">
        <v>0.0</v>
      </c>
      <c r="G10818" s="80">
        <v>50.0</v>
      </c>
      <c r="H10818" s="81">
        <v>32115.0</v>
      </c>
      <c r="I10818" s="81">
        <v>150000.0</v>
      </c>
      <c r="J10818" s="81">
        <v>36830.0</v>
      </c>
      <c r="K10818" s="81">
        <v>150000.0</v>
      </c>
      <c r="L10818" s="82">
        <v>0.03999660686262035</v>
      </c>
      <c r="N10818" s="83">
        <f t="shared" si="1"/>
        <v>0.03999660686</v>
      </c>
      <c r="O10818" s="83">
        <f t="shared" si="2"/>
        <v>0.03999660686</v>
      </c>
      <c r="Q10818" s="83">
        <f t="shared" si="3"/>
        <v>0.7859</v>
      </c>
      <c r="R10818" s="83">
        <f t="shared" si="4"/>
        <v>0.03999660686</v>
      </c>
      <c r="S10818" s="83" t="b">
        <f t="shared" si="5"/>
        <v>0</v>
      </c>
      <c r="T10818" s="72"/>
      <c r="U10818" s="72"/>
      <c r="V10818" s="72"/>
      <c r="W10818" s="72"/>
      <c r="X10818" s="72"/>
      <c r="Y10818" s="72"/>
      <c r="Z10818" s="72"/>
      <c r="AA10818" s="72"/>
      <c r="AB10818" s="72"/>
      <c r="AC10818" s="72"/>
      <c r="AD10818" s="72"/>
      <c r="AE10818" s="72"/>
      <c r="AF10818" s="72"/>
      <c r="AG10818" s="72"/>
      <c r="AH10818" s="72"/>
      <c r="AI10818" s="72"/>
      <c r="AJ10818" s="72"/>
      <c r="AK10818" s="72"/>
    </row>
    <row r="10819" ht="14.25" customHeight="1">
      <c r="A10819" s="78">
        <v>10816.0</v>
      </c>
      <c r="C10819" s="78" t="str">
        <f>VLOOKUP(G10819,[1]Macrodata_CCF!$A$3:$D$55,4,FALSE)</f>
        <v>#ERROR!</v>
      </c>
      <c r="E10819" s="79" t="str">
        <f>VLOOKUP(G10819,[1]Macrodata_CCF!$A$3:$B$55,2,FALSE)</f>
        <v>#ERROR!</v>
      </c>
      <c r="F10819" s="78">
        <v>0.0</v>
      </c>
      <c r="G10819" s="80">
        <v>11.0</v>
      </c>
      <c r="H10819" s="81">
        <v>252815.0</v>
      </c>
      <c r="I10819" s="81">
        <v>510000.0</v>
      </c>
      <c r="J10819" s="81">
        <v>291395.0</v>
      </c>
      <c r="K10819" s="81">
        <v>510000.0</v>
      </c>
      <c r="L10819" s="82">
        <v>0.1500087485662072</v>
      </c>
      <c r="N10819" s="83">
        <f t="shared" si="1"/>
        <v>0.1500087486</v>
      </c>
      <c r="O10819" s="83">
        <f t="shared" si="2"/>
        <v>0.1500087486</v>
      </c>
      <c r="Q10819" s="83">
        <f t="shared" si="3"/>
        <v>0.5042843137</v>
      </c>
      <c r="R10819" s="83">
        <f t="shared" si="4"/>
        <v>0.1500087486</v>
      </c>
      <c r="S10819" s="83" t="b">
        <f t="shared" si="5"/>
        <v>0</v>
      </c>
      <c r="T10819" s="72"/>
      <c r="U10819" s="72"/>
      <c r="V10819" s="72"/>
      <c r="W10819" s="72"/>
      <c r="X10819" s="72"/>
      <c r="Y10819" s="72"/>
      <c r="Z10819" s="72"/>
      <c r="AA10819" s="72"/>
      <c r="AB10819" s="72"/>
      <c r="AC10819" s="72"/>
      <c r="AD10819" s="72"/>
      <c r="AE10819" s="72"/>
      <c r="AF10819" s="72"/>
      <c r="AG10819" s="72"/>
      <c r="AH10819" s="72"/>
      <c r="AI10819" s="72"/>
      <c r="AJ10819" s="72"/>
      <c r="AK10819" s="72"/>
    </row>
    <row r="10820" ht="14.25" customHeight="1">
      <c r="A10820" s="78">
        <v>10817.0</v>
      </c>
      <c r="C10820" s="78" t="str">
        <f>VLOOKUP(G10820,[1]Macrodata_CCF!$A$3:$D$55,4,FALSE)</f>
        <v>#ERROR!</v>
      </c>
      <c r="E10820" s="79" t="str">
        <f>VLOOKUP(G10820,[1]Macrodata_CCF!$A$3:$B$55,2,FALSE)</f>
        <v>#ERROR!</v>
      </c>
      <c r="F10820" s="78">
        <v>0.0</v>
      </c>
      <c r="G10820" s="80">
        <v>38.0</v>
      </c>
      <c r="H10820" s="81">
        <v>189590.0</v>
      </c>
      <c r="I10820" s="81">
        <v>230000.0</v>
      </c>
      <c r="J10820" s="81">
        <v>191610.0</v>
      </c>
      <c r="K10820" s="81">
        <v>230000.0</v>
      </c>
      <c r="L10820" s="82">
        <v>0.0499876268250433</v>
      </c>
      <c r="N10820" s="83">
        <f t="shared" si="1"/>
        <v>0.04998762683</v>
      </c>
      <c r="O10820" s="83">
        <f t="shared" si="2"/>
        <v>0.04998762683</v>
      </c>
      <c r="Q10820" s="83">
        <f t="shared" si="3"/>
        <v>0.1756956522</v>
      </c>
      <c r="R10820" s="83">
        <f t="shared" si="4"/>
        <v>0.04998762683</v>
      </c>
      <c r="S10820" s="83" t="b">
        <f t="shared" si="5"/>
        <v>0</v>
      </c>
      <c r="T10820" s="72"/>
      <c r="U10820" s="72"/>
      <c r="V10820" s="72"/>
      <c r="W10820" s="72"/>
      <c r="X10820" s="72"/>
      <c r="Y10820" s="72"/>
      <c r="Z10820" s="72"/>
      <c r="AA10820" s="72"/>
      <c r="AB10820" s="72"/>
      <c r="AC10820" s="72"/>
      <c r="AD10820" s="72"/>
      <c r="AE10820" s="72"/>
      <c r="AF10820" s="72"/>
      <c r="AG10820" s="72"/>
      <c r="AH10820" s="72"/>
      <c r="AI10820" s="72"/>
      <c r="AJ10820" s="72"/>
      <c r="AK10820" s="72"/>
    </row>
    <row r="10821" ht="14.25" customHeight="1">
      <c r="A10821" s="78">
        <v>10818.0</v>
      </c>
      <c r="C10821" s="78" t="str">
        <f>VLOOKUP(G10821,[1]Macrodata_CCF!$A$3:$D$55,4,FALSE)</f>
        <v>#ERROR!</v>
      </c>
      <c r="E10821" s="79" t="str">
        <f>VLOOKUP(G10821,[1]Macrodata_CCF!$A$3:$B$55,2,FALSE)</f>
        <v>#ERROR!</v>
      </c>
      <c r="F10821" s="78">
        <v>1.0</v>
      </c>
      <c r="G10821" s="80">
        <v>3.0</v>
      </c>
      <c r="H10821" s="81">
        <v>510540.0</v>
      </c>
      <c r="I10821" s="81">
        <v>730000.0</v>
      </c>
      <c r="J10821" s="81">
        <v>607100.0</v>
      </c>
      <c r="K10821" s="81">
        <v>730000.0</v>
      </c>
      <c r="L10821" s="82">
        <v>0.4399890640663446</v>
      </c>
      <c r="N10821" s="83">
        <f t="shared" si="1"/>
        <v>0.4399890641</v>
      </c>
      <c r="O10821" s="83">
        <f t="shared" si="2"/>
        <v>0.4399890641</v>
      </c>
      <c r="Q10821" s="83">
        <f t="shared" si="3"/>
        <v>0.300630137</v>
      </c>
      <c r="R10821" s="83">
        <f t="shared" si="4"/>
        <v>0.4399890641</v>
      </c>
      <c r="S10821" s="83" t="b">
        <f t="shared" si="5"/>
        <v>0</v>
      </c>
      <c r="T10821" s="72"/>
      <c r="U10821" s="72"/>
      <c r="V10821" s="72"/>
      <c r="W10821" s="72"/>
      <c r="X10821" s="72"/>
      <c r="Y10821" s="72"/>
      <c r="Z10821" s="72"/>
      <c r="AA10821" s="72"/>
      <c r="AB10821" s="72"/>
      <c r="AC10821" s="72"/>
      <c r="AD10821" s="72"/>
      <c r="AE10821" s="72"/>
      <c r="AF10821" s="72"/>
      <c r="AG10821" s="72"/>
      <c r="AH10821" s="72"/>
      <c r="AI10821" s="72"/>
      <c r="AJ10821" s="72"/>
      <c r="AK10821" s="72"/>
    </row>
    <row r="10822" ht="14.25" customHeight="1">
      <c r="A10822" s="78">
        <v>10819.0</v>
      </c>
      <c r="C10822" s="78" t="str">
        <f>VLOOKUP(G10822,[1]Macrodata_CCF!$A$3:$D$55,4,FALSE)</f>
        <v>#ERROR!</v>
      </c>
      <c r="E10822" s="79" t="str">
        <f>VLOOKUP(G10822,[1]Macrodata_CCF!$A$3:$B$55,2,FALSE)</f>
        <v>#ERROR!</v>
      </c>
      <c r="F10822" s="78">
        <v>0.0</v>
      </c>
      <c r="G10822" s="80">
        <v>13.0</v>
      </c>
      <c r="H10822" s="81">
        <v>145960.0</v>
      </c>
      <c r="I10822" s="81">
        <v>190000.0</v>
      </c>
      <c r="J10822" s="81">
        <v>152565.0</v>
      </c>
      <c r="K10822" s="81">
        <v>190000.0</v>
      </c>
      <c r="L10822" s="82">
        <v>0.1499772933696639</v>
      </c>
      <c r="N10822" s="83">
        <f t="shared" si="1"/>
        <v>0.1499772934</v>
      </c>
      <c r="O10822" s="83">
        <f t="shared" si="2"/>
        <v>0.1499772934</v>
      </c>
      <c r="Q10822" s="83">
        <f t="shared" si="3"/>
        <v>0.2317894737</v>
      </c>
      <c r="R10822" s="83">
        <f t="shared" si="4"/>
        <v>0.1499772934</v>
      </c>
      <c r="S10822" s="83" t="b">
        <f t="shared" si="5"/>
        <v>0</v>
      </c>
      <c r="T10822" s="72"/>
      <c r="U10822" s="72"/>
      <c r="V10822" s="72"/>
      <c r="W10822" s="72"/>
      <c r="X10822" s="72"/>
      <c r="Y10822" s="72"/>
      <c r="Z10822" s="72"/>
      <c r="AA10822" s="72"/>
      <c r="AB10822" s="72"/>
      <c r="AC10822" s="72"/>
      <c r="AD10822" s="72"/>
      <c r="AE10822" s="72"/>
      <c r="AF10822" s="72"/>
      <c r="AG10822" s="72"/>
      <c r="AH10822" s="72"/>
      <c r="AI10822" s="72"/>
      <c r="AJ10822" s="72"/>
      <c r="AK10822" s="72"/>
    </row>
    <row r="10823" ht="14.25" customHeight="1">
      <c r="A10823" s="78">
        <v>10820.0</v>
      </c>
      <c r="C10823" s="78" t="str">
        <f>VLOOKUP(G10823,[1]Macrodata_CCF!$A$3:$D$55,4,FALSE)</f>
        <v>#ERROR!</v>
      </c>
      <c r="E10823" s="79" t="str">
        <f>VLOOKUP(G10823,[1]Macrodata_CCF!$A$3:$B$55,2,FALSE)</f>
        <v>#ERROR!</v>
      </c>
      <c r="F10823" s="78">
        <v>0.0</v>
      </c>
      <c r="G10823" s="80">
        <v>17.0</v>
      </c>
      <c r="H10823" s="81">
        <v>0.0</v>
      </c>
      <c r="I10823" s="81">
        <v>70000.0</v>
      </c>
      <c r="J10823" s="81">
        <v>10500.0</v>
      </c>
      <c r="K10823" s="81">
        <v>119000.0</v>
      </c>
      <c r="L10823" s="82">
        <v>0.15</v>
      </c>
      <c r="N10823" s="83">
        <f t="shared" si="1"/>
        <v>0.15</v>
      </c>
      <c r="O10823" s="83">
        <f t="shared" si="2"/>
        <v>0.15</v>
      </c>
      <c r="Q10823" s="83">
        <f t="shared" si="3"/>
        <v>1</v>
      </c>
      <c r="R10823" s="83">
        <f t="shared" si="4"/>
        <v>0.15</v>
      </c>
      <c r="S10823" s="83" t="b">
        <f t="shared" si="5"/>
        <v>0</v>
      </c>
      <c r="T10823" s="72"/>
      <c r="U10823" s="72"/>
      <c r="V10823" s="72"/>
      <c r="W10823" s="72"/>
      <c r="X10823" s="72"/>
      <c r="Y10823" s="72"/>
      <c r="Z10823" s="72"/>
      <c r="AA10823" s="72"/>
      <c r="AB10823" s="72"/>
      <c r="AC10823" s="72"/>
      <c r="AD10823" s="72"/>
      <c r="AE10823" s="72"/>
      <c r="AF10823" s="72"/>
      <c r="AG10823" s="72"/>
      <c r="AH10823" s="72"/>
      <c r="AI10823" s="72"/>
      <c r="AJ10823" s="72"/>
      <c r="AK10823" s="72"/>
    </row>
    <row r="10824" ht="14.25" customHeight="1">
      <c r="A10824" s="78">
        <v>10821.0</v>
      </c>
      <c r="C10824" s="78" t="str">
        <f>VLOOKUP(G10824,[1]Macrodata_CCF!$A$3:$D$55,4,FALSE)</f>
        <v>#ERROR!</v>
      </c>
      <c r="E10824" s="79" t="str">
        <f>VLOOKUP(G10824,[1]Macrodata_CCF!$A$3:$B$55,2,FALSE)</f>
        <v>#ERROR!</v>
      </c>
      <c r="F10824" s="78">
        <v>1.0</v>
      </c>
      <c r="G10824" s="80">
        <v>15.0</v>
      </c>
      <c r="H10824" s="81">
        <v>27500.0</v>
      </c>
      <c r="I10824" s="81">
        <v>190000.0</v>
      </c>
      <c r="J10824" s="81">
        <v>95750.0</v>
      </c>
      <c r="K10824" s="81">
        <v>190000.0</v>
      </c>
      <c r="L10824" s="82">
        <v>0.42</v>
      </c>
      <c r="N10824" s="83">
        <f t="shared" si="1"/>
        <v>0.42</v>
      </c>
      <c r="O10824" s="83">
        <f t="shared" si="2"/>
        <v>0.42</v>
      </c>
      <c r="Q10824" s="83">
        <f t="shared" si="3"/>
        <v>0.8552631579</v>
      </c>
      <c r="R10824" s="83">
        <f t="shared" si="4"/>
        <v>0.42</v>
      </c>
      <c r="S10824" s="83" t="b">
        <f t="shared" si="5"/>
        <v>0</v>
      </c>
      <c r="T10824" s="72"/>
      <c r="U10824" s="72"/>
      <c r="V10824" s="72"/>
      <c r="W10824" s="72"/>
      <c r="X10824" s="72"/>
      <c r="Y10824" s="72"/>
      <c r="Z10824" s="72"/>
      <c r="AA10824" s="72"/>
      <c r="AB10824" s="72"/>
      <c r="AC10824" s="72"/>
      <c r="AD10824" s="72"/>
      <c r="AE10824" s="72"/>
      <c r="AF10824" s="72"/>
      <c r="AG10824" s="72"/>
      <c r="AH10824" s="72"/>
      <c r="AI10824" s="72"/>
      <c r="AJ10824" s="72"/>
      <c r="AK10824" s="72"/>
    </row>
    <row r="10825" ht="14.25" customHeight="1">
      <c r="A10825" s="78">
        <v>10822.0</v>
      </c>
      <c r="C10825" s="78" t="str">
        <f>VLOOKUP(G10825,[1]Macrodata_CCF!$A$3:$D$55,4,FALSE)</f>
        <v>#ERROR!</v>
      </c>
      <c r="E10825" s="79" t="str">
        <f>VLOOKUP(G10825,[1]Macrodata_CCF!$A$3:$B$55,2,FALSE)</f>
        <v>#ERROR!</v>
      </c>
      <c r="F10825" s="78">
        <v>0.0</v>
      </c>
      <c r="G10825" s="80">
        <v>20.0</v>
      </c>
      <c r="H10825" s="81">
        <v>617775.0</v>
      </c>
      <c r="I10825" s="81">
        <v>980000.0</v>
      </c>
      <c r="J10825" s="81">
        <v>672110.0</v>
      </c>
      <c r="K10825" s="81">
        <v>980000.0</v>
      </c>
      <c r="L10825" s="82">
        <v>0.1500034508937815</v>
      </c>
      <c r="N10825" s="83">
        <f t="shared" si="1"/>
        <v>0.1500034509</v>
      </c>
      <c r="O10825" s="83">
        <f t="shared" si="2"/>
        <v>0.1500034509</v>
      </c>
      <c r="Q10825" s="83">
        <f t="shared" si="3"/>
        <v>0.3696173469</v>
      </c>
      <c r="R10825" s="83">
        <f t="shared" si="4"/>
        <v>0.1500034509</v>
      </c>
      <c r="S10825" s="83" t="b">
        <f t="shared" si="5"/>
        <v>0</v>
      </c>
      <c r="T10825" s="72"/>
      <c r="U10825" s="72"/>
      <c r="V10825" s="72"/>
      <c r="W10825" s="72"/>
      <c r="X10825" s="72"/>
      <c r="Y10825" s="72"/>
      <c r="Z10825" s="72"/>
      <c r="AA10825" s="72"/>
      <c r="AB10825" s="72"/>
      <c r="AC10825" s="72"/>
      <c r="AD10825" s="72"/>
      <c r="AE10825" s="72"/>
      <c r="AF10825" s="72"/>
      <c r="AG10825" s="72"/>
      <c r="AH10825" s="72"/>
      <c r="AI10825" s="72"/>
      <c r="AJ10825" s="72"/>
      <c r="AK10825" s="72"/>
    </row>
    <row r="10826" ht="14.25" customHeight="1">
      <c r="A10826" s="78">
        <v>10823.0</v>
      </c>
      <c r="C10826" s="78" t="str">
        <f>VLOOKUP(G10826,[1]Macrodata_CCF!$A$3:$D$55,4,FALSE)</f>
        <v>#ERROR!</v>
      </c>
      <c r="E10826" s="79" t="str">
        <f>VLOOKUP(G10826,[1]Macrodata_CCF!$A$3:$B$55,2,FALSE)</f>
        <v>#ERROR!</v>
      </c>
      <c r="F10826" s="78">
        <v>0.0</v>
      </c>
      <c r="G10826" s="80">
        <v>23.0</v>
      </c>
      <c r="H10826" s="81">
        <v>502095.0</v>
      </c>
      <c r="I10826" s="81">
        <v>530000.0</v>
      </c>
      <c r="J10826" s="81">
        <v>494005.0</v>
      </c>
      <c r="K10826" s="81">
        <v>530000.0</v>
      </c>
      <c r="L10826" s="82">
        <v>-0.2899122021143165</v>
      </c>
      <c r="N10826" s="83">
        <f t="shared" si="1"/>
        <v>-0.2899122021</v>
      </c>
      <c r="O10826" s="83">
        <f t="shared" si="2"/>
        <v>0</v>
      </c>
      <c r="Q10826" s="83">
        <f t="shared" si="3"/>
        <v>0.0526509434</v>
      </c>
      <c r="R10826" s="83">
        <f t="shared" si="4"/>
        <v>-0.01526415094</v>
      </c>
      <c r="S10826" s="83" t="b">
        <f t="shared" si="5"/>
        <v>0</v>
      </c>
      <c r="T10826" s="72"/>
      <c r="U10826" s="72"/>
      <c r="V10826" s="72"/>
      <c r="W10826" s="72"/>
      <c r="X10826" s="72"/>
      <c r="Y10826" s="72"/>
      <c r="Z10826" s="72"/>
      <c r="AA10826" s="72"/>
      <c r="AB10826" s="72"/>
      <c r="AC10826" s="72"/>
      <c r="AD10826" s="72"/>
      <c r="AE10826" s="72"/>
      <c r="AF10826" s="72"/>
      <c r="AG10826" s="72"/>
      <c r="AH10826" s="72"/>
      <c r="AI10826" s="72"/>
      <c r="AJ10826" s="72"/>
      <c r="AK10826" s="72"/>
    </row>
    <row r="10827" ht="14.25" customHeight="1">
      <c r="A10827" s="78">
        <v>10824.0</v>
      </c>
      <c r="C10827" s="78" t="str">
        <f>VLOOKUP(G10827,[1]Macrodata_CCF!$A$3:$D$55,4,FALSE)</f>
        <v>#ERROR!</v>
      </c>
      <c r="E10827" s="79" t="str">
        <f>VLOOKUP(G10827,[1]Macrodata_CCF!$A$3:$B$55,2,FALSE)</f>
        <v>#ERROR!</v>
      </c>
      <c r="F10827" s="78">
        <v>0.0</v>
      </c>
      <c r="G10827" s="80">
        <v>1.0</v>
      </c>
      <c r="H10827" s="81">
        <v>156960.0</v>
      </c>
      <c r="I10827" s="81">
        <v>470000.0</v>
      </c>
      <c r="J10827" s="81">
        <v>222700.0</v>
      </c>
      <c r="K10827" s="81">
        <v>470000.0</v>
      </c>
      <c r="L10827" s="82">
        <v>0.2100051111679019</v>
      </c>
      <c r="N10827" s="83">
        <f t="shared" si="1"/>
        <v>0.2100051112</v>
      </c>
      <c r="O10827" s="83">
        <f t="shared" si="2"/>
        <v>0.2100051112</v>
      </c>
      <c r="Q10827" s="83">
        <f t="shared" si="3"/>
        <v>0.6660425532</v>
      </c>
      <c r="R10827" s="83">
        <f t="shared" si="4"/>
        <v>0.2100051112</v>
      </c>
      <c r="S10827" s="83" t="b">
        <f t="shared" si="5"/>
        <v>0</v>
      </c>
      <c r="T10827" s="72"/>
      <c r="U10827" s="72"/>
      <c r="V10827" s="72"/>
      <c r="W10827" s="72"/>
      <c r="X10827" s="72"/>
      <c r="Y10827" s="72"/>
      <c r="Z10827" s="72"/>
      <c r="AA10827" s="72"/>
      <c r="AB10827" s="72"/>
      <c r="AC10827" s="72"/>
      <c r="AD10827" s="72"/>
      <c r="AE10827" s="72"/>
      <c r="AF10827" s="72"/>
      <c r="AG10827" s="72"/>
      <c r="AH10827" s="72"/>
      <c r="AI10827" s="72"/>
      <c r="AJ10827" s="72"/>
      <c r="AK10827" s="72"/>
    </row>
    <row r="10828" ht="14.25" customHeight="1">
      <c r="A10828" s="78">
        <v>10825.0</v>
      </c>
      <c r="C10828" s="78" t="str">
        <f>VLOOKUP(G10828,[1]Macrodata_CCF!$A$3:$D$55,4,FALSE)</f>
        <v>#ERROR!</v>
      </c>
      <c r="E10828" s="79" t="str">
        <f>VLOOKUP(G10828,[1]Macrodata_CCF!$A$3:$B$55,2,FALSE)</f>
        <v>#ERROR!</v>
      </c>
      <c r="F10828" s="78">
        <v>0.0</v>
      </c>
      <c r="G10828" s="80">
        <v>19.0</v>
      </c>
      <c r="H10828" s="81">
        <v>39005.0</v>
      </c>
      <c r="I10828" s="81">
        <v>40000.0</v>
      </c>
      <c r="J10828" s="81">
        <v>38925.0</v>
      </c>
      <c r="K10828" s="81">
        <v>40000.0</v>
      </c>
      <c r="L10828" s="82">
        <v>-0.08040201005025126</v>
      </c>
      <c r="N10828" s="83">
        <f t="shared" si="1"/>
        <v>-0.08040201005</v>
      </c>
      <c r="O10828" s="83">
        <f t="shared" si="2"/>
        <v>0</v>
      </c>
      <c r="Q10828" s="83">
        <f t="shared" si="3"/>
        <v>0.024875</v>
      </c>
      <c r="R10828" s="83">
        <f t="shared" si="4"/>
        <v>-0.002</v>
      </c>
      <c r="S10828" s="83" t="b">
        <f t="shared" si="5"/>
        <v>0</v>
      </c>
      <c r="T10828" s="72"/>
      <c r="U10828" s="72"/>
      <c r="V10828" s="72"/>
      <c r="W10828" s="72"/>
      <c r="X10828" s="72"/>
      <c r="Y10828" s="72"/>
      <c r="Z10828" s="72"/>
      <c r="AA10828" s="72"/>
      <c r="AB10828" s="72"/>
      <c r="AC10828" s="72"/>
      <c r="AD10828" s="72"/>
      <c r="AE10828" s="72"/>
      <c r="AF10828" s="72"/>
      <c r="AG10828" s="72"/>
      <c r="AH10828" s="72"/>
      <c r="AI10828" s="72"/>
      <c r="AJ10828" s="72"/>
      <c r="AK10828" s="72"/>
    </row>
    <row r="10829" ht="14.25" customHeight="1">
      <c r="A10829" s="78">
        <v>10826.0</v>
      </c>
      <c r="C10829" s="78" t="str">
        <f>VLOOKUP(G10829,[1]Macrodata_CCF!$A$3:$D$55,4,FALSE)</f>
        <v>#ERROR!</v>
      </c>
      <c r="E10829" s="79" t="str">
        <f>VLOOKUP(G10829,[1]Macrodata_CCF!$A$3:$B$55,2,FALSE)</f>
        <v>#ERROR!</v>
      </c>
      <c r="F10829" s="78">
        <v>0.0</v>
      </c>
      <c r="G10829" s="80">
        <v>15.0</v>
      </c>
      <c r="H10829" s="81">
        <v>0.0</v>
      </c>
      <c r="I10829" s="81">
        <v>430000.0</v>
      </c>
      <c r="J10829" s="81">
        <v>68800.0</v>
      </c>
      <c r="K10829" s="81">
        <v>860000.0</v>
      </c>
      <c r="L10829" s="82">
        <v>0.16</v>
      </c>
      <c r="N10829" s="83">
        <f t="shared" si="1"/>
        <v>0.16</v>
      </c>
      <c r="O10829" s="83">
        <f t="shared" si="2"/>
        <v>0.16</v>
      </c>
      <c r="Q10829" s="83">
        <f t="shared" si="3"/>
        <v>1</v>
      </c>
      <c r="R10829" s="83">
        <f t="shared" si="4"/>
        <v>0.16</v>
      </c>
      <c r="S10829" s="83" t="b">
        <f t="shared" si="5"/>
        <v>0</v>
      </c>
      <c r="T10829" s="72"/>
      <c r="U10829" s="72"/>
      <c r="V10829" s="72"/>
      <c r="W10829" s="72"/>
      <c r="X10829" s="72"/>
      <c r="Y10829" s="72"/>
      <c r="Z10829" s="72"/>
      <c r="AA10829" s="72"/>
      <c r="AB10829" s="72"/>
      <c r="AC10829" s="72"/>
      <c r="AD10829" s="72"/>
      <c r="AE10829" s="72"/>
      <c r="AF10829" s="72"/>
      <c r="AG10829" s="72"/>
      <c r="AH10829" s="72"/>
      <c r="AI10829" s="72"/>
      <c r="AJ10829" s="72"/>
      <c r="AK10829" s="72"/>
    </row>
    <row r="10830" ht="14.25" customHeight="1">
      <c r="A10830" s="78">
        <v>10827.0</v>
      </c>
      <c r="C10830" s="78" t="str">
        <f>VLOOKUP(G10830,[1]Macrodata_CCF!$A$3:$D$55,4,FALSE)</f>
        <v>#ERROR!</v>
      </c>
      <c r="E10830" s="79" t="str">
        <f>VLOOKUP(G10830,[1]Macrodata_CCF!$A$3:$B$55,2,FALSE)</f>
        <v>#ERROR!</v>
      </c>
      <c r="F10830" s="78">
        <v>0.0</v>
      </c>
      <c r="G10830" s="80">
        <v>29.0</v>
      </c>
      <c r="H10830" s="81">
        <v>302115.0</v>
      </c>
      <c r="I10830" s="81">
        <v>540000.0</v>
      </c>
      <c r="J10830" s="81">
        <v>344935.0</v>
      </c>
      <c r="K10830" s="81">
        <v>540000.0</v>
      </c>
      <c r="L10830" s="82">
        <v>0.1800029425983143</v>
      </c>
      <c r="N10830" s="83">
        <f t="shared" si="1"/>
        <v>0.1800029426</v>
      </c>
      <c r="O10830" s="83">
        <f t="shared" si="2"/>
        <v>0.1800029426</v>
      </c>
      <c r="Q10830" s="83">
        <f t="shared" si="3"/>
        <v>0.4405277778</v>
      </c>
      <c r="R10830" s="83">
        <f t="shared" si="4"/>
        <v>0.1800029426</v>
      </c>
      <c r="S10830" s="83" t="b">
        <f t="shared" si="5"/>
        <v>0</v>
      </c>
      <c r="T10830" s="72"/>
      <c r="U10830" s="72"/>
      <c r="V10830" s="72"/>
      <c r="W10830" s="72"/>
      <c r="X10830" s="72"/>
      <c r="Y10830" s="72"/>
      <c r="Z10830" s="72"/>
      <c r="AA10830" s="72"/>
      <c r="AB10830" s="72"/>
      <c r="AC10830" s="72"/>
      <c r="AD10830" s="72"/>
      <c r="AE10830" s="72"/>
      <c r="AF10830" s="72"/>
      <c r="AG10830" s="72"/>
      <c r="AH10830" s="72"/>
      <c r="AI10830" s="72"/>
      <c r="AJ10830" s="72"/>
      <c r="AK10830" s="72"/>
    </row>
    <row r="10831" ht="14.25" customHeight="1">
      <c r="A10831" s="78">
        <v>10828.0</v>
      </c>
      <c r="C10831" s="78" t="str">
        <f>VLOOKUP(G10831,[1]Macrodata_CCF!$A$3:$D$55,4,FALSE)</f>
        <v>#ERROR!</v>
      </c>
      <c r="E10831" s="79" t="str">
        <f>VLOOKUP(G10831,[1]Macrodata_CCF!$A$3:$B$55,2,FALSE)</f>
        <v>#ERROR!</v>
      </c>
      <c r="F10831" s="78">
        <v>0.0</v>
      </c>
      <c r="G10831" s="80">
        <v>20.0</v>
      </c>
      <c r="H10831" s="81">
        <v>365965.0</v>
      </c>
      <c r="I10831" s="81">
        <v>770000.0</v>
      </c>
      <c r="J10831" s="81">
        <v>785400.0</v>
      </c>
      <c r="K10831" s="81">
        <v>770000.0</v>
      </c>
      <c r="L10831" s="82">
        <v>1.038115509794943</v>
      </c>
      <c r="N10831" s="83">
        <f t="shared" si="1"/>
        <v>1.03811551</v>
      </c>
      <c r="O10831" s="83">
        <f t="shared" si="2"/>
        <v>1</v>
      </c>
      <c r="Q10831" s="83">
        <f t="shared" si="3"/>
        <v>0.5247207792</v>
      </c>
      <c r="R10831" s="83">
        <f t="shared" si="4"/>
        <v>1.03811551</v>
      </c>
      <c r="S10831" s="83" t="b">
        <f t="shared" si="5"/>
        <v>0</v>
      </c>
      <c r="T10831" s="72"/>
      <c r="U10831" s="72"/>
      <c r="V10831" s="72"/>
      <c r="W10831" s="72"/>
      <c r="X10831" s="72"/>
      <c r="Y10831" s="72"/>
      <c r="Z10831" s="72"/>
      <c r="AA10831" s="72"/>
      <c r="AB10831" s="72"/>
      <c r="AC10831" s="72"/>
      <c r="AD10831" s="72"/>
      <c r="AE10831" s="72"/>
      <c r="AF10831" s="72"/>
      <c r="AG10831" s="72"/>
      <c r="AH10831" s="72"/>
      <c r="AI10831" s="72"/>
      <c r="AJ10831" s="72"/>
      <c r="AK10831" s="72"/>
    </row>
    <row r="10832" ht="14.25" customHeight="1">
      <c r="A10832" s="78">
        <v>10829.0</v>
      </c>
      <c r="C10832" s="78" t="str">
        <f>VLOOKUP(G10832,[1]Macrodata_CCF!$A$3:$D$55,4,FALSE)</f>
        <v>#ERROR!</v>
      </c>
      <c r="E10832" s="79" t="str">
        <f>VLOOKUP(G10832,[1]Macrodata_CCF!$A$3:$B$55,2,FALSE)</f>
        <v>#ERROR!</v>
      </c>
      <c r="F10832" s="78">
        <v>0.0</v>
      </c>
      <c r="G10832" s="80">
        <v>38.0</v>
      </c>
      <c r="H10832" s="81">
        <v>385690.0</v>
      </c>
      <c r="I10832" s="81">
        <v>470000.0</v>
      </c>
      <c r="J10832" s="81">
        <v>394965.0</v>
      </c>
      <c r="K10832" s="81">
        <v>799000.0</v>
      </c>
      <c r="L10832" s="82">
        <v>0.1100106748902858</v>
      </c>
      <c r="N10832" s="83">
        <f t="shared" si="1"/>
        <v>0.1100106749</v>
      </c>
      <c r="O10832" s="83">
        <f t="shared" si="2"/>
        <v>0.1100106749</v>
      </c>
      <c r="Q10832" s="83">
        <f t="shared" si="3"/>
        <v>0.1793829787</v>
      </c>
      <c r="R10832" s="83">
        <f t="shared" si="4"/>
        <v>0.1100106749</v>
      </c>
      <c r="S10832" s="83" t="b">
        <f t="shared" si="5"/>
        <v>0</v>
      </c>
      <c r="T10832" s="72"/>
      <c r="U10832" s="72"/>
      <c r="V10832" s="72"/>
      <c r="W10832" s="72"/>
      <c r="X10832" s="72"/>
      <c r="Y10832" s="72"/>
      <c r="Z10832" s="72"/>
      <c r="AA10832" s="72"/>
      <c r="AB10832" s="72"/>
      <c r="AC10832" s="72"/>
      <c r="AD10832" s="72"/>
      <c r="AE10832" s="72"/>
      <c r="AF10832" s="72"/>
      <c r="AG10832" s="72"/>
      <c r="AH10832" s="72"/>
      <c r="AI10832" s="72"/>
      <c r="AJ10832" s="72"/>
      <c r="AK10832" s="72"/>
    </row>
    <row r="10833" ht="14.25" customHeight="1">
      <c r="A10833" s="78">
        <v>10830.0</v>
      </c>
      <c r="C10833" s="78" t="str">
        <f>VLOOKUP(G10833,[1]Macrodata_CCF!$A$3:$D$55,4,FALSE)</f>
        <v>#ERROR!</v>
      </c>
      <c r="E10833" s="79" t="str">
        <f>VLOOKUP(G10833,[1]Macrodata_CCF!$A$3:$B$55,2,FALSE)</f>
        <v>#ERROR!</v>
      </c>
      <c r="F10833" s="78">
        <v>0.0</v>
      </c>
      <c r="G10833" s="80">
        <v>39.0</v>
      </c>
      <c r="H10833" s="81">
        <v>0.0</v>
      </c>
      <c r="I10833" s="81">
        <v>610000.0</v>
      </c>
      <c r="J10833" s="81">
        <v>54900.0</v>
      </c>
      <c r="K10833" s="81">
        <v>1159000.0</v>
      </c>
      <c r="L10833" s="82">
        <v>0.09</v>
      </c>
      <c r="N10833" s="83">
        <f t="shared" si="1"/>
        <v>0.09</v>
      </c>
      <c r="O10833" s="83">
        <f t="shared" si="2"/>
        <v>0.09</v>
      </c>
      <c r="Q10833" s="83">
        <f t="shared" si="3"/>
        <v>1</v>
      </c>
      <c r="R10833" s="83">
        <f t="shared" si="4"/>
        <v>0.09</v>
      </c>
      <c r="S10833" s="83" t="b">
        <f t="shared" si="5"/>
        <v>0</v>
      </c>
      <c r="T10833" s="72"/>
      <c r="U10833" s="72"/>
      <c r="V10833" s="72"/>
      <c r="W10833" s="72"/>
      <c r="X10833" s="72"/>
      <c r="Y10833" s="72"/>
      <c r="Z10833" s="72"/>
      <c r="AA10833" s="72"/>
      <c r="AB10833" s="72"/>
      <c r="AC10833" s="72"/>
      <c r="AD10833" s="72"/>
      <c r="AE10833" s="72"/>
      <c r="AF10833" s="72"/>
      <c r="AG10833" s="72"/>
      <c r="AH10833" s="72"/>
      <c r="AI10833" s="72"/>
      <c r="AJ10833" s="72"/>
      <c r="AK10833" s="72"/>
    </row>
    <row r="10834" ht="14.25" customHeight="1">
      <c r="A10834" s="78">
        <v>10831.0</v>
      </c>
      <c r="C10834" s="78" t="str">
        <f>VLOOKUP(G10834,[1]Macrodata_CCF!$A$3:$D$55,4,FALSE)</f>
        <v>#ERROR!</v>
      </c>
      <c r="E10834" s="79" t="str">
        <f>VLOOKUP(G10834,[1]Macrodata_CCF!$A$3:$B$55,2,FALSE)</f>
        <v>#ERROR!</v>
      </c>
      <c r="F10834" s="78">
        <v>0.0</v>
      </c>
      <c r="G10834" s="80">
        <v>29.0</v>
      </c>
      <c r="H10834" s="81">
        <v>1180.0</v>
      </c>
      <c r="I10834" s="81">
        <v>20000.0</v>
      </c>
      <c r="J10834" s="81">
        <v>4005.0</v>
      </c>
      <c r="K10834" s="81">
        <v>20000.0</v>
      </c>
      <c r="L10834" s="82">
        <v>0.150106269925611</v>
      </c>
      <c r="N10834" s="83">
        <f t="shared" si="1"/>
        <v>0.1501062699</v>
      </c>
      <c r="O10834" s="83">
        <f t="shared" si="2"/>
        <v>0.1501062699</v>
      </c>
      <c r="Q10834" s="83">
        <f t="shared" si="3"/>
        <v>0.941</v>
      </c>
      <c r="R10834" s="83">
        <f t="shared" si="4"/>
        <v>0.1501062699</v>
      </c>
      <c r="S10834" s="83" t="b">
        <f t="shared" si="5"/>
        <v>0</v>
      </c>
      <c r="T10834" s="72"/>
      <c r="U10834" s="72"/>
      <c r="V10834" s="72"/>
      <c r="W10834" s="72"/>
      <c r="X10834" s="72"/>
      <c r="Y10834" s="72"/>
      <c r="Z10834" s="72"/>
      <c r="AA10834" s="72"/>
      <c r="AB10834" s="72"/>
      <c r="AC10834" s="72"/>
      <c r="AD10834" s="72"/>
      <c r="AE10834" s="72"/>
      <c r="AF10834" s="72"/>
      <c r="AG10834" s="72"/>
      <c r="AH10834" s="72"/>
      <c r="AI10834" s="72"/>
      <c r="AJ10834" s="72"/>
      <c r="AK10834" s="72"/>
    </row>
    <row r="10835" ht="14.25" customHeight="1">
      <c r="A10835" s="78">
        <v>10832.0</v>
      </c>
      <c r="C10835" s="78" t="str">
        <f>VLOOKUP(G10835,[1]Macrodata_CCF!$A$3:$D$55,4,FALSE)</f>
        <v>#ERROR!</v>
      </c>
      <c r="E10835" s="79" t="str">
        <f>VLOOKUP(G10835,[1]Macrodata_CCF!$A$3:$B$55,2,FALSE)</f>
        <v>#ERROR!</v>
      </c>
      <c r="F10835" s="78">
        <v>0.0</v>
      </c>
      <c r="G10835" s="80">
        <v>36.0</v>
      </c>
      <c r="H10835" s="81">
        <v>0.0</v>
      </c>
      <c r="I10835" s="81">
        <v>800000.0</v>
      </c>
      <c r="J10835" s="81">
        <v>112000.0</v>
      </c>
      <c r="K10835" s="81">
        <v>800000.0</v>
      </c>
      <c r="L10835" s="82">
        <v>0.14</v>
      </c>
      <c r="N10835" s="83">
        <f t="shared" si="1"/>
        <v>0.14</v>
      </c>
      <c r="O10835" s="83">
        <f t="shared" si="2"/>
        <v>0.14</v>
      </c>
      <c r="Q10835" s="83">
        <f t="shared" si="3"/>
        <v>1</v>
      </c>
      <c r="R10835" s="83">
        <f t="shared" si="4"/>
        <v>0.14</v>
      </c>
      <c r="S10835" s="83" t="b">
        <f t="shared" si="5"/>
        <v>0</v>
      </c>
      <c r="T10835" s="72"/>
      <c r="U10835" s="72"/>
      <c r="V10835" s="72"/>
      <c r="W10835" s="72"/>
      <c r="X10835" s="72"/>
      <c r="Y10835" s="72"/>
      <c r="Z10835" s="72"/>
      <c r="AA10835" s="72"/>
      <c r="AB10835" s="72"/>
      <c r="AC10835" s="72"/>
      <c r="AD10835" s="72"/>
      <c r="AE10835" s="72"/>
      <c r="AF10835" s="72"/>
      <c r="AG10835" s="72"/>
      <c r="AH10835" s="72"/>
      <c r="AI10835" s="72"/>
      <c r="AJ10835" s="72"/>
      <c r="AK10835" s="72"/>
    </row>
    <row r="10836" ht="14.25" customHeight="1">
      <c r="A10836" s="78">
        <v>10833.0</v>
      </c>
      <c r="C10836" s="78" t="str">
        <f>VLOOKUP(G10836,[1]Macrodata_CCF!$A$3:$D$55,4,FALSE)</f>
        <v>#ERROR!</v>
      </c>
      <c r="E10836" s="79" t="str">
        <f>VLOOKUP(G10836,[1]Macrodata_CCF!$A$3:$B$55,2,FALSE)</f>
        <v>#ERROR!</v>
      </c>
      <c r="F10836" s="78">
        <v>0.0</v>
      </c>
      <c r="G10836" s="80">
        <v>16.0</v>
      </c>
      <c r="H10836" s="81">
        <v>317465.0</v>
      </c>
      <c r="I10836" s="81">
        <v>900000.0</v>
      </c>
      <c r="J10836" s="81">
        <v>218435.0</v>
      </c>
      <c r="K10836" s="81">
        <v>900000.0</v>
      </c>
      <c r="L10836" s="82">
        <v>-0.1699983691967006</v>
      </c>
      <c r="N10836" s="83">
        <f t="shared" si="1"/>
        <v>-0.1699983692</v>
      </c>
      <c r="O10836" s="83">
        <f t="shared" si="2"/>
        <v>0</v>
      </c>
      <c r="Q10836" s="83">
        <f t="shared" si="3"/>
        <v>0.6472611111</v>
      </c>
      <c r="R10836" s="83">
        <f t="shared" si="4"/>
        <v>-0.1699983692</v>
      </c>
      <c r="S10836" s="83" t="b">
        <f t="shared" si="5"/>
        <v>0</v>
      </c>
      <c r="T10836" s="72"/>
      <c r="U10836" s="72"/>
      <c r="V10836" s="72"/>
      <c r="W10836" s="72"/>
      <c r="X10836" s="72"/>
      <c r="Y10836" s="72"/>
      <c r="Z10836" s="72"/>
      <c r="AA10836" s="72"/>
      <c r="AB10836" s="72"/>
      <c r="AC10836" s="72"/>
      <c r="AD10836" s="72"/>
      <c r="AE10836" s="72"/>
      <c r="AF10836" s="72"/>
      <c r="AG10836" s="72"/>
      <c r="AH10836" s="72"/>
      <c r="AI10836" s="72"/>
      <c r="AJ10836" s="72"/>
      <c r="AK10836" s="72"/>
    </row>
    <row r="10837" ht="14.25" customHeight="1">
      <c r="A10837" s="78">
        <v>10834.0</v>
      </c>
      <c r="C10837" s="78" t="str">
        <f>VLOOKUP(G10837,[1]Macrodata_CCF!$A$3:$D$55,4,FALSE)</f>
        <v>#ERROR!</v>
      </c>
      <c r="E10837" s="79" t="str">
        <f>VLOOKUP(G10837,[1]Macrodata_CCF!$A$3:$B$55,2,FALSE)</f>
        <v>#ERROR!</v>
      </c>
      <c r="F10837" s="78">
        <v>0.0</v>
      </c>
      <c r="G10837" s="80">
        <v>43.0</v>
      </c>
      <c r="H10837" s="81">
        <v>521685.0</v>
      </c>
      <c r="I10837" s="81">
        <v>760000.0</v>
      </c>
      <c r="J10837" s="81">
        <v>559815.0</v>
      </c>
      <c r="K10837" s="81">
        <v>760000.0</v>
      </c>
      <c r="L10837" s="82">
        <v>0.1599983215492101</v>
      </c>
      <c r="N10837" s="83">
        <f t="shared" si="1"/>
        <v>0.1599983215</v>
      </c>
      <c r="O10837" s="83">
        <f t="shared" si="2"/>
        <v>0.1599983215</v>
      </c>
      <c r="Q10837" s="83">
        <f t="shared" si="3"/>
        <v>0.3135723684</v>
      </c>
      <c r="R10837" s="83">
        <f t="shared" si="4"/>
        <v>0.1599983215</v>
      </c>
      <c r="S10837" s="83" t="b">
        <f t="shared" si="5"/>
        <v>0</v>
      </c>
      <c r="T10837" s="72"/>
      <c r="U10837" s="72"/>
      <c r="V10837" s="72"/>
      <c r="W10837" s="72"/>
      <c r="X10837" s="72"/>
      <c r="Y10837" s="72"/>
      <c r="Z10837" s="72"/>
      <c r="AA10837" s="72"/>
      <c r="AB10837" s="72"/>
      <c r="AC10837" s="72"/>
      <c r="AD10837" s="72"/>
      <c r="AE10837" s="72"/>
      <c r="AF10837" s="72"/>
      <c r="AG10837" s="72"/>
      <c r="AH10837" s="72"/>
      <c r="AI10837" s="72"/>
      <c r="AJ10837" s="72"/>
      <c r="AK10837" s="72"/>
    </row>
    <row r="10838" ht="14.25" customHeight="1">
      <c r="A10838" s="78">
        <v>10835.0</v>
      </c>
      <c r="C10838" s="78" t="str">
        <f>VLOOKUP(G10838,[1]Macrodata_CCF!$A$3:$D$55,4,FALSE)</f>
        <v>#ERROR!</v>
      </c>
      <c r="E10838" s="79" t="str">
        <f>VLOOKUP(G10838,[1]Macrodata_CCF!$A$3:$B$55,2,FALSE)</f>
        <v>#ERROR!</v>
      </c>
      <c r="F10838" s="78">
        <v>0.0</v>
      </c>
      <c r="G10838" s="80">
        <v>10.0</v>
      </c>
      <c r="H10838" s="81">
        <v>0.0</v>
      </c>
      <c r="I10838" s="81">
        <v>530000.0</v>
      </c>
      <c r="J10838" s="81">
        <v>121900.0</v>
      </c>
      <c r="K10838" s="81">
        <v>530000.0</v>
      </c>
      <c r="L10838" s="82">
        <v>0.23</v>
      </c>
      <c r="N10838" s="83">
        <f t="shared" si="1"/>
        <v>0.23</v>
      </c>
      <c r="O10838" s="83">
        <f t="shared" si="2"/>
        <v>0.23</v>
      </c>
      <c r="Q10838" s="83">
        <f t="shared" si="3"/>
        <v>1</v>
      </c>
      <c r="R10838" s="83">
        <f t="shared" si="4"/>
        <v>0.23</v>
      </c>
      <c r="S10838" s="83" t="b">
        <f t="shared" si="5"/>
        <v>0</v>
      </c>
      <c r="T10838" s="72"/>
      <c r="U10838" s="72"/>
      <c r="V10838" s="72"/>
      <c r="W10838" s="72"/>
      <c r="X10838" s="72"/>
      <c r="Y10838" s="72"/>
      <c r="Z10838" s="72"/>
      <c r="AA10838" s="72"/>
      <c r="AB10838" s="72"/>
      <c r="AC10838" s="72"/>
      <c r="AD10838" s="72"/>
      <c r="AE10838" s="72"/>
      <c r="AF10838" s="72"/>
      <c r="AG10838" s="72"/>
      <c r="AH10838" s="72"/>
      <c r="AI10838" s="72"/>
      <c r="AJ10838" s="72"/>
      <c r="AK10838" s="72"/>
    </row>
    <row r="10839" ht="14.25" customHeight="1">
      <c r="A10839" s="78">
        <v>10836.0</v>
      </c>
      <c r="C10839" s="78" t="str">
        <f>VLOOKUP(G10839,[1]Macrodata_CCF!$A$3:$D$55,4,FALSE)</f>
        <v>#ERROR!</v>
      </c>
      <c r="E10839" s="79" t="str">
        <f>VLOOKUP(G10839,[1]Macrodata_CCF!$A$3:$B$55,2,FALSE)</f>
        <v>#ERROR!</v>
      </c>
      <c r="F10839" s="78">
        <v>0.0</v>
      </c>
      <c r="G10839" s="80">
        <v>31.0</v>
      </c>
      <c r="H10839" s="81">
        <v>0.0</v>
      </c>
      <c r="I10839" s="81">
        <v>490000.0</v>
      </c>
      <c r="J10839" s="81">
        <v>68600.0</v>
      </c>
      <c r="K10839" s="81">
        <v>490000.0</v>
      </c>
      <c r="L10839" s="82">
        <v>0.14</v>
      </c>
      <c r="N10839" s="83">
        <f t="shared" si="1"/>
        <v>0.14</v>
      </c>
      <c r="O10839" s="83">
        <f t="shared" si="2"/>
        <v>0.14</v>
      </c>
      <c r="Q10839" s="83">
        <f t="shared" si="3"/>
        <v>1</v>
      </c>
      <c r="R10839" s="83">
        <f t="shared" si="4"/>
        <v>0.14</v>
      </c>
      <c r="S10839" s="83" t="b">
        <f t="shared" si="5"/>
        <v>0</v>
      </c>
      <c r="T10839" s="72"/>
      <c r="U10839" s="72"/>
      <c r="V10839" s="72"/>
      <c r="W10839" s="72"/>
      <c r="X10839" s="72"/>
      <c r="Y10839" s="72"/>
      <c r="Z10839" s="72"/>
      <c r="AA10839" s="72"/>
      <c r="AB10839" s="72"/>
      <c r="AC10839" s="72"/>
      <c r="AD10839" s="72"/>
      <c r="AE10839" s="72"/>
      <c r="AF10839" s="72"/>
      <c r="AG10839" s="72"/>
      <c r="AH10839" s="72"/>
      <c r="AI10839" s="72"/>
      <c r="AJ10839" s="72"/>
      <c r="AK10839" s="72"/>
    </row>
    <row r="10840" ht="14.25" customHeight="1">
      <c r="A10840" s="78">
        <v>10837.0</v>
      </c>
      <c r="C10840" s="78" t="str">
        <f>VLOOKUP(G10840,[1]Macrodata_CCF!$A$3:$D$55,4,FALSE)</f>
        <v>#ERROR!</v>
      </c>
      <c r="E10840" s="79" t="str">
        <f>VLOOKUP(G10840,[1]Macrodata_CCF!$A$3:$B$55,2,FALSE)</f>
        <v>#ERROR!</v>
      </c>
      <c r="F10840" s="78">
        <v>0.0</v>
      </c>
      <c r="G10840" s="80">
        <v>3.0</v>
      </c>
      <c r="H10840" s="81">
        <v>117630.0</v>
      </c>
      <c r="I10840" s="81">
        <v>310000.0</v>
      </c>
      <c r="J10840" s="81">
        <v>316200.0</v>
      </c>
      <c r="K10840" s="81">
        <v>310000.0</v>
      </c>
      <c r="L10840" s="82">
        <v>1.03222955762333</v>
      </c>
      <c r="N10840" s="83">
        <f t="shared" si="1"/>
        <v>1.032229558</v>
      </c>
      <c r="O10840" s="83">
        <f t="shared" si="2"/>
        <v>1</v>
      </c>
      <c r="Q10840" s="83">
        <f t="shared" si="3"/>
        <v>0.6205483871</v>
      </c>
      <c r="R10840" s="83">
        <f t="shared" si="4"/>
        <v>1.032229558</v>
      </c>
      <c r="S10840" s="83" t="b">
        <f t="shared" si="5"/>
        <v>0</v>
      </c>
      <c r="T10840" s="72"/>
      <c r="U10840" s="72"/>
      <c r="V10840" s="72"/>
      <c r="W10840" s="72"/>
      <c r="X10840" s="72"/>
      <c r="Y10840" s="72"/>
      <c r="Z10840" s="72"/>
      <c r="AA10840" s="72"/>
      <c r="AB10840" s="72"/>
      <c r="AC10840" s="72"/>
      <c r="AD10840" s="72"/>
      <c r="AE10840" s="72"/>
      <c r="AF10840" s="72"/>
      <c r="AG10840" s="72"/>
      <c r="AH10840" s="72"/>
      <c r="AI10840" s="72"/>
      <c r="AJ10840" s="72"/>
      <c r="AK10840" s="72"/>
    </row>
    <row r="10841" ht="14.25" customHeight="1">
      <c r="A10841" s="78">
        <v>10838.0</v>
      </c>
      <c r="C10841" s="78" t="str">
        <f>VLOOKUP(G10841,[1]Macrodata_CCF!$A$3:$D$55,4,FALSE)</f>
        <v>#ERROR!</v>
      </c>
      <c r="E10841" s="79" t="str">
        <f>VLOOKUP(G10841,[1]Macrodata_CCF!$A$3:$B$55,2,FALSE)</f>
        <v>#ERROR!</v>
      </c>
      <c r="F10841" s="78">
        <v>0.0</v>
      </c>
      <c r="G10841" s="80">
        <v>15.0</v>
      </c>
      <c r="H10841" s="81">
        <v>461115.0</v>
      </c>
      <c r="I10841" s="81">
        <v>580000.0</v>
      </c>
      <c r="J10841" s="81">
        <v>482515.0</v>
      </c>
      <c r="K10841" s="81">
        <v>580000.0</v>
      </c>
      <c r="L10841" s="82">
        <v>0.1800058880430668</v>
      </c>
      <c r="N10841" s="83">
        <f t="shared" si="1"/>
        <v>0.180005888</v>
      </c>
      <c r="O10841" s="83">
        <f t="shared" si="2"/>
        <v>0.180005888</v>
      </c>
      <c r="Q10841" s="83">
        <f t="shared" si="3"/>
        <v>0.2049741379</v>
      </c>
      <c r="R10841" s="83">
        <f t="shared" si="4"/>
        <v>0.180005888</v>
      </c>
      <c r="S10841" s="83" t="b">
        <f t="shared" si="5"/>
        <v>0</v>
      </c>
      <c r="T10841" s="72"/>
      <c r="U10841" s="72"/>
      <c r="V10841" s="72"/>
      <c r="W10841" s="72"/>
      <c r="X10841" s="72"/>
      <c r="Y10841" s="72"/>
      <c r="Z10841" s="72"/>
      <c r="AA10841" s="72"/>
      <c r="AB10841" s="72"/>
      <c r="AC10841" s="72"/>
      <c r="AD10841" s="72"/>
      <c r="AE10841" s="72"/>
      <c r="AF10841" s="72"/>
      <c r="AG10841" s="72"/>
      <c r="AH10841" s="72"/>
      <c r="AI10841" s="72"/>
      <c r="AJ10841" s="72"/>
      <c r="AK10841" s="72"/>
    </row>
    <row r="10842" ht="14.25" customHeight="1">
      <c r="A10842" s="78">
        <v>10839.0</v>
      </c>
      <c r="C10842" s="78" t="str">
        <f>VLOOKUP(G10842,[1]Macrodata_CCF!$A$3:$D$55,4,FALSE)</f>
        <v>#ERROR!</v>
      </c>
      <c r="E10842" s="79" t="str">
        <f>VLOOKUP(G10842,[1]Macrodata_CCF!$A$3:$B$55,2,FALSE)</f>
        <v>#ERROR!</v>
      </c>
      <c r="F10842" s="78">
        <v>0.0</v>
      </c>
      <c r="G10842" s="80">
        <v>14.0</v>
      </c>
      <c r="H10842" s="81">
        <v>2245.0</v>
      </c>
      <c r="I10842" s="81">
        <v>430000.0</v>
      </c>
      <c r="J10842" s="81">
        <v>70685.0</v>
      </c>
      <c r="K10842" s="81">
        <v>430000.0</v>
      </c>
      <c r="L10842" s="82">
        <v>0.1599981297705462</v>
      </c>
      <c r="N10842" s="83">
        <f t="shared" si="1"/>
        <v>0.1599981298</v>
      </c>
      <c r="O10842" s="83">
        <f t="shared" si="2"/>
        <v>0.1599981298</v>
      </c>
      <c r="Q10842" s="83">
        <f t="shared" si="3"/>
        <v>0.9947790698</v>
      </c>
      <c r="R10842" s="83">
        <f t="shared" si="4"/>
        <v>0.1599981298</v>
      </c>
      <c r="S10842" s="83" t="b">
        <f t="shared" si="5"/>
        <v>0</v>
      </c>
      <c r="T10842" s="72"/>
      <c r="U10842" s="72"/>
      <c r="V10842" s="72"/>
      <c r="W10842" s="72"/>
      <c r="X10842" s="72"/>
      <c r="Y10842" s="72"/>
      <c r="Z10842" s="72"/>
      <c r="AA10842" s="72"/>
      <c r="AB10842" s="72"/>
      <c r="AC10842" s="72"/>
      <c r="AD10842" s="72"/>
      <c r="AE10842" s="72"/>
      <c r="AF10842" s="72"/>
      <c r="AG10842" s="72"/>
      <c r="AH10842" s="72"/>
      <c r="AI10842" s="72"/>
      <c r="AJ10842" s="72"/>
      <c r="AK10842" s="72"/>
    </row>
    <row r="10843" ht="14.25" customHeight="1">
      <c r="A10843" s="78">
        <v>10840.0</v>
      </c>
      <c r="C10843" s="78" t="str">
        <f>VLOOKUP(G10843,[1]Macrodata_CCF!$A$3:$D$55,4,FALSE)</f>
        <v>#ERROR!</v>
      </c>
      <c r="E10843" s="79" t="str">
        <f>VLOOKUP(G10843,[1]Macrodata_CCF!$A$3:$B$55,2,FALSE)</f>
        <v>#ERROR!</v>
      </c>
      <c r="F10843" s="78">
        <v>1.0</v>
      </c>
      <c r="G10843" s="80">
        <v>45.0</v>
      </c>
      <c r="H10843" s="81">
        <v>522080.0</v>
      </c>
      <c r="I10843" s="81">
        <v>720000.0</v>
      </c>
      <c r="J10843" s="81">
        <v>630935.0</v>
      </c>
      <c r="K10843" s="81">
        <v>720000.0</v>
      </c>
      <c r="L10843" s="82">
        <v>0.5499949474535166</v>
      </c>
      <c r="N10843" s="83">
        <f t="shared" si="1"/>
        <v>0.5499949475</v>
      </c>
      <c r="O10843" s="83">
        <f t="shared" si="2"/>
        <v>0.5499949475</v>
      </c>
      <c r="Q10843" s="83">
        <f t="shared" si="3"/>
        <v>0.2748888889</v>
      </c>
      <c r="R10843" s="83">
        <f t="shared" si="4"/>
        <v>0.5499949475</v>
      </c>
      <c r="S10843" s="83" t="b">
        <f t="shared" si="5"/>
        <v>0</v>
      </c>
      <c r="T10843" s="72"/>
      <c r="U10843" s="72"/>
      <c r="V10843" s="72"/>
      <c r="W10843" s="72"/>
      <c r="X10843" s="72"/>
      <c r="Y10843" s="72"/>
      <c r="Z10843" s="72"/>
      <c r="AA10843" s="72"/>
      <c r="AB10843" s="72"/>
      <c r="AC10843" s="72"/>
      <c r="AD10843" s="72"/>
      <c r="AE10843" s="72"/>
      <c r="AF10843" s="72"/>
      <c r="AG10843" s="72"/>
      <c r="AH10843" s="72"/>
      <c r="AI10843" s="72"/>
      <c r="AJ10843" s="72"/>
      <c r="AK10843" s="72"/>
    </row>
    <row r="10844" ht="14.25" customHeight="1">
      <c r="A10844" s="78">
        <v>10841.0</v>
      </c>
      <c r="C10844" s="78" t="str">
        <f>VLOOKUP(G10844,[1]Macrodata_CCF!$A$3:$D$55,4,FALSE)</f>
        <v>#ERROR!</v>
      </c>
      <c r="E10844" s="79" t="str">
        <f>VLOOKUP(G10844,[1]Macrodata_CCF!$A$3:$B$55,2,FALSE)</f>
        <v>#ERROR!</v>
      </c>
      <c r="F10844" s="78">
        <v>0.0</v>
      </c>
      <c r="G10844" s="80">
        <v>10.0</v>
      </c>
      <c r="H10844" s="81">
        <v>345545.0</v>
      </c>
      <c r="I10844" s="81">
        <v>570000.0</v>
      </c>
      <c r="J10844" s="81">
        <v>399415.0</v>
      </c>
      <c r="K10844" s="81">
        <v>570000.0</v>
      </c>
      <c r="L10844" s="82">
        <v>0.2400035641888129</v>
      </c>
      <c r="N10844" s="83">
        <f t="shared" si="1"/>
        <v>0.2400035642</v>
      </c>
      <c r="O10844" s="83">
        <f t="shared" si="2"/>
        <v>0.2400035642</v>
      </c>
      <c r="Q10844" s="83">
        <f t="shared" si="3"/>
        <v>0.3937807018</v>
      </c>
      <c r="R10844" s="83">
        <f t="shared" si="4"/>
        <v>0.2400035642</v>
      </c>
      <c r="S10844" s="83" t="b">
        <f t="shared" si="5"/>
        <v>0</v>
      </c>
      <c r="T10844" s="72"/>
      <c r="U10844" s="72"/>
      <c r="V10844" s="72"/>
      <c r="W10844" s="72"/>
      <c r="X10844" s="72"/>
      <c r="Y10844" s="72"/>
      <c r="Z10844" s="72"/>
      <c r="AA10844" s="72"/>
      <c r="AB10844" s="72"/>
      <c r="AC10844" s="72"/>
      <c r="AD10844" s="72"/>
      <c r="AE10844" s="72"/>
      <c r="AF10844" s="72"/>
      <c r="AG10844" s="72"/>
      <c r="AH10844" s="72"/>
      <c r="AI10844" s="72"/>
      <c r="AJ10844" s="72"/>
      <c r="AK10844" s="72"/>
    </row>
    <row r="10845" ht="14.25" customHeight="1">
      <c r="A10845" s="78">
        <v>10842.0</v>
      </c>
      <c r="C10845" s="78" t="str">
        <f>VLOOKUP(G10845,[1]Macrodata_CCF!$A$3:$D$55,4,FALSE)</f>
        <v>#ERROR!</v>
      </c>
      <c r="E10845" s="79" t="str">
        <f>VLOOKUP(G10845,[1]Macrodata_CCF!$A$3:$B$55,2,FALSE)</f>
        <v>#ERROR!</v>
      </c>
      <c r="F10845" s="78">
        <v>1.0</v>
      </c>
      <c r="G10845" s="80">
        <v>53.0</v>
      </c>
      <c r="H10845" s="81">
        <v>59915.0</v>
      </c>
      <c r="I10845" s="81">
        <v>120000.0</v>
      </c>
      <c r="J10845" s="81">
        <v>91760.0</v>
      </c>
      <c r="K10845" s="81">
        <v>120000.0</v>
      </c>
      <c r="L10845" s="82">
        <v>0.5299991678455521</v>
      </c>
      <c r="N10845" s="83">
        <f t="shared" si="1"/>
        <v>0.5299991678</v>
      </c>
      <c r="O10845" s="83">
        <f t="shared" si="2"/>
        <v>0.5299991678</v>
      </c>
      <c r="Q10845" s="83">
        <f t="shared" si="3"/>
        <v>0.5007083333</v>
      </c>
      <c r="R10845" s="83">
        <f t="shared" si="4"/>
        <v>0.5299991678</v>
      </c>
      <c r="S10845" s="83" t="b">
        <f t="shared" si="5"/>
        <v>0</v>
      </c>
      <c r="T10845" s="72"/>
      <c r="U10845" s="72"/>
      <c r="V10845" s="72"/>
      <c r="W10845" s="72"/>
      <c r="X10845" s="72"/>
      <c r="Y10845" s="72"/>
      <c r="Z10845" s="72"/>
      <c r="AA10845" s="72"/>
      <c r="AB10845" s="72"/>
      <c r="AC10845" s="72"/>
      <c r="AD10845" s="72"/>
      <c r="AE10845" s="72"/>
      <c r="AF10845" s="72"/>
      <c r="AG10845" s="72"/>
      <c r="AH10845" s="72"/>
      <c r="AI10845" s="72"/>
      <c r="AJ10845" s="72"/>
      <c r="AK10845" s="72"/>
    </row>
    <row r="10846" ht="14.25" customHeight="1">
      <c r="A10846" s="78">
        <v>10843.0</v>
      </c>
      <c r="C10846" s="78" t="str">
        <f>VLOOKUP(G10846,[1]Macrodata_CCF!$A$3:$D$55,4,FALSE)</f>
        <v>#ERROR!</v>
      </c>
      <c r="E10846" s="79" t="str">
        <f>VLOOKUP(G10846,[1]Macrodata_CCF!$A$3:$B$55,2,FALSE)</f>
        <v>#ERROR!</v>
      </c>
      <c r="F10846" s="78">
        <v>0.0</v>
      </c>
      <c r="G10846" s="80">
        <v>17.0</v>
      </c>
      <c r="H10846" s="81">
        <v>0.0</v>
      </c>
      <c r="I10846" s="81">
        <v>50000.0</v>
      </c>
      <c r="J10846" s="81">
        <v>7000.0</v>
      </c>
      <c r="K10846" s="81">
        <v>50000.0</v>
      </c>
      <c r="L10846" s="82">
        <v>0.14</v>
      </c>
      <c r="N10846" s="83">
        <f t="shared" si="1"/>
        <v>0.14</v>
      </c>
      <c r="O10846" s="83">
        <f t="shared" si="2"/>
        <v>0.14</v>
      </c>
      <c r="Q10846" s="83">
        <f t="shared" si="3"/>
        <v>1</v>
      </c>
      <c r="R10846" s="83">
        <f t="shared" si="4"/>
        <v>0.14</v>
      </c>
      <c r="S10846" s="83" t="b">
        <f t="shared" si="5"/>
        <v>0</v>
      </c>
      <c r="T10846" s="72"/>
      <c r="U10846" s="72"/>
      <c r="V10846" s="72"/>
      <c r="W10846" s="72"/>
      <c r="X10846" s="72"/>
      <c r="Y10846" s="72"/>
      <c r="Z10846" s="72"/>
      <c r="AA10846" s="72"/>
      <c r="AB10846" s="72"/>
      <c r="AC10846" s="72"/>
      <c r="AD10846" s="72"/>
      <c r="AE10846" s="72"/>
      <c r="AF10846" s="72"/>
      <c r="AG10846" s="72"/>
      <c r="AH10846" s="72"/>
      <c r="AI10846" s="72"/>
      <c r="AJ10846" s="72"/>
      <c r="AK10846" s="72"/>
    </row>
    <row r="10847" ht="14.25" customHeight="1">
      <c r="A10847" s="78">
        <v>10844.0</v>
      </c>
      <c r="C10847" s="78" t="str">
        <f>VLOOKUP(G10847,[1]Macrodata_CCF!$A$3:$D$55,4,FALSE)</f>
        <v>#ERROR!</v>
      </c>
      <c r="E10847" s="79" t="str">
        <f>VLOOKUP(G10847,[1]Macrodata_CCF!$A$3:$B$55,2,FALSE)</f>
        <v>#ERROR!</v>
      </c>
      <c r="F10847" s="78">
        <v>0.0</v>
      </c>
      <c r="G10847" s="80">
        <v>50.0</v>
      </c>
      <c r="H10847" s="81">
        <v>72385.0</v>
      </c>
      <c r="I10847" s="81">
        <v>640000.0</v>
      </c>
      <c r="J10847" s="81">
        <v>129145.0</v>
      </c>
      <c r="K10847" s="81">
        <v>640000.0</v>
      </c>
      <c r="L10847" s="82">
        <v>0.09999735736370603</v>
      </c>
      <c r="N10847" s="83">
        <f t="shared" si="1"/>
        <v>0.09999735736</v>
      </c>
      <c r="O10847" s="83">
        <f t="shared" si="2"/>
        <v>0.09999735736</v>
      </c>
      <c r="Q10847" s="83">
        <f t="shared" si="3"/>
        <v>0.8868984375</v>
      </c>
      <c r="R10847" s="83">
        <f t="shared" si="4"/>
        <v>0.09999735736</v>
      </c>
      <c r="S10847" s="83" t="b">
        <f t="shared" si="5"/>
        <v>0</v>
      </c>
      <c r="T10847" s="72"/>
      <c r="U10847" s="72"/>
      <c r="V10847" s="72"/>
      <c r="W10847" s="72"/>
      <c r="X10847" s="72"/>
      <c r="Y10847" s="72"/>
      <c r="Z10847" s="72"/>
      <c r="AA10847" s="72"/>
      <c r="AB10847" s="72"/>
      <c r="AC10847" s="72"/>
      <c r="AD10847" s="72"/>
      <c r="AE10847" s="72"/>
      <c r="AF10847" s="72"/>
      <c r="AG10847" s="72"/>
      <c r="AH10847" s="72"/>
      <c r="AI10847" s="72"/>
      <c r="AJ10847" s="72"/>
      <c r="AK10847" s="72"/>
    </row>
    <row r="10848" ht="14.25" customHeight="1">
      <c r="A10848" s="78">
        <v>10845.0</v>
      </c>
      <c r="C10848" s="78" t="str">
        <f>VLOOKUP(G10848,[1]Macrodata_CCF!$A$3:$D$55,4,FALSE)</f>
        <v>#ERROR!</v>
      </c>
      <c r="E10848" s="79" t="str">
        <f>VLOOKUP(G10848,[1]Macrodata_CCF!$A$3:$B$55,2,FALSE)</f>
        <v>#ERROR!</v>
      </c>
      <c r="F10848" s="78">
        <v>0.0</v>
      </c>
      <c r="G10848" s="80">
        <v>35.0</v>
      </c>
      <c r="H10848" s="81">
        <v>26810.0</v>
      </c>
      <c r="I10848" s="81">
        <v>70000.0</v>
      </c>
      <c r="J10848" s="81">
        <v>29835.0</v>
      </c>
      <c r="K10848" s="81">
        <v>70000.0</v>
      </c>
      <c r="L10848" s="82">
        <v>0.07003936096318593</v>
      </c>
      <c r="N10848" s="83">
        <f t="shared" si="1"/>
        <v>0.07003936096</v>
      </c>
      <c r="O10848" s="83">
        <f t="shared" si="2"/>
        <v>0.07003936096</v>
      </c>
      <c r="Q10848" s="83">
        <f t="shared" si="3"/>
        <v>0.617</v>
      </c>
      <c r="R10848" s="83">
        <f t="shared" si="4"/>
        <v>0.07003936096</v>
      </c>
      <c r="S10848" s="83" t="b">
        <f t="shared" si="5"/>
        <v>0</v>
      </c>
      <c r="T10848" s="72"/>
      <c r="U10848" s="72"/>
      <c r="V10848" s="72"/>
      <c r="W10848" s="72"/>
      <c r="X10848" s="72"/>
      <c r="Y10848" s="72"/>
      <c r="Z10848" s="72"/>
      <c r="AA10848" s="72"/>
      <c r="AB10848" s="72"/>
      <c r="AC10848" s="72"/>
      <c r="AD10848" s="72"/>
      <c r="AE10848" s="72"/>
      <c r="AF10848" s="72"/>
      <c r="AG10848" s="72"/>
      <c r="AH10848" s="72"/>
      <c r="AI10848" s="72"/>
      <c r="AJ10848" s="72"/>
      <c r="AK10848" s="72"/>
    </row>
    <row r="10849" ht="14.25" customHeight="1">
      <c r="A10849" s="78">
        <v>10846.0</v>
      </c>
      <c r="C10849" s="78" t="str">
        <f>VLOOKUP(G10849,[1]Macrodata_CCF!$A$3:$D$55,4,FALSE)</f>
        <v>#ERROR!</v>
      </c>
      <c r="E10849" s="79" t="str">
        <f>VLOOKUP(G10849,[1]Macrodata_CCF!$A$3:$B$55,2,FALSE)</f>
        <v>#ERROR!</v>
      </c>
      <c r="F10849" s="78">
        <v>0.0</v>
      </c>
      <c r="G10849" s="80">
        <v>12.0</v>
      </c>
      <c r="H10849" s="81">
        <v>376510.0</v>
      </c>
      <c r="I10849" s="81">
        <v>420000.0</v>
      </c>
      <c r="J10849" s="81">
        <v>393470.0</v>
      </c>
      <c r="K10849" s="81">
        <v>420000.0</v>
      </c>
      <c r="L10849" s="82">
        <v>0.3899747068291561</v>
      </c>
      <c r="N10849" s="83">
        <f t="shared" si="1"/>
        <v>0.3899747068</v>
      </c>
      <c r="O10849" s="83">
        <f t="shared" si="2"/>
        <v>0.3899747068</v>
      </c>
      <c r="Q10849" s="83">
        <f t="shared" si="3"/>
        <v>0.103547619</v>
      </c>
      <c r="R10849" s="83">
        <f t="shared" si="4"/>
        <v>0.3899747068</v>
      </c>
      <c r="S10849" s="83" t="b">
        <f t="shared" si="5"/>
        <v>0</v>
      </c>
      <c r="T10849" s="72"/>
      <c r="U10849" s="72"/>
      <c r="V10849" s="72"/>
      <c r="W10849" s="72"/>
      <c r="X10849" s="72"/>
      <c r="Y10849" s="72"/>
      <c r="Z10849" s="72"/>
      <c r="AA10849" s="72"/>
      <c r="AB10849" s="72"/>
      <c r="AC10849" s="72"/>
      <c r="AD10849" s="72"/>
      <c r="AE10849" s="72"/>
      <c r="AF10849" s="72"/>
      <c r="AG10849" s="72"/>
      <c r="AH10849" s="72"/>
      <c r="AI10849" s="72"/>
      <c r="AJ10849" s="72"/>
      <c r="AK10849" s="72"/>
    </row>
    <row r="10850" ht="14.25" customHeight="1">
      <c r="A10850" s="78">
        <v>10847.0</v>
      </c>
      <c r="C10850" s="78" t="str">
        <f>VLOOKUP(G10850,[1]Macrodata_CCF!$A$3:$D$55,4,FALSE)</f>
        <v>#ERROR!</v>
      </c>
      <c r="E10850" s="79" t="str">
        <f>VLOOKUP(G10850,[1]Macrodata_CCF!$A$3:$B$55,2,FALSE)</f>
        <v>#ERROR!</v>
      </c>
      <c r="F10850" s="78">
        <v>0.0</v>
      </c>
      <c r="G10850" s="80">
        <v>11.0</v>
      </c>
      <c r="H10850" s="81">
        <v>384230.0</v>
      </c>
      <c r="I10850" s="81">
        <v>820000.0</v>
      </c>
      <c r="J10850" s="81">
        <v>445240.0</v>
      </c>
      <c r="K10850" s="81">
        <v>820000.0</v>
      </c>
      <c r="L10850" s="82">
        <v>0.1400050485347775</v>
      </c>
      <c r="N10850" s="83">
        <f t="shared" si="1"/>
        <v>0.1400050485</v>
      </c>
      <c r="O10850" s="83">
        <f t="shared" si="2"/>
        <v>0.1400050485</v>
      </c>
      <c r="Q10850" s="83">
        <f t="shared" si="3"/>
        <v>0.5314268293</v>
      </c>
      <c r="R10850" s="83">
        <f t="shared" si="4"/>
        <v>0.1400050485</v>
      </c>
      <c r="S10850" s="83" t="b">
        <f t="shared" si="5"/>
        <v>0</v>
      </c>
      <c r="T10850" s="72"/>
      <c r="U10850" s="72"/>
      <c r="V10850" s="72"/>
      <c r="W10850" s="72"/>
      <c r="X10850" s="72"/>
      <c r="Y10850" s="72"/>
      <c r="Z10850" s="72"/>
      <c r="AA10850" s="72"/>
      <c r="AB10850" s="72"/>
      <c r="AC10850" s="72"/>
      <c r="AD10850" s="72"/>
      <c r="AE10850" s="72"/>
      <c r="AF10850" s="72"/>
      <c r="AG10850" s="72"/>
      <c r="AH10850" s="72"/>
      <c r="AI10850" s="72"/>
      <c r="AJ10850" s="72"/>
      <c r="AK10850" s="72"/>
    </row>
    <row r="10851" ht="14.25" customHeight="1">
      <c r="A10851" s="78">
        <v>10848.0</v>
      </c>
      <c r="C10851" s="78" t="str">
        <f>VLOOKUP(G10851,[1]Macrodata_CCF!$A$3:$D$55,4,FALSE)</f>
        <v>#ERROR!</v>
      </c>
      <c r="E10851" s="79" t="str">
        <f>VLOOKUP(G10851,[1]Macrodata_CCF!$A$3:$B$55,2,FALSE)</f>
        <v>#ERROR!</v>
      </c>
      <c r="F10851" s="78">
        <v>0.0</v>
      </c>
      <c r="G10851" s="80">
        <v>19.0</v>
      </c>
      <c r="H10851" s="81">
        <v>416715.0</v>
      </c>
      <c r="I10851" s="81">
        <v>590000.0</v>
      </c>
      <c r="J10851" s="81">
        <v>444440.0</v>
      </c>
      <c r="K10851" s="81">
        <v>590000.0</v>
      </c>
      <c r="L10851" s="82">
        <v>0.1599965374960325</v>
      </c>
      <c r="N10851" s="83">
        <f t="shared" si="1"/>
        <v>0.1599965375</v>
      </c>
      <c r="O10851" s="83">
        <f t="shared" si="2"/>
        <v>0.1599965375</v>
      </c>
      <c r="Q10851" s="83">
        <f t="shared" si="3"/>
        <v>0.2937033898</v>
      </c>
      <c r="R10851" s="83">
        <f t="shared" si="4"/>
        <v>0.1599965375</v>
      </c>
      <c r="S10851" s="83" t="b">
        <f t="shared" si="5"/>
        <v>0</v>
      </c>
      <c r="T10851" s="72"/>
      <c r="U10851" s="72"/>
      <c r="V10851" s="72"/>
      <c r="W10851" s="72"/>
      <c r="X10851" s="72"/>
      <c r="Y10851" s="72"/>
      <c r="Z10851" s="72"/>
      <c r="AA10851" s="72"/>
      <c r="AB10851" s="72"/>
      <c r="AC10851" s="72"/>
      <c r="AD10851" s="72"/>
      <c r="AE10851" s="72"/>
      <c r="AF10851" s="72"/>
      <c r="AG10851" s="72"/>
      <c r="AH10851" s="72"/>
      <c r="AI10851" s="72"/>
      <c r="AJ10851" s="72"/>
      <c r="AK10851" s="72"/>
    </row>
    <row r="10852" ht="14.25" customHeight="1">
      <c r="A10852" s="78">
        <v>10849.0</v>
      </c>
      <c r="C10852" s="78" t="str">
        <f>VLOOKUP(G10852,[1]Macrodata_CCF!$A$3:$D$55,4,FALSE)</f>
        <v>#ERROR!</v>
      </c>
      <c r="E10852" s="79" t="str">
        <f>VLOOKUP(G10852,[1]Macrodata_CCF!$A$3:$B$55,2,FALSE)</f>
        <v>#ERROR!</v>
      </c>
      <c r="F10852" s="78">
        <v>0.0</v>
      </c>
      <c r="G10852" s="80">
        <v>4.0</v>
      </c>
      <c r="H10852" s="81">
        <v>109640.0</v>
      </c>
      <c r="I10852" s="81">
        <v>180000.0</v>
      </c>
      <c r="J10852" s="81">
        <v>123710.0</v>
      </c>
      <c r="K10852" s="81">
        <v>180000.0</v>
      </c>
      <c r="L10852" s="82">
        <v>0.1999715747583855</v>
      </c>
      <c r="N10852" s="83">
        <f t="shared" si="1"/>
        <v>0.1999715748</v>
      </c>
      <c r="O10852" s="83">
        <f t="shared" si="2"/>
        <v>0.1999715748</v>
      </c>
      <c r="Q10852" s="83">
        <f t="shared" si="3"/>
        <v>0.3908888889</v>
      </c>
      <c r="R10852" s="83">
        <f t="shared" si="4"/>
        <v>0.1999715748</v>
      </c>
      <c r="S10852" s="83" t="b">
        <f t="shared" si="5"/>
        <v>0</v>
      </c>
      <c r="T10852" s="72"/>
      <c r="U10852" s="72"/>
      <c r="V10852" s="72"/>
      <c r="W10852" s="72"/>
      <c r="X10852" s="72"/>
      <c r="Y10852" s="72"/>
      <c r="Z10852" s="72"/>
      <c r="AA10852" s="72"/>
      <c r="AB10852" s="72"/>
      <c r="AC10852" s="72"/>
      <c r="AD10852" s="72"/>
      <c r="AE10852" s="72"/>
      <c r="AF10852" s="72"/>
      <c r="AG10852" s="72"/>
      <c r="AH10852" s="72"/>
      <c r="AI10852" s="72"/>
      <c r="AJ10852" s="72"/>
      <c r="AK10852" s="72"/>
    </row>
    <row r="10853" ht="14.25" customHeight="1">
      <c r="A10853" s="78">
        <v>10850.0</v>
      </c>
      <c r="C10853" s="78" t="str">
        <f>VLOOKUP(G10853,[1]Macrodata_CCF!$A$3:$D$55,4,FALSE)</f>
        <v>#ERROR!</v>
      </c>
      <c r="E10853" s="79" t="str">
        <f>VLOOKUP(G10853,[1]Macrodata_CCF!$A$3:$B$55,2,FALSE)</f>
        <v>#ERROR!</v>
      </c>
      <c r="F10853" s="78">
        <v>0.0</v>
      </c>
      <c r="G10853" s="80">
        <v>34.0</v>
      </c>
      <c r="H10853" s="81">
        <v>459850.0</v>
      </c>
      <c r="I10853" s="81">
        <v>940000.0</v>
      </c>
      <c r="J10853" s="81">
        <v>1725840.0</v>
      </c>
      <c r="K10853" s="81">
        <v>1692000.0</v>
      </c>
      <c r="L10853" s="82">
        <v>2.636655211912944</v>
      </c>
      <c r="N10853" s="83">
        <f t="shared" si="1"/>
        <v>2.636655212</v>
      </c>
      <c r="O10853" s="83">
        <f t="shared" si="2"/>
        <v>1</v>
      </c>
      <c r="Q10853" s="83">
        <f t="shared" si="3"/>
        <v>0.5107978723</v>
      </c>
      <c r="R10853" s="83">
        <f t="shared" si="4"/>
        <v>2.636655212</v>
      </c>
      <c r="S10853" s="83" t="b">
        <f t="shared" si="5"/>
        <v>0</v>
      </c>
      <c r="T10853" s="72"/>
      <c r="U10853" s="72"/>
      <c r="V10853" s="72"/>
      <c r="W10853" s="72"/>
      <c r="X10853" s="72"/>
      <c r="Y10853" s="72"/>
      <c r="Z10853" s="72"/>
      <c r="AA10853" s="72"/>
      <c r="AB10853" s="72"/>
      <c r="AC10853" s="72"/>
      <c r="AD10853" s="72"/>
      <c r="AE10853" s="72"/>
      <c r="AF10853" s="72"/>
      <c r="AG10853" s="72"/>
      <c r="AH10853" s="72"/>
      <c r="AI10853" s="72"/>
      <c r="AJ10853" s="72"/>
      <c r="AK10853" s="72"/>
    </row>
    <row r="10854" ht="14.25" customHeight="1">
      <c r="A10854" s="78">
        <v>10851.0</v>
      </c>
      <c r="C10854" s="78" t="str">
        <f>VLOOKUP(G10854,[1]Macrodata_CCF!$A$3:$D$55,4,FALSE)</f>
        <v>#ERROR!</v>
      </c>
      <c r="E10854" s="79" t="str">
        <f>VLOOKUP(G10854,[1]Macrodata_CCF!$A$3:$B$55,2,FALSE)</f>
        <v>#ERROR!</v>
      </c>
      <c r="F10854" s="78">
        <v>0.0</v>
      </c>
      <c r="G10854" s="80">
        <v>12.0</v>
      </c>
      <c r="H10854" s="81">
        <v>568385.0</v>
      </c>
      <c r="I10854" s="81">
        <v>790000.0</v>
      </c>
      <c r="J10854" s="81">
        <v>634870.0</v>
      </c>
      <c r="K10854" s="81">
        <v>1501000.0</v>
      </c>
      <c r="L10854" s="82">
        <v>0.3000022561649708</v>
      </c>
      <c r="N10854" s="83">
        <f t="shared" si="1"/>
        <v>0.3000022562</v>
      </c>
      <c r="O10854" s="83">
        <f t="shared" si="2"/>
        <v>0.3000022562</v>
      </c>
      <c r="Q10854" s="83">
        <f t="shared" si="3"/>
        <v>0.2805253165</v>
      </c>
      <c r="R10854" s="83">
        <f t="shared" si="4"/>
        <v>0.3000022562</v>
      </c>
      <c r="S10854" s="83" t="b">
        <f t="shared" si="5"/>
        <v>0</v>
      </c>
      <c r="T10854" s="72"/>
      <c r="U10854" s="72"/>
      <c r="V10854" s="72"/>
      <c r="W10854" s="72"/>
      <c r="X10854" s="72"/>
      <c r="Y10854" s="72"/>
      <c r="Z10854" s="72"/>
      <c r="AA10854" s="72"/>
      <c r="AB10854" s="72"/>
      <c r="AC10854" s="72"/>
      <c r="AD10854" s="72"/>
      <c r="AE10854" s="72"/>
      <c r="AF10854" s="72"/>
      <c r="AG10854" s="72"/>
      <c r="AH10854" s="72"/>
      <c r="AI10854" s="72"/>
      <c r="AJ10854" s="72"/>
      <c r="AK10854" s="72"/>
    </row>
    <row r="10855" ht="14.25" customHeight="1">
      <c r="A10855" s="78">
        <v>10852.0</v>
      </c>
      <c r="C10855" s="78" t="str">
        <f>VLOOKUP(G10855,[1]Macrodata_CCF!$A$3:$D$55,4,FALSE)</f>
        <v>#ERROR!</v>
      </c>
      <c r="E10855" s="79" t="str">
        <f>VLOOKUP(G10855,[1]Macrodata_CCF!$A$3:$B$55,2,FALSE)</f>
        <v>#ERROR!</v>
      </c>
      <c r="F10855" s="78">
        <v>0.0</v>
      </c>
      <c r="G10855" s="80">
        <v>1.0</v>
      </c>
      <c r="H10855" s="81">
        <v>27320.0</v>
      </c>
      <c r="I10855" s="81">
        <v>150000.0</v>
      </c>
      <c r="J10855" s="81">
        <v>56765.0</v>
      </c>
      <c r="K10855" s="81">
        <v>210000.0</v>
      </c>
      <c r="L10855" s="82">
        <v>0.2400146723182263</v>
      </c>
      <c r="N10855" s="83">
        <f t="shared" si="1"/>
        <v>0.2400146723</v>
      </c>
      <c r="O10855" s="83">
        <f t="shared" si="2"/>
        <v>0.2400146723</v>
      </c>
      <c r="Q10855" s="83">
        <f t="shared" si="3"/>
        <v>0.8178666667</v>
      </c>
      <c r="R10855" s="83">
        <f t="shared" si="4"/>
        <v>0.2400146723</v>
      </c>
      <c r="S10855" s="83" t="b">
        <f t="shared" si="5"/>
        <v>0</v>
      </c>
      <c r="T10855" s="72"/>
      <c r="U10855" s="72"/>
      <c r="V10855" s="72"/>
      <c r="W10855" s="72"/>
      <c r="X10855" s="72"/>
      <c r="Y10855" s="72"/>
      <c r="Z10855" s="72"/>
      <c r="AA10855" s="72"/>
      <c r="AB10855" s="72"/>
      <c r="AC10855" s="72"/>
      <c r="AD10855" s="72"/>
      <c r="AE10855" s="72"/>
      <c r="AF10855" s="72"/>
      <c r="AG10855" s="72"/>
      <c r="AH10855" s="72"/>
      <c r="AI10855" s="72"/>
      <c r="AJ10855" s="72"/>
      <c r="AK10855" s="72"/>
    </row>
    <row r="10856" ht="14.25" customHeight="1">
      <c r="A10856" s="78">
        <v>10853.0</v>
      </c>
      <c r="C10856" s="78" t="str">
        <f>VLOOKUP(G10856,[1]Macrodata_CCF!$A$3:$D$55,4,FALSE)</f>
        <v>#ERROR!</v>
      </c>
      <c r="E10856" s="79" t="str">
        <f>VLOOKUP(G10856,[1]Macrodata_CCF!$A$3:$B$55,2,FALSE)</f>
        <v>#ERROR!</v>
      </c>
      <c r="F10856" s="78">
        <v>0.0</v>
      </c>
      <c r="G10856" s="80">
        <v>31.0</v>
      </c>
      <c r="H10856" s="81">
        <v>69645.0</v>
      </c>
      <c r="I10856" s="81">
        <v>110000.0</v>
      </c>
      <c r="J10856" s="81">
        <v>77310.0</v>
      </c>
      <c r="K10856" s="81">
        <v>110000.0</v>
      </c>
      <c r="L10856" s="82">
        <v>0.1899392888117953</v>
      </c>
      <c r="N10856" s="83">
        <f t="shared" si="1"/>
        <v>0.1899392888</v>
      </c>
      <c r="O10856" s="83">
        <f t="shared" si="2"/>
        <v>0.1899392888</v>
      </c>
      <c r="Q10856" s="83">
        <f t="shared" si="3"/>
        <v>0.3668636364</v>
      </c>
      <c r="R10856" s="83">
        <f t="shared" si="4"/>
        <v>0.1899392888</v>
      </c>
      <c r="S10856" s="83" t="b">
        <f t="shared" si="5"/>
        <v>0</v>
      </c>
      <c r="T10856" s="72"/>
      <c r="U10856" s="72"/>
      <c r="V10856" s="72"/>
      <c r="W10856" s="72"/>
      <c r="X10856" s="72"/>
      <c r="Y10856" s="72"/>
      <c r="Z10856" s="72"/>
      <c r="AA10856" s="72"/>
      <c r="AB10856" s="72"/>
      <c r="AC10856" s="72"/>
      <c r="AD10856" s="72"/>
      <c r="AE10856" s="72"/>
      <c r="AF10856" s="72"/>
      <c r="AG10856" s="72"/>
      <c r="AH10856" s="72"/>
      <c r="AI10856" s="72"/>
      <c r="AJ10856" s="72"/>
      <c r="AK10856" s="72"/>
    </row>
    <row r="10857" ht="14.25" customHeight="1">
      <c r="A10857" s="78">
        <v>10854.0</v>
      </c>
      <c r="C10857" s="78" t="str">
        <f>VLOOKUP(G10857,[1]Macrodata_CCF!$A$3:$D$55,4,FALSE)</f>
        <v>#ERROR!</v>
      </c>
      <c r="E10857" s="79" t="str">
        <f>VLOOKUP(G10857,[1]Macrodata_CCF!$A$3:$B$55,2,FALSE)</f>
        <v>#ERROR!</v>
      </c>
      <c r="F10857" s="78">
        <v>0.0</v>
      </c>
      <c r="G10857" s="80">
        <v>17.0</v>
      </c>
      <c r="H10857" s="81">
        <v>649370.0</v>
      </c>
      <c r="I10857" s="81">
        <v>890000.0</v>
      </c>
      <c r="J10857" s="81">
        <v>572370.0</v>
      </c>
      <c r="K10857" s="81">
        <v>890000.0</v>
      </c>
      <c r="L10857" s="82">
        <v>-0.3199933507875161</v>
      </c>
      <c r="N10857" s="83">
        <f t="shared" si="1"/>
        <v>-0.3199933508</v>
      </c>
      <c r="O10857" s="83">
        <f t="shared" si="2"/>
        <v>0</v>
      </c>
      <c r="Q10857" s="83">
        <f t="shared" si="3"/>
        <v>0.2703707865</v>
      </c>
      <c r="R10857" s="83">
        <f t="shared" si="4"/>
        <v>-0.3199933508</v>
      </c>
      <c r="S10857" s="83" t="b">
        <f t="shared" si="5"/>
        <v>0</v>
      </c>
      <c r="T10857" s="72"/>
      <c r="U10857" s="72"/>
      <c r="V10857" s="72"/>
      <c r="W10857" s="72"/>
      <c r="X10857" s="72"/>
      <c r="Y10857" s="72"/>
      <c r="Z10857" s="72"/>
      <c r="AA10857" s="72"/>
      <c r="AB10857" s="72"/>
      <c r="AC10857" s="72"/>
      <c r="AD10857" s="72"/>
      <c r="AE10857" s="72"/>
      <c r="AF10857" s="72"/>
      <c r="AG10857" s="72"/>
      <c r="AH10857" s="72"/>
      <c r="AI10857" s="72"/>
      <c r="AJ10857" s="72"/>
      <c r="AK10857" s="72"/>
    </row>
    <row r="10858" ht="14.25" customHeight="1">
      <c r="A10858" s="78">
        <v>10855.0</v>
      </c>
      <c r="C10858" s="78" t="str">
        <f>VLOOKUP(G10858,[1]Macrodata_CCF!$A$3:$D$55,4,FALSE)</f>
        <v>#ERROR!</v>
      </c>
      <c r="E10858" s="79" t="str">
        <f>VLOOKUP(G10858,[1]Macrodata_CCF!$A$3:$B$55,2,FALSE)</f>
        <v>#ERROR!</v>
      </c>
      <c r="F10858" s="78">
        <v>0.0</v>
      </c>
      <c r="G10858" s="80">
        <v>33.0</v>
      </c>
      <c r="H10858" s="81">
        <v>16645.0</v>
      </c>
      <c r="I10858" s="81">
        <v>370000.0</v>
      </c>
      <c r="J10858" s="81">
        <v>87315.0</v>
      </c>
      <c r="K10858" s="81">
        <v>370000.0</v>
      </c>
      <c r="L10858" s="82">
        <v>0.1999971699848594</v>
      </c>
      <c r="N10858" s="83">
        <f t="shared" si="1"/>
        <v>0.19999717</v>
      </c>
      <c r="O10858" s="83">
        <f t="shared" si="2"/>
        <v>0.19999717</v>
      </c>
      <c r="Q10858" s="83">
        <f t="shared" si="3"/>
        <v>0.9550135135</v>
      </c>
      <c r="R10858" s="83">
        <f t="shared" si="4"/>
        <v>0.19999717</v>
      </c>
      <c r="S10858" s="83" t="b">
        <f t="shared" si="5"/>
        <v>0</v>
      </c>
      <c r="T10858" s="72"/>
      <c r="U10858" s="72"/>
      <c r="V10858" s="72"/>
      <c r="W10858" s="72"/>
      <c r="X10858" s="72"/>
      <c r="Y10858" s="72"/>
      <c r="Z10858" s="72"/>
      <c r="AA10858" s="72"/>
      <c r="AB10858" s="72"/>
      <c r="AC10858" s="72"/>
      <c r="AD10858" s="72"/>
      <c r="AE10858" s="72"/>
      <c r="AF10858" s="72"/>
      <c r="AG10858" s="72"/>
      <c r="AH10858" s="72"/>
      <c r="AI10858" s="72"/>
      <c r="AJ10858" s="72"/>
      <c r="AK10858" s="72"/>
    </row>
    <row r="10859" ht="14.25" customHeight="1">
      <c r="A10859" s="78">
        <v>10856.0</v>
      </c>
      <c r="C10859" s="78" t="str">
        <f>VLOOKUP(G10859,[1]Macrodata_CCF!$A$3:$D$55,4,FALSE)</f>
        <v>#ERROR!</v>
      </c>
      <c r="E10859" s="79" t="str">
        <f>VLOOKUP(G10859,[1]Macrodata_CCF!$A$3:$B$55,2,FALSE)</f>
        <v>#ERROR!</v>
      </c>
      <c r="F10859" s="78">
        <v>0.0</v>
      </c>
      <c r="G10859" s="80">
        <v>49.0</v>
      </c>
      <c r="H10859" s="81">
        <v>736245.0</v>
      </c>
      <c r="I10859" s="81">
        <v>920000.0</v>
      </c>
      <c r="J10859" s="81">
        <v>749110.0</v>
      </c>
      <c r="K10859" s="81">
        <v>920000.0</v>
      </c>
      <c r="L10859" s="82">
        <v>0.07001170036189491</v>
      </c>
      <c r="N10859" s="83">
        <f t="shared" si="1"/>
        <v>0.07001170036</v>
      </c>
      <c r="O10859" s="83">
        <f t="shared" si="2"/>
        <v>0.07001170036</v>
      </c>
      <c r="Q10859" s="83">
        <f t="shared" si="3"/>
        <v>0.1997336957</v>
      </c>
      <c r="R10859" s="83">
        <f t="shared" si="4"/>
        <v>0.07001170036</v>
      </c>
      <c r="S10859" s="83" t="b">
        <f t="shared" si="5"/>
        <v>0</v>
      </c>
      <c r="T10859" s="72"/>
      <c r="U10859" s="72"/>
      <c r="V10859" s="72"/>
      <c r="W10859" s="72"/>
      <c r="X10859" s="72"/>
      <c r="Y10859" s="72"/>
      <c r="Z10859" s="72"/>
      <c r="AA10859" s="72"/>
      <c r="AB10859" s="72"/>
      <c r="AC10859" s="72"/>
      <c r="AD10859" s="72"/>
      <c r="AE10859" s="72"/>
      <c r="AF10859" s="72"/>
      <c r="AG10859" s="72"/>
      <c r="AH10859" s="72"/>
      <c r="AI10859" s="72"/>
      <c r="AJ10859" s="72"/>
      <c r="AK10859" s="72"/>
    </row>
    <row r="10860" ht="14.25" customHeight="1">
      <c r="A10860" s="78">
        <v>10857.0</v>
      </c>
      <c r="C10860" s="78" t="str">
        <f>VLOOKUP(G10860,[1]Macrodata_CCF!$A$3:$D$55,4,FALSE)</f>
        <v>#ERROR!</v>
      </c>
      <c r="E10860" s="79" t="str">
        <f>VLOOKUP(G10860,[1]Macrodata_CCF!$A$3:$B$55,2,FALSE)</f>
        <v>#ERROR!</v>
      </c>
      <c r="F10860" s="78">
        <v>0.0</v>
      </c>
      <c r="G10860" s="80">
        <v>6.0</v>
      </c>
      <c r="H10860" s="81">
        <v>59745.0</v>
      </c>
      <c r="I10860" s="81">
        <v>110000.0</v>
      </c>
      <c r="J10860" s="81">
        <v>75825.0</v>
      </c>
      <c r="K10860" s="81">
        <v>110000.0</v>
      </c>
      <c r="L10860" s="82">
        <v>0.3199681623719033</v>
      </c>
      <c r="N10860" s="83">
        <f t="shared" si="1"/>
        <v>0.3199681624</v>
      </c>
      <c r="O10860" s="83">
        <f t="shared" si="2"/>
        <v>0.3199681624</v>
      </c>
      <c r="Q10860" s="83">
        <f t="shared" si="3"/>
        <v>0.4568636364</v>
      </c>
      <c r="R10860" s="83">
        <f t="shared" si="4"/>
        <v>0.3199681624</v>
      </c>
      <c r="S10860" s="83" t="b">
        <f t="shared" si="5"/>
        <v>0</v>
      </c>
      <c r="T10860" s="72"/>
      <c r="U10860" s="72"/>
      <c r="V10860" s="72"/>
      <c r="W10860" s="72"/>
      <c r="X10860" s="72"/>
      <c r="Y10860" s="72"/>
      <c r="Z10860" s="72"/>
      <c r="AA10860" s="72"/>
      <c r="AB10860" s="72"/>
      <c r="AC10860" s="72"/>
      <c r="AD10860" s="72"/>
      <c r="AE10860" s="72"/>
      <c r="AF10860" s="72"/>
      <c r="AG10860" s="72"/>
      <c r="AH10860" s="72"/>
      <c r="AI10860" s="72"/>
      <c r="AJ10860" s="72"/>
      <c r="AK10860" s="72"/>
    </row>
    <row r="10861" ht="14.25" customHeight="1">
      <c r="A10861" s="78">
        <v>10858.0</v>
      </c>
      <c r="C10861" s="78" t="str">
        <f>VLOOKUP(G10861,[1]Macrodata_CCF!$A$3:$D$55,4,FALSE)</f>
        <v>#ERROR!</v>
      </c>
      <c r="E10861" s="79" t="str">
        <f>VLOOKUP(G10861,[1]Macrodata_CCF!$A$3:$B$55,2,FALSE)</f>
        <v>#ERROR!</v>
      </c>
      <c r="F10861" s="78">
        <v>0.0</v>
      </c>
      <c r="G10861" s="80">
        <v>23.0</v>
      </c>
      <c r="H10861" s="81">
        <v>433980.0</v>
      </c>
      <c r="I10861" s="81">
        <v>960000.0</v>
      </c>
      <c r="J10861" s="81">
        <v>507625.0</v>
      </c>
      <c r="K10861" s="81">
        <v>960000.0</v>
      </c>
      <c r="L10861" s="82">
        <v>0.140004182350481</v>
      </c>
      <c r="N10861" s="83">
        <f t="shared" si="1"/>
        <v>0.1400041824</v>
      </c>
      <c r="O10861" s="83">
        <f t="shared" si="2"/>
        <v>0.1400041824</v>
      </c>
      <c r="Q10861" s="83">
        <f t="shared" si="3"/>
        <v>0.5479375</v>
      </c>
      <c r="R10861" s="83">
        <f t="shared" si="4"/>
        <v>0.1400041824</v>
      </c>
      <c r="S10861" s="83" t="b">
        <f t="shared" si="5"/>
        <v>0</v>
      </c>
      <c r="T10861" s="72"/>
      <c r="U10861" s="72"/>
      <c r="V10861" s="72"/>
      <c r="W10861" s="72"/>
      <c r="X10861" s="72"/>
      <c r="Y10861" s="72"/>
      <c r="Z10861" s="72"/>
      <c r="AA10861" s="72"/>
      <c r="AB10861" s="72"/>
      <c r="AC10861" s="72"/>
      <c r="AD10861" s="72"/>
      <c r="AE10861" s="72"/>
      <c r="AF10861" s="72"/>
      <c r="AG10861" s="72"/>
      <c r="AH10861" s="72"/>
      <c r="AI10861" s="72"/>
      <c r="AJ10861" s="72"/>
      <c r="AK10861" s="72"/>
    </row>
    <row r="10862" ht="14.25" customHeight="1">
      <c r="A10862" s="78">
        <v>10859.0</v>
      </c>
      <c r="C10862" s="78" t="str">
        <f>VLOOKUP(G10862,[1]Macrodata_CCF!$A$3:$D$55,4,FALSE)</f>
        <v>#ERROR!</v>
      </c>
      <c r="E10862" s="79" t="str">
        <f>VLOOKUP(G10862,[1]Macrodata_CCF!$A$3:$B$55,2,FALSE)</f>
        <v>#ERROR!</v>
      </c>
      <c r="F10862" s="78">
        <v>0.0</v>
      </c>
      <c r="G10862" s="80">
        <v>7.0</v>
      </c>
      <c r="H10862" s="81">
        <v>588225.0</v>
      </c>
      <c r="I10862" s="81">
        <v>680000.0</v>
      </c>
      <c r="J10862" s="81">
        <v>574460.0</v>
      </c>
      <c r="K10862" s="81">
        <v>680000.0</v>
      </c>
      <c r="L10862" s="82">
        <v>-0.1499863797330428</v>
      </c>
      <c r="N10862" s="83">
        <f t="shared" si="1"/>
        <v>-0.1499863797</v>
      </c>
      <c r="O10862" s="83">
        <f t="shared" si="2"/>
        <v>0</v>
      </c>
      <c r="Q10862" s="83">
        <f t="shared" si="3"/>
        <v>0.1349632353</v>
      </c>
      <c r="R10862" s="83">
        <f t="shared" si="4"/>
        <v>-0.1499863797</v>
      </c>
      <c r="S10862" s="83" t="b">
        <f t="shared" si="5"/>
        <v>0</v>
      </c>
      <c r="T10862" s="72"/>
      <c r="U10862" s="72"/>
      <c r="V10862" s="72"/>
      <c r="W10862" s="72"/>
      <c r="X10862" s="72"/>
      <c r="Y10862" s="72"/>
      <c r="Z10862" s="72"/>
      <c r="AA10862" s="72"/>
      <c r="AB10862" s="72"/>
      <c r="AC10862" s="72"/>
      <c r="AD10862" s="72"/>
      <c r="AE10862" s="72"/>
      <c r="AF10862" s="72"/>
      <c r="AG10862" s="72"/>
      <c r="AH10862" s="72"/>
      <c r="AI10862" s="72"/>
      <c r="AJ10862" s="72"/>
      <c r="AK10862" s="72"/>
    </row>
    <row r="10863" ht="14.25" customHeight="1">
      <c r="A10863" s="78">
        <v>10860.0</v>
      </c>
      <c r="C10863" s="78" t="str">
        <f>VLOOKUP(G10863,[1]Macrodata_CCF!$A$3:$D$55,4,FALSE)</f>
        <v>#ERROR!</v>
      </c>
      <c r="E10863" s="79" t="str">
        <f>VLOOKUP(G10863,[1]Macrodata_CCF!$A$3:$B$55,2,FALSE)</f>
        <v>#ERROR!</v>
      </c>
      <c r="F10863" s="78">
        <v>0.0</v>
      </c>
      <c r="G10863" s="80">
        <v>15.0</v>
      </c>
      <c r="H10863" s="81">
        <v>45795.0</v>
      </c>
      <c r="I10863" s="81">
        <v>230000.0</v>
      </c>
      <c r="J10863" s="81">
        <v>71585.0</v>
      </c>
      <c r="K10863" s="81">
        <v>230000.0</v>
      </c>
      <c r="L10863" s="82">
        <v>0.1400070573545778</v>
      </c>
      <c r="N10863" s="83">
        <f t="shared" si="1"/>
        <v>0.1400070574</v>
      </c>
      <c r="O10863" s="83">
        <f t="shared" si="2"/>
        <v>0.1400070574</v>
      </c>
      <c r="Q10863" s="83">
        <f t="shared" si="3"/>
        <v>0.8008913043</v>
      </c>
      <c r="R10863" s="83">
        <f t="shared" si="4"/>
        <v>0.1400070574</v>
      </c>
      <c r="S10863" s="83" t="b">
        <f t="shared" si="5"/>
        <v>0</v>
      </c>
      <c r="T10863" s="72"/>
      <c r="U10863" s="72"/>
      <c r="V10863" s="72"/>
      <c r="W10863" s="72"/>
      <c r="X10863" s="72"/>
      <c r="Y10863" s="72"/>
      <c r="Z10863" s="72"/>
      <c r="AA10863" s="72"/>
      <c r="AB10863" s="72"/>
      <c r="AC10863" s="72"/>
      <c r="AD10863" s="72"/>
      <c r="AE10863" s="72"/>
      <c r="AF10863" s="72"/>
      <c r="AG10863" s="72"/>
      <c r="AH10863" s="72"/>
      <c r="AI10863" s="72"/>
      <c r="AJ10863" s="72"/>
      <c r="AK10863" s="72"/>
    </row>
    <row r="10864" ht="14.25" customHeight="1">
      <c r="A10864" s="78">
        <v>10861.0</v>
      </c>
      <c r="C10864" s="78" t="str">
        <f>VLOOKUP(G10864,[1]Macrodata_CCF!$A$3:$D$55,4,FALSE)</f>
        <v>#ERROR!</v>
      </c>
      <c r="E10864" s="79" t="str">
        <f>VLOOKUP(G10864,[1]Macrodata_CCF!$A$3:$B$55,2,FALSE)</f>
        <v>#ERROR!</v>
      </c>
      <c r="F10864" s="78">
        <v>0.0</v>
      </c>
      <c r="G10864" s="80">
        <v>53.0</v>
      </c>
      <c r="H10864" s="81">
        <v>339140.0</v>
      </c>
      <c r="I10864" s="81">
        <v>870000.0</v>
      </c>
      <c r="J10864" s="81">
        <v>397535.0</v>
      </c>
      <c r="K10864" s="81">
        <v>870000.0</v>
      </c>
      <c r="L10864" s="82">
        <v>0.11000075349433</v>
      </c>
      <c r="N10864" s="83">
        <f t="shared" si="1"/>
        <v>0.1100007535</v>
      </c>
      <c r="O10864" s="83">
        <f t="shared" si="2"/>
        <v>0.1100007535</v>
      </c>
      <c r="Q10864" s="83">
        <f t="shared" si="3"/>
        <v>0.610183908</v>
      </c>
      <c r="R10864" s="83">
        <f t="shared" si="4"/>
        <v>0.1100007535</v>
      </c>
      <c r="S10864" s="83" t="b">
        <f t="shared" si="5"/>
        <v>0</v>
      </c>
      <c r="T10864" s="72"/>
      <c r="U10864" s="72"/>
      <c r="V10864" s="72"/>
      <c r="W10864" s="72"/>
      <c r="X10864" s="72"/>
      <c r="Y10864" s="72"/>
      <c r="Z10864" s="72"/>
      <c r="AA10864" s="72"/>
      <c r="AB10864" s="72"/>
      <c r="AC10864" s="72"/>
      <c r="AD10864" s="72"/>
      <c r="AE10864" s="72"/>
      <c r="AF10864" s="72"/>
      <c r="AG10864" s="72"/>
      <c r="AH10864" s="72"/>
      <c r="AI10864" s="72"/>
      <c r="AJ10864" s="72"/>
      <c r="AK10864" s="72"/>
    </row>
    <row r="10865" ht="14.25" customHeight="1">
      <c r="A10865" s="78">
        <v>10862.0</v>
      </c>
      <c r="C10865" s="78" t="str">
        <f>VLOOKUP(G10865,[1]Macrodata_CCF!$A$3:$D$55,4,FALSE)</f>
        <v>#ERROR!</v>
      </c>
      <c r="E10865" s="79" t="str">
        <f>VLOOKUP(G10865,[1]Macrodata_CCF!$A$3:$B$55,2,FALSE)</f>
        <v>#ERROR!</v>
      </c>
      <c r="F10865" s="78">
        <v>0.0</v>
      </c>
      <c r="G10865" s="80">
        <v>40.0</v>
      </c>
      <c r="H10865" s="81">
        <v>197755.0</v>
      </c>
      <c r="I10865" s="81">
        <v>680000.0</v>
      </c>
      <c r="J10865" s="81">
        <v>217045.0</v>
      </c>
      <c r="K10865" s="81">
        <v>680000.0</v>
      </c>
      <c r="L10865" s="82">
        <v>0.04000041472695414</v>
      </c>
      <c r="N10865" s="83">
        <f t="shared" si="1"/>
        <v>0.04000041473</v>
      </c>
      <c r="O10865" s="83">
        <f t="shared" si="2"/>
        <v>0.04000041473</v>
      </c>
      <c r="Q10865" s="83">
        <f t="shared" si="3"/>
        <v>0.7091838235</v>
      </c>
      <c r="R10865" s="83">
        <f t="shared" si="4"/>
        <v>0.04000041473</v>
      </c>
      <c r="S10865" s="83" t="b">
        <f t="shared" si="5"/>
        <v>0</v>
      </c>
      <c r="T10865" s="72"/>
      <c r="U10865" s="72"/>
      <c r="V10865" s="72"/>
      <c r="W10865" s="72"/>
      <c r="X10865" s="72"/>
      <c r="Y10865" s="72"/>
      <c r="Z10865" s="72"/>
      <c r="AA10865" s="72"/>
      <c r="AB10865" s="72"/>
      <c r="AC10865" s="72"/>
      <c r="AD10865" s="72"/>
      <c r="AE10865" s="72"/>
      <c r="AF10865" s="72"/>
      <c r="AG10865" s="72"/>
      <c r="AH10865" s="72"/>
      <c r="AI10865" s="72"/>
      <c r="AJ10865" s="72"/>
      <c r="AK10865" s="72"/>
    </row>
    <row r="10866" ht="14.25" customHeight="1">
      <c r="A10866" s="78">
        <v>10863.0</v>
      </c>
      <c r="C10866" s="78" t="str">
        <f>VLOOKUP(G10866,[1]Macrodata_CCF!$A$3:$D$55,4,FALSE)</f>
        <v>#ERROR!</v>
      </c>
      <c r="E10866" s="79" t="str">
        <f>VLOOKUP(G10866,[1]Macrodata_CCF!$A$3:$B$55,2,FALSE)</f>
        <v>#ERROR!</v>
      </c>
      <c r="F10866" s="78">
        <v>0.0</v>
      </c>
      <c r="G10866" s="80">
        <v>52.0</v>
      </c>
      <c r="H10866" s="81">
        <v>195425.0</v>
      </c>
      <c r="I10866" s="81">
        <v>620000.0</v>
      </c>
      <c r="J10866" s="81">
        <v>229390.0</v>
      </c>
      <c r="K10866" s="81">
        <v>620000.0</v>
      </c>
      <c r="L10866" s="82">
        <v>0.07999764470352706</v>
      </c>
      <c r="N10866" s="83">
        <f t="shared" si="1"/>
        <v>0.0799976447</v>
      </c>
      <c r="O10866" s="83">
        <f t="shared" si="2"/>
        <v>0.0799976447</v>
      </c>
      <c r="Q10866" s="83">
        <f t="shared" si="3"/>
        <v>0.6847983871</v>
      </c>
      <c r="R10866" s="83">
        <f t="shared" si="4"/>
        <v>0.0799976447</v>
      </c>
      <c r="S10866" s="83" t="b">
        <f t="shared" si="5"/>
        <v>0</v>
      </c>
      <c r="T10866" s="72"/>
      <c r="U10866" s="72"/>
      <c r="V10866" s="72"/>
      <c r="W10866" s="72"/>
      <c r="X10866" s="72"/>
      <c r="Y10866" s="72"/>
      <c r="Z10866" s="72"/>
      <c r="AA10866" s="72"/>
      <c r="AB10866" s="72"/>
      <c r="AC10866" s="72"/>
      <c r="AD10866" s="72"/>
      <c r="AE10866" s="72"/>
      <c r="AF10866" s="72"/>
      <c r="AG10866" s="72"/>
      <c r="AH10866" s="72"/>
      <c r="AI10866" s="72"/>
      <c r="AJ10866" s="72"/>
      <c r="AK10866" s="72"/>
    </row>
    <row r="10867" ht="14.25" customHeight="1">
      <c r="A10867" s="78">
        <v>10864.0</v>
      </c>
      <c r="C10867" s="78" t="str">
        <f>VLOOKUP(G10867,[1]Macrodata_CCF!$A$3:$D$55,4,FALSE)</f>
        <v>#ERROR!</v>
      </c>
      <c r="E10867" s="79" t="str">
        <f>VLOOKUP(G10867,[1]Macrodata_CCF!$A$3:$B$55,2,FALSE)</f>
        <v>#ERROR!</v>
      </c>
      <c r="F10867" s="78">
        <v>0.0</v>
      </c>
      <c r="G10867" s="80">
        <v>2.0</v>
      </c>
      <c r="H10867" s="81">
        <v>398190.0</v>
      </c>
      <c r="I10867" s="81">
        <v>580000.0</v>
      </c>
      <c r="J10867" s="81">
        <v>380010.0</v>
      </c>
      <c r="K10867" s="81">
        <v>580000.0</v>
      </c>
      <c r="L10867" s="82">
        <v>-0.09999449975248886</v>
      </c>
      <c r="N10867" s="83">
        <f t="shared" si="1"/>
        <v>-0.09999449975</v>
      </c>
      <c r="O10867" s="83">
        <f t="shared" si="2"/>
        <v>0</v>
      </c>
      <c r="Q10867" s="83">
        <f t="shared" si="3"/>
        <v>0.3134655172</v>
      </c>
      <c r="R10867" s="83">
        <f t="shared" si="4"/>
        <v>-0.09999449975</v>
      </c>
      <c r="S10867" s="83" t="b">
        <f t="shared" si="5"/>
        <v>0</v>
      </c>
      <c r="T10867" s="72"/>
      <c r="U10867" s="72"/>
      <c r="V10867" s="72"/>
      <c r="W10867" s="72"/>
      <c r="X10867" s="72"/>
      <c r="Y10867" s="72"/>
      <c r="Z10867" s="72"/>
      <c r="AA10867" s="72"/>
      <c r="AB10867" s="72"/>
      <c r="AC10867" s="72"/>
      <c r="AD10867" s="72"/>
      <c r="AE10867" s="72"/>
      <c r="AF10867" s="72"/>
      <c r="AG10867" s="72"/>
      <c r="AH10867" s="72"/>
      <c r="AI10867" s="72"/>
      <c r="AJ10867" s="72"/>
      <c r="AK10867" s="72"/>
    </row>
    <row r="10868" ht="14.25" customHeight="1">
      <c r="A10868" s="78">
        <v>10865.0</v>
      </c>
      <c r="C10868" s="78" t="str">
        <f>VLOOKUP(G10868,[1]Macrodata_CCF!$A$3:$D$55,4,FALSE)</f>
        <v>#ERROR!</v>
      </c>
      <c r="E10868" s="79" t="str">
        <f>VLOOKUP(G10868,[1]Macrodata_CCF!$A$3:$B$55,2,FALSE)</f>
        <v>#ERROR!</v>
      </c>
      <c r="F10868" s="78">
        <v>0.0</v>
      </c>
      <c r="G10868" s="80">
        <v>16.0</v>
      </c>
      <c r="H10868" s="81">
        <v>270245.0</v>
      </c>
      <c r="I10868" s="81">
        <v>370000.0</v>
      </c>
      <c r="J10868" s="81">
        <v>290195.0</v>
      </c>
      <c r="K10868" s="81">
        <v>592000.0</v>
      </c>
      <c r="L10868" s="82">
        <v>0.1999899754398276</v>
      </c>
      <c r="N10868" s="83">
        <f t="shared" si="1"/>
        <v>0.1999899754</v>
      </c>
      <c r="O10868" s="83">
        <f t="shared" si="2"/>
        <v>0.1999899754</v>
      </c>
      <c r="Q10868" s="83">
        <f t="shared" si="3"/>
        <v>0.2696081081</v>
      </c>
      <c r="R10868" s="83">
        <f t="shared" si="4"/>
        <v>0.1999899754</v>
      </c>
      <c r="S10868" s="83" t="b">
        <f t="shared" si="5"/>
        <v>0</v>
      </c>
      <c r="T10868" s="72"/>
      <c r="U10868" s="72"/>
      <c r="V10868" s="72"/>
      <c r="W10868" s="72"/>
      <c r="X10868" s="72"/>
      <c r="Y10868" s="72"/>
      <c r="Z10868" s="72"/>
      <c r="AA10868" s="72"/>
      <c r="AB10868" s="72"/>
      <c r="AC10868" s="72"/>
      <c r="AD10868" s="72"/>
      <c r="AE10868" s="72"/>
      <c r="AF10868" s="72"/>
      <c r="AG10868" s="72"/>
      <c r="AH10868" s="72"/>
      <c r="AI10868" s="72"/>
      <c r="AJ10868" s="72"/>
      <c r="AK10868" s="72"/>
    </row>
    <row r="10869" ht="14.25" customHeight="1">
      <c r="A10869" s="78">
        <v>10866.0</v>
      </c>
      <c r="C10869" s="78" t="str">
        <f>VLOOKUP(G10869,[1]Macrodata_CCF!$A$3:$D$55,4,FALSE)</f>
        <v>#ERROR!</v>
      </c>
      <c r="E10869" s="79" t="str">
        <f>VLOOKUP(G10869,[1]Macrodata_CCF!$A$3:$B$55,2,FALSE)</f>
        <v>#ERROR!</v>
      </c>
      <c r="F10869" s="78">
        <v>0.0</v>
      </c>
      <c r="G10869" s="80">
        <v>10.0</v>
      </c>
      <c r="H10869" s="81">
        <v>33860.0</v>
      </c>
      <c r="I10869" s="81">
        <v>80000.0</v>
      </c>
      <c r="J10869" s="81">
        <v>51395.0</v>
      </c>
      <c r="K10869" s="81">
        <v>80000.0</v>
      </c>
      <c r="L10869" s="82">
        <v>0.3800390117035111</v>
      </c>
      <c r="N10869" s="83">
        <f t="shared" si="1"/>
        <v>0.3800390117</v>
      </c>
      <c r="O10869" s="83">
        <f t="shared" si="2"/>
        <v>0.3800390117</v>
      </c>
      <c r="Q10869" s="83">
        <f t="shared" si="3"/>
        <v>0.57675</v>
      </c>
      <c r="R10869" s="83">
        <f t="shared" si="4"/>
        <v>0.3800390117</v>
      </c>
      <c r="S10869" s="83" t="b">
        <f t="shared" si="5"/>
        <v>0</v>
      </c>
      <c r="T10869" s="72"/>
      <c r="U10869" s="72"/>
      <c r="V10869" s="72"/>
      <c r="W10869" s="72"/>
      <c r="X10869" s="72"/>
      <c r="Y10869" s="72"/>
      <c r="Z10869" s="72"/>
      <c r="AA10869" s="72"/>
      <c r="AB10869" s="72"/>
      <c r="AC10869" s="72"/>
      <c r="AD10869" s="72"/>
      <c r="AE10869" s="72"/>
      <c r="AF10869" s="72"/>
      <c r="AG10869" s="72"/>
      <c r="AH10869" s="72"/>
      <c r="AI10869" s="72"/>
      <c r="AJ10869" s="72"/>
      <c r="AK10869" s="72"/>
    </row>
    <row r="10870" ht="14.25" customHeight="1">
      <c r="A10870" s="78">
        <v>10867.0</v>
      </c>
      <c r="C10870" s="78" t="str">
        <f>VLOOKUP(G10870,[1]Macrodata_CCF!$A$3:$D$55,4,FALSE)</f>
        <v>#ERROR!</v>
      </c>
      <c r="E10870" s="79" t="str">
        <f>VLOOKUP(G10870,[1]Macrodata_CCF!$A$3:$B$55,2,FALSE)</f>
        <v>#ERROR!</v>
      </c>
      <c r="F10870" s="78">
        <v>0.0</v>
      </c>
      <c r="G10870" s="80">
        <v>42.0</v>
      </c>
      <c r="H10870" s="81">
        <v>397745.0</v>
      </c>
      <c r="I10870" s="81">
        <v>520000.0</v>
      </c>
      <c r="J10870" s="81">
        <v>425865.0</v>
      </c>
      <c r="K10870" s="81">
        <v>520000.0</v>
      </c>
      <c r="L10870" s="82">
        <v>0.2300110424931496</v>
      </c>
      <c r="N10870" s="83">
        <f t="shared" si="1"/>
        <v>0.2300110425</v>
      </c>
      <c r="O10870" s="83">
        <f t="shared" si="2"/>
        <v>0.2300110425</v>
      </c>
      <c r="Q10870" s="83">
        <f t="shared" si="3"/>
        <v>0.2351057692</v>
      </c>
      <c r="R10870" s="83">
        <f t="shared" si="4"/>
        <v>0.2300110425</v>
      </c>
      <c r="S10870" s="83" t="b">
        <f t="shared" si="5"/>
        <v>0</v>
      </c>
      <c r="T10870" s="72"/>
      <c r="U10870" s="72"/>
      <c r="V10870" s="72"/>
      <c r="W10870" s="72"/>
      <c r="X10870" s="72"/>
      <c r="Y10870" s="72"/>
      <c r="Z10870" s="72"/>
      <c r="AA10870" s="72"/>
      <c r="AB10870" s="72"/>
      <c r="AC10870" s="72"/>
      <c r="AD10870" s="72"/>
      <c r="AE10870" s="72"/>
      <c r="AF10870" s="72"/>
      <c r="AG10870" s="72"/>
      <c r="AH10870" s="72"/>
      <c r="AI10870" s="72"/>
      <c r="AJ10870" s="72"/>
      <c r="AK10870" s="72"/>
    </row>
    <row r="10871" ht="14.25" customHeight="1">
      <c r="A10871" s="78">
        <v>10868.0</v>
      </c>
      <c r="C10871" s="78" t="str">
        <f>VLOOKUP(G10871,[1]Macrodata_CCF!$A$3:$D$55,4,FALSE)</f>
        <v>#ERROR!</v>
      </c>
      <c r="E10871" s="79" t="str">
        <f>VLOOKUP(G10871,[1]Macrodata_CCF!$A$3:$B$55,2,FALSE)</f>
        <v>#ERROR!</v>
      </c>
      <c r="F10871" s="78">
        <v>0.0</v>
      </c>
      <c r="G10871" s="80">
        <v>37.0</v>
      </c>
      <c r="H10871" s="81">
        <v>0.0</v>
      </c>
      <c r="I10871" s="81">
        <v>800000.0</v>
      </c>
      <c r="J10871" s="81">
        <v>80000.0</v>
      </c>
      <c r="K10871" s="81">
        <v>1360000.0</v>
      </c>
      <c r="L10871" s="82">
        <v>0.1</v>
      </c>
      <c r="N10871" s="83">
        <f t="shared" si="1"/>
        <v>0.1</v>
      </c>
      <c r="O10871" s="83">
        <f t="shared" si="2"/>
        <v>0.1</v>
      </c>
      <c r="Q10871" s="83">
        <f t="shared" si="3"/>
        <v>1</v>
      </c>
      <c r="R10871" s="83">
        <f t="shared" si="4"/>
        <v>0.1</v>
      </c>
      <c r="S10871" s="83" t="b">
        <f t="shared" si="5"/>
        <v>0</v>
      </c>
      <c r="T10871" s="72"/>
      <c r="U10871" s="72"/>
      <c r="V10871" s="72"/>
      <c r="W10871" s="72"/>
      <c r="X10871" s="72"/>
      <c r="Y10871" s="72"/>
      <c r="Z10871" s="72"/>
      <c r="AA10871" s="72"/>
      <c r="AB10871" s="72"/>
      <c r="AC10871" s="72"/>
      <c r="AD10871" s="72"/>
      <c r="AE10871" s="72"/>
      <c r="AF10871" s="72"/>
      <c r="AG10871" s="72"/>
      <c r="AH10871" s="72"/>
      <c r="AI10871" s="72"/>
      <c r="AJ10871" s="72"/>
      <c r="AK10871" s="72"/>
    </row>
    <row r="10872" ht="14.25" customHeight="1">
      <c r="A10872" s="78">
        <v>10869.0</v>
      </c>
      <c r="C10872" s="78" t="str">
        <f>VLOOKUP(G10872,[1]Macrodata_CCF!$A$3:$D$55,4,FALSE)</f>
        <v>#ERROR!</v>
      </c>
      <c r="E10872" s="79" t="str">
        <f>VLOOKUP(G10872,[1]Macrodata_CCF!$A$3:$B$55,2,FALSE)</f>
        <v>#ERROR!</v>
      </c>
      <c r="F10872" s="78">
        <v>0.0</v>
      </c>
      <c r="G10872" s="80">
        <v>5.0</v>
      </c>
      <c r="H10872" s="81">
        <v>0.0</v>
      </c>
      <c r="I10872" s="81">
        <v>90000.0</v>
      </c>
      <c r="J10872" s="81">
        <v>27900.0</v>
      </c>
      <c r="K10872" s="81">
        <v>135000.0</v>
      </c>
      <c r="L10872" s="82">
        <v>0.31</v>
      </c>
      <c r="N10872" s="83">
        <f t="shared" si="1"/>
        <v>0.31</v>
      </c>
      <c r="O10872" s="83">
        <f t="shared" si="2"/>
        <v>0.31</v>
      </c>
      <c r="Q10872" s="83">
        <f t="shared" si="3"/>
        <v>1</v>
      </c>
      <c r="R10872" s="83">
        <f t="shared" si="4"/>
        <v>0.31</v>
      </c>
      <c r="S10872" s="83" t="b">
        <f t="shared" si="5"/>
        <v>0</v>
      </c>
      <c r="T10872" s="72"/>
      <c r="U10872" s="72"/>
      <c r="V10872" s="72"/>
      <c r="W10872" s="72"/>
      <c r="X10872" s="72"/>
      <c r="Y10872" s="72"/>
      <c r="Z10872" s="72"/>
      <c r="AA10872" s="72"/>
      <c r="AB10872" s="72"/>
      <c r="AC10872" s="72"/>
      <c r="AD10872" s="72"/>
      <c r="AE10872" s="72"/>
      <c r="AF10872" s="72"/>
      <c r="AG10872" s="72"/>
      <c r="AH10872" s="72"/>
      <c r="AI10872" s="72"/>
      <c r="AJ10872" s="72"/>
      <c r="AK10872" s="72"/>
    </row>
    <row r="10873" ht="14.25" customHeight="1">
      <c r="A10873" s="78">
        <v>10870.0</v>
      </c>
      <c r="C10873" s="78" t="str">
        <f>VLOOKUP(G10873,[1]Macrodata_CCF!$A$3:$D$55,4,FALSE)</f>
        <v>#ERROR!</v>
      </c>
      <c r="E10873" s="79" t="str">
        <f>VLOOKUP(G10873,[1]Macrodata_CCF!$A$3:$B$55,2,FALSE)</f>
        <v>#ERROR!</v>
      </c>
      <c r="F10873" s="78">
        <v>1.0</v>
      </c>
      <c r="G10873" s="80">
        <v>14.0</v>
      </c>
      <c r="H10873" s="81">
        <v>493790.0</v>
      </c>
      <c r="I10873" s="81">
        <v>580000.0</v>
      </c>
      <c r="J10873" s="81">
        <v>591600.0</v>
      </c>
      <c r="K10873" s="81">
        <v>580000.0</v>
      </c>
      <c r="L10873" s="82">
        <v>1.134555156014383</v>
      </c>
      <c r="N10873" s="83">
        <f t="shared" si="1"/>
        <v>1.134555156</v>
      </c>
      <c r="O10873" s="83">
        <f t="shared" si="2"/>
        <v>1</v>
      </c>
      <c r="Q10873" s="83">
        <f t="shared" si="3"/>
        <v>0.148637931</v>
      </c>
      <c r="R10873" s="83">
        <f t="shared" si="4"/>
        <v>1.134555156</v>
      </c>
      <c r="S10873" s="83" t="b">
        <f t="shared" si="5"/>
        <v>0</v>
      </c>
      <c r="T10873" s="72"/>
      <c r="U10873" s="72"/>
      <c r="V10873" s="72"/>
      <c r="W10873" s="72"/>
      <c r="X10873" s="72"/>
      <c r="Y10873" s="72"/>
      <c r="Z10873" s="72"/>
      <c r="AA10873" s="72"/>
      <c r="AB10873" s="72"/>
      <c r="AC10873" s="72"/>
      <c r="AD10873" s="72"/>
      <c r="AE10873" s="72"/>
      <c r="AF10873" s="72"/>
      <c r="AG10873" s="72"/>
      <c r="AH10873" s="72"/>
      <c r="AI10873" s="72"/>
      <c r="AJ10873" s="72"/>
      <c r="AK10873" s="72"/>
    </row>
    <row r="10874" ht="14.25" customHeight="1">
      <c r="A10874" s="78">
        <v>10871.0</v>
      </c>
      <c r="C10874" s="78" t="str">
        <f>VLOOKUP(G10874,[1]Macrodata_CCF!$A$3:$D$55,4,FALSE)</f>
        <v>#ERROR!</v>
      </c>
      <c r="E10874" s="79" t="str">
        <f>VLOOKUP(G10874,[1]Macrodata_CCF!$A$3:$B$55,2,FALSE)</f>
        <v>#ERROR!</v>
      </c>
      <c r="F10874" s="78">
        <v>0.0</v>
      </c>
      <c r="G10874" s="80">
        <v>53.0</v>
      </c>
      <c r="H10874" s="81">
        <v>273990.0</v>
      </c>
      <c r="I10874" s="81">
        <v>340000.0</v>
      </c>
      <c r="J10874" s="81">
        <v>275310.0</v>
      </c>
      <c r="K10874" s="81">
        <v>340000.0</v>
      </c>
      <c r="L10874" s="82">
        <v>0.01999697015603696</v>
      </c>
      <c r="N10874" s="83">
        <f t="shared" si="1"/>
        <v>0.01999697016</v>
      </c>
      <c r="O10874" s="83">
        <f t="shared" si="2"/>
        <v>0.01999697016</v>
      </c>
      <c r="Q10874" s="83">
        <f t="shared" si="3"/>
        <v>0.1941470588</v>
      </c>
      <c r="R10874" s="83">
        <f t="shared" si="4"/>
        <v>0.01999697016</v>
      </c>
      <c r="S10874" s="83" t="b">
        <f t="shared" si="5"/>
        <v>0</v>
      </c>
      <c r="T10874" s="72"/>
      <c r="U10874" s="72"/>
      <c r="V10874" s="72"/>
      <c r="W10874" s="72"/>
      <c r="X10874" s="72"/>
      <c r="Y10874" s="72"/>
      <c r="Z10874" s="72"/>
      <c r="AA10874" s="72"/>
      <c r="AB10874" s="72"/>
      <c r="AC10874" s="72"/>
      <c r="AD10874" s="72"/>
      <c r="AE10874" s="72"/>
      <c r="AF10874" s="72"/>
      <c r="AG10874" s="72"/>
      <c r="AH10874" s="72"/>
      <c r="AI10874" s="72"/>
      <c r="AJ10874" s="72"/>
      <c r="AK10874" s="72"/>
    </row>
    <row r="10875" ht="14.25" customHeight="1">
      <c r="A10875" s="78">
        <v>10872.0</v>
      </c>
      <c r="C10875" s="78" t="str">
        <f>VLOOKUP(G10875,[1]Macrodata_CCF!$A$3:$D$55,4,FALSE)</f>
        <v>#ERROR!</v>
      </c>
      <c r="E10875" s="79" t="str">
        <f>VLOOKUP(G10875,[1]Macrodata_CCF!$A$3:$B$55,2,FALSE)</f>
        <v>#ERROR!</v>
      </c>
      <c r="F10875" s="78">
        <v>0.0</v>
      </c>
      <c r="G10875" s="80">
        <v>15.0</v>
      </c>
      <c r="H10875" s="81">
        <v>316600.0</v>
      </c>
      <c r="I10875" s="81">
        <v>370000.0</v>
      </c>
      <c r="J10875" s="81">
        <v>326745.0</v>
      </c>
      <c r="K10875" s="81">
        <v>555000.0</v>
      </c>
      <c r="L10875" s="82">
        <v>0.1899812734082397</v>
      </c>
      <c r="N10875" s="83">
        <f t="shared" si="1"/>
        <v>0.1899812734</v>
      </c>
      <c r="O10875" s="83">
        <f t="shared" si="2"/>
        <v>0.1899812734</v>
      </c>
      <c r="Q10875" s="83">
        <f t="shared" si="3"/>
        <v>0.1443243243</v>
      </c>
      <c r="R10875" s="83">
        <f t="shared" si="4"/>
        <v>0.1899812734</v>
      </c>
      <c r="S10875" s="83" t="b">
        <f t="shared" si="5"/>
        <v>0</v>
      </c>
      <c r="T10875" s="72"/>
      <c r="U10875" s="72"/>
      <c r="V10875" s="72"/>
      <c r="W10875" s="72"/>
      <c r="X10875" s="72"/>
      <c r="Y10875" s="72"/>
      <c r="Z10875" s="72"/>
      <c r="AA10875" s="72"/>
      <c r="AB10875" s="72"/>
      <c r="AC10875" s="72"/>
      <c r="AD10875" s="72"/>
      <c r="AE10875" s="72"/>
      <c r="AF10875" s="72"/>
      <c r="AG10875" s="72"/>
      <c r="AH10875" s="72"/>
      <c r="AI10875" s="72"/>
      <c r="AJ10875" s="72"/>
      <c r="AK10875" s="72"/>
    </row>
    <row r="10876" ht="14.25" customHeight="1">
      <c r="A10876" s="78">
        <v>10873.0</v>
      </c>
      <c r="C10876" s="78" t="str">
        <f>VLOOKUP(G10876,[1]Macrodata_CCF!$A$3:$D$55,4,FALSE)</f>
        <v>#ERROR!</v>
      </c>
      <c r="E10876" s="79" t="str">
        <f>VLOOKUP(G10876,[1]Macrodata_CCF!$A$3:$B$55,2,FALSE)</f>
        <v>#ERROR!</v>
      </c>
      <c r="F10876" s="78">
        <v>0.0</v>
      </c>
      <c r="G10876" s="80">
        <v>29.0</v>
      </c>
      <c r="H10876" s="81">
        <v>5840.0</v>
      </c>
      <c r="I10876" s="81">
        <v>20000.0</v>
      </c>
      <c r="J10876" s="81">
        <v>7820.0</v>
      </c>
      <c r="K10876" s="81">
        <v>40000.0</v>
      </c>
      <c r="L10876" s="82">
        <v>0.1398305084745763</v>
      </c>
      <c r="N10876" s="83">
        <f t="shared" si="1"/>
        <v>0.1398305085</v>
      </c>
      <c r="O10876" s="83">
        <f t="shared" si="2"/>
        <v>0.1398305085</v>
      </c>
      <c r="Q10876" s="83">
        <f t="shared" si="3"/>
        <v>0.708</v>
      </c>
      <c r="R10876" s="83">
        <f t="shared" si="4"/>
        <v>0.1398305085</v>
      </c>
      <c r="S10876" s="83" t="b">
        <f t="shared" si="5"/>
        <v>0</v>
      </c>
      <c r="T10876" s="72"/>
      <c r="U10876" s="72"/>
      <c r="V10876" s="72"/>
      <c r="W10876" s="72"/>
      <c r="X10876" s="72"/>
      <c r="Y10876" s="72"/>
      <c r="Z10876" s="72"/>
      <c r="AA10876" s="72"/>
      <c r="AB10876" s="72"/>
      <c r="AC10876" s="72"/>
      <c r="AD10876" s="72"/>
      <c r="AE10876" s="72"/>
      <c r="AF10876" s="72"/>
      <c r="AG10876" s="72"/>
      <c r="AH10876" s="72"/>
      <c r="AI10876" s="72"/>
      <c r="AJ10876" s="72"/>
      <c r="AK10876" s="72"/>
    </row>
    <row r="10877" ht="14.25" customHeight="1">
      <c r="A10877" s="78">
        <v>10874.0</v>
      </c>
      <c r="C10877" s="78" t="str">
        <f>VLOOKUP(G10877,[1]Macrodata_CCF!$A$3:$D$55,4,FALSE)</f>
        <v>#ERROR!</v>
      </c>
      <c r="E10877" s="79" t="str">
        <f>VLOOKUP(G10877,[1]Macrodata_CCF!$A$3:$B$55,2,FALSE)</f>
        <v>#ERROR!</v>
      </c>
      <c r="F10877" s="78">
        <v>0.0</v>
      </c>
      <c r="G10877" s="80">
        <v>22.0</v>
      </c>
      <c r="H10877" s="81">
        <v>6865.0</v>
      </c>
      <c r="I10877" s="81">
        <v>530000.0</v>
      </c>
      <c r="J10877" s="81">
        <v>111490.0</v>
      </c>
      <c r="K10877" s="81">
        <v>530000.0</v>
      </c>
      <c r="L10877" s="82">
        <v>0.1999961768950653</v>
      </c>
      <c r="N10877" s="83">
        <f t="shared" si="1"/>
        <v>0.1999961769</v>
      </c>
      <c r="O10877" s="83">
        <f t="shared" si="2"/>
        <v>0.1999961769</v>
      </c>
      <c r="Q10877" s="83">
        <f t="shared" si="3"/>
        <v>0.9870471698</v>
      </c>
      <c r="R10877" s="83">
        <f t="shared" si="4"/>
        <v>0.1999961769</v>
      </c>
      <c r="S10877" s="83" t="b">
        <f t="shared" si="5"/>
        <v>0</v>
      </c>
      <c r="T10877" s="72"/>
      <c r="U10877" s="72"/>
      <c r="V10877" s="72"/>
      <c r="W10877" s="72"/>
      <c r="X10877" s="72"/>
      <c r="Y10877" s="72"/>
      <c r="Z10877" s="72"/>
      <c r="AA10877" s="72"/>
      <c r="AB10877" s="72"/>
      <c r="AC10877" s="72"/>
      <c r="AD10877" s="72"/>
      <c r="AE10877" s="72"/>
      <c r="AF10877" s="72"/>
      <c r="AG10877" s="72"/>
      <c r="AH10877" s="72"/>
      <c r="AI10877" s="72"/>
      <c r="AJ10877" s="72"/>
      <c r="AK10877" s="72"/>
    </row>
    <row r="10878" ht="14.25" customHeight="1">
      <c r="A10878" s="78">
        <v>10875.0</v>
      </c>
      <c r="C10878" s="78" t="str">
        <f>VLOOKUP(G10878,[1]Macrodata_CCF!$A$3:$D$55,4,FALSE)</f>
        <v>#ERROR!</v>
      </c>
      <c r="E10878" s="79" t="str">
        <f>VLOOKUP(G10878,[1]Macrodata_CCF!$A$3:$B$55,2,FALSE)</f>
        <v>#ERROR!</v>
      </c>
      <c r="F10878" s="78">
        <v>0.0</v>
      </c>
      <c r="G10878" s="80">
        <v>44.0</v>
      </c>
      <c r="H10878" s="81">
        <v>0.0</v>
      </c>
      <c r="I10878" s="81">
        <v>630000.0</v>
      </c>
      <c r="J10878" s="81">
        <v>107100.0</v>
      </c>
      <c r="K10878" s="81">
        <v>630000.0</v>
      </c>
      <c r="L10878" s="82">
        <v>0.17</v>
      </c>
      <c r="N10878" s="83">
        <f t="shared" si="1"/>
        <v>0.17</v>
      </c>
      <c r="O10878" s="83">
        <f t="shared" si="2"/>
        <v>0.17</v>
      </c>
      <c r="Q10878" s="83">
        <f t="shared" si="3"/>
        <v>1</v>
      </c>
      <c r="R10878" s="83">
        <f t="shared" si="4"/>
        <v>0.17</v>
      </c>
      <c r="S10878" s="83" t="b">
        <f t="shared" si="5"/>
        <v>0</v>
      </c>
      <c r="T10878" s="72"/>
      <c r="U10878" s="72"/>
      <c r="V10878" s="72"/>
      <c r="W10878" s="72"/>
      <c r="X10878" s="72"/>
      <c r="Y10878" s="72"/>
      <c r="Z10878" s="72"/>
      <c r="AA10878" s="72"/>
      <c r="AB10878" s="72"/>
      <c r="AC10878" s="72"/>
      <c r="AD10878" s="72"/>
      <c r="AE10878" s="72"/>
      <c r="AF10878" s="72"/>
      <c r="AG10878" s="72"/>
      <c r="AH10878" s="72"/>
      <c r="AI10878" s="72"/>
      <c r="AJ10878" s="72"/>
      <c r="AK10878" s="72"/>
    </row>
    <row r="10879" ht="14.25" customHeight="1">
      <c r="A10879" s="78">
        <v>10876.0</v>
      </c>
      <c r="C10879" s="78" t="str">
        <f>VLOOKUP(G10879,[1]Macrodata_CCF!$A$3:$D$55,4,FALSE)</f>
        <v>#ERROR!</v>
      </c>
      <c r="E10879" s="79" t="str">
        <f>VLOOKUP(G10879,[1]Macrodata_CCF!$A$3:$B$55,2,FALSE)</f>
        <v>#ERROR!</v>
      </c>
      <c r="F10879" s="78">
        <v>0.0</v>
      </c>
      <c r="G10879" s="80">
        <v>48.0</v>
      </c>
      <c r="H10879" s="81">
        <v>36370.0</v>
      </c>
      <c r="I10879" s="81">
        <v>750000.0</v>
      </c>
      <c r="J10879" s="81">
        <v>143415.0</v>
      </c>
      <c r="K10879" s="81">
        <v>1275000.0</v>
      </c>
      <c r="L10879" s="82">
        <v>0.1500007006431905</v>
      </c>
      <c r="N10879" s="83">
        <f t="shared" si="1"/>
        <v>0.1500007006</v>
      </c>
      <c r="O10879" s="83">
        <f t="shared" si="2"/>
        <v>0.1500007006</v>
      </c>
      <c r="Q10879" s="83">
        <f t="shared" si="3"/>
        <v>0.9515066667</v>
      </c>
      <c r="R10879" s="83">
        <f t="shared" si="4"/>
        <v>0.1500007006</v>
      </c>
      <c r="S10879" s="83" t="b">
        <f t="shared" si="5"/>
        <v>0</v>
      </c>
      <c r="T10879" s="72"/>
      <c r="U10879" s="72"/>
      <c r="V10879" s="72"/>
      <c r="W10879" s="72"/>
      <c r="X10879" s="72"/>
      <c r="Y10879" s="72"/>
      <c r="Z10879" s="72"/>
      <c r="AA10879" s="72"/>
      <c r="AB10879" s="72"/>
      <c r="AC10879" s="72"/>
      <c r="AD10879" s="72"/>
      <c r="AE10879" s="72"/>
      <c r="AF10879" s="72"/>
      <c r="AG10879" s="72"/>
      <c r="AH10879" s="72"/>
      <c r="AI10879" s="72"/>
      <c r="AJ10879" s="72"/>
      <c r="AK10879" s="72"/>
    </row>
    <row r="10880" ht="14.25" customHeight="1">
      <c r="A10880" s="78">
        <v>10877.0</v>
      </c>
      <c r="C10880" s="78" t="str">
        <f>VLOOKUP(G10880,[1]Macrodata_CCF!$A$3:$D$55,4,FALSE)</f>
        <v>#ERROR!</v>
      </c>
      <c r="E10880" s="79" t="str">
        <f>VLOOKUP(G10880,[1]Macrodata_CCF!$A$3:$B$55,2,FALSE)</f>
        <v>#ERROR!</v>
      </c>
      <c r="F10880" s="78">
        <v>0.0</v>
      </c>
      <c r="G10880" s="80">
        <v>48.0</v>
      </c>
      <c r="H10880" s="81">
        <v>263195.0</v>
      </c>
      <c r="I10880" s="81">
        <v>570000.0</v>
      </c>
      <c r="J10880" s="81">
        <v>581400.0</v>
      </c>
      <c r="K10880" s="81">
        <v>570000.0</v>
      </c>
      <c r="L10880" s="82">
        <v>1.037157151936898</v>
      </c>
      <c r="N10880" s="83">
        <f t="shared" si="1"/>
        <v>1.037157152</v>
      </c>
      <c r="O10880" s="83">
        <f t="shared" si="2"/>
        <v>1</v>
      </c>
      <c r="Q10880" s="83">
        <f t="shared" si="3"/>
        <v>0.538254386</v>
      </c>
      <c r="R10880" s="83">
        <f t="shared" si="4"/>
        <v>1.037157152</v>
      </c>
      <c r="S10880" s="83" t="b">
        <f t="shared" si="5"/>
        <v>0</v>
      </c>
      <c r="T10880" s="72"/>
      <c r="U10880" s="72"/>
      <c r="V10880" s="72"/>
      <c r="W10880" s="72"/>
      <c r="X10880" s="72"/>
      <c r="Y10880" s="72"/>
      <c r="Z10880" s="72"/>
      <c r="AA10880" s="72"/>
      <c r="AB10880" s="72"/>
      <c r="AC10880" s="72"/>
      <c r="AD10880" s="72"/>
      <c r="AE10880" s="72"/>
      <c r="AF10880" s="72"/>
      <c r="AG10880" s="72"/>
      <c r="AH10880" s="72"/>
      <c r="AI10880" s="72"/>
      <c r="AJ10880" s="72"/>
      <c r="AK10880" s="72"/>
    </row>
    <row r="10881" ht="14.25" customHeight="1">
      <c r="A10881" s="78">
        <v>10878.0</v>
      </c>
      <c r="C10881" s="78" t="str">
        <f>VLOOKUP(G10881,[1]Macrodata_CCF!$A$3:$D$55,4,FALSE)</f>
        <v>#ERROR!</v>
      </c>
      <c r="E10881" s="79" t="str">
        <f>VLOOKUP(G10881,[1]Macrodata_CCF!$A$3:$B$55,2,FALSE)</f>
        <v>#ERROR!</v>
      </c>
      <c r="F10881" s="78">
        <v>0.0</v>
      </c>
      <c r="G10881" s="80">
        <v>14.0</v>
      </c>
      <c r="H10881" s="81">
        <v>76990.0</v>
      </c>
      <c r="I10881" s="81">
        <v>960000.0</v>
      </c>
      <c r="J10881" s="81">
        <v>200610.0</v>
      </c>
      <c r="K10881" s="81">
        <v>960000.0</v>
      </c>
      <c r="L10881" s="82">
        <v>0.1399984145139919</v>
      </c>
      <c r="N10881" s="83">
        <f t="shared" si="1"/>
        <v>0.1399984145</v>
      </c>
      <c r="O10881" s="83">
        <f t="shared" si="2"/>
        <v>0.1399984145</v>
      </c>
      <c r="Q10881" s="83">
        <f t="shared" si="3"/>
        <v>0.9198020833</v>
      </c>
      <c r="R10881" s="83">
        <f t="shared" si="4"/>
        <v>0.1399984145</v>
      </c>
      <c r="S10881" s="83" t="b">
        <f t="shared" si="5"/>
        <v>0</v>
      </c>
      <c r="T10881" s="72"/>
      <c r="U10881" s="72"/>
      <c r="V10881" s="72"/>
      <c r="W10881" s="72"/>
      <c r="X10881" s="72"/>
      <c r="Y10881" s="72"/>
      <c r="Z10881" s="72"/>
      <c r="AA10881" s="72"/>
      <c r="AB10881" s="72"/>
      <c r="AC10881" s="72"/>
      <c r="AD10881" s="72"/>
      <c r="AE10881" s="72"/>
      <c r="AF10881" s="72"/>
      <c r="AG10881" s="72"/>
      <c r="AH10881" s="72"/>
      <c r="AI10881" s="72"/>
      <c r="AJ10881" s="72"/>
      <c r="AK10881" s="72"/>
    </row>
    <row r="10882" ht="14.25" customHeight="1">
      <c r="A10882" s="78">
        <v>10879.0</v>
      </c>
      <c r="C10882" s="78" t="str">
        <f>VLOOKUP(G10882,[1]Macrodata_CCF!$A$3:$D$55,4,FALSE)</f>
        <v>#ERROR!</v>
      </c>
      <c r="E10882" s="79" t="str">
        <f>VLOOKUP(G10882,[1]Macrodata_CCF!$A$3:$B$55,2,FALSE)</f>
        <v>#ERROR!</v>
      </c>
      <c r="F10882" s="78">
        <v>0.0</v>
      </c>
      <c r="G10882" s="80">
        <v>16.0</v>
      </c>
      <c r="H10882" s="81">
        <v>0.0</v>
      </c>
      <c r="I10882" s="81">
        <v>400000.0</v>
      </c>
      <c r="J10882" s="81">
        <v>60000.0</v>
      </c>
      <c r="K10882" s="81">
        <v>400000.0</v>
      </c>
      <c r="L10882" s="82">
        <v>0.15</v>
      </c>
      <c r="N10882" s="83">
        <f t="shared" si="1"/>
        <v>0.15</v>
      </c>
      <c r="O10882" s="83">
        <f t="shared" si="2"/>
        <v>0.15</v>
      </c>
      <c r="Q10882" s="83">
        <f t="shared" si="3"/>
        <v>1</v>
      </c>
      <c r="R10882" s="83">
        <f t="shared" si="4"/>
        <v>0.15</v>
      </c>
      <c r="S10882" s="83" t="b">
        <f t="shared" si="5"/>
        <v>0</v>
      </c>
      <c r="T10882" s="72"/>
      <c r="U10882" s="72"/>
      <c r="V10882" s="72"/>
      <c r="W10882" s="72"/>
      <c r="X10882" s="72"/>
      <c r="Y10882" s="72"/>
      <c r="Z10882" s="72"/>
      <c r="AA10882" s="72"/>
      <c r="AB10882" s="72"/>
      <c r="AC10882" s="72"/>
      <c r="AD10882" s="72"/>
      <c r="AE10882" s="72"/>
      <c r="AF10882" s="72"/>
      <c r="AG10882" s="72"/>
      <c r="AH10882" s="72"/>
      <c r="AI10882" s="72"/>
      <c r="AJ10882" s="72"/>
      <c r="AK10882" s="72"/>
    </row>
    <row r="10883" ht="14.25" customHeight="1">
      <c r="A10883" s="78">
        <v>10880.0</v>
      </c>
      <c r="C10883" s="78" t="str">
        <f>VLOOKUP(G10883,[1]Macrodata_CCF!$A$3:$D$55,4,FALSE)</f>
        <v>#ERROR!</v>
      </c>
      <c r="E10883" s="79" t="str">
        <f>VLOOKUP(G10883,[1]Macrodata_CCF!$A$3:$B$55,2,FALSE)</f>
        <v>#ERROR!</v>
      </c>
      <c r="F10883" s="78">
        <v>0.0</v>
      </c>
      <c r="G10883" s="80">
        <v>44.0</v>
      </c>
      <c r="H10883" s="81">
        <v>31520.0</v>
      </c>
      <c r="I10883" s="81">
        <v>450000.0</v>
      </c>
      <c r="J10883" s="81">
        <v>115215.0</v>
      </c>
      <c r="K10883" s="81">
        <v>450000.0</v>
      </c>
      <c r="L10883" s="82">
        <v>0.1999976103995412</v>
      </c>
      <c r="N10883" s="83">
        <f t="shared" si="1"/>
        <v>0.1999976104</v>
      </c>
      <c r="O10883" s="83">
        <f t="shared" si="2"/>
        <v>0.1999976104</v>
      </c>
      <c r="Q10883" s="83">
        <f t="shared" si="3"/>
        <v>0.9299555556</v>
      </c>
      <c r="R10883" s="83">
        <f t="shared" si="4"/>
        <v>0.1999976104</v>
      </c>
      <c r="S10883" s="83" t="b">
        <f t="shared" si="5"/>
        <v>0</v>
      </c>
      <c r="T10883" s="72"/>
      <c r="U10883" s="72"/>
      <c r="V10883" s="72"/>
      <c r="W10883" s="72"/>
      <c r="X10883" s="72"/>
      <c r="Y10883" s="72"/>
      <c r="Z10883" s="72"/>
      <c r="AA10883" s="72"/>
      <c r="AB10883" s="72"/>
      <c r="AC10883" s="72"/>
      <c r="AD10883" s="72"/>
      <c r="AE10883" s="72"/>
      <c r="AF10883" s="72"/>
      <c r="AG10883" s="72"/>
      <c r="AH10883" s="72"/>
      <c r="AI10883" s="72"/>
      <c r="AJ10883" s="72"/>
      <c r="AK10883" s="72"/>
    </row>
    <row r="10884" ht="14.25" customHeight="1">
      <c r="A10884" s="78">
        <v>10881.0</v>
      </c>
      <c r="C10884" s="78" t="str">
        <f>VLOOKUP(G10884,[1]Macrodata_CCF!$A$3:$D$55,4,FALSE)</f>
        <v>#ERROR!</v>
      </c>
      <c r="E10884" s="79" t="str">
        <f>VLOOKUP(G10884,[1]Macrodata_CCF!$A$3:$B$55,2,FALSE)</f>
        <v>#ERROR!</v>
      </c>
      <c r="F10884" s="78">
        <v>0.0</v>
      </c>
      <c r="G10884" s="80">
        <v>36.0</v>
      </c>
      <c r="H10884" s="81">
        <v>229130.0</v>
      </c>
      <c r="I10884" s="81">
        <v>650000.0</v>
      </c>
      <c r="J10884" s="81">
        <v>663000.0</v>
      </c>
      <c r="K10884" s="81">
        <v>650000.0</v>
      </c>
      <c r="L10884" s="82">
        <v>1.030888397842564</v>
      </c>
      <c r="N10884" s="83">
        <f t="shared" si="1"/>
        <v>1.030888398</v>
      </c>
      <c r="O10884" s="83">
        <f t="shared" si="2"/>
        <v>1</v>
      </c>
      <c r="Q10884" s="83">
        <f t="shared" si="3"/>
        <v>0.6474923077</v>
      </c>
      <c r="R10884" s="83">
        <f t="shared" si="4"/>
        <v>1.030888398</v>
      </c>
      <c r="S10884" s="83" t="b">
        <f t="shared" si="5"/>
        <v>0</v>
      </c>
      <c r="T10884" s="72"/>
      <c r="U10884" s="72"/>
      <c r="V10884" s="72"/>
      <c r="W10884" s="72"/>
      <c r="X10884" s="72"/>
      <c r="Y10884" s="72"/>
      <c r="Z10884" s="72"/>
      <c r="AA10884" s="72"/>
      <c r="AB10884" s="72"/>
      <c r="AC10884" s="72"/>
      <c r="AD10884" s="72"/>
      <c r="AE10884" s="72"/>
      <c r="AF10884" s="72"/>
      <c r="AG10884" s="72"/>
      <c r="AH10884" s="72"/>
      <c r="AI10884" s="72"/>
      <c r="AJ10884" s="72"/>
      <c r="AK10884" s="72"/>
    </row>
    <row r="10885" ht="14.25" customHeight="1">
      <c r="A10885" s="78">
        <v>10882.0</v>
      </c>
      <c r="C10885" s="78" t="str">
        <f>VLOOKUP(G10885,[1]Macrodata_CCF!$A$3:$D$55,4,FALSE)</f>
        <v>#ERROR!</v>
      </c>
      <c r="E10885" s="79" t="str">
        <f>VLOOKUP(G10885,[1]Macrodata_CCF!$A$3:$B$55,2,FALSE)</f>
        <v>#ERROR!</v>
      </c>
      <c r="F10885" s="78">
        <v>0.0</v>
      </c>
      <c r="G10885" s="80">
        <v>10.0</v>
      </c>
      <c r="H10885" s="81">
        <v>0.0</v>
      </c>
      <c r="I10885" s="81">
        <v>50000.0</v>
      </c>
      <c r="J10885" s="81">
        <v>10500.0</v>
      </c>
      <c r="K10885" s="81">
        <v>50000.0</v>
      </c>
      <c r="L10885" s="82">
        <v>0.21</v>
      </c>
      <c r="N10885" s="83">
        <f t="shared" si="1"/>
        <v>0.21</v>
      </c>
      <c r="O10885" s="83">
        <f t="shared" si="2"/>
        <v>0.21</v>
      </c>
      <c r="Q10885" s="83">
        <f t="shared" si="3"/>
        <v>1</v>
      </c>
      <c r="R10885" s="83">
        <f t="shared" si="4"/>
        <v>0.21</v>
      </c>
      <c r="S10885" s="83" t="b">
        <f t="shared" si="5"/>
        <v>0</v>
      </c>
      <c r="T10885" s="72"/>
      <c r="U10885" s="72"/>
      <c r="V10885" s="72"/>
      <c r="W10885" s="72"/>
      <c r="X10885" s="72"/>
      <c r="Y10885" s="72"/>
      <c r="Z10885" s="72"/>
      <c r="AA10885" s="72"/>
      <c r="AB10885" s="72"/>
      <c r="AC10885" s="72"/>
      <c r="AD10885" s="72"/>
      <c r="AE10885" s="72"/>
      <c r="AF10885" s="72"/>
      <c r="AG10885" s="72"/>
      <c r="AH10885" s="72"/>
      <c r="AI10885" s="72"/>
      <c r="AJ10885" s="72"/>
      <c r="AK10885" s="72"/>
    </row>
    <row r="10886" ht="14.25" customHeight="1">
      <c r="A10886" s="78">
        <v>10883.0</v>
      </c>
      <c r="C10886" s="78" t="str">
        <f>VLOOKUP(G10886,[1]Macrodata_CCF!$A$3:$D$55,4,FALSE)</f>
        <v>#ERROR!</v>
      </c>
      <c r="E10886" s="79" t="str">
        <f>VLOOKUP(G10886,[1]Macrodata_CCF!$A$3:$B$55,2,FALSE)</f>
        <v>#ERROR!</v>
      </c>
      <c r="F10886" s="78">
        <v>0.0</v>
      </c>
      <c r="G10886" s="80">
        <v>47.0</v>
      </c>
      <c r="H10886" s="81">
        <v>737610.0</v>
      </c>
      <c r="I10886" s="81">
        <v>800000.0</v>
      </c>
      <c r="J10886" s="81">
        <v>726380.0</v>
      </c>
      <c r="K10886" s="81">
        <v>800000.0</v>
      </c>
      <c r="L10886" s="82">
        <v>-0.1799967943580702</v>
      </c>
      <c r="N10886" s="83">
        <f t="shared" si="1"/>
        <v>-0.1799967944</v>
      </c>
      <c r="O10886" s="83">
        <f t="shared" si="2"/>
        <v>0</v>
      </c>
      <c r="Q10886" s="83">
        <f t="shared" si="3"/>
        <v>0.0779875</v>
      </c>
      <c r="R10886" s="83">
        <f t="shared" si="4"/>
        <v>-0.0140375</v>
      </c>
      <c r="S10886" s="83" t="b">
        <f t="shared" si="5"/>
        <v>0</v>
      </c>
      <c r="T10886" s="72"/>
      <c r="U10886" s="72"/>
      <c r="V10886" s="72"/>
      <c r="W10886" s="72"/>
      <c r="X10886" s="72"/>
      <c r="Y10886" s="72"/>
      <c r="Z10886" s="72"/>
      <c r="AA10886" s="72"/>
      <c r="AB10886" s="72"/>
      <c r="AC10886" s="72"/>
      <c r="AD10886" s="72"/>
      <c r="AE10886" s="72"/>
      <c r="AF10886" s="72"/>
      <c r="AG10886" s="72"/>
      <c r="AH10886" s="72"/>
      <c r="AI10886" s="72"/>
      <c r="AJ10886" s="72"/>
      <c r="AK10886" s="72"/>
    </row>
    <row r="10887" ht="14.25" customHeight="1">
      <c r="A10887" s="78">
        <v>10884.0</v>
      </c>
      <c r="C10887" s="78" t="str">
        <f>VLOOKUP(G10887,[1]Macrodata_CCF!$A$3:$D$55,4,FALSE)</f>
        <v>#ERROR!</v>
      </c>
      <c r="E10887" s="79" t="str">
        <f>VLOOKUP(G10887,[1]Macrodata_CCF!$A$3:$B$55,2,FALSE)</f>
        <v>#ERROR!</v>
      </c>
      <c r="F10887" s="78">
        <v>0.0</v>
      </c>
      <c r="G10887" s="80">
        <v>24.0</v>
      </c>
      <c r="H10887" s="81">
        <v>480845.0</v>
      </c>
      <c r="I10887" s="81">
        <v>520000.0</v>
      </c>
      <c r="J10887" s="81">
        <v>487895.0</v>
      </c>
      <c r="K10887" s="81">
        <v>520000.0</v>
      </c>
      <c r="L10887" s="82">
        <v>0.180053632997063</v>
      </c>
      <c r="N10887" s="83">
        <f t="shared" si="1"/>
        <v>0.180053633</v>
      </c>
      <c r="O10887" s="83">
        <f t="shared" si="2"/>
        <v>0.180053633</v>
      </c>
      <c r="Q10887" s="83">
        <f t="shared" si="3"/>
        <v>0.07529807692</v>
      </c>
      <c r="R10887" s="83">
        <f t="shared" si="4"/>
        <v>0.01355769231</v>
      </c>
      <c r="S10887" s="83" t="b">
        <f t="shared" si="5"/>
        <v>0</v>
      </c>
      <c r="T10887" s="72"/>
      <c r="U10887" s="72"/>
      <c r="V10887" s="72"/>
      <c r="W10887" s="72"/>
      <c r="X10887" s="72"/>
      <c r="Y10887" s="72"/>
      <c r="Z10887" s="72"/>
      <c r="AA10887" s="72"/>
      <c r="AB10887" s="72"/>
      <c r="AC10887" s="72"/>
      <c r="AD10887" s="72"/>
      <c r="AE10887" s="72"/>
      <c r="AF10887" s="72"/>
      <c r="AG10887" s="72"/>
      <c r="AH10887" s="72"/>
      <c r="AI10887" s="72"/>
      <c r="AJ10887" s="72"/>
      <c r="AK10887" s="72"/>
    </row>
    <row r="10888" ht="14.25" customHeight="1">
      <c r="A10888" s="78">
        <v>10885.0</v>
      </c>
      <c r="C10888" s="78" t="str">
        <f>VLOOKUP(G10888,[1]Macrodata_CCF!$A$3:$D$55,4,FALSE)</f>
        <v>#ERROR!</v>
      </c>
      <c r="E10888" s="79" t="str">
        <f>VLOOKUP(G10888,[1]Macrodata_CCF!$A$3:$B$55,2,FALSE)</f>
        <v>#ERROR!</v>
      </c>
      <c r="F10888" s="78">
        <v>0.0</v>
      </c>
      <c r="G10888" s="80">
        <v>33.0</v>
      </c>
      <c r="H10888" s="81">
        <v>857915.0</v>
      </c>
      <c r="I10888" s="81">
        <v>920000.0</v>
      </c>
      <c r="J10888" s="81">
        <v>866605.0</v>
      </c>
      <c r="K10888" s="81">
        <v>1472000.0</v>
      </c>
      <c r="L10888" s="82">
        <v>0.1399693967947169</v>
      </c>
      <c r="N10888" s="83">
        <f t="shared" si="1"/>
        <v>0.1399693968</v>
      </c>
      <c r="O10888" s="83">
        <f t="shared" si="2"/>
        <v>0.1399693968</v>
      </c>
      <c r="Q10888" s="83">
        <f t="shared" si="3"/>
        <v>0.06748369565</v>
      </c>
      <c r="R10888" s="83">
        <f t="shared" si="4"/>
        <v>0.009445652174</v>
      </c>
      <c r="S10888" s="83" t="b">
        <f t="shared" si="5"/>
        <v>0</v>
      </c>
      <c r="T10888" s="72"/>
      <c r="U10888" s="72"/>
      <c r="V10888" s="72"/>
      <c r="W10888" s="72"/>
      <c r="X10888" s="72"/>
      <c r="Y10888" s="72"/>
      <c r="Z10888" s="72"/>
      <c r="AA10888" s="72"/>
      <c r="AB10888" s="72"/>
      <c r="AC10888" s="72"/>
      <c r="AD10888" s="72"/>
      <c r="AE10888" s="72"/>
      <c r="AF10888" s="72"/>
      <c r="AG10888" s="72"/>
      <c r="AH10888" s="72"/>
      <c r="AI10888" s="72"/>
      <c r="AJ10888" s="72"/>
      <c r="AK10888" s="72"/>
    </row>
    <row r="10889" ht="14.25" customHeight="1">
      <c r="A10889" s="78">
        <v>10886.0</v>
      </c>
      <c r="C10889" s="78" t="str">
        <f>VLOOKUP(G10889,[1]Macrodata_CCF!$A$3:$D$55,4,FALSE)</f>
        <v>#ERROR!</v>
      </c>
      <c r="E10889" s="79" t="str">
        <f>VLOOKUP(G10889,[1]Macrodata_CCF!$A$3:$B$55,2,FALSE)</f>
        <v>#ERROR!</v>
      </c>
      <c r="F10889" s="78">
        <v>0.0</v>
      </c>
      <c r="G10889" s="80">
        <v>41.0</v>
      </c>
      <c r="H10889" s="81">
        <v>29635.0</v>
      </c>
      <c r="I10889" s="81">
        <v>730000.0</v>
      </c>
      <c r="J10889" s="81">
        <v>183715.0</v>
      </c>
      <c r="K10889" s="81">
        <v>730000.0</v>
      </c>
      <c r="L10889" s="82">
        <v>0.2199995716519244</v>
      </c>
      <c r="N10889" s="83">
        <f t="shared" si="1"/>
        <v>0.2199995717</v>
      </c>
      <c r="O10889" s="83">
        <f t="shared" si="2"/>
        <v>0.2199995717</v>
      </c>
      <c r="Q10889" s="83">
        <f t="shared" si="3"/>
        <v>0.9594041096</v>
      </c>
      <c r="R10889" s="83">
        <f t="shared" si="4"/>
        <v>0.2199995717</v>
      </c>
      <c r="S10889" s="83" t="b">
        <f t="shared" si="5"/>
        <v>0</v>
      </c>
      <c r="T10889" s="72"/>
      <c r="U10889" s="72"/>
      <c r="V10889" s="72"/>
      <c r="W10889" s="72"/>
      <c r="X10889" s="72"/>
      <c r="Y10889" s="72"/>
      <c r="Z10889" s="72"/>
      <c r="AA10889" s="72"/>
      <c r="AB10889" s="72"/>
      <c r="AC10889" s="72"/>
      <c r="AD10889" s="72"/>
      <c r="AE10889" s="72"/>
      <c r="AF10889" s="72"/>
      <c r="AG10889" s="72"/>
      <c r="AH10889" s="72"/>
      <c r="AI10889" s="72"/>
      <c r="AJ10889" s="72"/>
      <c r="AK10889" s="72"/>
    </row>
    <row r="10890" ht="14.25" customHeight="1">
      <c r="A10890" s="78">
        <v>10887.0</v>
      </c>
      <c r="C10890" s="78" t="str">
        <f>VLOOKUP(G10890,[1]Macrodata_CCF!$A$3:$D$55,4,FALSE)</f>
        <v>#ERROR!</v>
      </c>
      <c r="E10890" s="79" t="str">
        <f>VLOOKUP(G10890,[1]Macrodata_CCF!$A$3:$B$55,2,FALSE)</f>
        <v>#ERROR!</v>
      </c>
      <c r="F10890" s="78">
        <v>0.0</v>
      </c>
      <c r="G10890" s="80">
        <v>46.0</v>
      </c>
      <c r="H10890" s="81">
        <v>286775.0</v>
      </c>
      <c r="I10890" s="81">
        <v>800000.0</v>
      </c>
      <c r="J10890" s="81">
        <v>358625.0</v>
      </c>
      <c r="K10890" s="81">
        <v>1360000.0</v>
      </c>
      <c r="L10890" s="82">
        <v>0.1399970773052755</v>
      </c>
      <c r="N10890" s="83">
        <f t="shared" si="1"/>
        <v>0.1399970773</v>
      </c>
      <c r="O10890" s="83">
        <f t="shared" si="2"/>
        <v>0.1399970773</v>
      </c>
      <c r="Q10890" s="83">
        <f t="shared" si="3"/>
        <v>0.64153125</v>
      </c>
      <c r="R10890" s="83">
        <f t="shared" si="4"/>
        <v>0.1399970773</v>
      </c>
      <c r="S10890" s="83" t="b">
        <f t="shared" si="5"/>
        <v>0</v>
      </c>
      <c r="T10890" s="72"/>
      <c r="U10890" s="72"/>
      <c r="V10890" s="72"/>
      <c r="W10890" s="72"/>
      <c r="X10890" s="72"/>
      <c r="Y10890" s="72"/>
      <c r="Z10890" s="72"/>
      <c r="AA10890" s="72"/>
      <c r="AB10890" s="72"/>
      <c r="AC10890" s="72"/>
      <c r="AD10890" s="72"/>
      <c r="AE10890" s="72"/>
      <c r="AF10890" s="72"/>
      <c r="AG10890" s="72"/>
      <c r="AH10890" s="72"/>
      <c r="AI10890" s="72"/>
      <c r="AJ10890" s="72"/>
      <c r="AK10890" s="72"/>
    </row>
    <row r="10891" ht="14.25" customHeight="1">
      <c r="A10891" s="78">
        <v>10888.0</v>
      </c>
      <c r="C10891" s="78" t="str">
        <f>VLOOKUP(G10891,[1]Macrodata_CCF!$A$3:$D$55,4,FALSE)</f>
        <v>#ERROR!</v>
      </c>
      <c r="E10891" s="79" t="str">
        <f>VLOOKUP(G10891,[1]Macrodata_CCF!$A$3:$B$55,2,FALSE)</f>
        <v>#ERROR!</v>
      </c>
      <c r="F10891" s="78">
        <v>0.0</v>
      </c>
      <c r="G10891" s="80">
        <v>48.0</v>
      </c>
      <c r="H10891" s="81">
        <v>77025.0</v>
      </c>
      <c r="I10891" s="81">
        <v>240000.0</v>
      </c>
      <c r="J10891" s="81">
        <v>103100.0</v>
      </c>
      <c r="K10891" s="81">
        <v>240000.0</v>
      </c>
      <c r="L10891" s="82">
        <v>0.1599938640895843</v>
      </c>
      <c r="N10891" s="83">
        <f t="shared" si="1"/>
        <v>0.1599938641</v>
      </c>
      <c r="O10891" s="83">
        <f t="shared" si="2"/>
        <v>0.1599938641</v>
      </c>
      <c r="Q10891" s="83">
        <f t="shared" si="3"/>
        <v>0.6790625</v>
      </c>
      <c r="R10891" s="83">
        <f t="shared" si="4"/>
        <v>0.1599938641</v>
      </c>
      <c r="S10891" s="83" t="b">
        <f t="shared" si="5"/>
        <v>0</v>
      </c>
      <c r="T10891" s="72"/>
      <c r="U10891" s="72"/>
      <c r="V10891" s="72"/>
      <c r="W10891" s="72"/>
      <c r="X10891" s="72"/>
      <c r="Y10891" s="72"/>
      <c r="Z10891" s="72"/>
      <c r="AA10891" s="72"/>
      <c r="AB10891" s="72"/>
      <c r="AC10891" s="72"/>
      <c r="AD10891" s="72"/>
      <c r="AE10891" s="72"/>
      <c r="AF10891" s="72"/>
      <c r="AG10891" s="72"/>
      <c r="AH10891" s="72"/>
      <c r="AI10891" s="72"/>
      <c r="AJ10891" s="72"/>
      <c r="AK10891" s="72"/>
    </row>
    <row r="10892" ht="14.25" customHeight="1">
      <c r="A10892" s="78">
        <v>10889.0</v>
      </c>
      <c r="C10892" s="78" t="str">
        <f>VLOOKUP(G10892,[1]Macrodata_CCF!$A$3:$D$55,4,FALSE)</f>
        <v>#ERROR!</v>
      </c>
      <c r="E10892" s="79" t="str">
        <f>VLOOKUP(G10892,[1]Macrodata_CCF!$A$3:$B$55,2,FALSE)</f>
        <v>#ERROR!</v>
      </c>
      <c r="F10892" s="78">
        <v>1.0</v>
      </c>
      <c r="G10892" s="80">
        <v>5.0</v>
      </c>
      <c r="H10892" s="81">
        <v>366620.0</v>
      </c>
      <c r="I10892" s="81">
        <v>380000.0</v>
      </c>
      <c r="J10892" s="81">
        <v>374650.0</v>
      </c>
      <c r="K10892" s="81">
        <v>722000.0</v>
      </c>
      <c r="L10892" s="82">
        <v>0.6001494768310912</v>
      </c>
      <c r="N10892" s="83">
        <f t="shared" si="1"/>
        <v>0.6001494768</v>
      </c>
      <c r="O10892" s="83">
        <f t="shared" si="2"/>
        <v>0.6001494768</v>
      </c>
      <c r="Q10892" s="83">
        <f t="shared" si="3"/>
        <v>0.03521052632</v>
      </c>
      <c r="R10892" s="83">
        <f t="shared" si="4"/>
        <v>0.02113157895</v>
      </c>
      <c r="S10892" s="83" t="b">
        <f t="shared" si="5"/>
        <v>0</v>
      </c>
      <c r="T10892" s="72"/>
      <c r="U10892" s="72"/>
      <c r="V10892" s="72"/>
      <c r="W10892" s="72"/>
      <c r="X10892" s="72"/>
      <c r="Y10892" s="72"/>
      <c r="Z10892" s="72"/>
      <c r="AA10892" s="72"/>
      <c r="AB10892" s="72"/>
      <c r="AC10892" s="72"/>
      <c r="AD10892" s="72"/>
      <c r="AE10892" s="72"/>
      <c r="AF10892" s="72"/>
      <c r="AG10892" s="72"/>
      <c r="AH10892" s="72"/>
      <c r="AI10892" s="72"/>
      <c r="AJ10892" s="72"/>
      <c r="AK10892" s="72"/>
    </row>
    <row r="10893" ht="14.25" customHeight="1">
      <c r="A10893" s="78">
        <v>10890.0</v>
      </c>
      <c r="C10893" s="78" t="str">
        <f>VLOOKUP(G10893,[1]Macrodata_CCF!$A$3:$D$55,4,FALSE)</f>
        <v>#ERROR!</v>
      </c>
      <c r="E10893" s="79" t="str">
        <f>VLOOKUP(G10893,[1]Macrodata_CCF!$A$3:$B$55,2,FALSE)</f>
        <v>#ERROR!</v>
      </c>
      <c r="F10893" s="78">
        <v>0.0</v>
      </c>
      <c r="G10893" s="80">
        <v>50.0</v>
      </c>
      <c r="H10893" s="81">
        <v>396835.0</v>
      </c>
      <c r="I10893" s="81">
        <v>740000.0</v>
      </c>
      <c r="J10893" s="81">
        <v>424290.0</v>
      </c>
      <c r="K10893" s="81">
        <v>1258000.0</v>
      </c>
      <c r="L10893" s="82">
        <v>0.08000524529016653</v>
      </c>
      <c r="N10893" s="83">
        <f t="shared" si="1"/>
        <v>0.08000524529</v>
      </c>
      <c r="O10893" s="83">
        <f t="shared" si="2"/>
        <v>0.08000524529</v>
      </c>
      <c r="Q10893" s="83">
        <f t="shared" si="3"/>
        <v>0.4637364865</v>
      </c>
      <c r="R10893" s="83">
        <f t="shared" si="4"/>
        <v>0.08000524529</v>
      </c>
      <c r="S10893" s="83" t="b">
        <f t="shared" si="5"/>
        <v>0</v>
      </c>
      <c r="T10893" s="72"/>
      <c r="U10893" s="72"/>
      <c r="V10893" s="72"/>
      <c r="W10893" s="72"/>
      <c r="X10893" s="72"/>
      <c r="Y10893" s="72"/>
      <c r="Z10893" s="72"/>
      <c r="AA10893" s="72"/>
      <c r="AB10893" s="72"/>
      <c r="AC10893" s="72"/>
      <c r="AD10893" s="72"/>
      <c r="AE10893" s="72"/>
      <c r="AF10893" s="72"/>
      <c r="AG10893" s="72"/>
      <c r="AH10893" s="72"/>
      <c r="AI10893" s="72"/>
      <c r="AJ10893" s="72"/>
      <c r="AK10893" s="72"/>
    </row>
    <row r="10894" ht="14.25" customHeight="1">
      <c r="A10894" s="78">
        <v>10891.0</v>
      </c>
      <c r="C10894" s="78" t="str">
        <f>VLOOKUP(G10894,[1]Macrodata_CCF!$A$3:$D$55,4,FALSE)</f>
        <v>#ERROR!</v>
      </c>
      <c r="E10894" s="79" t="str">
        <f>VLOOKUP(G10894,[1]Macrodata_CCF!$A$3:$B$55,2,FALSE)</f>
        <v>#ERROR!</v>
      </c>
      <c r="F10894" s="78">
        <v>0.0</v>
      </c>
      <c r="G10894" s="80">
        <v>37.0</v>
      </c>
      <c r="H10894" s="81">
        <v>172500.0</v>
      </c>
      <c r="I10894" s="81">
        <v>600000.0</v>
      </c>
      <c r="J10894" s="81">
        <v>219525.0</v>
      </c>
      <c r="K10894" s="81">
        <v>1020000.0</v>
      </c>
      <c r="L10894" s="82">
        <v>0.11</v>
      </c>
      <c r="N10894" s="83">
        <f t="shared" si="1"/>
        <v>0.11</v>
      </c>
      <c r="O10894" s="83">
        <f t="shared" si="2"/>
        <v>0.11</v>
      </c>
      <c r="Q10894" s="83">
        <f t="shared" si="3"/>
        <v>0.7125</v>
      </c>
      <c r="R10894" s="83">
        <f t="shared" si="4"/>
        <v>0.11</v>
      </c>
      <c r="S10894" s="83" t="b">
        <f t="shared" si="5"/>
        <v>0</v>
      </c>
      <c r="T10894" s="72"/>
      <c r="U10894" s="72"/>
      <c r="V10894" s="72"/>
      <c r="W10894" s="72"/>
      <c r="X10894" s="72"/>
      <c r="Y10894" s="72"/>
      <c r="Z10894" s="72"/>
      <c r="AA10894" s="72"/>
      <c r="AB10894" s="72"/>
      <c r="AC10894" s="72"/>
      <c r="AD10894" s="72"/>
      <c r="AE10894" s="72"/>
      <c r="AF10894" s="72"/>
      <c r="AG10894" s="72"/>
      <c r="AH10894" s="72"/>
      <c r="AI10894" s="72"/>
      <c r="AJ10894" s="72"/>
      <c r="AK10894" s="72"/>
    </row>
    <row r="10895" ht="14.25" customHeight="1">
      <c r="A10895" s="78">
        <v>10892.0</v>
      </c>
      <c r="C10895" s="78" t="str">
        <f>VLOOKUP(G10895,[1]Macrodata_CCF!$A$3:$D$55,4,FALSE)</f>
        <v>#ERROR!</v>
      </c>
      <c r="E10895" s="79" t="str">
        <f>VLOOKUP(G10895,[1]Macrodata_CCF!$A$3:$B$55,2,FALSE)</f>
        <v>#ERROR!</v>
      </c>
      <c r="F10895" s="78">
        <v>0.0</v>
      </c>
      <c r="G10895" s="80">
        <v>11.0</v>
      </c>
      <c r="H10895" s="81">
        <v>95955.0</v>
      </c>
      <c r="I10895" s="81">
        <v>460000.0</v>
      </c>
      <c r="J10895" s="81">
        <v>165125.0</v>
      </c>
      <c r="K10895" s="81">
        <v>874000.0</v>
      </c>
      <c r="L10895" s="82">
        <v>0.1900039830240767</v>
      </c>
      <c r="N10895" s="83">
        <f t="shared" si="1"/>
        <v>0.190003983</v>
      </c>
      <c r="O10895" s="83">
        <f t="shared" si="2"/>
        <v>0.190003983</v>
      </c>
      <c r="Q10895" s="83">
        <f t="shared" si="3"/>
        <v>0.7914021739</v>
      </c>
      <c r="R10895" s="83">
        <f t="shared" si="4"/>
        <v>0.190003983</v>
      </c>
      <c r="S10895" s="83" t="b">
        <f t="shared" si="5"/>
        <v>0</v>
      </c>
      <c r="T10895" s="72"/>
      <c r="U10895" s="72"/>
      <c r="V10895" s="72"/>
      <c r="W10895" s="72"/>
      <c r="X10895" s="72"/>
      <c r="Y10895" s="72"/>
      <c r="Z10895" s="72"/>
      <c r="AA10895" s="72"/>
      <c r="AB10895" s="72"/>
      <c r="AC10895" s="72"/>
      <c r="AD10895" s="72"/>
      <c r="AE10895" s="72"/>
      <c r="AF10895" s="72"/>
      <c r="AG10895" s="72"/>
      <c r="AH10895" s="72"/>
      <c r="AI10895" s="72"/>
      <c r="AJ10895" s="72"/>
      <c r="AK10895" s="72"/>
    </row>
    <row r="10896" ht="14.25" customHeight="1">
      <c r="A10896" s="78">
        <v>10893.0</v>
      </c>
      <c r="C10896" s="78" t="str">
        <f>VLOOKUP(G10896,[1]Macrodata_CCF!$A$3:$D$55,4,FALSE)</f>
        <v>#ERROR!</v>
      </c>
      <c r="E10896" s="79" t="str">
        <f>VLOOKUP(G10896,[1]Macrodata_CCF!$A$3:$B$55,2,FALSE)</f>
        <v>#ERROR!</v>
      </c>
      <c r="F10896" s="78">
        <v>1.0</v>
      </c>
      <c r="G10896" s="80">
        <v>34.0</v>
      </c>
      <c r="H10896" s="81">
        <v>181230.0</v>
      </c>
      <c r="I10896" s="81">
        <v>210000.0</v>
      </c>
      <c r="J10896" s="81">
        <v>179790.0</v>
      </c>
      <c r="K10896" s="81">
        <v>210000.0</v>
      </c>
      <c r="L10896" s="82">
        <v>-0.05005213764337852</v>
      </c>
      <c r="N10896" s="83">
        <f t="shared" si="1"/>
        <v>-0.05005213764</v>
      </c>
      <c r="O10896" s="83">
        <f t="shared" si="2"/>
        <v>0</v>
      </c>
      <c r="Q10896" s="83">
        <f t="shared" si="3"/>
        <v>0.137</v>
      </c>
      <c r="R10896" s="83">
        <f t="shared" si="4"/>
        <v>-0.05005213764</v>
      </c>
      <c r="S10896" s="83" t="b">
        <f t="shared" si="5"/>
        <v>0</v>
      </c>
      <c r="T10896" s="72"/>
      <c r="U10896" s="72"/>
      <c r="V10896" s="72"/>
      <c r="W10896" s="72"/>
      <c r="X10896" s="72"/>
      <c r="Y10896" s="72"/>
      <c r="Z10896" s="72"/>
      <c r="AA10896" s="72"/>
      <c r="AB10896" s="72"/>
      <c r="AC10896" s="72"/>
      <c r="AD10896" s="72"/>
      <c r="AE10896" s="72"/>
      <c r="AF10896" s="72"/>
      <c r="AG10896" s="72"/>
      <c r="AH10896" s="72"/>
      <c r="AI10896" s="72"/>
      <c r="AJ10896" s="72"/>
      <c r="AK10896" s="72"/>
    </row>
    <row r="10897" ht="14.25" customHeight="1">
      <c r="A10897" s="78">
        <v>10894.0</v>
      </c>
      <c r="C10897" s="78" t="str">
        <f>VLOOKUP(G10897,[1]Macrodata_CCF!$A$3:$D$55,4,FALSE)</f>
        <v>#ERROR!</v>
      </c>
      <c r="E10897" s="79" t="str">
        <f>VLOOKUP(G10897,[1]Macrodata_CCF!$A$3:$B$55,2,FALSE)</f>
        <v>#ERROR!</v>
      </c>
      <c r="F10897" s="78">
        <v>0.0</v>
      </c>
      <c r="G10897" s="80">
        <v>26.0</v>
      </c>
      <c r="H10897" s="81">
        <v>121125.0</v>
      </c>
      <c r="I10897" s="81">
        <v>290000.0</v>
      </c>
      <c r="J10897" s="81">
        <v>149835.0</v>
      </c>
      <c r="K10897" s="81">
        <v>290000.0</v>
      </c>
      <c r="L10897" s="82">
        <v>0.1700074019245004</v>
      </c>
      <c r="N10897" s="83">
        <f t="shared" si="1"/>
        <v>0.1700074019</v>
      </c>
      <c r="O10897" s="83">
        <f t="shared" si="2"/>
        <v>0.1700074019</v>
      </c>
      <c r="Q10897" s="83">
        <f t="shared" si="3"/>
        <v>0.5823275862</v>
      </c>
      <c r="R10897" s="83">
        <f t="shared" si="4"/>
        <v>0.1700074019</v>
      </c>
      <c r="S10897" s="83" t="b">
        <f t="shared" si="5"/>
        <v>0</v>
      </c>
      <c r="T10897" s="72"/>
      <c r="U10897" s="72"/>
      <c r="V10897" s="72"/>
      <c r="W10897" s="72"/>
      <c r="X10897" s="72"/>
      <c r="Y10897" s="72"/>
      <c r="Z10897" s="72"/>
      <c r="AA10897" s="72"/>
      <c r="AB10897" s="72"/>
      <c r="AC10897" s="72"/>
      <c r="AD10897" s="72"/>
      <c r="AE10897" s="72"/>
      <c r="AF10897" s="72"/>
      <c r="AG10897" s="72"/>
      <c r="AH10897" s="72"/>
      <c r="AI10897" s="72"/>
      <c r="AJ10897" s="72"/>
      <c r="AK10897" s="72"/>
    </row>
    <row r="10898" ht="14.25" customHeight="1">
      <c r="A10898" s="78">
        <v>10895.0</v>
      </c>
      <c r="C10898" s="78" t="str">
        <f>VLOOKUP(G10898,[1]Macrodata_CCF!$A$3:$D$55,4,FALSE)</f>
        <v>#ERROR!</v>
      </c>
      <c r="E10898" s="79" t="str">
        <f>VLOOKUP(G10898,[1]Macrodata_CCF!$A$3:$B$55,2,FALSE)</f>
        <v>#ERROR!</v>
      </c>
      <c r="F10898" s="78">
        <v>0.0</v>
      </c>
      <c r="G10898" s="80">
        <v>4.0</v>
      </c>
      <c r="H10898" s="81">
        <v>21420.0</v>
      </c>
      <c r="I10898" s="81">
        <v>60000.0</v>
      </c>
      <c r="J10898" s="81">
        <v>29910.0</v>
      </c>
      <c r="K10898" s="81">
        <v>60000.0</v>
      </c>
      <c r="L10898" s="82">
        <v>0.2200622083981338</v>
      </c>
      <c r="N10898" s="83">
        <f t="shared" si="1"/>
        <v>0.2200622084</v>
      </c>
      <c r="O10898" s="83">
        <f t="shared" si="2"/>
        <v>0.2200622084</v>
      </c>
      <c r="Q10898" s="83">
        <f t="shared" si="3"/>
        <v>0.643</v>
      </c>
      <c r="R10898" s="83">
        <f t="shared" si="4"/>
        <v>0.2200622084</v>
      </c>
      <c r="S10898" s="83" t="b">
        <f t="shared" si="5"/>
        <v>0</v>
      </c>
      <c r="T10898" s="72"/>
      <c r="U10898" s="72"/>
      <c r="V10898" s="72"/>
      <c r="W10898" s="72"/>
      <c r="X10898" s="72"/>
      <c r="Y10898" s="72"/>
      <c r="Z10898" s="72"/>
      <c r="AA10898" s="72"/>
      <c r="AB10898" s="72"/>
      <c r="AC10898" s="72"/>
      <c r="AD10898" s="72"/>
      <c r="AE10898" s="72"/>
      <c r="AF10898" s="72"/>
      <c r="AG10898" s="72"/>
      <c r="AH10898" s="72"/>
      <c r="AI10898" s="72"/>
      <c r="AJ10898" s="72"/>
      <c r="AK10898" s="72"/>
    </row>
    <row r="10899" ht="14.25" customHeight="1">
      <c r="A10899" s="78">
        <v>10896.0</v>
      </c>
      <c r="C10899" s="78" t="str">
        <f>VLOOKUP(G10899,[1]Macrodata_CCF!$A$3:$D$55,4,FALSE)</f>
        <v>#ERROR!</v>
      </c>
      <c r="E10899" s="79" t="str">
        <f>VLOOKUP(G10899,[1]Macrodata_CCF!$A$3:$B$55,2,FALSE)</f>
        <v>#ERROR!</v>
      </c>
      <c r="F10899" s="78">
        <v>0.0</v>
      </c>
      <c r="G10899" s="80">
        <v>33.0</v>
      </c>
      <c r="H10899" s="81">
        <v>36045.0</v>
      </c>
      <c r="I10899" s="81">
        <v>520000.0</v>
      </c>
      <c r="J10899" s="81">
        <v>118315.0</v>
      </c>
      <c r="K10899" s="81">
        <v>520000.0</v>
      </c>
      <c r="L10899" s="82">
        <v>0.169995144176628</v>
      </c>
      <c r="N10899" s="83">
        <f t="shared" si="1"/>
        <v>0.1699951442</v>
      </c>
      <c r="O10899" s="83">
        <f t="shared" si="2"/>
        <v>0.1699951442</v>
      </c>
      <c r="Q10899" s="83">
        <f t="shared" si="3"/>
        <v>0.9306826923</v>
      </c>
      <c r="R10899" s="83">
        <f t="shared" si="4"/>
        <v>0.1699951442</v>
      </c>
      <c r="S10899" s="83" t="b">
        <f t="shared" si="5"/>
        <v>0</v>
      </c>
      <c r="T10899" s="72"/>
      <c r="U10899" s="72"/>
      <c r="V10899" s="72"/>
      <c r="W10899" s="72"/>
      <c r="X10899" s="72"/>
      <c r="Y10899" s="72"/>
      <c r="Z10899" s="72"/>
      <c r="AA10899" s="72"/>
      <c r="AB10899" s="72"/>
      <c r="AC10899" s="72"/>
      <c r="AD10899" s="72"/>
      <c r="AE10899" s="72"/>
      <c r="AF10899" s="72"/>
      <c r="AG10899" s="72"/>
      <c r="AH10899" s="72"/>
      <c r="AI10899" s="72"/>
      <c r="AJ10899" s="72"/>
      <c r="AK10899" s="72"/>
    </row>
    <row r="10900" ht="14.25" customHeight="1">
      <c r="A10900" s="78">
        <v>10897.0</v>
      </c>
      <c r="C10900" s="78" t="str">
        <f>VLOOKUP(G10900,[1]Macrodata_CCF!$A$3:$D$55,4,FALSE)</f>
        <v>#ERROR!</v>
      </c>
      <c r="E10900" s="79" t="str">
        <f>VLOOKUP(G10900,[1]Macrodata_CCF!$A$3:$B$55,2,FALSE)</f>
        <v>#ERROR!</v>
      </c>
      <c r="F10900" s="78">
        <v>0.0</v>
      </c>
      <c r="G10900" s="80">
        <v>30.0</v>
      </c>
      <c r="H10900" s="81">
        <v>182090.0</v>
      </c>
      <c r="I10900" s="81">
        <v>390000.0</v>
      </c>
      <c r="J10900" s="81">
        <v>397800.0</v>
      </c>
      <c r="K10900" s="81">
        <v>390000.0</v>
      </c>
      <c r="L10900" s="82">
        <v>1.037516232985426</v>
      </c>
      <c r="N10900" s="83">
        <f t="shared" si="1"/>
        <v>1.037516233</v>
      </c>
      <c r="O10900" s="83">
        <f t="shared" si="2"/>
        <v>1</v>
      </c>
      <c r="Q10900" s="83">
        <f t="shared" si="3"/>
        <v>0.5331025641</v>
      </c>
      <c r="R10900" s="83">
        <f t="shared" si="4"/>
        <v>1.037516233</v>
      </c>
      <c r="S10900" s="83" t="b">
        <f t="shared" si="5"/>
        <v>0</v>
      </c>
      <c r="T10900" s="72"/>
      <c r="U10900" s="72"/>
      <c r="V10900" s="72"/>
      <c r="W10900" s="72"/>
      <c r="X10900" s="72"/>
      <c r="Y10900" s="72"/>
      <c r="Z10900" s="72"/>
      <c r="AA10900" s="72"/>
      <c r="AB10900" s="72"/>
      <c r="AC10900" s="72"/>
      <c r="AD10900" s="72"/>
      <c r="AE10900" s="72"/>
      <c r="AF10900" s="72"/>
      <c r="AG10900" s="72"/>
      <c r="AH10900" s="72"/>
      <c r="AI10900" s="72"/>
      <c r="AJ10900" s="72"/>
      <c r="AK10900" s="72"/>
    </row>
    <row r="10901" ht="14.25" customHeight="1">
      <c r="A10901" s="78">
        <v>10898.0</v>
      </c>
      <c r="C10901" s="78" t="str">
        <f>VLOOKUP(G10901,[1]Macrodata_CCF!$A$3:$D$55,4,FALSE)</f>
        <v>#ERROR!</v>
      </c>
      <c r="E10901" s="79" t="str">
        <f>VLOOKUP(G10901,[1]Macrodata_CCF!$A$3:$B$55,2,FALSE)</f>
        <v>#ERROR!</v>
      </c>
      <c r="F10901" s="78">
        <v>1.0</v>
      </c>
      <c r="G10901" s="80">
        <v>52.0</v>
      </c>
      <c r="H10901" s="81">
        <v>676345.0</v>
      </c>
      <c r="I10901" s="81">
        <v>770000.0</v>
      </c>
      <c r="J10901" s="81">
        <v>785400.0</v>
      </c>
      <c r="K10901" s="81">
        <v>770000.0</v>
      </c>
      <c r="L10901" s="82">
        <v>1.164433292402968</v>
      </c>
      <c r="N10901" s="83">
        <f t="shared" si="1"/>
        <v>1.164433292</v>
      </c>
      <c r="O10901" s="83">
        <f t="shared" si="2"/>
        <v>1</v>
      </c>
      <c r="Q10901" s="83">
        <f t="shared" si="3"/>
        <v>0.1216298701</v>
      </c>
      <c r="R10901" s="83">
        <f t="shared" si="4"/>
        <v>1.164433292</v>
      </c>
      <c r="S10901" s="83" t="b">
        <f t="shared" si="5"/>
        <v>0</v>
      </c>
      <c r="T10901" s="72"/>
      <c r="U10901" s="72"/>
      <c r="V10901" s="72"/>
      <c r="W10901" s="72"/>
      <c r="X10901" s="72"/>
      <c r="Y10901" s="72"/>
      <c r="Z10901" s="72"/>
      <c r="AA10901" s="72"/>
      <c r="AB10901" s="72"/>
      <c r="AC10901" s="72"/>
      <c r="AD10901" s="72"/>
      <c r="AE10901" s="72"/>
      <c r="AF10901" s="72"/>
      <c r="AG10901" s="72"/>
      <c r="AH10901" s="72"/>
      <c r="AI10901" s="72"/>
      <c r="AJ10901" s="72"/>
      <c r="AK10901" s="72"/>
    </row>
    <row r="10902" ht="14.25" customHeight="1">
      <c r="A10902" s="78">
        <v>10899.0</v>
      </c>
      <c r="C10902" s="78" t="str">
        <f>VLOOKUP(G10902,[1]Macrodata_CCF!$A$3:$D$55,4,FALSE)</f>
        <v>#ERROR!</v>
      </c>
      <c r="E10902" s="79" t="str">
        <f>VLOOKUP(G10902,[1]Macrodata_CCF!$A$3:$B$55,2,FALSE)</f>
        <v>#ERROR!</v>
      </c>
      <c r="F10902" s="78">
        <v>0.0</v>
      </c>
      <c r="G10902" s="80">
        <v>10.0</v>
      </c>
      <c r="H10902" s="81">
        <v>0.0</v>
      </c>
      <c r="I10902" s="81">
        <v>290000.0</v>
      </c>
      <c r="J10902" s="81">
        <v>78300.0</v>
      </c>
      <c r="K10902" s="81">
        <v>580000.0</v>
      </c>
      <c r="L10902" s="82">
        <v>0.27</v>
      </c>
      <c r="N10902" s="83">
        <f t="shared" si="1"/>
        <v>0.27</v>
      </c>
      <c r="O10902" s="83">
        <f t="shared" si="2"/>
        <v>0.27</v>
      </c>
      <c r="Q10902" s="83">
        <f t="shared" si="3"/>
        <v>1</v>
      </c>
      <c r="R10902" s="83">
        <f t="shared" si="4"/>
        <v>0.27</v>
      </c>
      <c r="S10902" s="83" t="b">
        <f t="shared" si="5"/>
        <v>0</v>
      </c>
      <c r="T10902" s="72"/>
      <c r="U10902" s="72"/>
      <c r="V10902" s="72"/>
      <c r="W10902" s="72"/>
      <c r="X10902" s="72"/>
      <c r="Y10902" s="72"/>
      <c r="Z10902" s="72"/>
      <c r="AA10902" s="72"/>
      <c r="AB10902" s="72"/>
      <c r="AC10902" s="72"/>
      <c r="AD10902" s="72"/>
      <c r="AE10902" s="72"/>
      <c r="AF10902" s="72"/>
      <c r="AG10902" s="72"/>
      <c r="AH10902" s="72"/>
      <c r="AI10902" s="72"/>
      <c r="AJ10902" s="72"/>
      <c r="AK10902" s="72"/>
    </row>
    <row r="10903" ht="14.25" customHeight="1">
      <c r="A10903" s="78">
        <v>10900.0</v>
      </c>
      <c r="C10903" s="78" t="str">
        <f>VLOOKUP(G10903,[1]Macrodata_CCF!$A$3:$D$55,4,FALSE)</f>
        <v>#ERROR!</v>
      </c>
      <c r="E10903" s="79" t="str">
        <f>VLOOKUP(G10903,[1]Macrodata_CCF!$A$3:$B$55,2,FALSE)</f>
        <v>#ERROR!</v>
      </c>
      <c r="F10903" s="78">
        <v>0.0</v>
      </c>
      <c r="G10903" s="80">
        <v>30.0</v>
      </c>
      <c r="H10903" s="81">
        <v>0.0</v>
      </c>
      <c r="I10903" s="81">
        <v>60000.0</v>
      </c>
      <c r="J10903" s="81">
        <v>10200.0</v>
      </c>
      <c r="K10903" s="81">
        <v>60000.0</v>
      </c>
      <c r="L10903" s="82">
        <v>0.17</v>
      </c>
      <c r="N10903" s="83">
        <f t="shared" si="1"/>
        <v>0.17</v>
      </c>
      <c r="O10903" s="83">
        <f t="shared" si="2"/>
        <v>0.17</v>
      </c>
      <c r="Q10903" s="83">
        <f t="shared" si="3"/>
        <v>1</v>
      </c>
      <c r="R10903" s="83">
        <f t="shared" si="4"/>
        <v>0.17</v>
      </c>
      <c r="S10903" s="83" t="b">
        <f t="shared" si="5"/>
        <v>0</v>
      </c>
      <c r="T10903" s="72"/>
      <c r="U10903" s="72"/>
      <c r="V10903" s="72"/>
      <c r="W10903" s="72"/>
      <c r="X10903" s="72"/>
      <c r="Y10903" s="72"/>
      <c r="Z10903" s="72"/>
      <c r="AA10903" s="72"/>
      <c r="AB10903" s="72"/>
      <c r="AC10903" s="72"/>
      <c r="AD10903" s="72"/>
      <c r="AE10903" s="72"/>
      <c r="AF10903" s="72"/>
      <c r="AG10903" s="72"/>
      <c r="AH10903" s="72"/>
      <c r="AI10903" s="72"/>
      <c r="AJ10903" s="72"/>
      <c r="AK10903" s="72"/>
    </row>
    <row r="10904" ht="14.25" customHeight="1">
      <c r="A10904" s="78">
        <v>10901.0</v>
      </c>
      <c r="C10904" s="78" t="str">
        <f>VLOOKUP(G10904,[1]Macrodata_CCF!$A$3:$D$55,4,FALSE)</f>
        <v>#ERROR!</v>
      </c>
      <c r="E10904" s="79" t="str">
        <f>VLOOKUP(G10904,[1]Macrodata_CCF!$A$3:$B$55,2,FALSE)</f>
        <v>#ERROR!</v>
      </c>
      <c r="F10904" s="78">
        <v>0.0</v>
      </c>
      <c r="G10904" s="80">
        <v>13.0</v>
      </c>
      <c r="H10904" s="81">
        <v>462820.0</v>
      </c>
      <c r="I10904" s="81">
        <v>620000.0</v>
      </c>
      <c r="J10904" s="81">
        <v>494255.0</v>
      </c>
      <c r="K10904" s="81">
        <v>1240000.0</v>
      </c>
      <c r="L10904" s="82">
        <v>0.1999936378674131</v>
      </c>
      <c r="N10904" s="83">
        <f t="shared" si="1"/>
        <v>0.1999936379</v>
      </c>
      <c r="O10904" s="83">
        <f t="shared" si="2"/>
        <v>0.1999936379</v>
      </c>
      <c r="Q10904" s="83">
        <f t="shared" si="3"/>
        <v>0.253516129</v>
      </c>
      <c r="R10904" s="83">
        <f t="shared" si="4"/>
        <v>0.1999936379</v>
      </c>
      <c r="S10904" s="83" t="b">
        <f t="shared" si="5"/>
        <v>0</v>
      </c>
      <c r="T10904" s="72"/>
      <c r="U10904" s="72"/>
      <c r="V10904" s="72"/>
      <c r="W10904" s="72"/>
      <c r="X10904" s="72"/>
      <c r="Y10904" s="72"/>
      <c r="Z10904" s="72"/>
      <c r="AA10904" s="72"/>
      <c r="AB10904" s="72"/>
      <c r="AC10904" s="72"/>
      <c r="AD10904" s="72"/>
      <c r="AE10904" s="72"/>
      <c r="AF10904" s="72"/>
      <c r="AG10904" s="72"/>
      <c r="AH10904" s="72"/>
      <c r="AI10904" s="72"/>
      <c r="AJ10904" s="72"/>
      <c r="AK10904" s="72"/>
    </row>
    <row r="10905" ht="14.25" customHeight="1">
      <c r="A10905" s="78">
        <v>10902.0</v>
      </c>
      <c r="C10905" s="78" t="str">
        <f>VLOOKUP(G10905,[1]Macrodata_CCF!$A$3:$D$55,4,FALSE)</f>
        <v>#ERROR!</v>
      </c>
      <c r="E10905" s="79" t="str">
        <f>VLOOKUP(G10905,[1]Macrodata_CCF!$A$3:$B$55,2,FALSE)</f>
        <v>#ERROR!</v>
      </c>
      <c r="F10905" s="78">
        <v>0.0</v>
      </c>
      <c r="G10905" s="80">
        <v>2.0</v>
      </c>
      <c r="H10905" s="81">
        <v>524090.0</v>
      </c>
      <c r="I10905" s="81">
        <v>730000.0</v>
      </c>
      <c r="J10905" s="81">
        <v>592040.0</v>
      </c>
      <c r="K10905" s="81">
        <v>730000.0</v>
      </c>
      <c r="L10905" s="82">
        <v>0.32999854305279</v>
      </c>
      <c r="N10905" s="83">
        <f t="shared" si="1"/>
        <v>0.3299985431</v>
      </c>
      <c r="O10905" s="83">
        <f t="shared" si="2"/>
        <v>0.3299985431</v>
      </c>
      <c r="Q10905" s="83">
        <f t="shared" si="3"/>
        <v>0.2820684932</v>
      </c>
      <c r="R10905" s="83">
        <f t="shared" si="4"/>
        <v>0.3299985431</v>
      </c>
      <c r="S10905" s="83" t="b">
        <f t="shared" si="5"/>
        <v>0</v>
      </c>
      <c r="T10905" s="72"/>
      <c r="U10905" s="72"/>
      <c r="V10905" s="72"/>
      <c r="W10905" s="72"/>
      <c r="X10905" s="72"/>
      <c r="Y10905" s="72"/>
      <c r="Z10905" s="72"/>
      <c r="AA10905" s="72"/>
      <c r="AB10905" s="72"/>
      <c r="AC10905" s="72"/>
      <c r="AD10905" s="72"/>
      <c r="AE10905" s="72"/>
      <c r="AF10905" s="72"/>
      <c r="AG10905" s="72"/>
      <c r="AH10905" s="72"/>
      <c r="AI10905" s="72"/>
      <c r="AJ10905" s="72"/>
      <c r="AK10905" s="72"/>
    </row>
    <row r="10906" ht="14.25" customHeight="1">
      <c r="A10906" s="78">
        <v>10903.0</v>
      </c>
      <c r="C10906" s="78" t="str">
        <f>VLOOKUP(G10906,[1]Macrodata_CCF!$A$3:$D$55,4,FALSE)</f>
        <v>#ERROR!</v>
      </c>
      <c r="E10906" s="79" t="str">
        <f>VLOOKUP(G10906,[1]Macrodata_CCF!$A$3:$B$55,2,FALSE)</f>
        <v>#ERROR!</v>
      </c>
      <c r="F10906" s="78">
        <v>0.0</v>
      </c>
      <c r="G10906" s="80">
        <v>13.0</v>
      </c>
      <c r="H10906" s="81">
        <v>0.0</v>
      </c>
      <c r="I10906" s="81">
        <v>110000.0</v>
      </c>
      <c r="J10906" s="81">
        <v>20900.0</v>
      </c>
      <c r="K10906" s="81">
        <v>187000.0</v>
      </c>
      <c r="L10906" s="82">
        <v>0.19</v>
      </c>
      <c r="N10906" s="83">
        <f t="shared" si="1"/>
        <v>0.19</v>
      </c>
      <c r="O10906" s="83">
        <f t="shared" si="2"/>
        <v>0.19</v>
      </c>
      <c r="Q10906" s="83">
        <f t="shared" si="3"/>
        <v>1</v>
      </c>
      <c r="R10906" s="83">
        <f t="shared" si="4"/>
        <v>0.19</v>
      </c>
      <c r="S10906" s="83" t="b">
        <f t="shared" si="5"/>
        <v>0</v>
      </c>
      <c r="T10906" s="72"/>
      <c r="U10906" s="72"/>
      <c r="V10906" s="72"/>
      <c r="W10906" s="72"/>
      <c r="X10906" s="72"/>
      <c r="Y10906" s="72"/>
      <c r="Z10906" s="72"/>
      <c r="AA10906" s="72"/>
      <c r="AB10906" s="72"/>
      <c r="AC10906" s="72"/>
      <c r="AD10906" s="72"/>
      <c r="AE10906" s="72"/>
      <c r="AF10906" s="72"/>
      <c r="AG10906" s="72"/>
      <c r="AH10906" s="72"/>
      <c r="AI10906" s="72"/>
      <c r="AJ10906" s="72"/>
      <c r="AK10906" s="72"/>
    </row>
    <row r="10907" ht="14.25" customHeight="1">
      <c r="A10907" s="78">
        <v>10904.0</v>
      </c>
      <c r="C10907" s="78" t="str">
        <f>VLOOKUP(G10907,[1]Macrodata_CCF!$A$3:$D$55,4,FALSE)</f>
        <v>#ERROR!</v>
      </c>
      <c r="E10907" s="79" t="str">
        <f>VLOOKUP(G10907,[1]Macrodata_CCF!$A$3:$B$55,2,FALSE)</f>
        <v>#ERROR!</v>
      </c>
      <c r="F10907" s="78">
        <v>1.0</v>
      </c>
      <c r="G10907" s="80">
        <v>49.0</v>
      </c>
      <c r="H10907" s="81">
        <v>6155.0</v>
      </c>
      <c r="I10907" s="81">
        <v>330000.0</v>
      </c>
      <c r="J10907" s="81">
        <v>138930.0</v>
      </c>
      <c r="K10907" s="81">
        <v>330000.0</v>
      </c>
      <c r="L10907" s="82">
        <v>0.4099955225493678</v>
      </c>
      <c r="N10907" s="83">
        <f t="shared" si="1"/>
        <v>0.4099955225</v>
      </c>
      <c r="O10907" s="83">
        <f t="shared" si="2"/>
        <v>0.4099955225</v>
      </c>
      <c r="Q10907" s="83">
        <f t="shared" si="3"/>
        <v>0.9813484848</v>
      </c>
      <c r="R10907" s="83">
        <f t="shared" si="4"/>
        <v>0.4099955225</v>
      </c>
      <c r="S10907" s="83" t="b">
        <f t="shared" si="5"/>
        <v>0</v>
      </c>
      <c r="T10907" s="72"/>
      <c r="U10907" s="72"/>
      <c r="V10907" s="72"/>
      <c r="W10907" s="72"/>
      <c r="X10907" s="72"/>
      <c r="Y10907" s="72"/>
      <c r="Z10907" s="72"/>
      <c r="AA10907" s="72"/>
      <c r="AB10907" s="72"/>
      <c r="AC10907" s="72"/>
      <c r="AD10907" s="72"/>
      <c r="AE10907" s="72"/>
      <c r="AF10907" s="72"/>
      <c r="AG10907" s="72"/>
      <c r="AH10907" s="72"/>
      <c r="AI10907" s="72"/>
      <c r="AJ10907" s="72"/>
      <c r="AK10907" s="72"/>
    </row>
    <row r="10908" ht="14.25" customHeight="1">
      <c r="A10908" s="78">
        <v>10905.0</v>
      </c>
      <c r="C10908" s="78" t="str">
        <f>VLOOKUP(G10908,[1]Macrodata_CCF!$A$3:$D$55,4,FALSE)</f>
        <v>#ERROR!</v>
      </c>
      <c r="E10908" s="79" t="str">
        <f>VLOOKUP(G10908,[1]Macrodata_CCF!$A$3:$B$55,2,FALSE)</f>
        <v>#ERROR!</v>
      </c>
      <c r="F10908" s="78">
        <v>0.0</v>
      </c>
      <c r="G10908" s="80">
        <v>9.0</v>
      </c>
      <c r="H10908" s="81">
        <v>0.0</v>
      </c>
      <c r="I10908" s="81">
        <v>230000.0</v>
      </c>
      <c r="J10908" s="81">
        <v>64400.0</v>
      </c>
      <c r="K10908" s="81">
        <v>230000.0</v>
      </c>
      <c r="L10908" s="82">
        <v>0.28</v>
      </c>
      <c r="N10908" s="83">
        <f t="shared" si="1"/>
        <v>0.28</v>
      </c>
      <c r="O10908" s="83">
        <f t="shared" si="2"/>
        <v>0.28</v>
      </c>
      <c r="Q10908" s="83">
        <f t="shared" si="3"/>
        <v>1</v>
      </c>
      <c r="R10908" s="83">
        <f t="shared" si="4"/>
        <v>0.28</v>
      </c>
      <c r="S10908" s="83" t="b">
        <f t="shared" si="5"/>
        <v>0</v>
      </c>
      <c r="T10908" s="72"/>
      <c r="U10908" s="72"/>
      <c r="V10908" s="72"/>
      <c r="W10908" s="72"/>
      <c r="X10908" s="72"/>
      <c r="Y10908" s="72"/>
      <c r="Z10908" s="72"/>
      <c r="AA10908" s="72"/>
      <c r="AB10908" s="72"/>
      <c r="AC10908" s="72"/>
      <c r="AD10908" s="72"/>
      <c r="AE10908" s="72"/>
      <c r="AF10908" s="72"/>
      <c r="AG10908" s="72"/>
      <c r="AH10908" s="72"/>
      <c r="AI10908" s="72"/>
      <c r="AJ10908" s="72"/>
      <c r="AK10908" s="72"/>
    </row>
    <row r="10909" ht="14.25" customHeight="1">
      <c r="A10909" s="78">
        <v>10906.0</v>
      </c>
      <c r="C10909" s="78" t="str">
        <f>VLOOKUP(G10909,[1]Macrodata_CCF!$A$3:$D$55,4,FALSE)</f>
        <v>#ERROR!</v>
      </c>
      <c r="E10909" s="79" t="str">
        <f>VLOOKUP(G10909,[1]Macrodata_CCF!$A$3:$B$55,2,FALSE)</f>
        <v>#ERROR!</v>
      </c>
      <c r="F10909" s="78">
        <v>0.0</v>
      </c>
      <c r="G10909" s="80">
        <v>28.0</v>
      </c>
      <c r="H10909" s="81">
        <v>76655.0</v>
      </c>
      <c r="I10909" s="81">
        <v>340000.0</v>
      </c>
      <c r="J10909" s="81">
        <v>121425.0</v>
      </c>
      <c r="K10909" s="81">
        <v>340000.0</v>
      </c>
      <c r="L10909" s="82">
        <v>0.1700051263551615</v>
      </c>
      <c r="N10909" s="83">
        <f t="shared" si="1"/>
        <v>0.1700051264</v>
      </c>
      <c r="O10909" s="83">
        <f t="shared" si="2"/>
        <v>0.1700051264</v>
      </c>
      <c r="Q10909" s="83">
        <f t="shared" si="3"/>
        <v>0.7745441176</v>
      </c>
      <c r="R10909" s="83">
        <f t="shared" si="4"/>
        <v>0.1700051264</v>
      </c>
      <c r="S10909" s="83" t="b">
        <f t="shared" si="5"/>
        <v>0</v>
      </c>
      <c r="T10909" s="72"/>
      <c r="U10909" s="72"/>
      <c r="V10909" s="72"/>
      <c r="W10909" s="72"/>
      <c r="X10909" s="72"/>
      <c r="Y10909" s="72"/>
      <c r="Z10909" s="72"/>
      <c r="AA10909" s="72"/>
      <c r="AB10909" s="72"/>
      <c r="AC10909" s="72"/>
      <c r="AD10909" s="72"/>
      <c r="AE10909" s="72"/>
      <c r="AF10909" s="72"/>
      <c r="AG10909" s="72"/>
      <c r="AH10909" s="72"/>
      <c r="AI10909" s="72"/>
      <c r="AJ10909" s="72"/>
      <c r="AK10909" s="72"/>
    </row>
    <row r="10910" ht="14.25" customHeight="1">
      <c r="A10910" s="78">
        <v>10907.0</v>
      </c>
      <c r="C10910" s="78" t="str">
        <f>VLOOKUP(G10910,[1]Macrodata_CCF!$A$3:$D$55,4,FALSE)</f>
        <v>#ERROR!</v>
      </c>
      <c r="E10910" s="79" t="str">
        <f>VLOOKUP(G10910,[1]Macrodata_CCF!$A$3:$B$55,2,FALSE)</f>
        <v>#ERROR!</v>
      </c>
      <c r="F10910" s="78">
        <v>0.0</v>
      </c>
      <c r="G10910" s="80">
        <v>32.0</v>
      </c>
      <c r="H10910" s="81">
        <v>347605.0</v>
      </c>
      <c r="I10910" s="81">
        <v>790000.0</v>
      </c>
      <c r="J10910" s="81">
        <v>431660.0</v>
      </c>
      <c r="K10910" s="81">
        <v>1185000.0</v>
      </c>
      <c r="L10910" s="82">
        <v>0.1899998869788311</v>
      </c>
      <c r="N10910" s="83">
        <f t="shared" si="1"/>
        <v>0.189999887</v>
      </c>
      <c r="O10910" s="83">
        <f t="shared" si="2"/>
        <v>0.189999887</v>
      </c>
      <c r="Q10910" s="83">
        <f t="shared" si="3"/>
        <v>0.5599936709</v>
      </c>
      <c r="R10910" s="83">
        <f t="shared" si="4"/>
        <v>0.189999887</v>
      </c>
      <c r="S10910" s="83" t="b">
        <f t="shared" si="5"/>
        <v>0</v>
      </c>
      <c r="T10910" s="72"/>
      <c r="U10910" s="72"/>
      <c r="V10910" s="72"/>
      <c r="W10910" s="72"/>
      <c r="X10910" s="72"/>
      <c r="Y10910" s="72"/>
      <c r="Z10910" s="72"/>
      <c r="AA10910" s="72"/>
      <c r="AB10910" s="72"/>
      <c r="AC10910" s="72"/>
      <c r="AD10910" s="72"/>
      <c r="AE10910" s="72"/>
      <c r="AF10910" s="72"/>
      <c r="AG10910" s="72"/>
      <c r="AH10910" s="72"/>
      <c r="AI10910" s="72"/>
      <c r="AJ10910" s="72"/>
      <c r="AK10910" s="72"/>
    </row>
    <row r="10911" ht="14.25" customHeight="1">
      <c r="A10911" s="78">
        <v>10908.0</v>
      </c>
      <c r="C10911" s="78" t="str">
        <f>VLOOKUP(G10911,[1]Macrodata_CCF!$A$3:$D$55,4,FALSE)</f>
        <v>#ERROR!</v>
      </c>
      <c r="E10911" s="79" t="str">
        <f>VLOOKUP(G10911,[1]Macrodata_CCF!$A$3:$B$55,2,FALSE)</f>
        <v>#ERROR!</v>
      </c>
      <c r="F10911" s="78">
        <v>0.0</v>
      </c>
      <c r="G10911" s="80">
        <v>37.0</v>
      </c>
      <c r="H10911" s="81">
        <v>21535.0</v>
      </c>
      <c r="I10911" s="81">
        <v>380000.0</v>
      </c>
      <c r="J10911" s="81">
        <v>32290.0</v>
      </c>
      <c r="K10911" s="81">
        <v>380000.0</v>
      </c>
      <c r="L10911" s="82">
        <v>0.03000292915626351</v>
      </c>
      <c r="N10911" s="83">
        <f t="shared" si="1"/>
        <v>0.03000292916</v>
      </c>
      <c r="O10911" s="83">
        <f t="shared" si="2"/>
        <v>0.03000292916</v>
      </c>
      <c r="Q10911" s="83">
        <f t="shared" si="3"/>
        <v>0.9433289474</v>
      </c>
      <c r="R10911" s="83">
        <f t="shared" si="4"/>
        <v>0.03000292916</v>
      </c>
      <c r="S10911" s="83" t="b">
        <f t="shared" si="5"/>
        <v>0</v>
      </c>
      <c r="T10911" s="72"/>
      <c r="U10911" s="72"/>
      <c r="V10911" s="72"/>
      <c r="W10911" s="72"/>
      <c r="X10911" s="72"/>
      <c r="Y10911" s="72"/>
      <c r="Z10911" s="72"/>
      <c r="AA10911" s="72"/>
      <c r="AB10911" s="72"/>
      <c r="AC10911" s="72"/>
      <c r="AD10911" s="72"/>
      <c r="AE10911" s="72"/>
      <c r="AF10911" s="72"/>
      <c r="AG10911" s="72"/>
      <c r="AH10911" s="72"/>
      <c r="AI10911" s="72"/>
      <c r="AJ10911" s="72"/>
      <c r="AK10911" s="72"/>
    </row>
    <row r="10912" ht="14.25" customHeight="1">
      <c r="A10912" s="78">
        <v>10909.0</v>
      </c>
      <c r="C10912" s="78" t="str">
        <f>VLOOKUP(G10912,[1]Macrodata_CCF!$A$3:$D$55,4,FALSE)</f>
        <v>#ERROR!</v>
      </c>
      <c r="E10912" s="79" t="str">
        <f>VLOOKUP(G10912,[1]Macrodata_CCF!$A$3:$B$55,2,FALSE)</f>
        <v>#ERROR!</v>
      </c>
      <c r="F10912" s="78">
        <v>0.0</v>
      </c>
      <c r="G10912" s="80">
        <v>31.0</v>
      </c>
      <c r="H10912" s="81">
        <v>197680.0</v>
      </c>
      <c r="I10912" s="81">
        <v>340000.0</v>
      </c>
      <c r="J10912" s="81">
        <v>219030.0</v>
      </c>
      <c r="K10912" s="81">
        <v>340000.0</v>
      </c>
      <c r="L10912" s="82">
        <v>0.1500140528386734</v>
      </c>
      <c r="N10912" s="83">
        <f t="shared" si="1"/>
        <v>0.1500140528</v>
      </c>
      <c r="O10912" s="83">
        <f t="shared" si="2"/>
        <v>0.1500140528</v>
      </c>
      <c r="Q10912" s="83">
        <f t="shared" si="3"/>
        <v>0.4185882353</v>
      </c>
      <c r="R10912" s="83">
        <f t="shared" si="4"/>
        <v>0.1500140528</v>
      </c>
      <c r="S10912" s="83" t="b">
        <f t="shared" si="5"/>
        <v>0</v>
      </c>
      <c r="T10912" s="72"/>
      <c r="U10912" s="72"/>
      <c r="V10912" s="72"/>
      <c r="W10912" s="72"/>
      <c r="X10912" s="72"/>
      <c r="Y10912" s="72"/>
      <c r="Z10912" s="72"/>
      <c r="AA10912" s="72"/>
      <c r="AB10912" s="72"/>
      <c r="AC10912" s="72"/>
      <c r="AD10912" s="72"/>
      <c r="AE10912" s="72"/>
      <c r="AF10912" s="72"/>
      <c r="AG10912" s="72"/>
      <c r="AH10912" s="72"/>
      <c r="AI10912" s="72"/>
      <c r="AJ10912" s="72"/>
      <c r="AK10912" s="72"/>
    </row>
    <row r="10913" ht="14.25" customHeight="1">
      <c r="A10913" s="78">
        <v>10910.0</v>
      </c>
      <c r="C10913" s="78" t="str">
        <f>VLOOKUP(G10913,[1]Macrodata_CCF!$A$3:$D$55,4,FALSE)</f>
        <v>#ERROR!</v>
      </c>
      <c r="E10913" s="79" t="str">
        <f>VLOOKUP(G10913,[1]Macrodata_CCF!$A$3:$B$55,2,FALSE)</f>
        <v>#ERROR!</v>
      </c>
      <c r="F10913" s="78">
        <v>0.0</v>
      </c>
      <c r="G10913" s="80">
        <v>7.0</v>
      </c>
      <c r="H10913" s="81">
        <v>173470.0</v>
      </c>
      <c r="I10913" s="81">
        <v>440000.0</v>
      </c>
      <c r="J10913" s="81">
        <v>248100.0</v>
      </c>
      <c r="K10913" s="81">
        <v>440000.0</v>
      </c>
      <c r="L10913" s="82">
        <v>0.2800060030765767</v>
      </c>
      <c r="N10913" s="83">
        <f t="shared" si="1"/>
        <v>0.2800060031</v>
      </c>
      <c r="O10913" s="83">
        <f t="shared" si="2"/>
        <v>0.2800060031</v>
      </c>
      <c r="Q10913" s="83">
        <f t="shared" si="3"/>
        <v>0.60575</v>
      </c>
      <c r="R10913" s="83">
        <f t="shared" si="4"/>
        <v>0.2800060031</v>
      </c>
      <c r="S10913" s="83" t="b">
        <f t="shared" si="5"/>
        <v>0</v>
      </c>
      <c r="T10913" s="72"/>
      <c r="U10913" s="72"/>
      <c r="V10913" s="72"/>
      <c r="W10913" s="72"/>
      <c r="X10913" s="72"/>
      <c r="Y10913" s="72"/>
      <c r="Z10913" s="72"/>
      <c r="AA10913" s="72"/>
      <c r="AB10913" s="72"/>
      <c r="AC10913" s="72"/>
      <c r="AD10913" s="72"/>
      <c r="AE10913" s="72"/>
      <c r="AF10913" s="72"/>
      <c r="AG10913" s="72"/>
      <c r="AH10913" s="72"/>
      <c r="AI10913" s="72"/>
      <c r="AJ10913" s="72"/>
      <c r="AK10913" s="72"/>
    </row>
    <row r="10914" ht="14.25" customHeight="1">
      <c r="A10914" s="78">
        <v>10911.0</v>
      </c>
      <c r="C10914" s="78" t="str">
        <f>VLOOKUP(G10914,[1]Macrodata_CCF!$A$3:$D$55,4,FALSE)</f>
        <v>#ERROR!</v>
      </c>
      <c r="E10914" s="79" t="str">
        <f>VLOOKUP(G10914,[1]Macrodata_CCF!$A$3:$B$55,2,FALSE)</f>
        <v>#ERROR!</v>
      </c>
      <c r="F10914" s="78">
        <v>0.0</v>
      </c>
      <c r="G10914" s="80">
        <v>1.0</v>
      </c>
      <c r="H10914" s="81">
        <v>283580.0</v>
      </c>
      <c r="I10914" s="81">
        <v>440000.0</v>
      </c>
      <c r="J10914" s="81">
        <v>339890.0</v>
      </c>
      <c r="K10914" s="81">
        <v>440000.0</v>
      </c>
      <c r="L10914" s="82">
        <v>0.3599923283467587</v>
      </c>
      <c r="N10914" s="83">
        <f t="shared" si="1"/>
        <v>0.3599923283</v>
      </c>
      <c r="O10914" s="83">
        <f t="shared" si="2"/>
        <v>0.3599923283</v>
      </c>
      <c r="Q10914" s="83">
        <f t="shared" si="3"/>
        <v>0.3555</v>
      </c>
      <c r="R10914" s="83">
        <f t="shared" si="4"/>
        <v>0.3599923283</v>
      </c>
      <c r="S10914" s="83" t="b">
        <f t="shared" si="5"/>
        <v>0</v>
      </c>
      <c r="T10914" s="72"/>
      <c r="U10914" s="72"/>
      <c r="V10914" s="72"/>
      <c r="W10914" s="72"/>
      <c r="X10914" s="72"/>
      <c r="Y10914" s="72"/>
      <c r="Z10914" s="72"/>
      <c r="AA10914" s="72"/>
      <c r="AB10914" s="72"/>
      <c r="AC10914" s="72"/>
      <c r="AD10914" s="72"/>
      <c r="AE10914" s="72"/>
      <c r="AF10914" s="72"/>
      <c r="AG10914" s="72"/>
      <c r="AH10914" s="72"/>
      <c r="AI10914" s="72"/>
      <c r="AJ10914" s="72"/>
      <c r="AK10914" s="72"/>
    </row>
    <row r="10915" ht="14.25" customHeight="1">
      <c r="A10915" s="78">
        <v>10912.0</v>
      </c>
      <c r="C10915" s="78" t="str">
        <f>VLOOKUP(G10915,[1]Macrodata_CCF!$A$3:$D$55,4,FALSE)</f>
        <v>#ERROR!</v>
      </c>
      <c r="E10915" s="79" t="str">
        <f>VLOOKUP(G10915,[1]Macrodata_CCF!$A$3:$B$55,2,FALSE)</f>
        <v>#ERROR!</v>
      </c>
      <c r="F10915" s="78">
        <v>0.0</v>
      </c>
      <c r="G10915" s="80">
        <v>5.0</v>
      </c>
      <c r="H10915" s="81">
        <v>0.0</v>
      </c>
      <c r="I10915" s="81">
        <v>140000.0</v>
      </c>
      <c r="J10915" s="81">
        <v>30800.0</v>
      </c>
      <c r="K10915" s="81">
        <v>140000.0</v>
      </c>
      <c r="L10915" s="82">
        <v>0.22</v>
      </c>
      <c r="N10915" s="83">
        <f t="shared" si="1"/>
        <v>0.22</v>
      </c>
      <c r="O10915" s="83">
        <f t="shared" si="2"/>
        <v>0.22</v>
      </c>
      <c r="Q10915" s="83">
        <f t="shared" si="3"/>
        <v>1</v>
      </c>
      <c r="R10915" s="83">
        <f t="shared" si="4"/>
        <v>0.22</v>
      </c>
      <c r="S10915" s="83" t="b">
        <f t="shared" si="5"/>
        <v>0</v>
      </c>
      <c r="T10915" s="72"/>
      <c r="U10915" s="72"/>
      <c r="V10915" s="72"/>
      <c r="W10915" s="72"/>
      <c r="X10915" s="72"/>
      <c r="Y10915" s="72"/>
      <c r="Z10915" s="72"/>
      <c r="AA10915" s="72"/>
      <c r="AB10915" s="72"/>
      <c r="AC10915" s="72"/>
      <c r="AD10915" s="72"/>
      <c r="AE10915" s="72"/>
      <c r="AF10915" s="72"/>
      <c r="AG10915" s="72"/>
      <c r="AH10915" s="72"/>
      <c r="AI10915" s="72"/>
      <c r="AJ10915" s="72"/>
      <c r="AK10915" s="72"/>
    </row>
    <row r="10916" ht="14.25" customHeight="1">
      <c r="A10916" s="78">
        <v>10913.0</v>
      </c>
      <c r="C10916" s="78" t="str">
        <f>VLOOKUP(G10916,[1]Macrodata_CCF!$A$3:$D$55,4,FALSE)</f>
        <v>#ERROR!</v>
      </c>
      <c r="E10916" s="79" t="str">
        <f>VLOOKUP(G10916,[1]Macrodata_CCF!$A$3:$B$55,2,FALSE)</f>
        <v>#ERROR!</v>
      </c>
      <c r="F10916" s="78">
        <v>0.0</v>
      </c>
      <c r="G10916" s="80">
        <v>48.0</v>
      </c>
      <c r="H10916" s="81">
        <v>54050.0</v>
      </c>
      <c r="I10916" s="81">
        <v>280000.0</v>
      </c>
      <c r="J10916" s="81">
        <v>90200.0</v>
      </c>
      <c r="K10916" s="81">
        <v>420000.0</v>
      </c>
      <c r="L10916" s="82">
        <v>0.1599911484841779</v>
      </c>
      <c r="N10916" s="83">
        <f t="shared" si="1"/>
        <v>0.1599911485</v>
      </c>
      <c r="O10916" s="83">
        <f t="shared" si="2"/>
        <v>0.1599911485</v>
      </c>
      <c r="Q10916" s="83">
        <f t="shared" si="3"/>
        <v>0.8069642857</v>
      </c>
      <c r="R10916" s="83">
        <f t="shared" si="4"/>
        <v>0.1599911485</v>
      </c>
      <c r="S10916" s="83" t="b">
        <f t="shared" si="5"/>
        <v>0</v>
      </c>
      <c r="T10916" s="72"/>
      <c r="U10916" s="72"/>
      <c r="V10916" s="72"/>
      <c r="W10916" s="72"/>
      <c r="X10916" s="72"/>
      <c r="Y10916" s="72"/>
      <c r="Z10916" s="72"/>
      <c r="AA10916" s="72"/>
      <c r="AB10916" s="72"/>
      <c r="AC10916" s="72"/>
      <c r="AD10916" s="72"/>
      <c r="AE10916" s="72"/>
      <c r="AF10916" s="72"/>
      <c r="AG10916" s="72"/>
      <c r="AH10916" s="72"/>
      <c r="AI10916" s="72"/>
      <c r="AJ10916" s="72"/>
      <c r="AK10916" s="72"/>
    </row>
    <row r="10917" ht="14.25" customHeight="1">
      <c r="A10917" s="78">
        <v>10914.0</v>
      </c>
      <c r="C10917" s="78" t="str">
        <f>VLOOKUP(G10917,[1]Macrodata_CCF!$A$3:$D$55,4,FALSE)</f>
        <v>#ERROR!</v>
      </c>
      <c r="E10917" s="79" t="str">
        <f>VLOOKUP(G10917,[1]Macrodata_CCF!$A$3:$B$55,2,FALSE)</f>
        <v>#ERROR!</v>
      </c>
      <c r="F10917" s="78">
        <v>0.0</v>
      </c>
      <c r="G10917" s="80">
        <v>18.0</v>
      </c>
      <c r="H10917" s="81">
        <v>235890.0</v>
      </c>
      <c r="I10917" s="81">
        <v>690000.0</v>
      </c>
      <c r="J10917" s="81">
        <v>317630.0</v>
      </c>
      <c r="K10917" s="81">
        <v>1242000.0</v>
      </c>
      <c r="L10917" s="82">
        <v>0.1800004404219242</v>
      </c>
      <c r="N10917" s="83">
        <f t="shared" si="1"/>
        <v>0.1800004404</v>
      </c>
      <c r="O10917" s="83">
        <f t="shared" si="2"/>
        <v>0.1800004404</v>
      </c>
      <c r="Q10917" s="83">
        <f t="shared" si="3"/>
        <v>0.6581304348</v>
      </c>
      <c r="R10917" s="83">
        <f t="shared" si="4"/>
        <v>0.1800004404</v>
      </c>
      <c r="S10917" s="83" t="b">
        <f t="shared" si="5"/>
        <v>0</v>
      </c>
      <c r="T10917" s="72"/>
      <c r="U10917" s="72"/>
      <c r="V10917" s="72"/>
      <c r="W10917" s="72"/>
      <c r="X10917" s="72"/>
      <c r="Y10917" s="72"/>
      <c r="Z10917" s="72"/>
      <c r="AA10917" s="72"/>
      <c r="AB10917" s="72"/>
      <c r="AC10917" s="72"/>
      <c r="AD10917" s="72"/>
      <c r="AE10917" s="72"/>
      <c r="AF10917" s="72"/>
      <c r="AG10917" s="72"/>
      <c r="AH10917" s="72"/>
      <c r="AI10917" s="72"/>
      <c r="AJ10917" s="72"/>
      <c r="AK10917" s="72"/>
    </row>
    <row r="10918" ht="14.25" customHeight="1">
      <c r="A10918" s="78">
        <v>10915.0</v>
      </c>
      <c r="C10918" s="78" t="str">
        <f>VLOOKUP(G10918,[1]Macrodata_CCF!$A$3:$D$55,4,FALSE)</f>
        <v>#ERROR!</v>
      </c>
      <c r="E10918" s="79" t="str">
        <f>VLOOKUP(G10918,[1]Macrodata_CCF!$A$3:$B$55,2,FALSE)</f>
        <v>#ERROR!</v>
      </c>
      <c r="F10918" s="78">
        <v>0.0</v>
      </c>
      <c r="G10918" s="80">
        <v>11.0</v>
      </c>
      <c r="H10918" s="81">
        <v>291230.0</v>
      </c>
      <c r="I10918" s="81">
        <v>810000.0</v>
      </c>
      <c r="J10918" s="81">
        <v>389795.0</v>
      </c>
      <c r="K10918" s="81">
        <v>810000.0</v>
      </c>
      <c r="L10918" s="82">
        <v>0.1899974940725177</v>
      </c>
      <c r="N10918" s="83">
        <f t="shared" si="1"/>
        <v>0.1899974941</v>
      </c>
      <c r="O10918" s="83">
        <f t="shared" si="2"/>
        <v>0.1899974941</v>
      </c>
      <c r="Q10918" s="83">
        <f t="shared" si="3"/>
        <v>0.6404567901</v>
      </c>
      <c r="R10918" s="83">
        <f t="shared" si="4"/>
        <v>0.1899974941</v>
      </c>
      <c r="S10918" s="83" t="b">
        <f t="shared" si="5"/>
        <v>0</v>
      </c>
      <c r="T10918" s="72"/>
      <c r="U10918" s="72"/>
      <c r="V10918" s="72"/>
      <c r="W10918" s="72"/>
      <c r="X10918" s="72"/>
      <c r="Y10918" s="72"/>
      <c r="Z10918" s="72"/>
      <c r="AA10918" s="72"/>
      <c r="AB10918" s="72"/>
      <c r="AC10918" s="72"/>
      <c r="AD10918" s="72"/>
      <c r="AE10918" s="72"/>
      <c r="AF10918" s="72"/>
      <c r="AG10918" s="72"/>
      <c r="AH10918" s="72"/>
      <c r="AI10918" s="72"/>
      <c r="AJ10918" s="72"/>
      <c r="AK10918" s="72"/>
    </row>
    <row r="10919" ht="14.25" customHeight="1">
      <c r="A10919" s="78">
        <v>10916.0</v>
      </c>
      <c r="C10919" s="78" t="str">
        <f>VLOOKUP(G10919,[1]Macrodata_CCF!$A$3:$D$55,4,FALSE)</f>
        <v>#ERROR!</v>
      </c>
      <c r="E10919" s="79" t="str">
        <f>VLOOKUP(G10919,[1]Macrodata_CCF!$A$3:$B$55,2,FALSE)</f>
        <v>#ERROR!</v>
      </c>
      <c r="F10919" s="78">
        <v>0.0</v>
      </c>
      <c r="G10919" s="80">
        <v>24.0</v>
      </c>
      <c r="H10919" s="81">
        <v>46185.0</v>
      </c>
      <c r="I10919" s="81">
        <v>210000.0</v>
      </c>
      <c r="J10919" s="81">
        <v>72395.0</v>
      </c>
      <c r="K10919" s="81">
        <v>210000.0</v>
      </c>
      <c r="L10919" s="82">
        <v>0.1599975582211641</v>
      </c>
      <c r="N10919" s="83">
        <f t="shared" si="1"/>
        <v>0.1599975582</v>
      </c>
      <c r="O10919" s="83">
        <f t="shared" si="2"/>
        <v>0.1599975582</v>
      </c>
      <c r="Q10919" s="83">
        <f t="shared" si="3"/>
        <v>0.7800714286</v>
      </c>
      <c r="R10919" s="83">
        <f t="shared" si="4"/>
        <v>0.1599975582</v>
      </c>
      <c r="S10919" s="83" t="b">
        <f t="shared" si="5"/>
        <v>0</v>
      </c>
      <c r="T10919" s="72"/>
      <c r="U10919" s="72"/>
      <c r="V10919" s="72"/>
      <c r="W10919" s="72"/>
      <c r="X10919" s="72"/>
      <c r="Y10919" s="72"/>
      <c r="Z10919" s="72"/>
      <c r="AA10919" s="72"/>
      <c r="AB10919" s="72"/>
      <c r="AC10919" s="72"/>
      <c r="AD10919" s="72"/>
      <c r="AE10919" s="72"/>
      <c r="AF10919" s="72"/>
      <c r="AG10919" s="72"/>
      <c r="AH10919" s="72"/>
      <c r="AI10919" s="72"/>
      <c r="AJ10919" s="72"/>
      <c r="AK10919" s="72"/>
    </row>
    <row r="10920" ht="14.25" customHeight="1">
      <c r="A10920" s="78">
        <v>10917.0</v>
      </c>
      <c r="C10920" s="78" t="str">
        <f>VLOOKUP(G10920,[1]Macrodata_CCF!$A$3:$D$55,4,FALSE)</f>
        <v>#ERROR!</v>
      </c>
      <c r="E10920" s="79" t="str">
        <f>VLOOKUP(G10920,[1]Macrodata_CCF!$A$3:$B$55,2,FALSE)</f>
        <v>#ERROR!</v>
      </c>
      <c r="F10920" s="78">
        <v>0.0</v>
      </c>
      <c r="G10920" s="80">
        <v>25.0</v>
      </c>
      <c r="H10920" s="81">
        <v>776640.0</v>
      </c>
      <c r="I10920" s="81">
        <v>900000.0</v>
      </c>
      <c r="J10920" s="81">
        <v>801310.0</v>
      </c>
      <c r="K10920" s="81">
        <v>1350000.0</v>
      </c>
      <c r="L10920" s="82">
        <v>0.1999837872892348</v>
      </c>
      <c r="N10920" s="83">
        <f t="shared" si="1"/>
        <v>0.1999837873</v>
      </c>
      <c r="O10920" s="83">
        <f t="shared" si="2"/>
        <v>0.1999837873</v>
      </c>
      <c r="Q10920" s="83">
        <f t="shared" si="3"/>
        <v>0.1370666667</v>
      </c>
      <c r="R10920" s="83">
        <f t="shared" si="4"/>
        <v>0.1999837873</v>
      </c>
      <c r="S10920" s="83" t="b">
        <f t="shared" si="5"/>
        <v>0</v>
      </c>
      <c r="T10920" s="72"/>
      <c r="U10920" s="72"/>
      <c r="V10920" s="72"/>
      <c r="W10920" s="72"/>
      <c r="X10920" s="72"/>
      <c r="Y10920" s="72"/>
      <c r="Z10920" s="72"/>
      <c r="AA10920" s="72"/>
      <c r="AB10920" s="72"/>
      <c r="AC10920" s="72"/>
      <c r="AD10920" s="72"/>
      <c r="AE10920" s="72"/>
      <c r="AF10920" s="72"/>
      <c r="AG10920" s="72"/>
      <c r="AH10920" s="72"/>
      <c r="AI10920" s="72"/>
      <c r="AJ10920" s="72"/>
      <c r="AK10920" s="72"/>
    </row>
    <row r="10921" ht="14.25" customHeight="1">
      <c r="A10921" s="78">
        <v>10918.0</v>
      </c>
      <c r="C10921" s="78" t="str">
        <f>VLOOKUP(G10921,[1]Macrodata_CCF!$A$3:$D$55,4,FALSE)</f>
        <v>#ERROR!</v>
      </c>
      <c r="E10921" s="79" t="str">
        <f>VLOOKUP(G10921,[1]Macrodata_CCF!$A$3:$B$55,2,FALSE)</f>
        <v>#ERROR!</v>
      </c>
      <c r="F10921" s="78">
        <v>1.0</v>
      </c>
      <c r="G10921" s="80">
        <v>38.0</v>
      </c>
      <c r="H10921" s="81">
        <v>211910.0</v>
      </c>
      <c r="I10921" s="81">
        <v>500000.0</v>
      </c>
      <c r="J10921" s="81">
        <v>381885.0</v>
      </c>
      <c r="K10921" s="81">
        <v>500000.0</v>
      </c>
      <c r="L10921" s="82">
        <v>0.5900065951612343</v>
      </c>
      <c r="N10921" s="83">
        <f t="shared" si="1"/>
        <v>0.5900065952</v>
      </c>
      <c r="O10921" s="83">
        <f t="shared" si="2"/>
        <v>0.5900065952</v>
      </c>
      <c r="Q10921" s="83">
        <f t="shared" si="3"/>
        <v>0.57618</v>
      </c>
      <c r="R10921" s="83">
        <f t="shared" si="4"/>
        <v>0.5900065952</v>
      </c>
      <c r="S10921" s="83" t="b">
        <f t="shared" si="5"/>
        <v>0</v>
      </c>
      <c r="T10921" s="72"/>
      <c r="U10921" s="72"/>
      <c r="V10921" s="72"/>
      <c r="W10921" s="72"/>
      <c r="X10921" s="72"/>
      <c r="Y10921" s="72"/>
      <c r="Z10921" s="72"/>
      <c r="AA10921" s="72"/>
      <c r="AB10921" s="72"/>
      <c r="AC10921" s="72"/>
      <c r="AD10921" s="72"/>
      <c r="AE10921" s="72"/>
      <c r="AF10921" s="72"/>
      <c r="AG10921" s="72"/>
      <c r="AH10921" s="72"/>
      <c r="AI10921" s="72"/>
      <c r="AJ10921" s="72"/>
      <c r="AK10921" s="72"/>
    </row>
    <row r="10922" ht="14.25" customHeight="1">
      <c r="A10922" s="78">
        <v>10919.0</v>
      </c>
      <c r="C10922" s="78" t="str">
        <f>VLOOKUP(G10922,[1]Macrodata_CCF!$A$3:$D$55,4,FALSE)</f>
        <v>#ERROR!</v>
      </c>
      <c r="E10922" s="79" t="str">
        <f>VLOOKUP(G10922,[1]Macrodata_CCF!$A$3:$B$55,2,FALSE)</f>
        <v>#ERROR!</v>
      </c>
      <c r="F10922" s="78">
        <v>0.0</v>
      </c>
      <c r="G10922" s="80">
        <v>7.0</v>
      </c>
      <c r="H10922" s="81">
        <v>274900.0</v>
      </c>
      <c r="I10922" s="81">
        <v>740000.0</v>
      </c>
      <c r="J10922" s="81">
        <v>1132200.0</v>
      </c>
      <c r="K10922" s="81">
        <v>1110000.0</v>
      </c>
      <c r="L10922" s="82">
        <v>1.843259514082993</v>
      </c>
      <c r="N10922" s="83">
        <f t="shared" si="1"/>
        <v>1.843259514</v>
      </c>
      <c r="O10922" s="83">
        <f t="shared" si="2"/>
        <v>1</v>
      </c>
      <c r="Q10922" s="83">
        <f t="shared" si="3"/>
        <v>0.6285135135</v>
      </c>
      <c r="R10922" s="83">
        <f t="shared" si="4"/>
        <v>1.843259514</v>
      </c>
      <c r="S10922" s="83" t="b">
        <f t="shared" si="5"/>
        <v>0</v>
      </c>
      <c r="T10922" s="72"/>
      <c r="U10922" s="72"/>
      <c r="V10922" s="72"/>
      <c r="W10922" s="72"/>
      <c r="X10922" s="72"/>
      <c r="Y10922" s="72"/>
      <c r="Z10922" s="72"/>
      <c r="AA10922" s="72"/>
      <c r="AB10922" s="72"/>
      <c r="AC10922" s="72"/>
      <c r="AD10922" s="72"/>
      <c r="AE10922" s="72"/>
      <c r="AF10922" s="72"/>
      <c r="AG10922" s="72"/>
      <c r="AH10922" s="72"/>
      <c r="AI10922" s="72"/>
      <c r="AJ10922" s="72"/>
      <c r="AK10922" s="72"/>
    </row>
    <row r="10923" ht="14.25" customHeight="1">
      <c r="A10923" s="78">
        <v>10920.0</v>
      </c>
      <c r="C10923" s="78" t="str">
        <f>VLOOKUP(G10923,[1]Macrodata_CCF!$A$3:$D$55,4,FALSE)</f>
        <v>#ERROR!</v>
      </c>
      <c r="E10923" s="79" t="str">
        <f>VLOOKUP(G10923,[1]Macrodata_CCF!$A$3:$B$55,2,FALSE)</f>
        <v>#ERROR!</v>
      </c>
      <c r="F10923" s="78">
        <v>0.0</v>
      </c>
      <c r="G10923" s="80">
        <v>28.0</v>
      </c>
      <c r="H10923" s="81">
        <v>321540.0</v>
      </c>
      <c r="I10923" s="81">
        <v>350000.0</v>
      </c>
      <c r="J10923" s="81">
        <v>326380.0</v>
      </c>
      <c r="K10923" s="81">
        <v>560000.0</v>
      </c>
      <c r="L10923" s="82">
        <v>0.1700632466619817</v>
      </c>
      <c r="N10923" s="83">
        <f t="shared" si="1"/>
        <v>0.1700632467</v>
      </c>
      <c r="O10923" s="83">
        <f t="shared" si="2"/>
        <v>0.1700632467</v>
      </c>
      <c r="Q10923" s="83">
        <f t="shared" si="3"/>
        <v>0.08131428571</v>
      </c>
      <c r="R10923" s="83">
        <f t="shared" si="4"/>
        <v>0.01382857143</v>
      </c>
      <c r="S10923" s="83" t="b">
        <f t="shared" si="5"/>
        <v>0</v>
      </c>
      <c r="T10923" s="72"/>
      <c r="U10923" s="72"/>
      <c r="V10923" s="72"/>
      <c r="W10923" s="72"/>
      <c r="X10923" s="72"/>
      <c r="Y10923" s="72"/>
      <c r="Z10923" s="72"/>
      <c r="AA10923" s="72"/>
      <c r="AB10923" s="72"/>
      <c r="AC10923" s="72"/>
      <c r="AD10923" s="72"/>
      <c r="AE10923" s="72"/>
      <c r="AF10923" s="72"/>
      <c r="AG10923" s="72"/>
      <c r="AH10923" s="72"/>
      <c r="AI10923" s="72"/>
      <c r="AJ10923" s="72"/>
      <c r="AK10923" s="72"/>
    </row>
    <row r="10924" ht="14.25" customHeight="1">
      <c r="A10924" s="78">
        <v>10921.0</v>
      </c>
      <c r="C10924" s="78" t="str">
        <f>VLOOKUP(G10924,[1]Macrodata_CCF!$A$3:$D$55,4,FALSE)</f>
        <v>#ERROR!</v>
      </c>
      <c r="E10924" s="79" t="str">
        <f>VLOOKUP(G10924,[1]Macrodata_CCF!$A$3:$B$55,2,FALSE)</f>
        <v>#ERROR!</v>
      </c>
      <c r="F10924" s="78">
        <v>0.0</v>
      </c>
      <c r="G10924" s="80">
        <v>32.0</v>
      </c>
      <c r="H10924" s="81">
        <v>264605.0</v>
      </c>
      <c r="I10924" s="81">
        <v>940000.0</v>
      </c>
      <c r="J10924" s="81">
        <v>386175.0</v>
      </c>
      <c r="K10924" s="81">
        <v>940000.0</v>
      </c>
      <c r="L10924" s="82">
        <v>0.1799983713234478</v>
      </c>
      <c r="N10924" s="83">
        <f t="shared" si="1"/>
        <v>0.1799983713</v>
      </c>
      <c r="O10924" s="83">
        <f t="shared" si="2"/>
        <v>0.1799983713</v>
      </c>
      <c r="Q10924" s="83">
        <f t="shared" si="3"/>
        <v>0.7185053191</v>
      </c>
      <c r="R10924" s="83">
        <f t="shared" si="4"/>
        <v>0.1799983713</v>
      </c>
      <c r="S10924" s="83" t="b">
        <f t="shared" si="5"/>
        <v>0</v>
      </c>
      <c r="T10924" s="72"/>
      <c r="U10924" s="72"/>
      <c r="V10924" s="72"/>
      <c r="W10924" s="72"/>
      <c r="X10924" s="72"/>
      <c r="Y10924" s="72"/>
      <c r="Z10924" s="72"/>
      <c r="AA10924" s="72"/>
      <c r="AB10924" s="72"/>
      <c r="AC10924" s="72"/>
      <c r="AD10924" s="72"/>
      <c r="AE10924" s="72"/>
      <c r="AF10924" s="72"/>
      <c r="AG10924" s="72"/>
      <c r="AH10924" s="72"/>
      <c r="AI10924" s="72"/>
      <c r="AJ10924" s="72"/>
      <c r="AK10924" s="72"/>
    </row>
    <row r="10925" ht="14.25" customHeight="1">
      <c r="A10925" s="78">
        <v>10922.0</v>
      </c>
      <c r="C10925" s="78" t="str">
        <f>VLOOKUP(G10925,[1]Macrodata_CCF!$A$3:$D$55,4,FALSE)</f>
        <v>#ERROR!</v>
      </c>
      <c r="E10925" s="79" t="str">
        <f>VLOOKUP(G10925,[1]Macrodata_CCF!$A$3:$B$55,2,FALSE)</f>
        <v>#ERROR!</v>
      </c>
      <c r="F10925" s="78">
        <v>0.0</v>
      </c>
      <c r="G10925" s="80">
        <v>23.0</v>
      </c>
      <c r="H10925" s="81">
        <v>130660.0</v>
      </c>
      <c r="I10925" s="81">
        <v>190000.0</v>
      </c>
      <c r="J10925" s="81">
        <v>193800.0</v>
      </c>
      <c r="K10925" s="81">
        <v>190000.0</v>
      </c>
      <c r="L10925" s="82">
        <v>1.064037748567577</v>
      </c>
      <c r="N10925" s="83">
        <f t="shared" si="1"/>
        <v>1.064037749</v>
      </c>
      <c r="O10925" s="83">
        <f t="shared" si="2"/>
        <v>1</v>
      </c>
      <c r="Q10925" s="83">
        <f t="shared" si="3"/>
        <v>0.3123157895</v>
      </c>
      <c r="R10925" s="83">
        <f t="shared" si="4"/>
        <v>1.064037749</v>
      </c>
      <c r="S10925" s="83" t="b">
        <f t="shared" si="5"/>
        <v>0</v>
      </c>
      <c r="T10925" s="72"/>
      <c r="U10925" s="72"/>
      <c r="V10925" s="72"/>
      <c r="W10925" s="72"/>
      <c r="X10925" s="72"/>
      <c r="Y10925" s="72"/>
      <c r="Z10925" s="72"/>
      <c r="AA10925" s="72"/>
      <c r="AB10925" s="72"/>
      <c r="AC10925" s="72"/>
      <c r="AD10925" s="72"/>
      <c r="AE10925" s="72"/>
      <c r="AF10925" s="72"/>
      <c r="AG10925" s="72"/>
      <c r="AH10925" s="72"/>
      <c r="AI10925" s="72"/>
      <c r="AJ10925" s="72"/>
      <c r="AK10925" s="72"/>
    </row>
    <row r="10926" ht="14.25" customHeight="1">
      <c r="A10926" s="78">
        <v>10923.0</v>
      </c>
      <c r="C10926" s="78" t="str">
        <f>VLOOKUP(G10926,[1]Macrodata_CCF!$A$3:$D$55,4,FALSE)</f>
        <v>#ERROR!</v>
      </c>
      <c r="E10926" s="79" t="str">
        <f>VLOOKUP(G10926,[1]Macrodata_CCF!$A$3:$B$55,2,FALSE)</f>
        <v>#ERROR!</v>
      </c>
      <c r="F10926" s="78">
        <v>0.0</v>
      </c>
      <c r="G10926" s="80">
        <v>51.0</v>
      </c>
      <c r="H10926" s="81">
        <v>451535.0</v>
      </c>
      <c r="I10926" s="81">
        <v>810000.0</v>
      </c>
      <c r="J10926" s="81">
        <v>490965.0</v>
      </c>
      <c r="K10926" s="81">
        <v>810000.0</v>
      </c>
      <c r="L10926" s="82">
        <v>0.1099967918764733</v>
      </c>
      <c r="N10926" s="83">
        <f t="shared" si="1"/>
        <v>0.1099967919</v>
      </c>
      <c r="O10926" s="83">
        <f t="shared" si="2"/>
        <v>0.1099967919</v>
      </c>
      <c r="Q10926" s="83">
        <f t="shared" si="3"/>
        <v>0.4425493827</v>
      </c>
      <c r="R10926" s="83">
        <f t="shared" si="4"/>
        <v>0.1099967919</v>
      </c>
      <c r="S10926" s="83" t="b">
        <f t="shared" si="5"/>
        <v>0</v>
      </c>
      <c r="T10926" s="72"/>
      <c r="U10926" s="72"/>
      <c r="V10926" s="72"/>
      <c r="W10926" s="72"/>
      <c r="X10926" s="72"/>
      <c r="Y10926" s="72"/>
      <c r="Z10926" s="72"/>
      <c r="AA10926" s="72"/>
      <c r="AB10926" s="72"/>
      <c r="AC10926" s="72"/>
      <c r="AD10926" s="72"/>
      <c r="AE10926" s="72"/>
      <c r="AF10926" s="72"/>
      <c r="AG10926" s="72"/>
      <c r="AH10926" s="72"/>
      <c r="AI10926" s="72"/>
      <c r="AJ10926" s="72"/>
      <c r="AK10926" s="72"/>
    </row>
    <row r="10927" ht="14.25" customHeight="1">
      <c r="A10927" s="78">
        <v>10924.0</v>
      </c>
      <c r="C10927" s="78" t="str">
        <f>VLOOKUP(G10927,[1]Macrodata_CCF!$A$3:$D$55,4,FALSE)</f>
        <v>#ERROR!</v>
      </c>
      <c r="E10927" s="79" t="str">
        <f>VLOOKUP(G10927,[1]Macrodata_CCF!$A$3:$B$55,2,FALSE)</f>
        <v>#ERROR!</v>
      </c>
      <c r="F10927" s="78">
        <v>0.0</v>
      </c>
      <c r="G10927" s="80">
        <v>50.0</v>
      </c>
      <c r="H10927" s="81">
        <v>145715.0</v>
      </c>
      <c r="I10927" s="81">
        <v>450000.0</v>
      </c>
      <c r="J10927" s="81">
        <v>176145.0</v>
      </c>
      <c r="K10927" s="81">
        <v>450000.0</v>
      </c>
      <c r="L10927" s="82">
        <v>0.1000049295890366</v>
      </c>
      <c r="N10927" s="83">
        <f t="shared" si="1"/>
        <v>0.1000049296</v>
      </c>
      <c r="O10927" s="83">
        <f t="shared" si="2"/>
        <v>0.1000049296</v>
      </c>
      <c r="Q10927" s="83">
        <f t="shared" si="3"/>
        <v>0.6761888889</v>
      </c>
      <c r="R10927" s="83">
        <f t="shared" si="4"/>
        <v>0.1000049296</v>
      </c>
      <c r="S10927" s="83" t="b">
        <f t="shared" si="5"/>
        <v>0</v>
      </c>
      <c r="T10927" s="72"/>
      <c r="U10927" s="72"/>
      <c r="V10927" s="72"/>
      <c r="W10927" s="72"/>
      <c r="X10927" s="72"/>
      <c r="Y10927" s="72"/>
      <c r="Z10927" s="72"/>
      <c r="AA10927" s="72"/>
      <c r="AB10927" s="72"/>
      <c r="AC10927" s="72"/>
      <c r="AD10927" s="72"/>
      <c r="AE10927" s="72"/>
      <c r="AF10927" s="72"/>
      <c r="AG10927" s="72"/>
      <c r="AH10927" s="72"/>
      <c r="AI10927" s="72"/>
      <c r="AJ10927" s="72"/>
      <c r="AK10927" s="72"/>
    </row>
    <row r="10928" ht="14.25" customHeight="1">
      <c r="A10928" s="78">
        <v>10925.0</v>
      </c>
      <c r="C10928" s="78" t="str">
        <f>VLOOKUP(G10928,[1]Macrodata_CCF!$A$3:$D$55,4,FALSE)</f>
        <v>#ERROR!</v>
      </c>
      <c r="E10928" s="79" t="str">
        <f>VLOOKUP(G10928,[1]Macrodata_CCF!$A$3:$B$55,2,FALSE)</f>
        <v>#ERROR!</v>
      </c>
      <c r="F10928" s="78">
        <v>0.0</v>
      </c>
      <c r="G10928" s="80">
        <v>23.0</v>
      </c>
      <c r="H10928" s="81">
        <v>0.0</v>
      </c>
      <c r="I10928" s="81">
        <v>810000.0</v>
      </c>
      <c r="J10928" s="81">
        <v>0.0</v>
      </c>
      <c r="K10928" s="81">
        <v>810000.0</v>
      </c>
      <c r="L10928" s="82">
        <v>0.0</v>
      </c>
      <c r="N10928" s="83">
        <f t="shared" si="1"/>
        <v>0</v>
      </c>
      <c r="O10928" s="83">
        <f t="shared" si="2"/>
        <v>0</v>
      </c>
      <c r="Q10928" s="83">
        <f t="shared" si="3"/>
        <v>1</v>
      </c>
      <c r="R10928" s="83">
        <f t="shared" si="4"/>
        <v>0</v>
      </c>
      <c r="S10928" s="83" t="b">
        <f t="shared" si="5"/>
        <v>0</v>
      </c>
      <c r="T10928" s="72"/>
      <c r="U10928" s="72"/>
      <c r="V10928" s="72"/>
      <c r="W10928" s="72"/>
      <c r="X10928" s="72"/>
      <c r="Y10928" s="72"/>
      <c r="Z10928" s="72"/>
      <c r="AA10928" s="72"/>
      <c r="AB10928" s="72"/>
      <c r="AC10928" s="72"/>
      <c r="AD10928" s="72"/>
      <c r="AE10928" s="72"/>
      <c r="AF10928" s="72"/>
      <c r="AG10928" s="72"/>
      <c r="AH10928" s="72"/>
      <c r="AI10928" s="72"/>
      <c r="AJ10928" s="72"/>
      <c r="AK10928" s="72"/>
    </row>
    <row r="10929" ht="14.25" customHeight="1">
      <c r="A10929" s="78">
        <v>10926.0</v>
      </c>
      <c r="C10929" s="78" t="str">
        <f>VLOOKUP(G10929,[1]Macrodata_CCF!$A$3:$D$55,4,FALSE)</f>
        <v>#ERROR!</v>
      </c>
      <c r="E10929" s="79" t="str">
        <f>VLOOKUP(G10929,[1]Macrodata_CCF!$A$3:$B$55,2,FALSE)</f>
        <v>#ERROR!</v>
      </c>
      <c r="F10929" s="78">
        <v>0.0</v>
      </c>
      <c r="G10929" s="80">
        <v>6.0</v>
      </c>
      <c r="H10929" s="81">
        <v>555770.0</v>
      </c>
      <c r="I10929" s="81">
        <v>980000.0</v>
      </c>
      <c r="J10929" s="81">
        <v>687280.0</v>
      </c>
      <c r="K10929" s="81">
        <v>980000.0</v>
      </c>
      <c r="L10929" s="82">
        <v>0.3099969356245433</v>
      </c>
      <c r="N10929" s="83">
        <f t="shared" si="1"/>
        <v>0.3099969356</v>
      </c>
      <c r="O10929" s="83">
        <f t="shared" si="2"/>
        <v>0.3099969356</v>
      </c>
      <c r="Q10929" s="83">
        <f t="shared" si="3"/>
        <v>0.4328877551</v>
      </c>
      <c r="R10929" s="83">
        <f t="shared" si="4"/>
        <v>0.3099969356</v>
      </c>
      <c r="S10929" s="83" t="b">
        <f t="shared" si="5"/>
        <v>0</v>
      </c>
      <c r="T10929" s="72"/>
      <c r="U10929" s="72"/>
      <c r="V10929" s="72"/>
      <c r="W10929" s="72"/>
      <c r="X10929" s="72"/>
      <c r="Y10929" s="72"/>
      <c r="Z10929" s="72"/>
      <c r="AA10929" s="72"/>
      <c r="AB10929" s="72"/>
      <c r="AC10929" s="72"/>
      <c r="AD10929" s="72"/>
      <c r="AE10929" s="72"/>
      <c r="AF10929" s="72"/>
      <c r="AG10929" s="72"/>
      <c r="AH10929" s="72"/>
      <c r="AI10929" s="72"/>
      <c r="AJ10929" s="72"/>
      <c r="AK10929" s="72"/>
    </row>
    <row r="10930" ht="14.25" customHeight="1">
      <c r="A10930" s="78">
        <v>10927.0</v>
      </c>
      <c r="C10930" s="78" t="str">
        <f>VLOOKUP(G10930,[1]Macrodata_CCF!$A$3:$D$55,4,FALSE)</f>
        <v>#ERROR!</v>
      </c>
      <c r="E10930" s="79" t="str">
        <f>VLOOKUP(G10930,[1]Macrodata_CCF!$A$3:$B$55,2,FALSE)</f>
        <v>#ERROR!</v>
      </c>
      <c r="F10930" s="78">
        <v>0.0</v>
      </c>
      <c r="G10930" s="80">
        <v>45.0</v>
      </c>
      <c r="H10930" s="81">
        <v>526860.0</v>
      </c>
      <c r="I10930" s="81">
        <v>880000.0</v>
      </c>
      <c r="J10930" s="81">
        <v>583360.0</v>
      </c>
      <c r="K10930" s="81">
        <v>880000.0</v>
      </c>
      <c r="L10930" s="82">
        <v>0.1599932038285099</v>
      </c>
      <c r="N10930" s="83">
        <f t="shared" si="1"/>
        <v>0.1599932038</v>
      </c>
      <c r="O10930" s="83">
        <f t="shared" si="2"/>
        <v>0.1599932038</v>
      </c>
      <c r="Q10930" s="83">
        <f t="shared" si="3"/>
        <v>0.4012954545</v>
      </c>
      <c r="R10930" s="83">
        <f t="shared" si="4"/>
        <v>0.1599932038</v>
      </c>
      <c r="S10930" s="83" t="b">
        <f t="shared" si="5"/>
        <v>0</v>
      </c>
      <c r="T10930" s="72"/>
      <c r="U10930" s="72"/>
      <c r="V10930" s="72"/>
      <c r="W10930" s="72"/>
      <c r="X10930" s="72"/>
      <c r="Y10930" s="72"/>
      <c r="Z10930" s="72"/>
      <c r="AA10930" s="72"/>
      <c r="AB10930" s="72"/>
      <c r="AC10930" s="72"/>
      <c r="AD10930" s="72"/>
      <c r="AE10930" s="72"/>
      <c r="AF10930" s="72"/>
      <c r="AG10930" s="72"/>
      <c r="AH10930" s="72"/>
      <c r="AI10930" s="72"/>
      <c r="AJ10930" s="72"/>
      <c r="AK10930" s="72"/>
    </row>
    <row r="10931" ht="14.25" customHeight="1">
      <c r="A10931" s="78">
        <v>10928.0</v>
      </c>
      <c r="C10931" s="78" t="str">
        <f>VLOOKUP(G10931,[1]Macrodata_CCF!$A$3:$D$55,4,FALSE)</f>
        <v>#ERROR!</v>
      </c>
      <c r="E10931" s="79" t="str">
        <f>VLOOKUP(G10931,[1]Macrodata_CCF!$A$3:$B$55,2,FALSE)</f>
        <v>#ERROR!</v>
      </c>
      <c r="F10931" s="78">
        <v>0.0</v>
      </c>
      <c r="G10931" s="80">
        <v>42.0</v>
      </c>
      <c r="H10931" s="81">
        <v>405510.0</v>
      </c>
      <c r="I10931" s="81">
        <v>600000.0</v>
      </c>
      <c r="J10931" s="81">
        <v>467745.0</v>
      </c>
      <c r="K10931" s="81">
        <v>1080000.0</v>
      </c>
      <c r="L10931" s="82">
        <v>0.3199907450254512</v>
      </c>
      <c r="N10931" s="83">
        <f t="shared" si="1"/>
        <v>0.319990745</v>
      </c>
      <c r="O10931" s="83">
        <f t="shared" si="2"/>
        <v>0.319990745</v>
      </c>
      <c r="Q10931" s="83">
        <f t="shared" si="3"/>
        <v>0.32415</v>
      </c>
      <c r="R10931" s="83">
        <f t="shared" si="4"/>
        <v>0.319990745</v>
      </c>
      <c r="S10931" s="83" t="b">
        <f t="shared" si="5"/>
        <v>0</v>
      </c>
      <c r="T10931" s="72"/>
      <c r="U10931" s="72"/>
      <c r="V10931" s="72"/>
      <c r="W10931" s="72"/>
      <c r="X10931" s="72"/>
      <c r="Y10931" s="72"/>
      <c r="Z10931" s="72"/>
      <c r="AA10931" s="72"/>
      <c r="AB10931" s="72"/>
      <c r="AC10931" s="72"/>
      <c r="AD10931" s="72"/>
      <c r="AE10931" s="72"/>
      <c r="AF10931" s="72"/>
      <c r="AG10931" s="72"/>
      <c r="AH10931" s="72"/>
      <c r="AI10931" s="72"/>
      <c r="AJ10931" s="72"/>
      <c r="AK10931" s="72"/>
    </row>
    <row r="10932" ht="14.25" customHeight="1">
      <c r="A10932" s="78">
        <v>10929.0</v>
      </c>
      <c r="C10932" s="78" t="str">
        <f>VLOOKUP(G10932,[1]Macrodata_CCF!$A$3:$D$55,4,FALSE)</f>
        <v>#ERROR!</v>
      </c>
      <c r="E10932" s="79" t="str">
        <f>VLOOKUP(G10932,[1]Macrodata_CCF!$A$3:$B$55,2,FALSE)</f>
        <v>#ERROR!</v>
      </c>
      <c r="F10932" s="78">
        <v>0.0</v>
      </c>
      <c r="G10932" s="80">
        <v>46.0</v>
      </c>
      <c r="H10932" s="81">
        <v>301780.0</v>
      </c>
      <c r="I10932" s="81">
        <v>970000.0</v>
      </c>
      <c r="J10932" s="81">
        <v>174820.0</v>
      </c>
      <c r="K10932" s="81">
        <v>970000.0</v>
      </c>
      <c r="L10932" s="82">
        <v>-0.189997306276376</v>
      </c>
      <c r="N10932" s="83">
        <f t="shared" si="1"/>
        <v>-0.1899973063</v>
      </c>
      <c r="O10932" s="83">
        <f t="shared" si="2"/>
        <v>0</v>
      </c>
      <c r="Q10932" s="83">
        <f t="shared" si="3"/>
        <v>0.6888865979</v>
      </c>
      <c r="R10932" s="83">
        <f t="shared" si="4"/>
        <v>-0.1899973063</v>
      </c>
      <c r="S10932" s="83" t="b">
        <f t="shared" si="5"/>
        <v>0</v>
      </c>
      <c r="T10932" s="72"/>
      <c r="U10932" s="72"/>
      <c r="V10932" s="72"/>
      <c r="W10932" s="72"/>
      <c r="X10932" s="72"/>
      <c r="Y10932" s="72"/>
      <c r="Z10932" s="72"/>
      <c r="AA10932" s="72"/>
      <c r="AB10932" s="72"/>
      <c r="AC10932" s="72"/>
      <c r="AD10932" s="72"/>
      <c r="AE10932" s="72"/>
      <c r="AF10932" s="72"/>
      <c r="AG10932" s="72"/>
      <c r="AH10932" s="72"/>
      <c r="AI10932" s="72"/>
      <c r="AJ10932" s="72"/>
      <c r="AK10932" s="72"/>
    </row>
    <row r="10933" ht="14.25" customHeight="1">
      <c r="A10933" s="78">
        <v>10930.0</v>
      </c>
      <c r="C10933" s="78" t="str">
        <f>VLOOKUP(G10933,[1]Macrodata_CCF!$A$3:$D$55,4,FALSE)</f>
        <v>#ERROR!</v>
      </c>
      <c r="E10933" s="79" t="str">
        <f>VLOOKUP(G10933,[1]Macrodata_CCF!$A$3:$B$55,2,FALSE)</f>
        <v>#ERROR!</v>
      </c>
      <c r="F10933" s="78">
        <v>0.0</v>
      </c>
      <c r="G10933" s="80">
        <v>35.0</v>
      </c>
      <c r="H10933" s="81">
        <v>246805.0</v>
      </c>
      <c r="I10933" s="81">
        <v>530000.0</v>
      </c>
      <c r="J10933" s="81">
        <v>275125.0</v>
      </c>
      <c r="K10933" s="81">
        <v>530000.0</v>
      </c>
      <c r="L10933" s="82">
        <v>0.1000017655678949</v>
      </c>
      <c r="N10933" s="83">
        <f t="shared" si="1"/>
        <v>0.1000017656</v>
      </c>
      <c r="O10933" s="83">
        <f t="shared" si="2"/>
        <v>0.1000017656</v>
      </c>
      <c r="Q10933" s="83">
        <f t="shared" si="3"/>
        <v>0.5343301887</v>
      </c>
      <c r="R10933" s="83">
        <f t="shared" si="4"/>
        <v>0.1000017656</v>
      </c>
      <c r="S10933" s="83" t="b">
        <f t="shared" si="5"/>
        <v>0</v>
      </c>
      <c r="T10933" s="72"/>
      <c r="U10933" s="72"/>
      <c r="V10933" s="72"/>
      <c r="W10933" s="72"/>
      <c r="X10933" s="72"/>
      <c r="Y10933" s="72"/>
      <c r="Z10933" s="72"/>
      <c r="AA10933" s="72"/>
      <c r="AB10933" s="72"/>
      <c r="AC10933" s="72"/>
      <c r="AD10933" s="72"/>
      <c r="AE10933" s="72"/>
      <c r="AF10933" s="72"/>
      <c r="AG10933" s="72"/>
      <c r="AH10933" s="72"/>
      <c r="AI10933" s="72"/>
      <c r="AJ10933" s="72"/>
      <c r="AK10933" s="72"/>
    </row>
    <row r="10934" ht="14.25" customHeight="1">
      <c r="A10934" s="78">
        <v>10931.0</v>
      </c>
      <c r="C10934" s="78" t="str">
        <f>VLOOKUP(G10934,[1]Macrodata_CCF!$A$3:$D$55,4,FALSE)</f>
        <v>#ERROR!</v>
      </c>
      <c r="E10934" s="79" t="str">
        <f>VLOOKUP(G10934,[1]Macrodata_CCF!$A$3:$B$55,2,FALSE)</f>
        <v>#ERROR!</v>
      </c>
      <c r="F10934" s="78">
        <v>0.0</v>
      </c>
      <c r="G10934" s="80">
        <v>5.0</v>
      </c>
      <c r="H10934" s="81">
        <v>199055.0</v>
      </c>
      <c r="I10934" s="81">
        <v>940000.0</v>
      </c>
      <c r="J10934" s="81">
        <v>58275.0</v>
      </c>
      <c r="K10934" s="81">
        <v>940000.0</v>
      </c>
      <c r="L10934" s="82">
        <v>-0.190000607332528</v>
      </c>
      <c r="N10934" s="83">
        <f t="shared" si="1"/>
        <v>-0.1900006073</v>
      </c>
      <c r="O10934" s="83">
        <f t="shared" si="2"/>
        <v>0</v>
      </c>
      <c r="Q10934" s="83">
        <f t="shared" si="3"/>
        <v>0.7882393617</v>
      </c>
      <c r="R10934" s="83">
        <f t="shared" si="4"/>
        <v>-0.1900006073</v>
      </c>
      <c r="S10934" s="83" t="b">
        <f t="shared" si="5"/>
        <v>0</v>
      </c>
      <c r="T10934" s="72"/>
      <c r="U10934" s="72"/>
      <c r="V10934" s="72"/>
      <c r="W10934" s="72"/>
      <c r="X10934" s="72"/>
      <c r="Y10934" s="72"/>
      <c r="Z10934" s="72"/>
      <c r="AA10934" s="72"/>
      <c r="AB10934" s="72"/>
      <c r="AC10934" s="72"/>
      <c r="AD10934" s="72"/>
      <c r="AE10934" s="72"/>
      <c r="AF10934" s="72"/>
      <c r="AG10934" s="72"/>
      <c r="AH10934" s="72"/>
      <c r="AI10934" s="72"/>
      <c r="AJ10934" s="72"/>
      <c r="AK10934" s="72"/>
    </row>
    <row r="10935" ht="14.25" customHeight="1">
      <c r="A10935" s="78">
        <v>10932.0</v>
      </c>
      <c r="C10935" s="78" t="str">
        <f>VLOOKUP(G10935,[1]Macrodata_CCF!$A$3:$D$55,4,FALSE)</f>
        <v>#ERROR!</v>
      </c>
      <c r="E10935" s="79" t="str">
        <f>VLOOKUP(G10935,[1]Macrodata_CCF!$A$3:$B$55,2,FALSE)</f>
        <v>#ERROR!</v>
      </c>
      <c r="F10935" s="78">
        <v>0.0</v>
      </c>
      <c r="G10935" s="80">
        <v>6.0</v>
      </c>
      <c r="H10935" s="81">
        <v>238495.0</v>
      </c>
      <c r="I10935" s="81">
        <v>460000.0</v>
      </c>
      <c r="J10935" s="81">
        <v>302730.0</v>
      </c>
      <c r="K10935" s="81">
        <v>460000.0</v>
      </c>
      <c r="L10935" s="82">
        <v>0.2899934538723731</v>
      </c>
      <c r="N10935" s="83">
        <f t="shared" si="1"/>
        <v>0.2899934539</v>
      </c>
      <c r="O10935" s="83">
        <f t="shared" si="2"/>
        <v>0.2899934539</v>
      </c>
      <c r="Q10935" s="83">
        <f t="shared" si="3"/>
        <v>0.4815326087</v>
      </c>
      <c r="R10935" s="83">
        <f t="shared" si="4"/>
        <v>0.2899934539</v>
      </c>
      <c r="S10935" s="83" t="b">
        <f t="shared" si="5"/>
        <v>0</v>
      </c>
      <c r="T10935" s="72"/>
      <c r="U10935" s="72"/>
      <c r="V10935" s="72"/>
      <c r="W10935" s="72"/>
      <c r="X10935" s="72"/>
      <c r="Y10935" s="72"/>
      <c r="Z10935" s="72"/>
      <c r="AA10935" s="72"/>
      <c r="AB10935" s="72"/>
      <c r="AC10935" s="72"/>
      <c r="AD10935" s="72"/>
      <c r="AE10935" s="72"/>
      <c r="AF10935" s="72"/>
      <c r="AG10935" s="72"/>
      <c r="AH10935" s="72"/>
      <c r="AI10935" s="72"/>
      <c r="AJ10935" s="72"/>
      <c r="AK10935" s="72"/>
    </row>
    <row r="10936" ht="14.25" customHeight="1">
      <c r="A10936" s="78">
        <v>10933.0</v>
      </c>
      <c r="C10936" s="78" t="str">
        <f>VLOOKUP(G10936,[1]Macrodata_CCF!$A$3:$D$55,4,FALSE)</f>
        <v>#ERROR!</v>
      </c>
      <c r="E10936" s="79" t="str">
        <f>VLOOKUP(G10936,[1]Macrodata_CCF!$A$3:$B$55,2,FALSE)</f>
        <v>#ERROR!</v>
      </c>
      <c r="F10936" s="78">
        <v>0.0</v>
      </c>
      <c r="G10936" s="80">
        <v>20.0</v>
      </c>
      <c r="H10936" s="81">
        <v>106695.0</v>
      </c>
      <c r="I10936" s="81">
        <v>380000.0</v>
      </c>
      <c r="J10936" s="81">
        <v>155890.0</v>
      </c>
      <c r="K10936" s="81">
        <v>532000.0</v>
      </c>
      <c r="L10936" s="82">
        <v>0.1800003658915863</v>
      </c>
      <c r="N10936" s="83">
        <f t="shared" si="1"/>
        <v>0.1800003659</v>
      </c>
      <c r="O10936" s="83">
        <f t="shared" si="2"/>
        <v>0.1800003659</v>
      </c>
      <c r="Q10936" s="83">
        <f t="shared" si="3"/>
        <v>0.7192236842</v>
      </c>
      <c r="R10936" s="83">
        <f t="shared" si="4"/>
        <v>0.1800003659</v>
      </c>
      <c r="S10936" s="83" t="b">
        <f t="shared" si="5"/>
        <v>0</v>
      </c>
      <c r="T10936" s="72"/>
      <c r="U10936" s="72"/>
      <c r="V10936" s="72"/>
      <c r="W10936" s="72"/>
      <c r="X10936" s="72"/>
      <c r="Y10936" s="72"/>
      <c r="Z10936" s="72"/>
      <c r="AA10936" s="72"/>
      <c r="AB10936" s="72"/>
      <c r="AC10936" s="72"/>
      <c r="AD10936" s="72"/>
      <c r="AE10936" s="72"/>
      <c r="AF10936" s="72"/>
      <c r="AG10936" s="72"/>
      <c r="AH10936" s="72"/>
      <c r="AI10936" s="72"/>
      <c r="AJ10936" s="72"/>
      <c r="AK10936" s="72"/>
    </row>
    <row r="10937" ht="14.25" customHeight="1">
      <c r="A10937" s="78">
        <v>10934.0</v>
      </c>
      <c r="C10937" s="78" t="str">
        <f>VLOOKUP(G10937,[1]Macrodata_CCF!$A$3:$D$55,4,FALSE)</f>
        <v>#ERROR!</v>
      </c>
      <c r="E10937" s="79" t="str">
        <f>VLOOKUP(G10937,[1]Macrodata_CCF!$A$3:$B$55,2,FALSE)</f>
        <v>#ERROR!</v>
      </c>
      <c r="F10937" s="78">
        <v>0.0</v>
      </c>
      <c r="G10937" s="80">
        <v>27.0</v>
      </c>
      <c r="H10937" s="81">
        <v>34845.0</v>
      </c>
      <c r="I10937" s="81">
        <v>250000.0</v>
      </c>
      <c r="J10937" s="81">
        <v>67120.0</v>
      </c>
      <c r="K10937" s="81">
        <v>250000.0</v>
      </c>
      <c r="L10937" s="82">
        <v>0.1500081336710744</v>
      </c>
      <c r="N10937" s="83">
        <f t="shared" si="1"/>
        <v>0.1500081337</v>
      </c>
      <c r="O10937" s="83">
        <f t="shared" si="2"/>
        <v>0.1500081337</v>
      </c>
      <c r="Q10937" s="83">
        <f t="shared" si="3"/>
        <v>0.86062</v>
      </c>
      <c r="R10937" s="83">
        <f t="shared" si="4"/>
        <v>0.1500081337</v>
      </c>
      <c r="S10937" s="83" t="b">
        <f t="shared" si="5"/>
        <v>0</v>
      </c>
      <c r="T10937" s="72"/>
      <c r="U10937" s="72"/>
      <c r="V10937" s="72"/>
      <c r="W10937" s="72"/>
      <c r="X10937" s="72"/>
      <c r="Y10937" s="72"/>
      <c r="Z10937" s="72"/>
      <c r="AA10937" s="72"/>
      <c r="AB10937" s="72"/>
      <c r="AC10937" s="72"/>
      <c r="AD10937" s="72"/>
      <c r="AE10937" s="72"/>
      <c r="AF10937" s="72"/>
      <c r="AG10937" s="72"/>
      <c r="AH10937" s="72"/>
      <c r="AI10937" s="72"/>
      <c r="AJ10937" s="72"/>
      <c r="AK10937" s="72"/>
    </row>
    <row r="10938" ht="14.25" customHeight="1">
      <c r="A10938" s="78">
        <v>10935.0</v>
      </c>
      <c r="C10938" s="78" t="str">
        <f>VLOOKUP(G10938,[1]Macrodata_CCF!$A$3:$D$55,4,FALSE)</f>
        <v>#ERROR!</v>
      </c>
      <c r="E10938" s="79" t="str">
        <f>VLOOKUP(G10938,[1]Macrodata_CCF!$A$3:$B$55,2,FALSE)</f>
        <v>#ERROR!</v>
      </c>
      <c r="F10938" s="78">
        <v>0.0</v>
      </c>
      <c r="G10938" s="80">
        <v>14.0</v>
      </c>
      <c r="H10938" s="81">
        <v>0.0</v>
      </c>
      <c r="I10938" s="81">
        <v>990000.0</v>
      </c>
      <c r="J10938" s="81">
        <v>158400.0</v>
      </c>
      <c r="K10938" s="81">
        <v>990000.0</v>
      </c>
      <c r="L10938" s="82">
        <v>0.16</v>
      </c>
      <c r="N10938" s="83">
        <f t="shared" si="1"/>
        <v>0.16</v>
      </c>
      <c r="O10938" s="83">
        <f t="shared" si="2"/>
        <v>0.16</v>
      </c>
      <c r="Q10938" s="83">
        <f t="shared" si="3"/>
        <v>1</v>
      </c>
      <c r="R10938" s="83">
        <f t="shared" si="4"/>
        <v>0.16</v>
      </c>
      <c r="S10938" s="83" t="b">
        <f t="shared" si="5"/>
        <v>0</v>
      </c>
      <c r="T10938" s="72"/>
      <c r="U10938" s="72"/>
      <c r="V10938" s="72"/>
      <c r="W10938" s="72"/>
      <c r="X10938" s="72"/>
      <c r="Y10938" s="72"/>
      <c r="Z10938" s="72"/>
      <c r="AA10938" s="72"/>
      <c r="AB10938" s="72"/>
      <c r="AC10938" s="72"/>
      <c r="AD10938" s="72"/>
      <c r="AE10938" s="72"/>
      <c r="AF10938" s="72"/>
      <c r="AG10938" s="72"/>
      <c r="AH10938" s="72"/>
      <c r="AI10938" s="72"/>
      <c r="AJ10938" s="72"/>
      <c r="AK10938" s="72"/>
    </row>
    <row r="10939" ht="14.25" customHeight="1">
      <c r="A10939" s="78">
        <v>10936.0</v>
      </c>
      <c r="C10939" s="78" t="str">
        <f>VLOOKUP(G10939,[1]Macrodata_CCF!$A$3:$D$55,4,FALSE)</f>
        <v>#ERROR!</v>
      </c>
      <c r="E10939" s="79" t="str">
        <f>VLOOKUP(G10939,[1]Macrodata_CCF!$A$3:$B$55,2,FALSE)</f>
        <v>#ERROR!</v>
      </c>
      <c r="F10939" s="78">
        <v>0.0</v>
      </c>
      <c r="G10939" s="80">
        <v>9.0</v>
      </c>
      <c r="H10939" s="81">
        <v>0.0</v>
      </c>
      <c r="I10939" s="81">
        <v>110000.0</v>
      </c>
      <c r="J10939" s="81">
        <v>41800.0</v>
      </c>
      <c r="K10939" s="81">
        <v>110000.0</v>
      </c>
      <c r="L10939" s="82">
        <v>0.38</v>
      </c>
      <c r="N10939" s="83">
        <f t="shared" si="1"/>
        <v>0.38</v>
      </c>
      <c r="O10939" s="83">
        <f t="shared" si="2"/>
        <v>0.38</v>
      </c>
      <c r="Q10939" s="83">
        <f t="shared" si="3"/>
        <v>1</v>
      </c>
      <c r="R10939" s="83">
        <f t="shared" si="4"/>
        <v>0.38</v>
      </c>
      <c r="S10939" s="83" t="b">
        <f t="shared" si="5"/>
        <v>0</v>
      </c>
      <c r="T10939" s="72"/>
      <c r="U10939" s="72"/>
      <c r="V10939" s="72"/>
      <c r="W10939" s="72"/>
      <c r="X10939" s="72"/>
      <c r="Y10939" s="72"/>
      <c r="Z10939" s="72"/>
      <c r="AA10939" s="72"/>
      <c r="AB10939" s="72"/>
      <c r="AC10939" s="72"/>
      <c r="AD10939" s="72"/>
      <c r="AE10939" s="72"/>
      <c r="AF10939" s="72"/>
      <c r="AG10939" s="72"/>
      <c r="AH10939" s="72"/>
      <c r="AI10939" s="72"/>
      <c r="AJ10939" s="72"/>
      <c r="AK10939" s="72"/>
    </row>
    <row r="10940" ht="14.25" customHeight="1">
      <c r="A10940" s="78">
        <v>10937.0</v>
      </c>
      <c r="C10940" s="78" t="str">
        <f>VLOOKUP(G10940,[1]Macrodata_CCF!$A$3:$D$55,4,FALSE)</f>
        <v>#ERROR!</v>
      </c>
      <c r="E10940" s="79" t="str">
        <f>VLOOKUP(G10940,[1]Macrodata_CCF!$A$3:$B$55,2,FALSE)</f>
        <v>#ERROR!</v>
      </c>
      <c r="F10940" s="78">
        <v>0.0</v>
      </c>
      <c r="G10940" s="80">
        <v>18.0</v>
      </c>
      <c r="H10940" s="81">
        <v>108780.0</v>
      </c>
      <c r="I10940" s="81">
        <v>170000.0</v>
      </c>
      <c r="J10940" s="81">
        <v>120410.0</v>
      </c>
      <c r="K10940" s="81">
        <v>170000.0</v>
      </c>
      <c r="L10940" s="82">
        <v>0.1899705978438419</v>
      </c>
      <c r="N10940" s="83">
        <f t="shared" si="1"/>
        <v>0.1899705978</v>
      </c>
      <c r="O10940" s="83">
        <f t="shared" si="2"/>
        <v>0.1899705978</v>
      </c>
      <c r="Q10940" s="83">
        <f t="shared" si="3"/>
        <v>0.3601176471</v>
      </c>
      <c r="R10940" s="83">
        <f t="shared" si="4"/>
        <v>0.1899705978</v>
      </c>
      <c r="S10940" s="83" t="b">
        <f t="shared" si="5"/>
        <v>0</v>
      </c>
      <c r="T10940" s="72"/>
      <c r="U10940" s="72"/>
      <c r="V10940" s="72"/>
      <c r="W10940" s="72"/>
      <c r="X10940" s="72"/>
      <c r="Y10940" s="72"/>
      <c r="Z10940" s="72"/>
      <c r="AA10940" s="72"/>
      <c r="AB10940" s="72"/>
      <c r="AC10940" s="72"/>
      <c r="AD10940" s="72"/>
      <c r="AE10940" s="72"/>
      <c r="AF10940" s="72"/>
      <c r="AG10940" s="72"/>
      <c r="AH10940" s="72"/>
      <c r="AI10940" s="72"/>
      <c r="AJ10940" s="72"/>
      <c r="AK10940" s="72"/>
    </row>
    <row r="10941" ht="14.25" customHeight="1">
      <c r="A10941" s="78">
        <v>10938.0</v>
      </c>
      <c r="C10941" s="78" t="str">
        <f>VLOOKUP(G10941,[1]Macrodata_CCF!$A$3:$D$55,4,FALSE)</f>
        <v>#ERROR!</v>
      </c>
      <c r="E10941" s="79" t="str">
        <f>VLOOKUP(G10941,[1]Macrodata_CCF!$A$3:$B$55,2,FALSE)</f>
        <v>#ERROR!</v>
      </c>
      <c r="F10941" s="78">
        <v>0.0</v>
      </c>
      <c r="G10941" s="80">
        <v>35.0</v>
      </c>
      <c r="H10941" s="81">
        <v>313275.0</v>
      </c>
      <c r="I10941" s="81">
        <v>930000.0</v>
      </c>
      <c r="J10941" s="81">
        <v>356445.0</v>
      </c>
      <c r="K10941" s="81">
        <v>930000.0</v>
      </c>
      <c r="L10941" s="82">
        <v>0.06999878389882039</v>
      </c>
      <c r="N10941" s="83">
        <f t="shared" si="1"/>
        <v>0.0699987839</v>
      </c>
      <c r="O10941" s="83">
        <f t="shared" si="2"/>
        <v>0.0699987839</v>
      </c>
      <c r="Q10941" s="83">
        <f t="shared" si="3"/>
        <v>0.6631451613</v>
      </c>
      <c r="R10941" s="83">
        <f t="shared" si="4"/>
        <v>0.0699987839</v>
      </c>
      <c r="S10941" s="83" t="b">
        <f t="shared" si="5"/>
        <v>0</v>
      </c>
      <c r="T10941" s="72"/>
      <c r="U10941" s="72"/>
      <c r="V10941" s="72"/>
      <c r="W10941" s="72"/>
      <c r="X10941" s="72"/>
      <c r="Y10941" s="72"/>
      <c r="Z10941" s="72"/>
      <c r="AA10941" s="72"/>
      <c r="AB10941" s="72"/>
      <c r="AC10941" s="72"/>
      <c r="AD10941" s="72"/>
      <c r="AE10941" s="72"/>
      <c r="AF10941" s="72"/>
      <c r="AG10941" s="72"/>
      <c r="AH10941" s="72"/>
      <c r="AI10941" s="72"/>
      <c r="AJ10941" s="72"/>
      <c r="AK10941" s="72"/>
    </row>
    <row r="10942" ht="14.25" customHeight="1">
      <c r="A10942" s="78">
        <v>10939.0</v>
      </c>
      <c r="C10942" s="78" t="str">
        <f>VLOOKUP(G10942,[1]Macrodata_CCF!$A$3:$D$55,4,FALSE)</f>
        <v>#ERROR!</v>
      </c>
      <c r="E10942" s="79" t="str">
        <f>VLOOKUP(G10942,[1]Macrodata_CCF!$A$3:$B$55,2,FALSE)</f>
        <v>#ERROR!</v>
      </c>
      <c r="F10942" s="78">
        <v>0.0</v>
      </c>
      <c r="G10942" s="80">
        <v>38.0</v>
      </c>
      <c r="H10942" s="81">
        <v>42770.0</v>
      </c>
      <c r="I10942" s="81">
        <v>150000.0</v>
      </c>
      <c r="J10942" s="81">
        <v>57780.0</v>
      </c>
      <c r="K10942" s="81">
        <v>210000.0</v>
      </c>
      <c r="L10942" s="82">
        <v>0.1399794833535391</v>
      </c>
      <c r="N10942" s="83">
        <f t="shared" si="1"/>
        <v>0.1399794834</v>
      </c>
      <c r="O10942" s="83">
        <f t="shared" si="2"/>
        <v>0.1399794834</v>
      </c>
      <c r="Q10942" s="83">
        <f t="shared" si="3"/>
        <v>0.7148666667</v>
      </c>
      <c r="R10942" s="83">
        <f t="shared" si="4"/>
        <v>0.1399794834</v>
      </c>
      <c r="S10942" s="83" t="b">
        <f t="shared" si="5"/>
        <v>0</v>
      </c>
      <c r="T10942" s="72"/>
      <c r="U10942" s="72"/>
      <c r="V10942" s="72"/>
      <c r="W10942" s="72"/>
      <c r="X10942" s="72"/>
      <c r="Y10942" s="72"/>
      <c r="Z10942" s="72"/>
      <c r="AA10942" s="72"/>
      <c r="AB10942" s="72"/>
      <c r="AC10942" s="72"/>
      <c r="AD10942" s="72"/>
      <c r="AE10942" s="72"/>
      <c r="AF10942" s="72"/>
      <c r="AG10942" s="72"/>
      <c r="AH10942" s="72"/>
      <c r="AI10942" s="72"/>
      <c r="AJ10942" s="72"/>
      <c r="AK10942" s="72"/>
    </row>
    <row r="10943" ht="14.25" customHeight="1">
      <c r="A10943" s="78">
        <v>10940.0</v>
      </c>
      <c r="C10943" s="78" t="str">
        <f>VLOOKUP(G10943,[1]Macrodata_CCF!$A$3:$D$55,4,FALSE)</f>
        <v>#ERROR!</v>
      </c>
      <c r="E10943" s="79" t="str">
        <f>VLOOKUP(G10943,[1]Macrodata_CCF!$A$3:$B$55,2,FALSE)</f>
        <v>#ERROR!</v>
      </c>
      <c r="F10943" s="78">
        <v>0.0</v>
      </c>
      <c r="G10943" s="80">
        <v>3.0</v>
      </c>
      <c r="H10943" s="81">
        <v>37425.0</v>
      </c>
      <c r="I10943" s="81">
        <v>700000.0</v>
      </c>
      <c r="J10943" s="81">
        <v>189815.0</v>
      </c>
      <c r="K10943" s="81">
        <v>700000.0</v>
      </c>
      <c r="L10943" s="82">
        <v>0.2299966041580198</v>
      </c>
      <c r="N10943" s="83">
        <f t="shared" si="1"/>
        <v>0.2299966042</v>
      </c>
      <c r="O10943" s="83">
        <f t="shared" si="2"/>
        <v>0.2299966042</v>
      </c>
      <c r="Q10943" s="83">
        <f t="shared" si="3"/>
        <v>0.9465357143</v>
      </c>
      <c r="R10943" s="83">
        <f t="shared" si="4"/>
        <v>0.2299966042</v>
      </c>
      <c r="S10943" s="83" t="b">
        <f t="shared" si="5"/>
        <v>0</v>
      </c>
      <c r="T10943" s="72"/>
      <c r="U10943" s="72"/>
      <c r="V10943" s="72"/>
      <c r="W10943" s="72"/>
      <c r="X10943" s="72"/>
      <c r="Y10943" s="72"/>
      <c r="Z10943" s="72"/>
      <c r="AA10943" s="72"/>
      <c r="AB10943" s="72"/>
      <c r="AC10943" s="72"/>
      <c r="AD10943" s="72"/>
      <c r="AE10943" s="72"/>
      <c r="AF10943" s="72"/>
      <c r="AG10943" s="72"/>
      <c r="AH10943" s="72"/>
      <c r="AI10943" s="72"/>
      <c r="AJ10943" s="72"/>
      <c r="AK10943" s="72"/>
    </row>
    <row r="10944" ht="14.25" customHeight="1">
      <c r="A10944" s="78">
        <v>10941.0</v>
      </c>
      <c r="C10944" s="78" t="str">
        <f>VLOOKUP(G10944,[1]Macrodata_CCF!$A$3:$D$55,4,FALSE)</f>
        <v>#ERROR!</v>
      </c>
      <c r="E10944" s="79" t="str">
        <f>VLOOKUP(G10944,[1]Macrodata_CCF!$A$3:$B$55,2,FALSE)</f>
        <v>#ERROR!</v>
      </c>
      <c r="F10944" s="78">
        <v>0.0</v>
      </c>
      <c r="G10944" s="80">
        <v>42.0</v>
      </c>
      <c r="H10944" s="81">
        <v>0.0</v>
      </c>
      <c r="I10944" s="81">
        <v>660000.0</v>
      </c>
      <c r="J10944" s="81">
        <v>178200.0</v>
      </c>
      <c r="K10944" s="81">
        <v>660000.0</v>
      </c>
      <c r="L10944" s="82">
        <v>0.27</v>
      </c>
      <c r="N10944" s="83">
        <f t="shared" si="1"/>
        <v>0.27</v>
      </c>
      <c r="O10944" s="83">
        <f t="shared" si="2"/>
        <v>0.27</v>
      </c>
      <c r="Q10944" s="83">
        <f t="shared" si="3"/>
        <v>1</v>
      </c>
      <c r="R10944" s="83">
        <f t="shared" si="4"/>
        <v>0.27</v>
      </c>
      <c r="S10944" s="83" t="b">
        <f t="shared" si="5"/>
        <v>0</v>
      </c>
      <c r="T10944" s="72"/>
      <c r="U10944" s="72"/>
      <c r="V10944" s="72"/>
      <c r="W10944" s="72"/>
      <c r="X10944" s="72"/>
      <c r="Y10944" s="72"/>
      <c r="Z10944" s="72"/>
      <c r="AA10944" s="72"/>
      <c r="AB10944" s="72"/>
      <c r="AC10944" s="72"/>
      <c r="AD10944" s="72"/>
      <c r="AE10944" s="72"/>
      <c r="AF10944" s="72"/>
      <c r="AG10944" s="72"/>
      <c r="AH10944" s="72"/>
      <c r="AI10944" s="72"/>
      <c r="AJ10944" s="72"/>
      <c r="AK10944" s="72"/>
    </row>
    <row r="10945" ht="14.25" customHeight="1">
      <c r="A10945" s="78">
        <v>10942.0</v>
      </c>
      <c r="C10945" s="78" t="str">
        <f>VLOOKUP(G10945,[1]Macrodata_CCF!$A$3:$D$55,4,FALSE)</f>
        <v>#ERROR!</v>
      </c>
      <c r="E10945" s="79" t="str">
        <f>VLOOKUP(G10945,[1]Macrodata_CCF!$A$3:$B$55,2,FALSE)</f>
        <v>#ERROR!</v>
      </c>
      <c r="F10945" s="78">
        <v>0.0</v>
      </c>
      <c r="G10945" s="80">
        <v>2.0</v>
      </c>
      <c r="H10945" s="81">
        <v>360035.0</v>
      </c>
      <c r="I10945" s="81">
        <v>610000.0</v>
      </c>
      <c r="J10945" s="81">
        <v>447525.0</v>
      </c>
      <c r="K10945" s="81">
        <v>915000.0</v>
      </c>
      <c r="L10945" s="82">
        <v>0.3500090012601764</v>
      </c>
      <c r="N10945" s="83">
        <f t="shared" si="1"/>
        <v>0.3500090013</v>
      </c>
      <c r="O10945" s="83">
        <f t="shared" si="2"/>
        <v>0.3500090013</v>
      </c>
      <c r="Q10945" s="83">
        <f t="shared" si="3"/>
        <v>0.4097786885</v>
      </c>
      <c r="R10945" s="83">
        <f t="shared" si="4"/>
        <v>0.3500090013</v>
      </c>
      <c r="S10945" s="83" t="b">
        <f t="shared" si="5"/>
        <v>0</v>
      </c>
      <c r="T10945" s="72"/>
      <c r="U10945" s="72"/>
      <c r="V10945" s="72"/>
      <c r="W10945" s="72"/>
      <c r="X10945" s="72"/>
      <c r="Y10945" s="72"/>
      <c r="Z10945" s="72"/>
      <c r="AA10945" s="72"/>
      <c r="AB10945" s="72"/>
      <c r="AC10945" s="72"/>
      <c r="AD10945" s="72"/>
      <c r="AE10945" s="72"/>
      <c r="AF10945" s="72"/>
      <c r="AG10945" s="72"/>
      <c r="AH10945" s="72"/>
      <c r="AI10945" s="72"/>
      <c r="AJ10945" s="72"/>
      <c r="AK10945" s="72"/>
    </row>
    <row r="10946" ht="14.25" customHeight="1">
      <c r="A10946" s="78">
        <v>10943.0</v>
      </c>
      <c r="C10946" s="78" t="str">
        <f>VLOOKUP(G10946,[1]Macrodata_CCF!$A$3:$D$55,4,FALSE)</f>
        <v>#ERROR!</v>
      </c>
      <c r="E10946" s="79" t="str">
        <f>VLOOKUP(G10946,[1]Macrodata_CCF!$A$3:$B$55,2,FALSE)</f>
        <v>#ERROR!</v>
      </c>
      <c r="F10946" s="78">
        <v>0.0</v>
      </c>
      <c r="G10946" s="80">
        <v>47.0</v>
      </c>
      <c r="H10946" s="81">
        <v>0.0</v>
      </c>
      <c r="I10946" s="81">
        <v>550000.0</v>
      </c>
      <c r="J10946" s="81">
        <v>110000.0</v>
      </c>
      <c r="K10946" s="81">
        <v>990000.0</v>
      </c>
      <c r="L10946" s="82">
        <v>0.2</v>
      </c>
      <c r="N10946" s="83">
        <f t="shared" si="1"/>
        <v>0.2</v>
      </c>
      <c r="O10946" s="83">
        <f t="shared" si="2"/>
        <v>0.2</v>
      </c>
      <c r="Q10946" s="83">
        <f t="shared" si="3"/>
        <v>1</v>
      </c>
      <c r="R10946" s="83">
        <f t="shared" si="4"/>
        <v>0.2</v>
      </c>
      <c r="S10946" s="83" t="b">
        <f t="shared" si="5"/>
        <v>0</v>
      </c>
      <c r="T10946" s="72"/>
      <c r="U10946" s="72"/>
      <c r="V10946" s="72"/>
      <c r="W10946" s="72"/>
      <c r="X10946" s="72"/>
      <c r="Y10946" s="72"/>
      <c r="Z10946" s="72"/>
      <c r="AA10946" s="72"/>
      <c r="AB10946" s="72"/>
      <c r="AC10946" s="72"/>
      <c r="AD10946" s="72"/>
      <c r="AE10946" s="72"/>
      <c r="AF10946" s="72"/>
      <c r="AG10946" s="72"/>
      <c r="AH10946" s="72"/>
      <c r="AI10946" s="72"/>
      <c r="AJ10946" s="72"/>
      <c r="AK10946" s="72"/>
    </row>
    <row r="10947" ht="14.25" customHeight="1">
      <c r="A10947" s="78">
        <v>10944.0</v>
      </c>
      <c r="C10947" s="78" t="str">
        <f>VLOOKUP(G10947,[1]Macrodata_CCF!$A$3:$D$55,4,FALSE)</f>
        <v>#ERROR!</v>
      </c>
      <c r="E10947" s="79" t="str">
        <f>VLOOKUP(G10947,[1]Macrodata_CCF!$A$3:$B$55,2,FALSE)</f>
        <v>#ERROR!</v>
      </c>
      <c r="F10947" s="78">
        <v>0.0</v>
      </c>
      <c r="G10947" s="80">
        <v>19.0</v>
      </c>
      <c r="H10947" s="81">
        <v>572940.0</v>
      </c>
      <c r="I10947" s="81">
        <v>870000.0</v>
      </c>
      <c r="J10947" s="81">
        <v>887400.0</v>
      </c>
      <c r="K10947" s="81">
        <v>870000.0</v>
      </c>
      <c r="L10947" s="82">
        <v>1.058574025449404</v>
      </c>
      <c r="N10947" s="83">
        <f t="shared" si="1"/>
        <v>1.058574025</v>
      </c>
      <c r="O10947" s="83">
        <f t="shared" si="2"/>
        <v>1</v>
      </c>
      <c r="Q10947" s="83">
        <f t="shared" si="3"/>
        <v>0.3414482759</v>
      </c>
      <c r="R10947" s="83">
        <f t="shared" si="4"/>
        <v>1.058574025</v>
      </c>
      <c r="S10947" s="83" t="b">
        <f t="shared" si="5"/>
        <v>0</v>
      </c>
      <c r="T10947" s="72"/>
      <c r="U10947" s="72"/>
      <c r="V10947" s="72"/>
      <c r="W10947" s="72"/>
      <c r="X10947" s="72"/>
      <c r="Y10947" s="72"/>
      <c r="Z10947" s="72"/>
      <c r="AA10947" s="72"/>
      <c r="AB10947" s="72"/>
      <c r="AC10947" s="72"/>
      <c r="AD10947" s="72"/>
      <c r="AE10947" s="72"/>
      <c r="AF10947" s="72"/>
      <c r="AG10947" s="72"/>
      <c r="AH10947" s="72"/>
      <c r="AI10947" s="72"/>
      <c r="AJ10947" s="72"/>
      <c r="AK10947" s="72"/>
    </row>
    <row r="10948" ht="14.25" customHeight="1">
      <c r="A10948" s="78">
        <v>10945.0</v>
      </c>
      <c r="C10948" s="78" t="str">
        <f>VLOOKUP(G10948,[1]Macrodata_CCF!$A$3:$D$55,4,FALSE)</f>
        <v>#ERROR!</v>
      </c>
      <c r="E10948" s="79" t="str">
        <f>VLOOKUP(G10948,[1]Macrodata_CCF!$A$3:$B$55,2,FALSE)</f>
        <v>#ERROR!</v>
      </c>
      <c r="F10948" s="78">
        <v>0.0</v>
      </c>
      <c r="G10948" s="80">
        <v>38.0</v>
      </c>
      <c r="H10948" s="81">
        <v>267995.0</v>
      </c>
      <c r="I10948" s="81">
        <v>600000.0</v>
      </c>
      <c r="J10948" s="81">
        <v>297875.0</v>
      </c>
      <c r="K10948" s="81">
        <v>600000.0</v>
      </c>
      <c r="L10948" s="82">
        <v>0.08999864459872592</v>
      </c>
      <c r="N10948" s="83">
        <f t="shared" si="1"/>
        <v>0.0899986446</v>
      </c>
      <c r="O10948" s="83">
        <f t="shared" si="2"/>
        <v>0.0899986446</v>
      </c>
      <c r="Q10948" s="83">
        <f t="shared" si="3"/>
        <v>0.5533416667</v>
      </c>
      <c r="R10948" s="83">
        <f t="shared" si="4"/>
        <v>0.0899986446</v>
      </c>
      <c r="S10948" s="83" t="b">
        <f t="shared" si="5"/>
        <v>0</v>
      </c>
      <c r="T10948" s="72"/>
      <c r="U10948" s="72"/>
      <c r="V10948" s="72"/>
      <c r="W10948" s="72"/>
      <c r="X10948" s="72"/>
      <c r="Y10948" s="72"/>
      <c r="Z10948" s="72"/>
      <c r="AA10948" s="72"/>
      <c r="AB10948" s="72"/>
      <c r="AC10948" s="72"/>
      <c r="AD10948" s="72"/>
      <c r="AE10948" s="72"/>
      <c r="AF10948" s="72"/>
      <c r="AG10948" s="72"/>
      <c r="AH10948" s="72"/>
      <c r="AI10948" s="72"/>
      <c r="AJ10948" s="72"/>
      <c r="AK10948" s="72"/>
    </row>
    <row r="10949" ht="14.25" customHeight="1">
      <c r="A10949" s="78">
        <v>10946.0</v>
      </c>
      <c r="C10949" s="78" t="str">
        <f>VLOOKUP(G10949,[1]Macrodata_CCF!$A$3:$D$55,4,FALSE)</f>
        <v>#ERROR!</v>
      </c>
      <c r="E10949" s="79" t="str">
        <f>VLOOKUP(G10949,[1]Macrodata_CCF!$A$3:$B$55,2,FALSE)</f>
        <v>#ERROR!</v>
      </c>
      <c r="F10949" s="78">
        <v>0.0</v>
      </c>
      <c r="G10949" s="80">
        <v>31.0</v>
      </c>
      <c r="H10949" s="81">
        <v>462845.0</v>
      </c>
      <c r="I10949" s="81">
        <v>710000.0</v>
      </c>
      <c r="J10949" s="81">
        <v>499920.0</v>
      </c>
      <c r="K10949" s="81">
        <v>710000.0</v>
      </c>
      <c r="L10949" s="82">
        <v>0.1500070805769659</v>
      </c>
      <c r="N10949" s="83">
        <f t="shared" si="1"/>
        <v>0.1500070806</v>
      </c>
      <c r="O10949" s="83">
        <f t="shared" si="2"/>
        <v>0.1500070806</v>
      </c>
      <c r="Q10949" s="83">
        <f t="shared" si="3"/>
        <v>0.3481056338</v>
      </c>
      <c r="R10949" s="83">
        <f t="shared" si="4"/>
        <v>0.1500070806</v>
      </c>
      <c r="S10949" s="83" t="b">
        <f t="shared" si="5"/>
        <v>0</v>
      </c>
      <c r="T10949" s="72"/>
      <c r="U10949" s="72"/>
      <c r="V10949" s="72"/>
      <c r="W10949" s="72"/>
      <c r="X10949" s="72"/>
      <c r="Y10949" s="72"/>
      <c r="Z10949" s="72"/>
      <c r="AA10949" s="72"/>
      <c r="AB10949" s="72"/>
      <c r="AC10949" s="72"/>
      <c r="AD10949" s="72"/>
      <c r="AE10949" s="72"/>
      <c r="AF10949" s="72"/>
      <c r="AG10949" s="72"/>
      <c r="AH10949" s="72"/>
      <c r="AI10949" s="72"/>
      <c r="AJ10949" s="72"/>
      <c r="AK10949" s="72"/>
    </row>
    <row r="10950" ht="14.25" customHeight="1">
      <c r="A10950" s="78">
        <v>10947.0</v>
      </c>
      <c r="C10950" s="78" t="str">
        <f>VLOOKUP(G10950,[1]Macrodata_CCF!$A$3:$D$55,4,FALSE)</f>
        <v>#ERROR!</v>
      </c>
      <c r="E10950" s="79" t="str">
        <f>VLOOKUP(G10950,[1]Macrodata_CCF!$A$3:$B$55,2,FALSE)</f>
        <v>#ERROR!</v>
      </c>
      <c r="F10950" s="78">
        <v>0.0</v>
      </c>
      <c r="G10950" s="80">
        <v>10.0</v>
      </c>
      <c r="H10950" s="81">
        <v>509685.0</v>
      </c>
      <c r="I10950" s="81">
        <v>640000.0</v>
      </c>
      <c r="J10950" s="81">
        <v>556600.0</v>
      </c>
      <c r="K10950" s="81">
        <v>640000.0</v>
      </c>
      <c r="L10950" s="82">
        <v>0.36001227794191</v>
      </c>
      <c r="N10950" s="83">
        <f t="shared" si="1"/>
        <v>0.3600122779</v>
      </c>
      <c r="O10950" s="83">
        <f t="shared" si="2"/>
        <v>0.3600122779</v>
      </c>
      <c r="Q10950" s="83">
        <f t="shared" si="3"/>
        <v>0.2036171875</v>
      </c>
      <c r="R10950" s="83">
        <f t="shared" si="4"/>
        <v>0.3600122779</v>
      </c>
      <c r="S10950" s="83" t="b">
        <f t="shared" si="5"/>
        <v>0</v>
      </c>
      <c r="T10950" s="72"/>
      <c r="U10950" s="72"/>
      <c r="V10950" s="72"/>
      <c r="W10950" s="72"/>
      <c r="X10950" s="72"/>
      <c r="Y10950" s="72"/>
      <c r="Z10950" s="72"/>
      <c r="AA10950" s="72"/>
      <c r="AB10950" s="72"/>
      <c r="AC10950" s="72"/>
      <c r="AD10950" s="72"/>
      <c r="AE10950" s="72"/>
      <c r="AF10950" s="72"/>
      <c r="AG10950" s="72"/>
      <c r="AH10950" s="72"/>
      <c r="AI10950" s="72"/>
      <c r="AJ10950" s="72"/>
      <c r="AK10950" s="72"/>
    </row>
    <row r="10951" ht="14.25" customHeight="1">
      <c r="A10951" s="78">
        <v>10948.0</v>
      </c>
      <c r="C10951" s="78" t="str">
        <f>VLOOKUP(G10951,[1]Macrodata_CCF!$A$3:$D$55,4,FALSE)</f>
        <v>#ERROR!</v>
      </c>
      <c r="E10951" s="79" t="str">
        <f>VLOOKUP(G10951,[1]Macrodata_CCF!$A$3:$B$55,2,FALSE)</f>
        <v>#ERROR!</v>
      </c>
      <c r="F10951" s="78">
        <v>1.0</v>
      </c>
      <c r="G10951" s="80">
        <v>29.0</v>
      </c>
      <c r="H10951" s="81">
        <v>72935.0</v>
      </c>
      <c r="I10951" s="81">
        <v>800000.0</v>
      </c>
      <c r="J10951" s="81">
        <v>443740.0</v>
      </c>
      <c r="K10951" s="81">
        <v>800000.0</v>
      </c>
      <c r="L10951" s="82">
        <v>0.5100025444767662</v>
      </c>
      <c r="N10951" s="83">
        <f t="shared" si="1"/>
        <v>0.5100025445</v>
      </c>
      <c r="O10951" s="83">
        <f t="shared" si="2"/>
        <v>0.5100025445</v>
      </c>
      <c r="Q10951" s="83">
        <f t="shared" si="3"/>
        <v>0.90883125</v>
      </c>
      <c r="R10951" s="83">
        <f t="shared" si="4"/>
        <v>0.5100025445</v>
      </c>
      <c r="S10951" s="83" t="b">
        <f t="shared" si="5"/>
        <v>0</v>
      </c>
      <c r="T10951" s="72"/>
      <c r="U10951" s="72"/>
      <c r="V10951" s="72"/>
      <c r="W10951" s="72"/>
      <c r="X10951" s="72"/>
      <c r="Y10951" s="72"/>
      <c r="Z10951" s="72"/>
      <c r="AA10951" s="72"/>
      <c r="AB10951" s="72"/>
      <c r="AC10951" s="72"/>
      <c r="AD10951" s="72"/>
      <c r="AE10951" s="72"/>
      <c r="AF10951" s="72"/>
      <c r="AG10951" s="72"/>
      <c r="AH10951" s="72"/>
      <c r="AI10951" s="72"/>
      <c r="AJ10951" s="72"/>
      <c r="AK10951" s="72"/>
    </row>
    <row r="10952" ht="14.25" customHeight="1">
      <c r="A10952" s="78">
        <v>10949.0</v>
      </c>
      <c r="C10952" s="78" t="str">
        <f>VLOOKUP(G10952,[1]Macrodata_CCF!$A$3:$D$55,4,FALSE)</f>
        <v>#ERROR!</v>
      </c>
      <c r="E10952" s="79" t="str">
        <f>VLOOKUP(G10952,[1]Macrodata_CCF!$A$3:$B$55,2,FALSE)</f>
        <v>#ERROR!</v>
      </c>
      <c r="F10952" s="78">
        <v>0.0</v>
      </c>
      <c r="G10952" s="80">
        <v>15.0</v>
      </c>
      <c r="H10952" s="81">
        <v>0.0</v>
      </c>
      <c r="I10952" s="81">
        <v>130000.0</v>
      </c>
      <c r="J10952" s="81">
        <v>20800.0</v>
      </c>
      <c r="K10952" s="81">
        <v>234000.0</v>
      </c>
      <c r="L10952" s="82">
        <v>0.16</v>
      </c>
      <c r="N10952" s="83">
        <f t="shared" si="1"/>
        <v>0.16</v>
      </c>
      <c r="O10952" s="83">
        <f t="shared" si="2"/>
        <v>0.16</v>
      </c>
      <c r="Q10952" s="83">
        <f t="shared" si="3"/>
        <v>1</v>
      </c>
      <c r="R10952" s="83">
        <f t="shared" si="4"/>
        <v>0.16</v>
      </c>
      <c r="S10952" s="83" t="b">
        <f t="shared" si="5"/>
        <v>0</v>
      </c>
      <c r="T10952" s="72"/>
      <c r="U10952" s="72"/>
      <c r="V10952" s="72"/>
      <c r="W10952" s="72"/>
      <c r="X10952" s="72"/>
      <c r="Y10952" s="72"/>
      <c r="Z10952" s="72"/>
      <c r="AA10952" s="72"/>
      <c r="AB10952" s="72"/>
      <c r="AC10952" s="72"/>
      <c r="AD10952" s="72"/>
      <c r="AE10952" s="72"/>
      <c r="AF10952" s="72"/>
      <c r="AG10952" s="72"/>
      <c r="AH10952" s="72"/>
      <c r="AI10952" s="72"/>
      <c r="AJ10952" s="72"/>
      <c r="AK10952" s="72"/>
    </row>
    <row r="10953" ht="14.25" customHeight="1">
      <c r="A10953" s="78">
        <v>10950.0</v>
      </c>
      <c r="C10953" s="78" t="str">
        <f>VLOOKUP(G10953,[1]Macrodata_CCF!$A$3:$D$55,4,FALSE)</f>
        <v>#ERROR!</v>
      </c>
      <c r="E10953" s="79" t="str">
        <f>VLOOKUP(G10953,[1]Macrodata_CCF!$A$3:$B$55,2,FALSE)</f>
        <v>#ERROR!</v>
      </c>
      <c r="F10953" s="78">
        <v>0.0</v>
      </c>
      <c r="G10953" s="80">
        <v>35.0</v>
      </c>
      <c r="H10953" s="81">
        <v>636330.0</v>
      </c>
      <c r="I10953" s="81">
        <v>990000.0</v>
      </c>
      <c r="J10953" s="81">
        <v>1009800.0</v>
      </c>
      <c r="K10953" s="81">
        <v>990000.0</v>
      </c>
      <c r="L10953" s="82">
        <v>1.055984392230045</v>
      </c>
      <c r="N10953" s="83">
        <f t="shared" si="1"/>
        <v>1.055984392</v>
      </c>
      <c r="O10953" s="83">
        <f t="shared" si="2"/>
        <v>1</v>
      </c>
      <c r="Q10953" s="83">
        <f t="shared" si="3"/>
        <v>0.3572424242</v>
      </c>
      <c r="R10953" s="83">
        <f t="shared" si="4"/>
        <v>1.055984392</v>
      </c>
      <c r="S10953" s="83" t="b">
        <f t="shared" si="5"/>
        <v>0</v>
      </c>
      <c r="T10953" s="72"/>
      <c r="U10953" s="72"/>
      <c r="V10953" s="72"/>
      <c r="W10953" s="72"/>
      <c r="X10953" s="72"/>
      <c r="Y10953" s="72"/>
      <c r="Z10953" s="72"/>
      <c r="AA10953" s="72"/>
      <c r="AB10953" s="72"/>
      <c r="AC10953" s="72"/>
      <c r="AD10953" s="72"/>
      <c r="AE10953" s="72"/>
      <c r="AF10953" s="72"/>
      <c r="AG10953" s="72"/>
      <c r="AH10953" s="72"/>
      <c r="AI10953" s="72"/>
      <c r="AJ10953" s="72"/>
      <c r="AK10953" s="72"/>
    </row>
    <row r="10954" ht="14.25" customHeight="1">
      <c r="A10954" s="78">
        <v>10951.0</v>
      </c>
      <c r="C10954" s="78" t="str">
        <f>VLOOKUP(G10954,[1]Macrodata_CCF!$A$3:$D$55,4,FALSE)</f>
        <v>#ERROR!</v>
      </c>
      <c r="E10954" s="79" t="str">
        <f>VLOOKUP(G10954,[1]Macrodata_CCF!$A$3:$B$55,2,FALSE)</f>
        <v>#ERROR!</v>
      </c>
      <c r="F10954" s="78">
        <v>0.0</v>
      </c>
      <c r="G10954" s="80">
        <v>25.0</v>
      </c>
      <c r="H10954" s="81">
        <v>144240.0</v>
      </c>
      <c r="I10954" s="81">
        <v>440000.0</v>
      </c>
      <c r="J10954" s="81">
        <v>138325.0</v>
      </c>
      <c r="K10954" s="81">
        <v>440000.0</v>
      </c>
      <c r="L10954" s="82">
        <v>-0.01999932377603462</v>
      </c>
      <c r="N10954" s="83">
        <f t="shared" si="1"/>
        <v>-0.01999932378</v>
      </c>
      <c r="O10954" s="83">
        <f t="shared" si="2"/>
        <v>0</v>
      </c>
      <c r="Q10954" s="83">
        <f t="shared" si="3"/>
        <v>0.6721818182</v>
      </c>
      <c r="R10954" s="83">
        <f t="shared" si="4"/>
        <v>-0.01999932378</v>
      </c>
      <c r="S10954" s="83" t="b">
        <f t="shared" si="5"/>
        <v>0</v>
      </c>
      <c r="T10954" s="72"/>
      <c r="U10954" s="72"/>
      <c r="V10954" s="72"/>
      <c r="W10954" s="72"/>
      <c r="X10954" s="72"/>
      <c r="Y10954" s="72"/>
      <c r="Z10954" s="72"/>
      <c r="AA10954" s="72"/>
      <c r="AB10954" s="72"/>
      <c r="AC10954" s="72"/>
      <c r="AD10954" s="72"/>
      <c r="AE10954" s="72"/>
      <c r="AF10954" s="72"/>
      <c r="AG10954" s="72"/>
      <c r="AH10954" s="72"/>
      <c r="AI10954" s="72"/>
      <c r="AJ10954" s="72"/>
      <c r="AK10954" s="72"/>
    </row>
    <row r="10955" ht="14.25" customHeight="1">
      <c r="A10955" s="78">
        <v>10952.0</v>
      </c>
      <c r="C10955" s="78" t="str">
        <f>VLOOKUP(G10955,[1]Macrodata_CCF!$A$3:$D$55,4,FALSE)</f>
        <v>#ERROR!</v>
      </c>
      <c r="E10955" s="79" t="str">
        <f>VLOOKUP(G10955,[1]Macrodata_CCF!$A$3:$B$55,2,FALSE)</f>
        <v>#ERROR!</v>
      </c>
      <c r="F10955" s="78">
        <v>0.0</v>
      </c>
      <c r="G10955" s="80">
        <v>34.0</v>
      </c>
      <c r="H10955" s="81">
        <v>0.0</v>
      </c>
      <c r="I10955" s="81">
        <v>810000.0</v>
      </c>
      <c r="J10955" s="81">
        <v>97200.0</v>
      </c>
      <c r="K10955" s="81">
        <v>810000.0</v>
      </c>
      <c r="L10955" s="82">
        <v>0.12</v>
      </c>
      <c r="N10955" s="83">
        <f t="shared" si="1"/>
        <v>0.12</v>
      </c>
      <c r="O10955" s="83">
        <f t="shared" si="2"/>
        <v>0.12</v>
      </c>
      <c r="Q10955" s="83">
        <f t="shared" si="3"/>
        <v>1</v>
      </c>
      <c r="R10955" s="83">
        <f t="shared" si="4"/>
        <v>0.12</v>
      </c>
      <c r="S10955" s="83" t="b">
        <f t="shared" si="5"/>
        <v>0</v>
      </c>
      <c r="T10955" s="72"/>
      <c r="U10955" s="72"/>
      <c r="V10955" s="72"/>
      <c r="W10955" s="72"/>
      <c r="X10955" s="72"/>
      <c r="Y10955" s="72"/>
      <c r="Z10955" s="72"/>
      <c r="AA10955" s="72"/>
      <c r="AB10955" s="72"/>
      <c r="AC10955" s="72"/>
      <c r="AD10955" s="72"/>
      <c r="AE10955" s="72"/>
      <c r="AF10955" s="72"/>
      <c r="AG10955" s="72"/>
      <c r="AH10955" s="72"/>
      <c r="AI10955" s="72"/>
      <c r="AJ10955" s="72"/>
      <c r="AK10955" s="72"/>
    </row>
    <row r="10956" ht="14.25" customHeight="1">
      <c r="A10956" s="78">
        <v>10953.0</v>
      </c>
      <c r="C10956" s="78" t="str">
        <f>VLOOKUP(G10956,[1]Macrodata_CCF!$A$3:$D$55,4,FALSE)</f>
        <v>#ERROR!</v>
      </c>
      <c r="E10956" s="79" t="str">
        <f>VLOOKUP(G10956,[1]Macrodata_CCF!$A$3:$B$55,2,FALSE)</f>
        <v>#ERROR!</v>
      </c>
      <c r="F10956" s="78">
        <v>0.0</v>
      </c>
      <c r="G10956" s="80">
        <v>51.0</v>
      </c>
      <c r="H10956" s="81">
        <v>277475.0</v>
      </c>
      <c r="I10956" s="81">
        <v>610000.0</v>
      </c>
      <c r="J10956" s="81">
        <v>304075.0</v>
      </c>
      <c r="K10956" s="81">
        <v>610000.0</v>
      </c>
      <c r="L10956" s="82">
        <v>0.07999398541463047</v>
      </c>
      <c r="N10956" s="83">
        <f t="shared" si="1"/>
        <v>0.07999398541</v>
      </c>
      <c r="O10956" s="83">
        <f t="shared" si="2"/>
        <v>0.07999398541</v>
      </c>
      <c r="Q10956" s="83">
        <f t="shared" si="3"/>
        <v>0.5451229508</v>
      </c>
      <c r="R10956" s="83">
        <f t="shared" si="4"/>
        <v>0.07999398541</v>
      </c>
      <c r="S10956" s="83" t="b">
        <f t="shared" si="5"/>
        <v>0</v>
      </c>
      <c r="T10956" s="72"/>
      <c r="U10956" s="72"/>
      <c r="V10956" s="72"/>
      <c r="W10956" s="72"/>
      <c r="X10956" s="72"/>
      <c r="Y10956" s="72"/>
      <c r="Z10956" s="72"/>
      <c r="AA10956" s="72"/>
      <c r="AB10956" s="72"/>
      <c r="AC10956" s="72"/>
      <c r="AD10956" s="72"/>
      <c r="AE10956" s="72"/>
      <c r="AF10956" s="72"/>
      <c r="AG10956" s="72"/>
      <c r="AH10956" s="72"/>
      <c r="AI10956" s="72"/>
      <c r="AJ10956" s="72"/>
      <c r="AK10956" s="72"/>
    </row>
    <row r="10957" ht="14.25" customHeight="1">
      <c r="A10957" s="78">
        <v>10954.0</v>
      </c>
      <c r="C10957" s="78" t="str">
        <f>VLOOKUP(G10957,[1]Macrodata_CCF!$A$3:$D$55,4,FALSE)</f>
        <v>#ERROR!</v>
      </c>
      <c r="E10957" s="79" t="str">
        <f>VLOOKUP(G10957,[1]Macrodata_CCF!$A$3:$B$55,2,FALSE)</f>
        <v>#ERROR!</v>
      </c>
      <c r="F10957" s="78">
        <v>0.0</v>
      </c>
      <c r="G10957" s="80">
        <v>50.0</v>
      </c>
      <c r="H10957" s="81">
        <v>0.0</v>
      </c>
      <c r="I10957" s="81">
        <v>550000.0</v>
      </c>
      <c r="J10957" s="81">
        <v>22000.0</v>
      </c>
      <c r="K10957" s="81">
        <v>550000.0</v>
      </c>
      <c r="L10957" s="82">
        <v>0.04</v>
      </c>
      <c r="N10957" s="83">
        <f t="shared" si="1"/>
        <v>0.04</v>
      </c>
      <c r="O10957" s="83">
        <f t="shared" si="2"/>
        <v>0.04</v>
      </c>
      <c r="Q10957" s="83">
        <f t="shared" si="3"/>
        <v>1</v>
      </c>
      <c r="R10957" s="83">
        <f t="shared" si="4"/>
        <v>0.04</v>
      </c>
      <c r="S10957" s="83" t="b">
        <f t="shared" si="5"/>
        <v>0</v>
      </c>
      <c r="T10957" s="72"/>
      <c r="U10957" s="72"/>
      <c r="V10957" s="72"/>
      <c r="W10957" s="72"/>
      <c r="X10957" s="72"/>
      <c r="Y10957" s="72"/>
      <c r="Z10957" s="72"/>
      <c r="AA10957" s="72"/>
      <c r="AB10957" s="72"/>
      <c r="AC10957" s="72"/>
      <c r="AD10957" s="72"/>
      <c r="AE10957" s="72"/>
      <c r="AF10957" s="72"/>
      <c r="AG10957" s="72"/>
      <c r="AH10957" s="72"/>
      <c r="AI10957" s="72"/>
      <c r="AJ10957" s="72"/>
      <c r="AK10957" s="72"/>
    </row>
    <row r="10958" ht="14.25" customHeight="1">
      <c r="A10958" s="78">
        <v>10955.0</v>
      </c>
      <c r="C10958" s="78" t="str">
        <f>VLOOKUP(G10958,[1]Macrodata_CCF!$A$3:$D$55,4,FALSE)</f>
        <v>#ERROR!</v>
      </c>
      <c r="E10958" s="79" t="str">
        <f>VLOOKUP(G10958,[1]Macrodata_CCF!$A$3:$B$55,2,FALSE)</f>
        <v>#ERROR!</v>
      </c>
      <c r="F10958" s="78">
        <v>0.0</v>
      </c>
      <c r="G10958" s="80">
        <v>29.0</v>
      </c>
      <c r="H10958" s="81">
        <v>0.0</v>
      </c>
      <c r="I10958" s="81">
        <v>20000.0</v>
      </c>
      <c r="J10958" s="81">
        <v>3400.0</v>
      </c>
      <c r="K10958" s="81">
        <v>20000.0</v>
      </c>
      <c r="L10958" s="82">
        <v>0.17</v>
      </c>
      <c r="N10958" s="83">
        <f t="shared" si="1"/>
        <v>0.17</v>
      </c>
      <c r="O10958" s="83">
        <f t="shared" si="2"/>
        <v>0.17</v>
      </c>
      <c r="Q10958" s="83">
        <f t="shared" si="3"/>
        <v>1</v>
      </c>
      <c r="R10958" s="83">
        <f t="shared" si="4"/>
        <v>0.17</v>
      </c>
      <c r="S10958" s="83" t="b">
        <f t="shared" si="5"/>
        <v>0</v>
      </c>
      <c r="T10958" s="72"/>
      <c r="U10958" s="72"/>
      <c r="V10958" s="72"/>
      <c r="W10958" s="72"/>
      <c r="X10958" s="72"/>
      <c r="Y10958" s="72"/>
      <c r="Z10958" s="72"/>
      <c r="AA10958" s="72"/>
      <c r="AB10958" s="72"/>
      <c r="AC10958" s="72"/>
      <c r="AD10958" s="72"/>
      <c r="AE10958" s="72"/>
      <c r="AF10958" s="72"/>
      <c r="AG10958" s="72"/>
      <c r="AH10958" s="72"/>
      <c r="AI10958" s="72"/>
      <c r="AJ10958" s="72"/>
      <c r="AK10958" s="72"/>
    </row>
    <row r="10959" ht="14.25" customHeight="1">
      <c r="A10959" s="78">
        <v>10956.0</v>
      </c>
      <c r="C10959" s="78" t="str">
        <f>VLOOKUP(G10959,[1]Macrodata_CCF!$A$3:$D$55,4,FALSE)</f>
        <v>#ERROR!</v>
      </c>
      <c r="E10959" s="79" t="str">
        <f>VLOOKUP(G10959,[1]Macrodata_CCF!$A$3:$B$55,2,FALSE)</f>
        <v>#ERROR!</v>
      </c>
      <c r="F10959" s="78">
        <v>0.0</v>
      </c>
      <c r="G10959" s="80">
        <v>22.0</v>
      </c>
      <c r="H10959" s="81">
        <v>0.0</v>
      </c>
      <c r="I10959" s="81">
        <v>830000.0</v>
      </c>
      <c r="J10959" s="81">
        <v>157700.0</v>
      </c>
      <c r="K10959" s="81">
        <v>830000.0</v>
      </c>
      <c r="L10959" s="82">
        <v>0.19</v>
      </c>
      <c r="N10959" s="83">
        <f t="shared" si="1"/>
        <v>0.19</v>
      </c>
      <c r="O10959" s="83">
        <f t="shared" si="2"/>
        <v>0.19</v>
      </c>
      <c r="Q10959" s="83">
        <f t="shared" si="3"/>
        <v>1</v>
      </c>
      <c r="R10959" s="83">
        <f t="shared" si="4"/>
        <v>0.19</v>
      </c>
      <c r="S10959" s="83" t="b">
        <f t="shared" si="5"/>
        <v>0</v>
      </c>
      <c r="T10959" s="72"/>
      <c r="U10959" s="72"/>
      <c r="V10959" s="72"/>
      <c r="W10959" s="72"/>
      <c r="X10959" s="72"/>
      <c r="Y10959" s="72"/>
      <c r="Z10959" s="72"/>
      <c r="AA10959" s="72"/>
      <c r="AB10959" s="72"/>
      <c r="AC10959" s="72"/>
      <c r="AD10959" s="72"/>
      <c r="AE10959" s="72"/>
      <c r="AF10959" s="72"/>
      <c r="AG10959" s="72"/>
      <c r="AH10959" s="72"/>
      <c r="AI10959" s="72"/>
      <c r="AJ10959" s="72"/>
      <c r="AK10959" s="72"/>
    </row>
    <row r="10960" ht="14.25" customHeight="1">
      <c r="A10960" s="78">
        <v>10957.0</v>
      </c>
      <c r="C10960" s="78" t="str">
        <f>VLOOKUP(G10960,[1]Macrodata_CCF!$A$3:$D$55,4,FALSE)</f>
        <v>#ERROR!</v>
      </c>
      <c r="E10960" s="79" t="str">
        <f>VLOOKUP(G10960,[1]Macrodata_CCF!$A$3:$B$55,2,FALSE)</f>
        <v>#ERROR!</v>
      </c>
      <c r="F10960" s="78">
        <v>0.0</v>
      </c>
      <c r="G10960" s="80">
        <v>9.0</v>
      </c>
      <c r="H10960" s="81">
        <v>314940.0</v>
      </c>
      <c r="I10960" s="81">
        <v>910000.0</v>
      </c>
      <c r="J10960" s="81">
        <v>552965.0</v>
      </c>
      <c r="K10960" s="81">
        <v>910000.0</v>
      </c>
      <c r="L10960" s="82">
        <v>0.4000016805028064</v>
      </c>
      <c r="N10960" s="83">
        <f t="shared" si="1"/>
        <v>0.4000016805</v>
      </c>
      <c r="O10960" s="83">
        <f t="shared" si="2"/>
        <v>0.4000016805</v>
      </c>
      <c r="Q10960" s="83">
        <f t="shared" si="3"/>
        <v>0.6539120879</v>
      </c>
      <c r="R10960" s="83">
        <f t="shared" si="4"/>
        <v>0.4000016805</v>
      </c>
      <c r="S10960" s="83" t="b">
        <f t="shared" si="5"/>
        <v>0</v>
      </c>
      <c r="T10960" s="72"/>
      <c r="U10960" s="72"/>
      <c r="V10960" s="72"/>
      <c r="W10960" s="72"/>
      <c r="X10960" s="72"/>
      <c r="Y10960" s="72"/>
      <c r="Z10960" s="72"/>
      <c r="AA10960" s="72"/>
      <c r="AB10960" s="72"/>
      <c r="AC10960" s="72"/>
      <c r="AD10960" s="72"/>
      <c r="AE10960" s="72"/>
      <c r="AF10960" s="72"/>
      <c r="AG10960" s="72"/>
      <c r="AH10960" s="72"/>
      <c r="AI10960" s="72"/>
      <c r="AJ10960" s="72"/>
      <c r="AK10960" s="72"/>
    </row>
    <row r="10961" ht="14.25" customHeight="1">
      <c r="A10961" s="78">
        <v>10958.0</v>
      </c>
      <c r="C10961" s="78" t="str">
        <f>VLOOKUP(G10961,[1]Macrodata_CCF!$A$3:$D$55,4,FALSE)</f>
        <v>#ERROR!</v>
      </c>
      <c r="E10961" s="79" t="str">
        <f>VLOOKUP(G10961,[1]Macrodata_CCF!$A$3:$B$55,2,FALSE)</f>
        <v>#ERROR!</v>
      </c>
      <c r="F10961" s="78">
        <v>0.0</v>
      </c>
      <c r="G10961" s="80">
        <v>29.0</v>
      </c>
      <c r="H10961" s="81">
        <v>62305.0</v>
      </c>
      <c r="I10961" s="81">
        <v>130000.0</v>
      </c>
      <c r="J10961" s="81">
        <v>132600.0</v>
      </c>
      <c r="K10961" s="81">
        <v>130000.0</v>
      </c>
      <c r="L10961" s="82">
        <v>1.038407563335549</v>
      </c>
      <c r="N10961" s="83">
        <f t="shared" si="1"/>
        <v>1.038407563</v>
      </c>
      <c r="O10961" s="83">
        <f t="shared" si="2"/>
        <v>1</v>
      </c>
      <c r="Q10961" s="83">
        <f t="shared" si="3"/>
        <v>0.5207307692</v>
      </c>
      <c r="R10961" s="83">
        <f t="shared" si="4"/>
        <v>1.038407563</v>
      </c>
      <c r="S10961" s="83" t="b">
        <f t="shared" si="5"/>
        <v>0</v>
      </c>
      <c r="T10961" s="72"/>
      <c r="U10961" s="72"/>
      <c r="V10961" s="72"/>
      <c r="W10961" s="72"/>
      <c r="X10961" s="72"/>
      <c r="Y10961" s="72"/>
      <c r="Z10961" s="72"/>
      <c r="AA10961" s="72"/>
      <c r="AB10961" s="72"/>
      <c r="AC10961" s="72"/>
      <c r="AD10961" s="72"/>
      <c r="AE10961" s="72"/>
      <c r="AF10961" s="72"/>
      <c r="AG10961" s="72"/>
      <c r="AH10961" s="72"/>
      <c r="AI10961" s="72"/>
      <c r="AJ10961" s="72"/>
      <c r="AK10961" s="72"/>
    </row>
    <row r="10962" ht="14.25" customHeight="1">
      <c r="A10962" s="78">
        <v>10959.0</v>
      </c>
      <c r="C10962" s="78" t="str">
        <f>VLOOKUP(G10962,[1]Macrodata_CCF!$A$3:$D$55,4,FALSE)</f>
        <v>#ERROR!</v>
      </c>
      <c r="E10962" s="79" t="str">
        <f>VLOOKUP(G10962,[1]Macrodata_CCF!$A$3:$B$55,2,FALSE)</f>
        <v>#ERROR!</v>
      </c>
      <c r="F10962" s="78">
        <v>0.0</v>
      </c>
      <c r="G10962" s="80">
        <v>9.0</v>
      </c>
      <c r="H10962" s="81">
        <v>367970.0</v>
      </c>
      <c r="I10962" s="81">
        <v>460000.0</v>
      </c>
      <c r="J10962" s="81">
        <v>386375.0</v>
      </c>
      <c r="K10962" s="81">
        <v>460000.0</v>
      </c>
      <c r="L10962" s="82">
        <v>0.1999891339780506</v>
      </c>
      <c r="N10962" s="83">
        <f t="shared" si="1"/>
        <v>0.199989134</v>
      </c>
      <c r="O10962" s="83">
        <f t="shared" si="2"/>
        <v>0.199989134</v>
      </c>
      <c r="Q10962" s="83">
        <f t="shared" si="3"/>
        <v>0.2000652174</v>
      </c>
      <c r="R10962" s="83">
        <f t="shared" si="4"/>
        <v>0.199989134</v>
      </c>
      <c r="S10962" s="83" t="b">
        <f t="shared" si="5"/>
        <v>0</v>
      </c>
      <c r="T10962" s="72"/>
      <c r="U10962" s="72"/>
      <c r="V10962" s="72"/>
      <c r="W10962" s="72"/>
      <c r="X10962" s="72"/>
      <c r="Y10962" s="72"/>
      <c r="Z10962" s="72"/>
      <c r="AA10962" s="72"/>
      <c r="AB10962" s="72"/>
      <c r="AC10962" s="72"/>
      <c r="AD10962" s="72"/>
      <c r="AE10962" s="72"/>
      <c r="AF10962" s="72"/>
      <c r="AG10962" s="72"/>
      <c r="AH10962" s="72"/>
      <c r="AI10962" s="72"/>
      <c r="AJ10962" s="72"/>
      <c r="AK10962" s="72"/>
    </row>
    <row r="10963" ht="14.25" customHeight="1">
      <c r="A10963" s="78">
        <v>10960.0</v>
      </c>
      <c r="C10963" s="78" t="str">
        <f>VLOOKUP(G10963,[1]Macrodata_CCF!$A$3:$D$55,4,FALSE)</f>
        <v>#ERROR!</v>
      </c>
      <c r="E10963" s="79" t="str">
        <f>VLOOKUP(G10963,[1]Macrodata_CCF!$A$3:$B$55,2,FALSE)</f>
        <v>#ERROR!</v>
      </c>
      <c r="F10963" s="78">
        <v>0.0</v>
      </c>
      <c r="G10963" s="80">
        <v>6.0</v>
      </c>
      <c r="H10963" s="81">
        <v>45235.0</v>
      </c>
      <c r="I10963" s="81">
        <v>220000.0</v>
      </c>
      <c r="J10963" s="81">
        <v>94170.0</v>
      </c>
      <c r="K10963" s="81">
        <v>220000.0</v>
      </c>
      <c r="L10963" s="82">
        <v>0.2800045775756015</v>
      </c>
      <c r="N10963" s="83">
        <f t="shared" si="1"/>
        <v>0.2800045776</v>
      </c>
      <c r="O10963" s="83">
        <f t="shared" si="2"/>
        <v>0.2800045776</v>
      </c>
      <c r="Q10963" s="83">
        <f t="shared" si="3"/>
        <v>0.7943863636</v>
      </c>
      <c r="R10963" s="83">
        <f t="shared" si="4"/>
        <v>0.2800045776</v>
      </c>
      <c r="S10963" s="83" t="b">
        <f t="shared" si="5"/>
        <v>0</v>
      </c>
      <c r="T10963" s="72"/>
      <c r="U10963" s="72"/>
      <c r="V10963" s="72"/>
      <c r="W10963" s="72"/>
      <c r="X10963" s="72"/>
      <c r="Y10963" s="72"/>
      <c r="Z10963" s="72"/>
      <c r="AA10963" s="72"/>
      <c r="AB10963" s="72"/>
      <c r="AC10963" s="72"/>
      <c r="AD10963" s="72"/>
      <c r="AE10963" s="72"/>
      <c r="AF10963" s="72"/>
      <c r="AG10963" s="72"/>
      <c r="AH10963" s="72"/>
      <c r="AI10963" s="72"/>
      <c r="AJ10963" s="72"/>
      <c r="AK10963" s="72"/>
    </row>
    <row r="10964" ht="14.25" customHeight="1">
      <c r="A10964" s="78">
        <v>10961.0</v>
      </c>
      <c r="C10964" s="78" t="str">
        <f>VLOOKUP(G10964,[1]Macrodata_CCF!$A$3:$D$55,4,FALSE)</f>
        <v>#ERROR!</v>
      </c>
      <c r="E10964" s="79" t="str">
        <f>VLOOKUP(G10964,[1]Macrodata_CCF!$A$3:$B$55,2,FALSE)</f>
        <v>#ERROR!</v>
      </c>
      <c r="F10964" s="78">
        <v>0.0</v>
      </c>
      <c r="G10964" s="80">
        <v>50.0</v>
      </c>
      <c r="H10964" s="81">
        <v>596975.0</v>
      </c>
      <c r="I10964" s="81">
        <v>630000.0</v>
      </c>
      <c r="J10964" s="81">
        <v>601600.0</v>
      </c>
      <c r="K10964" s="81">
        <v>630000.0</v>
      </c>
      <c r="L10964" s="82">
        <v>0.1400454201362604</v>
      </c>
      <c r="N10964" s="83">
        <f t="shared" si="1"/>
        <v>0.1400454201</v>
      </c>
      <c r="O10964" s="83">
        <f t="shared" si="2"/>
        <v>0.1400454201</v>
      </c>
      <c r="Q10964" s="83">
        <f t="shared" si="3"/>
        <v>0.05242063492</v>
      </c>
      <c r="R10964" s="83">
        <f t="shared" si="4"/>
        <v>0.007341269841</v>
      </c>
      <c r="S10964" s="83" t="b">
        <f t="shared" si="5"/>
        <v>0</v>
      </c>
      <c r="T10964" s="72"/>
      <c r="U10964" s="72"/>
      <c r="V10964" s="72"/>
      <c r="W10964" s="72"/>
      <c r="X10964" s="72"/>
      <c r="Y10964" s="72"/>
      <c r="Z10964" s="72"/>
      <c r="AA10964" s="72"/>
      <c r="AB10964" s="72"/>
      <c r="AC10964" s="72"/>
      <c r="AD10964" s="72"/>
      <c r="AE10964" s="72"/>
      <c r="AF10964" s="72"/>
      <c r="AG10964" s="72"/>
      <c r="AH10964" s="72"/>
      <c r="AI10964" s="72"/>
      <c r="AJ10964" s="72"/>
      <c r="AK10964" s="72"/>
    </row>
    <row r="10965" ht="14.25" customHeight="1">
      <c r="A10965" s="78">
        <v>10962.0</v>
      </c>
      <c r="C10965" s="78" t="str">
        <f>VLOOKUP(G10965,[1]Macrodata_CCF!$A$3:$D$55,4,FALSE)</f>
        <v>#ERROR!</v>
      </c>
      <c r="E10965" s="79" t="str">
        <f>VLOOKUP(G10965,[1]Macrodata_CCF!$A$3:$B$55,2,FALSE)</f>
        <v>#ERROR!</v>
      </c>
      <c r="F10965" s="78">
        <v>0.0</v>
      </c>
      <c r="G10965" s="80">
        <v>47.0</v>
      </c>
      <c r="H10965" s="81">
        <v>18125.0</v>
      </c>
      <c r="I10965" s="81">
        <v>40000.0</v>
      </c>
      <c r="J10965" s="81">
        <v>21405.0</v>
      </c>
      <c r="K10965" s="81">
        <v>40000.0</v>
      </c>
      <c r="L10965" s="82">
        <v>0.1499428571428572</v>
      </c>
      <c r="N10965" s="83">
        <f t="shared" si="1"/>
        <v>0.1499428571</v>
      </c>
      <c r="O10965" s="83">
        <f t="shared" si="2"/>
        <v>0.1499428571</v>
      </c>
      <c r="Q10965" s="83">
        <f t="shared" si="3"/>
        <v>0.546875</v>
      </c>
      <c r="R10965" s="83">
        <f t="shared" si="4"/>
        <v>0.1499428571</v>
      </c>
      <c r="S10965" s="83" t="b">
        <f t="shared" si="5"/>
        <v>0</v>
      </c>
      <c r="T10965" s="72"/>
      <c r="U10965" s="72"/>
      <c r="V10965" s="72"/>
      <c r="W10965" s="72"/>
      <c r="X10965" s="72"/>
      <c r="Y10965" s="72"/>
      <c r="Z10965" s="72"/>
      <c r="AA10965" s="72"/>
      <c r="AB10965" s="72"/>
      <c r="AC10965" s="72"/>
      <c r="AD10965" s="72"/>
      <c r="AE10965" s="72"/>
      <c r="AF10965" s="72"/>
      <c r="AG10965" s="72"/>
      <c r="AH10965" s="72"/>
      <c r="AI10965" s="72"/>
      <c r="AJ10965" s="72"/>
      <c r="AK10965" s="72"/>
    </row>
    <row r="10966" ht="14.25" customHeight="1">
      <c r="A10966" s="78">
        <v>10963.0</v>
      </c>
      <c r="C10966" s="78" t="str">
        <f>VLOOKUP(G10966,[1]Macrodata_CCF!$A$3:$D$55,4,FALSE)</f>
        <v>#ERROR!</v>
      </c>
      <c r="E10966" s="79" t="str">
        <f>VLOOKUP(G10966,[1]Macrodata_CCF!$A$3:$B$55,2,FALSE)</f>
        <v>#ERROR!</v>
      </c>
      <c r="F10966" s="78">
        <v>0.0</v>
      </c>
      <c r="G10966" s="80">
        <v>37.0</v>
      </c>
      <c r="H10966" s="81">
        <v>491965.0</v>
      </c>
      <c r="I10966" s="81">
        <v>650000.0</v>
      </c>
      <c r="J10966" s="81">
        <v>499865.0</v>
      </c>
      <c r="K10966" s="81">
        <v>1040000.0</v>
      </c>
      <c r="L10966" s="82">
        <v>0.04998892650362261</v>
      </c>
      <c r="N10966" s="83">
        <f t="shared" si="1"/>
        <v>0.0499889265</v>
      </c>
      <c r="O10966" s="83">
        <f t="shared" si="2"/>
        <v>0.0499889265</v>
      </c>
      <c r="Q10966" s="83">
        <f t="shared" si="3"/>
        <v>0.2431307692</v>
      </c>
      <c r="R10966" s="83">
        <f t="shared" si="4"/>
        <v>0.0499889265</v>
      </c>
      <c r="S10966" s="83" t="b">
        <f t="shared" si="5"/>
        <v>0</v>
      </c>
      <c r="T10966" s="72"/>
      <c r="U10966" s="72"/>
      <c r="V10966" s="72"/>
      <c r="W10966" s="72"/>
      <c r="X10966" s="72"/>
      <c r="Y10966" s="72"/>
      <c r="Z10966" s="72"/>
      <c r="AA10966" s="72"/>
      <c r="AB10966" s="72"/>
      <c r="AC10966" s="72"/>
      <c r="AD10966" s="72"/>
      <c r="AE10966" s="72"/>
      <c r="AF10966" s="72"/>
      <c r="AG10966" s="72"/>
      <c r="AH10966" s="72"/>
      <c r="AI10966" s="72"/>
      <c r="AJ10966" s="72"/>
      <c r="AK10966" s="72"/>
    </row>
    <row r="10967" ht="14.25" customHeight="1">
      <c r="A10967" s="78">
        <v>10964.0</v>
      </c>
      <c r="C10967" s="78" t="str">
        <f>VLOOKUP(G10967,[1]Macrodata_CCF!$A$3:$D$55,4,FALSE)</f>
        <v>#ERROR!</v>
      </c>
      <c r="E10967" s="79" t="str">
        <f>VLOOKUP(G10967,[1]Macrodata_CCF!$A$3:$B$55,2,FALSE)</f>
        <v>#ERROR!</v>
      </c>
      <c r="F10967" s="78">
        <v>0.0</v>
      </c>
      <c r="G10967" s="80">
        <v>20.0</v>
      </c>
      <c r="H10967" s="81">
        <v>158440.0</v>
      </c>
      <c r="I10967" s="81">
        <v>310000.0</v>
      </c>
      <c r="J10967" s="81">
        <v>316200.0</v>
      </c>
      <c r="K10967" s="81">
        <v>310000.0</v>
      </c>
      <c r="L10967" s="82">
        <v>1.040907891264186</v>
      </c>
      <c r="N10967" s="83">
        <f t="shared" si="1"/>
        <v>1.040907891</v>
      </c>
      <c r="O10967" s="83">
        <f t="shared" si="2"/>
        <v>1</v>
      </c>
      <c r="Q10967" s="83">
        <f t="shared" si="3"/>
        <v>0.4889032258</v>
      </c>
      <c r="R10967" s="83">
        <f t="shared" si="4"/>
        <v>1.040907891</v>
      </c>
      <c r="S10967" s="83" t="b">
        <f t="shared" si="5"/>
        <v>0</v>
      </c>
      <c r="T10967" s="72"/>
      <c r="U10967" s="72"/>
      <c r="V10967" s="72"/>
      <c r="W10967" s="72"/>
      <c r="X10967" s="72"/>
      <c r="Y10967" s="72"/>
      <c r="Z10967" s="72"/>
      <c r="AA10967" s="72"/>
      <c r="AB10967" s="72"/>
      <c r="AC10967" s="72"/>
      <c r="AD10967" s="72"/>
      <c r="AE10967" s="72"/>
      <c r="AF10967" s="72"/>
      <c r="AG10967" s="72"/>
      <c r="AH10967" s="72"/>
      <c r="AI10967" s="72"/>
      <c r="AJ10967" s="72"/>
      <c r="AK10967" s="72"/>
    </row>
    <row r="10968" ht="14.25" customHeight="1">
      <c r="A10968" s="78">
        <v>10965.0</v>
      </c>
      <c r="C10968" s="78" t="str">
        <f>VLOOKUP(G10968,[1]Macrodata_CCF!$A$3:$D$55,4,FALSE)</f>
        <v>#ERROR!</v>
      </c>
      <c r="E10968" s="79" t="str">
        <f>VLOOKUP(G10968,[1]Macrodata_CCF!$A$3:$B$55,2,FALSE)</f>
        <v>#ERROR!</v>
      </c>
      <c r="F10968" s="78">
        <v>0.0</v>
      </c>
      <c r="G10968" s="80">
        <v>34.0</v>
      </c>
      <c r="H10968" s="81">
        <v>381615.0</v>
      </c>
      <c r="I10968" s="81">
        <v>550000.0</v>
      </c>
      <c r="J10968" s="81">
        <v>398455.0</v>
      </c>
      <c r="K10968" s="81">
        <v>1045000.0</v>
      </c>
      <c r="L10968" s="82">
        <v>0.1000089081569023</v>
      </c>
      <c r="N10968" s="83">
        <f t="shared" si="1"/>
        <v>0.1000089082</v>
      </c>
      <c r="O10968" s="83">
        <f t="shared" si="2"/>
        <v>0.1000089082</v>
      </c>
      <c r="Q10968" s="83">
        <f t="shared" si="3"/>
        <v>0.3061545455</v>
      </c>
      <c r="R10968" s="83">
        <f t="shared" si="4"/>
        <v>0.1000089082</v>
      </c>
      <c r="S10968" s="83" t="b">
        <f t="shared" si="5"/>
        <v>0</v>
      </c>
      <c r="T10968" s="72"/>
      <c r="U10968" s="72"/>
      <c r="V10968" s="72"/>
      <c r="W10968" s="72"/>
      <c r="X10968" s="72"/>
      <c r="Y10968" s="72"/>
      <c r="Z10968" s="72"/>
      <c r="AA10968" s="72"/>
      <c r="AB10968" s="72"/>
      <c r="AC10968" s="72"/>
      <c r="AD10968" s="72"/>
      <c r="AE10968" s="72"/>
      <c r="AF10968" s="72"/>
      <c r="AG10968" s="72"/>
      <c r="AH10968" s="72"/>
      <c r="AI10968" s="72"/>
      <c r="AJ10968" s="72"/>
      <c r="AK10968" s="72"/>
    </row>
    <row r="10969" ht="14.25" customHeight="1">
      <c r="A10969" s="78">
        <v>10966.0</v>
      </c>
      <c r="C10969" s="78" t="str">
        <f>VLOOKUP(G10969,[1]Macrodata_CCF!$A$3:$D$55,4,FALSE)</f>
        <v>#ERROR!</v>
      </c>
      <c r="E10969" s="79" t="str">
        <f>VLOOKUP(G10969,[1]Macrodata_CCF!$A$3:$B$55,2,FALSE)</f>
        <v>#ERROR!</v>
      </c>
      <c r="F10969" s="78">
        <v>1.0</v>
      </c>
      <c r="G10969" s="80">
        <v>41.0</v>
      </c>
      <c r="H10969" s="81">
        <v>9800.0</v>
      </c>
      <c r="I10969" s="81">
        <v>540000.0</v>
      </c>
      <c r="J10969" s="81">
        <v>0.0</v>
      </c>
      <c r="K10969" s="81">
        <v>972000.0</v>
      </c>
      <c r="L10969" s="82">
        <v>-0.01848359109769898</v>
      </c>
      <c r="N10969" s="83">
        <f t="shared" si="1"/>
        <v>-0.0184835911</v>
      </c>
      <c r="O10969" s="83">
        <f t="shared" si="2"/>
        <v>0</v>
      </c>
      <c r="Q10969" s="83">
        <f t="shared" si="3"/>
        <v>0.9818518519</v>
      </c>
      <c r="R10969" s="83">
        <f t="shared" si="4"/>
        <v>-0.0184835911</v>
      </c>
      <c r="S10969" s="83" t="b">
        <f t="shared" si="5"/>
        <v>0</v>
      </c>
      <c r="T10969" s="72"/>
      <c r="U10969" s="72"/>
      <c r="V10969" s="72"/>
      <c r="W10969" s="72"/>
      <c r="X10969" s="72"/>
      <c r="Y10969" s="72"/>
      <c r="Z10969" s="72"/>
      <c r="AA10969" s="72"/>
      <c r="AB10969" s="72"/>
      <c r="AC10969" s="72"/>
      <c r="AD10969" s="72"/>
      <c r="AE10969" s="72"/>
      <c r="AF10969" s="72"/>
      <c r="AG10969" s="72"/>
      <c r="AH10969" s="72"/>
      <c r="AI10969" s="72"/>
      <c r="AJ10969" s="72"/>
      <c r="AK10969" s="72"/>
    </row>
    <row r="10970" ht="14.25" customHeight="1">
      <c r="A10970" s="78">
        <v>10967.0</v>
      </c>
      <c r="C10970" s="78" t="str">
        <f>VLOOKUP(G10970,[1]Macrodata_CCF!$A$3:$D$55,4,FALSE)</f>
        <v>#ERROR!</v>
      </c>
      <c r="E10970" s="79" t="str">
        <f>VLOOKUP(G10970,[1]Macrodata_CCF!$A$3:$B$55,2,FALSE)</f>
        <v>#ERROR!</v>
      </c>
      <c r="F10970" s="78">
        <v>1.0</v>
      </c>
      <c r="G10970" s="80">
        <v>14.0</v>
      </c>
      <c r="H10970" s="81">
        <v>0.0</v>
      </c>
      <c r="I10970" s="81">
        <v>660000.0</v>
      </c>
      <c r="J10970" s="81">
        <v>382800.0</v>
      </c>
      <c r="K10970" s="81">
        <v>858000.0</v>
      </c>
      <c r="L10970" s="82">
        <v>0.58</v>
      </c>
      <c r="N10970" s="83">
        <f t="shared" si="1"/>
        <v>0.58</v>
      </c>
      <c r="O10970" s="83">
        <f t="shared" si="2"/>
        <v>0.58</v>
      </c>
      <c r="Q10970" s="83">
        <f t="shared" si="3"/>
        <v>1</v>
      </c>
      <c r="R10970" s="83">
        <f t="shared" si="4"/>
        <v>0.58</v>
      </c>
      <c r="S10970" s="83" t="b">
        <f t="shared" si="5"/>
        <v>0</v>
      </c>
      <c r="T10970" s="72"/>
      <c r="U10970" s="72"/>
      <c r="V10970" s="72"/>
      <c r="W10970" s="72"/>
      <c r="X10970" s="72"/>
      <c r="Y10970" s="72"/>
      <c r="Z10970" s="72"/>
      <c r="AA10970" s="72"/>
      <c r="AB10970" s="72"/>
      <c r="AC10970" s="72"/>
      <c r="AD10970" s="72"/>
      <c r="AE10970" s="72"/>
      <c r="AF10970" s="72"/>
      <c r="AG10970" s="72"/>
      <c r="AH10970" s="72"/>
      <c r="AI10970" s="72"/>
      <c r="AJ10970" s="72"/>
      <c r="AK10970" s="72"/>
    </row>
    <row r="10971" ht="14.25" customHeight="1">
      <c r="A10971" s="78">
        <v>10968.0</v>
      </c>
      <c r="C10971" s="78" t="str">
        <f>VLOOKUP(G10971,[1]Macrodata_CCF!$A$3:$D$55,4,FALSE)</f>
        <v>#ERROR!</v>
      </c>
      <c r="E10971" s="79" t="str">
        <f>VLOOKUP(G10971,[1]Macrodata_CCF!$A$3:$B$55,2,FALSE)</f>
        <v>#ERROR!</v>
      </c>
      <c r="F10971" s="78">
        <v>0.0</v>
      </c>
      <c r="G10971" s="80">
        <v>2.0</v>
      </c>
      <c r="H10971" s="81">
        <v>542485.0</v>
      </c>
      <c r="I10971" s="81">
        <v>920000.0</v>
      </c>
      <c r="J10971" s="81">
        <v>640640.0</v>
      </c>
      <c r="K10971" s="81">
        <v>920000.0</v>
      </c>
      <c r="L10971" s="82">
        <v>0.260002913791505</v>
      </c>
      <c r="N10971" s="83">
        <f t="shared" si="1"/>
        <v>0.2600029138</v>
      </c>
      <c r="O10971" s="83">
        <f t="shared" si="2"/>
        <v>0.2600029138</v>
      </c>
      <c r="Q10971" s="83">
        <f t="shared" si="3"/>
        <v>0.4103423913</v>
      </c>
      <c r="R10971" s="83">
        <f t="shared" si="4"/>
        <v>0.2600029138</v>
      </c>
      <c r="S10971" s="83" t="b">
        <f t="shared" si="5"/>
        <v>0</v>
      </c>
      <c r="T10971" s="72"/>
      <c r="U10971" s="72"/>
      <c r="V10971" s="72"/>
      <c r="W10971" s="72"/>
      <c r="X10971" s="72"/>
      <c r="Y10971" s="72"/>
      <c r="Z10971" s="72"/>
      <c r="AA10971" s="72"/>
      <c r="AB10971" s="72"/>
      <c r="AC10971" s="72"/>
      <c r="AD10971" s="72"/>
      <c r="AE10971" s="72"/>
      <c r="AF10971" s="72"/>
      <c r="AG10971" s="72"/>
      <c r="AH10971" s="72"/>
      <c r="AI10971" s="72"/>
      <c r="AJ10971" s="72"/>
      <c r="AK10971" s="72"/>
    </row>
    <row r="10972" ht="14.25" customHeight="1">
      <c r="A10972" s="78">
        <v>10969.0</v>
      </c>
      <c r="C10972" s="78" t="str">
        <f>VLOOKUP(G10972,[1]Macrodata_CCF!$A$3:$D$55,4,FALSE)</f>
        <v>#ERROR!</v>
      </c>
      <c r="E10972" s="79" t="str">
        <f>VLOOKUP(G10972,[1]Macrodata_CCF!$A$3:$B$55,2,FALSE)</f>
        <v>#ERROR!</v>
      </c>
      <c r="F10972" s="78">
        <v>1.0</v>
      </c>
      <c r="G10972" s="80">
        <v>19.0</v>
      </c>
      <c r="H10972" s="81">
        <v>16945.0</v>
      </c>
      <c r="I10972" s="81">
        <v>250000.0</v>
      </c>
      <c r="J10972" s="81">
        <v>110165.0</v>
      </c>
      <c r="K10972" s="81">
        <v>250000.0</v>
      </c>
      <c r="L10972" s="82">
        <v>0.3999914183347278</v>
      </c>
      <c r="N10972" s="83">
        <f t="shared" si="1"/>
        <v>0.3999914183</v>
      </c>
      <c r="O10972" s="83">
        <f t="shared" si="2"/>
        <v>0.3999914183</v>
      </c>
      <c r="Q10972" s="83">
        <f t="shared" si="3"/>
        <v>0.93222</v>
      </c>
      <c r="R10972" s="83">
        <f t="shared" si="4"/>
        <v>0.3999914183</v>
      </c>
      <c r="S10972" s="83" t="b">
        <f t="shared" si="5"/>
        <v>0</v>
      </c>
      <c r="T10972" s="72"/>
      <c r="U10972" s="72"/>
      <c r="V10972" s="72"/>
      <c r="W10972" s="72"/>
      <c r="X10972" s="72"/>
      <c r="Y10972" s="72"/>
      <c r="Z10972" s="72"/>
      <c r="AA10972" s="72"/>
      <c r="AB10972" s="72"/>
      <c r="AC10972" s="72"/>
      <c r="AD10972" s="72"/>
      <c r="AE10972" s="72"/>
      <c r="AF10972" s="72"/>
      <c r="AG10972" s="72"/>
      <c r="AH10972" s="72"/>
      <c r="AI10972" s="72"/>
      <c r="AJ10972" s="72"/>
      <c r="AK10972" s="72"/>
    </row>
    <row r="10973" ht="14.25" customHeight="1">
      <c r="A10973" s="78">
        <v>10970.0</v>
      </c>
      <c r="C10973" s="78" t="str">
        <f>VLOOKUP(G10973,[1]Macrodata_CCF!$A$3:$D$55,4,FALSE)</f>
        <v>#ERROR!</v>
      </c>
      <c r="E10973" s="79" t="str">
        <f>VLOOKUP(G10973,[1]Macrodata_CCF!$A$3:$B$55,2,FALSE)</f>
        <v>#ERROR!</v>
      </c>
      <c r="F10973" s="78">
        <v>0.0</v>
      </c>
      <c r="G10973" s="80">
        <v>35.0</v>
      </c>
      <c r="H10973" s="81">
        <v>0.0</v>
      </c>
      <c r="I10973" s="81">
        <v>270000.0</v>
      </c>
      <c r="J10973" s="81">
        <v>21600.0</v>
      </c>
      <c r="K10973" s="81">
        <v>270000.0</v>
      </c>
      <c r="L10973" s="82">
        <v>0.08</v>
      </c>
      <c r="N10973" s="83">
        <f t="shared" si="1"/>
        <v>0.08</v>
      </c>
      <c r="O10973" s="83">
        <f t="shared" si="2"/>
        <v>0.08</v>
      </c>
      <c r="Q10973" s="83">
        <f t="shared" si="3"/>
        <v>1</v>
      </c>
      <c r="R10973" s="83">
        <f t="shared" si="4"/>
        <v>0.08</v>
      </c>
      <c r="S10973" s="83" t="b">
        <f t="shared" si="5"/>
        <v>0</v>
      </c>
      <c r="T10973" s="72"/>
      <c r="U10973" s="72"/>
      <c r="V10973" s="72"/>
      <c r="W10973" s="72"/>
      <c r="X10973" s="72"/>
      <c r="Y10973" s="72"/>
      <c r="Z10973" s="72"/>
      <c r="AA10973" s="72"/>
      <c r="AB10973" s="72"/>
      <c r="AC10973" s="72"/>
      <c r="AD10973" s="72"/>
      <c r="AE10973" s="72"/>
      <c r="AF10973" s="72"/>
      <c r="AG10973" s="72"/>
      <c r="AH10973" s="72"/>
      <c r="AI10973" s="72"/>
      <c r="AJ10973" s="72"/>
      <c r="AK10973" s="72"/>
    </row>
    <row r="10974" ht="14.25" customHeight="1">
      <c r="A10974" s="78">
        <v>10971.0</v>
      </c>
      <c r="C10974" s="78" t="str">
        <f>VLOOKUP(G10974,[1]Macrodata_CCF!$A$3:$D$55,4,FALSE)</f>
        <v>#ERROR!</v>
      </c>
      <c r="E10974" s="79" t="str">
        <f>VLOOKUP(G10974,[1]Macrodata_CCF!$A$3:$B$55,2,FALSE)</f>
        <v>#ERROR!</v>
      </c>
      <c r="F10974" s="78">
        <v>0.0</v>
      </c>
      <c r="G10974" s="80">
        <v>28.0</v>
      </c>
      <c r="H10974" s="81">
        <v>156410.0</v>
      </c>
      <c r="I10974" s="81">
        <v>550000.0</v>
      </c>
      <c r="J10974" s="81">
        <v>235130.0</v>
      </c>
      <c r="K10974" s="81">
        <v>550000.0</v>
      </c>
      <c r="L10974" s="82">
        <v>0.2000050814299144</v>
      </c>
      <c r="N10974" s="83">
        <f t="shared" si="1"/>
        <v>0.2000050814</v>
      </c>
      <c r="O10974" s="83">
        <f t="shared" si="2"/>
        <v>0.2000050814</v>
      </c>
      <c r="Q10974" s="83">
        <f t="shared" si="3"/>
        <v>0.7156181818</v>
      </c>
      <c r="R10974" s="83">
        <f t="shared" si="4"/>
        <v>0.2000050814</v>
      </c>
      <c r="S10974" s="83" t="b">
        <f t="shared" si="5"/>
        <v>0</v>
      </c>
      <c r="T10974" s="72"/>
      <c r="U10974" s="72"/>
      <c r="V10974" s="72"/>
      <c r="W10974" s="72"/>
      <c r="X10974" s="72"/>
      <c r="Y10974" s="72"/>
      <c r="Z10974" s="72"/>
      <c r="AA10974" s="72"/>
      <c r="AB10974" s="72"/>
      <c r="AC10974" s="72"/>
      <c r="AD10974" s="72"/>
      <c r="AE10974" s="72"/>
      <c r="AF10974" s="72"/>
      <c r="AG10974" s="72"/>
      <c r="AH10974" s="72"/>
      <c r="AI10974" s="72"/>
      <c r="AJ10974" s="72"/>
      <c r="AK10974" s="72"/>
    </row>
    <row r="10975" ht="14.25" customHeight="1">
      <c r="A10975" s="78">
        <v>10972.0</v>
      </c>
      <c r="C10975" s="78" t="str">
        <f>VLOOKUP(G10975,[1]Macrodata_CCF!$A$3:$D$55,4,FALSE)</f>
        <v>#ERROR!</v>
      </c>
      <c r="E10975" s="79" t="str">
        <f>VLOOKUP(G10975,[1]Macrodata_CCF!$A$3:$B$55,2,FALSE)</f>
        <v>#ERROR!</v>
      </c>
      <c r="F10975" s="78">
        <v>0.0</v>
      </c>
      <c r="G10975" s="80">
        <v>44.0</v>
      </c>
      <c r="H10975" s="81">
        <v>682990.0</v>
      </c>
      <c r="I10975" s="81">
        <v>710000.0</v>
      </c>
      <c r="J10975" s="81">
        <v>687310.0</v>
      </c>
      <c r="K10975" s="81">
        <v>710000.0</v>
      </c>
      <c r="L10975" s="82">
        <v>0.1599407626804887</v>
      </c>
      <c r="N10975" s="83">
        <f t="shared" si="1"/>
        <v>0.1599407627</v>
      </c>
      <c r="O10975" s="83">
        <f t="shared" si="2"/>
        <v>0.1599407627</v>
      </c>
      <c r="Q10975" s="83">
        <f t="shared" si="3"/>
        <v>0.03804225352</v>
      </c>
      <c r="R10975" s="83">
        <f t="shared" si="4"/>
        <v>0.006084507042</v>
      </c>
      <c r="S10975" s="83" t="b">
        <f t="shared" si="5"/>
        <v>0</v>
      </c>
      <c r="T10975" s="72"/>
      <c r="U10975" s="72"/>
      <c r="V10975" s="72"/>
      <c r="W10975" s="72"/>
      <c r="X10975" s="72"/>
      <c r="Y10975" s="72"/>
      <c r="Z10975" s="72"/>
      <c r="AA10975" s="72"/>
      <c r="AB10975" s="72"/>
      <c r="AC10975" s="72"/>
      <c r="AD10975" s="72"/>
      <c r="AE10975" s="72"/>
      <c r="AF10975" s="72"/>
      <c r="AG10975" s="72"/>
      <c r="AH10975" s="72"/>
      <c r="AI10975" s="72"/>
      <c r="AJ10975" s="72"/>
      <c r="AK10975" s="72"/>
    </row>
    <row r="10976" ht="14.25" customHeight="1">
      <c r="A10976" s="78">
        <v>10973.0</v>
      </c>
      <c r="C10976" s="78" t="str">
        <f>VLOOKUP(G10976,[1]Macrodata_CCF!$A$3:$D$55,4,FALSE)</f>
        <v>#ERROR!</v>
      </c>
      <c r="E10976" s="79" t="str">
        <f>VLOOKUP(G10976,[1]Macrodata_CCF!$A$3:$B$55,2,FALSE)</f>
        <v>#ERROR!</v>
      </c>
      <c r="F10976" s="78">
        <v>0.0</v>
      </c>
      <c r="G10976" s="80">
        <v>36.0</v>
      </c>
      <c r="H10976" s="81">
        <v>715955.0</v>
      </c>
      <c r="I10976" s="81">
        <v>810000.0</v>
      </c>
      <c r="J10976" s="81">
        <v>952950.0</v>
      </c>
      <c r="K10976" s="81">
        <v>1377000.0</v>
      </c>
      <c r="L10976" s="82">
        <v>2.520017013132011</v>
      </c>
      <c r="N10976" s="83">
        <f t="shared" si="1"/>
        <v>2.520017013</v>
      </c>
      <c r="O10976" s="83">
        <f t="shared" si="2"/>
        <v>1</v>
      </c>
      <c r="Q10976" s="83">
        <f t="shared" si="3"/>
        <v>0.1161049383</v>
      </c>
      <c r="R10976" s="83">
        <f t="shared" si="4"/>
        <v>2.520017013</v>
      </c>
      <c r="S10976" s="83" t="b">
        <f t="shared" si="5"/>
        <v>0</v>
      </c>
      <c r="T10976" s="72"/>
      <c r="U10976" s="72"/>
      <c r="V10976" s="72"/>
      <c r="W10976" s="72"/>
      <c r="X10976" s="72"/>
      <c r="Y10976" s="72"/>
      <c r="Z10976" s="72"/>
      <c r="AA10976" s="72"/>
      <c r="AB10976" s="72"/>
      <c r="AC10976" s="72"/>
      <c r="AD10976" s="72"/>
      <c r="AE10976" s="72"/>
      <c r="AF10976" s="72"/>
      <c r="AG10976" s="72"/>
      <c r="AH10976" s="72"/>
      <c r="AI10976" s="72"/>
      <c r="AJ10976" s="72"/>
      <c r="AK10976" s="72"/>
    </row>
    <row r="10977" ht="14.25" customHeight="1">
      <c r="A10977" s="78">
        <v>10974.0</v>
      </c>
      <c r="C10977" s="78" t="str">
        <f>VLOOKUP(G10977,[1]Macrodata_CCF!$A$3:$D$55,4,FALSE)</f>
        <v>#ERROR!</v>
      </c>
      <c r="E10977" s="79" t="str">
        <f>VLOOKUP(G10977,[1]Macrodata_CCF!$A$3:$B$55,2,FALSE)</f>
        <v>#ERROR!</v>
      </c>
      <c r="F10977" s="78">
        <v>0.0</v>
      </c>
      <c r="G10977" s="80">
        <v>44.0</v>
      </c>
      <c r="H10977" s="81">
        <v>0.0</v>
      </c>
      <c r="I10977" s="81">
        <v>300000.0</v>
      </c>
      <c r="J10977" s="81">
        <v>588000.0</v>
      </c>
      <c r="K10977" s="81">
        <v>600000.0</v>
      </c>
      <c r="L10977" s="82">
        <v>1.96</v>
      </c>
      <c r="N10977" s="83">
        <f t="shared" si="1"/>
        <v>1.96</v>
      </c>
      <c r="O10977" s="83">
        <f t="shared" si="2"/>
        <v>1</v>
      </c>
      <c r="Q10977" s="83">
        <f t="shared" si="3"/>
        <v>1</v>
      </c>
      <c r="R10977" s="83">
        <f t="shared" si="4"/>
        <v>1.96</v>
      </c>
      <c r="S10977" s="83" t="b">
        <f t="shared" si="5"/>
        <v>0</v>
      </c>
      <c r="T10977" s="72"/>
      <c r="U10977" s="72"/>
      <c r="V10977" s="72"/>
      <c r="W10977" s="72"/>
      <c r="X10977" s="72"/>
      <c r="Y10977" s="72"/>
      <c r="Z10977" s="72"/>
      <c r="AA10977" s="72"/>
      <c r="AB10977" s="72"/>
      <c r="AC10977" s="72"/>
      <c r="AD10977" s="72"/>
      <c r="AE10977" s="72"/>
      <c r="AF10977" s="72"/>
      <c r="AG10977" s="72"/>
      <c r="AH10977" s="72"/>
      <c r="AI10977" s="72"/>
      <c r="AJ10977" s="72"/>
      <c r="AK10977" s="72"/>
    </row>
    <row r="10978" ht="14.25" customHeight="1">
      <c r="A10978" s="78">
        <v>10975.0</v>
      </c>
      <c r="C10978" s="78" t="str">
        <f>VLOOKUP(G10978,[1]Macrodata_CCF!$A$3:$D$55,4,FALSE)</f>
        <v>#ERROR!</v>
      </c>
      <c r="E10978" s="79" t="str">
        <f>VLOOKUP(G10978,[1]Macrodata_CCF!$A$3:$B$55,2,FALSE)</f>
        <v>#ERROR!</v>
      </c>
      <c r="F10978" s="78">
        <v>0.0</v>
      </c>
      <c r="G10978" s="80">
        <v>2.0</v>
      </c>
      <c r="H10978" s="81">
        <v>158985.0</v>
      </c>
      <c r="I10978" s="81">
        <v>880000.0</v>
      </c>
      <c r="J10978" s="81">
        <v>339240.0</v>
      </c>
      <c r="K10978" s="81">
        <v>880000.0</v>
      </c>
      <c r="L10978" s="82">
        <v>0.250001733667122</v>
      </c>
      <c r="N10978" s="83">
        <f t="shared" si="1"/>
        <v>0.2500017337</v>
      </c>
      <c r="O10978" s="83">
        <f t="shared" si="2"/>
        <v>0.2500017337</v>
      </c>
      <c r="Q10978" s="83">
        <f t="shared" si="3"/>
        <v>0.8193352273</v>
      </c>
      <c r="R10978" s="83">
        <f t="shared" si="4"/>
        <v>0.2500017337</v>
      </c>
      <c r="S10978" s="83" t="b">
        <f t="shared" si="5"/>
        <v>0</v>
      </c>
      <c r="T10978" s="72"/>
      <c r="U10978" s="72"/>
      <c r="V10978" s="72"/>
      <c r="W10978" s="72"/>
      <c r="X10978" s="72"/>
      <c r="Y10978" s="72"/>
      <c r="Z10978" s="72"/>
      <c r="AA10978" s="72"/>
      <c r="AB10978" s="72"/>
      <c r="AC10978" s="72"/>
      <c r="AD10978" s="72"/>
      <c r="AE10978" s="72"/>
      <c r="AF10978" s="72"/>
      <c r="AG10978" s="72"/>
      <c r="AH10978" s="72"/>
      <c r="AI10978" s="72"/>
      <c r="AJ10978" s="72"/>
      <c r="AK10978" s="72"/>
    </row>
    <row r="10979" ht="14.25" customHeight="1">
      <c r="A10979" s="78">
        <v>10976.0</v>
      </c>
      <c r="C10979" s="78" t="str">
        <f>VLOOKUP(G10979,[1]Macrodata_CCF!$A$3:$D$55,4,FALSE)</f>
        <v>#ERROR!</v>
      </c>
      <c r="E10979" s="79" t="str">
        <f>VLOOKUP(G10979,[1]Macrodata_CCF!$A$3:$B$55,2,FALSE)</f>
        <v>#ERROR!</v>
      </c>
      <c r="F10979" s="78">
        <v>0.0</v>
      </c>
      <c r="G10979" s="80">
        <v>42.0</v>
      </c>
      <c r="H10979" s="81">
        <v>0.0</v>
      </c>
      <c r="I10979" s="81">
        <v>800000.0</v>
      </c>
      <c r="J10979" s="81">
        <v>1468800.0</v>
      </c>
      <c r="K10979" s="81">
        <v>1440000.0</v>
      </c>
      <c r="L10979" s="82">
        <v>1.836</v>
      </c>
      <c r="N10979" s="83">
        <f t="shared" si="1"/>
        <v>1.836</v>
      </c>
      <c r="O10979" s="83">
        <f t="shared" si="2"/>
        <v>1</v>
      </c>
      <c r="Q10979" s="83">
        <f t="shared" si="3"/>
        <v>1</v>
      </c>
      <c r="R10979" s="83">
        <f t="shared" si="4"/>
        <v>1.836</v>
      </c>
      <c r="S10979" s="83" t="b">
        <f t="shared" si="5"/>
        <v>0</v>
      </c>
      <c r="T10979" s="72"/>
      <c r="U10979" s="72"/>
      <c r="V10979" s="72"/>
      <c r="W10979" s="72"/>
      <c r="X10979" s="72"/>
      <c r="Y10979" s="72"/>
      <c r="Z10979" s="72"/>
      <c r="AA10979" s="72"/>
      <c r="AB10979" s="72"/>
      <c r="AC10979" s="72"/>
      <c r="AD10979" s="72"/>
      <c r="AE10979" s="72"/>
      <c r="AF10979" s="72"/>
      <c r="AG10979" s="72"/>
      <c r="AH10979" s="72"/>
      <c r="AI10979" s="72"/>
      <c r="AJ10979" s="72"/>
      <c r="AK10979" s="72"/>
    </row>
    <row r="10980" ht="14.25" customHeight="1">
      <c r="A10980" s="78">
        <v>10977.0</v>
      </c>
      <c r="C10980" s="78" t="str">
        <f>VLOOKUP(G10980,[1]Macrodata_CCF!$A$3:$D$55,4,FALSE)</f>
        <v>#ERROR!</v>
      </c>
      <c r="E10980" s="79" t="str">
        <f>VLOOKUP(G10980,[1]Macrodata_CCF!$A$3:$B$55,2,FALSE)</f>
        <v>#ERROR!</v>
      </c>
      <c r="F10980" s="78">
        <v>0.0</v>
      </c>
      <c r="G10980" s="80">
        <v>4.0</v>
      </c>
      <c r="H10980" s="81">
        <v>0.0</v>
      </c>
      <c r="I10980" s="81">
        <v>210000.0</v>
      </c>
      <c r="J10980" s="81">
        <v>56700.0</v>
      </c>
      <c r="K10980" s="81">
        <v>315000.0</v>
      </c>
      <c r="L10980" s="82">
        <v>0.27</v>
      </c>
      <c r="N10980" s="83">
        <f t="shared" si="1"/>
        <v>0.27</v>
      </c>
      <c r="O10980" s="83">
        <f t="shared" si="2"/>
        <v>0.27</v>
      </c>
      <c r="Q10980" s="83">
        <f t="shared" si="3"/>
        <v>1</v>
      </c>
      <c r="R10980" s="83">
        <f t="shared" si="4"/>
        <v>0.27</v>
      </c>
      <c r="S10980" s="83" t="b">
        <f t="shared" si="5"/>
        <v>0</v>
      </c>
      <c r="T10980" s="72"/>
      <c r="U10980" s="72"/>
      <c r="V10980" s="72"/>
      <c r="W10980" s="72"/>
      <c r="X10980" s="72"/>
      <c r="Y10980" s="72"/>
      <c r="Z10980" s="72"/>
      <c r="AA10980" s="72"/>
      <c r="AB10980" s="72"/>
      <c r="AC10980" s="72"/>
      <c r="AD10980" s="72"/>
      <c r="AE10980" s="72"/>
      <c r="AF10980" s="72"/>
      <c r="AG10980" s="72"/>
      <c r="AH10980" s="72"/>
      <c r="AI10980" s="72"/>
      <c r="AJ10980" s="72"/>
      <c r="AK10980" s="72"/>
    </row>
    <row r="10981" ht="14.25" customHeight="1">
      <c r="A10981" s="78">
        <v>10978.0</v>
      </c>
      <c r="C10981" s="78" t="str">
        <f>VLOOKUP(G10981,[1]Macrodata_CCF!$A$3:$D$55,4,FALSE)</f>
        <v>#ERROR!</v>
      </c>
      <c r="E10981" s="79" t="str">
        <f>VLOOKUP(G10981,[1]Macrodata_CCF!$A$3:$B$55,2,FALSE)</f>
        <v>#ERROR!</v>
      </c>
      <c r="F10981" s="78">
        <v>0.0</v>
      </c>
      <c r="G10981" s="80">
        <v>46.0</v>
      </c>
      <c r="H10981" s="81">
        <v>469205.0</v>
      </c>
      <c r="I10981" s="81">
        <v>500000.0</v>
      </c>
      <c r="J10981" s="81">
        <v>473825.0</v>
      </c>
      <c r="K10981" s="81">
        <v>500000.0</v>
      </c>
      <c r="L10981" s="82">
        <v>0.15002435460302</v>
      </c>
      <c r="N10981" s="83">
        <f t="shared" si="1"/>
        <v>0.1500243546</v>
      </c>
      <c r="O10981" s="83">
        <f t="shared" si="2"/>
        <v>0.1500243546</v>
      </c>
      <c r="Q10981" s="83">
        <f t="shared" si="3"/>
        <v>0.06159</v>
      </c>
      <c r="R10981" s="83">
        <f t="shared" si="4"/>
        <v>0.00924</v>
      </c>
      <c r="S10981" s="83" t="b">
        <f t="shared" si="5"/>
        <v>0</v>
      </c>
      <c r="T10981" s="72"/>
      <c r="U10981" s="72"/>
      <c r="V10981" s="72"/>
      <c r="W10981" s="72"/>
      <c r="X10981" s="72"/>
      <c r="Y10981" s="72"/>
      <c r="Z10981" s="72"/>
      <c r="AA10981" s="72"/>
      <c r="AB10981" s="72"/>
      <c r="AC10981" s="72"/>
      <c r="AD10981" s="72"/>
      <c r="AE10981" s="72"/>
      <c r="AF10981" s="72"/>
      <c r="AG10981" s="72"/>
      <c r="AH10981" s="72"/>
      <c r="AI10981" s="72"/>
      <c r="AJ10981" s="72"/>
      <c r="AK10981" s="72"/>
    </row>
    <row r="10982" ht="14.25" customHeight="1">
      <c r="A10982" s="78">
        <v>10979.0</v>
      </c>
      <c r="C10982" s="78" t="str">
        <f>VLOOKUP(G10982,[1]Macrodata_CCF!$A$3:$D$55,4,FALSE)</f>
        <v>#ERROR!</v>
      </c>
      <c r="E10982" s="79" t="str">
        <f>VLOOKUP(G10982,[1]Macrodata_CCF!$A$3:$B$55,2,FALSE)</f>
        <v>#ERROR!</v>
      </c>
      <c r="F10982" s="78">
        <v>1.0</v>
      </c>
      <c r="G10982" s="80">
        <v>48.0</v>
      </c>
      <c r="H10982" s="81">
        <v>10600.0</v>
      </c>
      <c r="I10982" s="81">
        <v>20000.0</v>
      </c>
      <c r="J10982" s="81">
        <v>20400.0</v>
      </c>
      <c r="K10982" s="81">
        <v>20000.0</v>
      </c>
      <c r="L10982" s="82">
        <v>1.042553191489362</v>
      </c>
      <c r="N10982" s="83">
        <f t="shared" si="1"/>
        <v>1.042553191</v>
      </c>
      <c r="O10982" s="83">
        <f t="shared" si="2"/>
        <v>1</v>
      </c>
      <c r="Q10982" s="83">
        <f t="shared" si="3"/>
        <v>0.47</v>
      </c>
      <c r="R10982" s="83">
        <f t="shared" si="4"/>
        <v>1.042553191</v>
      </c>
      <c r="S10982" s="83" t="b">
        <f t="shared" si="5"/>
        <v>0</v>
      </c>
      <c r="T10982" s="72"/>
      <c r="U10982" s="72"/>
      <c r="V10982" s="72"/>
      <c r="W10982" s="72"/>
      <c r="X10982" s="72"/>
      <c r="Y10982" s="72"/>
      <c r="Z10982" s="72"/>
      <c r="AA10982" s="72"/>
      <c r="AB10982" s="72"/>
      <c r="AC10982" s="72"/>
      <c r="AD10982" s="72"/>
      <c r="AE10982" s="72"/>
      <c r="AF10982" s="72"/>
      <c r="AG10982" s="72"/>
      <c r="AH10982" s="72"/>
      <c r="AI10982" s="72"/>
      <c r="AJ10982" s="72"/>
      <c r="AK10982" s="72"/>
    </row>
    <row r="10983" ht="14.25" customHeight="1">
      <c r="A10983" s="78">
        <v>10980.0</v>
      </c>
      <c r="C10983" s="78" t="str">
        <f>VLOOKUP(G10983,[1]Macrodata_CCF!$A$3:$D$55,4,FALSE)</f>
        <v>#ERROR!</v>
      </c>
      <c r="E10983" s="79" t="str">
        <f>VLOOKUP(G10983,[1]Macrodata_CCF!$A$3:$B$55,2,FALSE)</f>
        <v>#ERROR!</v>
      </c>
      <c r="F10983" s="78">
        <v>0.0</v>
      </c>
      <c r="G10983" s="80">
        <v>48.0</v>
      </c>
      <c r="H10983" s="81">
        <v>244110.0</v>
      </c>
      <c r="I10983" s="81">
        <v>270000.0</v>
      </c>
      <c r="J10983" s="81">
        <v>248770.0</v>
      </c>
      <c r="K10983" s="81">
        <v>270000.0</v>
      </c>
      <c r="L10983" s="82">
        <v>0.1799922750096562</v>
      </c>
      <c r="N10983" s="83">
        <f t="shared" si="1"/>
        <v>0.179992275</v>
      </c>
      <c r="O10983" s="83">
        <f t="shared" si="2"/>
        <v>0.179992275</v>
      </c>
      <c r="Q10983" s="83">
        <f t="shared" si="3"/>
        <v>0.09588888889</v>
      </c>
      <c r="R10983" s="83">
        <f t="shared" si="4"/>
        <v>0.01725925926</v>
      </c>
      <c r="S10983" s="83" t="b">
        <f t="shared" si="5"/>
        <v>0</v>
      </c>
      <c r="T10983" s="72"/>
      <c r="U10983" s="72"/>
      <c r="V10983" s="72"/>
      <c r="W10983" s="72"/>
      <c r="X10983" s="72"/>
      <c r="Y10983" s="72"/>
      <c r="Z10983" s="72"/>
      <c r="AA10983" s="72"/>
      <c r="AB10983" s="72"/>
      <c r="AC10983" s="72"/>
      <c r="AD10983" s="72"/>
      <c r="AE10983" s="72"/>
      <c r="AF10983" s="72"/>
      <c r="AG10983" s="72"/>
      <c r="AH10983" s="72"/>
      <c r="AI10983" s="72"/>
      <c r="AJ10983" s="72"/>
      <c r="AK10983" s="72"/>
    </row>
    <row r="10984" ht="14.25" customHeight="1">
      <c r="A10984" s="78">
        <v>10981.0</v>
      </c>
      <c r="C10984" s="78" t="str">
        <f>VLOOKUP(G10984,[1]Macrodata_CCF!$A$3:$D$55,4,FALSE)</f>
        <v>#ERROR!</v>
      </c>
      <c r="E10984" s="79" t="str">
        <f>VLOOKUP(G10984,[1]Macrodata_CCF!$A$3:$B$55,2,FALSE)</f>
        <v>#ERROR!</v>
      </c>
      <c r="F10984" s="78">
        <v>0.0</v>
      </c>
      <c r="G10984" s="80">
        <v>23.0</v>
      </c>
      <c r="H10984" s="81">
        <v>453845.0</v>
      </c>
      <c r="I10984" s="81">
        <v>470000.0</v>
      </c>
      <c r="J10984" s="81">
        <v>456270.0</v>
      </c>
      <c r="K10984" s="81">
        <v>470000.0</v>
      </c>
      <c r="L10984" s="82">
        <v>0.1501083255957908</v>
      </c>
      <c r="N10984" s="83">
        <f t="shared" si="1"/>
        <v>0.1501083256</v>
      </c>
      <c r="O10984" s="83">
        <f t="shared" si="2"/>
        <v>0.1501083256</v>
      </c>
      <c r="Q10984" s="83">
        <f t="shared" si="3"/>
        <v>0.03437234043</v>
      </c>
      <c r="R10984" s="83">
        <f t="shared" si="4"/>
        <v>0.005159574468</v>
      </c>
      <c r="S10984" s="83" t="b">
        <f t="shared" si="5"/>
        <v>0</v>
      </c>
      <c r="T10984" s="72"/>
      <c r="U10984" s="72"/>
      <c r="V10984" s="72"/>
      <c r="W10984" s="72"/>
      <c r="X10984" s="72"/>
      <c r="Y10984" s="72"/>
      <c r="Z10984" s="72"/>
      <c r="AA10984" s="72"/>
      <c r="AB10984" s="72"/>
      <c r="AC10984" s="72"/>
      <c r="AD10984" s="72"/>
      <c r="AE10984" s="72"/>
      <c r="AF10984" s="72"/>
      <c r="AG10984" s="72"/>
      <c r="AH10984" s="72"/>
      <c r="AI10984" s="72"/>
      <c r="AJ10984" s="72"/>
      <c r="AK10984" s="72"/>
    </row>
    <row r="10985" ht="14.25" customHeight="1">
      <c r="A10985" s="78">
        <v>10982.0</v>
      </c>
      <c r="C10985" s="78" t="str">
        <f>VLOOKUP(G10985,[1]Macrodata_CCF!$A$3:$D$55,4,FALSE)</f>
        <v>#ERROR!</v>
      </c>
      <c r="E10985" s="79" t="str">
        <f>VLOOKUP(G10985,[1]Macrodata_CCF!$A$3:$B$55,2,FALSE)</f>
        <v>#ERROR!</v>
      </c>
      <c r="F10985" s="78">
        <v>0.0</v>
      </c>
      <c r="G10985" s="80">
        <v>1.0</v>
      </c>
      <c r="H10985" s="81">
        <v>215645.0</v>
      </c>
      <c r="I10985" s="81">
        <v>350000.0</v>
      </c>
      <c r="J10985" s="81">
        <v>266700.0</v>
      </c>
      <c r="K10985" s="81">
        <v>350000.0</v>
      </c>
      <c r="L10985" s="82">
        <v>0.3800007442968256</v>
      </c>
      <c r="N10985" s="83">
        <f t="shared" si="1"/>
        <v>0.3800007443</v>
      </c>
      <c r="O10985" s="83">
        <f t="shared" si="2"/>
        <v>0.3800007443</v>
      </c>
      <c r="Q10985" s="83">
        <f t="shared" si="3"/>
        <v>0.3838714286</v>
      </c>
      <c r="R10985" s="83">
        <f t="shared" si="4"/>
        <v>0.3800007443</v>
      </c>
      <c r="S10985" s="83" t="b">
        <f t="shared" si="5"/>
        <v>0</v>
      </c>
      <c r="T10985" s="72"/>
      <c r="U10985" s="72"/>
      <c r="V10985" s="72"/>
      <c r="W10985" s="72"/>
      <c r="X10985" s="72"/>
      <c r="Y10985" s="72"/>
      <c r="Z10985" s="72"/>
      <c r="AA10985" s="72"/>
      <c r="AB10985" s="72"/>
      <c r="AC10985" s="72"/>
      <c r="AD10985" s="72"/>
      <c r="AE10985" s="72"/>
      <c r="AF10985" s="72"/>
      <c r="AG10985" s="72"/>
      <c r="AH10985" s="72"/>
      <c r="AI10985" s="72"/>
      <c r="AJ10985" s="72"/>
      <c r="AK10985" s="72"/>
    </row>
    <row r="10986" ht="14.25" customHeight="1">
      <c r="A10986" s="78">
        <v>10983.0</v>
      </c>
      <c r="C10986" s="78" t="str">
        <f>VLOOKUP(G10986,[1]Macrodata_CCF!$A$3:$D$55,4,FALSE)</f>
        <v>#ERROR!</v>
      </c>
      <c r="E10986" s="79" t="str">
        <f>VLOOKUP(G10986,[1]Macrodata_CCF!$A$3:$B$55,2,FALSE)</f>
        <v>#ERROR!</v>
      </c>
      <c r="F10986" s="78">
        <v>0.0</v>
      </c>
      <c r="G10986" s="80">
        <v>39.0</v>
      </c>
      <c r="H10986" s="81">
        <v>730470.0</v>
      </c>
      <c r="I10986" s="81">
        <v>810000.0</v>
      </c>
      <c r="J10986" s="81">
        <v>740015.0</v>
      </c>
      <c r="K10986" s="81">
        <v>810000.0</v>
      </c>
      <c r="L10986" s="82">
        <v>0.120017603420093</v>
      </c>
      <c r="N10986" s="83">
        <f t="shared" si="1"/>
        <v>0.1200176034</v>
      </c>
      <c r="O10986" s="83">
        <f t="shared" si="2"/>
        <v>0.1200176034</v>
      </c>
      <c r="Q10986" s="83">
        <f t="shared" si="3"/>
        <v>0.09818518519</v>
      </c>
      <c r="R10986" s="83">
        <f t="shared" si="4"/>
        <v>0.01178395062</v>
      </c>
      <c r="S10986" s="83" t="b">
        <f t="shared" si="5"/>
        <v>0</v>
      </c>
      <c r="T10986" s="72"/>
      <c r="U10986" s="72"/>
      <c r="V10986" s="72"/>
      <c r="W10986" s="72"/>
      <c r="X10986" s="72"/>
      <c r="Y10986" s="72"/>
      <c r="Z10986" s="72"/>
      <c r="AA10986" s="72"/>
      <c r="AB10986" s="72"/>
      <c r="AC10986" s="72"/>
      <c r="AD10986" s="72"/>
      <c r="AE10986" s="72"/>
      <c r="AF10986" s="72"/>
      <c r="AG10986" s="72"/>
      <c r="AH10986" s="72"/>
      <c r="AI10986" s="72"/>
      <c r="AJ10986" s="72"/>
      <c r="AK10986" s="72"/>
    </row>
    <row r="10987" ht="14.25" customHeight="1">
      <c r="A10987" s="78">
        <v>10984.0</v>
      </c>
      <c r="C10987" s="78" t="str">
        <f>VLOOKUP(G10987,[1]Macrodata_CCF!$A$3:$D$55,4,FALSE)</f>
        <v>#ERROR!</v>
      </c>
      <c r="E10987" s="79" t="str">
        <f>VLOOKUP(G10987,[1]Macrodata_CCF!$A$3:$B$55,2,FALSE)</f>
        <v>#ERROR!</v>
      </c>
      <c r="F10987" s="78">
        <v>0.0</v>
      </c>
      <c r="G10987" s="80">
        <v>7.0</v>
      </c>
      <c r="H10987" s="81">
        <v>145175.0</v>
      </c>
      <c r="I10987" s="81">
        <v>150000.0</v>
      </c>
      <c r="J10987" s="81">
        <v>147010.0</v>
      </c>
      <c r="K10987" s="81">
        <v>270000.0</v>
      </c>
      <c r="L10987" s="82">
        <v>0.3803108808290155</v>
      </c>
      <c r="N10987" s="83">
        <f t="shared" si="1"/>
        <v>0.3803108808</v>
      </c>
      <c r="O10987" s="83">
        <f t="shared" si="2"/>
        <v>0.3803108808</v>
      </c>
      <c r="Q10987" s="83">
        <f t="shared" si="3"/>
        <v>0.03216666667</v>
      </c>
      <c r="R10987" s="83">
        <f t="shared" si="4"/>
        <v>0.01223333333</v>
      </c>
      <c r="S10987" s="83" t="b">
        <f t="shared" si="5"/>
        <v>0</v>
      </c>
      <c r="T10987" s="72"/>
      <c r="U10987" s="72"/>
      <c r="V10987" s="72"/>
      <c r="W10987" s="72"/>
      <c r="X10987" s="72"/>
      <c r="Y10987" s="72"/>
      <c r="Z10987" s="72"/>
      <c r="AA10987" s="72"/>
      <c r="AB10987" s="72"/>
      <c r="AC10987" s="72"/>
      <c r="AD10987" s="72"/>
      <c r="AE10987" s="72"/>
      <c r="AF10987" s="72"/>
      <c r="AG10987" s="72"/>
      <c r="AH10987" s="72"/>
      <c r="AI10987" s="72"/>
      <c r="AJ10987" s="72"/>
      <c r="AK10987" s="72"/>
    </row>
    <row r="10988" ht="14.25" customHeight="1">
      <c r="A10988" s="78">
        <v>10985.0</v>
      </c>
      <c r="C10988" s="78" t="str">
        <f>VLOOKUP(G10988,[1]Macrodata_CCF!$A$3:$D$55,4,FALSE)</f>
        <v>#ERROR!</v>
      </c>
      <c r="E10988" s="79" t="str">
        <f>VLOOKUP(G10988,[1]Macrodata_CCF!$A$3:$B$55,2,FALSE)</f>
        <v>#ERROR!</v>
      </c>
      <c r="F10988" s="78">
        <v>0.0</v>
      </c>
      <c r="G10988" s="80">
        <v>34.0</v>
      </c>
      <c r="H10988" s="81">
        <v>125440.0</v>
      </c>
      <c r="I10988" s="81">
        <v>340000.0</v>
      </c>
      <c r="J10988" s="81">
        <v>153335.0</v>
      </c>
      <c r="K10988" s="81">
        <v>340000.0</v>
      </c>
      <c r="L10988" s="82">
        <v>0.1300102535421327</v>
      </c>
      <c r="N10988" s="83">
        <f t="shared" si="1"/>
        <v>0.1300102535</v>
      </c>
      <c r="O10988" s="83">
        <f t="shared" si="2"/>
        <v>0.1300102535</v>
      </c>
      <c r="Q10988" s="83">
        <f t="shared" si="3"/>
        <v>0.6310588235</v>
      </c>
      <c r="R10988" s="83">
        <f t="shared" si="4"/>
        <v>0.1300102535</v>
      </c>
      <c r="S10988" s="83" t="b">
        <f t="shared" si="5"/>
        <v>0</v>
      </c>
      <c r="T10988" s="72"/>
      <c r="U10988" s="72"/>
      <c r="V10988" s="72"/>
      <c r="W10988" s="72"/>
      <c r="X10988" s="72"/>
      <c r="Y10988" s="72"/>
      <c r="Z10988" s="72"/>
      <c r="AA10988" s="72"/>
      <c r="AB10988" s="72"/>
      <c r="AC10988" s="72"/>
      <c r="AD10988" s="72"/>
      <c r="AE10988" s="72"/>
      <c r="AF10988" s="72"/>
      <c r="AG10988" s="72"/>
      <c r="AH10988" s="72"/>
      <c r="AI10988" s="72"/>
      <c r="AJ10988" s="72"/>
      <c r="AK10988" s="72"/>
    </row>
    <row r="10989" ht="14.25" customHeight="1">
      <c r="A10989" s="78">
        <v>10986.0</v>
      </c>
      <c r="C10989" s="78" t="str">
        <f>VLOOKUP(G10989,[1]Macrodata_CCF!$A$3:$D$55,4,FALSE)</f>
        <v>#ERROR!</v>
      </c>
      <c r="E10989" s="79" t="str">
        <f>VLOOKUP(G10989,[1]Macrodata_CCF!$A$3:$B$55,2,FALSE)</f>
        <v>#ERROR!</v>
      </c>
      <c r="F10989" s="78">
        <v>0.0</v>
      </c>
      <c r="G10989" s="80">
        <v>52.0</v>
      </c>
      <c r="H10989" s="81">
        <v>128720.0</v>
      </c>
      <c r="I10989" s="81">
        <v>640000.0</v>
      </c>
      <c r="J10989" s="81">
        <v>200300.0</v>
      </c>
      <c r="K10989" s="81">
        <v>640000.0</v>
      </c>
      <c r="L10989" s="82">
        <v>0.1400015647003599</v>
      </c>
      <c r="N10989" s="83">
        <f t="shared" si="1"/>
        <v>0.1400015647</v>
      </c>
      <c r="O10989" s="83">
        <f t="shared" si="2"/>
        <v>0.1400015647</v>
      </c>
      <c r="Q10989" s="83">
        <f t="shared" si="3"/>
        <v>0.798875</v>
      </c>
      <c r="R10989" s="83">
        <f t="shared" si="4"/>
        <v>0.1400015647</v>
      </c>
      <c r="S10989" s="83" t="b">
        <f t="shared" si="5"/>
        <v>0</v>
      </c>
      <c r="T10989" s="72"/>
      <c r="U10989" s="72"/>
      <c r="V10989" s="72"/>
      <c r="W10989" s="72"/>
      <c r="X10989" s="72"/>
      <c r="Y10989" s="72"/>
      <c r="Z10989" s="72"/>
      <c r="AA10989" s="72"/>
      <c r="AB10989" s="72"/>
      <c r="AC10989" s="72"/>
      <c r="AD10989" s="72"/>
      <c r="AE10989" s="72"/>
      <c r="AF10989" s="72"/>
      <c r="AG10989" s="72"/>
      <c r="AH10989" s="72"/>
      <c r="AI10989" s="72"/>
      <c r="AJ10989" s="72"/>
      <c r="AK10989" s="72"/>
    </row>
    <row r="10990" ht="14.25" customHeight="1">
      <c r="A10990" s="78">
        <v>10987.0</v>
      </c>
      <c r="C10990" s="78" t="str">
        <f>VLOOKUP(G10990,[1]Macrodata_CCF!$A$3:$D$55,4,FALSE)</f>
        <v>#ERROR!</v>
      </c>
      <c r="E10990" s="79" t="str">
        <f>VLOOKUP(G10990,[1]Macrodata_CCF!$A$3:$B$55,2,FALSE)</f>
        <v>#ERROR!</v>
      </c>
      <c r="F10990" s="78">
        <v>0.0</v>
      </c>
      <c r="G10990" s="80">
        <v>20.0</v>
      </c>
      <c r="H10990" s="81">
        <v>184990.0</v>
      </c>
      <c r="I10990" s="81">
        <v>210000.0</v>
      </c>
      <c r="J10990" s="81">
        <v>189740.0</v>
      </c>
      <c r="K10990" s="81">
        <v>210000.0</v>
      </c>
      <c r="L10990" s="82">
        <v>0.1899240303878449</v>
      </c>
      <c r="N10990" s="83">
        <f t="shared" si="1"/>
        <v>0.1899240304</v>
      </c>
      <c r="O10990" s="83">
        <f t="shared" si="2"/>
        <v>0.1899240304</v>
      </c>
      <c r="Q10990" s="83">
        <f t="shared" si="3"/>
        <v>0.1190952381</v>
      </c>
      <c r="R10990" s="83">
        <f t="shared" si="4"/>
        <v>0.1899240304</v>
      </c>
      <c r="S10990" s="83" t="b">
        <f t="shared" si="5"/>
        <v>0</v>
      </c>
      <c r="T10990" s="72"/>
      <c r="U10990" s="72"/>
      <c r="V10990" s="72"/>
      <c r="W10990" s="72"/>
      <c r="X10990" s="72"/>
      <c r="Y10990" s="72"/>
      <c r="Z10990" s="72"/>
      <c r="AA10990" s="72"/>
      <c r="AB10990" s="72"/>
      <c r="AC10990" s="72"/>
      <c r="AD10990" s="72"/>
      <c r="AE10990" s="72"/>
      <c r="AF10990" s="72"/>
      <c r="AG10990" s="72"/>
      <c r="AH10990" s="72"/>
      <c r="AI10990" s="72"/>
      <c r="AJ10990" s="72"/>
      <c r="AK10990" s="72"/>
    </row>
    <row r="10991" ht="14.25" customHeight="1">
      <c r="A10991" s="78">
        <v>10988.0</v>
      </c>
      <c r="C10991" s="78" t="str">
        <f>VLOOKUP(G10991,[1]Macrodata_CCF!$A$3:$D$55,4,FALSE)</f>
        <v>#ERROR!</v>
      </c>
      <c r="E10991" s="79" t="str">
        <f>VLOOKUP(G10991,[1]Macrodata_CCF!$A$3:$B$55,2,FALSE)</f>
        <v>#ERROR!</v>
      </c>
      <c r="F10991" s="78">
        <v>0.0</v>
      </c>
      <c r="G10991" s="80">
        <v>49.0</v>
      </c>
      <c r="H10991" s="81">
        <v>457375.0</v>
      </c>
      <c r="I10991" s="81">
        <v>880000.0</v>
      </c>
      <c r="J10991" s="81">
        <v>503865.0</v>
      </c>
      <c r="K10991" s="81">
        <v>1760000.0</v>
      </c>
      <c r="L10991" s="82">
        <v>0.1100029577048211</v>
      </c>
      <c r="N10991" s="83">
        <f t="shared" si="1"/>
        <v>0.1100029577</v>
      </c>
      <c r="O10991" s="83">
        <f t="shared" si="2"/>
        <v>0.1100029577</v>
      </c>
      <c r="Q10991" s="83">
        <f t="shared" si="3"/>
        <v>0.4802556818</v>
      </c>
      <c r="R10991" s="83">
        <f t="shared" si="4"/>
        <v>0.1100029577</v>
      </c>
      <c r="S10991" s="83" t="b">
        <f t="shared" si="5"/>
        <v>0</v>
      </c>
      <c r="T10991" s="72"/>
      <c r="U10991" s="72"/>
      <c r="V10991" s="72"/>
      <c r="W10991" s="72"/>
      <c r="X10991" s="72"/>
      <c r="Y10991" s="72"/>
      <c r="Z10991" s="72"/>
      <c r="AA10991" s="72"/>
      <c r="AB10991" s="72"/>
      <c r="AC10991" s="72"/>
      <c r="AD10991" s="72"/>
      <c r="AE10991" s="72"/>
      <c r="AF10991" s="72"/>
      <c r="AG10991" s="72"/>
      <c r="AH10991" s="72"/>
      <c r="AI10991" s="72"/>
      <c r="AJ10991" s="72"/>
      <c r="AK10991" s="72"/>
    </row>
    <row r="10992" ht="14.25" customHeight="1">
      <c r="A10992" s="78">
        <v>10989.0</v>
      </c>
      <c r="C10992" s="78" t="str">
        <f>VLOOKUP(G10992,[1]Macrodata_CCF!$A$3:$D$55,4,FALSE)</f>
        <v>#ERROR!</v>
      </c>
      <c r="E10992" s="79" t="str">
        <f>VLOOKUP(G10992,[1]Macrodata_CCF!$A$3:$B$55,2,FALSE)</f>
        <v>#ERROR!</v>
      </c>
      <c r="F10992" s="78">
        <v>0.0</v>
      </c>
      <c r="G10992" s="80">
        <v>5.0</v>
      </c>
      <c r="H10992" s="81">
        <v>6105.0</v>
      </c>
      <c r="I10992" s="81">
        <v>90000.0</v>
      </c>
      <c r="J10992" s="81">
        <v>1910.0</v>
      </c>
      <c r="K10992" s="81">
        <v>90000.0</v>
      </c>
      <c r="L10992" s="82">
        <v>-0.0500029799153704</v>
      </c>
      <c r="N10992" s="83">
        <f t="shared" si="1"/>
        <v>-0.05000297992</v>
      </c>
      <c r="O10992" s="83">
        <f t="shared" si="2"/>
        <v>0</v>
      </c>
      <c r="Q10992" s="83">
        <f t="shared" si="3"/>
        <v>0.9321666667</v>
      </c>
      <c r="R10992" s="83">
        <f t="shared" si="4"/>
        <v>-0.05000297992</v>
      </c>
      <c r="S10992" s="83" t="b">
        <f t="shared" si="5"/>
        <v>0</v>
      </c>
      <c r="T10992" s="72"/>
      <c r="U10992" s="72"/>
      <c r="V10992" s="72"/>
      <c r="W10992" s="72"/>
      <c r="X10992" s="72"/>
      <c r="Y10992" s="72"/>
      <c r="Z10992" s="72"/>
      <c r="AA10992" s="72"/>
      <c r="AB10992" s="72"/>
      <c r="AC10992" s="72"/>
      <c r="AD10992" s="72"/>
      <c r="AE10992" s="72"/>
      <c r="AF10992" s="72"/>
      <c r="AG10992" s="72"/>
      <c r="AH10992" s="72"/>
      <c r="AI10992" s="72"/>
      <c r="AJ10992" s="72"/>
      <c r="AK10992" s="72"/>
    </row>
    <row r="10993" ht="14.25" customHeight="1">
      <c r="A10993" s="78">
        <v>10990.0</v>
      </c>
      <c r="C10993" s="78" t="str">
        <f>VLOOKUP(G10993,[1]Macrodata_CCF!$A$3:$D$55,4,FALSE)</f>
        <v>#ERROR!</v>
      </c>
      <c r="E10993" s="79" t="str">
        <f>VLOOKUP(G10993,[1]Macrodata_CCF!$A$3:$B$55,2,FALSE)</f>
        <v>#ERROR!</v>
      </c>
      <c r="F10993" s="78">
        <v>0.0</v>
      </c>
      <c r="G10993" s="80">
        <v>47.0</v>
      </c>
      <c r="H10993" s="81">
        <v>0.0</v>
      </c>
      <c r="I10993" s="81">
        <v>70000.0</v>
      </c>
      <c r="J10993" s="81">
        <v>0.0</v>
      </c>
      <c r="K10993" s="81">
        <v>70000.0</v>
      </c>
      <c r="L10993" s="82">
        <v>0.0</v>
      </c>
      <c r="N10993" s="83">
        <f t="shared" si="1"/>
        <v>0</v>
      </c>
      <c r="O10993" s="83">
        <f t="shared" si="2"/>
        <v>0</v>
      </c>
      <c r="Q10993" s="83">
        <f t="shared" si="3"/>
        <v>1</v>
      </c>
      <c r="R10993" s="83">
        <f t="shared" si="4"/>
        <v>0</v>
      </c>
      <c r="S10993" s="83" t="b">
        <f t="shared" si="5"/>
        <v>0</v>
      </c>
      <c r="T10993" s="72"/>
      <c r="U10993" s="72"/>
      <c r="V10993" s="72"/>
      <c r="W10993" s="72"/>
      <c r="X10993" s="72"/>
      <c r="Y10993" s="72"/>
      <c r="Z10993" s="72"/>
      <c r="AA10993" s="72"/>
      <c r="AB10993" s="72"/>
      <c r="AC10993" s="72"/>
      <c r="AD10993" s="72"/>
      <c r="AE10993" s="72"/>
      <c r="AF10993" s="72"/>
      <c r="AG10993" s="72"/>
      <c r="AH10993" s="72"/>
      <c r="AI10993" s="72"/>
      <c r="AJ10993" s="72"/>
      <c r="AK10993" s="72"/>
    </row>
    <row r="10994" ht="14.25" customHeight="1">
      <c r="A10994" s="78">
        <v>10991.0</v>
      </c>
      <c r="C10994" s="78" t="str">
        <f>VLOOKUP(G10994,[1]Macrodata_CCF!$A$3:$D$55,4,FALSE)</f>
        <v>#ERROR!</v>
      </c>
      <c r="E10994" s="79" t="str">
        <f>VLOOKUP(G10994,[1]Macrodata_CCF!$A$3:$B$55,2,FALSE)</f>
        <v>#ERROR!</v>
      </c>
      <c r="F10994" s="78">
        <v>0.0</v>
      </c>
      <c r="G10994" s="80">
        <v>26.0</v>
      </c>
      <c r="H10994" s="81">
        <v>179380.0</v>
      </c>
      <c r="I10994" s="81">
        <v>350000.0</v>
      </c>
      <c r="J10994" s="81">
        <v>204975.0</v>
      </c>
      <c r="K10994" s="81">
        <v>350000.0</v>
      </c>
      <c r="L10994" s="82">
        <v>0.1500117219552221</v>
      </c>
      <c r="N10994" s="83">
        <f t="shared" si="1"/>
        <v>0.150011722</v>
      </c>
      <c r="O10994" s="83">
        <f t="shared" si="2"/>
        <v>0.150011722</v>
      </c>
      <c r="Q10994" s="83">
        <f t="shared" si="3"/>
        <v>0.4874857143</v>
      </c>
      <c r="R10994" s="83">
        <f t="shared" si="4"/>
        <v>0.150011722</v>
      </c>
      <c r="S10994" s="83" t="b">
        <f t="shared" si="5"/>
        <v>0</v>
      </c>
      <c r="T10994" s="72"/>
      <c r="U10994" s="72"/>
      <c r="V10994" s="72"/>
      <c r="W10994" s="72"/>
      <c r="X10994" s="72"/>
      <c r="Y10994" s="72"/>
      <c r="Z10994" s="72"/>
      <c r="AA10994" s="72"/>
      <c r="AB10994" s="72"/>
      <c r="AC10994" s="72"/>
      <c r="AD10994" s="72"/>
      <c r="AE10994" s="72"/>
      <c r="AF10994" s="72"/>
      <c r="AG10994" s="72"/>
      <c r="AH10994" s="72"/>
      <c r="AI10994" s="72"/>
      <c r="AJ10994" s="72"/>
      <c r="AK10994" s="72"/>
    </row>
    <row r="10995" ht="14.25" customHeight="1">
      <c r="A10995" s="78">
        <v>10992.0</v>
      </c>
      <c r="C10995" s="78" t="str">
        <f>VLOOKUP(G10995,[1]Macrodata_CCF!$A$3:$D$55,4,FALSE)</f>
        <v>#ERROR!</v>
      </c>
      <c r="E10995" s="79" t="str">
        <f>VLOOKUP(G10995,[1]Macrodata_CCF!$A$3:$B$55,2,FALSE)</f>
        <v>#ERROR!</v>
      </c>
      <c r="F10995" s="78">
        <v>0.0</v>
      </c>
      <c r="G10995" s="80">
        <v>41.0</v>
      </c>
      <c r="H10995" s="81">
        <v>855845.0</v>
      </c>
      <c r="I10995" s="81">
        <v>940000.0</v>
      </c>
      <c r="J10995" s="81">
        <v>879410.0</v>
      </c>
      <c r="K10995" s="81">
        <v>940000.0</v>
      </c>
      <c r="L10995" s="82">
        <v>0.2800190125363912</v>
      </c>
      <c r="N10995" s="83">
        <f t="shared" si="1"/>
        <v>0.2800190125</v>
      </c>
      <c r="O10995" s="83">
        <f t="shared" si="2"/>
        <v>0.2800190125</v>
      </c>
      <c r="Q10995" s="83">
        <f t="shared" si="3"/>
        <v>0.08952659574</v>
      </c>
      <c r="R10995" s="83">
        <f t="shared" si="4"/>
        <v>0.02506914894</v>
      </c>
      <c r="S10995" s="83" t="b">
        <f t="shared" si="5"/>
        <v>0</v>
      </c>
      <c r="T10995" s="72"/>
      <c r="U10995" s="72"/>
      <c r="V10995" s="72"/>
      <c r="W10995" s="72"/>
      <c r="X10995" s="72"/>
      <c r="Y10995" s="72"/>
      <c r="Z10995" s="72"/>
      <c r="AA10995" s="72"/>
      <c r="AB10995" s="72"/>
      <c r="AC10995" s="72"/>
      <c r="AD10995" s="72"/>
      <c r="AE10995" s="72"/>
      <c r="AF10995" s="72"/>
      <c r="AG10995" s="72"/>
      <c r="AH10995" s="72"/>
      <c r="AI10995" s="72"/>
      <c r="AJ10995" s="72"/>
      <c r="AK10995" s="72"/>
    </row>
    <row r="10996" ht="14.25" customHeight="1">
      <c r="A10996" s="78">
        <v>10993.0</v>
      </c>
      <c r="C10996" s="78" t="str">
        <f>VLOOKUP(G10996,[1]Macrodata_CCF!$A$3:$D$55,4,FALSE)</f>
        <v>#ERROR!</v>
      </c>
      <c r="E10996" s="79" t="str">
        <f>VLOOKUP(G10996,[1]Macrodata_CCF!$A$3:$B$55,2,FALSE)</f>
        <v>#ERROR!</v>
      </c>
      <c r="F10996" s="78">
        <v>0.0</v>
      </c>
      <c r="G10996" s="80">
        <v>25.0</v>
      </c>
      <c r="H10996" s="81">
        <v>295770.0</v>
      </c>
      <c r="I10996" s="81">
        <v>430000.0</v>
      </c>
      <c r="J10996" s="81">
        <v>322615.0</v>
      </c>
      <c r="K10996" s="81">
        <v>430000.0</v>
      </c>
      <c r="L10996" s="82">
        <v>0.1999925501005737</v>
      </c>
      <c r="N10996" s="83">
        <f t="shared" si="1"/>
        <v>0.1999925501</v>
      </c>
      <c r="O10996" s="83">
        <f t="shared" si="2"/>
        <v>0.1999925501</v>
      </c>
      <c r="Q10996" s="83">
        <f t="shared" si="3"/>
        <v>0.3121627907</v>
      </c>
      <c r="R10996" s="83">
        <f t="shared" si="4"/>
        <v>0.1999925501</v>
      </c>
      <c r="S10996" s="83" t="b">
        <f t="shared" si="5"/>
        <v>0</v>
      </c>
      <c r="T10996" s="72"/>
      <c r="U10996" s="72"/>
      <c r="V10996" s="72"/>
      <c r="W10996" s="72"/>
      <c r="X10996" s="72"/>
      <c r="Y10996" s="72"/>
      <c r="Z10996" s="72"/>
      <c r="AA10996" s="72"/>
      <c r="AB10996" s="72"/>
      <c r="AC10996" s="72"/>
      <c r="AD10996" s="72"/>
      <c r="AE10996" s="72"/>
      <c r="AF10996" s="72"/>
      <c r="AG10996" s="72"/>
      <c r="AH10996" s="72"/>
      <c r="AI10996" s="72"/>
      <c r="AJ10996" s="72"/>
      <c r="AK10996" s="72"/>
    </row>
    <row r="10997" ht="14.25" customHeight="1">
      <c r="A10997" s="78">
        <v>10994.0</v>
      </c>
      <c r="C10997" s="78" t="str">
        <f>VLOOKUP(G10997,[1]Macrodata_CCF!$A$3:$D$55,4,FALSE)</f>
        <v>#ERROR!</v>
      </c>
      <c r="E10997" s="79" t="str">
        <f>VLOOKUP(G10997,[1]Macrodata_CCF!$A$3:$B$55,2,FALSE)</f>
        <v>#ERROR!</v>
      </c>
      <c r="F10997" s="78">
        <v>1.0</v>
      </c>
      <c r="G10997" s="80">
        <v>24.0</v>
      </c>
      <c r="H10997" s="81">
        <v>309130.0</v>
      </c>
      <c r="I10997" s="81">
        <v>800000.0</v>
      </c>
      <c r="J10997" s="81">
        <v>564380.0</v>
      </c>
      <c r="K10997" s="81">
        <v>800000.0</v>
      </c>
      <c r="L10997" s="82">
        <v>0.5199951107217797</v>
      </c>
      <c r="N10997" s="83">
        <f t="shared" si="1"/>
        <v>0.5199951107</v>
      </c>
      <c r="O10997" s="83">
        <f t="shared" si="2"/>
        <v>0.5199951107</v>
      </c>
      <c r="Q10997" s="83">
        <f t="shared" si="3"/>
        <v>0.6135875</v>
      </c>
      <c r="R10997" s="83">
        <f t="shared" si="4"/>
        <v>0.5199951107</v>
      </c>
      <c r="S10997" s="83" t="b">
        <f t="shared" si="5"/>
        <v>0</v>
      </c>
      <c r="T10997" s="72"/>
      <c r="U10997" s="72"/>
      <c r="V10997" s="72"/>
      <c r="W10997" s="72"/>
      <c r="X10997" s="72"/>
      <c r="Y10997" s="72"/>
      <c r="Z10997" s="72"/>
      <c r="AA10997" s="72"/>
      <c r="AB10997" s="72"/>
      <c r="AC10997" s="72"/>
      <c r="AD10997" s="72"/>
      <c r="AE10997" s="72"/>
      <c r="AF10997" s="72"/>
      <c r="AG10997" s="72"/>
      <c r="AH10997" s="72"/>
      <c r="AI10997" s="72"/>
      <c r="AJ10997" s="72"/>
      <c r="AK10997" s="72"/>
    </row>
    <row r="10998" ht="14.25" customHeight="1">
      <c r="A10998" s="78">
        <v>10995.0</v>
      </c>
      <c r="C10998" s="78" t="str">
        <f>VLOOKUP(G10998,[1]Macrodata_CCF!$A$3:$D$55,4,FALSE)</f>
        <v>#ERROR!</v>
      </c>
      <c r="E10998" s="79" t="str">
        <f>VLOOKUP(G10998,[1]Macrodata_CCF!$A$3:$B$55,2,FALSE)</f>
        <v>#ERROR!</v>
      </c>
      <c r="F10998" s="78">
        <v>0.0</v>
      </c>
      <c r="G10998" s="80">
        <v>49.0</v>
      </c>
      <c r="H10998" s="81">
        <v>439980.0</v>
      </c>
      <c r="I10998" s="81">
        <v>450000.0</v>
      </c>
      <c r="J10998" s="81">
        <v>437675.0</v>
      </c>
      <c r="K10998" s="81">
        <v>450000.0</v>
      </c>
      <c r="L10998" s="82">
        <v>-0.2300399201596806</v>
      </c>
      <c r="N10998" s="83">
        <f t="shared" si="1"/>
        <v>-0.2300399202</v>
      </c>
      <c r="O10998" s="83">
        <f t="shared" si="2"/>
        <v>0</v>
      </c>
      <c r="Q10998" s="83">
        <f t="shared" si="3"/>
        <v>0.02226666667</v>
      </c>
      <c r="R10998" s="83">
        <f t="shared" si="4"/>
        <v>-0.005122222222</v>
      </c>
      <c r="S10998" s="83" t="b">
        <f t="shared" si="5"/>
        <v>0</v>
      </c>
      <c r="T10998" s="72"/>
      <c r="U10998" s="72"/>
      <c r="V10998" s="72"/>
      <c r="W10998" s="72"/>
      <c r="X10998" s="72"/>
      <c r="Y10998" s="72"/>
      <c r="Z10998" s="72"/>
      <c r="AA10998" s="72"/>
      <c r="AB10998" s="72"/>
      <c r="AC10998" s="72"/>
      <c r="AD10998" s="72"/>
      <c r="AE10998" s="72"/>
      <c r="AF10998" s="72"/>
      <c r="AG10998" s="72"/>
      <c r="AH10998" s="72"/>
      <c r="AI10998" s="72"/>
      <c r="AJ10998" s="72"/>
      <c r="AK10998" s="72"/>
    </row>
    <row r="10999" ht="14.25" customHeight="1">
      <c r="A10999" s="78">
        <v>10996.0</v>
      </c>
      <c r="C10999" s="78" t="str">
        <f>VLOOKUP(G10999,[1]Macrodata_CCF!$A$3:$D$55,4,FALSE)</f>
        <v>#ERROR!</v>
      </c>
      <c r="E10999" s="79" t="str">
        <f>VLOOKUP(G10999,[1]Macrodata_CCF!$A$3:$B$55,2,FALSE)</f>
        <v>#ERROR!</v>
      </c>
      <c r="F10999" s="78">
        <v>0.0</v>
      </c>
      <c r="G10999" s="80">
        <v>18.0</v>
      </c>
      <c r="H10999" s="81">
        <v>5765.0</v>
      </c>
      <c r="I10999" s="81">
        <v>1000000.0</v>
      </c>
      <c r="J10999" s="81">
        <v>1734000.0</v>
      </c>
      <c r="K10999" s="81">
        <v>1700000.0</v>
      </c>
      <c r="L10999" s="82">
        <v>1.7382560461058</v>
      </c>
      <c r="N10999" s="83">
        <f t="shared" si="1"/>
        <v>1.738256046</v>
      </c>
      <c r="O10999" s="83">
        <f t="shared" si="2"/>
        <v>1</v>
      </c>
      <c r="Q10999" s="83">
        <f t="shared" si="3"/>
        <v>0.994235</v>
      </c>
      <c r="R10999" s="83">
        <f t="shared" si="4"/>
        <v>1.738256046</v>
      </c>
      <c r="S10999" s="83" t="b">
        <f t="shared" si="5"/>
        <v>0</v>
      </c>
      <c r="T10999" s="72"/>
      <c r="U10999" s="72"/>
      <c r="V10999" s="72"/>
      <c r="W10999" s="72"/>
      <c r="X10999" s="72"/>
      <c r="Y10999" s="72"/>
      <c r="Z10999" s="72"/>
      <c r="AA10999" s="72"/>
      <c r="AB10999" s="72"/>
      <c r="AC10999" s="72"/>
      <c r="AD10999" s="72"/>
      <c r="AE10999" s="72"/>
      <c r="AF10999" s="72"/>
      <c r="AG10999" s="72"/>
      <c r="AH10999" s="72"/>
      <c r="AI10999" s="72"/>
      <c r="AJ10999" s="72"/>
      <c r="AK10999" s="72"/>
    </row>
    <row r="11000" ht="14.25" customHeight="1">
      <c r="A11000" s="78">
        <v>10997.0</v>
      </c>
      <c r="C11000" s="78" t="str">
        <f>VLOOKUP(G11000,[1]Macrodata_CCF!$A$3:$D$55,4,FALSE)</f>
        <v>#ERROR!</v>
      </c>
      <c r="E11000" s="79" t="str">
        <f>VLOOKUP(G11000,[1]Macrodata_CCF!$A$3:$B$55,2,FALSE)</f>
        <v>#ERROR!</v>
      </c>
      <c r="F11000" s="78">
        <v>0.0</v>
      </c>
      <c r="G11000" s="80">
        <v>38.0</v>
      </c>
      <c r="H11000" s="81">
        <v>270080.0</v>
      </c>
      <c r="I11000" s="81">
        <v>440000.0</v>
      </c>
      <c r="J11000" s="81">
        <v>293870.0</v>
      </c>
      <c r="K11000" s="81">
        <v>440000.0</v>
      </c>
      <c r="L11000" s="82">
        <v>0.1400070621468927</v>
      </c>
      <c r="N11000" s="83">
        <f t="shared" si="1"/>
        <v>0.1400070621</v>
      </c>
      <c r="O11000" s="83">
        <f t="shared" si="2"/>
        <v>0.1400070621</v>
      </c>
      <c r="Q11000" s="83">
        <f t="shared" si="3"/>
        <v>0.3861818182</v>
      </c>
      <c r="R11000" s="83">
        <f t="shared" si="4"/>
        <v>0.1400070621</v>
      </c>
      <c r="S11000" s="83" t="b">
        <f t="shared" si="5"/>
        <v>0</v>
      </c>
      <c r="T11000" s="72"/>
      <c r="U11000" s="72"/>
      <c r="V11000" s="72"/>
      <c r="W11000" s="72"/>
      <c r="X11000" s="72"/>
      <c r="Y11000" s="72"/>
      <c r="Z11000" s="72"/>
      <c r="AA11000" s="72"/>
      <c r="AB11000" s="72"/>
      <c r="AC11000" s="72"/>
      <c r="AD11000" s="72"/>
      <c r="AE11000" s="72"/>
      <c r="AF11000" s="72"/>
      <c r="AG11000" s="72"/>
      <c r="AH11000" s="72"/>
      <c r="AI11000" s="72"/>
      <c r="AJ11000" s="72"/>
      <c r="AK11000" s="72"/>
    </row>
    <row r="11001" ht="14.25" customHeight="1">
      <c r="A11001" s="78">
        <v>10998.0</v>
      </c>
      <c r="C11001" s="78" t="str">
        <f>VLOOKUP(G11001,[1]Macrodata_CCF!$A$3:$D$55,4,FALSE)</f>
        <v>#ERROR!</v>
      </c>
      <c r="E11001" s="79" t="str">
        <f>VLOOKUP(G11001,[1]Macrodata_CCF!$A$3:$B$55,2,FALSE)</f>
        <v>#ERROR!</v>
      </c>
      <c r="F11001" s="78">
        <v>0.0</v>
      </c>
      <c r="G11001" s="80">
        <v>46.0</v>
      </c>
      <c r="H11001" s="81">
        <v>6845.0</v>
      </c>
      <c r="I11001" s="81">
        <v>310000.0</v>
      </c>
      <c r="J11001" s="81">
        <v>61415.0</v>
      </c>
      <c r="K11001" s="81">
        <v>310000.0</v>
      </c>
      <c r="L11001" s="82">
        <v>0.180006927149478</v>
      </c>
      <c r="N11001" s="83">
        <f t="shared" si="1"/>
        <v>0.1800069271</v>
      </c>
      <c r="O11001" s="83">
        <f t="shared" si="2"/>
        <v>0.1800069271</v>
      </c>
      <c r="Q11001" s="83">
        <f t="shared" si="3"/>
        <v>0.9779193548</v>
      </c>
      <c r="R11001" s="83">
        <f t="shared" si="4"/>
        <v>0.1800069271</v>
      </c>
      <c r="S11001" s="83" t="b">
        <f t="shared" si="5"/>
        <v>0</v>
      </c>
      <c r="T11001" s="72"/>
      <c r="U11001" s="72"/>
      <c r="V11001" s="72"/>
      <c r="W11001" s="72"/>
      <c r="X11001" s="72"/>
      <c r="Y11001" s="72"/>
      <c r="Z11001" s="72"/>
      <c r="AA11001" s="72"/>
      <c r="AB11001" s="72"/>
      <c r="AC11001" s="72"/>
      <c r="AD11001" s="72"/>
      <c r="AE11001" s="72"/>
      <c r="AF11001" s="72"/>
      <c r="AG11001" s="72"/>
      <c r="AH11001" s="72"/>
      <c r="AI11001" s="72"/>
      <c r="AJ11001" s="72"/>
      <c r="AK11001" s="72"/>
    </row>
    <row r="11002" ht="14.25" customHeight="1">
      <c r="A11002" s="78">
        <v>10999.0</v>
      </c>
      <c r="C11002" s="78" t="str">
        <f>VLOOKUP(G11002,[1]Macrodata_CCF!$A$3:$D$55,4,FALSE)</f>
        <v>#ERROR!</v>
      </c>
      <c r="E11002" s="79" t="str">
        <f>VLOOKUP(G11002,[1]Macrodata_CCF!$A$3:$B$55,2,FALSE)</f>
        <v>#ERROR!</v>
      </c>
      <c r="F11002" s="78">
        <v>0.0</v>
      </c>
      <c r="G11002" s="80">
        <v>32.0</v>
      </c>
      <c r="H11002" s="81">
        <v>166115.0</v>
      </c>
      <c r="I11002" s="81">
        <v>870000.0</v>
      </c>
      <c r="J11002" s="81">
        <v>306890.0</v>
      </c>
      <c r="K11002" s="81">
        <v>870000.0</v>
      </c>
      <c r="L11002" s="82">
        <v>0.1999971586267643</v>
      </c>
      <c r="N11002" s="83">
        <f t="shared" si="1"/>
        <v>0.1999971586</v>
      </c>
      <c r="O11002" s="83">
        <f t="shared" si="2"/>
        <v>0.1999971586</v>
      </c>
      <c r="Q11002" s="83">
        <f t="shared" si="3"/>
        <v>0.8090632184</v>
      </c>
      <c r="R11002" s="83">
        <f t="shared" si="4"/>
        <v>0.1999971586</v>
      </c>
      <c r="S11002" s="83" t="b">
        <f t="shared" si="5"/>
        <v>0</v>
      </c>
      <c r="T11002" s="72"/>
      <c r="U11002" s="72"/>
      <c r="V11002" s="72"/>
      <c r="W11002" s="72"/>
      <c r="X11002" s="72"/>
      <c r="Y11002" s="72"/>
      <c r="Z11002" s="72"/>
      <c r="AA11002" s="72"/>
      <c r="AB11002" s="72"/>
      <c r="AC11002" s="72"/>
      <c r="AD11002" s="72"/>
      <c r="AE11002" s="72"/>
      <c r="AF11002" s="72"/>
      <c r="AG11002" s="72"/>
      <c r="AH11002" s="72"/>
      <c r="AI11002" s="72"/>
      <c r="AJ11002" s="72"/>
      <c r="AK11002" s="72"/>
    </row>
    <row r="11003" ht="14.25" customHeight="1">
      <c r="A11003" s="78">
        <v>11000.0</v>
      </c>
      <c r="C11003" s="78" t="str">
        <f>VLOOKUP(G11003,[1]Macrodata_CCF!$A$3:$D$55,4,FALSE)</f>
        <v>#ERROR!</v>
      </c>
      <c r="E11003" s="79" t="str">
        <f>VLOOKUP(G11003,[1]Macrodata_CCF!$A$3:$B$55,2,FALSE)</f>
        <v>#ERROR!</v>
      </c>
      <c r="F11003" s="78">
        <v>0.0</v>
      </c>
      <c r="G11003" s="80">
        <v>40.0</v>
      </c>
      <c r="H11003" s="81">
        <v>661680.0</v>
      </c>
      <c r="I11003" s="81">
        <v>940000.0</v>
      </c>
      <c r="J11003" s="81">
        <v>678380.0</v>
      </c>
      <c r="K11003" s="81">
        <v>940000.0</v>
      </c>
      <c r="L11003" s="82">
        <v>0.06000287438919229</v>
      </c>
      <c r="N11003" s="83">
        <f t="shared" si="1"/>
        <v>0.06000287439</v>
      </c>
      <c r="O11003" s="83">
        <f t="shared" si="2"/>
        <v>0.06000287439</v>
      </c>
      <c r="Q11003" s="83">
        <f t="shared" si="3"/>
        <v>0.2960851064</v>
      </c>
      <c r="R11003" s="83">
        <f t="shared" si="4"/>
        <v>0.06000287439</v>
      </c>
      <c r="S11003" s="83" t="b">
        <f t="shared" si="5"/>
        <v>0</v>
      </c>
      <c r="T11003" s="72"/>
      <c r="U11003" s="72"/>
      <c r="V11003" s="72"/>
      <c r="W11003" s="72"/>
      <c r="X11003" s="72"/>
      <c r="Y11003" s="72"/>
      <c r="Z11003" s="72"/>
      <c r="AA11003" s="72"/>
      <c r="AB11003" s="72"/>
      <c r="AC11003" s="72"/>
      <c r="AD11003" s="72"/>
      <c r="AE11003" s="72"/>
      <c r="AF11003" s="72"/>
      <c r="AG11003" s="72"/>
      <c r="AH11003" s="72"/>
      <c r="AI11003" s="72"/>
      <c r="AJ11003" s="72"/>
      <c r="AK11003" s="72"/>
    </row>
    <row r="11004" ht="14.25" customHeight="1">
      <c r="A11004" s="78">
        <v>11001.0</v>
      </c>
      <c r="C11004" s="78" t="str">
        <f>VLOOKUP(G11004,[1]Macrodata_CCF!$A$3:$D$55,4,FALSE)</f>
        <v>#ERROR!</v>
      </c>
      <c r="E11004" s="79" t="str">
        <f>VLOOKUP(G11004,[1]Macrodata_CCF!$A$3:$B$55,2,FALSE)</f>
        <v>#ERROR!</v>
      </c>
      <c r="F11004" s="78">
        <v>0.0</v>
      </c>
      <c r="G11004" s="80">
        <v>14.0</v>
      </c>
      <c r="H11004" s="81">
        <v>614060.0</v>
      </c>
      <c r="I11004" s="81">
        <v>850000.0</v>
      </c>
      <c r="J11004" s="81">
        <v>656530.0</v>
      </c>
      <c r="K11004" s="81">
        <v>850000.0</v>
      </c>
      <c r="L11004" s="82">
        <v>0.1800033906925489</v>
      </c>
      <c r="N11004" s="83">
        <f t="shared" si="1"/>
        <v>0.1800033907</v>
      </c>
      <c r="O11004" s="83">
        <f t="shared" si="2"/>
        <v>0.1800033907</v>
      </c>
      <c r="Q11004" s="83">
        <f t="shared" si="3"/>
        <v>0.2775764706</v>
      </c>
      <c r="R11004" s="83">
        <f t="shared" si="4"/>
        <v>0.1800033907</v>
      </c>
      <c r="S11004" s="83" t="b">
        <f t="shared" si="5"/>
        <v>0</v>
      </c>
      <c r="T11004" s="72"/>
      <c r="U11004" s="72"/>
      <c r="V11004" s="72"/>
      <c r="W11004" s="72"/>
      <c r="X11004" s="72"/>
      <c r="Y11004" s="72"/>
      <c r="Z11004" s="72"/>
      <c r="AA11004" s="72"/>
      <c r="AB11004" s="72"/>
      <c r="AC11004" s="72"/>
      <c r="AD11004" s="72"/>
      <c r="AE11004" s="72"/>
      <c r="AF11004" s="72"/>
      <c r="AG11004" s="72"/>
      <c r="AH11004" s="72"/>
      <c r="AI11004" s="72"/>
      <c r="AJ11004" s="72"/>
      <c r="AK11004" s="72"/>
    </row>
    <row r="11005" ht="14.25" customHeight="1">
      <c r="A11005" s="78">
        <v>11002.0</v>
      </c>
      <c r="C11005" s="78" t="str">
        <f>VLOOKUP(G11005,[1]Macrodata_CCF!$A$3:$D$55,4,FALSE)</f>
        <v>#ERROR!</v>
      </c>
      <c r="E11005" s="79" t="str">
        <f>VLOOKUP(G11005,[1]Macrodata_CCF!$A$3:$B$55,2,FALSE)</f>
        <v>#ERROR!</v>
      </c>
      <c r="F11005" s="78">
        <v>0.0</v>
      </c>
      <c r="G11005" s="80">
        <v>4.0</v>
      </c>
      <c r="H11005" s="81">
        <v>0.0</v>
      </c>
      <c r="I11005" s="81">
        <v>340000.0</v>
      </c>
      <c r="J11005" s="81">
        <v>78200.0</v>
      </c>
      <c r="K11005" s="81">
        <v>340000.0</v>
      </c>
      <c r="L11005" s="82">
        <v>0.23</v>
      </c>
      <c r="N11005" s="83">
        <f t="shared" si="1"/>
        <v>0.23</v>
      </c>
      <c r="O11005" s="83">
        <f t="shared" si="2"/>
        <v>0.23</v>
      </c>
      <c r="Q11005" s="83">
        <f t="shared" si="3"/>
        <v>1</v>
      </c>
      <c r="R11005" s="83">
        <f t="shared" si="4"/>
        <v>0.23</v>
      </c>
      <c r="S11005" s="83" t="b">
        <f t="shared" si="5"/>
        <v>0</v>
      </c>
      <c r="T11005" s="72"/>
      <c r="U11005" s="72"/>
      <c r="V11005" s="72"/>
      <c r="W11005" s="72"/>
      <c r="X11005" s="72"/>
      <c r="Y11005" s="72"/>
      <c r="Z11005" s="72"/>
      <c r="AA11005" s="72"/>
      <c r="AB11005" s="72"/>
      <c r="AC11005" s="72"/>
      <c r="AD11005" s="72"/>
      <c r="AE11005" s="72"/>
      <c r="AF11005" s="72"/>
      <c r="AG11005" s="72"/>
      <c r="AH11005" s="72"/>
      <c r="AI11005" s="72"/>
      <c r="AJ11005" s="72"/>
      <c r="AK11005" s="72"/>
    </row>
    <row r="11006" ht="14.25" customHeight="1">
      <c r="A11006" s="78">
        <v>11003.0</v>
      </c>
      <c r="C11006" s="78" t="str">
        <f>VLOOKUP(G11006,[1]Macrodata_CCF!$A$3:$D$55,4,FALSE)</f>
        <v>#ERROR!</v>
      </c>
      <c r="E11006" s="79" t="str">
        <f>VLOOKUP(G11006,[1]Macrodata_CCF!$A$3:$B$55,2,FALSE)</f>
        <v>#ERROR!</v>
      </c>
      <c r="F11006" s="78">
        <v>0.0</v>
      </c>
      <c r="G11006" s="80">
        <v>19.0</v>
      </c>
      <c r="H11006" s="81">
        <v>148905.0</v>
      </c>
      <c r="I11006" s="81">
        <v>180000.0</v>
      </c>
      <c r="J11006" s="81">
        <v>154500.0</v>
      </c>
      <c r="K11006" s="81">
        <v>234000.0</v>
      </c>
      <c r="L11006" s="82">
        <v>0.1799324650265316</v>
      </c>
      <c r="N11006" s="83">
        <f t="shared" si="1"/>
        <v>0.179932465</v>
      </c>
      <c r="O11006" s="83">
        <f t="shared" si="2"/>
        <v>0.179932465</v>
      </c>
      <c r="Q11006" s="83">
        <f t="shared" si="3"/>
        <v>0.17275</v>
      </c>
      <c r="R11006" s="83">
        <f t="shared" si="4"/>
        <v>0.179932465</v>
      </c>
      <c r="S11006" s="83" t="b">
        <f t="shared" si="5"/>
        <v>0</v>
      </c>
      <c r="T11006" s="72"/>
      <c r="U11006" s="72"/>
      <c r="V11006" s="72"/>
      <c r="W11006" s="72"/>
      <c r="X11006" s="72"/>
      <c r="Y11006" s="72"/>
      <c r="Z11006" s="72"/>
      <c r="AA11006" s="72"/>
      <c r="AB11006" s="72"/>
      <c r="AC11006" s="72"/>
      <c r="AD11006" s="72"/>
      <c r="AE11006" s="72"/>
      <c r="AF11006" s="72"/>
      <c r="AG11006" s="72"/>
      <c r="AH11006" s="72"/>
      <c r="AI11006" s="72"/>
      <c r="AJ11006" s="72"/>
      <c r="AK11006" s="72"/>
    </row>
    <row r="11007" ht="14.25" customHeight="1">
      <c r="A11007" s="78">
        <v>11004.0</v>
      </c>
      <c r="C11007" s="78" t="str">
        <f>VLOOKUP(G11007,[1]Macrodata_CCF!$A$3:$D$55,4,FALSE)</f>
        <v>#ERROR!</v>
      </c>
      <c r="E11007" s="79" t="str">
        <f>VLOOKUP(G11007,[1]Macrodata_CCF!$A$3:$B$55,2,FALSE)</f>
        <v>#ERROR!</v>
      </c>
      <c r="F11007" s="78">
        <v>0.0</v>
      </c>
      <c r="G11007" s="80">
        <v>40.0</v>
      </c>
      <c r="H11007" s="81">
        <v>114315.0</v>
      </c>
      <c r="I11007" s="81">
        <v>410000.0</v>
      </c>
      <c r="J11007" s="81">
        <v>16740.0</v>
      </c>
      <c r="K11007" s="81">
        <v>779000.0</v>
      </c>
      <c r="L11007" s="82">
        <v>-0.3299964489236857</v>
      </c>
      <c r="N11007" s="83">
        <f t="shared" si="1"/>
        <v>-0.3299964489</v>
      </c>
      <c r="O11007" s="83">
        <f t="shared" si="2"/>
        <v>0</v>
      </c>
      <c r="Q11007" s="83">
        <f t="shared" si="3"/>
        <v>0.7211829268</v>
      </c>
      <c r="R11007" s="83">
        <f t="shared" si="4"/>
        <v>-0.3299964489</v>
      </c>
      <c r="S11007" s="83" t="b">
        <f t="shared" si="5"/>
        <v>0</v>
      </c>
      <c r="T11007" s="72"/>
      <c r="U11007" s="72"/>
      <c r="V11007" s="72"/>
      <c r="W11007" s="72"/>
      <c r="X11007" s="72"/>
      <c r="Y11007" s="72"/>
      <c r="Z11007" s="72"/>
      <c r="AA11007" s="72"/>
      <c r="AB11007" s="72"/>
      <c r="AC11007" s="72"/>
      <c r="AD11007" s="72"/>
      <c r="AE11007" s="72"/>
      <c r="AF11007" s="72"/>
      <c r="AG11007" s="72"/>
      <c r="AH11007" s="72"/>
      <c r="AI11007" s="72"/>
      <c r="AJ11007" s="72"/>
      <c r="AK11007" s="72"/>
    </row>
    <row r="11008" ht="14.25" customHeight="1">
      <c r="A11008" s="78">
        <v>11005.0</v>
      </c>
      <c r="C11008" s="78" t="str">
        <f>VLOOKUP(G11008,[1]Macrodata_CCF!$A$3:$D$55,4,FALSE)</f>
        <v>#ERROR!</v>
      </c>
      <c r="E11008" s="79" t="str">
        <f>VLOOKUP(G11008,[1]Macrodata_CCF!$A$3:$B$55,2,FALSE)</f>
        <v>#ERROR!</v>
      </c>
      <c r="F11008" s="78">
        <v>0.0</v>
      </c>
      <c r="G11008" s="80">
        <v>18.0</v>
      </c>
      <c r="H11008" s="81">
        <v>39715.0</v>
      </c>
      <c r="I11008" s="81">
        <v>50000.0</v>
      </c>
      <c r="J11008" s="81">
        <v>50825.0</v>
      </c>
      <c r="K11008" s="81">
        <v>50000.0</v>
      </c>
      <c r="L11008" s="82">
        <v>1.080213903743316</v>
      </c>
      <c r="N11008" s="83">
        <f t="shared" si="1"/>
        <v>1.080213904</v>
      </c>
      <c r="O11008" s="83">
        <f t="shared" si="2"/>
        <v>1</v>
      </c>
      <c r="Q11008" s="83">
        <f t="shared" si="3"/>
        <v>0.2057</v>
      </c>
      <c r="R11008" s="83">
        <f t="shared" si="4"/>
        <v>1.080213904</v>
      </c>
      <c r="S11008" s="83" t="b">
        <f t="shared" si="5"/>
        <v>0</v>
      </c>
      <c r="T11008" s="72"/>
      <c r="U11008" s="72"/>
      <c r="V11008" s="72"/>
      <c r="W11008" s="72"/>
      <c r="X11008" s="72"/>
      <c r="Y11008" s="72"/>
      <c r="Z11008" s="72"/>
      <c r="AA11008" s="72"/>
      <c r="AB11008" s="72"/>
      <c r="AC11008" s="72"/>
      <c r="AD11008" s="72"/>
      <c r="AE11008" s="72"/>
      <c r="AF11008" s="72"/>
      <c r="AG11008" s="72"/>
      <c r="AH11008" s="72"/>
      <c r="AI11008" s="72"/>
      <c r="AJ11008" s="72"/>
      <c r="AK11008" s="72"/>
    </row>
    <row r="11009" ht="14.25" customHeight="1">
      <c r="A11009" s="78">
        <v>11006.0</v>
      </c>
      <c r="C11009" s="78" t="str">
        <f>VLOOKUP(G11009,[1]Macrodata_CCF!$A$3:$D$55,4,FALSE)</f>
        <v>#ERROR!</v>
      </c>
      <c r="E11009" s="79" t="str">
        <f>VLOOKUP(G11009,[1]Macrodata_CCF!$A$3:$B$55,2,FALSE)</f>
        <v>#ERROR!</v>
      </c>
      <c r="F11009" s="78">
        <v>0.0</v>
      </c>
      <c r="G11009" s="80">
        <v>28.0</v>
      </c>
      <c r="H11009" s="81">
        <v>0.0</v>
      </c>
      <c r="I11009" s="81">
        <v>820000.0</v>
      </c>
      <c r="J11009" s="81">
        <v>147600.0</v>
      </c>
      <c r="K11009" s="81">
        <v>820000.0</v>
      </c>
      <c r="L11009" s="82">
        <v>0.18</v>
      </c>
      <c r="N11009" s="83">
        <f t="shared" si="1"/>
        <v>0.18</v>
      </c>
      <c r="O11009" s="83">
        <f t="shared" si="2"/>
        <v>0.18</v>
      </c>
      <c r="Q11009" s="83">
        <f t="shared" si="3"/>
        <v>1</v>
      </c>
      <c r="R11009" s="83">
        <f t="shared" si="4"/>
        <v>0.18</v>
      </c>
      <c r="S11009" s="83" t="b">
        <f t="shared" si="5"/>
        <v>0</v>
      </c>
      <c r="T11009" s="72"/>
      <c r="U11009" s="72"/>
      <c r="V11009" s="72"/>
      <c r="W11009" s="72"/>
      <c r="X11009" s="72"/>
      <c r="Y11009" s="72"/>
      <c r="Z11009" s="72"/>
      <c r="AA11009" s="72"/>
      <c r="AB11009" s="72"/>
      <c r="AC11009" s="72"/>
      <c r="AD11009" s="72"/>
      <c r="AE11009" s="72"/>
      <c r="AF11009" s="72"/>
      <c r="AG11009" s="72"/>
      <c r="AH11009" s="72"/>
      <c r="AI11009" s="72"/>
      <c r="AJ11009" s="72"/>
      <c r="AK11009" s="72"/>
    </row>
    <row r="11010" ht="14.25" customHeight="1">
      <c r="A11010" s="78">
        <v>11007.0</v>
      </c>
      <c r="C11010" s="78" t="str">
        <f>VLOOKUP(G11010,[1]Macrodata_CCF!$A$3:$D$55,4,FALSE)</f>
        <v>#ERROR!</v>
      </c>
      <c r="E11010" s="79" t="str">
        <f>VLOOKUP(G11010,[1]Macrodata_CCF!$A$3:$B$55,2,FALSE)</f>
        <v>#ERROR!</v>
      </c>
      <c r="F11010" s="78">
        <v>0.0</v>
      </c>
      <c r="G11010" s="80">
        <v>9.0</v>
      </c>
      <c r="H11010" s="81">
        <v>336935.0</v>
      </c>
      <c r="I11010" s="81">
        <v>500000.0</v>
      </c>
      <c r="J11010" s="81">
        <v>385855.0</v>
      </c>
      <c r="K11010" s="81">
        <v>750000.0</v>
      </c>
      <c r="L11010" s="82">
        <v>0.3000030662619201</v>
      </c>
      <c r="N11010" s="83">
        <f t="shared" si="1"/>
        <v>0.3000030663</v>
      </c>
      <c r="O11010" s="83">
        <f t="shared" si="2"/>
        <v>0.3000030663</v>
      </c>
      <c r="Q11010" s="83">
        <f t="shared" si="3"/>
        <v>0.32613</v>
      </c>
      <c r="R11010" s="83">
        <f t="shared" si="4"/>
        <v>0.3000030663</v>
      </c>
      <c r="S11010" s="83" t="b">
        <f t="shared" si="5"/>
        <v>0</v>
      </c>
      <c r="T11010" s="72"/>
      <c r="U11010" s="72"/>
      <c r="V11010" s="72"/>
      <c r="W11010" s="72"/>
      <c r="X11010" s="72"/>
      <c r="Y11010" s="72"/>
      <c r="Z11010" s="72"/>
      <c r="AA11010" s="72"/>
      <c r="AB11010" s="72"/>
      <c r="AC11010" s="72"/>
      <c r="AD11010" s="72"/>
      <c r="AE11010" s="72"/>
      <c r="AF11010" s="72"/>
      <c r="AG11010" s="72"/>
      <c r="AH11010" s="72"/>
      <c r="AI11010" s="72"/>
      <c r="AJ11010" s="72"/>
      <c r="AK11010" s="72"/>
    </row>
    <row r="11011" ht="14.25" customHeight="1">
      <c r="A11011" s="78">
        <v>11008.0</v>
      </c>
      <c r="C11011" s="78" t="str">
        <f>VLOOKUP(G11011,[1]Macrodata_CCF!$A$3:$D$55,4,FALSE)</f>
        <v>#ERROR!</v>
      </c>
      <c r="E11011" s="79" t="str">
        <f>VLOOKUP(G11011,[1]Macrodata_CCF!$A$3:$B$55,2,FALSE)</f>
        <v>#ERROR!</v>
      </c>
      <c r="F11011" s="78">
        <v>0.0</v>
      </c>
      <c r="G11011" s="80">
        <v>43.0</v>
      </c>
      <c r="H11011" s="81">
        <v>68530.0</v>
      </c>
      <c r="I11011" s="81">
        <v>190000.0</v>
      </c>
      <c r="J11011" s="81">
        <v>87965.0</v>
      </c>
      <c r="K11011" s="81">
        <v>323000.0</v>
      </c>
      <c r="L11011" s="82">
        <v>0.1599983535029225</v>
      </c>
      <c r="N11011" s="83">
        <f t="shared" si="1"/>
        <v>0.1599983535</v>
      </c>
      <c r="O11011" s="83">
        <f t="shared" si="2"/>
        <v>0.1599983535</v>
      </c>
      <c r="Q11011" s="83">
        <f t="shared" si="3"/>
        <v>0.6393157895</v>
      </c>
      <c r="R11011" s="83">
        <f t="shared" si="4"/>
        <v>0.1599983535</v>
      </c>
      <c r="S11011" s="83" t="b">
        <f t="shared" si="5"/>
        <v>0</v>
      </c>
      <c r="T11011" s="72"/>
      <c r="U11011" s="72"/>
      <c r="V11011" s="72"/>
      <c r="W11011" s="72"/>
      <c r="X11011" s="72"/>
      <c r="Y11011" s="72"/>
      <c r="Z11011" s="72"/>
      <c r="AA11011" s="72"/>
      <c r="AB11011" s="72"/>
      <c r="AC11011" s="72"/>
      <c r="AD11011" s="72"/>
      <c r="AE11011" s="72"/>
      <c r="AF11011" s="72"/>
      <c r="AG11011" s="72"/>
      <c r="AH11011" s="72"/>
      <c r="AI11011" s="72"/>
      <c r="AJ11011" s="72"/>
      <c r="AK11011" s="72"/>
    </row>
    <row r="11012" ht="14.25" customHeight="1">
      <c r="A11012" s="78">
        <v>11009.0</v>
      </c>
      <c r="C11012" s="78" t="str">
        <f>VLOOKUP(G11012,[1]Macrodata_CCF!$A$3:$D$55,4,FALSE)</f>
        <v>#ERROR!</v>
      </c>
      <c r="E11012" s="79" t="str">
        <f>VLOOKUP(G11012,[1]Macrodata_CCF!$A$3:$B$55,2,FALSE)</f>
        <v>#ERROR!</v>
      </c>
      <c r="F11012" s="78">
        <v>0.0</v>
      </c>
      <c r="G11012" s="80">
        <v>5.0</v>
      </c>
      <c r="H11012" s="81">
        <v>156990.0</v>
      </c>
      <c r="I11012" s="81">
        <v>310000.0</v>
      </c>
      <c r="J11012" s="81">
        <v>123330.0</v>
      </c>
      <c r="K11012" s="81">
        <v>310000.0</v>
      </c>
      <c r="L11012" s="82">
        <v>-0.2199856218547807</v>
      </c>
      <c r="N11012" s="83">
        <f t="shared" si="1"/>
        <v>-0.2199856219</v>
      </c>
      <c r="O11012" s="83">
        <f t="shared" si="2"/>
        <v>0</v>
      </c>
      <c r="Q11012" s="83">
        <f t="shared" si="3"/>
        <v>0.4935806452</v>
      </c>
      <c r="R11012" s="83">
        <f t="shared" si="4"/>
        <v>-0.2199856219</v>
      </c>
      <c r="S11012" s="83" t="b">
        <f t="shared" si="5"/>
        <v>0</v>
      </c>
      <c r="T11012" s="72"/>
      <c r="U11012" s="72"/>
      <c r="V11012" s="72"/>
      <c r="W11012" s="72"/>
      <c r="X11012" s="72"/>
      <c r="Y11012" s="72"/>
      <c r="Z11012" s="72"/>
      <c r="AA11012" s="72"/>
      <c r="AB11012" s="72"/>
      <c r="AC11012" s="72"/>
      <c r="AD11012" s="72"/>
      <c r="AE11012" s="72"/>
      <c r="AF11012" s="72"/>
      <c r="AG11012" s="72"/>
      <c r="AH11012" s="72"/>
      <c r="AI11012" s="72"/>
      <c r="AJ11012" s="72"/>
      <c r="AK11012" s="72"/>
    </row>
    <row r="11013" ht="14.25" customHeight="1">
      <c r="A11013" s="78">
        <v>11010.0</v>
      </c>
      <c r="C11013" s="78" t="str">
        <f>VLOOKUP(G11013,[1]Macrodata_CCF!$A$3:$D$55,4,FALSE)</f>
        <v>#ERROR!</v>
      </c>
      <c r="E11013" s="79" t="str">
        <f>VLOOKUP(G11013,[1]Macrodata_CCF!$A$3:$B$55,2,FALSE)</f>
        <v>#ERROR!</v>
      </c>
      <c r="F11013" s="78">
        <v>0.0</v>
      </c>
      <c r="G11013" s="80">
        <v>4.0</v>
      </c>
      <c r="H11013" s="81">
        <v>46155.0</v>
      </c>
      <c r="I11013" s="81">
        <v>360000.0</v>
      </c>
      <c r="J11013" s="81">
        <v>115200.0</v>
      </c>
      <c r="K11013" s="81">
        <v>684000.0</v>
      </c>
      <c r="L11013" s="82">
        <v>0.2199971323423983</v>
      </c>
      <c r="N11013" s="83">
        <f t="shared" si="1"/>
        <v>0.2199971323</v>
      </c>
      <c r="O11013" s="83">
        <f t="shared" si="2"/>
        <v>0.2199971323</v>
      </c>
      <c r="Q11013" s="83">
        <f t="shared" si="3"/>
        <v>0.8717916667</v>
      </c>
      <c r="R11013" s="83">
        <f t="shared" si="4"/>
        <v>0.2199971323</v>
      </c>
      <c r="S11013" s="83" t="b">
        <f t="shared" si="5"/>
        <v>0</v>
      </c>
      <c r="T11013" s="72"/>
      <c r="U11013" s="72"/>
      <c r="V11013" s="72"/>
      <c r="W11013" s="72"/>
      <c r="X11013" s="72"/>
      <c r="Y11013" s="72"/>
      <c r="Z11013" s="72"/>
      <c r="AA11013" s="72"/>
      <c r="AB11013" s="72"/>
      <c r="AC11013" s="72"/>
      <c r="AD11013" s="72"/>
      <c r="AE11013" s="72"/>
      <c r="AF11013" s="72"/>
      <c r="AG11013" s="72"/>
      <c r="AH11013" s="72"/>
      <c r="AI11013" s="72"/>
      <c r="AJ11013" s="72"/>
      <c r="AK11013" s="72"/>
    </row>
    <row r="11014" ht="14.25" customHeight="1">
      <c r="A11014" s="78">
        <v>11011.0</v>
      </c>
      <c r="C11014" s="78" t="str">
        <f>VLOOKUP(G11014,[1]Macrodata_CCF!$A$3:$D$55,4,FALSE)</f>
        <v>#ERROR!</v>
      </c>
      <c r="E11014" s="79" t="str">
        <f>VLOOKUP(G11014,[1]Macrodata_CCF!$A$3:$B$55,2,FALSE)</f>
        <v>#ERROR!</v>
      </c>
      <c r="F11014" s="78">
        <v>0.0</v>
      </c>
      <c r="G11014" s="80">
        <v>52.0</v>
      </c>
      <c r="H11014" s="81">
        <v>474985.0</v>
      </c>
      <c r="I11014" s="81">
        <v>730000.0</v>
      </c>
      <c r="J11014" s="81">
        <v>495385.0</v>
      </c>
      <c r="K11014" s="81">
        <v>730000.0</v>
      </c>
      <c r="L11014" s="82">
        <v>0.07999529439444739</v>
      </c>
      <c r="N11014" s="83">
        <f t="shared" si="1"/>
        <v>0.07999529439</v>
      </c>
      <c r="O11014" s="83">
        <f t="shared" si="2"/>
        <v>0.07999529439</v>
      </c>
      <c r="Q11014" s="83">
        <f t="shared" si="3"/>
        <v>0.3493356164</v>
      </c>
      <c r="R11014" s="83">
        <f t="shared" si="4"/>
        <v>0.07999529439</v>
      </c>
      <c r="S11014" s="83" t="b">
        <f t="shared" si="5"/>
        <v>0</v>
      </c>
      <c r="T11014" s="72"/>
      <c r="U11014" s="72"/>
      <c r="V11014" s="72"/>
      <c r="W11014" s="72"/>
      <c r="X11014" s="72"/>
      <c r="Y11014" s="72"/>
      <c r="Z11014" s="72"/>
      <c r="AA11014" s="72"/>
      <c r="AB11014" s="72"/>
      <c r="AC11014" s="72"/>
      <c r="AD11014" s="72"/>
      <c r="AE11014" s="72"/>
      <c r="AF11014" s="72"/>
      <c r="AG11014" s="72"/>
      <c r="AH11014" s="72"/>
      <c r="AI11014" s="72"/>
      <c r="AJ11014" s="72"/>
      <c r="AK11014" s="72"/>
    </row>
    <row r="11015" ht="14.25" customHeight="1">
      <c r="A11015" s="78">
        <v>11012.0</v>
      </c>
      <c r="C11015" s="78" t="str">
        <f>VLOOKUP(G11015,[1]Macrodata_CCF!$A$3:$D$55,4,FALSE)</f>
        <v>#ERROR!</v>
      </c>
      <c r="E11015" s="79" t="str">
        <f>VLOOKUP(G11015,[1]Macrodata_CCF!$A$3:$B$55,2,FALSE)</f>
        <v>#ERROR!</v>
      </c>
      <c r="F11015" s="78">
        <v>0.0</v>
      </c>
      <c r="G11015" s="80">
        <v>32.0</v>
      </c>
      <c r="H11015" s="81">
        <v>0.0</v>
      </c>
      <c r="I11015" s="81">
        <v>590000.0</v>
      </c>
      <c r="J11015" s="81">
        <v>94400.0</v>
      </c>
      <c r="K11015" s="81">
        <v>590000.0</v>
      </c>
      <c r="L11015" s="82">
        <v>0.16</v>
      </c>
      <c r="N11015" s="83">
        <f t="shared" si="1"/>
        <v>0.16</v>
      </c>
      <c r="O11015" s="83">
        <f t="shared" si="2"/>
        <v>0.16</v>
      </c>
      <c r="Q11015" s="83">
        <f t="shared" si="3"/>
        <v>1</v>
      </c>
      <c r="R11015" s="83">
        <f t="shared" si="4"/>
        <v>0.16</v>
      </c>
      <c r="S11015" s="83" t="b">
        <f t="shared" si="5"/>
        <v>0</v>
      </c>
      <c r="T11015" s="72"/>
      <c r="U11015" s="72"/>
      <c r="V11015" s="72"/>
      <c r="W11015" s="72"/>
      <c r="X11015" s="72"/>
      <c r="Y11015" s="72"/>
      <c r="Z11015" s="72"/>
      <c r="AA11015" s="72"/>
      <c r="AB11015" s="72"/>
      <c r="AC11015" s="72"/>
      <c r="AD11015" s="72"/>
      <c r="AE11015" s="72"/>
      <c r="AF11015" s="72"/>
      <c r="AG11015" s="72"/>
      <c r="AH11015" s="72"/>
      <c r="AI11015" s="72"/>
      <c r="AJ11015" s="72"/>
      <c r="AK11015" s="72"/>
    </row>
    <row r="11016" ht="14.25" customHeight="1">
      <c r="A11016" s="78">
        <v>11013.0</v>
      </c>
      <c r="C11016" s="78" t="str">
        <f>VLOOKUP(G11016,[1]Macrodata_CCF!$A$3:$D$55,4,FALSE)</f>
        <v>#ERROR!</v>
      </c>
      <c r="E11016" s="79" t="str">
        <f>VLOOKUP(G11016,[1]Macrodata_CCF!$A$3:$B$55,2,FALSE)</f>
        <v>#ERROR!</v>
      </c>
      <c r="F11016" s="78">
        <v>1.0</v>
      </c>
      <c r="G11016" s="80">
        <v>16.0</v>
      </c>
      <c r="H11016" s="81">
        <v>78810.0</v>
      </c>
      <c r="I11016" s="81">
        <v>210000.0</v>
      </c>
      <c r="J11016" s="81">
        <v>143095.0</v>
      </c>
      <c r="K11016" s="81">
        <v>210000.0</v>
      </c>
      <c r="L11016" s="82">
        <v>0.4900144828111899</v>
      </c>
      <c r="N11016" s="83">
        <f t="shared" si="1"/>
        <v>0.4900144828</v>
      </c>
      <c r="O11016" s="83">
        <f t="shared" si="2"/>
        <v>0.4900144828</v>
      </c>
      <c r="Q11016" s="83">
        <f t="shared" si="3"/>
        <v>0.6247142857</v>
      </c>
      <c r="R11016" s="83">
        <f t="shared" si="4"/>
        <v>0.4900144828</v>
      </c>
      <c r="S11016" s="83" t="b">
        <f t="shared" si="5"/>
        <v>0</v>
      </c>
      <c r="T11016" s="72"/>
      <c r="U11016" s="72"/>
      <c r="V11016" s="72"/>
      <c r="W11016" s="72"/>
      <c r="X11016" s="72"/>
      <c r="Y11016" s="72"/>
      <c r="Z11016" s="72"/>
      <c r="AA11016" s="72"/>
      <c r="AB11016" s="72"/>
      <c r="AC11016" s="72"/>
      <c r="AD11016" s="72"/>
      <c r="AE11016" s="72"/>
      <c r="AF11016" s="72"/>
      <c r="AG11016" s="72"/>
      <c r="AH11016" s="72"/>
      <c r="AI11016" s="72"/>
      <c r="AJ11016" s="72"/>
      <c r="AK11016" s="72"/>
    </row>
    <row r="11017" ht="14.25" customHeight="1">
      <c r="A11017" s="78">
        <v>11014.0</v>
      </c>
      <c r="C11017" s="78" t="str">
        <f>VLOOKUP(G11017,[1]Macrodata_CCF!$A$3:$D$55,4,FALSE)</f>
        <v>#ERROR!</v>
      </c>
      <c r="E11017" s="79" t="str">
        <f>VLOOKUP(G11017,[1]Macrodata_CCF!$A$3:$B$55,2,FALSE)</f>
        <v>#ERROR!</v>
      </c>
      <c r="F11017" s="78">
        <v>0.0</v>
      </c>
      <c r="G11017" s="80">
        <v>2.0</v>
      </c>
      <c r="H11017" s="81">
        <v>48485.0</v>
      </c>
      <c r="I11017" s="81">
        <v>170000.0</v>
      </c>
      <c r="J11017" s="81">
        <v>260100.0</v>
      </c>
      <c r="K11017" s="81">
        <v>255000.0</v>
      </c>
      <c r="L11017" s="82">
        <v>1.741472246224746</v>
      </c>
      <c r="N11017" s="83">
        <f t="shared" si="1"/>
        <v>1.741472246</v>
      </c>
      <c r="O11017" s="83">
        <f t="shared" si="2"/>
        <v>1</v>
      </c>
      <c r="Q11017" s="83">
        <f t="shared" si="3"/>
        <v>0.7147941176</v>
      </c>
      <c r="R11017" s="83">
        <f t="shared" si="4"/>
        <v>1.741472246</v>
      </c>
      <c r="S11017" s="83" t="b">
        <f t="shared" si="5"/>
        <v>0</v>
      </c>
      <c r="T11017" s="72"/>
      <c r="U11017" s="72"/>
      <c r="V11017" s="72"/>
      <c r="W11017" s="72"/>
      <c r="X11017" s="72"/>
      <c r="Y11017" s="72"/>
      <c r="Z11017" s="72"/>
      <c r="AA11017" s="72"/>
      <c r="AB11017" s="72"/>
      <c r="AC11017" s="72"/>
      <c r="AD11017" s="72"/>
      <c r="AE11017" s="72"/>
      <c r="AF11017" s="72"/>
      <c r="AG11017" s="72"/>
      <c r="AH11017" s="72"/>
      <c r="AI11017" s="72"/>
      <c r="AJ11017" s="72"/>
      <c r="AK11017" s="72"/>
    </row>
    <row r="11018" ht="14.25" customHeight="1">
      <c r="A11018" s="78">
        <v>11015.0</v>
      </c>
      <c r="C11018" s="78" t="str">
        <f>VLOOKUP(G11018,[1]Macrodata_CCF!$A$3:$D$55,4,FALSE)</f>
        <v>#ERROR!</v>
      </c>
      <c r="E11018" s="79" t="str">
        <f>VLOOKUP(G11018,[1]Macrodata_CCF!$A$3:$B$55,2,FALSE)</f>
        <v>#ERROR!</v>
      </c>
      <c r="F11018" s="78">
        <v>0.0</v>
      </c>
      <c r="G11018" s="80">
        <v>18.0</v>
      </c>
      <c r="H11018" s="81">
        <v>0.0</v>
      </c>
      <c r="I11018" s="81">
        <v>80000.0</v>
      </c>
      <c r="J11018" s="81">
        <v>14400.0</v>
      </c>
      <c r="K11018" s="81">
        <v>152000.0</v>
      </c>
      <c r="L11018" s="82">
        <v>0.18</v>
      </c>
      <c r="N11018" s="83">
        <f t="shared" si="1"/>
        <v>0.18</v>
      </c>
      <c r="O11018" s="83">
        <f t="shared" si="2"/>
        <v>0.18</v>
      </c>
      <c r="Q11018" s="83">
        <f t="shared" si="3"/>
        <v>1</v>
      </c>
      <c r="R11018" s="83">
        <f t="shared" si="4"/>
        <v>0.18</v>
      </c>
      <c r="S11018" s="83" t="b">
        <f t="shared" si="5"/>
        <v>0</v>
      </c>
      <c r="T11018" s="72"/>
      <c r="U11018" s="72"/>
      <c r="V11018" s="72"/>
      <c r="W11018" s="72"/>
      <c r="X11018" s="72"/>
      <c r="Y11018" s="72"/>
      <c r="Z11018" s="72"/>
      <c r="AA11018" s="72"/>
      <c r="AB11018" s="72"/>
      <c r="AC11018" s="72"/>
      <c r="AD11018" s="72"/>
      <c r="AE11018" s="72"/>
      <c r="AF11018" s="72"/>
      <c r="AG11018" s="72"/>
      <c r="AH11018" s="72"/>
      <c r="AI11018" s="72"/>
      <c r="AJ11018" s="72"/>
      <c r="AK11018" s="72"/>
    </row>
    <row r="11019" ht="14.25" customHeight="1">
      <c r="A11019" s="78">
        <v>11016.0</v>
      </c>
      <c r="C11019" s="78" t="str">
        <f>VLOOKUP(G11019,[1]Macrodata_CCF!$A$3:$D$55,4,FALSE)</f>
        <v>#ERROR!</v>
      </c>
      <c r="E11019" s="79" t="str">
        <f>VLOOKUP(G11019,[1]Macrodata_CCF!$A$3:$B$55,2,FALSE)</f>
        <v>#ERROR!</v>
      </c>
      <c r="F11019" s="78">
        <v>0.0</v>
      </c>
      <c r="G11019" s="80">
        <v>14.0</v>
      </c>
      <c r="H11019" s="81">
        <v>233340.0</v>
      </c>
      <c r="I11019" s="81">
        <v>400000.0</v>
      </c>
      <c r="J11019" s="81">
        <v>258340.0</v>
      </c>
      <c r="K11019" s="81">
        <v>400000.0</v>
      </c>
      <c r="L11019" s="82">
        <v>0.1500060002400096</v>
      </c>
      <c r="N11019" s="83">
        <f t="shared" si="1"/>
        <v>0.1500060002</v>
      </c>
      <c r="O11019" s="83">
        <f t="shared" si="2"/>
        <v>0.1500060002</v>
      </c>
      <c r="Q11019" s="83">
        <f t="shared" si="3"/>
        <v>0.41665</v>
      </c>
      <c r="R11019" s="83">
        <f t="shared" si="4"/>
        <v>0.1500060002</v>
      </c>
      <c r="S11019" s="83" t="b">
        <f t="shared" si="5"/>
        <v>0</v>
      </c>
      <c r="T11019" s="72"/>
      <c r="U11019" s="72"/>
      <c r="V11019" s="72"/>
      <c r="W11019" s="72"/>
      <c r="X11019" s="72"/>
      <c r="Y11019" s="72"/>
      <c r="Z11019" s="72"/>
      <c r="AA11019" s="72"/>
      <c r="AB11019" s="72"/>
      <c r="AC11019" s="72"/>
      <c r="AD11019" s="72"/>
      <c r="AE11019" s="72"/>
      <c r="AF11019" s="72"/>
      <c r="AG11019" s="72"/>
      <c r="AH11019" s="72"/>
      <c r="AI11019" s="72"/>
      <c r="AJ11019" s="72"/>
      <c r="AK11019" s="72"/>
    </row>
    <row r="11020" ht="14.25" customHeight="1">
      <c r="A11020" s="78">
        <v>11017.0</v>
      </c>
      <c r="C11020" s="78" t="str">
        <f>VLOOKUP(G11020,[1]Macrodata_CCF!$A$3:$D$55,4,FALSE)</f>
        <v>#ERROR!</v>
      </c>
      <c r="E11020" s="79" t="str">
        <f>VLOOKUP(G11020,[1]Macrodata_CCF!$A$3:$B$55,2,FALSE)</f>
        <v>#ERROR!</v>
      </c>
      <c r="F11020" s="78">
        <v>0.0</v>
      </c>
      <c r="G11020" s="80">
        <v>13.0</v>
      </c>
      <c r="H11020" s="81">
        <v>60060.0</v>
      </c>
      <c r="I11020" s="81">
        <v>490000.0</v>
      </c>
      <c r="J11020" s="81">
        <v>0.0</v>
      </c>
      <c r="K11020" s="81">
        <v>490000.0</v>
      </c>
      <c r="L11020" s="82">
        <v>-0.1396939107782481</v>
      </c>
      <c r="N11020" s="83">
        <f t="shared" si="1"/>
        <v>-0.1396939108</v>
      </c>
      <c r="O11020" s="83">
        <f t="shared" si="2"/>
        <v>0</v>
      </c>
      <c r="Q11020" s="83">
        <f t="shared" si="3"/>
        <v>0.8774285714</v>
      </c>
      <c r="R11020" s="83">
        <f t="shared" si="4"/>
        <v>-0.1396939108</v>
      </c>
      <c r="S11020" s="83" t="b">
        <f t="shared" si="5"/>
        <v>0</v>
      </c>
      <c r="T11020" s="72"/>
      <c r="U11020" s="72"/>
      <c r="V11020" s="72"/>
      <c r="W11020" s="72"/>
      <c r="X11020" s="72"/>
      <c r="Y11020" s="72"/>
      <c r="Z11020" s="72"/>
      <c r="AA11020" s="72"/>
      <c r="AB11020" s="72"/>
      <c r="AC11020" s="72"/>
      <c r="AD11020" s="72"/>
      <c r="AE11020" s="72"/>
      <c r="AF11020" s="72"/>
      <c r="AG11020" s="72"/>
      <c r="AH11020" s="72"/>
      <c r="AI11020" s="72"/>
      <c r="AJ11020" s="72"/>
      <c r="AK11020" s="72"/>
    </row>
    <row r="11021" ht="14.25" customHeight="1">
      <c r="A11021" s="78">
        <v>11018.0</v>
      </c>
      <c r="C11021" s="78" t="str">
        <f>VLOOKUP(G11021,[1]Macrodata_CCF!$A$3:$D$55,4,FALSE)</f>
        <v>#ERROR!</v>
      </c>
      <c r="E11021" s="79" t="str">
        <f>VLOOKUP(G11021,[1]Macrodata_CCF!$A$3:$B$55,2,FALSE)</f>
        <v>#ERROR!</v>
      </c>
      <c r="F11021" s="78">
        <v>0.0</v>
      </c>
      <c r="G11021" s="80">
        <v>11.0</v>
      </c>
      <c r="H11021" s="81">
        <v>256920.0</v>
      </c>
      <c r="I11021" s="81">
        <v>440000.0</v>
      </c>
      <c r="J11021" s="81">
        <v>293535.0</v>
      </c>
      <c r="K11021" s="81">
        <v>440000.0</v>
      </c>
      <c r="L11021" s="82">
        <v>0.1999945379069259</v>
      </c>
      <c r="N11021" s="83">
        <f t="shared" si="1"/>
        <v>0.1999945379</v>
      </c>
      <c r="O11021" s="83">
        <f t="shared" si="2"/>
        <v>0.1999945379</v>
      </c>
      <c r="Q11021" s="83">
        <f t="shared" si="3"/>
        <v>0.4160909091</v>
      </c>
      <c r="R11021" s="83">
        <f t="shared" si="4"/>
        <v>0.1999945379</v>
      </c>
      <c r="S11021" s="83" t="b">
        <f t="shared" si="5"/>
        <v>0</v>
      </c>
      <c r="T11021" s="72"/>
      <c r="U11021" s="72"/>
      <c r="V11021" s="72"/>
      <c r="W11021" s="72"/>
      <c r="X11021" s="72"/>
      <c r="Y11021" s="72"/>
      <c r="Z11021" s="72"/>
      <c r="AA11021" s="72"/>
      <c r="AB11021" s="72"/>
      <c r="AC11021" s="72"/>
      <c r="AD11021" s="72"/>
      <c r="AE11021" s="72"/>
      <c r="AF11021" s="72"/>
      <c r="AG11021" s="72"/>
      <c r="AH11021" s="72"/>
      <c r="AI11021" s="72"/>
      <c r="AJ11021" s="72"/>
      <c r="AK11021" s="72"/>
    </row>
    <row r="11022" ht="14.25" customHeight="1">
      <c r="A11022" s="78">
        <v>11019.0</v>
      </c>
      <c r="C11022" s="78" t="str">
        <f>VLOOKUP(G11022,[1]Macrodata_CCF!$A$3:$D$55,4,FALSE)</f>
        <v>#ERROR!</v>
      </c>
      <c r="E11022" s="79" t="str">
        <f>VLOOKUP(G11022,[1]Macrodata_CCF!$A$3:$B$55,2,FALSE)</f>
        <v>#ERROR!</v>
      </c>
      <c r="F11022" s="78">
        <v>1.0</v>
      </c>
      <c r="G11022" s="80">
        <v>18.0</v>
      </c>
      <c r="H11022" s="81">
        <v>215980.0</v>
      </c>
      <c r="I11022" s="81">
        <v>600000.0</v>
      </c>
      <c r="J11022" s="81">
        <v>438710.0</v>
      </c>
      <c r="K11022" s="81">
        <v>600000.0</v>
      </c>
      <c r="L11022" s="82">
        <v>0.5799958335503359</v>
      </c>
      <c r="N11022" s="83">
        <f t="shared" si="1"/>
        <v>0.5799958336</v>
      </c>
      <c r="O11022" s="83">
        <f t="shared" si="2"/>
        <v>0.5799958336</v>
      </c>
      <c r="Q11022" s="83">
        <f t="shared" si="3"/>
        <v>0.6400333333</v>
      </c>
      <c r="R11022" s="83">
        <f t="shared" si="4"/>
        <v>0.5799958336</v>
      </c>
      <c r="S11022" s="83" t="b">
        <f t="shared" si="5"/>
        <v>0</v>
      </c>
      <c r="T11022" s="72"/>
      <c r="U11022" s="72"/>
      <c r="V11022" s="72"/>
      <c r="W11022" s="72"/>
      <c r="X11022" s="72"/>
      <c r="Y11022" s="72"/>
      <c r="Z11022" s="72"/>
      <c r="AA11022" s="72"/>
      <c r="AB11022" s="72"/>
      <c r="AC11022" s="72"/>
      <c r="AD11022" s="72"/>
      <c r="AE11022" s="72"/>
      <c r="AF11022" s="72"/>
      <c r="AG11022" s="72"/>
      <c r="AH11022" s="72"/>
      <c r="AI11022" s="72"/>
      <c r="AJ11022" s="72"/>
      <c r="AK11022" s="72"/>
    </row>
    <row r="11023" ht="14.25" customHeight="1">
      <c r="A11023" s="78">
        <v>11020.0</v>
      </c>
      <c r="C11023" s="78" t="str">
        <f>VLOOKUP(G11023,[1]Macrodata_CCF!$A$3:$D$55,4,FALSE)</f>
        <v>#ERROR!</v>
      </c>
      <c r="E11023" s="79" t="str">
        <f>VLOOKUP(G11023,[1]Macrodata_CCF!$A$3:$B$55,2,FALSE)</f>
        <v>#ERROR!</v>
      </c>
      <c r="F11023" s="78">
        <v>0.0</v>
      </c>
      <c r="G11023" s="80">
        <v>31.0</v>
      </c>
      <c r="H11023" s="81">
        <v>0.0</v>
      </c>
      <c r="I11023" s="81">
        <v>240000.0</v>
      </c>
      <c r="J11023" s="81">
        <v>43200.0</v>
      </c>
      <c r="K11023" s="81">
        <v>456000.0</v>
      </c>
      <c r="L11023" s="82">
        <v>0.18</v>
      </c>
      <c r="N11023" s="83">
        <f t="shared" si="1"/>
        <v>0.18</v>
      </c>
      <c r="O11023" s="83">
        <f t="shared" si="2"/>
        <v>0.18</v>
      </c>
      <c r="Q11023" s="83">
        <f t="shared" si="3"/>
        <v>1</v>
      </c>
      <c r="R11023" s="83">
        <f t="shared" si="4"/>
        <v>0.18</v>
      </c>
      <c r="S11023" s="83" t="b">
        <f t="shared" si="5"/>
        <v>0</v>
      </c>
      <c r="T11023" s="72"/>
      <c r="U11023" s="72"/>
      <c r="V11023" s="72"/>
      <c r="W11023" s="72"/>
      <c r="X11023" s="72"/>
      <c r="Y11023" s="72"/>
      <c r="Z11023" s="72"/>
      <c r="AA11023" s="72"/>
      <c r="AB11023" s="72"/>
      <c r="AC11023" s="72"/>
      <c r="AD11023" s="72"/>
      <c r="AE11023" s="72"/>
      <c r="AF11023" s="72"/>
      <c r="AG11023" s="72"/>
      <c r="AH11023" s="72"/>
      <c r="AI11023" s="72"/>
      <c r="AJ11023" s="72"/>
      <c r="AK11023" s="72"/>
    </row>
    <row r="11024" ht="14.25" customHeight="1">
      <c r="A11024" s="78">
        <v>11021.0</v>
      </c>
      <c r="C11024" s="78" t="str">
        <f>VLOOKUP(G11024,[1]Macrodata_CCF!$A$3:$D$55,4,FALSE)</f>
        <v>#ERROR!</v>
      </c>
      <c r="E11024" s="79" t="str">
        <f>VLOOKUP(G11024,[1]Macrodata_CCF!$A$3:$B$55,2,FALSE)</f>
        <v>#ERROR!</v>
      </c>
      <c r="F11024" s="78">
        <v>0.0</v>
      </c>
      <c r="G11024" s="80">
        <v>19.0</v>
      </c>
      <c r="H11024" s="81">
        <v>96760.0</v>
      </c>
      <c r="I11024" s="81">
        <v>150000.0</v>
      </c>
      <c r="J11024" s="81">
        <v>105810.0</v>
      </c>
      <c r="K11024" s="81">
        <v>225000.0</v>
      </c>
      <c r="L11024" s="82">
        <v>0.169984973703982</v>
      </c>
      <c r="N11024" s="83">
        <f t="shared" si="1"/>
        <v>0.1699849737</v>
      </c>
      <c r="O11024" s="83">
        <f t="shared" si="2"/>
        <v>0.1699849737</v>
      </c>
      <c r="Q11024" s="83">
        <f t="shared" si="3"/>
        <v>0.3549333333</v>
      </c>
      <c r="R11024" s="83">
        <f t="shared" si="4"/>
        <v>0.1699849737</v>
      </c>
      <c r="S11024" s="83" t="b">
        <f t="shared" si="5"/>
        <v>0</v>
      </c>
      <c r="T11024" s="72"/>
      <c r="U11024" s="72"/>
      <c r="V11024" s="72"/>
      <c r="W11024" s="72"/>
      <c r="X11024" s="72"/>
      <c r="Y11024" s="72"/>
      <c r="Z11024" s="72"/>
      <c r="AA11024" s="72"/>
      <c r="AB11024" s="72"/>
      <c r="AC11024" s="72"/>
      <c r="AD11024" s="72"/>
      <c r="AE11024" s="72"/>
      <c r="AF11024" s="72"/>
      <c r="AG11024" s="72"/>
      <c r="AH11024" s="72"/>
      <c r="AI11024" s="72"/>
      <c r="AJ11024" s="72"/>
      <c r="AK11024" s="72"/>
    </row>
    <row r="11025" ht="14.25" customHeight="1">
      <c r="A11025" s="78">
        <v>11022.0</v>
      </c>
      <c r="C11025" s="78" t="str">
        <f>VLOOKUP(G11025,[1]Macrodata_CCF!$A$3:$D$55,4,FALSE)</f>
        <v>#ERROR!</v>
      </c>
      <c r="E11025" s="79" t="str">
        <f>VLOOKUP(G11025,[1]Macrodata_CCF!$A$3:$B$55,2,FALSE)</f>
        <v>#ERROR!</v>
      </c>
      <c r="F11025" s="78">
        <v>0.0</v>
      </c>
      <c r="G11025" s="80">
        <v>23.0</v>
      </c>
      <c r="H11025" s="81">
        <v>16225.0</v>
      </c>
      <c r="I11025" s="81">
        <v>50000.0</v>
      </c>
      <c r="J11025" s="81">
        <v>22305.0</v>
      </c>
      <c r="K11025" s="81">
        <v>50000.0</v>
      </c>
      <c r="L11025" s="82">
        <v>0.1800148038490007</v>
      </c>
      <c r="N11025" s="83">
        <f t="shared" si="1"/>
        <v>0.1800148038</v>
      </c>
      <c r="O11025" s="83">
        <f t="shared" si="2"/>
        <v>0.1800148038</v>
      </c>
      <c r="Q11025" s="83">
        <f t="shared" si="3"/>
        <v>0.6755</v>
      </c>
      <c r="R11025" s="83">
        <f t="shared" si="4"/>
        <v>0.1800148038</v>
      </c>
      <c r="S11025" s="83" t="b">
        <f t="shared" si="5"/>
        <v>0</v>
      </c>
      <c r="T11025" s="72"/>
      <c r="U11025" s="72"/>
      <c r="V11025" s="72"/>
      <c r="W11025" s="72"/>
      <c r="X11025" s="72"/>
      <c r="Y11025" s="72"/>
      <c r="Z11025" s="72"/>
      <c r="AA11025" s="72"/>
      <c r="AB11025" s="72"/>
      <c r="AC11025" s="72"/>
      <c r="AD11025" s="72"/>
      <c r="AE11025" s="72"/>
      <c r="AF11025" s="72"/>
      <c r="AG11025" s="72"/>
      <c r="AH11025" s="72"/>
      <c r="AI11025" s="72"/>
      <c r="AJ11025" s="72"/>
      <c r="AK11025" s="72"/>
    </row>
    <row r="11026" ht="14.25" customHeight="1">
      <c r="A11026" s="78">
        <v>11023.0</v>
      </c>
      <c r="C11026" s="78" t="str">
        <f>VLOOKUP(G11026,[1]Macrodata_CCF!$A$3:$D$55,4,FALSE)</f>
        <v>#ERROR!</v>
      </c>
      <c r="E11026" s="79" t="str">
        <f>VLOOKUP(G11026,[1]Macrodata_CCF!$A$3:$B$55,2,FALSE)</f>
        <v>#ERROR!</v>
      </c>
      <c r="F11026" s="78">
        <v>0.0</v>
      </c>
      <c r="G11026" s="80">
        <v>9.0</v>
      </c>
      <c r="H11026" s="81">
        <v>382360.0</v>
      </c>
      <c r="I11026" s="81">
        <v>810000.0</v>
      </c>
      <c r="J11026" s="81">
        <v>502100.0</v>
      </c>
      <c r="K11026" s="81">
        <v>810000.0</v>
      </c>
      <c r="L11026" s="82">
        <v>0.2800018707323917</v>
      </c>
      <c r="N11026" s="83">
        <f t="shared" si="1"/>
        <v>0.2800018707</v>
      </c>
      <c r="O11026" s="83">
        <f t="shared" si="2"/>
        <v>0.2800018707</v>
      </c>
      <c r="Q11026" s="83">
        <f t="shared" si="3"/>
        <v>0.5279506173</v>
      </c>
      <c r="R11026" s="83">
        <f t="shared" si="4"/>
        <v>0.2800018707</v>
      </c>
      <c r="S11026" s="83" t="b">
        <f t="shared" si="5"/>
        <v>0</v>
      </c>
      <c r="T11026" s="72"/>
      <c r="U11026" s="72"/>
      <c r="V11026" s="72"/>
      <c r="W11026" s="72"/>
      <c r="X11026" s="72"/>
      <c r="Y11026" s="72"/>
      <c r="Z11026" s="72"/>
      <c r="AA11026" s="72"/>
      <c r="AB11026" s="72"/>
      <c r="AC11026" s="72"/>
      <c r="AD11026" s="72"/>
      <c r="AE11026" s="72"/>
      <c r="AF11026" s="72"/>
      <c r="AG11026" s="72"/>
      <c r="AH11026" s="72"/>
      <c r="AI11026" s="72"/>
      <c r="AJ11026" s="72"/>
      <c r="AK11026" s="72"/>
    </row>
    <row r="11027" ht="14.25" customHeight="1">
      <c r="A11027" s="78">
        <v>11024.0</v>
      </c>
      <c r="C11027" s="78" t="str">
        <f>VLOOKUP(G11027,[1]Macrodata_CCF!$A$3:$D$55,4,FALSE)</f>
        <v>#ERROR!</v>
      </c>
      <c r="E11027" s="79" t="str">
        <f>VLOOKUP(G11027,[1]Macrodata_CCF!$A$3:$B$55,2,FALSE)</f>
        <v>#ERROR!</v>
      </c>
      <c r="F11027" s="78">
        <v>0.0</v>
      </c>
      <c r="G11027" s="80">
        <v>39.0</v>
      </c>
      <c r="H11027" s="81">
        <v>587360.0</v>
      </c>
      <c r="I11027" s="81">
        <v>810000.0</v>
      </c>
      <c r="J11027" s="81">
        <v>605170.0</v>
      </c>
      <c r="K11027" s="81">
        <v>810000.0</v>
      </c>
      <c r="L11027" s="82">
        <v>0.07999461013295005</v>
      </c>
      <c r="N11027" s="83">
        <f t="shared" si="1"/>
        <v>0.07999461013</v>
      </c>
      <c r="O11027" s="83">
        <f t="shared" si="2"/>
        <v>0.07999461013</v>
      </c>
      <c r="Q11027" s="83">
        <f t="shared" si="3"/>
        <v>0.2748641975</v>
      </c>
      <c r="R11027" s="83">
        <f t="shared" si="4"/>
        <v>0.07999461013</v>
      </c>
      <c r="S11027" s="83" t="b">
        <f t="shared" si="5"/>
        <v>0</v>
      </c>
      <c r="T11027" s="72"/>
      <c r="U11027" s="72"/>
      <c r="V11027" s="72"/>
      <c r="W11027" s="72"/>
      <c r="X11027" s="72"/>
      <c r="Y11027" s="72"/>
      <c r="Z11027" s="72"/>
      <c r="AA11027" s="72"/>
      <c r="AB11027" s="72"/>
      <c r="AC11027" s="72"/>
      <c r="AD11027" s="72"/>
      <c r="AE11027" s="72"/>
      <c r="AF11027" s="72"/>
      <c r="AG11027" s="72"/>
      <c r="AH11027" s="72"/>
      <c r="AI11027" s="72"/>
      <c r="AJ11027" s="72"/>
      <c r="AK11027" s="72"/>
    </row>
    <row r="11028" ht="14.25" customHeight="1">
      <c r="A11028" s="78">
        <v>11025.0</v>
      </c>
      <c r="C11028" s="78" t="str">
        <f>VLOOKUP(G11028,[1]Macrodata_CCF!$A$3:$D$55,4,FALSE)</f>
        <v>#ERROR!</v>
      </c>
      <c r="E11028" s="79" t="str">
        <f>VLOOKUP(G11028,[1]Macrodata_CCF!$A$3:$B$55,2,FALSE)</f>
        <v>#ERROR!</v>
      </c>
      <c r="F11028" s="78">
        <v>0.0</v>
      </c>
      <c r="G11028" s="80">
        <v>49.0</v>
      </c>
      <c r="H11028" s="81">
        <v>91815.0</v>
      </c>
      <c r="I11028" s="81">
        <v>110000.0</v>
      </c>
      <c r="J11028" s="81">
        <v>92540.0</v>
      </c>
      <c r="K11028" s="81">
        <v>110000.0</v>
      </c>
      <c r="L11028" s="82">
        <v>0.03986802309595821</v>
      </c>
      <c r="N11028" s="83">
        <f t="shared" si="1"/>
        <v>0.0398680231</v>
      </c>
      <c r="O11028" s="83">
        <f t="shared" si="2"/>
        <v>0.0398680231</v>
      </c>
      <c r="Q11028" s="83">
        <f t="shared" si="3"/>
        <v>0.1653181818</v>
      </c>
      <c r="R11028" s="83">
        <f t="shared" si="4"/>
        <v>0.0398680231</v>
      </c>
      <c r="S11028" s="83" t="b">
        <f t="shared" si="5"/>
        <v>0</v>
      </c>
      <c r="T11028" s="72"/>
      <c r="U11028" s="72"/>
      <c r="V11028" s="72"/>
      <c r="W11028" s="72"/>
      <c r="X11028" s="72"/>
      <c r="Y11028" s="72"/>
      <c r="Z11028" s="72"/>
      <c r="AA11028" s="72"/>
      <c r="AB11028" s="72"/>
      <c r="AC11028" s="72"/>
      <c r="AD11028" s="72"/>
      <c r="AE11028" s="72"/>
      <c r="AF11028" s="72"/>
      <c r="AG11028" s="72"/>
      <c r="AH11028" s="72"/>
      <c r="AI11028" s="72"/>
      <c r="AJ11028" s="72"/>
      <c r="AK11028" s="72"/>
    </row>
    <row r="11029" ht="14.25" customHeight="1">
      <c r="A11029" s="78">
        <v>11026.0</v>
      </c>
      <c r="C11029" s="78" t="str">
        <f>VLOOKUP(G11029,[1]Macrodata_CCF!$A$3:$D$55,4,FALSE)</f>
        <v>#ERROR!</v>
      </c>
      <c r="E11029" s="79" t="str">
        <f>VLOOKUP(G11029,[1]Macrodata_CCF!$A$3:$B$55,2,FALSE)</f>
        <v>#ERROR!</v>
      </c>
      <c r="F11029" s="78">
        <v>0.0</v>
      </c>
      <c r="G11029" s="80">
        <v>41.0</v>
      </c>
      <c r="H11029" s="81">
        <v>76320.0</v>
      </c>
      <c r="I11029" s="81">
        <v>170000.0</v>
      </c>
      <c r="J11029" s="81">
        <v>173400.0</v>
      </c>
      <c r="K11029" s="81">
        <v>170000.0</v>
      </c>
      <c r="L11029" s="82">
        <v>1.036293766011956</v>
      </c>
      <c r="N11029" s="83">
        <f t="shared" si="1"/>
        <v>1.036293766</v>
      </c>
      <c r="O11029" s="83">
        <f t="shared" si="2"/>
        <v>1</v>
      </c>
      <c r="Q11029" s="83">
        <f t="shared" si="3"/>
        <v>0.5510588235</v>
      </c>
      <c r="R11029" s="83">
        <f t="shared" si="4"/>
        <v>1.036293766</v>
      </c>
      <c r="S11029" s="83" t="b">
        <f t="shared" si="5"/>
        <v>0</v>
      </c>
      <c r="T11029" s="72"/>
      <c r="U11029" s="72"/>
      <c r="V11029" s="72"/>
      <c r="W11029" s="72"/>
      <c r="X11029" s="72"/>
      <c r="Y11029" s="72"/>
      <c r="Z11029" s="72"/>
      <c r="AA11029" s="72"/>
      <c r="AB11029" s="72"/>
      <c r="AC11029" s="72"/>
      <c r="AD11029" s="72"/>
      <c r="AE11029" s="72"/>
      <c r="AF11029" s="72"/>
      <c r="AG11029" s="72"/>
      <c r="AH11029" s="72"/>
      <c r="AI11029" s="72"/>
      <c r="AJ11029" s="72"/>
      <c r="AK11029" s="72"/>
    </row>
    <row r="11030" ht="14.25" customHeight="1">
      <c r="A11030" s="78">
        <v>11027.0</v>
      </c>
      <c r="C11030" s="78" t="str">
        <f>VLOOKUP(G11030,[1]Macrodata_CCF!$A$3:$D$55,4,FALSE)</f>
        <v>#ERROR!</v>
      </c>
      <c r="E11030" s="79" t="str">
        <f>VLOOKUP(G11030,[1]Macrodata_CCF!$A$3:$B$55,2,FALSE)</f>
        <v>#ERROR!</v>
      </c>
      <c r="F11030" s="78">
        <v>0.0</v>
      </c>
      <c r="G11030" s="80">
        <v>25.0</v>
      </c>
      <c r="H11030" s="81">
        <v>684915.0</v>
      </c>
      <c r="I11030" s="81">
        <v>750000.0</v>
      </c>
      <c r="J11030" s="81">
        <v>682310.0</v>
      </c>
      <c r="K11030" s="81">
        <v>750000.0</v>
      </c>
      <c r="L11030" s="82">
        <v>-0.04002458323730506</v>
      </c>
      <c r="N11030" s="83">
        <f t="shared" si="1"/>
        <v>-0.04002458324</v>
      </c>
      <c r="O11030" s="83">
        <f t="shared" si="2"/>
        <v>0</v>
      </c>
      <c r="Q11030" s="83">
        <f t="shared" si="3"/>
        <v>0.08678</v>
      </c>
      <c r="R11030" s="83">
        <f t="shared" si="4"/>
        <v>-0.003473333333</v>
      </c>
      <c r="S11030" s="83" t="b">
        <f t="shared" si="5"/>
        <v>0</v>
      </c>
      <c r="T11030" s="72"/>
      <c r="U11030" s="72"/>
      <c r="V11030" s="72"/>
      <c r="W11030" s="72"/>
      <c r="X11030" s="72"/>
      <c r="Y11030" s="72"/>
      <c r="Z11030" s="72"/>
      <c r="AA11030" s="72"/>
      <c r="AB11030" s="72"/>
      <c r="AC11030" s="72"/>
      <c r="AD11030" s="72"/>
      <c r="AE11030" s="72"/>
      <c r="AF11030" s="72"/>
      <c r="AG11030" s="72"/>
      <c r="AH11030" s="72"/>
      <c r="AI11030" s="72"/>
      <c r="AJ11030" s="72"/>
      <c r="AK11030" s="72"/>
    </row>
    <row r="11031" ht="14.25" customHeight="1">
      <c r="A11031" s="78">
        <v>11028.0</v>
      </c>
      <c r="C11031" s="78" t="str">
        <f>VLOOKUP(G11031,[1]Macrodata_CCF!$A$3:$D$55,4,FALSE)</f>
        <v>#ERROR!</v>
      </c>
      <c r="E11031" s="79" t="str">
        <f>VLOOKUP(G11031,[1]Macrodata_CCF!$A$3:$B$55,2,FALSE)</f>
        <v>#ERROR!</v>
      </c>
      <c r="F11031" s="78">
        <v>0.0</v>
      </c>
      <c r="G11031" s="80">
        <v>11.0</v>
      </c>
      <c r="H11031" s="81">
        <v>708880.0</v>
      </c>
      <c r="I11031" s="81">
        <v>730000.0</v>
      </c>
      <c r="J11031" s="81">
        <v>711835.0</v>
      </c>
      <c r="K11031" s="81">
        <v>730000.0</v>
      </c>
      <c r="L11031" s="82">
        <v>0.1399147727272727</v>
      </c>
      <c r="N11031" s="83">
        <f t="shared" si="1"/>
        <v>0.1399147727</v>
      </c>
      <c r="O11031" s="83">
        <f t="shared" si="2"/>
        <v>0.1399147727</v>
      </c>
      <c r="Q11031" s="83">
        <f t="shared" si="3"/>
        <v>0.02893150685</v>
      </c>
      <c r="R11031" s="83">
        <f t="shared" si="4"/>
        <v>0.004047945205</v>
      </c>
      <c r="S11031" s="83" t="b">
        <f t="shared" si="5"/>
        <v>0</v>
      </c>
      <c r="T11031" s="72"/>
      <c r="U11031" s="72"/>
      <c r="V11031" s="72"/>
      <c r="W11031" s="72"/>
      <c r="X11031" s="72"/>
      <c r="Y11031" s="72"/>
      <c r="Z11031" s="72"/>
      <c r="AA11031" s="72"/>
      <c r="AB11031" s="72"/>
      <c r="AC11031" s="72"/>
      <c r="AD11031" s="72"/>
      <c r="AE11031" s="72"/>
      <c r="AF11031" s="72"/>
      <c r="AG11031" s="72"/>
      <c r="AH11031" s="72"/>
      <c r="AI11031" s="72"/>
      <c r="AJ11031" s="72"/>
      <c r="AK11031" s="72"/>
    </row>
    <row r="11032" ht="14.25" customHeight="1">
      <c r="A11032" s="78">
        <v>11029.0</v>
      </c>
      <c r="C11032" s="78" t="str">
        <f>VLOOKUP(G11032,[1]Macrodata_CCF!$A$3:$D$55,4,FALSE)</f>
        <v>#ERROR!</v>
      </c>
      <c r="E11032" s="79" t="str">
        <f>VLOOKUP(G11032,[1]Macrodata_CCF!$A$3:$B$55,2,FALSE)</f>
        <v>#ERROR!</v>
      </c>
      <c r="F11032" s="78">
        <v>0.0</v>
      </c>
      <c r="G11032" s="80">
        <v>49.0</v>
      </c>
      <c r="H11032" s="81">
        <v>20180.0</v>
      </c>
      <c r="I11032" s="81">
        <v>100000.0</v>
      </c>
      <c r="J11032" s="81">
        <v>31355.0</v>
      </c>
      <c r="K11032" s="81">
        <v>100000.0</v>
      </c>
      <c r="L11032" s="82">
        <v>0.1400025056376848</v>
      </c>
      <c r="N11032" s="83">
        <f t="shared" si="1"/>
        <v>0.1400025056</v>
      </c>
      <c r="O11032" s="83">
        <f t="shared" si="2"/>
        <v>0.1400025056</v>
      </c>
      <c r="Q11032" s="83">
        <f t="shared" si="3"/>
        <v>0.7982</v>
      </c>
      <c r="R11032" s="83">
        <f t="shared" si="4"/>
        <v>0.1400025056</v>
      </c>
      <c r="S11032" s="83" t="b">
        <f t="shared" si="5"/>
        <v>0</v>
      </c>
      <c r="T11032" s="72"/>
      <c r="U11032" s="72"/>
      <c r="V11032" s="72"/>
      <c r="W11032" s="72"/>
      <c r="X11032" s="72"/>
      <c r="Y11032" s="72"/>
      <c r="Z11032" s="72"/>
      <c r="AA11032" s="72"/>
      <c r="AB11032" s="72"/>
      <c r="AC11032" s="72"/>
      <c r="AD11032" s="72"/>
      <c r="AE11032" s="72"/>
      <c r="AF11032" s="72"/>
      <c r="AG11032" s="72"/>
      <c r="AH11032" s="72"/>
      <c r="AI11032" s="72"/>
      <c r="AJ11032" s="72"/>
      <c r="AK11032" s="72"/>
    </row>
    <row r="11033" ht="14.25" customHeight="1">
      <c r="A11033" s="78">
        <v>11030.0</v>
      </c>
      <c r="C11033" s="78" t="str">
        <f>VLOOKUP(G11033,[1]Macrodata_CCF!$A$3:$D$55,4,FALSE)</f>
        <v>#ERROR!</v>
      </c>
      <c r="E11033" s="79" t="str">
        <f>VLOOKUP(G11033,[1]Macrodata_CCF!$A$3:$B$55,2,FALSE)</f>
        <v>#ERROR!</v>
      </c>
      <c r="F11033" s="78">
        <v>0.0</v>
      </c>
      <c r="G11033" s="80">
        <v>32.0</v>
      </c>
      <c r="H11033" s="81">
        <v>465995.0</v>
      </c>
      <c r="I11033" s="81">
        <v>830000.0</v>
      </c>
      <c r="J11033" s="81">
        <v>524235.0</v>
      </c>
      <c r="K11033" s="81">
        <v>830000.0</v>
      </c>
      <c r="L11033" s="82">
        <v>0.1599978022279914</v>
      </c>
      <c r="N11033" s="83">
        <f t="shared" si="1"/>
        <v>0.1599978022</v>
      </c>
      <c r="O11033" s="83">
        <f t="shared" si="2"/>
        <v>0.1599978022</v>
      </c>
      <c r="Q11033" s="83">
        <f t="shared" si="3"/>
        <v>0.438560241</v>
      </c>
      <c r="R11033" s="83">
        <f t="shared" si="4"/>
        <v>0.1599978022</v>
      </c>
      <c r="S11033" s="83" t="b">
        <f t="shared" si="5"/>
        <v>0</v>
      </c>
      <c r="T11033" s="72"/>
      <c r="U11033" s="72"/>
      <c r="V11033" s="72"/>
      <c r="W11033" s="72"/>
      <c r="X11033" s="72"/>
      <c r="Y11033" s="72"/>
      <c r="Z11033" s="72"/>
      <c r="AA11033" s="72"/>
      <c r="AB11033" s="72"/>
      <c r="AC11033" s="72"/>
      <c r="AD11033" s="72"/>
      <c r="AE11033" s="72"/>
      <c r="AF11033" s="72"/>
      <c r="AG11033" s="72"/>
      <c r="AH11033" s="72"/>
      <c r="AI11033" s="72"/>
      <c r="AJ11033" s="72"/>
      <c r="AK11033" s="72"/>
    </row>
    <row r="11034" ht="14.25" customHeight="1">
      <c r="A11034" s="78">
        <v>11031.0</v>
      </c>
      <c r="C11034" s="78" t="str">
        <f>VLOOKUP(G11034,[1]Macrodata_CCF!$A$3:$D$55,4,FALSE)</f>
        <v>#ERROR!</v>
      </c>
      <c r="E11034" s="79" t="str">
        <f>VLOOKUP(G11034,[1]Macrodata_CCF!$A$3:$B$55,2,FALSE)</f>
        <v>#ERROR!</v>
      </c>
      <c r="F11034" s="78">
        <v>0.0</v>
      </c>
      <c r="G11034" s="80">
        <v>11.0</v>
      </c>
      <c r="H11034" s="81">
        <v>307115.0</v>
      </c>
      <c r="I11034" s="81">
        <v>390000.0</v>
      </c>
      <c r="J11034" s="81">
        <v>321205.0</v>
      </c>
      <c r="K11034" s="81">
        <v>390000.0</v>
      </c>
      <c r="L11034" s="82">
        <v>0.1699945707908548</v>
      </c>
      <c r="N11034" s="83">
        <f t="shared" si="1"/>
        <v>0.1699945708</v>
      </c>
      <c r="O11034" s="83">
        <f t="shared" si="2"/>
        <v>0.1699945708</v>
      </c>
      <c r="Q11034" s="83">
        <f t="shared" si="3"/>
        <v>0.212525641</v>
      </c>
      <c r="R11034" s="83">
        <f t="shared" si="4"/>
        <v>0.1699945708</v>
      </c>
      <c r="S11034" s="83" t="b">
        <f t="shared" si="5"/>
        <v>0</v>
      </c>
      <c r="T11034" s="72"/>
      <c r="U11034" s="72"/>
      <c r="V11034" s="72"/>
      <c r="W11034" s="72"/>
      <c r="X11034" s="72"/>
      <c r="Y11034" s="72"/>
      <c r="Z11034" s="72"/>
      <c r="AA11034" s="72"/>
      <c r="AB11034" s="72"/>
      <c r="AC11034" s="72"/>
      <c r="AD11034" s="72"/>
      <c r="AE11034" s="72"/>
      <c r="AF11034" s="72"/>
      <c r="AG11034" s="72"/>
      <c r="AH11034" s="72"/>
      <c r="AI11034" s="72"/>
      <c r="AJ11034" s="72"/>
      <c r="AK11034" s="72"/>
    </row>
    <row r="11035" ht="14.25" customHeight="1">
      <c r="A11035" s="78">
        <v>11032.0</v>
      </c>
      <c r="C11035" s="78" t="str">
        <f>VLOOKUP(G11035,[1]Macrodata_CCF!$A$3:$D$55,4,FALSE)</f>
        <v>#ERROR!</v>
      </c>
      <c r="E11035" s="79" t="str">
        <f>VLOOKUP(G11035,[1]Macrodata_CCF!$A$3:$B$55,2,FALSE)</f>
        <v>#ERROR!</v>
      </c>
      <c r="F11035" s="78">
        <v>0.0</v>
      </c>
      <c r="G11035" s="80">
        <v>49.0</v>
      </c>
      <c r="H11035" s="81">
        <v>27320.0</v>
      </c>
      <c r="I11035" s="81">
        <v>160000.0</v>
      </c>
      <c r="J11035" s="81">
        <v>32625.0</v>
      </c>
      <c r="K11035" s="81">
        <v>160000.0</v>
      </c>
      <c r="L11035" s="82">
        <v>0.03998341875188424</v>
      </c>
      <c r="N11035" s="83">
        <f t="shared" si="1"/>
        <v>0.03998341875</v>
      </c>
      <c r="O11035" s="83">
        <f t="shared" si="2"/>
        <v>0.03998341875</v>
      </c>
      <c r="Q11035" s="83">
        <f t="shared" si="3"/>
        <v>0.82925</v>
      </c>
      <c r="R11035" s="83">
        <f t="shared" si="4"/>
        <v>0.03998341875</v>
      </c>
      <c r="S11035" s="83" t="b">
        <f t="shared" si="5"/>
        <v>0</v>
      </c>
      <c r="T11035" s="72"/>
      <c r="U11035" s="72"/>
      <c r="V11035" s="72"/>
      <c r="W11035" s="72"/>
      <c r="X11035" s="72"/>
      <c r="Y11035" s="72"/>
      <c r="Z11035" s="72"/>
      <c r="AA11035" s="72"/>
      <c r="AB11035" s="72"/>
      <c r="AC11035" s="72"/>
      <c r="AD11035" s="72"/>
      <c r="AE11035" s="72"/>
      <c r="AF11035" s="72"/>
      <c r="AG11035" s="72"/>
      <c r="AH11035" s="72"/>
      <c r="AI11035" s="72"/>
      <c r="AJ11035" s="72"/>
      <c r="AK11035" s="72"/>
    </row>
    <row r="11036" ht="14.25" customHeight="1">
      <c r="A11036" s="78">
        <v>11033.0</v>
      </c>
      <c r="C11036" s="78" t="str">
        <f>VLOOKUP(G11036,[1]Macrodata_CCF!$A$3:$D$55,4,FALSE)</f>
        <v>#ERROR!</v>
      </c>
      <c r="E11036" s="79" t="str">
        <f>VLOOKUP(G11036,[1]Macrodata_CCF!$A$3:$B$55,2,FALSE)</f>
        <v>#ERROR!</v>
      </c>
      <c r="F11036" s="78">
        <v>0.0</v>
      </c>
      <c r="G11036" s="80">
        <v>12.0</v>
      </c>
      <c r="H11036" s="81">
        <v>158750.0</v>
      </c>
      <c r="I11036" s="81">
        <v>430000.0</v>
      </c>
      <c r="J11036" s="81">
        <v>242840.0</v>
      </c>
      <c r="K11036" s="81">
        <v>817000.0</v>
      </c>
      <c r="L11036" s="82">
        <v>0.3100092165898617</v>
      </c>
      <c r="N11036" s="83">
        <f t="shared" si="1"/>
        <v>0.3100092166</v>
      </c>
      <c r="O11036" s="83">
        <f t="shared" si="2"/>
        <v>0.3100092166</v>
      </c>
      <c r="Q11036" s="83">
        <f t="shared" si="3"/>
        <v>0.6308139535</v>
      </c>
      <c r="R11036" s="83">
        <f t="shared" si="4"/>
        <v>0.3100092166</v>
      </c>
      <c r="S11036" s="83" t="b">
        <f t="shared" si="5"/>
        <v>0</v>
      </c>
      <c r="T11036" s="72"/>
      <c r="U11036" s="72"/>
      <c r="V11036" s="72"/>
      <c r="W11036" s="72"/>
      <c r="X11036" s="72"/>
      <c r="Y11036" s="72"/>
      <c r="Z11036" s="72"/>
      <c r="AA11036" s="72"/>
      <c r="AB11036" s="72"/>
      <c r="AC11036" s="72"/>
      <c r="AD11036" s="72"/>
      <c r="AE11036" s="72"/>
      <c r="AF11036" s="72"/>
      <c r="AG11036" s="72"/>
      <c r="AH11036" s="72"/>
      <c r="AI11036" s="72"/>
      <c r="AJ11036" s="72"/>
      <c r="AK11036" s="72"/>
    </row>
    <row r="11037" ht="14.25" customHeight="1">
      <c r="A11037" s="78">
        <v>11034.0</v>
      </c>
      <c r="C11037" s="78" t="str">
        <f>VLOOKUP(G11037,[1]Macrodata_CCF!$A$3:$D$55,4,FALSE)</f>
        <v>#ERROR!</v>
      </c>
      <c r="E11037" s="79" t="str">
        <f>VLOOKUP(G11037,[1]Macrodata_CCF!$A$3:$B$55,2,FALSE)</f>
        <v>#ERROR!</v>
      </c>
      <c r="F11037" s="78">
        <v>1.0</v>
      </c>
      <c r="G11037" s="80">
        <v>11.0</v>
      </c>
      <c r="H11037" s="81">
        <v>125125.0</v>
      </c>
      <c r="I11037" s="81">
        <v>250000.0</v>
      </c>
      <c r="J11037" s="81">
        <v>180070.0</v>
      </c>
      <c r="K11037" s="81">
        <v>250000.0</v>
      </c>
      <c r="L11037" s="82">
        <v>0.44</v>
      </c>
      <c r="N11037" s="83">
        <f t="shared" si="1"/>
        <v>0.44</v>
      </c>
      <c r="O11037" s="83">
        <f t="shared" si="2"/>
        <v>0.44</v>
      </c>
      <c r="Q11037" s="83">
        <f t="shared" si="3"/>
        <v>0.4995</v>
      </c>
      <c r="R11037" s="83">
        <f t="shared" si="4"/>
        <v>0.44</v>
      </c>
      <c r="S11037" s="83" t="b">
        <f t="shared" si="5"/>
        <v>0</v>
      </c>
      <c r="T11037" s="72"/>
      <c r="U11037" s="72"/>
      <c r="V11037" s="72"/>
      <c r="W11037" s="72"/>
      <c r="X11037" s="72"/>
      <c r="Y11037" s="72"/>
      <c r="Z11037" s="72"/>
      <c r="AA11037" s="72"/>
      <c r="AB11037" s="72"/>
      <c r="AC11037" s="72"/>
      <c r="AD11037" s="72"/>
      <c r="AE11037" s="72"/>
      <c r="AF11037" s="72"/>
      <c r="AG11037" s="72"/>
      <c r="AH11037" s="72"/>
      <c r="AI11037" s="72"/>
      <c r="AJ11037" s="72"/>
      <c r="AK11037" s="72"/>
    </row>
    <row r="11038" ht="14.25" customHeight="1">
      <c r="A11038" s="78">
        <v>11035.0</v>
      </c>
      <c r="C11038" s="78" t="str">
        <f>VLOOKUP(G11038,[1]Macrodata_CCF!$A$3:$D$55,4,FALSE)</f>
        <v>#ERROR!</v>
      </c>
      <c r="E11038" s="79" t="str">
        <f>VLOOKUP(G11038,[1]Macrodata_CCF!$A$3:$B$55,2,FALSE)</f>
        <v>#ERROR!</v>
      </c>
      <c r="F11038" s="78">
        <v>0.0</v>
      </c>
      <c r="G11038" s="80">
        <v>27.0</v>
      </c>
      <c r="H11038" s="81">
        <v>0.0</v>
      </c>
      <c r="I11038" s="81">
        <v>180000.0</v>
      </c>
      <c r="J11038" s="81">
        <v>25200.0</v>
      </c>
      <c r="K11038" s="81">
        <v>270000.0</v>
      </c>
      <c r="L11038" s="82">
        <v>0.14</v>
      </c>
      <c r="N11038" s="83">
        <f t="shared" si="1"/>
        <v>0.14</v>
      </c>
      <c r="O11038" s="83">
        <f t="shared" si="2"/>
        <v>0.14</v>
      </c>
      <c r="Q11038" s="83">
        <f t="shared" si="3"/>
        <v>1</v>
      </c>
      <c r="R11038" s="83">
        <f t="shared" si="4"/>
        <v>0.14</v>
      </c>
      <c r="S11038" s="83" t="b">
        <f t="shared" si="5"/>
        <v>0</v>
      </c>
      <c r="T11038" s="72"/>
      <c r="U11038" s="72"/>
      <c r="V11038" s="72"/>
      <c r="W11038" s="72"/>
      <c r="X11038" s="72"/>
      <c r="Y11038" s="72"/>
      <c r="Z11038" s="72"/>
      <c r="AA11038" s="72"/>
      <c r="AB11038" s="72"/>
      <c r="AC11038" s="72"/>
      <c r="AD11038" s="72"/>
      <c r="AE11038" s="72"/>
      <c r="AF11038" s="72"/>
      <c r="AG11038" s="72"/>
      <c r="AH11038" s="72"/>
      <c r="AI11038" s="72"/>
      <c r="AJ11038" s="72"/>
      <c r="AK11038" s="72"/>
    </row>
    <row r="11039" ht="14.25" customHeight="1">
      <c r="A11039" s="78">
        <v>11036.0</v>
      </c>
      <c r="C11039" s="78" t="str">
        <f>VLOOKUP(G11039,[1]Macrodata_CCF!$A$3:$D$55,4,FALSE)</f>
        <v>#ERROR!</v>
      </c>
      <c r="E11039" s="79" t="str">
        <f>VLOOKUP(G11039,[1]Macrodata_CCF!$A$3:$B$55,2,FALSE)</f>
        <v>#ERROR!</v>
      </c>
      <c r="F11039" s="78">
        <v>0.0</v>
      </c>
      <c r="G11039" s="80">
        <v>33.0</v>
      </c>
      <c r="H11039" s="81">
        <v>517420.0</v>
      </c>
      <c r="I11039" s="81">
        <v>710000.0</v>
      </c>
      <c r="J11039" s="81">
        <v>544380.0</v>
      </c>
      <c r="K11039" s="81">
        <v>710000.0</v>
      </c>
      <c r="L11039" s="82">
        <v>0.1399937688233461</v>
      </c>
      <c r="N11039" s="83">
        <f t="shared" si="1"/>
        <v>0.1399937688</v>
      </c>
      <c r="O11039" s="83">
        <f t="shared" si="2"/>
        <v>0.1399937688</v>
      </c>
      <c r="Q11039" s="83">
        <f t="shared" si="3"/>
        <v>0.2712394366</v>
      </c>
      <c r="R11039" s="83">
        <f t="shared" si="4"/>
        <v>0.1399937688</v>
      </c>
      <c r="S11039" s="83" t="b">
        <f t="shared" si="5"/>
        <v>0</v>
      </c>
      <c r="T11039" s="72"/>
      <c r="U11039" s="72"/>
      <c r="V11039" s="72"/>
      <c r="W11039" s="72"/>
      <c r="X11039" s="72"/>
      <c r="Y11039" s="72"/>
      <c r="Z11039" s="72"/>
      <c r="AA11039" s="72"/>
      <c r="AB11039" s="72"/>
      <c r="AC11039" s="72"/>
      <c r="AD11039" s="72"/>
      <c r="AE11039" s="72"/>
      <c r="AF11039" s="72"/>
      <c r="AG11039" s="72"/>
      <c r="AH11039" s="72"/>
      <c r="AI11039" s="72"/>
      <c r="AJ11039" s="72"/>
      <c r="AK11039" s="72"/>
    </row>
    <row r="11040" ht="14.25" customHeight="1">
      <c r="A11040" s="78">
        <v>11037.0</v>
      </c>
      <c r="C11040" s="78" t="str">
        <f>VLOOKUP(G11040,[1]Macrodata_CCF!$A$3:$D$55,4,FALSE)</f>
        <v>#ERROR!</v>
      </c>
      <c r="E11040" s="79" t="str">
        <f>VLOOKUP(G11040,[1]Macrodata_CCF!$A$3:$B$55,2,FALSE)</f>
        <v>#ERROR!</v>
      </c>
      <c r="F11040" s="78">
        <v>0.0</v>
      </c>
      <c r="G11040" s="80">
        <v>30.0</v>
      </c>
      <c r="H11040" s="81">
        <v>318815.0</v>
      </c>
      <c r="I11040" s="81">
        <v>420000.0</v>
      </c>
      <c r="J11040" s="81">
        <v>339050.0</v>
      </c>
      <c r="K11040" s="81">
        <v>630000.0</v>
      </c>
      <c r="L11040" s="82">
        <v>0.1999802342244404</v>
      </c>
      <c r="N11040" s="83">
        <f t="shared" si="1"/>
        <v>0.1999802342</v>
      </c>
      <c r="O11040" s="83">
        <f t="shared" si="2"/>
        <v>0.1999802342</v>
      </c>
      <c r="Q11040" s="83">
        <f t="shared" si="3"/>
        <v>0.2409166667</v>
      </c>
      <c r="R11040" s="83">
        <f t="shared" si="4"/>
        <v>0.1999802342</v>
      </c>
      <c r="S11040" s="83" t="b">
        <f t="shared" si="5"/>
        <v>0</v>
      </c>
      <c r="T11040" s="72"/>
      <c r="U11040" s="72"/>
      <c r="V11040" s="72"/>
      <c r="W11040" s="72"/>
      <c r="X11040" s="72"/>
      <c r="Y11040" s="72"/>
      <c r="Z11040" s="72"/>
      <c r="AA11040" s="72"/>
      <c r="AB11040" s="72"/>
      <c r="AC11040" s="72"/>
      <c r="AD11040" s="72"/>
      <c r="AE11040" s="72"/>
      <c r="AF11040" s="72"/>
      <c r="AG11040" s="72"/>
      <c r="AH11040" s="72"/>
      <c r="AI11040" s="72"/>
      <c r="AJ11040" s="72"/>
      <c r="AK11040" s="72"/>
    </row>
    <row r="11041" ht="14.25" customHeight="1">
      <c r="A11041" s="78">
        <v>11038.0</v>
      </c>
      <c r="C11041" s="78" t="str">
        <f>VLOOKUP(G11041,[1]Macrodata_CCF!$A$3:$D$55,4,FALSE)</f>
        <v>#ERROR!</v>
      </c>
      <c r="E11041" s="79" t="str">
        <f>VLOOKUP(G11041,[1]Macrodata_CCF!$A$3:$B$55,2,FALSE)</f>
        <v>#ERROR!</v>
      </c>
      <c r="F11041" s="78">
        <v>1.0</v>
      </c>
      <c r="G11041" s="80">
        <v>52.0</v>
      </c>
      <c r="H11041" s="81">
        <v>96425.0</v>
      </c>
      <c r="I11041" s="81">
        <v>120000.0</v>
      </c>
      <c r="J11041" s="81">
        <v>109155.0</v>
      </c>
      <c r="K11041" s="81">
        <v>120000.0</v>
      </c>
      <c r="L11041" s="82">
        <v>0.5399787910922588</v>
      </c>
      <c r="N11041" s="83">
        <f t="shared" si="1"/>
        <v>0.5399787911</v>
      </c>
      <c r="O11041" s="83">
        <f t="shared" si="2"/>
        <v>0.5399787911</v>
      </c>
      <c r="Q11041" s="83">
        <f t="shared" si="3"/>
        <v>0.1964583333</v>
      </c>
      <c r="R11041" s="83">
        <f t="shared" si="4"/>
        <v>0.5399787911</v>
      </c>
      <c r="S11041" s="83" t="b">
        <f t="shared" si="5"/>
        <v>0</v>
      </c>
      <c r="T11041" s="72"/>
      <c r="U11041" s="72"/>
      <c r="V11041" s="72"/>
      <c r="W11041" s="72"/>
      <c r="X11041" s="72"/>
      <c r="Y11041" s="72"/>
      <c r="Z11041" s="72"/>
      <c r="AA11041" s="72"/>
      <c r="AB11041" s="72"/>
      <c r="AC11041" s="72"/>
      <c r="AD11041" s="72"/>
      <c r="AE11041" s="72"/>
      <c r="AF11041" s="72"/>
      <c r="AG11041" s="72"/>
      <c r="AH11041" s="72"/>
      <c r="AI11041" s="72"/>
      <c r="AJ11041" s="72"/>
      <c r="AK11041" s="72"/>
    </row>
    <row r="11042" ht="14.25" customHeight="1">
      <c r="A11042" s="78">
        <v>11039.0</v>
      </c>
      <c r="C11042" s="78" t="str">
        <f>VLOOKUP(G11042,[1]Macrodata_CCF!$A$3:$D$55,4,FALSE)</f>
        <v>#ERROR!</v>
      </c>
      <c r="E11042" s="79" t="str">
        <f>VLOOKUP(G11042,[1]Macrodata_CCF!$A$3:$B$55,2,FALSE)</f>
        <v>#ERROR!</v>
      </c>
      <c r="F11042" s="78">
        <v>0.0</v>
      </c>
      <c r="G11042" s="80">
        <v>9.0</v>
      </c>
      <c r="H11042" s="81">
        <v>205205.0</v>
      </c>
      <c r="I11042" s="81">
        <v>550000.0</v>
      </c>
      <c r="J11042" s="81">
        <v>284510.0</v>
      </c>
      <c r="K11042" s="81">
        <v>550000.0</v>
      </c>
      <c r="L11042" s="82">
        <v>0.2300062355892632</v>
      </c>
      <c r="N11042" s="83">
        <f t="shared" si="1"/>
        <v>0.2300062356</v>
      </c>
      <c r="O11042" s="83">
        <f t="shared" si="2"/>
        <v>0.2300062356</v>
      </c>
      <c r="Q11042" s="83">
        <f t="shared" si="3"/>
        <v>0.6269</v>
      </c>
      <c r="R11042" s="83">
        <f t="shared" si="4"/>
        <v>0.2300062356</v>
      </c>
      <c r="S11042" s="83" t="b">
        <f t="shared" si="5"/>
        <v>0</v>
      </c>
      <c r="T11042" s="72"/>
      <c r="U11042" s="72"/>
      <c r="V11042" s="72"/>
      <c r="W11042" s="72"/>
      <c r="X11042" s="72"/>
      <c r="Y11042" s="72"/>
      <c r="Z11042" s="72"/>
      <c r="AA11042" s="72"/>
      <c r="AB11042" s="72"/>
      <c r="AC11042" s="72"/>
      <c r="AD11042" s="72"/>
      <c r="AE11042" s="72"/>
      <c r="AF11042" s="72"/>
      <c r="AG11042" s="72"/>
      <c r="AH11042" s="72"/>
      <c r="AI11042" s="72"/>
      <c r="AJ11042" s="72"/>
      <c r="AK11042" s="72"/>
    </row>
    <row r="11043" ht="14.25" customHeight="1">
      <c r="A11043" s="78">
        <v>11040.0</v>
      </c>
      <c r="C11043" s="78" t="str">
        <f>VLOOKUP(G11043,[1]Macrodata_CCF!$A$3:$D$55,4,FALSE)</f>
        <v>#ERROR!</v>
      </c>
      <c r="E11043" s="79" t="str">
        <f>VLOOKUP(G11043,[1]Macrodata_CCF!$A$3:$B$55,2,FALSE)</f>
        <v>#ERROR!</v>
      </c>
      <c r="F11043" s="78">
        <v>0.0</v>
      </c>
      <c r="G11043" s="80">
        <v>19.0</v>
      </c>
      <c r="H11043" s="81">
        <v>112620.0</v>
      </c>
      <c r="I11043" s="81">
        <v>260000.0</v>
      </c>
      <c r="J11043" s="81">
        <v>142095.0</v>
      </c>
      <c r="K11043" s="81">
        <v>260000.0</v>
      </c>
      <c r="L11043" s="82">
        <v>0.1999932148188357</v>
      </c>
      <c r="N11043" s="83">
        <f t="shared" si="1"/>
        <v>0.1999932148</v>
      </c>
      <c r="O11043" s="83">
        <f t="shared" si="2"/>
        <v>0.1999932148</v>
      </c>
      <c r="Q11043" s="83">
        <f t="shared" si="3"/>
        <v>0.5668461538</v>
      </c>
      <c r="R11043" s="83">
        <f t="shared" si="4"/>
        <v>0.1999932148</v>
      </c>
      <c r="S11043" s="83" t="b">
        <f t="shared" si="5"/>
        <v>0</v>
      </c>
      <c r="T11043" s="72"/>
      <c r="U11043" s="72"/>
      <c r="V11043" s="72"/>
      <c r="W11043" s="72"/>
      <c r="X11043" s="72"/>
      <c r="Y11043" s="72"/>
      <c r="Z11043" s="72"/>
      <c r="AA11043" s="72"/>
      <c r="AB11043" s="72"/>
      <c r="AC11043" s="72"/>
      <c r="AD11043" s="72"/>
      <c r="AE11043" s="72"/>
      <c r="AF11043" s="72"/>
      <c r="AG11043" s="72"/>
      <c r="AH11043" s="72"/>
      <c r="AI11043" s="72"/>
      <c r="AJ11043" s="72"/>
      <c r="AK11043" s="72"/>
    </row>
    <row r="11044" ht="14.25" customHeight="1">
      <c r="A11044" s="78">
        <v>11041.0</v>
      </c>
      <c r="C11044" s="78" t="str">
        <f>VLOOKUP(G11044,[1]Macrodata_CCF!$A$3:$D$55,4,FALSE)</f>
        <v>#ERROR!</v>
      </c>
      <c r="E11044" s="79" t="str">
        <f>VLOOKUP(G11044,[1]Macrodata_CCF!$A$3:$B$55,2,FALSE)</f>
        <v>#ERROR!</v>
      </c>
      <c r="F11044" s="78">
        <v>0.0</v>
      </c>
      <c r="G11044" s="80">
        <v>14.0</v>
      </c>
      <c r="H11044" s="81">
        <v>160830.0</v>
      </c>
      <c r="I11044" s="81">
        <v>430000.0</v>
      </c>
      <c r="J11044" s="81">
        <v>42395.0</v>
      </c>
      <c r="K11044" s="81">
        <v>430000.0</v>
      </c>
      <c r="L11044" s="82">
        <v>-0.4400007430248542</v>
      </c>
      <c r="N11044" s="83">
        <f t="shared" si="1"/>
        <v>-0.440000743</v>
      </c>
      <c r="O11044" s="83">
        <f t="shared" si="2"/>
        <v>0</v>
      </c>
      <c r="Q11044" s="83">
        <f t="shared" si="3"/>
        <v>0.6259767442</v>
      </c>
      <c r="R11044" s="83">
        <f t="shared" si="4"/>
        <v>-0.440000743</v>
      </c>
      <c r="S11044" s="83" t="b">
        <f t="shared" si="5"/>
        <v>0</v>
      </c>
      <c r="T11044" s="72"/>
      <c r="U11044" s="72"/>
      <c r="V11044" s="72"/>
      <c r="W11044" s="72"/>
      <c r="X11044" s="72"/>
      <c r="Y11044" s="72"/>
      <c r="Z11044" s="72"/>
      <c r="AA11044" s="72"/>
      <c r="AB11044" s="72"/>
      <c r="AC11044" s="72"/>
      <c r="AD11044" s="72"/>
      <c r="AE11044" s="72"/>
      <c r="AF11044" s="72"/>
      <c r="AG11044" s="72"/>
      <c r="AH11044" s="72"/>
      <c r="AI11044" s="72"/>
      <c r="AJ11044" s="72"/>
      <c r="AK11044" s="72"/>
    </row>
    <row r="11045" ht="14.25" customHeight="1">
      <c r="A11045" s="78">
        <v>11042.0</v>
      </c>
      <c r="C11045" s="78" t="str">
        <f>VLOOKUP(G11045,[1]Macrodata_CCF!$A$3:$D$55,4,FALSE)</f>
        <v>#ERROR!</v>
      </c>
      <c r="E11045" s="79" t="str">
        <f>VLOOKUP(G11045,[1]Macrodata_CCF!$A$3:$B$55,2,FALSE)</f>
        <v>#ERROR!</v>
      </c>
      <c r="F11045" s="78">
        <v>0.0</v>
      </c>
      <c r="G11045" s="80">
        <v>31.0</v>
      </c>
      <c r="H11045" s="81">
        <v>660090.0</v>
      </c>
      <c r="I11045" s="81">
        <v>840000.0</v>
      </c>
      <c r="J11045" s="81">
        <v>685275.0</v>
      </c>
      <c r="K11045" s="81">
        <v>840000.0</v>
      </c>
      <c r="L11045" s="82">
        <v>0.139986659996665</v>
      </c>
      <c r="N11045" s="83">
        <f t="shared" si="1"/>
        <v>0.13998666</v>
      </c>
      <c r="O11045" s="83">
        <f t="shared" si="2"/>
        <v>0.13998666</v>
      </c>
      <c r="Q11045" s="83">
        <f t="shared" si="3"/>
        <v>0.2141785714</v>
      </c>
      <c r="R11045" s="83">
        <f t="shared" si="4"/>
        <v>0.13998666</v>
      </c>
      <c r="S11045" s="83" t="b">
        <f t="shared" si="5"/>
        <v>0</v>
      </c>
      <c r="T11045" s="72"/>
      <c r="U11045" s="72"/>
      <c r="V11045" s="72"/>
      <c r="W11045" s="72"/>
      <c r="X11045" s="72"/>
      <c r="Y11045" s="72"/>
      <c r="Z11045" s="72"/>
      <c r="AA11045" s="72"/>
      <c r="AB11045" s="72"/>
      <c r="AC11045" s="72"/>
      <c r="AD11045" s="72"/>
      <c r="AE11045" s="72"/>
      <c r="AF11045" s="72"/>
      <c r="AG11045" s="72"/>
      <c r="AH11045" s="72"/>
      <c r="AI11045" s="72"/>
      <c r="AJ11045" s="72"/>
      <c r="AK11045" s="72"/>
    </row>
    <row r="11046" ht="14.25" customHeight="1">
      <c r="A11046" s="78">
        <v>11043.0</v>
      </c>
      <c r="C11046" s="78" t="str">
        <f>VLOOKUP(G11046,[1]Macrodata_CCF!$A$3:$D$55,4,FALSE)</f>
        <v>#ERROR!</v>
      </c>
      <c r="E11046" s="79" t="str">
        <f>VLOOKUP(G11046,[1]Macrodata_CCF!$A$3:$B$55,2,FALSE)</f>
        <v>#ERROR!</v>
      </c>
      <c r="F11046" s="78">
        <v>1.0</v>
      </c>
      <c r="G11046" s="80">
        <v>34.0</v>
      </c>
      <c r="H11046" s="81">
        <v>6330.0</v>
      </c>
      <c r="I11046" s="81">
        <v>60000.0</v>
      </c>
      <c r="J11046" s="81">
        <v>28870.0</v>
      </c>
      <c r="K11046" s="81">
        <v>60000.0</v>
      </c>
      <c r="L11046" s="82">
        <v>0.4199739146636855</v>
      </c>
      <c r="N11046" s="83">
        <f t="shared" si="1"/>
        <v>0.4199739147</v>
      </c>
      <c r="O11046" s="83">
        <f t="shared" si="2"/>
        <v>0.4199739147</v>
      </c>
      <c r="Q11046" s="83">
        <f t="shared" si="3"/>
        <v>0.8945</v>
      </c>
      <c r="R11046" s="83">
        <f t="shared" si="4"/>
        <v>0.4199739147</v>
      </c>
      <c r="S11046" s="83" t="b">
        <f t="shared" si="5"/>
        <v>0</v>
      </c>
      <c r="T11046" s="72"/>
      <c r="U11046" s="72"/>
      <c r="V11046" s="72"/>
      <c r="W11046" s="72"/>
      <c r="X11046" s="72"/>
      <c r="Y11046" s="72"/>
      <c r="Z11046" s="72"/>
      <c r="AA11046" s="72"/>
      <c r="AB11046" s="72"/>
      <c r="AC11046" s="72"/>
      <c r="AD11046" s="72"/>
      <c r="AE11046" s="72"/>
      <c r="AF11046" s="72"/>
      <c r="AG11046" s="72"/>
      <c r="AH11046" s="72"/>
      <c r="AI11046" s="72"/>
      <c r="AJ11046" s="72"/>
      <c r="AK11046" s="72"/>
    </row>
    <row r="11047" ht="14.25" customHeight="1">
      <c r="A11047" s="78">
        <v>11044.0</v>
      </c>
      <c r="C11047" s="78" t="str">
        <f>VLOOKUP(G11047,[1]Macrodata_CCF!$A$3:$D$55,4,FALSE)</f>
        <v>#ERROR!</v>
      </c>
      <c r="E11047" s="79" t="str">
        <f>VLOOKUP(G11047,[1]Macrodata_CCF!$A$3:$B$55,2,FALSE)</f>
        <v>#ERROR!</v>
      </c>
      <c r="F11047" s="78">
        <v>0.0</v>
      </c>
      <c r="G11047" s="80">
        <v>1.0</v>
      </c>
      <c r="H11047" s="81">
        <v>310725.0</v>
      </c>
      <c r="I11047" s="81">
        <v>740000.0</v>
      </c>
      <c r="J11047" s="81">
        <v>482435.0</v>
      </c>
      <c r="K11047" s="81">
        <v>740000.0</v>
      </c>
      <c r="L11047" s="82">
        <v>0.4</v>
      </c>
      <c r="N11047" s="83">
        <f t="shared" si="1"/>
        <v>0.4</v>
      </c>
      <c r="O11047" s="83">
        <f t="shared" si="2"/>
        <v>0.4</v>
      </c>
      <c r="Q11047" s="83">
        <f t="shared" si="3"/>
        <v>0.5801013514</v>
      </c>
      <c r="R11047" s="83">
        <f t="shared" si="4"/>
        <v>0.4</v>
      </c>
      <c r="S11047" s="83" t="b">
        <f t="shared" si="5"/>
        <v>0</v>
      </c>
      <c r="T11047" s="72"/>
      <c r="U11047" s="72"/>
      <c r="V11047" s="72"/>
      <c r="W11047" s="72"/>
      <c r="X11047" s="72"/>
      <c r="Y11047" s="72"/>
      <c r="Z11047" s="72"/>
      <c r="AA11047" s="72"/>
      <c r="AB11047" s="72"/>
      <c r="AC11047" s="72"/>
      <c r="AD11047" s="72"/>
      <c r="AE11047" s="72"/>
      <c r="AF11047" s="72"/>
      <c r="AG11047" s="72"/>
      <c r="AH11047" s="72"/>
      <c r="AI11047" s="72"/>
      <c r="AJ11047" s="72"/>
      <c r="AK11047" s="72"/>
    </row>
    <row r="11048" ht="14.25" customHeight="1">
      <c r="A11048" s="78">
        <v>11045.0</v>
      </c>
      <c r="C11048" s="78" t="str">
        <f>VLOOKUP(G11048,[1]Macrodata_CCF!$A$3:$D$55,4,FALSE)</f>
        <v>#ERROR!</v>
      </c>
      <c r="E11048" s="79" t="str">
        <f>VLOOKUP(G11048,[1]Macrodata_CCF!$A$3:$B$55,2,FALSE)</f>
        <v>#ERROR!</v>
      </c>
      <c r="F11048" s="78">
        <v>0.0</v>
      </c>
      <c r="G11048" s="80">
        <v>4.0</v>
      </c>
      <c r="H11048" s="81">
        <v>0.0</v>
      </c>
      <c r="I11048" s="81">
        <v>970000.0</v>
      </c>
      <c r="J11048" s="81">
        <v>349200.0</v>
      </c>
      <c r="K11048" s="81">
        <v>970000.0</v>
      </c>
      <c r="L11048" s="82">
        <v>0.36</v>
      </c>
      <c r="N11048" s="83">
        <f t="shared" si="1"/>
        <v>0.36</v>
      </c>
      <c r="O11048" s="83">
        <f t="shared" si="2"/>
        <v>0.36</v>
      </c>
      <c r="Q11048" s="83">
        <f t="shared" si="3"/>
        <v>1</v>
      </c>
      <c r="R11048" s="83">
        <f t="shared" si="4"/>
        <v>0.36</v>
      </c>
      <c r="S11048" s="83" t="b">
        <f t="shared" si="5"/>
        <v>0</v>
      </c>
      <c r="T11048" s="72"/>
      <c r="U11048" s="72"/>
      <c r="V11048" s="72"/>
      <c r="W11048" s="72"/>
      <c r="X11048" s="72"/>
      <c r="Y11048" s="72"/>
      <c r="Z11048" s="72"/>
      <c r="AA11048" s="72"/>
      <c r="AB11048" s="72"/>
      <c r="AC11048" s="72"/>
      <c r="AD11048" s="72"/>
      <c r="AE11048" s="72"/>
      <c r="AF11048" s="72"/>
      <c r="AG11048" s="72"/>
      <c r="AH11048" s="72"/>
      <c r="AI11048" s="72"/>
      <c r="AJ11048" s="72"/>
      <c r="AK11048" s="72"/>
    </row>
    <row r="11049" ht="14.25" customHeight="1">
      <c r="A11049" s="78">
        <v>11046.0</v>
      </c>
      <c r="C11049" s="78" t="str">
        <f>VLOOKUP(G11049,[1]Macrodata_CCF!$A$3:$D$55,4,FALSE)</f>
        <v>#ERROR!</v>
      </c>
      <c r="E11049" s="79" t="str">
        <f>VLOOKUP(G11049,[1]Macrodata_CCF!$A$3:$B$55,2,FALSE)</f>
        <v>#ERROR!</v>
      </c>
      <c r="F11049" s="78">
        <v>0.0</v>
      </c>
      <c r="G11049" s="80">
        <v>10.0</v>
      </c>
      <c r="H11049" s="81">
        <v>176235.0</v>
      </c>
      <c r="I11049" s="81">
        <v>460000.0</v>
      </c>
      <c r="J11049" s="81">
        <v>469200.0</v>
      </c>
      <c r="K11049" s="81">
        <v>460000.0</v>
      </c>
      <c r="L11049" s="82">
        <v>1.03242119359329</v>
      </c>
      <c r="N11049" s="83">
        <f t="shared" si="1"/>
        <v>1.032421194</v>
      </c>
      <c r="O11049" s="83">
        <f t="shared" si="2"/>
        <v>1</v>
      </c>
      <c r="Q11049" s="83">
        <f t="shared" si="3"/>
        <v>0.6168804348</v>
      </c>
      <c r="R11049" s="83">
        <f t="shared" si="4"/>
        <v>1.032421194</v>
      </c>
      <c r="S11049" s="83" t="b">
        <f t="shared" si="5"/>
        <v>0</v>
      </c>
      <c r="T11049" s="72"/>
      <c r="U11049" s="72"/>
      <c r="V11049" s="72"/>
      <c r="W11049" s="72"/>
      <c r="X11049" s="72"/>
      <c r="Y11049" s="72"/>
      <c r="Z11049" s="72"/>
      <c r="AA11049" s="72"/>
      <c r="AB11049" s="72"/>
      <c r="AC11049" s="72"/>
      <c r="AD11049" s="72"/>
      <c r="AE11049" s="72"/>
      <c r="AF11049" s="72"/>
      <c r="AG11049" s="72"/>
      <c r="AH11049" s="72"/>
      <c r="AI11049" s="72"/>
      <c r="AJ11049" s="72"/>
      <c r="AK11049" s="72"/>
    </row>
    <row r="11050" ht="14.25" customHeight="1">
      <c r="A11050" s="78">
        <v>11047.0</v>
      </c>
      <c r="C11050" s="78" t="str">
        <f>VLOOKUP(G11050,[1]Macrodata_CCF!$A$3:$D$55,4,FALSE)</f>
        <v>#ERROR!</v>
      </c>
      <c r="E11050" s="79" t="str">
        <f>VLOOKUP(G11050,[1]Macrodata_CCF!$A$3:$B$55,2,FALSE)</f>
        <v>#ERROR!</v>
      </c>
      <c r="F11050" s="78">
        <v>0.0</v>
      </c>
      <c r="G11050" s="80">
        <v>14.0</v>
      </c>
      <c r="H11050" s="81">
        <v>95435.0</v>
      </c>
      <c r="I11050" s="81">
        <v>180000.0</v>
      </c>
      <c r="J11050" s="81">
        <v>183600.0</v>
      </c>
      <c r="K11050" s="81">
        <v>180000.0</v>
      </c>
      <c r="L11050" s="82">
        <v>1.042570803523917</v>
      </c>
      <c r="N11050" s="83">
        <f t="shared" si="1"/>
        <v>1.042570804</v>
      </c>
      <c r="O11050" s="83">
        <f t="shared" si="2"/>
        <v>1</v>
      </c>
      <c r="Q11050" s="83">
        <f t="shared" si="3"/>
        <v>0.4698055556</v>
      </c>
      <c r="R11050" s="83">
        <f t="shared" si="4"/>
        <v>1.042570804</v>
      </c>
      <c r="S11050" s="83" t="b">
        <f t="shared" si="5"/>
        <v>0</v>
      </c>
      <c r="T11050" s="72"/>
      <c r="U11050" s="72"/>
      <c r="V11050" s="72"/>
      <c r="W11050" s="72"/>
      <c r="X11050" s="72"/>
      <c r="Y11050" s="72"/>
      <c r="Z11050" s="72"/>
      <c r="AA11050" s="72"/>
      <c r="AB11050" s="72"/>
      <c r="AC11050" s="72"/>
      <c r="AD11050" s="72"/>
      <c r="AE11050" s="72"/>
      <c r="AF11050" s="72"/>
      <c r="AG11050" s="72"/>
      <c r="AH11050" s="72"/>
      <c r="AI11050" s="72"/>
      <c r="AJ11050" s="72"/>
      <c r="AK11050" s="72"/>
    </row>
    <row r="11051" ht="14.25" customHeight="1">
      <c r="A11051" s="78">
        <v>11048.0</v>
      </c>
      <c r="C11051" s="78" t="str">
        <f>VLOOKUP(G11051,[1]Macrodata_CCF!$A$3:$D$55,4,FALSE)</f>
        <v>#ERROR!</v>
      </c>
      <c r="E11051" s="79" t="str">
        <f>VLOOKUP(G11051,[1]Macrodata_CCF!$A$3:$B$55,2,FALSE)</f>
        <v>#ERROR!</v>
      </c>
      <c r="F11051" s="78">
        <v>0.0</v>
      </c>
      <c r="G11051" s="80">
        <v>23.0</v>
      </c>
      <c r="H11051" s="81">
        <v>110980.0</v>
      </c>
      <c r="I11051" s="81">
        <v>450000.0</v>
      </c>
      <c r="J11051" s="81">
        <v>0.0</v>
      </c>
      <c r="K11051" s="81">
        <v>450000.0</v>
      </c>
      <c r="L11051" s="82">
        <v>-0.3273553182703086</v>
      </c>
      <c r="N11051" s="83">
        <f t="shared" si="1"/>
        <v>-0.3273553183</v>
      </c>
      <c r="O11051" s="83">
        <f t="shared" si="2"/>
        <v>0</v>
      </c>
      <c r="Q11051" s="83">
        <f t="shared" si="3"/>
        <v>0.7533777778</v>
      </c>
      <c r="R11051" s="83">
        <f t="shared" si="4"/>
        <v>-0.3273553183</v>
      </c>
      <c r="S11051" s="83" t="b">
        <f t="shared" si="5"/>
        <v>0</v>
      </c>
      <c r="T11051" s="72"/>
      <c r="U11051" s="72"/>
      <c r="V11051" s="72"/>
      <c r="W11051" s="72"/>
      <c r="X11051" s="72"/>
      <c r="Y11051" s="72"/>
      <c r="Z11051" s="72"/>
      <c r="AA11051" s="72"/>
      <c r="AB11051" s="72"/>
      <c r="AC11051" s="72"/>
      <c r="AD11051" s="72"/>
      <c r="AE11051" s="72"/>
      <c r="AF11051" s="72"/>
      <c r="AG11051" s="72"/>
      <c r="AH11051" s="72"/>
      <c r="AI11051" s="72"/>
      <c r="AJ11051" s="72"/>
      <c r="AK11051" s="72"/>
    </row>
    <row r="11052" ht="14.25" customHeight="1">
      <c r="A11052" s="78">
        <v>11049.0</v>
      </c>
      <c r="C11052" s="78" t="str">
        <f>VLOOKUP(G11052,[1]Macrodata_CCF!$A$3:$D$55,4,FALSE)</f>
        <v>#ERROR!</v>
      </c>
      <c r="E11052" s="79" t="str">
        <f>VLOOKUP(G11052,[1]Macrodata_CCF!$A$3:$B$55,2,FALSE)</f>
        <v>#ERROR!</v>
      </c>
      <c r="F11052" s="78">
        <v>0.0</v>
      </c>
      <c r="G11052" s="80">
        <v>39.0</v>
      </c>
      <c r="H11052" s="81">
        <v>585825.0</v>
      </c>
      <c r="I11052" s="81">
        <v>940000.0</v>
      </c>
      <c r="J11052" s="81">
        <v>628325.0</v>
      </c>
      <c r="K11052" s="81">
        <v>940000.0</v>
      </c>
      <c r="L11052" s="82">
        <v>0.1199971765370227</v>
      </c>
      <c r="N11052" s="83">
        <f t="shared" si="1"/>
        <v>0.1199971765</v>
      </c>
      <c r="O11052" s="83">
        <f t="shared" si="2"/>
        <v>0.1199971765</v>
      </c>
      <c r="Q11052" s="83">
        <f t="shared" si="3"/>
        <v>0.3767819149</v>
      </c>
      <c r="R11052" s="83">
        <f t="shared" si="4"/>
        <v>0.1199971765</v>
      </c>
      <c r="S11052" s="83" t="b">
        <f t="shared" si="5"/>
        <v>0</v>
      </c>
      <c r="T11052" s="72"/>
      <c r="U11052" s="72"/>
      <c r="V11052" s="72"/>
      <c r="W11052" s="72"/>
      <c r="X11052" s="72"/>
      <c r="Y11052" s="72"/>
      <c r="Z11052" s="72"/>
      <c r="AA11052" s="72"/>
      <c r="AB11052" s="72"/>
      <c r="AC11052" s="72"/>
      <c r="AD11052" s="72"/>
      <c r="AE11052" s="72"/>
      <c r="AF11052" s="72"/>
      <c r="AG11052" s="72"/>
      <c r="AH11052" s="72"/>
      <c r="AI11052" s="72"/>
      <c r="AJ11052" s="72"/>
      <c r="AK11052" s="72"/>
    </row>
    <row r="11053" ht="14.25" customHeight="1">
      <c r="A11053" s="78">
        <v>11050.0</v>
      </c>
      <c r="C11053" s="78" t="str">
        <f>VLOOKUP(G11053,[1]Macrodata_CCF!$A$3:$D$55,4,FALSE)</f>
        <v>#ERROR!</v>
      </c>
      <c r="E11053" s="79" t="str">
        <f>VLOOKUP(G11053,[1]Macrodata_CCF!$A$3:$B$55,2,FALSE)</f>
        <v>#ERROR!</v>
      </c>
      <c r="F11053" s="78">
        <v>0.0</v>
      </c>
      <c r="G11053" s="80">
        <v>31.0</v>
      </c>
      <c r="H11053" s="81">
        <v>259560.0</v>
      </c>
      <c r="I11053" s="81">
        <v>280000.0</v>
      </c>
      <c r="J11053" s="81">
        <v>253630.0</v>
      </c>
      <c r="K11053" s="81">
        <v>280000.0</v>
      </c>
      <c r="L11053" s="82">
        <v>-0.2901174168297456</v>
      </c>
      <c r="N11053" s="83">
        <f t="shared" si="1"/>
        <v>-0.2901174168</v>
      </c>
      <c r="O11053" s="83">
        <f t="shared" si="2"/>
        <v>0</v>
      </c>
      <c r="Q11053" s="83">
        <f t="shared" si="3"/>
        <v>0.073</v>
      </c>
      <c r="R11053" s="83">
        <f t="shared" si="4"/>
        <v>-0.02117857143</v>
      </c>
      <c r="S11053" s="83" t="b">
        <f t="shared" si="5"/>
        <v>0</v>
      </c>
      <c r="T11053" s="72"/>
      <c r="U11053" s="72"/>
      <c r="V11053" s="72"/>
      <c r="W11053" s="72"/>
      <c r="X11053" s="72"/>
      <c r="Y11053" s="72"/>
      <c r="Z11053" s="72"/>
      <c r="AA11053" s="72"/>
      <c r="AB11053" s="72"/>
      <c r="AC11053" s="72"/>
      <c r="AD11053" s="72"/>
      <c r="AE11053" s="72"/>
      <c r="AF11053" s="72"/>
      <c r="AG11053" s="72"/>
      <c r="AH11053" s="72"/>
      <c r="AI11053" s="72"/>
      <c r="AJ11053" s="72"/>
      <c r="AK11053" s="72"/>
    </row>
    <row r="11054" ht="14.25" customHeight="1">
      <c r="A11054" s="78">
        <v>11051.0</v>
      </c>
      <c r="C11054" s="78" t="str">
        <f>VLOOKUP(G11054,[1]Macrodata_CCF!$A$3:$D$55,4,FALSE)</f>
        <v>#ERROR!</v>
      </c>
      <c r="E11054" s="79" t="str">
        <f>VLOOKUP(G11054,[1]Macrodata_CCF!$A$3:$B$55,2,FALSE)</f>
        <v>#ERROR!</v>
      </c>
      <c r="F11054" s="78">
        <v>0.0</v>
      </c>
      <c r="G11054" s="80">
        <v>27.0</v>
      </c>
      <c r="H11054" s="81">
        <v>341645.0</v>
      </c>
      <c r="I11054" s="81">
        <v>840000.0</v>
      </c>
      <c r="J11054" s="81">
        <v>431350.0</v>
      </c>
      <c r="K11054" s="81">
        <v>1260000.0</v>
      </c>
      <c r="L11054" s="82">
        <v>0.1800022072618916</v>
      </c>
      <c r="N11054" s="83">
        <f t="shared" si="1"/>
        <v>0.1800022073</v>
      </c>
      <c r="O11054" s="83">
        <f t="shared" si="2"/>
        <v>0.1800022073</v>
      </c>
      <c r="Q11054" s="83">
        <f t="shared" si="3"/>
        <v>0.5932797619</v>
      </c>
      <c r="R11054" s="83">
        <f t="shared" si="4"/>
        <v>0.1800022073</v>
      </c>
      <c r="S11054" s="83" t="b">
        <f t="shared" si="5"/>
        <v>0</v>
      </c>
      <c r="T11054" s="72"/>
      <c r="U11054" s="72"/>
      <c r="V11054" s="72"/>
      <c r="W11054" s="72"/>
      <c r="X11054" s="72"/>
      <c r="Y11054" s="72"/>
      <c r="Z11054" s="72"/>
      <c r="AA11054" s="72"/>
      <c r="AB11054" s="72"/>
      <c r="AC11054" s="72"/>
      <c r="AD11054" s="72"/>
      <c r="AE11054" s="72"/>
      <c r="AF11054" s="72"/>
      <c r="AG11054" s="72"/>
      <c r="AH11054" s="72"/>
      <c r="AI11054" s="72"/>
      <c r="AJ11054" s="72"/>
      <c r="AK11054" s="72"/>
    </row>
    <row r="11055" ht="14.25" customHeight="1">
      <c r="A11055" s="78">
        <v>11052.0</v>
      </c>
      <c r="C11055" s="78" t="str">
        <f>VLOOKUP(G11055,[1]Macrodata_CCF!$A$3:$D$55,4,FALSE)</f>
        <v>#ERROR!</v>
      </c>
      <c r="E11055" s="79" t="str">
        <f>VLOOKUP(G11055,[1]Macrodata_CCF!$A$3:$B$55,2,FALSE)</f>
        <v>#ERROR!</v>
      </c>
      <c r="F11055" s="78">
        <v>0.0</v>
      </c>
      <c r="G11055" s="80">
        <v>34.0</v>
      </c>
      <c r="H11055" s="81">
        <v>0.0</v>
      </c>
      <c r="I11055" s="81">
        <v>440000.0</v>
      </c>
      <c r="J11055" s="81">
        <v>17600.0</v>
      </c>
      <c r="K11055" s="81">
        <v>440000.0</v>
      </c>
      <c r="L11055" s="82">
        <v>0.04</v>
      </c>
      <c r="N11055" s="83">
        <f t="shared" si="1"/>
        <v>0.04</v>
      </c>
      <c r="O11055" s="83">
        <f t="shared" si="2"/>
        <v>0.04</v>
      </c>
      <c r="Q11055" s="83">
        <f t="shared" si="3"/>
        <v>1</v>
      </c>
      <c r="R11055" s="83">
        <f t="shared" si="4"/>
        <v>0.04</v>
      </c>
      <c r="S11055" s="83" t="b">
        <f t="shared" si="5"/>
        <v>0</v>
      </c>
      <c r="T11055" s="72"/>
      <c r="U11055" s="72"/>
      <c r="V11055" s="72"/>
      <c r="W11055" s="72"/>
      <c r="X11055" s="72"/>
      <c r="Y11055" s="72"/>
      <c r="Z11055" s="72"/>
      <c r="AA11055" s="72"/>
      <c r="AB11055" s="72"/>
      <c r="AC11055" s="72"/>
      <c r="AD11055" s="72"/>
      <c r="AE11055" s="72"/>
      <c r="AF11055" s="72"/>
      <c r="AG11055" s="72"/>
      <c r="AH11055" s="72"/>
      <c r="AI11055" s="72"/>
      <c r="AJ11055" s="72"/>
      <c r="AK11055" s="72"/>
    </row>
    <row r="11056" ht="14.25" customHeight="1">
      <c r="A11056" s="78">
        <v>11053.0</v>
      </c>
      <c r="C11056" s="78" t="str">
        <f>VLOOKUP(G11056,[1]Macrodata_CCF!$A$3:$D$55,4,FALSE)</f>
        <v>#ERROR!</v>
      </c>
      <c r="E11056" s="79" t="str">
        <f>VLOOKUP(G11056,[1]Macrodata_CCF!$A$3:$B$55,2,FALSE)</f>
        <v>#ERROR!</v>
      </c>
      <c r="F11056" s="78">
        <v>0.0</v>
      </c>
      <c r="G11056" s="80">
        <v>32.0</v>
      </c>
      <c r="H11056" s="81">
        <v>93690.0</v>
      </c>
      <c r="I11056" s="81">
        <v>100000.0</v>
      </c>
      <c r="J11056" s="81">
        <v>94635.0</v>
      </c>
      <c r="K11056" s="81">
        <v>100000.0</v>
      </c>
      <c r="L11056" s="82">
        <v>0.1497622820919176</v>
      </c>
      <c r="N11056" s="83">
        <f t="shared" si="1"/>
        <v>0.1497622821</v>
      </c>
      <c r="O11056" s="83">
        <f t="shared" si="2"/>
        <v>0.1497622821</v>
      </c>
      <c r="Q11056" s="83">
        <f t="shared" si="3"/>
        <v>0.0631</v>
      </c>
      <c r="R11056" s="83">
        <f t="shared" si="4"/>
        <v>0.00945</v>
      </c>
      <c r="S11056" s="83" t="b">
        <f t="shared" si="5"/>
        <v>0</v>
      </c>
      <c r="T11056" s="72"/>
      <c r="U11056" s="72"/>
      <c r="V11056" s="72"/>
      <c r="W11056" s="72"/>
      <c r="X11056" s="72"/>
      <c r="Y11056" s="72"/>
      <c r="Z11056" s="72"/>
      <c r="AA11056" s="72"/>
      <c r="AB11056" s="72"/>
      <c r="AC11056" s="72"/>
      <c r="AD11056" s="72"/>
      <c r="AE11056" s="72"/>
      <c r="AF11056" s="72"/>
      <c r="AG11056" s="72"/>
      <c r="AH11056" s="72"/>
      <c r="AI11056" s="72"/>
      <c r="AJ11056" s="72"/>
      <c r="AK11056" s="72"/>
    </row>
    <row r="11057" ht="14.25" customHeight="1">
      <c r="A11057" s="78">
        <v>11054.0</v>
      </c>
      <c r="C11057" s="78" t="str">
        <f>VLOOKUP(G11057,[1]Macrodata_CCF!$A$3:$D$55,4,FALSE)</f>
        <v>#ERROR!</v>
      </c>
      <c r="E11057" s="79" t="str">
        <f>VLOOKUP(G11057,[1]Macrodata_CCF!$A$3:$B$55,2,FALSE)</f>
        <v>#ERROR!</v>
      </c>
      <c r="F11057" s="78">
        <v>0.0</v>
      </c>
      <c r="G11057" s="80">
        <v>35.0</v>
      </c>
      <c r="H11057" s="81">
        <v>360325.0</v>
      </c>
      <c r="I11057" s="81">
        <v>710000.0</v>
      </c>
      <c r="J11057" s="81">
        <v>367320.0</v>
      </c>
      <c r="K11057" s="81">
        <v>923000.0</v>
      </c>
      <c r="L11057" s="82">
        <v>0.02000428969757632</v>
      </c>
      <c r="N11057" s="83">
        <f t="shared" si="1"/>
        <v>0.0200042897</v>
      </c>
      <c r="O11057" s="83">
        <f t="shared" si="2"/>
        <v>0.0200042897</v>
      </c>
      <c r="Q11057" s="83">
        <f t="shared" si="3"/>
        <v>0.4925</v>
      </c>
      <c r="R11057" s="83">
        <f t="shared" si="4"/>
        <v>0.0200042897</v>
      </c>
      <c r="S11057" s="83" t="b">
        <f t="shared" si="5"/>
        <v>0</v>
      </c>
      <c r="T11057" s="72"/>
      <c r="U11057" s="72"/>
      <c r="V11057" s="72"/>
      <c r="W11057" s="72"/>
      <c r="X11057" s="72"/>
      <c r="Y11057" s="72"/>
      <c r="Z11057" s="72"/>
      <c r="AA11057" s="72"/>
      <c r="AB11057" s="72"/>
      <c r="AC11057" s="72"/>
      <c r="AD11057" s="72"/>
      <c r="AE11057" s="72"/>
      <c r="AF11057" s="72"/>
      <c r="AG11057" s="72"/>
      <c r="AH11057" s="72"/>
      <c r="AI11057" s="72"/>
      <c r="AJ11057" s="72"/>
      <c r="AK11057" s="72"/>
    </row>
    <row r="11058" ht="14.25" customHeight="1">
      <c r="A11058" s="78">
        <v>11055.0</v>
      </c>
      <c r="C11058" s="78" t="str">
        <f>VLOOKUP(G11058,[1]Macrodata_CCF!$A$3:$D$55,4,FALSE)</f>
        <v>#ERROR!</v>
      </c>
      <c r="E11058" s="79" t="str">
        <f>VLOOKUP(G11058,[1]Macrodata_CCF!$A$3:$B$55,2,FALSE)</f>
        <v>#ERROR!</v>
      </c>
      <c r="F11058" s="78">
        <v>0.0</v>
      </c>
      <c r="G11058" s="80">
        <v>53.0</v>
      </c>
      <c r="H11058" s="81">
        <v>58750.0</v>
      </c>
      <c r="I11058" s="81">
        <v>170000.0</v>
      </c>
      <c r="J11058" s="81">
        <v>170000.0</v>
      </c>
      <c r="K11058" s="81">
        <v>170000.0</v>
      </c>
      <c r="L11058" s="82">
        <v>1.0</v>
      </c>
      <c r="N11058" s="83">
        <f t="shared" si="1"/>
        <v>1</v>
      </c>
      <c r="O11058" s="83">
        <f t="shared" si="2"/>
        <v>1</v>
      </c>
      <c r="Q11058" s="83">
        <f t="shared" si="3"/>
        <v>0.6544117647</v>
      </c>
      <c r="R11058" s="83">
        <f t="shared" si="4"/>
        <v>1</v>
      </c>
      <c r="S11058" s="83" t="b">
        <f t="shared" si="5"/>
        <v>0</v>
      </c>
      <c r="T11058" s="72"/>
      <c r="U11058" s="72"/>
      <c r="V11058" s="72"/>
      <c r="W11058" s="72"/>
      <c r="X11058" s="72"/>
      <c r="Y11058" s="72"/>
      <c r="Z11058" s="72"/>
      <c r="AA11058" s="72"/>
      <c r="AB11058" s="72"/>
      <c r="AC11058" s="72"/>
      <c r="AD11058" s="72"/>
      <c r="AE11058" s="72"/>
      <c r="AF11058" s="72"/>
      <c r="AG11058" s="72"/>
      <c r="AH11058" s="72"/>
      <c r="AI11058" s="72"/>
      <c r="AJ11058" s="72"/>
      <c r="AK11058" s="72"/>
    </row>
    <row r="11059" ht="14.25" customHeight="1">
      <c r="A11059" s="78">
        <v>11056.0</v>
      </c>
      <c r="C11059" s="78" t="str">
        <f>VLOOKUP(G11059,[1]Macrodata_CCF!$A$3:$D$55,4,FALSE)</f>
        <v>#ERROR!</v>
      </c>
      <c r="E11059" s="79" t="str">
        <f>VLOOKUP(G11059,[1]Macrodata_CCF!$A$3:$B$55,2,FALSE)</f>
        <v>#ERROR!</v>
      </c>
      <c r="F11059" s="78">
        <v>0.0</v>
      </c>
      <c r="G11059" s="80">
        <v>21.0</v>
      </c>
      <c r="H11059" s="81">
        <v>8615.0</v>
      </c>
      <c r="I11059" s="81">
        <v>410000.0</v>
      </c>
      <c r="J11059" s="81">
        <v>64810.0</v>
      </c>
      <c r="K11059" s="81">
        <v>820000.0</v>
      </c>
      <c r="L11059" s="82">
        <v>0.1400027405109807</v>
      </c>
      <c r="N11059" s="83">
        <f t="shared" si="1"/>
        <v>0.1400027405</v>
      </c>
      <c r="O11059" s="83">
        <f t="shared" si="2"/>
        <v>0.1400027405</v>
      </c>
      <c r="Q11059" s="83">
        <f t="shared" si="3"/>
        <v>0.9789878049</v>
      </c>
      <c r="R11059" s="83">
        <f t="shared" si="4"/>
        <v>0.1400027405</v>
      </c>
      <c r="S11059" s="83" t="b">
        <f t="shared" si="5"/>
        <v>0</v>
      </c>
      <c r="T11059" s="72"/>
      <c r="U11059" s="72"/>
      <c r="V11059" s="72"/>
      <c r="W11059" s="72"/>
      <c r="X11059" s="72"/>
      <c r="Y11059" s="72"/>
      <c r="Z11059" s="72"/>
      <c r="AA11059" s="72"/>
      <c r="AB11059" s="72"/>
      <c r="AC11059" s="72"/>
      <c r="AD11059" s="72"/>
      <c r="AE11059" s="72"/>
      <c r="AF11059" s="72"/>
      <c r="AG11059" s="72"/>
      <c r="AH11059" s="72"/>
      <c r="AI11059" s="72"/>
      <c r="AJ11059" s="72"/>
      <c r="AK11059" s="72"/>
    </row>
    <row r="11060" ht="14.25" customHeight="1">
      <c r="A11060" s="78">
        <v>11057.0</v>
      </c>
      <c r="C11060" s="78" t="str">
        <f>VLOOKUP(G11060,[1]Macrodata_CCF!$A$3:$D$55,4,FALSE)</f>
        <v>#ERROR!</v>
      </c>
      <c r="E11060" s="79" t="str">
        <f>VLOOKUP(G11060,[1]Macrodata_CCF!$A$3:$B$55,2,FALSE)</f>
        <v>#ERROR!</v>
      </c>
      <c r="F11060" s="78">
        <v>0.0</v>
      </c>
      <c r="G11060" s="80">
        <v>24.0</v>
      </c>
      <c r="H11060" s="81">
        <v>158950.0</v>
      </c>
      <c r="I11060" s="81">
        <v>300000.0</v>
      </c>
      <c r="J11060" s="81">
        <v>181520.0</v>
      </c>
      <c r="K11060" s="81">
        <v>300000.0</v>
      </c>
      <c r="L11060" s="82">
        <v>0.1600141793690181</v>
      </c>
      <c r="N11060" s="83">
        <f t="shared" si="1"/>
        <v>0.1600141794</v>
      </c>
      <c r="O11060" s="83">
        <f t="shared" si="2"/>
        <v>0.1600141794</v>
      </c>
      <c r="Q11060" s="83">
        <f t="shared" si="3"/>
        <v>0.4701666667</v>
      </c>
      <c r="R11060" s="83">
        <f t="shared" si="4"/>
        <v>0.1600141794</v>
      </c>
      <c r="S11060" s="83" t="b">
        <f t="shared" si="5"/>
        <v>0</v>
      </c>
      <c r="T11060" s="72"/>
      <c r="U11060" s="72"/>
      <c r="V11060" s="72"/>
      <c r="W11060" s="72"/>
      <c r="X11060" s="72"/>
      <c r="Y11060" s="72"/>
      <c r="Z11060" s="72"/>
      <c r="AA11060" s="72"/>
      <c r="AB11060" s="72"/>
      <c r="AC11060" s="72"/>
      <c r="AD11060" s="72"/>
      <c r="AE11060" s="72"/>
      <c r="AF11060" s="72"/>
      <c r="AG11060" s="72"/>
      <c r="AH11060" s="72"/>
      <c r="AI11060" s="72"/>
      <c r="AJ11060" s="72"/>
      <c r="AK11060" s="72"/>
    </row>
    <row r="11061" ht="14.25" customHeight="1">
      <c r="A11061" s="78">
        <v>11058.0</v>
      </c>
      <c r="C11061" s="78" t="str">
        <f>VLOOKUP(G11061,[1]Macrodata_CCF!$A$3:$D$55,4,FALSE)</f>
        <v>#ERROR!</v>
      </c>
      <c r="E11061" s="79" t="str">
        <f>VLOOKUP(G11061,[1]Macrodata_CCF!$A$3:$B$55,2,FALSE)</f>
        <v>#ERROR!</v>
      </c>
      <c r="F11061" s="78">
        <v>0.0</v>
      </c>
      <c r="G11061" s="80">
        <v>13.0</v>
      </c>
      <c r="H11061" s="81">
        <v>12630.0</v>
      </c>
      <c r="I11061" s="81">
        <v>60000.0</v>
      </c>
      <c r="J11061" s="81">
        <v>21155.0</v>
      </c>
      <c r="K11061" s="81">
        <v>60000.0</v>
      </c>
      <c r="L11061" s="82">
        <v>0.1799662233481106</v>
      </c>
      <c r="N11061" s="83">
        <f t="shared" si="1"/>
        <v>0.1799662233</v>
      </c>
      <c r="O11061" s="83">
        <f t="shared" si="2"/>
        <v>0.1799662233</v>
      </c>
      <c r="Q11061" s="83">
        <f t="shared" si="3"/>
        <v>0.7895</v>
      </c>
      <c r="R11061" s="83">
        <f t="shared" si="4"/>
        <v>0.1799662233</v>
      </c>
      <c r="S11061" s="83" t="b">
        <f t="shared" si="5"/>
        <v>0</v>
      </c>
      <c r="T11061" s="72"/>
      <c r="U11061" s="72"/>
      <c r="V11061" s="72"/>
      <c r="W11061" s="72"/>
      <c r="X11061" s="72"/>
      <c r="Y11061" s="72"/>
      <c r="Z11061" s="72"/>
      <c r="AA11061" s="72"/>
      <c r="AB11061" s="72"/>
      <c r="AC11061" s="72"/>
      <c r="AD11061" s="72"/>
      <c r="AE11061" s="72"/>
      <c r="AF11061" s="72"/>
      <c r="AG11061" s="72"/>
      <c r="AH11061" s="72"/>
      <c r="AI11061" s="72"/>
      <c r="AJ11061" s="72"/>
      <c r="AK11061" s="72"/>
    </row>
    <row r="11062" ht="14.25" customHeight="1">
      <c r="A11062" s="78">
        <v>11059.0</v>
      </c>
      <c r="C11062" s="78" t="str">
        <f>VLOOKUP(G11062,[1]Macrodata_CCF!$A$3:$D$55,4,FALSE)</f>
        <v>#ERROR!</v>
      </c>
      <c r="E11062" s="79" t="str">
        <f>VLOOKUP(G11062,[1]Macrodata_CCF!$A$3:$B$55,2,FALSE)</f>
        <v>#ERROR!</v>
      </c>
      <c r="F11062" s="78">
        <v>0.0</v>
      </c>
      <c r="G11062" s="80">
        <v>3.0</v>
      </c>
      <c r="H11062" s="81">
        <v>172210.0</v>
      </c>
      <c r="I11062" s="81">
        <v>290000.0</v>
      </c>
      <c r="J11062" s="81">
        <v>213435.0</v>
      </c>
      <c r="K11062" s="81">
        <v>290000.0</v>
      </c>
      <c r="L11062" s="82">
        <v>0.349987265472451</v>
      </c>
      <c r="N11062" s="83">
        <f t="shared" si="1"/>
        <v>0.3499872655</v>
      </c>
      <c r="O11062" s="83">
        <f t="shared" si="2"/>
        <v>0.3499872655</v>
      </c>
      <c r="Q11062" s="83">
        <f t="shared" si="3"/>
        <v>0.4061724138</v>
      </c>
      <c r="R11062" s="83">
        <f t="shared" si="4"/>
        <v>0.3499872655</v>
      </c>
      <c r="S11062" s="83" t="b">
        <f t="shared" si="5"/>
        <v>0</v>
      </c>
      <c r="T11062" s="72"/>
      <c r="U11062" s="72"/>
      <c r="V11062" s="72"/>
      <c r="W11062" s="72"/>
      <c r="X11062" s="72"/>
      <c r="Y11062" s="72"/>
      <c r="Z11062" s="72"/>
      <c r="AA11062" s="72"/>
      <c r="AB11062" s="72"/>
      <c r="AC11062" s="72"/>
      <c r="AD11062" s="72"/>
      <c r="AE11062" s="72"/>
      <c r="AF11062" s="72"/>
      <c r="AG11062" s="72"/>
      <c r="AH11062" s="72"/>
      <c r="AI11062" s="72"/>
      <c r="AJ11062" s="72"/>
      <c r="AK11062" s="72"/>
    </row>
    <row r="11063" ht="14.25" customHeight="1">
      <c r="A11063" s="78">
        <v>11060.0</v>
      </c>
      <c r="C11063" s="78" t="str">
        <f>VLOOKUP(G11063,[1]Macrodata_CCF!$A$3:$D$55,4,FALSE)</f>
        <v>#ERROR!</v>
      </c>
      <c r="E11063" s="79" t="str">
        <f>VLOOKUP(G11063,[1]Macrodata_CCF!$A$3:$B$55,2,FALSE)</f>
        <v>#ERROR!</v>
      </c>
      <c r="F11063" s="78">
        <v>0.0</v>
      </c>
      <c r="G11063" s="80">
        <v>7.0</v>
      </c>
      <c r="H11063" s="81">
        <v>76385.0</v>
      </c>
      <c r="I11063" s="81">
        <v>130000.0</v>
      </c>
      <c r="J11063" s="81">
        <v>93005.0</v>
      </c>
      <c r="K11063" s="81">
        <v>130000.0</v>
      </c>
      <c r="L11063" s="82">
        <v>0.3099878765270913</v>
      </c>
      <c r="N11063" s="83">
        <f t="shared" si="1"/>
        <v>0.3099878765</v>
      </c>
      <c r="O11063" s="83">
        <f t="shared" si="2"/>
        <v>0.3099878765</v>
      </c>
      <c r="Q11063" s="83">
        <f t="shared" si="3"/>
        <v>0.4124230769</v>
      </c>
      <c r="R11063" s="83">
        <f t="shared" si="4"/>
        <v>0.3099878765</v>
      </c>
      <c r="S11063" s="83" t="b">
        <f t="shared" si="5"/>
        <v>0</v>
      </c>
      <c r="T11063" s="72"/>
      <c r="U11063" s="72"/>
      <c r="V11063" s="72"/>
      <c r="W11063" s="72"/>
      <c r="X11063" s="72"/>
      <c r="Y11063" s="72"/>
      <c r="Z11063" s="72"/>
      <c r="AA11063" s="72"/>
      <c r="AB11063" s="72"/>
      <c r="AC11063" s="72"/>
      <c r="AD11063" s="72"/>
      <c r="AE11063" s="72"/>
      <c r="AF11063" s="72"/>
      <c r="AG11063" s="72"/>
      <c r="AH11063" s="72"/>
      <c r="AI11063" s="72"/>
      <c r="AJ11063" s="72"/>
      <c r="AK11063" s="72"/>
    </row>
    <row r="11064" ht="14.25" customHeight="1">
      <c r="A11064" s="78">
        <v>11061.0</v>
      </c>
      <c r="C11064" s="78" t="str">
        <f>VLOOKUP(G11064,[1]Macrodata_CCF!$A$3:$D$55,4,FALSE)</f>
        <v>#ERROR!</v>
      </c>
      <c r="E11064" s="79" t="str">
        <f>VLOOKUP(G11064,[1]Macrodata_CCF!$A$3:$B$55,2,FALSE)</f>
        <v>#ERROR!</v>
      </c>
      <c r="F11064" s="78">
        <v>0.0</v>
      </c>
      <c r="G11064" s="80">
        <v>25.0</v>
      </c>
      <c r="H11064" s="81">
        <v>0.0</v>
      </c>
      <c r="I11064" s="81">
        <v>20000.0</v>
      </c>
      <c r="J11064" s="81">
        <v>3200.0</v>
      </c>
      <c r="K11064" s="81">
        <v>20000.0</v>
      </c>
      <c r="L11064" s="82">
        <v>0.16</v>
      </c>
      <c r="N11064" s="83">
        <f t="shared" si="1"/>
        <v>0.16</v>
      </c>
      <c r="O11064" s="83">
        <f t="shared" si="2"/>
        <v>0.16</v>
      </c>
      <c r="Q11064" s="83">
        <f t="shared" si="3"/>
        <v>1</v>
      </c>
      <c r="R11064" s="83">
        <f t="shared" si="4"/>
        <v>0.16</v>
      </c>
      <c r="S11064" s="83" t="b">
        <f t="shared" si="5"/>
        <v>0</v>
      </c>
      <c r="T11064" s="72"/>
      <c r="U11064" s="72"/>
      <c r="V11064" s="72"/>
      <c r="W11064" s="72"/>
      <c r="X11064" s="72"/>
      <c r="Y11064" s="72"/>
      <c r="Z11064" s="72"/>
      <c r="AA11064" s="72"/>
      <c r="AB11064" s="72"/>
      <c r="AC11064" s="72"/>
      <c r="AD11064" s="72"/>
      <c r="AE11064" s="72"/>
      <c r="AF11064" s="72"/>
      <c r="AG11064" s="72"/>
      <c r="AH11064" s="72"/>
      <c r="AI11064" s="72"/>
      <c r="AJ11064" s="72"/>
      <c r="AK11064" s="72"/>
    </row>
    <row r="11065" ht="14.25" customHeight="1">
      <c r="A11065" s="78">
        <v>11062.0</v>
      </c>
      <c r="C11065" s="78" t="str">
        <f>VLOOKUP(G11065,[1]Macrodata_CCF!$A$3:$D$55,4,FALSE)</f>
        <v>#ERROR!</v>
      </c>
      <c r="E11065" s="79" t="str">
        <f>VLOOKUP(G11065,[1]Macrodata_CCF!$A$3:$B$55,2,FALSE)</f>
        <v>#ERROR!</v>
      </c>
      <c r="F11065" s="78">
        <v>1.0</v>
      </c>
      <c r="G11065" s="80">
        <v>13.0</v>
      </c>
      <c r="H11065" s="81">
        <v>19675.0</v>
      </c>
      <c r="I11065" s="81">
        <v>40000.0</v>
      </c>
      <c r="J11065" s="81">
        <v>31260.0</v>
      </c>
      <c r="K11065" s="81">
        <v>40000.0</v>
      </c>
      <c r="L11065" s="82">
        <v>0.5699876998769988</v>
      </c>
      <c r="N11065" s="83">
        <f t="shared" si="1"/>
        <v>0.5699876999</v>
      </c>
      <c r="O11065" s="83">
        <f t="shared" si="2"/>
        <v>0.5699876999</v>
      </c>
      <c r="Q11065" s="83">
        <f t="shared" si="3"/>
        <v>0.508125</v>
      </c>
      <c r="R11065" s="83">
        <f t="shared" si="4"/>
        <v>0.5699876999</v>
      </c>
      <c r="S11065" s="83" t="b">
        <f t="shared" si="5"/>
        <v>0</v>
      </c>
      <c r="T11065" s="72"/>
      <c r="U11065" s="72"/>
      <c r="V11065" s="72"/>
      <c r="W11065" s="72"/>
      <c r="X11065" s="72"/>
      <c r="Y11065" s="72"/>
      <c r="Z11065" s="72"/>
      <c r="AA11065" s="72"/>
      <c r="AB11065" s="72"/>
      <c r="AC11065" s="72"/>
      <c r="AD11065" s="72"/>
      <c r="AE11065" s="72"/>
      <c r="AF11065" s="72"/>
      <c r="AG11065" s="72"/>
      <c r="AH11065" s="72"/>
      <c r="AI11065" s="72"/>
      <c r="AJ11065" s="72"/>
      <c r="AK11065" s="72"/>
    </row>
    <row r="11066" ht="14.25" customHeight="1">
      <c r="A11066" s="78">
        <v>11063.0</v>
      </c>
      <c r="C11066" s="78" t="str">
        <f>VLOOKUP(G11066,[1]Macrodata_CCF!$A$3:$D$55,4,FALSE)</f>
        <v>#ERROR!</v>
      </c>
      <c r="E11066" s="79" t="str">
        <f>VLOOKUP(G11066,[1]Macrodata_CCF!$A$3:$B$55,2,FALSE)</f>
        <v>#ERROR!</v>
      </c>
      <c r="F11066" s="78">
        <v>0.0</v>
      </c>
      <c r="G11066" s="80">
        <v>10.0</v>
      </c>
      <c r="H11066" s="81">
        <v>179695.0</v>
      </c>
      <c r="I11066" s="81">
        <v>640000.0</v>
      </c>
      <c r="J11066" s="81">
        <v>313185.0</v>
      </c>
      <c r="K11066" s="81">
        <v>1088000.0</v>
      </c>
      <c r="L11066" s="82">
        <v>0.2900033673325295</v>
      </c>
      <c r="N11066" s="83">
        <f t="shared" si="1"/>
        <v>0.2900033673</v>
      </c>
      <c r="O11066" s="83">
        <f t="shared" si="2"/>
        <v>0.2900033673</v>
      </c>
      <c r="Q11066" s="83">
        <f t="shared" si="3"/>
        <v>0.7192265625</v>
      </c>
      <c r="R11066" s="83">
        <f t="shared" si="4"/>
        <v>0.2900033673</v>
      </c>
      <c r="S11066" s="83" t="b">
        <f t="shared" si="5"/>
        <v>0</v>
      </c>
      <c r="T11066" s="72"/>
      <c r="U11066" s="72"/>
      <c r="V11066" s="72"/>
      <c r="W11066" s="72"/>
      <c r="X11066" s="72"/>
      <c r="Y11066" s="72"/>
      <c r="Z11066" s="72"/>
      <c r="AA11066" s="72"/>
      <c r="AB11066" s="72"/>
      <c r="AC11066" s="72"/>
      <c r="AD11066" s="72"/>
      <c r="AE11066" s="72"/>
      <c r="AF11066" s="72"/>
      <c r="AG11066" s="72"/>
      <c r="AH11066" s="72"/>
      <c r="AI11066" s="72"/>
      <c r="AJ11066" s="72"/>
      <c r="AK11066" s="72"/>
    </row>
    <row r="11067" ht="14.25" customHeight="1">
      <c r="A11067" s="78">
        <v>11064.0</v>
      </c>
      <c r="C11067" s="78" t="str">
        <f>VLOOKUP(G11067,[1]Macrodata_CCF!$A$3:$D$55,4,FALSE)</f>
        <v>#ERROR!</v>
      </c>
      <c r="E11067" s="79" t="str">
        <f>VLOOKUP(G11067,[1]Macrodata_CCF!$A$3:$B$55,2,FALSE)</f>
        <v>#ERROR!</v>
      </c>
      <c r="F11067" s="78">
        <v>0.0</v>
      </c>
      <c r="G11067" s="80">
        <v>11.0</v>
      </c>
      <c r="H11067" s="81">
        <v>828145.0</v>
      </c>
      <c r="I11067" s="81">
        <v>840000.0</v>
      </c>
      <c r="J11067" s="81">
        <v>827790.0</v>
      </c>
      <c r="K11067" s="81">
        <v>840000.0</v>
      </c>
      <c r="L11067" s="82">
        <v>-0.02994517081400253</v>
      </c>
      <c r="N11067" s="83">
        <f t="shared" si="1"/>
        <v>-0.02994517081</v>
      </c>
      <c r="O11067" s="83">
        <f t="shared" si="2"/>
        <v>0</v>
      </c>
      <c r="Q11067" s="83">
        <f t="shared" si="3"/>
        <v>0.01411309524</v>
      </c>
      <c r="R11067" s="83">
        <f t="shared" si="4"/>
        <v>-0.0004226190476</v>
      </c>
      <c r="S11067" s="83" t="b">
        <f t="shared" si="5"/>
        <v>0</v>
      </c>
      <c r="T11067" s="72"/>
      <c r="U11067" s="72"/>
      <c r="V11067" s="72"/>
      <c r="W11067" s="72"/>
      <c r="X11067" s="72"/>
      <c r="Y11067" s="72"/>
      <c r="Z11067" s="72"/>
      <c r="AA11067" s="72"/>
      <c r="AB11067" s="72"/>
      <c r="AC11067" s="72"/>
      <c r="AD11067" s="72"/>
      <c r="AE11067" s="72"/>
      <c r="AF11067" s="72"/>
      <c r="AG11067" s="72"/>
      <c r="AH11067" s="72"/>
      <c r="AI11067" s="72"/>
      <c r="AJ11067" s="72"/>
      <c r="AK11067" s="72"/>
    </row>
    <row r="11068" ht="14.25" customHeight="1">
      <c r="A11068" s="78">
        <v>11065.0</v>
      </c>
      <c r="C11068" s="78" t="str">
        <f>VLOOKUP(G11068,[1]Macrodata_CCF!$A$3:$D$55,4,FALSE)</f>
        <v>#ERROR!</v>
      </c>
      <c r="E11068" s="79" t="str">
        <f>VLOOKUP(G11068,[1]Macrodata_CCF!$A$3:$B$55,2,FALSE)</f>
        <v>#ERROR!</v>
      </c>
      <c r="F11068" s="78">
        <v>0.0</v>
      </c>
      <c r="G11068" s="80">
        <v>11.0</v>
      </c>
      <c r="H11068" s="81">
        <v>229300.0</v>
      </c>
      <c r="I11068" s="81">
        <v>230000.0</v>
      </c>
      <c r="J11068" s="81">
        <v>230615.0</v>
      </c>
      <c r="K11068" s="81">
        <v>414000.0</v>
      </c>
      <c r="L11068" s="82">
        <v>1.878571428571429</v>
      </c>
      <c r="N11068" s="83">
        <f t="shared" si="1"/>
        <v>1.878571429</v>
      </c>
      <c r="O11068" s="83">
        <f t="shared" si="2"/>
        <v>1</v>
      </c>
      <c r="Q11068" s="83">
        <f t="shared" si="3"/>
        <v>0.003043478261</v>
      </c>
      <c r="R11068" s="83">
        <f t="shared" si="4"/>
        <v>0.005717391304</v>
      </c>
      <c r="S11068" s="83" t="b">
        <f t="shared" si="5"/>
        <v>0</v>
      </c>
      <c r="T11068" s="72"/>
      <c r="U11068" s="72"/>
      <c r="V11068" s="72"/>
      <c r="W11068" s="72"/>
      <c r="X11068" s="72"/>
      <c r="Y11068" s="72"/>
      <c r="Z11068" s="72"/>
      <c r="AA11068" s="72"/>
      <c r="AB11068" s="72"/>
      <c r="AC11068" s="72"/>
      <c r="AD11068" s="72"/>
      <c r="AE11068" s="72"/>
      <c r="AF11068" s="72"/>
      <c r="AG11068" s="72"/>
      <c r="AH11068" s="72"/>
      <c r="AI11068" s="72"/>
      <c r="AJ11068" s="72"/>
      <c r="AK11068" s="72"/>
    </row>
    <row r="11069" ht="14.25" customHeight="1">
      <c r="A11069" s="78">
        <v>11066.0</v>
      </c>
      <c r="C11069" s="78" t="str">
        <f>VLOOKUP(G11069,[1]Macrodata_CCF!$A$3:$D$55,4,FALSE)</f>
        <v>#ERROR!</v>
      </c>
      <c r="E11069" s="79" t="str">
        <f>VLOOKUP(G11069,[1]Macrodata_CCF!$A$3:$B$55,2,FALSE)</f>
        <v>#ERROR!</v>
      </c>
      <c r="F11069" s="78">
        <v>0.0</v>
      </c>
      <c r="G11069" s="80">
        <v>40.0</v>
      </c>
      <c r="H11069" s="81">
        <v>268340.0</v>
      </c>
      <c r="I11069" s="81">
        <v>580000.0</v>
      </c>
      <c r="J11069" s="81">
        <v>287040.0</v>
      </c>
      <c r="K11069" s="81">
        <v>580000.0</v>
      </c>
      <c r="L11069" s="82">
        <v>0.06000128344991337</v>
      </c>
      <c r="N11069" s="83">
        <f t="shared" si="1"/>
        <v>0.06000128345</v>
      </c>
      <c r="O11069" s="83">
        <f t="shared" si="2"/>
        <v>0.06000128345</v>
      </c>
      <c r="Q11069" s="83">
        <f t="shared" si="3"/>
        <v>0.5373448276</v>
      </c>
      <c r="R11069" s="83">
        <f t="shared" si="4"/>
        <v>0.06000128345</v>
      </c>
      <c r="S11069" s="83" t="b">
        <f t="shared" si="5"/>
        <v>0</v>
      </c>
      <c r="T11069" s="72"/>
      <c r="U11069" s="72"/>
      <c r="V11069" s="72"/>
      <c r="W11069" s="72"/>
      <c r="X11069" s="72"/>
      <c r="Y11069" s="72"/>
      <c r="Z11069" s="72"/>
      <c r="AA11069" s="72"/>
      <c r="AB11069" s="72"/>
      <c r="AC11069" s="72"/>
      <c r="AD11069" s="72"/>
      <c r="AE11069" s="72"/>
      <c r="AF11069" s="72"/>
      <c r="AG11069" s="72"/>
      <c r="AH11069" s="72"/>
      <c r="AI11069" s="72"/>
      <c r="AJ11069" s="72"/>
      <c r="AK11069" s="72"/>
    </row>
    <row r="11070" ht="14.25" customHeight="1">
      <c r="A11070" s="78">
        <v>11067.0</v>
      </c>
      <c r="C11070" s="78" t="str">
        <f>VLOOKUP(G11070,[1]Macrodata_CCF!$A$3:$D$55,4,FALSE)</f>
        <v>#ERROR!</v>
      </c>
      <c r="E11070" s="79" t="str">
        <f>VLOOKUP(G11070,[1]Macrodata_CCF!$A$3:$B$55,2,FALSE)</f>
        <v>#ERROR!</v>
      </c>
      <c r="F11070" s="78">
        <v>0.0</v>
      </c>
      <c r="G11070" s="80">
        <v>41.0</v>
      </c>
      <c r="H11070" s="81">
        <v>697790.0</v>
      </c>
      <c r="I11070" s="81">
        <v>820000.0</v>
      </c>
      <c r="J11070" s="81">
        <v>733230.0</v>
      </c>
      <c r="K11070" s="81">
        <v>820000.0</v>
      </c>
      <c r="L11070" s="82">
        <v>0.2899926356271991</v>
      </c>
      <c r="N11070" s="83">
        <f t="shared" si="1"/>
        <v>0.2899926356</v>
      </c>
      <c r="O11070" s="83">
        <f t="shared" si="2"/>
        <v>0.2899926356</v>
      </c>
      <c r="Q11070" s="83">
        <f t="shared" si="3"/>
        <v>0.1490365854</v>
      </c>
      <c r="R11070" s="83">
        <f t="shared" si="4"/>
        <v>0.2899926356</v>
      </c>
      <c r="S11070" s="83" t="b">
        <f t="shared" si="5"/>
        <v>0</v>
      </c>
      <c r="T11070" s="72"/>
      <c r="U11070" s="72"/>
      <c r="V11070" s="72"/>
      <c r="W11070" s="72"/>
      <c r="X11070" s="72"/>
      <c r="Y11070" s="72"/>
      <c r="Z11070" s="72"/>
      <c r="AA11070" s="72"/>
      <c r="AB11070" s="72"/>
      <c r="AC11070" s="72"/>
      <c r="AD11070" s="72"/>
      <c r="AE11070" s="72"/>
      <c r="AF11070" s="72"/>
      <c r="AG11070" s="72"/>
      <c r="AH11070" s="72"/>
      <c r="AI11070" s="72"/>
      <c r="AJ11070" s="72"/>
      <c r="AK11070" s="72"/>
    </row>
    <row r="11071" ht="14.25" customHeight="1">
      <c r="A11071" s="78">
        <v>11068.0</v>
      </c>
      <c r="C11071" s="78" t="str">
        <f>VLOOKUP(G11071,[1]Macrodata_CCF!$A$3:$D$55,4,FALSE)</f>
        <v>#ERROR!</v>
      </c>
      <c r="E11071" s="79" t="str">
        <f>VLOOKUP(G11071,[1]Macrodata_CCF!$A$3:$B$55,2,FALSE)</f>
        <v>#ERROR!</v>
      </c>
      <c r="F11071" s="78">
        <v>0.0</v>
      </c>
      <c r="G11071" s="80">
        <v>15.0</v>
      </c>
      <c r="H11071" s="81">
        <v>196215.0</v>
      </c>
      <c r="I11071" s="81">
        <v>980000.0</v>
      </c>
      <c r="J11071" s="81">
        <v>337295.0</v>
      </c>
      <c r="K11071" s="81">
        <v>980000.0</v>
      </c>
      <c r="L11071" s="82">
        <v>0.1799983413818841</v>
      </c>
      <c r="N11071" s="83">
        <f t="shared" si="1"/>
        <v>0.1799983414</v>
      </c>
      <c r="O11071" s="83">
        <f t="shared" si="2"/>
        <v>0.1799983414</v>
      </c>
      <c r="Q11071" s="83">
        <f t="shared" si="3"/>
        <v>0.7997806122</v>
      </c>
      <c r="R11071" s="83">
        <f t="shared" si="4"/>
        <v>0.1799983414</v>
      </c>
      <c r="S11071" s="83" t="b">
        <f t="shared" si="5"/>
        <v>0</v>
      </c>
      <c r="T11071" s="72"/>
      <c r="U11071" s="72"/>
      <c r="V11071" s="72"/>
      <c r="W11071" s="72"/>
      <c r="X11071" s="72"/>
      <c r="Y11071" s="72"/>
      <c r="Z11071" s="72"/>
      <c r="AA11071" s="72"/>
      <c r="AB11071" s="72"/>
      <c r="AC11071" s="72"/>
      <c r="AD11071" s="72"/>
      <c r="AE11071" s="72"/>
      <c r="AF11071" s="72"/>
      <c r="AG11071" s="72"/>
      <c r="AH11071" s="72"/>
      <c r="AI11071" s="72"/>
      <c r="AJ11071" s="72"/>
      <c r="AK11071" s="72"/>
    </row>
    <row r="11072" ht="14.25" customHeight="1">
      <c r="A11072" s="78">
        <v>11069.0</v>
      </c>
      <c r="C11072" s="78" t="str">
        <f>VLOOKUP(G11072,[1]Macrodata_CCF!$A$3:$D$55,4,FALSE)</f>
        <v>#ERROR!</v>
      </c>
      <c r="E11072" s="79" t="str">
        <f>VLOOKUP(G11072,[1]Macrodata_CCF!$A$3:$B$55,2,FALSE)</f>
        <v>#ERROR!</v>
      </c>
      <c r="F11072" s="78">
        <v>0.0</v>
      </c>
      <c r="G11072" s="80">
        <v>11.0</v>
      </c>
      <c r="H11072" s="81">
        <v>214975.0</v>
      </c>
      <c r="I11072" s="81">
        <v>690000.0</v>
      </c>
      <c r="J11072" s="81">
        <v>703800.0</v>
      </c>
      <c r="K11072" s="81">
        <v>690000.0</v>
      </c>
      <c r="L11072" s="82">
        <v>1.029051102573549</v>
      </c>
      <c r="N11072" s="83">
        <f t="shared" si="1"/>
        <v>1.029051103</v>
      </c>
      <c r="O11072" s="83">
        <f t="shared" si="2"/>
        <v>1</v>
      </c>
      <c r="Q11072" s="83">
        <f t="shared" si="3"/>
        <v>0.688442029</v>
      </c>
      <c r="R11072" s="83">
        <f t="shared" si="4"/>
        <v>1.029051103</v>
      </c>
      <c r="S11072" s="83" t="b">
        <f t="shared" si="5"/>
        <v>0</v>
      </c>
      <c r="T11072" s="72"/>
      <c r="U11072" s="72"/>
      <c r="V11072" s="72"/>
      <c r="W11072" s="72"/>
      <c r="X11072" s="72"/>
      <c r="Y11072" s="72"/>
      <c r="Z11072" s="72"/>
      <c r="AA11072" s="72"/>
      <c r="AB11072" s="72"/>
      <c r="AC11072" s="72"/>
      <c r="AD11072" s="72"/>
      <c r="AE11072" s="72"/>
      <c r="AF11072" s="72"/>
      <c r="AG11072" s="72"/>
      <c r="AH11072" s="72"/>
      <c r="AI11072" s="72"/>
      <c r="AJ11072" s="72"/>
      <c r="AK11072" s="72"/>
    </row>
    <row r="11073" ht="14.25" customHeight="1">
      <c r="A11073" s="78">
        <v>11070.0</v>
      </c>
      <c r="C11073" s="78" t="str">
        <f>VLOOKUP(G11073,[1]Macrodata_CCF!$A$3:$D$55,4,FALSE)</f>
        <v>#ERROR!</v>
      </c>
      <c r="E11073" s="79" t="str">
        <f>VLOOKUP(G11073,[1]Macrodata_CCF!$A$3:$B$55,2,FALSE)</f>
        <v>#ERROR!</v>
      </c>
      <c r="F11073" s="78">
        <v>0.0</v>
      </c>
      <c r="G11073" s="80">
        <v>14.0</v>
      </c>
      <c r="H11073" s="81">
        <v>222635.0</v>
      </c>
      <c r="I11073" s="81">
        <v>370000.0</v>
      </c>
      <c r="J11073" s="81">
        <v>528360.0</v>
      </c>
      <c r="K11073" s="81">
        <v>517999.9999999999</v>
      </c>
      <c r="L11073" s="82">
        <v>2.074610660604621</v>
      </c>
      <c r="N11073" s="83">
        <f t="shared" si="1"/>
        <v>2.074610661</v>
      </c>
      <c r="O11073" s="83">
        <f t="shared" si="2"/>
        <v>1</v>
      </c>
      <c r="Q11073" s="83">
        <f t="shared" si="3"/>
        <v>0.3982837838</v>
      </c>
      <c r="R11073" s="83">
        <f t="shared" si="4"/>
        <v>2.074610661</v>
      </c>
      <c r="S11073" s="83" t="b">
        <f t="shared" si="5"/>
        <v>0</v>
      </c>
      <c r="T11073" s="72"/>
      <c r="U11073" s="72"/>
      <c r="V11073" s="72"/>
      <c r="W11073" s="72"/>
      <c r="X11073" s="72"/>
      <c r="Y11073" s="72"/>
      <c r="Z11073" s="72"/>
      <c r="AA11073" s="72"/>
      <c r="AB11073" s="72"/>
      <c r="AC11073" s="72"/>
      <c r="AD11073" s="72"/>
      <c r="AE11073" s="72"/>
      <c r="AF11073" s="72"/>
      <c r="AG11073" s="72"/>
      <c r="AH11073" s="72"/>
      <c r="AI11073" s="72"/>
      <c r="AJ11073" s="72"/>
      <c r="AK11073" s="72"/>
    </row>
    <row r="11074" ht="14.25" customHeight="1">
      <c r="A11074" s="78">
        <v>11071.0</v>
      </c>
      <c r="C11074" s="78" t="str">
        <f>VLOOKUP(G11074,[1]Macrodata_CCF!$A$3:$D$55,4,FALSE)</f>
        <v>#ERROR!</v>
      </c>
      <c r="E11074" s="79" t="str">
        <f>VLOOKUP(G11074,[1]Macrodata_CCF!$A$3:$B$55,2,FALSE)</f>
        <v>#ERROR!</v>
      </c>
      <c r="F11074" s="78">
        <v>0.0</v>
      </c>
      <c r="G11074" s="80">
        <v>23.0</v>
      </c>
      <c r="H11074" s="81">
        <v>587370.0</v>
      </c>
      <c r="I11074" s="81">
        <v>850000.0</v>
      </c>
      <c r="J11074" s="81">
        <v>637270.0</v>
      </c>
      <c r="K11074" s="81">
        <v>850000.0</v>
      </c>
      <c r="L11074" s="82">
        <v>0.1900011422914366</v>
      </c>
      <c r="N11074" s="83">
        <f t="shared" si="1"/>
        <v>0.1900011423</v>
      </c>
      <c r="O11074" s="83">
        <f t="shared" si="2"/>
        <v>0.1900011423</v>
      </c>
      <c r="Q11074" s="83">
        <f t="shared" si="3"/>
        <v>0.3089764706</v>
      </c>
      <c r="R11074" s="83">
        <f t="shared" si="4"/>
        <v>0.1900011423</v>
      </c>
      <c r="S11074" s="83" t="b">
        <f t="shared" si="5"/>
        <v>0</v>
      </c>
      <c r="T11074" s="72"/>
      <c r="U11074" s="72"/>
      <c r="V11074" s="72"/>
      <c r="W11074" s="72"/>
      <c r="X11074" s="72"/>
      <c r="Y11074" s="72"/>
      <c r="Z11074" s="72"/>
      <c r="AA11074" s="72"/>
      <c r="AB11074" s="72"/>
      <c r="AC11074" s="72"/>
      <c r="AD11074" s="72"/>
      <c r="AE11074" s="72"/>
      <c r="AF11074" s="72"/>
      <c r="AG11074" s="72"/>
      <c r="AH11074" s="72"/>
      <c r="AI11074" s="72"/>
      <c r="AJ11074" s="72"/>
      <c r="AK11074" s="72"/>
    </row>
    <row r="11075" ht="14.25" customHeight="1">
      <c r="A11075" s="78">
        <v>11072.0</v>
      </c>
      <c r="C11075" s="78" t="str">
        <f>VLOOKUP(G11075,[1]Macrodata_CCF!$A$3:$D$55,4,FALSE)</f>
        <v>#ERROR!</v>
      </c>
      <c r="E11075" s="79" t="str">
        <f>VLOOKUP(G11075,[1]Macrodata_CCF!$A$3:$B$55,2,FALSE)</f>
        <v>#ERROR!</v>
      </c>
      <c r="F11075" s="78">
        <v>0.0</v>
      </c>
      <c r="G11075" s="80">
        <v>42.0</v>
      </c>
      <c r="H11075" s="81">
        <v>180100.0</v>
      </c>
      <c r="I11075" s="81">
        <v>1000000.0</v>
      </c>
      <c r="J11075" s="81">
        <v>426070.0</v>
      </c>
      <c r="K11075" s="81">
        <v>1500000.0</v>
      </c>
      <c r="L11075" s="82">
        <v>0.3</v>
      </c>
      <c r="N11075" s="83">
        <f t="shared" si="1"/>
        <v>0.3</v>
      </c>
      <c r="O11075" s="83">
        <f t="shared" si="2"/>
        <v>0.3</v>
      </c>
      <c r="Q11075" s="83">
        <f t="shared" si="3"/>
        <v>0.8199</v>
      </c>
      <c r="R11075" s="83">
        <f t="shared" si="4"/>
        <v>0.3</v>
      </c>
      <c r="S11075" s="83" t="b">
        <f t="shared" si="5"/>
        <v>0</v>
      </c>
      <c r="T11075" s="72"/>
      <c r="U11075" s="72"/>
      <c r="V11075" s="72"/>
      <c r="W11075" s="72"/>
      <c r="X11075" s="72"/>
      <c r="Y11075" s="72"/>
      <c r="Z11075" s="72"/>
      <c r="AA11075" s="72"/>
      <c r="AB11075" s="72"/>
      <c r="AC11075" s="72"/>
      <c r="AD11075" s="72"/>
      <c r="AE11075" s="72"/>
      <c r="AF11075" s="72"/>
      <c r="AG11075" s="72"/>
      <c r="AH11075" s="72"/>
      <c r="AI11075" s="72"/>
      <c r="AJ11075" s="72"/>
      <c r="AK11075" s="72"/>
    </row>
    <row r="11076" ht="14.25" customHeight="1">
      <c r="A11076" s="78">
        <v>11073.0</v>
      </c>
      <c r="C11076" s="78" t="str">
        <f>VLOOKUP(G11076,[1]Macrodata_CCF!$A$3:$D$55,4,FALSE)</f>
        <v>#ERROR!</v>
      </c>
      <c r="E11076" s="79" t="str">
        <f>VLOOKUP(G11076,[1]Macrodata_CCF!$A$3:$B$55,2,FALSE)</f>
        <v>#ERROR!</v>
      </c>
      <c r="F11076" s="78">
        <v>0.0</v>
      </c>
      <c r="G11076" s="80">
        <v>31.0</v>
      </c>
      <c r="H11076" s="81">
        <v>352530.0</v>
      </c>
      <c r="I11076" s="81">
        <v>650000.0</v>
      </c>
      <c r="J11076" s="81">
        <v>409050.0</v>
      </c>
      <c r="K11076" s="81">
        <v>650000.0</v>
      </c>
      <c r="L11076" s="82">
        <v>0.1900023531784718</v>
      </c>
      <c r="N11076" s="83">
        <f t="shared" si="1"/>
        <v>0.1900023532</v>
      </c>
      <c r="O11076" s="83">
        <f t="shared" si="2"/>
        <v>0.1900023532</v>
      </c>
      <c r="Q11076" s="83">
        <f t="shared" si="3"/>
        <v>0.4576461538</v>
      </c>
      <c r="R11076" s="83">
        <f t="shared" si="4"/>
        <v>0.1900023532</v>
      </c>
      <c r="S11076" s="83" t="b">
        <f t="shared" si="5"/>
        <v>0</v>
      </c>
      <c r="T11076" s="72"/>
      <c r="U11076" s="72"/>
      <c r="V11076" s="72"/>
      <c r="W11076" s="72"/>
      <c r="X11076" s="72"/>
      <c r="Y11076" s="72"/>
      <c r="Z11076" s="72"/>
      <c r="AA11076" s="72"/>
      <c r="AB11076" s="72"/>
      <c r="AC11076" s="72"/>
      <c r="AD11076" s="72"/>
      <c r="AE11076" s="72"/>
      <c r="AF11076" s="72"/>
      <c r="AG11076" s="72"/>
      <c r="AH11076" s="72"/>
      <c r="AI11076" s="72"/>
      <c r="AJ11076" s="72"/>
      <c r="AK11076" s="72"/>
    </row>
    <row r="11077" ht="14.25" customHeight="1">
      <c r="A11077" s="78">
        <v>11074.0</v>
      </c>
      <c r="C11077" s="78" t="str">
        <f>VLOOKUP(G11077,[1]Macrodata_CCF!$A$3:$D$55,4,FALSE)</f>
        <v>#ERROR!</v>
      </c>
      <c r="E11077" s="79" t="str">
        <f>VLOOKUP(G11077,[1]Macrodata_CCF!$A$3:$B$55,2,FALSE)</f>
        <v>#ERROR!</v>
      </c>
      <c r="F11077" s="78">
        <v>0.0</v>
      </c>
      <c r="G11077" s="80">
        <v>49.0</v>
      </c>
      <c r="H11077" s="81">
        <v>422745.0</v>
      </c>
      <c r="I11077" s="81">
        <v>450000.0</v>
      </c>
      <c r="J11077" s="81">
        <v>426015.0</v>
      </c>
      <c r="K11077" s="81">
        <v>450000.0</v>
      </c>
      <c r="L11077" s="82">
        <v>0.119977985690699</v>
      </c>
      <c r="N11077" s="83">
        <f t="shared" si="1"/>
        <v>0.1199779857</v>
      </c>
      <c r="O11077" s="83">
        <f t="shared" si="2"/>
        <v>0.1199779857</v>
      </c>
      <c r="Q11077" s="83">
        <f t="shared" si="3"/>
        <v>0.06056666667</v>
      </c>
      <c r="R11077" s="83">
        <f t="shared" si="4"/>
        <v>0.007266666667</v>
      </c>
      <c r="S11077" s="83" t="b">
        <f t="shared" si="5"/>
        <v>0</v>
      </c>
      <c r="T11077" s="72"/>
      <c r="U11077" s="72"/>
      <c r="V11077" s="72"/>
      <c r="W11077" s="72"/>
      <c r="X11077" s="72"/>
      <c r="Y11077" s="72"/>
      <c r="Z11077" s="72"/>
      <c r="AA11077" s="72"/>
      <c r="AB11077" s="72"/>
      <c r="AC11077" s="72"/>
      <c r="AD11077" s="72"/>
      <c r="AE11077" s="72"/>
      <c r="AF11077" s="72"/>
      <c r="AG11077" s="72"/>
      <c r="AH11077" s="72"/>
      <c r="AI11077" s="72"/>
      <c r="AJ11077" s="72"/>
      <c r="AK11077" s="72"/>
    </row>
    <row r="11078" ht="14.25" customHeight="1">
      <c r="A11078" s="78">
        <v>11075.0</v>
      </c>
      <c r="C11078" s="78" t="str">
        <f>VLOOKUP(G11078,[1]Macrodata_CCF!$A$3:$D$55,4,FALSE)</f>
        <v>#ERROR!</v>
      </c>
      <c r="E11078" s="79" t="str">
        <f>VLOOKUP(G11078,[1]Macrodata_CCF!$A$3:$B$55,2,FALSE)</f>
        <v>#ERROR!</v>
      </c>
      <c r="F11078" s="78">
        <v>0.0</v>
      </c>
      <c r="G11078" s="80">
        <v>39.0</v>
      </c>
      <c r="H11078" s="81">
        <v>205990.0</v>
      </c>
      <c r="I11078" s="81">
        <v>920000.0</v>
      </c>
      <c r="J11078" s="81">
        <v>291670.0</v>
      </c>
      <c r="K11078" s="81">
        <v>920000.0</v>
      </c>
      <c r="L11078" s="82">
        <v>0.1199983193512696</v>
      </c>
      <c r="N11078" s="83">
        <f t="shared" si="1"/>
        <v>0.1199983194</v>
      </c>
      <c r="O11078" s="83">
        <f t="shared" si="2"/>
        <v>0.1199983194</v>
      </c>
      <c r="Q11078" s="83">
        <f t="shared" si="3"/>
        <v>0.7760978261</v>
      </c>
      <c r="R11078" s="83">
        <f t="shared" si="4"/>
        <v>0.1199983194</v>
      </c>
      <c r="S11078" s="83" t="b">
        <f t="shared" si="5"/>
        <v>0</v>
      </c>
      <c r="T11078" s="72"/>
      <c r="U11078" s="72"/>
      <c r="V11078" s="72"/>
      <c r="W11078" s="72"/>
      <c r="X11078" s="72"/>
      <c r="Y11078" s="72"/>
      <c r="Z11078" s="72"/>
      <c r="AA11078" s="72"/>
      <c r="AB11078" s="72"/>
      <c r="AC11078" s="72"/>
      <c r="AD11078" s="72"/>
      <c r="AE11078" s="72"/>
      <c r="AF11078" s="72"/>
      <c r="AG11078" s="72"/>
      <c r="AH11078" s="72"/>
      <c r="AI11078" s="72"/>
      <c r="AJ11078" s="72"/>
      <c r="AK11078" s="72"/>
    </row>
    <row r="11079" ht="14.25" customHeight="1">
      <c r="A11079" s="78">
        <v>11076.0</v>
      </c>
      <c r="C11079" s="78" t="str">
        <f>VLOOKUP(G11079,[1]Macrodata_CCF!$A$3:$D$55,4,FALSE)</f>
        <v>#ERROR!</v>
      </c>
      <c r="E11079" s="79" t="str">
        <f>VLOOKUP(G11079,[1]Macrodata_CCF!$A$3:$B$55,2,FALSE)</f>
        <v>#ERROR!</v>
      </c>
      <c r="F11079" s="78">
        <v>0.0</v>
      </c>
      <c r="G11079" s="80">
        <v>16.0</v>
      </c>
      <c r="H11079" s="81">
        <v>100900.0</v>
      </c>
      <c r="I11079" s="81">
        <v>160000.0</v>
      </c>
      <c r="J11079" s="81">
        <v>109175.0</v>
      </c>
      <c r="K11079" s="81">
        <v>160000.0</v>
      </c>
      <c r="L11079" s="82">
        <v>0.1400169204737733</v>
      </c>
      <c r="N11079" s="83">
        <f t="shared" si="1"/>
        <v>0.1400169205</v>
      </c>
      <c r="O11079" s="83">
        <f t="shared" si="2"/>
        <v>0.1400169205</v>
      </c>
      <c r="Q11079" s="83">
        <f t="shared" si="3"/>
        <v>0.369375</v>
      </c>
      <c r="R11079" s="83">
        <f t="shared" si="4"/>
        <v>0.1400169205</v>
      </c>
      <c r="S11079" s="83" t="b">
        <f t="shared" si="5"/>
        <v>0</v>
      </c>
      <c r="T11079" s="72"/>
      <c r="U11079" s="72"/>
      <c r="V11079" s="72"/>
      <c r="W11079" s="72"/>
      <c r="X11079" s="72"/>
      <c r="Y11079" s="72"/>
      <c r="Z11079" s="72"/>
      <c r="AA11079" s="72"/>
      <c r="AB11079" s="72"/>
      <c r="AC11079" s="72"/>
      <c r="AD11079" s="72"/>
      <c r="AE11079" s="72"/>
      <c r="AF11079" s="72"/>
      <c r="AG11079" s="72"/>
      <c r="AH11079" s="72"/>
      <c r="AI11079" s="72"/>
      <c r="AJ11079" s="72"/>
      <c r="AK11079" s="72"/>
    </row>
    <row r="11080" ht="14.25" customHeight="1">
      <c r="A11080" s="78">
        <v>11077.0</v>
      </c>
      <c r="C11080" s="78" t="str">
        <f>VLOOKUP(G11080,[1]Macrodata_CCF!$A$3:$D$55,4,FALSE)</f>
        <v>#ERROR!</v>
      </c>
      <c r="E11080" s="79" t="str">
        <f>VLOOKUP(G11080,[1]Macrodata_CCF!$A$3:$B$55,2,FALSE)</f>
        <v>#ERROR!</v>
      </c>
      <c r="F11080" s="78">
        <v>0.0</v>
      </c>
      <c r="G11080" s="80">
        <v>23.0</v>
      </c>
      <c r="H11080" s="81">
        <v>409095.0</v>
      </c>
      <c r="I11080" s="81">
        <v>830000.0</v>
      </c>
      <c r="J11080" s="81">
        <v>249150.0</v>
      </c>
      <c r="K11080" s="81">
        <v>830000.0</v>
      </c>
      <c r="L11080" s="82">
        <v>-0.3800026134163291</v>
      </c>
      <c r="N11080" s="83">
        <f t="shared" si="1"/>
        <v>-0.3800026134</v>
      </c>
      <c r="O11080" s="83">
        <f t="shared" si="2"/>
        <v>0</v>
      </c>
      <c r="Q11080" s="83">
        <f t="shared" si="3"/>
        <v>0.5071144578</v>
      </c>
      <c r="R11080" s="83">
        <f t="shared" si="4"/>
        <v>-0.3800026134</v>
      </c>
      <c r="S11080" s="83" t="b">
        <f t="shared" si="5"/>
        <v>0</v>
      </c>
      <c r="T11080" s="72"/>
      <c r="U11080" s="72"/>
      <c r="V11080" s="72"/>
      <c r="W11080" s="72"/>
      <c r="X11080" s="72"/>
      <c r="Y11080" s="72"/>
      <c r="Z11080" s="72"/>
      <c r="AA11080" s="72"/>
      <c r="AB11080" s="72"/>
      <c r="AC11080" s="72"/>
      <c r="AD11080" s="72"/>
      <c r="AE11080" s="72"/>
      <c r="AF11080" s="72"/>
      <c r="AG11080" s="72"/>
      <c r="AH11080" s="72"/>
      <c r="AI11080" s="72"/>
      <c r="AJ11080" s="72"/>
      <c r="AK11080" s="72"/>
    </row>
    <row r="11081" ht="14.25" customHeight="1">
      <c r="A11081" s="78">
        <v>11078.0</v>
      </c>
      <c r="C11081" s="78" t="str">
        <f>VLOOKUP(G11081,[1]Macrodata_CCF!$A$3:$D$55,4,FALSE)</f>
        <v>#ERROR!</v>
      </c>
      <c r="E11081" s="79" t="str">
        <f>VLOOKUP(G11081,[1]Macrodata_CCF!$A$3:$B$55,2,FALSE)</f>
        <v>#ERROR!</v>
      </c>
      <c r="F11081" s="78">
        <v>0.0</v>
      </c>
      <c r="G11081" s="80">
        <v>47.0</v>
      </c>
      <c r="H11081" s="81">
        <v>0.0</v>
      </c>
      <c r="I11081" s="81">
        <v>70000.0</v>
      </c>
      <c r="J11081" s="81">
        <v>14000.0</v>
      </c>
      <c r="K11081" s="81">
        <v>126000.0</v>
      </c>
      <c r="L11081" s="82">
        <v>0.2</v>
      </c>
      <c r="N11081" s="83">
        <f t="shared" si="1"/>
        <v>0.2</v>
      </c>
      <c r="O11081" s="83">
        <f t="shared" si="2"/>
        <v>0.2</v>
      </c>
      <c r="Q11081" s="83">
        <f t="shared" si="3"/>
        <v>1</v>
      </c>
      <c r="R11081" s="83">
        <f t="shared" si="4"/>
        <v>0.2</v>
      </c>
      <c r="S11081" s="83" t="b">
        <f t="shared" si="5"/>
        <v>0</v>
      </c>
      <c r="T11081" s="72"/>
      <c r="U11081" s="72"/>
      <c r="V11081" s="72"/>
      <c r="W11081" s="72"/>
      <c r="X11081" s="72"/>
      <c r="Y11081" s="72"/>
      <c r="Z11081" s="72"/>
      <c r="AA11081" s="72"/>
      <c r="AB11081" s="72"/>
      <c r="AC11081" s="72"/>
      <c r="AD11081" s="72"/>
      <c r="AE11081" s="72"/>
      <c r="AF11081" s="72"/>
      <c r="AG11081" s="72"/>
      <c r="AH11081" s="72"/>
      <c r="AI11081" s="72"/>
      <c r="AJ11081" s="72"/>
      <c r="AK11081" s="72"/>
    </row>
    <row r="11082" ht="14.25" customHeight="1">
      <c r="A11082" s="78">
        <v>11079.0</v>
      </c>
      <c r="C11082" s="78" t="str">
        <f>VLOOKUP(G11082,[1]Macrodata_CCF!$A$3:$D$55,4,FALSE)</f>
        <v>#ERROR!</v>
      </c>
      <c r="E11082" s="79" t="str">
        <f>VLOOKUP(G11082,[1]Macrodata_CCF!$A$3:$B$55,2,FALSE)</f>
        <v>#ERROR!</v>
      </c>
      <c r="F11082" s="78">
        <v>0.0</v>
      </c>
      <c r="G11082" s="80">
        <v>26.0</v>
      </c>
      <c r="H11082" s="81">
        <v>467340.0</v>
      </c>
      <c r="I11082" s="81">
        <v>970000.0</v>
      </c>
      <c r="J11082" s="81">
        <v>562845.0</v>
      </c>
      <c r="K11082" s="81">
        <v>970000.0</v>
      </c>
      <c r="L11082" s="82">
        <v>0.1899992042334779</v>
      </c>
      <c r="N11082" s="83">
        <f t="shared" si="1"/>
        <v>0.1899992042</v>
      </c>
      <c r="O11082" s="83">
        <f t="shared" si="2"/>
        <v>0.1899992042</v>
      </c>
      <c r="Q11082" s="83">
        <f t="shared" si="3"/>
        <v>0.5182061856</v>
      </c>
      <c r="R11082" s="83">
        <f t="shared" si="4"/>
        <v>0.1899992042</v>
      </c>
      <c r="S11082" s="83" t="b">
        <f t="shared" si="5"/>
        <v>0</v>
      </c>
      <c r="T11082" s="72"/>
      <c r="U11082" s="72"/>
      <c r="V11082" s="72"/>
      <c r="W11082" s="72"/>
      <c r="X11082" s="72"/>
      <c r="Y11082" s="72"/>
      <c r="Z11082" s="72"/>
      <c r="AA11082" s="72"/>
      <c r="AB11082" s="72"/>
      <c r="AC11082" s="72"/>
      <c r="AD11082" s="72"/>
      <c r="AE11082" s="72"/>
      <c r="AF11082" s="72"/>
      <c r="AG11082" s="72"/>
      <c r="AH11082" s="72"/>
      <c r="AI11082" s="72"/>
      <c r="AJ11082" s="72"/>
      <c r="AK11082" s="72"/>
    </row>
    <row r="11083" ht="14.25" customHeight="1">
      <c r="A11083" s="78">
        <v>11080.0</v>
      </c>
      <c r="C11083" s="78" t="str">
        <f>VLOOKUP(G11083,[1]Macrodata_CCF!$A$3:$D$55,4,FALSE)</f>
        <v>#ERROR!</v>
      </c>
      <c r="E11083" s="79" t="str">
        <f>VLOOKUP(G11083,[1]Macrodata_CCF!$A$3:$B$55,2,FALSE)</f>
        <v>#ERROR!</v>
      </c>
      <c r="F11083" s="78">
        <v>0.0</v>
      </c>
      <c r="G11083" s="80">
        <v>49.0</v>
      </c>
      <c r="H11083" s="81">
        <v>46140.0</v>
      </c>
      <c r="I11083" s="81">
        <v>140000.0</v>
      </c>
      <c r="J11083" s="81">
        <v>52710.0</v>
      </c>
      <c r="K11083" s="81">
        <v>140000.0</v>
      </c>
      <c r="L11083" s="82">
        <v>0.06999786916684424</v>
      </c>
      <c r="N11083" s="83">
        <f t="shared" si="1"/>
        <v>0.06999786917</v>
      </c>
      <c r="O11083" s="83">
        <f t="shared" si="2"/>
        <v>0.06999786917</v>
      </c>
      <c r="Q11083" s="83">
        <f t="shared" si="3"/>
        <v>0.6704285714</v>
      </c>
      <c r="R11083" s="83">
        <f t="shared" si="4"/>
        <v>0.06999786917</v>
      </c>
      <c r="S11083" s="83" t="b">
        <f t="shared" si="5"/>
        <v>0</v>
      </c>
      <c r="T11083" s="72"/>
      <c r="U11083" s="72"/>
      <c r="V11083" s="72"/>
      <c r="W11083" s="72"/>
      <c r="X11083" s="72"/>
      <c r="Y11083" s="72"/>
      <c r="Z11083" s="72"/>
      <c r="AA11083" s="72"/>
      <c r="AB11083" s="72"/>
      <c r="AC11083" s="72"/>
      <c r="AD11083" s="72"/>
      <c r="AE11083" s="72"/>
      <c r="AF11083" s="72"/>
      <c r="AG11083" s="72"/>
      <c r="AH11083" s="72"/>
      <c r="AI11083" s="72"/>
      <c r="AJ11083" s="72"/>
      <c r="AK11083" s="72"/>
    </row>
    <row r="11084" ht="14.25" customHeight="1">
      <c r="A11084" s="78">
        <v>11081.0</v>
      </c>
      <c r="C11084" s="78" t="str">
        <f>VLOOKUP(G11084,[1]Macrodata_CCF!$A$3:$D$55,4,FALSE)</f>
        <v>#ERROR!</v>
      </c>
      <c r="E11084" s="79" t="str">
        <f>VLOOKUP(G11084,[1]Macrodata_CCF!$A$3:$B$55,2,FALSE)</f>
        <v>#ERROR!</v>
      </c>
      <c r="F11084" s="78">
        <v>0.0</v>
      </c>
      <c r="G11084" s="80">
        <v>51.0</v>
      </c>
      <c r="H11084" s="81">
        <v>529460.0</v>
      </c>
      <c r="I11084" s="81">
        <v>560000.0</v>
      </c>
      <c r="J11084" s="81">
        <v>533735.0</v>
      </c>
      <c r="K11084" s="81">
        <v>560000.0</v>
      </c>
      <c r="L11084" s="82">
        <v>0.1399803536345776</v>
      </c>
      <c r="N11084" s="83">
        <f t="shared" si="1"/>
        <v>0.1399803536</v>
      </c>
      <c r="O11084" s="83">
        <f t="shared" si="2"/>
        <v>0.1399803536</v>
      </c>
      <c r="Q11084" s="83">
        <f t="shared" si="3"/>
        <v>0.05453571429</v>
      </c>
      <c r="R11084" s="83">
        <f t="shared" si="4"/>
        <v>0.007633928571</v>
      </c>
      <c r="S11084" s="83" t="b">
        <f t="shared" si="5"/>
        <v>0</v>
      </c>
      <c r="T11084" s="72"/>
      <c r="U11084" s="72"/>
      <c r="V11084" s="72"/>
      <c r="W11084" s="72"/>
      <c r="X11084" s="72"/>
      <c r="Y11084" s="72"/>
      <c r="Z11084" s="72"/>
      <c r="AA11084" s="72"/>
      <c r="AB11084" s="72"/>
      <c r="AC11084" s="72"/>
      <c r="AD11084" s="72"/>
      <c r="AE11084" s="72"/>
      <c r="AF11084" s="72"/>
      <c r="AG11084" s="72"/>
      <c r="AH11084" s="72"/>
      <c r="AI11084" s="72"/>
      <c r="AJ11084" s="72"/>
      <c r="AK11084" s="72"/>
    </row>
    <row r="11085" ht="14.25" customHeight="1">
      <c r="A11085" s="78">
        <v>11082.0</v>
      </c>
      <c r="C11085" s="78" t="str">
        <f>VLOOKUP(G11085,[1]Macrodata_CCF!$A$3:$D$55,4,FALSE)</f>
        <v>#ERROR!</v>
      </c>
      <c r="E11085" s="79" t="str">
        <f>VLOOKUP(G11085,[1]Macrodata_CCF!$A$3:$B$55,2,FALSE)</f>
        <v>#ERROR!</v>
      </c>
      <c r="F11085" s="78">
        <v>0.0</v>
      </c>
      <c r="G11085" s="80">
        <v>8.0</v>
      </c>
      <c r="H11085" s="81">
        <v>254460.0</v>
      </c>
      <c r="I11085" s="81">
        <v>640000.0</v>
      </c>
      <c r="J11085" s="81">
        <v>358555.0</v>
      </c>
      <c r="K11085" s="81">
        <v>640000.0</v>
      </c>
      <c r="L11085" s="82">
        <v>0.2699979249883281</v>
      </c>
      <c r="N11085" s="83">
        <f t="shared" si="1"/>
        <v>0.269997925</v>
      </c>
      <c r="O11085" s="83">
        <f t="shared" si="2"/>
        <v>0.269997925</v>
      </c>
      <c r="Q11085" s="83">
        <f t="shared" si="3"/>
        <v>0.60240625</v>
      </c>
      <c r="R11085" s="83">
        <f t="shared" si="4"/>
        <v>0.269997925</v>
      </c>
      <c r="S11085" s="83" t="b">
        <f t="shared" si="5"/>
        <v>0</v>
      </c>
      <c r="T11085" s="72"/>
      <c r="U11085" s="72"/>
      <c r="V11085" s="72"/>
      <c r="W11085" s="72"/>
      <c r="X11085" s="72"/>
      <c r="Y11085" s="72"/>
      <c r="Z11085" s="72"/>
      <c r="AA11085" s="72"/>
      <c r="AB11085" s="72"/>
      <c r="AC11085" s="72"/>
      <c r="AD11085" s="72"/>
      <c r="AE11085" s="72"/>
      <c r="AF11085" s="72"/>
      <c r="AG11085" s="72"/>
      <c r="AH11085" s="72"/>
      <c r="AI11085" s="72"/>
      <c r="AJ11085" s="72"/>
      <c r="AK11085" s="72"/>
    </row>
    <row r="11086" ht="14.25" customHeight="1">
      <c r="A11086" s="78">
        <v>11083.0</v>
      </c>
      <c r="C11086" s="78" t="str">
        <f>VLOOKUP(G11086,[1]Macrodata_CCF!$A$3:$D$55,4,FALSE)</f>
        <v>#ERROR!</v>
      </c>
      <c r="E11086" s="79" t="str">
        <f>VLOOKUP(G11086,[1]Macrodata_CCF!$A$3:$B$55,2,FALSE)</f>
        <v>#ERROR!</v>
      </c>
      <c r="F11086" s="78">
        <v>0.0</v>
      </c>
      <c r="G11086" s="80">
        <v>19.0</v>
      </c>
      <c r="H11086" s="81">
        <v>0.0</v>
      </c>
      <c r="I11086" s="81">
        <v>760000.0</v>
      </c>
      <c r="J11086" s="81">
        <v>129200.0</v>
      </c>
      <c r="K11086" s="81">
        <v>760000.0</v>
      </c>
      <c r="L11086" s="82">
        <v>0.17</v>
      </c>
      <c r="N11086" s="83">
        <f t="shared" si="1"/>
        <v>0.17</v>
      </c>
      <c r="O11086" s="83">
        <f t="shared" si="2"/>
        <v>0.17</v>
      </c>
      <c r="Q11086" s="83">
        <f t="shared" si="3"/>
        <v>1</v>
      </c>
      <c r="R11086" s="83">
        <f t="shared" si="4"/>
        <v>0.17</v>
      </c>
      <c r="S11086" s="83" t="b">
        <f t="shared" si="5"/>
        <v>0</v>
      </c>
      <c r="T11086" s="72"/>
      <c r="U11086" s="72"/>
      <c r="V11086" s="72"/>
      <c r="W11086" s="72"/>
      <c r="X11086" s="72"/>
      <c r="Y11086" s="72"/>
      <c r="Z11086" s="72"/>
      <c r="AA11086" s="72"/>
      <c r="AB11086" s="72"/>
      <c r="AC11086" s="72"/>
      <c r="AD11086" s="72"/>
      <c r="AE11086" s="72"/>
      <c r="AF11086" s="72"/>
      <c r="AG11086" s="72"/>
      <c r="AH11086" s="72"/>
      <c r="AI11086" s="72"/>
      <c r="AJ11086" s="72"/>
      <c r="AK11086" s="72"/>
    </row>
    <row r="11087" ht="14.25" customHeight="1">
      <c r="A11087" s="78">
        <v>11084.0</v>
      </c>
      <c r="C11087" s="78" t="str">
        <f>VLOOKUP(G11087,[1]Macrodata_CCF!$A$3:$D$55,4,FALSE)</f>
        <v>#ERROR!</v>
      </c>
      <c r="E11087" s="79" t="str">
        <f>VLOOKUP(G11087,[1]Macrodata_CCF!$A$3:$B$55,2,FALSE)</f>
        <v>#ERROR!</v>
      </c>
      <c r="F11087" s="78">
        <v>0.0</v>
      </c>
      <c r="G11087" s="80">
        <v>43.0</v>
      </c>
      <c r="H11087" s="81">
        <v>0.0</v>
      </c>
      <c r="I11087" s="81">
        <v>940000.0</v>
      </c>
      <c r="J11087" s="81">
        <v>141000.0</v>
      </c>
      <c r="K11087" s="81">
        <v>940000.0</v>
      </c>
      <c r="L11087" s="82">
        <v>0.15</v>
      </c>
      <c r="N11087" s="83">
        <f t="shared" si="1"/>
        <v>0.15</v>
      </c>
      <c r="O11087" s="83">
        <f t="shared" si="2"/>
        <v>0.15</v>
      </c>
      <c r="Q11087" s="83">
        <f t="shared" si="3"/>
        <v>1</v>
      </c>
      <c r="R11087" s="83">
        <f t="shared" si="4"/>
        <v>0.15</v>
      </c>
      <c r="S11087" s="83" t="b">
        <f t="shared" si="5"/>
        <v>0</v>
      </c>
      <c r="T11087" s="72"/>
      <c r="U11087" s="72"/>
      <c r="V11087" s="72"/>
      <c r="W11087" s="72"/>
      <c r="X11087" s="72"/>
      <c r="Y11087" s="72"/>
      <c r="Z11087" s="72"/>
      <c r="AA11087" s="72"/>
      <c r="AB11087" s="72"/>
      <c r="AC11087" s="72"/>
      <c r="AD11087" s="72"/>
      <c r="AE11087" s="72"/>
      <c r="AF11087" s="72"/>
      <c r="AG11087" s="72"/>
      <c r="AH11087" s="72"/>
      <c r="AI11087" s="72"/>
      <c r="AJ11087" s="72"/>
      <c r="AK11087" s="72"/>
    </row>
    <row r="11088" ht="14.25" customHeight="1">
      <c r="A11088" s="78">
        <v>11085.0</v>
      </c>
      <c r="C11088" s="78" t="str">
        <f>VLOOKUP(G11088,[1]Macrodata_CCF!$A$3:$D$55,4,FALSE)</f>
        <v>#ERROR!</v>
      </c>
      <c r="E11088" s="79" t="str">
        <f>VLOOKUP(G11088,[1]Macrodata_CCF!$A$3:$B$55,2,FALSE)</f>
        <v>#ERROR!</v>
      </c>
      <c r="F11088" s="78">
        <v>0.0</v>
      </c>
      <c r="G11088" s="80">
        <v>39.0</v>
      </c>
      <c r="H11088" s="81">
        <v>428780.0</v>
      </c>
      <c r="I11088" s="81">
        <v>450000.0</v>
      </c>
      <c r="J11088" s="81">
        <v>430055.0</v>
      </c>
      <c r="K11088" s="81">
        <v>720000.0</v>
      </c>
      <c r="L11088" s="82">
        <v>0.06008482563619227</v>
      </c>
      <c r="N11088" s="83">
        <f t="shared" si="1"/>
        <v>0.06008482564</v>
      </c>
      <c r="O11088" s="83">
        <f t="shared" si="2"/>
        <v>0.06008482564</v>
      </c>
      <c r="Q11088" s="83">
        <f t="shared" si="3"/>
        <v>0.04715555556</v>
      </c>
      <c r="R11088" s="83">
        <f t="shared" si="4"/>
        <v>0.002833333333</v>
      </c>
      <c r="S11088" s="83" t="b">
        <f t="shared" si="5"/>
        <v>0</v>
      </c>
      <c r="T11088" s="72"/>
      <c r="U11088" s="72"/>
      <c r="V11088" s="72"/>
      <c r="W11088" s="72"/>
      <c r="X11088" s="72"/>
      <c r="Y11088" s="72"/>
      <c r="Z11088" s="72"/>
      <c r="AA11088" s="72"/>
      <c r="AB11088" s="72"/>
      <c r="AC11088" s="72"/>
      <c r="AD11088" s="72"/>
      <c r="AE11088" s="72"/>
      <c r="AF11088" s="72"/>
      <c r="AG11088" s="72"/>
      <c r="AH11088" s="72"/>
      <c r="AI11088" s="72"/>
      <c r="AJ11088" s="72"/>
      <c r="AK11088" s="72"/>
    </row>
    <row r="11089" ht="14.25" customHeight="1">
      <c r="A11089" s="78">
        <v>11086.0</v>
      </c>
      <c r="C11089" s="78" t="str">
        <f>VLOOKUP(G11089,[1]Macrodata_CCF!$A$3:$D$55,4,FALSE)</f>
        <v>#ERROR!</v>
      </c>
      <c r="E11089" s="79" t="str">
        <f>VLOOKUP(G11089,[1]Macrodata_CCF!$A$3:$B$55,2,FALSE)</f>
        <v>#ERROR!</v>
      </c>
      <c r="F11089" s="78">
        <v>0.0</v>
      </c>
      <c r="G11089" s="80">
        <v>1.0</v>
      </c>
      <c r="H11089" s="81">
        <v>7015.0</v>
      </c>
      <c r="I11089" s="81">
        <v>10000.0</v>
      </c>
      <c r="J11089" s="81">
        <v>8060.0</v>
      </c>
      <c r="K11089" s="81">
        <v>15000.0</v>
      </c>
      <c r="L11089" s="82">
        <v>0.3500837520938023</v>
      </c>
      <c r="N11089" s="83">
        <f t="shared" si="1"/>
        <v>0.3500837521</v>
      </c>
      <c r="O11089" s="83">
        <f t="shared" si="2"/>
        <v>0.3500837521</v>
      </c>
      <c r="Q11089" s="83">
        <f t="shared" si="3"/>
        <v>0.2985</v>
      </c>
      <c r="R11089" s="83">
        <f t="shared" si="4"/>
        <v>0.3500837521</v>
      </c>
      <c r="S11089" s="83" t="b">
        <f t="shared" si="5"/>
        <v>0</v>
      </c>
      <c r="T11089" s="72"/>
      <c r="U11089" s="72"/>
      <c r="V11089" s="72"/>
      <c r="W11089" s="72"/>
      <c r="X11089" s="72"/>
      <c r="Y11089" s="72"/>
      <c r="Z11089" s="72"/>
      <c r="AA11089" s="72"/>
      <c r="AB11089" s="72"/>
      <c r="AC11089" s="72"/>
      <c r="AD11089" s="72"/>
      <c r="AE11089" s="72"/>
      <c r="AF11089" s="72"/>
      <c r="AG11089" s="72"/>
      <c r="AH11089" s="72"/>
      <c r="AI11089" s="72"/>
      <c r="AJ11089" s="72"/>
      <c r="AK11089" s="72"/>
    </row>
    <row r="11090" ht="14.25" customHeight="1">
      <c r="A11090" s="78">
        <v>11087.0</v>
      </c>
      <c r="C11090" s="78" t="str">
        <f>VLOOKUP(G11090,[1]Macrodata_CCF!$A$3:$D$55,4,FALSE)</f>
        <v>#ERROR!</v>
      </c>
      <c r="E11090" s="79" t="str">
        <f>VLOOKUP(G11090,[1]Macrodata_CCF!$A$3:$B$55,2,FALSE)</f>
        <v>#ERROR!</v>
      </c>
      <c r="F11090" s="78">
        <v>0.0</v>
      </c>
      <c r="G11090" s="80">
        <v>24.0</v>
      </c>
      <c r="H11090" s="81">
        <v>653115.0</v>
      </c>
      <c r="I11090" s="81">
        <v>920000.0</v>
      </c>
      <c r="J11090" s="81">
        <v>703825.0</v>
      </c>
      <c r="K11090" s="81">
        <v>920000.0</v>
      </c>
      <c r="L11090" s="82">
        <v>0.1900069318245686</v>
      </c>
      <c r="N11090" s="83">
        <f t="shared" si="1"/>
        <v>0.1900069318</v>
      </c>
      <c r="O11090" s="83">
        <f t="shared" si="2"/>
        <v>0.1900069318</v>
      </c>
      <c r="Q11090" s="83">
        <f t="shared" si="3"/>
        <v>0.2900923913</v>
      </c>
      <c r="R11090" s="83">
        <f t="shared" si="4"/>
        <v>0.1900069318</v>
      </c>
      <c r="S11090" s="83" t="b">
        <f t="shared" si="5"/>
        <v>0</v>
      </c>
      <c r="T11090" s="72"/>
      <c r="U11090" s="72"/>
      <c r="V11090" s="72"/>
      <c r="W11090" s="72"/>
      <c r="X11090" s="72"/>
      <c r="Y11090" s="72"/>
      <c r="Z11090" s="72"/>
      <c r="AA11090" s="72"/>
      <c r="AB11090" s="72"/>
      <c r="AC11090" s="72"/>
      <c r="AD11090" s="72"/>
      <c r="AE11090" s="72"/>
      <c r="AF11090" s="72"/>
      <c r="AG11090" s="72"/>
      <c r="AH11090" s="72"/>
      <c r="AI11090" s="72"/>
      <c r="AJ11090" s="72"/>
      <c r="AK11090" s="72"/>
    </row>
    <row r="11091" ht="14.25" customHeight="1">
      <c r="A11091" s="78">
        <v>11088.0</v>
      </c>
      <c r="C11091" s="78" t="str">
        <f>VLOOKUP(G11091,[1]Macrodata_CCF!$A$3:$D$55,4,FALSE)</f>
        <v>#ERROR!</v>
      </c>
      <c r="E11091" s="79" t="str">
        <f>VLOOKUP(G11091,[1]Macrodata_CCF!$A$3:$B$55,2,FALSE)</f>
        <v>#ERROR!</v>
      </c>
      <c r="F11091" s="78">
        <v>0.0</v>
      </c>
      <c r="G11091" s="80">
        <v>38.0</v>
      </c>
      <c r="H11091" s="81">
        <v>20120.0</v>
      </c>
      <c r="I11091" s="81">
        <v>40000.0</v>
      </c>
      <c r="J11091" s="81">
        <v>20715.0</v>
      </c>
      <c r="K11091" s="81">
        <v>40000.0</v>
      </c>
      <c r="L11091" s="82">
        <v>0.02992957746478873</v>
      </c>
      <c r="N11091" s="83">
        <f t="shared" si="1"/>
        <v>0.02992957746</v>
      </c>
      <c r="O11091" s="83">
        <f t="shared" si="2"/>
        <v>0.02992957746</v>
      </c>
      <c r="Q11091" s="83">
        <f t="shared" si="3"/>
        <v>0.497</v>
      </c>
      <c r="R11091" s="83">
        <f t="shared" si="4"/>
        <v>0.02992957746</v>
      </c>
      <c r="S11091" s="83" t="b">
        <f t="shared" si="5"/>
        <v>0</v>
      </c>
      <c r="T11091" s="72"/>
      <c r="U11091" s="72"/>
      <c r="V11091" s="72"/>
      <c r="W11091" s="72"/>
      <c r="X11091" s="72"/>
      <c r="Y11091" s="72"/>
      <c r="Z11091" s="72"/>
      <c r="AA11091" s="72"/>
      <c r="AB11091" s="72"/>
      <c r="AC11091" s="72"/>
      <c r="AD11091" s="72"/>
      <c r="AE11091" s="72"/>
      <c r="AF11091" s="72"/>
      <c r="AG11091" s="72"/>
      <c r="AH11091" s="72"/>
      <c r="AI11091" s="72"/>
      <c r="AJ11091" s="72"/>
      <c r="AK11091" s="72"/>
    </row>
    <row r="11092" ht="14.25" customHeight="1">
      <c r="A11092" s="78">
        <v>11089.0</v>
      </c>
      <c r="C11092" s="78" t="str">
        <f>VLOOKUP(G11092,[1]Macrodata_CCF!$A$3:$D$55,4,FALSE)</f>
        <v>#ERROR!</v>
      </c>
      <c r="E11092" s="79" t="str">
        <f>VLOOKUP(G11092,[1]Macrodata_CCF!$A$3:$B$55,2,FALSE)</f>
        <v>#ERROR!</v>
      </c>
      <c r="F11092" s="78">
        <v>0.0</v>
      </c>
      <c r="G11092" s="80">
        <v>3.0</v>
      </c>
      <c r="H11092" s="81">
        <v>155590.0</v>
      </c>
      <c r="I11092" s="81">
        <v>770000.0</v>
      </c>
      <c r="J11092" s="81">
        <v>785400.0</v>
      </c>
      <c r="K11092" s="81">
        <v>770000.0</v>
      </c>
      <c r="L11092" s="82">
        <v>1.025064696212627</v>
      </c>
      <c r="N11092" s="83">
        <f t="shared" si="1"/>
        <v>1.025064696</v>
      </c>
      <c r="O11092" s="83">
        <f t="shared" si="2"/>
        <v>1</v>
      </c>
      <c r="Q11092" s="83">
        <f t="shared" si="3"/>
        <v>0.7979350649</v>
      </c>
      <c r="R11092" s="83">
        <f t="shared" si="4"/>
        <v>1.025064696</v>
      </c>
      <c r="S11092" s="83" t="b">
        <f t="shared" si="5"/>
        <v>0</v>
      </c>
      <c r="T11092" s="72"/>
      <c r="U11092" s="72"/>
      <c r="V11092" s="72"/>
      <c r="W11092" s="72"/>
      <c r="X11092" s="72"/>
      <c r="Y11092" s="72"/>
      <c r="Z11092" s="72"/>
      <c r="AA11092" s="72"/>
      <c r="AB11092" s="72"/>
      <c r="AC11092" s="72"/>
      <c r="AD11092" s="72"/>
      <c r="AE11092" s="72"/>
      <c r="AF11092" s="72"/>
      <c r="AG11092" s="72"/>
      <c r="AH11092" s="72"/>
      <c r="AI11092" s="72"/>
      <c r="AJ11092" s="72"/>
      <c r="AK11092" s="72"/>
    </row>
    <row r="11093" ht="14.25" customHeight="1">
      <c r="A11093" s="78">
        <v>11090.0</v>
      </c>
      <c r="C11093" s="78" t="str">
        <f>VLOOKUP(G11093,[1]Macrodata_CCF!$A$3:$D$55,4,FALSE)</f>
        <v>#ERROR!</v>
      </c>
      <c r="E11093" s="79" t="str">
        <f>VLOOKUP(G11093,[1]Macrodata_CCF!$A$3:$B$55,2,FALSE)</f>
        <v>#ERROR!</v>
      </c>
      <c r="F11093" s="78">
        <v>0.0</v>
      </c>
      <c r="G11093" s="80">
        <v>9.0</v>
      </c>
      <c r="H11093" s="81">
        <v>0.0</v>
      </c>
      <c r="I11093" s="81">
        <v>740000.0</v>
      </c>
      <c r="J11093" s="81">
        <v>251600.0</v>
      </c>
      <c r="K11093" s="81">
        <v>740000.0</v>
      </c>
      <c r="L11093" s="82">
        <v>0.34</v>
      </c>
      <c r="N11093" s="83">
        <f t="shared" si="1"/>
        <v>0.34</v>
      </c>
      <c r="O11093" s="83">
        <f t="shared" si="2"/>
        <v>0.34</v>
      </c>
      <c r="Q11093" s="83">
        <f t="shared" si="3"/>
        <v>1</v>
      </c>
      <c r="R11093" s="83">
        <f t="shared" si="4"/>
        <v>0.34</v>
      </c>
      <c r="S11093" s="83" t="b">
        <f t="shared" si="5"/>
        <v>0</v>
      </c>
      <c r="T11093" s="72"/>
      <c r="U11093" s="72"/>
      <c r="V11093" s="72"/>
      <c r="W11093" s="72"/>
      <c r="X11093" s="72"/>
      <c r="Y11093" s="72"/>
      <c r="Z11093" s="72"/>
      <c r="AA11093" s="72"/>
      <c r="AB11093" s="72"/>
      <c r="AC11093" s="72"/>
      <c r="AD11093" s="72"/>
      <c r="AE11093" s="72"/>
      <c r="AF11093" s="72"/>
      <c r="AG11093" s="72"/>
      <c r="AH11093" s="72"/>
      <c r="AI11093" s="72"/>
      <c r="AJ11093" s="72"/>
      <c r="AK11093" s="72"/>
    </row>
    <row r="11094" ht="14.25" customHeight="1">
      <c r="A11094" s="78">
        <v>11091.0</v>
      </c>
      <c r="C11094" s="78" t="str">
        <f>VLOOKUP(G11094,[1]Macrodata_CCF!$A$3:$D$55,4,FALSE)</f>
        <v>#ERROR!</v>
      </c>
      <c r="E11094" s="79" t="str">
        <f>VLOOKUP(G11094,[1]Macrodata_CCF!$A$3:$B$55,2,FALSE)</f>
        <v>#ERROR!</v>
      </c>
      <c r="F11094" s="78">
        <v>0.0</v>
      </c>
      <c r="G11094" s="80">
        <v>34.0</v>
      </c>
      <c r="H11094" s="81">
        <v>423970.0</v>
      </c>
      <c r="I11094" s="81">
        <v>850000.0</v>
      </c>
      <c r="J11094" s="81">
        <v>466575.0</v>
      </c>
      <c r="K11094" s="81">
        <v>850000.0</v>
      </c>
      <c r="L11094" s="82">
        <v>0.1000046945050818</v>
      </c>
      <c r="N11094" s="83">
        <f t="shared" si="1"/>
        <v>0.1000046945</v>
      </c>
      <c r="O11094" s="83">
        <f t="shared" si="2"/>
        <v>0.1000046945</v>
      </c>
      <c r="Q11094" s="83">
        <f t="shared" si="3"/>
        <v>0.5012117647</v>
      </c>
      <c r="R11094" s="83">
        <f t="shared" si="4"/>
        <v>0.1000046945</v>
      </c>
      <c r="S11094" s="83" t="b">
        <f t="shared" si="5"/>
        <v>0</v>
      </c>
      <c r="T11094" s="72"/>
      <c r="U11094" s="72"/>
      <c r="V11094" s="72"/>
      <c r="W11094" s="72"/>
      <c r="X11094" s="72"/>
      <c r="Y11094" s="72"/>
      <c r="Z11094" s="72"/>
      <c r="AA11094" s="72"/>
      <c r="AB11094" s="72"/>
      <c r="AC11094" s="72"/>
      <c r="AD11094" s="72"/>
      <c r="AE11094" s="72"/>
      <c r="AF11094" s="72"/>
      <c r="AG11094" s="72"/>
      <c r="AH11094" s="72"/>
      <c r="AI11094" s="72"/>
      <c r="AJ11094" s="72"/>
      <c r="AK11094" s="72"/>
    </row>
    <row r="11095" ht="14.25" customHeight="1">
      <c r="A11095" s="78">
        <v>11092.0</v>
      </c>
      <c r="C11095" s="78" t="str">
        <f>VLOOKUP(G11095,[1]Macrodata_CCF!$A$3:$D$55,4,FALSE)</f>
        <v>#ERROR!</v>
      </c>
      <c r="E11095" s="79" t="str">
        <f>VLOOKUP(G11095,[1]Macrodata_CCF!$A$3:$B$55,2,FALSE)</f>
        <v>#ERROR!</v>
      </c>
      <c r="F11095" s="78">
        <v>0.0</v>
      </c>
      <c r="G11095" s="80">
        <v>38.0</v>
      </c>
      <c r="H11095" s="81">
        <v>646445.0</v>
      </c>
      <c r="I11095" s="81">
        <v>830000.0</v>
      </c>
      <c r="J11095" s="81">
        <v>650115.0</v>
      </c>
      <c r="K11095" s="81">
        <v>830000.0</v>
      </c>
      <c r="L11095" s="82">
        <v>0.01999400724578464</v>
      </c>
      <c r="N11095" s="83">
        <f t="shared" si="1"/>
        <v>0.01999400725</v>
      </c>
      <c r="O11095" s="83">
        <f t="shared" si="2"/>
        <v>0.01999400725</v>
      </c>
      <c r="Q11095" s="83">
        <f t="shared" si="3"/>
        <v>0.2211506024</v>
      </c>
      <c r="R11095" s="83">
        <f t="shared" si="4"/>
        <v>0.01999400725</v>
      </c>
      <c r="S11095" s="83" t="b">
        <f t="shared" si="5"/>
        <v>0</v>
      </c>
      <c r="T11095" s="72"/>
      <c r="U11095" s="72"/>
      <c r="V11095" s="72"/>
      <c r="W11095" s="72"/>
      <c r="X11095" s="72"/>
      <c r="Y11095" s="72"/>
      <c r="Z11095" s="72"/>
      <c r="AA11095" s="72"/>
      <c r="AB11095" s="72"/>
      <c r="AC11095" s="72"/>
      <c r="AD11095" s="72"/>
      <c r="AE11095" s="72"/>
      <c r="AF11095" s="72"/>
      <c r="AG11095" s="72"/>
      <c r="AH11095" s="72"/>
      <c r="AI11095" s="72"/>
      <c r="AJ11095" s="72"/>
      <c r="AK11095" s="72"/>
    </row>
    <row r="11096" ht="14.25" customHeight="1">
      <c r="A11096" s="78">
        <v>11093.0</v>
      </c>
      <c r="C11096" s="78" t="str">
        <f>VLOOKUP(G11096,[1]Macrodata_CCF!$A$3:$D$55,4,FALSE)</f>
        <v>#ERROR!</v>
      </c>
      <c r="E11096" s="79" t="str">
        <f>VLOOKUP(G11096,[1]Macrodata_CCF!$A$3:$B$55,2,FALSE)</f>
        <v>#ERROR!</v>
      </c>
      <c r="F11096" s="78">
        <v>0.0</v>
      </c>
      <c r="G11096" s="80">
        <v>3.0</v>
      </c>
      <c r="H11096" s="81">
        <v>270005.0</v>
      </c>
      <c r="I11096" s="81">
        <v>700000.0</v>
      </c>
      <c r="J11096" s="81">
        <v>373205.0</v>
      </c>
      <c r="K11096" s="81">
        <v>1050000.0</v>
      </c>
      <c r="L11096" s="82">
        <v>0.2400027907301248</v>
      </c>
      <c r="N11096" s="83">
        <f t="shared" si="1"/>
        <v>0.2400027907</v>
      </c>
      <c r="O11096" s="83">
        <f t="shared" si="2"/>
        <v>0.2400027907</v>
      </c>
      <c r="Q11096" s="83">
        <f t="shared" si="3"/>
        <v>0.6142785714</v>
      </c>
      <c r="R11096" s="83">
        <f t="shared" si="4"/>
        <v>0.2400027907</v>
      </c>
      <c r="S11096" s="83" t="b">
        <f t="shared" si="5"/>
        <v>0</v>
      </c>
      <c r="T11096" s="72"/>
      <c r="U11096" s="72"/>
      <c r="V11096" s="72"/>
      <c r="W11096" s="72"/>
      <c r="X11096" s="72"/>
      <c r="Y11096" s="72"/>
      <c r="Z11096" s="72"/>
      <c r="AA11096" s="72"/>
      <c r="AB11096" s="72"/>
      <c r="AC11096" s="72"/>
      <c r="AD11096" s="72"/>
      <c r="AE11096" s="72"/>
      <c r="AF11096" s="72"/>
      <c r="AG11096" s="72"/>
      <c r="AH11096" s="72"/>
      <c r="AI11096" s="72"/>
      <c r="AJ11096" s="72"/>
      <c r="AK11096" s="72"/>
    </row>
    <row r="11097" ht="14.25" customHeight="1">
      <c r="A11097" s="78">
        <v>11094.0</v>
      </c>
      <c r="C11097" s="78" t="str">
        <f>VLOOKUP(G11097,[1]Macrodata_CCF!$A$3:$D$55,4,FALSE)</f>
        <v>#ERROR!</v>
      </c>
      <c r="E11097" s="79" t="str">
        <f>VLOOKUP(G11097,[1]Macrodata_CCF!$A$3:$B$55,2,FALSE)</f>
        <v>#ERROR!</v>
      </c>
      <c r="F11097" s="78">
        <v>0.0</v>
      </c>
      <c r="G11097" s="80">
        <v>47.0</v>
      </c>
      <c r="H11097" s="81">
        <v>66195.0</v>
      </c>
      <c r="I11097" s="81">
        <v>350000.0</v>
      </c>
      <c r="J11097" s="81">
        <v>105930.0</v>
      </c>
      <c r="K11097" s="81">
        <v>455000.0</v>
      </c>
      <c r="L11097" s="82">
        <v>0.1400081041560226</v>
      </c>
      <c r="N11097" s="83">
        <f t="shared" si="1"/>
        <v>0.1400081042</v>
      </c>
      <c r="O11097" s="83">
        <f t="shared" si="2"/>
        <v>0.1400081042</v>
      </c>
      <c r="Q11097" s="83">
        <f t="shared" si="3"/>
        <v>0.8108714286</v>
      </c>
      <c r="R11097" s="83">
        <f t="shared" si="4"/>
        <v>0.1400081042</v>
      </c>
      <c r="S11097" s="83" t="b">
        <f t="shared" si="5"/>
        <v>0</v>
      </c>
      <c r="T11097" s="72"/>
      <c r="U11097" s="72"/>
      <c r="V11097" s="72"/>
      <c r="W11097" s="72"/>
      <c r="X11097" s="72"/>
      <c r="Y11097" s="72"/>
      <c r="Z11097" s="72"/>
      <c r="AA11097" s="72"/>
      <c r="AB11097" s="72"/>
      <c r="AC11097" s="72"/>
      <c r="AD11097" s="72"/>
      <c r="AE11097" s="72"/>
      <c r="AF11097" s="72"/>
      <c r="AG11097" s="72"/>
      <c r="AH11097" s="72"/>
      <c r="AI11097" s="72"/>
      <c r="AJ11097" s="72"/>
      <c r="AK11097" s="72"/>
    </row>
    <row r="11098" ht="14.25" customHeight="1">
      <c r="A11098" s="78">
        <v>11095.0</v>
      </c>
      <c r="C11098" s="78" t="str">
        <f>VLOOKUP(G11098,[1]Macrodata_CCF!$A$3:$D$55,4,FALSE)</f>
        <v>#ERROR!</v>
      </c>
      <c r="E11098" s="79" t="str">
        <f>VLOOKUP(G11098,[1]Macrodata_CCF!$A$3:$B$55,2,FALSE)</f>
        <v>#ERROR!</v>
      </c>
      <c r="F11098" s="78">
        <v>0.0</v>
      </c>
      <c r="G11098" s="80">
        <v>17.0</v>
      </c>
      <c r="H11098" s="81">
        <v>53780.0</v>
      </c>
      <c r="I11098" s="81">
        <v>160000.0</v>
      </c>
      <c r="J11098" s="81">
        <v>71835.0</v>
      </c>
      <c r="K11098" s="81">
        <v>272000.0</v>
      </c>
      <c r="L11098" s="82">
        <v>0.1699774053850499</v>
      </c>
      <c r="N11098" s="83">
        <f t="shared" si="1"/>
        <v>0.1699774054</v>
      </c>
      <c r="O11098" s="83">
        <f t="shared" si="2"/>
        <v>0.1699774054</v>
      </c>
      <c r="Q11098" s="83">
        <f t="shared" si="3"/>
        <v>0.663875</v>
      </c>
      <c r="R11098" s="83">
        <f t="shared" si="4"/>
        <v>0.1699774054</v>
      </c>
      <c r="S11098" s="83" t="b">
        <f t="shared" si="5"/>
        <v>0</v>
      </c>
      <c r="T11098" s="72"/>
      <c r="U11098" s="72"/>
      <c r="V11098" s="72"/>
      <c r="W11098" s="72"/>
      <c r="X11098" s="72"/>
      <c r="Y11098" s="72"/>
      <c r="Z11098" s="72"/>
      <c r="AA11098" s="72"/>
      <c r="AB11098" s="72"/>
      <c r="AC11098" s="72"/>
      <c r="AD11098" s="72"/>
      <c r="AE11098" s="72"/>
      <c r="AF11098" s="72"/>
      <c r="AG11098" s="72"/>
      <c r="AH11098" s="72"/>
      <c r="AI11098" s="72"/>
      <c r="AJ11098" s="72"/>
      <c r="AK11098" s="72"/>
    </row>
    <row r="11099" ht="14.25" customHeight="1">
      <c r="A11099" s="78">
        <v>11096.0</v>
      </c>
      <c r="C11099" s="78" t="str">
        <f>VLOOKUP(G11099,[1]Macrodata_CCF!$A$3:$D$55,4,FALSE)</f>
        <v>#ERROR!</v>
      </c>
      <c r="E11099" s="79" t="str">
        <f>VLOOKUP(G11099,[1]Macrodata_CCF!$A$3:$B$55,2,FALSE)</f>
        <v>#ERROR!</v>
      </c>
      <c r="F11099" s="78">
        <v>0.0</v>
      </c>
      <c r="G11099" s="80">
        <v>47.0</v>
      </c>
      <c r="H11099" s="81">
        <v>172350.0</v>
      </c>
      <c r="I11099" s="81">
        <v>200000.0</v>
      </c>
      <c r="J11099" s="81">
        <v>177325.0</v>
      </c>
      <c r="K11099" s="81">
        <v>380000.0</v>
      </c>
      <c r="L11099" s="82">
        <v>0.1799276672694394</v>
      </c>
      <c r="N11099" s="83">
        <f t="shared" si="1"/>
        <v>0.1799276673</v>
      </c>
      <c r="O11099" s="83">
        <f t="shared" si="2"/>
        <v>0.1799276673</v>
      </c>
      <c r="Q11099" s="83">
        <f t="shared" si="3"/>
        <v>0.13825</v>
      </c>
      <c r="R11099" s="83">
        <f t="shared" si="4"/>
        <v>0.1799276673</v>
      </c>
      <c r="S11099" s="83" t="b">
        <f t="shared" si="5"/>
        <v>0</v>
      </c>
      <c r="T11099" s="72"/>
      <c r="U11099" s="72"/>
      <c r="V11099" s="72"/>
      <c r="W11099" s="72"/>
      <c r="X11099" s="72"/>
      <c r="Y11099" s="72"/>
      <c r="Z11099" s="72"/>
      <c r="AA11099" s="72"/>
      <c r="AB11099" s="72"/>
      <c r="AC11099" s="72"/>
      <c r="AD11099" s="72"/>
      <c r="AE11099" s="72"/>
      <c r="AF11099" s="72"/>
      <c r="AG11099" s="72"/>
      <c r="AH11099" s="72"/>
      <c r="AI11099" s="72"/>
      <c r="AJ11099" s="72"/>
      <c r="AK11099" s="72"/>
    </row>
    <row r="11100" ht="14.25" customHeight="1">
      <c r="A11100" s="78">
        <v>11097.0</v>
      </c>
      <c r="C11100" s="78" t="str">
        <f>VLOOKUP(G11100,[1]Macrodata_CCF!$A$3:$D$55,4,FALSE)</f>
        <v>#ERROR!</v>
      </c>
      <c r="E11100" s="79" t="str">
        <f>VLOOKUP(G11100,[1]Macrodata_CCF!$A$3:$B$55,2,FALSE)</f>
        <v>#ERROR!</v>
      </c>
      <c r="F11100" s="78">
        <v>0.0</v>
      </c>
      <c r="G11100" s="80">
        <v>3.0</v>
      </c>
      <c r="H11100" s="81">
        <v>378125.0</v>
      </c>
      <c r="I11100" s="81">
        <v>500000.0</v>
      </c>
      <c r="J11100" s="81">
        <v>373250.0</v>
      </c>
      <c r="K11100" s="81">
        <v>500000.0</v>
      </c>
      <c r="L11100" s="82">
        <v>-0.04</v>
      </c>
      <c r="N11100" s="83">
        <f t="shared" si="1"/>
        <v>-0.04</v>
      </c>
      <c r="O11100" s="83">
        <f t="shared" si="2"/>
        <v>0</v>
      </c>
      <c r="Q11100" s="83">
        <f t="shared" si="3"/>
        <v>0.24375</v>
      </c>
      <c r="R11100" s="83">
        <f t="shared" si="4"/>
        <v>-0.04</v>
      </c>
      <c r="S11100" s="83" t="b">
        <f t="shared" si="5"/>
        <v>0</v>
      </c>
      <c r="T11100" s="72"/>
      <c r="U11100" s="72"/>
      <c r="V11100" s="72"/>
      <c r="W11100" s="72"/>
      <c r="X11100" s="72"/>
      <c r="Y11100" s="72"/>
      <c r="Z11100" s="72"/>
      <c r="AA11100" s="72"/>
      <c r="AB11100" s="72"/>
      <c r="AC11100" s="72"/>
      <c r="AD11100" s="72"/>
      <c r="AE11100" s="72"/>
      <c r="AF11100" s="72"/>
      <c r="AG11100" s="72"/>
      <c r="AH11100" s="72"/>
      <c r="AI11100" s="72"/>
      <c r="AJ11100" s="72"/>
      <c r="AK11100" s="72"/>
    </row>
    <row r="11101" ht="14.25" customHeight="1">
      <c r="A11101" s="78">
        <v>11098.0</v>
      </c>
      <c r="C11101" s="78" t="str">
        <f>VLOOKUP(G11101,[1]Macrodata_CCF!$A$3:$D$55,4,FALSE)</f>
        <v>#ERROR!</v>
      </c>
      <c r="E11101" s="79" t="str">
        <f>VLOOKUP(G11101,[1]Macrodata_CCF!$A$3:$B$55,2,FALSE)</f>
        <v>#ERROR!</v>
      </c>
      <c r="F11101" s="78">
        <v>0.0</v>
      </c>
      <c r="G11101" s="80">
        <v>8.0</v>
      </c>
      <c r="H11101" s="81">
        <v>298160.0</v>
      </c>
      <c r="I11101" s="81">
        <v>490000.0</v>
      </c>
      <c r="J11101" s="81">
        <v>374895.0</v>
      </c>
      <c r="K11101" s="81">
        <v>490000.0</v>
      </c>
      <c r="L11101" s="82">
        <v>0.399994787322769</v>
      </c>
      <c r="N11101" s="83">
        <f t="shared" si="1"/>
        <v>0.3999947873</v>
      </c>
      <c r="O11101" s="83">
        <f t="shared" si="2"/>
        <v>0.3999947873</v>
      </c>
      <c r="Q11101" s="83">
        <f t="shared" si="3"/>
        <v>0.3915102041</v>
      </c>
      <c r="R11101" s="83">
        <f t="shared" si="4"/>
        <v>0.3999947873</v>
      </c>
      <c r="S11101" s="83" t="b">
        <f t="shared" si="5"/>
        <v>0</v>
      </c>
      <c r="T11101" s="72"/>
      <c r="U11101" s="72"/>
      <c r="V11101" s="72"/>
      <c r="W11101" s="72"/>
      <c r="X11101" s="72"/>
      <c r="Y11101" s="72"/>
      <c r="Z11101" s="72"/>
      <c r="AA11101" s="72"/>
      <c r="AB11101" s="72"/>
      <c r="AC11101" s="72"/>
      <c r="AD11101" s="72"/>
      <c r="AE11101" s="72"/>
      <c r="AF11101" s="72"/>
      <c r="AG11101" s="72"/>
      <c r="AH11101" s="72"/>
      <c r="AI11101" s="72"/>
      <c r="AJ11101" s="72"/>
      <c r="AK11101" s="72"/>
    </row>
    <row r="11102" ht="14.25" customHeight="1">
      <c r="A11102" s="78">
        <v>11099.0</v>
      </c>
      <c r="C11102" s="78" t="str">
        <f>VLOOKUP(G11102,[1]Macrodata_CCF!$A$3:$D$55,4,FALSE)</f>
        <v>#ERROR!</v>
      </c>
      <c r="E11102" s="79" t="str">
        <f>VLOOKUP(G11102,[1]Macrodata_CCF!$A$3:$B$55,2,FALSE)</f>
        <v>#ERROR!</v>
      </c>
      <c r="F11102" s="78">
        <v>0.0</v>
      </c>
      <c r="G11102" s="80">
        <v>48.0</v>
      </c>
      <c r="H11102" s="81">
        <v>420590.0</v>
      </c>
      <c r="I11102" s="81">
        <v>670000.0</v>
      </c>
      <c r="J11102" s="81">
        <v>467980.0</v>
      </c>
      <c r="K11102" s="81">
        <v>670000.0</v>
      </c>
      <c r="L11102" s="82">
        <v>0.1900084198708953</v>
      </c>
      <c r="N11102" s="83">
        <f t="shared" si="1"/>
        <v>0.1900084199</v>
      </c>
      <c r="O11102" s="83">
        <f t="shared" si="2"/>
        <v>0.1900084199</v>
      </c>
      <c r="Q11102" s="83">
        <f t="shared" si="3"/>
        <v>0.3722537313</v>
      </c>
      <c r="R11102" s="83">
        <f t="shared" si="4"/>
        <v>0.1900084199</v>
      </c>
      <c r="S11102" s="83" t="b">
        <f t="shared" si="5"/>
        <v>0</v>
      </c>
      <c r="T11102" s="72"/>
      <c r="U11102" s="72"/>
      <c r="V11102" s="72"/>
      <c r="W11102" s="72"/>
      <c r="X11102" s="72"/>
      <c r="Y11102" s="72"/>
      <c r="Z11102" s="72"/>
      <c r="AA11102" s="72"/>
      <c r="AB11102" s="72"/>
      <c r="AC11102" s="72"/>
      <c r="AD11102" s="72"/>
      <c r="AE11102" s="72"/>
      <c r="AF11102" s="72"/>
      <c r="AG11102" s="72"/>
      <c r="AH11102" s="72"/>
      <c r="AI11102" s="72"/>
      <c r="AJ11102" s="72"/>
      <c r="AK11102" s="72"/>
    </row>
    <row r="11103" ht="14.25" customHeight="1">
      <c r="A11103" s="78">
        <v>11100.0</v>
      </c>
      <c r="C11103" s="78" t="str">
        <f>VLOOKUP(G11103,[1]Macrodata_CCF!$A$3:$D$55,4,FALSE)</f>
        <v>#ERROR!</v>
      </c>
      <c r="E11103" s="79" t="str">
        <f>VLOOKUP(G11103,[1]Macrodata_CCF!$A$3:$B$55,2,FALSE)</f>
        <v>#ERROR!</v>
      </c>
      <c r="F11103" s="78">
        <v>0.0</v>
      </c>
      <c r="G11103" s="80">
        <v>27.0</v>
      </c>
      <c r="H11103" s="81">
        <v>201120.0</v>
      </c>
      <c r="I11103" s="81">
        <v>220000.0</v>
      </c>
      <c r="J11103" s="81">
        <v>204705.0</v>
      </c>
      <c r="K11103" s="81">
        <v>220000.0</v>
      </c>
      <c r="L11103" s="82">
        <v>0.1898834745762712</v>
      </c>
      <c r="N11103" s="83">
        <f t="shared" si="1"/>
        <v>0.1898834746</v>
      </c>
      <c r="O11103" s="83">
        <f t="shared" si="2"/>
        <v>0.1898834746</v>
      </c>
      <c r="Q11103" s="83">
        <f t="shared" si="3"/>
        <v>0.08581818182</v>
      </c>
      <c r="R11103" s="83">
        <f t="shared" si="4"/>
        <v>0.01629545455</v>
      </c>
      <c r="S11103" s="83" t="b">
        <f t="shared" si="5"/>
        <v>0</v>
      </c>
      <c r="T11103" s="72"/>
      <c r="U11103" s="72"/>
      <c r="V11103" s="72"/>
      <c r="W11103" s="72"/>
      <c r="X11103" s="72"/>
      <c r="Y11103" s="72"/>
      <c r="Z11103" s="72"/>
      <c r="AA11103" s="72"/>
      <c r="AB11103" s="72"/>
      <c r="AC11103" s="72"/>
      <c r="AD11103" s="72"/>
      <c r="AE11103" s="72"/>
      <c r="AF11103" s="72"/>
      <c r="AG11103" s="72"/>
      <c r="AH11103" s="72"/>
      <c r="AI11103" s="72"/>
      <c r="AJ11103" s="72"/>
      <c r="AK11103" s="72"/>
    </row>
    <row r="11104" ht="14.25" customHeight="1">
      <c r="A11104" s="78">
        <v>11101.0</v>
      </c>
      <c r="C11104" s="78" t="str">
        <f>VLOOKUP(G11104,[1]Macrodata_CCF!$A$3:$D$55,4,FALSE)</f>
        <v>#ERROR!</v>
      </c>
      <c r="E11104" s="79" t="str">
        <f>VLOOKUP(G11104,[1]Macrodata_CCF!$A$3:$B$55,2,FALSE)</f>
        <v>#ERROR!</v>
      </c>
      <c r="F11104" s="78">
        <v>0.0</v>
      </c>
      <c r="G11104" s="80">
        <v>17.0</v>
      </c>
      <c r="H11104" s="81">
        <v>0.0</v>
      </c>
      <c r="I11104" s="81">
        <v>770000.0</v>
      </c>
      <c r="J11104" s="81">
        <v>130900.0</v>
      </c>
      <c r="K11104" s="81">
        <v>770000.0</v>
      </c>
      <c r="L11104" s="82">
        <v>0.17</v>
      </c>
      <c r="N11104" s="83">
        <f t="shared" si="1"/>
        <v>0.17</v>
      </c>
      <c r="O11104" s="83">
        <f t="shared" si="2"/>
        <v>0.17</v>
      </c>
      <c r="Q11104" s="83">
        <f t="shared" si="3"/>
        <v>1</v>
      </c>
      <c r="R11104" s="83">
        <f t="shared" si="4"/>
        <v>0.17</v>
      </c>
      <c r="S11104" s="83" t="b">
        <f t="shared" si="5"/>
        <v>0</v>
      </c>
      <c r="T11104" s="72"/>
      <c r="U11104" s="72"/>
      <c r="V11104" s="72"/>
      <c r="W11104" s="72"/>
      <c r="X11104" s="72"/>
      <c r="Y11104" s="72"/>
      <c r="Z11104" s="72"/>
      <c r="AA11104" s="72"/>
      <c r="AB11104" s="72"/>
      <c r="AC11104" s="72"/>
      <c r="AD11104" s="72"/>
      <c r="AE11104" s="72"/>
      <c r="AF11104" s="72"/>
      <c r="AG11104" s="72"/>
      <c r="AH11104" s="72"/>
      <c r="AI11104" s="72"/>
      <c r="AJ11104" s="72"/>
      <c r="AK11104" s="72"/>
    </row>
    <row r="11105" ht="14.25" customHeight="1">
      <c r="A11105" s="78">
        <v>11102.0</v>
      </c>
      <c r="C11105" s="78" t="str">
        <f>VLOOKUP(G11105,[1]Macrodata_CCF!$A$3:$D$55,4,FALSE)</f>
        <v>#ERROR!</v>
      </c>
      <c r="E11105" s="79" t="str">
        <f>VLOOKUP(G11105,[1]Macrodata_CCF!$A$3:$B$55,2,FALSE)</f>
        <v>#ERROR!</v>
      </c>
      <c r="F11105" s="78">
        <v>0.0</v>
      </c>
      <c r="G11105" s="80">
        <v>52.0</v>
      </c>
      <c r="H11105" s="81">
        <v>51630.0</v>
      </c>
      <c r="I11105" s="81">
        <v>110000.0</v>
      </c>
      <c r="J11105" s="81">
        <v>58050.0</v>
      </c>
      <c r="K11105" s="81">
        <v>110000.0</v>
      </c>
      <c r="L11105" s="82">
        <v>0.1099880075381189</v>
      </c>
      <c r="N11105" s="83">
        <f t="shared" si="1"/>
        <v>0.1099880075</v>
      </c>
      <c r="O11105" s="83">
        <f t="shared" si="2"/>
        <v>0.1099880075</v>
      </c>
      <c r="Q11105" s="83">
        <f t="shared" si="3"/>
        <v>0.5306363636</v>
      </c>
      <c r="R11105" s="83">
        <f t="shared" si="4"/>
        <v>0.1099880075</v>
      </c>
      <c r="S11105" s="83" t="b">
        <f t="shared" si="5"/>
        <v>0</v>
      </c>
      <c r="T11105" s="72"/>
      <c r="U11105" s="72"/>
      <c r="V11105" s="72"/>
      <c r="W11105" s="72"/>
      <c r="X11105" s="72"/>
      <c r="Y11105" s="72"/>
      <c r="Z11105" s="72"/>
      <c r="AA11105" s="72"/>
      <c r="AB11105" s="72"/>
      <c r="AC11105" s="72"/>
      <c r="AD11105" s="72"/>
      <c r="AE11105" s="72"/>
      <c r="AF11105" s="72"/>
      <c r="AG11105" s="72"/>
      <c r="AH11105" s="72"/>
      <c r="AI11105" s="72"/>
      <c r="AJ11105" s="72"/>
      <c r="AK11105" s="72"/>
    </row>
    <row r="11106" ht="14.25" customHeight="1">
      <c r="A11106" s="78">
        <v>11103.0</v>
      </c>
      <c r="C11106" s="78" t="str">
        <f>VLOOKUP(G11106,[1]Macrodata_CCF!$A$3:$D$55,4,FALSE)</f>
        <v>#ERROR!</v>
      </c>
      <c r="E11106" s="79" t="str">
        <f>VLOOKUP(G11106,[1]Macrodata_CCF!$A$3:$B$55,2,FALSE)</f>
        <v>#ERROR!</v>
      </c>
      <c r="F11106" s="78">
        <v>0.0</v>
      </c>
      <c r="G11106" s="80">
        <v>38.0</v>
      </c>
      <c r="H11106" s="81">
        <v>361690.0</v>
      </c>
      <c r="I11106" s="81">
        <v>720000.0</v>
      </c>
      <c r="J11106" s="81">
        <v>404685.0</v>
      </c>
      <c r="K11106" s="81">
        <v>720000.0</v>
      </c>
      <c r="L11106" s="82">
        <v>0.1199938600653066</v>
      </c>
      <c r="N11106" s="83">
        <f t="shared" si="1"/>
        <v>0.1199938601</v>
      </c>
      <c r="O11106" s="83">
        <f t="shared" si="2"/>
        <v>0.1199938601</v>
      </c>
      <c r="Q11106" s="83">
        <f t="shared" si="3"/>
        <v>0.4976527778</v>
      </c>
      <c r="R11106" s="83">
        <f t="shared" si="4"/>
        <v>0.1199938601</v>
      </c>
      <c r="S11106" s="83" t="b">
        <f t="shared" si="5"/>
        <v>0</v>
      </c>
      <c r="T11106" s="72"/>
      <c r="U11106" s="72"/>
      <c r="V11106" s="72"/>
      <c r="W11106" s="72"/>
      <c r="X11106" s="72"/>
      <c r="Y11106" s="72"/>
      <c r="Z11106" s="72"/>
      <c r="AA11106" s="72"/>
      <c r="AB11106" s="72"/>
      <c r="AC11106" s="72"/>
      <c r="AD11106" s="72"/>
      <c r="AE11106" s="72"/>
      <c r="AF11106" s="72"/>
      <c r="AG11106" s="72"/>
      <c r="AH11106" s="72"/>
      <c r="AI11106" s="72"/>
      <c r="AJ11106" s="72"/>
      <c r="AK11106" s="72"/>
    </row>
    <row r="11107" ht="14.25" customHeight="1">
      <c r="A11107" s="78">
        <v>11104.0</v>
      </c>
      <c r="C11107" s="78" t="str">
        <f>VLOOKUP(G11107,[1]Macrodata_CCF!$A$3:$D$55,4,FALSE)</f>
        <v>#ERROR!</v>
      </c>
      <c r="E11107" s="79" t="str">
        <f>VLOOKUP(G11107,[1]Macrodata_CCF!$A$3:$B$55,2,FALSE)</f>
        <v>#ERROR!</v>
      </c>
      <c r="F11107" s="78">
        <v>0.0</v>
      </c>
      <c r="G11107" s="80">
        <v>43.0</v>
      </c>
      <c r="H11107" s="81">
        <v>708680.0</v>
      </c>
      <c r="I11107" s="81">
        <v>950000.0</v>
      </c>
      <c r="J11107" s="81">
        <v>744880.0</v>
      </c>
      <c r="K11107" s="81">
        <v>950000.0</v>
      </c>
      <c r="L11107" s="82">
        <v>0.1500082877507045</v>
      </c>
      <c r="N11107" s="83">
        <f t="shared" si="1"/>
        <v>0.1500082878</v>
      </c>
      <c r="O11107" s="83">
        <f t="shared" si="2"/>
        <v>0.1500082878</v>
      </c>
      <c r="Q11107" s="83">
        <f t="shared" si="3"/>
        <v>0.2540210526</v>
      </c>
      <c r="R11107" s="83">
        <f t="shared" si="4"/>
        <v>0.1500082878</v>
      </c>
      <c r="S11107" s="83" t="b">
        <f t="shared" si="5"/>
        <v>0</v>
      </c>
      <c r="T11107" s="72"/>
      <c r="U11107" s="72"/>
      <c r="V11107" s="72"/>
      <c r="W11107" s="72"/>
      <c r="X11107" s="72"/>
      <c r="Y11107" s="72"/>
      <c r="Z11107" s="72"/>
      <c r="AA11107" s="72"/>
      <c r="AB11107" s="72"/>
      <c r="AC11107" s="72"/>
      <c r="AD11107" s="72"/>
      <c r="AE11107" s="72"/>
      <c r="AF11107" s="72"/>
      <c r="AG11107" s="72"/>
      <c r="AH11107" s="72"/>
      <c r="AI11107" s="72"/>
      <c r="AJ11107" s="72"/>
      <c r="AK11107" s="72"/>
    </row>
    <row r="11108" ht="14.25" customHeight="1">
      <c r="A11108" s="78">
        <v>11105.0</v>
      </c>
      <c r="C11108" s="78" t="str">
        <f>VLOOKUP(G11108,[1]Macrodata_CCF!$A$3:$D$55,4,FALSE)</f>
        <v>#ERROR!</v>
      </c>
      <c r="E11108" s="79" t="str">
        <f>VLOOKUP(G11108,[1]Macrodata_CCF!$A$3:$B$55,2,FALSE)</f>
        <v>#ERROR!</v>
      </c>
      <c r="F11108" s="78">
        <v>0.0</v>
      </c>
      <c r="G11108" s="80">
        <v>42.0</v>
      </c>
      <c r="H11108" s="81">
        <v>328620.0</v>
      </c>
      <c r="I11108" s="81">
        <v>610000.0</v>
      </c>
      <c r="J11108" s="81">
        <v>435545.0</v>
      </c>
      <c r="K11108" s="81">
        <v>610000.0</v>
      </c>
      <c r="L11108" s="82">
        <v>0.3800021323477148</v>
      </c>
      <c r="N11108" s="83">
        <f t="shared" si="1"/>
        <v>0.3800021323</v>
      </c>
      <c r="O11108" s="83">
        <f t="shared" si="2"/>
        <v>0.3800021323</v>
      </c>
      <c r="Q11108" s="83">
        <f t="shared" si="3"/>
        <v>0.4612786885</v>
      </c>
      <c r="R11108" s="83">
        <f t="shared" si="4"/>
        <v>0.3800021323</v>
      </c>
      <c r="S11108" s="83" t="b">
        <f t="shared" si="5"/>
        <v>0</v>
      </c>
      <c r="T11108" s="72"/>
      <c r="U11108" s="72"/>
      <c r="V11108" s="72"/>
      <c r="W11108" s="72"/>
      <c r="X11108" s="72"/>
      <c r="Y11108" s="72"/>
      <c r="Z11108" s="72"/>
      <c r="AA11108" s="72"/>
      <c r="AB11108" s="72"/>
      <c r="AC11108" s="72"/>
      <c r="AD11108" s="72"/>
      <c r="AE11108" s="72"/>
      <c r="AF11108" s="72"/>
      <c r="AG11108" s="72"/>
      <c r="AH11108" s="72"/>
      <c r="AI11108" s="72"/>
      <c r="AJ11108" s="72"/>
      <c r="AK11108" s="72"/>
    </row>
    <row r="11109" ht="14.25" customHeight="1">
      <c r="A11109" s="78">
        <v>11106.0</v>
      </c>
      <c r="C11109" s="78" t="str">
        <f>VLOOKUP(G11109,[1]Macrodata_CCF!$A$3:$D$55,4,FALSE)</f>
        <v>#ERROR!</v>
      </c>
      <c r="E11109" s="79" t="str">
        <f>VLOOKUP(G11109,[1]Macrodata_CCF!$A$3:$B$55,2,FALSE)</f>
        <v>#ERROR!</v>
      </c>
      <c r="F11109" s="78">
        <v>0.0</v>
      </c>
      <c r="G11109" s="80">
        <v>39.0</v>
      </c>
      <c r="H11109" s="81">
        <v>630945.0</v>
      </c>
      <c r="I11109" s="81">
        <v>930000.0</v>
      </c>
      <c r="J11109" s="81">
        <v>657860.0</v>
      </c>
      <c r="K11109" s="81">
        <v>930000.0</v>
      </c>
      <c r="L11109" s="82">
        <v>0.09000016719332564</v>
      </c>
      <c r="N11109" s="83">
        <f t="shared" si="1"/>
        <v>0.09000016719</v>
      </c>
      <c r="O11109" s="83">
        <f t="shared" si="2"/>
        <v>0.09000016719</v>
      </c>
      <c r="Q11109" s="83">
        <f t="shared" si="3"/>
        <v>0.3215645161</v>
      </c>
      <c r="R11109" s="83">
        <f t="shared" si="4"/>
        <v>0.09000016719</v>
      </c>
      <c r="S11109" s="83" t="b">
        <f t="shared" si="5"/>
        <v>0</v>
      </c>
      <c r="T11109" s="72"/>
      <c r="U11109" s="72"/>
      <c r="V11109" s="72"/>
      <c r="W11109" s="72"/>
      <c r="X11109" s="72"/>
      <c r="Y11109" s="72"/>
      <c r="Z11109" s="72"/>
      <c r="AA11109" s="72"/>
      <c r="AB11109" s="72"/>
      <c r="AC11109" s="72"/>
      <c r="AD11109" s="72"/>
      <c r="AE11109" s="72"/>
      <c r="AF11109" s="72"/>
      <c r="AG11109" s="72"/>
      <c r="AH11109" s="72"/>
      <c r="AI11109" s="72"/>
      <c r="AJ11109" s="72"/>
      <c r="AK11109" s="72"/>
    </row>
    <row r="11110" ht="14.25" customHeight="1">
      <c r="A11110" s="78">
        <v>11107.0</v>
      </c>
      <c r="C11110" s="78" t="str">
        <f>VLOOKUP(G11110,[1]Macrodata_CCF!$A$3:$D$55,4,FALSE)</f>
        <v>#ERROR!</v>
      </c>
      <c r="E11110" s="79" t="str">
        <f>VLOOKUP(G11110,[1]Macrodata_CCF!$A$3:$B$55,2,FALSE)</f>
        <v>#ERROR!</v>
      </c>
      <c r="F11110" s="78">
        <v>0.0</v>
      </c>
      <c r="G11110" s="80">
        <v>13.0</v>
      </c>
      <c r="H11110" s="81">
        <v>0.0</v>
      </c>
      <c r="I11110" s="81">
        <v>10000.0</v>
      </c>
      <c r="J11110" s="81">
        <v>1800.0</v>
      </c>
      <c r="K11110" s="81">
        <v>10000.0</v>
      </c>
      <c r="L11110" s="82">
        <v>0.18</v>
      </c>
      <c r="N11110" s="83">
        <f t="shared" si="1"/>
        <v>0.18</v>
      </c>
      <c r="O11110" s="83">
        <f t="shared" si="2"/>
        <v>0.18</v>
      </c>
      <c r="Q11110" s="83">
        <f t="shared" si="3"/>
        <v>1</v>
      </c>
      <c r="R11110" s="83">
        <f t="shared" si="4"/>
        <v>0.18</v>
      </c>
      <c r="S11110" s="83" t="b">
        <f t="shared" si="5"/>
        <v>0</v>
      </c>
      <c r="T11110" s="72"/>
      <c r="U11110" s="72"/>
      <c r="V11110" s="72"/>
      <c r="W11110" s="72"/>
      <c r="X11110" s="72"/>
      <c r="Y11110" s="72"/>
      <c r="Z11110" s="72"/>
      <c r="AA11110" s="72"/>
      <c r="AB11110" s="72"/>
      <c r="AC11110" s="72"/>
      <c r="AD11110" s="72"/>
      <c r="AE11110" s="72"/>
      <c r="AF11110" s="72"/>
      <c r="AG11110" s="72"/>
      <c r="AH11110" s="72"/>
      <c r="AI11110" s="72"/>
      <c r="AJ11110" s="72"/>
      <c r="AK11110" s="72"/>
    </row>
    <row r="11111" ht="14.25" customHeight="1">
      <c r="A11111" s="78">
        <v>11108.0</v>
      </c>
      <c r="C11111" s="78" t="str">
        <f>VLOOKUP(G11111,[1]Macrodata_CCF!$A$3:$D$55,4,FALSE)</f>
        <v>#ERROR!</v>
      </c>
      <c r="E11111" s="79" t="str">
        <f>VLOOKUP(G11111,[1]Macrodata_CCF!$A$3:$B$55,2,FALSE)</f>
        <v>#ERROR!</v>
      </c>
      <c r="F11111" s="78">
        <v>0.0</v>
      </c>
      <c r="G11111" s="80">
        <v>34.0</v>
      </c>
      <c r="H11111" s="81">
        <v>611585.0</v>
      </c>
      <c r="I11111" s="81">
        <v>790000.0</v>
      </c>
      <c r="J11111" s="81">
        <v>631210.0</v>
      </c>
      <c r="K11111" s="81">
        <v>790000.0</v>
      </c>
      <c r="L11111" s="82">
        <v>0.1099963568085643</v>
      </c>
      <c r="N11111" s="83">
        <f t="shared" si="1"/>
        <v>0.1099963568</v>
      </c>
      <c r="O11111" s="83">
        <f t="shared" si="2"/>
        <v>0.1099963568</v>
      </c>
      <c r="Q11111" s="83">
        <f t="shared" si="3"/>
        <v>0.2258417722</v>
      </c>
      <c r="R11111" s="83">
        <f t="shared" si="4"/>
        <v>0.1099963568</v>
      </c>
      <c r="S11111" s="83" t="b">
        <f t="shared" si="5"/>
        <v>0</v>
      </c>
      <c r="T11111" s="72"/>
      <c r="U11111" s="72"/>
      <c r="V11111" s="72"/>
      <c r="W11111" s="72"/>
      <c r="X11111" s="72"/>
      <c r="Y11111" s="72"/>
      <c r="Z11111" s="72"/>
      <c r="AA11111" s="72"/>
      <c r="AB11111" s="72"/>
      <c r="AC11111" s="72"/>
      <c r="AD11111" s="72"/>
      <c r="AE11111" s="72"/>
      <c r="AF11111" s="72"/>
      <c r="AG11111" s="72"/>
      <c r="AH11111" s="72"/>
      <c r="AI11111" s="72"/>
      <c r="AJ11111" s="72"/>
      <c r="AK11111" s="72"/>
    </row>
    <row r="11112" ht="14.25" customHeight="1">
      <c r="A11112" s="78">
        <v>11109.0</v>
      </c>
      <c r="C11112" s="78" t="str">
        <f>VLOOKUP(G11112,[1]Macrodata_CCF!$A$3:$D$55,4,FALSE)</f>
        <v>#ERROR!</v>
      </c>
      <c r="E11112" s="79" t="str">
        <f>VLOOKUP(G11112,[1]Macrodata_CCF!$A$3:$B$55,2,FALSE)</f>
        <v>#ERROR!</v>
      </c>
      <c r="F11112" s="78">
        <v>1.0</v>
      </c>
      <c r="G11112" s="80">
        <v>38.0</v>
      </c>
      <c r="H11112" s="81">
        <v>0.0</v>
      </c>
      <c r="I11112" s="81">
        <v>320000.0</v>
      </c>
      <c r="J11112" s="81">
        <v>150400.0</v>
      </c>
      <c r="K11112" s="81">
        <v>512000.0</v>
      </c>
      <c r="L11112" s="82">
        <v>0.47</v>
      </c>
      <c r="N11112" s="83">
        <f t="shared" si="1"/>
        <v>0.47</v>
      </c>
      <c r="O11112" s="83">
        <f t="shared" si="2"/>
        <v>0.47</v>
      </c>
      <c r="Q11112" s="83">
        <f t="shared" si="3"/>
        <v>1</v>
      </c>
      <c r="R11112" s="83">
        <f t="shared" si="4"/>
        <v>0.47</v>
      </c>
      <c r="S11112" s="83" t="b">
        <f t="shared" si="5"/>
        <v>0</v>
      </c>
      <c r="T11112" s="72"/>
      <c r="U11112" s="72"/>
      <c r="V11112" s="72"/>
      <c r="W11112" s="72"/>
      <c r="X11112" s="72"/>
      <c r="Y11112" s="72"/>
      <c r="Z11112" s="72"/>
      <c r="AA11112" s="72"/>
      <c r="AB11112" s="72"/>
      <c r="AC11112" s="72"/>
      <c r="AD11112" s="72"/>
      <c r="AE11112" s="72"/>
      <c r="AF11112" s="72"/>
      <c r="AG11112" s="72"/>
      <c r="AH11112" s="72"/>
      <c r="AI11112" s="72"/>
      <c r="AJ11112" s="72"/>
      <c r="AK11112" s="72"/>
    </row>
    <row r="11113" ht="14.25" customHeight="1">
      <c r="A11113" s="78">
        <v>11110.0</v>
      </c>
      <c r="C11113" s="78" t="str">
        <f>VLOOKUP(G11113,[1]Macrodata_CCF!$A$3:$D$55,4,FALSE)</f>
        <v>#ERROR!</v>
      </c>
      <c r="E11113" s="79" t="str">
        <f>VLOOKUP(G11113,[1]Macrodata_CCF!$A$3:$B$55,2,FALSE)</f>
        <v>#ERROR!</v>
      </c>
      <c r="F11113" s="78">
        <v>0.0</v>
      </c>
      <c r="G11113" s="80">
        <v>38.0</v>
      </c>
      <c r="H11113" s="81">
        <v>508580.0</v>
      </c>
      <c r="I11113" s="81">
        <v>530000.0</v>
      </c>
      <c r="J11113" s="81">
        <v>509650.0</v>
      </c>
      <c r="K11113" s="81">
        <v>530000.0</v>
      </c>
      <c r="L11113" s="82">
        <v>0.04995331465919702</v>
      </c>
      <c r="N11113" s="83">
        <f t="shared" si="1"/>
        <v>0.04995331466</v>
      </c>
      <c r="O11113" s="83">
        <f t="shared" si="2"/>
        <v>0.04995331466</v>
      </c>
      <c r="Q11113" s="83">
        <f t="shared" si="3"/>
        <v>0.04041509434</v>
      </c>
      <c r="R11113" s="83">
        <f t="shared" si="4"/>
        <v>0.002018867925</v>
      </c>
      <c r="S11113" s="83" t="b">
        <f t="shared" si="5"/>
        <v>0</v>
      </c>
      <c r="T11113" s="72"/>
      <c r="U11113" s="72"/>
      <c r="V11113" s="72"/>
      <c r="W11113" s="72"/>
      <c r="X11113" s="72"/>
      <c r="Y11113" s="72"/>
      <c r="Z11113" s="72"/>
      <c r="AA11113" s="72"/>
      <c r="AB11113" s="72"/>
      <c r="AC11113" s="72"/>
      <c r="AD11113" s="72"/>
      <c r="AE11113" s="72"/>
      <c r="AF11113" s="72"/>
      <c r="AG11113" s="72"/>
      <c r="AH11113" s="72"/>
      <c r="AI11113" s="72"/>
      <c r="AJ11113" s="72"/>
      <c r="AK11113" s="72"/>
    </row>
    <row r="11114" ht="14.25" customHeight="1">
      <c r="A11114" s="78">
        <v>11111.0</v>
      </c>
      <c r="C11114" s="78" t="str">
        <f>VLOOKUP(G11114,[1]Macrodata_CCF!$A$3:$D$55,4,FALSE)</f>
        <v>#ERROR!</v>
      </c>
      <c r="E11114" s="79" t="str">
        <f>VLOOKUP(G11114,[1]Macrodata_CCF!$A$3:$B$55,2,FALSE)</f>
        <v>#ERROR!</v>
      </c>
      <c r="F11114" s="78">
        <v>0.0</v>
      </c>
      <c r="G11114" s="80">
        <v>41.0</v>
      </c>
      <c r="H11114" s="81">
        <v>0.0</v>
      </c>
      <c r="I11114" s="81">
        <v>230000.0</v>
      </c>
      <c r="J11114" s="81">
        <v>71300.0</v>
      </c>
      <c r="K11114" s="81">
        <v>230000.0</v>
      </c>
      <c r="L11114" s="82">
        <v>0.31</v>
      </c>
      <c r="N11114" s="83">
        <f t="shared" si="1"/>
        <v>0.31</v>
      </c>
      <c r="O11114" s="83">
        <f t="shared" si="2"/>
        <v>0.31</v>
      </c>
      <c r="Q11114" s="83">
        <f t="shared" si="3"/>
        <v>1</v>
      </c>
      <c r="R11114" s="83">
        <f t="shared" si="4"/>
        <v>0.31</v>
      </c>
      <c r="S11114" s="83" t="b">
        <f t="shared" si="5"/>
        <v>0</v>
      </c>
      <c r="T11114" s="72"/>
      <c r="U11114" s="72"/>
      <c r="V11114" s="72"/>
      <c r="W11114" s="72"/>
      <c r="X11114" s="72"/>
      <c r="Y11114" s="72"/>
      <c r="Z11114" s="72"/>
      <c r="AA11114" s="72"/>
      <c r="AB11114" s="72"/>
      <c r="AC11114" s="72"/>
      <c r="AD11114" s="72"/>
      <c r="AE11114" s="72"/>
      <c r="AF11114" s="72"/>
      <c r="AG11114" s="72"/>
      <c r="AH11114" s="72"/>
      <c r="AI11114" s="72"/>
      <c r="AJ11114" s="72"/>
      <c r="AK11114" s="72"/>
    </row>
    <row r="11115" ht="14.25" customHeight="1">
      <c r="A11115" s="78">
        <v>11112.0</v>
      </c>
      <c r="C11115" s="78" t="str">
        <f>VLOOKUP(G11115,[1]Macrodata_CCF!$A$3:$D$55,4,FALSE)</f>
        <v>#ERROR!</v>
      </c>
      <c r="E11115" s="79" t="str">
        <f>VLOOKUP(G11115,[1]Macrodata_CCF!$A$3:$B$55,2,FALSE)</f>
        <v>#ERROR!</v>
      </c>
      <c r="F11115" s="78">
        <v>0.0</v>
      </c>
      <c r="G11115" s="80">
        <v>39.0</v>
      </c>
      <c r="H11115" s="81">
        <v>207825.0</v>
      </c>
      <c r="I11115" s="81">
        <v>350000.0</v>
      </c>
      <c r="J11115" s="81">
        <v>212090.0</v>
      </c>
      <c r="K11115" s="81">
        <v>350000.0</v>
      </c>
      <c r="L11115" s="82">
        <v>0.02999824160365746</v>
      </c>
      <c r="N11115" s="83">
        <f t="shared" si="1"/>
        <v>0.0299982416</v>
      </c>
      <c r="O11115" s="83">
        <f t="shared" si="2"/>
        <v>0.0299982416</v>
      </c>
      <c r="Q11115" s="83">
        <f t="shared" si="3"/>
        <v>0.4062142857</v>
      </c>
      <c r="R11115" s="83">
        <f t="shared" si="4"/>
        <v>0.0299982416</v>
      </c>
      <c r="S11115" s="83" t="b">
        <f t="shared" si="5"/>
        <v>0</v>
      </c>
      <c r="T11115" s="72"/>
      <c r="U11115" s="72"/>
      <c r="V11115" s="72"/>
      <c r="W11115" s="72"/>
      <c r="X11115" s="72"/>
      <c r="Y11115" s="72"/>
      <c r="Z11115" s="72"/>
      <c r="AA11115" s="72"/>
      <c r="AB11115" s="72"/>
      <c r="AC11115" s="72"/>
      <c r="AD11115" s="72"/>
      <c r="AE11115" s="72"/>
      <c r="AF11115" s="72"/>
      <c r="AG11115" s="72"/>
      <c r="AH11115" s="72"/>
      <c r="AI11115" s="72"/>
      <c r="AJ11115" s="72"/>
      <c r="AK11115" s="72"/>
    </row>
    <row r="11116" ht="14.25" customHeight="1">
      <c r="A11116" s="78">
        <v>11113.0</v>
      </c>
      <c r="C11116" s="78" t="str">
        <f>VLOOKUP(G11116,[1]Macrodata_CCF!$A$3:$D$55,4,FALSE)</f>
        <v>#ERROR!</v>
      </c>
      <c r="E11116" s="79" t="str">
        <f>VLOOKUP(G11116,[1]Macrodata_CCF!$A$3:$B$55,2,FALSE)</f>
        <v>#ERROR!</v>
      </c>
      <c r="F11116" s="78">
        <v>0.0</v>
      </c>
      <c r="G11116" s="80">
        <v>46.0</v>
      </c>
      <c r="H11116" s="81">
        <v>54970.0</v>
      </c>
      <c r="I11116" s="81">
        <v>250000.0</v>
      </c>
      <c r="J11116" s="81">
        <v>0.0</v>
      </c>
      <c r="K11116" s="81">
        <v>250000.0</v>
      </c>
      <c r="L11116" s="82">
        <v>-0.2818540737322463</v>
      </c>
      <c r="N11116" s="83">
        <f t="shared" si="1"/>
        <v>-0.2818540737</v>
      </c>
      <c r="O11116" s="83">
        <f t="shared" si="2"/>
        <v>0</v>
      </c>
      <c r="Q11116" s="83">
        <f t="shared" si="3"/>
        <v>0.78012</v>
      </c>
      <c r="R11116" s="83">
        <f t="shared" si="4"/>
        <v>-0.2818540737</v>
      </c>
      <c r="S11116" s="83" t="b">
        <f t="shared" si="5"/>
        <v>0</v>
      </c>
      <c r="T11116" s="72"/>
      <c r="U11116" s="72"/>
      <c r="V11116" s="72"/>
      <c r="W11116" s="72"/>
      <c r="X11116" s="72"/>
      <c r="Y11116" s="72"/>
      <c r="Z11116" s="72"/>
      <c r="AA11116" s="72"/>
      <c r="AB11116" s="72"/>
      <c r="AC11116" s="72"/>
      <c r="AD11116" s="72"/>
      <c r="AE11116" s="72"/>
      <c r="AF11116" s="72"/>
      <c r="AG11116" s="72"/>
      <c r="AH11116" s="72"/>
      <c r="AI11116" s="72"/>
      <c r="AJ11116" s="72"/>
      <c r="AK11116" s="72"/>
    </row>
    <row r="11117" ht="14.25" customHeight="1">
      <c r="A11117" s="78">
        <v>11114.0</v>
      </c>
      <c r="C11117" s="78" t="str">
        <f>VLOOKUP(G11117,[1]Macrodata_CCF!$A$3:$D$55,4,FALSE)</f>
        <v>#ERROR!</v>
      </c>
      <c r="E11117" s="79" t="str">
        <f>VLOOKUP(G11117,[1]Macrodata_CCF!$A$3:$B$55,2,FALSE)</f>
        <v>#ERROR!</v>
      </c>
      <c r="F11117" s="78">
        <v>0.0</v>
      </c>
      <c r="G11117" s="80">
        <v>39.0</v>
      </c>
      <c r="H11117" s="81">
        <v>15470.0</v>
      </c>
      <c r="I11117" s="81">
        <v>50000.0</v>
      </c>
      <c r="J11117" s="81">
        <v>18580.0</v>
      </c>
      <c r="K11117" s="81">
        <v>50000.0</v>
      </c>
      <c r="L11117" s="82">
        <v>0.09006660874601796</v>
      </c>
      <c r="N11117" s="83">
        <f t="shared" si="1"/>
        <v>0.09006660875</v>
      </c>
      <c r="O11117" s="83">
        <f t="shared" si="2"/>
        <v>0.09006660875</v>
      </c>
      <c r="Q11117" s="83">
        <f t="shared" si="3"/>
        <v>0.6906</v>
      </c>
      <c r="R11117" s="83">
        <f t="shared" si="4"/>
        <v>0.09006660875</v>
      </c>
      <c r="S11117" s="83" t="b">
        <f t="shared" si="5"/>
        <v>0</v>
      </c>
      <c r="T11117" s="72"/>
      <c r="U11117" s="72"/>
      <c r="V11117" s="72"/>
      <c r="W11117" s="72"/>
      <c r="X11117" s="72"/>
      <c r="Y11117" s="72"/>
      <c r="Z11117" s="72"/>
      <c r="AA11117" s="72"/>
      <c r="AB11117" s="72"/>
      <c r="AC11117" s="72"/>
      <c r="AD11117" s="72"/>
      <c r="AE11117" s="72"/>
      <c r="AF11117" s="72"/>
      <c r="AG11117" s="72"/>
      <c r="AH11117" s="72"/>
      <c r="AI11117" s="72"/>
      <c r="AJ11117" s="72"/>
      <c r="AK11117" s="72"/>
    </row>
    <row r="11118" ht="14.25" customHeight="1">
      <c r="A11118" s="78">
        <v>11115.0</v>
      </c>
      <c r="C11118" s="78" t="str">
        <f>VLOOKUP(G11118,[1]Macrodata_CCF!$A$3:$D$55,4,FALSE)</f>
        <v>#ERROR!</v>
      </c>
      <c r="E11118" s="79" t="str">
        <f>VLOOKUP(G11118,[1]Macrodata_CCF!$A$3:$B$55,2,FALSE)</f>
        <v>#ERROR!</v>
      </c>
      <c r="F11118" s="78">
        <v>0.0</v>
      </c>
      <c r="G11118" s="80">
        <v>36.0</v>
      </c>
      <c r="H11118" s="81">
        <v>37365.0</v>
      </c>
      <c r="I11118" s="81">
        <v>210000.0</v>
      </c>
      <c r="J11118" s="81">
        <v>68440.0</v>
      </c>
      <c r="K11118" s="81">
        <v>210000.0</v>
      </c>
      <c r="L11118" s="82">
        <v>0.1800040547976945</v>
      </c>
      <c r="N11118" s="83">
        <f t="shared" si="1"/>
        <v>0.1800040548</v>
      </c>
      <c r="O11118" s="83">
        <f t="shared" si="2"/>
        <v>0.1800040548</v>
      </c>
      <c r="Q11118" s="83">
        <f t="shared" si="3"/>
        <v>0.8220714286</v>
      </c>
      <c r="R11118" s="83">
        <f t="shared" si="4"/>
        <v>0.1800040548</v>
      </c>
      <c r="S11118" s="83" t="b">
        <f t="shared" si="5"/>
        <v>0</v>
      </c>
      <c r="T11118" s="72"/>
      <c r="U11118" s="72"/>
      <c r="V11118" s="72"/>
      <c r="W11118" s="72"/>
      <c r="X11118" s="72"/>
      <c r="Y11118" s="72"/>
      <c r="Z11118" s="72"/>
      <c r="AA11118" s="72"/>
      <c r="AB11118" s="72"/>
      <c r="AC11118" s="72"/>
      <c r="AD11118" s="72"/>
      <c r="AE11118" s="72"/>
      <c r="AF11118" s="72"/>
      <c r="AG11118" s="72"/>
      <c r="AH11118" s="72"/>
      <c r="AI11118" s="72"/>
      <c r="AJ11118" s="72"/>
      <c r="AK11118" s="72"/>
    </row>
    <row r="11119" ht="14.25" customHeight="1">
      <c r="A11119" s="78">
        <v>11116.0</v>
      </c>
      <c r="C11119" s="78" t="str">
        <f>VLOOKUP(G11119,[1]Macrodata_CCF!$A$3:$D$55,4,FALSE)</f>
        <v>#ERROR!</v>
      </c>
      <c r="E11119" s="79" t="str">
        <f>VLOOKUP(G11119,[1]Macrodata_CCF!$A$3:$B$55,2,FALSE)</f>
        <v>#ERROR!</v>
      </c>
      <c r="F11119" s="78">
        <v>1.0</v>
      </c>
      <c r="G11119" s="80">
        <v>26.0</v>
      </c>
      <c r="H11119" s="81">
        <v>37240.0</v>
      </c>
      <c r="I11119" s="81">
        <v>800000.0</v>
      </c>
      <c r="J11119" s="81">
        <v>357600.0</v>
      </c>
      <c r="K11119" s="81">
        <v>800000.0</v>
      </c>
      <c r="L11119" s="82">
        <v>0.4200010488226965</v>
      </c>
      <c r="N11119" s="83">
        <f t="shared" si="1"/>
        <v>0.4200010488</v>
      </c>
      <c r="O11119" s="83">
        <f t="shared" si="2"/>
        <v>0.4200010488</v>
      </c>
      <c r="Q11119" s="83">
        <f t="shared" si="3"/>
        <v>0.95345</v>
      </c>
      <c r="R11119" s="83">
        <f t="shared" si="4"/>
        <v>0.4200010488</v>
      </c>
      <c r="S11119" s="83" t="b">
        <f t="shared" si="5"/>
        <v>0</v>
      </c>
      <c r="T11119" s="72"/>
      <c r="U11119" s="72"/>
      <c r="V11119" s="72"/>
      <c r="W11119" s="72"/>
      <c r="X11119" s="72"/>
      <c r="Y11119" s="72"/>
      <c r="Z11119" s="72"/>
      <c r="AA11119" s="72"/>
      <c r="AB11119" s="72"/>
      <c r="AC11119" s="72"/>
      <c r="AD11119" s="72"/>
      <c r="AE11119" s="72"/>
      <c r="AF11119" s="72"/>
      <c r="AG11119" s="72"/>
      <c r="AH11119" s="72"/>
      <c r="AI11119" s="72"/>
      <c r="AJ11119" s="72"/>
      <c r="AK11119" s="72"/>
    </row>
    <row r="11120" ht="14.25" customHeight="1">
      <c r="A11120" s="78">
        <v>11117.0</v>
      </c>
      <c r="C11120" s="78" t="str">
        <f>VLOOKUP(G11120,[1]Macrodata_CCF!$A$3:$D$55,4,FALSE)</f>
        <v>#ERROR!</v>
      </c>
      <c r="E11120" s="79" t="str">
        <f>VLOOKUP(G11120,[1]Macrodata_CCF!$A$3:$B$55,2,FALSE)</f>
        <v>#ERROR!</v>
      </c>
      <c r="F11120" s="78">
        <v>0.0</v>
      </c>
      <c r="G11120" s="80">
        <v>51.0</v>
      </c>
      <c r="H11120" s="81">
        <v>49100.0</v>
      </c>
      <c r="I11120" s="81">
        <v>50000.0</v>
      </c>
      <c r="J11120" s="81">
        <v>50100.0</v>
      </c>
      <c r="K11120" s="81">
        <v>50000.0</v>
      </c>
      <c r="L11120" s="82">
        <v>1.111111111111111</v>
      </c>
      <c r="N11120" s="83">
        <f t="shared" si="1"/>
        <v>1.111111111</v>
      </c>
      <c r="O11120" s="83">
        <f t="shared" si="2"/>
        <v>1</v>
      </c>
      <c r="Q11120" s="83">
        <f t="shared" si="3"/>
        <v>0.018</v>
      </c>
      <c r="R11120" s="83">
        <f t="shared" si="4"/>
        <v>0.02</v>
      </c>
      <c r="S11120" s="83" t="b">
        <f t="shared" si="5"/>
        <v>1</v>
      </c>
      <c r="T11120" s="72"/>
      <c r="U11120" s="72"/>
      <c r="V11120" s="72"/>
      <c r="W11120" s="72"/>
      <c r="X11120" s="72"/>
      <c r="Y11120" s="72"/>
      <c r="Z11120" s="72"/>
      <c r="AA11120" s="72"/>
      <c r="AB11120" s="72"/>
      <c r="AC11120" s="72"/>
      <c r="AD11120" s="72"/>
      <c r="AE11120" s="72"/>
      <c r="AF11120" s="72"/>
      <c r="AG11120" s="72"/>
      <c r="AH11120" s="72"/>
      <c r="AI11120" s="72"/>
      <c r="AJ11120" s="72"/>
      <c r="AK11120" s="72"/>
    </row>
    <row r="11121" ht="14.25" customHeight="1">
      <c r="A11121" s="78">
        <v>11118.0</v>
      </c>
      <c r="C11121" s="78" t="str">
        <f>VLOOKUP(G11121,[1]Macrodata_CCF!$A$3:$D$55,4,FALSE)</f>
        <v>#ERROR!</v>
      </c>
      <c r="E11121" s="79" t="str">
        <f>VLOOKUP(G11121,[1]Macrodata_CCF!$A$3:$B$55,2,FALSE)</f>
        <v>#ERROR!</v>
      </c>
      <c r="F11121" s="78">
        <v>0.0</v>
      </c>
      <c r="G11121" s="80">
        <v>39.0</v>
      </c>
      <c r="H11121" s="81">
        <v>256410.0</v>
      </c>
      <c r="I11121" s="81">
        <v>460000.0</v>
      </c>
      <c r="J11121" s="81">
        <v>469200.0</v>
      </c>
      <c r="K11121" s="81">
        <v>460000.0</v>
      </c>
      <c r="L11121" s="82">
        <v>1.045188859963653</v>
      </c>
      <c r="N11121" s="83">
        <f t="shared" si="1"/>
        <v>1.04518886</v>
      </c>
      <c r="O11121" s="83">
        <f t="shared" si="2"/>
        <v>1</v>
      </c>
      <c r="Q11121" s="83">
        <f t="shared" si="3"/>
        <v>0.4425869565</v>
      </c>
      <c r="R11121" s="83">
        <f t="shared" si="4"/>
        <v>1.04518886</v>
      </c>
      <c r="S11121" s="83" t="b">
        <f t="shared" si="5"/>
        <v>0</v>
      </c>
      <c r="T11121" s="72"/>
      <c r="U11121" s="72"/>
      <c r="V11121" s="72"/>
      <c r="W11121" s="72"/>
      <c r="X11121" s="72"/>
      <c r="Y11121" s="72"/>
      <c r="Z11121" s="72"/>
      <c r="AA11121" s="72"/>
      <c r="AB11121" s="72"/>
      <c r="AC11121" s="72"/>
      <c r="AD11121" s="72"/>
      <c r="AE11121" s="72"/>
      <c r="AF11121" s="72"/>
      <c r="AG11121" s="72"/>
      <c r="AH11121" s="72"/>
      <c r="AI11121" s="72"/>
      <c r="AJ11121" s="72"/>
      <c r="AK11121" s="72"/>
    </row>
    <row r="11122" ht="14.25" customHeight="1">
      <c r="A11122" s="78">
        <v>11119.0</v>
      </c>
      <c r="C11122" s="78" t="str">
        <f>VLOOKUP(G11122,[1]Macrodata_CCF!$A$3:$D$55,4,FALSE)</f>
        <v>#ERROR!</v>
      </c>
      <c r="E11122" s="79" t="str">
        <f>VLOOKUP(G11122,[1]Macrodata_CCF!$A$3:$B$55,2,FALSE)</f>
        <v>#ERROR!</v>
      </c>
      <c r="F11122" s="78">
        <v>0.0</v>
      </c>
      <c r="G11122" s="80">
        <v>28.0</v>
      </c>
      <c r="H11122" s="81">
        <v>198690.0</v>
      </c>
      <c r="I11122" s="81">
        <v>740000.0</v>
      </c>
      <c r="J11122" s="81">
        <v>301540.0</v>
      </c>
      <c r="K11122" s="81">
        <v>740000.0</v>
      </c>
      <c r="L11122" s="82">
        <v>0.1900020321072953</v>
      </c>
      <c r="N11122" s="83">
        <f t="shared" si="1"/>
        <v>0.1900020321</v>
      </c>
      <c r="O11122" s="83">
        <f t="shared" si="2"/>
        <v>0.1900020321</v>
      </c>
      <c r="Q11122" s="83">
        <f t="shared" si="3"/>
        <v>0.7315</v>
      </c>
      <c r="R11122" s="83">
        <f t="shared" si="4"/>
        <v>0.1900020321</v>
      </c>
      <c r="S11122" s="83" t="b">
        <f t="shared" si="5"/>
        <v>0</v>
      </c>
      <c r="T11122" s="72"/>
      <c r="U11122" s="72"/>
      <c r="V11122" s="72"/>
      <c r="W11122" s="72"/>
      <c r="X11122" s="72"/>
      <c r="Y11122" s="72"/>
      <c r="Z11122" s="72"/>
      <c r="AA11122" s="72"/>
      <c r="AB11122" s="72"/>
      <c r="AC11122" s="72"/>
      <c r="AD11122" s="72"/>
      <c r="AE11122" s="72"/>
      <c r="AF11122" s="72"/>
      <c r="AG11122" s="72"/>
      <c r="AH11122" s="72"/>
      <c r="AI11122" s="72"/>
      <c r="AJ11122" s="72"/>
      <c r="AK11122" s="72"/>
    </row>
    <row r="11123" ht="14.25" customHeight="1">
      <c r="A11123" s="78">
        <v>11120.0</v>
      </c>
      <c r="C11123" s="78" t="str">
        <f>VLOOKUP(G11123,[1]Macrodata_CCF!$A$3:$D$55,4,FALSE)</f>
        <v>#ERROR!</v>
      </c>
      <c r="E11123" s="79" t="str">
        <f>VLOOKUP(G11123,[1]Macrodata_CCF!$A$3:$B$55,2,FALSE)</f>
        <v>#ERROR!</v>
      </c>
      <c r="F11123" s="78">
        <v>0.0</v>
      </c>
      <c r="G11123" s="80">
        <v>26.0</v>
      </c>
      <c r="H11123" s="81">
        <v>159970.0</v>
      </c>
      <c r="I11123" s="81">
        <v>260000.0</v>
      </c>
      <c r="J11123" s="81">
        <v>174975.0</v>
      </c>
      <c r="K11123" s="81">
        <v>260000.0</v>
      </c>
      <c r="L11123" s="82">
        <v>0.1500049985004499</v>
      </c>
      <c r="N11123" s="83">
        <f t="shared" si="1"/>
        <v>0.1500049985</v>
      </c>
      <c r="O11123" s="83">
        <f t="shared" si="2"/>
        <v>0.1500049985</v>
      </c>
      <c r="Q11123" s="83">
        <f t="shared" si="3"/>
        <v>0.3847307692</v>
      </c>
      <c r="R11123" s="83">
        <f t="shared" si="4"/>
        <v>0.1500049985</v>
      </c>
      <c r="S11123" s="83" t="b">
        <f t="shared" si="5"/>
        <v>0</v>
      </c>
      <c r="T11123" s="72"/>
      <c r="U11123" s="72"/>
      <c r="V11123" s="72"/>
      <c r="W11123" s="72"/>
      <c r="X11123" s="72"/>
      <c r="Y11123" s="72"/>
      <c r="Z11123" s="72"/>
      <c r="AA11123" s="72"/>
      <c r="AB11123" s="72"/>
      <c r="AC11123" s="72"/>
      <c r="AD11123" s="72"/>
      <c r="AE11123" s="72"/>
      <c r="AF11123" s="72"/>
      <c r="AG11123" s="72"/>
      <c r="AH11123" s="72"/>
      <c r="AI11123" s="72"/>
      <c r="AJ11123" s="72"/>
      <c r="AK11123" s="72"/>
    </row>
    <row r="11124" ht="14.25" customHeight="1">
      <c r="A11124" s="78">
        <v>11121.0</v>
      </c>
      <c r="C11124" s="78" t="str">
        <f>VLOOKUP(G11124,[1]Macrodata_CCF!$A$3:$D$55,4,FALSE)</f>
        <v>#ERROR!</v>
      </c>
      <c r="E11124" s="79" t="str">
        <f>VLOOKUP(G11124,[1]Macrodata_CCF!$A$3:$B$55,2,FALSE)</f>
        <v>#ERROR!</v>
      </c>
      <c r="F11124" s="78">
        <v>0.0</v>
      </c>
      <c r="G11124" s="80">
        <v>33.0</v>
      </c>
      <c r="H11124" s="81">
        <v>0.0</v>
      </c>
      <c r="I11124" s="81">
        <v>50000.0</v>
      </c>
      <c r="J11124" s="81">
        <v>8000.0</v>
      </c>
      <c r="K11124" s="81">
        <v>50000.0</v>
      </c>
      <c r="L11124" s="82">
        <v>0.16</v>
      </c>
      <c r="N11124" s="83">
        <f t="shared" si="1"/>
        <v>0.16</v>
      </c>
      <c r="O11124" s="83">
        <f t="shared" si="2"/>
        <v>0.16</v>
      </c>
      <c r="Q11124" s="83">
        <f t="shared" si="3"/>
        <v>1</v>
      </c>
      <c r="R11124" s="83">
        <f t="shared" si="4"/>
        <v>0.16</v>
      </c>
      <c r="S11124" s="83" t="b">
        <f t="shared" si="5"/>
        <v>0</v>
      </c>
      <c r="T11124" s="72"/>
      <c r="U11124" s="72"/>
      <c r="V11124" s="72"/>
      <c r="W11124" s="72"/>
      <c r="X11124" s="72"/>
      <c r="Y11124" s="72"/>
      <c r="Z11124" s="72"/>
      <c r="AA11124" s="72"/>
      <c r="AB11124" s="72"/>
      <c r="AC11124" s="72"/>
      <c r="AD11124" s="72"/>
      <c r="AE11124" s="72"/>
      <c r="AF11124" s="72"/>
      <c r="AG11124" s="72"/>
      <c r="AH11124" s="72"/>
      <c r="AI11124" s="72"/>
      <c r="AJ11124" s="72"/>
      <c r="AK11124" s="72"/>
    </row>
    <row r="11125" ht="14.25" customHeight="1">
      <c r="A11125" s="78">
        <v>11122.0</v>
      </c>
      <c r="C11125" s="78" t="str">
        <f>VLOOKUP(G11125,[1]Macrodata_CCF!$A$3:$D$55,4,FALSE)</f>
        <v>#ERROR!</v>
      </c>
      <c r="E11125" s="79" t="str">
        <f>VLOOKUP(G11125,[1]Macrodata_CCF!$A$3:$B$55,2,FALSE)</f>
        <v>#ERROR!</v>
      </c>
      <c r="F11125" s="78">
        <v>0.0</v>
      </c>
      <c r="G11125" s="80">
        <v>2.0</v>
      </c>
      <c r="H11125" s="81">
        <v>273455.0</v>
      </c>
      <c r="I11125" s="81">
        <v>740000.0</v>
      </c>
      <c r="J11125" s="81">
        <v>399420.0</v>
      </c>
      <c r="K11125" s="81">
        <v>740000.0</v>
      </c>
      <c r="L11125" s="82">
        <v>0.2699953916556816</v>
      </c>
      <c r="N11125" s="83">
        <f t="shared" si="1"/>
        <v>0.2699953917</v>
      </c>
      <c r="O11125" s="83">
        <f t="shared" si="2"/>
        <v>0.2699953917</v>
      </c>
      <c r="Q11125" s="83">
        <f t="shared" si="3"/>
        <v>0.6304662162</v>
      </c>
      <c r="R11125" s="83">
        <f t="shared" si="4"/>
        <v>0.2699953917</v>
      </c>
      <c r="S11125" s="83" t="b">
        <f t="shared" si="5"/>
        <v>0</v>
      </c>
      <c r="T11125" s="72"/>
      <c r="U11125" s="72"/>
      <c r="V11125" s="72"/>
      <c r="W11125" s="72"/>
      <c r="X11125" s="72"/>
      <c r="Y11125" s="72"/>
      <c r="Z11125" s="72"/>
      <c r="AA11125" s="72"/>
      <c r="AB11125" s="72"/>
      <c r="AC11125" s="72"/>
      <c r="AD11125" s="72"/>
      <c r="AE11125" s="72"/>
      <c r="AF11125" s="72"/>
      <c r="AG11125" s="72"/>
      <c r="AH11125" s="72"/>
      <c r="AI11125" s="72"/>
      <c r="AJ11125" s="72"/>
      <c r="AK11125" s="72"/>
    </row>
    <row r="11126" ht="14.25" customHeight="1">
      <c r="A11126" s="78">
        <v>11123.0</v>
      </c>
      <c r="C11126" s="78" t="str">
        <f>VLOOKUP(G11126,[1]Macrodata_CCF!$A$3:$D$55,4,FALSE)</f>
        <v>#ERROR!</v>
      </c>
      <c r="E11126" s="79" t="str">
        <f>VLOOKUP(G11126,[1]Macrodata_CCF!$A$3:$B$55,2,FALSE)</f>
        <v>#ERROR!</v>
      </c>
      <c r="F11126" s="78">
        <v>0.0</v>
      </c>
      <c r="G11126" s="80">
        <v>18.0</v>
      </c>
      <c r="H11126" s="81">
        <v>23810.0</v>
      </c>
      <c r="I11126" s="81">
        <v>30000.0</v>
      </c>
      <c r="J11126" s="81">
        <v>24800.0</v>
      </c>
      <c r="K11126" s="81">
        <v>30000.0</v>
      </c>
      <c r="L11126" s="82">
        <v>0.159935379644588</v>
      </c>
      <c r="N11126" s="83">
        <f t="shared" si="1"/>
        <v>0.1599353796</v>
      </c>
      <c r="O11126" s="83">
        <f t="shared" si="2"/>
        <v>0.1599353796</v>
      </c>
      <c r="Q11126" s="83">
        <f t="shared" si="3"/>
        <v>0.2063333333</v>
      </c>
      <c r="R11126" s="83">
        <f t="shared" si="4"/>
        <v>0.1599353796</v>
      </c>
      <c r="S11126" s="83" t="b">
        <f t="shared" si="5"/>
        <v>0</v>
      </c>
      <c r="T11126" s="72"/>
      <c r="U11126" s="72"/>
      <c r="V11126" s="72"/>
      <c r="W11126" s="72"/>
      <c r="X11126" s="72"/>
      <c r="Y11126" s="72"/>
      <c r="Z11126" s="72"/>
      <c r="AA11126" s="72"/>
      <c r="AB11126" s="72"/>
      <c r="AC11126" s="72"/>
      <c r="AD11126" s="72"/>
      <c r="AE11126" s="72"/>
      <c r="AF11126" s="72"/>
      <c r="AG11126" s="72"/>
      <c r="AH11126" s="72"/>
      <c r="AI11126" s="72"/>
      <c r="AJ11126" s="72"/>
      <c r="AK11126" s="72"/>
    </row>
    <row r="11127" ht="14.25" customHeight="1">
      <c r="A11127" s="78">
        <v>11124.0</v>
      </c>
      <c r="C11127" s="78" t="str">
        <f>VLOOKUP(G11127,[1]Macrodata_CCF!$A$3:$D$55,4,FALSE)</f>
        <v>#ERROR!</v>
      </c>
      <c r="E11127" s="79" t="str">
        <f>VLOOKUP(G11127,[1]Macrodata_CCF!$A$3:$B$55,2,FALSE)</f>
        <v>#ERROR!</v>
      </c>
      <c r="F11127" s="78">
        <v>0.0</v>
      </c>
      <c r="G11127" s="80">
        <v>38.0</v>
      </c>
      <c r="H11127" s="81">
        <v>1180.0</v>
      </c>
      <c r="I11127" s="81">
        <v>20000.0</v>
      </c>
      <c r="J11127" s="81">
        <v>0.0</v>
      </c>
      <c r="K11127" s="81">
        <v>20000.0</v>
      </c>
      <c r="L11127" s="82">
        <v>-0.06269925611052073</v>
      </c>
      <c r="N11127" s="83">
        <f t="shared" si="1"/>
        <v>-0.06269925611</v>
      </c>
      <c r="O11127" s="83">
        <f t="shared" si="2"/>
        <v>0</v>
      </c>
      <c r="Q11127" s="83">
        <f t="shared" si="3"/>
        <v>0.941</v>
      </c>
      <c r="R11127" s="83">
        <f t="shared" si="4"/>
        <v>-0.06269925611</v>
      </c>
      <c r="S11127" s="83" t="b">
        <f t="shared" si="5"/>
        <v>0</v>
      </c>
      <c r="T11127" s="72"/>
      <c r="U11127" s="72"/>
      <c r="V11127" s="72"/>
      <c r="W11127" s="72"/>
      <c r="X11127" s="72"/>
      <c r="Y11127" s="72"/>
      <c r="Z11127" s="72"/>
      <c r="AA11127" s="72"/>
      <c r="AB11127" s="72"/>
      <c r="AC11127" s="72"/>
      <c r="AD11127" s="72"/>
      <c r="AE11127" s="72"/>
      <c r="AF11127" s="72"/>
      <c r="AG11127" s="72"/>
      <c r="AH11127" s="72"/>
      <c r="AI11127" s="72"/>
      <c r="AJ11127" s="72"/>
      <c r="AK11127" s="72"/>
    </row>
    <row r="11128" ht="14.25" customHeight="1">
      <c r="A11128" s="78">
        <v>11125.0</v>
      </c>
      <c r="C11128" s="78" t="str">
        <f>VLOOKUP(G11128,[1]Macrodata_CCF!$A$3:$D$55,4,FALSE)</f>
        <v>#ERROR!</v>
      </c>
      <c r="E11128" s="79" t="str">
        <f>VLOOKUP(G11128,[1]Macrodata_CCF!$A$3:$B$55,2,FALSE)</f>
        <v>#ERROR!</v>
      </c>
      <c r="F11128" s="78">
        <v>0.0</v>
      </c>
      <c r="G11128" s="80">
        <v>50.0</v>
      </c>
      <c r="H11128" s="81">
        <v>189725.0</v>
      </c>
      <c r="I11128" s="81">
        <v>240000.0</v>
      </c>
      <c r="J11128" s="81">
        <v>167100.0</v>
      </c>
      <c r="K11128" s="81">
        <v>408000.0</v>
      </c>
      <c r="L11128" s="82">
        <v>-0.4500248632521134</v>
      </c>
      <c r="N11128" s="83">
        <f t="shared" si="1"/>
        <v>-0.4500248633</v>
      </c>
      <c r="O11128" s="83">
        <f t="shared" si="2"/>
        <v>0</v>
      </c>
      <c r="Q11128" s="83">
        <f t="shared" si="3"/>
        <v>0.2094791667</v>
      </c>
      <c r="R11128" s="83">
        <f t="shared" si="4"/>
        <v>-0.4500248633</v>
      </c>
      <c r="S11128" s="83" t="b">
        <f t="shared" si="5"/>
        <v>0</v>
      </c>
      <c r="T11128" s="72"/>
      <c r="U11128" s="72"/>
      <c r="V11128" s="72"/>
      <c r="W11128" s="72"/>
      <c r="X11128" s="72"/>
      <c r="Y11128" s="72"/>
      <c r="Z11128" s="72"/>
      <c r="AA11128" s="72"/>
      <c r="AB11128" s="72"/>
      <c r="AC11128" s="72"/>
      <c r="AD11128" s="72"/>
      <c r="AE11128" s="72"/>
      <c r="AF11128" s="72"/>
      <c r="AG11128" s="72"/>
      <c r="AH11128" s="72"/>
      <c r="AI11128" s="72"/>
      <c r="AJ11128" s="72"/>
      <c r="AK11128" s="72"/>
    </row>
    <row r="11129" ht="14.25" customHeight="1">
      <c r="A11129" s="78">
        <v>11126.0</v>
      </c>
      <c r="C11129" s="78" t="str">
        <f>VLOOKUP(G11129,[1]Macrodata_CCF!$A$3:$D$55,4,FALSE)</f>
        <v>#ERROR!</v>
      </c>
      <c r="E11129" s="79" t="str">
        <f>VLOOKUP(G11129,[1]Macrodata_CCF!$A$3:$B$55,2,FALSE)</f>
        <v>#ERROR!</v>
      </c>
      <c r="F11129" s="78">
        <v>0.0</v>
      </c>
      <c r="G11129" s="80">
        <v>53.0</v>
      </c>
      <c r="H11129" s="81">
        <v>177075.0</v>
      </c>
      <c r="I11129" s="81">
        <v>670000.0</v>
      </c>
      <c r="J11129" s="81">
        <v>246085.0</v>
      </c>
      <c r="K11129" s="81">
        <v>670000.0</v>
      </c>
      <c r="L11129" s="82">
        <v>0.1400010143530963</v>
      </c>
      <c r="N11129" s="83">
        <f t="shared" si="1"/>
        <v>0.1400010144</v>
      </c>
      <c r="O11129" s="83">
        <f t="shared" si="2"/>
        <v>0.1400010144</v>
      </c>
      <c r="Q11129" s="83">
        <f t="shared" si="3"/>
        <v>0.7357089552</v>
      </c>
      <c r="R11129" s="83">
        <f t="shared" si="4"/>
        <v>0.1400010144</v>
      </c>
      <c r="S11129" s="83" t="b">
        <f t="shared" si="5"/>
        <v>0</v>
      </c>
      <c r="T11129" s="72"/>
      <c r="U11129" s="72"/>
      <c r="V11129" s="72"/>
      <c r="W11129" s="72"/>
      <c r="X11129" s="72"/>
      <c r="Y11129" s="72"/>
      <c r="Z11129" s="72"/>
      <c r="AA11129" s="72"/>
      <c r="AB11129" s="72"/>
      <c r="AC11129" s="72"/>
      <c r="AD11129" s="72"/>
      <c r="AE11129" s="72"/>
      <c r="AF11129" s="72"/>
      <c r="AG11129" s="72"/>
      <c r="AH11129" s="72"/>
      <c r="AI11129" s="72"/>
      <c r="AJ11129" s="72"/>
      <c r="AK11129" s="72"/>
    </row>
    <row r="11130" ht="14.25" customHeight="1">
      <c r="A11130" s="78">
        <v>11127.0</v>
      </c>
      <c r="C11130" s="78" t="str">
        <f>VLOOKUP(G11130,[1]Macrodata_CCF!$A$3:$D$55,4,FALSE)</f>
        <v>#ERROR!</v>
      </c>
      <c r="E11130" s="79" t="str">
        <f>VLOOKUP(G11130,[1]Macrodata_CCF!$A$3:$B$55,2,FALSE)</f>
        <v>#ERROR!</v>
      </c>
      <c r="F11130" s="78">
        <v>0.0</v>
      </c>
      <c r="G11130" s="80">
        <v>17.0</v>
      </c>
      <c r="H11130" s="81">
        <v>79650.0</v>
      </c>
      <c r="I11130" s="81">
        <v>900000.0</v>
      </c>
      <c r="J11130" s="81">
        <v>0.0</v>
      </c>
      <c r="K11130" s="81">
        <v>900000.0</v>
      </c>
      <c r="L11130" s="82">
        <v>-0.09709270433351619</v>
      </c>
      <c r="N11130" s="83">
        <f t="shared" si="1"/>
        <v>-0.09709270433</v>
      </c>
      <c r="O11130" s="83">
        <f t="shared" si="2"/>
        <v>0</v>
      </c>
      <c r="Q11130" s="83">
        <f t="shared" si="3"/>
        <v>0.9115</v>
      </c>
      <c r="R11130" s="83">
        <f t="shared" si="4"/>
        <v>-0.09709270433</v>
      </c>
      <c r="S11130" s="83" t="b">
        <f t="shared" si="5"/>
        <v>0</v>
      </c>
      <c r="T11130" s="72"/>
      <c r="U11130" s="72"/>
      <c r="V11130" s="72"/>
      <c r="W11130" s="72"/>
      <c r="X11130" s="72"/>
      <c r="Y11130" s="72"/>
      <c r="Z11130" s="72"/>
      <c r="AA11130" s="72"/>
      <c r="AB11130" s="72"/>
      <c r="AC11130" s="72"/>
      <c r="AD11130" s="72"/>
      <c r="AE11130" s="72"/>
      <c r="AF11130" s="72"/>
      <c r="AG11130" s="72"/>
      <c r="AH11130" s="72"/>
      <c r="AI11130" s="72"/>
      <c r="AJ11130" s="72"/>
      <c r="AK11130" s="72"/>
    </row>
    <row r="11131" ht="14.25" customHeight="1">
      <c r="A11131" s="78">
        <v>11128.0</v>
      </c>
      <c r="C11131" s="78" t="str">
        <f>VLOOKUP(G11131,[1]Macrodata_CCF!$A$3:$D$55,4,FALSE)</f>
        <v>#ERROR!</v>
      </c>
      <c r="E11131" s="79" t="str">
        <f>VLOOKUP(G11131,[1]Macrodata_CCF!$A$3:$B$55,2,FALSE)</f>
        <v>#ERROR!</v>
      </c>
      <c r="F11131" s="78">
        <v>0.0</v>
      </c>
      <c r="G11131" s="80">
        <v>36.0</v>
      </c>
      <c r="H11131" s="81">
        <v>280660.0</v>
      </c>
      <c r="I11131" s="81">
        <v>420000.0</v>
      </c>
      <c r="J11131" s="81">
        <v>307135.0</v>
      </c>
      <c r="K11131" s="81">
        <v>420000.0</v>
      </c>
      <c r="L11131" s="82">
        <v>0.1900028706760442</v>
      </c>
      <c r="N11131" s="83">
        <f t="shared" si="1"/>
        <v>0.1900028707</v>
      </c>
      <c r="O11131" s="83">
        <f t="shared" si="2"/>
        <v>0.1900028707</v>
      </c>
      <c r="Q11131" s="83">
        <f t="shared" si="3"/>
        <v>0.3317619048</v>
      </c>
      <c r="R11131" s="83">
        <f t="shared" si="4"/>
        <v>0.1900028707</v>
      </c>
      <c r="S11131" s="83" t="b">
        <f t="shared" si="5"/>
        <v>0</v>
      </c>
      <c r="T11131" s="72"/>
      <c r="U11131" s="72"/>
      <c r="V11131" s="72"/>
      <c r="W11131" s="72"/>
      <c r="X11131" s="72"/>
      <c r="Y11131" s="72"/>
      <c r="Z11131" s="72"/>
      <c r="AA11131" s="72"/>
      <c r="AB11131" s="72"/>
      <c r="AC11131" s="72"/>
      <c r="AD11131" s="72"/>
      <c r="AE11131" s="72"/>
      <c r="AF11131" s="72"/>
      <c r="AG11131" s="72"/>
      <c r="AH11131" s="72"/>
      <c r="AI11131" s="72"/>
      <c r="AJ11131" s="72"/>
      <c r="AK11131" s="72"/>
    </row>
    <row r="11132" ht="14.25" customHeight="1">
      <c r="A11132" s="78">
        <v>11129.0</v>
      </c>
      <c r="C11132" s="78" t="str">
        <f>VLOOKUP(G11132,[1]Macrodata_CCF!$A$3:$D$55,4,FALSE)</f>
        <v>#ERROR!</v>
      </c>
      <c r="E11132" s="79" t="str">
        <f>VLOOKUP(G11132,[1]Macrodata_CCF!$A$3:$B$55,2,FALSE)</f>
        <v>#ERROR!</v>
      </c>
      <c r="F11132" s="78">
        <v>0.0</v>
      </c>
      <c r="G11132" s="80">
        <v>42.0</v>
      </c>
      <c r="H11132" s="81">
        <v>18035.0</v>
      </c>
      <c r="I11132" s="81">
        <v>30000.0</v>
      </c>
      <c r="J11132" s="81">
        <v>22580.0</v>
      </c>
      <c r="K11132" s="81">
        <v>30000.0</v>
      </c>
      <c r="L11132" s="82">
        <v>0.3798579189302131</v>
      </c>
      <c r="N11132" s="83">
        <f t="shared" si="1"/>
        <v>0.3798579189</v>
      </c>
      <c r="O11132" s="83">
        <f t="shared" si="2"/>
        <v>0.3798579189</v>
      </c>
      <c r="Q11132" s="83">
        <f t="shared" si="3"/>
        <v>0.3988333333</v>
      </c>
      <c r="R11132" s="83">
        <f t="shared" si="4"/>
        <v>0.3798579189</v>
      </c>
      <c r="S11132" s="83" t="b">
        <f t="shared" si="5"/>
        <v>0</v>
      </c>
      <c r="T11132" s="72"/>
      <c r="U11132" s="72"/>
      <c r="V11132" s="72"/>
      <c r="W11132" s="72"/>
      <c r="X11132" s="72"/>
      <c r="Y11132" s="72"/>
      <c r="Z11132" s="72"/>
      <c r="AA11132" s="72"/>
      <c r="AB11132" s="72"/>
      <c r="AC11132" s="72"/>
      <c r="AD11132" s="72"/>
      <c r="AE11132" s="72"/>
      <c r="AF11132" s="72"/>
      <c r="AG11132" s="72"/>
      <c r="AH11132" s="72"/>
      <c r="AI11132" s="72"/>
      <c r="AJ11132" s="72"/>
      <c r="AK11132" s="72"/>
    </row>
    <row r="11133" ht="14.25" customHeight="1">
      <c r="A11133" s="78">
        <v>11130.0</v>
      </c>
      <c r="C11133" s="78" t="str">
        <f>VLOOKUP(G11133,[1]Macrodata_CCF!$A$3:$D$55,4,FALSE)</f>
        <v>#ERROR!</v>
      </c>
      <c r="E11133" s="79" t="str">
        <f>VLOOKUP(G11133,[1]Macrodata_CCF!$A$3:$B$55,2,FALSE)</f>
        <v>#ERROR!</v>
      </c>
      <c r="F11133" s="78">
        <v>0.0</v>
      </c>
      <c r="G11133" s="80">
        <v>26.0</v>
      </c>
      <c r="H11133" s="81">
        <v>541955.0</v>
      </c>
      <c r="I11133" s="81">
        <v>660000.0</v>
      </c>
      <c r="J11133" s="81">
        <v>564385.0</v>
      </c>
      <c r="K11133" s="81">
        <v>660000.0</v>
      </c>
      <c r="L11133" s="82">
        <v>0.1900122834512262</v>
      </c>
      <c r="N11133" s="83">
        <f t="shared" si="1"/>
        <v>0.1900122835</v>
      </c>
      <c r="O11133" s="83">
        <f t="shared" si="2"/>
        <v>0.1900122835</v>
      </c>
      <c r="Q11133" s="83">
        <f t="shared" si="3"/>
        <v>0.1788560606</v>
      </c>
      <c r="R11133" s="83">
        <f t="shared" si="4"/>
        <v>0.1900122835</v>
      </c>
      <c r="S11133" s="83" t="b">
        <f t="shared" si="5"/>
        <v>0</v>
      </c>
      <c r="T11133" s="72"/>
      <c r="U11133" s="72"/>
      <c r="V11133" s="72"/>
      <c r="W11133" s="72"/>
      <c r="X11133" s="72"/>
      <c r="Y11133" s="72"/>
      <c r="Z11133" s="72"/>
      <c r="AA11133" s="72"/>
      <c r="AB11133" s="72"/>
      <c r="AC11133" s="72"/>
      <c r="AD11133" s="72"/>
      <c r="AE11133" s="72"/>
      <c r="AF11133" s="72"/>
      <c r="AG11133" s="72"/>
      <c r="AH11133" s="72"/>
      <c r="AI11133" s="72"/>
      <c r="AJ11133" s="72"/>
      <c r="AK11133" s="72"/>
    </row>
    <row r="11134" ht="14.25" customHeight="1">
      <c r="A11134" s="78">
        <v>11131.0</v>
      </c>
      <c r="C11134" s="78" t="str">
        <f>VLOOKUP(G11134,[1]Macrodata_CCF!$A$3:$D$55,4,FALSE)</f>
        <v>#ERROR!</v>
      </c>
      <c r="E11134" s="79" t="str">
        <f>VLOOKUP(G11134,[1]Macrodata_CCF!$A$3:$B$55,2,FALSE)</f>
        <v>#ERROR!</v>
      </c>
      <c r="F11134" s="78">
        <v>0.0</v>
      </c>
      <c r="G11134" s="80">
        <v>29.0</v>
      </c>
      <c r="H11134" s="81">
        <v>33830.0</v>
      </c>
      <c r="I11134" s="81">
        <v>260000.0</v>
      </c>
      <c r="J11134" s="81">
        <v>22520.0</v>
      </c>
      <c r="K11134" s="81">
        <v>260000.0</v>
      </c>
      <c r="L11134" s="82">
        <v>-0.05000663217933413</v>
      </c>
      <c r="N11134" s="83">
        <f t="shared" si="1"/>
        <v>-0.05000663218</v>
      </c>
      <c r="O11134" s="83">
        <f t="shared" si="2"/>
        <v>0</v>
      </c>
      <c r="Q11134" s="83">
        <f t="shared" si="3"/>
        <v>0.8698846154</v>
      </c>
      <c r="R11134" s="83">
        <f t="shared" si="4"/>
        <v>-0.05000663218</v>
      </c>
      <c r="S11134" s="83" t="b">
        <f t="shared" si="5"/>
        <v>0</v>
      </c>
      <c r="T11134" s="72"/>
      <c r="U11134" s="72"/>
      <c r="V11134" s="72"/>
      <c r="W11134" s="72"/>
      <c r="X11134" s="72"/>
      <c r="Y11134" s="72"/>
      <c r="Z11134" s="72"/>
      <c r="AA11134" s="72"/>
      <c r="AB11134" s="72"/>
      <c r="AC11134" s="72"/>
      <c r="AD11134" s="72"/>
      <c r="AE11134" s="72"/>
      <c r="AF11134" s="72"/>
      <c r="AG11134" s="72"/>
      <c r="AH11134" s="72"/>
      <c r="AI11134" s="72"/>
      <c r="AJ11134" s="72"/>
      <c r="AK11134" s="72"/>
    </row>
    <row r="11135" ht="14.25" customHeight="1">
      <c r="A11135" s="78">
        <v>11132.0</v>
      </c>
      <c r="C11135" s="78" t="str">
        <f>VLOOKUP(G11135,[1]Macrodata_CCF!$A$3:$D$55,4,FALSE)</f>
        <v>#ERROR!</v>
      </c>
      <c r="E11135" s="79" t="str">
        <f>VLOOKUP(G11135,[1]Macrodata_CCF!$A$3:$B$55,2,FALSE)</f>
        <v>#ERROR!</v>
      </c>
      <c r="F11135" s="78">
        <v>0.0</v>
      </c>
      <c r="G11135" s="80">
        <v>4.0</v>
      </c>
      <c r="H11135" s="81">
        <v>233865.0</v>
      </c>
      <c r="I11135" s="81">
        <v>280000.0</v>
      </c>
      <c r="J11135" s="81">
        <v>246785.0</v>
      </c>
      <c r="K11135" s="81">
        <v>280000.0</v>
      </c>
      <c r="L11135" s="82">
        <v>0.2800476861385066</v>
      </c>
      <c r="N11135" s="83">
        <f t="shared" si="1"/>
        <v>0.2800476861</v>
      </c>
      <c r="O11135" s="83">
        <f t="shared" si="2"/>
        <v>0.2800476861</v>
      </c>
      <c r="Q11135" s="83">
        <f t="shared" si="3"/>
        <v>0.1647678571</v>
      </c>
      <c r="R11135" s="83">
        <f t="shared" si="4"/>
        <v>0.2800476861</v>
      </c>
      <c r="S11135" s="83" t="b">
        <f t="shared" si="5"/>
        <v>0</v>
      </c>
      <c r="T11135" s="72"/>
      <c r="U11135" s="72"/>
      <c r="V11135" s="72"/>
      <c r="W11135" s="72"/>
      <c r="X11135" s="72"/>
      <c r="Y11135" s="72"/>
      <c r="Z11135" s="72"/>
      <c r="AA11135" s="72"/>
      <c r="AB11135" s="72"/>
      <c r="AC11135" s="72"/>
      <c r="AD11135" s="72"/>
      <c r="AE11135" s="72"/>
      <c r="AF11135" s="72"/>
      <c r="AG11135" s="72"/>
      <c r="AH11135" s="72"/>
      <c r="AI11135" s="72"/>
      <c r="AJ11135" s="72"/>
      <c r="AK11135" s="72"/>
    </row>
    <row r="11136" ht="14.25" customHeight="1">
      <c r="A11136" s="78">
        <v>11133.0</v>
      </c>
      <c r="C11136" s="78" t="str">
        <f>VLOOKUP(G11136,[1]Macrodata_CCF!$A$3:$D$55,4,FALSE)</f>
        <v>#ERROR!</v>
      </c>
      <c r="E11136" s="79" t="str">
        <f>VLOOKUP(G11136,[1]Macrodata_CCF!$A$3:$B$55,2,FALSE)</f>
        <v>#ERROR!</v>
      </c>
      <c r="F11136" s="78">
        <v>0.0</v>
      </c>
      <c r="G11136" s="80">
        <v>13.0</v>
      </c>
      <c r="H11136" s="81">
        <v>115110.0</v>
      </c>
      <c r="I11136" s="81">
        <v>970000.0</v>
      </c>
      <c r="J11136" s="81">
        <v>286090.0</v>
      </c>
      <c r="K11136" s="81">
        <v>970000.0</v>
      </c>
      <c r="L11136" s="82">
        <v>0.2000023394822726</v>
      </c>
      <c r="N11136" s="83">
        <f t="shared" si="1"/>
        <v>0.2000023395</v>
      </c>
      <c r="O11136" s="83">
        <f t="shared" si="2"/>
        <v>0.2000023395</v>
      </c>
      <c r="Q11136" s="83">
        <f t="shared" si="3"/>
        <v>0.8813298969</v>
      </c>
      <c r="R11136" s="83">
        <f t="shared" si="4"/>
        <v>0.2000023395</v>
      </c>
      <c r="S11136" s="83" t="b">
        <f t="shared" si="5"/>
        <v>0</v>
      </c>
      <c r="T11136" s="72"/>
      <c r="U11136" s="72"/>
      <c r="V11136" s="72"/>
      <c r="W11136" s="72"/>
      <c r="X11136" s="72"/>
      <c r="Y11136" s="72"/>
      <c r="Z11136" s="72"/>
      <c r="AA11136" s="72"/>
      <c r="AB11136" s="72"/>
      <c r="AC11136" s="72"/>
      <c r="AD11136" s="72"/>
      <c r="AE11136" s="72"/>
      <c r="AF11136" s="72"/>
      <c r="AG11136" s="72"/>
      <c r="AH11136" s="72"/>
      <c r="AI11136" s="72"/>
      <c r="AJ11136" s="72"/>
      <c r="AK11136" s="72"/>
    </row>
    <row r="11137" ht="14.25" customHeight="1">
      <c r="A11137" s="78">
        <v>11134.0</v>
      </c>
      <c r="C11137" s="78" t="str">
        <f>VLOOKUP(G11137,[1]Macrodata_CCF!$A$3:$D$55,4,FALSE)</f>
        <v>#ERROR!</v>
      </c>
      <c r="E11137" s="79" t="str">
        <f>VLOOKUP(G11137,[1]Macrodata_CCF!$A$3:$B$55,2,FALSE)</f>
        <v>#ERROR!</v>
      </c>
      <c r="F11137" s="78">
        <v>0.0</v>
      </c>
      <c r="G11137" s="80">
        <v>19.0</v>
      </c>
      <c r="H11137" s="81">
        <v>4310.0</v>
      </c>
      <c r="I11137" s="81">
        <v>30000.0</v>
      </c>
      <c r="J11137" s="81">
        <v>7905.0</v>
      </c>
      <c r="K11137" s="81">
        <v>30000.0</v>
      </c>
      <c r="L11137" s="82">
        <v>0.1399377189567925</v>
      </c>
      <c r="N11137" s="83">
        <f t="shared" si="1"/>
        <v>0.139937719</v>
      </c>
      <c r="O11137" s="83">
        <f t="shared" si="2"/>
        <v>0.139937719</v>
      </c>
      <c r="Q11137" s="83">
        <f t="shared" si="3"/>
        <v>0.8563333333</v>
      </c>
      <c r="R11137" s="83">
        <f t="shared" si="4"/>
        <v>0.139937719</v>
      </c>
      <c r="S11137" s="83" t="b">
        <f t="shared" si="5"/>
        <v>0</v>
      </c>
      <c r="T11137" s="72"/>
      <c r="U11137" s="72"/>
      <c r="V11137" s="72"/>
      <c r="W11137" s="72"/>
      <c r="X11137" s="72"/>
      <c r="Y11137" s="72"/>
      <c r="Z11137" s="72"/>
      <c r="AA11137" s="72"/>
      <c r="AB11137" s="72"/>
      <c r="AC11137" s="72"/>
      <c r="AD11137" s="72"/>
      <c r="AE11137" s="72"/>
      <c r="AF11137" s="72"/>
      <c r="AG11137" s="72"/>
      <c r="AH11137" s="72"/>
      <c r="AI11137" s="72"/>
      <c r="AJ11137" s="72"/>
      <c r="AK11137" s="72"/>
    </row>
    <row r="11138" ht="14.25" customHeight="1">
      <c r="A11138" s="78">
        <v>11135.0</v>
      </c>
      <c r="C11138" s="78" t="str">
        <f>VLOOKUP(G11138,[1]Macrodata_CCF!$A$3:$D$55,4,FALSE)</f>
        <v>#ERROR!</v>
      </c>
      <c r="E11138" s="79" t="str">
        <f>VLOOKUP(G11138,[1]Macrodata_CCF!$A$3:$B$55,2,FALSE)</f>
        <v>#ERROR!</v>
      </c>
      <c r="F11138" s="78">
        <v>0.0</v>
      </c>
      <c r="G11138" s="80">
        <v>47.0</v>
      </c>
      <c r="H11138" s="81">
        <v>615485.0</v>
      </c>
      <c r="I11138" s="81">
        <v>690000.0</v>
      </c>
      <c r="J11138" s="81">
        <v>630390.0</v>
      </c>
      <c r="K11138" s="81">
        <v>897000.0</v>
      </c>
      <c r="L11138" s="82">
        <v>0.20002684023351</v>
      </c>
      <c r="N11138" s="83">
        <f t="shared" si="1"/>
        <v>0.2000268402</v>
      </c>
      <c r="O11138" s="83">
        <f t="shared" si="2"/>
        <v>0.2000268402</v>
      </c>
      <c r="Q11138" s="83">
        <f t="shared" si="3"/>
        <v>0.1079927536</v>
      </c>
      <c r="R11138" s="83">
        <f t="shared" si="4"/>
        <v>0.2000268402</v>
      </c>
      <c r="S11138" s="83" t="b">
        <f t="shared" si="5"/>
        <v>0</v>
      </c>
      <c r="T11138" s="72"/>
      <c r="U11138" s="72"/>
      <c r="V11138" s="72"/>
      <c r="W11138" s="72"/>
      <c r="X11138" s="72"/>
      <c r="Y11138" s="72"/>
      <c r="Z11138" s="72"/>
      <c r="AA11138" s="72"/>
      <c r="AB11138" s="72"/>
      <c r="AC11138" s="72"/>
      <c r="AD11138" s="72"/>
      <c r="AE11138" s="72"/>
      <c r="AF11138" s="72"/>
      <c r="AG11138" s="72"/>
      <c r="AH11138" s="72"/>
      <c r="AI11138" s="72"/>
      <c r="AJ11138" s="72"/>
      <c r="AK11138" s="72"/>
    </row>
    <row r="11139" ht="14.25" customHeight="1">
      <c r="A11139" s="78">
        <v>11136.0</v>
      </c>
      <c r="C11139" s="78" t="str">
        <f>VLOOKUP(G11139,[1]Macrodata_CCF!$A$3:$D$55,4,FALSE)</f>
        <v>#ERROR!</v>
      </c>
      <c r="E11139" s="79" t="str">
        <f>VLOOKUP(G11139,[1]Macrodata_CCF!$A$3:$B$55,2,FALSE)</f>
        <v>#ERROR!</v>
      </c>
      <c r="F11139" s="78">
        <v>0.0</v>
      </c>
      <c r="G11139" s="80">
        <v>4.0</v>
      </c>
      <c r="H11139" s="81">
        <v>128335.0</v>
      </c>
      <c r="I11139" s="81">
        <v>300000.0</v>
      </c>
      <c r="J11139" s="81">
        <v>169535.0</v>
      </c>
      <c r="K11139" s="81">
        <v>300000.0</v>
      </c>
      <c r="L11139" s="82">
        <v>0.2400023301197099</v>
      </c>
      <c r="N11139" s="83">
        <f t="shared" si="1"/>
        <v>0.2400023301</v>
      </c>
      <c r="O11139" s="83">
        <f t="shared" si="2"/>
        <v>0.2400023301</v>
      </c>
      <c r="Q11139" s="83">
        <f t="shared" si="3"/>
        <v>0.5722166667</v>
      </c>
      <c r="R11139" s="83">
        <f t="shared" si="4"/>
        <v>0.2400023301</v>
      </c>
      <c r="S11139" s="83" t="b">
        <f t="shared" si="5"/>
        <v>0</v>
      </c>
      <c r="T11139" s="72"/>
      <c r="U11139" s="72"/>
      <c r="V11139" s="72"/>
      <c r="W11139" s="72"/>
      <c r="X11139" s="72"/>
      <c r="Y11139" s="72"/>
      <c r="Z11139" s="72"/>
      <c r="AA11139" s="72"/>
      <c r="AB11139" s="72"/>
      <c r="AC11139" s="72"/>
      <c r="AD11139" s="72"/>
      <c r="AE11139" s="72"/>
      <c r="AF11139" s="72"/>
      <c r="AG11139" s="72"/>
      <c r="AH11139" s="72"/>
      <c r="AI11139" s="72"/>
      <c r="AJ11139" s="72"/>
      <c r="AK11139" s="72"/>
    </row>
    <row r="11140" ht="14.25" customHeight="1">
      <c r="A11140" s="78">
        <v>11137.0</v>
      </c>
      <c r="C11140" s="78" t="str">
        <f>VLOOKUP(G11140,[1]Macrodata_CCF!$A$3:$D$55,4,FALSE)</f>
        <v>#ERROR!</v>
      </c>
      <c r="E11140" s="79" t="str">
        <f>VLOOKUP(G11140,[1]Macrodata_CCF!$A$3:$B$55,2,FALSE)</f>
        <v>#ERROR!</v>
      </c>
      <c r="F11140" s="78">
        <v>0.0</v>
      </c>
      <c r="G11140" s="80">
        <v>15.0</v>
      </c>
      <c r="H11140" s="81">
        <v>823990.0</v>
      </c>
      <c r="I11140" s="81">
        <v>910000.0</v>
      </c>
      <c r="J11140" s="81">
        <v>789585.0</v>
      </c>
      <c r="K11140" s="81">
        <v>910000.0</v>
      </c>
      <c r="L11140" s="82">
        <v>-0.4000116265550517</v>
      </c>
      <c r="N11140" s="83">
        <f t="shared" si="1"/>
        <v>-0.4000116266</v>
      </c>
      <c r="O11140" s="83">
        <f t="shared" si="2"/>
        <v>0</v>
      </c>
      <c r="Q11140" s="83">
        <f t="shared" si="3"/>
        <v>0.09451648352</v>
      </c>
      <c r="R11140" s="83">
        <f t="shared" si="4"/>
        <v>-0.03780769231</v>
      </c>
      <c r="S11140" s="83" t="b">
        <f t="shared" si="5"/>
        <v>0</v>
      </c>
      <c r="T11140" s="72"/>
      <c r="U11140" s="72"/>
      <c r="V11140" s="72"/>
      <c r="W11140" s="72"/>
      <c r="X11140" s="72"/>
      <c r="Y11140" s="72"/>
      <c r="Z11140" s="72"/>
      <c r="AA11140" s="72"/>
      <c r="AB11140" s="72"/>
      <c r="AC11140" s="72"/>
      <c r="AD11140" s="72"/>
      <c r="AE11140" s="72"/>
      <c r="AF11140" s="72"/>
      <c r="AG11140" s="72"/>
      <c r="AH11140" s="72"/>
      <c r="AI11140" s="72"/>
      <c r="AJ11140" s="72"/>
      <c r="AK11140" s="72"/>
    </row>
    <row r="11141" ht="14.25" customHeight="1">
      <c r="A11141" s="78">
        <v>11138.0</v>
      </c>
      <c r="C11141" s="78" t="str">
        <f>VLOOKUP(G11141,[1]Macrodata_CCF!$A$3:$D$55,4,FALSE)</f>
        <v>#ERROR!</v>
      </c>
      <c r="E11141" s="79" t="str">
        <f>VLOOKUP(G11141,[1]Macrodata_CCF!$A$3:$B$55,2,FALSE)</f>
        <v>#ERROR!</v>
      </c>
      <c r="F11141" s="78">
        <v>0.0</v>
      </c>
      <c r="G11141" s="80">
        <v>40.0</v>
      </c>
      <c r="H11141" s="81">
        <v>820365.0</v>
      </c>
      <c r="I11141" s="81">
        <v>950000.0</v>
      </c>
      <c r="J11141" s="81">
        <v>835920.0</v>
      </c>
      <c r="K11141" s="81">
        <v>1805000.0</v>
      </c>
      <c r="L11141" s="82">
        <v>0.1199907432406372</v>
      </c>
      <c r="N11141" s="83">
        <f t="shared" si="1"/>
        <v>0.1199907432</v>
      </c>
      <c r="O11141" s="83">
        <f t="shared" si="2"/>
        <v>0.1199907432</v>
      </c>
      <c r="Q11141" s="83">
        <f t="shared" si="3"/>
        <v>0.1364578947</v>
      </c>
      <c r="R11141" s="83">
        <f t="shared" si="4"/>
        <v>0.1199907432</v>
      </c>
      <c r="S11141" s="83" t="b">
        <f t="shared" si="5"/>
        <v>0</v>
      </c>
      <c r="T11141" s="72"/>
      <c r="U11141" s="72"/>
      <c r="V11141" s="72"/>
      <c r="W11141" s="72"/>
      <c r="X11141" s="72"/>
      <c r="Y11141" s="72"/>
      <c r="Z11141" s="72"/>
      <c r="AA11141" s="72"/>
      <c r="AB11141" s="72"/>
      <c r="AC11141" s="72"/>
      <c r="AD11141" s="72"/>
      <c r="AE11141" s="72"/>
      <c r="AF11141" s="72"/>
      <c r="AG11141" s="72"/>
      <c r="AH11141" s="72"/>
      <c r="AI11141" s="72"/>
      <c r="AJ11141" s="72"/>
      <c r="AK11141" s="72"/>
    </row>
    <row r="11142" ht="14.25" customHeight="1">
      <c r="A11142" s="78">
        <v>11139.0</v>
      </c>
      <c r="C11142" s="78" t="str">
        <f>VLOOKUP(G11142,[1]Macrodata_CCF!$A$3:$D$55,4,FALSE)</f>
        <v>#ERROR!</v>
      </c>
      <c r="E11142" s="79" t="str">
        <f>VLOOKUP(G11142,[1]Macrodata_CCF!$A$3:$B$55,2,FALSE)</f>
        <v>#ERROR!</v>
      </c>
      <c r="F11142" s="78">
        <v>0.0</v>
      </c>
      <c r="G11142" s="80">
        <v>7.0</v>
      </c>
      <c r="H11142" s="81">
        <v>493705.0</v>
      </c>
      <c r="I11142" s="81">
        <v>820000.0</v>
      </c>
      <c r="J11142" s="81">
        <v>611170.0</v>
      </c>
      <c r="K11142" s="81">
        <v>820000.0</v>
      </c>
      <c r="L11142" s="82">
        <v>0.359996322346343</v>
      </c>
      <c r="N11142" s="83">
        <f t="shared" si="1"/>
        <v>0.3599963223</v>
      </c>
      <c r="O11142" s="83">
        <f t="shared" si="2"/>
        <v>0.3599963223</v>
      </c>
      <c r="Q11142" s="83">
        <f t="shared" si="3"/>
        <v>0.3979207317</v>
      </c>
      <c r="R11142" s="83">
        <f t="shared" si="4"/>
        <v>0.3599963223</v>
      </c>
      <c r="S11142" s="83" t="b">
        <f t="shared" si="5"/>
        <v>0</v>
      </c>
      <c r="T11142" s="72"/>
      <c r="U11142" s="72"/>
      <c r="V11142" s="72"/>
      <c r="W11142" s="72"/>
      <c r="X11142" s="72"/>
      <c r="Y11142" s="72"/>
      <c r="Z11142" s="72"/>
      <c r="AA11142" s="72"/>
      <c r="AB11142" s="72"/>
      <c r="AC11142" s="72"/>
      <c r="AD11142" s="72"/>
      <c r="AE11142" s="72"/>
      <c r="AF11142" s="72"/>
      <c r="AG11142" s="72"/>
      <c r="AH11142" s="72"/>
      <c r="AI11142" s="72"/>
      <c r="AJ11142" s="72"/>
      <c r="AK11142" s="72"/>
    </row>
    <row r="11143" ht="14.25" customHeight="1">
      <c r="A11143" s="78">
        <v>11140.0</v>
      </c>
      <c r="C11143" s="78" t="str">
        <f>VLOOKUP(G11143,[1]Macrodata_CCF!$A$3:$D$55,4,FALSE)</f>
        <v>#ERROR!</v>
      </c>
      <c r="E11143" s="79" t="str">
        <f>VLOOKUP(G11143,[1]Macrodata_CCF!$A$3:$B$55,2,FALSE)</f>
        <v>#ERROR!</v>
      </c>
      <c r="F11143" s="78">
        <v>0.0</v>
      </c>
      <c r="G11143" s="80">
        <v>26.0</v>
      </c>
      <c r="H11143" s="81">
        <v>157135.0</v>
      </c>
      <c r="I11143" s="81">
        <v>210000.0</v>
      </c>
      <c r="J11143" s="81">
        <v>167180.0</v>
      </c>
      <c r="K11143" s="81">
        <v>210000.0</v>
      </c>
      <c r="L11143" s="82">
        <v>0.1900122954695924</v>
      </c>
      <c r="N11143" s="83">
        <f t="shared" si="1"/>
        <v>0.1900122955</v>
      </c>
      <c r="O11143" s="83">
        <f t="shared" si="2"/>
        <v>0.1900122955</v>
      </c>
      <c r="Q11143" s="83">
        <f t="shared" si="3"/>
        <v>0.2517380952</v>
      </c>
      <c r="R11143" s="83">
        <f t="shared" si="4"/>
        <v>0.1900122955</v>
      </c>
      <c r="S11143" s="83" t="b">
        <f t="shared" si="5"/>
        <v>0</v>
      </c>
      <c r="T11143" s="72"/>
      <c r="U11143" s="72"/>
      <c r="V11143" s="72"/>
      <c r="W11143" s="72"/>
      <c r="X11143" s="72"/>
      <c r="Y11143" s="72"/>
      <c r="Z11143" s="72"/>
      <c r="AA11143" s="72"/>
      <c r="AB11143" s="72"/>
      <c r="AC11143" s="72"/>
      <c r="AD11143" s="72"/>
      <c r="AE11143" s="72"/>
      <c r="AF11143" s="72"/>
      <c r="AG11143" s="72"/>
      <c r="AH11143" s="72"/>
      <c r="AI11143" s="72"/>
      <c r="AJ11143" s="72"/>
      <c r="AK11143" s="72"/>
    </row>
    <row r="11144" ht="14.25" customHeight="1">
      <c r="A11144" s="78">
        <v>11141.0</v>
      </c>
      <c r="C11144" s="78" t="str">
        <f>VLOOKUP(G11144,[1]Macrodata_CCF!$A$3:$D$55,4,FALSE)</f>
        <v>#ERROR!</v>
      </c>
      <c r="E11144" s="79" t="str">
        <f>VLOOKUP(G11144,[1]Macrodata_CCF!$A$3:$B$55,2,FALSE)</f>
        <v>#ERROR!</v>
      </c>
      <c r="F11144" s="78">
        <v>0.0</v>
      </c>
      <c r="G11144" s="80">
        <v>2.0</v>
      </c>
      <c r="H11144" s="81">
        <v>218195.0</v>
      </c>
      <c r="I11144" s="81">
        <v>240000.0</v>
      </c>
      <c r="J11144" s="81">
        <v>226915.0</v>
      </c>
      <c r="K11144" s="81">
        <v>240000.0</v>
      </c>
      <c r="L11144" s="82">
        <v>0.3999082779179087</v>
      </c>
      <c r="N11144" s="83">
        <f t="shared" si="1"/>
        <v>0.3999082779</v>
      </c>
      <c r="O11144" s="83">
        <f t="shared" si="2"/>
        <v>0.3999082779</v>
      </c>
      <c r="Q11144" s="83">
        <f t="shared" si="3"/>
        <v>0.09085416667</v>
      </c>
      <c r="R11144" s="83">
        <f t="shared" si="4"/>
        <v>0.03633333333</v>
      </c>
      <c r="S11144" s="83" t="b">
        <f t="shared" si="5"/>
        <v>0</v>
      </c>
      <c r="T11144" s="72"/>
      <c r="U11144" s="72"/>
      <c r="V11144" s="72"/>
      <c r="W11144" s="72"/>
      <c r="X11144" s="72"/>
      <c r="Y11144" s="72"/>
      <c r="Z11144" s="72"/>
      <c r="AA11144" s="72"/>
      <c r="AB11144" s="72"/>
      <c r="AC11144" s="72"/>
      <c r="AD11144" s="72"/>
      <c r="AE11144" s="72"/>
      <c r="AF11144" s="72"/>
      <c r="AG11144" s="72"/>
      <c r="AH11144" s="72"/>
      <c r="AI11144" s="72"/>
      <c r="AJ11144" s="72"/>
      <c r="AK11144" s="72"/>
    </row>
    <row r="11145" ht="14.25" customHeight="1">
      <c r="A11145" s="78">
        <v>11142.0</v>
      </c>
      <c r="C11145" s="78" t="str">
        <f>VLOOKUP(G11145,[1]Macrodata_CCF!$A$3:$D$55,4,FALSE)</f>
        <v>#ERROR!</v>
      </c>
      <c r="E11145" s="79" t="str">
        <f>VLOOKUP(G11145,[1]Macrodata_CCF!$A$3:$B$55,2,FALSE)</f>
        <v>#ERROR!</v>
      </c>
      <c r="F11145" s="78">
        <v>1.0</v>
      </c>
      <c r="G11145" s="80">
        <v>21.0</v>
      </c>
      <c r="H11145" s="81">
        <v>316995.0</v>
      </c>
      <c r="I11145" s="81">
        <v>430000.0</v>
      </c>
      <c r="J11145" s="81">
        <v>371235.0</v>
      </c>
      <c r="K11145" s="81">
        <v>430000.0</v>
      </c>
      <c r="L11145" s="82">
        <v>0.4799787620016813</v>
      </c>
      <c r="N11145" s="83">
        <f t="shared" si="1"/>
        <v>0.479978762</v>
      </c>
      <c r="O11145" s="83">
        <f t="shared" si="2"/>
        <v>0.479978762</v>
      </c>
      <c r="Q11145" s="83">
        <f t="shared" si="3"/>
        <v>0.2628023256</v>
      </c>
      <c r="R11145" s="83">
        <f t="shared" si="4"/>
        <v>0.479978762</v>
      </c>
      <c r="S11145" s="83" t="b">
        <f t="shared" si="5"/>
        <v>0</v>
      </c>
      <c r="T11145" s="72"/>
      <c r="U11145" s="72"/>
      <c r="V11145" s="72"/>
      <c r="W11145" s="72"/>
      <c r="X11145" s="72"/>
      <c r="Y11145" s="72"/>
      <c r="Z11145" s="72"/>
      <c r="AA11145" s="72"/>
      <c r="AB11145" s="72"/>
      <c r="AC11145" s="72"/>
      <c r="AD11145" s="72"/>
      <c r="AE11145" s="72"/>
      <c r="AF11145" s="72"/>
      <c r="AG11145" s="72"/>
      <c r="AH11145" s="72"/>
      <c r="AI11145" s="72"/>
      <c r="AJ11145" s="72"/>
      <c r="AK11145" s="72"/>
    </row>
    <row r="11146" ht="14.25" customHeight="1">
      <c r="A11146" s="78">
        <v>11143.0</v>
      </c>
      <c r="C11146" s="78" t="str">
        <f>VLOOKUP(G11146,[1]Macrodata_CCF!$A$3:$D$55,4,FALSE)</f>
        <v>#ERROR!</v>
      </c>
      <c r="E11146" s="79" t="str">
        <f>VLOOKUP(G11146,[1]Macrodata_CCF!$A$3:$B$55,2,FALSE)</f>
        <v>#ERROR!</v>
      </c>
      <c r="F11146" s="78">
        <v>0.0</v>
      </c>
      <c r="G11146" s="80">
        <v>42.0</v>
      </c>
      <c r="H11146" s="81">
        <v>0.0</v>
      </c>
      <c r="I11146" s="81">
        <v>910000.0</v>
      </c>
      <c r="J11146" s="81">
        <v>300300.0</v>
      </c>
      <c r="K11146" s="81">
        <v>910000.0</v>
      </c>
      <c r="L11146" s="82">
        <v>0.33</v>
      </c>
      <c r="N11146" s="83">
        <f t="shared" si="1"/>
        <v>0.33</v>
      </c>
      <c r="O11146" s="83">
        <f t="shared" si="2"/>
        <v>0.33</v>
      </c>
      <c r="Q11146" s="83">
        <f t="shared" si="3"/>
        <v>1</v>
      </c>
      <c r="R11146" s="83">
        <f t="shared" si="4"/>
        <v>0.33</v>
      </c>
      <c r="S11146" s="83" t="b">
        <f t="shared" si="5"/>
        <v>0</v>
      </c>
      <c r="T11146" s="72"/>
      <c r="U11146" s="72"/>
      <c r="V11146" s="72"/>
      <c r="W11146" s="72"/>
      <c r="X11146" s="72"/>
      <c r="Y11146" s="72"/>
      <c r="Z11146" s="72"/>
      <c r="AA11146" s="72"/>
      <c r="AB11146" s="72"/>
      <c r="AC11146" s="72"/>
      <c r="AD11146" s="72"/>
      <c r="AE11146" s="72"/>
      <c r="AF11146" s="72"/>
      <c r="AG11146" s="72"/>
      <c r="AH11146" s="72"/>
      <c r="AI11146" s="72"/>
      <c r="AJ11146" s="72"/>
      <c r="AK11146" s="72"/>
    </row>
    <row r="11147" ht="14.25" customHeight="1">
      <c r="A11147" s="78">
        <v>11144.0</v>
      </c>
      <c r="C11147" s="78" t="str">
        <f>VLOOKUP(G11147,[1]Macrodata_CCF!$A$3:$D$55,4,FALSE)</f>
        <v>#ERROR!</v>
      </c>
      <c r="E11147" s="79" t="str">
        <f>VLOOKUP(G11147,[1]Macrodata_CCF!$A$3:$B$55,2,FALSE)</f>
        <v>#ERROR!</v>
      </c>
      <c r="F11147" s="78">
        <v>0.0</v>
      </c>
      <c r="G11147" s="80">
        <v>17.0</v>
      </c>
      <c r="H11147" s="81">
        <v>12835.0</v>
      </c>
      <c r="I11147" s="81">
        <v>20000.0</v>
      </c>
      <c r="J11147" s="81">
        <v>13910.0</v>
      </c>
      <c r="K11147" s="81">
        <v>20000.0</v>
      </c>
      <c r="L11147" s="82">
        <v>0.1500348918353105</v>
      </c>
      <c r="N11147" s="83">
        <f t="shared" si="1"/>
        <v>0.1500348918</v>
      </c>
      <c r="O11147" s="83">
        <f t="shared" si="2"/>
        <v>0.1500348918</v>
      </c>
      <c r="Q11147" s="83">
        <f t="shared" si="3"/>
        <v>0.35825</v>
      </c>
      <c r="R11147" s="83">
        <f t="shared" si="4"/>
        <v>0.1500348918</v>
      </c>
      <c r="S11147" s="83" t="b">
        <f t="shared" si="5"/>
        <v>0</v>
      </c>
      <c r="T11147" s="72"/>
      <c r="U11147" s="72"/>
      <c r="V11147" s="72"/>
      <c r="W11147" s="72"/>
      <c r="X11147" s="72"/>
      <c r="Y11147" s="72"/>
      <c r="Z11147" s="72"/>
      <c r="AA11147" s="72"/>
      <c r="AB11147" s="72"/>
      <c r="AC11147" s="72"/>
      <c r="AD11147" s="72"/>
      <c r="AE11147" s="72"/>
      <c r="AF11147" s="72"/>
      <c r="AG11147" s="72"/>
      <c r="AH11147" s="72"/>
      <c r="AI11147" s="72"/>
      <c r="AJ11147" s="72"/>
      <c r="AK11147" s="72"/>
    </row>
    <row r="11148" ht="14.25" customHeight="1">
      <c r="A11148" s="78">
        <v>11145.0</v>
      </c>
      <c r="C11148" s="78" t="str">
        <f>VLOOKUP(G11148,[1]Macrodata_CCF!$A$3:$D$55,4,FALSE)</f>
        <v>#ERROR!</v>
      </c>
      <c r="E11148" s="79" t="str">
        <f>VLOOKUP(G11148,[1]Macrodata_CCF!$A$3:$B$55,2,FALSE)</f>
        <v>#ERROR!</v>
      </c>
      <c r="F11148" s="78">
        <v>0.0</v>
      </c>
      <c r="G11148" s="80">
        <v>48.0</v>
      </c>
      <c r="H11148" s="81">
        <v>513430.0</v>
      </c>
      <c r="I11148" s="81">
        <v>610000.0</v>
      </c>
      <c r="J11148" s="81">
        <v>527915.0</v>
      </c>
      <c r="K11148" s="81">
        <v>610000.0</v>
      </c>
      <c r="L11148" s="82">
        <v>0.1499948224086155</v>
      </c>
      <c r="N11148" s="83">
        <f t="shared" si="1"/>
        <v>0.1499948224</v>
      </c>
      <c r="O11148" s="83">
        <f t="shared" si="2"/>
        <v>0.1499948224</v>
      </c>
      <c r="Q11148" s="83">
        <f t="shared" si="3"/>
        <v>0.1583114754</v>
      </c>
      <c r="R11148" s="83">
        <f t="shared" si="4"/>
        <v>0.1499948224</v>
      </c>
      <c r="S11148" s="83" t="b">
        <f t="shared" si="5"/>
        <v>0</v>
      </c>
      <c r="T11148" s="72"/>
      <c r="U11148" s="72"/>
      <c r="V11148" s="72"/>
      <c r="W11148" s="72"/>
      <c r="X11148" s="72"/>
      <c r="Y11148" s="72"/>
      <c r="Z11148" s="72"/>
      <c r="AA11148" s="72"/>
      <c r="AB11148" s="72"/>
      <c r="AC11148" s="72"/>
      <c r="AD11148" s="72"/>
      <c r="AE11148" s="72"/>
      <c r="AF11148" s="72"/>
      <c r="AG11148" s="72"/>
      <c r="AH11148" s="72"/>
      <c r="AI11148" s="72"/>
      <c r="AJ11148" s="72"/>
      <c r="AK11148" s="72"/>
    </row>
    <row r="11149" ht="14.25" customHeight="1">
      <c r="A11149" s="78">
        <v>11146.0</v>
      </c>
      <c r="C11149" s="78" t="str">
        <f>VLOOKUP(G11149,[1]Macrodata_CCF!$A$3:$D$55,4,FALSE)</f>
        <v>#ERROR!</v>
      </c>
      <c r="E11149" s="79" t="str">
        <f>VLOOKUP(G11149,[1]Macrodata_CCF!$A$3:$B$55,2,FALSE)</f>
        <v>#ERROR!</v>
      </c>
      <c r="F11149" s="78">
        <v>0.0</v>
      </c>
      <c r="G11149" s="80">
        <v>20.0</v>
      </c>
      <c r="H11149" s="81">
        <v>0.0</v>
      </c>
      <c r="I11149" s="81">
        <v>950000.0</v>
      </c>
      <c r="J11149" s="81">
        <v>0.0</v>
      </c>
      <c r="K11149" s="81">
        <v>950000.0</v>
      </c>
      <c r="L11149" s="82">
        <v>0.0</v>
      </c>
      <c r="N11149" s="83">
        <f t="shared" si="1"/>
        <v>0</v>
      </c>
      <c r="O11149" s="83">
        <f t="shared" si="2"/>
        <v>0</v>
      </c>
      <c r="Q11149" s="83">
        <f t="shared" si="3"/>
        <v>1</v>
      </c>
      <c r="R11149" s="83">
        <f t="shared" si="4"/>
        <v>0</v>
      </c>
      <c r="S11149" s="83" t="b">
        <f t="shared" si="5"/>
        <v>0</v>
      </c>
      <c r="T11149" s="72"/>
      <c r="U11149" s="72"/>
      <c r="V11149" s="72"/>
      <c r="W11149" s="72"/>
      <c r="X11149" s="72"/>
      <c r="Y11149" s="72"/>
      <c r="Z11149" s="72"/>
      <c r="AA11149" s="72"/>
      <c r="AB11149" s="72"/>
      <c r="AC11149" s="72"/>
      <c r="AD11149" s="72"/>
      <c r="AE11149" s="72"/>
      <c r="AF11149" s="72"/>
      <c r="AG11149" s="72"/>
      <c r="AH11149" s="72"/>
      <c r="AI11149" s="72"/>
      <c r="AJ11149" s="72"/>
      <c r="AK11149" s="72"/>
    </row>
    <row r="11150" ht="14.25" customHeight="1">
      <c r="A11150" s="78">
        <v>11147.0</v>
      </c>
      <c r="C11150" s="78" t="str">
        <f>VLOOKUP(G11150,[1]Macrodata_CCF!$A$3:$D$55,4,FALSE)</f>
        <v>#ERROR!</v>
      </c>
      <c r="E11150" s="79" t="str">
        <f>VLOOKUP(G11150,[1]Macrodata_CCF!$A$3:$B$55,2,FALSE)</f>
        <v>#ERROR!</v>
      </c>
      <c r="F11150" s="78">
        <v>0.0</v>
      </c>
      <c r="G11150" s="80">
        <v>24.0</v>
      </c>
      <c r="H11150" s="81">
        <v>291015.0</v>
      </c>
      <c r="I11150" s="81">
        <v>910000.0</v>
      </c>
      <c r="J11150" s="81">
        <v>396240.0</v>
      </c>
      <c r="K11150" s="81">
        <v>910000.0</v>
      </c>
      <c r="L11150" s="82">
        <v>0.169996041907316</v>
      </c>
      <c r="N11150" s="83">
        <f t="shared" si="1"/>
        <v>0.1699960419</v>
      </c>
      <c r="O11150" s="83">
        <f t="shared" si="2"/>
        <v>0.1699960419</v>
      </c>
      <c r="Q11150" s="83">
        <f t="shared" si="3"/>
        <v>0.6802032967</v>
      </c>
      <c r="R11150" s="83">
        <f t="shared" si="4"/>
        <v>0.1699960419</v>
      </c>
      <c r="S11150" s="83" t="b">
        <f t="shared" si="5"/>
        <v>0</v>
      </c>
      <c r="T11150" s="72"/>
      <c r="U11150" s="72"/>
      <c r="V11150" s="72"/>
      <c r="W11150" s="72"/>
      <c r="X11150" s="72"/>
      <c r="Y11150" s="72"/>
      <c r="Z11150" s="72"/>
      <c r="AA11150" s="72"/>
      <c r="AB11150" s="72"/>
      <c r="AC11150" s="72"/>
      <c r="AD11150" s="72"/>
      <c r="AE11150" s="72"/>
      <c r="AF11150" s="72"/>
      <c r="AG11150" s="72"/>
      <c r="AH11150" s="72"/>
      <c r="AI11150" s="72"/>
      <c r="AJ11150" s="72"/>
      <c r="AK11150" s="72"/>
    </row>
    <row r="11151" ht="14.25" customHeight="1">
      <c r="A11151" s="78">
        <v>11148.0</v>
      </c>
      <c r="C11151" s="78" t="str">
        <f>VLOOKUP(G11151,[1]Macrodata_CCF!$A$3:$D$55,4,FALSE)</f>
        <v>#ERROR!</v>
      </c>
      <c r="E11151" s="79" t="str">
        <f>VLOOKUP(G11151,[1]Macrodata_CCF!$A$3:$B$55,2,FALSE)</f>
        <v>#ERROR!</v>
      </c>
      <c r="F11151" s="78">
        <v>1.0</v>
      </c>
      <c r="G11151" s="80">
        <v>28.0</v>
      </c>
      <c r="H11151" s="81">
        <v>326930.0</v>
      </c>
      <c r="I11151" s="81">
        <v>710000.0</v>
      </c>
      <c r="J11151" s="81">
        <v>480160.0</v>
      </c>
      <c r="K11151" s="81">
        <v>710000.0</v>
      </c>
      <c r="L11151" s="82">
        <v>0.4000052209778892</v>
      </c>
      <c r="N11151" s="83">
        <f t="shared" si="1"/>
        <v>0.400005221</v>
      </c>
      <c r="O11151" s="83">
        <f t="shared" si="2"/>
        <v>0.400005221</v>
      </c>
      <c r="Q11151" s="83">
        <f t="shared" si="3"/>
        <v>0.5395352113</v>
      </c>
      <c r="R11151" s="83">
        <f t="shared" si="4"/>
        <v>0.400005221</v>
      </c>
      <c r="S11151" s="83" t="b">
        <f t="shared" si="5"/>
        <v>0</v>
      </c>
      <c r="T11151" s="72"/>
      <c r="U11151" s="72"/>
      <c r="V11151" s="72"/>
      <c r="W11151" s="72"/>
      <c r="X11151" s="72"/>
      <c r="Y11151" s="72"/>
      <c r="Z11151" s="72"/>
      <c r="AA11151" s="72"/>
      <c r="AB11151" s="72"/>
      <c r="AC11151" s="72"/>
      <c r="AD11151" s="72"/>
      <c r="AE11151" s="72"/>
      <c r="AF11151" s="72"/>
      <c r="AG11151" s="72"/>
      <c r="AH11151" s="72"/>
      <c r="AI11151" s="72"/>
      <c r="AJ11151" s="72"/>
      <c r="AK11151" s="72"/>
    </row>
    <row r="11152" ht="14.25" customHeight="1">
      <c r="A11152" s="78">
        <v>11149.0</v>
      </c>
      <c r="C11152" s="78" t="str">
        <f>VLOOKUP(G11152,[1]Macrodata_CCF!$A$3:$D$55,4,FALSE)</f>
        <v>#ERROR!</v>
      </c>
      <c r="E11152" s="79" t="str">
        <f>VLOOKUP(G11152,[1]Macrodata_CCF!$A$3:$B$55,2,FALSE)</f>
        <v>#ERROR!</v>
      </c>
      <c r="F11152" s="78">
        <v>1.0</v>
      </c>
      <c r="G11152" s="80">
        <v>6.0</v>
      </c>
      <c r="H11152" s="81">
        <v>314245.0</v>
      </c>
      <c r="I11152" s="81">
        <v>720000.0</v>
      </c>
      <c r="J11152" s="81">
        <v>521180.0</v>
      </c>
      <c r="K11152" s="81">
        <v>1152000.0</v>
      </c>
      <c r="L11152" s="82">
        <v>0.5099998767729295</v>
      </c>
      <c r="N11152" s="83">
        <f t="shared" si="1"/>
        <v>0.5099998768</v>
      </c>
      <c r="O11152" s="83">
        <f t="shared" si="2"/>
        <v>0.5099998768</v>
      </c>
      <c r="Q11152" s="83">
        <f t="shared" si="3"/>
        <v>0.5635486111</v>
      </c>
      <c r="R11152" s="83">
        <f t="shared" si="4"/>
        <v>0.5099998768</v>
      </c>
      <c r="S11152" s="83" t="b">
        <f t="shared" si="5"/>
        <v>0</v>
      </c>
      <c r="T11152" s="72"/>
      <c r="U11152" s="72"/>
      <c r="V11152" s="72"/>
      <c r="W11152" s="72"/>
      <c r="X11152" s="72"/>
      <c r="Y11152" s="72"/>
      <c r="Z11152" s="72"/>
      <c r="AA11152" s="72"/>
      <c r="AB11152" s="72"/>
      <c r="AC11152" s="72"/>
      <c r="AD11152" s="72"/>
      <c r="AE11152" s="72"/>
      <c r="AF11152" s="72"/>
      <c r="AG11152" s="72"/>
      <c r="AH11152" s="72"/>
      <c r="AI11152" s="72"/>
      <c r="AJ11152" s="72"/>
      <c r="AK11152" s="72"/>
    </row>
    <row r="11153" ht="14.25" customHeight="1">
      <c r="A11153" s="78">
        <v>11150.0</v>
      </c>
      <c r="C11153" s="78" t="str">
        <f>VLOOKUP(G11153,[1]Macrodata_CCF!$A$3:$D$55,4,FALSE)</f>
        <v>#ERROR!</v>
      </c>
      <c r="E11153" s="79" t="str">
        <f>VLOOKUP(G11153,[1]Macrodata_CCF!$A$3:$B$55,2,FALSE)</f>
        <v>#ERROR!</v>
      </c>
      <c r="F11153" s="78">
        <v>0.0</v>
      </c>
      <c r="G11153" s="80">
        <v>11.0</v>
      </c>
      <c r="H11153" s="81">
        <v>29800.0</v>
      </c>
      <c r="I11153" s="81">
        <v>750000.0</v>
      </c>
      <c r="J11153" s="81">
        <v>159435.0</v>
      </c>
      <c r="K11153" s="81">
        <v>750000.0</v>
      </c>
      <c r="L11153" s="82">
        <v>0.1799986114968064</v>
      </c>
      <c r="N11153" s="83">
        <f t="shared" si="1"/>
        <v>0.1799986115</v>
      </c>
      <c r="O11153" s="83">
        <f t="shared" si="2"/>
        <v>0.1799986115</v>
      </c>
      <c r="Q11153" s="83">
        <f t="shared" si="3"/>
        <v>0.9602666667</v>
      </c>
      <c r="R11153" s="83">
        <f t="shared" si="4"/>
        <v>0.1799986115</v>
      </c>
      <c r="S11153" s="83" t="b">
        <f t="shared" si="5"/>
        <v>0</v>
      </c>
      <c r="T11153" s="72"/>
      <c r="U11153" s="72"/>
      <c r="V11153" s="72"/>
      <c r="W11153" s="72"/>
      <c r="X11153" s="72"/>
      <c r="Y11153" s="72"/>
      <c r="Z11153" s="72"/>
      <c r="AA11153" s="72"/>
      <c r="AB11153" s="72"/>
      <c r="AC11153" s="72"/>
      <c r="AD11153" s="72"/>
      <c r="AE11153" s="72"/>
      <c r="AF11153" s="72"/>
      <c r="AG11153" s="72"/>
      <c r="AH11153" s="72"/>
      <c r="AI11153" s="72"/>
      <c r="AJ11153" s="72"/>
      <c r="AK11153" s="72"/>
    </row>
    <row r="11154" ht="14.25" customHeight="1">
      <c r="A11154" s="78">
        <v>11151.0</v>
      </c>
      <c r="C11154" s="78" t="str">
        <f>VLOOKUP(G11154,[1]Macrodata_CCF!$A$3:$D$55,4,FALSE)</f>
        <v>#ERROR!</v>
      </c>
      <c r="E11154" s="79" t="str">
        <f>VLOOKUP(G11154,[1]Macrodata_CCF!$A$3:$B$55,2,FALSE)</f>
        <v>#ERROR!</v>
      </c>
      <c r="F11154" s="78">
        <v>0.0</v>
      </c>
      <c r="G11154" s="80">
        <v>35.0</v>
      </c>
      <c r="H11154" s="81">
        <v>148020.0</v>
      </c>
      <c r="I11154" s="81">
        <v>780000.0</v>
      </c>
      <c r="J11154" s="81">
        <v>179620.0</v>
      </c>
      <c r="K11154" s="81">
        <v>1248000.0</v>
      </c>
      <c r="L11154" s="82">
        <v>0.0500015823285547</v>
      </c>
      <c r="N11154" s="83">
        <f t="shared" si="1"/>
        <v>0.05000158233</v>
      </c>
      <c r="O11154" s="83">
        <f t="shared" si="2"/>
        <v>0.05000158233</v>
      </c>
      <c r="Q11154" s="83">
        <f t="shared" si="3"/>
        <v>0.8102307692</v>
      </c>
      <c r="R11154" s="83">
        <f t="shared" si="4"/>
        <v>0.05000158233</v>
      </c>
      <c r="S11154" s="83" t="b">
        <f t="shared" si="5"/>
        <v>0</v>
      </c>
      <c r="T11154" s="72"/>
      <c r="U11154" s="72"/>
      <c r="V11154" s="72"/>
      <c r="W11154" s="72"/>
      <c r="X11154" s="72"/>
      <c r="Y11154" s="72"/>
      <c r="Z11154" s="72"/>
      <c r="AA11154" s="72"/>
      <c r="AB11154" s="72"/>
      <c r="AC11154" s="72"/>
      <c r="AD11154" s="72"/>
      <c r="AE11154" s="72"/>
      <c r="AF11154" s="72"/>
      <c r="AG11154" s="72"/>
      <c r="AH11154" s="72"/>
      <c r="AI11154" s="72"/>
      <c r="AJ11154" s="72"/>
      <c r="AK11154" s="72"/>
    </row>
    <row r="11155" ht="14.25" customHeight="1">
      <c r="A11155" s="78">
        <v>11152.0</v>
      </c>
      <c r="C11155" s="78" t="str">
        <f>VLOOKUP(G11155,[1]Macrodata_CCF!$A$3:$D$55,4,FALSE)</f>
        <v>#ERROR!</v>
      </c>
      <c r="E11155" s="79" t="str">
        <f>VLOOKUP(G11155,[1]Macrodata_CCF!$A$3:$B$55,2,FALSE)</f>
        <v>#ERROR!</v>
      </c>
      <c r="F11155" s="78">
        <v>0.0</v>
      </c>
      <c r="G11155" s="80">
        <v>39.0</v>
      </c>
      <c r="H11155" s="81">
        <v>337330.0</v>
      </c>
      <c r="I11155" s="81">
        <v>850000.0</v>
      </c>
      <c r="J11155" s="81">
        <v>403975.0</v>
      </c>
      <c r="K11155" s="81">
        <v>850000.0</v>
      </c>
      <c r="L11155" s="82">
        <v>0.1299959037977647</v>
      </c>
      <c r="N11155" s="83">
        <f t="shared" si="1"/>
        <v>0.1299959038</v>
      </c>
      <c r="O11155" s="83">
        <f t="shared" si="2"/>
        <v>0.1299959038</v>
      </c>
      <c r="Q11155" s="83">
        <f t="shared" si="3"/>
        <v>0.6031411765</v>
      </c>
      <c r="R11155" s="83">
        <f t="shared" si="4"/>
        <v>0.1299959038</v>
      </c>
      <c r="S11155" s="83" t="b">
        <f t="shared" si="5"/>
        <v>0</v>
      </c>
      <c r="T11155" s="72"/>
      <c r="U11155" s="72"/>
      <c r="V11155" s="72"/>
      <c r="W11155" s="72"/>
      <c r="X11155" s="72"/>
      <c r="Y11155" s="72"/>
      <c r="Z11155" s="72"/>
      <c r="AA11155" s="72"/>
      <c r="AB11155" s="72"/>
      <c r="AC11155" s="72"/>
      <c r="AD11155" s="72"/>
      <c r="AE11155" s="72"/>
      <c r="AF11155" s="72"/>
      <c r="AG11155" s="72"/>
      <c r="AH11155" s="72"/>
      <c r="AI11155" s="72"/>
      <c r="AJ11155" s="72"/>
      <c r="AK11155" s="72"/>
    </row>
    <row r="11156" ht="14.25" customHeight="1">
      <c r="A11156" s="78">
        <v>11153.0</v>
      </c>
      <c r="C11156" s="78" t="str">
        <f>VLOOKUP(G11156,[1]Macrodata_CCF!$A$3:$D$55,4,FALSE)</f>
        <v>#ERROR!</v>
      </c>
      <c r="E11156" s="79" t="str">
        <f>VLOOKUP(G11156,[1]Macrodata_CCF!$A$3:$B$55,2,FALSE)</f>
        <v>#ERROR!</v>
      </c>
      <c r="F11156" s="78">
        <v>0.0</v>
      </c>
      <c r="G11156" s="80">
        <v>7.0</v>
      </c>
      <c r="H11156" s="81">
        <v>286910.0</v>
      </c>
      <c r="I11156" s="81">
        <v>710000.0</v>
      </c>
      <c r="J11156" s="81">
        <v>371530.0</v>
      </c>
      <c r="K11156" s="81">
        <v>710000.0</v>
      </c>
      <c r="L11156" s="82">
        <v>0.2000047271266161</v>
      </c>
      <c r="N11156" s="83">
        <f t="shared" si="1"/>
        <v>0.2000047271</v>
      </c>
      <c r="O11156" s="83">
        <f t="shared" si="2"/>
        <v>0.2000047271</v>
      </c>
      <c r="Q11156" s="83">
        <f t="shared" si="3"/>
        <v>0.5959014085</v>
      </c>
      <c r="R11156" s="83">
        <f t="shared" si="4"/>
        <v>0.2000047271</v>
      </c>
      <c r="S11156" s="83" t="b">
        <f t="shared" si="5"/>
        <v>0</v>
      </c>
      <c r="T11156" s="72"/>
      <c r="U11156" s="72"/>
      <c r="V11156" s="72"/>
      <c r="W11156" s="72"/>
      <c r="X11156" s="72"/>
      <c r="Y11156" s="72"/>
      <c r="Z11156" s="72"/>
      <c r="AA11156" s="72"/>
      <c r="AB11156" s="72"/>
      <c r="AC11156" s="72"/>
      <c r="AD11156" s="72"/>
      <c r="AE11156" s="72"/>
      <c r="AF11156" s="72"/>
      <c r="AG11156" s="72"/>
      <c r="AH11156" s="72"/>
      <c r="AI11156" s="72"/>
      <c r="AJ11156" s="72"/>
      <c r="AK11156" s="72"/>
    </row>
    <row r="11157" ht="14.25" customHeight="1">
      <c r="A11157" s="78">
        <v>11154.0</v>
      </c>
      <c r="C11157" s="78" t="str">
        <f>VLOOKUP(G11157,[1]Macrodata_CCF!$A$3:$D$55,4,FALSE)</f>
        <v>#ERROR!</v>
      </c>
      <c r="E11157" s="79" t="str">
        <f>VLOOKUP(G11157,[1]Macrodata_CCF!$A$3:$B$55,2,FALSE)</f>
        <v>#ERROR!</v>
      </c>
      <c r="F11157" s="78">
        <v>0.0</v>
      </c>
      <c r="G11157" s="80">
        <v>8.0</v>
      </c>
      <c r="H11157" s="81">
        <v>312880.0</v>
      </c>
      <c r="I11157" s="81">
        <v>610000.0</v>
      </c>
      <c r="J11157" s="81">
        <v>404985.0</v>
      </c>
      <c r="K11157" s="81">
        <v>610000.0</v>
      </c>
      <c r="L11157" s="82">
        <v>0.3099925955842757</v>
      </c>
      <c r="N11157" s="83">
        <f t="shared" si="1"/>
        <v>0.3099925956</v>
      </c>
      <c r="O11157" s="83">
        <f t="shared" si="2"/>
        <v>0.3099925956</v>
      </c>
      <c r="Q11157" s="83">
        <f t="shared" si="3"/>
        <v>0.4870819672</v>
      </c>
      <c r="R11157" s="83">
        <f t="shared" si="4"/>
        <v>0.3099925956</v>
      </c>
      <c r="S11157" s="83" t="b">
        <f t="shared" si="5"/>
        <v>0</v>
      </c>
      <c r="T11157" s="72"/>
      <c r="U11157" s="72"/>
      <c r="V11157" s="72"/>
      <c r="W11157" s="72"/>
      <c r="X11157" s="72"/>
      <c r="Y11157" s="72"/>
      <c r="Z11157" s="72"/>
      <c r="AA11157" s="72"/>
      <c r="AB11157" s="72"/>
      <c r="AC11157" s="72"/>
      <c r="AD11157" s="72"/>
      <c r="AE11157" s="72"/>
      <c r="AF11157" s="72"/>
      <c r="AG11157" s="72"/>
      <c r="AH11157" s="72"/>
      <c r="AI11157" s="72"/>
      <c r="AJ11157" s="72"/>
      <c r="AK11157" s="72"/>
    </row>
    <row r="11158" ht="14.25" customHeight="1">
      <c r="A11158" s="78">
        <v>11155.0</v>
      </c>
      <c r="C11158" s="78" t="str">
        <f>VLOOKUP(G11158,[1]Macrodata_CCF!$A$3:$D$55,4,FALSE)</f>
        <v>#ERROR!</v>
      </c>
      <c r="E11158" s="79" t="str">
        <f>VLOOKUP(G11158,[1]Macrodata_CCF!$A$3:$B$55,2,FALSE)</f>
        <v>#ERROR!</v>
      </c>
      <c r="F11158" s="78">
        <v>0.0</v>
      </c>
      <c r="G11158" s="80">
        <v>34.0</v>
      </c>
      <c r="H11158" s="81">
        <v>270800.0</v>
      </c>
      <c r="I11158" s="81">
        <v>310000.0</v>
      </c>
      <c r="J11158" s="81">
        <v>273150.0</v>
      </c>
      <c r="K11158" s="81">
        <v>465000.0</v>
      </c>
      <c r="L11158" s="82">
        <v>0.05994897959183673</v>
      </c>
      <c r="N11158" s="83">
        <f t="shared" si="1"/>
        <v>0.05994897959</v>
      </c>
      <c r="O11158" s="83">
        <f t="shared" si="2"/>
        <v>0.05994897959</v>
      </c>
      <c r="Q11158" s="83">
        <f t="shared" si="3"/>
        <v>0.1264516129</v>
      </c>
      <c r="R11158" s="83">
        <f t="shared" si="4"/>
        <v>0.05994897959</v>
      </c>
      <c r="S11158" s="83" t="b">
        <f t="shared" si="5"/>
        <v>0</v>
      </c>
      <c r="T11158" s="72"/>
      <c r="U11158" s="72"/>
      <c r="V11158" s="72"/>
      <c r="W11158" s="72"/>
      <c r="X11158" s="72"/>
      <c r="Y11158" s="72"/>
      <c r="Z11158" s="72"/>
      <c r="AA11158" s="72"/>
      <c r="AB11158" s="72"/>
      <c r="AC11158" s="72"/>
      <c r="AD11158" s="72"/>
      <c r="AE11158" s="72"/>
      <c r="AF11158" s="72"/>
      <c r="AG11158" s="72"/>
      <c r="AH11158" s="72"/>
      <c r="AI11158" s="72"/>
      <c r="AJ11158" s="72"/>
      <c r="AK11158" s="72"/>
    </row>
    <row r="11159" ht="14.25" customHeight="1">
      <c r="A11159" s="78">
        <v>11156.0</v>
      </c>
      <c r="C11159" s="78" t="str">
        <f>VLOOKUP(G11159,[1]Macrodata_CCF!$A$3:$D$55,4,FALSE)</f>
        <v>#ERROR!</v>
      </c>
      <c r="E11159" s="79" t="str">
        <f>VLOOKUP(G11159,[1]Macrodata_CCF!$A$3:$B$55,2,FALSE)</f>
        <v>#ERROR!</v>
      </c>
      <c r="F11159" s="78">
        <v>0.0</v>
      </c>
      <c r="G11159" s="80">
        <v>10.0</v>
      </c>
      <c r="H11159" s="81">
        <v>108370.0</v>
      </c>
      <c r="I11159" s="81">
        <v>270000.0</v>
      </c>
      <c r="J11159" s="81">
        <v>169790.0</v>
      </c>
      <c r="K11159" s="81">
        <v>270000.0</v>
      </c>
      <c r="L11159" s="82">
        <v>0.3800037121821444</v>
      </c>
      <c r="N11159" s="83">
        <f t="shared" si="1"/>
        <v>0.3800037122</v>
      </c>
      <c r="O11159" s="83">
        <f t="shared" si="2"/>
        <v>0.3800037122</v>
      </c>
      <c r="Q11159" s="83">
        <f t="shared" si="3"/>
        <v>0.5986296296</v>
      </c>
      <c r="R11159" s="83">
        <f t="shared" si="4"/>
        <v>0.3800037122</v>
      </c>
      <c r="S11159" s="83" t="b">
        <f t="shared" si="5"/>
        <v>0</v>
      </c>
      <c r="T11159" s="72"/>
      <c r="U11159" s="72"/>
      <c r="V11159" s="72"/>
      <c r="W11159" s="72"/>
      <c r="X11159" s="72"/>
      <c r="Y11159" s="72"/>
      <c r="Z11159" s="72"/>
      <c r="AA11159" s="72"/>
      <c r="AB11159" s="72"/>
      <c r="AC11159" s="72"/>
      <c r="AD11159" s="72"/>
      <c r="AE11159" s="72"/>
      <c r="AF11159" s="72"/>
      <c r="AG11159" s="72"/>
      <c r="AH11159" s="72"/>
      <c r="AI11159" s="72"/>
      <c r="AJ11159" s="72"/>
      <c r="AK11159" s="72"/>
    </row>
    <row r="11160" ht="14.25" customHeight="1">
      <c r="A11160" s="78">
        <v>11157.0</v>
      </c>
      <c r="C11160" s="78" t="str">
        <f>VLOOKUP(G11160,[1]Macrodata_CCF!$A$3:$D$55,4,FALSE)</f>
        <v>#ERROR!</v>
      </c>
      <c r="E11160" s="79" t="str">
        <f>VLOOKUP(G11160,[1]Macrodata_CCF!$A$3:$B$55,2,FALSE)</f>
        <v>#ERROR!</v>
      </c>
      <c r="F11160" s="78">
        <v>0.0</v>
      </c>
      <c r="G11160" s="80">
        <v>18.0</v>
      </c>
      <c r="H11160" s="81">
        <v>40130.0</v>
      </c>
      <c r="I11160" s="81">
        <v>650000.0</v>
      </c>
      <c r="J11160" s="81">
        <v>0.0</v>
      </c>
      <c r="K11160" s="81">
        <v>1105000.0</v>
      </c>
      <c r="L11160" s="82">
        <v>-0.06580090839031269</v>
      </c>
      <c r="N11160" s="83">
        <f t="shared" si="1"/>
        <v>-0.06580090839</v>
      </c>
      <c r="O11160" s="83">
        <f t="shared" si="2"/>
        <v>0</v>
      </c>
      <c r="Q11160" s="83">
        <f t="shared" si="3"/>
        <v>0.9382615385</v>
      </c>
      <c r="R11160" s="83">
        <f t="shared" si="4"/>
        <v>-0.06580090839</v>
      </c>
      <c r="S11160" s="83" t="b">
        <f t="shared" si="5"/>
        <v>0</v>
      </c>
      <c r="T11160" s="72"/>
      <c r="U11160" s="72"/>
      <c r="V11160" s="72"/>
      <c r="W11160" s="72"/>
      <c r="X11160" s="72"/>
      <c r="Y11160" s="72"/>
      <c r="Z11160" s="72"/>
      <c r="AA11160" s="72"/>
      <c r="AB11160" s="72"/>
      <c r="AC11160" s="72"/>
      <c r="AD11160" s="72"/>
      <c r="AE11160" s="72"/>
      <c r="AF11160" s="72"/>
      <c r="AG11160" s="72"/>
      <c r="AH11160" s="72"/>
      <c r="AI11160" s="72"/>
      <c r="AJ11160" s="72"/>
      <c r="AK11160" s="72"/>
    </row>
    <row r="11161" ht="14.25" customHeight="1">
      <c r="A11161" s="78">
        <v>11158.0</v>
      </c>
      <c r="C11161" s="78" t="str">
        <f>VLOOKUP(G11161,[1]Macrodata_CCF!$A$3:$D$55,4,FALSE)</f>
        <v>#ERROR!</v>
      </c>
      <c r="E11161" s="79" t="str">
        <f>VLOOKUP(G11161,[1]Macrodata_CCF!$A$3:$B$55,2,FALSE)</f>
        <v>#ERROR!</v>
      </c>
      <c r="F11161" s="78">
        <v>0.0</v>
      </c>
      <c r="G11161" s="80">
        <v>53.0</v>
      </c>
      <c r="H11161" s="81">
        <v>0.0</v>
      </c>
      <c r="I11161" s="81">
        <v>330000.0</v>
      </c>
      <c r="J11161" s="81">
        <v>36300.0</v>
      </c>
      <c r="K11161" s="81">
        <v>330000.0</v>
      </c>
      <c r="L11161" s="82">
        <v>0.11</v>
      </c>
      <c r="N11161" s="83">
        <f t="shared" si="1"/>
        <v>0.11</v>
      </c>
      <c r="O11161" s="83">
        <f t="shared" si="2"/>
        <v>0.11</v>
      </c>
      <c r="Q11161" s="83">
        <f t="shared" si="3"/>
        <v>1</v>
      </c>
      <c r="R11161" s="83">
        <f t="shared" si="4"/>
        <v>0.11</v>
      </c>
      <c r="S11161" s="83" t="b">
        <f t="shared" si="5"/>
        <v>0</v>
      </c>
      <c r="T11161" s="72"/>
      <c r="U11161" s="72"/>
      <c r="V11161" s="72"/>
      <c r="W11161" s="72"/>
      <c r="X11161" s="72"/>
      <c r="Y11161" s="72"/>
      <c r="Z11161" s="72"/>
      <c r="AA11161" s="72"/>
      <c r="AB11161" s="72"/>
      <c r="AC11161" s="72"/>
      <c r="AD11161" s="72"/>
      <c r="AE11161" s="72"/>
      <c r="AF11161" s="72"/>
      <c r="AG11161" s="72"/>
      <c r="AH11161" s="72"/>
      <c r="AI11161" s="72"/>
      <c r="AJ11161" s="72"/>
      <c r="AK11161" s="72"/>
    </row>
    <row r="11162" ht="14.25" customHeight="1">
      <c r="A11162" s="78">
        <v>11159.0</v>
      </c>
      <c r="C11162" s="78" t="str">
        <f>VLOOKUP(G11162,[1]Macrodata_CCF!$A$3:$D$55,4,FALSE)</f>
        <v>#ERROR!</v>
      </c>
      <c r="E11162" s="79" t="str">
        <f>VLOOKUP(G11162,[1]Macrodata_CCF!$A$3:$B$55,2,FALSE)</f>
        <v>#ERROR!</v>
      </c>
      <c r="F11162" s="78">
        <v>0.0</v>
      </c>
      <c r="G11162" s="80">
        <v>41.0</v>
      </c>
      <c r="H11162" s="81">
        <v>42365.0</v>
      </c>
      <c r="I11162" s="81">
        <v>300000.0</v>
      </c>
      <c r="J11162" s="81">
        <v>124810.0</v>
      </c>
      <c r="K11162" s="81">
        <v>300000.0</v>
      </c>
      <c r="L11162" s="82">
        <v>0.3200069866283696</v>
      </c>
      <c r="N11162" s="83">
        <f t="shared" si="1"/>
        <v>0.3200069866</v>
      </c>
      <c r="O11162" s="83">
        <f t="shared" si="2"/>
        <v>0.3200069866</v>
      </c>
      <c r="Q11162" s="83">
        <f t="shared" si="3"/>
        <v>0.8587833333</v>
      </c>
      <c r="R11162" s="83">
        <f t="shared" si="4"/>
        <v>0.3200069866</v>
      </c>
      <c r="S11162" s="83" t="b">
        <f t="shared" si="5"/>
        <v>0</v>
      </c>
      <c r="T11162" s="72"/>
      <c r="U11162" s="72"/>
      <c r="V11162" s="72"/>
      <c r="W11162" s="72"/>
      <c r="X11162" s="72"/>
      <c r="Y11162" s="72"/>
      <c r="Z11162" s="72"/>
      <c r="AA11162" s="72"/>
      <c r="AB11162" s="72"/>
      <c r="AC11162" s="72"/>
      <c r="AD11162" s="72"/>
      <c r="AE11162" s="72"/>
      <c r="AF11162" s="72"/>
      <c r="AG11162" s="72"/>
      <c r="AH11162" s="72"/>
      <c r="AI11162" s="72"/>
      <c r="AJ11162" s="72"/>
      <c r="AK11162" s="72"/>
    </row>
    <row r="11163" ht="14.25" customHeight="1">
      <c r="A11163" s="78">
        <v>11160.0</v>
      </c>
      <c r="C11163" s="78" t="str">
        <f>VLOOKUP(G11163,[1]Macrodata_CCF!$A$3:$D$55,4,FALSE)</f>
        <v>#ERROR!</v>
      </c>
      <c r="E11163" s="79" t="str">
        <f>VLOOKUP(G11163,[1]Macrodata_CCF!$A$3:$B$55,2,FALSE)</f>
        <v>#ERROR!</v>
      </c>
      <c r="F11163" s="78">
        <v>0.0</v>
      </c>
      <c r="G11163" s="80">
        <v>9.0</v>
      </c>
      <c r="H11163" s="81">
        <v>0.0</v>
      </c>
      <c r="I11163" s="81">
        <v>310000.0</v>
      </c>
      <c r="J11163" s="81">
        <v>0.0</v>
      </c>
      <c r="K11163" s="81">
        <v>310000.0</v>
      </c>
      <c r="L11163" s="82">
        <v>0.0</v>
      </c>
      <c r="N11163" s="83">
        <f t="shared" si="1"/>
        <v>0</v>
      </c>
      <c r="O11163" s="83">
        <f t="shared" si="2"/>
        <v>0</v>
      </c>
      <c r="Q11163" s="83">
        <f t="shared" si="3"/>
        <v>1</v>
      </c>
      <c r="R11163" s="83">
        <f t="shared" si="4"/>
        <v>0</v>
      </c>
      <c r="S11163" s="83" t="b">
        <f t="shared" si="5"/>
        <v>0</v>
      </c>
      <c r="T11163" s="72"/>
      <c r="U11163" s="72"/>
      <c r="V11163" s="72"/>
      <c r="W11163" s="72"/>
      <c r="X11163" s="72"/>
      <c r="Y11163" s="72"/>
      <c r="Z11163" s="72"/>
      <c r="AA11163" s="72"/>
      <c r="AB11163" s="72"/>
      <c r="AC11163" s="72"/>
      <c r="AD11163" s="72"/>
      <c r="AE11163" s="72"/>
      <c r="AF11163" s="72"/>
      <c r="AG11163" s="72"/>
      <c r="AH11163" s="72"/>
      <c r="AI11163" s="72"/>
      <c r="AJ11163" s="72"/>
      <c r="AK11163" s="72"/>
    </row>
    <row r="11164" ht="14.25" customHeight="1">
      <c r="A11164" s="78">
        <v>11161.0</v>
      </c>
      <c r="C11164" s="78" t="str">
        <f>VLOOKUP(G11164,[1]Macrodata_CCF!$A$3:$D$55,4,FALSE)</f>
        <v>#ERROR!</v>
      </c>
      <c r="E11164" s="79" t="str">
        <f>VLOOKUP(G11164,[1]Macrodata_CCF!$A$3:$B$55,2,FALSE)</f>
        <v>#ERROR!</v>
      </c>
      <c r="F11164" s="78">
        <v>0.0</v>
      </c>
      <c r="G11164" s="80">
        <v>17.0</v>
      </c>
      <c r="H11164" s="81">
        <v>274650.0</v>
      </c>
      <c r="I11164" s="81">
        <v>490000.0</v>
      </c>
      <c r="J11164" s="81">
        <v>317720.0</v>
      </c>
      <c r="K11164" s="81">
        <v>882000.0</v>
      </c>
      <c r="L11164" s="82">
        <v>0.2</v>
      </c>
      <c r="N11164" s="83">
        <f t="shared" si="1"/>
        <v>0.2</v>
      </c>
      <c r="O11164" s="83">
        <f t="shared" si="2"/>
        <v>0.2</v>
      </c>
      <c r="Q11164" s="83">
        <f t="shared" si="3"/>
        <v>0.4394897959</v>
      </c>
      <c r="R11164" s="83">
        <f t="shared" si="4"/>
        <v>0.2</v>
      </c>
      <c r="S11164" s="83" t="b">
        <f t="shared" si="5"/>
        <v>0</v>
      </c>
      <c r="T11164" s="72"/>
      <c r="U11164" s="72"/>
      <c r="V11164" s="72"/>
      <c r="W11164" s="72"/>
      <c r="X11164" s="72"/>
      <c r="Y11164" s="72"/>
      <c r="Z11164" s="72"/>
      <c r="AA11164" s="72"/>
      <c r="AB11164" s="72"/>
      <c r="AC11164" s="72"/>
      <c r="AD11164" s="72"/>
      <c r="AE11164" s="72"/>
      <c r="AF11164" s="72"/>
      <c r="AG11164" s="72"/>
      <c r="AH11164" s="72"/>
      <c r="AI11164" s="72"/>
      <c r="AJ11164" s="72"/>
      <c r="AK11164" s="72"/>
    </row>
    <row r="11165" ht="14.25" customHeight="1">
      <c r="A11165" s="78">
        <v>11162.0</v>
      </c>
      <c r="C11165" s="78" t="str">
        <f>VLOOKUP(G11165,[1]Macrodata_CCF!$A$3:$D$55,4,FALSE)</f>
        <v>#ERROR!</v>
      </c>
      <c r="E11165" s="79" t="str">
        <f>VLOOKUP(G11165,[1]Macrodata_CCF!$A$3:$B$55,2,FALSE)</f>
        <v>#ERROR!</v>
      </c>
      <c r="F11165" s="78">
        <v>0.0</v>
      </c>
      <c r="G11165" s="80">
        <v>32.0</v>
      </c>
      <c r="H11165" s="81">
        <v>326605.0</v>
      </c>
      <c r="I11165" s="81">
        <v>610000.0</v>
      </c>
      <c r="J11165" s="81">
        <v>622200.0</v>
      </c>
      <c r="K11165" s="81">
        <v>610000.0</v>
      </c>
      <c r="L11165" s="82">
        <v>1.043049453942377</v>
      </c>
      <c r="N11165" s="83">
        <f t="shared" si="1"/>
        <v>1.043049454</v>
      </c>
      <c r="O11165" s="83">
        <f t="shared" si="2"/>
        <v>1</v>
      </c>
      <c r="Q11165" s="83">
        <f t="shared" si="3"/>
        <v>0.4645819672</v>
      </c>
      <c r="R11165" s="83">
        <f t="shared" si="4"/>
        <v>1.043049454</v>
      </c>
      <c r="S11165" s="83" t="b">
        <f t="shared" si="5"/>
        <v>0</v>
      </c>
      <c r="T11165" s="72"/>
      <c r="U11165" s="72"/>
      <c r="V11165" s="72"/>
      <c r="W11165" s="72"/>
      <c r="X11165" s="72"/>
      <c r="Y11165" s="72"/>
      <c r="Z11165" s="72"/>
      <c r="AA11165" s="72"/>
      <c r="AB11165" s="72"/>
      <c r="AC11165" s="72"/>
      <c r="AD11165" s="72"/>
      <c r="AE11165" s="72"/>
      <c r="AF11165" s="72"/>
      <c r="AG11165" s="72"/>
      <c r="AH11165" s="72"/>
      <c r="AI11165" s="72"/>
      <c r="AJ11165" s="72"/>
      <c r="AK11165" s="72"/>
    </row>
    <row r="11166" ht="14.25" customHeight="1">
      <c r="A11166" s="78">
        <v>11163.0</v>
      </c>
      <c r="C11166" s="78" t="str">
        <f>VLOOKUP(G11166,[1]Macrodata_CCF!$A$3:$D$55,4,FALSE)</f>
        <v>#ERROR!</v>
      </c>
      <c r="E11166" s="79" t="str">
        <f>VLOOKUP(G11166,[1]Macrodata_CCF!$A$3:$B$55,2,FALSE)</f>
        <v>#ERROR!</v>
      </c>
      <c r="F11166" s="78">
        <v>0.0</v>
      </c>
      <c r="G11166" s="80">
        <v>53.0</v>
      </c>
      <c r="H11166" s="81">
        <v>107570.0</v>
      </c>
      <c r="I11166" s="81">
        <v>830000.0</v>
      </c>
      <c r="J11166" s="81">
        <v>165365.0</v>
      </c>
      <c r="K11166" s="81">
        <v>830000.0</v>
      </c>
      <c r="L11166" s="82">
        <v>0.0800008305302936</v>
      </c>
      <c r="N11166" s="83">
        <f t="shared" si="1"/>
        <v>0.08000083053</v>
      </c>
      <c r="O11166" s="83">
        <f t="shared" si="2"/>
        <v>0.08000083053</v>
      </c>
      <c r="Q11166" s="83">
        <f t="shared" si="3"/>
        <v>0.8703975904</v>
      </c>
      <c r="R11166" s="83">
        <f t="shared" si="4"/>
        <v>0.08000083053</v>
      </c>
      <c r="S11166" s="83" t="b">
        <f t="shared" si="5"/>
        <v>0</v>
      </c>
      <c r="T11166" s="72"/>
      <c r="U11166" s="72"/>
      <c r="V11166" s="72"/>
      <c r="W11166" s="72"/>
      <c r="X11166" s="72"/>
      <c r="Y11166" s="72"/>
      <c r="Z11166" s="72"/>
      <c r="AA11166" s="72"/>
      <c r="AB11166" s="72"/>
      <c r="AC11166" s="72"/>
      <c r="AD11166" s="72"/>
      <c r="AE11166" s="72"/>
      <c r="AF11166" s="72"/>
      <c r="AG11166" s="72"/>
      <c r="AH11166" s="72"/>
      <c r="AI11166" s="72"/>
      <c r="AJ11166" s="72"/>
      <c r="AK11166" s="72"/>
    </row>
    <row r="11167" ht="14.25" customHeight="1">
      <c r="A11167" s="78">
        <v>11164.0</v>
      </c>
      <c r="C11167" s="78" t="str">
        <f>VLOOKUP(G11167,[1]Macrodata_CCF!$A$3:$D$55,4,FALSE)</f>
        <v>#ERROR!</v>
      </c>
      <c r="E11167" s="79" t="str">
        <f>VLOOKUP(G11167,[1]Macrodata_CCF!$A$3:$B$55,2,FALSE)</f>
        <v>#ERROR!</v>
      </c>
      <c r="F11167" s="78">
        <v>0.0</v>
      </c>
      <c r="G11167" s="80">
        <v>26.0</v>
      </c>
      <c r="H11167" s="81">
        <v>0.0</v>
      </c>
      <c r="I11167" s="81">
        <v>280000.0</v>
      </c>
      <c r="J11167" s="81">
        <v>50400.0</v>
      </c>
      <c r="K11167" s="81">
        <v>280000.0</v>
      </c>
      <c r="L11167" s="82">
        <v>0.18</v>
      </c>
      <c r="N11167" s="83">
        <f t="shared" si="1"/>
        <v>0.18</v>
      </c>
      <c r="O11167" s="83">
        <f t="shared" si="2"/>
        <v>0.18</v>
      </c>
      <c r="Q11167" s="83">
        <f t="shared" si="3"/>
        <v>1</v>
      </c>
      <c r="R11167" s="83">
        <f t="shared" si="4"/>
        <v>0.18</v>
      </c>
      <c r="S11167" s="83" t="b">
        <f t="shared" si="5"/>
        <v>0</v>
      </c>
      <c r="T11167" s="72"/>
      <c r="U11167" s="72"/>
      <c r="V11167" s="72"/>
      <c r="W11167" s="72"/>
      <c r="X11167" s="72"/>
      <c r="Y11167" s="72"/>
      <c r="Z11167" s="72"/>
      <c r="AA11167" s="72"/>
      <c r="AB11167" s="72"/>
      <c r="AC11167" s="72"/>
      <c r="AD11167" s="72"/>
      <c r="AE11167" s="72"/>
      <c r="AF11167" s="72"/>
      <c r="AG11167" s="72"/>
      <c r="AH11167" s="72"/>
      <c r="AI11167" s="72"/>
      <c r="AJ11167" s="72"/>
      <c r="AK11167" s="72"/>
    </row>
    <row r="11168" ht="14.25" customHeight="1">
      <c r="A11168" s="78">
        <v>11165.0</v>
      </c>
      <c r="C11168" s="78" t="str">
        <f>VLOOKUP(G11168,[1]Macrodata_CCF!$A$3:$D$55,4,FALSE)</f>
        <v>#ERROR!</v>
      </c>
      <c r="E11168" s="79" t="str">
        <f>VLOOKUP(G11168,[1]Macrodata_CCF!$A$3:$B$55,2,FALSE)</f>
        <v>#ERROR!</v>
      </c>
      <c r="F11168" s="78">
        <v>0.0</v>
      </c>
      <c r="G11168" s="80">
        <v>44.0</v>
      </c>
      <c r="H11168" s="81">
        <v>0.0</v>
      </c>
      <c r="I11168" s="81">
        <v>620000.0</v>
      </c>
      <c r="J11168" s="81">
        <v>1201560.0</v>
      </c>
      <c r="K11168" s="81">
        <v>1178000.0</v>
      </c>
      <c r="L11168" s="82">
        <v>1.938</v>
      </c>
      <c r="N11168" s="83">
        <f t="shared" si="1"/>
        <v>1.938</v>
      </c>
      <c r="O11168" s="83">
        <f t="shared" si="2"/>
        <v>1</v>
      </c>
      <c r="Q11168" s="83">
        <f t="shared" si="3"/>
        <v>1</v>
      </c>
      <c r="R11168" s="83">
        <f t="shared" si="4"/>
        <v>1.938</v>
      </c>
      <c r="S11168" s="83" t="b">
        <f t="shared" si="5"/>
        <v>0</v>
      </c>
      <c r="T11168" s="72"/>
      <c r="U11168" s="72"/>
      <c r="V11168" s="72"/>
      <c r="W11168" s="72"/>
      <c r="X11168" s="72"/>
      <c r="Y11168" s="72"/>
      <c r="Z11168" s="72"/>
      <c r="AA11168" s="72"/>
      <c r="AB11168" s="72"/>
      <c r="AC11168" s="72"/>
      <c r="AD11168" s="72"/>
      <c r="AE11168" s="72"/>
      <c r="AF11168" s="72"/>
      <c r="AG11168" s="72"/>
      <c r="AH11168" s="72"/>
      <c r="AI11168" s="72"/>
      <c r="AJ11168" s="72"/>
      <c r="AK11168" s="72"/>
    </row>
    <row r="11169" ht="14.25" customHeight="1">
      <c r="A11169" s="78">
        <v>11166.0</v>
      </c>
      <c r="C11169" s="78" t="str">
        <f>VLOOKUP(G11169,[1]Macrodata_CCF!$A$3:$D$55,4,FALSE)</f>
        <v>#ERROR!</v>
      </c>
      <c r="E11169" s="79" t="str">
        <f>VLOOKUP(G11169,[1]Macrodata_CCF!$A$3:$B$55,2,FALSE)</f>
        <v>#ERROR!</v>
      </c>
      <c r="F11169" s="78">
        <v>0.0</v>
      </c>
      <c r="G11169" s="80">
        <v>52.0</v>
      </c>
      <c r="H11169" s="81">
        <v>104435.0</v>
      </c>
      <c r="I11169" s="81">
        <v>440000.0</v>
      </c>
      <c r="J11169" s="81">
        <v>131280.0</v>
      </c>
      <c r="K11169" s="81">
        <v>440000.0</v>
      </c>
      <c r="L11169" s="82">
        <v>0.07999940399028505</v>
      </c>
      <c r="N11169" s="83">
        <f t="shared" si="1"/>
        <v>0.07999940399</v>
      </c>
      <c r="O11169" s="83">
        <f t="shared" si="2"/>
        <v>0.07999940399</v>
      </c>
      <c r="Q11169" s="83">
        <f t="shared" si="3"/>
        <v>0.7626477273</v>
      </c>
      <c r="R11169" s="83">
        <f t="shared" si="4"/>
        <v>0.07999940399</v>
      </c>
      <c r="S11169" s="83" t="b">
        <f t="shared" si="5"/>
        <v>0</v>
      </c>
      <c r="T11169" s="72"/>
      <c r="U11169" s="72"/>
      <c r="V11169" s="72"/>
      <c r="W11169" s="72"/>
      <c r="X11169" s="72"/>
      <c r="Y11169" s="72"/>
      <c r="Z11169" s="72"/>
      <c r="AA11169" s="72"/>
      <c r="AB11169" s="72"/>
      <c r="AC11169" s="72"/>
      <c r="AD11169" s="72"/>
      <c r="AE11169" s="72"/>
      <c r="AF11169" s="72"/>
      <c r="AG11169" s="72"/>
      <c r="AH11169" s="72"/>
      <c r="AI11169" s="72"/>
      <c r="AJ11169" s="72"/>
      <c r="AK11169" s="72"/>
    </row>
    <row r="11170" ht="14.25" customHeight="1">
      <c r="A11170" s="78">
        <v>11167.0</v>
      </c>
      <c r="C11170" s="78" t="str">
        <f>VLOOKUP(G11170,[1]Macrodata_CCF!$A$3:$D$55,4,FALSE)</f>
        <v>#ERROR!</v>
      </c>
      <c r="E11170" s="79" t="str">
        <f>VLOOKUP(G11170,[1]Macrodata_CCF!$A$3:$B$55,2,FALSE)</f>
        <v>#ERROR!</v>
      </c>
      <c r="F11170" s="78">
        <v>0.0</v>
      </c>
      <c r="G11170" s="80">
        <v>39.0</v>
      </c>
      <c r="H11170" s="81">
        <v>604130.0</v>
      </c>
      <c r="I11170" s="81">
        <v>770000.0</v>
      </c>
      <c r="J11170" s="81">
        <v>602470.0</v>
      </c>
      <c r="K11170" s="81">
        <v>770000.0</v>
      </c>
      <c r="L11170" s="82">
        <v>-0.01000783746307349</v>
      </c>
      <c r="N11170" s="83">
        <f t="shared" si="1"/>
        <v>-0.01000783746</v>
      </c>
      <c r="O11170" s="83">
        <f t="shared" si="2"/>
        <v>0</v>
      </c>
      <c r="Q11170" s="83">
        <f t="shared" si="3"/>
        <v>0.2154155844</v>
      </c>
      <c r="R11170" s="83">
        <f t="shared" si="4"/>
        <v>-0.01000783746</v>
      </c>
      <c r="S11170" s="83" t="b">
        <f t="shared" si="5"/>
        <v>0</v>
      </c>
      <c r="T11170" s="72"/>
      <c r="U11170" s="72"/>
      <c r="V11170" s="72"/>
      <c r="W11170" s="72"/>
      <c r="X11170" s="72"/>
      <c r="Y11170" s="72"/>
      <c r="Z11170" s="72"/>
      <c r="AA11170" s="72"/>
      <c r="AB11170" s="72"/>
      <c r="AC11170" s="72"/>
      <c r="AD11170" s="72"/>
      <c r="AE11170" s="72"/>
      <c r="AF11170" s="72"/>
      <c r="AG11170" s="72"/>
      <c r="AH11170" s="72"/>
      <c r="AI11170" s="72"/>
      <c r="AJ11170" s="72"/>
      <c r="AK11170" s="72"/>
    </row>
    <row r="11171" ht="14.25" customHeight="1">
      <c r="A11171" s="78">
        <v>11168.0</v>
      </c>
      <c r="C11171" s="78" t="str">
        <f>VLOOKUP(G11171,[1]Macrodata_CCF!$A$3:$D$55,4,FALSE)</f>
        <v>#ERROR!</v>
      </c>
      <c r="E11171" s="79" t="str">
        <f>VLOOKUP(G11171,[1]Macrodata_CCF!$A$3:$B$55,2,FALSE)</f>
        <v>#ERROR!</v>
      </c>
      <c r="F11171" s="78">
        <v>0.0</v>
      </c>
      <c r="G11171" s="80">
        <v>17.0</v>
      </c>
      <c r="H11171" s="81">
        <v>0.0</v>
      </c>
      <c r="I11171" s="81">
        <v>400000.0</v>
      </c>
      <c r="J11171" s="81">
        <v>0.0</v>
      </c>
      <c r="K11171" s="81">
        <v>400000.0</v>
      </c>
      <c r="L11171" s="82">
        <v>0.0</v>
      </c>
      <c r="N11171" s="83">
        <f t="shared" si="1"/>
        <v>0</v>
      </c>
      <c r="O11171" s="83">
        <f t="shared" si="2"/>
        <v>0</v>
      </c>
      <c r="Q11171" s="83">
        <f t="shared" si="3"/>
        <v>1</v>
      </c>
      <c r="R11171" s="83">
        <f t="shared" si="4"/>
        <v>0</v>
      </c>
      <c r="S11171" s="83" t="b">
        <f t="shared" si="5"/>
        <v>0</v>
      </c>
      <c r="T11171" s="72"/>
      <c r="U11171" s="72"/>
      <c r="V11171" s="72"/>
      <c r="W11171" s="72"/>
      <c r="X11171" s="72"/>
      <c r="Y11171" s="72"/>
      <c r="Z11171" s="72"/>
      <c r="AA11171" s="72"/>
      <c r="AB11171" s="72"/>
      <c r="AC11171" s="72"/>
      <c r="AD11171" s="72"/>
      <c r="AE11171" s="72"/>
      <c r="AF11171" s="72"/>
      <c r="AG11171" s="72"/>
      <c r="AH11171" s="72"/>
      <c r="AI11171" s="72"/>
      <c r="AJ11171" s="72"/>
      <c r="AK11171" s="72"/>
    </row>
    <row r="11172" ht="14.25" customHeight="1">
      <c r="A11172" s="78">
        <v>11169.0</v>
      </c>
      <c r="C11172" s="78" t="str">
        <f>VLOOKUP(G11172,[1]Macrodata_CCF!$A$3:$D$55,4,FALSE)</f>
        <v>#ERROR!</v>
      </c>
      <c r="E11172" s="79" t="str">
        <f>VLOOKUP(G11172,[1]Macrodata_CCF!$A$3:$B$55,2,FALSE)</f>
        <v>#ERROR!</v>
      </c>
      <c r="F11172" s="78">
        <v>0.0</v>
      </c>
      <c r="G11172" s="80">
        <v>49.0</v>
      </c>
      <c r="H11172" s="81">
        <v>605070.0</v>
      </c>
      <c r="I11172" s="81">
        <v>960000.0</v>
      </c>
      <c r="J11172" s="81">
        <v>629915.0</v>
      </c>
      <c r="K11172" s="81">
        <v>960000.0</v>
      </c>
      <c r="L11172" s="82">
        <v>0.06999971825430366</v>
      </c>
      <c r="N11172" s="83">
        <f t="shared" si="1"/>
        <v>0.06999971825</v>
      </c>
      <c r="O11172" s="83">
        <f t="shared" si="2"/>
        <v>0.06999971825</v>
      </c>
      <c r="Q11172" s="83">
        <f t="shared" si="3"/>
        <v>0.36971875</v>
      </c>
      <c r="R11172" s="83">
        <f t="shared" si="4"/>
        <v>0.06999971825</v>
      </c>
      <c r="S11172" s="83" t="b">
        <f t="shared" si="5"/>
        <v>0</v>
      </c>
      <c r="T11172" s="72"/>
      <c r="U11172" s="72"/>
      <c r="V11172" s="72"/>
      <c r="W11172" s="72"/>
      <c r="X11172" s="72"/>
      <c r="Y11172" s="72"/>
      <c r="Z11172" s="72"/>
      <c r="AA11172" s="72"/>
      <c r="AB11172" s="72"/>
      <c r="AC11172" s="72"/>
      <c r="AD11172" s="72"/>
      <c r="AE11172" s="72"/>
      <c r="AF11172" s="72"/>
      <c r="AG11172" s="72"/>
      <c r="AH11172" s="72"/>
      <c r="AI11172" s="72"/>
      <c r="AJ11172" s="72"/>
      <c r="AK11172" s="72"/>
    </row>
    <row r="11173" ht="14.25" customHeight="1">
      <c r="A11173" s="78">
        <v>11170.0</v>
      </c>
      <c r="C11173" s="78" t="str">
        <f>VLOOKUP(G11173,[1]Macrodata_CCF!$A$3:$D$55,4,FALSE)</f>
        <v>#ERROR!</v>
      </c>
      <c r="E11173" s="79" t="str">
        <f>VLOOKUP(G11173,[1]Macrodata_CCF!$A$3:$B$55,2,FALSE)</f>
        <v>#ERROR!</v>
      </c>
      <c r="F11173" s="78">
        <v>0.0</v>
      </c>
      <c r="G11173" s="80">
        <v>30.0</v>
      </c>
      <c r="H11173" s="81">
        <v>514665.0</v>
      </c>
      <c r="I11173" s="81">
        <v>520000.0</v>
      </c>
      <c r="J11173" s="81">
        <v>512745.0</v>
      </c>
      <c r="K11173" s="81">
        <v>520000.0</v>
      </c>
      <c r="L11173" s="82">
        <v>-0.3598875351452671</v>
      </c>
      <c r="N11173" s="83">
        <f t="shared" si="1"/>
        <v>-0.3598875351</v>
      </c>
      <c r="O11173" s="83">
        <f t="shared" si="2"/>
        <v>0</v>
      </c>
      <c r="Q11173" s="83">
        <f t="shared" si="3"/>
        <v>0.01025961538</v>
      </c>
      <c r="R11173" s="83">
        <f t="shared" si="4"/>
        <v>-0.003692307692</v>
      </c>
      <c r="S11173" s="83" t="b">
        <f t="shared" si="5"/>
        <v>0</v>
      </c>
      <c r="T11173" s="72"/>
      <c r="U11173" s="72"/>
      <c r="V11173" s="72"/>
      <c r="W11173" s="72"/>
      <c r="X11173" s="72"/>
      <c r="Y11173" s="72"/>
      <c r="Z11173" s="72"/>
      <c r="AA11173" s="72"/>
      <c r="AB11173" s="72"/>
      <c r="AC11173" s="72"/>
      <c r="AD11173" s="72"/>
      <c r="AE11173" s="72"/>
      <c r="AF11173" s="72"/>
      <c r="AG11173" s="72"/>
      <c r="AH11173" s="72"/>
      <c r="AI11173" s="72"/>
      <c r="AJ11173" s="72"/>
      <c r="AK11173" s="72"/>
    </row>
    <row r="11174" ht="14.25" customHeight="1">
      <c r="A11174" s="78">
        <v>11171.0</v>
      </c>
      <c r="C11174" s="78" t="str">
        <f>VLOOKUP(G11174,[1]Macrodata_CCF!$A$3:$D$55,4,FALSE)</f>
        <v>#ERROR!</v>
      </c>
      <c r="E11174" s="79" t="str">
        <f>VLOOKUP(G11174,[1]Macrodata_CCF!$A$3:$B$55,2,FALSE)</f>
        <v>#ERROR!</v>
      </c>
      <c r="F11174" s="78">
        <v>0.0</v>
      </c>
      <c r="G11174" s="80">
        <v>41.0</v>
      </c>
      <c r="H11174" s="81">
        <v>66790.0</v>
      </c>
      <c r="I11174" s="81">
        <v>740000.0</v>
      </c>
      <c r="J11174" s="81">
        <v>754800.0</v>
      </c>
      <c r="K11174" s="81">
        <v>740000.0</v>
      </c>
      <c r="L11174" s="82">
        <v>1.021984224833262</v>
      </c>
      <c r="N11174" s="83">
        <f t="shared" si="1"/>
        <v>1.021984225</v>
      </c>
      <c r="O11174" s="83">
        <f t="shared" si="2"/>
        <v>1</v>
      </c>
      <c r="Q11174" s="83">
        <f t="shared" si="3"/>
        <v>0.9097432432</v>
      </c>
      <c r="R11174" s="83">
        <f t="shared" si="4"/>
        <v>1.021984225</v>
      </c>
      <c r="S11174" s="83" t="b">
        <f t="shared" si="5"/>
        <v>0</v>
      </c>
      <c r="T11174" s="72"/>
      <c r="U11174" s="72"/>
      <c r="V11174" s="72"/>
      <c r="W11174" s="72"/>
      <c r="X11174" s="72"/>
      <c r="Y11174" s="72"/>
      <c r="Z11174" s="72"/>
      <c r="AA11174" s="72"/>
      <c r="AB11174" s="72"/>
      <c r="AC11174" s="72"/>
      <c r="AD11174" s="72"/>
      <c r="AE11174" s="72"/>
      <c r="AF11174" s="72"/>
      <c r="AG11174" s="72"/>
      <c r="AH11174" s="72"/>
      <c r="AI11174" s="72"/>
      <c r="AJ11174" s="72"/>
      <c r="AK11174" s="72"/>
    </row>
    <row r="11175" ht="14.25" customHeight="1">
      <c r="A11175" s="78">
        <v>11172.0</v>
      </c>
      <c r="C11175" s="78" t="str">
        <f>VLOOKUP(G11175,[1]Macrodata_CCF!$A$3:$D$55,4,FALSE)</f>
        <v>#ERROR!</v>
      </c>
      <c r="E11175" s="79" t="str">
        <f>VLOOKUP(G11175,[1]Macrodata_CCF!$A$3:$B$55,2,FALSE)</f>
        <v>#ERROR!</v>
      </c>
      <c r="F11175" s="78">
        <v>0.0</v>
      </c>
      <c r="G11175" s="80">
        <v>12.0</v>
      </c>
      <c r="H11175" s="81">
        <v>45820.0</v>
      </c>
      <c r="I11175" s="81">
        <v>260000.0</v>
      </c>
      <c r="J11175" s="81">
        <v>129350.0</v>
      </c>
      <c r="K11175" s="81">
        <v>260000.0</v>
      </c>
      <c r="L11175" s="82">
        <v>0.3899990662059949</v>
      </c>
      <c r="N11175" s="83">
        <f t="shared" si="1"/>
        <v>0.3899990662</v>
      </c>
      <c r="O11175" s="83">
        <f t="shared" si="2"/>
        <v>0.3899990662</v>
      </c>
      <c r="Q11175" s="83">
        <f t="shared" si="3"/>
        <v>0.8237692308</v>
      </c>
      <c r="R11175" s="83">
        <f t="shared" si="4"/>
        <v>0.3899990662</v>
      </c>
      <c r="S11175" s="83" t="b">
        <f t="shared" si="5"/>
        <v>0</v>
      </c>
      <c r="T11175" s="72"/>
      <c r="U11175" s="72"/>
      <c r="V11175" s="72"/>
      <c r="W11175" s="72"/>
      <c r="X11175" s="72"/>
      <c r="Y11175" s="72"/>
      <c r="Z11175" s="72"/>
      <c r="AA11175" s="72"/>
      <c r="AB11175" s="72"/>
      <c r="AC11175" s="72"/>
      <c r="AD11175" s="72"/>
      <c r="AE11175" s="72"/>
      <c r="AF11175" s="72"/>
      <c r="AG11175" s="72"/>
      <c r="AH11175" s="72"/>
      <c r="AI11175" s="72"/>
      <c r="AJ11175" s="72"/>
      <c r="AK11175" s="72"/>
    </row>
    <row r="11176" ht="14.25" customHeight="1">
      <c r="A11176" s="78">
        <v>11173.0</v>
      </c>
      <c r="C11176" s="78" t="str">
        <f>VLOOKUP(G11176,[1]Macrodata_CCF!$A$3:$D$55,4,FALSE)</f>
        <v>#ERROR!</v>
      </c>
      <c r="E11176" s="79" t="str">
        <f>VLOOKUP(G11176,[1]Macrodata_CCF!$A$3:$B$55,2,FALSE)</f>
        <v>#ERROR!</v>
      </c>
      <c r="F11176" s="78">
        <v>0.0</v>
      </c>
      <c r="G11176" s="80">
        <v>39.0</v>
      </c>
      <c r="H11176" s="81">
        <v>147290.0</v>
      </c>
      <c r="I11176" s="81">
        <v>230000.0</v>
      </c>
      <c r="J11176" s="81">
        <v>151425.0</v>
      </c>
      <c r="K11176" s="81">
        <v>230000.0</v>
      </c>
      <c r="L11176" s="82">
        <v>0.04999395478176762</v>
      </c>
      <c r="N11176" s="83">
        <f t="shared" si="1"/>
        <v>0.04999395478</v>
      </c>
      <c r="O11176" s="83">
        <f t="shared" si="2"/>
        <v>0.04999395478</v>
      </c>
      <c r="Q11176" s="83">
        <f t="shared" si="3"/>
        <v>0.3596086957</v>
      </c>
      <c r="R11176" s="83">
        <f t="shared" si="4"/>
        <v>0.04999395478</v>
      </c>
      <c r="S11176" s="83" t="b">
        <f t="shared" si="5"/>
        <v>0</v>
      </c>
      <c r="T11176" s="72"/>
      <c r="U11176" s="72"/>
      <c r="V11176" s="72"/>
      <c r="W11176" s="72"/>
      <c r="X11176" s="72"/>
      <c r="Y11176" s="72"/>
      <c r="Z11176" s="72"/>
      <c r="AA11176" s="72"/>
      <c r="AB11176" s="72"/>
      <c r="AC11176" s="72"/>
      <c r="AD11176" s="72"/>
      <c r="AE11176" s="72"/>
      <c r="AF11176" s="72"/>
      <c r="AG11176" s="72"/>
      <c r="AH11176" s="72"/>
      <c r="AI11176" s="72"/>
      <c r="AJ11176" s="72"/>
      <c r="AK11176" s="72"/>
    </row>
    <row r="11177" ht="14.25" customHeight="1">
      <c r="A11177" s="78">
        <v>11174.0</v>
      </c>
      <c r="C11177" s="78" t="str">
        <f>VLOOKUP(G11177,[1]Macrodata_CCF!$A$3:$D$55,4,FALSE)</f>
        <v>#ERROR!</v>
      </c>
      <c r="E11177" s="79" t="str">
        <f>VLOOKUP(G11177,[1]Macrodata_CCF!$A$3:$B$55,2,FALSE)</f>
        <v>#ERROR!</v>
      </c>
      <c r="F11177" s="78">
        <v>0.0</v>
      </c>
      <c r="G11177" s="80">
        <v>22.0</v>
      </c>
      <c r="H11177" s="81">
        <v>0.0</v>
      </c>
      <c r="I11177" s="81">
        <v>100000.0</v>
      </c>
      <c r="J11177" s="81">
        <v>20000.0</v>
      </c>
      <c r="K11177" s="81">
        <v>100000.0</v>
      </c>
      <c r="L11177" s="82">
        <v>0.2</v>
      </c>
      <c r="N11177" s="83">
        <f t="shared" si="1"/>
        <v>0.2</v>
      </c>
      <c r="O11177" s="83">
        <f t="shared" si="2"/>
        <v>0.2</v>
      </c>
      <c r="Q11177" s="83">
        <f t="shared" si="3"/>
        <v>1</v>
      </c>
      <c r="R11177" s="83">
        <f t="shared" si="4"/>
        <v>0.2</v>
      </c>
      <c r="S11177" s="83" t="b">
        <f t="shared" si="5"/>
        <v>0</v>
      </c>
      <c r="T11177" s="72"/>
      <c r="U11177" s="72"/>
      <c r="V11177" s="72"/>
      <c r="W11177" s="72"/>
      <c r="X11177" s="72"/>
      <c r="Y11177" s="72"/>
      <c r="Z11177" s="72"/>
      <c r="AA11177" s="72"/>
      <c r="AB11177" s="72"/>
      <c r="AC11177" s="72"/>
      <c r="AD11177" s="72"/>
      <c r="AE11177" s="72"/>
      <c r="AF11177" s="72"/>
      <c r="AG11177" s="72"/>
      <c r="AH11177" s="72"/>
      <c r="AI11177" s="72"/>
      <c r="AJ11177" s="72"/>
      <c r="AK11177" s="72"/>
    </row>
    <row r="11178" ht="14.25" customHeight="1">
      <c r="A11178" s="78">
        <v>11175.0</v>
      </c>
      <c r="C11178" s="78" t="str">
        <f>VLOOKUP(G11178,[1]Macrodata_CCF!$A$3:$D$55,4,FALSE)</f>
        <v>#ERROR!</v>
      </c>
      <c r="E11178" s="79" t="str">
        <f>VLOOKUP(G11178,[1]Macrodata_CCF!$A$3:$B$55,2,FALSE)</f>
        <v>#ERROR!</v>
      </c>
      <c r="F11178" s="78">
        <v>0.0</v>
      </c>
      <c r="G11178" s="80">
        <v>8.0</v>
      </c>
      <c r="H11178" s="81">
        <v>143155.0</v>
      </c>
      <c r="I11178" s="81">
        <v>340000.0</v>
      </c>
      <c r="J11178" s="81">
        <v>105755.0</v>
      </c>
      <c r="K11178" s="81">
        <v>340000.0</v>
      </c>
      <c r="L11178" s="82">
        <v>-0.1899972059234423</v>
      </c>
      <c r="N11178" s="83">
        <f t="shared" si="1"/>
        <v>-0.1899972059</v>
      </c>
      <c r="O11178" s="83">
        <f t="shared" si="2"/>
        <v>0</v>
      </c>
      <c r="Q11178" s="83">
        <f t="shared" si="3"/>
        <v>0.5789558824</v>
      </c>
      <c r="R11178" s="83">
        <f t="shared" si="4"/>
        <v>-0.1899972059</v>
      </c>
      <c r="S11178" s="83" t="b">
        <f t="shared" si="5"/>
        <v>0</v>
      </c>
      <c r="T11178" s="72"/>
      <c r="U11178" s="72"/>
      <c r="V11178" s="72"/>
      <c r="W11178" s="72"/>
      <c r="X11178" s="72"/>
      <c r="Y11178" s="72"/>
      <c r="Z11178" s="72"/>
      <c r="AA11178" s="72"/>
      <c r="AB11178" s="72"/>
      <c r="AC11178" s="72"/>
      <c r="AD11178" s="72"/>
      <c r="AE11178" s="72"/>
      <c r="AF11178" s="72"/>
      <c r="AG11178" s="72"/>
      <c r="AH11178" s="72"/>
      <c r="AI11178" s="72"/>
      <c r="AJ11178" s="72"/>
      <c r="AK11178" s="72"/>
    </row>
    <row r="11179" ht="14.25" customHeight="1">
      <c r="A11179" s="78">
        <v>11176.0</v>
      </c>
      <c r="C11179" s="78" t="str">
        <f>VLOOKUP(G11179,[1]Macrodata_CCF!$A$3:$D$55,4,FALSE)</f>
        <v>#ERROR!</v>
      </c>
      <c r="E11179" s="79" t="str">
        <f>VLOOKUP(G11179,[1]Macrodata_CCF!$A$3:$B$55,2,FALSE)</f>
        <v>#ERROR!</v>
      </c>
      <c r="F11179" s="78">
        <v>1.0</v>
      </c>
      <c r="G11179" s="80">
        <v>36.0</v>
      </c>
      <c r="H11179" s="81">
        <v>419590.0</v>
      </c>
      <c r="I11179" s="81">
        <v>790000.0</v>
      </c>
      <c r="J11179" s="81">
        <v>330690.0</v>
      </c>
      <c r="K11179" s="81">
        <v>790000.0</v>
      </c>
      <c r="L11179" s="82">
        <v>-0.2400043195378095</v>
      </c>
      <c r="N11179" s="83">
        <f t="shared" si="1"/>
        <v>-0.2400043195</v>
      </c>
      <c r="O11179" s="83">
        <f t="shared" si="2"/>
        <v>0</v>
      </c>
      <c r="Q11179" s="83">
        <f t="shared" si="3"/>
        <v>0.4688734177</v>
      </c>
      <c r="R11179" s="83">
        <f t="shared" si="4"/>
        <v>-0.2400043195</v>
      </c>
      <c r="S11179" s="83" t="b">
        <f t="shared" si="5"/>
        <v>0</v>
      </c>
      <c r="T11179" s="72"/>
      <c r="U11179" s="72"/>
      <c r="V11179" s="72"/>
      <c r="W11179" s="72"/>
      <c r="X11179" s="72"/>
      <c r="Y11179" s="72"/>
      <c r="Z11179" s="72"/>
      <c r="AA11179" s="72"/>
      <c r="AB11179" s="72"/>
      <c r="AC11179" s="72"/>
      <c r="AD11179" s="72"/>
      <c r="AE11179" s="72"/>
      <c r="AF11179" s="72"/>
      <c r="AG11179" s="72"/>
      <c r="AH11179" s="72"/>
      <c r="AI11179" s="72"/>
      <c r="AJ11179" s="72"/>
      <c r="AK11179" s="72"/>
    </row>
    <row r="11180" ht="14.25" customHeight="1">
      <c r="A11180" s="78">
        <v>11177.0</v>
      </c>
      <c r="C11180" s="78" t="str">
        <f>VLOOKUP(G11180,[1]Macrodata_CCF!$A$3:$D$55,4,FALSE)</f>
        <v>#ERROR!</v>
      </c>
      <c r="E11180" s="79" t="str">
        <f>VLOOKUP(G11180,[1]Macrodata_CCF!$A$3:$B$55,2,FALSE)</f>
        <v>#ERROR!</v>
      </c>
      <c r="F11180" s="78">
        <v>0.0</v>
      </c>
      <c r="G11180" s="80">
        <v>51.0</v>
      </c>
      <c r="H11180" s="81">
        <v>466010.0</v>
      </c>
      <c r="I11180" s="81">
        <v>600000.0</v>
      </c>
      <c r="J11180" s="81">
        <v>468690.0</v>
      </c>
      <c r="K11180" s="81">
        <v>960000.0</v>
      </c>
      <c r="L11180" s="82">
        <v>0.02000149264870513</v>
      </c>
      <c r="N11180" s="83">
        <f t="shared" si="1"/>
        <v>0.02000149265</v>
      </c>
      <c r="O11180" s="83">
        <f t="shared" si="2"/>
        <v>0.02000149265</v>
      </c>
      <c r="Q11180" s="83">
        <f t="shared" si="3"/>
        <v>0.2233166667</v>
      </c>
      <c r="R11180" s="83">
        <f t="shared" si="4"/>
        <v>0.02000149265</v>
      </c>
      <c r="S11180" s="83" t="b">
        <f t="shared" si="5"/>
        <v>0</v>
      </c>
      <c r="T11180" s="72"/>
      <c r="U11180" s="72"/>
      <c r="V11180" s="72"/>
      <c r="W11180" s="72"/>
      <c r="X11180" s="72"/>
      <c r="Y11180" s="72"/>
      <c r="Z11180" s="72"/>
      <c r="AA11180" s="72"/>
      <c r="AB11180" s="72"/>
      <c r="AC11180" s="72"/>
      <c r="AD11180" s="72"/>
      <c r="AE11180" s="72"/>
      <c r="AF11180" s="72"/>
      <c r="AG11180" s="72"/>
      <c r="AH11180" s="72"/>
      <c r="AI11180" s="72"/>
      <c r="AJ11180" s="72"/>
      <c r="AK11180" s="72"/>
    </row>
    <row r="11181" ht="14.25" customHeight="1">
      <c r="A11181" s="78">
        <v>11178.0</v>
      </c>
      <c r="C11181" s="78" t="str">
        <f>VLOOKUP(G11181,[1]Macrodata_CCF!$A$3:$D$55,4,FALSE)</f>
        <v>#ERROR!</v>
      </c>
      <c r="E11181" s="79" t="str">
        <f>VLOOKUP(G11181,[1]Macrodata_CCF!$A$3:$B$55,2,FALSE)</f>
        <v>#ERROR!</v>
      </c>
      <c r="F11181" s="78">
        <v>0.0</v>
      </c>
      <c r="G11181" s="80">
        <v>32.0</v>
      </c>
      <c r="H11181" s="81">
        <v>85520.0</v>
      </c>
      <c r="I11181" s="81">
        <v>690000.0</v>
      </c>
      <c r="J11181" s="81">
        <v>176190.0</v>
      </c>
      <c r="K11181" s="81">
        <v>690000.0</v>
      </c>
      <c r="L11181" s="82">
        <v>0.1499966913710958</v>
      </c>
      <c r="N11181" s="83">
        <f t="shared" si="1"/>
        <v>0.1499966914</v>
      </c>
      <c r="O11181" s="83">
        <f t="shared" si="2"/>
        <v>0.1499966914</v>
      </c>
      <c r="Q11181" s="83">
        <f t="shared" si="3"/>
        <v>0.876057971</v>
      </c>
      <c r="R11181" s="83">
        <f t="shared" si="4"/>
        <v>0.1499966914</v>
      </c>
      <c r="S11181" s="83" t="b">
        <f t="shared" si="5"/>
        <v>0</v>
      </c>
      <c r="T11181" s="72"/>
      <c r="U11181" s="72"/>
      <c r="V11181" s="72"/>
      <c r="W11181" s="72"/>
      <c r="X11181" s="72"/>
      <c r="Y11181" s="72"/>
      <c r="Z11181" s="72"/>
      <c r="AA11181" s="72"/>
      <c r="AB11181" s="72"/>
      <c r="AC11181" s="72"/>
      <c r="AD11181" s="72"/>
      <c r="AE11181" s="72"/>
      <c r="AF11181" s="72"/>
      <c r="AG11181" s="72"/>
      <c r="AH11181" s="72"/>
      <c r="AI11181" s="72"/>
      <c r="AJ11181" s="72"/>
      <c r="AK11181" s="72"/>
    </row>
    <row r="11182" ht="14.25" customHeight="1">
      <c r="A11182" s="78">
        <v>11179.0</v>
      </c>
      <c r="C11182" s="78" t="str">
        <f>VLOOKUP(G11182,[1]Macrodata_CCF!$A$3:$D$55,4,FALSE)</f>
        <v>#ERROR!</v>
      </c>
      <c r="E11182" s="79" t="str">
        <f>VLOOKUP(G11182,[1]Macrodata_CCF!$A$3:$B$55,2,FALSE)</f>
        <v>#ERROR!</v>
      </c>
      <c r="F11182" s="78">
        <v>0.0</v>
      </c>
      <c r="G11182" s="80">
        <v>38.0</v>
      </c>
      <c r="H11182" s="81">
        <v>41035.0</v>
      </c>
      <c r="I11182" s="81">
        <v>60000.0</v>
      </c>
      <c r="J11182" s="81">
        <v>43310.0</v>
      </c>
      <c r="K11182" s="81">
        <v>60000.0</v>
      </c>
      <c r="L11182" s="82">
        <v>0.1199578170313736</v>
      </c>
      <c r="N11182" s="83">
        <f t="shared" si="1"/>
        <v>0.119957817</v>
      </c>
      <c r="O11182" s="83">
        <f t="shared" si="2"/>
        <v>0.119957817</v>
      </c>
      <c r="Q11182" s="83">
        <f t="shared" si="3"/>
        <v>0.3160833333</v>
      </c>
      <c r="R11182" s="83">
        <f t="shared" si="4"/>
        <v>0.119957817</v>
      </c>
      <c r="S11182" s="83" t="b">
        <f t="shared" si="5"/>
        <v>0</v>
      </c>
      <c r="T11182" s="72"/>
      <c r="U11182" s="72"/>
      <c r="V11182" s="72"/>
      <c r="W11182" s="72"/>
      <c r="X11182" s="72"/>
      <c r="Y11182" s="72"/>
      <c r="Z11182" s="72"/>
      <c r="AA11182" s="72"/>
      <c r="AB11182" s="72"/>
      <c r="AC11182" s="72"/>
      <c r="AD11182" s="72"/>
      <c r="AE11182" s="72"/>
      <c r="AF11182" s="72"/>
      <c r="AG11182" s="72"/>
      <c r="AH11182" s="72"/>
      <c r="AI11182" s="72"/>
      <c r="AJ11182" s="72"/>
      <c r="AK11182" s="72"/>
    </row>
    <row r="11183" ht="14.25" customHeight="1">
      <c r="A11183" s="78">
        <v>11180.0</v>
      </c>
      <c r="C11183" s="78" t="str">
        <f>VLOOKUP(G11183,[1]Macrodata_CCF!$A$3:$D$55,4,FALSE)</f>
        <v>#ERROR!</v>
      </c>
      <c r="E11183" s="79" t="str">
        <f>VLOOKUP(G11183,[1]Macrodata_CCF!$A$3:$B$55,2,FALSE)</f>
        <v>#ERROR!</v>
      </c>
      <c r="F11183" s="78">
        <v>0.0</v>
      </c>
      <c r="G11183" s="80">
        <v>4.0</v>
      </c>
      <c r="H11183" s="81">
        <v>389470.0</v>
      </c>
      <c r="I11183" s="81">
        <v>470000.0</v>
      </c>
      <c r="J11183" s="81">
        <v>378195.0</v>
      </c>
      <c r="K11183" s="81">
        <v>470000.0</v>
      </c>
      <c r="L11183" s="82">
        <v>-0.1400099341860176</v>
      </c>
      <c r="N11183" s="83">
        <f t="shared" si="1"/>
        <v>-0.1400099342</v>
      </c>
      <c r="O11183" s="83">
        <f t="shared" si="2"/>
        <v>0</v>
      </c>
      <c r="Q11183" s="83">
        <f t="shared" si="3"/>
        <v>0.1713404255</v>
      </c>
      <c r="R11183" s="83">
        <f t="shared" si="4"/>
        <v>-0.1400099342</v>
      </c>
      <c r="S11183" s="83" t="b">
        <f t="shared" si="5"/>
        <v>0</v>
      </c>
      <c r="T11183" s="72"/>
      <c r="U11183" s="72"/>
      <c r="V11183" s="72"/>
      <c r="W11183" s="72"/>
      <c r="X11183" s="72"/>
      <c r="Y11183" s="72"/>
      <c r="Z11183" s="72"/>
      <c r="AA11183" s="72"/>
      <c r="AB11183" s="72"/>
      <c r="AC11183" s="72"/>
      <c r="AD11183" s="72"/>
      <c r="AE11183" s="72"/>
      <c r="AF11183" s="72"/>
      <c r="AG11183" s="72"/>
      <c r="AH11183" s="72"/>
      <c r="AI11183" s="72"/>
      <c r="AJ11183" s="72"/>
      <c r="AK11183" s="72"/>
    </row>
    <row r="11184" ht="14.25" customHeight="1">
      <c r="A11184" s="78">
        <v>11181.0</v>
      </c>
      <c r="C11184" s="78" t="str">
        <f>VLOOKUP(G11184,[1]Macrodata_CCF!$A$3:$D$55,4,FALSE)</f>
        <v>#ERROR!</v>
      </c>
      <c r="E11184" s="79" t="str">
        <f>VLOOKUP(G11184,[1]Macrodata_CCF!$A$3:$B$55,2,FALSE)</f>
        <v>#ERROR!</v>
      </c>
      <c r="F11184" s="78">
        <v>0.0</v>
      </c>
      <c r="G11184" s="80">
        <v>52.0</v>
      </c>
      <c r="H11184" s="81">
        <v>206940.0</v>
      </c>
      <c r="I11184" s="81">
        <v>350000.0</v>
      </c>
      <c r="J11184" s="81">
        <v>168315.0</v>
      </c>
      <c r="K11184" s="81">
        <v>350000.0</v>
      </c>
      <c r="L11184" s="82">
        <v>-0.2699916119110863</v>
      </c>
      <c r="N11184" s="83">
        <f t="shared" si="1"/>
        <v>-0.2699916119</v>
      </c>
      <c r="O11184" s="83">
        <f t="shared" si="2"/>
        <v>0</v>
      </c>
      <c r="Q11184" s="83">
        <f t="shared" si="3"/>
        <v>0.4087428571</v>
      </c>
      <c r="R11184" s="83">
        <f t="shared" si="4"/>
        <v>-0.2699916119</v>
      </c>
      <c r="S11184" s="83" t="b">
        <f t="shared" si="5"/>
        <v>0</v>
      </c>
      <c r="T11184" s="72"/>
      <c r="U11184" s="72"/>
      <c r="V11184" s="72"/>
      <c r="W11184" s="72"/>
      <c r="X11184" s="72"/>
      <c r="Y11184" s="72"/>
      <c r="Z11184" s="72"/>
      <c r="AA11184" s="72"/>
      <c r="AB11184" s="72"/>
      <c r="AC11184" s="72"/>
      <c r="AD11184" s="72"/>
      <c r="AE11184" s="72"/>
      <c r="AF11184" s="72"/>
      <c r="AG11184" s="72"/>
      <c r="AH11184" s="72"/>
      <c r="AI11184" s="72"/>
      <c r="AJ11184" s="72"/>
      <c r="AK11184" s="72"/>
    </row>
    <row r="11185" ht="14.25" customHeight="1">
      <c r="A11185" s="78">
        <v>11182.0</v>
      </c>
      <c r="C11185" s="78" t="str">
        <f>VLOOKUP(G11185,[1]Macrodata_CCF!$A$3:$D$55,4,FALSE)</f>
        <v>#ERROR!</v>
      </c>
      <c r="E11185" s="79" t="str">
        <f>VLOOKUP(G11185,[1]Macrodata_CCF!$A$3:$B$55,2,FALSE)</f>
        <v>#ERROR!</v>
      </c>
      <c r="F11185" s="78">
        <v>0.0</v>
      </c>
      <c r="G11185" s="80">
        <v>42.0</v>
      </c>
      <c r="H11185" s="81">
        <v>371010.0</v>
      </c>
      <c r="I11185" s="81">
        <v>380000.0</v>
      </c>
      <c r="J11185" s="81">
        <v>387600.0</v>
      </c>
      <c r="K11185" s="81">
        <v>380000.0</v>
      </c>
      <c r="L11185" s="82">
        <v>1.845383759733037</v>
      </c>
      <c r="N11185" s="83">
        <f t="shared" si="1"/>
        <v>1.84538376</v>
      </c>
      <c r="O11185" s="83">
        <f t="shared" si="2"/>
        <v>1</v>
      </c>
      <c r="Q11185" s="83">
        <f t="shared" si="3"/>
        <v>0.02365789474</v>
      </c>
      <c r="R11185" s="83">
        <f t="shared" si="4"/>
        <v>0.04365789474</v>
      </c>
      <c r="S11185" s="83" t="b">
        <f t="shared" si="5"/>
        <v>1</v>
      </c>
      <c r="T11185" s="72"/>
      <c r="U11185" s="72"/>
      <c r="V11185" s="72"/>
      <c r="W11185" s="72"/>
      <c r="X11185" s="72"/>
      <c r="Y11185" s="72"/>
      <c r="Z11185" s="72"/>
      <c r="AA11185" s="72"/>
      <c r="AB11185" s="72"/>
      <c r="AC11185" s="72"/>
      <c r="AD11185" s="72"/>
      <c r="AE11185" s="72"/>
      <c r="AF11185" s="72"/>
      <c r="AG11185" s="72"/>
      <c r="AH11185" s="72"/>
      <c r="AI11185" s="72"/>
      <c r="AJ11185" s="72"/>
      <c r="AK11185" s="72"/>
    </row>
    <row r="11186" ht="14.25" customHeight="1">
      <c r="A11186" s="78">
        <v>11183.0</v>
      </c>
      <c r="C11186" s="78" t="str">
        <f>VLOOKUP(G11186,[1]Macrodata_CCF!$A$3:$D$55,4,FALSE)</f>
        <v>#ERROR!</v>
      </c>
      <c r="E11186" s="79" t="str">
        <f>VLOOKUP(G11186,[1]Macrodata_CCF!$A$3:$B$55,2,FALSE)</f>
        <v>#ERROR!</v>
      </c>
      <c r="F11186" s="78">
        <v>0.0</v>
      </c>
      <c r="G11186" s="80">
        <v>38.0</v>
      </c>
      <c r="H11186" s="81">
        <v>37750.0</v>
      </c>
      <c r="I11186" s="81">
        <v>520000.0</v>
      </c>
      <c r="J11186" s="81">
        <v>90800.0</v>
      </c>
      <c r="K11186" s="81">
        <v>520000.0</v>
      </c>
      <c r="L11186" s="82">
        <v>0.1100051840331778</v>
      </c>
      <c r="N11186" s="83">
        <f t="shared" si="1"/>
        <v>0.110005184</v>
      </c>
      <c r="O11186" s="83">
        <f t="shared" si="2"/>
        <v>0.110005184</v>
      </c>
      <c r="Q11186" s="83">
        <f t="shared" si="3"/>
        <v>0.9274038462</v>
      </c>
      <c r="R11186" s="83">
        <f t="shared" si="4"/>
        <v>0.110005184</v>
      </c>
      <c r="S11186" s="83" t="b">
        <f t="shared" si="5"/>
        <v>0</v>
      </c>
      <c r="T11186" s="72"/>
      <c r="U11186" s="72"/>
      <c r="V11186" s="72"/>
      <c r="W11186" s="72"/>
      <c r="X11186" s="72"/>
      <c r="Y11186" s="72"/>
      <c r="Z11186" s="72"/>
      <c r="AA11186" s="72"/>
      <c r="AB11186" s="72"/>
      <c r="AC11186" s="72"/>
      <c r="AD11186" s="72"/>
      <c r="AE11186" s="72"/>
      <c r="AF11186" s="72"/>
      <c r="AG11186" s="72"/>
      <c r="AH11186" s="72"/>
      <c r="AI11186" s="72"/>
      <c r="AJ11186" s="72"/>
      <c r="AK11186" s="72"/>
    </row>
    <row r="11187" ht="14.25" customHeight="1">
      <c r="A11187" s="78">
        <v>11184.0</v>
      </c>
      <c r="C11187" s="78" t="str">
        <f>VLOOKUP(G11187,[1]Macrodata_CCF!$A$3:$D$55,4,FALSE)</f>
        <v>#ERROR!</v>
      </c>
      <c r="E11187" s="79" t="str">
        <f>VLOOKUP(G11187,[1]Macrodata_CCF!$A$3:$B$55,2,FALSE)</f>
        <v>#ERROR!</v>
      </c>
      <c r="F11187" s="78">
        <v>0.0</v>
      </c>
      <c r="G11187" s="80">
        <v>36.0</v>
      </c>
      <c r="H11187" s="81">
        <v>0.0</v>
      </c>
      <c r="I11187" s="81">
        <v>720000.0</v>
      </c>
      <c r="J11187" s="81">
        <v>108000.0</v>
      </c>
      <c r="K11187" s="81">
        <v>720000.0</v>
      </c>
      <c r="L11187" s="82">
        <v>0.15</v>
      </c>
      <c r="N11187" s="83">
        <f t="shared" si="1"/>
        <v>0.15</v>
      </c>
      <c r="O11187" s="83">
        <f t="shared" si="2"/>
        <v>0.15</v>
      </c>
      <c r="Q11187" s="83">
        <f t="shared" si="3"/>
        <v>1</v>
      </c>
      <c r="R11187" s="83">
        <f t="shared" si="4"/>
        <v>0.15</v>
      </c>
      <c r="S11187" s="83" t="b">
        <f t="shared" si="5"/>
        <v>0</v>
      </c>
      <c r="T11187" s="72"/>
      <c r="U11187" s="72"/>
      <c r="V11187" s="72"/>
      <c r="W11187" s="72"/>
      <c r="X11187" s="72"/>
      <c r="Y11187" s="72"/>
      <c r="Z11187" s="72"/>
      <c r="AA11187" s="72"/>
      <c r="AB11187" s="72"/>
      <c r="AC11187" s="72"/>
      <c r="AD11187" s="72"/>
      <c r="AE11187" s="72"/>
      <c r="AF11187" s="72"/>
      <c r="AG11187" s="72"/>
      <c r="AH11187" s="72"/>
      <c r="AI11187" s="72"/>
      <c r="AJ11187" s="72"/>
      <c r="AK11187" s="72"/>
    </row>
    <row r="11188" ht="14.25" customHeight="1">
      <c r="A11188" s="78">
        <v>11185.0</v>
      </c>
      <c r="C11188" s="78" t="str">
        <f>VLOOKUP(G11188,[1]Macrodata_CCF!$A$3:$D$55,4,FALSE)</f>
        <v>#ERROR!</v>
      </c>
      <c r="E11188" s="79" t="str">
        <f>VLOOKUP(G11188,[1]Macrodata_CCF!$A$3:$B$55,2,FALSE)</f>
        <v>#ERROR!</v>
      </c>
      <c r="F11188" s="78">
        <v>0.0</v>
      </c>
      <c r="G11188" s="80">
        <v>5.0</v>
      </c>
      <c r="H11188" s="81">
        <v>477295.0</v>
      </c>
      <c r="I11188" s="81">
        <v>990000.0</v>
      </c>
      <c r="J11188" s="81">
        <v>661870.0</v>
      </c>
      <c r="K11188" s="81">
        <v>990000.0</v>
      </c>
      <c r="L11188" s="82">
        <v>0.3600023405272038</v>
      </c>
      <c r="N11188" s="83">
        <f t="shared" si="1"/>
        <v>0.3600023405</v>
      </c>
      <c r="O11188" s="83">
        <f t="shared" si="2"/>
        <v>0.3600023405</v>
      </c>
      <c r="Q11188" s="83">
        <f t="shared" si="3"/>
        <v>0.5178838384</v>
      </c>
      <c r="R11188" s="83">
        <f t="shared" si="4"/>
        <v>0.3600023405</v>
      </c>
      <c r="S11188" s="83" t="b">
        <f t="shared" si="5"/>
        <v>0</v>
      </c>
      <c r="T11188" s="72"/>
      <c r="U11188" s="72"/>
      <c r="V11188" s="72"/>
      <c r="W11188" s="72"/>
      <c r="X11188" s="72"/>
      <c r="Y11188" s="72"/>
      <c r="Z11188" s="72"/>
      <c r="AA11188" s="72"/>
      <c r="AB11188" s="72"/>
      <c r="AC11188" s="72"/>
      <c r="AD11188" s="72"/>
      <c r="AE11188" s="72"/>
      <c r="AF11188" s="72"/>
      <c r="AG11188" s="72"/>
      <c r="AH11188" s="72"/>
      <c r="AI11188" s="72"/>
      <c r="AJ11188" s="72"/>
      <c r="AK11188" s="72"/>
    </row>
    <row r="11189" ht="14.25" customHeight="1">
      <c r="A11189" s="78">
        <v>11186.0</v>
      </c>
      <c r="C11189" s="78" t="str">
        <f>VLOOKUP(G11189,[1]Macrodata_CCF!$A$3:$D$55,4,FALSE)</f>
        <v>#ERROR!</v>
      </c>
      <c r="E11189" s="79" t="str">
        <f>VLOOKUP(G11189,[1]Macrodata_CCF!$A$3:$B$55,2,FALSE)</f>
        <v>#ERROR!</v>
      </c>
      <c r="F11189" s="78">
        <v>0.0</v>
      </c>
      <c r="G11189" s="80">
        <v>13.0</v>
      </c>
      <c r="H11189" s="81">
        <v>74725.0</v>
      </c>
      <c r="I11189" s="81">
        <v>260000.0</v>
      </c>
      <c r="J11189" s="81">
        <v>265200.0</v>
      </c>
      <c r="K11189" s="81">
        <v>260000.0</v>
      </c>
      <c r="L11189" s="82">
        <v>1.028066387801916</v>
      </c>
      <c r="N11189" s="83">
        <f t="shared" si="1"/>
        <v>1.028066388</v>
      </c>
      <c r="O11189" s="83">
        <f t="shared" si="2"/>
        <v>1</v>
      </c>
      <c r="Q11189" s="83">
        <f t="shared" si="3"/>
        <v>0.7125961538</v>
      </c>
      <c r="R11189" s="83">
        <f t="shared" si="4"/>
        <v>1.028066388</v>
      </c>
      <c r="S11189" s="83" t="b">
        <f t="shared" si="5"/>
        <v>0</v>
      </c>
      <c r="T11189" s="72"/>
      <c r="U11189" s="72"/>
      <c r="V11189" s="72"/>
      <c r="W11189" s="72"/>
      <c r="X11189" s="72"/>
      <c r="Y11189" s="72"/>
      <c r="Z11189" s="72"/>
      <c r="AA11189" s="72"/>
      <c r="AB11189" s="72"/>
      <c r="AC11189" s="72"/>
      <c r="AD11189" s="72"/>
      <c r="AE11189" s="72"/>
      <c r="AF11189" s="72"/>
      <c r="AG11189" s="72"/>
      <c r="AH11189" s="72"/>
      <c r="AI11189" s="72"/>
      <c r="AJ11189" s="72"/>
      <c r="AK11189" s="72"/>
    </row>
    <row r="11190" ht="14.25" customHeight="1">
      <c r="A11190" s="78">
        <v>11187.0</v>
      </c>
      <c r="C11190" s="78" t="str">
        <f>VLOOKUP(G11190,[1]Macrodata_CCF!$A$3:$D$55,4,FALSE)</f>
        <v>#ERROR!</v>
      </c>
      <c r="E11190" s="79" t="str">
        <f>VLOOKUP(G11190,[1]Macrodata_CCF!$A$3:$B$55,2,FALSE)</f>
        <v>#ERROR!</v>
      </c>
      <c r="F11190" s="78">
        <v>0.0</v>
      </c>
      <c r="G11190" s="80">
        <v>7.0</v>
      </c>
      <c r="H11190" s="81">
        <v>0.0</v>
      </c>
      <c r="I11190" s="81">
        <v>750000.0</v>
      </c>
      <c r="J11190" s="81">
        <v>285000.0</v>
      </c>
      <c r="K11190" s="81">
        <v>750000.0</v>
      </c>
      <c r="L11190" s="82">
        <v>0.38</v>
      </c>
      <c r="N11190" s="83">
        <f t="shared" si="1"/>
        <v>0.38</v>
      </c>
      <c r="O11190" s="83">
        <f t="shared" si="2"/>
        <v>0.38</v>
      </c>
      <c r="Q11190" s="83">
        <f t="shared" si="3"/>
        <v>1</v>
      </c>
      <c r="R11190" s="83">
        <f t="shared" si="4"/>
        <v>0.38</v>
      </c>
      <c r="S11190" s="83" t="b">
        <f t="shared" si="5"/>
        <v>0</v>
      </c>
      <c r="T11190" s="72"/>
      <c r="U11190" s="72"/>
      <c r="V11190" s="72"/>
      <c r="W11190" s="72"/>
      <c r="X11190" s="72"/>
      <c r="Y11190" s="72"/>
      <c r="Z11190" s="72"/>
      <c r="AA11190" s="72"/>
      <c r="AB11190" s="72"/>
      <c r="AC11190" s="72"/>
      <c r="AD11190" s="72"/>
      <c r="AE11190" s="72"/>
      <c r="AF11190" s="72"/>
      <c r="AG11190" s="72"/>
      <c r="AH11190" s="72"/>
      <c r="AI11190" s="72"/>
      <c r="AJ11190" s="72"/>
      <c r="AK11190" s="72"/>
    </row>
    <row r="11191" ht="14.25" customHeight="1">
      <c r="A11191" s="78">
        <v>11188.0</v>
      </c>
      <c r="C11191" s="78" t="str">
        <f>VLOOKUP(G11191,[1]Macrodata_CCF!$A$3:$D$55,4,FALSE)</f>
        <v>#ERROR!</v>
      </c>
      <c r="E11191" s="79" t="str">
        <f>VLOOKUP(G11191,[1]Macrodata_CCF!$A$3:$B$55,2,FALSE)</f>
        <v>#ERROR!</v>
      </c>
      <c r="F11191" s="78">
        <v>0.0</v>
      </c>
      <c r="G11191" s="80">
        <v>17.0</v>
      </c>
      <c r="H11191" s="81">
        <v>128825.0</v>
      </c>
      <c r="I11191" s="81">
        <v>440000.0</v>
      </c>
      <c r="J11191" s="81">
        <v>172390.0</v>
      </c>
      <c r="K11191" s="81">
        <v>440000.0</v>
      </c>
      <c r="L11191" s="82">
        <v>0.1400016068128866</v>
      </c>
      <c r="N11191" s="83">
        <f t="shared" si="1"/>
        <v>0.1400016068</v>
      </c>
      <c r="O11191" s="83">
        <f t="shared" si="2"/>
        <v>0.1400016068</v>
      </c>
      <c r="Q11191" s="83">
        <f t="shared" si="3"/>
        <v>0.7072159091</v>
      </c>
      <c r="R11191" s="83">
        <f t="shared" si="4"/>
        <v>0.1400016068</v>
      </c>
      <c r="S11191" s="83" t="b">
        <f t="shared" si="5"/>
        <v>0</v>
      </c>
      <c r="T11191" s="72"/>
      <c r="U11191" s="72"/>
      <c r="V11191" s="72"/>
      <c r="W11191" s="72"/>
      <c r="X11191" s="72"/>
      <c r="Y11191" s="72"/>
      <c r="Z11191" s="72"/>
      <c r="AA11191" s="72"/>
      <c r="AB11191" s="72"/>
      <c r="AC11191" s="72"/>
      <c r="AD11191" s="72"/>
      <c r="AE11191" s="72"/>
      <c r="AF11191" s="72"/>
      <c r="AG11191" s="72"/>
      <c r="AH11191" s="72"/>
      <c r="AI11191" s="72"/>
      <c r="AJ11191" s="72"/>
      <c r="AK11191" s="72"/>
    </row>
    <row r="11192" ht="14.25" customHeight="1">
      <c r="A11192" s="78">
        <v>11189.0</v>
      </c>
      <c r="C11192" s="78" t="str">
        <f>VLOOKUP(G11192,[1]Macrodata_CCF!$A$3:$D$55,4,FALSE)</f>
        <v>#ERROR!</v>
      </c>
      <c r="E11192" s="79" t="str">
        <f>VLOOKUP(G11192,[1]Macrodata_CCF!$A$3:$B$55,2,FALSE)</f>
        <v>#ERROR!</v>
      </c>
      <c r="F11192" s="78">
        <v>0.0</v>
      </c>
      <c r="G11192" s="80">
        <v>28.0</v>
      </c>
      <c r="H11192" s="81">
        <v>221475.0</v>
      </c>
      <c r="I11192" s="81">
        <v>290000.0</v>
      </c>
      <c r="J11192" s="81">
        <v>234495.0</v>
      </c>
      <c r="K11192" s="81">
        <v>290000.0</v>
      </c>
      <c r="L11192" s="82">
        <v>0.1900036483035389</v>
      </c>
      <c r="N11192" s="83">
        <f t="shared" si="1"/>
        <v>0.1900036483</v>
      </c>
      <c r="O11192" s="83">
        <f t="shared" si="2"/>
        <v>0.1900036483</v>
      </c>
      <c r="Q11192" s="83">
        <f t="shared" si="3"/>
        <v>0.2362931034</v>
      </c>
      <c r="R11192" s="83">
        <f t="shared" si="4"/>
        <v>0.1900036483</v>
      </c>
      <c r="S11192" s="83" t="b">
        <f t="shared" si="5"/>
        <v>0</v>
      </c>
      <c r="T11192" s="72"/>
      <c r="U11192" s="72"/>
      <c r="V11192" s="72"/>
      <c r="W11192" s="72"/>
      <c r="X11192" s="72"/>
      <c r="Y11192" s="72"/>
      <c r="Z11192" s="72"/>
      <c r="AA11192" s="72"/>
      <c r="AB11192" s="72"/>
      <c r="AC11192" s="72"/>
      <c r="AD11192" s="72"/>
      <c r="AE11192" s="72"/>
      <c r="AF11192" s="72"/>
      <c r="AG11192" s="72"/>
      <c r="AH11192" s="72"/>
      <c r="AI11192" s="72"/>
      <c r="AJ11192" s="72"/>
      <c r="AK11192" s="72"/>
    </row>
    <row r="11193" ht="14.25" customHeight="1">
      <c r="A11193" s="78">
        <v>11190.0</v>
      </c>
      <c r="C11193" s="78" t="str">
        <f>VLOOKUP(G11193,[1]Macrodata_CCF!$A$3:$D$55,4,FALSE)</f>
        <v>#ERROR!</v>
      </c>
      <c r="E11193" s="79" t="str">
        <f>VLOOKUP(G11193,[1]Macrodata_CCF!$A$3:$B$55,2,FALSE)</f>
        <v>#ERROR!</v>
      </c>
      <c r="F11193" s="78">
        <v>0.0</v>
      </c>
      <c r="G11193" s="80">
        <v>41.0</v>
      </c>
      <c r="H11193" s="81">
        <v>288410.0</v>
      </c>
      <c r="I11193" s="81">
        <v>320000.0</v>
      </c>
      <c r="J11193" s="81">
        <v>295675.0</v>
      </c>
      <c r="K11193" s="81">
        <v>320000.0</v>
      </c>
      <c r="L11193" s="82">
        <v>0.2299778410889522</v>
      </c>
      <c r="N11193" s="83">
        <f t="shared" si="1"/>
        <v>0.2299778411</v>
      </c>
      <c r="O11193" s="83">
        <f t="shared" si="2"/>
        <v>0.2299778411</v>
      </c>
      <c r="Q11193" s="83">
        <f t="shared" si="3"/>
        <v>0.09871875</v>
      </c>
      <c r="R11193" s="83">
        <f t="shared" si="4"/>
        <v>0.022703125</v>
      </c>
      <c r="S11193" s="83" t="b">
        <f t="shared" si="5"/>
        <v>0</v>
      </c>
      <c r="T11193" s="72"/>
      <c r="U11193" s="72"/>
      <c r="V11193" s="72"/>
      <c r="W11193" s="72"/>
      <c r="X11193" s="72"/>
      <c r="Y11193" s="72"/>
      <c r="Z11193" s="72"/>
      <c r="AA11193" s="72"/>
      <c r="AB11193" s="72"/>
      <c r="AC11193" s="72"/>
      <c r="AD11193" s="72"/>
      <c r="AE11193" s="72"/>
      <c r="AF11193" s="72"/>
      <c r="AG11193" s="72"/>
      <c r="AH11193" s="72"/>
      <c r="AI11193" s="72"/>
      <c r="AJ11193" s="72"/>
      <c r="AK11193" s="72"/>
    </row>
    <row r="11194" ht="14.25" customHeight="1">
      <c r="A11194" s="78">
        <v>11191.0</v>
      </c>
      <c r="C11194" s="78" t="str">
        <f>VLOOKUP(G11194,[1]Macrodata_CCF!$A$3:$D$55,4,FALSE)</f>
        <v>#ERROR!</v>
      </c>
      <c r="E11194" s="79" t="str">
        <f>VLOOKUP(G11194,[1]Macrodata_CCF!$A$3:$B$55,2,FALSE)</f>
        <v>#ERROR!</v>
      </c>
      <c r="F11194" s="78">
        <v>0.0</v>
      </c>
      <c r="G11194" s="80">
        <v>19.0</v>
      </c>
      <c r="H11194" s="81">
        <v>0.0</v>
      </c>
      <c r="I11194" s="81">
        <v>110000.0</v>
      </c>
      <c r="J11194" s="81">
        <v>16500.0</v>
      </c>
      <c r="K11194" s="81">
        <v>110000.0</v>
      </c>
      <c r="L11194" s="82">
        <v>0.15</v>
      </c>
      <c r="N11194" s="83">
        <f t="shared" si="1"/>
        <v>0.15</v>
      </c>
      <c r="O11194" s="83">
        <f t="shared" si="2"/>
        <v>0.15</v>
      </c>
      <c r="Q11194" s="83">
        <f t="shared" si="3"/>
        <v>1</v>
      </c>
      <c r="R11194" s="83">
        <f t="shared" si="4"/>
        <v>0.15</v>
      </c>
      <c r="S11194" s="83" t="b">
        <f t="shared" si="5"/>
        <v>0</v>
      </c>
      <c r="T11194" s="72"/>
      <c r="U11194" s="72"/>
      <c r="V11194" s="72"/>
      <c r="W11194" s="72"/>
      <c r="X11194" s="72"/>
      <c r="Y11194" s="72"/>
      <c r="Z11194" s="72"/>
      <c r="AA11194" s="72"/>
      <c r="AB11194" s="72"/>
      <c r="AC11194" s="72"/>
      <c r="AD11194" s="72"/>
      <c r="AE11194" s="72"/>
      <c r="AF11194" s="72"/>
      <c r="AG11194" s="72"/>
      <c r="AH11194" s="72"/>
      <c r="AI11194" s="72"/>
      <c r="AJ11194" s="72"/>
      <c r="AK11194" s="72"/>
    </row>
    <row r="11195" ht="14.25" customHeight="1">
      <c r="A11195" s="78">
        <v>11192.0</v>
      </c>
      <c r="C11195" s="78" t="str">
        <f>VLOOKUP(G11195,[1]Macrodata_CCF!$A$3:$D$55,4,FALSE)</f>
        <v>#ERROR!</v>
      </c>
      <c r="E11195" s="79" t="str">
        <f>VLOOKUP(G11195,[1]Macrodata_CCF!$A$3:$B$55,2,FALSE)</f>
        <v>#ERROR!</v>
      </c>
      <c r="F11195" s="78">
        <v>1.0</v>
      </c>
      <c r="G11195" s="80">
        <v>36.0</v>
      </c>
      <c r="H11195" s="81">
        <v>9455.0</v>
      </c>
      <c r="I11195" s="81">
        <v>10000.0</v>
      </c>
      <c r="J11195" s="81">
        <v>9325.0</v>
      </c>
      <c r="K11195" s="81">
        <v>10000.0</v>
      </c>
      <c r="L11195" s="82">
        <v>-0.2385321100917431</v>
      </c>
      <c r="N11195" s="83">
        <f t="shared" si="1"/>
        <v>-0.2385321101</v>
      </c>
      <c r="O11195" s="83">
        <f t="shared" si="2"/>
        <v>0</v>
      </c>
      <c r="Q11195" s="83">
        <f t="shared" si="3"/>
        <v>0.0545</v>
      </c>
      <c r="R11195" s="83">
        <f t="shared" si="4"/>
        <v>-0.013</v>
      </c>
      <c r="S11195" s="83" t="b">
        <f t="shared" si="5"/>
        <v>0</v>
      </c>
      <c r="T11195" s="72"/>
      <c r="U11195" s="72"/>
      <c r="V11195" s="72"/>
      <c r="W11195" s="72"/>
      <c r="X11195" s="72"/>
      <c r="Y11195" s="72"/>
      <c r="Z11195" s="72"/>
      <c r="AA11195" s="72"/>
      <c r="AB11195" s="72"/>
      <c r="AC11195" s="72"/>
      <c r="AD11195" s="72"/>
      <c r="AE11195" s="72"/>
      <c r="AF11195" s="72"/>
      <c r="AG11195" s="72"/>
      <c r="AH11195" s="72"/>
      <c r="AI11195" s="72"/>
      <c r="AJ11195" s="72"/>
      <c r="AK11195" s="72"/>
    </row>
    <row r="11196" ht="14.25" customHeight="1">
      <c r="A11196" s="78">
        <v>11193.0</v>
      </c>
      <c r="C11196" s="78" t="str">
        <f>VLOOKUP(G11196,[1]Macrodata_CCF!$A$3:$D$55,4,FALSE)</f>
        <v>#ERROR!</v>
      </c>
      <c r="E11196" s="79" t="str">
        <f>VLOOKUP(G11196,[1]Macrodata_CCF!$A$3:$B$55,2,FALSE)</f>
        <v>#ERROR!</v>
      </c>
      <c r="F11196" s="78">
        <v>0.0</v>
      </c>
      <c r="G11196" s="80">
        <v>13.0</v>
      </c>
      <c r="H11196" s="81">
        <v>785.0</v>
      </c>
      <c r="I11196" s="81">
        <v>10000.0</v>
      </c>
      <c r="J11196" s="81">
        <v>2350.0</v>
      </c>
      <c r="K11196" s="81">
        <v>10000.0</v>
      </c>
      <c r="L11196" s="82">
        <v>0.1698317959848074</v>
      </c>
      <c r="N11196" s="83">
        <f t="shared" si="1"/>
        <v>0.169831796</v>
      </c>
      <c r="O11196" s="83">
        <f t="shared" si="2"/>
        <v>0.169831796</v>
      </c>
      <c r="Q11196" s="83">
        <f t="shared" si="3"/>
        <v>0.9215</v>
      </c>
      <c r="R11196" s="83">
        <f t="shared" si="4"/>
        <v>0.169831796</v>
      </c>
      <c r="S11196" s="83" t="b">
        <f t="shared" si="5"/>
        <v>0</v>
      </c>
      <c r="T11196" s="72"/>
      <c r="U11196" s="72"/>
      <c r="V11196" s="72"/>
      <c r="W11196" s="72"/>
      <c r="X11196" s="72"/>
      <c r="Y11196" s="72"/>
      <c r="Z11196" s="72"/>
      <c r="AA11196" s="72"/>
      <c r="AB11196" s="72"/>
      <c r="AC11196" s="72"/>
      <c r="AD11196" s="72"/>
      <c r="AE11196" s="72"/>
      <c r="AF11196" s="72"/>
      <c r="AG11196" s="72"/>
      <c r="AH11196" s="72"/>
      <c r="AI11196" s="72"/>
      <c r="AJ11196" s="72"/>
      <c r="AK11196" s="72"/>
    </row>
    <row r="11197" ht="14.25" customHeight="1">
      <c r="A11197" s="78">
        <v>11194.0</v>
      </c>
      <c r="C11197" s="78" t="str">
        <f>VLOOKUP(G11197,[1]Macrodata_CCF!$A$3:$D$55,4,FALSE)</f>
        <v>#ERROR!</v>
      </c>
      <c r="E11197" s="79" t="str">
        <f>VLOOKUP(G11197,[1]Macrodata_CCF!$A$3:$B$55,2,FALSE)</f>
        <v>#ERROR!</v>
      </c>
      <c r="F11197" s="78">
        <v>0.0</v>
      </c>
      <c r="G11197" s="80">
        <v>32.0</v>
      </c>
      <c r="H11197" s="81">
        <v>642920.0</v>
      </c>
      <c r="I11197" s="81">
        <v>940000.0</v>
      </c>
      <c r="J11197" s="81">
        <v>696395.0</v>
      </c>
      <c r="K11197" s="81">
        <v>940000.0</v>
      </c>
      <c r="L11197" s="82">
        <v>0.1800020196580046</v>
      </c>
      <c r="N11197" s="83">
        <f t="shared" si="1"/>
        <v>0.1800020197</v>
      </c>
      <c r="O11197" s="83">
        <f t="shared" si="2"/>
        <v>0.1800020197</v>
      </c>
      <c r="Q11197" s="83">
        <f t="shared" si="3"/>
        <v>0.3160425532</v>
      </c>
      <c r="R11197" s="83">
        <f t="shared" si="4"/>
        <v>0.1800020197</v>
      </c>
      <c r="S11197" s="83" t="b">
        <f t="shared" si="5"/>
        <v>0</v>
      </c>
      <c r="T11197" s="72"/>
      <c r="U11197" s="72"/>
      <c r="V11197" s="72"/>
      <c r="W11197" s="72"/>
      <c r="X11197" s="72"/>
      <c r="Y11197" s="72"/>
      <c r="Z11197" s="72"/>
      <c r="AA11197" s="72"/>
      <c r="AB11197" s="72"/>
      <c r="AC11197" s="72"/>
      <c r="AD11197" s="72"/>
      <c r="AE11197" s="72"/>
      <c r="AF11197" s="72"/>
      <c r="AG11197" s="72"/>
      <c r="AH11197" s="72"/>
      <c r="AI11197" s="72"/>
      <c r="AJ11197" s="72"/>
      <c r="AK11197" s="72"/>
    </row>
    <row r="11198" ht="14.25" customHeight="1">
      <c r="A11198" s="78">
        <v>11195.0</v>
      </c>
      <c r="C11198" s="78" t="str">
        <f>VLOOKUP(G11198,[1]Macrodata_CCF!$A$3:$D$55,4,FALSE)</f>
        <v>#ERROR!</v>
      </c>
      <c r="E11198" s="79" t="str">
        <f>VLOOKUP(G11198,[1]Macrodata_CCF!$A$3:$B$55,2,FALSE)</f>
        <v>#ERROR!</v>
      </c>
      <c r="F11198" s="78">
        <v>0.0</v>
      </c>
      <c r="G11198" s="80">
        <v>2.0</v>
      </c>
      <c r="H11198" s="81">
        <v>3590.0</v>
      </c>
      <c r="I11198" s="81">
        <v>550000.0</v>
      </c>
      <c r="J11198" s="81">
        <v>0.0</v>
      </c>
      <c r="K11198" s="81">
        <v>550000.0</v>
      </c>
      <c r="L11198" s="82">
        <v>-0.006570157940008418</v>
      </c>
      <c r="N11198" s="83">
        <f t="shared" si="1"/>
        <v>-0.00657015794</v>
      </c>
      <c r="O11198" s="83">
        <f t="shared" si="2"/>
        <v>0</v>
      </c>
      <c r="Q11198" s="83">
        <f t="shared" si="3"/>
        <v>0.9934727273</v>
      </c>
      <c r="R11198" s="83">
        <f t="shared" si="4"/>
        <v>-0.00657015794</v>
      </c>
      <c r="S11198" s="83" t="b">
        <f t="shared" si="5"/>
        <v>0</v>
      </c>
      <c r="T11198" s="72"/>
      <c r="U11198" s="72"/>
      <c r="V11198" s="72"/>
      <c r="W11198" s="72"/>
      <c r="X11198" s="72"/>
      <c r="Y11198" s="72"/>
      <c r="Z11198" s="72"/>
      <c r="AA11198" s="72"/>
      <c r="AB11198" s="72"/>
      <c r="AC11198" s="72"/>
      <c r="AD11198" s="72"/>
      <c r="AE11198" s="72"/>
      <c r="AF11198" s="72"/>
      <c r="AG11198" s="72"/>
      <c r="AH11198" s="72"/>
      <c r="AI11198" s="72"/>
      <c r="AJ11198" s="72"/>
      <c r="AK11198" s="72"/>
    </row>
    <row r="11199" ht="14.25" customHeight="1">
      <c r="A11199" s="78">
        <v>11196.0</v>
      </c>
      <c r="C11199" s="78" t="str">
        <f>VLOOKUP(G11199,[1]Macrodata_CCF!$A$3:$D$55,4,FALSE)</f>
        <v>#ERROR!</v>
      </c>
      <c r="E11199" s="79" t="str">
        <f>VLOOKUP(G11199,[1]Macrodata_CCF!$A$3:$B$55,2,FALSE)</f>
        <v>#ERROR!</v>
      </c>
      <c r="F11199" s="78">
        <v>0.0</v>
      </c>
      <c r="G11199" s="80">
        <v>8.0</v>
      </c>
      <c r="H11199" s="81">
        <v>421375.0</v>
      </c>
      <c r="I11199" s="81">
        <v>530000.0</v>
      </c>
      <c r="J11199" s="81">
        <v>448530.0</v>
      </c>
      <c r="K11199" s="81">
        <v>530000.0</v>
      </c>
      <c r="L11199" s="82">
        <v>0.2499884925201381</v>
      </c>
      <c r="N11199" s="83">
        <f t="shared" si="1"/>
        <v>0.2499884925</v>
      </c>
      <c r="O11199" s="83">
        <f t="shared" si="2"/>
        <v>0.2499884925</v>
      </c>
      <c r="Q11199" s="83">
        <f t="shared" si="3"/>
        <v>0.2049528302</v>
      </c>
      <c r="R11199" s="83">
        <f t="shared" si="4"/>
        <v>0.2499884925</v>
      </c>
      <c r="S11199" s="83" t="b">
        <f t="shared" si="5"/>
        <v>0</v>
      </c>
      <c r="T11199" s="72"/>
      <c r="U11199" s="72"/>
      <c r="V11199" s="72"/>
      <c r="W11199" s="72"/>
      <c r="X11199" s="72"/>
      <c r="Y11199" s="72"/>
      <c r="Z11199" s="72"/>
      <c r="AA11199" s="72"/>
      <c r="AB11199" s="72"/>
      <c r="AC11199" s="72"/>
      <c r="AD11199" s="72"/>
      <c r="AE11199" s="72"/>
      <c r="AF11199" s="72"/>
      <c r="AG11199" s="72"/>
      <c r="AH11199" s="72"/>
      <c r="AI11199" s="72"/>
      <c r="AJ11199" s="72"/>
      <c r="AK11199" s="72"/>
    </row>
    <row r="11200" ht="14.25" customHeight="1">
      <c r="A11200" s="78">
        <v>11197.0</v>
      </c>
      <c r="C11200" s="78" t="str">
        <f>VLOOKUP(G11200,[1]Macrodata_CCF!$A$3:$D$55,4,FALSE)</f>
        <v>#ERROR!</v>
      </c>
      <c r="E11200" s="79" t="str">
        <f>VLOOKUP(G11200,[1]Macrodata_CCF!$A$3:$B$55,2,FALSE)</f>
        <v>#ERROR!</v>
      </c>
      <c r="F11200" s="78">
        <v>0.0</v>
      </c>
      <c r="G11200" s="80">
        <v>20.0</v>
      </c>
      <c r="H11200" s="81">
        <v>35210.0</v>
      </c>
      <c r="I11200" s="81">
        <v>130000.0</v>
      </c>
      <c r="J11200" s="81">
        <v>132600.0</v>
      </c>
      <c r="K11200" s="81">
        <v>130000.0</v>
      </c>
      <c r="L11200" s="82">
        <v>1.027429053697647</v>
      </c>
      <c r="N11200" s="83">
        <f t="shared" si="1"/>
        <v>1.027429054</v>
      </c>
      <c r="O11200" s="83">
        <f t="shared" si="2"/>
        <v>1</v>
      </c>
      <c r="Q11200" s="83">
        <f t="shared" si="3"/>
        <v>0.7291538462</v>
      </c>
      <c r="R11200" s="83">
        <f t="shared" si="4"/>
        <v>1.027429054</v>
      </c>
      <c r="S11200" s="83" t="b">
        <f t="shared" si="5"/>
        <v>0</v>
      </c>
      <c r="T11200" s="72"/>
      <c r="U11200" s="72"/>
      <c r="V11200" s="72"/>
      <c r="W11200" s="72"/>
      <c r="X11200" s="72"/>
      <c r="Y11200" s="72"/>
      <c r="Z11200" s="72"/>
      <c r="AA11200" s="72"/>
      <c r="AB11200" s="72"/>
      <c r="AC11200" s="72"/>
      <c r="AD11200" s="72"/>
      <c r="AE11200" s="72"/>
      <c r="AF11200" s="72"/>
      <c r="AG11200" s="72"/>
      <c r="AH11200" s="72"/>
      <c r="AI11200" s="72"/>
      <c r="AJ11200" s="72"/>
      <c r="AK11200" s="72"/>
    </row>
    <row r="11201" ht="14.25" customHeight="1">
      <c r="A11201" s="78">
        <v>11198.0</v>
      </c>
      <c r="C11201" s="78" t="str">
        <f>VLOOKUP(G11201,[1]Macrodata_CCF!$A$3:$D$55,4,FALSE)</f>
        <v>#ERROR!</v>
      </c>
      <c r="E11201" s="79" t="str">
        <f>VLOOKUP(G11201,[1]Macrodata_CCF!$A$3:$B$55,2,FALSE)</f>
        <v>#ERROR!</v>
      </c>
      <c r="F11201" s="78">
        <v>0.0</v>
      </c>
      <c r="G11201" s="80">
        <v>46.0</v>
      </c>
      <c r="H11201" s="81">
        <v>407365.0</v>
      </c>
      <c r="I11201" s="81">
        <v>840000.0</v>
      </c>
      <c r="J11201" s="81">
        <v>476585.0</v>
      </c>
      <c r="K11201" s="81">
        <v>840000.0</v>
      </c>
      <c r="L11201" s="82">
        <v>0.1599963017324072</v>
      </c>
      <c r="N11201" s="83">
        <f t="shared" si="1"/>
        <v>0.1599963017</v>
      </c>
      <c r="O11201" s="83">
        <f t="shared" si="2"/>
        <v>0.1599963017</v>
      </c>
      <c r="Q11201" s="83">
        <f t="shared" si="3"/>
        <v>0.5150416667</v>
      </c>
      <c r="R11201" s="83">
        <f t="shared" si="4"/>
        <v>0.1599963017</v>
      </c>
      <c r="S11201" s="83" t="b">
        <f t="shared" si="5"/>
        <v>0</v>
      </c>
      <c r="T11201" s="72"/>
      <c r="U11201" s="72"/>
      <c r="V11201" s="72"/>
      <c r="W11201" s="72"/>
      <c r="X11201" s="72"/>
      <c r="Y11201" s="72"/>
      <c r="Z11201" s="72"/>
      <c r="AA11201" s="72"/>
      <c r="AB11201" s="72"/>
      <c r="AC11201" s="72"/>
      <c r="AD11201" s="72"/>
      <c r="AE11201" s="72"/>
      <c r="AF11201" s="72"/>
      <c r="AG11201" s="72"/>
      <c r="AH11201" s="72"/>
      <c r="AI11201" s="72"/>
      <c r="AJ11201" s="72"/>
      <c r="AK11201" s="72"/>
    </row>
    <row r="11202" ht="14.25" customHeight="1">
      <c r="A11202" s="78">
        <v>11199.0</v>
      </c>
      <c r="C11202" s="78" t="str">
        <f>VLOOKUP(G11202,[1]Macrodata_CCF!$A$3:$D$55,4,FALSE)</f>
        <v>#ERROR!</v>
      </c>
      <c r="E11202" s="79" t="str">
        <f>VLOOKUP(G11202,[1]Macrodata_CCF!$A$3:$B$55,2,FALSE)</f>
        <v>#ERROR!</v>
      </c>
      <c r="F11202" s="78">
        <v>1.0</v>
      </c>
      <c r="G11202" s="80">
        <v>1.0</v>
      </c>
      <c r="H11202" s="81">
        <v>57175.0</v>
      </c>
      <c r="I11202" s="81">
        <v>80000.0</v>
      </c>
      <c r="J11202" s="81">
        <v>69955.0</v>
      </c>
      <c r="K11202" s="81">
        <v>80000.0</v>
      </c>
      <c r="L11202" s="82">
        <v>0.5599123767798466</v>
      </c>
      <c r="N11202" s="83">
        <f t="shared" si="1"/>
        <v>0.5599123768</v>
      </c>
      <c r="O11202" s="83">
        <f t="shared" si="2"/>
        <v>0.5599123768</v>
      </c>
      <c r="Q11202" s="83">
        <f t="shared" si="3"/>
        <v>0.2853125</v>
      </c>
      <c r="R11202" s="83">
        <f t="shared" si="4"/>
        <v>0.5599123768</v>
      </c>
      <c r="S11202" s="83" t="b">
        <f t="shared" si="5"/>
        <v>0</v>
      </c>
      <c r="T11202" s="72"/>
      <c r="U11202" s="72"/>
      <c r="V11202" s="72"/>
      <c r="W11202" s="72"/>
      <c r="X11202" s="72"/>
      <c r="Y11202" s="72"/>
      <c r="Z11202" s="72"/>
      <c r="AA11202" s="72"/>
      <c r="AB11202" s="72"/>
      <c r="AC11202" s="72"/>
      <c r="AD11202" s="72"/>
      <c r="AE11202" s="72"/>
      <c r="AF11202" s="72"/>
      <c r="AG11202" s="72"/>
      <c r="AH11202" s="72"/>
      <c r="AI11202" s="72"/>
      <c r="AJ11202" s="72"/>
      <c r="AK11202" s="72"/>
    </row>
    <row r="11203" ht="14.25" customHeight="1">
      <c r="A11203" s="78">
        <v>11200.0</v>
      </c>
      <c r="C11203" s="78" t="str">
        <f>VLOOKUP(G11203,[1]Macrodata_CCF!$A$3:$D$55,4,FALSE)</f>
        <v>#ERROR!</v>
      </c>
      <c r="E11203" s="79" t="str">
        <f>VLOOKUP(G11203,[1]Macrodata_CCF!$A$3:$B$55,2,FALSE)</f>
        <v>#ERROR!</v>
      </c>
      <c r="F11203" s="78">
        <v>0.0</v>
      </c>
      <c r="G11203" s="80">
        <v>40.0</v>
      </c>
      <c r="H11203" s="81">
        <v>69565.0</v>
      </c>
      <c r="I11203" s="81">
        <v>490000.0</v>
      </c>
      <c r="J11203" s="81">
        <v>107405.0</v>
      </c>
      <c r="K11203" s="81">
        <v>490000.0</v>
      </c>
      <c r="L11203" s="82">
        <v>0.09000202171560408</v>
      </c>
      <c r="N11203" s="83">
        <f t="shared" si="1"/>
        <v>0.09000202172</v>
      </c>
      <c r="O11203" s="83">
        <f t="shared" si="2"/>
        <v>0.09000202172</v>
      </c>
      <c r="Q11203" s="83">
        <f t="shared" si="3"/>
        <v>0.8580306122</v>
      </c>
      <c r="R11203" s="83">
        <f t="shared" si="4"/>
        <v>0.09000202172</v>
      </c>
      <c r="S11203" s="83" t="b">
        <f t="shared" si="5"/>
        <v>0</v>
      </c>
      <c r="T11203" s="72"/>
      <c r="U11203" s="72"/>
      <c r="V11203" s="72"/>
      <c r="W11203" s="72"/>
      <c r="X11203" s="72"/>
      <c r="Y11203" s="72"/>
      <c r="Z11203" s="72"/>
      <c r="AA11203" s="72"/>
      <c r="AB11203" s="72"/>
      <c r="AC11203" s="72"/>
      <c r="AD11203" s="72"/>
      <c r="AE11203" s="72"/>
      <c r="AF11203" s="72"/>
      <c r="AG11203" s="72"/>
      <c r="AH11203" s="72"/>
      <c r="AI11203" s="72"/>
      <c r="AJ11203" s="72"/>
      <c r="AK11203" s="72"/>
    </row>
    <row r="11204" ht="14.25" customHeight="1">
      <c r="A11204" s="78">
        <v>11201.0</v>
      </c>
      <c r="C11204" s="78" t="str">
        <f>VLOOKUP(G11204,[1]Macrodata_CCF!$A$3:$D$55,4,FALSE)</f>
        <v>#ERROR!</v>
      </c>
      <c r="E11204" s="79" t="str">
        <f>VLOOKUP(G11204,[1]Macrodata_CCF!$A$3:$B$55,2,FALSE)</f>
        <v>#ERROR!</v>
      </c>
      <c r="F11204" s="78">
        <v>0.0</v>
      </c>
      <c r="G11204" s="80">
        <v>11.0</v>
      </c>
      <c r="H11204" s="81">
        <v>967265.0</v>
      </c>
      <c r="I11204" s="81">
        <v>990000.0</v>
      </c>
      <c r="J11204" s="81">
        <v>970450.0</v>
      </c>
      <c r="K11204" s="81">
        <v>1485000.0</v>
      </c>
      <c r="L11204" s="82">
        <v>0.1400923685946778</v>
      </c>
      <c r="N11204" s="83">
        <f t="shared" si="1"/>
        <v>0.1400923686</v>
      </c>
      <c r="O11204" s="83">
        <f t="shared" si="2"/>
        <v>0.1400923686</v>
      </c>
      <c r="Q11204" s="83">
        <f t="shared" si="3"/>
        <v>0.02296464646</v>
      </c>
      <c r="R11204" s="83">
        <f t="shared" si="4"/>
        <v>0.003217171717</v>
      </c>
      <c r="S11204" s="83" t="b">
        <f t="shared" si="5"/>
        <v>0</v>
      </c>
      <c r="T11204" s="72"/>
      <c r="U11204" s="72"/>
      <c r="V11204" s="72"/>
      <c r="W11204" s="72"/>
      <c r="X11204" s="72"/>
      <c r="Y11204" s="72"/>
      <c r="Z11204" s="72"/>
      <c r="AA11204" s="72"/>
      <c r="AB11204" s="72"/>
      <c r="AC11204" s="72"/>
      <c r="AD11204" s="72"/>
      <c r="AE11204" s="72"/>
      <c r="AF11204" s="72"/>
      <c r="AG11204" s="72"/>
      <c r="AH11204" s="72"/>
      <c r="AI11204" s="72"/>
      <c r="AJ11204" s="72"/>
      <c r="AK11204" s="72"/>
    </row>
    <row r="11205" ht="14.25" customHeight="1">
      <c r="A11205" s="78">
        <v>11202.0</v>
      </c>
      <c r="C11205" s="78" t="str">
        <f>VLOOKUP(G11205,[1]Macrodata_CCF!$A$3:$D$55,4,FALSE)</f>
        <v>#ERROR!</v>
      </c>
      <c r="E11205" s="79" t="str">
        <f>VLOOKUP(G11205,[1]Macrodata_CCF!$A$3:$B$55,2,FALSE)</f>
        <v>#ERROR!</v>
      </c>
      <c r="F11205" s="78">
        <v>0.0</v>
      </c>
      <c r="G11205" s="80">
        <v>19.0</v>
      </c>
      <c r="H11205" s="81">
        <v>308205.0</v>
      </c>
      <c r="I11205" s="81">
        <v>970000.0</v>
      </c>
      <c r="J11205" s="81">
        <v>440565.0</v>
      </c>
      <c r="K11205" s="81">
        <v>970000.0</v>
      </c>
      <c r="L11205" s="82">
        <v>0.200001511041939</v>
      </c>
      <c r="N11205" s="83">
        <f t="shared" si="1"/>
        <v>0.200001511</v>
      </c>
      <c r="O11205" s="83">
        <f t="shared" si="2"/>
        <v>0.200001511</v>
      </c>
      <c r="Q11205" s="83">
        <f t="shared" si="3"/>
        <v>0.6822628866</v>
      </c>
      <c r="R11205" s="83">
        <f t="shared" si="4"/>
        <v>0.200001511</v>
      </c>
      <c r="S11205" s="83" t="b">
        <f t="shared" si="5"/>
        <v>0</v>
      </c>
      <c r="T11205" s="72"/>
      <c r="U11205" s="72"/>
      <c r="V11205" s="72"/>
      <c r="W11205" s="72"/>
      <c r="X11205" s="72"/>
      <c r="Y11205" s="72"/>
      <c r="Z11205" s="72"/>
      <c r="AA11205" s="72"/>
      <c r="AB11205" s="72"/>
      <c r="AC11205" s="72"/>
      <c r="AD11205" s="72"/>
      <c r="AE11205" s="72"/>
      <c r="AF11205" s="72"/>
      <c r="AG11205" s="72"/>
      <c r="AH11205" s="72"/>
      <c r="AI11205" s="72"/>
      <c r="AJ11205" s="72"/>
      <c r="AK11205" s="72"/>
    </row>
    <row r="11206" ht="14.25" customHeight="1">
      <c r="A11206" s="78">
        <v>11203.0</v>
      </c>
      <c r="C11206" s="78" t="str">
        <f>VLOOKUP(G11206,[1]Macrodata_CCF!$A$3:$D$55,4,FALSE)</f>
        <v>#ERROR!</v>
      </c>
      <c r="E11206" s="79" t="str">
        <f>VLOOKUP(G11206,[1]Macrodata_CCF!$A$3:$B$55,2,FALSE)</f>
        <v>#ERROR!</v>
      </c>
      <c r="F11206" s="78">
        <v>0.0</v>
      </c>
      <c r="G11206" s="80">
        <v>39.0</v>
      </c>
      <c r="H11206" s="81">
        <v>0.0</v>
      </c>
      <c r="I11206" s="81">
        <v>310000.0</v>
      </c>
      <c r="J11206" s="81">
        <v>15500.0</v>
      </c>
      <c r="K11206" s="81">
        <v>310000.0</v>
      </c>
      <c r="L11206" s="82">
        <v>0.05</v>
      </c>
      <c r="N11206" s="83">
        <f t="shared" si="1"/>
        <v>0.05</v>
      </c>
      <c r="O11206" s="83">
        <f t="shared" si="2"/>
        <v>0.05</v>
      </c>
      <c r="Q11206" s="83">
        <f t="shared" si="3"/>
        <v>1</v>
      </c>
      <c r="R11206" s="83">
        <f t="shared" si="4"/>
        <v>0.05</v>
      </c>
      <c r="S11206" s="83" t="b">
        <f t="shared" si="5"/>
        <v>0</v>
      </c>
      <c r="T11206" s="72"/>
      <c r="U11206" s="72"/>
      <c r="V11206" s="72"/>
      <c r="W11206" s="72"/>
      <c r="X11206" s="72"/>
      <c r="Y11206" s="72"/>
      <c r="Z11206" s="72"/>
      <c r="AA11206" s="72"/>
      <c r="AB11206" s="72"/>
      <c r="AC11206" s="72"/>
      <c r="AD11206" s="72"/>
      <c r="AE11206" s="72"/>
      <c r="AF11206" s="72"/>
      <c r="AG11206" s="72"/>
      <c r="AH11206" s="72"/>
      <c r="AI11206" s="72"/>
      <c r="AJ11206" s="72"/>
      <c r="AK11206" s="72"/>
    </row>
    <row r="11207" ht="14.25" customHeight="1">
      <c r="A11207" s="78">
        <v>11204.0</v>
      </c>
      <c r="C11207" s="78" t="str">
        <f>VLOOKUP(G11207,[1]Macrodata_CCF!$A$3:$D$55,4,FALSE)</f>
        <v>#ERROR!</v>
      </c>
      <c r="E11207" s="79" t="str">
        <f>VLOOKUP(G11207,[1]Macrodata_CCF!$A$3:$B$55,2,FALSE)</f>
        <v>#ERROR!</v>
      </c>
      <c r="F11207" s="78">
        <v>0.0</v>
      </c>
      <c r="G11207" s="80">
        <v>3.0</v>
      </c>
      <c r="H11207" s="81">
        <v>68970.0</v>
      </c>
      <c r="I11207" s="81">
        <v>100000.0</v>
      </c>
      <c r="J11207" s="81">
        <v>55625.0</v>
      </c>
      <c r="K11207" s="81">
        <v>190000.0</v>
      </c>
      <c r="L11207" s="82">
        <v>-0.4300676764421528</v>
      </c>
      <c r="N11207" s="83">
        <f t="shared" si="1"/>
        <v>-0.4300676764</v>
      </c>
      <c r="O11207" s="83">
        <f t="shared" si="2"/>
        <v>0</v>
      </c>
      <c r="Q11207" s="83">
        <f t="shared" si="3"/>
        <v>0.3103</v>
      </c>
      <c r="R11207" s="83">
        <f t="shared" si="4"/>
        <v>-0.4300676764</v>
      </c>
      <c r="S11207" s="83" t="b">
        <f t="shared" si="5"/>
        <v>0</v>
      </c>
      <c r="T11207" s="72"/>
      <c r="U11207" s="72"/>
      <c r="V11207" s="72"/>
      <c r="W11207" s="72"/>
      <c r="X11207" s="72"/>
      <c r="Y11207" s="72"/>
      <c r="Z11207" s="72"/>
      <c r="AA11207" s="72"/>
      <c r="AB11207" s="72"/>
      <c r="AC11207" s="72"/>
      <c r="AD11207" s="72"/>
      <c r="AE11207" s="72"/>
      <c r="AF11207" s="72"/>
      <c r="AG11207" s="72"/>
      <c r="AH11207" s="72"/>
      <c r="AI11207" s="72"/>
      <c r="AJ11207" s="72"/>
      <c r="AK11207" s="72"/>
    </row>
    <row r="11208" ht="14.25" customHeight="1">
      <c r="A11208" s="78">
        <v>11205.0</v>
      </c>
      <c r="C11208" s="78" t="str">
        <f>VLOOKUP(G11208,[1]Macrodata_CCF!$A$3:$D$55,4,FALSE)</f>
        <v>#ERROR!</v>
      </c>
      <c r="E11208" s="79" t="str">
        <f>VLOOKUP(G11208,[1]Macrodata_CCF!$A$3:$B$55,2,FALSE)</f>
        <v>#ERROR!</v>
      </c>
      <c r="F11208" s="78">
        <v>0.0</v>
      </c>
      <c r="G11208" s="80">
        <v>37.0</v>
      </c>
      <c r="H11208" s="81">
        <v>264880.0</v>
      </c>
      <c r="I11208" s="81">
        <v>540000.0</v>
      </c>
      <c r="J11208" s="81">
        <v>240120.0</v>
      </c>
      <c r="K11208" s="81">
        <v>756000.0</v>
      </c>
      <c r="L11208" s="82">
        <v>-0.0899970921779587</v>
      </c>
      <c r="N11208" s="83">
        <f t="shared" si="1"/>
        <v>-0.08999709218</v>
      </c>
      <c r="O11208" s="83">
        <f t="shared" si="2"/>
        <v>0</v>
      </c>
      <c r="Q11208" s="83">
        <f t="shared" si="3"/>
        <v>0.5094814815</v>
      </c>
      <c r="R11208" s="83">
        <f t="shared" si="4"/>
        <v>-0.08999709218</v>
      </c>
      <c r="S11208" s="83" t="b">
        <f t="shared" si="5"/>
        <v>0</v>
      </c>
      <c r="T11208" s="72"/>
      <c r="U11208" s="72"/>
      <c r="V11208" s="72"/>
      <c r="W11208" s="72"/>
      <c r="X11208" s="72"/>
      <c r="Y11208" s="72"/>
      <c r="Z11208" s="72"/>
      <c r="AA11208" s="72"/>
      <c r="AB11208" s="72"/>
      <c r="AC11208" s="72"/>
      <c r="AD11208" s="72"/>
      <c r="AE11208" s="72"/>
      <c r="AF11208" s="72"/>
      <c r="AG11208" s="72"/>
      <c r="AH11208" s="72"/>
      <c r="AI11208" s="72"/>
      <c r="AJ11208" s="72"/>
      <c r="AK11208" s="72"/>
    </row>
    <row r="11209" ht="14.25" customHeight="1">
      <c r="A11209" s="78">
        <v>11206.0</v>
      </c>
      <c r="C11209" s="78" t="str">
        <f>VLOOKUP(G11209,[1]Macrodata_CCF!$A$3:$D$55,4,FALSE)</f>
        <v>#ERROR!</v>
      </c>
      <c r="E11209" s="79" t="str">
        <f>VLOOKUP(G11209,[1]Macrodata_CCF!$A$3:$B$55,2,FALSE)</f>
        <v>#ERROR!</v>
      </c>
      <c r="F11209" s="78">
        <v>0.0</v>
      </c>
      <c r="G11209" s="80">
        <v>35.0</v>
      </c>
      <c r="H11209" s="81">
        <v>98890.0</v>
      </c>
      <c r="I11209" s="81">
        <v>200000.0</v>
      </c>
      <c r="J11209" s="81">
        <v>105970.0</v>
      </c>
      <c r="K11209" s="81">
        <v>200000.0</v>
      </c>
      <c r="L11209" s="82">
        <v>0.0700227475027198</v>
      </c>
      <c r="N11209" s="83">
        <f t="shared" si="1"/>
        <v>0.0700227475</v>
      </c>
      <c r="O11209" s="83">
        <f t="shared" si="2"/>
        <v>0.0700227475</v>
      </c>
      <c r="Q11209" s="83">
        <f t="shared" si="3"/>
        <v>0.50555</v>
      </c>
      <c r="R11209" s="83">
        <f t="shared" si="4"/>
        <v>0.0700227475</v>
      </c>
      <c r="S11209" s="83" t="b">
        <f t="shared" si="5"/>
        <v>0</v>
      </c>
      <c r="T11209" s="72"/>
      <c r="U11209" s="72"/>
      <c r="V11209" s="72"/>
      <c r="W11209" s="72"/>
      <c r="X11209" s="72"/>
      <c r="Y11209" s="72"/>
      <c r="Z11209" s="72"/>
      <c r="AA11209" s="72"/>
      <c r="AB11209" s="72"/>
      <c r="AC11209" s="72"/>
      <c r="AD11209" s="72"/>
      <c r="AE11209" s="72"/>
      <c r="AF11209" s="72"/>
      <c r="AG11209" s="72"/>
      <c r="AH11209" s="72"/>
      <c r="AI11209" s="72"/>
      <c r="AJ11209" s="72"/>
      <c r="AK11209" s="72"/>
    </row>
    <row r="11210" ht="14.25" customHeight="1">
      <c r="A11210" s="78">
        <v>11207.0</v>
      </c>
      <c r="C11210" s="78" t="str">
        <f>VLOOKUP(G11210,[1]Macrodata_CCF!$A$3:$D$55,4,FALSE)</f>
        <v>#ERROR!</v>
      </c>
      <c r="E11210" s="79" t="str">
        <f>VLOOKUP(G11210,[1]Macrodata_CCF!$A$3:$B$55,2,FALSE)</f>
        <v>#ERROR!</v>
      </c>
      <c r="F11210" s="78">
        <v>0.0</v>
      </c>
      <c r="G11210" s="80">
        <v>5.0</v>
      </c>
      <c r="H11210" s="81">
        <v>0.0</v>
      </c>
      <c r="I11210" s="81">
        <v>440000.0</v>
      </c>
      <c r="J11210" s="81">
        <v>171600.0</v>
      </c>
      <c r="K11210" s="81">
        <v>440000.0</v>
      </c>
      <c r="L11210" s="82">
        <v>0.39</v>
      </c>
      <c r="N11210" s="83">
        <f t="shared" si="1"/>
        <v>0.39</v>
      </c>
      <c r="O11210" s="83">
        <f t="shared" si="2"/>
        <v>0.39</v>
      </c>
      <c r="Q11210" s="83">
        <f t="shared" si="3"/>
        <v>1</v>
      </c>
      <c r="R11210" s="83">
        <f t="shared" si="4"/>
        <v>0.39</v>
      </c>
      <c r="S11210" s="83" t="b">
        <f t="shared" si="5"/>
        <v>0</v>
      </c>
      <c r="T11210" s="72"/>
      <c r="U11210" s="72"/>
      <c r="V11210" s="72"/>
      <c r="W11210" s="72"/>
      <c r="X11210" s="72"/>
      <c r="Y11210" s="72"/>
      <c r="Z11210" s="72"/>
      <c r="AA11210" s="72"/>
      <c r="AB11210" s="72"/>
      <c r="AC11210" s="72"/>
      <c r="AD11210" s="72"/>
      <c r="AE11210" s="72"/>
      <c r="AF11210" s="72"/>
      <c r="AG11210" s="72"/>
      <c r="AH11210" s="72"/>
      <c r="AI11210" s="72"/>
      <c r="AJ11210" s="72"/>
      <c r="AK11210" s="72"/>
    </row>
    <row r="11211" ht="14.25" customHeight="1">
      <c r="A11211" s="78">
        <v>11208.0</v>
      </c>
      <c r="C11211" s="78" t="str">
        <f>VLOOKUP(G11211,[1]Macrodata_CCF!$A$3:$D$55,4,FALSE)</f>
        <v>#ERROR!</v>
      </c>
      <c r="E11211" s="79" t="str">
        <f>VLOOKUP(G11211,[1]Macrodata_CCF!$A$3:$B$55,2,FALSE)</f>
        <v>#ERROR!</v>
      </c>
      <c r="F11211" s="78">
        <v>0.0</v>
      </c>
      <c r="G11211" s="80">
        <v>39.0</v>
      </c>
      <c r="H11211" s="81">
        <v>439870.0</v>
      </c>
      <c r="I11211" s="81">
        <v>590000.0</v>
      </c>
      <c r="J11211" s="81">
        <v>444375.0</v>
      </c>
      <c r="K11211" s="81">
        <v>885000.0</v>
      </c>
      <c r="L11211" s="82">
        <v>0.03000732698328116</v>
      </c>
      <c r="N11211" s="83">
        <f t="shared" si="1"/>
        <v>0.03000732698</v>
      </c>
      <c r="O11211" s="83">
        <f t="shared" si="2"/>
        <v>0.03000732698</v>
      </c>
      <c r="Q11211" s="83">
        <f t="shared" si="3"/>
        <v>0.2544576271</v>
      </c>
      <c r="R11211" s="83">
        <f t="shared" si="4"/>
        <v>0.03000732698</v>
      </c>
      <c r="S11211" s="83" t="b">
        <f t="shared" si="5"/>
        <v>0</v>
      </c>
      <c r="T11211" s="72"/>
      <c r="U11211" s="72"/>
      <c r="V11211" s="72"/>
      <c r="W11211" s="72"/>
      <c r="X11211" s="72"/>
      <c r="Y11211" s="72"/>
      <c r="Z11211" s="72"/>
      <c r="AA11211" s="72"/>
      <c r="AB11211" s="72"/>
      <c r="AC11211" s="72"/>
      <c r="AD11211" s="72"/>
      <c r="AE11211" s="72"/>
      <c r="AF11211" s="72"/>
      <c r="AG11211" s="72"/>
      <c r="AH11211" s="72"/>
      <c r="AI11211" s="72"/>
      <c r="AJ11211" s="72"/>
      <c r="AK11211" s="72"/>
    </row>
    <row r="11212" ht="14.25" customHeight="1">
      <c r="A11212" s="78">
        <v>11209.0</v>
      </c>
      <c r="C11212" s="78" t="str">
        <f>VLOOKUP(G11212,[1]Macrodata_CCF!$A$3:$D$55,4,FALSE)</f>
        <v>#ERROR!</v>
      </c>
      <c r="E11212" s="79" t="str">
        <f>VLOOKUP(G11212,[1]Macrodata_CCF!$A$3:$B$55,2,FALSE)</f>
        <v>#ERROR!</v>
      </c>
      <c r="F11212" s="78">
        <v>0.0</v>
      </c>
      <c r="G11212" s="80">
        <v>42.0</v>
      </c>
      <c r="H11212" s="81">
        <v>0.0</v>
      </c>
      <c r="I11212" s="81">
        <v>400000.0</v>
      </c>
      <c r="J11212" s="81">
        <v>108000.0</v>
      </c>
      <c r="K11212" s="81">
        <v>400000.0</v>
      </c>
      <c r="L11212" s="82">
        <v>0.27</v>
      </c>
      <c r="N11212" s="83">
        <f t="shared" si="1"/>
        <v>0.27</v>
      </c>
      <c r="O11212" s="83">
        <f t="shared" si="2"/>
        <v>0.27</v>
      </c>
      <c r="Q11212" s="83">
        <f t="shared" si="3"/>
        <v>1</v>
      </c>
      <c r="R11212" s="83">
        <f t="shared" si="4"/>
        <v>0.27</v>
      </c>
      <c r="S11212" s="83" t="b">
        <f t="shared" si="5"/>
        <v>0</v>
      </c>
      <c r="T11212" s="72"/>
      <c r="U11212" s="72"/>
      <c r="V11212" s="72"/>
      <c r="W11212" s="72"/>
      <c r="X11212" s="72"/>
      <c r="Y11212" s="72"/>
      <c r="Z11212" s="72"/>
      <c r="AA11212" s="72"/>
      <c r="AB11212" s="72"/>
      <c r="AC11212" s="72"/>
      <c r="AD11212" s="72"/>
      <c r="AE11212" s="72"/>
      <c r="AF11212" s="72"/>
      <c r="AG11212" s="72"/>
      <c r="AH11212" s="72"/>
      <c r="AI11212" s="72"/>
      <c r="AJ11212" s="72"/>
      <c r="AK11212" s="72"/>
    </row>
    <row r="11213" ht="14.25" customHeight="1">
      <c r="A11213" s="78">
        <v>11210.0</v>
      </c>
      <c r="C11213" s="78" t="str">
        <f>VLOOKUP(G11213,[1]Macrodata_CCF!$A$3:$D$55,4,FALSE)</f>
        <v>#ERROR!</v>
      </c>
      <c r="E11213" s="79" t="str">
        <f>VLOOKUP(G11213,[1]Macrodata_CCF!$A$3:$B$55,2,FALSE)</f>
        <v>#ERROR!</v>
      </c>
      <c r="F11213" s="78">
        <v>0.0</v>
      </c>
      <c r="G11213" s="80">
        <v>2.0</v>
      </c>
      <c r="H11213" s="81">
        <v>137240.0</v>
      </c>
      <c r="I11213" s="81">
        <v>370000.0</v>
      </c>
      <c r="J11213" s="81">
        <v>188445.0</v>
      </c>
      <c r="K11213" s="81">
        <v>370000.0</v>
      </c>
      <c r="L11213" s="82">
        <v>0.2199905482041588</v>
      </c>
      <c r="N11213" s="83">
        <f t="shared" si="1"/>
        <v>0.2199905482</v>
      </c>
      <c r="O11213" s="83">
        <f t="shared" si="2"/>
        <v>0.2199905482</v>
      </c>
      <c r="Q11213" s="83">
        <f t="shared" si="3"/>
        <v>0.6290810811</v>
      </c>
      <c r="R11213" s="83">
        <f t="shared" si="4"/>
        <v>0.2199905482</v>
      </c>
      <c r="S11213" s="83" t="b">
        <f t="shared" si="5"/>
        <v>0</v>
      </c>
      <c r="T11213" s="72"/>
      <c r="U11213" s="72"/>
      <c r="V11213" s="72"/>
      <c r="W11213" s="72"/>
      <c r="X11213" s="72"/>
      <c r="Y11213" s="72"/>
      <c r="Z11213" s="72"/>
      <c r="AA11213" s="72"/>
      <c r="AB11213" s="72"/>
      <c r="AC11213" s="72"/>
      <c r="AD11213" s="72"/>
      <c r="AE11213" s="72"/>
      <c r="AF11213" s="72"/>
      <c r="AG11213" s="72"/>
      <c r="AH11213" s="72"/>
      <c r="AI11213" s="72"/>
      <c r="AJ11213" s="72"/>
      <c r="AK11213" s="72"/>
    </row>
    <row r="11214" ht="14.25" customHeight="1">
      <c r="A11214" s="78">
        <v>11211.0</v>
      </c>
      <c r="C11214" s="78" t="str">
        <f>VLOOKUP(G11214,[1]Macrodata_CCF!$A$3:$D$55,4,FALSE)</f>
        <v>#ERROR!</v>
      </c>
      <c r="E11214" s="79" t="str">
        <f>VLOOKUP(G11214,[1]Macrodata_CCF!$A$3:$B$55,2,FALSE)</f>
        <v>#ERROR!</v>
      </c>
      <c r="F11214" s="78">
        <v>0.0</v>
      </c>
      <c r="G11214" s="80">
        <v>34.0</v>
      </c>
      <c r="H11214" s="81">
        <v>197295.0</v>
      </c>
      <c r="I11214" s="81">
        <v>590000.0</v>
      </c>
      <c r="J11214" s="81">
        <v>216930.0</v>
      </c>
      <c r="K11214" s="81">
        <v>590000.0</v>
      </c>
      <c r="L11214" s="82">
        <v>0.04999936338982187</v>
      </c>
      <c r="N11214" s="83">
        <f t="shared" si="1"/>
        <v>0.04999936339</v>
      </c>
      <c r="O11214" s="83">
        <f t="shared" si="2"/>
        <v>0.04999936339</v>
      </c>
      <c r="Q11214" s="83">
        <f t="shared" si="3"/>
        <v>0.6656016949</v>
      </c>
      <c r="R11214" s="83">
        <f t="shared" si="4"/>
        <v>0.04999936339</v>
      </c>
      <c r="S11214" s="83" t="b">
        <f t="shared" si="5"/>
        <v>0</v>
      </c>
      <c r="T11214" s="72"/>
      <c r="U11214" s="72"/>
      <c r="V11214" s="72"/>
      <c r="W11214" s="72"/>
      <c r="X11214" s="72"/>
      <c r="Y11214" s="72"/>
      <c r="Z11214" s="72"/>
      <c r="AA11214" s="72"/>
      <c r="AB11214" s="72"/>
      <c r="AC11214" s="72"/>
      <c r="AD11214" s="72"/>
      <c r="AE11214" s="72"/>
      <c r="AF11214" s="72"/>
      <c r="AG11214" s="72"/>
      <c r="AH11214" s="72"/>
      <c r="AI11214" s="72"/>
      <c r="AJ11214" s="72"/>
      <c r="AK11214" s="72"/>
    </row>
    <row r="11215" ht="14.25" customHeight="1">
      <c r="A11215" s="78">
        <v>11212.0</v>
      </c>
      <c r="C11215" s="78" t="str">
        <f>VLOOKUP(G11215,[1]Macrodata_CCF!$A$3:$D$55,4,FALSE)</f>
        <v>#ERROR!</v>
      </c>
      <c r="E11215" s="79" t="str">
        <f>VLOOKUP(G11215,[1]Macrodata_CCF!$A$3:$B$55,2,FALSE)</f>
        <v>#ERROR!</v>
      </c>
      <c r="F11215" s="78">
        <v>0.0</v>
      </c>
      <c r="G11215" s="80">
        <v>10.0</v>
      </c>
      <c r="H11215" s="81">
        <v>415975.0</v>
      </c>
      <c r="I11215" s="81">
        <v>520000.0</v>
      </c>
      <c r="J11215" s="81">
        <v>439900.0</v>
      </c>
      <c r="K11215" s="81">
        <v>728000.0</v>
      </c>
      <c r="L11215" s="82">
        <v>0.2299927901946647</v>
      </c>
      <c r="N11215" s="83">
        <f t="shared" si="1"/>
        <v>0.2299927902</v>
      </c>
      <c r="O11215" s="83">
        <f t="shared" si="2"/>
        <v>0.2299927902</v>
      </c>
      <c r="Q11215" s="83">
        <f t="shared" si="3"/>
        <v>0.2000480769</v>
      </c>
      <c r="R11215" s="83">
        <f t="shared" si="4"/>
        <v>0.2299927902</v>
      </c>
      <c r="S11215" s="83" t="b">
        <f t="shared" si="5"/>
        <v>0</v>
      </c>
      <c r="T11215" s="72"/>
      <c r="U11215" s="72"/>
      <c r="V11215" s="72"/>
      <c r="W11215" s="72"/>
      <c r="X11215" s="72"/>
      <c r="Y11215" s="72"/>
      <c r="Z11215" s="72"/>
      <c r="AA11215" s="72"/>
      <c r="AB11215" s="72"/>
      <c r="AC11215" s="72"/>
      <c r="AD11215" s="72"/>
      <c r="AE11215" s="72"/>
      <c r="AF11215" s="72"/>
      <c r="AG11215" s="72"/>
      <c r="AH11215" s="72"/>
      <c r="AI11215" s="72"/>
      <c r="AJ11215" s="72"/>
      <c r="AK11215" s="72"/>
    </row>
    <row r="11216" ht="14.25" customHeight="1">
      <c r="A11216" s="78">
        <v>11213.0</v>
      </c>
      <c r="C11216" s="78" t="str">
        <f>VLOOKUP(G11216,[1]Macrodata_CCF!$A$3:$D$55,4,FALSE)</f>
        <v>#ERROR!</v>
      </c>
      <c r="E11216" s="79" t="str">
        <f>VLOOKUP(G11216,[1]Macrodata_CCF!$A$3:$B$55,2,FALSE)</f>
        <v>#ERROR!</v>
      </c>
      <c r="F11216" s="78">
        <v>0.0</v>
      </c>
      <c r="G11216" s="80">
        <v>1.0</v>
      </c>
      <c r="H11216" s="81">
        <v>97545.0</v>
      </c>
      <c r="I11216" s="81">
        <v>930000.0</v>
      </c>
      <c r="J11216" s="81">
        <v>405555.0</v>
      </c>
      <c r="K11216" s="81">
        <v>930000.0</v>
      </c>
      <c r="L11216" s="82">
        <v>0.3700019820891219</v>
      </c>
      <c r="N11216" s="83">
        <f t="shared" si="1"/>
        <v>0.3700019821</v>
      </c>
      <c r="O11216" s="83">
        <f t="shared" si="2"/>
        <v>0.3700019821</v>
      </c>
      <c r="Q11216" s="83">
        <f t="shared" si="3"/>
        <v>0.8951129032</v>
      </c>
      <c r="R11216" s="83">
        <f t="shared" si="4"/>
        <v>0.3700019821</v>
      </c>
      <c r="S11216" s="83" t="b">
        <f t="shared" si="5"/>
        <v>0</v>
      </c>
      <c r="T11216" s="72"/>
      <c r="U11216" s="72"/>
      <c r="V11216" s="72"/>
      <c r="W11216" s="72"/>
      <c r="X11216" s="72"/>
      <c r="Y11216" s="72"/>
      <c r="Z11216" s="72"/>
      <c r="AA11216" s="72"/>
      <c r="AB11216" s="72"/>
      <c r="AC11216" s="72"/>
      <c r="AD11216" s="72"/>
      <c r="AE11216" s="72"/>
      <c r="AF11216" s="72"/>
      <c r="AG11216" s="72"/>
      <c r="AH11216" s="72"/>
      <c r="AI11216" s="72"/>
      <c r="AJ11216" s="72"/>
      <c r="AK11216" s="72"/>
    </row>
    <row r="11217" ht="14.25" customHeight="1">
      <c r="A11217" s="78">
        <v>11214.0</v>
      </c>
      <c r="C11217" s="78" t="str">
        <f>VLOOKUP(G11217,[1]Macrodata_CCF!$A$3:$D$55,4,FALSE)</f>
        <v>#ERROR!</v>
      </c>
      <c r="E11217" s="79" t="str">
        <f>VLOOKUP(G11217,[1]Macrodata_CCF!$A$3:$B$55,2,FALSE)</f>
        <v>#ERROR!</v>
      </c>
      <c r="F11217" s="78">
        <v>0.0</v>
      </c>
      <c r="G11217" s="80">
        <v>21.0</v>
      </c>
      <c r="H11217" s="81">
        <v>557510.0</v>
      </c>
      <c r="I11217" s="81">
        <v>770000.0</v>
      </c>
      <c r="J11217" s="81">
        <v>597885.0</v>
      </c>
      <c r="K11217" s="81">
        <v>770000.0</v>
      </c>
      <c r="L11217" s="82">
        <v>0.1900089415972516</v>
      </c>
      <c r="N11217" s="83">
        <f t="shared" si="1"/>
        <v>0.1900089416</v>
      </c>
      <c r="O11217" s="83">
        <f t="shared" si="2"/>
        <v>0.1900089416</v>
      </c>
      <c r="Q11217" s="83">
        <f t="shared" si="3"/>
        <v>0.275961039</v>
      </c>
      <c r="R11217" s="83">
        <f t="shared" si="4"/>
        <v>0.1900089416</v>
      </c>
      <c r="S11217" s="83" t="b">
        <f t="shared" si="5"/>
        <v>0</v>
      </c>
      <c r="T11217" s="72"/>
      <c r="U11217" s="72"/>
      <c r="V11217" s="72"/>
      <c r="W11217" s="72"/>
      <c r="X11217" s="72"/>
      <c r="Y11217" s="72"/>
      <c r="Z11217" s="72"/>
      <c r="AA11217" s="72"/>
      <c r="AB11217" s="72"/>
      <c r="AC11217" s="72"/>
      <c r="AD11217" s="72"/>
      <c r="AE11217" s="72"/>
      <c r="AF11217" s="72"/>
      <c r="AG11217" s="72"/>
      <c r="AH11217" s="72"/>
      <c r="AI11217" s="72"/>
      <c r="AJ11217" s="72"/>
      <c r="AK11217" s="72"/>
    </row>
    <row r="11218" ht="14.25" customHeight="1">
      <c r="A11218" s="78">
        <v>11215.0</v>
      </c>
      <c r="C11218" s="78" t="str">
        <f>VLOOKUP(G11218,[1]Macrodata_CCF!$A$3:$D$55,4,FALSE)</f>
        <v>#ERROR!</v>
      </c>
      <c r="E11218" s="79" t="str">
        <f>VLOOKUP(G11218,[1]Macrodata_CCF!$A$3:$B$55,2,FALSE)</f>
        <v>#ERROR!</v>
      </c>
      <c r="F11218" s="78">
        <v>1.0</v>
      </c>
      <c r="G11218" s="80">
        <v>45.0</v>
      </c>
      <c r="H11218" s="81">
        <v>0.0</v>
      </c>
      <c r="I11218" s="81">
        <v>380000.0</v>
      </c>
      <c r="J11218" s="81">
        <v>171000.0</v>
      </c>
      <c r="K11218" s="81">
        <v>380000.0</v>
      </c>
      <c r="L11218" s="82">
        <v>0.45</v>
      </c>
      <c r="N11218" s="83">
        <f t="shared" si="1"/>
        <v>0.45</v>
      </c>
      <c r="O11218" s="83">
        <f t="shared" si="2"/>
        <v>0.45</v>
      </c>
      <c r="Q11218" s="83">
        <f t="shared" si="3"/>
        <v>1</v>
      </c>
      <c r="R11218" s="83">
        <f t="shared" si="4"/>
        <v>0.45</v>
      </c>
      <c r="S11218" s="83" t="b">
        <f t="shared" si="5"/>
        <v>0</v>
      </c>
      <c r="T11218" s="72"/>
      <c r="U11218" s="72"/>
      <c r="V11218" s="72"/>
      <c r="W11218" s="72"/>
      <c r="X11218" s="72"/>
      <c r="Y11218" s="72"/>
      <c r="Z11218" s="72"/>
      <c r="AA11218" s="72"/>
      <c r="AB11218" s="72"/>
      <c r="AC11218" s="72"/>
      <c r="AD11218" s="72"/>
      <c r="AE11218" s="72"/>
      <c r="AF11218" s="72"/>
      <c r="AG11218" s="72"/>
      <c r="AH11218" s="72"/>
      <c r="AI11218" s="72"/>
      <c r="AJ11218" s="72"/>
      <c r="AK11218" s="72"/>
    </row>
    <row r="11219" ht="14.25" customHeight="1">
      <c r="A11219" s="78">
        <v>11216.0</v>
      </c>
      <c r="C11219" s="78" t="str">
        <f>VLOOKUP(G11219,[1]Macrodata_CCF!$A$3:$D$55,4,FALSE)</f>
        <v>#ERROR!</v>
      </c>
      <c r="E11219" s="79" t="str">
        <f>VLOOKUP(G11219,[1]Macrodata_CCF!$A$3:$B$55,2,FALSE)</f>
        <v>#ERROR!</v>
      </c>
      <c r="F11219" s="78">
        <v>0.0</v>
      </c>
      <c r="G11219" s="80">
        <v>15.0</v>
      </c>
      <c r="H11219" s="81">
        <v>0.0</v>
      </c>
      <c r="I11219" s="81">
        <v>110000.0</v>
      </c>
      <c r="J11219" s="81">
        <v>17600.0</v>
      </c>
      <c r="K11219" s="81">
        <v>110000.0</v>
      </c>
      <c r="L11219" s="82">
        <v>0.16</v>
      </c>
      <c r="N11219" s="83">
        <f t="shared" si="1"/>
        <v>0.16</v>
      </c>
      <c r="O11219" s="83">
        <f t="shared" si="2"/>
        <v>0.16</v>
      </c>
      <c r="Q11219" s="83">
        <f t="shared" si="3"/>
        <v>1</v>
      </c>
      <c r="R11219" s="83">
        <f t="shared" si="4"/>
        <v>0.16</v>
      </c>
      <c r="S11219" s="83" t="b">
        <f t="shared" si="5"/>
        <v>0</v>
      </c>
      <c r="T11219" s="72"/>
      <c r="U11219" s="72"/>
      <c r="V11219" s="72"/>
      <c r="W11219" s="72"/>
      <c r="X11219" s="72"/>
      <c r="Y11219" s="72"/>
      <c r="Z11219" s="72"/>
      <c r="AA11219" s="72"/>
      <c r="AB11219" s="72"/>
      <c r="AC11219" s="72"/>
      <c r="AD11219" s="72"/>
      <c r="AE11219" s="72"/>
      <c r="AF11219" s="72"/>
      <c r="AG11219" s="72"/>
      <c r="AH11219" s="72"/>
      <c r="AI11219" s="72"/>
      <c r="AJ11219" s="72"/>
      <c r="AK11219" s="72"/>
    </row>
    <row r="11220" ht="14.25" customHeight="1">
      <c r="A11220" s="78">
        <v>11217.0</v>
      </c>
      <c r="C11220" s="78" t="str">
        <f>VLOOKUP(G11220,[1]Macrodata_CCF!$A$3:$D$55,4,FALSE)</f>
        <v>#ERROR!</v>
      </c>
      <c r="E11220" s="79" t="str">
        <f>VLOOKUP(G11220,[1]Macrodata_CCF!$A$3:$B$55,2,FALSE)</f>
        <v>#ERROR!</v>
      </c>
      <c r="F11220" s="78">
        <v>0.0</v>
      </c>
      <c r="G11220" s="80">
        <v>15.0</v>
      </c>
      <c r="H11220" s="81">
        <v>56120.0</v>
      </c>
      <c r="I11220" s="81">
        <v>110000.0</v>
      </c>
      <c r="J11220" s="81">
        <v>66895.0</v>
      </c>
      <c r="K11220" s="81">
        <v>110000.0</v>
      </c>
      <c r="L11220" s="82">
        <v>0.199981440237565</v>
      </c>
      <c r="N11220" s="83">
        <f t="shared" si="1"/>
        <v>0.1999814402</v>
      </c>
      <c r="O11220" s="83">
        <f t="shared" si="2"/>
        <v>0.1999814402</v>
      </c>
      <c r="Q11220" s="83">
        <f t="shared" si="3"/>
        <v>0.4898181818</v>
      </c>
      <c r="R11220" s="83">
        <f t="shared" si="4"/>
        <v>0.1999814402</v>
      </c>
      <c r="S11220" s="83" t="b">
        <f t="shared" si="5"/>
        <v>0</v>
      </c>
      <c r="T11220" s="72"/>
      <c r="U11220" s="72"/>
      <c r="V11220" s="72"/>
      <c r="W11220" s="72"/>
      <c r="X11220" s="72"/>
      <c r="Y11220" s="72"/>
      <c r="Z11220" s="72"/>
      <c r="AA11220" s="72"/>
      <c r="AB11220" s="72"/>
      <c r="AC11220" s="72"/>
      <c r="AD11220" s="72"/>
      <c r="AE11220" s="72"/>
      <c r="AF11220" s="72"/>
      <c r="AG11220" s="72"/>
      <c r="AH11220" s="72"/>
      <c r="AI11220" s="72"/>
      <c r="AJ11220" s="72"/>
      <c r="AK11220" s="72"/>
    </row>
    <row r="11221" ht="14.25" customHeight="1">
      <c r="A11221" s="78">
        <v>11218.0</v>
      </c>
      <c r="C11221" s="78" t="str">
        <f>VLOOKUP(G11221,[1]Macrodata_CCF!$A$3:$D$55,4,FALSE)</f>
        <v>#ERROR!</v>
      </c>
      <c r="E11221" s="79" t="str">
        <f>VLOOKUP(G11221,[1]Macrodata_CCF!$A$3:$B$55,2,FALSE)</f>
        <v>#ERROR!</v>
      </c>
      <c r="F11221" s="78">
        <v>1.0</v>
      </c>
      <c r="G11221" s="80">
        <v>20.0</v>
      </c>
      <c r="H11221" s="81">
        <v>165500.0</v>
      </c>
      <c r="I11221" s="81">
        <v>400000.0</v>
      </c>
      <c r="J11221" s="81">
        <v>292130.0</v>
      </c>
      <c r="K11221" s="81">
        <v>400000.0</v>
      </c>
      <c r="L11221" s="82">
        <v>0.54</v>
      </c>
      <c r="N11221" s="83">
        <f t="shared" si="1"/>
        <v>0.54</v>
      </c>
      <c r="O11221" s="83">
        <f t="shared" si="2"/>
        <v>0.54</v>
      </c>
      <c r="Q11221" s="83">
        <f t="shared" si="3"/>
        <v>0.58625</v>
      </c>
      <c r="R11221" s="83">
        <f t="shared" si="4"/>
        <v>0.54</v>
      </c>
      <c r="S11221" s="83" t="b">
        <f t="shared" si="5"/>
        <v>0</v>
      </c>
      <c r="T11221" s="72"/>
      <c r="U11221" s="72"/>
      <c r="V11221" s="72"/>
      <c r="W11221" s="72"/>
      <c r="X11221" s="72"/>
      <c r="Y11221" s="72"/>
      <c r="Z11221" s="72"/>
      <c r="AA11221" s="72"/>
      <c r="AB11221" s="72"/>
      <c r="AC11221" s="72"/>
      <c r="AD11221" s="72"/>
      <c r="AE11221" s="72"/>
      <c r="AF11221" s="72"/>
      <c r="AG11221" s="72"/>
      <c r="AH11221" s="72"/>
      <c r="AI11221" s="72"/>
      <c r="AJ11221" s="72"/>
      <c r="AK11221" s="72"/>
    </row>
    <row r="11222" ht="14.25" customHeight="1">
      <c r="A11222" s="78">
        <v>11219.0</v>
      </c>
      <c r="C11222" s="78" t="str">
        <f>VLOOKUP(G11222,[1]Macrodata_CCF!$A$3:$D$55,4,FALSE)</f>
        <v>#ERROR!</v>
      </c>
      <c r="E11222" s="79" t="str">
        <f>VLOOKUP(G11222,[1]Macrodata_CCF!$A$3:$B$55,2,FALSE)</f>
        <v>#ERROR!</v>
      </c>
      <c r="F11222" s="78">
        <v>0.0</v>
      </c>
      <c r="G11222" s="80">
        <v>1.0</v>
      </c>
      <c r="H11222" s="81">
        <v>13850.0</v>
      </c>
      <c r="I11222" s="81">
        <v>750000.0</v>
      </c>
      <c r="J11222" s="81">
        <v>308310.0</v>
      </c>
      <c r="K11222" s="81">
        <v>750000.0</v>
      </c>
      <c r="L11222" s="82">
        <v>0.4</v>
      </c>
      <c r="N11222" s="83">
        <f t="shared" si="1"/>
        <v>0.4</v>
      </c>
      <c r="O11222" s="83">
        <f t="shared" si="2"/>
        <v>0.4</v>
      </c>
      <c r="Q11222" s="83">
        <f t="shared" si="3"/>
        <v>0.9815333333</v>
      </c>
      <c r="R11222" s="83">
        <f t="shared" si="4"/>
        <v>0.4</v>
      </c>
      <c r="S11222" s="83" t="b">
        <f t="shared" si="5"/>
        <v>0</v>
      </c>
      <c r="T11222" s="72"/>
      <c r="U11222" s="72"/>
      <c r="V11222" s="72"/>
      <c r="W11222" s="72"/>
      <c r="X11222" s="72"/>
      <c r="Y11222" s="72"/>
      <c r="Z11222" s="72"/>
      <c r="AA11222" s="72"/>
      <c r="AB11222" s="72"/>
      <c r="AC11222" s="72"/>
      <c r="AD11222" s="72"/>
      <c r="AE11222" s="72"/>
      <c r="AF11222" s="72"/>
      <c r="AG11222" s="72"/>
      <c r="AH11222" s="72"/>
      <c r="AI11222" s="72"/>
      <c r="AJ11222" s="72"/>
      <c r="AK11222" s="72"/>
    </row>
    <row r="11223" ht="14.25" customHeight="1">
      <c r="A11223" s="78">
        <v>11220.0</v>
      </c>
      <c r="C11223" s="78" t="str">
        <f>VLOOKUP(G11223,[1]Macrodata_CCF!$A$3:$D$55,4,FALSE)</f>
        <v>#ERROR!</v>
      </c>
      <c r="E11223" s="79" t="str">
        <f>VLOOKUP(G11223,[1]Macrodata_CCF!$A$3:$B$55,2,FALSE)</f>
        <v>#ERROR!</v>
      </c>
      <c r="F11223" s="78">
        <v>0.0</v>
      </c>
      <c r="G11223" s="80">
        <v>19.0</v>
      </c>
      <c r="H11223" s="81">
        <v>75520.0</v>
      </c>
      <c r="I11223" s="81">
        <v>120000.0</v>
      </c>
      <c r="J11223" s="81">
        <v>83970.0</v>
      </c>
      <c r="K11223" s="81">
        <v>120000.0</v>
      </c>
      <c r="L11223" s="82">
        <v>0.1899730215827338</v>
      </c>
      <c r="N11223" s="83">
        <f t="shared" si="1"/>
        <v>0.1899730216</v>
      </c>
      <c r="O11223" s="83">
        <f t="shared" si="2"/>
        <v>0.1899730216</v>
      </c>
      <c r="Q11223" s="83">
        <f t="shared" si="3"/>
        <v>0.3706666667</v>
      </c>
      <c r="R11223" s="83">
        <f t="shared" si="4"/>
        <v>0.1899730216</v>
      </c>
      <c r="S11223" s="83" t="b">
        <f t="shared" si="5"/>
        <v>0</v>
      </c>
      <c r="T11223" s="72"/>
      <c r="U11223" s="72"/>
      <c r="V11223" s="72"/>
      <c r="W11223" s="72"/>
      <c r="X11223" s="72"/>
      <c r="Y11223" s="72"/>
      <c r="Z11223" s="72"/>
      <c r="AA11223" s="72"/>
      <c r="AB11223" s="72"/>
      <c r="AC11223" s="72"/>
      <c r="AD11223" s="72"/>
      <c r="AE11223" s="72"/>
      <c r="AF11223" s="72"/>
      <c r="AG11223" s="72"/>
      <c r="AH11223" s="72"/>
      <c r="AI11223" s="72"/>
      <c r="AJ11223" s="72"/>
      <c r="AK11223" s="72"/>
    </row>
    <row r="11224" ht="14.25" customHeight="1">
      <c r="A11224" s="78">
        <v>11221.0</v>
      </c>
      <c r="C11224" s="78" t="str">
        <f>VLOOKUP(G11224,[1]Macrodata_CCF!$A$3:$D$55,4,FALSE)</f>
        <v>#ERROR!</v>
      </c>
      <c r="E11224" s="79" t="str">
        <f>VLOOKUP(G11224,[1]Macrodata_CCF!$A$3:$B$55,2,FALSE)</f>
        <v>#ERROR!</v>
      </c>
      <c r="F11224" s="78">
        <v>0.0</v>
      </c>
      <c r="G11224" s="80">
        <v>42.0</v>
      </c>
      <c r="H11224" s="81">
        <v>0.0</v>
      </c>
      <c r="I11224" s="81">
        <v>680000.0</v>
      </c>
      <c r="J11224" s="81">
        <v>0.0</v>
      </c>
      <c r="K11224" s="81">
        <v>680000.0</v>
      </c>
      <c r="L11224" s="82">
        <v>0.0</v>
      </c>
      <c r="N11224" s="83">
        <f t="shared" si="1"/>
        <v>0</v>
      </c>
      <c r="O11224" s="83">
        <f t="shared" si="2"/>
        <v>0</v>
      </c>
      <c r="Q11224" s="83">
        <f t="shared" si="3"/>
        <v>1</v>
      </c>
      <c r="R11224" s="83">
        <f t="shared" si="4"/>
        <v>0</v>
      </c>
      <c r="S11224" s="83" t="b">
        <f t="shared" si="5"/>
        <v>0</v>
      </c>
      <c r="T11224" s="72"/>
      <c r="U11224" s="72"/>
      <c r="V11224" s="72"/>
      <c r="W11224" s="72"/>
      <c r="X11224" s="72"/>
      <c r="Y11224" s="72"/>
      <c r="Z11224" s="72"/>
      <c r="AA11224" s="72"/>
      <c r="AB11224" s="72"/>
      <c r="AC11224" s="72"/>
      <c r="AD11224" s="72"/>
      <c r="AE11224" s="72"/>
      <c r="AF11224" s="72"/>
      <c r="AG11224" s="72"/>
      <c r="AH11224" s="72"/>
      <c r="AI11224" s="72"/>
      <c r="AJ11224" s="72"/>
      <c r="AK11224" s="72"/>
    </row>
    <row r="11225" ht="14.25" customHeight="1">
      <c r="A11225" s="78">
        <v>11222.0</v>
      </c>
      <c r="C11225" s="78" t="str">
        <f>VLOOKUP(G11225,[1]Macrodata_CCF!$A$3:$D$55,4,FALSE)</f>
        <v>#ERROR!</v>
      </c>
      <c r="E11225" s="79" t="str">
        <f>VLOOKUP(G11225,[1]Macrodata_CCF!$A$3:$B$55,2,FALSE)</f>
        <v>#ERROR!</v>
      </c>
      <c r="F11225" s="78">
        <v>0.0</v>
      </c>
      <c r="G11225" s="80">
        <v>8.0</v>
      </c>
      <c r="H11225" s="81">
        <v>532665.0</v>
      </c>
      <c r="I11225" s="81">
        <v>670000.0</v>
      </c>
      <c r="J11225" s="81">
        <v>683400.0</v>
      </c>
      <c r="K11225" s="81">
        <v>670000.0</v>
      </c>
      <c r="L11225" s="82">
        <v>1.09757163141224</v>
      </c>
      <c r="N11225" s="83">
        <f t="shared" si="1"/>
        <v>1.097571631</v>
      </c>
      <c r="O11225" s="83">
        <f t="shared" si="2"/>
        <v>1</v>
      </c>
      <c r="Q11225" s="83">
        <f t="shared" si="3"/>
        <v>0.2049776119</v>
      </c>
      <c r="R11225" s="83">
        <f t="shared" si="4"/>
        <v>1.097571631</v>
      </c>
      <c r="S11225" s="83" t="b">
        <f t="shared" si="5"/>
        <v>0</v>
      </c>
      <c r="T11225" s="72"/>
      <c r="U11225" s="72"/>
      <c r="V11225" s="72"/>
      <c r="W11225" s="72"/>
      <c r="X11225" s="72"/>
      <c r="Y11225" s="72"/>
      <c r="Z11225" s="72"/>
      <c r="AA11225" s="72"/>
      <c r="AB11225" s="72"/>
      <c r="AC11225" s="72"/>
      <c r="AD11225" s="72"/>
      <c r="AE11225" s="72"/>
      <c r="AF11225" s="72"/>
      <c r="AG11225" s="72"/>
      <c r="AH11225" s="72"/>
      <c r="AI11225" s="72"/>
      <c r="AJ11225" s="72"/>
      <c r="AK11225" s="72"/>
    </row>
    <row r="11226" ht="14.25" customHeight="1">
      <c r="A11226" s="78">
        <v>11223.0</v>
      </c>
      <c r="C11226" s="78" t="str">
        <f>VLOOKUP(G11226,[1]Macrodata_CCF!$A$3:$D$55,4,FALSE)</f>
        <v>#ERROR!</v>
      </c>
      <c r="E11226" s="79" t="str">
        <f>VLOOKUP(G11226,[1]Macrodata_CCF!$A$3:$B$55,2,FALSE)</f>
        <v>#ERROR!</v>
      </c>
      <c r="F11226" s="78">
        <v>0.0</v>
      </c>
      <c r="G11226" s="80">
        <v>14.0</v>
      </c>
      <c r="H11226" s="81">
        <v>0.0</v>
      </c>
      <c r="I11226" s="81">
        <v>260000.0</v>
      </c>
      <c r="J11226" s="81">
        <v>39000.0</v>
      </c>
      <c r="K11226" s="81">
        <v>416000.0</v>
      </c>
      <c r="L11226" s="82">
        <v>0.15</v>
      </c>
      <c r="N11226" s="83">
        <f t="shared" si="1"/>
        <v>0.15</v>
      </c>
      <c r="O11226" s="83">
        <f t="shared" si="2"/>
        <v>0.15</v>
      </c>
      <c r="Q11226" s="83">
        <f t="shared" si="3"/>
        <v>1</v>
      </c>
      <c r="R11226" s="83">
        <f t="shared" si="4"/>
        <v>0.15</v>
      </c>
      <c r="S11226" s="83" t="b">
        <f t="shared" si="5"/>
        <v>0</v>
      </c>
      <c r="T11226" s="72"/>
      <c r="U11226" s="72"/>
      <c r="V11226" s="72"/>
      <c r="W11226" s="72"/>
      <c r="X11226" s="72"/>
      <c r="Y11226" s="72"/>
      <c r="Z11226" s="72"/>
      <c r="AA11226" s="72"/>
      <c r="AB11226" s="72"/>
      <c r="AC11226" s="72"/>
      <c r="AD11226" s="72"/>
      <c r="AE11226" s="72"/>
      <c r="AF11226" s="72"/>
      <c r="AG11226" s="72"/>
      <c r="AH11226" s="72"/>
      <c r="AI11226" s="72"/>
      <c r="AJ11226" s="72"/>
      <c r="AK11226" s="72"/>
    </row>
    <row r="11227" ht="14.25" customHeight="1">
      <c r="A11227" s="78">
        <v>11224.0</v>
      </c>
      <c r="C11227" s="78" t="str">
        <f>VLOOKUP(G11227,[1]Macrodata_CCF!$A$3:$D$55,4,FALSE)</f>
        <v>#ERROR!</v>
      </c>
      <c r="E11227" s="79" t="str">
        <f>VLOOKUP(G11227,[1]Macrodata_CCF!$A$3:$B$55,2,FALSE)</f>
        <v>#ERROR!</v>
      </c>
      <c r="F11227" s="78">
        <v>0.0</v>
      </c>
      <c r="G11227" s="80">
        <v>18.0</v>
      </c>
      <c r="H11227" s="81">
        <v>195745.0</v>
      </c>
      <c r="I11227" s="81">
        <v>380000.0</v>
      </c>
      <c r="J11227" s="81">
        <v>227070.0</v>
      </c>
      <c r="K11227" s="81">
        <v>380000.0</v>
      </c>
      <c r="L11227" s="82">
        <v>0.1700089549808689</v>
      </c>
      <c r="N11227" s="83">
        <f t="shared" si="1"/>
        <v>0.170008955</v>
      </c>
      <c r="O11227" s="83">
        <f t="shared" si="2"/>
        <v>0.170008955</v>
      </c>
      <c r="Q11227" s="83">
        <f t="shared" si="3"/>
        <v>0.4848815789</v>
      </c>
      <c r="R11227" s="83">
        <f t="shared" si="4"/>
        <v>0.170008955</v>
      </c>
      <c r="S11227" s="83" t="b">
        <f t="shared" si="5"/>
        <v>0</v>
      </c>
      <c r="T11227" s="72"/>
      <c r="U11227" s="72"/>
      <c r="V11227" s="72"/>
      <c r="W11227" s="72"/>
      <c r="X11227" s="72"/>
      <c r="Y11227" s="72"/>
      <c r="Z11227" s="72"/>
      <c r="AA11227" s="72"/>
      <c r="AB11227" s="72"/>
      <c r="AC11227" s="72"/>
      <c r="AD11227" s="72"/>
      <c r="AE11227" s="72"/>
      <c r="AF11227" s="72"/>
      <c r="AG11227" s="72"/>
      <c r="AH11227" s="72"/>
      <c r="AI11227" s="72"/>
      <c r="AJ11227" s="72"/>
      <c r="AK11227" s="72"/>
    </row>
    <row r="11228" ht="14.25" customHeight="1">
      <c r="A11228" s="78">
        <v>11225.0</v>
      </c>
      <c r="C11228" s="78" t="str">
        <f>VLOOKUP(G11228,[1]Macrodata_CCF!$A$3:$D$55,4,FALSE)</f>
        <v>#ERROR!</v>
      </c>
      <c r="E11228" s="79" t="str">
        <f>VLOOKUP(G11228,[1]Macrodata_CCF!$A$3:$B$55,2,FALSE)</f>
        <v>#ERROR!</v>
      </c>
      <c r="F11228" s="78">
        <v>0.0</v>
      </c>
      <c r="G11228" s="80">
        <v>6.0</v>
      </c>
      <c r="H11228" s="81">
        <v>167690.0</v>
      </c>
      <c r="I11228" s="81">
        <v>630000.0</v>
      </c>
      <c r="J11228" s="81">
        <v>301760.0</v>
      </c>
      <c r="K11228" s="81">
        <v>630000.0</v>
      </c>
      <c r="L11228" s="82">
        <v>0.2900002163050767</v>
      </c>
      <c r="N11228" s="83">
        <f t="shared" si="1"/>
        <v>0.2900002163</v>
      </c>
      <c r="O11228" s="83">
        <f t="shared" si="2"/>
        <v>0.2900002163</v>
      </c>
      <c r="Q11228" s="83">
        <f t="shared" si="3"/>
        <v>0.7338253968</v>
      </c>
      <c r="R11228" s="83">
        <f t="shared" si="4"/>
        <v>0.2900002163</v>
      </c>
      <c r="S11228" s="83" t="b">
        <f t="shared" si="5"/>
        <v>0</v>
      </c>
      <c r="T11228" s="72"/>
      <c r="U11228" s="72"/>
      <c r="V11228" s="72"/>
      <c r="W11228" s="72"/>
      <c r="X11228" s="72"/>
      <c r="Y11228" s="72"/>
      <c r="Z11228" s="72"/>
      <c r="AA11228" s="72"/>
      <c r="AB11228" s="72"/>
      <c r="AC11228" s="72"/>
      <c r="AD11228" s="72"/>
      <c r="AE11228" s="72"/>
      <c r="AF11228" s="72"/>
      <c r="AG11228" s="72"/>
      <c r="AH11228" s="72"/>
      <c r="AI11228" s="72"/>
      <c r="AJ11228" s="72"/>
      <c r="AK11228" s="72"/>
    </row>
    <row r="11229" ht="14.25" customHeight="1">
      <c r="A11229" s="78">
        <v>11226.0</v>
      </c>
      <c r="C11229" s="78" t="str">
        <f>VLOOKUP(G11229,[1]Macrodata_CCF!$A$3:$D$55,4,FALSE)</f>
        <v>#ERROR!</v>
      </c>
      <c r="E11229" s="79" t="str">
        <f>VLOOKUP(G11229,[1]Macrodata_CCF!$A$3:$B$55,2,FALSE)</f>
        <v>#ERROR!</v>
      </c>
      <c r="F11229" s="78">
        <v>0.0</v>
      </c>
      <c r="G11229" s="80">
        <v>28.0</v>
      </c>
      <c r="H11229" s="81">
        <v>143960.0</v>
      </c>
      <c r="I11229" s="81">
        <v>260000.0</v>
      </c>
      <c r="J11229" s="81">
        <v>162525.0</v>
      </c>
      <c r="K11229" s="81">
        <v>468000.0</v>
      </c>
      <c r="L11229" s="82">
        <v>0.1599879351947604</v>
      </c>
      <c r="N11229" s="83">
        <f t="shared" si="1"/>
        <v>0.1599879352</v>
      </c>
      <c r="O11229" s="83">
        <f t="shared" si="2"/>
        <v>0.1599879352</v>
      </c>
      <c r="Q11229" s="83">
        <f t="shared" si="3"/>
        <v>0.4463076923</v>
      </c>
      <c r="R11229" s="83">
        <f t="shared" si="4"/>
        <v>0.1599879352</v>
      </c>
      <c r="S11229" s="83" t="b">
        <f t="shared" si="5"/>
        <v>0</v>
      </c>
      <c r="T11229" s="72"/>
      <c r="U11229" s="72"/>
      <c r="V11229" s="72"/>
      <c r="W11229" s="72"/>
      <c r="X11229" s="72"/>
      <c r="Y11229" s="72"/>
      <c r="Z11229" s="72"/>
      <c r="AA11229" s="72"/>
      <c r="AB11229" s="72"/>
      <c r="AC11229" s="72"/>
      <c r="AD11229" s="72"/>
      <c r="AE11229" s="72"/>
      <c r="AF11229" s="72"/>
      <c r="AG11229" s="72"/>
      <c r="AH11229" s="72"/>
      <c r="AI11229" s="72"/>
      <c r="AJ11229" s="72"/>
      <c r="AK11229" s="72"/>
    </row>
    <row r="11230" ht="14.25" customHeight="1">
      <c r="A11230" s="78">
        <v>11227.0</v>
      </c>
      <c r="C11230" s="78" t="str">
        <f>VLOOKUP(G11230,[1]Macrodata_CCF!$A$3:$D$55,4,FALSE)</f>
        <v>#ERROR!</v>
      </c>
      <c r="E11230" s="79" t="str">
        <f>VLOOKUP(G11230,[1]Macrodata_CCF!$A$3:$B$55,2,FALSE)</f>
        <v>#ERROR!</v>
      </c>
      <c r="F11230" s="78">
        <v>0.0</v>
      </c>
      <c r="G11230" s="80">
        <v>6.0</v>
      </c>
      <c r="H11230" s="81">
        <v>0.0</v>
      </c>
      <c r="I11230" s="81">
        <v>70000.0</v>
      </c>
      <c r="J11230" s="81">
        <v>0.0</v>
      </c>
      <c r="K11230" s="81">
        <v>70000.0</v>
      </c>
      <c r="L11230" s="82">
        <v>0.0</v>
      </c>
      <c r="N11230" s="83">
        <f t="shared" si="1"/>
        <v>0</v>
      </c>
      <c r="O11230" s="83">
        <f t="shared" si="2"/>
        <v>0</v>
      </c>
      <c r="Q11230" s="83">
        <f t="shared" si="3"/>
        <v>1</v>
      </c>
      <c r="R11230" s="83">
        <f t="shared" si="4"/>
        <v>0</v>
      </c>
      <c r="S11230" s="83" t="b">
        <f t="shared" si="5"/>
        <v>0</v>
      </c>
      <c r="T11230" s="72"/>
      <c r="U11230" s="72"/>
      <c r="V11230" s="72"/>
      <c r="W11230" s="72"/>
      <c r="X11230" s="72"/>
      <c r="Y11230" s="72"/>
      <c r="Z11230" s="72"/>
      <c r="AA11230" s="72"/>
      <c r="AB11230" s="72"/>
      <c r="AC11230" s="72"/>
      <c r="AD11230" s="72"/>
      <c r="AE11230" s="72"/>
      <c r="AF11230" s="72"/>
      <c r="AG11230" s="72"/>
      <c r="AH11230" s="72"/>
      <c r="AI11230" s="72"/>
      <c r="AJ11230" s="72"/>
      <c r="AK11230" s="72"/>
    </row>
    <row r="11231" ht="14.25" customHeight="1">
      <c r="A11231" s="78">
        <v>11228.0</v>
      </c>
      <c r="C11231" s="78" t="str">
        <f>VLOOKUP(G11231,[1]Macrodata_CCF!$A$3:$D$55,4,FALSE)</f>
        <v>#ERROR!</v>
      </c>
      <c r="E11231" s="79" t="str">
        <f>VLOOKUP(G11231,[1]Macrodata_CCF!$A$3:$B$55,2,FALSE)</f>
        <v>#ERROR!</v>
      </c>
      <c r="F11231" s="78">
        <v>0.0</v>
      </c>
      <c r="G11231" s="80">
        <v>23.0</v>
      </c>
      <c r="H11231" s="81">
        <v>411560.0</v>
      </c>
      <c r="I11231" s="81">
        <v>810000.0</v>
      </c>
      <c r="J11231" s="81">
        <v>487265.0</v>
      </c>
      <c r="K11231" s="81">
        <v>810000.0</v>
      </c>
      <c r="L11231" s="82">
        <v>0.1900035137034434</v>
      </c>
      <c r="N11231" s="83">
        <f t="shared" si="1"/>
        <v>0.1900035137</v>
      </c>
      <c r="O11231" s="83">
        <f t="shared" si="2"/>
        <v>0.1900035137</v>
      </c>
      <c r="Q11231" s="83">
        <f t="shared" si="3"/>
        <v>0.4919012346</v>
      </c>
      <c r="R11231" s="83">
        <f t="shared" si="4"/>
        <v>0.1900035137</v>
      </c>
      <c r="S11231" s="83" t="b">
        <f t="shared" si="5"/>
        <v>0</v>
      </c>
      <c r="T11231" s="72"/>
      <c r="U11231" s="72"/>
      <c r="V11231" s="72"/>
      <c r="W11231" s="72"/>
      <c r="X11231" s="72"/>
      <c r="Y11231" s="72"/>
      <c r="Z11231" s="72"/>
      <c r="AA11231" s="72"/>
      <c r="AB11231" s="72"/>
      <c r="AC11231" s="72"/>
      <c r="AD11231" s="72"/>
      <c r="AE11231" s="72"/>
      <c r="AF11231" s="72"/>
      <c r="AG11231" s="72"/>
      <c r="AH11231" s="72"/>
      <c r="AI11231" s="72"/>
      <c r="AJ11231" s="72"/>
      <c r="AK11231" s="72"/>
    </row>
    <row r="11232" ht="14.25" customHeight="1">
      <c r="A11232" s="78">
        <v>11229.0</v>
      </c>
      <c r="C11232" s="78" t="str">
        <f>VLOOKUP(G11232,[1]Macrodata_CCF!$A$3:$D$55,4,FALSE)</f>
        <v>#ERROR!</v>
      </c>
      <c r="E11232" s="79" t="str">
        <f>VLOOKUP(G11232,[1]Macrodata_CCF!$A$3:$B$55,2,FALSE)</f>
        <v>#ERROR!</v>
      </c>
      <c r="F11232" s="78">
        <v>0.0</v>
      </c>
      <c r="G11232" s="80">
        <v>11.0</v>
      </c>
      <c r="H11232" s="81">
        <v>403630.0</v>
      </c>
      <c r="I11232" s="81">
        <v>620000.0</v>
      </c>
      <c r="J11232" s="81">
        <v>444740.0</v>
      </c>
      <c r="K11232" s="81">
        <v>620000.0</v>
      </c>
      <c r="L11232" s="82">
        <v>0.189998613486158</v>
      </c>
      <c r="N11232" s="83">
        <f t="shared" si="1"/>
        <v>0.1899986135</v>
      </c>
      <c r="O11232" s="83">
        <f t="shared" si="2"/>
        <v>0.1899986135</v>
      </c>
      <c r="Q11232" s="83">
        <f t="shared" si="3"/>
        <v>0.348983871</v>
      </c>
      <c r="R11232" s="83">
        <f t="shared" si="4"/>
        <v>0.1899986135</v>
      </c>
      <c r="S11232" s="83" t="b">
        <f t="shared" si="5"/>
        <v>0</v>
      </c>
      <c r="T11232" s="72"/>
      <c r="U11232" s="72"/>
      <c r="V11232" s="72"/>
      <c r="W11232" s="72"/>
      <c r="X11232" s="72"/>
      <c r="Y11232" s="72"/>
      <c r="Z11232" s="72"/>
      <c r="AA11232" s="72"/>
      <c r="AB11232" s="72"/>
      <c r="AC11232" s="72"/>
      <c r="AD11232" s="72"/>
      <c r="AE11232" s="72"/>
      <c r="AF11232" s="72"/>
      <c r="AG11232" s="72"/>
      <c r="AH11232" s="72"/>
      <c r="AI11232" s="72"/>
      <c r="AJ11232" s="72"/>
      <c r="AK11232" s="72"/>
    </row>
    <row r="11233" ht="14.25" customHeight="1">
      <c r="A11233" s="78">
        <v>11230.0</v>
      </c>
      <c r="C11233" s="78" t="str">
        <f>VLOOKUP(G11233,[1]Macrodata_CCF!$A$3:$D$55,4,FALSE)</f>
        <v>#ERROR!</v>
      </c>
      <c r="E11233" s="79" t="str">
        <f>VLOOKUP(G11233,[1]Macrodata_CCF!$A$3:$B$55,2,FALSE)</f>
        <v>#ERROR!</v>
      </c>
      <c r="F11233" s="78">
        <v>0.0</v>
      </c>
      <c r="G11233" s="80">
        <v>43.0</v>
      </c>
      <c r="H11233" s="81">
        <v>44480.0</v>
      </c>
      <c r="I11233" s="81">
        <v>120000.0</v>
      </c>
      <c r="J11233" s="81">
        <v>55810.0</v>
      </c>
      <c r="K11233" s="81">
        <v>120000.0</v>
      </c>
      <c r="L11233" s="82">
        <v>0.1500264830508475</v>
      </c>
      <c r="N11233" s="83">
        <f t="shared" si="1"/>
        <v>0.1500264831</v>
      </c>
      <c r="O11233" s="83">
        <f t="shared" si="2"/>
        <v>0.1500264831</v>
      </c>
      <c r="Q11233" s="83">
        <f t="shared" si="3"/>
        <v>0.6293333333</v>
      </c>
      <c r="R11233" s="83">
        <f t="shared" si="4"/>
        <v>0.1500264831</v>
      </c>
      <c r="S11233" s="83" t="b">
        <f t="shared" si="5"/>
        <v>0</v>
      </c>
      <c r="T11233" s="72"/>
      <c r="U11233" s="72"/>
      <c r="V11233" s="72"/>
      <c r="W11233" s="72"/>
      <c r="X11233" s="72"/>
      <c r="Y11233" s="72"/>
      <c r="Z11233" s="72"/>
      <c r="AA11233" s="72"/>
      <c r="AB11233" s="72"/>
      <c r="AC11233" s="72"/>
      <c r="AD11233" s="72"/>
      <c r="AE11233" s="72"/>
      <c r="AF11233" s="72"/>
      <c r="AG11233" s="72"/>
      <c r="AH11233" s="72"/>
      <c r="AI11233" s="72"/>
      <c r="AJ11233" s="72"/>
      <c r="AK11233" s="72"/>
    </row>
    <row r="11234" ht="14.25" customHeight="1">
      <c r="A11234" s="78">
        <v>11231.0</v>
      </c>
      <c r="C11234" s="78" t="str">
        <f>VLOOKUP(G11234,[1]Macrodata_CCF!$A$3:$D$55,4,FALSE)</f>
        <v>#ERROR!</v>
      </c>
      <c r="E11234" s="79" t="str">
        <f>VLOOKUP(G11234,[1]Macrodata_CCF!$A$3:$B$55,2,FALSE)</f>
        <v>#ERROR!</v>
      </c>
      <c r="F11234" s="78">
        <v>0.0</v>
      </c>
      <c r="G11234" s="80">
        <v>5.0</v>
      </c>
      <c r="H11234" s="81">
        <v>0.0</v>
      </c>
      <c r="I11234" s="81">
        <v>1000000.0</v>
      </c>
      <c r="J11234" s="81">
        <v>250000.0</v>
      </c>
      <c r="K11234" s="81">
        <v>1000000.0</v>
      </c>
      <c r="L11234" s="82">
        <v>0.25</v>
      </c>
      <c r="N11234" s="83">
        <f t="shared" si="1"/>
        <v>0.25</v>
      </c>
      <c r="O11234" s="83">
        <f t="shared" si="2"/>
        <v>0.25</v>
      </c>
      <c r="Q11234" s="83">
        <f t="shared" si="3"/>
        <v>1</v>
      </c>
      <c r="R11234" s="83">
        <f t="shared" si="4"/>
        <v>0.25</v>
      </c>
      <c r="S11234" s="83" t="b">
        <f t="shared" si="5"/>
        <v>0</v>
      </c>
      <c r="T11234" s="72"/>
      <c r="U11234" s="72"/>
      <c r="V11234" s="72"/>
      <c r="W11234" s="72"/>
      <c r="X11234" s="72"/>
      <c r="Y11234" s="72"/>
      <c r="Z11234" s="72"/>
      <c r="AA11234" s="72"/>
      <c r="AB11234" s="72"/>
      <c r="AC11234" s="72"/>
      <c r="AD11234" s="72"/>
      <c r="AE11234" s="72"/>
      <c r="AF11234" s="72"/>
      <c r="AG11234" s="72"/>
      <c r="AH11234" s="72"/>
      <c r="AI11234" s="72"/>
      <c r="AJ11234" s="72"/>
      <c r="AK11234" s="72"/>
    </row>
    <row r="11235" ht="14.25" customHeight="1">
      <c r="A11235" s="78">
        <v>11232.0</v>
      </c>
      <c r="C11235" s="78" t="str">
        <f>VLOOKUP(G11235,[1]Macrodata_CCF!$A$3:$D$55,4,FALSE)</f>
        <v>#ERROR!</v>
      </c>
      <c r="E11235" s="79" t="str">
        <f>VLOOKUP(G11235,[1]Macrodata_CCF!$A$3:$B$55,2,FALSE)</f>
        <v>#ERROR!</v>
      </c>
      <c r="F11235" s="78">
        <v>0.0</v>
      </c>
      <c r="G11235" s="80">
        <v>50.0</v>
      </c>
      <c r="H11235" s="81">
        <v>413635.0</v>
      </c>
      <c r="I11235" s="81">
        <v>470000.0</v>
      </c>
      <c r="J11235" s="81">
        <v>415890.0</v>
      </c>
      <c r="K11235" s="81">
        <v>470000.0</v>
      </c>
      <c r="L11235" s="82">
        <v>0.04000709660250155</v>
      </c>
      <c r="N11235" s="83">
        <f t="shared" si="1"/>
        <v>0.0400070966</v>
      </c>
      <c r="O11235" s="83">
        <f t="shared" si="2"/>
        <v>0.0400070966</v>
      </c>
      <c r="Q11235" s="83">
        <f t="shared" si="3"/>
        <v>0.1199255319</v>
      </c>
      <c r="R11235" s="83">
        <f t="shared" si="4"/>
        <v>0.0400070966</v>
      </c>
      <c r="S11235" s="83" t="b">
        <f t="shared" si="5"/>
        <v>0</v>
      </c>
      <c r="T11235" s="72"/>
      <c r="U11235" s="72"/>
      <c r="V11235" s="72"/>
      <c r="W11235" s="72"/>
      <c r="X11235" s="72"/>
      <c r="Y11235" s="72"/>
      <c r="Z11235" s="72"/>
      <c r="AA11235" s="72"/>
      <c r="AB11235" s="72"/>
      <c r="AC11235" s="72"/>
      <c r="AD11235" s="72"/>
      <c r="AE11235" s="72"/>
      <c r="AF11235" s="72"/>
      <c r="AG11235" s="72"/>
      <c r="AH11235" s="72"/>
      <c r="AI11235" s="72"/>
      <c r="AJ11235" s="72"/>
      <c r="AK11235" s="72"/>
    </row>
    <row r="11236" ht="14.25" customHeight="1">
      <c r="A11236" s="78">
        <v>11233.0</v>
      </c>
      <c r="C11236" s="78" t="str">
        <f>VLOOKUP(G11236,[1]Macrodata_CCF!$A$3:$D$55,4,FALSE)</f>
        <v>#ERROR!</v>
      </c>
      <c r="E11236" s="79" t="str">
        <f>VLOOKUP(G11236,[1]Macrodata_CCF!$A$3:$B$55,2,FALSE)</f>
        <v>#ERROR!</v>
      </c>
      <c r="F11236" s="78">
        <v>1.0</v>
      </c>
      <c r="G11236" s="80">
        <v>40.0</v>
      </c>
      <c r="H11236" s="81">
        <v>339575.0</v>
      </c>
      <c r="I11236" s="81">
        <v>640000.0</v>
      </c>
      <c r="J11236" s="81">
        <v>507815.0</v>
      </c>
      <c r="K11236" s="81">
        <v>640000.0</v>
      </c>
      <c r="L11236" s="82">
        <v>0.560006657235583</v>
      </c>
      <c r="N11236" s="83">
        <f t="shared" si="1"/>
        <v>0.5600066572</v>
      </c>
      <c r="O11236" s="83">
        <f t="shared" si="2"/>
        <v>0.5600066572</v>
      </c>
      <c r="Q11236" s="83">
        <f t="shared" si="3"/>
        <v>0.4694140625</v>
      </c>
      <c r="R11236" s="83">
        <f t="shared" si="4"/>
        <v>0.5600066572</v>
      </c>
      <c r="S11236" s="83" t="b">
        <f t="shared" si="5"/>
        <v>0</v>
      </c>
      <c r="T11236" s="72"/>
      <c r="U11236" s="72"/>
      <c r="V11236" s="72"/>
      <c r="W11236" s="72"/>
      <c r="X11236" s="72"/>
      <c r="Y11236" s="72"/>
      <c r="Z11236" s="72"/>
      <c r="AA11236" s="72"/>
      <c r="AB11236" s="72"/>
      <c r="AC11236" s="72"/>
      <c r="AD11236" s="72"/>
      <c r="AE11236" s="72"/>
      <c r="AF11236" s="72"/>
      <c r="AG11236" s="72"/>
      <c r="AH11236" s="72"/>
      <c r="AI11236" s="72"/>
      <c r="AJ11236" s="72"/>
      <c r="AK11236" s="72"/>
    </row>
    <row r="11237" ht="14.25" customHeight="1">
      <c r="A11237" s="78">
        <v>11234.0</v>
      </c>
      <c r="C11237" s="78" t="str">
        <f>VLOOKUP(G11237,[1]Macrodata_CCF!$A$3:$D$55,4,FALSE)</f>
        <v>#ERROR!</v>
      </c>
      <c r="E11237" s="79" t="str">
        <f>VLOOKUP(G11237,[1]Macrodata_CCF!$A$3:$B$55,2,FALSE)</f>
        <v>#ERROR!</v>
      </c>
      <c r="F11237" s="78">
        <v>0.0</v>
      </c>
      <c r="G11237" s="80">
        <v>47.0</v>
      </c>
      <c r="H11237" s="81">
        <v>74010.0</v>
      </c>
      <c r="I11237" s="81">
        <v>530000.0</v>
      </c>
      <c r="J11237" s="81">
        <v>864960.0</v>
      </c>
      <c r="K11237" s="81">
        <v>848000.0</v>
      </c>
      <c r="L11237" s="82">
        <v>1.734577512664751</v>
      </c>
      <c r="N11237" s="83">
        <f t="shared" si="1"/>
        <v>1.734577513</v>
      </c>
      <c r="O11237" s="83">
        <f t="shared" si="2"/>
        <v>1</v>
      </c>
      <c r="Q11237" s="83">
        <f t="shared" si="3"/>
        <v>0.8603584906</v>
      </c>
      <c r="R11237" s="83">
        <f t="shared" si="4"/>
        <v>1.734577513</v>
      </c>
      <c r="S11237" s="83" t="b">
        <f t="shared" si="5"/>
        <v>0</v>
      </c>
      <c r="T11237" s="72"/>
      <c r="U11237" s="72"/>
      <c r="V11237" s="72"/>
      <c r="W11237" s="72"/>
      <c r="X11237" s="72"/>
      <c r="Y11237" s="72"/>
      <c r="Z11237" s="72"/>
      <c r="AA11237" s="72"/>
      <c r="AB11237" s="72"/>
      <c r="AC11237" s="72"/>
      <c r="AD11237" s="72"/>
      <c r="AE11237" s="72"/>
      <c r="AF11237" s="72"/>
      <c r="AG11237" s="72"/>
      <c r="AH11237" s="72"/>
      <c r="AI11237" s="72"/>
      <c r="AJ11237" s="72"/>
      <c r="AK11237" s="72"/>
    </row>
    <row r="11238" ht="14.25" customHeight="1">
      <c r="A11238" s="78">
        <v>11235.0</v>
      </c>
      <c r="C11238" s="78" t="str">
        <f>VLOOKUP(G11238,[1]Macrodata_CCF!$A$3:$D$55,4,FALSE)</f>
        <v>#ERROR!</v>
      </c>
      <c r="E11238" s="79" t="str">
        <f>VLOOKUP(G11238,[1]Macrodata_CCF!$A$3:$B$55,2,FALSE)</f>
        <v>#ERROR!</v>
      </c>
      <c r="F11238" s="78">
        <v>0.0</v>
      </c>
      <c r="G11238" s="80">
        <v>17.0</v>
      </c>
      <c r="H11238" s="81">
        <v>63785.0</v>
      </c>
      <c r="I11238" s="81">
        <v>600000.0</v>
      </c>
      <c r="J11238" s="81">
        <v>149580.0</v>
      </c>
      <c r="K11238" s="81">
        <v>600000.0</v>
      </c>
      <c r="L11238" s="82">
        <v>0.1600011189541509</v>
      </c>
      <c r="N11238" s="83">
        <f t="shared" si="1"/>
        <v>0.160001119</v>
      </c>
      <c r="O11238" s="83">
        <f t="shared" si="2"/>
        <v>0.160001119</v>
      </c>
      <c r="Q11238" s="83">
        <f t="shared" si="3"/>
        <v>0.8936916667</v>
      </c>
      <c r="R11238" s="83">
        <f t="shared" si="4"/>
        <v>0.160001119</v>
      </c>
      <c r="S11238" s="83" t="b">
        <f t="shared" si="5"/>
        <v>0</v>
      </c>
      <c r="T11238" s="72"/>
      <c r="U11238" s="72"/>
      <c r="V11238" s="72"/>
      <c r="W11238" s="72"/>
      <c r="X11238" s="72"/>
      <c r="Y11238" s="72"/>
      <c r="Z11238" s="72"/>
      <c r="AA11238" s="72"/>
      <c r="AB11238" s="72"/>
      <c r="AC11238" s="72"/>
      <c r="AD11238" s="72"/>
      <c r="AE11238" s="72"/>
      <c r="AF11238" s="72"/>
      <c r="AG11238" s="72"/>
      <c r="AH11238" s="72"/>
      <c r="AI11238" s="72"/>
      <c r="AJ11238" s="72"/>
      <c r="AK11238" s="72"/>
    </row>
    <row r="11239" ht="14.25" customHeight="1">
      <c r="A11239" s="78">
        <v>11236.0</v>
      </c>
      <c r="C11239" s="78" t="str">
        <f>VLOOKUP(G11239,[1]Macrodata_CCF!$A$3:$D$55,4,FALSE)</f>
        <v>#ERROR!</v>
      </c>
      <c r="E11239" s="79" t="str">
        <f>VLOOKUP(G11239,[1]Macrodata_CCF!$A$3:$B$55,2,FALSE)</f>
        <v>#ERROR!</v>
      </c>
      <c r="F11239" s="78">
        <v>0.0</v>
      </c>
      <c r="G11239" s="80">
        <v>28.0</v>
      </c>
      <c r="H11239" s="81">
        <v>167845.0</v>
      </c>
      <c r="I11239" s="81">
        <v>740000.0</v>
      </c>
      <c r="J11239" s="81">
        <v>754800.0</v>
      </c>
      <c r="K11239" s="81">
        <v>740000.0</v>
      </c>
      <c r="L11239" s="82">
        <v>1.025867116428241</v>
      </c>
      <c r="N11239" s="83">
        <f t="shared" si="1"/>
        <v>1.025867116</v>
      </c>
      <c r="O11239" s="83">
        <f t="shared" si="2"/>
        <v>1</v>
      </c>
      <c r="Q11239" s="83">
        <f t="shared" si="3"/>
        <v>0.7731824324</v>
      </c>
      <c r="R11239" s="83">
        <f t="shared" si="4"/>
        <v>1.025867116</v>
      </c>
      <c r="S11239" s="83" t="b">
        <f t="shared" si="5"/>
        <v>0</v>
      </c>
      <c r="T11239" s="72"/>
      <c r="U11239" s="72"/>
      <c r="V11239" s="72"/>
      <c r="W11239" s="72"/>
      <c r="X11239" s="72"/>
      <c r="Y11239" s="72"/>
      <c r="Z11239" s="72"/>
      <c r="AA11239" s="72"/>
      <c r="AB11239" s="72"/>
      <c r="AC11239" s="72"/>
      <c r="AD11239" s="72"/>
      <c r="AE11239" s="72"/>
      <c r="AF11239" s="72"/>
      <c r="AG11239" s="72"/>
      <c r="AH11239" s="72"/>
      <c r="AI11239" s="72"/>
      <c r="AJ11239" s="72"/>
      <c r="AK11239" s="72"/>
    </row>
    <row r="11240" ht="14.25" customHeight="1">
      <c r="A11240" s="78">
        <v>11237.0</v>
      </c>
      <c r="C11240" s="78" t="str">
        <f>VLOOKUP(G11240,[1]Macrodata_CCF!$A$3:$D$55,4,FALSE)</f>
        <v>#ERROR!</v>
      </c>
      <c r="E11240" s="79" t="str">
        <f>VLOOKUP(G11240,[1]Macrodata_CCF!$A$3:$B$55,2,FALSE)</f>
        <v>#ERROR!</v>
      </c>
      <c r="F11240" s="78">
        <v>0.0</v>
      </c>
      <c r="G11240" s="80">
        <v>24.0</v>
      </c>
      <c r="H11240" s="81">
        <v>190250.0</v>
      </c>
      <c r="I11240" s="81">
        <v>590000.0</v>
      </c>
      <c r="J11240" s="81">
        <v>262205.0</v>
      </c>
      <c r="K11240" s="81">
        <v>590000.0</v>
      </c>
      <c r="L11240" s="82">
        <v>0.18</v>
      </c>
      <c r="N11240" s="83">
        <f t="shared" si="1"/>
        <v>0.18</v>
      </c>
      <c r="O11240" s="83">
        <f t="shared" si="2"/>
        <v>0.18</v>
      </c>
      <c r="Q11240" s="83">
        <f t="shared" si="3"/>
        <v>0.6775423729</v>
      </c>
      <c r="R11240" s="83">
        <f t="shared" si="4"/>
        <v>0.18</v>
      </c>
      <c r="S11240" s="83" t="b">
        <f t="shared" si="5"/>
        <v>0</v>
      </c>
      <c r="T11240" s="72"/>
      <c r="U11240" s="72"/>
      <c r="V11240" s="72"/>
      <c r="W11240" s="72"/>
      <c r="X11240" s="72"/>
      <c r="Y11240" s="72"/>
      <c r="Z11240" s="72"/>
      <c r="AA11240" s="72"/>
      <c r="AB11240" s="72"/>
      <c r="AC11240" s="72"/>
      <c r="AD11240" s="72"/>
      <c r="AE11240" s="72"/>
      <c r="AF11240" s="72"/>
      <c r="AG11240" s="72"/>
      <c r="AH11240" s="72"/>
      <c r="AI11240" s="72"/>
      <c r="AJ11240" s="72"/>
      <c r="AK11240" s="72"/>
    </row>
    <row r="11241" ht="14.25" customHeight="1">
      <c r="A11241" s="78">
        <v>11238.0</v>
      </c>
      <c r="C11241" s="78" t="str">
        <f>VLOOKUP(G11241,[1]Macrodata_CCF!$A$3:$D$55,4,FALSE)</f>
        <v>#ERROR!</v>
      </c>
      <c r="E11241" s="79" t="str">
        <f>VLOOKUP(G11241,[1]Macrodata_CCF!$A$3:$B$55,2,FALSE)</f>
        <v>#ERROR!</v>
      </c>
      <c r="F11241" s="78">
        <v>1.0</v>
      </c>
      <c r="G11241" s="80">
        <v>52.0</v>
      </c>
      <c r="H11241" s="81">
        <v>218390.0</v>
      </c>
      <c r="I11241" s="81">
        <v>250000.0</v>
      </c>
      <c r="J11241" s="81">
        <v>232615.0</v>
      </c>
      <c r="K11241" s="81">
        <v>375000.0</v>
      </c>
      <c r="L11241" s="82">
        <v>0.4500158177791838</v>
      </c>
      <c r="N11241" s="83">
        <f t="shared" si="1"/>
        <v>0.4500158178</v>
      </c>
      <c r="O11241" s="83">
        <f t="shared" si="2"/>
        <v>0.4500158178</v>
      </c>
      <c r="Q11241" s="83">
        <f t="shared" si="3"/>
        <v>0.12644</v>
      </c>
      <c r="R11241" s="83">
        <f t="shared" si="4"/>
        <v>0.4500158178</v>
      </c>
      <c r="S11241" s="83" t="b">
        <f t="shared" si="5"/>
        <v>0</v>
      </c>
      <c r="T11241" s="72"/>
      <c r="U11241" s="72"/>
      <c r="V11241" s="72"/>
      <c r="W11241" s="72"/>
      <c r="X11241" s="72"/>
      <c r="Y11241" s="72"/>
      <c r="Z11241" s="72"/>
      <c r="AA11241" s="72"/>
      <c r="AB11241" s="72"/>
      <c r="AC11241" s="72"/>
      <c r="AD11241" s="72"/>
      <c r="AE11241" s="72"/>
      <c r="AF11241" s="72"/>
      <c r="AG11241" s="72"/>
      <c r="AH11241" s="72"/>
      <c r="AI11241" s="72"/>
      <c r="AJ11241" s="72"/>
      <c r="AK11241" s="72"/>
    </row>
    <row r="11242" ht="14.25" customHeight="1">
      <c r="A11242" s="78">
        <v>11239.0</v>
      </c>
      <c r="C11242" s="78" t="str">
        <f>VLOOKUP(G11242,[1]Macrodata_CCF!$A$3:$D$55,4,FALSE)</f>
        <v>#ERROR!</v>
      </c>
      <c r="E11242" s="79" t="str">
        <f>VLOOKUP(G11242,[1]Macrodata_CCF!$A$3:$B$55,2,FALSE)</f>
        <v>#ERROR!</v>
      </c>
      <c r="F11242" s="78">
        <v>0.0</v>
      </c>
      <c r="G11242" s="80">
        <v>42.0</v>
      </c>
      <c r="H11242" s="81">
        <v>233200.0</v>
      </c>
      <c r="I11242" s="81">
        <v>480000.0</v>
      </c>
      <c r="J11242" s="81">
        <v>285030.0</v>
      </c>
      <c r="K11242" s="81">
        <v>480000.0</v>
      </c>
      <c r="L11242" s="82">
        <v>0.2100081037277148</v>
      </c>
      <c r="N11242" s="83">
        <f t="shared" si="1"/>
        <v>0.2100081037</v>
      </c>
      <c r="O11242" s="83">
        <f t="shared" si="2"/>
        <v>0.2100081037</v>
      </c>
      <c r="Q11242" s="83">
        <f t="shared" si="3"/>
        <v>0.5141666667</v>
      </c>
      <c r="R11242" s="83">
        <f t="shared" si="4"/>
        <v>0.2100081037</v>
      </c>
      <c r="S11242" s="83" t="b">
        <f t="shared" si="5"/>
        <v>0</v>
      </c>
      <c r="T11242" s="72"/>
      <c r="U11242" s="72"/>
      <c r="V11242" s="72"/>
      <c r="W11242" s="72"/>
      <c r="X11242" s="72"/>
      <c r="Y11242" s="72"/>
      <c r="Z11242" s="72"/>
      <c r="AA11242" s="72"/>
      <c r="AB11242" s="72"/>
      <c r="AC11242" s="72"/>
      <c r="AD11242" s="72"/>
      <c r="AE11242" s="72"/>
      <c r="AF11242" s="72"/>
      <c r="AG11242" s="72"/>
      <c r="AH11242" s="72"/>
      <c r="AI11242" s="72"/>
      <c r="AJ11242" s="72"/>
      <c r="AK11242" s="72"/>
    </row>
    <row r="11243" ht="14.25" customHeight="1">
      <c r="A11243" s="78">
        <v>11240.0</v>
      </c>
      <c r="C11243" s="78" t="str">
        <f>VLOOKUP(G11243,[1]Macrodata_CCF!$A$3:$D$55,4,FALSE)</f>
        <v>#ERROR!</v>
      </c>
      <c r="E11243" s="79" t="str">
        <f>VLOOKUP(G11243,[1]Macrodata_CCF!$A$3:$B$55,2,FALSE)</f>
        <v>#ERROR!</v>
      </c>
      <c r="F11243" s="78">
        <v>0.0</v>
      </c>
      <c r="G11243" s="80">
        <v>33.0</v>
      </c>
      <c r="H11243" s="81">
        <v>779110.0</v>
      </c>
      <c r="I11243" s="81">
        <v>820000.0</v>
      </c>
      <c r="J11243" s="81">
        <v>786880.0</v>
      </c>
      <c r="K11243" s="81">
        <v>820000.0</v>
      </c>
      <c r="L11243" s="82">
        <v>0.19002201027146</v>
      </c>
      <c r="N11243" s="83">
        <f t="shared" si="1"/>
        <v>0.1900220103</v>
      </c>
      <c r="O11243" s="83">
        <f t="shared" si="2"/>
        <v>0.1900220103</v>
      </c>
      <c r="Q11243" s="83">
        <f t="shared" si="3"/>
        <v>0.04986585366</v>
      </c>
      <c r="R11243" s="83">
        <f t="shared" si="4"/>
        <v>0.009475609756</v>
      </c>
      <c r="S11243" s="83" t="b">
        <f t="shared" si="5"/>
        <v>0</v>
      </c>
      <c r="T11243" s="72"/>
      <c r="U11243" s="72"/>
      <c r="V11243" s="72"/>
      <c r="W11243" s="72"/>
      <c r="X11243" s="72"/>
      <c r="Y11243" s="72"/>
      <c r="Z11243" s="72"/>
      <c r="AA11243" s="72"/>
      <c r="AB11243" s="72"/>
      <c r="AC11243" s="72"/>
      <c r="AD11243" s="72"/>
      <c r="AE11243" s="72"/>
      <c r="AF11243" s="72"/>
      <c r="AG11243" s="72"/>
      <c r="AH11243" s="72"/>
      <c r="AI11243" s="72"/>
      <c r="AJ11243" s="72"/>
      <c r="AK11243" s="72"/>
    </row>
    <row r="11244" ht="14.25" customHeight="1">
      <c r="A11244" s="78">
        <v>11241.0</v>
      </c>
      <c r="C11244" s="78" t="str">
        <f>VLOOKUP(G11244,[1]Macrodata_CCF!$A$3:$D$55,4,FALSE)</f>
        <v>#ERROR!</v>
      </c>
      <c r="E11244" s="79" t="str">
        <f>VLOOKUP(G11244,[1]Macrodata_CCF!$A$3:$B$55,2,FALSE)</f>
        <v>#ERROR!</v>
      </c>
      <c r="F11244" s="78">
        <v>0.0</v>
      </c>
      <c r="G11244" s="80">
        <v>48.0</v>
      </c>
      <c r="H11244" s="81">
        <v>273720.0</v>
      </c>
      <c r="I11244" s="81">
        <v>450000.0</v>
      </c>
      <c r="J11244" s="81">
        <v>245515.0</v>
      </c>
      <c r="K11244" s="81">
        <v>450000.0</v>
      </c>
      <c r="L11244" s="82">
        <v>-0.1600011345586567</v>
      </c>
      <c r="N11244" s="83">
        <f t="shared" si="1"/>
        <v>-0.1600011346</v>
      </c>
      <c r="O11244" s="83">
        <f t="shared" si="2"/>
        <v>0</v>
      </c>
      <c r="Q11244" s="83">
        <f t="shared" si="3"/>
        <v>0.3917333333</v>
      </c>
      <c r="R11244" s="83">
        <f t="shared" si="4"/>
        <v>-0.1600011346</v>
      </c>
      <c r="S11244" s="83" t="b">
        <f t="shared" si="5"/>
        <v>0</v>
      </c>
      <c r="T11244" s="72"/>
      <c r="U11244" s="72"/>
      <c r="V11244" s="72"/>
      <c r="W11244" s="72"/>
      <c r="X11244" s="72"/>
      <c r="Y11244" s="72"/>
      <c r="Z11244" s="72"/>
      <c r="AA11244" s="72"/>
      <c r="AB11244" s="72"/>
      <c r="AC11244" s="72"/>
      <c r="AD11244" s="72"/>
      <c r="AE11244" s="72"/>
      <c r="AF11244" s="72"/>
      <c r="AG11244" s="72"/>
      <c r="AH11244" s="72"/>
      <c r="AI11244" s="72"/>
      <c r="AJ11244" s="72"/>
      <c r="AK11244" s="72"/>
    </row>
    <row r="11245" ht="14.25" customHeight="1">
      <c r="A11245" s="78">
        <v>11242.0</v>
      </c>
      <c r="C11245" s="78" t="str">
        <f>VLOOKUP(G11245,[1]Macrodata_CCF!$A$3:$D$55,4,FALSE)</f>
        <v>#ERROR!</v>
      </c>
      <c r="E11245" s="79" t="str">
        <f>VLOOKUP(G11245,[1]Macrodata_CCF!$A$3:$B$55,2,FALSE)</f>
        <v>#ERROR!</v>
      </c>
      <c r="F11245" s="78">
        <v>0.0</v>
      </c>
      <c r="G11245" s="80">
        <v>15.0</v>
      </c>
      <c r="H11245" s="81">
        <v>123410.0</v>
      </c>
      <c r="I11245" s="81">
        <v>640000.0</v>
      </c>
      <c r="J11245" s="81">
        <v>226730.0</v>
      </c>
      <c r="K11245" s="81">
        <v>640000.0</v>
      </c>
      <c r="L11245" s="82">
        <v>0.2000038715422288</v>
      </c>
      <c r="N11245" s="83">
        <f t="shared" si="1"/>
        <v>0.2000038715</v>
      </c>
      <c r="O11245" s="83">
        <f t="shared" si="2"/>
        <v>0.2000038715</v>
      </c>
      <c r="Q11245" s="83">
        <f t="shared" si="3"/>
        <v>0.807171875</v>
      </c>
      <c r="R11245" s="83">
        <f t="shared" si="4"/>
        <v>0.2000038715</v>
      </c>
      <c r="S11245" s="83" t="b">
        <f t="shared" si="5"/>
        <v>0</v>
      </c>
      <c r="T11245" s="72"/>
      <c r="U11245" s="72"/>
      <c r="V11245" s="72"/>
      <c r="W11245" s="72"/>
      <c r="X11245" s="72"/>
      <c r="Y11245" s="72"/>
      <c r="Z11245" s="72"/>
      <c r="AA11245" s="72"/>
      <c r="AB11245" s="72"/>
      <c r="AC11245" s="72"/>
      <c r="AD11245" s="72"/>
      <c r="AE11245" s="72"/>
      <c r="AF11245" s="72"/>
      <c r="AG11245" s="72"/>
      <c r="AH11245" s="72"/>
      <c r="AI11245" s="72"/>
      <c r="AJ11245" s="72"/>
      <c r="AK11245" s="72"/>
    </row>
    <row r="11246" ht="14.25" customHeight="1">
      <c r="A11246" s="78">
        <v>11243.0</v>
      </c>
      <c r="C11246" s="78" t="str">
        <f>VLOOKUP(G11246,[1]Macrodata_CCF!$A$3:$D$55,4,FALSE)</f>
        <v>#ERROR!</v>
      </c>
      <c r="E11246" s="79" t="str">
        <f>VLOOKUP(G11246,[1]Macrodata_CCF!$A$3:$B$55,2,FALSE)</f>
        <v>#ERROR!</v>
      </c>
      <c r="F11246" s="78">
        <v>0.0</v>
      </c>
      <c r="G11246" s="80">
        <v>21.0</v>
      </c>
      <c r="H11246" s="81">
        <v>0.0</v>
      </c>
      <c r="I11246" s="81">
        <v>600000.0</v>
      </c>
      <c r="J11246" s="81">
        <v>114000.0</v>
      </c>
      <c r="K11246" s="81">
        <v>1020000.0</v>
      </c>
      <c r="L11246" s="82">
        <v>0.19</v>
      </c>
      <c r="N11246" s="83">
        <f t="shared" si="1"/>
        <v>0.19</v>
      </c>
      <c r="O11246" s="83">
        <f t="shared" si="2"/>
        <v>0.19</v>
      </c>
      <c r="Q11246" s="83">
        <f t="shared" si="3"/>
        <v>1</v>
      </c>
      <c r="R11246" s="83">
        <f t="shared" si="4"/>
        <v>0.19</v>
      </c>
      <c r="S11246" s="83" t="b">
        <f t="shared" si="5"/>
        <v>0</v>
      </c>
      <c r="T11246" s="72"/>
      <c r="U11246" s="72"/>
      <c r="V11246" s="72"/>
      <c r="W11246" s="72"/>
      <c r="X11246" s="72"/>
      <c r="Y11246" s="72"/>
      <c r="Z11246" s="72"/>
      <c r="AA11246" s="72"/>
      <c r="AB11246" s="72"/>
      <c r="AC11246" s="72"/>
      <c r="AD11246" s="72"/>
      <c r="AE11246" s="72"/>
      <c r="AF11246" s="72"/>
      <c r="AG11246" s="72"/>
      <c r="AH11246" s="72"/>
      <c r="AI11246" s="72"/>
      <c r="AJ11246" s="72"/>
      <c r="AK11246" s="72"/>
    </row>
    <row r="11247" ht="14.25" customHeight="1">
      <c r="A11247" s="78">
        <v>11244.0</v>
      </c>
      <c r="C11247" s="78" t="str">
        <f>VLOOKUP(G11247,[1]Macrodata_CCF!$A$3:$D$55,4,FALSE)</f>
        <v>#ERROR!</v>
      </c>
      <c r="E11247" s="79" t="str">
        <f>VLOOKUP(G11247,[1]Macrodata_CCF!$A$3:$B$55,2,FALSE)</f>
        <v>#ERROR!</v>
      </c>
      <c r="F11247" s="78">
        <v>0.0</v>
      </c>
      <c r="G11247" s="80">
        <v>37.0</v>
      </c>
      <c r="H11247" s="81">
        <v>516850.0</v>
      </c>
      <c r="I11247" s="81">
        <v>660000.0</v>
      </c>
      <c r="J11247" s="81">
        <v>534030.0</v>
      </c>
      <c r="K11247" s="81">
        <v>1188000.0</v>
      </c>
      <c r="L11247" s="82">
        <v>0.1200139713587146</v>
      </c>
      <c r="N11247" s="83">
        <f t="shared" si="1"/>
        <v>0.1200139714</v>
      </c>
      <c r="O11247" s="83">
        <f t="shared" si="2"/>
        <v>0.1200139714</v>
      </c>
      <c r="Q11247" s="83">
        <f t="shared" si="3"/>
        <v>0.2168939394</v>
      </c>
      <c r="R11247" s="83">
        <f t="shared" si="4"/>
        <v>0.1200139714</v>
      </c>
      <c r="S11247" s="83" t="b">
        <f t="shared" si="5"/>
        <v>0</v>
      </c>
      <c r="T11247" s="72"/>
      <c r="U11247" s="72"/>
      <c r="V11247" s="72"/>
      <c r="W11247" s="72"/>
      <c r="X11247" s="72"/>
      <c r="Y11247" s="72"/>
      <c r="Z11247" s="72"/>
      <c r="AA11247" s="72"/>
      <c r="AB11247" s="72"/>
      <c r="AC11247" s="72"/>
      <c r="AD11247" s="72"/>
      <c r="AE11247" s="72"/>
      <c r="AF11247" s="72"/>
      <c r="AG11247" s="72"/>
      <c r="AH11247" s="72"/>
      <c r="AI11247" s="72"/>
      <c r="AJ11247" s="72"/>
      <c r="AK11247" s="72"/>
    </row>
    <row r="11248" ht="14.25" customHeight="1">
      <c r="A11248" s="78">
        <v>11245.0</v>
      </c>
      <c r="C11248" s="78" t="str">
        <f>VLOOKUP(G11248,[1]Macrodata_CCF!$A$3:$D$55,4,FALSE)</f>
        <v>#ERROR!</v>
      </c>
      <c r="E11248" s="79" t="str">
        <f>VLOOKUP(G11248,[1]Macrodata_CCF!$A$3:$B$55,2,FALSE)</f>
        <v>#ERROR!</v>
      </c>
      <c r="F11248" s="78">
        <v>0.0</v>
      </c>
      <c r="G11248" s="80">
        <v>21.0</v>
      </c>
      <c r="H11248" s="81">
        <v>11405.0</v>
      </c>
      <c r="I11248" s="81">
        <v>210000.0</v>
      </c>
      <c r="J11248" s="81">
        <v>45165.0</v>
      </c>
      <c r="K11248" s="81">
        <v>294000.0</v>
      </c>
      <c r="L11248" s="82">
        <v>0.1699942093204763</v>
      </c>
      <c r="N11248" s="83">
        <f t="shared" si="1"/>
        <v>0.1699942093</v>
      </c>
      <c r="O11248" s="83">
        <f t="shared" si="2"/>
        <v>0.1699942093</v>
      </c>
      <c r="Q11248" s="83">
        <f t="shared" si="3"/>
        <v>0.9456904762</v>
      </c>
      <c r="R11248" s="83">
        <f t="shared" si="4"/>
        <v>0.1699942093</v>
      </c>
      <c r="S11248" s="83" t="b">
        <f t="shared" si="5"/>
        <v>0</v>
      </c>
      <c r="T11248" s="72"/>
      <c r="U11248" s="72"/>
      <c r="V11248" s="72"/>
      <c r="W11248" s="72"/>
      <c r="X11248" s="72"/>
      <c r="Y11248" s="72"/>
      <c r="Z11248" s="72"/>
      <c r="AA11248" s="72"/>
      <c r="AB11248" s="72"/>
      <c r="AC11248" s="72"/>
      <c r="AD11248" s="72"/>
      <c r="AE11248" s="72"/>
      <c r="AF11248" s="72"/>
      <c r="AG11248" s="72"/>
      <c r="AH11248" s="72"/>
      <c r="AI11248" s="72"/>
      <c r="AJ11248" s="72"/>
      <c r="AK11248" s="72"/>
    </row>
    <row r="11249" ht="14.25" customHeight="1">
      <c r="A11249" s="78">
        <v>11246.0</v>
      </c>
      <c r="C11249" s="78" t="str">
        <f>VLOOKUP(G11249,[1]Macrodata_CCF!$A$3:$D$55,4,FALSE)</f>
        <v>#ERROR!</v>
      </c>
      <c r="E11249" s="79" t="str">
        <f>VLOOKUP(G11249,[1]Macrodata_CCF!$A$3:$B$55,2,FALSE)</f>
        <v>#ERROR!</v>
      </c>
      <c r="F11249" s="78">
        <v>1.0</v>
      </c>
      <c r="G11249" s="80">
        <v>46.0</v>
      </c>
      <c r="H11249" s="81">
        <v>0.0</v>
      </c>
      <c r="I11249" s="81">
        <v>210000.0</v>
      </c>
      <c r="J11249" s="81">
        <v>126000.0</v>
      </c>
      <c r="K11249" s="81">
        <v>399000.0</v>
      </c>
      <c r="L11249" s="82">
        <v>0.6</v>
      </c>
      <c r="N11249" s="83">
        <f t="shared" si="1"/>
        <v>0.6</v>
      </c>
      <c r="O11249" s="83">
        <f t="shared" si="2"/>
        <v>0.6</v>
      </c>
      <c r="Q11249" s="83">
        <f t="shared" si="3"/>
        <v>1</v>
      </c>
      <c r="R11249" s="83">
        <f t="shared" si="4"/>
        <v>0.6</v>
      </c>
      <c r="S11249" s="83" t="b">
        <f t="shared" si="5"/>
        <v>0</v>
      </c>
      <c r="T11249" s="72"/>
      <c r="U11249" s="72"/>
      <c r="V11249" s="72"/>
      <c r="W11249" s="72"/>
      <c r="X11249" s="72"/>
      <c r="Y11249" s="72"/>
      <c r="Z11249" s="72"/>
      <c r="AA11249" s="72"/>
      <c r="AB11249" s="72"/>
      <c r="AC11249" s="72"/>
      <c r="AD11249" s="72"/>
      <c r="AE11249" s="72"/>
      <c r="AF11249" s="72"/>
      <c r="AG11249" s="72"/>
      <c r="AH11249" s="72"/>
      <c r="AI11249" s="72"/>
      <c r="AJ11249" s="72"/>
      <c r="AK11249" s="72"/>
    </row>
    <row r="11250" ht="14.25" customHeight="1">
      <c r="A11250" s="78">
        <v>11247.0</v>
      </c>
      <c r="C11250" s="78" t="str">
        <f>VLOOKUP(G11250,[1]Macrodata_CCF!$A$3:$D$55,4,FALSE)</f>
        <v>#ERROR!</v>
      </c>
      <c r="E11250" s="79" t="str">
        <f>VLOOKUP(G11250,[1]Macrodata_CCF!$A$3:$B$55,2,FALSE)</f>
        <v>#ERROR!</v>
      </c>
      <c r="F11250" s="78">
        <v>0.0</v>
      </c>
      <c r="G11250" s="80">
        <v>6.0</v>
      </c>
      <c r="H11250" s="81">
        <v>243520.0</v>
      </c>
      <c r="I11250" s="81">
        <v>360000.0</v>
      </c>
      <c r="J11250" s="81">
        <v>279630.0</v>
      </c>
      <c r="K11250" s="81">
        <v>360000.0</v>
      </c>
      <c r="L11250" s="82">
        <v>0.3100103021978022</v>
      </c>
      <c r="N11250" s="83">
        <f t="shared" si="1"/>
        <v>0.3100103022</v>
      </c>
      <c r="O11250" s="83">
        <f t="shared" si="2"/>
        <v>0.3100103022</v>
      </c>
      <c r="Q11250" s="83">
        <f t="shared" si="3"/>
        <v>0.3235555556</v>
      </c>
      <c r="R11250" s="83">
        <f t="shared" si="4"/>
        <v>0.3100103022</v>
      </c>
      <c r="S11250" s="83" t="b">
        <f t="shared" si="5"/>
        <v>0</v>
      </c>
      <c r="T11250" s="72"/>
      <c r="U11250" s="72"/>
      <c r="V11250" s="72"/>
      <c r="W11250" s="72"/>
      <c r="X11250" s="72"/>
      <c r="Y11250" s="72"/>
      <c r="Z11250" s="72"/>
      <c r="AA11250" s="72"/>
      <c r="AB11250" s="72"/>
      <c r="AC11250" s="72"/>
      <c r="AD11250" s="72"/>
      <c r="AE11250" s="72"/>
      <c r="AF11250" s="72"/>
      <c r="AG11250" s="72"/>
      <c r="AH11250" s="72"/>
      <c r="AI11250" s="72"/>
      <c r="AJ11250" s="72"/>
      <c r="AK11250" s="72"/>
    </row>
    <row r="11251" ht="14.25" customHeight="1">
      <c r="A11251" s="78">
        <v>11248.0</v>
      </c>
      <c r="C11251" s="78" t="str">
        <f>VLOOKUP(G11251,[1]Macrodata_CCF!$A$3:$D$55,4,FALSE)</f>
        <v>#ERROR!</v>
      </c>
      <c r="E11251" s="79" t="str">
        <f>VLOOKUP(G11251,[1]Macrodata_CCF!$A$3:$B$55,2,FALSE)</f>
        <v>#ERROR!</v>
      </c>
      <c r="F11251" s="78">
        <v>0.0</v>
      </c>
      <c r="G11251" s="80">
        <v>10.0</v>
      </c>
      <c r="H11251" s="81">
        <v>194310.0</v>
      </c>
      <c r="I11251" s="81">
        <v>250000.0</v>
      </c>
      <c r="J11251" s="81">
        <v>255000.0</v>
      </c>
      <c r="K11251" s="81">
        <v>250000.0</v>
      </c>
      <c r="L11251" s="82">
        <v>1.089782725803555</v>
      </c>
      <c r="N11251" s="83">
        <f t="shared" si="1"/>
        <v>1.089782726</v>
      </c>
      <c r="O11251" s="83">
        <f t="shared" si="2"/>
        <v>1</v>
      </c>
      <c r="Q11251" s="83">
        <f t="shared" si="3"/>
        <v>0.22276</v>
      </c>
      <c r="R11251" s="83">
        <f t="shared" si="4"/>
        <v>1.089782726</v>
      </c>
      <c r="S11251" s="83" t="b">
        <f t="shared" si="5"/>
        <v>0</v>
      </c>
      <c r="T11251" s="72"/>
      <c r="U11251" s="72"/>
      <c r="V11251" s="72"/>
      <c r="W11251" s="72"/>
      <c r="X11251" s="72"/>
      <c r="Y11251" s="72"/>
      <c r="Z11251" s="72"/>
      <c r="AA11251" s="72"/>
      <c r="AB11251" s="72"/>
      <c r="AC11251" s="72"/>
      <c r="AD11251" s="72"/>
      <c r="AE11251" s="72"/>
      <c r="AF11251" s="72"/>
      <c r="AG11251" s="72"/>
      <c r="AH11251" s="72"/>
      <c r="AI11251" s="72"/>
      <c r="AJ11251" s="72"/>
      <c r="AK11251" s="72"/>
    </row>
    <row r="11252" ht="14.25" customHeight="1">
      <c r="A11252" s="78">
        <v>11249.0</v>
      </c>
      <c r="C11252" s="78" t="str">
        <f>VLOOKUP(G11252,[1]Macrodata_CCF!$A$3:$D$55,4,FALSE)</f>
        <v>#ERROR!</v>
      </c>
      <c r="E11252" s="79" t="str">
        <f>VLOOKUP(G11252,[1]Macrodata_CCF!$A$3:$B$55,2,FALSE)</f>
        <v>#ERROR!</v>
      </c>
      <c r="F11252" s="78">
        <v>0.0</v>
      </c>
      <c r="G11252" s="80">
        <v>17.0</v>
      </c>
      <c r="H11252" s="81">
        <v>505210.0</v>
      </c>
      <c r="I11252" s="81">
        <v>790000.0</v>
      </c>
      <c r="J11252" s="81">
        <v>547930.0</v>
      </c>
      <c r="K11252" s="81">
        <v>790000.0</v>
      </c>
      <c r="L11252" s="82">
        <v>0.1500052670388707</v>
      </c>
      <c r="N11252" s="83">
        <f t="shared" si="1"/>
        <v>0.150005267</v>
      </c>
      <c r="O11252" s="83">
        <f t="shared" si="2"/>
        <v>0.150005267</v>
      </c>
      <c r="Q11252" s="83">
        <f t="shared" si="3"/>
        <v>0.3604936709</v>
      </c>
      <c r="R11252" s="83">
        <f t="shared" si="4"/>
        <v>0.150005267</v>
      </c>
      <c r="S11252" s="83" t="b">
        <f t="shared" si="5"/>
        <v>0</v>
      </c>
      <c r="T11252" s="72"/>
      <c r="U11252" s="72"/>
      <c r="V11252" s="72"/>
      <c r="W11252" s="72"/>
      <c r="X11252" s="72"/>
      <c r="Y11252" s="72"/>
      <c r="Z11252" s="72"/>
      <c r="AA11252" s="72"/>
      <c r="AB11252" s="72"/>
      <c r="AC11252" s="72"/>
      <c r="AD11252" s="72"/>
      <c r="AE11252" s="72"/>
      <c r="AF11252" s="72"/>
      <c r="AG11252" s="72"/>
      <c r="AH11252" s="72"/>
      <c r="AI11252" s="72"/>
      <c r="AJ11252" s="72"/>
      <c r="AK11252" s="72"/>
    </row>
    <row r="11253" ht="14.25" customHeight="1">
      <c r="A11253" s="78">
        <v>11250.0</v>
      </c>
      <c r="C11253" s="78" t="str">
        <f>VLOOKUP(G11253,[1]Macrodata_CCF!$A$3:$D$55,4,FALSE)</f>
        <v>#ERROR!</v>
      </c>
      <c r="E11253" s="79" t="str">
        <f>VLOOKUP(G11253,[1]Macrodata_CCF!$A$3:$B$55,2,FALSE)</f>
        <v>#ERROR!</v>
      </c>
      <c r="F11253" s="78">
        <v>0.0</v>
      </c>
      <c r="G11253" s="80">
        <v>36.0</v>
      </c>
      <c r="H11253" s="81">
        <v>262150.0</v>
      </c>
      <c r="I11253" s="81">
        <v>680000.0</v>
      </c>
      <c r="J11253" s="81">
        <v>320650.0</v>
      </c>
      <c r="K11253" s="81">
        <v>680000.0</v>
      </c>
      <c r="L11253" s="82">
        <v>0.1400023932033026</v>
      </c>
      <c r="N11253" s="83">
        <f t="shared" si="1"/>
        <v>0.1400023932</v>
      </c>
      <c r="O11253" s="83">
        <f t="shared" si="2"/>
        <v>0.1400023932</v>
      </c>
      <c r="Q11253" s="83">
        <f t="shared" si="3"/>
        <v>0.6144852941</v>
      </c>
      <c r="R11253" s="83">
        <f t="shared" si="4"/>
        <v>0.1400023932</v>
      </c>
      <c r="S11253" s="83" t="b">
        <f t="shared" si="5"/>
        <v>0</v>
      </c>
      <c r="T11253" s="72"/>
      <c r="U11253" s="72"/>
      <c r="V11253" s="72"/>
      <c r="W11253" s="72"/>
      <c r="X11253" s="72"/>
      <c r="Y11253" s="72"/>
      <c r="Z11253" s="72"/>
      <c r="AA11253" s="72"/>
      <c r="AB11253" s="72"/>
      <c r="AC11253" s="72"/>
      <c r="AD11253" s="72"/>
      <c r="AE11253" s="72"/>
      <c r="AF11253" s="72"/>
      <c r="AG11253" s="72"/>
      <c r="AH11253" s="72"/>
      <c r="AI11253" s="72"/>
      <c r="AJ11253" s="72"/>
      <c r="AK11253" s="72"/>
    </row>
    <row r="11254" ht="14.25" customHeight="1">
      <c r="A11254" s="78">
        <v>11251.0</v>
      </c>
      <c r="C11254" s="78" t="str">
        <f>VLOOKUP(G11254,[1]Macrodata_CCF!$A$3:$D$55,4,FALSE)</f>
        <v>#ERROR!</v>
      </c>
      <c r="E11254" s="79" t="str">
        <f>VLOOKUP(G11254,[1]Macrodata_CCF!$A$3:$B$55,2,FALSE)</f>
        <v>#ERROR!</v>
      </c>
      <c r="F11254" s="78">
        <v>0.0</v>
      </c>
      <c r="G11254" s="80">
        <v>29.0</v>
      </c>
      <c r="H11254" s="81">
        <v>578430.0</v>
      </c>
      <c r="I11254" s="81">
        <v>960000.0</v>
      </c>
      <c r="J11254" s="81">
        <v>647115.0</v>
      </c>
      <c r="K11254" s="81">
        <v>1824000.0</v>
      </c>
      <c r="L11254" s="82">
        <v>0.1800062898026575</v>
      </c>
      <c r="N11254" s="83">
        <f t="shared" si="1"/>
        <v>0.1800062898</v>
      </c>
      <c r="O11254" s="83">
        <f t="shared" si="2"/>
        <v>0.1800062898</v>
      </c>
      <c r="Q11254" s="83">
        <f t="shared" si="3"/>
        <v>0.39746875</v>
      </c>
      <c r="R11254" s="83">
        <f t="shared" si="4"/>
        <v>0.1800062898</v>
      </c>
      <c r="S11254" s="83" t="b">
        <f t="shared" si="5"/>
        <v>0</v>
      </c>
      <c r="T11254" s="72"/>
      <c r="U11254" s="72"/>
      <c r="V11254" s="72"/>
      <c r="W11254" s="72"/>
      <c r="X11254" s="72"/>
      <c r="Y11254" s="72"/>
      <c r="Z11254" s="72"/>
      <c r="AA11254" s="72"/>
      <c r="AB11254" s="72"/>
      <c r="AC11254" s="72"/>
      <c r="AD11254" s="72"/>
      <c r="AE11254" s="72"/>
      <c r="AF11254" s="72"/>
      <c r="AG11254" s="72"/>
      <c r="AH11254" s="72"/>
      <c r="AI11254" s="72"/>
      <c r="AJ11254" s="72"/>
      <c r="AK11254" s="72"/>
    </row>
    <row r="11255" ht="14.25" customHeight="1">
      <c r="A11255" s="78">
        <v>11252.0</v>
      </c>
      <c r="C11255" s="78" t="str">
        <f>VLOOKUP(G11255,[1]Macrodata_CCF!$A$3:$D$55,4,FALSE)</f>
        <v>#ERROR!</v>
      </c>
      <c r="E11255" s="79" t="str">
        <f>VLOOKUP(G11255,[1]Macrodata_CCF!$A$3:$B$55,2,FALSE)</f>
        <v>#ERROR!</v>
      </c>
      <c r="F11255" s="78">
        <v>0.0</v>
      </c>
      <c r="G11255" s="80">
        <v>3.0</v>
      </c>
      <c r="H11255" s="81">
        <v>766975.0</v>
      </c>
      <c r="I11255" s="81">
        <v>980000.0</v>
      </c>
      <c r="J11255" s="81">
        <v>809580.0</v>
      </c>
      <c r="K11255" s="81">
        <v>980000.0</v>
      </c>
      <c r="L11255" s="82">
        <v>0.2</v>
      </c>
      <c r="N11255" s="83">
        <f t="shared" si="1"/>
        <v>0.2</v>
      </c>
      <c r="O11255" s="83">
        <f t="shared" si="2"/>
        <v>0.2</v>
      </c>
      <c r="Q11255" s="83">
        <f t="shared" si="3"/>
        <v>0.217372449</v>
      </c>
      <c r="R11255" s="83">
        <f t="shared" si="4"/>
        <v>0.2</v>
      </c>
      <c r="S11255" s="83" t="b">
        <f t="shared" si="5"/>
        <v>0</v>
      </c>
      <c r="T11255" s="72"/>
      <c r="U11255" s="72"/>
      <c r="V11255" s="72"/>
      <c r="W11255" s="72"/>
      <c r="X11255" s="72"/>
      <c r="Y11255" s="72"/>
      <c r="Z11255" s="72"/>
      <c r="AA11255" s="72"/>
      <c r="AB11255" s="72"/>
      <c r="AC11255" s="72"/>
      <c r="AD11255" s="72"/>
      <c r="AE11255" s="72"/>
      <c r="AF11255" s="72"/>
      <c r="AG11255" s="72"/>
      <c r="AH11255" s="72"/>
      <c r="AI11255" s="72"/>
      <c r="AJ11255" s="72"/>
      <c r="AK11255" s="72"/>
    </row>
    <row r="11256" ht="14.25" customHeight="1">
      <c r="A11256" s="78">
        <v>11253.0</v>
      </c>
      <c r="C11256" s="78" t="str">
        <f>VLOOKUP(G11256,[1]Macrodata_CCF!$A$3:$D$55,4,FALSE)</f>
        <v>#ERROR!</v>
      </c>
      <c r="E11256" s="79" t="str">
        <f>VLOOKUP(G11256,[1]Macrodata_CCF!$A$3:$B$55,2,FALSE)</f>
        <v>#ERROR!</v>
      </c>
      <c r="F11256" s="78">
        <v>0.0</v>
      </c>
      <c r="G11256" s="80">
        <v>24.0</v>
      </c>
      <c r="H11256" s="81">
        <v>433795.0</v>
      </c>
      <c r="I11256" s="81">
        <v>460000.0</v>
      </c>
      <c r="J11256" s="81">
        <v>438775.0</v>
      </c>
      <c r="K11256" s="81">
        <v>460000.0</v>
      </c>
      <c r="L11256" s="82">
        <v>0.1900400686891814</v>
      </c>
      <c r="N11256" s="83">
        <f t="shared" si="1"/>
        <v>0.1900400687</v>
      </c>
      <c r="O11256" s="83">
        <f t="shared" si="2"/>
        <v>0.1900400687</v>
      </c>
      <c r="Q11256" s="83">
        <f t="shared" si="3"/>
        <v>0.0569673913</v>
      </c>
      <c r="R11256" s="83">
        <f t="shared" si="4"/>
        <v>0.01082608696</v>
      </c>
      <c r="S11256" s="83" t="b">
        <f t="shared" si="5"/>
        <v>0</v>
      </c>
      <c r="T11256" s="72"/>
      <c r="U11256" s="72"/>
      <c r="V11256" s="72"/>
      <c r="W11256" s="72"/>
      <c r="X11256" s="72"/>
      <c r="Y11256" s="72"/>
      <c r="Z11256" s="72"/>
      <c r="AA11256" s="72"/>
      <c r="AB11256" s="72"/>
      <c r="AC11256" s="72"/>
      <c r="AD11256" s="72"/>
      <c r="AE11256" s="72"/>
      <c r="AF11256" s="72"/>
      <c r="AG11256" s="72"/>
      <c r="AH11256" s="72"/>
      <c r="AI11256" s="72"/>
      <c r="AJ11256" s="72"/>
      <c r="AK11256" s="72"/>
    </row>
    <row r="11257" ht="14.25" customHeight="1">
      <c r="A11257" s="78">
        <v>11254.0</v>
      </c>
      <c r="C11257" s="78" t="str">
        <f>VLOOKUP(G11257,[1]Macrodata_CCF!$A$3:$D$55,4,FALSE)</f>
        <v>#ERROR!</v>
      </c>
      <c r="E11257" s="79" t="str">
        <f>VLOOKUP(G11257,[1]Macrodata_CCF!$A$3:$B$55,2,FALSE)</f>
        <v>#ERROR!</v>
      </c>
      <c r="F11257" s="78">
        <v>0.0</v>
      </c>
      <c r="G11257" s="80">
        <v>15.0</v>
      </c>
      <c r="H11257" s="81">
        <v>2295.0</v>
      </c>
      <c r="I11257" s="81">
        <v>30000.0</v>
      </c>
      <c r="J11257" s="81">
        <v>7835.0</v>
      </c>
      <c r="K11257" s="81">
        <v>30000.0</v>
      </c>
      <c r="L11257" s="82">
        <v>0.1999639054322324</v>
      </c>
      <c r="N11257" s="83">
        <f t="shared" si="1"/>
        <v>0.1999639054</v>
      </c>
      <c r="O11257" s="83">
        <f t="shared" si="2"/>
        <v>0.1999639054</v>
      </c>
      <c r="Q11257" s="83">
        <f t="shared" si="3"/>
        <v>0.9235</v>
      </c>
      <c r="R11257" s="83">
        <f t="shared" si="4"/>
        <v>0.1999639054</v>
      </c>
      <c r="S11257" s="83" t="b">
        <f t="shared" si="5"/>
        <v>0</v>
      </c>
      <c r="T11257" s="72"/>
      <c r="U11257" s="72"/>
      <c r="V11257" s="72"/>
      <c r="W11257" s="72"/>
      <c r="X11257" s="72"/>
      <c r="Y11257" s="72"/>
      <c r="Z11257" s="72"/>
      <c r="AA11257" s="72"/>
      <c r="AB11257" s="72"/>
      <c r="AC11257" s="72"/>
      <c r="AD11257" s="72"/>
      <c r="AE11257" s="72"/>
      <c r="AF11257" s="72"/>
      <c r="AG11257" s="72"/>
      <c r="AH11257" s="72"/>
      <c r="AI11257" s="72"/>
      <c r="AJ11257" s="72"/>
      <c r="AK11257" s="72"/>
    </row>
    <row r="11258" ht="14.25" customHeight="1">
      <c r="A11258" s="78">
        <v>11255.0</v>
      </c>
      <c r="C11258" s="78" t="str">
        <f>VLOOKUP(G11258,[1]Macrodata_CCF!$A$3:$D$55,4,FALSE)</f>
        <v>#ERROR!</v>
      </c>
      <c r="E11258" s="79" t="str">
        <f>VLOOKUP(G11258,[1]Macrodata_CCF!$A$3:$B$55,2,FALSE)</f>
        <v>#ERROR!</v>
      </c>
      <c r="F11258" s="78">
        <v>0.0</v>
      </c>
      <c r="G11258" s="80">
        <v>4.0</v>
      </c>
      <c r="H11258" s="81">
        <v>107920.0</v>
      </c>
      <c r="I11258" s="81">
        <v>180000.0</v>
      </c>
      <c r="J11258" s="81">
        <v>122335.0</v>
      </c>
      <c r="K11258" s="81">
        <v>180000.0</v>
      </c>
      <c r="L11258" s="82">
        <v>0.1999861265260821</v>
      </c>
      <c r="N11258" s="83">
        <f t="shared" si="1"/>
        <v>0.1999861265</v>
      </c>
      <c r="O11258" s="83">
        <f t="shared" si="2"/>
        <v>0.1999861265</v>
      </c>
      <c r="Q11258" s="83">
        <f t="shared" si="3"/>
        <v>0.4004444444</v>
      </c>
      <c r="R11258" s="83">
        <f t="shared" si="4"/>
        <v>0.1999861265</v>
      </c>
      <c r="S11258" s="83" t="b">
        <f t="shared" si="5"/>
        <v>0</v>
      </c>
      <c r="T11258" s="72"/>
      <c r="U11258" s="72"/>
      <c r="V11258" s="72"/>
      <c r="W11258" s="72"/>
      <c r="X11258" s="72"/>
      <c r="Y11258" s="72"/>
      <c r="Z11258" s="72"/>
      <c r="AA11258" s="72"/>
      <c r="AB11258" s="72"/>
      <c r="AC11258" s="72"/>
      <c r="AD11258" s="72"/>
      <c r="AE11258" s="72"/>
      <c r="AF11258" s="72"/>
      <c r="AG11258" s="72"/>
      <c r="AH11258" s="72"/>
      <c r="AI11258" s="72"/>
      <c r="AJ11258" s="72"/>
      <c r="AK11258" s="72"/>
    </row>
    <row r="11259" ht="14.25" customHeight="1">
      <c r="A11259" s="78">
        <v>11256.0</v>
      </c>
      <c r="C11259" s="78" t="str">
        <f>VLOOKUP(G11259,[1]Macrodata_CCF!$A$3:$D$55,4,FALSE)</f>
        <v>#ERROR!</v>
      </c>
      <c r="E11259" s="79" t="str">
        <f>VLOOKUP(G11259,[1]Macrodata_CCF!$A$3:$B$55,2,FALSE)</f>
        <v>#ERROR!</v>
      </c>
      <c r="F11259" s="78">
        <v>1.0</v>
      </c>
      <c r="G11259" s="80">
        <v>47.0</v>
      </c>
      <c r="H11259" s="81">
        <v>1895.0</v>
      </c>
      <c r="I11259" s="81">
        <v>20000.0</v>
      </c>
      <c r="J11259" s="81">
        <v>10405.0</v>
      </c>
      <c r="K11259" s="81">
        <v>20000.0</v>
      </c>
      <c r="L11259" s="82">
        <v>0.4700359016846175</v>
      </c>
      <c r="N11259" s="83">
        <f t="shared" si="1"/>
        <v>0.4700359017</v>
      </c>
      <c r="O11259" s="83">
        <f t="shared" si="2"/>
        <v>0.4700359017</v>
      </c>
      <c r="Q11259" s="83">
        <f t="shared" si="3"/>
        <v>0.90525</v>
      </c>
      <c r="R11259" s="83">
        <f t="shared" si="4"/>
        <v>0.4700359017</v>
      </c>
      <c r="S11259" s="83" t="b">
        <f t="shared" si="5"/>
        <v>0</v>
      </c>
      <c r="T11259" s="72"/>
      <c r="U11259" s="72"/>
      <c r="V11259" s="72"/>
      <c r="W11259" s="72"/>
      <c r="X11259" s="72"/>
      <c r="Y11259" s="72"/>
      <c r="Z11259" s="72"/>
      <c r="AA11259" s="72"/>
      <c r="AB11259" s="72"/>
      <c r="AC11259" s="72"/>
      <c r="AD11259" s="72"/>
      <c r="AE11259" s="72"/>
      <c r="AF11259" s="72"/>
      <c r="AG11259" s="72"/>
      <c r="AH11259" s="72"/>
      <c r="AI11259" s="72"/>
      <c r="AJ11259" s="72"/>
      <c r="AK11259" s="72"/>
    </row>
    <row r="11260" ht="14.25" customHeight="1">
      <c r="A11260" s="78">
        <v>11257.0</v>
      </c>
      <c r="C11260" s="78" t="str">
        <f>VLOOKUP(G11260,[1]Macrodata_CCF!$A$3:$D$55,4,FALSE)</f>
        <v>#ERROR!</v>
      </c>
      <c r="E11260" s="79" t="str">
        <f>VLOOKUP(G11260,[1]Macrodata_CCF!$A$3:$B$55,2,FALSE)</f>
        <v>#ERROR!</v>
      </c>
      <c r="F11260" s="78">
        <v>0.0</v>
      </c>
      <c r="G11260" s="80">
        <v>1.0</v>
      </c>
      <c r="H11260" s="81">
        <v>11970.0</v>
      </c>
      <c r="I11260" s="81">
        <v>20000.0</v>
      </c>
      <c r="J11260" s="81">
        <v>14380.0</v>
      </c>
      <c r="K11260" s="81">
        <v>38000.0</v>
      </c>
      <c r="L11260" s="82">
        <v>0.3001245330012453</v>
      </c>
      <c r="N11260" s="83">
        <f t="shared" si="1"/>
        <v>0.300124533</v>
      </c>
      <c r="O11260" s="83">
        <f t="shared" si="2"/>
        <v>0.300124533</v>
      </c>
      <c r="Q11260" s="83">
        <f t="shared" si="3"/>
        <v>0.4015</v>
      </c>
      <c r="R11260" s="83">
        <f t="shared" si="4"/>
        <v>0.300124533</v>
      </c>
      <c r="S11260" s="83" t="b">
        <f t="shared" si="5"/>
        <v>0</v>
      </c>
      <c r="T11260" s="72"/>
      <c r="U11260" s="72"/>
      <c r="V11260" s="72"/>
      <c r="W11260" s="72"/>
      <c r="X11260" s="72"/>
      <c r="Y11260" s="72"/>
      <c r="Z11260" s="72"/>
      <c r="AA11260" s="72"/>
      <c r="AB11260" s="72"/>
      <c r="AC11260" s="72"/>
      <c r="AD11260" s="72"/>
      <c r="AE11260" s="72"/>
      <c r="AF11260" s="72"/>
      <c r="AG11260" s="72"/>
      <c r="AH11260" s="72"/>
      <c r="AI11260" s="72"/>
      <c r="AJ11260" s="72"/>
      <c r="AK11260" s="72"/>
    </row>
    <row r="11261" ht="14.25" customHeight="1">
      <c r="A11261" s="78">
        <v>11258.0</v>
      </c>
      <c r="C11261" s="78" t="str">
        <f>VLOOKUP(G11261,[1]Macrodata_CCF!$A$3:$D$55,4,FALSE)</f>
        <v>#ERROR!</v>
      </c>
      <c r="E11261" s="79" t="str">
        <f>VLOOKUP(G11261,[1]Macrodata_CCF!$A$3:$B$55,2,FALSE)</f>
        <v>#ERROR!</v>
      </c>
      <c r="F11261" s="78">
        <v>0.0</v>
      </c>
      <c r="G11261" s="80">
        <v>12.0</v>
      </c>
      <c r="H11261" s="81">
        <v>97910.0</v>
      </c>
      <c r="I11261" s="81">
        <v>370000.0</v>
      </c>
      <c r="J11261" s="81">
        <v>187700.0</v>
      </c>
      <c r="K11261" s="81">
        <v>517999.9999999999</v>
      </c>
      <c r="L11261" s="82">
        <v>0.3300011025763534</v>
      </c>
      <c r="N11261" s="83">
        <f t="shared" si="1"/>
        <v>0.3300011026</v>
      </c>
      <c r="O11261" s="83">
        <f t="shared" si="2"/>
        <v>0.3300011026</v>
      </c>
      <c r="Q11261" s="83">
        <f t="shared" si="3"/>
        <v>0.7353783784</v>
      </c>
      <c r="R11261" s="83">
        <f t="shared" si="4"/>
        <v>0.3300011026</v>
      </c>
      <c r="S11261" s="83" t="b">
        <f t="shared" si="5"/>
        <v>0</v>
      </c>
      <c r="T11261" s="72"/>
      <c r="U11261" s="72"/>
      <c r="V11261" s="72"/>
      <c r="W11261" s="72"/>
      <c r="X11261" s="72"/>
      <c r="Y11261" s="72"/>
      <c r="Z11261" s="72"/>
      <c r="AA11261" s="72"/>
      <c r="AB11261" s="72"/>
      <c r="AC11261" s="72"/>
      <c r="AD11261" s="72"/>
      <c r="AE11261" s="72"/>
      <c r="AF11261" s="72"/>
      <c r="AG11261" s="72"/>
      <c r="AH11261" s="72"/>
      <c r="AI11261" s="72"/>
      <c r="AJ11261" s="72"/>
      <c r="AK11261" s="72"/>
    </row>
    <row r="11262" ht="14.25" customHeight="1">
      <c r="A11262" s="78">
        <v>11259.0</v>
      </c>
      <c r="C11262" s="78" t="str">
        <f>VLOOKUP(G11262,[1]Macrodata_CCF!$A$3:$D$55,4,FALSE)</f>
        <v>#ERROR!</v>
      </c>
      <c r="E11262" s="79" t="str">
        <f>VLOOKUP(G11262,[1]Macrodata_CCF!$A$3:$B$55,2,FALSE)</f>
        <v>#ERROR!</v>
      </c>
      <c r="F11262" s="78">
        <v>0.0</v>
      </c>
      <c r="G11262" s="80">
        <v>18.0</v>
      </c>
      <c r="H11262" s="81">
        <v>187175.0</v>
      </c>
      <c r="I11262" s="81">
        <v>290000.0</v>
      </c>
      <c r="J11262" s="81">
        <v>201570.0</v>
      </c>
      <c r="K11262" s="81">
        <v>290000.0</v>
      </c>
      <c r="L11262" s="82">
        <v>0.1399951373693168</v>
      </c>
      <c r="N11262" s="83">
        <f t="shared" si="1"/>
        <v>0.1399951374</v>
      </c>
      <c r="O11262" s="83">
        <f t="shared" si="2"/>
        <v>0.1399951374</v>
      </c>
      <c r="Q11262" s="83">
        <f t="shared" si="3"/>
        <v>0.3545689655</v>
      </c>
      <c r="R11262" s="83">
        <f t="shared" si="4"/>
        <v>0.1399951374</v>
      </c>
      <c r="S11262" s="83" t="b">
        <f t="shared" si="5"/>
        <v>0</v>
      </c>
      <c r="T11262" s="72"/>
      <c r="U11262" s="72"/>
      <c r="V11262" s="72"/>
      <c r="W11262" s="72"/>
      <c r="X11262" s="72"/>
      <c r="Y11262" s="72"/>
      <c r="Z11262" s="72"/>
      <c r="AA11262" s="72"/>
      <c r="AB11262" s="72"/>
      <c r="AC11262" s="72"/>
      <c r="AD11262" s="72"/>
      <c r="AE11262" s="72"/>
      <c r="AF11262" s="72"/>
      <c r="AG11262" s="72"/>
      <c r="AH11262" s="72"/>
      <c r="AI11262" s="72"/>
      <c r="AJ11262" s="72"/>
      <c r="AK11262" s="72"/>
    </row>
    <row r="11263" ht="14.25" customHeight="1">
      <c r="A11263" s="78">
        <v>11260.0</v>
      </c>
      <c r="C11263" s="78" t="str">
        <f>VLOOKUP(G11263,[1]Macrodata_CCF!$A$3:$D$55,4,FALSE)</f>
        <v>#ERROR!</v>
      </c>
      <c r="E11263" s="79" t="str">
        <f>VLOOKUP(G11263,[1]Macrodata_CCF!$A$3:$B$55,2,FALSE)</f>
        <v>#ERROR!</v>
      </c>
      <c r="F11263" s="78">
        <v>0.0</v>
      </c>
      <c r="G11263" s="80">
        <v>39.0</v>
      </c>
      <c r="H11263" s="81">
        <v>305735.0</v>
      </c>
      <c r="I11263" s="81">
        <v>400000.0</v>
      </c>
      <c r="J11263" s="81">
        <v>408000.0</v>
      </c>
      <c r="K11263" s="81">
        <v>400000.0</v>
      </c>
      <c r="L11263" s="82">
        <v>1.084867129899751</v>
      </c>
      <c r="N11263" s="83">
        <f t="shared" si="1"/>
        <v>1.08486713</v>
      </c>
      <c r="O11263" s="83">
        <f t="shared" si="2"/>
        <v>1</v>
      </c>
      <c r="Q11263" s="83">
        <f t="shared" si="3"/>
        <v>0.2356625</v>
      </c>
      <c r="R11263" s="83">
        <f t="shared" si="4"/>
        <v>1.08486713</v>
      </c>
      <c r="S11263" s="83" t="b">
        <f t="shared" si="5"/>
        <v>0</v>
      </c>
      <c r="T11263" s="72"/>
      <c r="U11263" s="72"/>
      <c r="V11263" s="72"/>
      <c r="W11263" s="72"/>
      <c r="X11263" s="72"/>
      <c r="Y11263" s="72"/>
      <c r="Z11263" s="72"/>
      <c r="AA11263" s="72"/>
      <c r="AB11263" s="72"/>
      <c r="AC11263" s="72"/>
      <c r="AD11263" s="72"/>
      <c r="AE11263" s="72"/>
      <c r="AF11263" s="72"/>
      <c r="AG11263" s="72"/>
      <c r="AH11263" s="72"/>
      <c r="AI11263" s="72"/>
      <c r="AJ11263" s="72"/>
      <c r="AK11263" s="72"/>
    </row>
    <row r="11264" ht="14.25" customHeight="1">
      <c r="A11264" s="78">
        <v>11261.0</v>
      </c>
      <c r="C11264" s="78" t="str">
        <f>VLOOKUP(G11264,[1]Macrodata_CCF!$A$3:$D$55,4,FALSE)</f>
        <v>#ERROR!</v>
      </c>
      <c r="E11264" s="79" t="str">
        <f>VLOOKUP(G11264,[1]Macrodata_CCF!$A$3:$B$55,2,FALSE)</f>
        <v>#ERROR!</v>
      </c>
      <c r="F11264" s="78">
        <v>0.0</v>
      </c>
      <c r="G11264" s="80">
        <v>52.0</v>
      </c>
      <c r="H11264" s="81">
        <v>786380.0</v>
      </c>
      <c r="I11264" s="81">
        <v>880000.0</v>
      </c>
      <c r="J11264" s="81">
        <v>798550.0</v>
      </c>
      <c r="K11264" s="81">
        <v>1760000.0</v>
      </c>
      <c r="L11264" s="82">
        <v>0.12999359111301</v>
      </c>
      <c r="N11264" s="83">
        <f t="shared" si="1"/>
        <v>0.1299935911</v>
      </c>
      <c r="O11264" s="83">
        <f t="shared" si="2"/>
        <v>0.1299935911</v>
      </c>
      <c r="Q11264" s="83">
        <f t="shared" si="3"/>
        <v>0.1063863636</v>
      </c>
      <c r="R11264" s="83">
        <f t="shared" si="4"/>
        <v>0.1299935911</v>
      </c>
      <c r="S11264" s="83" t="b">
        <f t="shared" si="5"/>
        <v>0</v>
      </c>
      <c r="T11264" s="72"/>
      <c r="U11264" s="72"/>
      <c r="V11264" s="72"/>
      <c r="W11264" s="72"/>
      <c r="X11264" s="72"/>
      <c r="Y11264" s="72"/>
      <c r="Z11264" s="72"/>
      <c r="AA11264" s="72"/>
      <c r="AB11264" s="72"/>
      <c r="AC11264" s="72"/>
      <c r="AD11264" s="72"/>
      <c r="AE11264" s="72"/>
      <c r="AF11264" s="72"/>
      <c r="AG11264" s="72"/>
      <c r="AH11264" s="72"/>
      <c r="AI11264" s="72"/>
      <c r="AJ11264" s="72"/>
      <c r="AK11264" s="72"/>
    </row>
    <row r="11265" ht="14.25" customHeight="1">
      <c r="A11265" s="78">
        <v>11262.0</v>
      </c>
      <c r="C11265" s="78" t="str">
        <f>VLOOKUP(G11265,[1]Macrodata_CCF!$A$3:$D$55,4,FALSE)</f>
        <v>#ERROR!</v>
      </c>
      <c r="E11265" s="79" t="str">
        <f>VLOOKUP(G11265,[1]Macrodata_CCF!$A$3:$B$55,2,FALSE)</f>
        <v>#ERROR!</v>
      </c>
      <c r="F11265" s="78">
        <v>0.0</v>
      </c>
      <c r="G11265" s="80">
        <v>18.0</v>
      </c>
      <c r="H11265" s="81">
        <v>206595.0</v>
      </c>
      <c r="I11265" s="81">
        <v>430000.0</v>
      </c>
      <c r="J11265" s="81">
        <v>244575.0</v>
      </c>
      <c r="K11265" s="81">
        <v>430000.0</v>
      </c>
      <c r="L11265" s="82">
        <v>0.170005147601889</v>
      </c>
      <c r="N11265" s="83">
        <f t="shared" si="1"/>
        <v>0.1700051476</v>
      </c>
      <c r="O11265" s="83">
        <f t="shared" si="2"/>
        <v>0.1700051476</v>
      </c>
      <c r="Q11265" s="83">
        <f t="shared" si="3"/>
        <v>0.5195465116</v>
      </c>
      <c r="R11265" s="83">
        <f t="shared" si="4"/>
        <v>0.1700051476</v>
      </c>
      <c r="S11265" s="83" t="b">
        <f t="shared" si="5"/>
        <v>0</v>
      </c>
      <c r="T11265" s="72"/>
      <c r="U11265" s="72"/>
      <c r="V11265" s="72"/>
      <c r="W11265" s="72"/>
      <c r="X11265" s="72"/>
      <c r="Y11265" s="72"/>
      <c r="Z11265" s="72"/>
      <c r="AA11265" s="72"/>
      <c r="AB11265" s="72"/>
      <c r="AC11265" s="72"/>
      <c r="AD11265" s="72"/>
      <c r="AE11265" s="72"/>
      <c r="AF11265" s="72"/>
      <c r="AG11265" s="72"/>
      <c r="AH11265" s="72"/>
      <c r="AI11265" s="72"/>
      <c r="AJ11265" s="72"/>
      <c r="AK11265" s="72"/>
    </row>
    <row r="11266" ht="14.25" customHeight="1">
      <c r="A11266" s="78">
        <v>11263.0</v>
      </c>
      <c r="C11266" s="78" t="str">
        <f>VLOOKUP(G11266,[1]Macrodata_CCF!$A$3:$D$55,4,FALSE)</f>
        <v>#ERROR!</v>
      </c>
      <c r="E11266" s="79" t="str">
        <f>VLOOKUP(G11266,[1]Macrodata_CCF!$A$3:$B$55,2,FALSE)</f>
        <v>#ERROR!</v>
      </c>
      <c r="F11266" s="78">
        <v>0.0</v>
      </c>
      <c r="G11266" s="80">
        <v>53.0</v>
      </c>
      <c r="H11266" s="81">
        <v>219870.0</v>
      </c>
      <c r="I11266" s="81">
        <v>230000.0</v>
      </c>
      <c r="J11266" s="81">
        <v>220275.0</v>
      </c>
      <c r="K11266" s="81">
        <v>230000.0</v>
      </c>
      <c r="L11266" s="82">
        <v>0.03998025666337611</v>
      </c>
      <c r="N11266" s="83">
        <f t="shared" si="1"/>
        <v>0.03998025666</v>
      </c>
      <c r="O11266" s="83">
        <f t="shared" si="2"/>
        <v>0.03998025666</v>
      </c>
      <c r="Q11266" s="83">
        <f t="shared" si="3"/>
        <v>0.04404347826</v>
      </c>
      <c r="R11266" s="83">
        <f t="shared" si="4"/>
        <v>0.001760869565</v>
      </c>
      <c r="S11266" s="83" t="b">
        <f t="shared" si="5"/>
        <v>0</v>
      </c>
      <c r="T11266" s="72"/>
      <c r="U11266" s="72"/>
      <c r="V11266" s="72"/>
      <c r="W11266" s="72"/>
      <c r="X11266" s="72"/>
      <c r="Y11266" s="72"/>
      <c r="Z11266" s="72"/>
      <c r="AA11266" s="72"/>
      <c r="AB11266" s="72"/>
      <c r="AC11266" s="72"/>
      <c r="AD11266" s="72"/>
      <c r="AE11266" s="72"/>
      <c r="AF11266" s="72"/>
      <c r="AG11266" s="72"/>
      <c r="AH11266" s="72"/>
      <c r="AI11266" s="72"/>
      <c r="AJ11266" s="72"/>
      <c r="AK11266" s="72"/>
    </row>
    <row r="11267" ht="14.25" customHeight="1">
      <c r="A11267" s="78">
        <v>11264.0</v>
      </c>
      <c r="C11267" s="78" t="str">
        <f>VLOOKUP(G11267,[1]Macrodata_CCF!$A$3:$D$55,4,FALSE)</f>
        <v>#ERROR!</v>
      </c>
      <c r="E11267" s="79" t="str">
        <f>VLOOKUP(G11267,[1]Macrodata_CCF!$A$3:$B$55,2,FALSE)</f>
        <v>#ERROR!</v>
      </c>
      <c r="F11267" s="78">
        <v>0.0</v>
      </c>
      <c r="G11267" s="80">
        <v>28.0</v>
      </c>
      <c r="H11267" s="81">
        <v>6120.0</v>
      </c>
      <c r="I11267" s="81">
        <v>100000.0</v>
      </c>
      <c r="J11267" s="81">
        <v>22080.0</v>
      </c>
      <c r="K11267" s="81">
        <v>100000.0</v>
      </c>
      <c r="L11267" s="82">
        <v>0.170004260758415</v>
      </c>
      <c r="N11267" s="83">
        <f t="shared" si="1"/>
        <v>0.1700042608</v>
      </c>
      <c r="O11267" s="83">
        <f t="shared" si="2"/>
        <v>0.1700042608</v>
      </c>
      <c r="Q11267" s="83">
        <f t="shared" si="3"/>
        <v>0.9388</v>
      </c>
      <c r="R11267" s="83">
        <f t="shared" si="4"/>
        <v>0.1700042608</v>
      </c>
      <c r="S11267" s="83" t="b">
        <f t="shared" si="5"/>
        <v>0</v>
      </c>
      <c r="T11267" s="72"/>
      <c r="U11267" s="72"/>
      <c r="V11267" s="72"/>
      <c r="W11267" s="72"/>
      <c r="X11267" s="72"/>
      <c r="Y11267" s="72"/>
      <c r="Z11267" s="72"/>
      <c r="AA11267" s="72"/>
      <c r="AB11267" s="72"/>
      <c r="AC11267" s="72"/>
      <c r="AD11267" s="72"/>
      <c r="AE11267" s="72"/>
      <c r="AF11267" s="72"/>
      <c r="AG11267" s="72"/>
      <c r="AH11267" s="72"/>
      <c r="AI11267" s="72"/>
      <c r="AJ11267" s="72"/>
      <c r="AK11267" s="72"/>
    </row>
    <row r="11268" ht="14.25" customHeight="1">
      <c r="A11268" s="78">
        <v>11265.0</v>
      </c>
      <c r="C11268" s="78" t="str">
        <f>VLOOKUP(G11268,[1]Macrodata_CCF!$A$3:$D$55,4,FALSE)</f>
        <v>#ERROR!</v>
      </c>
      <c r="E11268" s="79" t="str">
        <f>VLOOKUP(G11268,[1]Macrodata_CCF!$A$3:$B$55,2,FALSE)</f>
        <v>#ERROR!</v>
      </c>
      <c r="F11268" s="78">
        <v>0.0</v>
      </c>
      <c r="G11268" s="80">
        <v>11.0</v>
      </c>
      <c r="H11268" s="81">
        <v>0.0</v>
      </c>
      <c r="I11268" s="81">
        <v>670000.0</v>
      </c>
      <c r="J11268" s="81">
        <v>127300.0</v>
      </c>
      <c r="K11268" s="81">
        <v>670000.0</v>
      </c>
      <c r="L11268" s="82">
        <v>0.19</v>
      </c>
      <c r="N11268" s="83">
        <f t="shared" si="1"/>
        <v>0.19</v>
      </c>
      <c r="O11268" s="83">
        <f t="shared" si="2"/>
        <v>0.19</v>
      </c>
      <c r="Q11268" s="83">
        <f t="shared" si="3"/>
        <v>1</v>
      </c>
      <c r="R11268" s="83">
        <f t="shared" si="4"/>
        <v>0.19</v>
      </c>
      <c r="S11268" s="83" t="b">
        <f t="shared" si="5"/>
        <v>0</v>
      </c>
      <c r="T11268" s="72"/>
      <c r="U11268" s="72"/>
      <c r="V11268" s="72"/>
      <c r="W11268" s="72"/>
      <c r="X11268" s="72"/>
      <c r="Y11268" s="72"/>
      <c r="Z11268" s="72"/>
      <c r="AA11268" s="72"/>
      <c r="AB11268" s="72"/>
      <c r="AC11268" s="72"/>
      <c r="AD11268" s="72"/>
      <c r="AE11268" s="72"/>
      <c r="AF11268" s="72"/>
      <c r="AG11268" s="72"/>
      <c r="AH11268" s="72"/>
      <c r="AI11268" s="72"/>
      <c r="AJ11268" s="72"/>
      <c r="AK11268" s="72"/>
    </row>
    <row r="11269" ht="14.25" customHeight="1">
      <c r="A11269" s="78">
        <v>11266.0</v>
      </c>
      <c r="C11269" s="78" t="str">
        <f>VLOOKUP(G11269,[1]Macrodata_CCF!$A$3:$D$55,4,FALSE)</f>
        <v>#ERROR!</v>
      </c>
      <c r="E11269" s="79" t="str">
        <f>VLOOKUP(G11269,[1]Macrodata_CCF!$A$3:$B$55,2,FALSE)</f>
        <v>#ERROR!</v>
      </c>
      <c r="F11269" s="78">
        <v>0.0</v>
      </c>
      <c r="G11269" s="80">
        <v>26.0</v>
      </c>
      <c r="H11269" s="81">
        <v>561290.0</v>
      </c>
      <c r="I11269" s="81">
        <v>770000.0</v>
      </c>
      <c r="J11269" s="81">
        <v>598860.0</v>
      </c>
      <c r="K11269" s="81">
        <v>770000.0</v>
      </c>
      <c r="L11269" s="82">
        <v>0.1800105409419769</v>
      </c>
      <c r="N11269" s="83">
        <f t="shared" si="1"/>
        <v>0.1800105409</v>
      </c>
      <c r="O11269" s="83">
        <f t="shared" si="2"/>
        <v>0.1800105409</v>
      </c>
      <c r="Q11269" s="83">
        <f t="shared" si="3"/>
        <v>0.2710519481</v>
      </c>
      <c r="R11269" s="83">
        <f t="shared" si="4"/>
        <v>0.1800105409</v>
      </c>
      <c r="S11269" s="83" t="b">
        <f t="shared" si="5"/>
        <v>0</v>
      </c>
      <c r="T11269" s="72"/>
      <c r="U11269" s="72"/>
      <c r="V11269" s="72"/>
      <c r="W11269" s="72"/>
      <c r="X11269" s="72"/>
      <c r="Y11269" s="72"/>
      <c r="Z11269" s="72"/>
      <c r="AA11269" s="72"/>
      <c r="AB11269" s="72"/>
      <c r="AC11269" s="72"/>
      <c r="AD11269" s="72"/>
      <c r="AE11269" s="72"/>
      <c r="AF11269" s="72"/>
      <c r="AG11269" s="72"/>
      <c r="AH11269" s="72"/>
      <c r="AI11269" s="72"/>
      <c r="AJ11269" s="72"/>
      <c r="AK11269" s="72"/>
    </row>
    <row r="11270" ht="14.25" customHeight="1">
      <c r="A11270" s="78">
        <v>11267.0</v>
      </c>
      <c r="C11270" s="78" t="str">
        <f>VLOOKUP(G11270,[1]Macrodata_CCF!$A$3:$D$55,4,FALSE)</f>
        <v>#ERROR!</v>
      </c>
      <c r="E11270" s="79" t="str">
        <f>VLOOKUP(G11270,[1]Macrodata_CCF!$A$3:$B$55,2,FALSE)</f>
        <v>#ERROR!</v>
      </c>
      <c r="F11270" s="78">
        <v>0.0</v>
      </c>
      <c r="G11270" s="80">
        <v>18.0</v>
      </c>
      <c r="H11270" s="81">
        <v>539035.0</v>
      </c>
      <c r="I11270" s="81">
        <v>580000.0</v>
      </c>
      <c r="J11270" s="81">
        <v>547230.0</v>
      </c>
      <c r="K11270" s="81">
        <v>870000.0</v>
      </c>
      <c r="L11270" s="82">
        <v>0.200048822165263</v>
      </c>
      <c r="N11270" s="83">
        <f t="shared" si="1"/>
        <v>0.2000488222</v>
      </c>
      <c r="O11270" s="83">
        <f t="shared" si="2"/>
        <v>0.2000488222</v>
      </c>
      <c r="Q11270" s="83">
        <f t="shared" si="3"/>
        <v>0.07062931034</v>
      </c>
      <c r="R11270" s="83">
        <f t="shared" si="4"/>
        <v>0.01412931034</v>
      </c>
      <c r="S11270" s="83" t="b">
        <f t="shared" si="5"/>
        <v>0</v>
      </c>
      <c r="T11270" s="72"/>
      <c r="U11270" s="72"/>
      <c r="V11270" s="72"/>
      <c r="W11270" s="72"/>
      <c r="X11270" s="72"/>
      <c r="Y11270" s="72"/>
      <c r="Z11270" s="72"/>
      <c r="AA11270" s="72"/>
      <c r="AB11270" s="72"/>
      <c r="AC11270" s="72"/>
      <c r="AD11270" s="72"/>
      <c r="AE11270" s="72"/>
      <c r="AF11270" s="72"/>
      <c r="AG11270" s="72"/>
      <c r="AH11270" s="72"/>
      <c r="AI11270" s="72"/>
      <c r="AJ11270" s="72"/>
      <c r="AK11270" s="72"/>
    </row>
    <row r="11271" ht="14.25" customHeight="1">
      <c r="A11271" s="78">
        <v>11268.0</v>
      </c>
      <c r="C11271" s="78" t="str">
        <f>VLOOKUP(G11271,[1]Macrodata_CCF!$A$3:$D$55,4,FALSE)</f>
        <v>#ERROR!</v>
      </c>
      <c r="E11271" s="79" t="str">
        <f>VLOOKUP(G11271,[1]Macrodata_CCF!$A$3:$B$55,2,FALSE)</f>
        <v>#ERROR!</v>
      </c>
      <c r="F11271" s="78">
        <v>0.0</v>
      </c>
      <c r="G11271" s="80">
        <v>16.0</v>
      </c>
      <c r="H11271" s="81">
        <v>190130.0</v>
      </c>
      <c r="I11271" s="81">
        <v>410000.0</v>
      </c>
      <c r="J11271" s="81">
        <v>220910.0</v>
      </c>
      <c r="K11271" s="81">
        <v>410000.0</v>
      </c>
      <c r="L11271" s="82">
        <v>0.1399918133442489</v>
      </c>
      <c r="N11271" s="83">
        <f t="shared" si="1"/>
        <v>0.1399918133</v>
      </c>
      <c r="O11271" s="83">
        <f t="shared" si="2"/>
        <v>0.1399918133</v>
      </c>
      <c r="Q11271" s="83">
        <f t="shared" si="3"/>
        <v>0.5362682927</v>
      </c>
      <c r="R11271" s="83">
        <f t="shared" si="4"/>
        <v>0.1399918133</v>
      </c>
      <c r="S11271" s="83" t="b">
        <f t="shared" si="5"/>
        <v>0</v>
      </c>
      <c r="T11271" s="72"/>
      <c r="U11271" s="72"/>
      <c r="V11271" s="72"/>
      <c r="W11271" s="72"/>
      <c r="X11271" s="72"/>
      <c r="Y11271" s="72"/>
      <c r="Z11271" s="72"/>
      <c r="AA11271" s="72"/>
      <c r="AB11271" s="72"/>
      <c r="AC11271" s="72"/>
      <c r="AD11271" s="72"/>
      <c r="AE11271" s="72"/>
      <c r="AF11271" s="72"/>
      <c r="AG11271" s="72"/>
      <c r="AH11271" s="72"/>
      <c r="AI11271" s="72"/>
      <c r="AJ11271" s="72"/>
      <c r="AK11271" s="72"/>
    </row>
    <row r="11272" ht="14.25" customHeight="1">
      <c r="A11272" s="78">
        <v>11269.0</v>
      </c>
      <c r="C11272" s="78" t="str">
        <f>VLOOKUP(G11272,[1]Macrodata_CCF!$A$3:$D$55,4,FALSE)</f>
        <v>#ERROR!</v>
      </c>
      <c r="E11272" s="79" t="str">
        <f>VLOOKUP(G11272,[1]Macrodata_CCF!$A$3:$B$55,2,FALSE)</f>
        <v>#ERROR!</v>
      </c>
      <c r="F11272" s="78">
        <v>0.0</v>
      </c>
      <c r="G11272" s="80">
        <v>43.0</v>
      </c>
      <c r="H11272" s="81">
        <v>198815.0</v>
      </c>
      <c r="I11272" s="81">
        <v>270000.0</v>
      </c>
      <c r="J11272" s="81">
        <v>210205.0</v>
      </c>
      <c r="K11272" s="81">
        <v>270000.0</v>
      </c>
      <c r="L11272" s="82">
        <v>0.1600056191613402</v>
      </c>
      <c r="N11272" s="83">
        <f t="shared" si="1"/>
        <v>0.1600056192</v>
      </c>
      <c r="O11272" s="83">
        <f t="shared" si="2"/>
        <v>0.1600056192</v>
      </c>
      <c r="Q11272" s="83">
        <f t="shared" si="3"/>
        <v>0.2636481481</v>
      </c>
      <c r="R11272" s="83">
        <f t="shared" si="4"/>
        <v>0.1600056192</v>
      </c>
      <c r="S11272" s="83" t="b">
        <f t="shared" si="5"/>
        <v>0</v>
      </c>
      <c r="T11272" s="72"/>
      <c r="U11272" s="72"/>
      <c r="V11272" s="72"/>
      <c r="W11272" s="72"/>
      <c r="X11272" s="72"/>
      <c r="Y11272" s="72"/>
      <c r="Z11272" s="72"/>
      <c r="AA11272" s="72"/>
      <c r="AB11272" s="72"/>
      <c r="AC11272" s="72"/>
      <c r="AD11272" s="72"/>
      <c r="AE11272" s="72"/>
      <c r="AF11272" s="72"/>
      <c r="AG11272" s="72"/>
      <c r="AH11272" s="72"/>
      <c r="AI11272" s="72"/>
      <c r="AJ11272" s="72"/>
      <c r="AK11272" s="72"/>
    </row>
    <row r="11273" ht="14.25" customHeight="1">
      <c r="A11273" s="78">
        <v>11270.0</v>
      </c>
      <c r="C11273" s="78" t="str">
        <f>VLOOKUP(G11273,[1]Macrodata_CCF!$A$3:$D$55,4,FALSE)</f>
        <v>#ERROR!</v>
      </c>
      <c r="E11273" s="79" t="str">
        <f>VLOOKUP(G11273,[1]Macrodata_CCF!$A$3:$B$55,2,FALSE)</f>
        <v>#ERROR!</v>
      </c>
      <c r="F11273" s="78">
        <v>0.0</v>
      </c>
      <c r="G11273" s="80">
        <v>22.0</v>
      </c>
      <c r="H11273" s="81">
        <v>25505.0</v>
      </c>
      <c r="I11273" s="81">
        <v>770000.0</v>
      </c>
      <c r="J11273" s="81">
        <v>144625.0</v>
      </c>
      <c r="K11273" s="81">
        <v>770000.0</v>
      </c>
      <c r="L11273" s="82">
        <v>0.1600010745538922</v>
      </c>
      <c r="N11273" s="83">
        <f t="shared" si="1"/>
        <v>0.1600010746</v>
      </c>
      <c r="O11273" s="83">
        <f t="shared" si="2"/>
        <v>0.1600010746</v>
      </c>
      <c r="Q11273" s="83">
        <f t="shared" si="3"/>
        <v>0.9668766234</v>
      </c>
      <c r="R11273" s="83">
        <f t="shared" si="4"/>
        <v>0.1600010746</v>
      </c>
      <c r="S11273" s="83" t="b">
        <f t="shared" si="5"/>
        <v>0</v>
      </c>
      <c r="T11273" s="72"/>
      <c r="U11273" s="72"/>
      <c r="V11273" s="72"/>
      <c r="W11273" s="72"/>
      <c r="X11273" s="72"/>
      <c r="Y11273" s="72"/>
      <c r="Z11273" s="72"/>
      <c r="AA11273" s="72"/>
      <c r="AB11273" s="72"/>
      <c r="AC11273" s="72"/>
      <c r="AD11273" s="72"/>
      <c r="AE11273" s="72"/>
      <c r="AF11273" s="72"/>
      <c r="AG11273" s="72"/>
      <c r="AH11273" s="72"/>
      <c r="AI11273" s="72"/>
      <c r="AJ11273" s="72"/>
      <c r="AK11273" s="72"/>
    </row>
    <row r="11274" ht="14.25" customHeight="1">
      <c r="A11274" s="78">
        <v>11271.0</v>
      </c>
      <c r="C11274" s="78" t="str">
        <f>VLOOKUP(G11274,[1]Macrodata_CCF!$A$3:$D$55,4,FALSE)</f>
        <v>#ERROR!</v>
      </c>
      <c r="E11274" s="79" t="str">
        <f>VLOOKUP(G11274,[1]Macrodata_CCF!$A$3:$B$55,2,FALSE)</f>
        <v>#ERROR!</v>
      </c>
      <c r="F11274" s="78">
        <v>0.0</v>
      </c>
      <c r="G11274" s="80">
        <v>29.0</v>
      </c>
      <c r="H11274" s="81">
        <v>232770.0</v>
      </c>
      <c r="I11274" s="81">
        <v>510000.0</v>
      </c>
      <c r="J11274" s="81">
        <v>282670.0</v>
      </c>
      <c r="K11274" s="81">
        <v>510000.0</v>
      </c>
      <c r="L11274" s="82">
        <v>0.1799949500414818</v>
      </c>
      <c r="N11274" s="83">
        <f t="shared" si="1"/>
        <v>0.17999495</v>
      </c>
      <c r="O11274" s="83">
        <f t="shared" si="2"/>
        <v>0.17999495</v>
      </c>
      <c r="Q11274" s="83">
        <f t="shared" si="3"/>
        <v>0.5435882353</v>
      </c>
      <c r="R11274" s="83">
        <f t="shared" si="4"/>
        <v>0.17999495</v>
      </c>
      <c r="S11274" s="83" t="b">
        <f t="shared" si="5"/>
        <v>0</v>
      </c>
      <c r="T11274" s="72"/>
      <c r="U11274" s="72"/>
      <c r="V11274" s="72"/>
      <c r="W11274" s="72"/>
      <c r="X11274" s="72"/>
      <c r="Y11274" s="72"/>
      <c r="Z11274" s="72"/>
      <c r="AA11274" s="72"/>
      <c r="AB11274" s="72"/>
      <c r="AC11274" s="72"/>
      <c r="AD11274" s="72"/>
      <c r="AE11274" s="72"/>
      <c r="AF11274" s="72"/>
      <c r="AG11274" s="72"/>
      <c r="AH11274" s="72"/>
      <c r="AI11274" s="72"/>
      <c r="AJ11274" s="72"/>
      <c r="AK11274" s="72"/>
    </row>
    <row r="11275" ht="14.25" customHeight="1">
      <c r="A11275" s="78">
        <v>11272.0</v>
      </c>
      <c r="C11275" s="78" t="str">
        <f>VLOOKUP(G11275,[1]Macrodata_CCF!$A$3:$D$55,4,FALSE)</f>
        <v>#ERROR!</v>
      </c>
      <c r="E11275" s="79" t="str">
        <f>VLOOKUP(G11275,[1]Macrodata_CCF!$A$3:$B$55,2,FALSE)</f>
        <v>#ERROR!</v>
      </c>
      <c r="F11275" s="78">
        <v>1.0</v>
      </c>
      <c r="G11275" s="80">
        <v>42.0</v>
      </c>
      <c r="H11275" s="81">
        <v>0.0</v>
      </c>
      <c r="I11275" s="81">
        <v>370000.0</v>
      </c>
      <c r="J11275" s="81">
        <v>181300.0</v>
      </c>
      <c r="K11275" s="81">
        <v>370000.0</v>
      </c>
      <c r="L11275" s="82">
        <v>0.49</v>
      </c>
      <c r="N11275" s="83">
        <f t="shared" si="1"/>
        <v>0.49</v>
      </c>
      <c r="O11275" s="83">
        <f t="shared" si="2"/>
        <v>0.49</v>
      </c>
      <c r="Q11275" s="83">
        <f t="shared" si="3"/>
        <v>1</v>
      </c>
      <c r="R11275" s="83">
        <f t="shared" si="4"/>
        <v>0.49</v>
      </c>
      <c r="S11275" s="83" t="b">
        <f t="shared" si="5"/>
        <v>0</v>
      </c>
      <c r="T11275" s="72"/>
      <c r="U11275" s="72"/>
      <c r="V11275" s="72"/>
      <c r="W11275" s="72"/>
      <c r="X11275" s="72"/>
      <c r="Y11275" s="72"/>
      <c r="Z11275" s="72"/>
      <c r="AA11275" s="72"/>
      <c r="AB11275" s="72"/>
      <c r="AC11275" s="72"/>
      <c r="AD11275" s="72"/>
      <c r="AE11275" s="72"/>
      <c r="AF11275" s="72"/>
      <c r="AG11275" s="72"/>
      <c r="AH11275" s="72"/>
      <c r="AI11275" s="72"/>
      <c r="AJ11275" s="72"/>
      <c r="AK11275" s="72"/>
    </row>
    <row r="11276" ht="14.25" customHeight="1">
      <c r="A11276" s="78">
        <v>11273.0</v>
      </c>
      <c r="C11276" s="78" t="str">
        <f>VLOOKUP(G11276,[1]Macrodata_CCF!$A$3:$D$55,4,FALSE)</f>
        <v>#ERROR!</v>
      </c>
      <c r="E11276" s="79" t="str">
        <f>VLOOKUP(G11276,[1]Macrodata_CCF!$A$3:$B$55,2,FALSE)</f>
        <v>#ERROR!</v>
      </c>
      <c r="F11276" s="78">
        <v>0.0</v>
      </c>
      <c r="G11276" s="80">
        <v>26.0</v>
      </c>
      <c r="H11276" s="81">
        <v>159015.0</v>
      </c>
      <c r="I11276" s="81">
        <v>700000.0</v>
      </c>
      <c r="J11276" s="81">
        <v>267210.0</v>
      </c>
      <c r="K11276" s="81">
        <v>1400000.0</v>
      </c>
      <c r="L11276" s="82">
        <v>0.1999963030398255</v>
      </c>
      <c r="N11276" s="83">
        <f t="shared" si="1"/>
        <v>0.199996303</v>
      </c>
      <c r="O11276" s="83">
        <f t="shared" si="2"/>
        <v>0.199996303</v>
      </c>
      <c r="Q11276" s="83">
        <f t="shared" si="3"/>
        <v>0.7728357143</v>
      </c>
      <c r="R11276" s="83">
        <f t="shared" si="4"/>
        <v>0.199996303</v>
      </c>
      <c r="S11276" s="83" t="b">
        <f t="shared" si="5"/>
        <v>0</v>
      </c>
      <c r="T11276" s="72"/>
      <c r="U11276" s="72"/>
      <c r="V11276" s="72"/>
      <c r="W11276" s="72"/>
      <c r="X11276" s="72"/>
      <c r="Y11276" s="72"/>
      <c r="Z11276" s="72"/>
      <c r="AA11276" s="72"/>
      <c r="AB11276" s="72"/>
      <c r="AC11276" s="72"/>
      <c r="AD11276" s="72"/>
      <c r="AE11276" s="72"/>
      <c r="AF11276" s="72"/>
      <c r="AG11276" s="72"/>
      <c r="AH11276" s="72"/>
      <c r="AI11276" s="72"/>
      <c r="AJ11276" s="72"/>
      <c r="AK11276" s="72"/>
    </row>
    <row r="11277" ht="14.25" customHeight="1">
      <c r="A11277" s="78">
        <v>11274.0</v>
      </c>
      <c r="C11277" s="78" t="str">
        <f>VLOOKUP(G11277,[1]Macrodata_CCF!$A$3:$D$55,4,FALSE)</f>
        <v>#ERROR!</v>
      </c>
      <c r="E11277" s="79" t="str">
        <f>VLOOKUP(G11277,[1]Macrodata_CCF!$A$3:$B$55,2,FALSE)</f>
        <v>#ERROR!</v>
      </c>
      <c r="F11277" s="78">
        <v>0.0</v>
      </c>
      <c r="G11277" s="80">
        <v>42.0</v>
      </c>
      <c r="H11277" s="81">
        <v>138055.0</v>
      </c>
      <c r="I11277" s="81">
        <v>660000.0</v>
      </c>
      <c r="J11277" s="81">
        <v>673200.0</v>
      </c>
      <c r="K11277" s="81">
        <v>660000.0</v>
      </c>
      <c r="L11277" s="82">
        <v>1.025290020979222</v>
      </c>
      <c r="N11277" s="83">
        <f t="shared" si="1"/>
        <v>1.025290021</v>
      </c>
      <c r="O11277" s="83">
        <f t="shared" si="2"/>
        <v>1</v>
      </c>
      <c r="Q11277" s="83">
        <f t="shared" si="3"/>
        <v>0.7908257576</v>
      </c>
      <c r="R11277" s="83">
        <f t="shared" si="4"/>
        <v>1.025290021</v>
      </c>
      <c r="S11277" s="83" t="b">
        <f t="shared" si="5"/>
        <v>0</v>
      </c>
      <c r="T11277" s="72"/>
      <c r="U11277" s="72"/>
      <c r="V11277" s="72"/>
      <c r="W11277" s="72"/>
      <c r="X11277" s="72"/>
      <c r="Y11277" s="72"/>
      <c r="Z11277" s="72"/>
      <c r="AA11277" s="72"/>
      <c r="AB11277" s="72"/>
      <c r="AC11277" s="72"/>
      <c r="AD11277" s="72"/>
      <c r="AE11277" s="72"/>
      <c r="AF11277" s="72"/>
      <c r="AG11277" s="72"/>
      <c r="AH11277" s="72"/>
      <c r="AI11277" s="72"/>
      <c r="AJ11277" s="72"/>
      <c r="AK11277" s="72"/>
    </row>
    <row r="11278" ht="14.25" customHeight="1">
      <c r="A11278" s="78">
        <v>11275.0</v>
      </c>
      <c r="C11278" s="78" t="str">
        <f>VLOOKUP(G11278,[1]Macrodata_CCF!$A$3:$D$55,4,FALSE)</f>
        <v>#ERROR!</v>
      </c>
      <c r="E11278" s="79" t="str">
        <f>VLOOKUP(G11278,[1]Macrodata_CCF!$A$3:$B$55,2,FALSE)</f>
        <v>#ERROR!</v>
      </c>
      <c r="F11278" s="78">
        <v>0.0</v>
      </c>
      <c r="G11278" s="80">
        <v>31.0</v>
      </c>
      <c r="H11278" s="81">
        <v>23575.0</v>
      </c>
      <c r="I11278" s="81">
        <v>30000.0</v>
      </c>
      <c r="J11278" s="81">
        <v>24730.0</v>
      </c>
      <c r="K11278" s="81">
        <v>30000.0</v>
      </c>
      <c r="L11278" s="82">
        <v>0.1797665369649805</v>
      </c>
      <c r="N11278" s="83">
        <f t="shared" si="1"/>
        <v>0.179766537</v>
      </c>
      <c r="O11278" s="83">
        <f t="shared" si="2"/>
        <v>0.179766537</v>
      </c>
      <c r="Q11278" s="83">
        <f t="shared" si="3"/>
        <v>0.2141666667</v>
      </c>
      <c r="R11278" s="83">
        <f t="shared" si="4"/>
        <v>0.179766537</v>
      </c>
      <c r="S11278" s="83" t="b">
        <f t="shared" si="5"/>
        <v>0</v>
      </c>
      <c r="T11278" s="72"/>
      <c r="U11278" s="72"/>
      <c r="V11278" s="72"/>
      <c r="W11278" s="72"/>
      <c r="X11278" s="72"/>
      <c r="Y11278" s="72"/>
      <c r="Z11278" s="72"/>
      <c r="AA11278" s="72"/>
      <c r="AB11278" s="72"/>
      <c r="AC11278" s="72"/>
      <c r="AD11278" s="72"/>
      <c r="AE11278" s="72"/>
      <c r="AF11278" s="72"/>
      <c r="AG11278" s="72"/>
      <c r="AH11278" s="72"/>
      <c r="AI11278" s="72"/>
      <c r="AJ11278" s="72"/>
      <c r="AK11278" s="72"/>
    </row>
    <row r="11279" ht="14.25" customHeight="1">
      <c r="A11279" s="78">
        <v>11276.0</v>
      </c>
      <c r="C11279" s="78" t="str">
        <f>VLOOKUP(G11279,[1]Macrodata_CCF!$A$3:$D$55,4,FALSE)</f>
        <v>#ERROR!</v>
      </c>
      <c r="E11279" s="79" t="str">
        <f>VLOOKUP(G11279,[1]Macrodata_CCF!$A$3:$B$55,2,FALSE)</f>
        <v>#ERROR!</v>
      </c>
      <c r="F11279" s="78">
        <v>0.0</v>
      </c>
      <c r="G11279" s="80">
        <v>11.0</v>
      </c>
      <c r="H11279" s="81">
        <v>478930.0</v>
      </c>
      <c r="I11279" s="81">
        <v>810000.0</v>
      </c>
      <c r="J11279" s="81">
        <v>541835.0</v>
      </c>
      <c r="K11279" s="81">
        <v>810000.0</v>
      </c>
      <c r="L11279" s="82">
        <v>0.1900051348657384</v>
      </c>
      <c r="N11279" s="83">
        <f t="shared" si="1"/>
        <v>0.1900051349</v>
      </c>
      <c r="O11279" s="83">
        <f t="shared" si="2"/>
        <v>0.1900051349</v>
      </c>
      <c r="Q11279" s="83">
        <f t="shared" si="3"/>
        <v>0.4087283951</v>
      </c>
      <c r="R11279" s="83">
        <f t="shared" si="4"/>
        <v>0.1900051349</v>
      </c>
      <c r="S11279" s="83" t="b">
        <f t="shared" si="5"/>
        <v>0</v>
      </c>
      <c r="T11279" s="72"/>
      <c r="U11279" s="72"/>
      <c r="V11279" s="72"/>
      <c r="W11279" s="72"/>
      <c r="X11279" s="72"/>
      <c r="Y11279" s="72"/>
      <c r="Z11279" s="72"/>
      <c r="AA11279" s="72"/>
      <c r="AB11279" s="72"/>
      <c r="AC11279" s="72"/>
      <c r="AD11279" s="72"/>
      <c r="AE11279" s="72"/>
      <c r="AF11279" s="72"/>
      <c r="AG11279" s="72"/>
      <c r="AH11279" s="72"/>
      <c r="AI11279" s="72"/>
      <c r="AJ11279" s="72"/>
      <c r="AK11279" s="72"/>
    </row>
    <row r="11280" ht="14.25" customHeight="1">
      <c r="A11280" s="78">
        <v>11277.0</v>
      </c>
      <c r="C11280" s="78" t="str">
        <f>VLOOKUP(G11280,[1]Macrodata_CCF!$A$3:$D$55,4,FALSE)</f>
        <v>#ERROR!</v>
      </c>
      <c r="E11280" s="79" t="str">
        <f>VLOOKUP(G11280,[1]Macrodata_CCF!$A$3:$B$55,2,FALSE)</f>
        <v>#ERROR!</v>
      </c>
      <c r="F11280" s="78">
        <v>0.0</v>
      </c>
      <c r="G11280" s="80">
        <v>46.0</v>
      </c>
      <c r="H11280" s="81">
        <v>57175.0</v>
      </c>
      <c r="I11280" s="81">
        <v>970000.0</v>
      </c>
      <c r="J11280" s="81">
        <v>221485.0</v>
      </c>
      <c r="K11280" s="81">
        <v>970000.0</v>
      </c>
      <c r="L11280" s="82">
        <v>0.1800016432503492</v>
      </c>
      <c r="N11280" s="83">
        <f t="shared" si="1"/>
        <v>0.1800016433</v>
      </c>
      <c r="O11280" s="83">
        <f t="shared" si="2"/>
        <v>0.1800016433</v>
      </c>
      <c r="Q11280" s="83">
        <f t="shared" si="3"/>
        <v>0.941056701</v>
      </c>
      <c r="R11280" s="83">
        <f t="shared" si="4"/>
        <v>0.1800016433</v>
      </c>
      <c r="S11280" s="83" t="b">
        <f t="shared" si="5"/>
        <v>0</v>
      </c>
      <c r="T11280" s="72"/>
      <c r="U11280" s="72"/>
      <c r="V11280" s="72"/>
      <c r="W11280" s="72"/>
      <c r="X11280" s="72"/>
      <c r="Y11280" s="72"/>
      <c r="Z11280" s="72"/>
      <c r="AA11280" s="72"/>
      <c r="AB11280" s="72"/>
      <c r="AC11280" s="72"/>
      <c r="AD11280" s="72"/>
      <c r="AE11280" s="72"/>
      <c r="AF11280" s="72"/>
      <c r="AG11280" s="72"/>
      <c r="AH11280" s="72"/>
      <c r="AI11280" s="72"/>
      <c r="AJ11280" s="72"/>
      <c r="AK11280" s="72"/>
    </row>
    <row r="11281" ht="14.25" customHeight="1">
      <c r="A11281" s="78">
        <v>11278.0</v>
      </c>
      <c r="C11281" s="78" t="str">
        <f>VLOOKUP(G11281,[1]Macrodata_CCF!$A$3:$D$55,4,FALSE)</f>
        <v>#ERROR!</v>
      </c>
      <c r="E11281" s="79" t="str">
        <f>VLOOKUP(G11281,[1]Macrodata_CCF!$A$3:$B$55,2,FALSE)</f>
        <v>#ERROR!</v>
      </c>
      <c r="F11281" s="78">
        <v>0.0</v>
      </c>
      <c r="G11281" s="80">
        <v>42.0</v>
      </c>
      <c r="H11281" s="81">
        <v>71115.0</v>
      </c>
      <c r="I11281" s="81">
        <v>430000.0</v>
      </c>
      <c r="J11281" s="81">
        <v>178780.0</v>
      </c>
      <c r="K11281" s="81">
        <v>774000.0</v>
      </c>
      <c r="L11281" s="82">
        <v>0.2999986067960489</v>
      </c>
      <c r="N11281" s="83">
        <f t="shared" si="1"/>
        <v>0.2999986068</v>
      </c>
      <c r="O11281" s="83">
        <f t="shared" si="2"/>
        <v>0.2999986068</v>
      </c>
      <c r="Q11281" s="83">
        <f t="shared" si="3"/>
        <v>0.8346162791</v>
      </c>
      <c r="R11281" s="83">
        <f t="shared" si="4"/>
        <v>0.2999986068</v>
      </c>
      <c r="S11281" s="83" t="b">
        <f t="shared" si="5"/>
        <v>0</v>
      </c>
      <c r="T11281" s="72"/>
      <c r="U11281" s="72"/>
      <c r="V11281" s="72"/>
      <c r="W11281" s="72"/>
      <c r="X11281" s="72"/>
      <c r="Y11281" s="72"/>
      <c r="Z11281" s="72"/>
      <c r="AA11281" s="72"/>
      <c r="AB11281" s="72"/>
      <c r="AC11281" s="72"/>
      <c r="AD11281" s="72"/>
      <c r="AE11281" s="72"/>
      <c r="AF11281" s="72"/>
      <c r="AG11281" s="72"/>
      <c r="AH11281" s="72"/>
      <c r="AI11281" s="72"/>
      <c r="AJ11281" s="72"/>
      <c r="AK11281" s="72"/>
    </row>
    <row r="11282" ht="14.25" customHeight="1">
      <c r="A11282" s="78">
        <v>11279.0</v>
      </c>
      <c r="C11282" s="78" t="str">
        <f>VLOOKUP(G11282,[1]Macrodata_CCF!$A$3:$D$55,4,FALSE)</f>
        <v>#ERROR!</v>
      </c>
      <c r="E11282" s="79" t="str">
        <f>VLOOKUP(G11282,[1]Macrodata_CCF!$A$3:$B$55,2,FALSE)</f>
        <v>#ERROR!</v>
      </c>
      <c r="F11282" s="78">
        <v>0.0</v>
      </c>
      <c r="G11282" s="80">
        <v>45.0</v>
      </c>
      <c r="H11282" s="81">
        <v>496330.0</v>
      </c>
      <c r="I11282" s="81">
        <v>820000.0</v>
      </c>
      <c r="J11282" s="81">
        <v>561065.0</v>
      </c>
      <c r="K11282" s="81">
        <v>820000.0</v>
      </c>
      <c r="L11282" s="82">
        <v>0.2000030895665338</v>
      </c>
      <c r="N11282" s="83">
        <f t="shared" si="1"/>
        <v>0.2000030896</v>
      </c>
      <c r="O11282" s="83">
        <f t="shared" si="2"/>
        <v>0.2000030896</v>
      </c>
      <c r="Q11282" s="83">
        <f t="shared" si="3"/>
        <v>0.3947195122</v>
      </c>
      <c r="R11282" s="83">
        <f t="shared" si="4"/>
        <v>0.2000030896</v>
      </c>
      <c r="S11282" s="83" t="b">
        <f t="shared" si="5"/>
        <v>0</v>
      </c>
      <c r="T11282" s="72"/>
      <c r="U11282" s="72"/>
      <c r="V11282" s="72"/>
      <c r="W11282" s="72"/>
      <c r="X11282" s="72"/>
      <c r="Y11282" s="72"/>
      <c r="Z11282" s="72"/>
      <c r="AA11282" s="72"/>
      <c r="AB11282" s="72"/>
      <c r="AC11282" s="72"/>
      <c r="AD11282" s="72"/>
      <c r="AE11282" s="72"/>
      <c r="AF11282" s="72"/>
      <c r="AG11282" s="72"/>
      <c r="AH11282" s="72"/>
      <c r="AI11282" s="72"/>
      <c r="AJ11282" s="72"/>
      <c r="AK11282" s="72"/>
    </row>
    <row r="11283" ht="14.25" customHeight="1">
      <c r="A11283" s="78">
        <v>11280.0</v>
      </c>
      <c r="C11283" s="78" t="str">
        <f>VLOOKUP(G11283,[1]Macrodata_CCF!$A$3:$D$55,4,FALSE)</f>
        <v>#ERROR!</v>
      </c>
      <c r="E11283" s="79" t="str">
        <f>VLOOKUP(G11283,[1]Macrodata_CCF!$A$3:$B$55,2,FALSE)</f>
        <v>#ERROR!</v>
      </c>
      <c r="F11283" s="78">
        <v>0.0</v>
      </c>
      <c r="G11283" s="80">
        <v>28.0</v>
      </c>
      <c r="H11283" s="81">
        <v>40400.0</v>
      </c>
      <c r="I11283" s="81">
        <v>110000.0</v>
      </c>
      <c r="J11283" s="81">
        <v>52930.0</v>
      </c>
      <c r="K11283" s="81">
        <v>110000.0</v>
      </c>
      <c r="L11283" s="82">
        <v>0.1800287356321839</v>
      </c>
      <c r="N11283" s="83">
        <f t="shared" si="1"/>
        <v>0.1800287356</v>
      </c>
      <c r="O11283" s="83">
        <f t="shared" si="2"/>
        <v>0.1800287356</v>
      </c>
      <c r="Q11283" s="83">
        <f t="shared" si="3"/>
        <v>0.6327272727</v>
      </c>
      <c r="R11283" s="83">
        <f t="shared" si="4"/>
        <v>0.1800287356</v>
      </c>
      <c r="S11283" s="83" t="b">
        <f t="shared" si="5"/>
        <v>0</v>
      </c>
      <c r="T11283" s="72"/>
      <c r="U11283" s="72"/>
      <c r="V11283" s="72"/>
      <c r="W11283" s="72"/>
      <c r="X11283" s="72"/>
      <c r="Y11283" s="72"/>
      <c r="Z11283" s="72"/>
      <c r="AA11283" s="72"/>
      <c r="AB11283" s="72"/>
      <c r="AC11283" s="72"/>
      <c r="AD11283" s="72"/>
      <c r="AE11283" s="72"/>
      <c r="AF11283" s="72"/>
      <c r="AG11283" s="72"/>
      <c r="AH11283" s="72"/>
      <c r="AI11283" s="72"/>
      <c r="AJ11283" s="72"/>
      <c r="AK11283" s="72"/>
    </row>
    <row r="11284" ht="14.25" customHeight="1">
      <c r="A11284" s="78">
        <v>11281.0</v>
      </c>
      <c r="C11284" s="78" t="str">
        <f>VLOOKUP(G11284,[1]Macrodata_CCF!$A$3:$D$55,4,FALSE)</f>
        <v>#ERROR!</v>
      </c>
      <c r="E11284" s="79" t="str">
        <f>VLOOKUP(G11284,[1]Macrodata_CCF!$A$3:$B$55,2,FALSE)</f>
        <v>#ERROR!</v>
      </c>
      <c r="F11284" s="78">
        <v>1.0</v>
      </c>
      <c r="G11284" s="80">
        <v>37.0</v>
      </c>
      <c r="H11284" s="81">
        <v>127710.0</v>
      </c>
      <c r="I11284" s="81">
        <v>610000.0</v>
      </c>
      <c r="J11284" s="81">
        <v>402615.0</v>
      </c>
      <c r="K11284" s="81">
        <v>610000.0</v>
      </c>
      <c r="L11284" s="82">
        <v>0.5699993779676128</v>
      </c>
      <c r="N11284" s="83">
        <f t="shared" si="1"/>
        <v>0.569999378</v>
      </c>
      <c r="O11284" s="83">
        <f t="shared" si="2"/>
        <v>0.569999378</v>
      </c>
      <c r="Q11284" s="83">
        <f t="shared" si="3"/>
        <v>0.7906393443</v>
      </c>
      <c r="R11284" s="83">
        <f t="shared" si="4"/>
        <v>0.569999378</v>
      </c>
      <c r="S11284" s="83" t="b">
        <f t="shared" si="5"/>
        <v>0</v>
      </c>
      <c r="T11284" s="72"/>
      <c r="U11284" s="72"/>
      <c r="V11284" s="72"/>
      <c r="W11284" s="72"/>
      <c r="X11284" s="72"/>
      <c r="Y11284" s="72"/>
      <c r="Z11284" s="72"/>
      <c r="AA11284" s="72"/>
      <c r="AB11284" s="72"/>
      <c r="AC11284" s="72"/>
      <c r="AD11284" s="72"/>
      <c r="AE11284" s="72"/>
      <c r="AF11284" s="72"/>
      <c r="AG11284" s="72"/>
      <c r="AH11284" s="72"/>
      <c r="AI11284" s="72"/>
      <c r="AJ11284" s="72"/>
      <c r="AK11284" s="72"/>
    </row>
    <row r="11285" ht="14.25" customHeight="1">
      <c r="A11285" s="78">
        <v>11282.0</v>
      </c>
      <c r="C11285" s="78" t="str">
        <f>VLOOKUP(G11285,[1]Macrodata_CCF!$A$3:$D$55,4,FALSE)</f>
        <v>#ERROR!</v>
      </c>
      <c r="E11285" s="79" t="str">
        <f>VLOOKUP(G11285,[1]Macrodata_CCF!$A$3:$B$55,2,FALSE)</f>
        <v>#ERROR!</v>
      </c>
      <c r="F11285" s="78">
        <v>0.0</v>
      </c>
      <c r="G11285" s="80">
        <v>51.0</v>
      </c>
      <c r="H11285" s="81">
        <v>4220.0</v>
      </c>
      <c r="I11285" s="81">
        <v>410000.0</v>
      </c>
      <c r="J11285" s="81">
        <v>28565.0</v>
      </c>
      <c r="K11285" s="81">
        <v>533000.0</v>
      </c>
      <c r="L11285" s="82">
        <v>0.05999556409877273</v>
      </c>
      <c r="N11285" s="83">
        <f t="shared" si="1"/>
        <v>0.0599955641</v>
      </c>
      <c r="O11285" s="83">
        <f t="shared" si="2"/>
        <v>0.0599955641</v>
      </c>
      <c r="Q11285" s="83">
        <f t="shared" si="3"/>
        <v>0.9897073171</v>
      </c>
      <c r="R11285" s="83">
        <f t="shared" si="4"/>
        <v>0.0599955641</v>
      </c>
      <c r="S11285" s="83" t="b">
        <f t="shared" si="5"/>
        <v>0</v>
      </c>
      <c r="T11285" s="72"/>
      <c r="U11285" s="72"/>
      <c r="V11285" s="72"/>
      <c r="W11285" s="72"/>
      <c r="X11285" s="72"/>
      <c r="Y11285" s="72"/>
      <c r="Z11285" s="72"/>
      <c r="AA11285" s="72"/>
      <c r="AB11285" s="72"/>
      <c r="AC11285" s="72"/>
      <c r="AD11285" s="72"/>
      <c r="AE11285" s="72"/>
      <c r="AF11285" s="72"/>
      <c r="AG11285" s="72"/>
      <c r="AH11285" s="72"/>
      <c r="AI11285" s="72"/>
      <c r="AJ11285" s="72"/>
      <c r="AK11285" s="72"/>
    </row>
    <row r="11286" ht="14.25" customHeight="1">
      <c r="A11286" s="78">
        <v>11283.0</v>
      </c>
      <c r="C11286" s="78" t="str">
        <f>VLOOKUP(G11286,[1]Macrodata_CCF!$A$3:$D$55,4,FALSE)</f>
        <v>#ERROR!</v>
      </c>
      <c r="E11286" s="79" t="str">
        <f>VLOOKUP(G11286,[1]Macrodata_CCF!$A$3:$B$55,2,FALSE)</f>
        <v>#ERROR!</v>
      </c>
      <c r="F11286" s="78">
        <v>0.0</v>
      </c>
      <c r="G11286" s="80">
        <v>22.0</v>
      </c>
      <c r="H11286" s="81">
        <v>107460.0</v>
      </c>
      <c r="I11286" s="81">
        <v>650000.0</v>
      </c>
      <c r="J11286" s="81">
        <v>215970.0</v>
      </c>
      <c r="K11286" s="81">
        <v>650000.0</v>
      </c>
      <c r="L11286" s="82">
        <v>0.200003686364139</v>
      </c>
      <c r="N11286" s="83">
        <f t="shared" si="1"/>
        <v>0.2000036864</v>
      </c>
      <c r="O11286" s="83">
        <f t="shared" si="2"/>
        <v>0.2000036864</v>
      </c>
      <c r="Q11286" s="83">
        <f t="shared" si="3"/>
        <v>0.8346769231</v>
      </c>
      <c r="R11286" s="83">
        <f t="shared" si="4"/>
        <v>0.2000036864</v>
      </c>
      <c r="S11286" s="83" t="b">
        <f t="shared" si="5"/>
        <v>0</v>
      </c>
      <c r="T11286" s="72"/>
      <c r="U11286" s="72"/>
      <c r="V11286" s="72"/>
      <c r="W11286" s="72"/>
      <c r="X11286" s="72"/>
      <c r="Y11286" s="72"/>
      <c r="Z11286" s="72"/>
      <c r="AA11286" s="72"/>
      <c r="AB11286" s="72"/>
      <c r="AC11286" s="72"/>
      <c r="AD11286" s="72"/>
      <c r="AE11286" s="72"/>
      <c r="AF11286" s="72"/>
      <c r="AG11286" s="72"/>
      <c r="AH11286" s="72"/>
      <c r="AI11286" s="72"/>
      <c r="AJ11286" s="72"/>
      <c r="AK11286" s="72"/>
    </row>
    <row r="11287" ht="14.25" customHeight="1">
      <c r="A11287" s="78">
        <v>11284.0</v>
      </c>
      <c r="C11287" s="78" t="str">
        <f>VLOOKUP(G11287,[1]Macrodata_CCF!$A$3:$D$55,4,FALSE)</f>
        <v>#ERROR!</v>
      </c>
      <c r="E11287" s="79" t="str">
        <f>VLOOKUP(G11287,[1]Macrodata_CCF!$A$3:$B$55,2,FALSE)</f>
        <v>#ERROR!</v>
      </c>
      <c r="F11287" s="78">
        <v>0.0</v>
      </c>
      <c r="G11287" s="80">
        <v>28.0</v>
      </c>
      <c r="H11287" s="81">
        <v>115330.0</v>
      </c>
      <c r="I11287" s="81">
        <v>260000.0</v>
      </c>
      <c r="J11287" s="81">
        <v>137030.0</v>
      </c>
      <c r="K11287" s="81">
        <v>260000.0</v>
      </c>
      <c r="L11287" s="82">
        <v>0.1499965438584364</v>
      </c>
      <c r="N11287" s="83">
        <f t="shared" si="1"/>
        <v>0.1499965439</v>
      </c>
      <c r="O11287" s="83">
        <f t="shared" si="2"/>
        <v>0.1499965439</v>
      </c>
      <c r="Q11287" s="83">
        <f t="shared" si="3"/>
        <v>0.5564230769</v>
      </c>
      <c r="R11287" s="83">
        <f t="shared" si="4"/>
        <v>0.1499965439</v>
      </c>
      <c r="S11287" s="83" t="b">
        <f t="shared" si="5"/>
        <v>0</v>
      </c>
      <c r="T11287" s="72"/>
      <c r="U11287" s="72"/>
      <c r="V11287" s="72"/>
      <c r="W11287" s="72"/>
      <c r="X11287" s="72"/>
      <c r="Y11287" s="72"/>
      <c r="Z11287" s="72"/>
      <c r="AA11287" s="72"/>
      <c r="AB11287" s="72"/>
      <c r="AC11287" s="72"/>
      <c r="AD11287" s="72"/>
      <c r="AE11287" s="72"/>
      <c r="AF11287" s="72"/>
      <c r="AG11287" s="72"/>
      <c r="AH11287" s="72"/>
      <c r="AI11287" s="72"/>
      <c r="AJ11287" s="72"/>
      <c r="AK11287" s="72"/>
    </row>
    <row r="11288" ht="14.25" customHeight="1">
      <c r="A11288" s="78">
        <v>11285.0</v>
      </c>
      <c r="C11288" s="78" t="str">
        <f>VLOOKUP(G11288,[1]Macrodata_CCF!$A$3:$D$55,4,FALSE)</f>
        <v>#ERROR!</v>
      </c>
      <c r="E11288" s="79" t="str">
        <f>VLOOKUP(G11288,[1]Macrodata_CCF!$A$3:$B$55,2,FALSE)</f>
        <v>#ERROR!</v>
      </c>
      <c r="F11288" s="78">
        <v>0.0</v>
      </c>
      <c r="G11288" s="80">
        <v>48.0</v>
      </c>
      <c r="H11288" s="81">
        <v>129895.0</v>
      </c>
      <c r="I11288" s="81">
        <v>740000.0</v>
      </c>
      <c r="J11288" s="81">
        <v>227510.0</v>
      </c>
      <c r="K11288" s="81">
        <v>740000.0</v>
      </c>
      <c r="L11288" s="82">
        <v>0.1599970496881684</v>
      </c>
      <c r="N11288" s="83">
        <f t="shared" si="1"/>
        <v>0.1599970497</v>
      </c>
      <c r="O11288" s="83">
        <f t="shared" si="2"/>
        <v>0.1599970497</v>
      </c>
      <c r="Q11288" s="83">
        <f t="shared" si="3"/>
        <v>0.8244662162</v>
      </c>
      <c r="R11288" s="83">
        <f t="shared" si="4"/>
        <v>0.1599970497</v>
      </c>
      <c r="S11288" s="83" t="b">
        <f t="shared" si="5"/>
        <v>0</v>
      </c>
      <c r="T11288" s="72"/>
      <c r="U11288" s="72"/>
      <c r="V11288" s="72"/>
      <c r="W11288" s="72"/>
      <c r="X11288" s="72"/>
      <c r="Y11288" s="72"/>
      <c r="Z11288" s="72"/>
      <c r="AA11288" s="72"/>
      <c r="AB11288" s="72"/>
      <c r="AC11288" s="72"/>
      <c r="AD11288" s="72"/>
      <c r="AE11288" s="72"/>
      <c r="AF11288" s="72"/>
      <c r="AG11288" s="72"/>
      <c r="AH11288" s="72"/>
      <c r="AI11288" s="72"/>
      <c r="AJ11288" s="72"/>
      <c r="AK11288" s="72"/>
    </row>
    <row r="11289" ht="14.25" customHeight="1">
      <c r="A11289" s="78">
        <v>11286.0</v>
      </c>
      <c r="C11289" s="78" t="str">
        <f>VLOOKUP(G11289,[1]Macrodata_CCF!$A$3:$D$55,4,FALSE)</f>
        <v>#ERROR!</v>
      </c>
      <c r="E11289" s="79" t="str">
        <f>VLOOKUP(G11289,[1]Macrodata_CCF!$A$3:$B$55,2,FALSE)</f>
        <v>#ERROR!</v>
      </c>
      <c r="F11289" s="78">
        <v>0.0</v>
      </c>
      <c r="G11289" s="80">
        <v>21.0</v>
      </c>
      <c r="H11289" s="81">
        <v>245200.0</v>
      </c>
      <c r="I11289" s="81">
        <v>660000.0</v>
      </c>
      <c r="J11289" s="81">
        <v>315715.0</v>
      </c>
      <c r="K11289" s="81">
        <v>660000.0</v>
      </c>
      <c r="L11289" s="82">
        <v>0.1699975891996143</v>
      </c>
      <c r="N11289" s="83">
        <f t="shared" si="1"/>
        <v>0.1699975892</v>
      </c>
      <c r="O11289" s="83">
        <f t="shared" si="2"/>
        <v>0.1699975892</v>
      </c>
      <c r="Q11289" s="83">
        <f t="shared" si="3"/>
        <v>0.6284848485</v>
      </c>
      <c r="R11289" s="83">
        <f t="shared" si="4"/>
        <v>0.1699975892</v>
      </c>
      <c r="S11289" s="83" t="b">
        <f t="shared" si="5"/>
        <v>0</v>
      </c>
      <c r="T11289" s="72"/>
      <c r="U11289" s="72"/>
      <c r="V11289" s="72"/>
      <c r="W11289" s="72"/>
      <c r="X11289" s="72"/>
      <c r="Y11289" s="72"/>
      <c r="Z11289" s="72"/>
      <c r="AA11289" s="72"/>
      <c r="AB11289" s="72"/>
      <c r="AC11289" s="72"/>
      <c r="AD11289" s="72"/>
      <c r="AE11289" s="72"/>
      <c r="AF11289" s="72"/>
      <c r="AG11289" s="72"/>
      <c r="AH11289" s="72"/>
      <c r="AI11289" s="72"/>
      <c r="AJ11289" s="72"/>
      <c r="AK11289" s="72"/>
    </row>
    <row r="11290" ht="14.25" customHeight="1">
      <c r="A11290" s="78">
        <v>11287.0</v>
      </c>
      <c r="C11290" s="78" t="str">
        <f>VLOOKUP(G11290,[1]Macrodata_CCF!$A$3:$D$55,4,FALSE)</f>
        <v>#ERROR!</v>
      </c>
      <c r="E11290" s="79" t="str">
        <f>VLOOKUP(G11290,[1]Macrodata_CCF!$A$3:$B$55,2,FALSE)</f>
        <v>#ERROR!</v>
      </c>
      <c r="F11290" s="78">
        <v>0.0</v>
      </c>
      <c r="G11290" s="80">
        <v>2.0</v>
      </c>
      <c r="H11290" s="81">
        <v>204440.0</v>
      </c>
      <c r="I11290" s="81">
        <v>240000.0</v>
      </c>
      <c r="J11290" s="81">
        <v>216175.0</v>
      </c>
      <c r="K11290" s="81">
        <v>384000.0</v>
      </c>
      <c r="L11290" s="82">
        <v>0.3300056242969629</v>
      </c>
      <c r="N11290" s="83">
        <f t="shared" si="1"/>
        <v>0.3300056243</v>
      </c>
      <c r="O11290" s="83">
        <f t="shared" si="2"/>
        <v>0.3300056243</v>
      </c>
      <c r="Q11290" s="83">
        <f t="shared" si="3"/>
        <v>0.1481666667</v>
      </c>
      <c r="R11290" s="83">
        <f t="shared" si="4"/>
        <v>0.3300056243</v>
      </c>
      <c r="S11290" s="83" t="b">
        <f t="shared" si="5"/>
        <v>0</v>
      </c>
      <c r="T11290" s="72"/>
      <c r="U11290" s="72"/>
      <c r="V11290" s="72"/>
      <c r="W11290" s="72"/>
      <c r="X11290" s="72"/>
      <c r="Y11290" s="72"/>
      <c r="Z11290" s="72"/>
      <c r="AA11290" s="72"/>
      <c r="AB11290" s="72"/>
      <c r="AC11290" s="72"/>
      <c r="AD11290" s="72"/>
      <c r="AE11290" s="72"/>
      <c r="AF11290" s="72"/>
      <c r="AG11290" s="72"/>
      <c r="AH11290" s="72"/>
      <c r="AI11290" s="72"/>
      <c r="AJ11290" s="72"/>
      <c r="AK11290" s="72"/>
    </row>
    <row r="11291" ht="14.25" customHeight="1">
      <c r="A11291" s="78">
        <v>11288.0</v>
      </c>
      <c r="C11291" s="78" t="str">
        <f>VLOOKUP(G11291,[1]Macrodata_CCF!$A$3:$D$55,4,FALSE)</f>
        <v>#ERROR!</v>
      </c>
      <c r="E11291" s="79" t="str">
        <f>VLOOKUP(G11291,[1]Macrodata_CCF!$A$3:$B$55,2,FALSE)</f>
        <v>#ERROR!</v>
      </c>
      <c r="F11291" s="78">
        <v>0.0</v>
      </c>
      <c r="G11291" s="80">
        <v>50.0</v>
      </c>
      <c r="H11291" s="81">
        <v>31035.0</v>
      </c>
      <c r="I11291" s="81">
        <v>50000.0</v>
      </c>
      <c r="J11291" s="81">
        <v>32175.0</v>
      </c>
      <c r="K11291" s="81">
        <v>50000.0</v>
      </c>
      <c r="L11291" s="82">
        <v>0.06011073029264435</v>
      </c>
      <c r="N11291" s="83">
        <f t="shared" si="1"/>
        <v>0.06011073029</v>
      </c>
      <c r="O11291" s="83">
        <f t="shared" si="2"/>
        <v>0.06011073029</v>
      </c>
      <c r="Q11291" s="83">
        <f t="shared" si="3"/>
        <v>0.3793</v>
      </c>
      <c r="R11291" s="83">
        <f t="shared" si="4"/>
        <v>0.06011073029</v>
      </c>
      <c r="S11291" s="83" t="b">
        <f t="shared" si="5"/>
        <v>0</v>
      </c>
      <c r="T11291" s="72"/>
      <c r="U11291" s="72"/>
      <c r="V11291" s="72"/>
      <c r="W11291" s="72"/>
      <c r="X11291" s="72"/>
      <c r="Y11291" s="72"/>
      <c r="Z11291" s="72"/>
      <c r="AA11291" s="72"/>
      <c r="AB11291" s="72"/>
      <c r="AC11291" s="72"/>
      <c r="AD11291" s="72"/>
      <c r="AE11291" s="72"/>
      <c r="AF11291" s="72"/>
      <c r="AG11291" s="72"/>
      <c r="AH11291" s="72"/>
      <c r="AI11291" s="72"/>
      <c r="AJ11291" s="72"/>
      <c r="AK11291" s="72"/>
    </row>
    <row r="11292" ht="14.25" customHeight="1">
      <c r="A11292" s="78">
        <v>11289.0</v>
      </c>
      <c r="C11292" s="78" t="str">
        <f>VLOOKUP(G11292,[1]Macrodata_CCF!$A$3:$D$55,4,FALSE)</f>
        <v>#ERROR!</v>
      </c>
      <c r="E11292" s="79" t="str">
        <f>VLOOKUP(G11292,[1]Macrodata_CCF!$A$3:$B$55,2,FALSE)</f>
        <v>#ERROR!</v>
      </c>
      <c r="F11292" s="78">
        <v>0.0</v>
      </c>
      <c r="G11292" s="80">
        <v>42.0</v>
      </c>
      <c r="H11292" s="81">
        <v>47215.0</v>
      </c>
      <c r="I11292" s="81">
        <v>50000.0</v>
      </c>
      <c r="J11292" s="81">
        <v>48025.0</v>
      </c>
      <c r="K11292" s="81">
        <v>50000.0</v>
      </c>
      <c r="L11292" s="82">
        <v>0.2908438061041292</v>
      </c>
      <c r="N11292" s="83">
        <f t="shared" si="1"/>
        <v>0.2908438061</v>
      </c>
      <c r="O11292" s="83">
        <f t="shared" si="2"/>
        <v>0.2908438061</v>
      </c>
      <c r="Q11292" s="83">
        <f t="shared" si="3"/>
        <v>0.0557</v>
      </c>
      <c r="R11292" s="83">
        <f t="shared" si="4"/>
        <v>0.0162</v>
      </c>
      <c r="S11292" s="83" t="b">
        <f t="shared" si="5"/>
        <v>0</v>
      </c>
      <c r="T11292" s="72"/>
      <c r="U11292" s="72"/>
      <c r="V11292" s="72"/>
      <c r="W11292" s="72"/>
      <c r="X11292" s="72"/>
      <c r="Y11292" s="72"/>
      <c r="Z11292" s="72"/>
      <c r="AA11292" s="72"/>
      <c r="AB11292" s="72"/>
      <c r="AC11292" s="72"/>
      <c r="AD11292" s="72"/>
      <c r="AE11292" s="72"/>
      <c r="AF11292" s="72"/>
      <c r="AG11292" s="72"/>
      <c r="AH11292" s="72"/>
      <c r="AI11292" s="72"/>
      <c r="AJ11292" s="72"/>
      <c r="AK11292" s="72"/>
    </row>
    <row r="11293" ht="14.25" customHeight="1">
      <c r="A11293" s="78">
        <v>11290.0</v>
      </c>
      <c r="C11293" s="78" t="str">
        <f>VLOOKUP(G11293,[1]Macrodata_CCF!$A$3:$D$55,4,FALSE)</f>
        <v>#ERROR!</v>
      </c>
      <c r="E11293" s="79" t="str">
        <f>VLOOKUP(G11293,[1]Macrodata_CCF!$A$3:$B$55,2,FALSE)</f>
        <v>#ERROR!</v>
      </c>
      <c r="F11293" s="78">
        <v>0.0</v>
      </c>
      <c r="G11293" s="80">
        <v>42.0</v>
      </c>
      <c r="H11293" s="81">
        <v>0.0</v>
      </c>
      <c r="I11293" s="81">
        <v>30000.0</v>
      </c>
      <c r="J11293" s="81">
        <v>8100.0</v>
      </c>
      <c r="K11293" s="81">
        <v>45000.0</v>
      </c>
      <c r="L11293" s="82">
        <v>0.27</v>
      </c>
      <c r="N11293" s="83">
        <f t="shared" si="1"/>
        <v>0.27</v>
      </c>
      <c r="O11293" s="83">
        <f t="shared" si="2"/>
        <v>0.27</v>
      </c>
      <c r="Q11293" s="83">
        <f t="shared" si="3"/>
        <v>1</v>
      </c>
      <c r="R11293" s="83">
        <f t="shared" si="4"/>
        <v>0.27</v>
      </c>
      <c r="S11293" s="83" t="b">
        <f t="shared" si="5"/>
        <v>0</v>
      </c>
      <c r="T11293" s="72"/>
      <c r="U11293" s="72"/>
      <c r="V11293" s="72"/>
      <c r="W11293" s="72"/>
      <c r="X11293" s="72"/>
      <c r="Y11293" s="72"/>
      <c r="Z11293" s="72"/>
      <c r="AA11293" s="72"/>
      <c r="AB11293" s="72"/>
      <c r="AC11293" s="72"/>
      <c r="AD11293" s="72"/>
      <c r="AE11293" s="72"/>
      <c r="AF11293" s="72"/>
      <c r="AG11293" s="72"/>
      <c r="AH11293" s="72"/>
      <c r="AI11293" s="72"/>
      <c r="AJ11293" s="72"/>
      <c r="AK11293" s="72"/>
    </row>
    <row r="11294" ht="14.25" customHeight="1">
      <c r="A11294" s="78">
        <v>11291.0</v>
      </c>
      <c r="C11294" s="78" t="str">
        <f>VLOOKUP(G11294,[1]Macrodata_CCF!$A$3:$D$55,4,FALSE)</f>
        <v>#ERROR!</v>
      </c>
      <c r="E11294" s="79" t="str">
        <f>VLOOKUP(G11294,[1]Macrodata_CCF!$A$3:$B$55,2,FALSE)</f>
        <v>#ERROR!</v>
      </c>
      <c r="F11294" s="78">
        <v>0.0</v>
      </c>
      <c r="G11294" s="80">
        <v>24.0</v>
      </c>
      <c r="H11294" s="81">
        <v>448515.0</v>
      </c>
      <c r="I11294" s="81">
        <v>960000.0</v>
      </c>
      <c r="J11294" s="81">
        <v>535465.0</v>
      </c>
      <c r="K11294" s="81">
        <v>1920000.0</v>
      </c>
      <c r="L11294" s="82">
        <v>0.1699952100257094</v>
      </c>
      <c r="N11294" s="83">
        <f t="shared" si="1"/>
        <v>0.16999521</v>
      </c>
      <c r="O11294" s="83">
        <f t="shared" si="2"/>
        <v>0.16999521</v>
      </c>
      <c r="Q11294" s="83">
        <f t="shared" si="3"/>
        <v>0.532796875</v>
      </c>
      <c r="R11294" s="83">
        <f t="shared" si="4"/>
        <v>0.16999521</v>
      </c>
      <c r="S11294" s="83" t="b">
        <f t="shared" si="5"/>
        <v>0</v>
      </c>
      <c r="T11294" s="72"/>
      <c r="U11294" s="72"/>
      <c r="V11294" s="72"/>
      <c r="W11294" s="72"/>
      <c r="X11294" s="72"/>
      <c r="Y11294" s="72"/>
      <c r="Z11294" s="72"/>
      <c r="AA11294" s="72"/>
      <c r="AB11294" s="72"/>
      <c r="AC11294" s="72"/>
      <c r="AD11294" s="72"/>
      <c r="AE11294" s="72"/>
      <c r="AF11294" s="72"/>
      <c r="AG11294" s="72"/>
      <c r="AH11294" s="72"/>
      <c r="AI11294" s="72"/>
      <c r="AJ11294" s="72"/>
      <c r="AK11294" s="72"/>
    </row>
    <row r="11295" ht="14.25" customHeight="1">
      <c r="A11295" s="78">
        <v>11292.0</v>
      </c>
      <c r="C11295" s="78" t="str">
        <f>VLOOKUP(G11295,[1]Macrodata_CCF!$A$3:$D$55,4,FALSE)</f>
        <v>#ERROR!</v>
      </c>
      <c r="E11295" s="79" t="str">
        <f>VLOOKUP(G11295,[1]Macrodata_CCF!$A$3:$B$55,2,FALSE)</f>
        <v>#ERROR!</v>
      </c>
      <c r="F11295" s="78">
        <v>0.0</v>
      </c>
      <c r="G11295" s="80">
        <v>53.0</v>
      </c>
      <c r="H11295" s="81">
        <v>142085.0</v>
      </c>
      <c r="I11295" s="81">
        <v>480000.0</v>
      </c>
      <c r="J11295" s="81">
        <v>189395.0</v>
      </c>
      <c r="K11295" s="81">
        <v>480000.0</v>
      </c>
      <c r="L11295" s="82">
        <v>0.1400056227157717</v>
      </c>
      <c r="N11295" s="83">
        <f t="shared" si="1"/>
        <v>0.1400056227</v>
      </c>
      <c r="O11295" s="83">
        <f t="shared" si="2"/>
        <v>0.1400056227</v>
      </c>
      <c r="Q11295" s="83">
        <f t="shared" si="3"/>
        <v>0.7039895833</v>
      </c>
      <c r="R11295" s="83">
        <f t="shared" si="4"/>
        <v>0.1400056227</v>
      </c>
      <c r="S11295" s="83" t="b">
        <f t="shared" si="5"/>
        <v>0</v>
      </c>
      <c r="T11295" s="72"/>
      <c r="U11295" s="72"/>
      <c r="V11295" s="72"/>
      <c r="W11295" s="72"/>
      <c r="X11295" s="72"/>
      <c r="Y11295" s="72"/>
      <c r="Z11295" s="72"/>
      <c r="AA11295" s="72"/>
      <c r="AB11295" s="72"/>
      <c r="AC11295" s="72"/>
      <c r="AD11295" s="72"/>
      <c r="AE11295" s="72"/>
      <c r="AF11295" s="72"/>
      <c r="AG11295" s="72"/>
      <c r="AH11295" s="72"/>
      <c r="AI11295" s="72"/>
      <c r="AJ11295" s="72"/>
      <c r="AK11295" s="72"/>
    </row>
    <row r="11296" ht="14.25" customHeight="1">
      <c r="A11296" s="78">
        <v>11293.0</v>
      </c>
      <c r="C11296" s="78" t="str">
        <f>VLOOKUP(G11296,[1]Macrodata_CCF!$A$3:$D$55,4,FALSE)</f>
        <v>#ERROR!</v>
      </c>
      <c r="E11296" s="79" t="str">
        <f>VLOOKUP(G11296,[1]Macrodata_CCF!$A$3:$B$55,2,FALSE)</f>
        <v>#ERROR!</v>
      </c>
      <c r="F11296" s="78">
        <v>0.0</v>
      </c>
      <c r="G11296" s="80">
        <v>34.0</v>
      </c>
      <c r="H11296" s="81">
        <v>107660.0</v>
      </c>
      <c r="I11296" s="81">
        <v>160000.0</v>
      </c>
      <c r="J11296" s="81">
        <v>110275.0</v>
      </c>
      <c r="K11296" s="81">
        <v>304000.0</v>
      </c>
      <c r="L11296" s="82">
        <v>0.04996178830722201</v>
      </c>
      <c r="N11296" s="83">
        <f t="shared" si="1"/>
        <v>0.04996178831</v>
      </c>
      <c r="O11296" s="83">
        <f t="shared" si="2"/>
        <v>0.04996178831</v>
      </c>
      <c r="Q11296" s="83">
        <f t="shared" si="3"/>
        <v>0.327125</v>
      </c>
      <c r="R11296" s="83">
        <f t="shared" si="4"/>
        <v>0.04996178831</v>
      </c>
      <c r="S11296" s="83" t="b">
        <f t="shared" si="5"/>
        <v>0</v>
      </c>
      <c r="T11296" s="72"/>
      <c r="U11296" s="72"/>
      <c r="V11296" s="72"/>
      <c r="W11296" s="72"/>
      <c r="X11296" s="72"/>
      <c r="Y11296" s="72"/>
      <c r="Z11296" s="72"/>
      <c r="AA11296" s="72"/>
      <c r="AB11296" s="72"/>
      <c r="AC11296" s="72"/>
      <c r="AD11296" s="72"/>
      <c r="AE11296" s="72"/>
      <c r="AF11296" s="72"/>
      <c r="AG11296" s="72"/>
      <c r="AH11296" s="72"/>
      <c r="AI11296" s="72"/>
      <c r="AJ11296" s="72"/>
      <c r="AK11296" s="72"/>
    </row>
    <row r="11297" ht="14.25" customHeight="1">
      <c r="A11297" s="78">
        <v>11294.0</v>
      </c>
      <c r="C11297" s="78" t="str">
        <f>VLOOKUP(G11297,[1]Macrodata_CCF!$A$3:$D$55,4,FALSE)</f>
        <v>#ERROR!</v>
      </c>
      <c r="E11297" s="79" t="str">
        <f>VLOOKUP(G11297,[1]Macrodata_CCF!$A$3:$B$55,2,FALSE)</f>
        <v>#ERROR!</v>
      </c>
      <c r="F11297" s="78">
        <v>0.0</v>
      </c>
      <c r="G11297" s="80">
        <v>15.0</v>
      </c>
      <c r="H11297" s="81">
        <v>646695.0</v>
      </c>
      <c r="I11297" s="81">
        <v>960000.0</v>
      </c>
      <c r="J11297" s="81">
        <v>709355.0</v>
      </c>
      <c r="K11297" s="81">
        <v>960000.0</v>
      </c>
      <c r="L11297" s="82">
        <v>0.1999968082220201</v>
      </c>
      <c r="N11297" s="83">
        <f t="shared" si="1"/>
        <v>0.1999968082</v>
      </c>
      <c r="O11297" s="83">
        <f t="shared" si="2"/>
        <v>0.1999968082</v>
      </c>
      <c r="Q11297" s="83">
        <f t="shared" si="3"/>
        <v>0.326359375</v>
      </c>
      <c r="R11297" s="83">
        <f t="shared" si="4"/>
        <v>0.1999968082</v>
      </c>
      <c r="S11297" s="83" t="b">
        <f t="shared" si="5"/>
        <v>0</v>
      </c>
      <c r="T11297" s="72"/>
      <c r="U11297" s="72"/>
      <c r="V11297" s="72"/>
      <c r="W11297" s="72"/>
      <c r="X11297" s="72"/>
      <c r="Y11297" s="72"/>
      <c r="Z11297" s="72"/>
      <c r="AA11297" s="72"/>
      <c r="AB11297" s="72"/>
      <c r="AC11297" s="72"/>
      <c r="AD11297" s="72"/>
      <c r="AE11297" s="72"/>
      <c r="AF11297" s="72"/>
      <c r="AG11297" s="72"/>
      <c r="AH11297" s="72"/>
      <c r="AI11297" s="72"/>
      <c r="AJ11297" s="72"/>
      <c r="AK11297" s="72"/>
    </row>
    <row r="11298" ht="14.25" customHeight="1">
      <c r="A11298" s="78">
        <v>11295.0</v>
      </c>
      <c r="C11298" s="78" t="str">
        <f>VLOOKUP(G11298,[1]Macrodata_CCF!$A$3:$D$55,4,FALSE)</f>
        <v>#ERROR!</v>
      </c>
      <c r="E11298" s="79" t="str">
        <f>VLOOKUP(G11298,[1]Macrodata_CCF!$A$3:$B$55,2,FALSE)</f>
        <v>#ERROR!</v>
      </c>
      <c r="F11298" s="78">
        <v>0.0</v>
      </c>
      <c r="G11298" s="80">
        <v>25.0</v>
      </c>
      <c r="H11298" s="81">
        <v>191930.0</v>
      </c>
      <c r="I11298" s="81">
        <v>780000.0</v>
      </c>
      <c r="J11298" s="81">
        <v>280140.0</v>
      </c>
      <c r="K11298" s="81">
        <v>780000.0</v>
      </c>
      <c r="L11298" s="82">
        <v>0.1499991497610829</v>
      </c>
      <c r="N11298" s="83">
        <f t="shared" si="1"/>
        <v>0.1499991498</v>
      </c>
      <c r="O11298" s="83">
        <f t="shared" si="2"/>
        <v>0.1499991498</v>
      </c>
      <c r="Q11298" s="83">
        <f t="shared" si="3"/>
        <v>0.7539358974</v>
      </c>
      <c r="R11298" s="83">
        <f t="shared" si="4"/>
        <v>0.1499991498</v>
      </c>
      <c r="S11298" s="83" t="b">
        <f t="shared" si="5"/>
        <v>0</v>
      </c>
      <c r="T11298" s="72"/>
      <c r="U11298" s="72"/>
      <c r="V11298" s="72"/>
      <c r="W11298" s="72"/>
      <c r="X11298" s="72"/>
      <c r="Y11298" s="72"/>
      <c r="Z11298" s="72"/>
      <c r="AA11298" s="72"/>
      <c r="AB11298" s="72"/>
      <c r="AC11298" s="72"/>
      <c r="AD11298" s="72"/>
      <c r="AE11298" s="72"/>
      <c r="AF11298" s="72"/>
      <c r="AG11298" s="72"/>
      <c r="AH11298" s="72"/>
      <c r="AI11298" s="72"/>
      <c r="AJ11298" s="72"/>
      <c r="AK11298" s="72"/>
    </row>
    <row r="11299" ht="14.25" customHeight="1">
      <c r="A11299" s="78">
        <v>11296.0</v>
      </c>
      <c r="C11299" s="78" t="str">
        <f>VLOOKUP(G11299,[1]Macrodata_CCF!$A$3:$D$55,4,FALSE)</f>
        <v>#ERROR!</v>
      </c>
      <c r="E11299" s="79" t="str">
        <f>VLOOKUP(G11299,[1]Macrodata_CCF!$A$3:$B$55,2,FALSE)</f>
        <v>#ERROR!</v>
      </c>
      <c r="F11299" s="78">
        <v>0.0</v>
      </c>
      <c r="G11299" s="80">
        <v>5.0</v>
      </c>
      <c r="H11299" s="81">
        <v>69690.0</v>
      </c>
      <c r="I11299" s="81">
        <v>120000.0</v>
      </c>
      <c r="J11299" s="81">
        <v>88810.0</v>
      </c>
      <c r="K11299" s="81">
        <v>120000.0</v>
      </c>
      <c r="L11299" s="82">
        <v>0.3800437288809382</v>
      </c>
      <c r="N11299" s="83">
        <f t="shared" si="1"/>
        <v>0.3800437289</v>
      </c>
      <c r="O11299" s="83">
        <f t="shared" si="2"/>
        <v>0.3800437289</v>
      </c>
      <c r="Q11299" s="83">
        <f t="shared" si="3"/>
        <v>0.41925</v>
      </c>
      <c r="R11299" s="83">
        <f t="shared" si="4"/>
        <v>0.3800437289</v>
      </c>
      <c r="S11299" s="83" t="b">
        <f t="shared" si="5"/>
        <v>0</v>
      </c>
      <c r="T11299" s="72"/>
      <c r="U11299" s="72"/>
      <c r="V11299" s="72"/>
      <c r="W11299" s="72"/>
      <c r="X11299" s="72"/>
      <c r="Y11299" s="72"/>
      <c r="Z11299" s="72"/>
      <c r="AA11299" s="72"/>
      <c r="AB11299" s="72"/>
      <c r="AC11299" s="72"/>
      <c r="AD11299" s="72"/>
      <c r="AE11299" s="72"/>
      <c r="AF11299" s="72"/>
      <c r="AG11299" s="72"/>
      <c r="AH11299" s="72"/>
      <c r="AI11299" s="72"/>
      <c r="AJ11299" s="72"/>
      <c r="AK11299" s="72"/>
    </row>
    <row r="11300" ht="14.25" customHeight="1">
      <c r="A11300" s="78">
        <v>11297.0</v>
      </c>
      <c r="C11300" s="78" t="str">
        <f>VLOOKUP(G11300,[1]Macrodata_CCF!$A$3:$D$55,4,FALSE)</f>
        <v>#ERROR!</v>
      </c>
      <c r="E11300" s="79" t="str">
        <f>VLOOKUP(G11300,[1]Macrodata_CCF!$A$3:$B$55,2,FALSE)</f>
        <v>#ERROR!</v>
      </c>
      <c r="F11300" s="78">
        <v>0.0</v>
      </c>
      <c r="G11300" s="80">
        <v>51.0</v>
      </c>
      <c r="H11300" s="81">
        <v>283465.0</v>
      </c>
      <c r="I11300" s="81">
        <v>320000.0</v>
      </c>
      <c r="J11300" s="81">
        <v>287485.0</v>
      </c>
      <c r="K11300" s="81">
        <v>544000.0</v>
      </c>
      <c r="L11300" s="82">
        <v>0.1100314766662105</v>
      </c>
      <c r="N11300" s="83">
        <f t="shared" si="1"/>
        <v>0.1100314767</v>
      </c>
      <c r="O11300" s="83">
        <f t="shared" si="2"/>
        <v>0.1100314767</v>
      </c>
      <c r="Q11300" s="83">
        <f t="shared" si="3"/>
        <v>0.114171875</v>
      </c>
      <c r="R11300" s="83">
        <f t="shared" si="4"/>
        <v>0.1100314767</v>
      </c>
      <c r="S11300" s="83" t="b">
        <f t="shared" si="5"/>
        <v>0</v>
      </c>
      <c r="T11300" s="72"/>
      <c r="U11300" s="72"/>
      <c r="V11300" s="72"/>
      <c r="W11300" s="72"/>
      <c r="X11300" s="72"/>
      <c r="Y11300" s="72"/>
      <c r="Z11300" s="72"/>
      <c r="AA11300" s="72"/>
      <c r="AB11300" s="72"/>
      <c r="AC11300" s="72"/>
      <c r="AD11300" s="72"/>
      <c r="AE11300" s="72"/>
      <c r="AF11300" s="72"/>
      <c r="AG11300" s="72"/>
      <c r="AH11300" s="72"/>
      <c r="AI11300" s="72"/>
      <c r="AJ11300" s="72"/>
      <c r="AK11300" s="72"/>
    </row>
    <row r="11301" ht="14.25" customHeight="1">
      <c r="A11301" s="78">
        <v>11298.0</v>
      </c>
      <c r="C11301" s="78" t="str">
        <f>VLOOKUP(G11301,[1]Macrodata_CCF!$A$3:$D$55,4,FALSE)</f>
        <v>#ERROR!</v>
      </c>
      <c r="E11301" s="79" t="str">
        <f>VLOOKUP(G11301,[1]Macrodata_CCF!$A$3:$B$55,2,FALSE)</f>
        <v>#ERROR!</v>
      </c>
      <c r="F11301" s="78">
        <v>0.0</v>
      </c>
      <c r="G11301" s="80">
        <v>26.0</v>
      </c>
      <c r="H11301" s="81">
        <v>125165.0</v>
      </c>
      <c r="I11301" s="81">
        <v>770000.0</v>
      </c>
      <c r="J11301" s="81">
        <v>241235.0</v>
      </c>
      <c r="K11301" s="81">
        <v>770000.0</v>
      </c>
      <c r="L11301" s="82">
        <v>0.1799995347647073</v>
      </c>
      <c r="N11301" s="83">
        <f t="shared" si="1"/>
        <v>0.1799995348</v>
      </c>
      <c r="O11301" s="83">
        <f t="shared" si="2"/>
        <v>0.1799995348</v>
      </c>
      <c r="Q11301" s="83">
        <f t="shared" si="3"/>
        <v>0.8374480519</v>
      </c>
      <c r="R11301" s="83">
        <f t="shared" si="4"/>
        <v>0.1799995348</v>
      </c>
      <c r="S11301" s="83" t="b">
        <f t="shared" si="5"/>
        <v>0</v>
      </c>
      <c r="T11301" s="72"/>
      <c r="U11301" s="72"/>
      <c r="V11301" s="72"/>
      <c r="W11301" s="72"/>
      <c r="X11301" s="72"/>
      <c r="Y11301" s="72"/>
      <c r="Z11301" s="72"/>
      <c r="AA11301" s="72"/>
      <c r="AB11301" s="72"/>
      <c r="AC11301" s="72"/>
      <c r="AD11301" s="72"/>
      <c r="AE11301" s="72"/>
      <c r="AF11301" s="72"/>
      <c r="AG11301" s="72"/>
      <c r="AH11301" s="72"/>
      <c r="AI11301" s="72"/>
      <c r="AJ11301" s="72"/>
      <c r="AK11301" s="72"/>
    </row>
    <row r="11302" ht="14.25" customHeight="1">
      <c r="A11302" s="78">
        <v>11299.0</v>
      </c>
      <c r="C11302" s="78" t="str">
        <f>VLOOKUP(G11302,[1]Macrodata_CCF!$A$3:$D$55,4,FALSE)</f>
        <v>#ERROR!</v>
      </c>
      <c r="E11302" s="79" t="str">
        <f>VLOOKUP(G11302,[1]Macrodata_CCF!$A$3:$B$55,2,FALSE)</f>
        <v>#ERROR!</v>
      </c>
      <c r="F11302" s="78">
        <v>0.0</v>
      </c>
      <c r="G11302" s="80">
        <v>21.0</v>
      </c>
      <c r="H11302" s="81">
        <v>0.0</v>
      </c>
      <c r="I11302" s="81">
        <v>100000.0</v>
      </c>
      <c r="J11302" s="81">
        <v>15000.0</v>
      </c>
      <c r="K11302" s="81">
        <v>100000.0</v>
      </c>
      <c r="L11302" s="82">
        <v>0.15</v>
      </c>
      <c r="N11302" s="83">
        <f t="shared" si="1"/>
        <v>0.15</v>
      </c>
      <c r="O11302" s="83">
        <f t="shared" si="2"/>
        <v>0.15</v>
      </c>
      <c r="Q11302" s="83">
        <f t="shared" si="3"/>
        <v>1</v>
      </c>
      <c r="R11302" s="83">
        <f t="shared" si="4"/>
        <v>0.15</v>
      </c>
      <c r="S11302" s="83" t="b">
        <f t="shared" si="5"/>
        <v>0</v>
      </c>
      <c r="T11302" s="72"/>
      <c r="U11302" s="72"/>
      <c r="V11302" s="72"/>
      <c r="W11302" s="72"/>
      <c r="X11302" s="72"/>
      <c r="Y11302" s="72"/>
      <c r="Z11302" s="72"/>
      <c r="AA11302" s="72"/>
      <c r="AB11302" s="72"/>
      <c r="AC11302" s="72"/>
      <c r="AD11302" s="72"/>
      <c r="AE11302" s="72"/>
      <c r="AF11302" s="72"/>
      <c r="AG11302" s="72"/>
      <c r="AH11302" s="72"/>
      <c r="AI11302" s="72"/>
      <c r="AJ11302" s="72"/>
      <c r="AK11302" s="72"/>
    </row>
    <row r="11303" ht="14.25" customHeight="1">
      <c r="A11303" s="78">
        <v>11300.0</v>
      </c>
      <c r="C11303" s="78" t="str">
        <f>VLOOKUP(G11303,[1]Macrodata_CCF!$A$3:$D$55,4,FALSE)</f>
        <v>#ERROR!</v>
      </c>
      <c r="E11303" s="79" t="str">
        <f>VLOOKUP(G11303,[1]Macrodata_CCF!$A$3:$B$55,2,FALSE)</f>
        <v>#ERROR!</v>
      </c>
      <c r="F11303" s="78">
        <v>0.0</v>
      </c>
      <c r="G11303" s="80">
        <v>27.0</v>
      </c>
      <c r="H11303" s="81">
        <v>0.0</v>
      </c>
      <c r="I11303" s="81">
        <v>360000.0</v>
      </c>
      <c r="J11303" s="81">
        <v>0.0</v>
      </c>
      <c r="K11303" s="81">
        <v>360000.0</v>
      </c>
      <c r="L11303" s="82">
        <v>0.0</v>
      </c>
      <c r="N11303" s="83">
        <f t="shared" si="1"/>
        <v>0</v>
      </c>
      <c r="O11303" s="83">
        <f t="shared" si="2"/>
        <v>0</v>
      </c>
      <c r="Q11303" s="83">
        <f t="shared" si="3"/>
        <v>1</v>
      </c>
      <c r="R11303" s="83">
        <f t="shared" si="4"/>
        <v>0</v>
      </c>
      <c r="S11303" s="83" t="b">
        <f t="shared" si="5"/>
        <v>0</v>
      </c>
      <c r="T11303" s="72"/>
      <c r="U11303" s="72"/>
      <c r="V11303" s="72"/>
      <c r="W11303" s="72"/>
      <c r="X11303" s="72"/>
      <c r="Y11303" s="72"/>
      <c r="Z11303" s="72"/>
      <c r="AA11303" s="72"/>
      <c r="AB11303" s="72"/>
      <c r="AC11303" s="72"/>
      <c r="AD11303" s="72"/>
      <c r="AE11303" s="72"/>
      <c r="AF11303" s="72"/>
      <c r="AG11303" s="72"/>
      <c r="AH11303" s="72"/>
      <c r="AI11303" s="72"/>
      <c r="AJ11303" s="72"/>
      <c r="AK11303" s="72"/>
    </row>
    <row r="11304" ht="14.25" customHeight="1">
      <c r="A11304" s="78">
        <v>11301.0</v>
      </c>
      <c r="C11304" s="78" t="str">
        <f>VLOOKUP(G11304,[1]Macrodata_CCF!$A$3:$D$55,4,FALSE)</f>
        <v>#ERROR!</v>
      </c>
      <c r="E11304" s="79" t="str">
        <f>VLOOKUP(G11304,[1]Macrodata_CCF!$A$3:$B$55,2,FALSE)</f>
        <v>#ERROR!</v>
      </c>
      <c r="F11304" s="78">
        <v>1.0</v>
      </c>
      <c r="G11304" s="80">
        <v>29.0</v>
      </c>
      <c r="H11304" s="81">
        <v>180960.0</v>
      </c>
      <c r="I11304" s="81">
        <v>220000.0</v>
      </c>
      <c r="J11304" s="81">
        <v>201650.0</v>
      </c>
      <c r="K11304" s="81">
        <v>220000.0</v>
      </c>
      <c r="L11304" s="82">
        <v>0.529969262295082</v>
      </c>
      <c r="N11304" s="83">
        <f t="shared" si="1"/>
        <v>0.5299692623</v>
      </c>
      <c r="O11304" s="83">
        <f t="shared" si="2"/>
        <v>0.5299692623</v>
      </c>
      <c r="Q11304" s="83">
        <f t="shared" si="3"/>
        <v>0.1774545455</v>
      </c>
      <c r="R11304" s="83">
        <f t="shared" si="4"/>
        <v>0.5299692623</v>
      </c>
      <c r="S11304" s="83" t="b">
        <f t="shared" si="5"/>
        <v>0</v>
      </c>
      <c r="T11304" s="72"/>
      <c r="U11304" s="72"/>
      <c r="V11304" s="72"/>
      <c r="W11304" s="72"/>
      <c r="X11304" s="72"/>
      <c r="Y11304" s="72"/>
      <c r="Z11304" s="72"/>
      <c r="AA11304" s="72"/>
      <c r="AB11304" s="72"/>
      <c r="AC11304" s="72"/>
      <c r="AD11304" s="72"/>
      <c r="AE11304" s="72"/>
      <c r="AF11304" s="72"/>
      <c r="AG11304" s="72"/>
      <c r="AH11304" s="72"/>
      <c r="AI11304" s="72"/>
      <c r="AJ11304" s="72"/>
      <c r="AK11304" s="72"/>
    </row>
    <row r="11305" ht="14.25" customHeight="1">
      <c r="A11305" s="78">
        <v>11302.0</v>
      </c>
      <c r="C11305" s="78" t="str">
        <f>VLOOKUP(G11305,[1]Macrodata_CCF!$A$3:$D$55,4,FALSE)</f>
        <v>#ERROR!</v>
      </c>
      <c r="E11305" s="79" t="str">
        <f>VLOOKUP(G11305,[1]Macrodata_CCF!$A$3:$B$55,2,FALSE)</f>
        <v>#ERROR!</v>
      </c>
      <c r="F11305" s="78">
        <v>0.0</v>
      </c>
      <c r="G11305" s="80">
        <v>12.0</v>
      </c>
      <c r="H11305" s="81">
        <v>0.0</v>
      </c>
      <c r="I11305" s="81">
        <v>480000.0</v>
      </c>
      <c r="J11305" s="81">
        <v>0.0</v>
      </c>
      <c r="K11305" s="81">
        <v>480000.0</v>
      </c>
      <c r="L11305" s="82">
        <v>0.0</v>
      </c>
      <c r="N11305" s="83">
        <f t="shared" si="1"/>
        <v>0</v>
      </c>
      <c r="O11305" s="83">
        <f t="shared" si="2"/>
        <v>0</v>
      </c>
      <c r="Q11305" s="83">
        <f t="shared" si="3"/>
        <v>1</v>
      </c>
      <c r="R11305" s="83">
        <f t="shared" si="4"/>
        <v>0</v>
      </c>
      <c r="S11305" s="83" t="b">
        <f t="shared" si="5"/>
        <v>0</v>
      </c>
      <c r="T11305" s="72"/>
      <c r="U11305" s="72"/>
      <c r="V11305" s="72"/>
      <c r="W11305" s="72"/>
      <c r="X11305" s="72"/>
      <c r="Y11305" s="72"/>
      <c r="Z11305" s="72"/>
      <c r="AA11305" s="72"/>
      <c r="AB11305" s="72"/>
      <c r="AC11305" s="72"/>
      <c r="AD11305" s="72"/>
      <c r="AE11305" s="72"/>
      <c r="AF11305" s="72"/>
      <c r="AG11305" s="72"/>
      <c r="AH11305" s="72"/>
      <c r="AI11305" s="72"/>
      <c r="AJ11305" s="72"/>
      <c r="AK11305" s="72"/>
    </row>
    <row r="11306" ht="14.25" customHeight="1">
      <c r="A11306" s="78">
        <v>11303.0</v>
      </c>
      <c r="C11306" s="78" t="str">
        <f>VLOOKUP(G11306,[1]Macrodata_CCF!$A$3:$D$55,4,FALSE)</f>
        <v>#ERROR!</v>
      </c>
      <c r="E11306" s="79" t="str">
        <f>VLOOKUP(G11306,[1]Macrodata_CCF!$A$3:$B$55,2,FALSE)</f>
        <v>#ERROR!</v>
      </c>
      <c r="F11306" s="78">
        <v>0.0</v>
      </c>
      <c r="G11306" s="80">
        <v>47.0</v>
      </c>
      <c r="H11306" s="81">
        <v>680885.0</v>
      </c>
      <c r="I11306" s="81">
        <v>790000.0</v>
      </c>
      <c r="J11306" s="81">
        <v>805800.0</v>
      </c>
      <c r="K11306" s="81">
        <v>790000.0</v>
      </c>
      <c r="L11306" s="82">
        <v>1.144801356367136</v>
      </c>
      <c r="N11306" s="83">
        <f t="shared" si="1"/>
        <v>1.144801356</v>
      </c>
      <c r="O11306" s="83">
        <f t="shared" si="2"/>
        <v>1</v>
      </c>
      <c r="Q11306" s="83">
        <f t="shared" si="3"/>
        <v>0.1381202532</v>
      </c>
      <c r="R11306" s="83">
        <f t="shared" si="4"/>
        <v>1.144801356</v>
      </c>
      <c r="S11306" s="83" t="b">
        <f t="shared" si="5"/>
        <v>0</v>
      </c>
      <c r="T11306" s="72"/>
      <c r="U11306" s="72"/>
      <c r="V11306" s="72"/>
      <c r="W11306" s="72"/>
      <c r="X11306" s="72"/>
      <c r="Y11306" s="72"/>
      <c r="Z11306" s="72"/>
      <c r="AA11306" s="72"/>
      <c r="AB11306" s="72"/>
      <c r="AC11306" s="72"/>
      <c r="AD11306" s="72"/>
      <c r="AE11306" s="72"/>
      <c r="AF11306" s="72"/>
      <c r="AG11306" s="72"/>
      <c r="AH11306" s="72"/>
      <c r="AI11306" s="72"/>
      <c r="AJ11306" s="72"/>
      <c r="AK11306" s="72"/>
    </row>
    <row r="11307" ht="14.25" customHeight="1">
      <c r="A11307" s="78">
        <v>11304.0</v>
      </c>
      <c r="C11307" s="78" t="str">
        <f>VLOOKUP(G11307,[1]Macrodata_CCF!$A$3:$D$55,4,FALSE)</f>
        <v>#ERROR!</v>
      </c>
      <c r="E11307" s="79" t="str">
        <f>VLOOKUP(G11307,[1]Macrodata_CCF!$A$3:$B$55,2,FALSE)</f>
        <v>#ERROR!</v>
      </c>
      <c r="F11307" s="78">
        <v>0.0</v>
      </c>
      <c r="G11307" s="80">
        <v>40.0</v>
      </c>
      <c r="H11307" s="81">
        <v>629165.0</v>
      </c>
      <c r="I11307" s="81">
        <v>950000.0</v>
      </c>
      <c r="J11307" s="81">
        <v>645205.0</v>
      </c>
      <c r="K11307" s="81">
        <v>1710000.0</v>
      </c>
      <c r="L11307" s="82">
        <v>0.04999454548288061</v>
      </c>
      <c r="N11307" s="83">
        <f t="shared" si="1"/>
        <v>0.04999454548</v>
      </c>
      <c r="O11307" s="83">
        <f t="shared" si="2"/>
        <v>0.04999454548</v>
      </c>
      <c r="Q11307" s="83">
        <f t="shared" si="3"/>
        <v>0.3377210526</v>
      </c>
      <c r="R11307" s="83">
        <f t="shared" si="4"/>
        <v>0.04999454548</v>
      </c>
      <c r="S11307" s="83" t="b">
        <f t="shared" si="5"/>
        <v>0</v>
      </c>
      <c r="T11307" s="72"/>
      <c r="U11307" s="72"/>
      <c r="V11307" s="72"/>
      <c r="W11307" s="72"/>
      <c r="X11307" s="72"/>
      <c r="Y11307" s="72"/>
      <c r="Z11307" s="72"/>
      <c r="AA11307" s="72"/>
      <c r="AB11307" s="72"/>
      <c r="AC11307" s="72"/>
      <c r="AD11307" s="72"/>
      <c r="AE11307" s="72"/>
      <c r="AF11307" s="72"/>
      <c r="AG11307" s="72"/>
      <c r="AH11307" s="72"/>
      <c r="AI11307" s="72"/>
      <c r="AJ11307" s="72"/>
      <c r="AK11307" s="72"/>
    </row>
    <row r="11308" ht="14.25" customHeight="1">
      <c r="A11308" s="78">
        <v>11305.0</v>
      </c>
      <c r="C11308" s="78" t="str">
        <f>VLOOKUP(G11308,[1]Macrodata_CCF!$A$3:$D$55,4,FALSE)</f>
        <v>#ERROR!</v>
      </c>
      <c r="E11308" s="79" t="str">
        <f>VLOOKUP(G11308,[1]Macrodata_CCF!$A$3:$B$55,2,FALSE)</f>
        <v>#ERROR!</v>
      </c>
      <c r="F11308" s="78">
        <v>0.0</v>
      </c>
      <c r="G11308" s="80">
        <v>36.0</v>
      </c>
      <c r="H11308" s="81">
        <v>16815.0</v>
      </c>
      <c r="I11308" s="81">
        <v>100000.0</v>
      </c>
      <c r="J11308" s="81">
        <v>0.0</v>
      </c>
      <c r="K11308" s="81">
        <v>170000.0</v>
      </c>
      <c r="L11308" s="82">
        <v>-0.2021398088597704</v>
      </c>
      <c r="N11308" s="83">
        <f t="shared" si="1"/>
        <v>-0.2021398089</v>
      </c>
      <c r="O11308" s="83">
        <f t="shared" si="2"/>
        <v>0</v>
      </c>
      <c r="Q11308" s="83">
        <f t="shared" si="3"/>
        <v>0.83185</v>
      </c>
      <c r="R11308" s="83">
        <f t="shared" si="4"/>
        <v>-0.2021398089</v>
      </c>
      <c r="S11308" s="83" t="b">
        <f t="shared" si="5"/>
        <v>0</v>
      </c>
      <c r="T11308" s="72"/>
      <c r="U11308" s="72"/>
      <c r="V11308" s="72"/>
      <c r="W11308" s="72"/>
      <c r="X11308" s="72"/>
      <c r="Y11308" s="72"/>
      <c r="Z11308" s="72"/>
      <c r="AA11308" s="72"/>
      <c r="AB11308" s="72"/>
      <c r="AC11308" s="72"/>
      <c r="AD11308" s="72"/>
      <c r="AE11308" s="72"/>
      <c r="AF11308" s="72"/>
      <c r="AG11308" s="72"/>
      <c r="AH11308" s="72"/>
      <c r="AI11308" s="72"/>
      <c r="AJ11308" s="72"/>
      <c r="AK11308" s="72"/>
    </row>
    <row r="11309" ht="14.25" customHeight="1">
      <c r="A11309" s="78">
        <v>11306.0</v>
      </c>
      <c r="C11309" s="78" t="str">
        <f>VLOOKUP(G11309,[1]Macrodata_CCF!$A$3:$D$55,4,FALSE)</f>
        <v>#ERROR!</v>
      </c>
      <c r="E11309" s="79" t="str">
        <f>VLOOKUP(G11309,[1]Macrodata_CCF!$A$3:$B$55,2,FALSE)</f>
        <v>#ERROR!</v>
      </c>
      <c r="F11309" s="78">
        <v>0.0</v>
      </c>
      <c r="G11309" s="80">
        <v>13.0</v>
      </c>
      <c r="H11309" s="81">
        <v>0.0</v>
      </c>
      <c r="I11309" s="81">
        <v>370000.0</v>
      </c>
      <c r="J11309" s="81">
        <v>74000.0</v>
      </c>
      <c r="K11309" s="81">
        <v>370000.0</v>
      </c>
      <c r="L11309" s="82">
        <v>0.2</v>
      </c>
      <c r="N11309" s="83">
        <f t="shared" si="1"/>
        <v>0.2</v>
      </c>
      <c r="O11309" s="83">
        <f t="shared" si="2"/>
        <v>0.2</v>
      </c>
      <c r="Q11309" s="83">
        <f t="shared" si="3"/>
        <v>1</v>
      </c>
      <c r="R11309" s="83">
        <f t="shared" si="4"/>
        <v>0.2</v>
      </c>
      <c r="S11309" s="83" t="b">
        <f t="shared" si="5"/>
        <v>0</v>
      </c>
      <c r="T11309" s="72"/>
      <c r="U11309" s="72"/>
      <c r="V11309" s="72"/>
      <c r="W11309" s="72"/>
      <c r="X11309" s="72"/>
      <c r="Y11309" s="72"/>
      <c r="Z11309" s="72"/>
      <c r="AA11309" s="72"/>
      <c r="AB11309" s="72"/>
      <c r="AC11309" s="72"/>
      <c r="AD11309" s="72"/>
      <c r="AE11309" s="72"/>
      <c r="AF11309" s="72"/>
      <c r="AG11309" s="72"/>
      <c r="AH11309" s="72"/>
      <c r="AI11309" s="72"/>
      <c r="AJ11309" s="72"/>
      <c r="AK11309" s="72"/>
    </row>
    <row r="11310" ht="14.25" customHeight="1">
      <c r="A11310" s="78">
        <v>11307.0</v>
      </c>
      <c r="C11310" s="78" t="str">
        <f>VLOOKUP(G11310,[1]Macrodata_CCF!$A$3:$D$55,4,FALSE)</f>
        <v>#ERROR!</v>
      </c>
      <c r="E11310" s="79" t="str">
        <f>VLOOKUP(G11310,[1]Macrodata_CCF!$A$3:$B$55,2,FALSE)</f>
        <v>#ERROR!</v>
      </c>
      <c r="F11310" s="78">
        <v>0.0</v>
      </c>
      <c r="G11310" s="80">
        <v>36.0</v>
      </c>
      <c r="H11310" s="81">
        <v>196105.0</v>
      </c>
      <c r="I11310" s="81">
        <v>340000.0</v>
      </c>
      <c r="J11310" s="81">
        <v>217690.0</v>
      </c>
      <c r="K11310" s="81">
        <v>340000.0</v>
      </c>
      <c r="L11310" s="82">
        <v>0.1500052121338476</v>
      </c>
      <c r="N11310" s="83">
        <f t="shared" si="1"/>
        <v>0.1500052121</v>
      </c>
      <c r="O11310" s="83">
        <f t="shared" si="2"/>
        <v>0.1500052121</v>
      </c>
      <c r="Q11310" s="83">
        <f t="shared" si="3"/>
        <v>0.4232205882</v>
      </c>
      <c r="R11310" s="83">
        <f t="shared" si="4"/>
        <v>0.1500052121</v>
      </c>
      <c r="S11310" s="83" t="b">
        <f t="shared" si="5"/>
        <v>0</v>
      </c>
      <c r="T11310" s="72"/>
      <c r="U11310" s="72"/>
      <c r="V11310" s="72"/>
      <c r="W11310" s="72"/>
      <c r="X11310" s="72"/>
      <c r="Y11310" s="72"/>
      <c r="Z11310" s="72"/>
      <c r="AA11310" s="72"/>
      <c r="AB11310" s="72"/>
      <c r="AC11310" s="72"/>
      <c r="AD11310" s="72"/>
      <c r="AE11310" s="72"/>
      <c r="AF11310" s="72"/>
      <c r="AG11310" s="72"/>
      <c r="AH11310" s="72"/>
      <c r="AI11310" s="72"/>
      <c r="AJ11310" s="72"/>
      <c r="AK11310" s="72"/>
    </row>
    <row r="11311" ht="14.25" customHeight="1">
      <c r="A11311" s="78">
        <v>11308.0</v>
      </c>
      <c r="C11311" s="78" t="str">
        <f>VLOOKUP(G11311,[1]Macrodata_CCF!$A$3:$D$55,4,FALSE)</f>
        <v>#ERROR!</v>
      </c>
      <c r="E11311" s="79" t="str">
        <f>VLOOKUP(G11311,[1]Macrodata_CCF!$A$3:$B$55,2,FALSE)</f>
        <v>#ERROR!</v>
      </c>
      <c r="F11311" s="78">
        <v>0.0</v>
      </c>
      <c r="G11311" s="80">
        <v>9.0</v>
      </c>
      <c r="H11311" s="81">
        <v>0.0</v>
      </c>
      <c r="I11311" s="81">
        <v>130000.0</v>
      </c>
      <c r="J11311" s="81">
        <v>31200.0</v>
      </c>
      <c r="K11311" s="81">
        <v>208000.0</v>
      </c>
      <c r="L11311" s="82">
        <v>0.24</v>
      </c>
      <c r="N11311" s="83">
        <f t="shared" si="1"/>
        <v>0.24</v>
      </c>
      <c r="O11311" s="83">
        <f t="shared" si="2"/>
        <v>0.24</v>
      </c>
      <c r="Q11311" s="83">
        <f t="shared" si="3"/>
        <v>1</v>
      </c>
      <c r="R11311" s="83">
        <f t="shared" si="4"/>
        <v>0.24</v>
      </c>
      <c r="S11311" s="83" t="b">
        <f t="shared" si="5"/>
        <v>0</v>
      </c>
      <c r="T11311" s="72"/>
      <c r="U11311" s="72"/>
      <c r="V11311" s="72"/>
      <c r="W11311" s="72"/>
      <c r="X11311" s="72"/>
      <c r="Y11311" s="72"/>
      <c r="Z11311" s="72"/>
      <c r="AA11311" s="72"/>
      <c r="AB11311" s="72"/>
      <c r="AC11311" s="72"/>
      <c r="AD11311" s="72"/>
      <c r="AE11311" s="72"/>
      <c r="AF11311" s="72"/>
      <c r="AG11311" s="72"/>
      <c r="AH11311" s="72"/>
      <c r="AI11311" s="72"/>
      <c r="AJ11311" s="72"/>
      <c r="AK11311" s="72"/>
    </row>
    <row r="11312" ht="14.25" customHeight="1">
      <c r="A11312" s="78">
        <v>11309.0</v>
      </c>
      <c r="C11312" s="78" t="str">
        <f>VLOOKUP(G11312,[1]Macrodata_CCF!$A$3:$D$55,4,FALSE)</f>
        <v>#ERROR!</v>
      </c>
      <c r="E11312" s="79" t="str">
        <f>VLOOKUP(G11312,[1]Macrodata_CCF!$A$3:$B$55,2,FALSE)</f>
        <v>#ERROR!</v>
      </c>
      <c r="F11312" s="78">
        <v>0.0</v>
      </c>
      <c r="G11312" s="80">
        <v>15.0</v>
      </c>
      <c r="H11312" s="81">
        <v>9595.0</v>
      </c>
      <c r="I11312" s="81">
        <v>40000.0</v>
      </c>
      <c r="J11312" s="81">
        <v>13850.0</v>
      </c>
      <c r="K11312" s="81">
        <v>72000.0</v>
      </c>
      <c r="L11312" s="82">
        <v>0.1399440881433975</v>
      </c>
      <c r="N11312" s="83">
        <f t="shared" si="1"/>
        <v>0.1399440881</v>
      </c>
      <c r="O11312" s="83">
        <f t="shared" si="2"/>
        <v>0.1399440881</v>
      </c>
      <c r="Q11312" s="83">
        <f t="shared" si="3"/>
        <v>0.760125</v>
      </c>
      <c r="R11312" s="83">
        <f t="shared" si="4"/>
        <v>0.1399440881</v>
      </c>
      <c r="S11312" s="83" t="b">
        <f t="shared" si="5"/>
        <v>0</v>
      </c>
      <c r="T11312" s="72"/>
      <c r="U11312" s="72"/>
      <c r="V11312" s="72"/>
      <c r="W11312" s="72"/>
      <c r="X11312" s="72"/>
      <c r="Y11312" s="72"/>
      <c r="Z11312" s="72"/>
      <c r="AA11312" s="72"/>
      <c r="AB11312" s="72"/>
      <c r="AC11312" s="72"/>
      <c r="AD11312" s="72"/>
      <c r="AE11312" s="72"/>
      <c r="AF11312" s="72"/>
      <c r="AG11312" s="72"/>
      <c r="AH11312" s="72"/>
      <c r="AI11312" s="72"/>
      <c r="AJ11312" s="72"/>
      <c r="AK11312" s="72"/>
    </row>
    <row r="11313" ht="14.25" customHeight="1">
      <c r="A11313" s="78">
        <v>11310.0</v>
      </c>
      <c r="C11313" s="78" t="str">
        <f>VLOOKUP(G11313,[1]Macrodata_CCF!$A$3:$D$55,4,FALSE)</f>
        <v>#ERROR!</v>
      </c>
      <c r="E11313" s="79" t="str">
        <f>VLOOKUP(G11313,[1]Macrodata_CCF!$A$3:$B$55,2,FALSE)</f>
        <v>#ERROR!</v>
      </c>
      <c r="F11313" s="78">
        <v>0.0</v>
      </c>
      <c r="G11313" s="80">
        <v>3.0</v>
      </c>
      <c r="H11313" s="81">
        <v>170950.0</v>
      </c>
      <c r="I11313" s="81">
        <v>290000.0</v>
      </c>
      <c r="J11313" s="81">
        <v>210235.0</v>
      </c>
      <c r="K11313" s="81">
        <v>522000.0</v>
      </c>
      <c r="L11313" s="82">
        <v>0.329987400251995</v>
      </c>
      <c r="N11313" s="83">
        <f t="shared" si="1"/>
        <v>0.3299874003</v>
      </c>
      <c r="O11313" s="83">
        <f t="shared" si="2"/>
        <v>0.3299874003</v>
      </c>
      <c r="Q11313" s="83">
        <f t="shared" si="3"/>
        <v>0.4105172414</v>
      </c>
      <c r="R11313" s="83">
        <f t="shared" si="4"/>
        <v>0.3299874003</v>
      </c>
      <c r="S11313" s="83" t="b">
        <f t="shared" si="5"/>
        <v>0</v>
      </c>
      <c r="T11313" s="72"/>
      <c r="U11313" s="72"/>
      <c r="V11313" s="72"/>
      <c r="W11313" s="72"/>
      <c r="X11313" s="72"/>
      <c r="Y11313" s="72"/>
      <c r="Z11313" s="72"/>
      <c r="AA11313" s="72"/>
      <c r="AB11313" s="72"/>
      <c r="AC11313" s="72"/>
      <c r="AD11313" s="72"/>
      <c r="AE11313" s="72"/>
      <c r="AF11313" s="72"/>
      <c r="AG11313" s="72"/>
      <c r="AH11313" s="72"/>
      <c r="AI11313" s="72"/>
      <c r="AJ11313" s="72"/>
      <c r="AK11313" s="72"/>
    </row>
    <row r="11314" ht="14.25" customHeight="1">
      <c r="A11314" s="78">
        <v>11311.0</v>
      </c>
      <c r="C11314" s="78" t="str">
        <f>VLOOKUP(G11314,[1]Macrodata_CCF!$A$3:$D$55,4,FALSE)</f>
        <v>#ERROR!</v>
      </c>
      <c r="E11314" s="79" t="str">
        <f>VLOOKUP(G11314,[1]Macrodata_CCF!$A$3:$B$55,2,FALSE)</f>
        <v>#ERROR!</v>
      </c>
      <c r="F11314" s="78">
        <v>1.0</v>
      </c>
      <c r="G11314" s="80">
        <v>45.0</v>
      </c>
      <c r="H11314" s="81">
        <v>504020.0</v>
      </c>
      <c r="I11314" s="81">
        <v>790000.0</v>
      </c>
      <c r="J11314" s="81">
        <v>661310.0</v>
      </c>
      <c r="K11314" s="81">
        <v>790000.0</v>
      </c>
      <c r="L11314" s="82">
        <v>0.5500034967480243</v>
      </c>
      <c r="N11314" s="83">
        <f t="shared" si="1"/>
        <v>0.5500034967</v>
      </c>
      <c r="O11314" s="83">
        <f t="shared" si="2"/>
        <v>0.5500034967</v>
      </c>
      <c r="Q11314" s="83">
        <f t="shared" si="3"/>
        <v>0.362</v>
      </c>
      <c r="R11314" s="83">
        <f t="shared" si="4"/>
        <v>0.5500034967</v>
      </c>
      <c r="S11314" s="83" t="b">
        <f t="shared" si="5"/>
        <v>0</v>
      </c>
      <c r="T11314" s="72"/>
      <c r="U11314" s="72"/>
      <c r="V11314" s="72"/>
      <c r="W11314" s="72"/>
      <c r="X11314" s="72"/>
      <c r="Y11314" s="72"/>
      <c r="Z11314" s="72"/>
      <c r="AA11314" s="72"/>
      <c r="AB11314" s="72"/>
      <c r="AC11314" s="72"/>
      <c r="AD11314" s="72"/>
      <c r="AE11314" s="72"/>
      <c r="AF11314" s="72"/>
      <c r="AG11314" s="72"/>
      <c r="AH11314" s="72"/>
      <c r="AI11314" s="72"/>
      <c r="AJ11314" s="72"/>
      <c r="AK11314" s="72"/>
    </row>
    <row r="11315" ht="14.25" customHeight="1">
      <c r="A11315" s="78">
        <v>11312.0</v>
      </c>
      <c r="C11315" s="78" t="str">
        <f>VLOOKUP(G11315,[1]Macrodata_CCF!$A$3:$D$55,4,FALSE)</f>
        <v>#ERROR!</v>
      </c>
      <c r="E11315" s="79" t="str">
        <f>VLOOKUP(G11315,[1]Macrodata_CCF!$A$3:$B$55,2,FALSE)</f>
        <v>#ERROR!</v>
      </c>
      <c r="F11315" s="78">
        <v>0.0</v>
      </c>
      <c r="G11315" s="80">
        <v>1.0</v>
      </c>
      <c r="H11315" s="81">
        <v>503640.0</v>
      </c>
      <c r="I11315" s="81">
        <v>740000.0</v>
      </c>
      <c r="J11315" s="81">
        <v>584000.0</v>
      </c>
      <c r="K11315" s="81">
        <v>740000.0</v>
      </c>
      <c r="L11315" s="82">
        <v>0.3399898459976307</v>
      </c>
      <c r="N11315" s="83">
        <f t="shared" si="1"/>
        <v>0.339989846</v>
      </c>
      <c r="O11315" s="83">
        <f t="shared" si="2"/>
        <v>0.339989846</v>
      </c>
      <c r="Q11315" s="83">
        <f t="shared" si="3"/>
        <v>0.3194054054</v>
      </c>
      <c r="R11315" s="83">
        <f t="shared" si="4"/>
        <v>0.339989846</v>
      </c>
      <c r="S11315" s="83" t="b">
        <f t="shared" si="5"/>
        <v>0</v>
      </c>
      <c r="T11315" s="72"/>
      <c r="U11315" s="72"/>
      <c r="V11315" s="72"/>
      <c r="W11315" s="72"/>
      <c r="X11315" s="72"/>
      <c r="Y11315" s="72"/>
      <c r="Z11315" s="72"/>
      <c r="AA11315" s="72"/>
      <c r="AB11315" s="72"/>
      <c r="AC11315" s="72"/>
      <c r="AD11315" s="72"/>
      <c r="AE11315" s="72"/>
      <c r="AF11315" s="72"/>
      <c r="AG11315" s="72"/>
      <c r="AH11315" s="72"/>
      <c r="AI11315" s="72"/>
      <c r="AJ11315" s="72"/>
      <c r="AK11315" s="72"/>
    </row>
    <row r="11316" ht="14.25" customHeight="1">
      <c r="A11316" s="78">
        <v>11313.0</v>
      </c>
      <c r="C11316" s="78" t="str">
        <f>VLOOKUP(G11316,[1]Macrodata_CCF!$A$3:$D$55,4,FALSE)</f>
        <v>#ERROR!</v>
      </c>
      <c r="E11316" s="79" t="str">
        <f>VLOOKUP(G11316,[1]Macrodata_CCF!$A$3:$B$55,2,FALSE)</f>
        <v>#ERROR!</v>
      </c>
      <c r="F11316" s="78">
        <v>0.0</v>
      </c>
      <c r="G11316" s="80">
        <v>49.0</v>
      </c>
      <c r="H11316" s="81">
        <v>449865.0</v>
      </c>
      <c r="I11316" s="81">
        <v>650000.0</v>
      </c>
      <c r="J11316" s="81">
        <v>663000.0</v>
      </c>
      <c r="K11316" s="81">
        <v>650000.0</v>
      </c>
      <c r="L11316" s="82">
        <v>1.064956154595648</v>
      </c>
      <c r="N11316" s="83">
        <f t="shared" si="1"/>
        <v>1.064956155</v>
      </c>
      <c r="O11316" s="83">
        <f t="shared" si="2"/>
        <v>1</v>
      </c>
      <c r="Q11316" s="83">
        <f t="shared" si="3"/>
        <v>0.3079</v>
      </c>
      <c r="R11316" s="83">
        <f t="shared" si="4"/>
        <v>1.064956155</v>
      </c>
      <c r="S11316" s="83" t="b">
        <f t="shared" si="5"/>
        <v>0</v>
      </c>
      <c r="T11316" s="72"/>
      <c r="U11316" s="72"/>
      <c r="V11316" s="72"/>
      <c r="W11316" s="72"/>
      <c r="X11316" s="72"/>
      <c r="Y11316" s="72"/>
      <c r="Z11316" s="72"/>
      <c r="AA11316" s="72"/>
      <c r="AB11316" s="72"/>
      <c r="AC11316" s="72"/>
      <c r="AD11316" s="72"/>
      <c r="AE11316" s="72"/>
      <c r="AF11316" s="72"/>
      <c r="AG11316" s="72"/>
      <c r="AH11316" s="72"/>
      <c r="AI11316" s="72"/>
      <c r="AJ11316" s="72"/>
      <c r="AK11316" s="72"/>
    </row>
    <row r="11317" ht="14.25" customHeight="1">
      <c r="A11317" s="78">
        <v>11314.0</v>
      </c>
      <c r="C11317" s="78" t="str">
        <f>VLOOKUP(G11317,[1]Macrodata_CCF!$A$3:$D$55,4,FALSE)</f>
        <v>#ERROR!</v>
      </c>
      <c r="E11317" s="79" t="str">
        <f>VLOOKUP(G11317,[1]Macrodata_CCF!$A$3:$B$55,2,FALSE)</f>
        <v>#ERROR!</v>
      </c>
      <c r="F11317" s="78">
        <v>0.0</v>
      </c>
      <c r="G11317" s="80">
        <v>34.0</v>
      </c>
      <c r="H11317" s="81">
        <v>47185.0</v>
      </c>
      <c r="I11317" s="81">
        <v>200000.0</v>
      </c>
      <c r="J11317" s="81">
        <v>59410.0</v>
      </c>
      <c r="K11317" s="81">
        <v>200000.0</v>
      </c>
      <c r="L11317" s="82">
        <v>0.07999869122795537</v>
      </c>
      <c r="N11317" s="83">
        <f t="shared" si="1"/>
        <v>0.07999869123</v>
      </c>
      <c r="O11317" s="83">
        <f t="shared" si="2"/>
        <v>0.07999869123</v>
      </c>
      <c r="Q11317" s="83">
        <f t="shared" si="3"/>
        <v>0.764075</v>
      </c>
      <c r="R11317" s="83">
        <f t="shared" si="4"/>
        <v>0.07999869123</v>
      </c>
      <c r="S11317" s="83" t="b">
        <f t="shared" si="5"/>
        <v>0</v>
      </c>
      <c r="T11317" s="72"/>
      <c r="U11317" s="72"/>
      <c r="V11317" s="72"/>
      <c r="W11317" s="72"/>
      <c r="X11317" s="72"/>
      <c r="Y11317" s="72"/>
      <c r="Z11317" s="72"/>
      <c r="AA11317" s="72"/>
      <c r="AB11317" s="72"/>
      <c r="AC11317" s="72"/>
      <c r="AD11317" s="72"/>
      <c r="AE11317" s="72"/>
      <c r="AF11317" s="72"/>
      <c r="AG11317" s="72"/>
      <c r="AH11317" s="72"/>
      <c r="AI11317" s="72"/>
      <c r="AJ11317" s="72"/>
      <c r="AK11317" s="72"/>
    </row>
    <row r="11318" ht="14.25" customHeight="1">
      <c r="A11318" s="78">
        <v>11315.0</v>
      </c>
      <c r="C11318" s="78" t="str">
        <f>VLOOKUP(G11318,[1]Macrodata_CCF!$A$3:$D$55,4,FALSE)</f>
        <v>#ERROR!</v>
      </c>
      <c r="E11318" s="79" t="str">
        <f>VLOOKUP(G11318,[1]Macrodata_CCF!$A$3:$B$55,2,FALSE)</f>
        <v>#ERROR!</v>
      </c>
      <c r="F11318" s="78">
        <v>0.0</v>
      </c>
      <c r="G11318" s="80">
        <v>24.0</v>
      </c>
      <c r="H11318" s="81">
        <v>0.0</v>
      </c>
      <c r="I11318" s="81">
        <v>920000.0</v>
      </c>
      <c r="J11318" s="81">
        <v>165600.0</v>
      </c>
      <c r="K11318" s="81">
        <v>920000.0</v>
      </c>
      <c r="L11318" s="82">
        <v>0.18</v>
      </c>
      <c r="N11318" s="83">
        <f t="shared" si="1"/>
        <v>0.18</v>
      </c>
      <c r="O11318" s="83">
        <f t="shared" si="2"/>
        <v>0.18</v>
      </c>
      <c r="Q11318" s="83">
        <f t="shared" si="3"/>
        <v>1</v>
      </c>
      <c r="R11318" s="83">
        <f t="shared" si="4"/>
        <v>0.18</v>
      </c>
      <c r="S11318" s="83" t="b">
        <f t="shared" si="5"/>
        <v>0</v>
      </c>
      <c r="T11318" s="72"/>
      <c r="U11318" s="72"/>
      <c r="V11318" s="72"/>
      <c r="W11318" s="72"/>
      <c r="X11318" s="72"/>
      <c r="Y11318" s="72"/>
      <c r="Z11318" s="72"/>
      <c r="AA11318" s="72"/>
      <c r="AB11318" s="72"/>
      <c r="AC11318" s="72"/>
      <c r="AD11318" s="72"/>
      <c r="AE11318" s="72"/>
      <c r="AF11318" s="72"/>
      <c r="AG11318" s="72"/>
      <c r="AH11318" s="72"/>
      <c r="AI11318" s="72"/>
      <c r="AJ11318" s="72"/>
      <c r="AK11318" s="72"/>
    </row>
    <row r="11319" ht="14.25" customHeight="1">
      <c r="A11319" s="78">
        <v>11316.0</v>
      </c>
      <c r="C11319" s="78" t="str">
        <f>VLOOKUP(G11319,[1]Macrodata_CCF!$A$3:$D$55,4,FALSE)</f>
        <v>#ERROR!</v>
      </c>
      <c r="E11319" s="79" t="str">
        <f>VLOOKUP(G11319,[1]Macrodata_CCF!$A$3:$B$55,2,FALSE)</f>
        <v>#ERROR!</v>
      </c>
      <c r="F11319" s="78">
        <v>0.0</v>
      </c>
      <c r="G11319" s="80">
        <v>49.0</v>
      </c>
      <c r="H11319" s="81">
        <v>323825.0</v>
      </c>
      <c r="I11319" s="81">
        <v>520000.0</v>
      </c>
      <c r="J11319" s="81">
        <v>347365.0</v>
      </c>
      <c r="K11319" s="81">
        <v>936000.0</v>
      </c>
      <c r="L11319" s="82">
        <v>0.1199949025105136</v>
      </c>
      <c r="N11319" s="83">
        <f t="shared" si="1"/>
        <v>0.1199949025</v>
      </c>
      <c r="O11319" s="83">
        <f t="shared" si="2"/>
        <v>0.1199949025</v>
      </c>
      <c r="Q11319" s="83">
        <f t="shared" si="3"/>
        <v>0.3772596154</v>
      </c>
      <c r="R11319" s="83">
        <f t="shared" si="4"/>
        <v>0.1199949025</v>
      </c>
      <c r="S11319" s="83" t="b">
        <f t="shared" si="5"/>
        <v>0</v>
      </c>
      <c r="T11319" s="72"/>
      <c r="U11319" s="72"/>
      <c r="V11319" s="72"/>
      <c r="W11319" s="72"/>
      <c r="X11319" s="72"/>
      <c r="Y11319" s="72"/>
      <c r="Z11319" s="72"/>
      <c r="AA11319" s="72"/>
      <c r="AB11319" s="72"/>
      <c r="AC11319" s="72"/>
      <c r="AD11319" s="72"/>
      <c r="AE11319" s="72"/>
      <c r="AF11319" s="72"/>
      <c r="AG11319" s="72"/>
      <c r="AH11319" s="72"/>
      <c r="AI11319" s="72"/>
      <c r="AJ11319" s="72"/>
      <c r="AK11319" s="72"/>
    </row>
    <row r="11320" ht="14.25" customHeight="1">
      <c r="A11320" s="78">
        <v>11317.0</v>
      </c>
      <c r="C11320" s="78" t="str">
        <f>VLOOKUP(G11320,[1]Macrodata_CCF!$A$3:$D$55,4,FALSE)</f>
        <v>#ERROR!</v>
      </c>
      <c r="E11320" s="79" t="str">
        <f>VLOOKUP(G11320,[1]Macrodata_CCF!$A$3:$B$55,2,FALSE)</f>
        <v>#ERROR!</v>
      </c>
      <c r="F11320" s="78">
        <v>0.0</v>
      </c>
      <c r="G11320" s="80">
        <v>21.0</v>
      </c>
      <c r="H11320" s="81">
        <v>201645.0</v>
      </c>
      <c r="I11320" s="81">
        <v>260000.0</v>
      </c>
      <c r="J11320" s="81">
        <v>210400.0</v>
      </c>
      <c r="K11320" s="81">
        <v>260000.0</v>
      </c>
      <c r="L11320" s="82">
        <v>0.1500299888612801</v>
      </c>
      <c r="N11320" s="83">
        <f t="shared" si="1"/>
        <v>0.1500299889</v>
      </c>
      <c r="O11320" s="83">
        <f t="shared" si="2"/>
        <v>0.1500299889</v>
      </c>
      <c r="Q11320" s="83">
        <f t="shared" si="3"/>
        <v>0.2244423077</v>
      </c>
      <c r="R11320" s="83">
        <f t="shared" si="4"/>
        <v>0.1500299889</v>
      </c>
      <c r="S11320" s="83" t="b">
        <f t="shared" si="5"/>
        <v>0</v>
      </c>
      <c r="T11320" s="72"/>
      <c r="U11320" s="72"/>
      <c r="V11320" s="72"/>
      <c r="W11320" s="72"/>
      <c r="X11320" s="72"/>
      <c r="Y11320" s="72"/>
      <c r="Z11320" s="72"/>
      <c r="AA11320" s="72"/>
      <c r="AB11320" s="72"/>
      <c r="AC11320" s="72"/>
      <c r="AD11320" s="72"/>
      <c r="AE11320" s="72"/>
      <c r="AF11320" s="72"/>
      <c r="AG11320" s="72"/>
      <c r="AH11320" s="72"/>
      <c r="AI11320" s="72"/>
      <c r="AJ11320" s="72"/>
      <c r="AK11320" s="72"/>
    </row>
    <row r="11321" ht="14.25" customHeight="1">
      <c r="A11321" s="78">
        <v>11318.0</v>
      </c>
      <c r="C11321" s="78" t="str">
        <f>VLOOKUP(G11321,[1]Macrodata_CCF!$A$3:$D$55,4,FALSE)</f>
        <v>#ERROR!</v>
      </c>
      <c r="E11321" s="79" t="str">
        <f>VLOOKUP(G11321,[1]Macrodata_CCF!$A$3:$B$55,2,FALSE)</f>
        <v>#ERROR!</v>
      </c>
      <c r="F11321" s="78">
        <v>1.0</v>
      </c>
      <c r="G11321" s="80">
        <v>49.0</v>
      </c>
      <c r="H11321" s="81">
        <v>0.0</v>
      </c>
      <c r="I11321" s="81">
        <v>290000.0</v>
      </c>
      <c r="J11321" s="81">
        <v>121800.0</v>
      </c>
      <c r="K11321" s="81">
        <v>493000.0</v>
      </c>
      <c r="L11321" s="82">
        <v>0.42</v>
      </c>
      <c r="N11321" s="83">
        <f t="shared" si="1"/>
        <v>0.42</v>
      </c>
      <c r="O11321" s="83">
        <f t="shared" si="2"/>
        <v>0.42</v>
      </c>
      <c r="Q11321" s="83">
        <f t="shared" si="3"/>
        <v>1</v>
      </c>
      <c r="R11321" s="83">
        <f t="shared" si="4"/>
        <v>0.42</v>
      </c>
      <c r="S11321" s="83" t="b">
        <f t="shared" si="5"/>
        <v>0</v>
      </c>
      <c r="T11321" s="72"/>
      <c r="U11321" s="72"/>
      <c r="V11321" s="72"/>
      <c r="W11321" s="72"/>
      <c r="X11321" s="72"/>
      <c r="Y11321" s="72"/>
      <c r="Z11321" s="72"/>
      <c r="AA11321" s="72"/>
      <c r="AB11321" s="72"/>
      <c r="AC11321" s="72"/>
      <c r="AD11321" s="72"/>
      <c r="AE11321" s="72"/>
      <c r="AF11321" s="72"/>
      <c r="AG11321" s="72"/>
      <c r="AH11321" s="72"/>
      <c r="AI11321" s="72"/>
      <c r="AJ11321" s="72"/>
      <c r="AK11321" s="72"/>
    </row>
    <row r="11322" ht="14.25" customHeight="1">
      <c r="A11322" s="78">
        <v>11319.0</v>
      </c>
      <c r="C11322" s="78" t="str">
        <f>VLOOKUP(G11322,[1]Macrodata_CCF!$A$3:$D$55,4,FALSE)</f>
        <v>#ERROR!</v>
      </c>
      <c r="E11322" s="79" t="str">
        <f>VLOOKUP(G11322,[1]Macrodata_CCF!$A$3:$B$55,2,FALSE)</f>
        <v>#ERROR!</v>
      </c>
      <c r="F11322" s="78">
        <v>1.0</v>
      </c>
      <c r="G11322" s="80">
        <v>2.0</v>
      </c>
      <c r="H11322" s="81">
        <v>672875.0</v>
      </c>
      <c r="I11322" s="81">
        <v>970000.0</v>
      </c>
      <c r="J11322" s="81">
        <v>824410.0</v>
      </c>
      <c r="K11322" s="81">
        <v>1552000.0</v>
      </c>
      <c r="L11322" s="82">
        <v>0.5100042069835927</v>
      </c>
      <c r="N11322" s="83">
        <f t="shared" si="1"/>
        <v>0.510004207</v>
      </c>
      <c r="O11322" s="83">
        <f t="shared" si="2"/>
        <v>0.510004207</v>
      </c>
      <c r="Q11322" s="83">
        <f t="shared" si="3"/>
        <v>0.306314433</v>
      </c>
      <c r="R11322" s="83">
        <f t="shared" si="4"/>
        <v>0.510004207</v>
      </c>
      <c r="S11322" s="83" t="b">
        <f t="shared" si="5"/>
        <v>0</v>
      </c>
      <c r="T11322" s="72"/>
      <c r="U11322" s="72"/>
      <c r="V11322" s="72"/>
      <c r="W11322" s="72"/>
      <c r="X11322" s="72"/>
      <c r="Y11322" s="72"/>
      <c r="Z11322" s="72"/>
      <c r="AA11322" s="72"/>
      <c r="AB11322" s="72"/>
      <c r="AC11322" s="72"/>
      <c r="AD11322" s="72"/>
      <c r="AE11322" s="72"/>
      <c r="AF11322" s="72"/>
      <c r="AG11322" s="72"/>
      <c r="AH11322" s="72"/>
      <c r="AI11322" s="72"/>
      <c r="AJ11322" s="72"/>
      <c r="AK11322" s="72"/>
    </row>
    <row r="11323" ht="14.25" customHeight="1">
      <c r="A11323" s="78">
        <v>11320.0</v>
      </c>
      <c r="C11323" s="78" t="str">
        <f>VLOOKUP(G11323,[1]Macrodata_CCF!$A$3:$D$55,4,FALSE)</f>
        <v>#ERROR!</v>
      </c>
      <c r="E11323" s="79" t="str">
        <f>VLOOKUP(G11323,[1]Macrodata_CCF!$A$3:$B$55,2,FALSE)</f>
        <v>#ERROR!</v>
      </c>
      <c r="F11323" s="78">
        <v>0.0</v>
      </c>
      <c r="G11323" s="80">
        <v>21.0</v>
      </c>
      <c r="H11323" s="81">
        <v>349930.0</v>
      </c>
      <c r="I11323" s="81">
        <v>430000.0</v>
      </c>
      <c r="J11323" s="81">
        <v>363540.0</v>
      </c>
      <c r="K11323" s="81">
        <v>430000.0</v>
      </c>
      <c r="L11323" s="82">
        <v>0.1699762707630823</v>
      </c>
      <c r="N11323" s="83">
        <f t="shared" si="1"/>
        <v>0.1699762708</v>
      </c>
      <c r="O11323" s="83">
        <f t="shared" si="2"/>
        <v>0.1699762708</v>
      </c>
      <c r="Q11323" s="83">
        <f t="shared" si="3"/>
        <v>0.1862093023</v>
      </c>
      <c r="R11323" s="83">
        <f t="shared" si="4"/>
        <v>0.1699762708</v>
      </c>
      <c r="S11323" s="83" t="b">
        <f t="shared" si="5"/>
        <v>0</v>
      </c>
      <c r="T11323" s="72"/>
      <c r="U11323" s="72"/>
      <c r="V11323" s="72"/>
      <c r="W11323" s="72"/>
      <c r="X11323" s="72"/>
      <c r="Y11323" s="72"/>
      <c r="Z11323" s="72"/>
      <c r="AA11323" s="72"/>
      <c r="AB11323" s="72"/>
      <c r="AC11323" s="72"/>
      <c r="AD11323" s="72"/>
      <c r="AE11323" s="72"/>
      <c r="AF11323" s="72"/>
      <c r="AG11323" s="72"/>
      <c r="AH11323" s="72"/>
      <c r="AI11323" s="72"/>
      <c r="AJ11323" s="72"/>
      <c r="AK11323" s="72"/>
    </row>
    <row r="11324" ht="14.25" customHeight="1">
      <c r="A11324" s="78">
        <v>11321.0</v>
      </c>
      <c r="C11324" s="78" t="str">
        <f>VLOOKUP(G11324,[1]Macrodata_CCF!$A$3:$D$55,4,FALSE)</f>
        <v>#ERROR!</v>
      </c>
      <c r="E11324" s="79" t="str">
        <f>VLOOKUP(G11324,[1]Macrodata_CCF!$A$3:$B$55,2,FALSE)</f>
        <v>#ERROR!</v>
      </c>
      <c r="F11324" s="78">
        <v>0.0</v>
      </c>
      <c r="G11324" s="80">
        <v>14.0</v>
      </c>
      <c r="H11324" s="81">
        <v>88155.0</v>
      </c>
      <c r="I11324" s="81">
        <v>230000.0</v>
      </c>
      <c r="J11324" s="81">
        <v>109430.0</v>
      </c>
      <c r="K11324" s="81">
        <v>230000.0</v>
      </c>
      <c r="L11324" s="82">
        <v>0.1499876625894462</v>
      </c>
      <c r="N11324" s="83">
        <f t="shared" si="1"/>
        <v>0.1499876626</v>
      </c>
      <c r="O11324" s="83">
        <f t="shared" si="2"/>
        <v>0.1499876626</v>
      </c>
      <c r="Q11324" s="83">
        <f t="shared" si="3"/>
        <v>0.6167173913</v>
      </c>
      <c r="R11324" s="83">
        <f t="shared" si="4"/>
        <v>0.1499876626</v>
      </c>
      <c r="S11324" s="83" t="b">
        <f t="shared" si="5"/>
        <v>0</v>
      </c>
      <c r="T11324" s="72"/>
      <c r="U11324" s="72"/>
      <c r="V11324" s="72"/>
      <c r="W11324" s="72"/>
      <c r="X11324" s="72"/>
      <c r="Y11324" s="72"/>
      <c r="Z11324" s="72"/>
      <c r="AA11324" s="72"/>
      <c r="AB11324" s="72"/>
      <c r="AC11324" s="72"/>
      <c r="AD11324" s="72"/>
      <c r="AE11324" s="72"/>
      <c r="AF11324" s="72"/>
      <c r="AG11324" s="72"/>
      <c r="AH11324" s="72"/>
      <c r="AI11324" s="72"/>
      <c r="AJ11324" s="72"/>
      <c r="AK11324" s="72"/>
    </row>
    <row r="11325" ht="14.25" customHeight="1">
      <c r="A11325" s="78">
        <v>11322.0</v>
      </c>
      <c r="C11325" s="78" t="str">
        <f>VLOOKUP(G11325,[1]Macrodata_CCF!$A$3:$D$55,4,FALSE)</f>
        <v>#ERROR!</v>
      </c>
      <c r="E11325" s="79" t="str">
        <f>VLOOKUP(G11325,[1]Macrodata_CCF!$A$3:$B$55,2,FALSE)</f>
        <v>#ERROR!</v>
      </c>
      <c r="F11325" s="78">
        <v>0.0</v>
      </c>
      <c r="G11325" s="80">
        <v>46.0</v>
      </c>
      <c r="H11325" s="81">
        <v>0.0</v>
      </c>
      <c r="I11325" s="81">
        <v>580000.0</v>
      </c>
      <c r="J11325" s="81">
        <v>87000.0</v>
      </c>
      <c r="K11325" s="81">
        <v>580000.0</v>
      </c>
      <c r="L11325" s="82">
        <v>0.15</v>
      </c>
      <c r="N11325" s="83">
        <f t="shared" si="1"/>
        <v>0.15</v>
      </c>
      <c r="O11325" s="83">
        <f t="shared" si="2"/>
        <v>0.15</v>
      </c>
      <c r="Q11325" s="83">
        <f t="shared" si="3"/>
        <v>1</v>
      </c>
      <c r="R11325" s="83">
        <f t="shared" si="4"/>
        <v>0.15</v>
      </c>
      <c r="S11325" s="83" t="b">
        <f t="shared" si="5"/>
        <v>0</v>
      </c>
      <c r="T11325" s="72"/>
      <c r="U11325" s="72"/>
      <c r="V11325" s="72"/>
      <c r="W11325" s="72"/>
      <c r="X11325" s="72"/>
      <c r="Y11325" s="72"/>
      <c r="Z11325" s="72"/>
      <c r="AA11325" s="72"/>
      <c r="AB11325" s="72"/>
      <c r="AC11325" s="72"/>
      <c r="AD11325" s="72"/>
      <c r="AE11325" s="72"/>
      <c r="AF11325" s="72"/>
      <c r="AG11325" s="72"/>
      <c r="AH11325" s="72"/>
      <c r="AI11325" s="72"/>
      <c r="AJ11325" s="72"/>
      <c r="AK11325" s="72"/>
    </row>
    <row r="11326" ht="14.25" customHeight="1">
      <c r="A11326" s="78">
        <v>11323.0</v>
      </c>
      <c r="C11326" s="78" t="str">
        <f>VLOOKUP(G11326,[1]Macrodata_CCF!$A$3:$D$55,4,FALSE)</f>
        <v>#ERROR!</v>
      </c>
      <c r="E11326" s="79" t="str">
        <f>VLOOKUP(G11326,[1]Macrodata_CCF!$A$3:$B$55,2,FALSE)</f>
        <v>#ERROR!</v>
      </c>
      <c r="F11326" s="78">
        <v>0.0</v>
      </c>
      <c r="G11326" s="80">
        <v>22.0</v>
      </c>
      <c r="H11326" s="81">
        <v>234495.0</v>
      </c>
      <c r="I11326" s="81">
        <v>460000.0</v>
      </c>
      <c r="J11326" s="81">
        <v>268320.0</v>
      </c>
      <c r="K11326" s="81">
        <v>828000.0</v>
      </c>
      <c r="L11326" s="82">
        <v>0.149996674131394</v>
      </c>
      <c r="N11326" s="83">
        <f t="shared" si="1"/>
        <v>0.1499966741</v>
      </c>
      <c r="O11326" s="83">
        <f t="shared" si="2"/>
        <v>0.1499966741</v>
      </c>
      <c r="Q11326" s="83">
        <f t="shared" si="3"/>
        <v>0.4902282609</v>
      </c>
      <c r="R11326" s="83">
        <f t="shared" si="4"/>
        <v>0.1499966741</v>
      </c>
      <c r="S11326" s="83" t="b">
        <f t="shared" si="5"/>
        <v>0</v>
      </c>
      <c r="T11326" s="72"/>
      <c r="U11326" s="72"/>
      <c r="V11326" s="72"/>
      <c r="W11326" s="72"/>
      <c r="X11326" s="72"/>
      <c r="Y11326" s="72"/>
      <c r="Z11326" s="72"/>
      <c r="AA11326" s="72"/>
      <c r="AB11326" s="72"/>
      <c r="AC11326" s="72"/>
      <c r="AD11326" s="72"/>
      <c r="AE11326" s="72"/>
      <c r="AF11326" s="72"/>
      <c r="AG11326" s="72"/>
      <c r="AH11326" s="72"/>
      <c r="AI11326" s="72"/>
      <c r="AJ11326" s="72"/>
      <c r="AK11326" s="72"/>
    </row>
    <row r="11327" ht="14.25" customHeight="1">
      <c r="A11327" s="78">
        <v>11324.0</v>
      </c>
      <c r="C11327" s="78" t="str">
        <f>VLOOKUP(G11327,[1]Macrodata_CCF!$A$3:$D$55,4,FALSE)</f>
        <v>#ERROR!</v>
      </c>
      <c r="E11327" s="79" t="str">
        <f>VLOOKUP(G11327,[1]Macrodata_CCF!$A$3:$B$55,2,FALSE)</f>
        <v>#ERROR!</v>
      </c>
      <c r="F11327" s="78">
        <v>0.0</v>
      </c>
      <c r="G11327" s="80">
        <v>53.0</v>
      </c>
      <c r="H11327" s="81">
        <v>117495.0</v>
      </c>
      <c r="I11327" s="81">
        <v>420000.0</v>
      </c>
      <c r="J11327" s="81">
        <v>147745.0</v>
      </c>
      <c r="K11327" s="81">
        <v>672000.0</v>
      </c>
      <c r="L11327" s="82">
        <v>0.09999834713475811</v>
      </c>
      <c r="N11327" s="83">
        <f t="shared" si="1"/>
        <v>0.09999834713</v>
      </c>
      <c r="O11327" s="83">
        <f t="shared" si="2"/>
        <v>0.09999834713</v>
      </c>
      <c r="Q11327" s="83">
        <f t="shared" si="3"/>
        <v>0.72025</v>
      </c>
      <c r="R11327" s="83">
        <f t="shared" si="4"/>
        <v>0.09999834713</v>
      </c>
      <c r="S11327" s="83" t="b">
        <f t="shared" si="5"/>
        <v>0</v>
      </c>
      <c r="T11327" s="72"/>
      <c r="U11327" s="72"/>
      <c r="V11327" s="72"/>
      <c r="W11327" s="72"/>
      <c r="X11327" s="72"/>
      <c r="Y11327" s="72"/>
      <c r="Z11327" s="72"/>
      <c r="AA11327" s="72"/>
      <c r="AB11327" s="72"/>
      <c r="AC11327" s="72"/>
      <c r="AD11327" s="72"/>
      <c r="AE11327" s="72"/>
      <c r="AF11327" s="72"/>
      <c r="AG11327" s="72"/>
      <c r="AH11327" s="72"/>
      <c r="AI11327" s="72"/>
      <c r="AJ11327" s="72"/>
      <c r="AK11327" s="72"/>
    </row>
    <row r="11328" ht="14.25" customHeight="1">
      <c r="A11328" s="78">
        <v>11325.0</v>
      </c>
      <c r="C11328" s="78" t="str">
        <f>VLOOKUP(G11328,[1]Macrodata_CCF!$A$3:$D$55,4,FALSE)</f>
        <v>#ERROR!</v>
      </c>
      <c r="E11328" s="79" t="str">
        <f>VLOOKUP(G11328,[1]Macrodata_CCF!$A$3:$B$55,2,FALSE)</f>
        <v>#ERROR!</v>
      </c>
      <c r="F11328" s="78">
        <v>0.0</v>
      </c>
      <c r="G11328" s="80">
        <v>32.0</v>
      </c>
      <c r="H11328" s="81">
        <v>596625.0</v>
      </c>
      <c r="I11328" s="81">
        <v>670000.0</v>
      </c>
      <c r="J11328" s="81">
        <v>610565.0</v>
      </c>
      <c r="K11328" s="81">
        <v>670000.0</v>
      </c>
      <c r="L11328" s="82">
        <v>0.1899829642248722</v>
      </c>
      <c r="N11328" s="83">
        <f t="shared" si="1"/>
        <v>0.1899829642</v>
      </c>
      <c r="O11328" s="83">
        <f t="shared" si="2"/>
        <v>0.1899829642</v>
      </c>
      <c r="Q11328" s="83">
        <f t="shared" si="3"/>
        <v>0.1095149254</v>
      </c>
      <c r="R11328" s="83">
        <f t="shared" si="4"/>
        <v>0.1899829642</v>
      </c>
      <c r="S11328" s="83" t="b">
        <f t="shared" si="5"/>
        <v>0</v>
      </c>
      <c r="T11328" s="72"/>
      <c r="U11328" s="72"/>
      <c r="V11328" s="72"/>
      <c r="W11328" s="72"/>
      <c r="X11328" s="72"/>
      <c r="Y11328" s="72"/>
      <c r="Z11328" s="72"/>
      <c r="AA11328" s="72"/>
      <c r="AB11328" s="72"/>
      <c r="AC11328" s="72"/>
      <c r="AD11328" s="72"/>
      <c r="AE11328" s="72"/>
      <c r="AF11328" s="72"/>
      <c r="AG11328" s="72"/>
      <c r="AH11328" s="72"/>
      <c r="AI11328" s="72"/>
      <c r="AJ11328" s="72"/>
      <c r="AK11328" s="72"/>
    </row>
    <row r="11329" ht="14.25" customHeight="1">
      <c r="A11329" s="78">
        <v>11326.0</v>
      </c>
      <c r="C11329" s="78" t="str">
        <f>VLOOKUP(G11329,[1]Macrodata_CCF!$A$3:$D$55,4,FALSE)</f>
        <v>#ERROR!</v>
      </c>
      <c r="E11329" s="79" t="str">
        <f>VLOOKUP(G11329,[1]Macrodata_CCF!$A$3:$B$55,2,FALSE)</f>
        <v>#ERROR!</v>
      </c>
      <c r="F11329" s="78">
        <v>0.0</v>
      </c>
      <c r="G11329" s="80">
        <v>28.0</v>
      </c>
      <c r="H11329" s="81">
        <v>0.0</v>
      </c>
      <c r="I11329" s="81">
        <v>190000.0</v>
      </c>
      <c r="J11329" s="81">
        <v>32300.0</v>
      </c>
      <c r="K11329" s="81">
        <v>247000.0</v>
      </c>
      <c r="L11329" s="82">
        <v>0.17</v>
      </c>
      <c r="N11329" s="83">
        <f t="shared" si="1"/>
        <v>0.17</v>
      </c>
      <c r="O11329" s="83">
        <f t="shared" si="2"/>
        <v>0.17</v>
      </c>
      <c r="Q11329" s="83">
        <f t="shared" si="3"/>
        <v>1</v>
      </c>
      <c r="R11329" s="83">
        <f t="shared" si="4"/>
        <v>0.17</v>
      </c>
      <c r="S11329" s="83" t="b">
        <f t="shared" si="5"/>
        <v>0</v>
      </c>
      <c r="T11329" s="72"/>
      <c r="U11329" s="72"/>
      <c r="V11329" s="72"/>
      <c r="W11329" s="72"/>
      <c r="X11329" s="72"/>
      <c r="Y11329" s="72"/>
      <c r="Z11329" s="72"/>
      <c r="AA11329" s="72"/>
      <c r="AB11329" s="72"/>
      <c r="AC11329" s="72"/>
      <c r="AD11329" s="72"/>
      <c r="AE11329" s="72"/>
      <c r="AF11329" s="72"/>
      <c r="AG11329" s="72"/>
      <c r="AH11329" s="72"/>
      <c r="AI11329" s="72"/>
      <c r="AJ11329" s="72"/>
      <c r="AK11329" s="72"/>
    </row>
    <row r="11330" ht="14.25" customHeight="1">
      <c r="A11330" s="78">
        <v>11327.0</v>
      </c>
      <c r="C11330" s="78" t="str">
        <f>VLOOKUP(G11330,[1]Macrodata_CCF!$A$3:$D$55,4,FALSE)</f>
        <v>#ERROR!</v>
      </c>
      <c r="E11330" s="79" t="str">
        <f>VLOOKUP(G11330,[1]Macrodata_CCF!$A$3:$B$55,2,FALSE)</f>
        <v>#ERROR!</v>
      </c>
      <c r="F11330" s="78">
        <v>0.0</v>
      </c>
      <c r="G11330" s="80">
        <v>42.0</v>
      </c>
      <c r="H11330" s="81">
        <v>38000.0</v>
      </c>
      <c r="I11330" s="81">
        <v>140000.0</v>
      </c>
      <c r="J11330" s="81">
        <v>78800.0</v>
      </c>
      <c r="K11330" s="81">
        <v>140000.0</v>
      </c>
      <c r="L11330" s="82">
        <v>0.4</v>
      </c>
      <c r="N11330" s="83">
        <f t="shared" si="1"/>
        <v>0.4</v>
      </c>
      <c r="O11330" s="83">
        <f t="shared" si="2"/>
        <v>0.4</v>
      </c>
      <c r="Q11330" s="83">
        <f t="shared" si="3"/>
        <v>0.7285714286</v>
      </c>
      <c r="R11330" s="83">
        <f t="shared" si="4"/>
        <v>0.4</v>
      </c>
      <c r="S11330" s="83" t="b">
        <f t="shared" si="5"/>
        <v>0</v>
      </c>
      <c r="T11330" s="72"/>
      <c r="U11330" s="72"/>
      <c r="V11330" s="72"/>
      <c r="W11330" s="72"/>
      <c r="X11330" s="72"/>
      <c r="Y11330" s="72"/>
      <c r="Z11330" s="72"/>
      <c r="AA11330" s="72"/>
      <c r="AB11330" s="72"/>
      <c r="AC11330" s="72"/>
      <c r="AD11330" s="72"/>
      <c r="AE11330" s="72"/>
      <c r="AF11330" s="72"/>
      <c r="AG11330" s="72"/>
      <c r="AH11330" s="72"/>
      <c r="AI11330" s="72"/>
      <c r="AJ11330" s="72"/>
      <c r="AK11330" s="72"/>
    </row>
    <row r="11331" ht="14.25" customHeight="1">
      <c r="A11331" s="78">
        <v>11328.0</v>
      </c>
      <c r="C11331" s="78" t="str">
        <f>VLOOKUP(G11331,[1]Macrodata_CCF!$A$3:$D$55,4,FALSE)</f>
        <v>#ERROR!</v>
      </c>
      <c r="E11331" s="79" t="str">
        <f>VLOOKUP(G11331,[1]Macrodata_CCF!$A$3:$B$55,2,FALSE)</f>
        <v>#ERROR!</v>
      </c>
      <c r="F11331" s="78">
        <v>0.0</v>
      </c>
      <c r="G11331" s="80">
        <v>45.0</v>
      </c>
      <c r="H11331" s="81">
        <v>60565.0</v>
      </c>
      <c r="I11331" s="81">
        <v>90000.0</v>
      </c>
      <c r="J11331" s="81">
        <v>91800.0</v>
      </c>
      <c r="K11331" s="81">
        <v>90000.0</v>
      </c>
      <c r="L11331" s="82">
        <v>1.06115169016477</v>
      </c>
      <c r="N11331" s="83">
        <f t="shared" si="1"/>
        <v>1.06115169</v>
      </c>
      <c r="O11331" s="83">
        <f t="shared" si="2"/>
        <v>1</v>
      </c>
      <c r="Q11331" s="83">
        <f t="shared" si="3"/>
        <v>0.3270555556</v>
      </c>
      <c r="R11331" s="83">
        <f t="shared" si="4"/>
        <v>1.06115169</v>
      </c>
      <c r="S11331" s="83" t="b">
        <f t="shared" si="5"/>
        <v>0</v>
      </c>
      <c r="T11331" s="72"/>
      <c r="U11331" s="72"/>
      <c r="V11331" s="72"/>
      <c r="W11331" s="72"/>
      <c r="X11331" s="72"/>
      <c r="Y11331" s="72"/>
      <c r="Z11331" s="72"/>
      <c r="AA11331" s="72"/>
      <c r="AB11331" s="72"/>
      <c r="AC11331" s="72"/>
      <c r="AD11331" s="72"/>
      <c r="AE11331" s="72"/>
      <c r="AF11331" s="72"/>
      <c r="AG11331" s="72"/>
      <c r="AH11331" s="72"/>
      <c r="AI11331" s="72"/>
      <c r="AJ11331" s="72"/>
      <c r="AK11331" s="72"/>
    </row>
    <row r="11332" ht="14.25" customHeight="1">
      <c r="A11332" s="78">
        <v>11329.0</v>
      </c>
      <c r="C11332" s="78" t="str">
        <f>VLOOKUP(G11332,[1]Macrodata_CCF!$A$3:$D$55,4,FALSE)</f>
        <v>#ERROR!</v>
      </c>
      <c r="E11332" s="79" t="str">
        <f>VLOOKUP(G11332,[1]Macrodata_CCF!$A$3:$B$55,2,FALSE)</f>
        <v>#ERROR!</v>
      </c>
      <c r="F11332" s="78">
        <v>0.0</v>
      </c>
      <c r="G11332" s="80">
        <v>29.0</v>
      </c>
      <c r="H11332" s="81">
        <v>212295.0</v>
      </c>
      <c r="I11332" s="81">
        <v>300000.0</v>
      </c>
      <c r="J11332" s="81">
        <v>229835.0</v>
      </c>
      <c r="K11332" s="81">
        <v>300000.0</v>
      </c>
      <c r="L11332" s="82">
        <v>0.1999885981414971</v>
      </c>
      <c r="N11332" s="83">
        <f t="shared" si="1"/>
        <v>0.1999885981</v>
      </c>
      <c r="O11332" s="83">
        <f t="shared" si="2"/>
        <v>0.1999885981</v>
      </c>
      <c r="Q11332" s="83">
        <f t="shared" si="3"/>
        <v>0.29235</v>
      </c>
      <c r="R11332" s="83">
        <f t="shared" si="4"/>
        <v>0.1999885981</v>
      </c>
      <c r="S11332" s="83" t="b">
        <f t="shared" si="5"/>
        <v>0</v>
      </c>
      <c r="T11332" s="72"/>
      <c r="U11332" s="72"/>
      <c r="V11332" s="72"/>
      <c r="W11332" s="72"/>
      <c r="X11332" s="72"/>
      <c r="Y11332" s="72"/>
      <c r="Z11332" s="72"/>
      <c r="AA11332" s="72"/>
      <c r="AB11332" s="72"/>
      <c r="AC11332" s="72"/>
      <c r="AD11332" s="72"/>
      <c r="AE11332" s="72"/>
      <c r="AF11332" s="72"/>
      <c r="AG11332" s="72"/>
      <c r="AH11332" s="72"/>
      <c r="AI11332" s="72"/>
      <c r="AJ11332" s="72"/>
      <c r="AK11332" s="72"/>
    </row>
    <row r="11333" ht="14.25" customHeight="1">
      <c r="A11333" s="78">
        <v>11330.0</v>
      </c>
      <c r="C11333" s="78" t="str">
        <f>VLOOKUP(G11333,[1]Macrodata_CCF!$A$3:$D$55,4,FALSE)</f>
        <v>#ERROR!</v>
      </c>
      <c r="E11333" s="79" t="str">
        <f>VLOOKUP(G11333,[1]Macrodata_CCF!$A$3:$B$55,2,FALSE)</f>
        <v>#ERROR!</v>
      </c>
      <c r="F11333" s="78">
        <v>0.0</v>
      </c>
      <c r="G11333" s="80">
        <v>5.0</v>
      </c>
      <c r="H11333" s="81">
        <v>9835.0</v>
      </c>
      <c r="I11333" s="81">
        <v>10000.0</v>
      </c>
      <c r="J11333" s="81">
        <v>9875.0</v>
      </c>
      <c r="K11333" s="81">
        <v>10000.0</v>
      </c>
      <c r="L11333" s="82">
        <v>0.2424242424242424</v>
      </c>
      <c r="N11333" s="83">
        <f t="shared" si="1"/>
        <v>0.2424242424</v>
      </c>
      <c r="O11333" s="83">
        <f t="shared" si="2"/>
        <v>0.2424242424</v>
      </c>
      <c r="Q11333" s="83">
        <f t="shared" si="3"/>
        <v>0.0165</v>
      </c>
      <c r="R11333" s="83">
        <f t="shared" si="4"/>
        <v>0.004</v>
      </c>
      <c r="S11333" s="83" t="b">
        <f t="shared" si="5"/>
        <v>0</v>
      </c>
      <c r="T11333" s="72"/>
      <c r="U11333" s="72"/>
      <c r="V11333" s="72"/>
      <c r="W11333" s="72"/>
      <c r="X11333" s="72"/>
      <c r="Y11333" s="72"/>
      <c r="Z11333" s="72"/>
      <c r="AA11333" s="72"/>
      <c r="AB11333" s="72"/>
      <c r="AC11333" s="72"/>
      <c r="AD11333" s="72"/>
      <c r="AE11333" s="72"/>
      <c r="AF11333" s="72"/>
      <c r="AG11333" s="72"/>
      <c r="AH11333" s="72"/>
      <c r="AI11333" s="72"/>
      <c r="AJ11333" s="72"/>
      <c r="AK11333" s="72"/>
    </row>
    <row r="11334" ht="14.25" customHeight="1">
      <c r="A11334" s="78">
        <v>11331.0</v>
      </c>
      <c r="C11334" s="78" t="str">
        <f>VLOOKUP(G11334,[1]Macrodata_CCF!$A$3:$D$55,4,FALSE)</f>
        <v>#ERROR!</v>
      </c>
      <c r="E11334" s="79" t="str">
        <f>VLOOKUP(G11334,[1]Macrodata_CCF!$A$3:$B$55,2,FALSE)</f>
        <v>#ERROR!</v>
      </c>
      <c r="F11334" s="78">
        <v>0.0</v>
      </c>
      <c r="G11334" s="80">
        <v>10.0</v>
      </c>
      <c r="H11334" s="81">
        <v>140970.0</v>
      </c>
      <c r="I11334" s="81">
        <v>670000.0</v>
      </c>
      <c r="J11334" s="81">
        <v>320840.0</v>
      </c>
      <c r="K11334" s="81">
        <v>670000.0</v>
      </c>
      <c r="L11334" s="82">
        <v>0.3399996219496059</v>
      </c>
      <c r="N11334" s="83">
        <f t="shared" si="1"/>
        <v>0.3399996219</v>
      </c>
      <c r="O11334" s="83">
        <f t="shared" si="2"/>
        <v>0.3399996219</v>
      </c>
      <c r="Q11334" s="83">
        <f t="shared" si="3"/>
        <v>0.7895970149</v>
      </c>
      <c r="R11334" s="83">
        <f t="shared" si="4"/>
        <v>0.3399996219</v>
      </c>
      <c r="S11334" s="83" t="b">
        <f t="shared" si="5"/>
        <v>0</v>
      </c>
      <c r="T11334" s="72"/>
      <c r="U11334" s="72"/>
      <c r="V11334" s="72"/>
      <c r="W11334" s="72"/>
      <c r="X11334" s="72"/>
      <c r="Y11334" s="72"/>
      <c r="Z11334" s="72"/>
      <c r="AA11334" s="72"/>
      <c r="AB11334" s="72"/>
      <c r="AC11334" s="72"/>
      <c r="AD11334" s="72"/>
      <c r="AE11334" s="72"/>
      <c r="AF11334" s="72"/>
      <c r="AG11334" s="72"/>
      <c r="AH11334" s="72"/>
      <c r="AI11334" s="72"/>
      <c r="AJ11334" s="72"/>
      <c r="AK11334" s="72"/>
    </row>
    <row r="11335" ht="14.25" customHeight="1">
      <c r="A11335" s="78">
        <v>11332.0</v>
      </c>
      <c r="C11335" s="78" t="str">
        <f>VLOOKUP(G11335,[1]Macrodata_CCF!$A$3:$D$55,4,FALSE)</f>
        <v>#ERROR!</v>
      </c>
      <c r="E11335" s="79" t="str">
        <f>VLOOKUP(G11335,[1]Macrodata_CCF!$A$3:$B$55,2,FALSE)</f>
        <v>#ERROR!</v>
      </c>
      <c r="F11335" s="78">
        <v>0.0</v>
      </c>
      <c r="G11335" s="80">
        <v>39.0</v>
      </c>
      <c r="H11335" s="81">
        <v>49930.0</v>
      </c>
      <c r="I11335" s="81">
        <v>490000.0</v>
      </c>
      <c r="J11335" s="81">
        <v>80735.0</v>
      </c>
      <c r="K11335" s="81">
        <v>490000.0</v>
      </c>
      <c r="L11335" s="82">
        <v>0.070000227236576</v>
      </c>
      <c r="N11335" s="83">
        <f t="shared" si="1"/>
        <v>0.07000022724</v>
      </c>
      <c r="O11335" s="83">
        <f t="shared" si="2"/>
        <v>0.07000022724</v>
      </c>
      <c r="Q11335" s="83">
        <f t="shared" si="3"/>
        <v>0.8981020408</v>
      </c>
      <c r="R11335" s="83">
        <f t="shared" si="4"/>
        <v>0.07000022724</v>
      </c>
      <c r="S11335" s="83" t="b">
        <f t="shared" si="5"/>
        <v>0</v>
      </c>
      <c r="T11335" s="72"/>
      <c r="U11335" s="72"/>
      <c r="V11335" s="72"/>
      <c r="W11335" s="72"/>
      <c r="X11335" s="72"/>
      <c r="Y11335" s="72"/>
      <c r="Z11335" s="72"/>
      <c r="AA11335" s="72"/>
      <c r="AB11335" s="72"/>
      <c r="AC11335" s="72"/>
      <c r="AD11335" s="72"/>
      <c r="AE11335" s="72"/>
      <c r="AF11335" s="72"/>
      <c r="AG11335" s="72"/>
      <c r="AH11335" s="72"/>
      <c r="AI11335" s="72"/>
      <c r="AJ11335" s="72"/>
      <c r="AK11335" s="72"/>
    </row>
    <row r="11336" ht="14.25" customHeight="1">
      <c r="A11336" s="78">
        <v>11333.0</v>
      </c>
      <c r="C11336" s="78" t="str">
        <f>VLOOKUP(G11336,[1]Macrodata_CCF!$A$3:$D$55,4,FALSE)</f>
        <v>#ERROR!</v>
      </c>
      <c r="E11336" s="79" t="str">
        <f>VLOOKUP(G11336,[1]Macrodata_CCF!$A$3:$B$55,2,FALSE)</f>
        <v>#ERROR!</v>
      </c>
      <c r="F11336" s="78">
        <v>0.0</v>
      </c>
      <c r="G11336" s="80">
        <v>16.0</v>
      </c>
      <c r="H11336" s="81">
        <v>57570.0</v>
      </c>
      <c r="I11336" s="81">
        <v>70000.0</v>
      </c>
      <c r="J11336" s="81">
        <v>53590.0</v>
      </c>
      <c r="K11336" s="81">
        <v>70000.0</v>
      </c>
      <c r="L11336" s="82">
        <v>-0.3201930812550282</v>
      </c>
      <c r="N11336" s="83">
        <f t="shared" si="1"/>
        <v>-0.3201930813</v>
      </c>
      <c r="O11336" s="83">
        <f t="shared" si="2"/>
        <v>0</v>
      </c>
      <c r="Q11336" s="83">
        <f t="shared" si="3"/>
        <v>0.1775714286</v>
      </c>
      <c r="R11336" s="83">
        <f t="shared" si="4"/>
        <v>-0.3201930813</v>
      </c>
      <c r="S11336" s="83" t="b">
        <f t="shared" si="5"/>
        <v>0</v>
      </c>
      <c r="T11336" s="72"/>
      <c r="U11336" s="72"/>
      <c r="V11336" s="72"/>
      <c r="W11336" s="72"/>
      <c r="X11336" s="72"/>
      <c r="Y11336" s="72"/>
      <c r="Z11336" s="72"/>
      <c r="AA11336" s="72"/>
      <c r="AB11336" s="72"/>
      <c r="AC11336" s="72"/>
      <c r="AD11336" s="72"/>
      <c r="AE11336" s="72"/>
      <c r="AF11336" s="72"/>
      <c r="AG11336" s="72"/>
      <c r="AH11336" s="72"/>
      <c r="AI11336" s="72"/>
      <c r="AJ11336" s="72"/>
      <c r="AK11336" s="72"/>
    </row>
    <row r="11337" ht="14.25" customHeight="1">
      <c r="A11337" s="78">
        <v>11334.0</v>
      </c>
      <c r="C11337" s="78" t="str">
        <f>VLOOKUP(G11337,[1]Macrodata_CCF!$A$3:$D$55,4,FALSE)</f>
        <v>#ERROR!</v>
      </c>
      <c r="E11337" s="79" t="str">
        <f>VLOOKUP(G11337,[1]Macrodata_CCF!$A$3:$B$55,2,FALSE)</f>
        <v>#ERROR!</v>
      </c>
      <c r="F11337" s="78">
        <v>0.0</v>
      </c>
      <c r="G11337" s="80">
        <v>11.0</v>
      </c>
      <c r="H11337" s="81">
        <v>243765.0</v>
      </c>
      <c r="I11337" s="81">
        <v>880000.0</v>
      </c>
      <c r="J11337" s="81">
        <v>332840.0</v>
      </c>
      <c r="K11337" s="81">
        <v>1496000.0</v>
      </c>
      <c r="L11337" s="82">
        <v>0.1400033006672063</v>
      </c>
      <c r="N11337" s="83">
        <f t="shared" si="1"/>
        <v>0.1400033007</v>
      </c>
      <c r="O11337" s="83">
        <f t="shared" si="2"/>
        <v>0.1400033007</v>
      </c>
      <c r="Q11337" s="83">
        <f t="shared" si="3"/>
        <v>0.7229943182</v>
      </c>
      <c r="R11337" s="83">
        <f t="shared" si="4"/>
        <v>0.1400033007</v>
      </c>
      <c r="S11337" s="83" t="b">
        <f t="shared" si="5"/>
        <v>0</v>
      </c>
      <c r="T11337" s="72"/>
      <c r="U11337" s="72"/>
      <c r="V11337" s="72"/>
      <c r="W11337" s="72"/>
      <c r="X11337" s="72"/>
      <c r="Y11337" s="72"/>
      <c r="Z11337" s="72"/>
      <c r="AA11337" s="72"/>
      <c r="AB11337" s="72"/>
      <c r="AC11337" s="72"/>
      <c r="AD11337" s="72"/>
      <c r="AE11337" s="72"/>
      <c r="AF11337" s="72"/>
      <c r="AG11337" s="72"/>
      <c r="AH11337" s="72"/>
      <c r="AI11337" s="72"/>
      <c r="AJ11337" s="72"/>
      <c r="AK11337" s="72"/>
    </row>
    <row r="11338" ht="14.25" customHeight="1">
      <c r="A11338" s="78">
        <v>11335.0</v>
      </c>
      <c r="C11338" s="78" t="str">
        <f>VLOOKUP(G11338,[1]Macrodata_CCF!$A$3:$D$55,4,FALSE)</f>
        <v>#ERROR!</v>
      </c>
      <c r="E11338" s="79" t="str">
        <f>VLOOKUP(G11338,[1]Macrodata_CCF!$A$3:$B$55,2,FALSE)</f>
        <v>#ERROR!</v>
      </c>
      <c r="F11338" s="78">
        <v>1.0</v>
      </c>
      <c r="G11338" s="80">
        <v>26.0</v>
      </c>
      <c r="H11338" s="81">
        <v>0.0</v>
      </c>
      <c r="I11338" s="81">
        <v>850000.0</v>
      </c>
      <c r="J11338" s="81">
        <v>433500.0</v>
      </c>
      <c r="K11338" s="81">
        <v>1615000.0</v>
      </c>
      <c r="L11338" s="82">
        <v>0.51</v>
      </c>
      <c r="N11338" s="83">
        <f t="shared" si="1"/>
        <v>0.51</v>
      </c>
      <c r="O11338" s="83">
        <f t="shared" si="2"/>
        <v>0.51</v>
      </c>
      <c r="Q11338" s="83">
        <f t="shared" si="3"/>
        <v>1</v>
      </c>
      <c r="R11338" s="83">
        <f t="shared" si="4"/>
        <v>0.51</v>
      </c>
      <c r="S11338" s="83" t="b">
        <f t="shared" si="5"/>
        <v>0</v>
      </c>
      <c r="T11338" s="72"/>
      <c r="U11338" s="72"/>
      <c r="V11338" s="72"/>
      <c r="W11338" s="72"/>
      <c r="X11338" s="72"/>
      <c r="Y11338" s="72"/>
      <c r="Z11338" s="72"/>
      <c r="AA11338" s="72"/>
      <c r="AB11338" s="72"/>
      <c r="AC11338" s="72"/>
      <c r="AD11338" s="72"/>
      <c r="AE11338" s="72"/>
      <c r="AF11338" s="72"/>
      <c r="AG11338" s="72"/>
      <c r="AH11338" s="72"/>
      <c r="AI11338" s="72"/>
      <c r="AJ11338" s="72"/>
      <c r="AK11338" s="72"/>
    </row>
    <row r="11339" ht="14.25" customHeight="1">
      <c r="A11339" s="78">
        <v>11336.0</v>
      </c>
      <c r="C11339" s="78" t="str">
        <f>VLOOKUP(G11339,[1]Macrodata_CCF!$A$3:$D$55,4,FALSE)</f>
        <v>#ERROR!</v>
      </c>
      <c r="E11339" s="79" t="str">
        <f>VLOOKUP(G11339,[1]Macrodata_CCF!$A$3:$B$55,2,FALSE)</f>
        <v>#ERROR!</v>
      </c>
      <c r="F11339" s="78">
        <v>0.0</v>
      </c>
      <c r="G11339" s="80">
        <v>44.0</v>
      </c>
      <c r="H11339" s="81">
        <v>9440.0</v>
      </c>
      <c r="I11339" s="81">
        <v>850000.0</v>
      </c>
      <c r="J11339" s="81">
        <v>160740.0</v>
      </c>
      <c r="K11339" s="81">
        <v>850000.0</v>
      </c>
      <c r="L11339" s="82">
        <v>0.1799990482535453</v>
      </c>
      <c r="N11339" s="83">
        <f t="shared" si="1"/>
        <v>0.1799990483</v>
      </c>
      <c r="O11339" s="83">
        <f t="shared" si="2"/>
        <v>0.1799990483</v>
      </c>
      <c r="Q11339" s="83">
        <f t="shared" si="3"/>
        <v>0.9888941176</v>
      </c>
      <c r="R11339" s="83">
        <f t="shared" si="4"/>
        <v>0.1799990483</v>
      </c>
      <c r="S11339" s="83" t="b">
        <f t="shared" si="5"/>
        <v>0</v>
      </c>
      <c r="T11339" s="72"/>
      <c r="U11339" s="72"/>
      <c r="V11339" s="72"/>
      <c r="W11339" s="72"/>
      <c r="X11339" s="72"/>
      <c r="Y11339" s="72"/>
      <c r="Z11339" s="72"/>
      <c r="AA11339" s="72"/>
      <c r="AB11339" s="72"/>
      <c r="AC11339" s="72"/>
      <c r="AD11339" s="72"/>
      <c r="AE11339" s="72"/>
      <c r="AF11339" s="72"/>
      <c r="AG11339" s="72"/>
      <c r="AH11339" s="72"/>
      <c r="AI11339" s="72"/>
      <c r="AJ11339" s="72"/>
      <c r="AK11339" s="72"/>
    </row>
    <row r="11340" ht="14.25" customHeight="1">
      <c r="A11340" s="78">
        <v>11337.0</v>
      </c>
      <c r="C11340" s="78" t="str">
        <f>VLOOKUP(G11340,[1]Macrodata_CCF!$A$3:$D$55,4,FALSE)</f>
        <v>#ERROR!</v>
      </c>
      <c r="E11340" s="79" t="str">
        <f>VLOOKUP(G11340,[1]Macrodata_CCF!$A$3:$B$55,2,FALSE)</f>
        <v>#ERROR!</v>
      </c>
      <c r="F11340" s="78">
        <v>0.0</v>
      </c>
      <c r="G11340" s="80">
        <v>32.0</v>
      </c>
      <c r="H11340" s="81">
        <v>236295.0</v>
      </c>
      <c r="I11340" s="81">
        <v>330000.0</v>
      </c>
      <c r="J11340" s="81">
        <v>252225.0</v>
      </c>
      <c r="K11340" s="81">
        <v>330000.0</v>
      </c>
      <c r="L11340" s="82">
        <v>0.1700016007683688</v>
      </c>
      <c r="N11340" s="83">
        <f t="shared" si="1"/>
        <v>0.1700016008</v>
      </c>
      <c r="O11340" s="83">
        <f t="shared" si="2"/>
        <v>0.1700016008</v>
      </c>
      <c r="Q11340" s="83">
        <f t="shared" si="3"/>
        <v>0.2839545455</v>
      </c>
      <c r="R11340" s="83">
        <f t="shared" si="4"/>
        <v>0.1700016008</v>
      </c>
      <c r="S11340" s="83" t="b">
        <f t="shared" si="5"/>
        <v>0</v>
      </c>
      <c r="T11340" s="72"/>
      <c r="U11340" s="72"/>
      <c r="V11340" s="72"/>
      <c r="W11340" s="72"/>
      <c r="X11340" s="72"/>
      <c r="Y11340" s="72"/>
      <c r="Z11340" s="72"/>
      <c r="AA11340" s="72"/>
      <c r="AB11340" s="72"/>
      <c r="AC11340" s="72"/>
      <c r="AD11340" s="72"/>
      <c r="AE11340" s="72"/>
      <c r="AF11340" s="72"/>
      <c r="AG11340" s="72"/>
      <c r="AH11340" s="72"/>
      <c r="AI11340" s="72"/>
      <c r="AJ11340" s="72"/>
      <c r="AK11340" s="72"/>
    </row>
    <row r="11341" ht="14.25" customHeight="1">
      <c r="A11341" s="78">
        <v>11338.0</v>
      </c>
      <c r="C11341" s="78" t="str">
        <f>VLOOKUP(G11341,[1]Macrodata_CCF!$A$3:$D$55,4,FALSE)</f>
        <v>#ERROR!</v>
      </c>
      <c r="E11341" s="79" t="str">
        <f>VLOOKUP(G11341,[1]Macrodata_CCF!$A$3:$B$55,2,FALSE)</f>
        <v>#ERROR!</v>
      </c>
      <c r="F11341" s="78">
        <v>0.0</v>
      </c>
      <c r="G11341" s="80">
        <v>13.0</v>
      </c>
      <c r="H11341" s="81">
        <v>193970.0</v>
      </c>
      <c r="I11341" s="81">
        <v>610000.0</v>
      </c>
      <c r="J11341" s="81">
        <v>260535.0</v>
      </c>
      <c r="K11341" s="81">
        <v>610000.0</v>
      </c>
      <c r="L11341" s="82">
        <v>0.1600004807345624</v>
      </c>
      <c r="N11341" s="83">
        <f t="shared" si="1"/>
        <v>0.1600004807</v>
      </c>
      <c r="O11341" s="83">
        <f t="shared" si="2"/>
        <v>0.1600004807</v>
      </c>
      <c r="Q11341" s="83">
        <f t="shared" si="3"/>
        <v>0.6820163934</v>
      </c>
      <c r="R11341" s="83">
        <f t="shared" si="4"/>
        <v>0.1600004807</v>
      </c>
      <c r="S11341" s="83" t="b">
        <f t="shared" si="5"/>
        <v>0</v>
      </c>
      <c r="T11341" s="72"/>
      <c r="U11341" s="72"/>
      <c r="V11341" s="72"/>
      <c r="W11341" s="72"/>
      <c r="X11341" s="72"/>
      <c r="Y11341" s="72"/>
      <c r="Z11341" s="72"/>
      <c r="AA11341" s="72"/>
      <c r="AB11341" s="72"/>
      <c r="AC11341" s="72"/>
      <c r="AD11341" s="72"/>
      <c r="AE11341" s="72"/>
      <c r="AF11341" s="72"/>
      <c r="AG11341" s="72"/>
      <c r="AH11341" s="72"/>
      <c r="AI11341" s="72"/>
      <c r="AJ11341" s="72"/>
      <c r="AK11341" s="72"/>
    </row>
    <row r="11342" ht="14.25" customHeight="1">
      <c r="A11342" s="78">
        <v>11339.0</v>
      </c>
      <c r="C11342" s="78" t="str">
        <f>VLOOKUP(G11342,[1]Macrodata_CCF!$A$3:$D$55,4,FALSE)</f>
        <v>#ERROR!</v>
      </c>
      <c r="E11342" s="79" t="str">
        <f>VLOOKUP(G11342,[1]Macrodata_CCF!$A$3:$B$55,2,FALSE)</f>
        <v>#ERROR!</v>
      </c>
      <c r="F11342" s="78">
        <v>1.0</v>
      </c>
      <c r="G11342" s="80">
        <v>32.0</v>
      </c>
      <c r="H11342" s="81">
        <v>57655.0</v>
      </c>
      <c r="I11342" s="81">
        <v>220000.0</v>
      </c>
      <c r="J11342" s="81">
        <v>224400.0</v>
      </c>
      <c r="K11342" s="81">
        <v>220000.0</v>
      </c>
      <c r="L11342" s="82">
        <v>1.027102774954572</v>
      </c>
      <c r="N11342" s="83">
        <f t="shared" si="1"/>
        <v>1.027102775</v>
      </c>
      <c r="O11342" s="83">
        <f t="shared" si="2"/>
        <v>1</v>
      </c>
      <c r="Q11342" s="83">
        <f t="shared" si="3"/>
        <v>0.7379318182</v>
      </c>
      <c r="R11342" s="83">
        <f t="shared" si="4"/>
        <v>1.027102775</v>
      </c>
      <c r="S11342" s="83" t="b">
        <f t="shared" si="5"/>
        <v>0</v>
      </c>
      <c r="T11342" s="72"/>
      <c r="U11342" s="72"/>
      <c r="V11342" s="72"/>
      <c r="W11342" s="72"/>
      <c r="X11342" s="72"/>
      <c r="Y11342" s="72"/>
      <c r="Z11342" s="72"/>
      <c r="AA11342" s="72"/>
      <c r="AB11342" s="72"/>
      <c r="AC11342" s="72"/>
      <c r="AD11342" s="72"/>
      <c r="AE11342" s="72"/>
      <c r="AF11342" s="72"/>
      <c r="AG11342" s="72"/>
      <c r="AH11342" s="72"/>
      <c r="AI11342" s="72"/>
      <c r="AJ11342" s="72"/>
      <c r="AK11342" s="72"/>
    </row>
    <row r="11343" ht="14.25" customHeight="1">
      <c r="A11343" s="78">
        <v>11340.0</v>
      </c>
      <c r="C11343" s="78" t="str">
        <f>VLOOKUP(G11343,[1]Macrodata_CCF!$A$3:$D$55,4,FALSE)</f>
        <v>#ERROR!</v>
      </c>
      <c r="E11343" s="79" t="str">
        <f>VLOOKUP(G11343,[1]Macrodata_CCF!$A$3:$B$55,2,FALSE)</f>
        <v>#ERROR!</v>
      </c>
      <c r="F11343" s="78">
        <v>0.0</v>
      </c>
      <c r="G11343" s="80">
        <v>3.0</v>
      </c>
      <c r="H11343" s="81">
        <v>574865.0</v>
      </c>
      <c r="I11343" s="81">
        <v>770000.0</v>
      </c>
      <c r="J11343" s="81">
        <v>650970.0</v>
      </c>
      <c r="K11343" s="81">
        <v>1386000.0</v>
      </c>
      <c r="L11343" s="82">
        <v>0.3900120429446281</v>
      </c>
      <c r="N11343" s="83">
        <f t="shared" si="1"/>
        <v>0.3900120429</v>
      </c>
      <c r="O11343" s="83">
        <f t="shared" si="2"/>
        <v>0.3900120429</v>
      </c>
      <c r="Q11343" s="83">
        <f t="shared" si="3"/>
        <v>0.2534220779</v>
      </c>
      <c r="R11343" s="83">
        <f t="shared" si="4"/>
        <v>0.3900120429</v>
      </c>
      <c r="S11343" s="83" t="b">
        <f t="shared" si="5"/>
        <v>0</v>
      </c>
      <c r="T11343" s="72"/>
      <c r="U11343" s="72"/>
      <c r="V11343" s="72"/>
      <c r="W11343" s="72"/>
      <c r="X11343" s="72"/>
      <c r="Y11343" s="72"/>
      <c r="Z11343" s="72"/>
      <c r="AA11343" s="72"/>
      <c r="AB11343" s="72"/>
      <c r="AC11343" s="72"/>
      <c r="AD11343" s="72"/>
      <c r="AE11343" s="72"/>
      <c r="AF11343" s="72"/>
      <c r="AG11343" s="72"/>
      <c r="AH11343" s="72"/>
      <c r="AI11343" s="72"/>
      <c r="AJ11343" s="72"/>
      <c r="AK11343" s="72"/>
    </row>
    <row r="11344" ht="14.25" customHeight="1">
      <c r="A11344" s="78">
        <v>11341.0</v>
      </c>
      <c r="C11344" s="78" t="str">
        <f>VLOOKUP(G11344,[1]Macrodata_CCF!$A$3:$D$55,4,FALSE)</f>
        <v>#ERROR!</v>
      </c>
      <c r="E11344" s="79" t="str">
        <f>VLOOKUP(G11344,[1]Macrodata_CCF!$A$3:$B$55,2,FALSE)</f>
        <v>#ERROR!</v>
      </c>
      <c r="F11344" s="78">
        <v>0.0</v>
      </c>
      <c r="G11344" s="80">
        <v>2.0</v>
      </c>
      <c r="H11344" s="81">
        <v>303360.0</v>
      </c>
      <c r="I11344" s="81">
        <v>580000.0</v>
      </c>
      <c r="J11344" s="81">
        <v>411250.0</v>
      </c>
      <c r="K11344" s="81">
        <v>580000.0</v>
      </c>
      <c r="L11344" s="82">
        <v>0.3900014459224986</v>
      </c>
      <c r="N11344" s="83">
        <f t="shared" si="1"/>
        <v>0.3900014459</v>
      </c>
      <c r="O11344" s="83">
        <f t="shared" si="2"/>
        <v>0.3900014459</v>
      </c>
      <c r="Q11344" s="83">
        <f t="shared" si="3"/>
        <v>0.4769655172</v>
      </c>
      <c r="R11344" s="83">
        <f t="shared" si="4"/>
        <v>0.3900014459</v>
      </c>
      <c r="S11344" s="83" t="b">
        <f t="shared" si="5"/>
        <v>0</v>
      </c>
      <c r="T11344" s="72"/>
      <c r="U11344" s="72"/>
      <c r="V11344" s="72"/>
      <c r="W11344" s="72"/>
      <c r="X11344" s="72"/>
      <c r="Y11344" s="72"/>
      <c r="Z11344" s="72"/>
      <c r="AA11344" s="72"/>
      <c r="AB11344" s="72"/>
      <c r="AC11344" s="72"/>
      <c r="AD11344" s="72"/>
      <c r="AE11344" s="72"/>
      <c r="AF11344" s="72"/>
      <c r="AG11344" s="72"/>
      <c r="AH11344" s="72"/>
      <c r="AI11344" s="72"/>
      <c r="AJ11344" s="72"/>
      <c r="AK11344" s="72"/>
    </row>
    <row r="11345" ht="14.25" customHeight="1">
      <c r="A11345" s="78">
        <v>11342.0</v>
      </c>
      <c r="C11345" s="78" t="str">
        <f>VLOOKUP(G11345,[1]Macrodata_CCF!$A$3:$D$55,4,FALSE)</f>
        <v>#ERROR!</v>
      </c>
      <c r="E11345" s="79" t="str">
        <f>VLOOKUP(G11345,[1]Macrodata_CCF!$A$3:$B$55,2,FALSE)</f>
        <v>#ERROR!</v>
      </c>
      <c r="F11345" s="78">
        <v>0.0</v>
      </c>
      <c r="G11345" s="80">
        <v>42.0</v>
      </c>
      <c r="H11345" s="81">
        <v>647045.0</v>
      </c>
      <c r="I11345" s="81">
        <v>880000.0</v>
      </c>
      <c r="J11345" s="81">
        <v>637725.0</v>
      </c>
      <c r="K11345" s="81">
        <v>880000.0</v>
      </c>
      <c r="L11345" s="82">
        <v>-0.04000772681419158</v>
      </c>
      <c r="N11345" s="83">
        <f t="shared" si="1"/>
        <v>-0.04000772681</v>
      </c>
      <c r="O11345" s="83">
        <f t="shared" si="2"/>
        <v>0</v>
      </c>
      <c r="Q11345" s="83">
        <f t="shared" si="3"/>
        <v>0.2647215909</v>
      </c>
      <c r="R11345" s="83">
        <f t="shared" si="4"/>
        <v>-0.04000772681</v>
      </c>
      <c r="S11345" s="83" t="b">
        <f t="shared" si="5"/>
        <v>0</v>
      </c>
      <c r="T11345" s="72"/>
      <c r="U11345" s="72"/>
      <c r="V11345" s="72"/>
      <c r="W11345" s="72"/>
      <c r="X11345" s="72"/>
      <c r="Y11345" s="72"/>
      <c r="Z11345" s="72"/>
      <c r="AA11345" s="72"/>
      <c r="AB11345" s="72"/>
      <c r="AC11345" s="72"/>
      <c r="AD11345" s="72"/>
      <c r="AE11345" s="72"/>
      <c r="AF11345" s="72"/>
      <c r="AG11345" s="72"/>
      <c r="AH11345" s="72"/>
      <c r="AI11345" s="72"/>
      <c r="AJ11345" s="72"/>
      <c r="AK11345" s="72"/>
    </row>
    <row r="11346" ht="14.25" customHeight="1">
      <c r="A11346" s="78">
        <v>11343.0</v>
      </c>
      <c r="C11346" s="78" t="str">
        <f>VLOOKUP(G11346,[1]Macrodata_CCF!$A$3:$D$55,4,FALSE)</f>
        <v>#ERROR!</v>
      </c>
      <c r="E11346" s="79" t="str">
        <f>VLOOKUP(G11346,[1]Macrodata_CCF!$A$3:$B$55,2,FALSE)</f>
        <v>#ERROR!</v>
      </c>
      <c r="F11346" s="78">
        <v>0.0</v>
      </c>
      <c r="G11346" s="80">
        <v>49.0</v>
      </c>
      <c r="H11346" s="81">
        <v>22560.0</v>
      </c>
      <c r="I11346" s="81">
        <v>300000.0</v>
      </c>
      <c r="J11346" s="81">
        <v>30885.0</v>
      </c>
      <c r="K11346" s="81">
        <v>300000.0</v>
      </c>
      <c r="L11346" s="82">
        <v>0.03000648788927335</v>
      </c>
      <c r="N11346" s="83">
        <f t="shared" si="1"/>
        <v>0.03000648789</v>
      </c>
      <c r="O11346" s="83">
        <f t="shared" si="2"/>
        <v>0.03000648789</v>
      </c>
      <c r="Q11346" s="83">
        <f t="shared" si="3"/>
        <v>0.9248</v>
      </c>
      <c r="R11346" s="83">
        <f t="shared" si="4"/>
        <v>0.03000648789</v>
      </c>
      <c r="S11346" s="83" t="b">
        <f t="shared" si="5"/>
        <v>0</v>
      </c>
      <c r="T11346" s="72"/>
      <c r="U11346" s="72"/>
      <c r="V11346" s="72"/>
      <c r="W11346" s="72"/>
      <c r="X11346" s="72"/>
      <c r="Y11346" s="72"/>
      <c r="Z11346" s="72"/>
      <c r="AA11346" s="72"/>
      <c r="AB11346" s="72"/>
      <c r="AC11346" s="72"/>
      <c r="AD11346" s="72"/>
      <c r="AE11346" s="72"/>
      <c r="AF11346" s="72"/>
      <c r="AG11346" s="72"/>
      <c r="AH11346" s="72"/>
      <c r="AI11346" s="72"/>
      <c r="AJ11346" s="72"/>
      <c r="AK11346" s="72"/>
    </row>
    <row r="11347" ht="14.25" customHeight="1">
      <c r="A11347" s="78">
        <v>11344.0</v>
      </c>
      <c r="C11347" s="78" t="str">
        <f>VLOOKUP(G11347,[1]Macrodata_CCF!$A$3:$D$55,4,FALSE)</f>
        <v>#ERROR!</v>
      </c>
      <c r="E11347" s="79" t="str">
        <f>VLOOKUP(G11347,[1]Macrodata_CCF!$A$3:$B$55,2,FALSE)</f>
        <v>#ERROR!</v>
      </c>
      <c r="F11347" s="78">
        <v>0.0</v>
      </c>
      <c r="G11347" s="80">
        <v>18.0</v>
      </c>
      <c r="H11347" s="81">
        <v>258375.0</v>
      </c>
      <c r="I11347" s="81">
        <v>310000.0</v>
      </c>
      <c r="J11347" s="81">
        <v>316200.0</v>
      </c>
      <c r="K11347" s="81">
        <v>310000.0</v>
      </c>
      <c r="L11347" s="82">
        <v>1.120096852300242</v>
      </c>
      <c r="N11347" s="83">
        <f t="shared" si="1"/>
        <v>1.120096852</v>
      </c>
      <c r="O11347" s="83">
        <f t="shared" si="2"/>
        <v>1</v>
      </c>
      <c r="Q11347" s="83">
        <f t="shared" si="3"/>
        <v>0.1665322581</v>
      </c>
      <c r="R11347" s="83">
        <f t="shared" si="4"/>
        <v>1.120096852</v>
      </c>
      <c r="S11347" s="83" t="b">
        <f t="shared" si="5"/>
        <v>0</v>
      </c>
      <c r="T11347" s="72"/>
      <c r="U11347" s="72"/>
      <c r="V11347" s="72"/>
      <c r="W11347" s="72"/>
      <c r="X11347" s="72"/>
      <c r="Y11347" s="72"/>
      <c r="Z11347" s="72"/>
      <c r="AA11347" s="72"/>
      <c r="AB11347" s="72"/>
      <c r="AC11347" s="72"/>
      <c r="AD11347" s="72"/>
      <c r="AE11347" s="72"/>
      <c r="AF11347" s="72"/>
      <c r="AG11347" s="72"/>
      <c r="AH11347" s="72"/>
      <c r="AI11347" s="72"/>
      <c r="AJ11347" s="72"/>
      <c r="AK11347" s="72"/>
    </row>
    <row r="11348" ht="14.25" customHeight="1">
      <c r="A11348" s="78">
        <v>11345.0</v>
      </c>
      <c r="C11348" s="78" t="str">
        <f>VLOOKUP(G11348,[1]Macrodata_CCF!$A$3:$D$55,4,FALSE)</f>
        <v>#ERROR!</v>
      </c>
      <c r="E11348" s="79" t="str">
        <f>VLOOKUP(G11348,[1]Macrodata_CCF!$A$3:$B$55,2,FALSE)</f>
        <v>#ERROR!</v>
      </c>
      <c r="F11348" s="78">
        <v>0.0</v>
      </c>
      <c r="G11348" s="80">
        <v>43.0</v>
      </c>
      <c r="H11348" s="81">
        <v>529595.0</v>
      </c>
      <c r="I11348" s="81">
        <v>640000.0</v>
      </c>
      <c r="J11348" s="81">
        <v>551675.0</v>
      </c>
      <c r="K11348" s="81">
        <v>1152000.0</v>
      </c>
      <c r="L11348" s="82">
        <v>0.1999909424392011</v>
      </c>
      <c r="N11348" s="83">
        <f t="shared" si="1"/>
        <v>0.1999909424</v>
      </c>
      <c r="O11348" s="83">
        <f t="shared" si="2"/>
        <v>0.1999909424</v>
      </c>
      <c r="Q11348" s="83">
        <f t="shared" si="3"/>
        <v>0.1725078125</v>
      </c>
      <c r="R11348" s="83">
        <f t="shared" si="4"/>
        <v>0.1999909424</v>
      </c>
      <c r="S11348" s="83" t="b">
        <f t="shared" si="5"/>
        <v>0</v>
      </c>
      <c r="T11348" s="72"/>
      <c r="U11348" s="72"/>
      <c r="V11348" s="72"/>
      <c r="W11348" s="72"/>
      <c r="X11348" s="72"/>
      <c r="Y11348" s="72"/>
      <c r="Z11348" s="72"/>
      <c r="AA11348" s="72"/>
      <c r="AB11348" s="72"/>
      <c r="AC11348" s="72"/>
      <c r="AD11348" s="72"/>
      <c r="AE11348" s="72"/>
      <c r="AF11348" s="72"/>
      <c r="AG11348" s="72"/>
      <c r="AH11348" s="72"/>
      <c r="AI11348" s="72"/>
      <c r="AJ11348" s="72"/>
      <c r="AK11348" s="72"/>
    </row>
    <row r="11349" ht="14.25" customHeight="1">
      <c r="A11349" s="78">
        <v>11346.0</v>
      </c>
      <c r="C11349" s="78" t="str">
        <f>VLOOKUP(G11349,[1]Macrodata_CCF!$A$3:$D$55,4,FALSE)</f>
        <v>#ERROR!</v>
      </c>
      <c r="E11349" s="79" t="str">
        <f>VLOOKUP(G11349,[1]Macrodata_CCF!$A$3:$B$55,2,FALSE)</f>
        <v>#ERROR!</v>
      </c>
      <c r="F11349" s="78">
        <v>0.0</v>
      </c>
      <c r="G11349" s="80">
        <v>47.0</v>
      </c>
      <c r="H11349" s="81">
        <v>7160.0</v>
      </c>
      <c r="I11349" s="81">
        <v>10000.0</v>
      </c>
      <c r="J11349" s="81">
        <v>7670.0</v>
      </c>
      <c r="K11349" s="81">
        <v>10000.0</v>
      </c>
      <c r="L11349" s="82">
        <v>0.1795774647887324</v>
      </c>
      <c r="N11349" s="83">
        <f t="shared" si="1"/>
        <v>0.1795774648</v>
      </c>
      <c r="O11349" s="83">
        <f t="shared" si="2"/>
        <v>0.1795774648</v>
      </c>
      <c r="Q11349" s="83">
        <f t="shared" si="3"/>
        <v>0.284</v>
      </c>
      <c r="R11349" s="83">
        <f t="shared" si="4"/>
        <v>0.1795774648</v>
      </c>
      <c r="S11349" s="83" t="b">
        <f t="shared" si="5"/>
        <v>0</v>
      </c>
      <c r="T11349" s="72"/>
      <c r="U11349" s="72"/>
      <c r="V11349" s="72"/>
      <c r="W11349" s="72"/>
      <c r="X11349" s="72"/>
      <c r="Y11349" s="72"/>
      <c r="Z11349" s="72"/>
      <c r="AA11349" s="72"/>
      <c r="AB11349" s="72"/>
      <c r="AC11349" s="72"/>
      <c r="AD11349" s="72"/>
      <c r="AE11349" s="72"/>
      <c r="AF11349" s="72"/>
      <c r="AG11349" s="72"/>
      <c r="AH11349" s="72"/>
      <c r="AI11349" s="72"/>
      <c r="AJ11349" s="72"/>
      <c r="AK11349" s="72"/>
    </row>
    <row r="11350" ht="14.25" customHeight="1">
      <c r="A11350" s="78">
        <v>11347.0</v>
      </c>
      <c r="C11350" s="78" t="str">
        <f>VLOOKUP(G11350,[1]Macrodata_CCF!$A$3:$D$55,4,FALSE)</f>
        <v>#ERROR!</v>
      </c>
      <c r="E11350" s="79" t="str">
        <f>VLOOKUP(G11350,[1]Macrodata_CCF!$A$3:$B$55,2,FALSE)</f>
        <v>#ERROR!</v>
      </c>
      <c r="F11350" s="78">
        <v>0.0</v>
      </c>
      <c r="G11350" s="80">
        <v>35.0</v>
      </c>
      <c r="H11350" s="81">
        <v>0.0</v>
      </c>
      <c r="I11350" s="81">
        <v>700000.0</v>
      </c>
      <c r="J11350" s="81">
        <v>0.0</v>
      </c>
      <c r="K11350" s="81">
        <v>700000.0</v>
      </c>
      <c r="L11350" s="82">
        <v>0.0</v>
      </c>
      <c r="N11350" s="83">
        <f t="shared" si="1"/>
        <v>0</v>
      </c>
      <c r="O11350" s="83">
        <f t="shared" si="2"/>
        <v>0</v>
      </c>
      <c r="Q11350" s="83">
        <f t="shared" si="3"/>
        <v>1</v>
      </c>
      <c r="R11350" s="83">
        <f t="shared" si="4"/>
        <v>0</v>
      </c>
      <c r="S11350" s="83" t="b">
        <f t="shared" si="5"/>
        <v>0</v>
      </c>
      <c r="T11350" s="72"/>
      <c r="U11350" s="72"/>
      <c r="V11350" s="72"/>
      <c r="W11350" s="72"/>
      <c r="X11350" s="72"/>
      <c r="Y11350" s="72"/>
      <c r="Z11350" s="72"/>
      <c r="AA11350" s="72"/>
      <c r="AB11350" s="72"/>
      <c r="AC11350" s="72"/>
      <c r="AD11350" s="72"/>
      <c r="AE11350" s="72"/>
      <c r="AF11350" s="72"/>
      <c r="AG11350" s="72"/>
      <c r="AH11350" s="72"/>
      <c r="AI11350" s="72"/>
      <c r="AJ11350" s="72"/>
      <c r="AK11350" s="72"/>
    </row>
    <row r="11351" ht="14.25" customHeight="1">
      <c r="A11351" s="78">
        <v>11348.0</v>
      </c>
      <c r="C11351" s="78" t="str">
        <f>VLOOKUP(G11351,[1]Macrodata_CCF!$A$3:$D$55,4,FALSE)</f>
        <v>#ERROR!</v>
      </c>
      <c r="E11351" s="79" t="str">
        <f>VLOOKUP(G11351,[1]Macrodata_CCF!$A$3:$B$55,2,FALSE)</f>
        <v>#ERROR!</v>
      </c>
      <c r="F11351" s="78">
        <v>0.0</v>
      </c>
      <c r="G11351" s="80">
        <v>3.0</v>
      </c>
      <c r="H11351" s="81">
        <v>0.0</v>
      </c>
      <c r="I11351" s="81">
        <v>700000.0</v>
      </c>
      <c r="J11351" s="81">
        <v>168000.0</v>
      </c>
      <c r="K11351" s="81">
        <v>700000.0</v>
      </c>
      <c r="L11351" s="82">
        <v>0.24</v>
      </c>
      <c r="N11351" s="83">
        <f t="shared" si="1"/>
        <v>0.24</v>
      </c>
      <c r="O11351" s="83">
        <f t="shared" si="2"/>
        <v>0.24</v>
      </c>
      <c r="Q11351" s="83">
        <f t="shared" si="3"/>
        <v>1</v>
      </c>
      <c r="R11351" s="83">
        <f t="shared" si="4"/>
        <v>0.24</v>
      </c>
      <c r="S11351" s="83" t="b">
        <f t="shared" si="5"/>
        <v>0</v>
      </c>
      <c r="T11351" s="72"/>
      <c r="U11351" s="72"/>
      <c r="V11351" s="72"/>
      <c r="W11351" s="72"/>
      <c r="X11351" s="72"/>
      <c r="Y11351" s="72"/>
      <c r="Z11351" s="72"/>
      <c r="AA11351" s="72"/>
      <c r="AB11351" s="72"/>
      <c r="AC11351" s="72"/>
      <c r="AD11351" s="72"/>
      <c r="AE11351" s="72"/>
      <c r="AF11351" s="72"/>
      <c r="AG11351" s="72"/>
      <c r="AH11351" s="72"/>
      <c r="AI11351" s="72"/>
      <c r="AJ11351" s="72"/>
      <c r="AK11351" s="72"/>
    </row>
    <row r="11352" ht="14.25" customHeight="1">
      <c r="A11352" s="78">
        <v>11349.0</v>
      </c>
      <c r="C11352" s="78" t="str">
        <f>VLOOKUP(G11352,[1]Macrodata_CCF!$A$3:$D$55,4,FALSE)</f>
        <v>#ERROR!</v>
      </c>
      <c r="E11352" s="79" t="str">
        <f>VLOOKUP(G11352,[1]Macrodata_CCF!$A$3:$B$55,2,FALSE)</f>
        <v>#ERROR!</v>
      </c>
      <c r="F11352" s="78">
        <v>0.0</v>
      </c>
      <c r="G11352" s="80">
        <v>14.0</v>
      </c>
      <c r="H11352" s="81">
        <v>27700.0</v>
      </c>
      <c r="I11352" s="81">
        <v>200000.0</v>
      </c>
      <c r="J11352" s="81">
        <v>51820.0</v>
      </c>
      <c r="K11352" s="81">
        <v>200000.0</v>
      </c>
      <c r="L11352" s="82">
        <v>0.1399883923389437</v>
      </c>
      <c r="N11352" s="83">
        <f t="shared" si="1"/>
        <v>0.1399883923</v>
      </c>
      <c r="O11352" s="83">
        <f t="shared" si="2"/>
        <v>0.1399883923</v>
      </c>
      <c r="Q11352" s="83">
        <f t="shared" si="3"/>
        <v>0.8615</v>
      </c>
      <c r="R11352" s="83">
        <f t="shared" si="4"/>
        <v>0.1399883923</v>
      </c>
      <c r="S11352" s="83" t="b">
        <f t="shared" si="5"/>
        <v>0</v>
      </c>
      <c r="T11352" s="72"/>
      <c r="U11352" s="72"/>
      <c r="V11352" s="72"/>
      <c r="W11352" s="72"/>
      <c r="X11352" s="72"/>
      <c r="Y11352" s="72"/>
      <c r="Z11352" s="72"/>
      <c r="AA11352" s="72"/>
      <c r="AB11352" s="72"/>
      <c r="AC11352" s="72"/>
      <c r="AD11352" s="72"/>
      <c r="AE11352" s="72"/>
      <c r="AF11352" s="72"/>
      <c r="AG11352" s="72"/>
      <c r="AH11352" s="72"/>
      <c r="AI11352" s="72"/>
      <c r="AJ11352" s="72"/>
      <c r="AK11352" s="72"/>
    </row>
    <row r="11353" ht="14.25" customHeight="1">
      <c r="A11353" s="78">
        <v>11350.0</v>
      </c>
      <c r="C11353" s="78" t="str">
        <f>VLOOKUP(G11353,[1]Macrodata_CCF!$A$3:$D$55,4,FALSE)</f>
        <v>#ERROR!</v>
      </c>
      <c r="E11353" s="79" t="str">
        <f>VLOOKUP(G11353,[1]Macrodata_CCF!$A$3:$B$55,2,FALSE)</f>
        <v>#ERROR!</v>
      </c>
      <c r="F11353" s="78">
        <v>0.0</v>
      </c>
      <c r="G11353" s="80">
        <v>12.0</v>
      </c>
      <c r="H11353" s="81">
        <v>74460.0</v>
      </c>
      <c r="I11353" s="81">
        <v>850000.0</v>
      </c>
      <c r="J11353" s="81">
        <v>276100.0</v>
      </c>
      <c r="K11353" s="81">
        <v>850000.0</v>
      </c>
      <c r="L11353" s="82">
        <v>0.2599994842303427</v>
      </c>
      <c r="N11353" s="83">
        <f t="shared" si="1"/>
        <v>0.2599994842</v>
      </c>
      <c r="O11353" s="83">
        <f t="shared" si="2"/>
        <v>0.2599994842</v>
      </c>
      <c r="Q11353" s="83">
        <f t="shared" si="3"/>
        <v>0.9124</v>
      </c>
      <c r="R11353" s="83">
        <f t="shared" si="4"/>
        <v>0.2599994842</v>
      </c>
      <c r="S11353" s="83" t="b">
        <f t="shared" si="5"/>
        <v>0</v>
      </c>
      <c r="T11353" s="72"/>
      <c r="U11353" s="72"/>
      <c r="V11353" s="72"/>
      <c r="W11353" s="72"/>
      <c r="X11353" s="72"/>
      <c r="Y11353" s="72"/>
      <c r="Z11353" s="72"/>
      <c r="AA11353" s="72"/>
      <c r="AB11353" s="72"/>
      <c r="AC11353" s="72"/>
      <c r="AD11353" s="72"/>
      <c r="AE11353" s="72"/>
      <c r="AF11353" s="72"/>
      <c r="AG11353" s="72"/>
      <c r="AH11353" s="72"/>
      <c r="AI11353" s="72"/>
      <c r="AJ11353" s="72"/>
      <c r="AK11353" s="72"/>
    </row>
    <row r="11354" ht="14.25" customHeight="1">
      <c r="A11354" s="78">
        <v>11351.0</v>
      </c>
      <c r="C11354" s="78" t="str">
        <f>VLOOKUP(G11354,[1]Macrodata_CCF!$A$3:$D$55,4,FALSE)</f>
        <v>#ERROR!</v>
      </c>
      <c r="E11354" s="79" t="str">
        <f>VLOOKUP(G11354,[1]Macrodata_CCF!$A$3:$B$55,2,FALSE)</f>
        <v>#ERROR!</v>
      </c>
      <c r="F11354" s="78">
        <v>0.0</v>
      </c>
      <c r="G11354" s="80">
        <v>11.0</v>
      </c>
      <c r="H11354" s="81">
        <v>28100.0</v>
      </c>
      <c r="I11354" s="81">
        <v>70000.0</v>
      </c>
      <c r="J11354" s="81">
        <v>7150.0</v>
      </c>
      <c r="K11354" s="81">
        <v>70000.0</v>
      </c>
      <c r="L11354" s="82">
        <v>-0.5</v>
      </c>
      <c r="N11354" s="83">
        <f t="shared" si="1"/>
        <v>-0.5</v>
      </c>
      <c r="O11354" s="83">
        <f t="shared" si="2"/>
        <v>0</v>
      </c>
      <c r="Q11354" s="83">
        <f t="shared" si="3"/>
        <v>0.5985714286</v>
      </c>
      <c r="R11354" s="83">
        <f t="shared" si="4"/>
        <v>-0.5</v>
      </c>
      <c r="S11354" s="83" t="b">
        <f t="shared" si="5"/>
        <v>0</v>
      </c>
      <c r="T11354" s="72"/>
      <c r="U11354" s="72"/>
      <c r="V11354" s="72"/>
      <c r="W11354" s="72"/>
      <c r="X11354" s="72"/>
      <c r="Y11354" s="72"/>
      <c r="Z11354" s="72"/>
      <c r="AA11354" s="72"/>
      <c r="AB11354" s="72"/>
      <c r="AC11354" s="72"/>
      <c r="AD11354" s="72"/>
      <c r="AE11354" s="72"/>
      <c r="AF11354" s="72"/>
      <c r="AG11354" s="72"/>
      <c r="AH11354" s="72"/>
      <c r="AI11354" s="72"/>
      <c r="AJ11354" s="72"/>
      <c r="AK11354" s="72"/>
    </row>
    <row r="11355" ht="14.25" customHeight="1">
      <c r="A11355" s="78">
        <v>11352.0</v>
      </c>
      <c r="C11355" s="78" t="str">
        <f>VLOOKUP(G11355,[1]Macrodata_CCF!$A$3:$D$55,4,FALSE)</f>
        <v>#ERROR!</v>
      </c>
      <c r="E11355" s="79" t="str">
        <f>VLOOKUP(G11355,[1]Macrodata_CCF!$A$3:$B$55,2,FALSE)</f>
        <v>#ERROR!</v>
      </c>
      <c r="F11355" s="78">
        <v>0.0</v>
      </c>
      <c r="G11355" s="80">
        <v>2.0</v>
      </c>
      <c r="H11355" s="81">
        <v>162370.0</v>
      </c>
      <c r="I11355" s="81">
        <v>420000.0</v>
      </c>
      <c r="J11355" s="81">
        <v>260270.0</v>
      </c>
      <c r="K11355" s="81">
        <v>420000.0</v>
      </c>
      <c r="L11355" s="82">
        <v>0.3800023289213213</v>
      </c>
      <c r="N11355" s="83">
        <f t="shared" si="1"/>
        <v>0.3800023289</v>
      </c>
      <c r="O11355" s="83">
        <f t="shared" si="2"/>
        <v>0.3800023289</v>
      </c>
      <c r="Q11355" s="83">
        <f t="shared" si="3"/>
        <v>0.6134047619</v>
      </c>
      <c r="R11355" s="83">
        <f t="shared" si="4"/>
        <v>0.3800023289</v>
      </c>
      <c r="S11355" s="83" t="b">
        <f t="shared" si="5"/>
        <v>0</v>
      </c>
      <c r="T11355" s="72"/>
      <c r="U11355" s="72"/>
      <c r="V11355" s="72"/>
      <c r="W11355" s="72"/>
      <c r="X11355" s="72"/>
      <c r="Y11355" s="72"/>
      <c r="Z11355" s="72"/>
      <c r="AA11355" s="72"/>
      <c r="AB11355" s="72"/>
      <c r="AC11355" s="72"/>
      <c r="AD11355" s="72"/>
      <c r="AE11355" s="72"/>
      <c r="AF11355" s="72"/>
      <c r="AG11355" s="72"/>
      <c r="AH11355" s="72"/>
      <c r="AI11355" s="72"/>
      <c r="AJ11355" s="72"/>
      <c r="AK11355" s="72"/>
    </row>
    <row r="11356" ht="14.25" customHeight="1">
      <c r="A11356" s="78">
        <v>11353.0</v>
      </c>
      <c r="C11356" s="78" t="str">
        <f>VLOOKUP(G11356,[1]Macrodata_CCF!$A$3:$D$55,4,FALSE)</f>
        <v>#ERROR!</v>
      </c>
      <c r="E11356" s="79" t="str">
        <f>VLOOKUP(G11356,[1]Macrodata_CCF!$A$3:$B$55,2,FALSE)</f>
        <v>#ERROR!</v>
      </c>
      <c r="F11356" s="78">
        <v>0.0</v>
      </c>
      <c r="G11356" s="80">
        <v>33.0</v>
      </c>
      <c r="H11356" s="81">
        <v>198840.0</v>
      </c>
      <c r="I11356" s="81">
        <v>350000.0</v>
      </c>
      <c r="J11356" s="81">
        <v>227560.0</v>
      </c>
      <c r="K11356" s="81">
        <v>350000.0</v>
      </c>
      <c r="L11356" s="82">
        <v>0.1899973537973009</v>
      </c>
      <c r="N11356" s="83">
        <f t="shared" si="1"/>
        <v>0.1899973538</v>
      </c>
      <c r="O11356" s="83">
        <f t="shared" si="2"/>
        <v>0.1899973538</v>
      </c>
      <c r="Q11356" s="83">
        <f t="shared" si="3"/>
        <v>0.4318857143</v>
      </c>
      <c r="R11356" s="83">
        <f t="shared" si="4"/>
        <v>0.1899973538</v>
      </c>
      <c r="S11356" s="83" t="b">
        <f t="shared" si="5"/>
        <v>0</v>
      </c>
      <c r="T11356" s="72"/>
      <c r="U11356" s="72"/>
      <c r="V11356" s="72"/>
      <c r="W11356" s="72"/>
      <c r="X11356" s="72"/>
      <c r="Y11356" s="72"/>
      <c r="Z11356" s="72"/>
      <c r="AA11356" s="72"/>
      <c r="AB11356" s="72"/>
      <c r="AC11356" s="72"/>
      <c r="AD11356" s="72"/>
      <c r="AE11356" s="72"/>
      <c r="AF11356" s="72"/>
      <c r="AG11356" s="72"/>
      <c r="AH11356" s="72"/>
      <c r="AI11356" s="72"/>
      <c r="AJ11356" s="72"/>
      <c r="AK11356" s="72"/>
    </row>
    <row r="11357" ht="14.25" customHeight="1">
      <c r="A11357" s="78">
        <v>11354.0</v>
      </c>
      <c r="C11357" s="78" t="str">
        <f>VLOOKUP(G11357,[1]Macrodata_CCF!$A$3:$D$55,4,FALSE)</f>
        <v>#ERROR!</v>
      </c>
      <c r="E11357" s="79" t="str">
        <f>VLOOKUP(G11357,[1]Macrodata_CCF!$A$3:$B$55,2,FALSE)</f>
        <v>#ERROR!</v>
      </c>
      <c r="F11357" s="78">
        <v>0.0</v>
      </c>
      <c r="G11357" s="80">
        <v>15.0</v>
      </c>
      <c r="H11357" s="81">
        <v>166500.0</v>
      </c>
      <c r="I11357" s="81">
        <v>380000.0</v>
      </c>
      <c r="J11357" s="81">
        <v>387600.0</v>
      </c>
      <c r="K11357" s="81">
        <v>380000.0</v>
      </c>
      <c r="L11357" s="82">
        <v>1.03559718969555</v>
      </c>
      <c r="N11357" s="83">
        <f t="shared" si="1"/>
        <v>1.03559719</v>
      </c>
      <c r="O11357" s="83">
        <f t="shared" si="2"/>
        <v>1</v>
      </c>
      <c r="Q11357" s="83">
        <f t="shared" si="3"/>
        <v>0.5618421053</v>
      </c>
      <c r="R11357" s="83">
        <f t="shared" si="4"/>
        <v>1.03559719</v>
      </c>
      <c r="S11357" s="83" t="b">
        <f t="shared" si="5"/>
        <v>0</v>
      </c>
      <c r="T11357" s="72"/>
      <c r="U11357" s="72"/>
      <c r="V11357" s="72"/>
      <c r="W11357" s="72"/>
      <c r="X11357" s="72"/>
      <c r="Y11357" s="72"/>
      <c r="Z11357" s="72"/>
      <c r="AA11357" s="72"/>
      <c r="AB11357" s="72"/>
      <c r="AC11357" s="72"/>
      <c r="AD11357" s="72"/>
      <c r="AE11357" s="72"/>
      <c r="AF11357" s="72"/>
      <c r="AG11357" s="72"/>
      <c r="AH11357" s="72"/>
      <c r="AI11357" s="72"/>
      <c r="AJ11357" s="72"/>
      <c r="AK11357" s="72"/>
    </row>
    <row r="11358" ht="14.25" customHeight="1">
      <c r="A11358" s="78">
        <v>11355.0</v>
      </c>
      <c r="C11358" s="78" t="str">
        <f>VLOOKUP(G11358,[1]Macrodata_CCF!$A$3:$D$55,4,FALSE)</f>
        <v>#ERROR!</v>
      </c>
      <c r="E11358" s="79" t="str">
        <f>VLOOKUP(G11358,[1]Macrodata_CCF!$A$3:$B$55,2,FALSE)</f>
        <v>#ERROR!</v>
      </c>
      <c r="F11358" s="78">
        <v>0.0</v>
      </c>
      <c r="G11358" s="80">
        <v>4.0</v>
      </c>
      <c r="H11358" s="81">
        <v>357315.0</v>
      </c>
      <c r="I11358" s="81">
        <v>870000.0</v>
      </c>
      <c r="J11358" s="81">
        <v>536755.0</v>
      </c>
      <c r="K11358" s="81">
        <v>870000.0</v>
      </c>
      <c r="L11358" s="82">
        <v>0.3500004876288559</v>
      </c>
      <c r="N11358" s="83">
        <f t="shared" si="1"/>
        <v>0.3500004876</v>
      </c>
      <c r="O11358" s="83">
        <f t="shared" si="2"/>
        <v>0.3500004876</v>
      </c>
      <c r="Q11358" s="83">
        <f t="shared" si="3"/>
        <v>0.5892931034</v>
      </c>
      <c r="R11358" s="83">
        <f t="shared" si="4"/>
        <v>0.3500004876</v>
      </c>
      <c r="S11358" s="83" t="b">
        <f t="shared" si="5"/>
        <v>0</v>
      </c>
      <c r="T11358" s="72"/>
      <c r="U11358" s="72"/>
      <c r="V11358" s="72"/>
      <c r="W11358" s="72"/>
      <c r="X11358" s="72"/>
      <c r="Y11358" s="72"/>
      <c r="Z11358" s="72"/>
      <c r="AA11358" s="72"/>
      <c r="AB11358" s="72"/>
      <c r="AC11358" s="72"/>
      <c r="AD11358" s="72"/>
      <c r="AE11358" s="72"/>
      <c r="AF11358" s="72"/>
      <c r="AG11358" s="72"/>
      <c r="AH11358" s="72"/>
      <c r="AI11358" s="72"/>
      <c r="AJ11358" s="72"/>
      <c r="AK11358" s="72"/>
    </row>
    <row r="11359" ht="14.25" customHeight="1">
      <c r="A11359" s="78">
        <v>11356.0</v>
      </c>
      <c r="C11359" s="78" t="str">
        <f>VLOOKUP(G11359,[1]Macrodata_CCF!$A$3:$D$55,4,FALSE)</f>
        <v>#ERROR!</v>
      </c>
      <c r="E11359" s="79" t="str">
        <f>VLOOKUP(G11359,[1]Macrodata_CCF!$A$3:$B$55,2,FALSE)</f>
        <v>#ERROR!</v>
      </c>
      <c r="F11359" s="78">
        <v>0.0</v>
      </c>
      <c r="G11359" s="80">
        <v>26.0</v>
      </c>
      <c r="H11359" s="81">
        <v>272480.0</v>
      </c>
      <c r="I11359" s="81">
        <v>420000.0</v>
      </c>
      <c r="J11359" s="81">
        <v>299035.0</v>
      </c>
      <c r="K11359" s="81">
        <v>420000.0</v>
      </c>
      <c r="L11359" s="82">
        <v>0.1800094902386117</v>
      </c>
      <c r="N11359" s="83">
        <f t="shared" si="1"/>
        <v>0.1800094902</v>
      </c>
      <c r="O11359" s="83">
        <f t="shared" si="2"/>
        <v>0.1800094902</v>
      </c>
      <c r="Q11359" s="83">
        <f t="shared" si="3"/>
        <v>0.3512380952</v>
      </c>
      <c r="R11359" s="83">
        <f t="shared" si="4"/>
        <v>0.1800094902</v>
      </c>
      <c r="S11359" s="83" t="b">
        <f t="shared" si="5"/>
        <v>0</v>
      </c>
      <c r="T11359" s="72"/>
      <c r="U11359" s="72"/>
      <c r="V11359" s="72"/>
      <c r="W11359" s="72"/>
      <c r="X11359" s="72"/>
      <c r="Y11359" s="72"/>
      <c r="Z11359" s="72"/>
      <c r="AA11359" s="72"/>
      <c r="AB11359" s="72"/>
      <c r="AC11359" s="72"/>
      <c r="AD11359" s="72"/>
      <c r="AE11359" s="72"/>
      <c r="AF11359" s="72"/>
      <c r="AG11359" s="72"/>
      <c r="AH11359" s="72"/>
      <c r="AI11359" s="72"/>
      <c r="AJ11359" s="72"/>
      <c r="AK11359" s="72"/>
    </row>
    <row r="11360" ht="14.25" customHeight="1">
      <c r="A11360" s="78">
        <v>11357.0</v>
      </c>
      <c r="C11360" s="78" t="str">
        <f>VLOOKUP(G11360,[1]Macrodata_CCF!$A$3:$D$55,4,FALSE)</f>
        <v>#ERROR!</v>
      </c>
      <c r="E11360" s="79" t="str">
        <f>VLOOKUP(G11360,[1]Macrodata_CCF!$A$3:$B$55,2,FALSE)</f>
        <v>#ERROR!</v>
      </c>
      <c r="F11360" s="78">
        <v>1.0</v>
      </c>
      <c r="G11360" s="80">
        <v>7.0</v>
      </c>
      <c r="H11360" s="81">
        <v>135165.0</v>
      </c>
      <c r="I11360" s="81">
        <v>360000.0</v>
      </c>
      <c r="J11360" s="81">
        <v>249830.0</v>
      </c>
      <c r="K11360" s="81">
        <v>360000.0</v>
      </c>
      <c r="L11360" s="82">
        <v>0.5099962194498188</v>
      </c>
      <c r="N11360" s="83">
        <f t="shared" si="1"/>
        <v>0.5099962194</v>
      </c>
      <c r="O11360" s="83">
        <f t="shared" si="2"/>
        <v>0.5099962194</v>
      </c>
      <c r="Q11360" s="83">
        <f t="shared" si="3"/>
        <v>0.6245416667</v>
      </c>
      <c r="R11360" s="83">
        <f t="shared" si="4"/>
        <v>0.5099962194</v>
      </c>
      <c r="S11360" s="83" t="b">
        <f t="shared" si="5"/>
        <v>0</v>
      </c>
      <c r="T11360" s="72"/>
      <c r="U11360" s="72"/>
      <c r="V11360" s="72"/>
      <c r="W11360" s="72"/>
      <c r="X11360" s="72"/>
      <c r="Y11360" s="72"/>
      <c r="Z11360" s="72"/>
      <c r="AA11360" s="72"/>
      <c r="AB11360" s="72"/>
      <c r="AC11360" s="72"/>
      <c r="AD11360" s="72"/>
      <c r="AE11360" s="72"/>
      <c r="AF11360" s="72"/>
      <c r="AG11360" s="72"/>
      <c r="AH11360" s="72"/>
      <c r="AI11360" s="72"/>
      <c r="AJ11360" s="72"/>
      <c r="AK11360" s="72"/>
    </row>
    <row r="11361" ht="14.25" customHeight="1">
      <c r="A11361" s="78">
        <v>11358.0</v>
      </c>
      <c r="C11361" s="78" t="str">
        <f>VLOOKUP(G11361,[1]Macrodata_CCF!$A$3:$D$55,4,FALSE)</f>
        <v>#ERROR!</v>
      </c>
      <c r="E11361" s="79" t="str">
        <f>VLOOKUP(G11361,[1]Macrodata_CCF!$A$3:$B$55,2,FALSE)</f>
        <v>#ERROR!</v>
      </c>
      <c r="F11361" s="78">
        <v>0.0</v>
      </c>
      <c r="G11361" s="80">
        <v>19.0</v>
      </c>
      <c r="H11361" s="81">
        <v>9575.0</v>
      </c>
      <c r="I11361" s="81">
        <v>10000.0</v>
      </c>
      <c r="J11361" s="81">
        <v>9635.0</v>
      </c>
      <c r="K11361" s="81">
        <v>13000.0</v>
      </c>
      <c r="L11361" s="82">
        <v>0.1411764705882353</v>
      </c>
      <c r="N11361" s="83">
        <f t="shared" si="1"/>
        <v>0.1411764706</v>
      </c>
      <c r="O11361" s="83">
        <f t="shared" si="2"/>
        <v>0.1411764706</v>
      </c>
      <c r="Q11361" s="83">
        <f t="shared" si="3"/>
        <v>0.0425</v>
      </c>
      <c r="R11361" s="83">
        <f t="shared" si="4"/>
        <v>0.006</v>
      </c>
      <c r="S11361" s="83" t="b">
        <f t="shared" si="5"/>
        <v>0</v>
      </c>
      <c r="T11361" s="72"/>
      <c r="U11361" s="72"/>
      <c r="V11361" s="72"/>
      <c r="W11361" s="72"/>
      <c r="X11361" s="72"/>
      <c r="Y11361" s="72"/>
      <c r="Z11361" s="72"/>
      <c r="AA11361" s="72"/>
      <c r="AB11361" s="72"/>
      <c r="AC11361" s="72"/>
      <c r="AD11361" s="72"/>
      <c r="AE11361" s="72"/>
      <c r="AF11361" s="72"/>
      <c r="AG11361" s="72"/>
      <c r="AH11361" s="72"/>
      <c r="AI11361" s="72"/>
      <c r="AJ11361" s="72"/>
      <c r="AK11361" s="72"/>
    </row>
    <row r="11362" ht="14.25" customHeight="1">
      <c r="A11362" s="78">
        <v>11359.0</v>
      </c>
      <c r="C11362" s="78" t="str">
        <f>VLOOKUP(G11362,[1]Macrodata_CCF!$A$3:$D$55,4,FALSE)</f>
        <v>#ERROR!</v>
      </c>
      <c r="E11362" s="79" t="str">
        <f>VLOOKUP(G11362,[1]Macrodata_CCF!$A$3:$B$55,2,FALSE)</f>
        <v>#ERROR!</v>
      </c>
      <c r="F11362" s="78">
        <v>0.0</v>
      </c>
      <c r="G11362" s="80">
        <v>25.0</v>
      </c>
      <c r="H11362" s="81">
        <v>706415.0</v>
      </c>
      <c r="I11362" s="81">
        <v>990000.0</v>
      </c>
      <c r="J11362" s="81">
        <v>751790.0</v>
      </c>
      <c r="K11362" s="81">
        <v>990000.0</v>
      </c>
      <c r="L11362" s="82">
        <v>0.1600049367914382</v>
      </c>
      <c r="N11362" s="83">
        <f t="shared" si="1"/>
        <v>0.1600049368</v>
      </c>
      <c r="O11362" s="83">
        <f t="shared" si="2"/>
        <v>0.1600049368</v>
      </c>
      <c r="Q11362" s="83">
        <f t="shared" si="3"/>
        <v>0.2864494949</v>
      </c>
      <c r="R11362" s="83">
        <f t="shared" si="4"/>
        <v>0.1600049368</v>
      </c>
      <c r="S11362" s="83" t="b">
        <f t="shared" si="5"/>
        <v>0</v>
      </c>
      <c r="T11362" s="72"/>
      <c r="U11362" s="72"/>
      <c r="V11362" s="72"/>
      <c r="W11362" s="72"/>
      <c r="X11362" s="72"/>
      <c r="Y11362" s="72"/>
      <c r="Z11362" s="72"/>
      <c r="AA11362" s="72"/>
      <c r="AB11362" s="72"/>
      <c r="AC11362" s="72"/>
      <c r="AD11362" s="72"/>
      <c r="AE11362" s="72"/>
      <c r="AF11362" s="72"/>
      <c r="AG11362" s="72"/>
      <c r="AH11362" s="72"/>
      <c r="AI11362" s="72"/>
      <c r="AJ11362" s="72"/>
      <c r="AK11362" s="72"/>
    </row>
    <row r="11363" ht="14.25" customHeight="1">
      <c r="A11363" s="78">
        <v>11360.0</v>
      </c>
      <c r="C11363" s="78" t="str">
        <f>VLOOKUP(G11363,[1]Macrodata_CCF!$A$3:$D$55,4,FALSE)</f>
        <v>#ERROR!</v>
      </c>
      <c r="E11363" s="79" t="str">
        <f>VLOOKUP(G11363,[1]Macrodata_CCF!$A$3:$B$55,2,FALSE)</f>
        <v>#ERROR!</v>
      </c>
      <c r="F11363" s="78">
        <v>0.0</v>
      </c>
      <c r="G11363" s="80">
        <v>4.0</v>
      </c>
      <c r="H11363" s="81">
        <v>102050.0</v>
      </c>
      <c r="I11363" s="81">
        <v>120000.0</v>
      </c>
      <c r="J11363" s="81">
        <v>137055.0</v>
      </c>
      <c r="K11363" s="81">
        <v>192000.0</v>
      </c>
      <c r="L11363" s="82">
        <v>1.950139275766017</v>
      </c>
      <c r="N11363" s="83">
        <f t="shared" si="1"/>
        <v>1.950139276</v>
      </c>
      <c r="O11363" s="83">
        <f t="shared" si="2"/>
        <v>1</v>
      </c>
      <c r="Q11363" s="83">
        <f t="shared" si="3"/>
        <v>0.1495833333</v>
      </c>
      <c r="R11363" s="83">
        <f t="shared" si="4"/>
        <v>1.950139276</v>
      </c>
      <c r="S11363" s="83" t="b">
        <f t="shared" si="5"/>
        <v>0</v>
      </c>
      <c r="T11363" s="72"/>
      <c r="U11363" s="72"/>
      <c r="V11363" s="72"/>
      <c r="W11363" s="72"/>
      <c r="X11363" s="72"/>
      <c r="Y11363" s="72"/>
      <c r="Z11363" s="72"/>
      <c r="AA11363" s="72"/>
      <c r="AB11363" s="72"/>
      <c r="AC11363" s="72"/>
      <c r="AD11363" s="72"/>
      <c r="AE11363" s="72"/>
      <c r="AF11363" s="72"/>
      <c r="AG11363" s="72"/>
      <c r="AH11363" s="72"/>
      <c r="AI11363" s="72"/>
      <c r="AJ11363" s="72"/>
      <c r="AK11363" s="72"/>
    </row>
    <row r="11364" ht="14.25" customHeight="1">
      <c r="A11364" s="78">
        <v>11361.0</v>
      </c>
      <c r="C11364" s="78" t="str">
        <f>VLOOKUP(G11364,[1]Macrodata_CCF!$A$3:$D$55,4,FALSE)</f>
        <v>#ERROR!</v>
      </c>
      <c r="E11364" s="79" t="str">
        <f>VLOOKUP(G11364,[1]Macrodata_CCF!$A$3:$B$55,2,FALSE)</f>
        <v>#ERROR!</v>
      </c>
      <c r="F11364" s="78">
        <v>0.0</v>
      </c>
      <c r="G11364" s="80">
        <v>34.0</v>
      </c>
      <c r="H11364" s="81">
        <v>226000.0</v>
      </c>
      <c r="I11364" s="81">
        <v>490000.0</v>
      </c>
      <c r="J11364" s="81">
        <v>130960.0</v>
      </c>
      <c r="K11364" s="81">
        <v>490000.0</v>
      </c>
      <c r="L11364" s="82">
        <v>-0.36</v>
      </c>
      <c r="N11364" s="83">
        <f t="shared" si="1"/>
        <v>-0.36</v>
      </c>
      <c r="O11364" s="83">
        <f t="shared" si="2"/>
        <v>0</v>
      </c>
      <c r="Q11364" s="83">
        <f t="shared" si="3"/>
        <v>0.5387755102</v>
      </c>
      <c r="R11364" s="83">
        <f t="shared" si="4"/>
        <v>-0.36</v>
      </c>
      <c r="S11364" s="83" t="b">
        <f t="shared" si="5"/>
        <v>0</v>
      </c>
      <c r="T11364" s="72"/>
      <c r="U11364" s="72"/>
      <c r="V11364" s="72"/>
      <c r="W11364" s="72"/>
      <c r="X11364" s="72"/>
      <c r="Y11364" s="72"/>
      <c r="Z11364" s="72"/>
      <c r="AA11364" s="72"/>
      <c r="AB11364" s="72"/>
      <c r="AC11364" s="72"/>
      <c r="AD11364" s="72"/>
      <c r="AE11364" s="72"/>
      <c r="AF11364" s="72"/>
      <c r="AG11364" s="72"/>
      <c r="AH11364" s="72"/>
      <c r="AI11364" s="72"/>
      <c r="AJ11364" s="72"/>
      <c r="AK11364" s="72"/>
    </row>
    <row r="11365" ht="14.25" customHeight="1">
      <c r="A11365" s="78">
        <v>11362.0</v>
      </c>
      <c r="C11365" s="78" t="str">
        <f>VLOOKUP(G11365,[1]Macrodata_CCF!$A$3:$D$55,4,FALSE)</f>
        <v>#ERROR!</v>
      </c>
      <c r="E11365" s="79" t="str">
        <f>VLOOKUP(G11365,[1]Macrodata_CCF!$A$3:$B$55,2,FALSE)</f>
        <v>#ERROR!</v>
      </c>
      <c r="F11365" s="78">
        <v>0.0</v>
      </c>
      <c r="G11365" s="80">
        <v>18.0</v>
      </c>
      <c r="H11365" s="81">
        <v>0.0</v>
      </c>
      <c r="I11365" s="81">
        <v>870000.0</v>
      </c>
      <c r="J11365" s="81">
        <v>121800.0</v>
      </c>
      <c r="K11365" s="81">
        <v>1392000.0</v>
      </c>
      <c r="L11365" s="82">
        <v>0.14</v>
      </c>
      <c r="N11365" s="83">
        <f t="shared" si="1"/>
        <v>0.14</v>
      </c>
      <c r="O11365" s="83">
        <f t="shared" si="2"/>
        <v>0.14</v>
      </c>
      <c r="Q11365" s="83">
        <f t="shared" si="3"/>
        <v>1</v>
      </c>
      <c r="R11365" s="83">
        <f t="shared" si="4"/>
        <v>0.14</v>
      </c>
      <c r="S11365" s="83" t="b">
        <f t="shared" si="5"/>
        <v>0</v>
      </c>
      <c r="T11365" s="72"/>
      <c r="U11365" s="72"/>
      <c r="V11365" s="72"/>
      <c r="W11365" s="72"/>
      <c r="X11365" s="72"/>
      <c r="Y11365" s="72"/>
      <c r="Z11365" s="72"/>
      <c r="AA11365" s="72"/>
      <c r="AB11365" s="72"/>
      <c r="AC11365" s="72"/>
      <c r="AD11365" s="72"/>
      <c r="AE11365" s="72"/>
      <c r="AF11365" s="72"/>
      <c r="AG11365" s="72"/>
      <c r="AH11365" s="72"/>
      <c r="AI11365" s="72"/>
      <c r="AJ11365" s="72"/>
      <c r="AK11365" s="72"/>
    </row>
    <row r="11366" ht="14.25" customHeight="1">
      <c r="A11366" s="78">
        <v>11363.0</v>
      </c>
      <c r="C11366" s="78" t="str">
        <f>VLOOKUP(G11366,[1]Macrodata_CCF!$A$3:$D$55,4,FALSE)</f>
        <v>#ERROR!</v>
      </c>
      <c r="E11366" s="79" t="str">
        <f>VLOOKUP(G11366,[1]Macrodata_CCF!$A$3:$B$55,2,FALSE)</f>
        <v>#ERROR!</v>
      </c>
      <c r="F11366" s="78">
        <v>0.0</v>
      </c>
      <c r="G11366" s="80">
        <v>16.0</v>
      </c>
      <c r="H11366" s="81">
        <v>345940.0</v>
      </c>
      <c r="I11366" s="81">
        <v>390000.0</v>
      </c>
      <c r="J11366" s="81">
        <v>352550.0</v>
      </c>
      <c r="K11366" s="81">
        <v>390000.0</v>
      </c>
      <c r="L11366" s="82">
        <v>0.1500226963231956</v>
      </c>
      <c r="N11366" s="83">
        <f t="shared" si="1"/>
        <v>0.1500226963</v>
      </c>
      <c r="O11366" s="83">
        <f t="shared" si="2"/>
        <v>0.1500226963</v>
      </c>
      <c r="Q11366" s="83">
        <f t="shared" si="3"/>
        <v>0.112974359</v>
      </c>
      <c r="R11366" s="83">
        <f t="shared" si="4"/>
        <v>0.1500226963</v>
      </c>
      <c r="S11366" s="83" t="b">
        <f t="shared" si="5"/>
        <v>0</v>
      </c>
      <c r="T11366" s="72"/>
      <c r="U11366" s="72"/>
      <c r="V11366" s="72"/>
      <c r="W11366" s="72"/>
      <c r="X11366" s="72"/>
      <c r="Y11366" s="72"/>
      <c r="Z11366" s="72"/>
      <c r="AA11366" s="72"/>
      <c r="AB11366" s="72"/>
      <c r="AC11366" s="72"/>
      <c r="AD11366" s="72"/>
      <c r="AE11366" s="72"/>
      <c r="AF11366" s="72"/>
      <c r="AG11366" s="72"/>
      <c r="AH11366" s="72"/>
      <c r="AI11366" s="72"/>
      <c r="AJ11366" s="72"/>
      <c r="AK11366" s="72"/>
    </row>
    <row r="11367" ht="14.25" customHeight="1">
      <c r="A11367" s="78">
        <v>11364.0</v>
      </c>
      <c r="C11367" s="78" t="str">
        <f>VLOOKUP(G11367,[1]Macrodata_CCF!$A$3:$D$55,4,FALSE)</f>
        <v>#ERROR!</v>
      </c>
      <c r="E11367" s="79" t="str">
        <f>VLOOKUP(G11367,[1]Macrodata_CCF!$A$3:$B$55,2,FALSE)</f>
        <v>#ERROR!</v>
      </c>
      <c r="F11367" s="78">
        <v>0.0</v>
      </c>
      <c r="G11367" s="80">
        <v>48.0</v>
      </c>
      <c r="H11367" s="81">
        <v>263655.0</v>
      </c>
      <c r="I11367" s="81">
        <v>320000.0</v>
      </c>
      <c r="J11367" s="81">
        <v>246750.0</v>
      </c>
      <c r="K11367" s="81">
        <v>576000.0</v>
      </c>
      <c r="L11367" s="82">
        <v>-0.3000266217055639</v>
      </c>
      <c r="N11367" s="83">
        <f t="shared" si="1"/>
        <v>-0.3000266217</v>
      </c>
      <c r="O11367" s="83">
        <f t="shared" si="2"/>
        <v>0</v>
      </c>
      <c r="Q11367" s="83">
        <f t="shared" si="3"/>
        <v>0.176078125</v>
      </c>
      <c r="R11367" s="83">
        <f t="shared" si="4"/>
        <v>-0.3000266217</v>
      </c>
      <c r="S11367" s="83" t="b">
        <f t="shared" si="5"/>
        <v>0</v>
      </c>
      <c r="T11367" s="72"/>
      <c r="U11367" s="72"/>
      <c r="V11367" s="72"/>
      <c r="W11367" s="72"/>
      <c r="X11367" s="72"/>
      <c r="Y11367" s="72"/>
      <c r="Z11367" s="72"/>
      <c r="AA11367" s="72"/>
      <c r="AB11367" s="72"/>
      <c r="AC11367" s="72"/>
      <c r="AD11367" s="72"/>
      <c r="AE11367" s="72"/>
      <c r="AF11367" s="72"/>
      <c r="AG11367" s="72"/>
      <c r="AH11367" s="72"/>
      <c r="AI11367" s="72"/>
      <c r="AJ11367" s="72"/>
      <c r="AK11367" s="72"/>
    </row>
    <row r="11368" ht="14.25" customHeight="1">
      <c r="A11368" s="78">
        <v>11365.0</v>
      </c>
      <c r="C11368" s="78" t="str">
        <f>VLOOKUP(G11368,[1]Macrodata_CCF!$A$3:$D$55,4,FALSE)</f>
        <v>#ERROR!</v>
      </c>
      <c r="E11368" s="79" t="str">
        <f>VLOOKUP(G11368,[1]Macrodata_CCF!$A$3:$B$55,2,FALSE)</f>
        <v>#ERROR!</v>
      </c>
      <c r="F11368" s="78">
        <v>1.0</v>
      </c>
      <c r="G11368" s="80">
        <v>26.0</v>
      </c>
      <c r="H11368" s="81">
        <v>45485.0</v>
      </c>
      <c r="I11368" s="81">
        <v>400000.0</v>
      </c>
      <c r="J11368" s="81">
        <v>215650.0</v>
      </c>
      <c r="K11368" s="81">
        <v>720000.0</v>
      </c>
      <c r="L11368" s="82">
        <v>0.4799937943387445</v>
      </c>
      <c r="N11368" s="83">
        <f t="shared" si="1"/>
        <v>0.4799937943</v>
      </c>
      <c r="O11368" s="83">
        <f t="shared" si="2"/>
        <v>0.4799937943</v>
      </c>
      <c r="Q11368" s="83">
        <f t="shared" si="3"/>
        <v>0.8862875</v>
      </c>
      <c r="R11368" s="83">
        <f t="shared" si="4"/>
        <v>0.4799937943</v>
      </c>
      <c r="S11368" s="83" t="b">
        <f t="shared" si="5"/>
        <v>0</v>
      </c>
      <c r="T11368" s="72"/>
      <c r="U11368" s="72"/>
      <c r="V11368" s="72"/>
      <c r="W11368" s="72"/>
      <c r="X11368" s="72"/>
      <c r="Y11368" s="72"/>
      <c r="Z11368" s="72"/>
      <c r="AA11368" s="72"/>
      <c r="AB11368" s="72"/>
      <c r="AC11368" s="72"/>
      <c r="AD11368" s="72"/>
      <c r="AE11368" s="72"/>
      <c r="AF11368" s="72"/>
      <c r="AG11368" s="72"/>
      <c r="AH11368" s="72"/>
      <c r="AI11368" s="72"/>
      <c r="AJ11368" s="72"/>
      <c r="AK11368" s="72"/>
    </row>
    <row r="11369" ht="14.25" customHeight="1">
      <c r="A11369" s="78">
        <v>11366.0</v>
      </c>
      <c r="C11369" s="78" t="str">
        <f>VLOOKUP(G11369,[1]Macrodata_CCF!$A$3:$D$55,4,FALSE)</f>
        <v>#ERROR!</v>
      </c>
      <c r="E11369" s="79" t="str">
        <f>VLOOKUP(G11369,[1]Macrodata_CCF!$A$3:$B$55,2,FALSE)</f>
        <v>#ERROR!</v>
      </c>
      <c r="F11369" s="78">
        <v>0.0</v>
      </c>
      <c r="G11369" s="80">
        <v>14.0</v>
      </c>
      <c r="H11369" s="81">
        <v>105575.0</v>
      </c>
      <c r="I11369" s="81">
        <v>280000.0</v>
      </c>
      <c r="J11369" s="81">
        <v>131740.0</v>
      </c>
      <c r="K11369" s="81">
        <v>532000.0</v>
      </c>
      <c r="L11369" s="82">
        <v>0.1500071664038985</v>
      </c>
      <c r="N11369" s="83">
        <f t="shared" si="1"/>
        <v>0.1500071664</v>
      </c>
      <c r="O11369" s="83">
        <f t="shared" si="2"/>
        <v>0.1500071664</v>
      </c>
      <c r="Q11369" s="83">
        <f t="shared" si="3"/>
        <v>0.6229464286</v>
      </c>
      <c r="R11369" s="83">
        <f t="shared" si="4"/>
        <v>0.1500071664</v>
      </c>
      <c r="S11369" s="83" t="b">
        <f t="shared" si="5"/>
        <v>0</v>
      </c>
      <c r="T11369" s="72"/>
      <c r="U11369" s="72"/>
      <c r="V11369" s="72"/>
      <c r="W11369" s="72"/>
      <c r="X11369" s="72"/>
      <c r="Y11369" s="72"/>
      <c r="Z11369" s="72"/>
      <c r="AA11369" s="72"/>
      <c r="AB11369" s="72"/>
      <c r="AC11369" s="72"/>
      <c r="AD11369" s="72"/>
      <c r="AE11369" s="72"/>
      <c r="AF11369" s="72"/>
      <c r="AG11369" s="72"/>
      <c r="AH11369" s="72"/>
      <c r="AI11369" s="72"/>
      <c r="AJ11369" s="72"/>
      <c r="AK11369" s="72"/>
    </row>
    <row r="11370" ht="14.25" customHeight="1">
      <c r="A11370" s="78">
        <v>11367.0</v>
      </c>
      <c r="C11370" s="78" t="str">
        <f>VLOOKUP(G11370,[1]Macrodata_CCF!$A$3:$D$55,4,FALSE)</f>
        <v>#ERROR!</v>
      </c>
      <c r="E11370" s="79" t="str">
        <f>VLOOKUP(G11370,[1]Macrodata_CCF!$A$3:$B$55,2,FALSE)</f>
        <v>#ERROR!</v>
      </c>
      <c r="F11370" s="78">
        <v>0.0</v>
      </c>
      <c r="G11370" s="80">
        <v>29.0</v>
      </c>
      <c r="H11370" s="81">
        <v>92365.0</v>
      </c>
      <c r="I11370" s="81">
        <v>110000.0</v>
      </c>
      <c r="J11370" s="81">
        <v>112200.0</v>
      </c>
      <c r="K11370" s="81">
        <v>110000.0</v>
      </c>
      <c r="L11370" s="82">
        <v>1.124751913807769</v>
      </c>
      <c r="N11370" s="83">
        <f t="shared" si="1"/>
        <v>1.124751914</v>
      </c>
      <c r="O11370" s="83">
        <f t="shared" si="2"/>
        <v>1</v>
      </c>
      <c r="Q11370" s="83">
        <f t="shared" si="3"/>
        <v>0.1603181818</v>
      </c>
      <c r="R11370" s="83">
        <f t="shared" si="4"/>
        <v>1.124751914</v>
      </c>
      <c r="S11370" s="83" t="b">
        <f t="shared" si="5"/>
        <v>0</v>
      </c>
      <c r="T11370" s="72"/>
      <c r="U11370" s="72"/>
      <c r="V11370" s="72"/>
      <c r="W11370" s="72"/>
      <c r="X11370" s="72"/>
      <c r="Y11370" s="72"/>
      <c r="Z11370" s="72"/>
      <c r="AA11370" s="72"/>
      <c r="AB11370" s="72"/>
      <c r="AC11370" s="72"/>
      <c r="AD11370" s="72"/>
      <c r="AE11370" s="72"/>
      <c r="AF11370" s="72"/>
      <c r="AG11370" s="72"/>
      <c r="AH11370" s="72"/>
      <c r="AI11370" s="72"/>
      <c r="AJ11370" s="72"/>
      <c r="AK11370" s="72"/>
    </row>
    <row r="11371" ht="14.25" customHeight="1">
      <c r="A11371" s="78">
        <v>11368.0</v>
      </c>
      <c r="C11371" s="78" t="str">
        <f>VLOOKUP(G11371,[1]Macrodata_CCF!$A$3:$D$55,4,FALSE)</f>
        <v>#ERROR!</v>
      </c>
      <c r="E11371" s="79" t="str">
        <f>VLOOKUP(G11371,[1]Macrodata_CCF!$A$3:$B$55,2,FALSE)</f>
        <v>#ERROR!</v>
      </c>
      <c r="F11371" s="78">
        <v>0.0</v>
      </c>
      <c r="G11371" s="80">
        <v>19.0</v>
      </c>
      <c r="H11371" s="81">
        <v>575570.0</v>
      </c>
      <c r="I11371" s="81">
        <v>960000.0</v>
      </c>
      <c r="J11371" s="81">
        <v>979200.0</v>
      </c>
      <c r="K11371" s="81">
        <v>960000.0</v>
      </c>
      <c r="L11371" s="82">
        <v>1.049944073043207</v>
      </c>
      <c r="N11371" s="83">
        <f t="shared" si="1"/>
        <v>1.049944073</v>
      </c>
      <c r="O11371" s="83">
        <f t="shared" si="2"/>
        <v>1</v>
      </c>
      <c r="Q11371" s="83">
        <f t="shared" si="3"/>
        <v>0.4004479167</v>
      </c>
      <c r="R11371" s="83">
        <f t="shared" si="4"/>
        <v>1.049944073</v>
      </c>
      <c r="S11371" s="83" t="b">
        <f t="shared" si="5"/>
        <v>0</v>
      </c>
      <c r="T11371" s="72"/>
      <c r="U11371" s="72"/>
      <c r="V11371" s="72"/>
      <c r="W11371" s="72"/>
      <c r="X11371" s="72"/>
      <c r="Y11371" s="72"/>
      <c r="Z11371" s="72"/>
      <c r="AA11371" s="72"/>
      <c r="AB11371" s="72"/>
      <c r="AC11371" s="72"/>
      <c r="AD11371" s="72"/>
      <c r="AE11371" s="72"/>
      <c r="AF11371" s="72"/>
      <c r="AG11371" s="72"/>
      <c r="AH11371" s="72"/>
      <c r="AI11371" s="72"/>
      <c r="AJ11371" s="72"/>
      <c r="AK11371" s="72"/>
    </row>
    <row r="11372" ht="14.25" customHeight="1">
      <c r="A11372" s="78">
        <v>11369.0</v>
      </c>
      <c r="C11372" s="78" t="str">
        <f>VLOOKUP(G11372,[1]Macrodata_CCF!$A$3:$D$55,4,FALSE)</f>
        <v>#ERROR!</v>
      </c>
      <c r="E11372" s="79" t="str">
        <f>VLOOKUP(G11372,[1]Macrodata_CCF!$A$3:$B$55,2,FALSE)</f>
        <v>#ERROR!</v>
      </c>
      <c r="F11372" s="78">
        <v>0.0</v>
      </c>
      <c r="G11372" s="80">
        <v>50.0</v>
      </c>
      <c r="H11372" s="81">
        <v>315670.0</v>
      </c>
      <c r="I11372" s="81">
        <v>340000.0</v>
      </c>
      <c r="J11372" s="81">
        <v>319075.0</v>
      </c>
      <c r="K11372" s="81">
        <v>340000.0</v>
      </c>
      <c r="L11372" s="82">
        <v>0.1399506781750925</v>
      </c>
      <c r="N11372" s="83">
        <f t="shared" si="1"/>
        <v>0.1399506782</v>
      </c>
      <c r="O11372" s="83">
        <f t="shared" si="2"/>
        <v>0.1399506782</v>
      </c>
      <c r="Q11372" s="83">
        <f t="shared" si="3"/>
        <v>0.07155882353</v>
      </c>
      <c r="R11372" s="83">
        <f t="shared" si="4"/>
        <v>0.01001470588</v>
      </c>
      <c r="S11372" s="83" t="b">
        <f t="shared" si="5"/>
        <v>0</v>
      </c>
      <c r="T11372" s="72"/>
      <c r="U11372" s="72"/>
      <c r="V11372" s="72"/>
      <c r="W11372" s="72"/>
      <c r="X11372" s="72"/>
      <c r="Y11372" s="72"/>
      <c r="Z11372" s="72"/>
      <c r="AA11372" s="72"/>
      <c r="AB11372" s="72"/>
      <c r="AC11372" s="72"/>
      <c r="AD11372" s="72"/>
      <c r="AE11372" s="72"/>
      <c r="AF11372" s="72"/>
      <c r="AG11372" s="72"/>
      <c r="AH11372" s="72"/>
      <c r="AI11372" s="72"/>
      <c r="AJ11372" s="72"/>
      <c r="AK11372" s="72"/>
    </row>
    <row r="11373" ht="14.25" customHeight="1">
      <c r="A11373" s="78">
        <v>11370.0</v>
      </c>
      <c r="C11373" s="78" t="str">
        <f>VLOOKUP(G11373,[1]Macrodata_CCF!$A$3:$D$55,4,FALSE)</f>
        <v>#ERROR!</v>
      </c>
      <c r="E11373" s="79" t="str">
        <f>VLOOKUP(G11373,[1]Macrodata_CCF!$A$3:$B$55,2,FALSE)</f>
        <v>#ERROR!</v>
      </c>
      <c r="F11373" s="78">
        <v>0.0</v>
      </c>
      <c r="G11373" s="80">
        <v>29.0</v>
      </c>
      <c r="H11373" s="81">
        <v>43420.0</v>
      </c>
      <c r="I11373" s="81">
        <v>780000.0</v>
      </c>
      <c r="J11373" s="81">
        <v>161275.0</v>
      </c>
      <c r="K11373" s="81">
        <v>780000.0</v>
      </c>
      <c r="L11373" s="82">
        <v>0.1600029867767249</v>
      </c>
      <c r="N11373" s="83">
        <f t="shared" si="1"/>
        <v>0.1600029868</v>
      </c>
      <c r="O11373" s="83">
        <f t="shared" si="2"/>
        <v>0.1600029868</v>
      </c>
      <c r="Q11373" s="83">
        <f t="shared" si="3"/>
        <v>0.9443333333</v>
      </c>
      <c r="R11373" s="83">
        <f t="shared" si="4"/>
        <v>0.1600029868</v>
      </c>
      <c r="S11373" s="83" t="b">
        <f t="shared" si="5"/>
        <v>0</v>
      </c>
      <c r="T11373" s="72"/>
      <c r="U11373" s="72"/>
      <c r="V11373" s="72"/>
      <c r="W11373" s="72"/>
      <c r="X11373" s="72"/>
      <c r="Y11373" s="72"/>
      <c r="Z11373" s="72"/>
      <c r="AA11373" s="72"/>
      <c r="AB11373" s="72"/>
      <c r="AC11373" s="72"/>
      <c r="AD11373" s="72"/>
      <c r="AE11373" s="72"/>
      <c r="AF11373" s="72"/>
      <c r="AG11373" s="72"/>
      <c r="AH11373" s="72"/>
      <c r="AI11373" s="72"/>
      <c r="AJ11373" s="72"/>
      <c r="AK11373" s="72"/>
    </row>
    <row r="11374" ht="14.25" customHeight="1">
      <c r="A11374" s="78">
        <v>11371.0</v>
      </c>
      <c r="C11374" s="78" t="str">
        <f>VLOOKUP(G11374,[1]Macrodata_CCF!$A$3:$D$55,4,FALSE)</f>
        <v>#ERROR!</v>
      </c>
      <c r="E11374" s="79" t="str">
        <f>VLOOKUP(G11374,[1]Macrodata_CCF!$A$3:$B$55,2,FALSE)</f>
        <v>#ERROR!</v>
      </c>
      <c r="F11374" s="78">
        <v>0.0</v>
      </c>
      <c r="G11374" s="80">
        <v>12.0</v>
      </c>
      <c r="H11374" s="81">
        <v>567115.0</v>
      </c>
      <c r="I11374" s="81">
        <v>790000.0</v>
      </c>
      <c r="J11374" s="81">
        <v>620605.0</v>
      </c>
      <c r="K11374" s="81">
        <v>1422000.0</v>
      </c>
      <c r="L11374" s="82">
        <v>0.2399892321152164</v>
      </c>
      <c r="N11374" s="83">
        <f t="shared" si="1"/>
        <v>0.2399892321</v>
      </c>
      <c r="O11374" s="83">
        <f t="shared" si="2"/>
        <v>0.2399892321</v>
      </c>
      <c r="Q11374" s="83">
        <f t="shared" si="3"/>
        <v>0.2821329114</v>
      </c>
      <c r="R11374" s="83">
        <f t="shared" si="4"/>
        <v>0.2399892321</v>
      </c>
      <c r="S11374" s="83" t="b">
        <f t="shared" si="5"/>
        <v>0</v>
      </c>
      <c r="T11374" s="72"/>
      <c r="U11374" s="72"/>
      <c r="V11374" s="72"/>
      <c r="W11374" s="72"/>
      <c r="X11374" s="72"/>
      <c r="Y11374" s="72"/>
      <c r="Z11374" s="72"/>
      <c r="AA11374" s="72"/>
      <c r="AB11374" s="72"/>
      <c r="AC11374" s="72"/>
      <c r="AD11374" s="72"/>
      <c r="AE11374" s="72"/>
      <c r="AF11374" s="72"/>
      <c r="AG11374" s="72"/>
      <c r="AH11374" s="72"/>
      <c r="AI11374" s="72"/>
      <c r="AJ11374" s="72"/>
      <c r="AK11374" s="72"/>
    </row>
    <row r="11375" ht="14.25" customHeight="1">
      <c r="A11375" s="78">
        <v>11372.0</v>
      </c>
      <c r="C11375" s="78" t="str">
        <f>VLOOKUP(G11375,[1]Macrodata_CCF!$A$3:$D$55,4,FALSE)</f>
        <v>#ERROR!</v>
      </c>
      <c r="E11375" s="79" t="str">
        <f>VLOOKUP(G11375,[1]Macrodata_CCF!$A$3:$B$55,2,FALSE)</f>
        <v>#ERROR!</v>
      </c>
      <c r="F11375" s="78">
        <v>0.0</v>
      </c>
      <c r="G11375" s="80">
        <v>25.0</v>
      </c>
      <c r="H11375" s="81">
        <v>21670.0</v>
      </c>
      <c r="I11375" s="81">
        <v>60000.0</v>
      </c>
      <c r="J11375" s="81">
        <v>27805.0</v>
      </c>
      <c r="K11375" s="81">
        <v>60000.0</v>
      </c>
      <c r="L11375" s="82">
        <v>0.16005739629533</v>
      </c>
      <c r="N11375" s="83">
        <f t="shared" si="1"/>
        <v>0.1600573963</v>
      </c>
      <c r="O11375" s="83">
        <f t="shared" si="2"/>
        <v>0.1600573963</v>
      </c>
      <c r="Q11375" s="83">
        <f t="shared" si="3"/>
        <v>0.6388333333</v>
      </c>
      <c r="R11375" s="83">
        <f t="shared" si="4"/>
        <v>0.1600573963</v>
      </c>
      <c r="S11375" s="83" t="b">
        <f t="shared" si="5"/>
        <v>0</v>
      </c>
      <c r="T11375" s="72"/>
      <c r="U11375" s="72"/>
      <c r="V11375" s="72"/>
      <c r="W11375" s="72"/>
      <c r="X11375" s="72"/>
      <c r="Y11375" s="72"/>
      <c r="Z11375" s="72"/>
      <c r="AA11375" s="72"/>
      <c r="AB11375" s="72"/>
      <c r="AC11375" s="72"/>
      <c r="AD11375" s="72"/>
      <c r="AE11375" s="72"/>
      <c r="AF11375" s="72"/>
      <c r="AG11375" s="72"/>
      <c r="AH11375" s="72"/>
      <c r="AI11375" s="72"/>
      <c r="AJ11375" s="72"/>
      <c r="AK11375" s="72"/>
    </row>
    <row r="11376" ht="14.25" customHeight="1">
      <c r="A11376" s="78">
        <v>11373.0</v>
      </c>
      <c r="C11376" s="78" t="str">
        <f>VLOOKUP(G11376,[1]Macrodata_CCF!$A$3:$D$55,4,FALSE)</f>
        <v>#ERROR!</v>
      </c>
      <c r="E11376" s="79" t="str">
        <f>VLOOKUP(G11376,[1]Macrodata_CCF!$A$3:$B$55,2,FALSE)</f>
        <v>#ERROR!</v>
      </c>
      <c r="F11376" s="78">
        <v>1.0</v>
      </c>
      <c r="G11376" s="80">
        <v>25.0</v>
      </c>
      <c r="H11376" s="81">
        <v>231480.0</v>
      </c>
      <c r="I11376" s="81">
        <v>620000.0</v>
      </c>
      <c r="J11376" s="81">
        <v>103270.0</v>
      </c>
      <c r="K11376" s="81">
        <v>620000.0</v>
      </c>
      <c r="L11376" s="82">
        <v>-0.3299958818078864</v>
      </c>
      <c r="N11376" s="83">
        <f t="shared" si="1"/>
        <v>-0.3299958818</v>
      </c>
      <c r="O11376" s="83">
        <f t="shared" si="2"/>
        <v>0</v>
      </c>
      <c r="Q11376" s="83">
        <f t="shared" si="3"/>
        <v>0.6266451613</v>
      </c>
      <c r="R11376" s="83">
        <f t="shared" si="4"/>
        <v>-0.3299958818</v>
      </c>
      <c r="S11376" s="83" t="b">
        <f t="shared" si="5"/>
        <v>0</v>
      </c>
      <c r="T11376" s="72"/>
      <c r="U11376" s="72"/>
      <c r="V11376" s="72"/>
      <c r="W11376" s="72"/>
      <c r="X11376" s="72"/>
      <c r="Y11376" s="72"/>
      <c r="Z11376" s="72"/>
      <c r="AA11376" s="72"/>
      <c r="AB11376" s="72"/>
      <c r="AC11376" s="72"/>
      <c r="AD11376" s="72"/>
      <c r="AE11376" s="72"/>
      <c r="AF11376" s="72"/>
      <c r="AG11376" s="72"/>
      <c r="AH11376" s="72"/>
      <c r="AI11376" s="72"/>
      <c r="AJ11376" s="72"/>
      <c r="AK11376" s="72"/>
    </row>
    <row r="11377" ht="14.25" customHeight="1">
      <c r="A11377" s="78">
        <v>11374.0</v>
      </c>
      <c r="C11377" s="78" t="str">
        <f>VLOOKUP(G11377,[1]Macrodata_CCF!$A$3:$D$55,4,FALSE)</f>
        <v>#ERROR!</v>
      </c>
      <c r="E11377" s="79" t="str">
        <f>VLOOKUP(G11377,[1]Macrodata_CCF!$A$3:$B$55,2,FALSE)</f>
        <v>#ERROR!</v>
      </c>
      <c r="F11377" s="78">
        <v>0.0</v>
      </c>
      <c r="G11377" s="80">
        <v>36.0</v>
      </c>
      <c r="H11377" s="81">
        <v>149465.0</v>
      </c>
      <c r="I11377" s="81">
        <v>290000.0</v>
      </c>
      <c r="J11377" s="81">
        <v>174760.0</v>
      </c>
      <c r="K11377" s="81">
        <v>551000.0</v>
      </c>
      <c r="L11377" s="82">
        <v>0.1799907496353222</v>
      </c>
      <c r="N11377" s="83">
        <f t="shared" si="1"/>
        <v>0.1799907496</v>
      </c>
      <c r="O11377" s="83">
        <f t="shared" si="2"/>
        <v>0.1799907496</v>
      </c>
      <c r="Q11377" s="83">
        <f t="shared" si="3"/>
        <v>0.4846034483</v>
      </c>
      <c r="R11377" s="83">
        <f t="shared" si="4"/>
        <v>0.1799907496</v>
      </c>
      <c r="S11377" s="83" t="b">
        <f t="shared" si="5"/>
        <v>0</v>
      </c>
      <c r="T11377" s="72"/>
      <c r="U11377" s="72"/>
      <c r="V11377" s="72"/>
      <c r="W11377" s="72"/>
      <c r="X11377" s="72"/>
      <c r="Y11377" s="72"/>
      <c r="Z11377" s="72"/>
      <c r="AA11377" s="72"/>
      <c r="AB11377" s="72"/>
      <c r="AC11377" s="72"/>
      <c r="AD11377" s="72"/>
      <c r="AE11377" s="72"/>
      <c r="AF11377" s="72"/>
      <c r="AG11377" s="72"/>
      <c r="AH11377" s="72"/>
      <c r="AI11377" s="72"/>
      <c r="AJ11377" s="72"/>
      <c r="AK11377" s="72"/>
    </row>
    <row r="11378" ht="14.25" customHeight="1">
      <c r="A11378" s="78">
        <v>11375.0</v>
      </c>
      <c r="C11378" s="78" t="str">
        <f>VLOOKUP(G11378,[1]Macrodata_CCF!$A$3:$D$55,4,FALSE)</f>
        <v>#ERROR!</v>
      </c>
      <c r="E11378" s="79" t="str">
        <f>VLOOKUP(G11378,[1]Macrodata_CCF!$A$3:$B$55,2,FALSE)</f>
        <v>#ERROR!</v>
      </c>
      <c r="F11378" s="78">
        <v>1.0</v>
      </c>
      <c r="G11378" s="80">
        <v>20.0</v>
      </c>
      <c r="H11378" s="81">
        <v>1015.0</v>
      </c>
      <c r="I11378" s="81">
        <v>360000.0</v>
      </c>
      <c r="J11378" s="81">
        <v>202045.0</v>
      </c>
      <c r="K11378" s="81">
        <v>503999.9999999999</v>
      </c>
      <c r="L11378" s="82">
        <v>0.5599955429892614</v>
      </c>
      <c r="N11378" s="83">
        <f t="shared" si="1"/>
        <v>0.559995543</v>
      </c>
      <c r="O11378" s="83">
        <f t="shared" si="2"/>
        <v>0.559995543</v>
      </c>
      <c r="Q11378" s="83">
        <f t="shared" si="3"/>
        <v>0.9971805556</v>
      </c>
      <c r="R11378" s="83">
        <f t="shared" si="4"/>
        <v>0.559995543</v>
      </c>
      <c r="S11378" s="83" t="b">
        <f t="shared" si="5"/>
        <v>0</v>
      </c>
      <c r="T11378" s="72"/>
      <c r="U11378" s="72"/>
      <c r="V11378" s="72"/>
      <c r="W11378" s="72"/>
      <c r="X11378" s="72"/>
      <c r="Y11378" s="72"/>
      <c r="Z11378" s="72"/>
      <c r="AA11378" s="72"/>
      <c r="AB11378" s="72"/>
      <c r="AC11378" s="72"/>
      <c r="AD11378" s="72"/>
      <c r="AE11378" s="72"/>
      <c r="AF11378" s="72"/>
      <c r="AG11378" s="72"/>
      <c r="AH11378" s="72"/>
      <c r="AI11378" s="72"/>
      <c r="AJ11378" s="72"/>
      <c r="AK11378" s="72"/>
    </row>
    <row r="11379" ht="14.25" customHeight="1">
      <c r="A11379" s="78">
        <v>11376.0</v>
      </c>
      <c r="C11379" s="78" t="str">
        <f>VLOOKUP(G11379,[1]Macrodata_CCF!$A$3:$D$55,4,FALSE)</f>
        <v>#ERROR!</v>
      </c>
      <c r="E11379" s="79" t="str">
        <f>VLOOKUP(G11379,[1]Macrodata_CCF!$A$3:$B$55,2,FALSE)</f>
        <v>#ERROR!</v>
      </c>
      <c r="F11379" s="78">
        <v>0.0</v>
      </c>
      <c r="G11379" s="80">
        <v>31.0</v>
      </c>
      <c r="H11379" s="81">
        <v>37210.0</v>
      </c>
      <c r="I11379" s="81">
        <v>530000.0</v>
      </c>
      <c r="J11379" s="81">
        <v>106200.0</v>
      </c>
      <c r="K11379" s="81">
        <v>848000.0</v>
      </c>
      <c r="L11379" s="82">
        <v>0.1399987824428255</v>
      </c>
      <c r="N11379" s="83">
        <f t="shared" si="1"/>
        <v>0.1399987824</v>
      </c>
      <c r="O11379" s="83">
        <f t="shared" si="2"/>
        <v>0.1399987824</v>
      </c>
      <c r="Q11379" s="83">
        <f t="shared" si="3"/>
        <v>0.9297924528</v>
      </c>
      <c r="R11379" s="83">
        <f t="shared" si="4"/>
        <v>0.1399987824</v>
      </c>
      <c r="S11379" s="83" t="b">
        <f t="shared" si="5"/>
        <v>0</v>
      </c>
      <c r="T11379" s="72"/>
      <c r="U11379" s="72"/>
      <c r="V11379" s="72"/>
      <c r="W11379" s="72"/>
      <c r="X11379" s="72"/>
      <c r="Y11379" s="72"/>
      <c r="Z11379" s="72"/>
      <c r="AA11379" s="72"/>
      <c r="AB11379" s="72"/>
      <c r="AC11379" s="72"/>
      <c r="AD11379" s="72"/>
      <c r="AE11379" s="72"/>
      <c r="AF11379" s="72"/>
      <c r="AG11379" s="72"/>
      <c r="AH11379" s="72"/>
      <c r="AI11379" s="72"/>
      <c r="AJ11379" s="72"/>
      <c r="AK11379" s="72"/>
    </row>
    <row r="11380" ht="14.25" customHeight="1">
      <c r="A11380" s="78">
        <v>11377.0</v>
      </c>
      <c r="C11380" s="78" t="str">
        <f>VLOOKUP(G11380,[1]Macrodata_CCF!$A$3:$D$55,4,FALSE)</f>
        <v>#ERROR!</v>
      </c>
      <c r="E11380" s="79" t="str">
        <f>VLOOKUP(G11380,[1]Macrodata_CCF!$A$3:$B$55,2,FALSE)</f>
        <v>#ERROR!</v>
      </c>
      <c r="F11380" s="78">
        <v>1.0</v>
      </c>
      <c r="G11380" s="80">
        <v>50.0</v>
      </c>
      <c r="H11380" s="81">
        <v>373135.0</v>
      </c>
      <c r="I11380" s="81">
        <v>740000.0</v>
      </c>
      <c r="J11380" s="81">
        <v>563905.0</v>
      </c>
      <c r="K11380" s="81">
        <v>1110000.0</v>
      </c>
      <c r="L11380" s="82">
        <v>0.5200005451596637</v>
      </c>
      <c r="N11380" s="83">
        <f t="shared" si="1"/>
        <v>0.5200005452</v>
      </c>
      <c r="O11380" s="83">
        <f t="shared" si="2"/>
        <v>0.5200005452</v>
      </c>
      <c r="Q11380" s="83">
        <f t="shared" si="3"/>
        <v>0.4957635135</v>
      </c>
      <c r="R11380" s="83">
        <f t="shared" si="4"/>
        <v>0.5200005452</v>
      </c>
      <c r="S11380" s="83" t="b">
        <f t="shared" si="5"/>
        <v>0</v>
      </c>
      <c r="T11380" s="72"/>
      <c r="U11380" s="72"/>
      <c r="V11380" s="72"/>
      <c r="W11380" s="72"/>
      <c r="X11380" s="72"/>
      <c r="Y11380" s="72"/>
      <c r="Z11380" s="72"/>
      <c r="AA11380" s="72"/>
      <c r="AB11380" s="72"/>
      <c r="AC11380" s="72"/>
      <c r="AD11380" s="72"/>
      <c r="AE11380" s="72"/>
      <c r="AF11380" s="72"/>
      <c r="AG11380" s="72"/>
      <c r="AH11380" s="72"/>
      <c r="AI11380" s="72"/>
      <c r="AJ11380" s="72"/>
      <c r="AK11380" s="72"/>
    </row>
    <row r="11381" ht="14.25" customHeight="1">
      <c r="A11381" s="78">
        <v>11378.0</v>
      </c>
      <c r="C11381" s="78" t="str">
        <f>VLOOKUP(G11381,[1]Macrodata_CCF!$A$3:$D$55,4,FALSE)</f>
        <v>#ERROR!</v>
      </c>
      <c r="E11381" s="79" t="str">
        <f>VLOOKUP(G11381,[1]Macrodata_CCF!$A$3:$B$55,2,FALSE)</f>
        <v>#ERROR!</v>
      </c>
      <c r="F11381" s="78">
        <v>1.0</v>
      </c>
      <c r="G11381" s="80">
        <v>7.0</v>
      </c>
      <c r="H11381" s="81">
        <v>3810.0</v>
      </c>
      <c r="I11381" s="81">
        <v>10000.0</v>
      </c>
      <c r="J11381" s="81">
        <v>6965.0</v>
      </c>
      <c r="K11381" s="81">
        <v>10000.0</v>
      </c>
      <c r="L11381" s="82">
        <v>0.5096930533117933</v>
      </c>
      <c r="N11381" s="83">
        <f t="shared" si="1"/>
        <v>0.5096930533</v>
      </c>
      <c r="O11381" s="83">
        <f t="shared" si="2"/>
        <v>0.5096930533</v>
      </c>
      <c r="Q11381" s="83">
        <f t="shared" si="3"/>
        <v>0.619</v>
      </c>
      <c r="R11381" s="83">
        <f t="shared" si="4"/>
        <v>0.5096930533</v>
      </c>
      <c r="S11381" s="83" t="b">
        <f t="shared" si="5"/>
        <v>0</v>
      </c>
      <c r="T11381" s="72"/>
      <c r="U11381" s="72"/>
      <c r="V11381" s="72"/>
      <c r="W11381" s="72"/>
      <c r="X11381" s="72"/>
      <c r="Y11381" s="72"/>
      <c r="Z11381" s="72"/>
      <c r="AA11381" s="72"/>
      <c r="AB11381" s="72"/>
      <c r="AC11381" s="72"/>
      <c r="AD11381" s="72"/>
      <c r="AE11381" s="72"/>
      <c r="AF11381" s="72"/>
      <c r="AG11381" s="72"/>
      <c r="AH11381" s="72"/>
      <c r="AI11381" s="72"/>
      <c r="AJ11381" s="72"/>
      <c r="AK11381" s="72"/>
    </row>
    <row r="11382" ht="14.25" customHeight="1">
      <c r="A11382" s="78">
        <v>11379.0</v>
      </c>
      <c r="C11382" s="78" t="str">
        <f>VLOOKUP(G11382,[1]Macrodata_CCF!$A$3:$D$55,4,FALSE)</f>
        <v>#ERROR!</v>
      </c>
      <c r="E11382" s="79" t="str">
        <f>VLOOKUP(G11382,[1]Macrodata_CCF!$A$3:$B$55,2,FALSE)</f>
        <v>#ERROR!</v>
      </c>
      <c r="F11382" s="78">
        <v>0.0</v>
      </c>
      <c r="G11382" s="80">
        <v>18.0</v>
      </c>
      <c r="H11382" s="81">
        <v>124820.0</v>
      </c>
      <c r="I11382" s="81">
        <v>390000.0</v>
      </c>
      <c r="J11382" s="81">
        <v>169900.0</v>
      </c>
      <c r="K11382" s="81">
        <v>390000.0</v>
      </c>
      <c r="L11382" s="82">
        <v>0.1699977373859266</v>
      </c>
      <c r="N11382" s="83">
        <f t="shared" si="1"/>
        <v>0.1699977374</v>
      </c>
      <c r="O11382" s="83">
        <f t="shared" si="2"/>
        <v>0.1699977374</v>
      </c>
      <c r="Q11382" s="83">
        <f t="shared" si="3"/>
        <v>0.6799487179</v>
      </c>
      <c r="R11382" s="83">
        <f t="shared" si="4"/>
        <v>0.1699977374</v>
      </c>
      <c r="S11382" s="83" t="b">
        <f t="shared" si="5"/>
        <v>0</v>
      </c>
      <c r="T11382" s="72"/>
      <c r="U11382" s="72"/>
      <c r="V11382" s="72"/>
      <c r="W11382" s="72"/>
      <c r="X11382" s="72"/>
      <c r="Y11382" s="72"/>
      <c r="Z11382" s="72"/>
      <c r="AA11382" s="72"/>
      <c r="AB11382" s="72"/>
      <c r="AC11382" s="72"/>
      <c r="AD11382" s="72"/>
      <c r="AE11382" s="72"/>
      <c r="AF11382" s="72"/>
      <c r="AG11382" s="72"/>
      <c r="AH11382" s="72"/>
      <c r="AI11382" s="72"/>
      <c r="AJ11382" s="72"/>
      <c r="AK11382" s="72"/>
    </row>
    <row r="11383" ht="14.25" customHeight="1">
      <c r="A11383" s="78">
        <v>11380.0</v>
      </c>
      <c r="C11383" s="78" t="str">
        <f>VLOOKUP(G11383,[1]Macrodata_CCF!$A$3:$D$55,4,FALSE)</f>
        <v>#ERROR!</v>
      </c>
      <c r="E11383" s="79" t="str">
        <f>VLOOKUP(G11383,[1]Macrodata_CCF!$A$3:$B$55,2,FALSE)</f>
        <v>#ERROR!</v>
      </c>
      <c r="F11383" s="78">
        <v>0.0</v>
      </c>
      <c r="G11383" s="80">
        <v>3.0</v>
      </c>
      <c r="H11383" s="81">
        <v>31965.0</v>
      </c>
      <c r="I11383" s="81">
        <v>440000.0</v>
      </c>
      <c r="J11383" s="81">
        <v>182940.0</v>
      </c>
      <c r="K11383" s="81">
        <v>572000.0</v>
      </c>
      <c r="L11383" s="82">
        <v>0.3700050240788167</v>
      </c>
      <c r="N11383" s="83">
        <f t="shared" si="1"/>
        <v>0.3700050241</v>
      </c>
      <c r="O11383" s="83">
        <f t="shared" si="2"/>
        <v>0.3700050241</v>
      </c>
      <c r="Q11383" s="83">
        <f t="shared" si="3"/>
        <v>0.9273522727</v>
      </c>
      <c r="R11383" s="83">
        <f t="shared" si="4"/>
        <v>0.3700050241</v>
      </c>
      <c r="S11383" s="83" t="b">
        <f t="shared" si="5"/>
        <v>0</v>
      </c>
      <c r="T11383" s="72"/>
      <c r="U11383" s="72"/>
      <c r="V11383" s="72"/>
      <c r="W11383" s="72"/>
      <c r="X11383" s="72"/>
      <c r="Y11383" s="72"/>
      <c r="Z11383" s="72"/>
      <c r="AA11383" s="72"/>
      <c r="AB11383" s="72"/>
      <c r="AC11383" s="72"/>
      <c r="AD11383" s="72"/>
      <c r="AE11383" s="72"/>
      <c r="AF11383" s="72"/>
      <c r="AG11383" s="72"/>
      <c r="AH11383" s="72"/>
      <c r="AI11383" s="72"/>
      <c r="AJ11383" s="72"/>
      <c r="AK11383" s="72"/>
    </row>
    <row r="11384" ht="14.25" customHeight="1">
      <c r="A11384" s="78">
        <v>11381.0</v>
      </c>
      <c r="C11384" s="78" t="str">
        <f>VLOOKUP(G11384,[1]Macrodata_CCF!$A$3:$D$55,4,FALSE)</f>
        <v>#ERROR!</v>
      </c>
      <c r="E11384" s="79" t="str">
        <f>VLOOKUP(G11384,[1]Macrodata_CCF!$A$3:$B$55,2,FALSE)</f>
        <v>#ERROR!</v>
      </c>
      <c r="F11384" s="78">
        <v>0.0</v>
      </c>
      <c r="G11384" s="80">
        <v>52.0</v>
      </c>
      <c r="H11384" s="81">
        <v>405710.0</v>
      </c>
      <c r="I11384" s="81">
        <v>950000.0</v>
      </c>
      <c r="J11384" s="81">
        <v>969000.0</v>
      </c>
      <c r="K11384" s="81">
        <v>950000.0</v>
      </c>
      <c r="L11384" s="82">
        <v>1.034907861617888</v>
      </c>
      <c r="N11384" s="83">
        <f t="shared" si="1"/>
        <v>1.034907862</v>
      </c>
      <c r="O11384" s="83">
        <f t="shared" si="2"/>
        <v>1</v>
      </c>
      <c r="Q11384" s="83">
        <f t="shared" si="3"/>
        <v>0.5729368421</v>
      </c>
      <c r="R11384" s="83">
        <f t="shared" si="4"/>
        <v>1.034907862</v>
      </c>
      <c r="S11384" s="83" t="b">
        <f t="shared" si="5"/>
        <v>0</v>
      </c>
      <c r="T11384" s="72"/>
      <c r="U11384" s="72"/>
      <c r="V11384" s="72"/>
      <c r="W11384" s="72"/>
      <c r="X11384" s="72"/>
      <c r="Y11384" s="72"/>
      <c r="Z11384" s="72"/>
      <c r="AA11384" s="72"/>
      <c r="AB11384" s="72"/>
      <c r="AC11384" s="72"/>
      <c r="AD11384" s="72"/>
      <c r="AE11384" s="72"/>
      <c r="AF11384" s="72"/>
      <c r="AG11384" s="72"/>
      <c r="AH11384" s="72"/>
      <c r="AI11384" s="72"/>
      <c r="AJ11384" s="72"/>
      <c r="AK11384" s="72"/>
    </row>
    <row r="11385" ht="14.25" customHeight="1">
      <c r="A11385" s="78">
        <v>11382.0</v>
      </c>
      <c r="C11385" s="78" t="str">
        <f>VLOOKUP(G11385,[1]Macrodata_CCF!$A$3:$D$55,4,FALSE)</f>
        <v>#ERROR!</v>
      </c>
      <c r="E11385" s="79" t="str">
        <f>VLOOKUP(G11385,[1]Macrodata_CCF!$A$3:$B$55,2,FALSE)</f>
        <v>#ERROR!</v>
      </c>
      <c r="F11385" s="78">
        <v>0.0</v>
      </c>
      <c r="G11385" s="80">
        <v>39.0</v>
      </c>
      <c r="H11385" s="81">
        <v>0.0</v>
      </c>
      <c r="I11385" s="81">
        <v>630000.0</v>
      </c>
      <c r="J11385" s="81">
        <v>75600.0</v>
      </c>
      <c r="K11385" s="81">
        <v>630000.0</v>
      </c>
      <c r="L11385" s="82">
        <v>0.12</v>
      </c>
      <c r="N11385" s="83">
        <f t="shared" si="1"/>
        <v>0.12</v>
      </c>
      <c r="O11385" s="83">
        <f t="shared" si="2"/>
        <v>0.12</v>
      </c>
      <c r="Q11385" s="83">
        <f t="shared" si="3"/>
        <v>1</v>
      </c>
      <c r="R11385" s="83">
        <f t="shared" si="4"/>
        <v>0.12</v>
      </c>
      <c r="S11385" s="83" t="b">
        <f t="shared" si="5"/>
        <v>0</v>
      </c>
      <c r="T11385" s="72"/>
      <c r="U11385" s="72"/>
      <c r="V11385" s="72"/>
      <c r="W11385" s="72"/>
      <c r="X11385" s="72"/>
      <c r="Y11385" s="72"/>
      <c r="Z11385" s="72"/>
      <c r="AA11385" s="72"/>
      <c r="AB11385" s="72"/>
      <c r="AC11385" s="72"/>
      <c r="AD11385" s="72"/>
      <c r="AE11385" s="72"/>
      <c r="AF11385" s="72"/>
      <c r="AG11385" s="72"/>
      <c r="AH11385" s="72"/>
      <c r="AI11385" s="72"/>
      <c r="AJ11385" s="72"/>
      <c r="AK11385" s="72"/>
    </row>
    <row r="11386" ht="14.25" customHeight="1">
      <c r="A11386" s="78">
        <v>11383.0</v>
      </c>
      <c r="C11386" s="78" t="str">
        <f>VLOOKUP(G11386,[1]Macrodata_CCF!$A$3:$D$55,4,FALSE)</f>
        <v>#ERROR!</v>
      </c>
      <c r="E11386" s="79" t="str">
        <f>VLOOKUP(G11386,[1]Macrodata_CCF!$A$3:$B$55,2,FALSE)</f>
        <v>#ERROR!</v>
      </c>
      <c r="F11386" s="78">
        <v>0.0</v>
      </c>
      <c r="G11386" s="80">
        <v>25.0</v>
      </c>
      <c r="H11386" s="81">
        <v>0.0</v>
      </c>
      <c r="I11386" s="81">
        <v>890000.0</v>
      </c>
      <c r="J11386" s="81">
        <v>907800.0</v>
      </c>
      <c r="K11386" s="81">
        <v>890000.0</v>
      </c>
      <c r="L11386" s="82">
        <v>1.02</v>
      </c>
      <c r="N11386" s="83">
        <f t="shared" si="1"/>
        <v>1.02</v>
      </c>
      <c r="O11386" s="83">
        <f t="shared" si="2"/>
        <v>1</v>
      </c>
      <c r="Q11386" s="83">
        <f t="shared" si="3"/>
        <v>1</v>
      </c>
      <c r="R11386" s="83">
        <f t="shared" si="4"/>
        <v>1.02</v>
      </c>
      <c r="S11386" s="83" t="b">
        <f t="shared" si="5"/>
        <v>0</v>
      </c>
      <c r="T11386" s="72"/>
      <c r="U11386" s="72"/>
      <c r="V11386" s="72"/>
      <c r="W11386" s="72"/>
      <c r="X11386" s="72"/>
      <c r="Y11386" s="72"/>
      <c r="Z11386" s="72"/>
      <c r="AA11386" s="72"/>
      <c r="AB11386" s="72"/>
      <c r="AC11386" s="72"/>
      <c r="AD11386" s="72"/>
      <c r="AE11386" s="72"/>
      <c r="AF11386" s="72"/>
      <c r="AG11386" s="72"/>
      <c r="AH11386" s="72"/>
      <c r="AI11386" s="72"/>
      <c r="AJ11386" s="72"/>
      <c r="AK11386" s="72"/>
    </row>
    <row r="11387" ht="14.25" customHeight="1">
      <c r="A11387" s="78">
        <v>11384.0</v>
      </c>
      <c r="C11387" s="78" t="str">
        <f>VLOOKUP(G11387,[1]Macrodata_CCF!$A$3:$D$55,4,FALSE)</f>
        <v>#ERROR!</v>
      </c>
      <c r="E11387" s="79" t="str">
        <f>VLOOKUP(G11387,[1]Macrodata_CCF!$A$3:$B$55,2,FALSE)</f>
        <v>#ERROR!</v>
      </c>
      <c r="F11387" s="78">
        <v>0.0</v>
      </c>
      <c r="G11387" s="80">
        <v>44.0</v>
      </c>
      <c r="H11387" s="81">
        <v>264055.0</v>
      </c>
      <c r="I11387" s="81">
        <v>850000.0</v>
      </c>
      <c r="J11387" s="81">
        <v>346085.0</v>
      </c>
      <c r="K11387" s="81">
        <v>850000.0</v>
      </c>
      <c r="L11387" s="82">
        <v>0.1399960747169103</v>
      </c>
      <c r="N11387" s="83">
        <f t="shared" si="1"/>
        <v>0.1399960747</v>
      </c>
      <c r="O11387" s="83">
        <f t="shared" si="2"/>
        <v>0.1399960747</v>
      </c>
      <c r="Q11387" s="83">
        <f t="shared" si="3"/>
        <v>0.6893470588</v>
      </c>
      <c r="R11387" s="83">
        <f t="shared" si="4"/>
        <v>0.1399960747</v>
      </c>
      <c r="S11387" s="83" t="b">
        <f t="shared" si="5"/>
        <v>0</v>
      </c>
      <c r="T11387" s="72"/>
      <c r="U11387" s="72"/>
      <c r="V11387" s="72"/>
      <c r="W11387" s="72"/>
      <c r="X11387" s="72"/>
      <c r="Y11387" s="72"/>
      <c r="Z11387" s="72"/>
      <c r="AA11387" s="72"/>
      <c r="AB11387" s="72"/>
      <c r="AC11387" s="72"/>
      <c r="AD11387" s="72"/>
      <c r="AE11387" s="72"/>
      <c r="AF11387" s="72"/>
      <c r="AG11387" s="72"/>
      <c r="AH11387" s="72"/>
      <c r="AI11387" s="72"/>
      <c r="AJ11387" s="72"/>
      <c r="AK11387" s="72"/>
    </row>
    <row r="11388" ht="14.25" customHeight="1">
      <c r="A11388" s="78">
        <v>11385.0</v>
      </c>
      <c r="C11388" s="78" t="str">
        <f>VLOOKUP(G11388,[1]Macrodata_CCF!$A$3:$D$55,4,FALSE)</f>
        <v>#ERROR!</v>
      </c>
      <c r="E11388" s="79" t="str">
        <f>VLOOKUP(G11388,[1]Macrodata_CCF!$A$3:$B$55,2,FALSE)</f>
        <v>#ERROR!</v>
      </c>
      <c r="F11388" s="78">
        <v>0.0</v>
      </c>
      <c r="G11388" s="80">
        <v>29.0</v>
      </c>
      <c r="H11388" s="81">
        <v>819190.0</v>
      </c>
      <c r="I11388" s="81">
        <v>850000.0</v>
      </c>
      <c r="J11388" s="81">
        <v>823505.0</v>
      </c>
      <c r="K11388" s="81">
        <v>850000.0</v>
      </c>
      <c r="L11388" s="82">
        <v>0.1400519311911717</v>
      </c>
      <c r="N11388" s="83">
        <f t="shared" si="1"/>
        <v>0.1400519312</v>
      </c>
      <c r="O11388" s="83">
        <f t="shared" si="2"/>
        <v>0.1400519312</v>
      </c>
      <c r="Q11388" s="83">
        <f t="shared" si="3"/>
        <v>0.03624705882</v>
      </c>
      <c r="R11388" s="83">
        <f t="shared" si="4"/>
        <v>0.005076470588</v>
      </c>
      <c r="S11388" s="83" t="b">
        <f t="shared" si="5"/>
        <v>0</v>
      </c>
      <c r="T11388" s="72"/>
      <c r="U11388" s="72"/>
      <c r="V11388" s="72"/>
      <c r="W11388" s="72"/>
      <c r="X11388" s="72"/>
      <c r="Y11388" s="72"/>
      <c r="Z11388" s="72"/>
      <c r="AA11388" s="72"/>
      <c r="AB11388" s="72"/>
      <c r="AC11388" s="72"/>
      <c r="AD11388" s="72"/>
      <c r="AE11388" s="72"/>
      <c r="AF11388" s="72"/>
      <c r="AG11388" s="72"/>
      <c r="AH11388" s="72"/>
      <c r="AI11388" s="72"/>
      <c r="AJ11388" s="72"/>
      <c r="AK11388" s="72"/>
    </row>
    <row r="11389" ht="14.25" customHeight="1">
      <c r="A11389" s="78">
        <v>11386.0</v>
      </c>
      <c r="C11389" s="78" t="str">
        <f>VLOOKUP(G11389,[1]Macrodata_CCF!$A$3:$D$55,4,FALSE)</f>
        <v>#ERROR!</v>
      </c>
      <c r="E11389" s="79" t="str">
        <f>VLOOKUP(G11389,[1]Macrodata_CCF!$A$3:$B$55,2,FALSE)</f>
        <v>#ERROR!</v>
      </c>
      <c r="F11389" s="78">
        <v>0.0</v>
      </c>
      <c r="G11389" s="80">
        <v>50.0</v>
      </c>
      <c r="H11389" s="81">
        <v>0.0</v>
      </c>
      <c r="I11389" s="81">
        <v>110000.0</v>
      </c>
      <c r="J11389" s="81">
        <v>14300.0</v>
      </c>
      <c r="K11389" s="81">
        <v>110000.0</v>
      </c>
      <c r="L11389" s="82">
        <v>0.13</v>
      </c>
      <c r="N11389" s="83">
        <f t="shared" si="1"/>
        <v>0.13</v>
      </c>
      <c r="O11389" s="83">
        <f t="shared" si="2"/>
        <v>0.13</v>
      </c>
      <c r="Q11389" s="83">
        <f t="shared" si="3"/>
        <v>1</v>
      </c>
      <c r="R11389" s="83">
        <f t="shared" si="4"/>
        <v>0.13</v>
      </c>
      <c r="S11389" s="83" t="b">
        <f t="shared" si="5"/>
        <v>0</v>
      </c>
      <c r="T11389" s="72"/>
      <c r="U11389" s="72"/>
      <c r="V11389" s="72"/>
      <c r="W11389" s="72"/>
      <c r="X11389" s="72"/>
      <c r="Y11389" s="72"/>
      <c r="Z11389" s="72"/>
      <c r="AA11389" s="72"/>
      <c r="AB11389" s="72"/>
      <c r="AC11389" s="72"/>
      <c r="AD11389" s="72"/>
      <c r="AE11389" s="72"/>
      <c r="AF11389" s="72"/>
      <c r="AG11389" s="72"/>
      <c r="AH11389" s="72"/>
      <c r="AI11389" s="72"/>
      <c r="AJ11389" s="72"/>
      <c r="AK11389" s="72"/>
    </row>
    <row r="11390" ht="14.25" customHeight="1">
      <c r="A11390" s="78">
        <v>11387.0</v>
      </c>
      <c r="C11390" s="78" t="str">
        <f>VLOOKUP(G11390,[1]Macrodata_CCF!$A$3:$D$55,4,FALSE)</f>
        <v>#ERROR!</v>
      </c>
      <c r="E11390" s="79" t="str">
        <f>VLOOKUP(G11390,[1]Macrodata_CCF!$A$3:$B$55,2,FALSE)</f>
        <v>#ERROR!</v>
      </c>
      <c r="F11390" s="78">
        <v>0.0</v>
      </c>
      <c r="G11390" s="80">
        <v>1.0</v>
      </c>
      <c r="H11390" s="81">
        <v>51185.0</v>
      </c>
      <c r="I11390" s="81">
        <v>950000.0</v>
      </c>
      <c r="J11390" s="81">
        <v>356780.0</v>
      </c>
      <c r="K11390" s="81">
        <v>950000.0</v>
      </c>
      <c r="L11390" s="82">
        <v>0.339997663590394</v>
      </c>
      <c r="N11390" s="83">
        <f t="shared" si="1"/>
        <v>0.3399976636</v>
      </c>
      <c r="O11390" s="83">
        <f t="shared" si="2"/>
        <v>0.3399976636</v>
      </c>
      <c r="Q11390" s="83">
        <f t="shared" si="3"/>
        <v>0.9461210526</v>
      </c>
      <c r="R11390" s="83">
        <f t="shared" si="4"/>
        <v>0.3399976636</v>
      </c>
      <c r="S11390" s="83" t="b">
        <f t="shared" si="5"/>
        <v>0</v>
      </c>
      <c r="T11390" s="72"/>
      <c r="U11390" s="72"/>
      <c r="V11390" s="72"/>
      <c r="W11390" s="72"/>
      <c r="X11390" s="72"/>
      <c r="Y11390" s="72"/>
      <c r="Z11390" s="72"/>
      <c r="AA11390" s="72"/>
      <c r="AB11390" s="72"/>
      <c r="AC11390" s="72"/>
      <c r="AD11390" s="72"/>
      <c r="AE11390" s="72"/>
      <c r="AF11390" s="72"/>
      <c r="AG11390" s="72"/>
      <c r="AH11390" s="72"/>
      <c r="AI11390" s="72"/>
      <c r="AJ11390" s="72"/>
      <c r="AK11390" s="72"/>
    </row>
    <row r="11391" ht="14.25" customHeight="1">
      <c r="A11391" s="78">
        <v>11388.0</v>
      </c>
      <c r="C11391" s="78" t="str">
        <f>VLOOKUP(G11391,[1]Macrodata_CCF!$A$3:$D$55,4,FALSE)</f>
        <v>#ERROR!</v>
      </c>
      <c r="E11391" s="79" t="str">
        <f>VLOOKUP(G11391,[1]Macrodata_CCF!$A$3:$B$55,2,FALSE)</f>
        <v>#ERROR!</v>
      </c>
      <c r="F11391" s="78">
        <v>1.0</v>
      </c>
      <c r="G11391" s="80">
        <v>4.0</v>
      </c>
      <c r="H11391" s="81">
        <v>176555.0</v>
      </c>
      <c r="I11391" s="81">
        <v>210000.0</v>
      </c>
      <c r="J11391" s="81">
        <v>190265.0</v>
      </c>
      <c r="K11391" s="81">
        <v>210000.0</v>
      </c>
      <c r="L11391" s="82">
        <v>0.4099267454029003</v>
      </c>
      <c r="N11391" s="83">
        <f t="shared" si="1"/>
        <v>0.4099267454</v>
      </c>
      <c r="O11391" s="83">
        <f t="shared" si="2"/>
        <v>0.4099267454</v>
      </c>
      <c r="Q11391" s="83">
        <f t="shared" si="3"/>
        <v>0.1592619048</v>
      </c>
      <c r="R11391" s="83">
        <f t="shared" si="4"/>
        <v>0.4099267454</v>
      </c>
      <c r="S11391" s="83" t="b">
        <f t="shared" si="5"/>
        <v>0</v>
      </c>
      <c r="T11391" s="72"/>
      <c r="U11391" s="72"/>
      <c r="V11391" s="72"/>
      <c r="W11391" s="72"/>
      <c r="X11391" s="72"/>
      <c r="Y11391" s="72"/>
      <c r="Z11391" s="72"/>
      <c r="AA11391" s="72"/>
      <c r="AB11391" s="72"/>
      <c r="AC11391" s="72"/>
      <c r="AD11391" s="72"/>
      <c r="AE11391" s="72"/>
      <c r="AF11391" s="72"/>
      <c r="AG11391" s="72"/>
      <c r="AH11391" s="72"/>
      <c r="AI11391" s="72"/>
      <c r="AJ11391" s="72"/>
      <c r="AK11391" s="72"/>
    </row>
    <row r="11392" ht="14.25" customHeight="1">
      <c r="A11392" s="78">
        <v>11389.0</v>
      </c>
      <c r="C11392" s="78" t="str">
        <f>VLOOKUP(G11392,[1]Macrodata_CCF!$A$3:$D$55,4,FALSE)</f>
        <v>#ERROR!</v>
      </c>
      <c r="E11392" s="79" t="str">
        <f>VLOOKUP(G11392,[1]Macrodata_CCF!$A$3:$B$55,2,FALSE)</f>
        <v>#ERROR!</v>
      </c>
      <c r="F11392" s="78">
        <v>0.0</v>
      </c>
      <c r="G11392" s="80">
        <v>18.0</v>
      </c>
      <c r="H11392" s="81">
        <v>40500.0</v>
      </c>
      <c r="I11392" s="81">
        <v>310000.0</v>
      </c>
      <c r="J11392" s="81">
        <v>94400.0</v>
      </c>
      <c r="K11392" s="81">
        <v>310000.0</v>
      </c>
      <c r="L11392" s="82">
        <v>0.2</v>
      </c>
      <c r="N11392" s="83">
        <f t="shared" si="1"/>
        <v>0.2</v>
      </c>
      <c r="O11392" s="83">
        <f t="shared" si="2"/>
        <v>0.2</v>
      </c>
      <c r="Q11392" s="83">
        <f t="shared" si="3"/>
        <v>0.8693548387</v>
      </c>
      <c r="R11392" s="83">
        <f t="shared" si="4"/>
        <v>0.2</v>
      </c>
      <c r="S11392" s="83" t="b">
        <f t="shared" si="5"/>
        <v>0</v>
      </c>
      <c r="T11392" s="72"/>
      <c r="U11392" s="72"/>
      <c r="V11392" s="72"/>
      <c r="W11392" s="72"/>
      <c r="X11392" s="72"/>
      <c r="Y11392" s="72"/>
      <c r="Z11392" s="72"/>
      <c r="AA11392" s="72"/>
      <c r="AB11392" s="72"/>
      <c r="AC11392" s="72"/>
      <c r="AD11392" s="72"/>
      <c r="AE11392" s="72"/>
      <c r="AF11392" s="72"/>
      <c r="AG11392" s="72"/>
      <c r="AH11392" s="72"/>
      <c r="AI11392" s="72"/>
      <c r="AJ11392" s="72"/>
      <c r="AK11392" s="72"/>
    </row>
    <row r="11393" ht="14.25" customHeight="1">
      <c r="A11393" s="78">
        <v>11390.0</v>
      </c>
      <c r="C11393" s="78" t="str">
        <f>VLOOKUP(G11393,[1]Macrodata_CCF!$A$3:$D$55,4,FALSE)</f>
        <v>#ERROR!</v>
      </c>
      <c r="E11393" s="79" t="str">
        <f>VLOOKUP(G11393,[1]Macrodata_CCF!$A$3:$B$55,2,FALSE)</f>
        <v>#ERROR!</v>
      </c>
      <c r="F11393" s="78">
        <v>0.0</v>
      </c>
      <c r="G11393" s="80">
        <v>23.0</v>
      </c>
      <c r="H11393" s="81">
        <v>377710.0</v>
      </c>
      <c r="I11393" s="81">
        <v>730000.0</v>
      </c>
      <c r="J11393" s="81">
        <v>434075.0</v>
      </c>
      <c r="K11393" s="81">
        <v>730000.0</v>
      </c>
      <c r="L11393" s="82">
        <v>0.1599960260013057</v>
      </c>
      <c r="N11393" s="83">
        <f t="shared" si="1"/>
        <v>0.159996026</v>
      </c>
      <c r="O11393" s="83">
        <f t="shared" si="2"/>
        <v>0.159996026</v>
      </c>
      <c r="Q11393" s="83">
        <f t="shared" si="3"/>
        <v>0.4825890411</v>
      </c>
      <c r="R11393" s="83">
        <f t="shared" si="4"/>
        <v>0.159996026</v>
      </c>
      <c r="S11393" s="83" t="b">
        <f t="shared" si="5"/>
        <v>0</v>
      </c>
      <c r="T11393" s="72"/>
      <c r="U11393" s="72"/>
      <c r="V11393" s="72"/>
      <c r="W11393" s="72"/>
      <c r="X11393" s="72"/>
      <c r="Y11393" s="72"/>
      <c r="Z11393" s="72"/>
      <c r="AA11393" s="72"/>
      <c r="AB11393" s="72"/>
      <c r="AC11393" s="72"/>
      <c r="AD11393" s="72"/>
      <c r="AE11393" s="72"/>
      <c r="AF11393" s="72"/>
      <c r="AG11393" s="72"/>
      <c r="AH11393" s="72"/>
      <c r="AI11393" s="72"/>
      <c r="AJ11393" s="72"/>
      <c r="AK11393" s="72"/>
    </row>
    <row r="11394" ht="14.25" customHeight="1">
      <c r="A11394" s="78">
        <v>11391.0</v>
      </c>
      <c r="C11394" s="78" t="str">
        <f>VLOOKUP(G11394,[1]Macrodata_CCF!$A$3:$D$55,4,FALSE)</f>
        <v>#ERROR!</v>
      </c>
      <c r="E11394" s="79" t="str">
        <f>VLOOKUP(G11394,[1]Macrodata_CCF!$A$3:$B$55,2,FALSE)</f>
        <v>#ERROR!</v>
      </c>
      <c r="F11394" s="78">
        <v>0.0</v>
      </c>
      <c r="G11394" s="80">
        <v>5.0</v>
      </c>
      <c r="H11394" s="81">
        <v>147255.0</v>
      </c>
      <c r="I11394" s="81">
        <v>630000.0</v>
      </c>
      <c r="J11394" s="81">
        <v>272770.0</v>
      </c>
      <c r="K11394" s="81">
        <v>630000.0</v>
      </c>
      <c r="L11394" s="82">
        <v>0.2600026929331221</v>
      </c>
      <c r="N11394" s="83">
        <f t="shared" si="1"/>
        <v>0.2600026929</v>
      </c>
      <c r="O11394" s="83">
        <f t="shared" si="2"/>
        <v>0.2600026929</v>
      </c>
      <c r="Q11394" s="83">
        <f t="shared" si="3"/>
        <v>0.7662619048</v>
      </c>
      <c r="R11394" s="83">
        <f t="shared" si="4"/>
        <v>0.2600026929</v>
      </c>
      <c r="S11394" s="83" t="b">
        <f t="shared" si="5"/>
        <v>0</v>
      </c>
      <c r="T11394" s="72"/>
      <c r="U11394" s="72"/>
      <c r="V11394" s="72"/>
      <c r="W11394" s="72"/>
      <c r="X11394" s="72"/>
      <c r="Y11394" s="72"/>
      <c r="Z11394" s="72"/>
      <c r="AA11394" s="72"/>
      <c r="AB11394" s="72"/>
      <c r="AC11394" s="72"/>
      <c r="AD11394" s="72"/>
      <c r="AE11394" s="72"/>
      <c r="AF11394" s="72"/>
      <c r="AG11394" s="72"/>
      <c r="AH11394" s="72"/>
      <c r="AI11394" s="72"/>
      <c r="AJ11394" s="72"/>
      <c r="AK11394" s="72"/>
    </row>
    <row r="11395" ht="14.25" customHeight="1">
      <c r="A11395" s="78">
        <v>11392.0</v>
      </c>
      <c r="C11395" s="78" t="str">
        <f>VLOOKUP(G11395,[1]Macrodata_CCF!$A$3:$D$55,4,FALSE)</f>
        <v>#ERROR!</v>
      </c>
      <c r="E11395" s="79" t="str">
        <f>VLOOKUP(G11395,[1]Macrodata_CCF!$A$3:$B$55,2,FALSE)</f>
        <v>#ERROR!</v>
      </c>
      <c r="F11395" s="78">
        <v>0.0</v>
      </c>
      <c r="G11395" s="80">
        <v>16.0</v>
      </c>
      <c r="H11395" s="81">
        <v>623320.0</v>
      </c>
      <c r="I11395" s="81">
        <v>640000.0</v>
      </c>
      <c r="J11395" s="81">
        <v>625655.0</v>
      </c>
      <c r="K11395" s="81">
        <v>1280000.0</v>
      </c>
      <c r="L11395" s="82">
        <v>0.1399880095923261</v>
      </c>
      <c r="N11395" s="83">
        <f t="shared" si="1"/>
        <v>0.1399880096</v>
      </c>
      <c r="O11395" s="83">
        <f t="shared" si="2"/>
        <v>0.1399880096</v>
      </c>
      <c r="Q11395" s="83">
        <f t="shared" si="3"/>
        <v>0.0260625</v>
      </c>
      <c r="R11395" s="83">
        <f t="shared" si="4"/>
        <v>0.0036484375</v>
      </c>
      <c r="S11395" s="83" t="b">
        <f t="shared" si="5"/>
        <v>0</v>
      </c>
      <c r="T11395" s="72"/>
      <c r="U11395" s="72"/>
      <c r="V11395" s="72"/>
      <c r="W11395" s="72"/>
      <c r="X11395" s="72"/>
      <c r="Y11395" s="72"/>
      <c r="Z11395" s="72"/>
      <c r="AA11395" s="72"/>
      <c r="AB11395" s="72"/>
      <c r="AC11395" s="72"/>
      <c r="AD11395" s="72"/>
      <c r="AE11395" s="72"/>
      <c r="AF11395" s="72"/>
      <c r="AG11395" s="72"/>
      <c r="AH11395" s="72"/>
      <c r="AI11395" s="72"/>
      <c r="AJ11395" s="72"/>
      <c r="AK11395" s="72"/>
    </row>
    <row r="11396" ht="14.25" customHeight="1">
      <c r="A11396" s="78">
        <v>11393.0</v>
      </c>
      <c r="C11396" s="78" t="str">
        <f>VLOOKUP(G11396,[1]Macrodata_CCF!$A$3:$D$55,4,FALSE)</f>
        <v>#ERROR!</v>
      </c>
      <c r="E11396" s="79" t="str">
        <f>VLOOKUP(G11396,[1]Macrodata_CCF!$A$3:$B$55,2,FALSE)</f>
        <v>#ERROR!</v>
      </c>
      <c r="F11396" s="78">
        <v>0.0</v>
      </c>
      <c r="G11396" s="80">
        <v>39.0</v>
      </c>
      <c r="H11396" s="81">
        <v>0.0</v>
      </c>
      <c r="I11396" s="81">
        <v>460000.0</v>
      </c>
      <c r="J11396" s="81">
        <v>469200.0</v>
      </c>
      <c r="K11396" s="81">
        <v>460000.0</v>
      </c>
      <c r="L11396" s="82">
        <v>1.02</v>
      </c>
      <c r="N11396" s="83">
        <f t="shared" si="1"/>
        <v>1.02</v>
      </c>
      <c r="O11396" s="83">
        <f t="shared" si="2"/>
        <v>1</v>
      </c>
      <c r="Q11396" s="83">
        <f t="shared" si="3"/>
        <v>1</v>
      </c>
      <c r="R11396" s="83">
        <f t="shared" si="4"/>
        <v>1.02</v>
      </c>
      <c r="S11396" s="83" t="b">
        <f t="shared" si="5"/>
        <v>0</v>
      </c>
      <c r="T11396" s="72"/>
      <c r="U11396" s="72"/>
      <c r="V11396" s="72"/>
      <c r="W11396" s="72"/>
      <c r="X11396" s="72"/>
      <c r="Y11396" s="72"/>
      <c r="Z11396" s="72"/>
      <c r="AA11396" s="72"/>
      <c r="AB11396" s="72"/>
      <c r="AC11396" s="72"/>
      <c r="AD11396" s="72"/>
      <c r="AE11396" s="72"/>
      <c r="AF11396" s="72"/>
      <c r="AG11396" s="72"/>
      <c r="AH11396" s="72"/>
      <c r="AI11396" s="72"/>
      <c r="AJ11396" s="72"/>
      <c r="AK11396" s="72"/>
    </row>
    <row r="11397" ht="14.25" customHeight="1">
      <c r="A11397" s="78">
        <v>11394.0</v>
      </c>
      <c r="C11397" s="78" t="str">
        <f>VLOOKUP(G11397,[1]Macrodata_CCF!$A$3:$D$55,4,FALSE)</f>
        <v>#ERROR!</v>
      </c>
      <c r="E11397" s="79" t="str">
        <f>VLOOKUP(G11397,[1]Macrodata_CCF!$A$3:$B$55,2,FALSE)</f>
        <v>#ERROR!</v>
      </c>
      <c r="F11397" s="78">
        <v>0.0</v>
      </c>
      <c r="G11397" s="80">
        <v>5.0</v>
      </c>
      <c r="H11397" s="81">
        <v>208635.0</v>
      </c>
      <c r="I11397" s="81">
        <v>460000.0</v>
      </c>
      <c r="J11397" s="81">
        <v>268965.0</v>
      </c>
      <c r="K11397" s="81">
        <v>460000.0</v>
      </c>
      <c r="L11397" s="82">
        <v>0.2400095478686372</v>
      </c>
      <c r="N11397" s="83">
        <f t="shared" si="1"/>
        <v>0.2400095479</v>
      </c>
      <c r="O11397" s="83">
        <f t="shared" si="2"/>
        <v>0.2400095479</v>
      </c>
      <c r="Q11397" s="83">
        <f t="shared" si="3"/>
        <v>0.5464456522</v>
      </c>
      <c r="R11397" s="83">
        <f t="shared" si="4"/>
        <v>0.2400095479</v>
      </c>
      <c r="S11397" s="83" t="b">
        <f t="shared" si="5"/>
        <v>0</v>
      </c>
      <c r="T11397" s="72"/>
      <c r="U11397" s="72"/>
      <c r="V11397" s="72"/>
      <c r="W11397" s="72"/>
      <c r="X11397" s="72"/>
      <c r="Y11397" s="72"/>
      <c r="Z11397" s="72"/>
      <c r="AA11397" s="72"/>
      <c r="AB11397" s="72"/>
      <c r="AC11397" s="72"/>
      <c r="AD11397" s="72"/>
      <c r="AE11397" s="72"/>
      <c r="AF11397" s="72"/>
      <c r="AG11397" s="72"/>
      <c r="AH11397" s="72"/>
      <c r="AI11397" s="72"/>
      <c r="AJ11397" s="72"/>
      <c r="AK11397" s="72"/>
    </row>
    <row r="11398" ht="14.25" customHeight="1">
      <c r="A11398" s="78">
        <v>11395.0</v>
      </c>
      <c r="C11398" s="78" t="str">
        <f>VLOOKUP(G11398,[1]Macrodata_CCF!$A$3:$D$55,4,FALSE)</f>
        <v>#ERROR!</v>
      </c>
      <c r="E11398" s="79" t="str">
        <f>VLOOKUP(G11398,[1]Macrodata_CCF!$A$3:$B$55,2,FALSE)</f>
        <v>#ERROR!</v>
      </c>
      <c r="F11398" s="78">
        <v>0.0</v>
      </c>
      <c r="G11398" s="80">
        <v>49.0</v>
      </c>
      <c r="H11398" s="81">
        <v>43060.0</v>
      </c>
      <c r="I11398" s="81">
        <v>960000.0</v>
      </c>
      <c r="J11398" s="81">
        <v>134755.0</v>
      </c>
      <c r="K11398" s="81">
        <v>960000.0</v>
      </c>
      <c r="L11398" s="82">
        <v>0.1000010905838986</v>
      </c>
      <c r="N11398" s="83">
        <f t="shared" si="1"/>
        <v>0.1000010906</v>
      </c>
      <c r="O11398" s="83">
        <f t="shared" si="2"/>
        <v>0.1000010906</v>
      </c>
      <c r="Q11398" s="83">
        <f t="shared" si="3"/>
        <v>0.9551458333</v>
      </c>
      <c r="R11398" s="83">
        <f t="shared" si="4"/>
        <v>0.1000010906</v>
      </c>
      <c r="S11398" s="83" t="b">
        <f t="shared" si="5"/>
        <v>0</v>
      </c>
      <c r="T11398" s="72"/>
      <c r="U11398" s="72"/>
      <c r="V11398" s="72"/>
      <c r="W11398" s="72"/>
      <c r="X11398" s="72"/>
      <c r="Y11398" s="72"/>
      <c r="Z11398" s="72"/>
      <c r="AA11398" s="72"/>
      <c r="AB11398" s="72"/>
      <c r="AC11398" s="72"/>
      <c r="AD11398" s="72"/>
      <c r="AE11398" s="72"/>
      <c r="AF11398" s="72"/>
      <c r="AG11398" s="72"/>
      <c r="AH11398" s="72"/>
      <c r="AI11398" s="72"/>
      <c r="AJ11398" s="72"/>
      <c r="AK11398" s="72"/>
    </row>
    <row r="11399" ht="14.25" customHeight="1">
      <c r="A11399" s="78">
        <v>11396.0</v>
      </c>
      <c r="C11399" s="78" t="str">
        <f>VLOOKUP(G11399,[1]Macrodata_CCF!$A$3:$D$55,4,FALSE)</f>
        <v>#ERROR!</v>
      </c>
      <c r="E11399" s="79" t="str">
        <f>VLOOKUP(G11399,[1]Macrodata_CCF!$A$3:$B$55,2,FALSE)</f>
        <v>#ERROR!</v>
      </c>
      <c r="F11399" s="78">
        <v>1.0</v>
      </c>
      <c r="G11399" s="80">
        <v>19.0</v>
      </c>
      <c r="H11399" s="81">
        <v>154060.0</v>
      </c>
      <c r="I11399" s="81">
        <v>230000.0</v>
      </c>
      <c r="J11399" s="81">
        <v>195070.0</v>
      </c>
      <c r="K11399" s="81">
        <v>230000.0</v>
      </c>
      <c r="L11399" s="82">
        <v>0.540031603897814</v>
      </c>
      <c r="N11399" s="83">
        <f t="shared" si="1"/>
        <v>0.5400316039</v>
      </c>
      <c r="O11399" s="83">
        <f t="shared" si="2"/>
        <v>0.5400316039</v>
      </c>
      <c r="Q11399" s="83">
        <f t="shared" si="3"/>
        <v>0.330173913</v>
      </c>
      <c r="R11399" s="83">
        <f t="shared" si="4"/>
        <v>0.5400316039</v>
      </c>
      <c r="S11399" s="83" t="b">
        <f t="shared" si="5"/>
        <v>0</v>
      </c>
      <c r="T11399" s="72"/>
      <c r="U11399" s="72"/>
      <c r="V11399" s="72"/>
      <c r="W11399" s="72"/>
      <c r="X11399" s="72"/>
      <c r="Y11399" s="72"/>
      <c r="Z11399" s="72"/>
      <c r="AA11399" s="72"/>
      <c r="AB11399" s="72"/>
      <c r="AC11399" s="72"/>
      <c r="AD11399" s="72"/>
      <c r="AE11399" s="72"/>
      <c r="AF11399" s="72"/>
      <c r="AG11399" s="72"/>
      <c r="AH11399" s="72"/>
      <c r="AI11399" s="72"/>
      <c r="AJ11399" s="72"/>
      <c r="AK11399" s="72"/>
    </row>
    <row r="11400" ht="14.25" customHeight="1">
      <c r="A11400" s="78">
        <v>11397.0</v>
      </c>
      <c r="C11400" s="78" t="str">
        <f>VLOOKUP(G11400,[1]Macrodata_CCF!$A$3:$D$55,4,FALSE)</f>
        <v>#ERROR!</v>
      </c>
      <c r="E11400" s="79" t="str">
        <f>VLOOKUP(G11400,[1]Macrodata_CCF!$A$3:$B$55,2,FALSE)</f>
        <v>#ERROR!</v>
      </c>
      <c r="F11400" s="78">
        <v>0.0</v>
      </c>
      <c r="G11400" s="80">
        <v>37.0</v>
      </c>
      <c r="H11400" s="81">
        <v>0.0</v>
      </c>
      <c r="I11400" s="81">
        <v>110000.0</v>
      </c>
      <c r="J11400" s="81">
        <v>3300.0</v>
      </c>
      <c r="K11400" s="81">
        <v>110000.0</v>
      </c>
      <c r="L11400" s="82">
        <v>0.03</v>
      </c>
      <c r="N11400" s="83">
        <f t="shared" si="1"/>
        <v>0.03</v>
      </c>
      <c r="O11400" s="83">
        <f t="shared" si="2"/>
        <v>0.03</v>
      </c>
      <c r="Q11400" s="83">
        <f t="shared" si="3"/>
        <v>1</v>
      </c>
      <c r="R11400" s="83">
        <f t="shared" si="4"/>
        <v>0.03</v>
      </c>
      <c r="S11400" s="83" t="b">
        <f t="shared" si="5"/>
        <v>0</v>
      </c>
      <c r="T11400" s="72"/>
      <c r="U11400" s="72"/>
      <c r="V11400" s="72"/>
      <c r="W11400" s="72"/>
      <c r="X11400" s="72"/>
      <c r="Y11400" s="72"/>
      <c r="Z11400" s="72"/>
      <c r="AA11400" s="72"/>
      <c r="AB11400" s="72"/>
      <c r="AC11400" s="72"/>
      <c r="AD11400" s="72"/>
      <c r="AE11400" s="72"/>
      <c r="AF11400" s="72"/>
      <c r="AG11400" s="72"/>
      <c r="AH11400" s="72"/>
      <c r="AI11400" s="72"/>
      <c r="AJ11400" s="72"/>
      <c r="AK11400" s="72"/>
    </row>
    <row r="11401" ht="14.25" customHeight="1">
      <c r="A11401" s="78">
        <v>11398.0</v>
      </c>
      <c r="C11401" s="78" t="str">
        <f>VLOOKUP(G11401,[1]Macrodata_CCF!$A$3:$D$55,4,FALSE)</f>
        <v>#ERROR!</v>
      </c>
      <c r="E11401" s="79" t="str">
        <f>VLOOKUP(G11401,[1]Macrodata_CCF!$A$3:$B$55,2,FALSE)</f>
        <v>#ERROR!</v>
      </c>
      <c r="F11401" s="78">
        <v>0.0</v>
      </c>
      <c r="G11401" s="80">
        <v>3.0</v>
      </c>
      <c r="H11401" s="81">
        <v>0.0</v>
      </c>
      <c r="I11401" s="81">
        <v>630000.0</v>
      </c>
      <c r="J11401" s="81">
        <v>170100.0</v>
      </c>
      <c r="K11401" s="81">
        <v>630000.0</v>
      </c>
      <c r="L11401" s="82">
        <v>0.27</v>
      </c>
      <c r="N11401" s="83">
        <f t="shared" si="1"/>
        <v>0.27</v>
      </c>
      <c r="O11401" s="83">
        <f t="shared" si="2"/>
        <v>0.27</v>
      </c>
      <c r="Q11401" s="83">
        <f t="shared" si="3"/>
        <v>1</v>
      </c>
      <c r="R11401" s="83">
        <f t="shared" si="4"/>
        <v>0.27</v>
      </c>
      <c r="S11401" s="83" t="b">
        <f t="shared" si="5"/>
        <v>0</v>
      </c>
      <c r="T11401" s="72"/>
      <c r="U11401" s="72"/>
      <c r="V11401" s="72"/>
      <c r="W11401" s="72"/>
      <c r="X11401" s="72"/>
      <c r="Y11401" s="72"/>
      <c r="Z11401" s="72"/>
      <c r="AA11401" s="72"/>
      <c r="AB11401" s="72"/>
      <c r="AC11401" s="72"/>
      <c r="AD11401" s="72"/>
      <c r="AE11401" s="72"/>
      <c r="AF11401" s="72"/>
      <c r="AG11401" s="72"/>
      <c r="AH11401" s="72"/>
      <c r="AI11401" s="72"/>
      <c r="AJ11401" s="72"/>
      <c r="AK11401" s="72"/>
    </row>
    <row r="11402" ht="14.25" customHeight="1">
      <c r="A11402" s="78">
        <v>11399.0</v>
      </c>
      <c r="C11402" s="78" t="str">
        <f>VLOOKUP(G11402,[1]Macrodata_CCF!$A$3:$D$55,4,FALSE)</f>
        <v>#ERROR!</v>
      </c>
      <c r="E11402" s="79" t="str">
        <f>VLOOKUP(G11402,[1]Macrodata_CCF!$A$3:$B$55,2,FALSE)</f>
        <v>#ERROR!</v>
      </c>
      <c r="F11402" s="78">
        <v>0.0</v>
      </c>
      <c r="G11402" s="80">
        <v>44.0</v>
      </c>
      <c r="H11402" s="81">
        <v>314145.0</v>
      </c>
      <c r="I11402" s="81">
        <v>660000.0</v>
      </c>
      <c r="J11402" s="81">
        <v>369480.0</v>
      </c>
      <c r="K11402" s="81">
        <v>660000.0</v>
      </c>
      <c r="L11402" s="82">
        <v>0.1599947955067875</v>
      </c>
      <c r="N11402" s="83">
        <f t="shared" si="1"/>
        <v>0.1599947955</v>
      </c>
      <c r="O11402" s="83">
        <f t="shared" si="2"/>
        <v>0.1599947955</v>
      </c>
      <c r="Q11402" s="83">
        <f t="shared" si="3"/>
        <v>0.5240227273</v>
      </c>
      <c r="R11402" s="83">
        <f t="shared" si="4"/>
        <v>0.1599947955</v>
      </c>
      <c r="S11402" s="83" t="b">
        <f t="shared" si="5"/>
        <v>0</v>
      </c>
      <c r="T11402" s="72"/>
      <c r="U11402" s="72"/>
      <c r="V11402" s="72"/>
      <c r="W11402" s="72"/>
      <c r="X11402" s="72"/>
      <c r="Y11402" s="72"/>
      <c r="Z11402" s="72"/>
      <c r="AA11402" s="72"/>
      <c r="AB11402" s="72"/>
      <c r="AC11402" s="72"/>
      <c r="AD11402" s="72"/>
      <c r="AE11402" s="72"/>
      <c r="AF11402" s="72"/>
      <c r="AG11402" s="72"/>
      <c r="AH11402" s="72"/>
      <c r="AI11402" s="72"/>
      <c r="AJ11402" s="72"/>
      <c r="AK11402" s="72"/>
    </row>
    <row r="11403" ht="14.25" customHeight="1">
      <c r="A11403" s="78">
        <v>11400.0</v>
      </c>
      <c r="C11403" s="78" t="str">
        <f>VLOOKUP(G11403,[1]Macrodata_CCF!$A$3:$D$55,4,FALSE)</f>
        <v>#ERROR!</v>
      </c>
      <c r="E11403" s="79" t="str">
        <f>VLOOKUP(G11403,[1]Macrodata_CCF!$A$3:$B$55,2,FALSE)</f>
        <v>#ERROR!</v>
      </c>
      <c r="F11403" s="78">
        <v>0.0</v>
      </c>
      <c r="G11403" s="80">
        <v>27.0</v>
      </c>
      <c r="H11403" s="81">
        <v>558985.0</v>
      </c>
      <c r="I11403" s="81">
        <v>730000.0</v>
      </c>
      <c r="J11403" s="81">
        <v>588060.0</v>
      </c>
      <c r="K11403" s="81">
        <v>1387000.0</v>
      </c>
      <c r="L11403" s="82">
        <v>0.1700143262286934</v>
      </c>
      <c r="N11403" s="83">
        <f t="shared" si="1"/>
        <v>0.1700143262</v>
      </c>
      <c r="O11403" s="83">
        <f t="shared" si="2"/>
        <v>0.1700143262</v>
      </c>
      <c r="Q11403" s="83">
        <f t="shared" si="3"/>
        <v>0.2342671233</v>
      </c>
      <c r="R11403" s="83">
        <f t="shared" si="4"/>
        <v>0.1700143262</v>
      </c>
      <c r="S11403" s="83" t="b">
        <f t="shared" si="5"/>
        <v>0</v>
      </c>
      <c r="T11403" s="72"/>
      <c r="U11403" s="72"/>
      <c r="V11403" s="72"/>
      <c r="W11403" s="72"/>
      <c r="X11403" s="72"/>
      <c r="Y11403" s="72"/>
      <c r="Z11403" s="72"/>
      <c r="AA11403" s="72"/>
      <c r="AB11403" s="72"/>
      <c r="AC11403" s="72"/>
      <c r="AD11403" s="72"/>
      <c r="AE11403" s="72"/>
      <c r="AF11403" s="72"/>
      <c r="AG11403" s="72"/>
      <c r="AH11403" s="72"/>
      <c r="AI11403" s="72"/>
      <c r="AJ11403" s="72"/>
      <c r="AK11403" s="72"/>
    </row>
    <row r="11404" ht="14.25" customHeight="1">
      <c r="A11404" s="78">
        <v>11401.0</v>
      </c>
      <c r="C11404" s="78" t="str">
        <f>VLOOKUP(G11404,[1]Macrodata_CCF!$A$3:$D$55,4,FALSE)</f>
        <v>#ERROR!</v>
      </c>
      <c r="E11404" s="79" t="str">
        <f>VLOOKUP(G11404,[1]Macrodata_CCF!$A$3:$B$55,2,FALSE)</f>
        <v>#ERROR!</v>
      </c>
      <c r="F11404" s="78">
        <v>1.0</v>
      </c>
      <c r="G11404" s="80">
        <v>23.0</v>
      </c>
      <c r="H11404" s="81">
        <v>327150.0</v>
      </c>
      <c r="I11404" s="81">
        <v>460000.0</v>
      </c>
      <c r="J11404" s="81">
        <v>398890.0</v>
      </c>
      <c r="K11404" s="81">
        <v>460000.0</v>
      </c>
      <c r="L11404" s="82">
        <v>0.5400075272864132</v>
      </c>
      <c r="N11404" s="83">
        <f t="shared" si="1"/>
        <v>0.5400075273</v>
      </c>
      <c r="O11404" s="83">
        <f t="shared" si="2"/>
        <v>0.5400075273</v>
      </c>
      <c r="Q11404" s="83">
        <f t="shared" si="3"/>
        <v>0.2888043478</v>
      </c>
      <c r="R11404" s="83">
        <f t="shared" si="4"/>
        <v>0.5400075273</v>
      </c>
      <c r="S11404" s="83" t="b">
        <f t="shared" si="5"/>
        <v>0</v>
      </c>
      <c r="T11404" s="72"/>
      <c r="U11404" s="72"/>
      <c r="V11404" s="72"/>
      <c r="W11404" s="72"/>
      <c r="X11404" s="72"/>
      <c r="Y11404" s="72"/>
      <c r="Z11404" s="72"/>
      <c r="AA11404" s="72"/>
      <c r="AB11404" s="72"/>
      <c r="AC11404" s="72"/>
      <c r="AD11404" s="72"/>
      <c r="AE11404" s="72"/>
      <c r="AF11404" s="72"/>
      <c r="AG11404" s="72"/>
      <c r="AH11404" s="72"/>
      <c r="AI11404" s="72"/>
      <c r="AJ11404" s="72"/>
      <c r="AK11404" s="72"/>
    </row>
    <row r="11405" ht="14.25" customHeight="1">
      <c r="A11405" s="78">
        <v>11402.0</v>
      </c>
      <c r="C11405" s="78" t="str">
        <f>VLOOKUP(G11405,[1]Macrodata_CCF!$A$3:$D$55,4,FALSE)</f>
        <v>#ERROR!</v>
      </c>
      <c r="E11405" s="79" t="str">
        <f>VLOOKUP(G11405,[1]Macrodata_CCF!$A$3:$B$55,2,FALSE)</f>
        <v>#ERROR!</v>
      </c>
      <c r="F11405" s="78">
        <v>0.0</v>
      </c>
      <c r="G11405" s="80">
        <v>15.0</v>
      </c>
      <c r="H11405" s="81">
        <v>246395.0</v>
      </c>
      <c r="I11405" s="81">
        <v>370000.0</v>
      </c>
      <c r="J11405" s="81">
        <v>264935.0</v>
      </c>
      <c r="K11405" s="81">
        <v>370000.0</v>
      </c>
      <c r="L11405" s="82">
        <v>0.1499939322842927</v>
      </c>
      <c r="N11405" s="83">
        <f t="shared" si="1"/>
        <v>0.1499939323</v>
      </c>
      <c r="O11405" s="83">
        <f t="shared" si="2"/>
        <v>0.1499939323</v>
      </c>
      <c r="Q11405" s="83">
        <f t="shared" si="3"/>
        <v>0.3340675676</v>
      </c>
      <c r="R11405" s="83">
        <f t="shared" si="4"/>
        <v>0.1499939323</v>
      </c>
      <c r="S11405" s="83" t="b">
        <f t="shared" si="5"/>
        <v>0</v>
      </c>
      <c r="T11405" s="72"/>
      <c r="U11405" s="72"/>
      <c r="V11405" s="72"/>
      <c r="W11405" s="72"/>
      <c r="X11405" s="72"/>
      <c r="Y11405" s="72"/>
      <c r="Z11405" s="72"/>
      <c r="AA11405" s="72"/>
      <c r="AB11405" s="72"/>
      <c r="AC11405" s="72"/>
      <c r="AD11405" s="72"/>
      <c r="AE11405" s="72"/>
      <c r="AF11405" s="72"/>
      <c r="AG11405" s="72"/>
      <c r="AH11405" s="72"/>
      <c r="AI11405" s="72"/>
      <c r="AJ11405" s="72"/>
      <c r="AK11405" s="72"/>
    </row>
    <row r="11406" ht="14.25" customHeight="1">
      <c r="A11406" s="78">
        <v>11403.0</v>
      </c>
      <c r="C11406" s="78" t="str">
        <f>VLOOKUP(G11406,[1]Macrodata_CCF!$A$3:$D$55,4,FALSE)</f>
        <v>#ERROR!</v>
      </c>
      <c r="E11406" s="79" t="str">
        <f>VLOOKUP(G11406,[1]Macrodata_CCF!$A$3:$B$55,2,FALSE)</f>
        <v>#ERROR!</v>
      </c>
      <c r="F11406" s="78">
        <v>0.0</v>
      </c>
      <c r="G11406" s="80">
        <v>40.0</v>
      </c>
      <c r="H11406" s="81">
        <v>34205.0</v>
      </c>
      <c r="I11406" s="81">
        <v>170000.0</v>
      </c>
      <c r="J11406" s="81">
        <v>49140.0</v>
      </c>
      <c r="K11406" s="81">
        <v>255000.0</v>
      </c>
      <c r="L11406" s="82">
        <v>0.1099819580986045</v>
      </c>
      <c r="N11406" s="83">
        <f t="shared" si="1"/>
        <v>0.1099819581</v>
      </c>
      <c r="O11406" s="83">
        <f t="shared" si="2"/>
        <v>0.1099819581</v>
      </c>
      <c r="Q11406" s="83">
        <f t="shared" si="3"/>
        <v>0.7987941176</v>
      </c>
      <c r="R11406" s="83">
        <f t="shared" si="4"/>
        <v>0.1099819581</v>
      </c>
      <c r="S11406" s="83" t="b">
        <f t="shared" si="5"/>
        <v>0</v>
      </c>
      <c r="T11406" s="72"/>
      <c r="U11406" s="72"/>
      <c r="V11406" s="72"/>
      <c r="W11406" s="72"/>
      <c r="X11406" s="72"/>
      <c r="Y11406" s="72"/>
      <c r="Z11406" s="72"/>
      <c r="AA11406" s="72"/>
      <c r="AB11406" s="72"/>
      <c r="AC11406" s="72"/>
      <c r="AD11406" s="72"/>
      <c r="AE11406" s="72"/>
      <c r="AF11406" s="72"/>
      <c r="AG11406" s="72"/>
      <c r="AH11406" s="72"/>
      <c r="AI11406" s="72"/>
      <c r="AJ11406" s="72"/>
      <c r="AK11406" s="72"/>
    </row>
    <row r="11407" ht="14.25" customHeight="1">
      <c r="A11407" s="78">
        <v>11404.0</v>
      </c>
      <c r="C11407" s="78" t="str">
        <f>VLOOKUP(G11407,[1]Macrodata_CCF!$A$3:$D$55,4,FALSE)</f>
        <v>#ERROR!</v>
      </c>
      <c r="E11407" s="79" t="str">
        <f>VLOOKUP(G11407,[1]Macrodata_CCF!$A$3:$B$55,2,FALSE)</f>
        <v>#ERROR!</v>
      </c>
      <c r="F11407" s="78">
        <v>0.0</v>
      </c>
      <c r="G11407" s="80">
        <v>53.0</v>
      </c>
      <c r="H11407" s="81">
        <v>148400.0</v>
      </c>
      <c r="I11407" s="81">
        <v>250000.0</v>
      </c>
      <c r="J11407" s="81">
        <v>162625.0</v>
      </c>
      <c r="K11407" s="81">
        <v>250000.0</v>
      </c>
      <c r="L11407" s="82">
        <v>0.140009842519685</v>
      </c>
      <c r="N11407" s="83">
        <f t="shared" si="1"/>
        <v>0.1400098425</v>
      </c>
      <c r="O11407" s="83">
        <f t="shared" si="2"/>
        <v>0.1400098425</v>
      </c>
      <c r="Q11407" s="83">
        <f t="shared" si="3"/>
        <v>0.4064</v>
      </c>
      <c r="R11407" s="83">
        <f t="shared" si="4"/>
        <v>0.1400098425</v>
      </c>
      <c r="S11407" s="83" t="b">
        <f t="shared" si="5"/>
        <v>0</v>
      </c>
      <c r="T11407" s="72"/>
      <c r="U11407" s="72"/>
      <c r="V11407" s="72"/>
      <c r="W11407" s="72"/>
      <c r="X11407" s="72"/>
      <c r="Y11407" s="72"/>
      <c r="Z11407" s="72"/>
      <c r="AA11407" s="72"/>
      <c r="AB11407" s="72"/>
      <c r="AC11407" s="72"/>
      <c r="AD11407" s="72"/>
      <c r="AE11407" s="72"/>
      <c r="AF11407" s="72"/>
      <c r="AG11407" s="72"/>
      <c r="AH11407" s="72"/>
      <c r="AI11407" s="72"/>
      <c r="AJ11407" s="72"/>
      <c r="AK11407" s="72"/>
    </row>
    <row r="11408" ht="14.25" customHeight="1">
      <c r="A11408" s="78">
        <v>11405.0</v>
      </c>
      <c r="C11408" s="78" t="str">
        <f>VLOOKUP(G11408,[1]Macrodata_CCF!$A$3:$D$55,4,FALSE)</f>
        <v>#ERROR!</v>
      </c>
      <c r="E11408" s="79" t="str">
        <f>VLOOKUP(G11408,[1]Macrodata_CCF!$A$3:$B$55,2,FALSE)</f>
        <v>#ERROR!</v>
      </c>
      <c r="F11408" s="78">
        <v>0.0</v>
      </c>
      <c r="G11408" s="80">
        <v>12.0</v>
      </c>
      <c r="H11408" s="81">
        <v>317220.0</v>
      </c>
      <c r="I11408" s="81">
        <v>660000.0</v>
      </c>
      <c r="J11408" s="81">
        <v>416625.0</v>
      </c>
      <c r="K11408" s="81">
        <v>660000.0</v>
      </c>
      <c r="L11408" s="82">
        <v>0.2899964992123228</v>
      </c>
      <c r="N11408" s="83">
        <f t="shared" si="1"/>
        <v>0.2899964992</v>
      </c>
      <c r="O11408" s="83">
        <f t="shared" si="2"/>
        <v>0.2899964992</v>
      </c>
      <c r="Q11408" s="83">
        <f t="shared" si="3"/>
        <v>0.5193636364</v>
      </c>
      <c r="R11408" s="83">
        <f t="shared" si="4"/>
        <v>0.2899964992</v>
      </c>
      <c r="S11408" s="83" t="b">
        <f t="shared" si="5"/>
        <v>0</v>
      </c>
      <c r="T11408" s="72"/>
      <c r="U11408" s="72"/>
      <c r="V11408" s="72"/>
      <c r="W11408" s="72"/>
      <c r="X11408" s="72"/>
      <c r="Y11408" s="72"/>
      <c r="Z11408" s="72"/>
      <c r="AA11408" s="72"/>
      <c r="AB11408" s="72"/>
      <c r="AC11408" s="72"/>
      <c r="AD11408" s="72"/>
      <c r="AE11408" s="72"/>
      <c r="AF11408" s="72"/>
      <c r="AG11408" s="72"/>
      <c r="AH11408" s="72"/>
      <c r="AI11408" s="72"/>
      <c r="AJ11408" s="72"/>
      <c r="AK11408" s="72"/>
    </row>
    <row r="11409" ht="14.25" customHeight="1">
      <c r="A11409" s="78">
        <v>11406.0</v>
      </c>
      <c r="C11409" s="78" t="str">
        <f>VLOOKUP(G11409,[1]Macrodata_CCF!$A$3:$D$55,4,FALSE)</f>
        <v>#ERROR!</v>
      </c>
      <c r="E11409" s="79" t="str">
        <f>VLOOKUP(G11409,[1]Macrodata_CCF!$A$3:$B$55,2,FALSE)</f>
        <v>#ERROR!</v>
      </c>
      <c r="F11409" s="78">
        <v>1.0</v>
      </c>
      <c r="G11409" s="80">
        <v>38.0</v>
      </c>
      <c r="H11409" s="81">
        <v>247140.0</v>
      </c>
      <c r="I11409" s="81">
        <v>330000.0</v>
      </c>
      <c r="J11409" s="81">
        <v>284425.0</v>
      </c>
      <c r="K11409" s="81">
        <v>461999.9999999999</v>
      </c>
      <c r="L11409" s="82">
        <v>0.4499758629012793</v>
      </c>
      <c r="N11409" s="83">
        <f t="shared" si="1"/>
        <v>0.4499758629</v>
      </c>
      <c r="O11409" s="83">
        <f t="shared" si="2"/>
        <v>0.4499758629</v>
      </c>
      <c r="Q11409" s="83">
        <f t="shared" si="3"/>
        <v>0.2510909091</v>
      </c>
      <c r="R11409" s="83">
        <f t="shared" si="4"/>
        <v>0.4499758629</v>
      </c>
      <c r="S11409" s="83" t="b">
        <f t="shared" si="5"/>
        <v>0</v>
      </c>
      <c r="T11409" s="72"/>
      <c r="U11409" s="72"/>
      <c r="V11409" s="72"/>
      <c r="W11409" s="72"/>
      <c r="X11409" s="72"/>
      <c r="Y11409" s="72"/>
      <c r="Z11409" s="72"/>
      <c r="AA11409" s="72"/>
      <c r="AB11409" s="72"/>
      <c r="AC11409" s="72"/>
      <c r="AD11409" s="72"/>
      <c r="AE11409" s="72"/>
      <c r="AF11409" s="72"/>
      <c r="AG11409" s="72"/>
      <c r="AH11409" s="72"/>
      <c r="AI11409" s="72"/>
      <c r="AJ11409" s="72"/>
      <c r="AK11409" s="72"/>
    </row>
    <row r="11410" ht="14.25" customHeight="1">
      <c r="A11410" s="78">
        <v>11407.0</v>
      </c>
      <c r="C11410" s="78" t="str">
        <f>VLOOKUP(G11410,[1]Macrodata_CCF!$A$3:$D$55,4,FALSE)</f>
        <v>#ERROR!</v>
      </c>
      <c r="E11410" s="79" t="str">
        <f>VLOOKUP(G11410,[1]Macrodata_CCF!$A$3:$B$55,2,FALSE)</f>
        <v>#ERROR!</v>
      </c>
      <c r="F11410" s="78">
        <v>0.0</v>
      </c>
      <c r="G11410" s="80">
        <v>31.0</v>
      </c>
      <c r="H11410" s="81">
        <v>275900.0</v>
      </c>
      <c r="I11410" s="81">
        <v>950000.0</v>
      </c>
      <c r="J11410" s="81">
        <v>383755.0</v>
      </c>
      <c r="K11410" s="81">
        <v>950000.0</v>
      </c>
      <c r="L11410" s="82">
        <v>0.1599985165405726</v>
      </c>
      <c r="N11410" s="83">
        <f t="shared" si="1"/>
        <v>0.1599985165</v>
      </c>
      <c r="O11410" s="83">
        <f t="shared" si="2"/>
        <v>0.1599985165</v>
      </c>
      <c r="Q11410" s="83">
        <f t="shared" si="3"/>
        <v>0.7095789474</v>
      </c>
      <c r="R11410" s="83">
        <f t="shared" si="4"/>
        <v>0.1599985165</v>
      </c>
      <c r="S11410" s="83" t="b">
        <f t="shared" si="5"/>
        <v>0</v>
      </c>
      <c r="T11410" s="72"/>
      <c r="U11410" s="72"/>
      <c r="V11410" s="72"/>
      <c r="W11410" s="72"/>
      <c r="X11410" s="72"/>
      <c r="Y11410" s="72"/>
      <c r="Z11410" s="72"/>
      <c r="AA11410" s="72"/>
      <c r="AB11410" s="72"/>
      <c r="AC11410" s="72"/>
      <c r="AD11410" s="72"/>
      <c r="AE11410" s="72"/>
      <c r="AF11410" s="72"/>
      <c r="AG11410" s="72"/>
      <c r="AH11410" s="72"/>
      <c r="AI11410" s="72"/>
      <c r="AJ11410" s="72"/>
      <c r="AK11410" s="72"/>
    </row>
    <row r="11411" ht="14.25" customHeight="1">
      <c r="A11411" s="78">
        <v>11408.0</v>
      </c>
      <c r="C11411" s="78" t="str">
        <f>VLOOKUP(G11411,[1]Macrodata_CCF!$A$3:$D$55,4,FALSE)</f>
        <v>#ERROR!</v>
      </c>
      <c r="E11411" s="79" t="str">
        <f>VLOOKUP(G11411,[1]Macrodata_CCF!$A$3:$B$55,2,FALSE)</f>
        <v>#ERROR!</v>
      </c>
      <c r="F11411" s="78">
        <v>0.0</v>
      </c>
      <c r="G11411" s="80">
        <v>12.0</v>
      </c>
      <c r="H11411" s="81">
        <v>454995.0</v>
      </c>
      <c r="I11411" s="81">
        <v>940000.0</v>
      </c>
      <c r="J11411" s="81">
        <v>600495.0</v>
      </c>
      <c r="K11411" s="81">
        <v>940000.0</v>
      </c>
      <c r="L11411" s="82">
        <v>0.2999969072483789</v>
      </c>
      <c r="N11411" s="83">
        <f t="shared" si="1"/>
        <v>0.2999969072</v>
      </c>
      <c r="O11411" s="83">
        <f t="shared" si="2"/>
        <v>0.2999969072</v>
      </c>
      <c r="Q11411" s="83">
        <f t="shared" si="3"/>
        <v>0.515962766</v>
      </c>
      <c r="R11411" s="83">
        <f t="shared" si="4"/>
        <v>0.2999969072</v>
      </c>
      <c r="S11411" s="83" t="b">
        <f t="shared" si="5"/>
        <v>0</v>
      </c>
      <c r="T11411" s="72"/>
      <c r="U11411" s="72"/>
      <c r="V11411" s="72"/>
      <c r="W11411" s="72"/>
      <c r="X11411" s="72"/>
      <c r="Y11411" s="72"/>
      <c r="Z11411" s="72"/>
      <c r="AA11411" s="72"/>
      <c r="AB11411" s="72"/>
      <c r="AC11411" s="72"/>
      <c r="AD11411" s="72"/>
      <c r="AE11411" s="72"/>
      <c r="AF11411" s="72"/>
      <c r="AG11411" s="72"/>
      <c r="AH11411" s="72"/>
      <c r="AI11411" s="72"/>
      <c r="AJ11411" s="72"/>
      <c r="AK11411" s="72"/>
    </row>
    <row r="11412" ht="14.25" customHeight="1">
      <c r="A11412" s="78">
        <v>11409.0</v>
      </c>
      <c r="C11412" s="78" t="str">
        <f>VLOOKUP(G11412,[1]Macrodata_CCF!$A$3:$D$55,4,FALSE)</f>
        <v>#ERROR!</v>
      </c>
      <c r="E11412" s="79" t="str">
        <f>VLOOKUP(G11412,[1]Macrodata_CCF!$A$3:$B$55,2,FALSE)</f>
        <v>#ERROR!</v>
      </c>
      <c r="F11412" s="78">
        <v>1.0</v>
      </c>
      <c r="G11412" s="80">
        <v>11.0</v>
      </c>
      <c r="H11412" s="81">
        <v>0.0</v>
      </c>
      <c r="I11412" s="81">
        <v>380000.0</v>
      </c>
      <c r="J11412" s="81">
        <v>387600.0</v>
      </c>
      <c r="K11412" s="81">
        <v>380000.0</v>
      </c>
      <c r="L11412" s="82">
        <v>1.02</v>
      </c>
      <c r="N11412" s="83">
        <f t="shared" si="1"/>
        <v>1.02</v>
      </c>
      <c r="O11412" s="83">
        <f t="shared" si="2"/>
        <v>1</v>
      </c>
      <c r="Q11412" s="83">
        <f t="shared" si="3"/>
        <v>1</v>
      </c>
      <c r="R11412" s="83">
        <f t="shared" si="4"/>
        <v>1.02</v>
      </c>
      <c r="S11412" s="83" t="b">
        <f t="shared" si="5"/>
        <v>0</v>
      </c>
      <c r="T11412" s="72"/>
      <c r="U11412" s="72"/>
      <c r="V11412" s="72"/>
      <c r="W11412" s="72"/>
      <c r="X11412" s="72"/>
      <c r="Y11412" s="72"/>
      <c r="Z11412" s="72"/>
      <c r="AA11412" s="72"/>
      <c r="AB11412" s="72"/>
      <c r="AC11412" s="72"/>
      <c r="AD11412" s="72"/>
      <c r="AE11412" s="72"/>
      <c r="AF11412" s="72"/>
      <c r="AG11412" s="72"/>
      <c r="AH11412" s="72"/>
      <c r="AI11412" s="72"/>
      <c r="AJ11412" s="72"/>
      <c r="AK11412" s="72"/>
    </row>
    <row r="11413" ht="14.25" customHeight="1">
      <c r="A11413" s="78">
        <v>11410.0</v>
      </c>
      <c r="C11413" s="78" t="str">
        <f>VLOOKUP(G11413,[1]Macrodata_CCF!$A$3:$D$55,4,FALSE)</f>
        <v>#ERROR!</v>
      </c>
      <c r="E11413" s="79" t="str">
        <f>VLOOKUP(G11413,[1]Macrodata_CCF!$A$3:$B$55,2,FALSE)</f>
        <v>#ERROR!</v>
      </c>
      <c r="F11413" s="78">
        <v>0.0</v>
      </c>
      <c r="G11413" s="80">
        <v>4.0</v>
      </c>
      <c r="H11413" s="81">
        <v>36570.0</v>
      </c>
      <c r="I11413" s="81">
        <v>600000.0</v>
      </c>
      <c r="J11413" s="81">
        <v>245040.0</v>
      </c>
      <c r="K11413" s="81">
        <v>1140000.0</v>
      </c>
      <c r="L11413" s="82">
        <v>0.370001597359033</v>
      </c>
      <c r="N11413" s="83">
        <f t="shared" si="1"/>
        <v>0.3700015974</v>
      </c>
      <c r="O11413" s="83">
        <f t="shared" si="2"/>
        <v>0.3700015974</v>
      </c>
      <c r="Q11413" s="83">
        <f t="shared" si="3"/>
        <v>0.93905</v>
      </c>
      <c r="R11413" s="83">
        <f t="shared" si="4"/>
        <v>0.3700015974</v>
      </c>
      <c r="S11413" s="83" t="b">
        <f t="shared" si="5"/>
        <v>0</v>
      </c>
      <c r="T11413" s="72"/>
      <c r="U11413" s="72"/>
      <c r="V11413" s="72"/>
      <c r="W11413" s="72"/>
      <c r="X11413" s="72"/>
      <c r="Y11413" s="72"/>
      <c r="Z11413" s="72"/>
      <c r="AA11413" s="72"/>
      <c r="AB11413" s="72"/>
      <c r="AC11413" s="72"/>
      <c r="AD11413" s="72"/>
      <c r="AE11413" s="72"/>
      <c r="AF11413" s="72"/>
      <c r="AG11413" s="72"/>
      <c r="AH11413" s="72"/>
      <c r="AI11413" s="72"/>
      <c r="AJ11413" s="72"/>
      <c r="AK11413" s="72"/>
    </row>
    <row r="11414" ht="14.25" customHeight="1">
      <c r="A11414" s="78">
        <v>11411.0</v>
      </c>
      <c r="C11414" s="78" t="str">
        <f>VLOOKUP(G11414,[1]Macrodata_CCF!$A$3:$D$55,4,FALSE)</f>
        <v>#ERROR!</v>
      </c>
      <c r="E11414" s="79" t="str">
        <f>VLOOKUP(G11414,[1]Macrodata_CCF!$A$3:$B$55,2,FALSE)</f>
        <v>#ERROR!</v>
      </c>
      <c r="F11414" s="78">
        <v>0.0</v>
      </c>
      <c r="G11414" s="80">
        <v>26.0</v>
      </c>
      <c r="H11414" s="81">
        <v>162525.0</v>
      </c>
      <c r="I11414" s="81">
        <v>170000.0</v>
      </c>
      <c r="J11414" s="81">
        <v>183455.0</v>
      </c>
      <c r="K11414" s="81">
        <v>272000.0</v>
      </c>
      <c r="L11414" s="82">
        <v>2.8</v>
      </c>
      <c r="N11414" s="83">
        <f t="shared" si="1"/>
        <v>2.8</v>
      </c>
      <c r="O11414" s="83">
        <f t="shared" si="2"/>
        <v>1</v>
      </c>
      <c r="Q11414" s="83">
        <f t="shared" si="3"/>
        <v>0.04397058824</v>
      </c>
      <c r="R11414" s="83">
        <f t="shared" si="4"/>
        <v>0.1231176471</v>
      </c>
      <c r="S11414" s="83" t="b">
        <f t="shared" si="5"/>
        <v>0</v>
      </c>
      <c r="T11414" s="72"/>
      <c r="U11414" s="72"/>
      <c r="V11414" s="72"/>
      <c r="W11414" s="72"/>
      <c r="X11414" s="72"/>
      <c r="Y11414" s="72"/>
      <c r="Z11414" s="72"/>
      <c r="AA11414" s="72"/>
      <c r="AB11414" s="72"/>
      <c r="AC11414" s="72"/>
      <c r="AD11414" s="72"/>
      <c r="AE11414" s="72"/>
      <c r="AF11414" s="72"/>
      <c r="AG11414" s="72"/>
      <c r="AH11414" s="72"/>
      <c r="AI11414" s="72"/>
      <c r="AJ11414" s="72"/>
      <c r="AK11414" s="72"/>
    </row>
    <row r="11415" ht="14.25" customHeight="1">
      <c r="A11415" s="78">
        <v>11412.0</v>
      </c>
      <c r="C11415" s="78" t="str">
        <f>VLOOKUP(G11415,[1]Macrodata_CCF!$A$3:$D$55,4,FALSE)</f>
        <v>#ERROR!</v>
      </c>
      <c r="E11415" s="79" t="str">
        <f>VLOOKUP(G11415,[1]Macrodata_CCF!$A$3:$B$55,2,FALSE)</f>
        <v>#ERROR!</v>
      </c>
      <c r="F11415" s="78">
        <v>1.0</v>
      </c>
      <c r="G11415" s="80">
        <v>45.0</v>
      </c>
      <c r="H11415" s="81">
        <v>0.0</v>
      </c>
      <c r="I11415" s="81">
        <v>520000.0</v>
      </c>
      <c r="J11415" s="81">
        <v>249600.0</v>
      </c>
      <c r="K11415" s="81">
        <v>520000.0</v>
      </c>
      <c r="L11415" s="82">
        <v>0.48</v>
      </c>
      <c r="N11415" s="83">
        <f t="shared" si="1"/>
        <v>0.48</v>
      </c>
      <c r="O11415" s="83">
        <f t="shared" si="2"/>
        <v>0.48</v>
      </c>
      <c r="Q11415" s="83">
        <f t="shared" si="3"/>
        <v>1</v>
      </c>
      <c r="R11415" s="83">
        <f t="shared" si="4"/>
        <v>0.48</v>
      </c>
      <c r="S11415" s="83" t="b">
        <f t="shared" si="5"/>
        <v>0</v>
      </c>
      <c r="T11415" s="72"/>
      <c r="U11415" s="72"/>
      <c r="V11415" s="72"/>
      <c r="W11415" s="72"/>
      <c r="X11415" s="72"/>
      <c r="Y11415" s="72"/>
      <c r="Z11415" s="72"/>
      <c r="AA11415" s="72"/>
      <c r="AB11415" s="72"/>
      <c r="AC11415" s="72"/>
      <c r="AD11415" s="72"/>
      <c r="AE11415" s="72"/>
      <c r="AF11415" s="72"/>
      <c r="AG11415" s="72"/>
      <c r="AH11415" s="72"/>
      <c r="AI11415" s="72"/>
      <c r="AJ11415" s="72"/>
      <c r="AK11415" s="72"/>
    </row>
    <row r="11416" ht="14.25" customHeight="1">
      <c r="A11416" s="78">
        <v>11413.0</v>
      </c>
      <c r="C11416" s="78" t="str">
        <f>VLOOKUP(G11416,[1]Macrodata_CCF!$A$3:$D$55,4,FALSE)</f>
        <v>#ERROR!</v>
      </c>
      <c r="E11416" s="79" t="str">
        <f>VLOOKUP(G11416,[1]Macrodata_CCF!$A$3:$B$55,2,FALSE)</f>
        <v>#ERROR!</v>
      </c>
      <c r="F11416" s="78">
        <v>1.0</v>
      </c>
      <c r="G11416" s="80">
        <v>23.0</v>
      </c>
      <c r="H11416" s="81">
        <v>591670.0</v>
      </c>
      <c r="I11416" s="81">
        <v>910000.0</v>
      </c>
      <c r="J11416" s="81">
        <v>744470.0</v>
      </c>
      <c r="K11416" s="81">
        <v>910000.0</v>
      </c>
      <c r="L11416" s="82">
        <v>0.4800050262306412</v>
      </c>
      <c r="N11416" s="83">
        <f t="shared" si="1"/>
        <v>0.4800050262</v>
      </c>
      <c r="O11416" s="83">
        <f t="shared" si="2"/>
        <v>0.4800050262</v>
      </c>
      <c r="Q11416" s="83">
        <f t="shared" si="3"/>
        <v>0.3498131868</v>
      </c>
      <c r="R11416" s="83">
        <f t="shared" si="4"/>
        <v>0.4800050262</v>
      </c>
      <c r="S11416" s="83" t="b">
        <f t="shared" si="5"/>
        <v>0</v>
      </c>
      <c r="T11416" s="72"/>
      <c r="U11416" s="72"/>
      <c r="V11416" s="72"/>
      <c r="W11416" s="72"/>
      <c r="X11416" s="72"/>
      <c r="Y11416" s="72"/>
      <c r="Z11416" s="72"/>
      <c r="AA11416" s="72"/>
      <c r="AB11416" s="72"/>
      <c r="AC11416" s="72"/>
      <c r="AD11416" s="72"/>
      <c r="AE11416" s="72"/>
      <c r="AF11416" s="72"/>
      <c r="AG11416" s="72"/>
      <c r="AH11416" s="72"/>
      <c r="AI11416" s="72"/>
      <c r="AJ11416" s="72"/>
      <c r="AK11416" s="72"/>
    </row>
    <row r="11417" ht="14.25" customHeight="1">
      <c r="A11417" s="78">
        <v>11414.0</v>
      </c>
      <c r="C11417" s="78" t="str">
        <f>VLOOKUP(G11417,[1]Macrodata_CCF!$A$3:$D$55,4,FALSE)</f>
        <v>#ERROR!</v>
      </c>
      <c r="E11417" s="79" t="str">
        <f>VLOOKUP(G11417,[1]Macrodata_CCF!$A$3:$B$55,2,FALSE)</f>
        <v>#ERROR!</v>
      </c>
      <c r="F11417" s="78">
        <v>0.0</v>
      </c>
      <c r="G11417" s="80">
        <v>49.0</v>
      </c>
      <c r="H11417" s="81">
        <v>68890.0</v>
      </c>
      <c r="I11417" s="81">
        <v>70000.0</v>
      </c>
      <c r="J11417" s="81">
        <v>68980.0</v>
      </c>
      <c r="K11417" s="81">
        <v>70000.0</v>
      </c>
      <c r="L11417" s="82">
        <v>0.08108108108108109</v>
      </c>
      <c r="N11417" s="83">
        <f t="shared" si="1"/>
        <v>0.08108108108</v>
      </c>
      <c r="O11417" s="83">
        <f t="shared" si="2"/>
        <v>0.08108108108</v>
      </c>
      <c r="Q11417" s="83">
        <f t="shared" si="3"/>
        <v>0.01585714286</v>
      </c>
      <c r="R11417" s="83">
        <f t="shared" si="4"/>
        <v>0.001285714286</v>
      </c>
      <c r="S11417" s="83" t="b">
        <f t="shared" si="5"/>
        <v>0</v>
      </c>
      <c r="T11417" s="72"/>
      <c r="U11417" s="72"/>
      <c r="V11417" s="72"/>
      <c r="W11417" s="72"/>
      <c r="X11417" s="72"/>
      <c r="Y11417" s="72"/>
      <c r="Z11417" s="72"/>
      <c r="AA11417" s="72"/>
      <c r="AB11417" s="72"/>
      <c r="AC11417" s="72"/>
      <c r="AD11417" s="72"/>
      <c r="AE11417" s="72"/>
      <c r="AF11417" s="72"/>
      <c r="AG11417" s="72"/>
      <c r="AH11417" s="72"/>
      <c r="AI11417" s="72"/>
      <c r="AJ11417" s="72"/>
      <c r="AK11417" s="72"/>
    </row>
    <row r="11418" ht="14.25" customHeight="1">
      <c r="A11418" s="78">
        <v>11415.0</v>
      </c>
      <c r="C11418" s="78" t="str">
        <f>VLOOKUP(G11418,[1]Macrodata_CCF!$A$3:$D$55,4,FALSE)</f>
        <v>#ERROR!</v>
      </c>
      <c r="E11418" s="79" t="str">
        <f>VLOOKUP(G11418,[1]Macrodata_CCF!$A$3:$B$55,2,FALSE)</f>
        <v>#ERROR!</v>
      </c>
      <c r="F11418" s="78">
        <v>0.0</v>
      </c>
      <c r="G11418" s="80">
        <v>5.0</v>
      </c>
      <c r="H11418" s="81">
        <v>442715.0</v>
      </c>
      <c r="I11418" s="81">
        <v>850000.0</v>
      </c>
      <c r="J11418" s="81">
        <v>524170.0</v>
      </c>
      <c r="K11418" s="81">
        <v>1530000.0</v>
      </c>
      <c r="L11418" s="82">
        <v>0.1999950894336889</v>
      </c>
      <c r="N11418" s="83">
        <f t="shared" si="1"/>
        <v>0.1999950894</v>
      </c>
      <c r="O11418" s="83">
        <f t="shared" si="2"/>
        <v>0.1999950894</v>
      </c>
      <c r="Q11418" s="83">
        <f t="shared" si="3"/>
        <v>0.4791588235</v>
      </c>
      <c r="R11418" s="83">
        <f t="shared" si="4"/>
        <v>0.1999950894</v>
      </c>
      <c r="S11418" s="83" t="b">
        <f t="shared" si="5"/>
        <v>0</v>
      </c>
      <c r="T11418" s="72"/>
      <c r="U11418" s="72"/>
      <c r="V11418" s="72"/>
      <c r="W11418" s="72"/>
      <c r="X11418" s="72"/>
      <c r="Y11418" s="72"/>
      <c r="Z11418" s="72"/>
      <c r="AA11418" s="72"/>
      <c r="AB11418" s="72"/>
      <c r="AC11418" s="72"/>
      <c r="AD11418" s="72"/>
      <c r="AE11418" s="72"/>
      <c r="AF11418" s="72"/>
      <c r="AG11418" s="72"/>
      <c r="AH11418" s="72"/>
      <c r="AI11418" s="72"/>
      <c r="AJ11418" s="72"/>
      <c r="AK11418" s="72"/>
    </row>
    <row r="11419" ht="14.25" customHeight="1">
      <c r="A11419" s="78">
        <v>11416.0</v>
      </c>
      <c r="C11419" s="78" t="str">
        <f>VLOOKUP(G11419,[1]Macrodata_CCF!$A$3:$D$55,4,FALSE)</f>
        <v>#ERROR!</v>
      </c>
      <c r="E11419" s="79" t="str">
        <f>VLOOKUP(G11419,[1]Macrodata_CCF!$A$3:$B$55,2,FALSE)</f>
        <v>#ERROR!</v>
      </c>
      <c r="F11419" s="78">
        <v>0.0</v>
      </c>
      <c r="G11419" s="80">
        <v>10.0</v>
      </c>
      <c r="H11419" s="81">
        <v>283880.0</v>
      </c>
      <c r="I11419" s="81">
        <v>520000.0</v>
      </c>
      <c r="J11419" s="81">
        <v>347630.0</v>
      </c>
      <c r="K11419" s="81">
        <v>676000.0</v>
      </c>
      <c r="L11419" s="82">
        <v>0.2699898356767745</v>
      </c>
      <c r="N11419" s="83">
        <f t="shared" si="1"/>
        <v>0.2699898357</v>
      </c>
      <c r="O11419" s="83">
        <f t="shared" si="2"/>
        <v>0.2699898357</v>
      </c>
      <c r="Q11419" s="83">
        <f t="shared" si="3"/>
        <v>0.4540769231</v>
      </c>
      <c r="R11419" s="83">
        <f t="shared" si="4"/>
        <v>0.2699898357</v>
      </c>
      <c r="S11419" s="83" t="b">
        <f t="shared" si="5"/>
        <v>0</v>
      </c>
      <c r="T11419" s="72"/>
      <c r="U11419" s="72"/>
      <c r="V11419" s="72"/>
      <c r="W11419" s="72"/>
      <c r="X11419" s="72"/>
      <c r="Y11419" s="72"/>
      <c r="Z11419" s="72"/>
      <c r="AA11419" s="72"/>
      <c r="AB11419" s="72"/>
      <c r="AC11419" s="72"/>
      <c r="AD11419" s="72"/>
      <c r="AE11419" s="72"/>
      <c r="AF11419" s="72"/>
      <c r="AG11419" s="72"/>
      <c r="AH11419" s="72"/>
      <c r="AI11419" s="72"/>
      <c r="AJ11419" s="72"/>
      <c r="AK11419" s="72"/>
    </row>
    <row r="11420" ht="14.25" customHeight="1">
      <c r="A11420" s="78">
        <v>11417.0</v>
      </c>
      <c r="C11420" s="78" t="str">
        <f>VLOOKUP(G11420,[1]Macrodata_CCF!$A$3:$D$55,4,FALSE)</f>
        <v>#ERROR!</v>
      </c>
      <c r="E11420" s="79" t="str">
        <f>VLOOKUP(G11420,[1]Macrodata_CCF!$A$3:$B$55,2,FALSE)</f>
        <v>#ERROR!</v>
      </c>
      <c r="F11420" s="78">
        <v>0.0</v>
      </c>
      <c r="G11420" s="80">
        <v>12.0</v>
      </c>
      <c r="H11420" s="81">
        <v>59800.0</v>
      </c>
      <c r="I11420" s="81">
        <v>70000.0</v>
      </c>
      <c r="J11420" s="81">
        <v>63675.0</v>
      </c>
      <c r="K11420" s="81">
        <v>112000.0</v>
      </c>
      <c r="L11420" s="82">
        <v>0.3799019607843137</v>
      </c>
      <c r="N11420" s="83">
        <f t="shared" si="1"/>
        <v>0.3799019608</v>
      </c>
      <c r="O11420" s="83">
        <f t="shared" si="2"/>
        <v>0.3799019608</v>
      </c>
      <c r="Q11420" s="83">
        <f t="shared" si="3"/>
        <v>0.1457142857</v>
      </c>
      <c r="R11420" s="83">
        <f t="shared" si="4"/>
        <v>0.3799019608</v>
      </c>
      <c r="S11420" s="83" t="b">
        <f t="shared" si="5"/>
        <v>0</v>
      </c>
      <c r="T11420" s="72"/>
      <c r="U11420" s="72"/>
      <c r="V11420" s="72"/>
      <c r="W11420" s="72"/>
      <c r="X11420" s="72"/>
      <c r="Y11420" s="72"/>
      <c r="Z11420" s="72"/>
      <c r="AA11420" s="72"/>
      <c r="AB11420" s="72"/>
      <c r="AC11420" s="72"/>
      <c r="AD11420" s="72"/>
      <c r="AE11420" s="72"/>
      <c r="AF11420" s="72"/>
      <c r="AG11420" s="72"/>
      <c r="AH11420" s="72"/>
      <c r="AI11420" s="72"/>
      <c r="AJ11420" s="72"/>
      <c r="AK11420" s="72"/>
    </row>
    <row r="11421" ht="14.25" customHeight="1">
      <c r="A11421" s="78">
        <v>11418.0</v>
      </c>
      <c r="C11421" s="78" t="str">
        <f>VLOOKUP(G11421,[1]Macrodata_CCF!$A$3:$D$55,4,FALSE)</f>
        <v>#ERROR!</v>
      </c>
      <c r="E11421" s="79" t="str">
        <f>VLOOKUP(G11421,[1]Macrodata_CCF!$A$3:$B$55,2,FALSE)</f>
        <v>#ERROR!</v>
      </c>
      <c r="F11421" s="78">
        <v>0.0</v>
      </c>
      <c r="G11421" s="80">
        <v>43.0</v>
      </c>
      <c r="H11421" s="81">
        <v>879110.0</v>
      </c>
      <c r="I11421" s="81">
        <v>990000.0</v>
      </c>
      <c r="J11421" s="81">
        <v>897960.0</v>
      </c>
      <c r="K11421" s="81">
        <v>1386000.0</v>
      </c>
      <c r="L11421" s="82">
        <v>0.1699882766705745</v>
      </c>
      <c r="N11421" s="83">
        <f t="shared" si="1"/>
        <v>0.1699882767</v>
      </c>
      <c r="O11421" s="83">
        <f t="shared" si="2"/>
        <v>0.1699882767</v>
      </c>
      <c r="Q11421" s="83">
        <f t="shared" si="3"/>
        <v>0.112010101</v>
      </c>
      <c r="R11421" s="83">
        <f t="shared" si="4"/>
        <v>0.1699882767</v>
      </c>
      <c r="S11421" s="83" t="b">
        <f t="shared" si="5"/>
        <v>0</v>
      </c>
      <c r="T11421" s="72"/>
      <c r="U11421" s="72"/>
      <c r="V11421" s="72"/>
      <c r="W11421" s="72"/>
      <c r="X11421" s="72"/>
      <c r="Y11421" s="72"/>
      <c r="Z11421" s="72"/>
      <c r="AA11421" s="72"/>
      <c r="AB11421" s="72"/>
      <c r="AC11421" s="72"/>
      <c r="AD11421" s="72"/>
      <c r="AE11421" s="72"/>
      <c r="AF11421" s="72"/>
      <c r="AG11421" s="72"/>
      <c r="AH11421" s="72"/>
      <c r="AI11421" s="72"/>
      <c r="AJ11421" s="72"/>
      <c r="AK11421" s="72"/>
    </row>
    <row r="11422" ht="14.25" customHeight="1">
      <c r="A11422" s="78">
        <v>11419.0</v>
      </c>
      <c r="C11422" s="78" t="str">
        <f>VLOOKUP(G11422,[1]Macrodata_CCF!$A$3:$D$55,4,FALSE)</f>
        <v>#ERROR!</v>
      </c>
      <c r="E11422" s="79" t="str">
        <f>VLOOKUP(G11422,[1]Macrodata_CCF!$A$3:$B$55,2,FALSE)</f>
        <v>#ERROR!</v>
      </c>
      <c r="F11422" s="78">
        <v>0.0</v>
      </c>
      <c r="G11422" s="80">
        <v>50.0</v>
      </c>
      <c r="H11422" s="81">
        <v>208250.0</v>
      </c>
      <c r="I11422" s="81">
        <v>690000.0</v>
      </c>
      <c r="J11422" s="81">
        <v>222705.0</v>
      </c>
      <c r="K11422" s="81">
        <v>690000.0</v>
      </c>
      <c r="L11422" s="82">
        <v>0.03000518941359626</v>
      </c>
      <c r="N11422" s="83">
        <f t="shared" si="1"/>
        <v>0.03000518941</v>
      </c>
      <c r="O11422" s="83">
        <f t="shared" si="2"/>
        <v>0.03000518941</v>
      </c>
      <c r="Q11422" s="83">
        <f t="shared" si="3"/>
        <v>0.6981884058</v>
      </c>
      <c r="R11422" s="83">
        <f t="shared" si="4"/>
        <v>0.03000518941</v>
      </c>
      <c r="S11422" s="83" t="b">
        <f t="shared" si="5"/>
        <v>0</v>
      </c>
      <c r="T11422" s="72"/>
      <c r="U11422" s="72"/>
      <c r="V11422" s="72"/>
      <c r="W11422" s="72"/>
      <c r="X11422" s="72"/>
      <c r="Y11422" s="72"/>
      <c r="Z11422" s="72"/>
      <c r="AA11422" s="72"/>
      <c r="AB11422" s="72"/>
      <c r="AC11422" s="72"/>
      <c r="AD11422" s="72"/>
      <c r="AE11422" s="72"/>
      <c r="AF11422" s="72"/>
      <c r="AG11422" s="72"/>
      <c r="AH11422" s="72"/>
      <c r="AI11422" s="72"/>
      <c r="AJ11422" s="72"/>
      <c r="AK11422" s="72"/>
    </row>
    <row r="11423" ht="14.25" customHeight="1">
      <c r="A11423" s="78">
        <v>11420.0</v>
      </c>
      <c r="C11423" s="78" t="str">
        <f>VLOOKUP(G11423,[1]Macrodata_CCF!$A$3:$D$55,4,FALSE)</f>
        <v>#ERROR!</v>
      </c>
      <c r="E11423" s="79" t="str">
        <f>VLOOKUP(G11423,[1]Macrodata_CCF!$A$3:$B$55,2,FALSE)</f>
        <v>#ERROR!</v>
      </c>
      <c r="F11423" s="78">
        <v>0.0</v>
      </c>
      <c r="G11423" s="80">
        <v>50.0</v>
      </c>
      <c r="H11423" s="81">
        <v>0.0</v>
      </c>
      <c r="I11423" s="81">
        <v>610000.0</v>
      </c>
      <c r="J11423" s="81">
        <v>0.0</v>
      </c>
      <c r="K11423" s="81">
        <v>1037000.0</v>
      </c>
      <c r="L11423" s="82">
        <v>0.0</v>
      </c>
      <c r="N11423" s="83">
        <f t="shared" si="1"/>
        <v>0</v>
      </c>
      <c r="O11423" s="83">
        <f t="shared" si="2"/>
        <v>0</v>
      </c>
      <c r="Q11423" s="83">
        <f t="shared" si="3"/>
        <v>1</v>
      </c>
      <c r="R11423" s="83">
        <f t="shared" si="4"/>
        <v>0</v>
      </c>
      <c r="S11423" s="83" t="b">
        <f t="shared" si="5"/>
        <v>0</v>
      </c>
      <c r="T11423" s="72"/>
      <c r="U11423" s="72"/>
      <c r="V11423" s="72"/>
      <c r="W11423" s="72"/>
      <c r="X11423" s="72"/>
      <c r="Y11423" s="72"/>
      <c r="Z11423" s="72"/>
      <c r="AA11423" s="72"/>
      <c r="AB11423" s="72"/>
      <c r="AC11423" s="72"/>
      <c r="AD11423" s="72"/>
      <c r="AE11423" s="72"/>
      <c r="AF11423" s="72"/>
      <c r="AG11423" s="72"/>
      <c r="AH11423" s="72"/>
      <c r="AI11423" s="72"/>
      <c r="AJ11423" s="72"/>
      <c r="AK11423" s="72"/>
    </row>
    <row r="11424" ht="14.25" customHeight="1">
      <c r="A11424" s="78">
        <v>11421.0</v>
      </c>
      <c r="C11424" s="78" t="str">
        <f>VLOOKUP(G11424,[1]Macrodata_CCF!$A$3:$D$55,4,FALSE)</f>
        <v>#ERROR!</v>
      </c>
      <c r="E11424" s="79" t="str">
        <f>VLOOKUP(G11424,[1]Macrodata_CCF!$A$3:$B$55,2,FALSE)</f>
        <v>#ERROR!</v>
      </c>
      <c r="F11424" s="78">
        <v>0.0</v>
      </c>
      <c r="G11424" s="80">
        <v>24.0</v>
      </c>
      <c r="H11424" s="81">
        <v>122105.0</v>
      </c>
      <c r="I11424" s="81">
        <v>560000.0</v>
      </c>
      <c r="J11424" s="81">
        <v>205305.0</v>
      </c>
      <c r="K11424" s="81">
        <v>560000.0</v>
      </c>
      <c r="L11424" s="82">
        <v>0.1899998858173763</v>
      </c>
      <c r="N11424" s="83">
        <f t="shared" si="1"/>
        <v>0.1899998858</v>
      </c>
      <c r="O11424" s="83">
        <f t="shared" si="2"/>
        <v>0.1899998858</v>
      </c>
      <c r="Q11424" s="83">
        <f t="shared" si="3"/>
        <v>0.7819553571</v>
      </c>
      <c r="R11424" s="83">
        <f t="shared" si="4"/>
        <v>0.1899998858</v>
      </c>
      <c r="S11424" s="83" t="b">
        <f t="shared" si="5"/>
        <v>0</v>
      </c>
      <c r="T11424" s="72"/>
      <c r="U11424" s="72"/>
      <c r="V11424" s="72"/>
      <c r="W11424" s="72"/>
      <c r="X11424" s="72"/>
      <c r="Y11424" s="72"/>
      <c r="Z11424" s="72"/>
      <c r="AA11424" s="72"/>
      <c r="AB11424" s="72"/>
      <c r="AC11424" s="72"/>
      <c r="AD11424" s="72"/>
      <c r="AE11424" s="72"/>
      <c r="AF11424" s="72"/>
      <c r="AG11424" s="72"/>
      <c r="AH11424" s="72"/>
      <c r="AI11424" s="72"/>
      <c r="AJ11424" s="72"/>
      <c r="AK11424" s="72"/>
    </row>
    <row r="11425" ht="14.25" customHeight="1">
      <c r="A11425" s="78">
        <v>11422.0</v>
      </c>
      <c r="C11425" s="78" t="str">
        <f>VLOOKUP(G11425,[1]Macrodata_CCF!$A$3:$D$55,4,FALSE)</f>
        <v>#ERROR!</v>
      </c>
      <c r="E11425" s="79" t="str">
        <f>VLOOKUP(G11425,[1]Macrodata_CCF!$A$3:$B$55,2,FALSE)</f>
        <v>#ERROR!</v>
      </c>
      <c r="F11425" s="78">
        <v>0.0</v>
      </c>
      <c r="G11425" s="80">
        <v>12.0</v>
      </c>
      <c r="H11425" s="81">
        <v>218900.0</v>
      </c>
      <c r="I11425" s="81">
        <v>560000.0</v>
      </c>
      <c r="J11425" s="81">
        <v>348520.0</v>
      </c>
      <c r="K11425" s="81">
        <v>560000.0</v>
      </c>
      <c r="L11425" s="82">
        <v>0.3800058633831721</v>
      </c>
      <c r="N11425" s="83">
        <f t="shared" si="1"/>
        <v>0.3800058634</v>
      </c>
      <c r="O11425" s="83">
        <f t="shared" si="2"/>
        <v>0.3800058634</v>
      </c>
      <c r="Q11425" s="83">
        <f t="shared" si="3"/>
        <v>0.6091071429</v>
      </c>
      <c r="R11425" s="83">
        <f t="shared" si="4"/>
        <v>0.3800058634</v>
      </c>
      <c r="S11425" s="83" t="b">
        <f t="shared" si="5"/>
        <v>0</v>
      </c>
      <c r="T11425" s="72"/>
      <c r="U11425" s="72"/>
      <c r="V11425" s="72"/>
      <c r="W11425" s="72"/>
      <c r="X11425" s="72"/>
      <c r="Y11425" s="72"/>
      <c r="Z11425" s="72"/>
      <c r="AA11425" s="72"/>
      <c r="AB11425" s="72"/>
      <c r="AC11425" s="72"/>
      <c r="AD11425" s="72"/>
      <c r="AE11425" s="72"/>
      <c r="AF11425" s="72"/>
      <c r="AG11425" s="72"/>
      <c r="AH11425" s="72"/>
      <c r="AI11425" s="72"/>
      <c r="AJ11425" s="72"/>
      <c r="AK11425" s="72"/>
    </row>
    <row r="11426" ht="14.25" customHeight="1">
      <c r="A11426" s="78">
        <v>11423.0</v>
      </c>
      <c r="C11426" s="78" t="str">
        <f>VLOOKUP(G11426,[1]Macrodata_CCF!$A$3:$D$55,4,FALSE)</f>
        <v>#ERROR!</v>
      </c>
      <c r="E11426" s="79" t="str">
        <f>VLOOKUP(G11426,[1]Macrodata_CCF!$A$3:$B$55,2,FALSE)</f>
        <v>#ERROR!</v>
      </c>
      <c r="F11426" s="78">
        <v>0.0</v>
      </c>
      <c r="G11426" s="80">
        <v>5.0</v>
      </c>
      <c r="H11426" s="81">
        <v>181840.0</v>
      </c>
      <c r="I11426" s="81">
        <v>210000.0</v>
      </c>
      <c r="J11426" s="81">
        <v>187470.0</v>
      </c>
      <c r="K11426" s="81">
        <v>210000.0</v>
      </c>
      <c r="L11426" s="82">
        <v>0.1999289772727273</v>
      </c>
      <c r="N11426" s="83">
        <f t="shared" si="1"/>
        <v>0.1999289773</v>
      </c>
      <c r="O11426" s="83">
        <f t="shared" si="2"/>
        <v>0.1999289773</v>
      </c>
      <c r="Q11426" s="83">
        <f t="shared" si="3"/>
        <v>0.1340952381</v>
      </c>
      <c r="R11426" s="83">
        <f t="shared" si="4"/>
        <v>0.1999289773</v>
      </c>
      <c r="S11426" s="83" t="b">
        <f t="shared" si="5"/>
        <v>0</v>
      </c>
      <c r="T11426" s="72"/>
      <c r="U11426" s="72"/>
      <c r="V11426" s="72"/>
      <c r="W11426" s="72"/>
      <c r="X11426" s="72"/>
      <c r="Y11426" s="72"/>
      <c r="Z11426" s="72"/>
      <c r="AA11426" s="72"/>
      <c r="AB11426" s="72"/>
      <c r="AC11426" s="72"/>
      <c r="AD11426" s="72"/>
      <c r="AE11426" s="72"/>
      <c r="AF11426" s="72"/>
      <c r="AG11426" s="72"/>
      <c r="AH11426" s="72"/>
      <c r="AI11426" s="72"/>
      <c r="AJ11426" s="72"/>
      <c r="AK11426" s="72"/>
    </row>
    <row r="11427" ht="14.25" customHeight="1">
      <c r="A11427" s="78">
        <v>11424.0</v>
      </c>
      <c r="C11427" s="78" t="str">
        <f>VLOOKUP(G11427,[1]Macrodata_CCF!$A$3:$D$55,4,FALSE)</f>
        <v>#ERROR!</v>
      </c>
      <c r="E11427" s="79" t="str">
        <f>VLOOKUP(G11427,[1]Macrodata_CCF!$A$3:$B$55,2,FALSE)</f>
        <v>#ERROR!</v>
      </c>
      <c r="F11427" s="78">
        <v>0.0</v>
      </c>
      <c r="G11427" s="80">
        <v>39.0</v>
      </c>
      <c r="H11427" s="81">
        <v>567250.0</v>
      </c>
      <c r="I11427" s="81">
        <v>980000.0</v>
      </c>
      <c r="J11427" s="81">
        <v>1219395.0</v>
      </c>
      <c r="K11427" s="81">
        <v>1372000.0</v>
      </c>
      <c r="L11427" s="82">
        <v>1.58</v>
      </c>
      <c r="N11427" s="83">
        <f t="shared" si="1"/>
        <v>1.58</v>
      </c>
      <c r="O11427" s="83">
        <f t="shared" si="2"/>
        <v>1</v>
      </c>
      <c r="Q11427" s="83">
        <f t="shared" si="3"/>
        <v>0.4211734694</v>
      </c>
      <c r="R11427" s="83">
        <f t="shared" si="4"/>
        <v>1.58</v>
      </c>
      <c r="S11427" s="83" t="b">
        <f t="shared" si="5"/>
        <v>0</v>
      </c>
      <c r="T11427" s="72"/>
      <c r="U11427" s="72"/>
      <c r="V11427" s="72"/>
      <c r="W11427" s="72"/>
      <c r="X11427" s="72"/>
      <c r="Y11427" s="72"/>
      <c r="Z11427" s="72"/>
      <c r="AA11427" s="72"/>
      <c r="AB11427" s="72"/>
      <c r="AC11427" s="72"/>
      <c r="AD11427" s="72"/>
      <c r="AE11427" s="72"/>
      <c r="AF11427" s="72"/>
      <c r="AG11427" s="72"/>
      <c r="AH11427" s="72"/>
      <c r="AI11427" s="72"/>
      <c r="AJ11427" s="72"/>
      <c r="AK11427" s="72"/>
    </row>
    <row r="11428" ht="14.25" customHeight="1">
      <c r="A11428" s="78">
        <v>11425.0</v>
      </c>
      <c r="C11428" s="78" t="str">
        <f>VLOOKUP(G11428,[1]Macrodata_CCF!$A$3:$D$55,4,FALSE)</f>
        <v>#ERROR!</v>
      </c>
      <c r="E11428" s="79" t="str">
        <f>VLOOKUP(G11428,[1]Macrodata_CCF!$A$3:$B$55,2,FALSE)</f>
        <v>#ERROR!</v>
      </c>
      <c r="F11428" s="78">
        <v>0.0</v>
      </c>
      <c r="G11428" s="80">
        <v>15.0</v>
      </c>
      <c r="H11428" s="81">
        <v>29875.0</v>
      </c>
      <c r="I11428" s="81">
        <v>130000.0</v>
      </c>
      <c r="J11428" s="81">
        <v>46895.0</v>
      </c>
      <c r="K11428" s="81">
        <v>130000.0</v>
      </c>
      <c r="L11428" s="82">
        <v>0.1699875156054931</v>
      </c>
      <c r="N11428" s="83">
        <f t="shared" si="1"/>
        <v>0.1699875156</v>
      </c>
      <c r="O11428" s="83">
        <f t="shared" si="2"/>
        <v>0.1699875156</v>
      </c>
      <c r="Q11428" s="83">
        <f t="shared" si="3"/>
        <v>0.7701923077</v>
      </c>
      <c r="R11428" s="83">
        <f t="shared" si="4"/>
        <v>0.1699875156</v>
      </c>
      <c r="S11428" s="83" t="b">
        <f t="shared" si="5"/>
        <v>0</v>
      </c>
      <c r="T11428" s="72"/>
      <c r="U11428" s="72"/>
      <c r="V11428" s="72"/>
      <c r="W11428" s="72"/>
      <c r="X11428" s="72"/>
      <c r="Y11428" s="72"/>
      <c r="Z11428" s="72"/>
      <c r="AA11428" s="72"/>
      <c r="AB11428" s="72"/>
      <c r="AC11428" s="72"/>
      <c r="AD11428" s="72"/>
      <c r="AE11428" s="72"/>
      <c r="AF11428" s="72"/>
      <c r="AG11428" s="72"/>
      <c r="AH11428" s="72"/>
      <c r="AI11428" s="72"/>
      <c r="AJ11428" s="72"/>
      <c r="AK11428" s="72"/>
    </row>
    <row r="11429" ht="14.25" customHeight="1">
      <c r="A11429" s="78">
        <v>11426.0</v>
      </c>
      <c r="C11429" s="78" t="str">
        <f>VLOOKUP(G11429,[1]Macrodata_CCF!$A$3:$D$55,4,FALSE)</f>
        <v>#ERROR!</v>
      </c>
      <c r="E11429" s="79" t="str">
        <f>VLOOKUP(G11429,[1]Macrodata_CCF!$A$3:$B$55,2,FALSE)</f>
        <v>#ERROR!</v>
      </c>
      <c r="F11429" s="78">
        <v>0.0</v>
      </c>
      <c r="G11429" s="80">
        <v>40.0</v>
      </c>
      <c r="H11429" s="81">
        <v>626470.0</v>
      </c>
      <c r="I11429" s="81">
        <v>710000.0</v>
      </c>
      <c r="J11429" s="81">
        <v>635660.0</v>
      </c>
      <c r="K11429" s="81">
        <v>710000.0</v>
      </c>
      <c r="L11429" s="82">
        <v>0.1100203519693523</v>
      </c>
      <c r="N11429" s="83">
        <f t="shared" si="1"/>
        <v>0.110020352</v>
      </c>
      <c r="O11429" s="83">
        <f t="shared" si="2"/>
        <v>0.110020352</v>
      </c>
      <c r="Q11429" s="83">
        <f t="shared" si="3"/>
        <v>0.1176478873</v>
      </c>
      <c r="R11429" s="83">
        <f t="shared" si="4"/>
        <v>0.110020352</v>
      </c>
      <c r="S11429" s="83" t="b">
        <f t="shared" si="5"/>
        <v>0</v>
      </c>
      <c r="T11429" s="72"/>
      <c r="U11429" s="72"/>
      <c r="V11429" s="72"/>
      <c r="W11429" s="72"/>
      <c r="X11429" s="72"/>
      <c r="Y11429" s="72"/>
      <c r="Z11429" s="72"/>
      <c r="AA11429" s="72"/>
      <c r="AB11429" s="72"/>
      <c r="AC11429" s="72"/>
      <c r="AD11429" s="72"/>
      <c r="AE11429" s="72"/>
      <c r="AF11429" s="72"/>
      <c r="AG11429" s="72"/>
      <c r="AH11429" s="72"/>
      <c r="AI11429" s="72"/>
      <c r="AJ11429" s="72"/>
      <c r="AK11429" s="72"/>
    </row>
    <row r="11430" ht="14.25" customHeight="1">
      <c r="A11430" s="78">
        <v>11427.0</v>
      </c>
      <c r="C11430" s="78" t="str">
        <f>VLOOKUP(G11430,[1]Macrodata_CCF!$A$3:$D$55,4,FALSE)</f>
        <v>#ERROR!</v>
      </c>
      <c r="E11430" s="79" t="str">
        <f>VLOOKUP(G11430,[1]Macrodata_CCF!$A$3:$B$55,2,FALSE)</f>
        <v>#ERROR!</v>
      </c>
      <c r="F11430" s="78">
        <v>0.0</v>
      </c>
      <c r="G11430" s="80">
        <v>23.0</v>
      </c>
      <c r="H11430" s="81">
        <v>3250.0</v>
      </c>
      <c r="I11430" s="81">
        <v>40000.0</v>
      </c>
      <c r="J11430" s="81">
        <v>8765.0</v>
      </c>
      <c r="K11430" s="81">
        <v>40000.0</v>
      </c>
      <c r="L11430" s="82">
        <v>0.1500680272108844</v>
      </c>
      <c r="N11430" s="83">
        <f t="shared" si="1"/>
        <v>0.1500680272</v>
      </c>
      <c r="O11430" s="83">
        <f t="shared" si="2"/>
        <v>0.1500680272</v>
      </c>
      <c r="Q11430" s="83">
        <f t="shared" si="3"/>
        <v>0.91875</v>
      </c>
      <c r="R11430" s="83">
        <f t="shared" si="4"/>
        <v>0.1500680272</v>
      </c>
      <c r="S11430" s="83" t="b">
        <f t="shared" si="5"/>
        <v>0</v>
      </c>
      <c r="T11430" s="72"/>
      <c r="U11430" s="72"/>
      <c r="V11430" s="72"/>
      <c r="W11430" s="72"/>
      <c r="X11430" s="72"/>
      <c r="Y11430" s="72"/>
      <c r="Z11430" s="72"/>
      <c r="AA11430" s="72"/>
      <c r="AB11430" s="72"/>
      <c r="AC11430" s="72"/>
      <c r="AD11430" s="72"/>
      <c r="AE11430" s="72"/>
      <c r="AF11430" s="72"/>
      <c r="AG11430" s="72"/>
      <c r="AH11430" s="72"/>
      <c r="AI11430" s="72"/>
      <c r="AJ11430" s="72"/>
      <c r="AK11430" s="72"/>
    </row>
    <row r="11431" ht="14.25" customHeight="1">
      <c r="A11431" s="78">
        <v>11428.0</v>
      </c>
      <c r="C11431" s="78" t="str">
        <f>VLOOKUP(G11431,[1]Macrodata_CCF!$A$3:$D$55,4,FALSE)</f>
        <v>#ERROR!</v>
      </c>
      <c r="E11431" s="79" t="str">
        <f>VLOOKUP(G11431,[1]Macrodata_CCF!$A$3:$B$55,2,FALSE)</f>
        <v>#ERROR!</v>
      </c>
      <c r="F11431" s="78">
        <v>0.0</v>
      </c>
      <c r="G11431" s="80">
        <v>13.0</v>
      </c>
      <c r="H11431" s="81">
        <v>292895.0</v>
      </c>
      <c r="I11431" s="81">
        <v>300000.0</v>
      </c>
      <c r="J11431" s="81">
        <v>294175.0</v>
      </c>
      <c r="K11431" s="81">
        <v>300000.0</v>
      </c>
      <c r="L11431" s="82">
        <v>0.1801548205489092</v>
      </c>
      <c r="N11431" s="83">
        <f t="shared" si="1"/>
        <v>0.1801548205</v>
      </c>
      <c r="O11431" s="83">
        <f t="shared" si="2"/>
        <v>0.1801548205</v>
      </c>
      <c r="Q11431" s="83">
        <f t="shared" si="3"/>
        <v>0.02368333333</v>
      </c>
      <c r="R11431" s="83">
        <f t="shared" si="4"/>
        <v>0.004266666667</v>
      </c>
      <c r="S11431" s="83" t="b">
        <f t="shared" si="5"/>
        <v>0</v>
      </c>
      <c r="T11431" s="72"/>
      <c r="U11431" s="72"/>
      <c r="V11431" s="72"/>
      <c r="W11431" s="72"/>
      <c r="X11431" s="72"/>
      <c r="Y11431" s="72"/>
      <c r="Z11431" s="72"/>
      <c r="AA11431" s="72"/>
      <c r="AB11431" s="72"/>
      <c r="AC11431" s="72"/>
      <c r="AD11431" s="72"/>
      <c r="AE11431" s="72"/>
      <c r="AF11431" s="72"/>
      <c r="AG11431" s="72"/>
      <c r="AH11431" s="72"/>
      <c r="AI11431" s="72"/>
      <c r="AJ11431" s="72"/>
      <c r="AK11431" s="72"/>
    </row>
    <row r="11432" ht="14.25" customHeight="1">
      <c r="A11432" s="78">
        <v>11429.0</v>
      </c>
      <c r="C11432" s="78" t="str">
        <f>VLOOKUP(G11432,[1]Macrodata_CCF!$A$3:$D$55,4,FALSE)</f>
        <v>#ERROR!</v>
      </c>
      <c r="E11432" s="79" t="str">
        <f>VLOOKUP(G11432,[1]Macrodata_CCF!$A$3:$B$55,2,FALSE)</f>
        <v>#ERROR!</v>
      </c>
      <c r="F11432" s="78">
        <v>0.0</v>
      </c>
      <c r="G11432" s="80">
        <v>26.0</v>
      </c>
      <c r="H11432" s="81">
        <v>114490.0</v>
      </c>
      <c r="I11432" s="81">
        <v>190000.0</v>
      </c>
      <c r="J11432" s="81">
        <v>126570.0</v>
      </c>
      <c r="K11432" s="81">
        <v>190000.0</v>
      </c>
      <c r="L11432" s="82">
        <v>0.1599788107535426</v>
      </c>
      <c r="N11432" s="83">
        <f t="shared" si="1"/>
        <v>0.1599788108</v>
      </c>
      <c r="O11432" s="83">
        <f t="shared" si="2"/>
        <v>0.1599788108</v>
      </c>
      <c r="Q11432" s="83">
        <f t="shared" si="3"/>
        <v>0.3974210526</v>
      </c>
      <c r="R11432" s="83">
        <f t="shared" si="4"/>
        <v>0.1599788108</v>
      </c>
      <c r="S11432" s="83" t="b">
        <f t="shared" si="5"/>
        <v>0</v>
      </c>
      <c r="T11432" s="72"/>
      <c r="U11432" s="72"/>
      <c r="V11432" s="72"/>
      <c r="W11432" s="72"/>
      <c r="X11432" s="72"/>
      <c r="Y11432" s="72"/>
      <c r="Z11432" s="72"/>
      <c r="AA11432" s="72"/>
      <c r="AB11432" s="72"/>
      <c r="AC11432" s="72"/>
      <c r="AD11432" s="72"/>
      <c r="AE11432" s="72"/>
      <c r="AF11432" s="72"/>
      <c r="AG11432" s="72"/>
      <c r="AH11432" s="72"/>
      <c r="AI11432" s="72"/>
      <c r="AJ11432" s="72"/>
      <c r="AK11432" s="72"/>
    </row>
    <row r="11433" ht="14.25" customHeight="1">
      <c r="A11433" s="78">
        <v>11430.0</v>
      </c>
      <c r="C11433" s="78" t="str">
        <f>VLOOKUP(G11433,[1]Macrodata_CCF!$A$3:$D$55,4,FALSE)</f>
        <v>#ERROR!</v>
      </c>
      <c r="E11433" s="79" t="str">
        <f>VLOOKUP(G11433,[1]Macrodata_CCF!$A$3:$B$55,2,FALSE)</f>
        <v>#ERROR!</v>
      </c>
      <c r="F11433" s="78">
        <v>1.0</v>
      </c>
      <c r="G11433" s="80">
        <v>20.0</v>
      </c>
      <c r="H11433" s="81">
        <v>166490.0</v>
      </c>
      <c r="I11433" s="81">
        <v>320000.0</v>
      </c>
      <c r="J11433" s="81">
        <v>238640.0</v>
      </c>
      <c r="K11433" s="81">
        <v>320000.0</v>
      </c>
      <c r="L11433" s="82">
        <v>0.4700019542700801</v>
      </c>
      <c r="N11433" s="83">
        <f t="shared" si="1"/>
        <v>0.4700019543</v>
      </c>
      <c r="O11433" s="83">
        <f t="shared" si="2"/>
        <v>0.4700019543</v>
      </c>
      <c r="Q11433" s="83">
        <f t="shared" si="3"/>
        <v>0.47971875</v>
      </c>
      <c r="R11433" s="83">
        <f t="shared" si="4"/>
        <v>0.4700019543</v>
      </c>
      <c r="S11433" s="83" t="b">
        <f t="shared" si="5"/>
        <v>0</v>
      </c>
      <c r="T11433" s="72"/>
      <c r="U11433" s="72"/>
      <c r="V11433" s="72"/>
      <c r="W11433" s="72"/>
      <c r="X11433" s="72"/>
      <c r="Y11433" s="72"/>
      <c r="Z11433" s="72"/>
      <c r="AA11433" s="72"/>
      <c r="AB11433" s="72"/>
      <c r="AC11433" s="72"/>
      <c r="AD11433" s="72"/>
      <c r="AE11433" s="72"/>
      <c r="AF11433" s="72"/>
      <c r="AG11433" s="72"/>
      <c r="AH11433" s="72"/>
      <c r="AI11433" s="72"/>
      <c r="AJ11433" s="72"/>
      <c r="AK11433" s="72"/>
    </row>
    <row r="11434" ht="14.25" customHeight="1">
      <c r="A11434" s="78">
        <v>11431.0</v>
      </c>
      <c r="C11434" s="78" t="str">
        <f>VLOOKUP(G11434,[1]Macrodata_CCF!$A$3:$D$55,4,FALSE)</f>
        <v>#ERROR!</v>
      </c>
      <c r="E11434" s="79" t="str">
        <f>VLOOKUP(G11434,[1]Macrodata_CCF!$A$3:$B$55,2,FALSE)</f>
        <v>#ERROR!</v>
      </c>
      <c r="F11434" s="78">
        <v>0.0</v>
      </c>
      <c r="G11434" s="80">
        <v>40.0</v>
      </c>
      <c r="H11434" s="81">
        <v>571500.0</v>
      </c>
      <c r="I11434" s="81">
        <v>860000.0</v>
      </c>
      <c r="J11434" s="81">
        <v>591695.0</v>
      </c>
      <c r="K11434" s="81">
        <v>860000.0</v>
      </c>
      <c r="L11434" s="82">
        <v>0.07</v>
      </c>
      <c r="N11434" s="83">
        <f t="shared" si="1"/>
        <v>0.07</v>
      </c>
      <c r="O11434" s="83">
        <f t="shared" si="2"/>
        <v>0.07</v>
      </c>
      <c r="Q11434" s="83">
        <f t="shared" si="3"/>
        <v>0.3354651163</v>
      </c>
      <c r="R11434" s="83">
        <f t="shared" si="4"/>
        <v>0.07</v>
      </c>
      <c r="S11434" s="83" t="b">
        <f t="shared" si="5"/>
        <v>0</v>
      </c>
      <c r="T11434" s="72"/>
      <c r="U11434" s="72"/>
      <c r="V11434" s="72"/>
      <c r="W11434" s="72"/>
      <c r="X11434" s="72"/>
      <c r="Y11434" s="72"/>
      <c r="Z11434" s="72"/>
      <c r="AA11434" s="72"/>
      <c r="AB11434" s="72"/>
      <c r="AC11434" s="72"/>
      <c r="AD11434" s="72"/>
      <c r="AE11434" s="72"/>
      <c r="AF11434" s="72"/>
      <c r="AG11434" s="72"/>
      <c r="AH11434" s="72"/>
      <c r="AI11434" s="72"/>
      <c r="AJ11434" s="72"/>
      <c r="AK11434" s="72"/>
    </row>
    <row r="11435" ht="14.25" customHeight="1">
      <c r="A11435" s="78">
        <v>11432.0</v>
      </c>
      <c r="C11435" s="78" t="str">
        <f>VLOOKUP(G11435,[1]Macrodata_CCF!$A$3:$D$55,4,FALSE)</f>
        <v>#ERROR!</v>
      </c>
      <c r="E11435" s="79" t="str">
        <f>VLOOKUP(G11435,[1]Macrodata_CCF!$A$3:$B$55,2,FALSE)</f>
        <v>#ERROR!</v>
      </c>
      <c r="F11435" s="78">
        <v>0.0</v>
      </c>
      <c r="G11435" s="80">
        <v>38.0</v>
      </c>
      <c r="H11435" s="81">
        <v>160195.0</v>
      </c>
      <c r="I11435" s="81">
        <v>890000.0</v>
      </c>
      <c r="J11435" s="81">
        <v>225875.0</v>
      </c>
      <c r="K11435" s="81">
        <v>890000.0</v>
      </c>
      <c r="L11435" s="82">
        <v>0.08999664293886724</v>
      </c>
      <c r="N11435" s="83">
        <f t="shared" si="1"/>
        <v>0.08999664294</v>
      </c>
      <c r="O11435" s="83">
        <f t="shared" si="2"/>
        <v>0.08999664294</v>
      </c>
      <c r="Q11435" s="83">
        <f t="shared" si="3"/>
        <v>0.820005618</v>
      </c>
      <c r="R11435" s="83">
        <f t="shared" si="4"/>
        <v>0.08999664294</v>
      </c>
      <c r="S11435" s="83" t="b">
        <f t="shared" si="5"/>
        <v>0</v>
      </c>
      <c r="T11435" s="72"/>
      <c r="U11435" s="72"/>
      <c r="V11435" s="72"/>
      <c r="W11435" s="72"/>
      <c r="X11435" s="72"/>
      <c r="Y11435" s="72"/>
      <c r="Z11435" s="72"/>
      <c r="AA11435" s="72"/>
      <c r="AB11435" s="72"/>
      <c r="AC11435" s="72"/>
      <c r="AD11435" s="72"/>
      <c r="AE11435" s="72"/>
      <c r="AF11435" s="72"/>
      <c r="AG11435" s="72"/>
      <c r="AH11435" s="72"/>
      <c r="AI11435" s="72"/>
      <c r="AJ11435" s="72"/>
      <c r="AK11435" s="72"/>
    </row>
    <row r="11436" ht="14.25" customHeight="1">
      <c r="A11436" s="78">
        <v>11433.0</v>
      </c>
      <c r="C11436" s="78" t="str">
        <f>VLOOKUP(G11436,[1]Macrodata_CCF!$A$3:$D$55,4,FALSE)</f>
        <v>#ERROR!</v>
      </c>
      <c r="E11436" s="79" t="str">
        <f>VLOOKUP(G11436,[1]Macrodata_CCF!$A$3:$B$55,2,FALSE)</f>
        <v>#ERROR!</v>
      </c>
      <c r="F11436" s="78">
        <v>0.0</v>
      </c>
      <c r="G11436" s="80">
        <v>22.0</v>
      </c>
      <c r="H11436" s="81">
        <v>0.0</v>
      </c>
      <c r="I11436" s="81">
        <v>600000.0</v>
      </c>
      <c r="J11436" s="81">
        <v>102000.0</v>
      </c>
      <c r="K11436" s="81">
        <v>1020000.0</v>
      </c>
      <c r="L11436" s="82">
        <v>0.17</v>
      </c>
      <c r="N11436" s="83">
        <f t="shared" si="1"/>
        <v>0.17</v>
      </c>
      <c r="O11436" s="83">
        <f t="shared" si="2"/>
        <v>0.17</v>
      </c>
      <c r="Q11436" s="83">
        <f t="shared" si="3"/>
        <v>1</v>
      </c>
      <c r="R11436" s="83">
        <f t="shared" si="4"/>
        <v>0.17</v>
      </c>
      <c r="S11436" s="83" t="b">
        <f t="shared" si="5"/>
        <v>0</v>
      </c>
      <c r="T11436" s="72"/>
      <c r="U11436" s="72"/>
      <c r="V11436" s="72"/>
      <c r="W11436" s="72"/>
      <c r="X11436" s="72"/>
      <c r="Y11436" s="72"/>
      <c r="Z11436" s="72"/>
      <c r="AA11436" s="72"/>
      <c r="AB11436" s="72"/>
      <c r="AC11436" s="72"/>
      <c r="AD11436" s="72"/>
      <c r="AE11436" s="72"/>
      <c r="AF11436" s="72"/>
      <c r="AG11436" s="72"/>
      <c r="AH11436" s="72"/>
      <c r="AI11436" s="72"/>
      <c r="AJ11436" s="72"/>
      <c r="AK11436" s="72"/>
    </row>
    <row r="11437" ht="14.25" customHeight="1">
      <c r="A11437" s="78">
        <v>11434.0</v>
      </c>
      <c r="C11437" s="78" t="str">
        <f>VLOOKUP(G11437,[1]Macrodata_CCF!$A$3:$D$55,4,FALSE)</f>
        <v>#ERROR!</v>
      </c>
      <c r="E11437" s="79" t="str">
        <f>VLOOKUP(G11437,[1]Macrodata_CCF!$A$3:$B$55,2,FALSE)</f>
        <v>#ERROR!</v>
      </c>
      <c r="F11437" s="78">
        <v>0.0</v>
      </c>
      <c r="G11437" s="80">
        <v>23.0</v>
      </c>
      <c r="H11437" s="81">
        <v>517045.0</v>
      </c>
      <c r="I11437" s="81">
        <v>790000.0</v>
      </c>
      <c r="J11437" s="81">
        <v>555260.0</v>
      </c>
      <c r="K11437" s="81">
        <v>790000.0</v>
      </c>
      <c r="L11437" s="82">
        <v>0.1400047626898207</v>
      </c>
      <c r="N11437" s="83">
        <f t="shared" si="1"/>
        <v>0.1400047627</v>
      </c>
      <c r="O11437" s="83">
        <f t="shared" si="2"/>
        <v>0.1400047627</v>
      </c>
      <c r="Q11437" s="83">
        <f t="shared" si="3"/>
        <v>0.3455126582</v>
      </c>
      <c r="R11437" s="83">
        <f t="shared" si="4"/>
        <v>0.1400047627</v>
      </c>
      <c r="S11437" s="83" t="b">
        <f t="shared" si="5"/>
        <v>0</v>
      </c>
      <c r="T11437" s="72"/>
      <c r="U11437" s="72"/>
      <c r="V11437" s="72"/>
      <c r="W11437" s="72"/>
      <c r="X11437" s="72"/>
      <c r="Y11437" s="72"/>
      <c r="Z11437" s="72"/>
      <c r="AA11437" s="72"/>
      <c r="AB11437" s="72"/>
      <c r="AC11437" s="72"/>
      <c r="AD11437" s="72"/>
      <c r="AE11437" s="72"/>
      <c r="AF11437" s="72"/>
      <c r="AG11437" s="72"/>
      <c r="AH11437" s="72"/>
      <c r="AI11437" s="72"/>
      <c r="AJ11437" s="72"/>
      <c r="AK11437" s="72"/>
    </row>
    <row r="11438" ht="14.25" customHeight="1">
      <c r="A11438" s="78">
        <v>11435.0</v>
      </c>
      <c r="C11438" s="78" t="str">
        <f>VLOOKUP(G11438,[1]Macrodata_CCF!$A$3:$D$55,4,FALSE)</f>
        <v>#ERROR!</v>
      </c>
      <c r="E11438" s="79" t="str">
        <f>VLOOKUP(G11438,[1]Macrodata_CCF!$A$3:$B$55,2,FALSE)</f>
        <v>#ERROR!</v>
      </c>
      <c r="F11438" s="78">
        <v>0.0</v>
      </c>
      <c r="G11438" s="80">
        <v>49.0</v>
      </c>
      <c r="H11438" s="81">
        <v>495880.0</v>
      </c>
      <c r="I11438" s="81">
        <v>910000.0</v>
      </c>
      <c r="J11438" s="81">
        <v>512445.0</v>
      </c>
      <c r="K11438" s="81">
        <v>910000.0</v>
      </c>
      <c r="L11438" s="82">
        <v>0.04000048295180141</v>
      </c>
      <c r="N11438" s="83">
        <f t="shared" si="1"/>
        <v>0.04000048295</v>
      </c>
      <c r="O11438" s="83">
        <f t="shared" si="2"/>
        <v>0.04000048295</v>
      </c>
      <c r="Q11438" s="83">
        <f t="shared" si="3"/>
        <v>0.4550769231</v>
      </c>
      <c r="R11438" s="83">
        <f t="shared" si="4"/>
        <v>0.04000048295</v>
      </c>
      <c r="S11438" s="83" t="b">
        <f t="shared" si="5"/>
        <v>0</v>
      </c>
      <c r="T11438" s="72"/>
      <c r="U11438" s="72"/>
      <c r="V11438" s="72"/>
      <c r="W11438" s="72"/>
      <c r="X11438" s="72"/>
      <c r="Y11438" s="72"/>
      <c r="Z11438" s="72"/>
      <c r="AA11438" s="72"/>
      <c r="AB11438" s="72"/>
      <c r="AC11438" s="72"/>
      <c r="AD11438" s="72"/>
      <c r="AE11438" s="72"/>
      <c r="AF11438" s="72"/>
      <c r="AG11438" s="72"/>
      <c r="AH11438" s="72"/>
      <c r="AI11438" s="72"/>
      <c r="AJ11438" s="72"/>
      <c r="AK11438" s="72"/>
    </row>
    <row r="11439" ht="14.25" customHeight="1">
      <c r="A11439" s="78">
        <v>11436.0</v>
      </c>
      <c r="C11439" s="78" t="str">
        <f>VLOOKUP(G11439,[1]Macrodata_CCF!$A$3:$D$55,4,FALSE)</f>
        <v>#ERROR!</v>
      </c>
      <c r="E11439" s="79" t="str">
        <f>VLOOKUP(G11439,[1]Macrodata_CCF!$A$3:$B$55,2,FALSE)</f>
        <v>#ERROR!</v>
      </c>
      <c r="F11439" s="78">
        <v>0.0</v>
      </c>
      <c r="G11439" s="80">
        <v>32.0</v>
      </c>
      <c r="H11439" s="81">
        <v>57495.0</v>
      </c>
      <c r="I11439" s="81">
        <v>180000.0</v>
      </c>
      <c r="J11439" s="81">
        <v>74645.0</v>
      </c>
      <c r="K11439" s="81">
        <v>180000.0</v>
      </c>
      <c r="L11439" s="82">
        <v>0.1399942859475123</v>
      </c>
      <c r="N11439" s="83">
        <f t="shared" si="1"/>
        <v>0.1399942859</v>
      </c>
      <c r="O11439" s="83">
        <f t="shared" si="2"/>
        <v>0.1399942859</v>
      </c>
      <c r="Q11439" s="83">
        <f t="shared" si="3"/>
        <v>0.6805833333</v>
      </c>
      <c r="R11439" s="83">
        <f t="shared" si="4"/>
        <v>0.1399942859</v>
      </c>
      <c r="S11439" s="83" t="b">
        <f t="shared" si="5"/>
        <v>0</v>
      </c>
      <c r="T11439" s="72"/>
      <c r="U11439" s="72"/>
      <c r="V11439" s="72"/>
      <c r="W11439" s="72"/>
      <c r="X11439" s="72"/>
      <c r="Y11439" s="72"/>
      <c r="Z11439" s="72"/>
      <c r="AA11439" s="72"/>
      <c r="AB11439" s="72"/>
      <c r="AC11439" s="72"/>
      <c r="AD11439" s="72"/>
      <c r="AE11439" s="72"/>
      <c r="AF11439" s="72"/>
      <c r="AG11439" s="72"/>
      <c r="AH11439" s="72"/>
      <c r="AI11439" s="72"/>
      <c r="AJ11439" s="72"/>
      <c r="AK11439" s="72"/>
    </row>
    <row r="11440" ht="14.25" customHeight="1">
      <c r="A11440" s="78">
        <v>11437.0</v>
      </c>
      <c r="C11440" s="78" t="str">
        <f>VLOOKUP(G11440,[1]Macrodata_CCF!$A$3:$D$55,4,FALSE)</f>
        <v>#ERROR!</v>
      </c>
      <c r="E11440" s="79" t="str">
        <f>VLOOKUP(G11440,[1]Macrodata_CCF!$A$3:$B$55,2,FALSE)</f>
        <v>#ERROR!</v>
      </c>
      <c r="F11440" s="78">
        <v>0.0</v>
      </c>
      <c r="G11440" s="80">
        <v>47.0</v>
      </c>
      <c r="H11440" s="81">
        <v>538335.0</v>
      </c>
      <c r="I11440" s="81">
        <v>590000.0</v>
      </c>
      <c r="J11440" s="81">
        <v>546085.0</v>
      </c>
      <c r="K11440" s="81">
        <v>590000.0</v>
      </c>
      <c r="L11440" s="82">
        <v>0.1500048388657699</v>
      </c>
      <c r="N11440" s="83">
        <f t="shared" si="1"/>
        <v>0.1500048389</v>
      </c>
      <c r="O11440" s="83">
        <f t="shared" si="2"/>
        <v>0.1500048389</v>
      </c>
      <c r="Q11440" s="83">
        <f t="shared" si="3"/>
        <v>0.08756779661</v>
      </c>
      <c r="R11440" s="83">
        <f t="shared" si="4"/>
        <v>0.01313559322</v>
      </c>
      <c r="S11440" s="83" t="b">
        <f t="shared" si="5"/>
        <v>0</v>
      </c>
      <c r="T11440" s="72"/>
      <c r="U11440" s="72"/>
      <c r="V11440" s="72"/>
      <c r="W11440" s="72"/>
      <c r="X11440" s="72"/>
      <c r="Y11440" s="72"/>
      <c r="Z11440" s="72"/>
      <c r="AA11440" s="72"/>
      <c r="AB11440" s="72"/>
      <c r="AC11440" s="72"/>
      <c r="AD11440" s="72"/>
      <c r="AE11440" s="72"/>
      <c r="AF11440" s="72"/>
      <c r="AG11440" s="72"/>
      <c r="AH11440" s="72"/>
      <c r="AI11440" s="72"/>
      <c r="AJ11440" s="72"/>
      <c r="AK11440" s="72"/>
    </row>
    <row r="11441" ht="14.25" customHeight="1">
      <c r="A11441" s="78">
        <v>11438.0</v>
      </c>
      <c r="C11441" s="78" t="str">
        <f>VLOOKUP(G11441,[1]Macrodata_CCF!$A$3:$D$55,4,FALSE)</f>
        <v>#ERROR!</v>
      </c>
      <c r="E11441" s="79" t="str">
        <f>VLOOKUP(G11441,[1]Macrodata_CCF!$A$3:$B$55,2,FALSE)</f>
        <v>#ERROR!</v>
      </c>
      <c r="F11441" s="78">
        <v>0.0</v>
      </c>
      <c r="G11441" s="80">
        <v>8.0</v>
      </c>
      <c r="H11441" s="81">
        <v>402490.0</v>
      </c>
      <c r="I11441" s="81">
        <v>690000.0</v>
      </c>
      <c r="J11441" s="81">
        <v>462865.0</v>
      </c>
      <c r="K11441" s="81">
        <v>690000.0</v>
      </c>
      <c r="L11441" s="82">
        <v>0.2099926959062293</v>
      </c>
      <c r="N11441" s="83">
        <f t="shared" si="1"/>
        <v>0.2099926959</v>
      </c>
      <c r="O11441" s="83">
        <f t="shared" si="2"/>
        <v>0.2099926959</v>
      </c>
      <c r="Q11441" s="83">
        <f t="shared" si="3"/>
        <v>0.4166811594</v>
      </c>
      <c r="R11441" s="83">
        <f t="shared" si="4"/>
        <v>0.2099926959</v>
      </c>
      <c r="S11441" s="83" t="b">
        <f t="shared" si="5"/>
        <v>0</v>
      </c>
      <c r="T11441" s="72"/>
      <c r="U11441" s="72"/>
      <c r="V11441" s="72"/>
      <c r="W11441" s="72"/>
      <c r="X11441" s="72"/>
      <c r="Y11441" s="72"/>
      <c r="Z11441" s="72"/>
      <c r="AA11441" s="72"/>
      <c r="AB11441" s="72"/>
      <c r="AC11441" s="72"/>
      <c r="AD11441" s="72"/>
      <c r="AE11441" s="72"/>
      <c r="AF11441" s="72"/>
      <c r="AG11441" s="72"/>
      <c r="AH11441" s="72"/>
      <c r="AI11441" s="72"/>
      <c r="AJ11441" s="72"/>
      <c r="AK11441" s="72"/>
    </row>
    <row r="11442" ht="14.25" customHeight="1">
      <c r="A11442" s="78">
        <v>11439.0</v>
      </c>
      <c r="C11442" s="78" t="str">
        <f>VLOOKUP(G11442,[1]Macrodata_CCF!$A$3:$D$55,4,FALSE)</f>
        <v>#ERROR!</v>
      </c>
      <c r="E11442" s="79" t="str">
        <f>VLOOKUP(G11442,[1]Macrodata_CCF!$A$3:$B$55,2,FALSE)</f>
        <v>#ERROR!</v>
      </c>
      <c r="F11442" s="78">
        <v>0.0</v>
      </c>
      <c r="G11442" s="80">
        <v>13.0</v>
      </c>
      <c r="H11442" s="81">
        <v>250095.0</v>
      </c>
      <c r="I11442" s="81">
        <v>520000.0</v>
      </c>
      <c r="J11442" s="81">
        <v>290580.0</v>
      </c>
      <c r="K11442" s="81">
        <v>520000.0</v>
      </c>
      <c r="L11442" s="82">
        <v>0.149997221244512</v>
      </c>
      <c r="N11442" s="83">
        <f t="shared" si="1"/>
        <v>0.1499972212</v>
      </c>
      <c r="O11442" s="83">
        <f t="shared" si="2"/>
        <v>0.1499972212</v>
      </c>
      <c r="Q11442" s="83">
        <f t="shared" si="3"/>
        <v>0.5190480769</v>
      </c>
      <c r="R11442" s="83">
        <f t="shared" si="4"/>
        <v>0.1499972212</v>
      </c>
      <c r="S11442" s="83" t="b">
        <f t="shared" si="5"/>
        <v>0</v>
      </c>
      <c r="T11442" s="72"/>
      <c r="U11442" s="72"/>
      <c r="V11442" s="72"/>
      <c r="W11442" s="72"/>
      <c r="X11442" s="72"/>
      <c r="Y11442" s="72"/>
      <c r="Z11442" s="72"/>
      <c r="AA11442" s="72"/>
      <c r="AB11442" s="72"/>
      <c r="AC11442" s="72"/>
      <c r="AD11442" s="72"/>
      <c r="AE11442" s="72"/>
      <c r="AF11442" s="72"/>
      <c r="AG11442" s="72"/>
      <c r="AH11442" s="72"/>
      <c r="AI11442" s="72"/>
      <c r="AJ11442" s="72"/>
      <c r="AK11442" s="72"/>
    </row>
    <row r="11443" ht="14.25" customHeight="1">
      <c r="A11443" s="78">
        <v>11440.0</v>
      </c>
      <c r="C11443" s="78" t="str">
        <f>VLOOKUP(G11443,[1]Macrodata_CCF!$A$3:$D$55,4,FALSE)</f>
        <v>#ERROR!</v>
      </c>
      <c r="E11443" s="79" t="str">
        <f>VLOOKUP(G11443,[1]Macrodata_CCF!$A$3:$B$55,2,FALSE)</f>
        <v>#ERROR!</v>
      </c>
      <c r="F11443" s="78">
        <v>0.0</v>
      </c>
      <c r="G11443" s="80">
        <v>49.0</v>
      </c>
      <c r="H11443" s="81">
        <v>549860.0</v>
      </c>
      <c r="I11443" s="81">
        <v>770000.0</v>
      </c>
      <c r="J11443" s="81">
        <v>785400.0</v>
      </c>
      <c r="K11443" s="81">
        <v>770000.0</v>
      </c>
      <c r="L11443" s="82">
        <v>1.069955482874534</v>
      </c>
      <c r="N11443" s="83">
        <f t="shared" si="1"/>
        <v>1.069955483</v>
      </c>
      <c r="O11443" s="83">
        <f t="shared" si="2"/>
        <v>1</v>
      </c>
      <c r="Q11443" s="83">
        <f t="shared" si="3"/>
        <v>0.2858961039</v>
      </c>
      <c r="R11443" s="83">
        <f t="shared" si="4"/>
        <v>1.069955483</v>
      </c>
      <c r="S11443" s="83" t="b">
        <f t="shared" si="5"/>
        <v>0</v>
      </c>
      <c r="T11443" s="72"/>
      <c r="U11443" s="72"/>
      <c r="V11443" s="72"/>
      <c r="W11443" s="72"/>
      <c r="X11443" s="72"/>
      <c r="Y11443" s="72"/>
      <c r="Z11443" s="72"/>
      <c r="AA11443" s="72"/>
      <c r="AB11443" s="72"/>
      <c r="AC11443" s="72"/>
      <c r="AD11443" s="72"/>
      <c r="AE11443" s="72"/>
      <c r="AF11443" s="72"/>
      <c r="AG11443" s="72"/>
      <c r="AH11443" s="72"/>
      <c r="AI11443" s="72"/>
      <c r="AJ11443" s="72"/>
      <c r="AK11443" s="72"/>
    </row>
    <row r="11444" ht="14.25" customHeight="1">
      <c r="A11444" s="78">
        <v>11441.0</v>
      </c>
      <c r="C11444" s="78" t="str">
        <f>VLOOKUP(G11444,[1]Macrodata_CCF!$A$3:$D$55,4,FALSE)</f>
        <v>#ERROR!</v>
      </c>
      <c r="E11444" s="79" t="str">
        <f>VLOOKUP(G11444,[1]Macrodata_CCF!$A$3:$B$55,2,FALSE)</f>
        <v>#ERROR!</v>
      </c>
      <c r="F11444" s="78">
        <v>0.0</v>
      </c>
      <c r="G11444" s="80">
        <v>1.0</v>
      </c>
      <c r="H11444" s="81">
        <v>13125.0</v>
      </c>
      <c r="I11444" s="81">
        <v>580000.0</v>
      </c>
      <c r="J11444" s="81">
        <v>126500.0</v>
      </c>
      <c r="K11444" s="81">
        <v>580000.0</v>
      </c>
      <c r="L11444" s="82">
        <v>0.2</v>
      </c>
      <c r="N11444" s="83">
        <f t="shared" si="1"/>
        <v>0.2</v>
      </c>
      <c r="O11444" s="83">
        <f t="shared" si="2"/>
        <v>0.2</v>
      </c>
      <c r="Q11444" s="83">
        <f t="shared" si="3"/>
        <v>0.9773706897</v>
      </c>
      <c r="R11444" s="83">
        <f t="shared" si="4"/>
        <v>0.2</v>
      </c>
      <c r="S11444" s="83" t="b">
        <f t="shared" si="5"/>
        <v>0</v>
      </c>
      <c r="T11444" s="72"/>
      <c r="U11444" s="72"/>
      <c r="V11444" s="72"/>
      <c r="W11444" s="72"/>
      <c r="X11444" s="72"/>
      <c r="Y11444" s="72"/>
      <c r="Z11444" s="72"/>
      <c r="AA11444" s="72"/>
      <c r="AB11444" s="72"/>
      <c r="AC11444" s="72"/>
      <c r="AD11444" s="72"/>
      <c r="AE11444" s="72"/>
      <c r="AF11444" s="72"/>
      <c r="AG11444" s="72"/>
      <c r="AH11444" s="72"/>
      <c r="AI11444" s="72"/>
      <c r="AJ11444" s="72"/>
      <c r="AK11444" s="72"/>
    </row>
    <row r="11445" ht="14.25" customHeight="1">
      <c r="A11445" s="78">
        <v>11442.0</v>
      </c>
      <c r="C11445" s="78" t="str">
        <f>VLOOKUP(G11445,[1]Macrodata_CCF!$A$3:$D$55,4,FALSE)</f>
        <v>#ERROR!</v>
      </c>
      <c r="E11445" s="79" t="str">
        <f>VLOOKUP(G11445,[1]Macrodata_CCF!$A$3:$B$55,2,FALSE)</f>
        <v>#ERROR!</v>
      </c>
      <c r="F11445" s="78">
        <v>1.0</v>
      </c>
      <c r="G11445" s="80">
        <v>12.0</v>
      </c>
      <c r="H11445" s="81">
        <v>326560.0</v>
      </c>
      <c r="I11445" s="81">
        <v>710000.0</v>
      </c>
      <c r="J11445" s="81">
        <v>269045.0</v>
      </c>
      <c r="K11445" s="81">
        <v>710000.0</v>
      </c>
      <c r="L11445" s="82">
        <v>-0.1499973920300438</v>
      </c>
      <c r="N11445" s="83">
        <f t="shared" si="1"/>
        <v>-0.149997392</v>
      </c>
      <c r="O11445" s="83">
        <f t="shared" si="2"/>
        <v>0</v>
      </c>
      <c r="Q11445" s="83">
        <f t="shared" si="3"/>
        <v>0.540056338</v>
      </c>
      <c r="R11445" s="83">
        <f t="shared" si="4"/>
        <v>-0.149997392</v>
      </c>
      <c r="S11445" s="83" t="b">
        <f t="shared" si="5"/>
        <v>0</v>
      </c>
      <c r="T11445" s="72"/>
      <c r="U11445" s="72"/>
      <c r="V11445" s="72"/>
      <c r="W11445" s="72"/>
      <c r="X11445" s="72"/>
      <c r="Y11445" s="72"/>
      <c r="Z11445" s="72"/>
      <c r="AA11445" s="72"/>
      <c r="AB11445" s="72"/>
      <c r="AC11445" s="72"/>
      <c r="AD11445" s="72"/>
      <c r="AE11445" s="72"/>
      <c r="AF11445" s="72"/>
      <c r="AG11445" s="72"/>
      <c r="AH11445" s="72"/>
      <c r="AI11445" s="72"/>
      <c r="AJ11445" s="72"/>
      <c r="AK11445" s="72"/>
    </row>
    <row r="11446" ht="14.25" customHeight="1">
      <c r="A11446" s="78">
        <v>11443.0</v>
      </c>
      <c r="C11446" s="78" t="str">
        <f>VLOOKUP(G11446,[1]Macrodata_CCF!$A$3:$D$55,4,FALSE)</f>
        <v>#ERROR!</v>
      </c>
      <c r="E11446" s="79" t="str">
        <f>VLOOKUP(G11446,[1]Macrodata_CCF!$A$3:$B$55,2,FALSE)</f>
        <v>#ERROR!</v>
      </c>
      <c r="F11446" s="78">
        <v>0.0</v>
      </c>
      <c r="G11446" s="80">
        <v>25.0</v>
      </c>
      <c r="H11446" s="81">
        <v>248405.0</v>
      </c>
      <c r="I11446" s="81">
        <v>740000.0</v>
      </c>
      <c r="J11446" s="81">
        <v>322145.0</v>
      </c>
      <c r="K11446" s="81">
        <v>962000.0</v>
      </c>
      <c r="L11446" s="82">
        <v>0.1500015256461111</v>
      </c>
      <c r="N11446" s="83">
        <f t="shared" si="1"/>
        <v>0.1500015256</v>
      </c>
      <c r="O11446" s="83">
        <f t="shared" si="2"/>
        <v>0.1500015256</v>
      </c>
      <c r="Q11446" s="83">
        <f t="shared" si="3"/>
        <v>0.6643175676</v>
      </c>
      <c r="R11446" s="83">
        <f t="shared" si="4"/>
        <v>0.1500015256</v>
      </c>
      <c r="S11446" s="83" t="b">
        <f t="shared" si="5"/>
        <v>0</v>
      </c>
      <c r="T11446" s="72"/>
      <c r="U11446" s="72"/>
      <c r="V11446" s="72"/>
      <c r="W11446" s="72"/>
      <c r="X11446" s="72"/>
      <c r="Y11446" s="72"/>
      <c r="Z11446" s="72"/>
      <c r="AA11446" s="72"/>
      <c r="AB11446" s="72"/>
      <c r="AC11446" s="72"/>
      <c r="AD11446" s="72"/>
      <c r="AE11446" s="72"/>
      <c r="AF11446" s="72"/>
      <c r="AG11446" s="72"/>
      <c r="AH11446" s="72"/>
      <c r="AI11446" s="72"/>
      <c r="AJ11446" s="72"/>
      <c r="AK11446" s="72"/>
    </row>
    <row r="11447" ht="14.25" customHeight="1">
      <c r="A11447" s="78">
        <v>11444.0</v>
      </c>
      <c r="C11447" s="78" t="str">
        <f>VLOOKUP(G11447,[1]Macrodata_CCF!$A$3:$D$55,4,FALSE)</f>
        <v>#ERROR!</v>
      </c>
      <c r="E11447" s="79" t="str">
        <f>VLOOKUP(G11447,[1]Macrodata_CCF!$A$3:$B$55,2,FALSE)</f>
        <v>#ERROR!</v>
      </c>
      <c r="F11447" s="78">
        <v>0.0</v>
      </c>
      <c r="G11447" s="80">
        <v>23.0</v>
      </c>
      <c r="H11447" s="81">
        <v>0.0</v>
      </c>
      <c r="I11447" s="81">
        <v>290000.0</v>
      </c>
      <c r="J11447" s="81">
        <v>58000.0</v>
      </c>
      <c r="K11447" s="81">
        <v>290000.0</v>
      </c>
      <c r="L11447" s="82">
        <v>0.2</v>
      </c>
      <c r="N11447" s="83">
        <f t="shared" si="1"/>
        <v>0.2</v>
      </c>
      <c r="O11447" s="83">
        <f t="shared" si="2"/>
        <v>0.2</v>
      </c>
      <c r="Q11447" s="83">
        <f t="shared" si="3"/>
        <v>1</v>
      </c>
      <c r="R11447" s="83">
        <f t="shared" si="4"/>
        <v>0.2</v>
      </c>
      <c r="S11447" s="83" t="b">
        <f t="shared" si="5"/>
        <v>0</v>
      </c>
      <c r="T11447" s="72"/>
      <c r="U11447" s="72"/>
      <c r="V11447" s="72"/>
      <c r="W11447" s="72"/>
      <c r="X11447" s="72"/>
      <c r="Y11447" s="72"/>
      <c r="Z11447" s="72"/>
      <c r="AA11447" s="72"/>
      <c r="AB11447" s="72"/>
      <c r="AC11447" s="72"/>
      <c r="AD11447" s="72"/>
      <c r="AE11447" s="72"/>
      <c r="AF11447" s="72"/>
      <c r="AG11447" s="72"/>
      <c r="AH11447" s="72"/>
      <c r="AI11447" s="72"/>
      <c r="AJ11447" s="72"/>
      <c r="AK11447" s="72"/>
    </row>
    <row r="11448" ht="14.25" customHeight="1">
      <c r="A11448" s="78">
        <v>11445.0</v>
      </c>
      <c r="C11448" s="78" t="str">
        <f>VLOOKUP(G11448,[1]Macrodata_CCF!$A$3:$D$55,4,FALSE)</f>
        <v>#ERROR!</v>
      </c>
      <c r="E11448" s="79" t="str">
        <f>VLOOKUP(G11448,[1]Macrodata_CCF!$A$3:$B$55,2,FALSE)</f>
        <v>#ERROR!</v>
      </c>
      <c r="F11448" s="78">
        <v>0.0</v>
      </c>
      <c r="G11448" s="80">
        <v>17.0</v>
      </c>
      <c r="H11448" s="81">
        <v>0.0</v>
      </c>
      <c r="I11448" s="81">
        <v>410000.0</v>
      </c>
      <c r="J11448" s="81">
        <v>418200.0</v>
      </c>
      <c r="K11448" s="81">
        <v>410000.0</v>
      </c>
      <c r="L11448" s="82">
        <v>1.02</v>
      </c>
      <c r="N11448" s="83">
        <f t="shared" si="1"/>
        <v>1.02</v>
      </c>
      <c r="O11448" s="83">
        <f t="shared" si="2"/>
        <v>1</v>
      </c>
      <c r="Q11448" s="83">
        <f t="shared" si="3"/>
        <v>1</v>
      </c>
      <c r="R11448" s="83">
        <f t="shared" si="4"/>
        <v>1.02</v>
      </c>
      <c r="S11448" s="83" t="b">
        <f t="shared" si="5"/>
        <v>0</v>
      </c>
      <c r="T11448" s="72"/>
      <c r="U11448" s="72"/>
      <c r="V11448" s="72"/>
      <c r="W11448" s="72"/>
      <c r="X11448" s="72"/>
      <c r="Y11448" s="72"/>
      <c r="Z11448" s="72"/>
      <c r="AA11448" s="72"/>
      <c r="AB11448" s="72"/>
      <c r="AC11448" s="72"/>
      <c r="AD11448" s="72"/>
      <c r="AE11448" s="72"/>
      <c r="AF11448" s="72"/>
      <c r="AG11448" s="72"/>
      <c r="AH11448" s="72"/>
      <c r="AI11448" s="72"/>
      <c r="AJ11448" s="72"/>
      <c r="AK11448" s="72"/>
    </row>
    <row r="11449" ht="14.25" customHeight="1">
      <c r="A11449" s="78">
        <v>11446.0</v>
      </c>
      <c r="C11449" s="78" t="str">
        <f>VLOOKUP(G11449,[1]Macrodata_CCF!$A$3:$D$55,4,FALSE)</f>
        <v>#ERROR!</v>
      </c>
      <c r="E11449" s="79" t="str">
        <f>VLOOKUP(G11449,[1]Macrodata_CCF!$A$3:$B$55,2,FALSE)</f>
        <v>#ERROR!</v>
      </c>
      <c r="F11449" s="78">
        <v>0.0</v>
      </c>
      <c r="G11449" s="80">
        <v>46.0</v>
      </c>
      <c r="H11449" s="81">
        <v>680705.0</v>
      </c>
      <c r="I11449" s="81">
        <v>940000.0</v>
      </c>
      <c r="J11449" s="81">
        <v>719600.0</v>
      </c>
      <c r="K11449" s="81">
        <v>940000.0</v>
      </c>
      <c r="L11449" s="82">
        <v>0.1500028924583968</v>
      </c>
      <c r="N11449" s="83">
        <f t="shared" si="1"/>
        <v>0.1500028925</v>
      </c>
      <c r="O11449" s="83">
        <f t="shared" si="2"/>
        <v>0.1500028925</v>
      </c>
      <c r="Q11449" s="83">
        <f t="shared" si="3"/>
        <v>0.2758457447</v>
      </c>
      <c r="R11449" s="83">
        <f t="shared" si="4"/>
        <v>0.1500028925</v>
      </c>
      <c r="S11449" s="83" t="b">
        <f t="shared" si="5"/>
        <v>0</v>
      </c>
      <c r="T11449" s="72"/>
      <c r="U11449" s="72"/>
      <c r="V11449" s="72"/>
      <c r="W11449" s="72"/>
      <c r="X11449" s="72"/>
      <c r="Y11449" s="72"/>
      <c r="Z11449" s="72"/>
      <c r="AA11449" s="72"/>
      <c r="AB11449" s="72"/>
      <c r="AC11449" s="72"/>
      <c r="AD11449" s="72"/>
      <c r="AE11449" s="72"/>
      <c r="AF11449" s="72"/>
      <c r="AG11449" s="72"/>
      <c r="AH11449" s="72"/>
      <c r="AI11449" s="72"/>
      <c r="AJ11449" s="72"/>
      <c r="AK11449" s="72"/>
    </row>
    <row r="11450" ht="14.25" customHeight="1">
      <c r="A11450" s="78">
        <v>11447.0</v>
      </c>
      <c r="C11450" s="78" t="str">
        <f>VLOOKUP(G11450,[1]Macrodata_CCF!$A$3:$D$55,4,FALSE)</f>
        <v>#ERROR!</v>
      </c>
      <c r="E11450" s="79" t="str">
        <f>VLOOKUP(G11450,[1]Macrodata_CCF!$A$3:$B$55,2,FALSE)</f>
        <v>#ERROR!</v>
      </c>
      <c r="F11450" s="78">
        <v>0.0</v>
      </c>
      <c r="G11450" s="80">
        <v>4.0</v>
      </c>
      <c r="H11450" s="81">
        <v>189420.0</v>
      </c>
      <c r="I11450" s="81">
        <v>720000.0</v>
      </c>
      <c r="J11450" s="81">
        <v>734400.0</v>
      </c>
      <c r="K11450" s="81">
        <v>720000.0</v>
      </c>
      <c r="L11450" s="82">
        <v>1.027140110822119</v>
      </c>
      <c r="N11450" s="83">
        <f t="shared" si="1"/>
        <v>1.027140111</v>
      </c>
      <c r="O11450" s="83">
        <f t="shared" si="2"/>
        <v>1</v>
      </c>
      <c r="Q11450" s="83">
        <f t="shared" si="3"/>
        <v>0.7369166667</v>
      </c>
      <c r="R11450" s="83">
        <f t="shared" si="4"/>
        <v>1.027140111</v>
      </c>
      <c r="S11450" s="83" t="b">
        <f t="shared" si="5"/>
        <v>0</v>
      </c>
      <c r="T11450" s="72"/>
      <c r="U11450" s="72"/>
      <c r="V11450" s="72"/>
      <c r="W11450" s="72"/>
      <c r="X11450" s="72"/>
      <c r="Y11450" s="72"/>
      <c r="Z11450" s="72"/>
      <c r="AA11450" s="72"/>
      <c r="AB11450" s="72"/>
      <c r="AC11450" s="72"/>
      <c r="AD11450" s="72"/>
      <c r="AE11450" s="72"/>
      <c r="AF11450" s="72"/>
      <c r="AG11450" s="72"/>
      <c r="AH11450" s="72"/>
      <c r="AI11450" s="72"/>
      <c r="AJ11450" s="72"/>
      <c r="AK11450" s="72"/>
    </row>
    <row r="11451" ht="14.25" customHeight="1">
      <c r="A11451" s="78">
        <v>11448.0</v>
      </c>
      <c r="C11451" s="78" t="str">
        <f>VLOOKUP(G11451,[1]Macrodata_CCF!$A$3:$D$55,4,FALSE)</f>
        <v>#ERROR!</v>
      </c>
      <c r="E11451" s="79" t="str">
        <f>VLOOKUP(G11451,[1]Macrodata_CCF!$A$3:$B$55,2,FALSE)</f>
        <v>#ERROR!</v>
      </c>
      <c r="F11451" s="78">
        <v>0.0</v>
      </c>
      <c r="G11451" s="80">
        <v>36.0</v>
      </c>
      <c r="H11451" s="81">
        <v>164745.0</v>
      </c>
      <c r="I11451" s="81">
        <v>160000.0</v>
      </c>
      <c r="J11451" s="81">
        <v>163200.0</v>
      </c>
      <c r="K11451" s="81">
        <v>160000.0</v>
      </c>
      <c r="L11451" s="82">
        <v>0.3256059009483667</v>
      </c>
      <c r="N11451" s="83">
        <f t="shared" si="1"/>
        <v>0.3256059009</v>
      </c>
      <c r="O11451" s="83">
        <f t="shared" si="2"/>
        <v>0.3256059009</v>
      </c>
      <c r="Q11451" s="83">
        <f t="shared" si="3"/>
        <v>-0.02965625</v>
      </c>
      <c r="R11451" s="83">
        <f t="shared" si="4"/>
        <v>-0.00965625</v>
      </c>
      <c r="S11451" s="83" t="b">
        <f t="shared" si="5"/>
        <v>0</v>
      </c>
      <c r="T11451" s="72"/>
      <c r="U11451" s="72"/>
      <c r="V11451" s="72"/>
      <c r="W11451" s="72"/>
      <c r="X11451" s="72"/>
      <c r="Y11451" s="72"/>
      <c r="Z11451" s="72"/>
      <c r="AA11451" s="72"/>
      <c r="AB11451" s="72"/>
      <c r="AC11451" s="72"/>
      <c r="AD11451" s="72"/>
      <c r="AE11451" s="72"/>
      <c r="AF11451" s="72"/>
      <c r="AG11451" s="72"/>
      <c r="AH11451" s="72"/>
      <c r="AI11451" s="72"/>
      <c r="AJ11451" s="72"/>
      <c r="AK11451" s="72"/>
    </row>
    <row r="11452" ht="14.25" customHeight="1">
      <c r="A11452" s="78">
        <v>11449.0</v>
      </c>
      <c r="C11452" s="78" t="str">
        <f>VLOOKUP(G11452,[1]Macrodata_CCF!$A$3:$D$55,4,FALSE)</f>
        <v>#ERROR!</v>
      </c>
      <c r="E11452" s="79" t="str">
        <f>VLOOKUP(G11452,[1]Macrodata_CCF!$A$3:$B$55,2,FALSE)</f>
        <v>#ERROR!</v>
      </c>
      <c r="F11452" s="78">
        <v>1.0</v>
      </c>
      <c r="G11452" s="80">
        <v>23.0</v>
      </c>
      <c r="H11452" s="81">
        <v>101735.0</v>
      </c>
      <c r="I11452" s="81">
        <v>670000.0</v>
      </c>
      <c r="J11452" s="81">
        <v>425645.0</v>
      </c>
      <c r="K11452" s="81">
        <v>670000.0</v>
      </c>
      <c r="L11452" s="82">
        <v>0.5699981522705077</v>
      </c>
      <c r="N11452" s="83">
        <f t="shared" si="1"/>
        <v>0.5699981523</v>
      </c>
      <c r="O11452" s="83">
        <f t="shared" si="2"/>
        <v>0.5699981523</v>
      </c>
      <c r="Q11452" s="83">
        <f t="shared" si="3"/>
        <v>0.8481567164</v>
      </c>
      <c r="R11452" s="83">
        <f t="shared" si="4"/>
        <v>0.5699981523</v>
      </c>
      <c r="S11452" s="83" t="b">
        <f t="shared" si="5"/>
        <v>0</v>
      </c>
      <c r="T11452" s="72"/>
      <c r="U11452" s="72"/>
      <c r="V11452" s="72"/>
      <c r="W11452" s="72"/>
      <c r="X11452" s="72"/>
      <c r="Y11452" s="72"/>
      <c r="Z11452" s="72"/>
      <c r="AA11452" s="72"/>
      <c r="AB11452" s="72"/>
      <c r="AC11452" s="72"/>
      <c r="AD11452" s="72"/>
      <c r="AE11452" s="72"/>
      <c r="AF11452" s="72"/>
      <c r="AG11452" s="72"/>
      <c r="AH11452" s="72"/>
      <c r="AI11452" s="72"/>
      <c r="AJ11452" s="72"/>
      <c r="AK11452" s="72"/>
    </row>
    <row r="11453" ht="14.25" customHeight="1">
      <c r="A11453" s="78">
        <v>11450.0</v>
      </c>
      <c r="C11453" s="78" t="str">
        <f>VLOOKUP(G11453,[1]Macrodata_CCF!$A$3:$D$55,4,FALSE)</f>
        <v>#ERROR!</v>
      </c>
      <c r="E11453" s="79" t="str">
        <f>VLOOKUP(G11453,[1]Macrodata_CCF!$A$3:$B$55,2,FALSE)</f>
        <v>#ERROR!</v>
      </c>
      <c r="F11453" s="78">
        <v>0.0</v>
      </c>
      <c r="G11453" s="80">
        <v>18.0</v>
      </c>
      <c r="H11453" s="81">
        <v>504160.0</v>
      </c>
      <c r="I11453" s="81">
        <v>920000.0</v>
      </c>
      <c r="J11453" s="81">
        <v>579010.0</v>
      </c>
      <c r="K11453" s="81">
        <v>920000.0</v>
      </c>
      <c r="L11453" s="82">
        <v>0.179997114274721</v>
      </c>
      <c r="N11453" s="83">
        <f t="shared" si="1"/>
        <v>0.1799971143</v>
      </c>
      <c r="O11453" s="83">
        <f t="shared" si="2"/>
        <v>0.1799971143</v>
      </c>
      <c r="Q11453" s="83">
        <f t="shared" si="3"/>
        <v>0.452</v>
      </c>
      <c r="R11453" s="83">
        <f t="shared" si="4"/>
        <v>0.1799971143</v>
      </c>
      <c r="S11453" s="83" t="b">
        <f t="shared" si="5"/>
        <v>0</v>
      </c>
      <c r="T11453" s="72"/>
      <c r="U11453" s="72"/>
      <c r="V11453" s="72"/>
      <c r="W11453" s="72"/>
      <c r="X11453" s="72"/>
      <c r="Y11453" s="72"/>
      <c r="Z11453" s="72"/>
      <c r="AA11453" s="72"/>
      <c r="AB11453" s="72"/>
      <c r="AC11453" s="72"/>
      <c r="AD11453" s="72"/>
      <c r="AE11453" s="72"/>
      <c r="AF11453" s="72"/>
      <c r="AG11453" s="72"/>
      <c r="AH11453" s="72"/>
      <c r="AI11453" s="72"/>
      <c r="AJ11453" s="72"/>
      <c r="AK11453" s="72"/>
    </row>
    <row r="11454" ht="14.25" customHeight="1">
      <c r="A11454" s="78">
        <v>11451.0</v>
      </c>
      <c r="C11454" s="78" t="str">
        <f>VLOOKUP(G11454,[1]Macrodata_CCF!$A$3:$D$55,4,FALSE)</f>
        <v>#ERROR!</v>
      </c>
      <c r="E11454" s="79" t="str">
        <f>VLOOKUP(G11454,[1]Macrodata_CCF!$A$3:$B$55,2,FALSE)</f>
        <v>#ERROR!</v>
      </c>
      <c r="F11454" s="78">
        <v>0.0</v>
      </c>
      <c r="G11454" s="80">
        <v>6.0</v>
      </c>
      <c r="H11454" s="81">
        <v>199365.0</v>
      </c>
      <c r="I11454" s="81">
        <v>880000.0</v>
      </c>
      <c r="J11454" s="81">
        <v>458005.0</v>
      </c>
      <c r="K11454" s="81">
        <v>880000.0</v>
      </c>
      <c r="L11454" s="82">
        <v>0.3799980900188794</v>
      </c>
      <c r="N11454" s="83">
        <f t="shared" si="1"/>
        <v>0.37999809</v>
      </c>
      <c r="O11454" s="83">
        <f t="shared" si="2"/>
        <v>0.37999809</v>
      </c>
      <c r="Q11454" s="83">
        <f t="shared" si="3"/>
        <v>0.7734488636</v>
      </c>
      <c r="R11454" s="83">
        <f t="shared" si="4"/>
        <v>0.37999809</v>
      </c>
      <c r="S11454" s="83" t="b">
        <f t="shared" si="5"/>
        <v>0</v>
      </c>
      <c r="T11454" s="72"/>
      <c r="U11454" s="72"/>
      <c r="V11454" s="72"/>
      <c r="W11454" s="72"/>
      <c r="X11454" s="72"/>
      <c r="Y11454" s="72"/>
      <c r="Z11454" s="72"/>
      <c r="AA11454" s="72"/>
      <c r="AB11454" s="72"/>
      <c r="AC11454" s="72"/>
      <c r="AD11454" s="72"/>
      <c r="AE11454" s="72"/>
      <c r="AF11454" s="72"/>
      <c r="AG11454" s="72"/>
      <c r="AH11454" s="72"/>
      <c r="AI11454" s="72"/>
      <c r="AJ11454" s="72"/>
      <c r="AK11454" s="72"/>
    </row>
    <row r="11455" ht="14.25" customHeight="1">
      <c r="A11455" s="78">
        <v>11452.0</v>
      </c>
      <c r="C11455" s="78" t="str">
        <f>VLOOKUP(G11455,[1]Macrodata_CCF!$A$3:$D$55,4,FALSE)</f>
        <v>#ERROR!</v>
      </c>
      <c r="E11455" s="79" t="str">
        <f>VLOOKUP(G11455,[1]Macrodata_CCF!$A$3:$B$55,2,FALSE)</f>
        <v>#ERROR!</v>
      </c>
      <c r="F11455" s="78">
        <v>0.0</v>
      </c>
      <c r="G11455" s="80">
        <v>26.0</v>
      </c>
      <c r="H11455" s="81">
        <v>734945.0</v>
      </c>
      <c r="I11455" s="81">
        <v>920000.0</v>
      </c>
      <c r="J11455" s="81">
        <v>768255.0</v>
      </c>
      <c r="K11455" s="81">
        <v>1748000.0</v>
      </c>
      <c r="L11455" s="82">
        <v>0.1800005403798871</v>
      </c>
      <c r="N11455" s="83">
        <f t="shared" si="1"/>
        <v>0.1800005404</v>
      </c>
      <c r="O11455" s="83">
        <f t="shared" si="2"/>
        <v>0.1800005404</v>
      </c>
      <c r="Q11455" s="83">
        <f t="shared" si="3"/>
        <v>0.2011467391</v>
      </c>
      <c r="R11455" s="83">
        <f t="shared" si="4"/>
        <v>0.1800005404</v>
      </c>
      <c r="S11455" s="83" t="b">
        <f t="shared" si="5"/>
        <v>0</v>
      </c>
      <c r="T11455" s="72"/>
      <c r="U11455" s="72"/>
      <c r="V11455" s="72"/>
      <c r="W11455" s="72"/>
      <c r="X11455" s="72"/>
      <c r="Y11455" s="72"/>
      <c r="Z11455" s="72"/>
      <c r="AA11455" s="72"/>
      <c r="AB11455" s="72"/>
      <c r="AC11455" s="72"/>
      <c r="AD11455" s="72"/>
      <c r="AE11455" s="72"/>
      <c r="AF11455" s="72"/>
      <c r="AG11455" s="72"/>
      <c r="AH11455" s="72"/>
      <c r="AI11455" s="72"/>
      <c r="AJ11455" s="72"/>
      <c r="AK11455" s="72"/>
    </row>
    <row r="11456" ht="14.25" customHeight="1">
      <c r="A11456" s="78">
        <v>11453.0</v>
      </c>
      <c r="C11456" s="78" t="str">
        <f>VLOOKUP(G11456,[1]Macrodata_CCF!$A$3:$D$55,4,FALSE)</f>
        <v>#ERROR!</v>
      </c>
      <c r="E11456" s="79" t="str">
        <f>VLOOKUP(G11456,[1]Macrodata_CCF!$A$3:$B$55,2,FALSE)</f>
        <v>#ERROR!</v>
      </c>
      <c r="F11456" s="78">
        <v>0.0</v>
      </c>
      <c r="G11456" s="80">
        <v>2.0</v>
      </c>
      <c r="H11456" s="81">
        <v>4890.0</v>
      </c>
      <c r="I11456" s="81">
        <v>60000.0</v>
      </c>
      <c r="J11456" s="81">
        <v>18115.0</v>
      </c>
      <c r="K11456" s="81">
        <v>60000.0</v>
      </c>
      <c r="L11456" s="82">
        <v>0.2399745962620214</v>
      </c>
      <c r="N11456" s="83">
        <f t="shared" si="1"/>
        <v>0.2399745963</v>
      </c>
      <c r="O11456" s="83">
        <f t="shared" si="2"/>
        <v>0.2399745963</v>
      </c>
      <c r="Q11456" s="83">
        <f t="shared" si="3"/>
        <v>0.9185</v>
      </c>
      <c r="R11456" s="83">
        <f t="shared" si="4"/>
        <v>0.2399745963</v>
      </c>
      <c r="S11456" s="83" t="b">
        <f t="shared" si="5"/>
        <v>0</v>
      </c>
      <c r="T11456" s="72"/>
      <c r="U11456" s="72"/>
      <c r="V11456" s="72"/>
      <c r="W11456" s="72"/>
      <c r="X11456" s="72"/>
      <c r="Y11456" s="72"/>
      <c r="Z11456" s="72"/>
      <c r="AA11456" s="72"/>
      <c r="AB11456" s="72"/>
      <c r="AC11456" s="72"/>
      <c r="AD11456" s="72"/>
      <c r="AE11456" s="72"/>
      <c r="AF11456" s="72"/>
      <c r="AG11456" s="72"/>
      <c r="AH11456" s="72"/>
      <c r="AI11456" s="72"/>
      <c r="AJ11456" s="72"/>
      <c r="AK11456" s="72"/>
    </row>
    <row r="11457" ht="14.25" customHeight="1">
      <c r="A11457" s="78">
        <v>11454.0</v>
      </c>
      <c r="C11457" s="78" t="str">
        <f>VLOOKUP(G11457,[1]Macrodata_CCF!$A$3:$D$55,4,FALSE)</f>
        <v>#ERROR!</v>
      </c>
      <c r="E11457" s="79" t="str">
        <f>VLOOKUP(G11457,[1]Macrodata_CCF!$A$3:$B$55,2,FALSE)</f>
        <v>#ERROR!</v>
      </c>
      <c r="F11457" s="78">
        <v>0.0</v>
      </c>
      <c r="G11457" s="80">
        <v>5.0</v>
      </c>
      <c r="H11457" s="81">
        <v>0.0</v>
      </c>
      <c r="I11457" s="81">
        <v>500000.0</v>
      </c>
      <c r="J11457" s="81">
        <v>510000.0</v>
      </c>
      <c r="K11457" s="81">
        <v>500000.0</v>
      </c>
      <c r="L11457" s="82">
        <v>1.02</v>
      </c>
      <c r="N11457" s="83">
        <f t="shared" si="1"/>
        <v>1.02</v>
      </c>
      <c r="O11457" s="83">
        <f t="shared" si="2"/>
        <v>1</v>
      </c>
      <c r="Q11457" s="83">
        <f t="shared" si="3"/>
        <v>1</v>
      </c>
      <c r="R11457" s="83">
        <f t="shared" si="4"/>
        <v>1.02</v>
      </c>
      <c r="S11457" s="83" t="b">
        <f t="shared" si="5"/>
        <v>0</v>
      </c>
      <c r="T11457" s="72"/>
      <c r="U11457" s="72"/>
      <c r="V11457" s="72"/>
      <c r="W11457" s="72"/>
      <c r="X11457" s="72"/>
      <c r="Y11457" s="72"/>
      <c r="Z11457" s="72"/>
      <c r="AA11457" s="72"/>
      <c r="AB11457" s="72"/>
      <c r="AC11457" s="72"/>
      <c r="AD11457" s="72"/>
      <c r="AE11457" s="72"/>
      <c r="AF11457" s="72"/>
      <c r="AG11457" s="72"/>
      <c r="AH11457" s="72"/>
      <c r="AI11457" s="72"/>
      <c r="AJ11457" s="72"/>
      <c r="AK11457" s="72"/>
    </row>
    <row r="11458" ht="14.25" customHeight="1">
      <c r="A11458" s="78">
        <v>11455.0</v>
      </c>
      <c r="C11458" s="78" t="str">
        <f>VLOOKUP(G11458,[1]Macrodata_CCF!$A$3:$D$55,4,FALSE)</f>
        <v>#ERROR!</v>
      </c>
      <c r="E11458" s="79" t="str">
        <f>VLOOKUP(G11458,[1]Macrodata_CCF!$A$3:$B$55,2,FALSE)</f>
        <v>#ERROR!</v>
      </c>
      <c r="F11458" s="78">
        <v>0.0</v>
      </c>
      <c r="G11458" s="80">
        <v>12.0</v>
      </c>
      <c r="H11458" s="81">
        <v>473915.0</v>
      </c>
      <c r="I11458" s="81">
        <v>890000.0</v>
      </c>
      <c r="J11458" s="81">
        <v>586260.0</v>
      </c>
      <c r="K11458" s="81">
        <v>890000.0</v>
      </c>
      <c r="L11458" s="82">
        <v>0.2700049268779216</v>
      </c>
      <c r="N11458" s="83">
        <f t="shared" si="1"/>
        <v>0.2700049269</v>
      </c>
      <c r="O11458" s="83">
        <f t="shared" si="2"/>
        <v>0.2700049269</v>
      </c>
      <c r="Q11458" s="83">
        <f t="shared" si="3"/>
        <v>0.467511236</v>
      </c>
      <c r="R11458" s="83">
        <f t="shared" si="4"/>
        <v>0.2700049269</v>
      </c>
      <c r="S11458" s="83" t="b">
        <f t="shared" si="5"/>
        <v>0</v>
      </c>
      <c r="T11458" s="72"/>
      <c r="U11458" s="72"/>
      <c r="V11458" s="72"/>
      <c r="W11458" s="72"/>
      <c r="X11458" s="72"/>
      <c r="Y11458" s="72"/>
      <c r="Z11458" s="72"/>
      <c r="AA11458" s="72"/>
      <c r="AB11458" s="72"/>
      <c r="AC11458" s="72"/>
      <c r="AD11458" s="72"/>
      <c r="AE11458" s="72"/>
      <c r="AF11458" s="72"/>
      <c r="AG11458" s="72"/>
      <c r="AH11458" s="72"/>
      <c r="AI11458" s="72"/>
      <c r="AJ11458" s="72"/>
      <c r="AK11458" s="72"/>
    </row>
    <row r="11459" ht="14.25" customHeight="1">
      <c r="A11459" s="78">
        <v>11456.0</v>
      </c>
      <c r="C11459" s="78" t="str">
        <f>VLOOKUP(G11459,[1]Macrodata_CCF!$A$3:$D$55,4,FALSE)</f>
        <v>#ERROR!</v>
      </c>
      <c r="E11459" s="79" t="str">
        <f>VLOOKUP(G11459,[1]Macrodata_CCF!$A$3:$B$55,2,FALSE)</f>
        <v>#ERROR!</v>
      </c>
      <c r="F11459" s="78">
        <v>0.0</v>
      </c>
      <c r="G11459" s="80">
        <v>46.0</v>
      </c>
      <c r="H11459" s="81">
        <v>456010.0</v>
      </c>
      <c r="I11459" s="81">
        <v>910000.0</v>
      </c>
      <c r="J11459" s="81">
        <v>347050.0</v>
      </c>
      <c r="K11459" s="81">
        <v>910000.0</v>
      </c>
      <c r="L11459" s="82">
        <v>-0.2400052864600542</v>
      </c>
      <c r="N11459" s="83">
        <f t="shared" si="1"/>
        <v>-0.2400052865</v>
      </c>
      <c r="O11459" s="83">
        <f t="shared" si="2"/>
        <v>0</v>
      </c>
      <c r="Q11459" s="83">
        <f t="shared" si="3"/>
        <v>0.4988901099</v>
      </c>
      <c r="R11459" s="83">
        <f t="shared" si="4"/>
        <v>-0.2400052865</v>
      </c>
      <c r="S11459" s="83" t="b">
        <f t="shared" si="5"/>
        <v>0</v>
      </c>
      <c r="T11459" s="72"/>
      <c r="U11459" s="72"/>
      <c r="V11459" s="72"/>
      <c r="W11459" s="72"/>
      <c r="X11459" s="72"/>
      <c r="Y11459" s="72"/>
      <c r="Z11459" s="72"/>
      <c r="AA11459" s="72"/>
      <c r="AB11459" s="72"/>
      <c r="AC11459" s="72"/>
      <c r="AD11459" s="72"/>
      <c r="AE11459" s="72"/>
      <c r="AF11459" s="72"/>
      <c r="AG11459" s="72"/>
      <c r="AH11459" s="72"/>
      <c r="AI11459" s="72"/>
      <c r="AJ11459" s="72"/>
      <c r="AK11459" s="72"/>
    </row>
    <row r="11460" ht="14.25" customHeight="1">
      <c r="A11460" s="78">
        <v>11457.0</v>
      </c>
      <c r="C11460" s="78" t="str">
        <f>VLOOKUP(G11460,[1]Macrodata_CCF!$A$3:$D$55,4,FALSE)</f>
        <v>#ERROR!</v>
      </c>
      <c r="E11460" s="79" t="str">
        <f>VLOOKUP(G11460,[1]Macrodata_CCF!$A$3:$B$55,2,FALSE)</f>
        <v>#ERROR!</v>
      </c>
      <c r="F11460" s="78">
        <v>0.0</v>
      </c>
      <c r="G11460" s="80">
        <v>50.0</v>
      </c>
      <c r="H11460" s="81">
        <v>651755.0</v>
      </c>
      <c r="I11460" s="81">
        <v>720000.0</v>
      </c>
      <c r="J11460" s="81">
        <v>656530.0</v>
      </c>
      <c r="K11460" s="81">
        <v>720000.0</v>
      </c>
      <c r="L11460" s="82">
        <v>0.0699684958605026</v>
      </c>
      <c r="N11460" s="83">
        <f t="shared" si="1"/>
        <v>0.06996849586</v>
      </c>
      <c r="O11460" s="83">
        <f t="shared" si="2"/>
        <v>0.06996849586</v>
      </c>
      <c r="Q11460" s="83">
        <f t="shared" si="3"/>
        <v>0.09478472222</v>
      </c>
      <c r="R11460" s="83">
        <f t="shared" si="4"/>
        <v>0.006631944444</v>
      </c>
      <c r="S11460" s="83" t="b">
        <f t="shared" si="5"/>
        <v>0</v>
      </c>
      <c r="T11460" s="72"/>
      <c r="U11460" s="72"/>
      <c r="V11460" s="72"/>
      <c r="W11460" s="72"/>
      <c r="X11460" s="72"/>
      <c r="Y11460" s="72"/>
      <c r="Z11460" s="72"/>
      <c r="AA11460" s="72"/>
      <c r="AB11460" s="72"/>
      <c r="AC11460" s="72"/>
      <c r="AD11460" s="72"/>
      <c r="AE11460" s="72"/>
      <c r="AF11460" s="72"/>
      <c r="AG11460" s="72"/>
      <c r="AH11460" s="72"/>
      <c r="AI11460" s="72"/>
      <c r="AJ11460" s="72"/>
      <c r="AK11460" s="72"/>
    </row>
    <row r="11461" ht="14.25" customHeight="1">
      <c r="A11461" s="78">
        <v>11458.0</v>
      </c>
      <c r="C11461" s="78" t="str">
        <f>VLOOKUP(G11461,[1]Macrodata_CCF!$A$3:$D$55,4,FALSE)</f>
        <v>#ERROR!</v>
      </c>
      <c r="E11461" s="79" t="str">
        <f>VLOOKUP(G11461,[1]Macrodata_CCF!$A$3:$B$55,2,FALSE)</f>
        <v>#ERROR!</v>
      </c>
      <c r="F11461" s="78">
        <v>0.0</v>
      </c>
      <c r="G11461" s="80">
        <v>9.0</v>
      </c>
      <c r="H11461" s="81">
        <v>810070.0</v>
      </c>
      <c r="I11461" s="81">
        <v>890000.0</v>
      </c>
      <c r="J11461" s="81">
        <v>839645.0</v>
      </c>
      <c r="K11461" s="81">
        <v>1602000.0</v>
      </c>
      <c r="L11461" s="82">
        <v>0.3700112598523708</v>
      </c>
      <c r="N11461" s="83">
        <f t="shared" si="1"/>
        <v>0.3700112599</v>
      </c>
      <c r="O11461" s="83">
        <f t="shared" si="2"/>
        <v>0.3700112599</v>
      </c>
      <c r="Q11461" s="83">
        <f t="shared" si="3"/>
        <v>0.08980898876</v>
      </c>
      <c r="R11461" s="83">
        <f t="shared" si="4"/>
        <v>0.03323033708</v>
      </c>
      <c r="S11461" s="83" t="b">
        <f t="shared" si="5"/>
        <v>0</v>
      </c>
      <c r="T11461" s="72"/>
      <c r="U11461" s="72"/>
      <c r="V11461" s="72"/>
      <c r="W11461" s="72"/>
      <c r="X11461" s="72"/>
      <c r="Y11461" s="72"/>
      <c r="Z11461" s="72"/>
      <c r="AA11461" s="72"/>
      <c r="AB11461" s="72"/>
      <c r="AC11461" s="72"/>
      <c r="AD11461" s="72"/>
      <c r="AE11461" s="72"/>
      <c r="AF11461" s="72"/>
      <c r="AG11461" s="72"/>
      <c r="AH11461" s="72"/>
      <c r="AI11461" s="72"/>
      <c r="AJ11461" s="72"/>
      <c r="AK11461" s="72"/>
    </row>
    <row r="11462" ht="14.25" customHeight="1">
      <c r="A11462" s="78">
        <v>11459.0</v>
      </c>
      <c r="C11462" s="78" t="str">
        <f>VLOOKUP(G11462,[1]Macrodata_CCF!$A$3:$D$55,4,FALSE)</f>
        <v>#ERROR!</v>
      </c>
      <c r="E11462" s="79" t="str">
        <f>VLOOKUP(G11462,[1]Macrodata_CCF!$A$3:$B$55,2,FALSE)</f>
        <v>#ERROR!</v>
      </c>
      <c r="F11462" s="78">
        <v>0.0</v>
      </c>
      <c r="G11462" s="80">
        <v>8.0</v>
      </c>
      <c r="H11462" s="81">
        <v>0.0</v>
      </c>
      <c r="I11462" s="81">
        <v>70000.0</v>
      </c>
      <c r="J11462" s="81">
        <v>21000.0</v>
      </c>
      <c r="K11462" s="81">
        <v>70000.0</v>
      </c>
      <c r="L11462" s="82">
        <v>0.3</v>
      </c>
      <c r="N11462" s="83">
        <f t="shared" si="1"/>
        <v>0.3</v>
      </c>
      <c r="O11462" s="83">
        <f t="shared" si="2"/>
        <v>0.3</v>
      </c>
      <c r="Q11462" s="83">
        <f t="shared" si="3"/>
        <v>1</v>
      </c>
      <c r="R11462" s="83">
        <f t="shared" si="4"/>
        <v>0.3</v>
      </c>
      <c r="S11462" s="83" t="b">
        <f t="shared" si="5"/>
        <v>0</v>
      </c>
      <c r="T11462" s="72"/>
      <c r="U11462" s="72"/>
      <c r="V11462" s="72"/>
      <c r="W11462" s="72"/>
      <c r="X11462" s="72"/>
      <c r="Y11462" s="72"/>
      <c r="Z11462" s="72"/>
      <c r="AA11462" s="72"/>
      <c r="AB11462" s="72"/>
      <c r="AC11462" s="72"/>
      <c r="AD11462" s="72"/>
      <c r="AE11462" s="72"/>
      <c r="AF11462" s="72"/>
      <c r="AG11462" s="72"/>
      <c r="AH11462" s="72"/>
      <c r="AI11462" s="72"/>
      <c r="AJ11462" s="72"/>
      <c r="AK11462" s="72"/>
    </row>
    <row r="11463" ht="14.25" customHeight="1">
      <c r="A11463" s="78">
        <v>11460.0</v>
      </c>
      <c r="C11463" s="78" t="str">
        <f>VLOOKUP(G11463,[1]Macrodata_CCF!$A$3:$D$55,4,FALSE)</f>
        <v>#ERROR!</v>
      </c>
      <c r="E11463" s="79" t="str">
        <f>VLOOKUP(G11463,[1]Macrodata_CCF!$A$3:$B$55,2,FALSE)</f>
        <v>#ERROR!</v>
      </c>
      <c r="F11463" s="78">
        <v>0.0</v>
      </c>
      <c r="G11463" s="80">
        <v>14.0</v>
      </c>
      <c r="H11463" s="81">
        <v>173845.0</v>
      </c>
      <c r="I11463" s="81">
        <v>490000.0</v>
      </c>
      <c r="J11463" s="81">
        <v>230755.0</v>
      </c>
      <c r="K11463" s="81">
        <v>490000.0</v>
      </c>
      <c r="L11463" s="82">
        <v>0.1800066423115244</v>
      </c>
      <c r="N11463" s="83">
        <f t="shared" si="1"/>
        <v>0.1800066423</v>
      </c>
      <c r="O11463" s="83">
        <f t="shared" si="2"/>
        <v>0.1800066423</v>
      </c>
      <c r="Q11463" s="83">
        <f t="shared" si="3"/>
        <v>0.6452142857</v>
      </c>
      <c r="R11463" s="83">
        <f t="shared" si="4"/>
        <v>0.1800066423</v>
      </c>
      <c r="S11463" s="83" t="b">
        <f t="shared" si="5"/>
        <v>0</v>
      </c>
      <c r="T11463" s="72"/>
      <c r="U11463" s="72"/>
      <c r="V11463" s="72"/>
      <c r="W11463" s="72"/>
      <c r="X11463" s="72"/>
      <c r="Y11463" s="72"/>
      <c r="Z11463" s="72"/>
      <c r="AA11463" s="72"/>
      <c r="AB11463" s="72"/>
      <c r="AC11463" s="72"/>
      <c r="AD11463" s="72"/>
      <c r="AE11463" s="72"/>
      <c r="AF11463" s="72"/>
      <c r="AG11463" s="72"/>
      <c r="AH11463" s="72"/>
      <c r="AI11463" s="72"/>
      <c r="AJ11463" s="72"/>
      <c r="AK11463" s="72"/>
    </row>
    <row r="11464" ht="14.25" customHeight="1">
      <c r="A11464" s="78">
        <v>11461.0</v>
      </c>
      <c r="C11464" s="78" t="str">
        <f>VLOOKUP(G11464,[1]Macrodata_CCF!$A$3:$D$55,4,FALSE)</f>
        <v>#ERROR!</v>
      </c>
      <c r="E11464" s="79" t="str">
        <f>VLOOKUP(G11464,[1]Macrodata_CCF!$A$3:$B$55,2,FALSE)</f>
        <v>#ERROR!</v>
      </c>
      <c r="F11464" s="78">
        <v>0.0</v>
      </c>
      <c r="G11464" s="80">
        <v>35.0</v>
      </c>
      <c r="H11464" s="81">
        <v>293435.0</v>
      </c>
      <c r="I11464" s="81">
        <v>650000.0</v>
      </c>
      <c r="J11464" s="81">
        <v>339790.0</v>
      </c>
      <c r="K11464" s="81">
        <v>650000.0</v>
      </c>
      <c r="L11464" s="82">
        <v>0.1300043470335002</v>
      </c>
      <c r="N11464" s="83">
        <f t="shared" si="1"/>
        <v>0.130004347</v>
      </c>
      <c r="O11464" s="83">
        <f t="shared" si="2"/>
        <v>0.130004347</v>
      </c>
      <c r="Q11464" s="83">
        <f t="shared" si="3"/>
        <v>0.5485615385</v>
      </c>
      <c r="R11464" s="83">
        <f t="shared" si="4"/>
        <v>0.130004347</v>
      </c>
      <c r="S11464" s="83" t="b">
        <f t="shared" si="5"/>
        <v>0</v>
      </c>
      <c r="T11464" s="72"/>
      <c r="U11464" s="72"/>
      <c r="V11464" s="72"/>
      <c r="W11464" s="72"/>
      <c r="X11464" s="72"/>
      <c r="Y11464" s="72"/>
      <c r="Z11464" s="72"/>
      <c r="AA11464" s="72"/>
      <c r="AB11464" s="72"/>
      <c r="AC11464" s="72"/>
      <c r="AD11464" s="72"/>
      <c r="AE11464" s="72"/>
      <c r="AF11464" s="72"/>
      <c r="AG11464" s="72"/>
      <c r="AH11464" s="72"/>
      <c r="AI11464" s="72"/>
      <c r="AJ11464" s="72"/>
      <c r="AK11464" s="72"/>
    </row>
    <row r="11465" ht="14.25" customHeight="1">
      <c r="A11465" s="78">
        <v>11462.0</v>
      </c>
      <c r="C11465" s="78" t="str">
        <f>VLOOKUP(G11465,[1]Macrodata_CCF!$A$3:$D$55,4,FALSE)</f>
        <v>#ERROR!</v>
      </c>
      <c r="E11465" s="79" t="str">
        <f>VLOOKUP(G11465,[1]Macrodata_CCF!$A$3:$B$55,2,FALSE)</f>
        <v>#ERROR!</v>
      </c>
      <c r="F11465" s="78">
        <v>0.0</v>
      </c>
      <c r="G11465" s="80">
        <v>33.0</v>
      </c>
      <c r="H11465" s="81">
        <v>0.0</v>
      </c>
      <c r="I11465" s="81">
        <v>600000.0</v>
      </c>
      <c r="J11465" s="81">
        <v>84000.0</v>
      </c>
      <c r="K11465" s="81">
        <v>600000.0</v>
      </c>
      <c r="L11465" s="82">
        <v>0.14</v>
      </c>
      <c r="N11465" s="83">
        <f t="shared" si="1"/>
        <v>0.14</v>
      </c>
      <c r="O11465" s="83">
        <f t="shared" si="2"/>
        <v>0.14</v>
      </c>
      <c r="Q11465" s="83">
        <f t="shared" si="3"/>
        <v>1</v>
      </c>
      <c r="R11465" s="83">
        <f t="shared" si="4"/>
        <v>0.14</v>
      </c>
      <c r="S11465" s="83" t="b">
        <f t="shared" si="5"/>
        <v>0</v>
      </c>
      <c r="T11465" s="72"/>
      <c r="U11465" s="72"/>
      <c r="V11465" s="72"/>
      <c r="W11465" s="72"/>
      <c r="X11465" s="72"/>
      <c r="Y11465" s="72"/>
      <c r="Z11465" s="72"/>
      <c r="AA11465" s="72"/>
      <c r="AB11465" s="72"/>
      <c r="AC11465" s="72"/>
      <c r="AD11465" s="72"/>
      <c r="AE11465" s="72"/>
      <c r="AF11465" s="72"/>
      <c r="AG11465" s="72"/>
      <c r="AH11465" s="72"/>
      <c r="AI11465" s="72"/>
      <c r="AJ11465" s="72"/>
      <c r="AK11465" s="72"/>
    </row>
    <row r="11466" ht="14.25" customHeight="1">
      <c r="A11466" s="78">
        <v>11463.0</v>
      </c>
      <c r="C11466" s="78" t="str">
        <f>VLOOKUP(G11466,[1]Macrodata_CCF!$A$3:$D$55,4,FALSE)</f>
        <v>#ERROR!</v>
      </c>
      <c r="E11466" s="79" t="str">
        <f>VLOOKUP(G11466,[1]Macrodata_CCF!$A$3:$B$55,2,FALSE)</f>
        <v>#ERROR!</v>
      </c>
      <c r="F11466" s="78">
        <v>1.0</v>
      </c>
      <c r="G11466" s="80">
        <v>22.0</v>
      </c>
      <c r="H11466" s="81">
        <v>0.0</v>
      </c>
      <c r="I11466" s="81">
        <v>330000.0</v>
      </c>
      <c r="J11466" s="81">
        <v>132000.0</v>
      </c>
      <c r="K11466" s="81">
        <v>330000.0</v>
      </c>
      <c r="L11466" s="82">
        <v>0.4</v>
      </c>
      <c r="N11466" s="83">
        <f t="shared" si="1"/>
        <v>0.4</v>
      </c>
      <c r="O11466" s="83">
        <f t="shared" si="2"/>
        <v>0.4</v>
      </c>
      <c r="Q11466" s="83">
        <f t="shared" si="3"/>
        <v>1</v>
      </c>
      <c r="R11466" s="83">
        <f t="shared" si="4"/>
        <v>0.4</v>
      </c>
      <c r="S11466" s="83" t="b">
        <f t="shared" si="5"/>
        <v>0</v>
      </c>
      <c r="T11466" s="72"/>
      <c r="U11466" s="72"/>
      <c r="V11466" s="72"/>
      <c r="W11466" s="72"/>
      <c r="X11466" s="72"/>
      <c r="Y11466" s="72"/>
      <c r="Z11466" s="72"/>
      <c r="AA11466" s="72"/>
      <c r="AB11466" s="72"/>
      <c r="AC11466" s="72"/>
      <c r="AD11466" s="72"/>
      <c r="AE11466" s="72"/>
      <c r="AF11466" s="72"/>
      <c r="AG11466" s="72"/>
      <c r="AH11466" s="72"/>
      <c r="AI11466" s="72"/>
      <c r="AJ11466" s="72"/>
      <c r="AK11466" s="72"/>
    </row>
    <row r="11467" ht="14.25" customHeight="1">
      <c r="A11467" s="78">
        <v>11464.0</v>
      </c>
      <c r="C11467" s="78" t="str">
        <f>VLOOKUP(G11467,[1]Macrodata_CCF!$A$3:$D$55,4,FALSE)</f>
        <v>#ERROR!</v>
      </c>
      <c r="E11467" s="79" t="str">
        <f>VLOOKUP(G11467,[1]Macrodata_CCF!$A$3:$B$55,2,FALSE)</f>
        <v>#ERROR!</v>
      </c>
      <c r="F11467" s="78">
        <v>0.0</v>
      </c>
      <c r="G11467" s="80">
        <v>15.0</v>
      </c>
      <c r="H11467" s="81">
        <v>0.0</v>
      </c>
      <c r="I11467" s="81">
        <v>360000.0</v>
      </c>
      <c r="J11467" s="81">
        <v>50400.0</v>
      </c>
      <c r="K11467" s="81">
        <v>360000.0</v>
      </c>
      <c r="L11467" s="82">
        <v>0.14</v>
      </c>
      <c r="N11467" s="83">
        <f t="shared" si="1"/>
        <v>0.14</v>
      </c>
      <c r="O11467" s="83">
        <f t="shared" si="2"/>
        <v>0.14</v>
      </c>
      <c r="Q11467" s="83">
        <f t="shared" si="3"/>
        <v>1</v>
      </c>
      <c r="R11467" s="83">
        <f t="shared" si="4"/>
        <v>0.14</v>
      </c>
      <c r="S11467" s="83" t="b">
        <f t="shared" si="5"/>
        <v>0</v>
      </c>
      <c r="T11467" s="72"/>
      <c r="U11467" s="72"/>
      <c r="V11467" s="72"/>
      <c r="W11467" s="72"/>
      <c r="X11467" s="72"/>
      <c r="Y11467" s="72"/>
      <c r="Z11467" s="72"/>
      <c r="AA11467" s="72"/>
      <c r="AB11467" s="72"/>
      <c r="AC11467" s="72"/>
      <c r="AD11467" s="72"/>
      <c r="AE11467" s="72"/>
      <c r="AF11467" s="72"/>
      <c r="AG11467" s="72"/>
      <c r="AH11467" s="72"/>
      <c r="AI11467" s="72"/>
      <c r="AJ11467" s="72"/>
      <c r="AK11467" s="72"/>
    </row>
    <row r="11468" ht="14.25" customHeight="1">
      <c r="A11468" s="78">
        <v>11465.0</v>
      </c>
      <c r="C11468" s="78" t="str">
        <f>VLOOKUP(G11468,[1]Macrodata_CCF!$A$3:$D$55,4,FALSE)</f>
        <v>#ERROR!</v>
      </c>
      <c r="E11468" s="79" t="str">
        <f>VLOOKUP(G11468,[1]Macrodata_CCF!$A$3:$B$55,2,FALSE)</f>
        <v>#ERROR!</v>
      </c>
      <c r="F11468" s="78">
        <v>0.0</v>
      </c>
      <c r="G11468" s="80">
        <v>38.0</v>
      </c>
      <c r="H11468" s="81">
        <v>1080.0</v>
      </c>
      <c r="I11468" s="81">
        <v>600000.0</v>
      </c>
      <c r="J11468" s="81">
        <v>13060.0</v>
      </c>
      <c r="K11468" s="81">
        <v>1020000.0</v>
      </c>
      <c r="L11468" s="82">
        <v>0.02000267147532225</v>
      </c>
      <c r="N11468" s="83">
        <f t="shared" si="1"/>
        <v>0.02000267148</v>
      </c>
      <c r="O11468" s="83">
        <f t="shared" si="2"/>
        <v>0.02000267148</v>
      </c>
      <c r="Q11468" s="83">
        <f t="shared" si="3"/>
        <v>0.9982</v>
      </c>
      <c r="R11468" s="83">
        <f t="shared" si="4"/>
        <v>0.02000267148</v>
      </c>
      <c r="S11468" s="83" t="b">
        <f t="shared" si="5"/>
        <v>0</v>
      </c>
      <c r="T11468" s="72"/>
      <c r="U11468" s="72"/>
      <c r="V11468" s="72"/>
      <c r="W11468" s="72"/>
      <c r="X11468" s="72"/>
      <c r="Y11468" s="72"/>
      <c r="Z11468" s="72"/>
      <c r="AA11468" s="72"/>
      <c r="AB11468" s="72"/>
      <c r="AC11468" s="72"/>
      <c r="AD11468" s="72"/>
      <c r="AE11468" s="72"/>
      <c r="AF11468" s="72"/>
      <c r="AG11468" s="72"/>
      <c r="AH11468" s="72"/>
      <c r="AI11468" s="72"/>
      <c r="AJ11468" s="72"/>
      <c r="AK11468" s="72"/>
    </row>
    <row r="11469" ht="14.25" customHeight="1">
      <c r="A11469" s="78">
        <v>11466.0</v>
      </c>
      <c r="C11469" s="78" t="str">
        <f>VLOOKUP(G11469,[1]Macrodata_CCF!$A$3:$D$55,4,FALSE)</f>
        <v>#ERROR!</v>
      </c>
      <c r="E11469" s="79" t="str">
        <f>VLOOKUP(G11469,[1]Macrodata_CCF!$A$3:$B$55,2,FALSE)</f>
        <v>#ERROR!</v>
      </c>
      <c r="F11469" s="78">
        <v>0.0</v>
      </c>
      <c r="G11469" s="80">
        <v>35.0</v>
      </c>
      <c r="H11469" s="81">
        <v>215105.0</v>
      </c>
      <c r="I11469" s="81">
        <v>910000.0</v>
      </c>
      <c r="J11469" s="81">
        <v>249850.0</v>
      </c>
      <c r="K11469" s="81">
        <v>1456000.0</v>
      </c>
      <c r="L11469" s="82">
        <v>0.05000035976658344</v>
      </c>
      <c r="N11469" s="83">
        <f t="shared" si="1"/>
        <v>0.05000035977</v>
      </c>
      <c r="O11469" s="83">
        <f t="shared" si="2"/>
        <v>0.05000035977</v>
      </c>
      <c r="Q11469" s="83">
        <f t="shared" si="3"/>
        <v>0.7636208791</v>
      </c>
      <c r="R11469" s="83">
        <f t="shared" si="4"/>
        <v>0.05000035977</v>
      </c>
      <c r="S11469" s="83" t="b">
        <f t="shared" si="5"/>
        <v>0</v>
      </c>
      <c r="T11469" s="72"/>
      <c r="U11469" s="72"/>
      <c r="V11469" s="72"/>
      <c r="W11469" s="72"/>
      <c r="X11469" s="72"/>
      <c r="Y11469" s="72"/>
      <c r="Z11469" s="72"/>
      <c r="AA11469" s="72"/>
      <c r="AB11469" s="72"/>
      <c r="AC11469" s="72"/>
      <c r="AD11469" s="72"/>
      <c r="AE11469" s="72"/>
      <c r="AF11469" s="72"/>
      <c r="AG11469" s="72"/>
      <c r="AH11469" s="72"/>
      <c r="AI11469" s="72"/>
      <c r="AJ11469" s="72"/>
      <c r="AK11469" s="72"/>
    </row>
    <row r="11470" ht="14.25" customHeight="1">
      <c r="A11470" s="78">
        <v>11467.0</v>
      </c>
      <c r="C11470" s="78" t="str">
        <f>VLOOKUP(G11470,[1]Macrodata_CCF!$A$3:$D$55,4,FALSE)</f>
        <v>#ERROR!</v>
      </c>
      <c r="E11470" s="79" t="str">
        <f>VLOOKUP(G11470,[1]Macrodata_CCF!$A$3:$B$55,2,FALSE)</f>
        <v>#ERROR!</v>
      </c>
      <c r="F11470" s="78">
        <v>0.0</v>
      </c>
      <c r="G11470" s="80">
        <v>40.0</v>
      </c>
      <c r="H11470" s="81">
        <v>0.0</v>
      </c>
      <c r="I11470" s="81">
        <v>370000.0</v>
      </c>
      <c r="J11470" s="81">
        <v>0.0</v>
      </c>
      <c r="K11470" s="81">
        <v>370000.0</v>
      </c>
      <c r="L11470" s="82">
        <v>0.0</v>
      </c>
      <c r="N11470" s="83">
        <f t="shared" si="1"/>
        <v>0</v>
      </c>
      <c r="O11470" s="83">
        <f t="shared" si="2"/>
        <v>0</v>
      </c>
      <c r="Q11470" s="83">
        <f t="shared" si="3"/>
        <v>1</v>
      </c>
      <c r="R11470" s="83">
        <f t="shared" si="4"/>
        <v>0</v>
      </c>
      <c r="S11470" s="83" t="b">
        <f t="shared" si="5"/>
        <v>0</v>
      </c>
      <c r="T11470" s="72"/>
      <c r="U11470" s="72"/>
      <c r="V11470" s="72"/>
      <c r="W11470" s="72"/>
      <c r="X11470" s="72"/>
      <c r="Y11470" s="72"/>
      <c r="Z11470" s="72"/>
      <c r="AA11470" s="72"/>
      <c r="AB11470" s="72"/>
      <c r="AC11470" s="72"/>
      <c r="AD11470" s="72"/>
      <c r="AE11470" s="72"/>
      <c r="AF11470" s="72"/>
      <c r="AG11470" s="72"/>
      <c r="AH11470" s="72"/>
      <c r="AI11470" s="72"/>
      <c r="AJ11470" s="72"/>
      <c r="AK11470" s="72"/>
    </row>
    <row r="11471" ht="14.25" customHeight="1">
      <c r="A11471" s="78">
        <v>11468.0</v>
      </c>
      <c r="C11471" s="78" t="str">
        <f>VLOOKUP(G11471,[1]Macrodata_CCF!$A$3:$D$55,4,FALSE)</f>
        <v>#ERROR!</v>
      </c>
      <c r="E11471" s="79" t="str">
        <f>VLOOKUP(G11471,[1]Macrodata_CCF!$A$3:$B$55,2,FALSE)</f>
        <v>#ERROR!</v>
      </c>
      <c r="F11471" s="78">
        <v>0.0</v>
      </c>
      <c r="G11471" s="80">
        <v>49.0</v>
      </c>
      <c r="H11471" s="81">
        <v>115690.0</v>
      </c>
      <c r="I11471" s="81">
        <v>410000.0</v>
      </c>
      <c r="J11471" s="81">
        <v>124520.0</v>
      </c>
      <c r="K11471" s="81">
        <v>410000.0</v>
      </c>
      <c r="L11471" s="82">
        <v>0.0300023784444973</v>
      </c>
      <c r="N11471" s="83">
        <f t="shared" si="1"/>
        <v>0.03000237844</v>
      </c>
      <c r="O11471" s="83">
        <f t="shared" si="2"/>
        <v>0.03000237844</v>
      </c>
      <c r="Q11471" s="83">
        <f t="shared" si="3"/>
        <v>0.7178292683</v>
      </c>
      <c r="R11471" s="83">
        <f t="shared" si="4"/>
        <v>0.03000237844</v>
      </c>
      <c r="S11471" s="83" t="b">
        <f t="shared" si="5"/>
        <v>0</v>
      </c>
      <c r="T11471" s="72"/>
      <c r="U11471" s="72"/>
      <c r="V11471" s="72"/>
      <c r="W11471" s="72"/>
      <c r="X11471" s="72"/>
      <c r="Y11471" s="72"/>
      <c r="Z11471" s="72"/>
      <c r="AA11471" s="72"/>
      <c r="AB11471" s="72"/>
      <c r="AC11471" s="72"/>
      <c r="AD11471" s="72"/>
      <c r="AE11471" s="72"/>
      <c r="AF11471" s="72"/>
      <c r="AG11471" s="72"/>
      <c r="AH11471" s="72"/>
      <c r="AI11471" s="72"/>
      <c r="AJ11471" s="72"/>
      <c r="AK11471" s="72"/>
    </row>
    <row r="11472" ht="14.25" customHeight="1">
      <c r="A11472" s="78">
        <v>11469.0</v>
      </c>
      <c r="C11472" s="78" t="str">
        <f>VLOOKUP(G11472,[1]Macrodata_CCF!$A$3:$D$55,4,FALSE)</f>
        <v>#ERROR!</v>
      </c>
      <c r="E11472" s="79" t="str">
        <f>VLOOKUP(G11472,[1]Macrodata_CCF!$A$3:$B$55,2,FALSE)</f>
        <v>#ERROR!</v>
      </c>
      <c r="F11472" s="78">
        <v>0.0</v>
      </c>
      <c r="G11472" s="80">
        <v>10.0</v>
      </c>
      <c r="H11472" s="81">
        <v>635325.0</v>
      </c>
      <c r="I11472" s="81">
        <v>960000.0</v>
      </c>
      <c r="J11472" s="81">
        <v>732730.0</v>
      </c>
      <c r="K11472" s="81">
        <v>960000.0</v>
      </c>
      <c r="L11472" s="82">
        <v>0.3000077000077</v>
      </c>
      <c r="N11472" s="83">
        <f t="shared" si="1"/>
        <v>0.3000077</v>
      </c>
      <c r="O11472" s="83">
        <f t="shared" si="2"/>
        <v>0.3000077</v>
      </c>
      <c r="Q11472" s="83">
        <f t="shared" si="3"/>
        <v>0.338203125</v>
      </c>
      <c r="R11472" s="83">
        <f t="shared" si="4"/>
        <v>0.3000077</v>
      </c>
      <c r="S11472" s="83" t="b">
        <f t="shared" si="5"/>
        <v>0</v>
      </c>
      <c r="T11472" s="72"/>
      <c r="U11472" s="72"/>
      <c r="V11472" s="72"/>
      <c r="W11472" s="72"/>
      <c r="X11472" s="72"/>
      <c r="Y11472" s="72"/>
      <c r="Z11472" s="72"/>
      <c r="AA11472" s="72"/>
      <c r="AB11472" s="72"/>
      <c r="AC11472" s="72"/>
      <c r="AD11472" s="72"/>
      <c r="AE11472" s="72"/>
      <c r="AF11472" s="72"/>
      <c r="AG11472" s="72"/>
      <c r="AH11472" s="72"/>
      <c r="AI11472" s="72"/>
      <c r="AJ11472" s="72"/>
      <c r="AK11472" s="72"/>
    </row>
    <row r="11473" ht="14.25" customHeight="1">
      <c r="A11473" s="78">
        <v>11470.0</v>
      </c>
      <c r="C11473" s="78" t="str">
        <f>VLOOKUP(G11473,[1]Macrodata_CCF!$A$3:$D$55,4,FALSE)</f>
        <v>#ERROR!</v>
      </c>
      <c r="E11473" s="79" t="str">
        <f>VLOOKUP(G11473,[1]Macrodata_CCF!$A$3:$B$55,2,FALSE)</f>
        <v>#ERROR!</v>
      </c>
      <c r="F11473" s="78">
        <v>0.0</v>
      </c>
      <c r="G11473" s="80">
        <v>11.0</v>
      </c>
      <c r="H11473" s="81">
        <v>361040.0</v>
      </c>
      <c r="I11473" s="81">
        <v>990000.0</v>
      </c>
      <c r="J11473" s="81">
        <v>461675.0</v>
      </c>
      <c r="K11473" s="81">
        <v>990000.0</v>
      </c>
      <c r="L11473" s="82">
        <v>0.1600022258967184</v>
      </c>
      <c r="N11473" s="83">
        <f t="shared" si="1"/>
        <v>0.1600022259</v>
      </c>
      <c r="O11473" s="83">
        <f t="shared" si="2"/>
        <v>0.1600022259</v>
      </c>
      <c r="Q11473" s="83">
        <f t="shared" si="3"/>
        <v>0.6353131313</v>
      </c>
      <c r="R11473" s="83">
        <f t="shared" si="4"/>
        <v>0.1600022259</v>
      </c>
      <c r="S11473" s="83" t="b">
        <f t="shared" si="5"/>
        <v>0</v>
      </c>
      <c r="T11473" s="72"/>
      <c r="U11473" s="72"/>
      <c r="V11473" s="72"/>
      <c r="W11473" s="72"/>
      <c r="X11473" s="72"/>
      <c r="Y11473" s="72"/>
      <c r="Z11473" s="72"/>
      <c r="AA11473" s="72"/>
      <c r="AB11473" s="72"/>
      <c r="AC11473" s="72"/>
      <c r="AD11473" s="72"/>
      <c r="AE11473" s="72"/>
      <c r="AF11473" s="72"/>
      <c r="AG11473" s="72"/>
      <c r="AH11473" s="72"/>
      <c r="AI11473" s="72"/>
      <c r="AJ11473" s="72"/>
      <c r="AK11473" s="72"/>
    </row>
    <row r="11474" ht="14.25" customHeight="1">
      <c r="A11474" s="78">
        <v>11471.0</v>
      </c>
      <c r="C11474" s="78" t="str">
        <f>VLOOKUP(G11474,[1]Macrodata_CCF!$A$3:$D$55,4,FALSE)</f>
        <v>#ERROR!</v>
      </c>
      <c r="E11474" s="79" t="str">
        <f>VLOOKUP(G11474,[1]Macrodata_CCF!$A$3:$B$55,2,FALSE)</f>
        <v>#ERROR!</v>
      </c>
      <c r="F11474" s="78">
        <v>0.0</v>
      </c>
      <c r="G11474" s="80">
        <v>14.0</v>
      </c>
      <c r="H11474" s="81">
        <v>93180.0</v>
      </c>
      <c r="I11474" s="81">
        <v>940000.0</v>
      </c>
      <c r="J11474" s="81">
        <v>262545.0</v>
      </c>
      <c r="K11474" s="81">
        <v>940000.0</v>
      </c>
      <c r="L11474" s="82">
        <v>0.2000011808885005</v>
      </c>
      <c r="N11474" s="83">
        <f t="shared" si="1"/>
        <v>0.2000011809</v>
      </c>
      <c r="O11474" s="83">
        <f t="shared" si="2"/>
        <v>0.2000011809</v>
      </c>
      <c r="Q11474" s="83">
        <f t="shared" si="3"/>
        <v>0.9008723404</v>
      </c>
      <c r="R11474" s="83">
        <f t="shared" si="4"/>
        <v>0.2000011809</v>
      </c>
      <c r="S11474" s="83" t="b">
        <f t="shared" si="5"/>
        <v>0</v>
      </c>
      <c r="T11474" s="72"/>
      <c r="U11474" s="72"/>
      <c r="V11474" s="72"/>
      <c r="W11474" s="72"/>
      <c r="X11474" s="72"/>
      <c r="Y11474" s="72"/>
      <c r="Z11474" s="72"/>
      <c r="AA11474" s="72"/>
      <c r="AB11474" s="72"/>
      <c r="AC11474" s="72"/>
      <c r="AD11474" s="72"/>
      <c r="AE11474" s="72"/>
      <c r="AF11474" s="72"/>
      <c r="AG11474" s="72"/>
      <c r="AH11474" s="72"/>
      <c r="AI11474" s="72"/>
      <c r="AJ11474" s="72"/>
      <c r="AK11474" s="72"/>
    </row>
    <row r="11475" ht="14.25" customHeight="1">
      <c r="A11475" s="78">
        <v>11472.0</v>
      </c>
      <c r="C11475" s="78" t="str">
        <f>VLOOKUP(G11475,[1]Macrodata_CCF!$A$3:$D$55,4,FALSE)</f>
        <v>#ERROR!</v>
      </c>
      <c r="E11475" s="79" t="str">
        <f>VLOOKUP(G11475,[1]Macrodata_CCF!$A$3:$B$55,2,FALSE)</f>
        <v>#ERROR!</v>
      </c>
      <c r="F11475" s="78">
        <v>0.0</v>
      </c>
      <c r="G11475" s="80">
        <v>47.0</v>
      </c>
      <c r="H11475" s="81">
        <v>0.0</v>
      </c>
      <c r="I11475" s="81">
        <v>880000.0</v>
      </c>
      <c r="J11475" s="81">
        <v>0.0</v>
      </c>
      <c r="K11475" s="81">
        <v>880000.0</v>
      </c>
      <c r="L11475" s="82">
        <v>0.0</v>
      </c>
      <c r="N11475" s="83">
        <f t="shared" si="1"/>
        <v>0</v>
      </c>
      <c r="O11475" s="83">
        <f t="shared" si="2"/>
        <v>0</v>
      </c>
      <c r="Q11475" s="83">
        <f t="shared" si="3"/>
        <v>1</v>
      </c>
      <c r="R11475" s="83">
        <f t="shared" si="4"/>
        <v>0</v>
      </c>
      <c r="S11475" s="83" t="b">
        <f t="shared" si="5"/>
        <v>0</v>
      </c>
      <c r="T11475" s="72"/>
      <c r="U11475" s="72"/>
      <c r="V11475" s="72"/>
      <c r="W11475" s="72"/>
      <c r="X11475" s="72"/>
      <c r="Y11475" s="72"/>
      <c r="Z11475" s="72"/>
      <c r="AA11475" s="72"/>
      <c r="AB11475" s="72"/>
      <c r="AC11475" s="72"/>
      <c r="AD11475" s="72"/>
      <c r="AE11475" s="72"/>
      <c r="AF11475" s="72"/>
      <c r="AG11475" s="72"/>
      <c r="AH11475" s="72"/>
      <c r="AI11475" s="72"/>
      <c r="AJ11475" s="72"/>
      <c r="AK11475" s="72"/>
    </row>
    <row r="11476" ht="14.25" customHeight="1">
      <c r="A11476" s="78">
        <v>11473.0</v>
      </c>
      <c r="C11476" s="78" t="str">
        <f>VLOOKUP(G11476,[1]Macrodata_CCF!$A$3:$D$55,4,FALSE)</f>
        <v>#ERROR!</v>
      </c>
      <c r="E11476" s="79" t="str">
        <f>VLOOKUP(G11476,[1]Macrodata_CCF!$A$3:$B$55,2,FALSE)</f>
        <v>#ERROR!</v>
      </c>
      <c r="F11476" s="78">
        <v>1.0</v>
      </c>
      <c r="G11476" s="80">
        <v>4.0</v>
      </c>
      <c r="H11476" s="81">
        <v>710385.0</v>
      </c>
      <c r="I11476" s="81">
        <v>990000.0</v>
      </c>
      <c r="J11476" s="81">
        <v>858580.0</v>
      </c>
      <c r="K11476" s="81">
        <v>990000.0</v>
      </c>
      <c r="L11476" s="82">
        <v>0.5299966024712551</v>
      </c>
      <c r="N11476" s="83">
        <f t="shared" si="1"/>
        <v>0.5299966025</v>
      </c>
      <c r="O11476" s="83">
        <f t="shared" si="2"/>
        <v>0.5299966025</v>
      </c>
      <c r="Q11476" s="83">
        <f t="shared" si="3"/>
        <v>0.2824393939</v>
      </c>
      <c r="R11476" s="83">
        <f t="shared" si="4"/>
        <v>0.5299966025</v>
      </c>
      <c r="S11476" s="83" t="b">
        <f t="shared" si="5"/>
        <v>0</v>
      </c>
      <c r="T11476" s="72"/>
      <c r="U11476" s="72"/>
      <c r="V11476" s="72"/>
      <c r="W11476" s="72"/>
      <c r="X11476" s="72"/>
      <c r="Y11476" s="72"/>
      <c r="Z11476" s="72"/>
      <c r="AA11476" s="72"/>
      <c r="AB11476" s="72"/>
      <c r="AC11476" s="72"/>
      <c r="AD11476" s="72"/>
      <c r="AE11476" s="72"/>
      <c r="AF11476" s="72"/>
      <c r="AG11476" s="72"/>
      <c r="AH11476" s="72"/>
      <c r="AI11476" s="72"/>
      <c r="AJ11476" s="72"/>
      <c r="AK11476" s="72"/>
    </row>
    <row r="11477" ht="14.25" customHeight="1">
      <c r="A11477" s="78">
        <v>11474.0</v>
      </c>
      <c r="C11477" s="78" t="str">
        <f>VLOOKUP(G11477,[1]Macrodata_CCF!$A$3:$D$55,4,FALSE)</f>
        <v>#ERROR!</v>
      </c>
      <c r="E11477" s="79" t="str">
        <f>VLOOKUP(G11477,[1]Macrodata_CCF!$A$3:$B$55,2,FALSE)</f>
        <v>#ERROR!</v>
      </c>
      <c r="F11477" s="78">
        <v>0.0</v>
      </c>
      <c r="G11477" s="80">
        <v>37.0</v>
      </c>
      <c r="H11477" s="81">
        <v>63485.0</v>
      </c>
      <c r="I11477" s="81">
        <v>80000.0</v>
      </c>
      <c r="J11477" s="81">
        <v>63980.0</v>
      </c>
      <c r="K11477" s="81">
        <v>80000.0</v>
      </c>
      <c r="L11477" s="82">
        <v>0.02997275204359673</v>
      </c>
      <c r="N11477" s="83">
        <f t="shared" si="1"/>
        <v>0.02997275204</v>
      </c>
      <c r="O11477" s="83">
        <f t="shared" si="2"/>
        <v>0.02997275204</v>
      </c>
      <c r="Q11477" s="83">
        <f t="shared" si="3"/>
        <v>0.2064375</v>
      </c>
      <c r="R11477" s="83">
        <f t="shared" si="4"/>
        <v>0.02997275204</v>
      </c>
      <c r="S11477" s="83" t="b">
        <f t="shared" si="5"/>
        <v>0</v>
      </c>
      <c r="T11477" s="72"/>
      <c r="U11477" s="72"/>
      <c r="V11477" s="72"/>
      <c r="W11477" s="72"/>
      <c r="X11477" s="72"/>
      <c r="Y11477" s="72"/>
      <c r="Z11477" s="72"/>
      <c r="AA11477" s="72"/>
      <c r="AB11477" s="72"/>
      <c r="AC11477" s="72"/>
      <c r="AD11477" s="72"/>
      <c r="AE11477" s="72"/>
      <c r="AF11477" s="72"/>
      <c r="AG11477" s="72"/>
      <c r="AH11477" s="72"/>
      <c r="AI11477" s="72"/>
      <c r="AJ11477" s="72"/>
      <c r="AK11477" s="72"/>
    </row>
    <row r="11478" ht="14.25" customHeight="1">
      <c r="A11478" s="78">
        <v>11475.0</v>
      </c>
      <c r="C11478" s="78" t="str">
        <f>VLOOKUP(G11478,[1]Macrodata_CCF!$A$3:$D$55,4,FALSE)</f>
        <v>#ERROR!</v>
      </c>
      <c r="E11478" s="79" t="str">
        <f>VLOOKUP(G11478,[1]Macrodata_CCF!$A$3:$B$55,2,FALSE)</f>
        <v>#ERROR!</v>
      </c>
      <c r="F11478" s="78">
        <v>0.0</v>
      </c>
      <c r="G11478" s="80">
        <v>10.0</v>
      </c>
      <c r="H11478" s="81">
        <v>118535.0</v>
      </c>
      <c r="I11478" s="81">
        <v>870000.0</v>
      </c>
      <c r="J11478" s="81">
        <v>351490.0</v>
      </c>
      <c r="K11478" s="81">
        <v>870000.0</v>
      </c>
      <c r="L11478" s="82">
        <v>0.3100011311238714</v>
      </c>
      <c r="N11478" s="83">
        <f t="shared" si="1"/>
        <v>0.3100011311</v>
      </c>
      <c r="O11478" s="83">
        <f t="shared" si="2"/>
        <v>0.3100011311</v>
      </c>
      <c r="Q11478" s="83">
        <f t="shared" si="3"/>
        <v>0.8637528736</v>
      </c>
      <c r="R11478" s="83">
        <f t="shared" si="4"/>
        <v>0.3100011311</v>
      </c>
      <c r="S11478" s="83" t="b">
        <f t="shared" si="5"/>
        <v>0</v>
      </c>
      <c r="T11478" s="72"/>
      <c r="U11478" s="72"/>
      <c r="V11478" s="72"/>
      <c r="W11478" s="72"/>
      <c r="X11478" s="72"/>
      <c r="Y11478" s="72"/>
      <c r="Z11478" s="72"/>
      <c r="AA11478" s="72"/>
      <c r="AB11478" s="72"/>
      <c r="AC11478" s="72"/>
      <c r="AD11478" s="72"/>
      <c r="AE11478" s="72"/>
      <c r="AF11478" s="72"/>
      <c r="AG11478" s="72"/>
      <c r="AH11478" s="72"/>
      <c r="AI11478" s="72"/>
      <c r="AJ11478" s="72"/>
      <c r="AK11478" s="72"/>
    </row>
    <row r="11479" ht="14.25" customHeight="1">
      <c r="A11479" s="78">
        <v>11476.0</v>
      </c>
      <c r="C11479" s="78" t="str">
        <f>VLOOKUP(G11479,[1]Macrodata_CCF!$A$3:$D$55,4,FALSE)</f>
        <v>#ERROR!</v>
      </c>
      <c r="E11479" s="79" t="str">
        <f>VLOOKUP(G11479,[1]Macrodata_CCF!$A$3:$B$55,2,FALSE)</f>
        <v>#ERROR!</v>
      </c>
      <c r="F11479" s="78">
        <v>0.0</v>
      </c>
      <c r="G11479" s="80">
        <v>7.0</v>
      </c>
      <c r="H11479" s="81">
        <v>386215.0</v>
      </c>
      <c r="I11479" s="81">
        <v>680000.0</v>
      </c>
      <c r="J11479" s="81">
        <v>500790.0</v>
      </c>
      <c r="K11479" s="81">
        <v>680000.0</v>
      </c>
      <c r="L11479" s="82">
        <v>0.3899960855727828</v>
      </c>
      <c r="N11479" s="83">
        <f t="shared" si="1"/>
        <v>0.3899960856</v>
      </c>
      <c r="O11479" s="83">
        <f t="shared" si="2"/>
        <v>0.3899960856</v>
      </c>
      <c r="Q11479" s="83">
        <f t="shared" si="3"/>
        <v>0.4320367647</v>
      </c>
      <c r="R11479" s="83">
        <f t="shared" si="4"/>
        <v>0.3899960856</v>
      </c>
      <c r="S11479" s="83" t="b">
        <f t="shared" si="5"/>
        <v>0</v>
      </c>
      <c r="T11479" s="72"/>
      <c r="U11479" s="72"/>
      <c r="V11479" s="72"/>
      <c r="W11479" s="72"/>
      <c r="X11479" s="72"/>
      <c r="Y11479" s="72"/>
      <c r="Z11479" s="72"/>
      <c r="AA11479" s="72"/>
      <c r="AB11479" s="72"/>
      <c r="AC11479" s="72"/>
      <c r="AD11479" s="72"/>
      <c r="AE11479" s="72"/>
      <c r="AF11479" s="72"/>
      <c r="AG11479" s="72"/>
      <c r="AH11479" s="72"/>
      <c r="AI11479" s="72"/>
      <c r="AJ11479" s="72"/>
      <c r="AK11479" s="72"/>
    </row>
    <row r="11480" ht="14.25" customHeight="1">
      <c r="A11480" s="78">
        <v>11477.0</v>
      </c>
      <c r="C11480" s="78" t="str">
        <f>VLOOKUP(G11480,[1]Macrodata_CCF!$A$3:$D$55,4,FALSE)</f>
        <v>#ERROR!</v>
      </c>
      <c r="E11480" s="79" t="str">
        <f>VLOOKUP(G11480,[1]Macrodata_CCF!$A$3:$B$55,2,FALSE)</f>
        <v>#ERROR!</v>
      </c>
      <c r="F11480" s="78">
        <v>0.0</v>
      </c>
      <c r="G11480" s="80">
        <v>12.0</v>
      </c>
      <c r="H11480" s="81">
        <v>68360.0</v>
      </c>
      <c r="I11480" s="81">
        <v>560000.0</v>
      </c>
      <c r="J11480" s="81">
        <v>215850.0</v>
      </c>
      <c r="K11480" s="81">
        <v>560000.0</v>
      </c>
      <c r="L11480" s="82">
        <v>0.2999959319827516</v>
      </c>
      <c r="N11480" s="83">
        <f t="shared" si="1"/>
        <v>0.299995932</v>
      </c>
      <c r="O11480" s="83">
        <f t="shared" si="2"/>
        <v>0.299995932</v>
      </c>
      <c r="Q11480" s="83">
        <f t="shared" si="3"/>
        <v>0.8779285714</v>
      </c>
      <c r="R11480" s="83">
        <f t="shared" si="4"/>
        <v>0.299995932</v>
      </c>
      <c r="S11480" s="83" t="b">
        <f t="shared" si="5"/>
        <v>0</v>
      </c>
      <c r="T11480" s="72"/>
      <c r="U11480" s="72"/>
      <c r="V11480" s="72"/>
      <c r="W11480" s="72"/>
      <c r="X11480" s="72"/>
      <c r="Y11480" s="72"/>
      <c r="Z11480" s="72"/>
      <c r="AA11480" s="72"/>
      <c r="AB11480" s="72"/>
      <c r="AC11480" s="72"/>
      <c r="AD11480" s="72"/>
      <c r="AE11480" s="72"/>
      <c r="AF11480" s="72"/>
      <c r="AG11480" s="72"/>
      <c r="AH11480" s="72"/>
      <c r="AI11480" s="72"/>
      <c r="AJ11480" s="72"/>
      <c r="AK11480" s="72"/>
    </row>
    <row r="11481" ht="14.25" customHeight="1">
      <c r="A11481" s="78">
        <v>11478.0</v>
      </c>
      <c r="C11481" s="78" t="str">
        <f>VLOOKUP(G11481,[1]Macrodata_CCF!$A$3:$D$55,4,FALSE)</f>
        <v>#ERROR!</v>
      </c>
      <c r="E11481" s="79" t="str">
        <f>VLOOKUP(G11481,[1]Macrodata_CCF!$A$3:$B$55,2,FALSE)</f>
        <v>#ERROR!</v>
      </c>
      <c r="F11481" s="78">
        <v>0.0</v>
      </c>
      <c r="G11481" s="80">
        <v>49.0</v>
      </c>
      <c r="H11481" s="81">
        <v>21985.0</v>
      </c>
      <c r="I11481" s="81">
        <v>140000.0</v>
      </c>
      <c r="J11481" s="81">
        <v>32605.0</v>
      </c>
      <c r="K11481" s="81">
        <v>140000.0</v>
      </c>
      <c r="L11481" s="82">
        <v>0.08998856077617252</v>
      </c>
      <c r="N11481" s="83">
        <f t="shared" si="1"/>
        <v>0.08998856078</v>
      </c>
      <c r="O11481" s="83">
        <f t="shared" si="2"/>
        <v>0.08998856078</v>
      </c>
      <c r="Q11481" s="83">
        <f t="shared" si="3"/>
        <v>0.8429642857</v>
      </c>
      <c r="R11481" s="83">
        <f t="shared" si="4"/>
        <v>0.08998856078</v>
      </c>
      <c r="S11481" s="83" t="b">
        <f t="shared" si="5"/>
        <v>0</v>
      </c>
      <c r="T11481" s="72"/>
      <c r="U11481" s="72"/>
      <c r="V11481" s="72"/>
      <c r="W11481" s="72"/>
      <c r="X11481" s="72"/>
      <c r="Y11481" s="72"/>
      <c r="Z11481" s="72"/>
      <c r="AA11481" s="72"/>
      <c r="AB11481" s="72"/>
      <c r="AC11481" s="72"/>
      <c r="AD11481" s="72"/>
      <c r="AE11481" s="72"/>
      <c r="AF11481" s="72"/>
      <c r="AG11481" s="72"/>
      <c r="AH11481" s="72"/>
      <c r="AI11481" s="72"/>
      <c r="AJ11481" s="72"/>
      <c r="AK11481" s="72"/>
    </row>
    <row r="11482" ht="14.25" customHeight="1">
      <c r="A11482" s="78">
        <v>11479.0</v>
      </c>
      <c r="C11482" s="78" t="str">
        <f>VLOOKUP(G11482,[1]Macrodata_CCF!$A$3:$D$55,4,FALSE)</f>
        <v>#ERROR!</v>
      </c>
      <c r="E11482" s="79" t="str">
        <f>VLOOKUP(G11482,[1]Macrodata_CCF!$A$3:$B$55,2,FALSE)</f>
        <v>#ERROR!</v>
      </c>
      <c r="F11482" s="78">
        <v>0.0</v>
      </c>
      <c r="G11482" s="80">
        <v>7.0</v>
      </c>
      <c r="H11482" s="81">
        <v>64465.0</v>
      </c>
      <c r="I11482" s="81">
        <v>270000.0</v>
      </c>
      <c r="J11482" s="81">
        <v>146680.0</v>
      </c>
      <c r="K11482" s="81">
        <v>270000.0</v>
      </c>
      <c r="L11482" s="82">
        <v>0.4000048653514</v>
      </c>
      <c r="N11482" s="83">
        <f t="shared" si="1"/>
        <v>0.4000048654</v>
      </c>
      <c r="O11482" s="83">
        <f t="shared" si="2"/>
        <v>0.4000048654</v>
      </c>
      <c r="Q11482" s="83">
        <f t="shared" si="3"/>
        <v>0.7612407407</v>
      </c>
      <c r="R11482" s="83">
        <f t="shared" si="4"/>
        <v>0.4000048654</v>
      </c>
      <c r="S11482" s="83" t="b">
        <f t="shared" si="5"/>
        <v>0</v>
      </c>
      <c r="T11482" s="72"/>
      <c r="U11482" s="72"/>
      <c r="V11482" s="72"/>
      <c r="W11482" s="72"/>
      <c r="X11482" s="72"/>
      <c r="Y11482" s="72"/>
      <c r="Z11482" s="72"/>
      <c r="AA11482" s="72"/>
      <c r="AB11482" s="72"/>
      <c r="AC11482" s="72"/>
      <c r="AD11482" s="72"/>
      <c r="AE11482" s="72"/>
      <c r="AF11482" s="72"/>
      <c r="AG11482" s="72"/>
      <c r="AH11482" s="72"/>
      <c r="AI11482" s="72"/>
      <c r="AJ11482" s="72"/>
      <c r="AK11482" s="72"/>
    </row>
    <row r="11483" ht="14.25" customHeight="1">
      <c r="A11483" s="78">
        <v>11480.0</v>
      </c>
      <c r="C11483" s="78" t="str">
        <f>VLOOKUP(G11483,[1]Macrodata_CCF!$A$3:$D$55,4,FALSE)</f>
        <v>#ERROR!</v>
      </c>
      <c r="E11483" s="79" t="str">
        <f>VLOOKUP(G11483,[1]Macrodata_CCF!$A$3:$B$55,2,FALSE)</f>
        <v>#ERROR!</v>
      </c>
      <c r="F11483" s="78">
        <v>0.0</v>
      </c>
      <c r="G11483" s="80">
        <v>41.0</v>
      </c>
      <c r="H11483" s="81">
        <v>146165.0</v>
      </c>
      <c r="I11483" s="81">
        <v>250000.0</v>
      </c>
      <c r="J11483" s="81">
        <v>170045.0</v>
      </c>
      <c r="K11483" s="81">
        <v>250000.0</v>
      </c>
      <c r="L11483" s="82">
        <v>0.2299802571387297</v>
      </c>
      <c r="N11483" s="83">
        <f t="shared" si="1"/>
        <v>0.2299802571</v>
      </c>
      <c r="O11483" s="83">
        <f t="shared" si="2"/>
        <v>0.2299802571</v>
      </c>
      <c r="Q11483" s="83">
        <f t="shared" si="3"/>
        <v>0.41534</v>
      </c>
      <c r="R11483" s="83">
        <f t="shared" si="4"/>
        <v>0.2299802571</v>
      </c>
      <c r="S11483" s="83" t="b">
        <f t="shared" si="5"/>
        <v>0</v>
      </c>
      <c r="T11483" s="72"/>
      <c r="U11483" s="72"/>
      <c r="V11483" s="72"/>
      <c r="W11483" s="72"/>
      <c r="X11483" s="72"/>
      <c r="Y11483" s="72"/>
      <c r="Z11483" s="72"/>
      <c r="AA11483" s="72"/>
      <c r="AB11483" s="72"/>
      <c r="AC11483" s="72"/>
      <c r="AD11483" s="72"/>
      <c r="AE11483" s="72"/>
      <c r="AF11483" s="72"/>
      <c r="AG11483" s="72"/>
      <c r="AH11483" s="72"/>
      <c r="AI11483" s="72"/>
      <c r="AJ11483" s="72"/>
      <c r="AK11483" s="72"/>
    </row>
    <row r="11484" ht="14.25" customHeight="1">
      <c r="A11484" s="78">
        <v>11481.0</v>
      </c>
      <c r="C11484" s="78" t="str">
        <f>VLOOKUP(G11484,[1]Macrodata_CCF!$A$3:$D$55,4,FALSE)</f>
        <v>#ERROR!</v>
      </c>
      <c r="E11484" s="79" t="str">
        <f>VLOOKUP(G11484,[1]Macrodata_CCF!$A$3:$B$55,2,FALSE)</f>
        <v>#ERROR!</v>
      </c>
      <c r="F11484" s="78">
        <v>0.0</v>
      </c>
      <c r="G11484" s="80">
        <v>16.0</v>
      </c>
      <c r="H11484" s="81">
        <v>756175.0</v>
      </c>
      <c r="I11484" s="81">
        <v>980000.0</v>
      </c>
      <c r="J11484" s="81">
        <v>789750.0</v>
      </c>
      <c r="K11484" s="81">
        <v>980000.0</v>
      </c>
      <c r="L11484" s="82">
        <v>0.1500055847202055</v>
      </c>
      <c r="N11484" s="83">
        <f t="shared" si="1"/>
        <v>0.1500055847</v>
      </c>
      <c r="O11484" s="83">
        <f t="shared" si="2"/>
        <v>0.1500055847</v>
      </c>
      <c r="Q11484" s="83">
        <f t="shared" si="3"/>
        <v>0.2283928571</v>
      </c>
      <c r="R11484" s="83">
        <f t="shared" si="4"/>
        <v>0.1500055847</v>
      </c>
      <c r="S11484" s="83" t="b">
        <f t="shared" si="5"/>
        <v>0</v>
      </c>
      <c r="T11484" s="72"/>
      <c r="U11484" s="72"/>
      <c r="V11484" s="72"/>
      <c r="W11484" s="72"/>
      <c r="X11484" s="72"/>
      <c r="Y11484" s="72"/>
      <c r="Z11484" s="72"/>
      <c r="AA11484" s="72"/>
      <c r="AB11484" s="72"/>
      <c r="AC11484" s="72"/>
      <c r="AD11484" s="72"/>
      <c r="AE11484" s="72"/>
      <c r="AF11484" s="72"/>
      <c r="AG11484" s="72"/>
      <c r="AH11484" s="72"/>
      <c r="AI11484" s="72"/>
      <c r="AJ11484" s="72"/>
      <c r="AK11484" s="72"/>
    </row>
    <row r="11485" ht="14.25" customHeight="1">
      <c r="A11485" s="78">
        <v>11482.0</v>
      </c>
      <c r="C11485" s="78" t="str">
        <f>VLOOKUP(G11485,[1]Macrodata_CCF!$A$3:$D$55,4,FALSE)</f>
        <v>#ERROR!</v>
      </c>
      <c r="E11485" s="79" t="str">
        <f>VLOOKUP(G11485,[1]Macrodata_CCF!$A$3:$B$55,2,FALSE)</f>
        <v>#ERROR!</v>
      </c>
      <c r="F11485" s="78">
        <v>0.0</v>
      </c>
      <c r="G11485" s="80">
        <v>25.0</v>
      </c>
      <c r="H11485" s="81">
        <v>347350.0</v>
      </c>
      <c r="I11485" s="81">
        <v>520000.0</v>
      </c>
      <c r="J11485" s="81">
        <v>323180.0</v>
      </c>
      <c r="K11485" s="81">
        <v>520000.0</v>
      </c>
      <c r="L11485" s="82">
        <v>-0.1399942079351289</v>
      </c>
      <c r="N11485" s="83">
        <f t="shared" si="1"/>
        <v>-0.1399942079</v>
      </c>
      <c r="O11485" s="83">
        <f t="shared" si="2"/>
        <v>0</v>
      </c>
      <c r="Q11485" s="83">
        <f t="shared" si="3"/>
        <v>0.3320192308</v>
      </c>
      <c r="R11485" s="83">
        <f t="shared" si="4"/>
        <v>-0.1399942079</v>
      </c>
      <c r="S11485" s="83" t="b">
        <f t="shared" si="5"/>
        <v>0</v>
      </c>
      <c r="T11485" s="72"/>
      <c r="U11485" s="72"/>
      <c r="V11485" s="72"/>
      <c r="W11485" s="72"/>
      <c r="X11485" s="72"/>
      <c r="Y11485" s="72"/>
      <c r="Z11485" s="72"/>
      <c r="AA11485" s="72"/>
      <c r="AB11485" s="72"/>
      <c r="AC11485" s="72"/>
      <c r="AD11485" s="72"/>
      <c r="AE11485" s="72"/>
      <c r="AF11485" s="72"/>
      <c r="AG11485" s="72"/>
      <c r="AH11485" s="72"/>
      <c r="AI11485" s="72"/>
      <c r="AJ11485" s="72"/>
      <c r="AK11485" s="72"/>
    </row>
    <row r="11486" ht="14.25" customHeight="1">
      <c r="A11486" s="78">
        <v>11483.0</v>
      </c>
      <c r="C11486" s="78" t="str">
        <f>VLOOKUP(G11486,[1]Macrodata_CCF!$A$3:$D$55,4,FALSE)</f>
        <v>#ERROR!</v>
      </c>
      <c r="E11486" s="79" t="str">
        <f>VLOOKUP(G11486,[1]Macrodata_CCF!$A$3:$B$55,2,FALSE)</f>
        <v>#ERROR!</v>
      </c>
      <c r="F11486" s="78">
        <v>0.0</v>
      </c>
      <c r="G11486" s="80">
        <v>15.0</v>
      </c>
      <c r="H11486" s="81">
        <v>187485.0</v>
      </c>
      <c r="I11486" s="81">
        <v>200000.0</v>
      </c>
      <c r="J11486" s="81">
        <v>189485.0</v>
      </c>
      <c r="K11486" s="81">
        <v>200000.0</v>
      </c>
      <c r="L11486" s="82">
        <v>0.1598082301238514</v>
      </c>
      <c r="N11486" s="83">
        <f t="shared" si="1"/>
        <v>0.1598082301</v>
      </c>
      <c r="O11486" s="83">
        <f t="shared" si="2"/>
        <v>0.1598082301</v>
      </c>
      <c r="Q11486" s="83">
        <f t="shared" si="3"/>
        <v>0.062575</v>
      </c>
      <c r="R11486" s="83">
        <f t="shared" si="4"/>
        <v>0.01</v>
      </c>
      <c r="S11486" s="83" t="b">
        <f t="shared" si="5"/>
        <v>0</v>
      </c>
      <c r="T11486" s="72"/>
      <c r="U11486" s="72"/>
      <c r="V11486" s="72"/>
      <c r="W11486" s="72"/>
      <c r="X11486" s="72"/>
      <c r="Y11486" s="72"/>
      <c r="Z11486" s="72"/>
      <c r="AA11486" s="72"/>
      <c r="AB11486" s="72"/>
      <c r="AC11486" s="72"/>
      <c r="AD11486" s="72"/>
      <c r="AE11486" s="72"/>
      <c r="AF11486" s="72"/>
      <c r="AG11486" s="72"/>
      <c r="AH11486" s="72"/>
      <c r="AI11486" s="72"/>
      <c r="AJ11486" s="72"/>
      <c r="AK11486" s="72"/>
    </row>
    <row r="11487" ht="14.25" customHeight="1">
      <c r="A11487" s="78">
        <v>11484.0</v>
      </c>
      <c r="C11487" s="78" t="str">
        <f>VLOOKUP(G11487,[1]Macrodata_CCF!$A$3:$D$55,4,FALSE)</f>
        <v>#ERROR!</v>
      </c>
      <c r="E11487" s="79" t="str">
        <f>VLOOKUP(G11487,[1]Macrodata_CCF!$A$3:$B$55,2,FALSE)</f>
        <v>#ERROR!</v>
      </c>
      <c r="F11487" s="78">
        <v>0.0</v>
      </c>
      <c r="G11487" s="80">
        <v>20.0</v>
      </c>
      <c r="H11487" s="81">
        <v>54990.0</v>
      </c>
      <c r="I11487" s="81">
        <v>430000.0</v>
      </c>
      <c r="J11487" s="81">
        <v>107490.0</v>
      </c>
      <c r="K11487" s="81">
        <v>430000.0</v>
      </c>
      <c r="L11487" s="82">
        <v>0.1399962667662196</v>
      </c>
      <c r="N11487" s="83">
        <f t="shared" si="1"/>
        <v>0.1399962668</v>
      </c>
      <c r="O11487" s="83">
        <f t="shared" si="2"/>
        <v>0.1399962668</v>
      </c>
      <c r="Q11487" s="83">
        <f t="shared" si="3"/>
        <v>0.8721162791</v>
      </c>
      <c r="R11487" s="83">
        <f t="shared" si="4"/>
        <v>0.1399962668</v>
      </c>
      <c r="S11487" s="83" t="b">
        <f t="shared" si="5"/>
        <v>0</v>
      </c>
      <c r="T11487" s="72"/>
      <c r="U11487" s="72"/>
      <c r="V11487" s="72"/>
      <c r="W11487" s="72"/>
      <c r="X11487" s="72"/>
      <c r="Y11487" s="72"/>
      <c r="Z11487" s="72"/>
      <c r="AA11487" s="72"/>
      <c r="AB11487" s="72"/>
      <c r="AC11487" s="72"/>
      <c r="AD11487" s="72"/>
      <c r="AE11487" s="72"/>
      <c r="AF11487" s="72"/>
      <c r="AG11487" s="72"/>
      <c r="AH11487" s="72"/>
      <c r="AI11487" s="72"/>
      <c r="AJ11487" s="72"/>
      <c r="AK11487" s="72"/>
    </row>
    <row r="11488" ht="14.25" customHeight="1">
      <c r="A11488" s="78">
        <v>11485.0</v>
      </c>
      <c r="C11488" s="78" t="str">
        <f>VLOOKUP(G11488,[1]Macrodata_CCF!$A$3:$D$55,4,FALSE)</f>
        <v>#ERROR!</v>
      </c>
      <c r="E11488" s="79" t="str">
        <f>VLOOKUP(G11488,[1]Macrodata_CCF!$A$3:$B$55,2,FALSE)</f>
        <v>#ERROR!</v>
      </c>
      <c r="F11488" s="78">
        <v>0.0</v>
      </c>
      <c r="G11488" s="80">
        <v>22.0</v>
      </c>
      <c r="H11488" s="81">
        <v>344855.0</v>
      </c>
      <c r="I11488" s="81">
        <v>400000.0</v>
      </c>
      <c r="J11488" s="81">
        <v>355335.0</v>
      </c>
      <c r="K11488" s="81">
        <v>400000.0</v>
      </c>
      <c r="L11488" s="82">
        <v>0.1900444283253241</v>
      </c>
      <c r="N11488" s="83">
        <f t="shared" si="1"/>
        <v>0.1900444283</v>
      </c>
      <c r="O11488" s="83">
        <f t="shared" si="2"/>
        <v>0.1900444283</v>
      </c>
      <c r="Q11488" s="83">
        <f t="shared" si="3"/>
        <v>0.1378625</v>
      </c>
      <c r="R11488" s="83">
        <f t="shared" si="4"/>
        <v>0.1900444283</v>
      </c>
      <c r="S11488" s="83" t="b">
        <f t="shared" si="5"/>
        <v>0</v>
      </c>
      <c r="T11488" s="72"/>
      <c r="U11488" s="72"/>
      <c r="V11488" s="72"/>
      <c r="W11488" s="72"/>
      <c r="X11488" s="72"/>
      <c r="Y11488" s="72"/>
      <c r="Z11488" s="72"/>
      <c r="AA11488" s="72"/>
      <c r="AB11488" s="72"/>
      <c r="AC11488" s="72"/>
      <c r="AD11488" s="72"/>
      <c r="AE11488" s="72"/>
      <c r="AF11488" s="72"/>
      <c r="AG11488" s="72"/>
      <c r="AH11488" s="72"/>
      <c r="AI11488" s="72"/>
      <c r="AJ11488" s="72"/>
      <c r="AK11488" s="72"/>
    </row>
    <row r="11489" ht="14.25" customHeight="1">
      <c r="A11489" s="78">
        <v>11486.0</v>
      </c>
      <c r="C11489" s="78" t="str">
        <f>VLOOKUP(G11489,[1]Macrodata_CCF!$A$3:$D$55,4,FALSE)</f>
        <v>#ERROR!</v>
      </c>
      <c r="E11489" s="79" t="str">
        <f>VLOOKUP(G11489,[1]Macrodata_CCF!$A$3:$B$55,2,FALSE)</f>
        <v>#ERROR!</v>
      </c>
      <c r="F11489" s="78">
        <v>0.0</v>
      </c>
      <c r="G11489" s="80">
        <v>6.0</v>
      </c>
      <c r="H11489" s="81">
        <v>178045.0</v>
      </c>
      <c r="I11489" s="81">
        <v>640000.0</v>
      </c>
      <c r="J11489" s="81">
        <v>339730.0</v>
      </c>
      <c r="K11489" s="81">
        <v>640000.0</v>
      </c>
      <c r="L11489" s="82">
        <v>0.3500016235347599</v>
      </c>
      <c r="N11489" s="83">
        <f t="shared" si="1"/>
        <v>0.3500016235</v>
      </c>
      <c r="O11489" s="83">
        <f t="shared" si="2"/>
        <v>0.3500016235</v>
      </c>
      <c r="Q11489" s="83">
        <f t="shared" si="3"/>
        <v>0.7218046875</v>
      </c>
      <c r="R11489" s="83">
        <f t="shared" si="4"/>
        <v>0.3500016235</v>
      </c>
      <c r="S11489" s="83" t="b">
        <f t="shared" si="5"/>
        <v>0</v>
      </c>
      <c r="T11489" s="72"/>
      <c r="U11489" s="72"/>
      <c r="V11489" s="72"/>
      <c r="W11489" s="72"/>
      <c r="X11489" s="72"/>
      <c r="Y11489" s="72"/>
      <c r="Z11489" s="72"/>
      <c r="AA11489" s="72"/>
      <c r="AB11489" s="72"/>
      <c r="AC11489" s="72"/>
      <c r="AD11489" s="72"/>
      <c r="AE11489" s="72"/>
      <c r="AF11489" s="72"/>
      <c r="AG11489" s="72"/>
      <c r="AH11489" s="72"/>
      <c r="AI11489" s="72"/>
      <c r="AJ11489" s="72"/>
      <c r="AK11489" s="72"/>
    </row>
    <row r="11490" ht="14.25" customHeight="1">
      <c r="A11490" s="78">
        <v>11487.0</v>
      </c>
      <c r="C11490" s="78" t="str">
        <f>VLOOKUP(G11490,[1]Macrodata_CCF!$A$3:$D$55,4,FALSE)</f>
        <v>#ERROR!</v>
      </c>
      <c r="E11490" s="79" t="str">
        <f>VLOOKUP(G11490,[1]Macrodata_CCF!$A$3:$B$55,2,FALSE)</f>
        <v>#ERROR!</v>
      </c>
      <c r="F11490" s="78">
        <v>0.0</v>
      </c>
      <c r="G11490" s="80">
        <v>44.0</v>
      </c>
      <c r="H11490" s="81">
        <v>263610.0</v>
      </c>
      <c r="I11490" s="81">
        <v>320000.0</v>
      </c>
      <c r="J11490" s="81">
        <v>274325.0</v>
      </c>
      <c r="K11490" s="81">
        <v>320000.0</v>
      </c>
      <c r="L11490" s="82">
        <v>0.1900159602766448</v>
      </c>
      <c r="N11490" s="83">
        <f t="shared" si="1"/>
        <v>0.1900159603</v>
      </c>
      <c r="O11490" s="83">
        <f t="shared" si="2"/>
        <v>0.1900159603</v>
      </c>
      <c r="Q11490" s="83">
        <f t="shared" si="3"/>
        <v>0.17621875</v>
      </c>
      <c r="R11490" s="83">
        <f t="shared" si="4"/>
        <v>0.1900159603</v>
      </c>
      <c r="S11490" s="83" t="b">
        <f t="shared" si="5"/>
        <v>0</v>
      </c>
      <c r="T11490" s="72"/>
      <c r="U11490" s="72"/>
      <c r="V11490" s="72"/>
      <c r="W11490" s="72"/>
      <c r="X11490" s="72"/>
      <c r="Y11490" s="72"/>
      <c r="Z11490" s="72"/>
      <c r="AA11490" s="72"/>
      <c r="AB11490" s="72"/>
      <c r="AC11490" s="72"/>
      <c r="AD11490" s="72"/>
      <c r="AE11490" s="72"/>
      <c r="AF11490" s="72"/>
      <c r="AG11490" s="72"/>
      <c r="AH11490" s="72"/>
      <c r="AI11490" s="72"/>
      <c r="AJ11490" s="72"/>
      <c r="AK11490" s="72"/>
    </row>
    <row r="11491" ht="14.25" customHeight="1">
      <c r="A11491" s="78">
        <v>11488.0</v>
      </c>
      <c r="C11491" s="78" t="str">
        <f>VLOOKUP(G11491,[1]Macrodata_CCF!$A$3:$D$55,4,FALSE)</f>
        <v>#ERROR!</v>
      </c>
      <c r="E11491" s="79" t="str">
        <f>VLOOKUP(G11491,[1]Macrodata_CCF!$A$3:$B$55,2,FALSE)</f>
        <v>#ERROR!</v>
      </c>
      <c r="F11491" s="78">
        <v>0.0</v>
      </c>
      <c r="G11491" s="80">
        <v>7.0</v>
      </c>
      <c r="H11491" s="81">
        <v>619120.0</v>
      </c>
      <c r="I11491" s="81">
        <v>860000.0</v>
      </c>
      <c r="J11491" s="81">
        <v>710655.0</v>
      </c>
      <c r="K11491" s="81">
        <v>860000.0</v>
      </c>
      <c r="L11491" s="82">
        <v>0.3800024908668216</v>
      </c>
      <c r="N11491" s="83">
        <f t="shared" si="1"/>
        <v>0.3800024909</v>
      </c>
      <c r="O11491" s="83">
        <f t="shared" si="2"/>
        <v>0.3800024909</v>
      </c>
      <c r="Q11491" s="83">
        <f t="shared" si="3"/>
        <v>0.2800930233</v>
      </c>
      <c r="R11491" s="83">
        <f t="shared" si="4"/>
        <v>0.3800024909</v>
      </c>
      <c r="S11491" s="83" t="b">
        <f t="shared" si="5"/>
        <v>0</v>
      </c>
      <c r="T11491" s="72"/>
      <c r="U11491" s="72"/>
      <c r="V11491" s="72"/>
      <c r="W11491" s="72"/>
      <c r="X11491" s="72"/>
      <c r="Y11491" s="72"/>
      <c r="Z11491" s="72"/>
      <c r="AA11491" s="72"/>
      <c r="AB11491" s="72"/>
      <c r="AC11491" s="72"/>
      <c r="AD11491" s="72"/>
      <c r="AE11491" s="72"/>
      <c r="AF11491" s="72"/>
      <c r="AG11491" s="72"/>
      <c r="AH11491" s="72"/>
      <c r="AI11491" s="72"/>
      <c r="AJ11491" s="72"/>
      <c r="AK11491" s="72"/>
    </row>
    <row r="11492" ht="14.25" customHeight="1">
      <c r="A11492" s="78">
        <v>11489.0</v>
      </c>
      <c r="C11492" s="78" t="str">
        <f>VLOOKUP(G11492,[1]Macrodata_CCF!$A$3:$D$55,4,FALSE)</f>
        <v>#ERROR!</v>
      </c>
      <c r="E11492" s="79" t="str">
        <f>VLOOKUP(G11492,[1]Macrodata_CCF!$A$3:$B$55,2,FALSE)</f>
        <v>#ERROR!</v>
      </c>
      <c r="F11492" s="78">
        <v>0.0</v>
      </c>
      <c r="G11492" s="80">
        <v>7.0</v>
      </c>
      <c r="H11492" s="81">
        <v>80830.0</v>
      </c>
      <c r="I11492" s="81">
        <v>140000.0</v>
      </c>
      <c r="J11492" s="81">
        <v>57755.0</v>
      </c>
      <c r="K11492" s="81">
        <v>196000.0</v>
      </c>
      <c r="L11492" s="82">
        <v>-0.389978029406794</v>
      </c>
      <c r="N11492" s="83">
        <f t="shared" si="1"/>
        <v>-0.3899780294</v>
      </c>
      <c r="O11492" s="83">
        <f t="shared" si="2"/>
        <v>0</v>
      </c>
      <c r="Q11492" s="83">
        <f t="shared" si="3"/>
        <v>0.4226428571</v>
      </c>
      <c r="R11492" s="83">
        <f t="shared" si="4"/>
        <v>-0.3899780294</v>
      </c>
      <c r="S11492" s="83" t="b">
        <f t="shared" si="5"/>
        <v>0</v>
      </c>
      <c r="T11492" s="72"/>
      <c r="U11492" s="72"/>
      <c r="V11492" s="72"/>
      <c r="W11492" s="72"/>
      <c r="X11492" s="72"/>
      <c r="Y11492" s="72"/>
      <c r="Z11492" s="72"/>
      <c r="AA11492" s="72"/>
      <c r="AB11492" s="72"/>
      <c r="AC11492" s="72"/>
      <c r="AD11492" s="72"/>
      <c r="AE11492" s="72"/>
      <c r="AF11492" s="72"/>
      <c r="AG11492" s="72"/>
      <c r="AH11492" s="72"/>
      <c r="AI11492" s="72"/>
      <c r="AJ11492" s="72"/>
      <c r="AK11492" s="72"/>
    </row>
    <row r="11493" ht="14.25" customHeight="1">
      <c r="A11493" s="78">
        <v>11490.0</v>
      </c>
      <c r="C11493" s="78" t="str">
        <f>VLOOKUP(G11493,[1]Macrodata_CCF!$A$3:$D$55,4,FALSE)</f>
        <v>#ERROR!</v>
      </c>
      <c r="E11493" s="79" t="str">
        <f>VLOOKUP(G11493,[1]Macrodata_CCF!$A$3:$B$55,2,FALSE)</f>
        <v>#ERROR!</v>
      </c>
      <c r="F11493" s="78">
        <v>0.0</v>
      </c>
      <c r="G11493" s="80">
        <v>48.0</v>
      </c>
      <c r="H11493" s="81">
        <v>0.0</v>
      </c>
      <c r="I11493" s="81">
        <v>430000.0</v>
      </c>
      <c r="J11493" s="81">
        <v>73100.0</v>
      </c>
      <c r="K11493" s="81">
        <v>430000.0</v>
      </c>
      <c r="L11493" s="82">
        <v>0.17</v>
      </c>
      <c r="N11493" s="83">
        <f t="shared" si="1"/>
        <v>0.17</v>
      </c>
      <c r="O11493" s="83">
        <f t="shared" si="2"/>
        <v>0.17</v>
      </c>
      <c r="Q11493" s="83">
        <f t="shared" si="3"/>
        <v>1</v>
      </c>
      <c r="R11493" s="83">
        <f t="shared" si="4"/>
        <v>0.17</v>
      </c>
      <c r="S11493" s="83" t="b">
        <f t="shared" si="5"/>
        <v>0</v>
      </c>
      <c r="T11493" s="72"/>
      <c r="U11493" s="72"/>
      <c r="V11493" s="72"/>
      <c r="W11493" s="72"/>
      <c r="X11493" s="72"/>
      <c r="Y11493" s="72"/>
      <c r="Z11493" s="72"/>
      <c r="AA11493" s="72"/>
      <c r="AB11493" s="72"/>
      <c r="AC11493" s="72"/>
      <c r="AD11493" s="72"/>
      <c r="AE11493" s="72"/>
      <c r="AF11493" s="72"/>
      <c r="AG11493" s="72"/>
      <c r="AH11493" s="72"/>
      <c r="AI11493" s="72"/>
      <c r="AJ11493" s="72"/>
      <c r="AK11493" s="72"/>
    </row>
    <row r="11494" ht="14.25" customHeight="1">
      <c r="A11494" s="78">
        <v>11491.0</v>
      </c>
      <c r="C11494" s="78" t="str">
        <f>VLOOKUP(G11494,[1]Macrodata_CCF!$A$3:$D$55,4,FALSE)</f>
        <v>#ERROR!</v>
      </c>
      <c r="E11494" s="79" t="str">
        <f>VLOOKUP(G11494,[1]Macrodata_CCF!$A$3:$B$55,2,FALSE)</f>
        <v>#ERROR!</v>
      </c>
      <c r="F11494" s="78">
        <v>0.0</v>
      </c>
      <c r="G11494" s="80">
        <v>17.0</v>
      </c>
      <c r="H11494" s="81">
        <v>249005.0</v>
      </c>
      <c r="I11494" s="81">
        <v>290000.0</v>
      </c>
      <c r="J11494" s="81">
        <v>228510.0</v>
      </c>
      <c r="K11494" s="81">
        <v>290000.0</v>
      </c>
      <c r="L11494" s="82">
        <v>-0.499939016953287</v>
      </c>
      <c r="N11494" s="83">
        <f t="shared" si="1"/>
        <v>-0.499939017</v>
      </c>
      <c r="O11494" s="83">
        <f t="shared" si="2"/>
        <v>0</v>
      </c>
      <c r="Q11494" s="83">
        <f t="shared" si="3"/>
        <v>0.141362069</v>
      </c>
      <c r="R11494" s="83">
        <f t="shared" si="4"/>
        <v>-0.499939017</v>
      </c>
      <c r="S11494" s="83" t="b">
        <f t="shared" si="5"/>
        <v>0</v>
      </c>
      <c r="T11494" s="72"/>
      <c r="U11494" s="72"/>
      <c r="V11494" s="72"/>
      <c r="W11494" s="72"/>
      <c r="X11494" s="72"/>
      <c r="Y11494" s="72"/>
      <c r="Z11494" s="72"/>
      <c r="AA11494" s="72"/>
      <c r="AB11494" s="72"/>
      <c r="AC11494" s="72"/>
      <c r="AD11494" s="72"/>
      <c r="AE11494" s="72"/>
      <c r="AF11494" s="72"/>
      <c r="AG11494" s="72"/>
      <c r="AH11494" s="72"/>
      <c r="AI11494" s="72"/>
      <c r="AJ11494" s="72"/>
      <c r="AK11494" s="72"/>
    </row>
    <row r="11495" ht="14.25" customHeight="1">
      <c r="A11495" s="78">
        <v>11492.0</v>
      </c>
      <c r="C11495" s="78" t="str">
        <f>VLOOKUP(G11495,[1]Macrodata_CCF!$A$3:$D$55,4,FALSE)</f>
        <v>#ERROR!</v>
      </c>
      <c r="E11495" s="79" t="str">
        <f>VLOOKUP(G11495,[1]Macrodata_CCF!$A$3:$B$55,2,FALSE)</f>
        <v>#ERROR!</v>
      </c>
      <c r="F11495" s="78">
        <v>0.0</v>
      </c>
      <c r="G11495" s="80">
        <v>26.0</v>
      </c>
      <c r="H11495" s="81">
        <v>0.0</v>
      </c>
      <c r="I11495" s="81">
        <v>950000.0</v>
      </c>
      <c r="J11495" s="81">
        <v>171000.0</v>
      </c>
      <c r="K11495" s="81">
        <v>1520000.0</v>
      </c>
      <c r="L11495" s="82">
        <v>0.18</v>
      </c>
      <c r="N11495" s="83">
        <f t="shared" si="1"/>
        <v>0.18</v>
      </c>
      <c r="O11495" s="83">
        <f t="shared" si="2"/>
        <v>0.18</v>
      </c>
      <c r="Q11495" s="83">
        <f t="shared" si="3"/>
        <v>1</v>
      </c>
      <c r="R11495" s="83">
        <f t="shared" si="4"/>
        <v>0.18</v>
      </c>
      <c r="S11495" s="83" t="b">
        <f t="shared" si="5"/>
        <v>0</v>
      </c>
      <c r="T11495" s="72"/>
      <c r="U11495" s="72"/>
      <c r="V11495" s="72"/>
      <c r="W11495" s="72"/>
      <c r="X11495" s="72"/>
      <c r="Y11495" s="72"/>
      <c r="Z11495" s="72"/>
      <c r="AA11495" s="72"/>
      <c r="AB11495" s="72"/>
      <c r="AC11495" s="72"/>
      <c r="AD11495" s="72"/>
      <c r="AE11495" s="72"/>
      <c r="AF11495" s="72"/>
      <c r="AG11495" s="72"/>
      <c r="AH11495" s="72"/>
      <c r="AI11495" s="72"/>
      <c r="AJ11495" s="72"/>
      <c r="AK11495" s="72"/>
    </row>
    <row r="11496" ht="14.25" customHeight="1">
      <c r="A11496" s="78">
        <v>11493.0</v>
      </c>
      <c r="C11496" s="78" t="str">
        <f>VLOOKUP(G11496,[1]Macrodata_CCF!$A$3:$D$55,4,FALSE)</f>
        <v>#ERROR!</v>
      </c>
      <c r="E11496" s="79" t="str">
        <f>VLOOKUP(G11496,[1]Macrodata_CCF!$A$3:$B$55,2,FALSE)</f>
        <v>#ERROR!</v>
      </c>
      <c r="F11496" s="78">
        <v>0.0</v>
      </c>
      <c r="G11496" s="80">
        <v>41.0</v>
      </c>
      <c r="H11496" s="81">
        <v>0.0</v>
      </c>
      <c r="I11496" s="81">
        <v>620000.0</v>
      </c>
      <c r="J11496" s="81">
        <v>124000.0</v>
      </c>
      <c r="K11496" s="81">
        <v>620000.0</v>
      </c>
      <c r="L11496" s="82">
        <v>0.2</v>
      </c>
      <c r="N11496" s="83">
        <f t="shared" si="1"/>
        <v>0.2</v>
      </c>
      <c r="O11496" s="83">
        <f t="shared" si="2"/>
        <v>0.2</v>
      </c>
      <c r="Q11496" s="83">
        <f t="shared" si="3"/>
        <v>1</v>
      </c>
      <c r="R11496" s="83">
        <f t="shared" si="4"/>
        <v>0.2</v>
      </c>
      <c r="S11496" s="83" t="b">
        <f t="shared" si="5"/>
        <v>0</v>
      </c>
      <c r="T11496" s="72"/>
      <c r="U11496" s="72"/>
      <c r="V11496" s="72"/>
      <c r="W11496" s="72"/>
      <c r="X11496" s="72"/>
      <c r="Y11496" s="72"/>
      <c r="Z11496" s="72"/>
      <c r="AA11496" s="72"/>
      <c r="AB11496" s="72"/>
      <c r="AC11496" s="72"/>
      <c r="AD11496" s="72"/>
      <c r="AE11496" s="72"/>
      <c r="AF11496" s="72"/>
      <c r="AG11496" s="72"/>
      <c r="AH11496" s="72"/>
      <c r="AI11496" s="72"/>
      <c r="AJ11496" s="72"/>
      <c r="AK11496" s="72"/>
    </row>
    <row r="11497" ht="14.25" customHeight="1">
      <c r="A11497" s="78">
        <v>11494.0</v>
      </c>
      <c r="C11497" s="78" t="str">
        <f>VLOOKUP(G11497,[1]Macrodata_CCF!$A$3:$D$55,4,FALSE)</f>
        <v>#ERROR!</v>
      </c>
      <c r="E11497" s="79" t="str">
        <f>VLOOKUP(G11497,[1]Macrodata_CCF!$A$3:$B$55,2,FALSE)</f>
        <v>#ERROR!</v>
      </c>
      <c r="F11497" s="78">
        <v>0.0</v>
      </c>
      <c r="G11497" s="80">
        <v>51.0</v>
      </c>
      <c r="H11497" s="81">
        <v>44435.0</v>
      </c>
      <c r="I11497" s="81">
        <v>900000.0</v>
      </c>
      <c r="J11497" s="81">
        <v>87215.0</v>
      </c>
      <c r="K11497" s="81">
        <v>900000.0</v>
      </c>
      <c r="L11497" s="82">
        <v>0.05000204543196601</v>
      </c>
      <c r="N11497" s="83">
        <f t="shared" si="1"/>
        <v>0.05000204543</v>
      </c>
      <c r="O11497" s="83">
        <f t="shared" si="2"/>
        <v>0.05000204543</v>
      </c>
      <c r="Q11497" s="83">
        <f t="shared" si="3"/>
        <v>0.9506277778</v>
      </c>
      <c r="R11497" s="83">
        <f t="shared" si="4"/>
        <v>0.05000204543</v>
      </c>
      <c r="S11497" s="83" t="b">
        <f t="shared" si="5"/>
        <v>0</v>
      </c>
      <c r="T11497" s="72"/>
      <c r="U11497" s="72"/>
      <c r="V11497" s="72"/>
      <c r="W11497" s="72"/>
      <c r="X11497" s="72"/>
      <c r="Y11497" s="72"/>
      <c r="Z11497" s="72"/>
      <c r="AA11497" s="72"/>
      <c r="AB11497" s="72"/>
      <c r="AC11497" s="72"/>
      <c r="AD11497" s="72"/>
      <c r="AE11497" s="72"/>
      <c r="AF11497" s="72"/>
      <c r="AG11497" s="72"/>
      <c r="AH11497" s="72"/>
      <c r="AI11497" s="72"/>
      <c r="AJ11497" s="72"/>
      <c r="AK11497" s="72"/>
    </row>
    <row r="11498" ht="14.25" customHeight="1">
      <c r="A11498" s="78">
        <v>11495.0</v>
      </c>
      <c r="C11498" s="78" t="str">
        <f>VLOOKUP(G11498,[1]Macrodata_CCF!$A$3:$D$55,4,FALSE)</f>
        <v>#ERROR!</v>
      </c>
      <c r="E11498" s="79" t="str">
        <f>VLOOKUP(G11498,[1]Macrodata_CCF!$A$3:$B$55,2,FALSE)</f>
        <v>#ERROR!</v>
      </c>
      <c r="F11498" s="78">
        <v>0.0</v>
      </c>
      <c r="G11498" s="80">
        <v>22.0</v>
      </c>
      <c r="H11498" s="81">
        <v>4055.0</v>
      </c>
      <c r="I11498" s="81">
        <v>20000.0</v>
      </c>
      <c r="J11498" s="81">
        <v>6925.0</v>
      </c>
      <c r="K11498" s="81">
        <v>20000.0</v>
      </c>
      <c r="L11498" s="82">
        <v>0.1799937284415177</v>
      </c>
      <c r="N11498" s="83">
        <f t="shared" si="1"/>
        <v>0.1799937284</v>
      </c>
      <c r="O11498" s="83">
        <f t="shared" si="2"/>
        <v>0.1799937284</v>
      </c>
      <c r="Q11498" s="83">
        <f t="shared" si="3"/>
        <v>0.79725</v>
      </c>
      <c r="R11498" s="83">
        <f t="shared" si="4"/>
        <v>0.1799937284</v>
      </c>
      <c r="S11498" s="83" t="b">
        <f t="shared" si="5"/>
        <v>0</v>
      </c>
      <c r="T11498" s="72"/>
      <c r="U11498" s="72"/>
      <c r="V11498" s="72"/>
      <c r="W11498" s="72"/>
      <c r="X11498" s="72"/>
      <c r="Y11498" s="72"/>
      <c r="Z11498" s="72"/>
      <c r="AA11498" s="72"/>
      <c r="AB11498" s="72"/>
      <c r="AC11498" s="72"/>
      <c r="AD11498" s="72"/>
      <c r="AE11498" s="72"/>
      <c r="AF11498" s="72"/>
      <c r="AG11498" s="72"/>
      <c r="AH11498" s="72"/>
      <c r="AI11498" s="72"/>
      <c r="AJ11498" s="72"/>
      <c r="AK11498" s="72"/>
    </row>
    <row r="11499" ht="14.25" customHeight="1">
      <c r="A11499" s="78">
        <v>11496.0</v>
      </c>
      <c r="C11499" s="78" t="str">
        <f>VLOOKUP(G11499,[1]Macrodata_CCF!$A$3:$D$55,4,FALSE)</f>
        <v>#ERROR!</v>
      </c>
      <c r="E11499" s="79" t="str">
        <f>VLOOKUP(G11499,[1]Macrodata_CCF!$A$3:$B$55,2,FALSE)</f>
        <v>#ERROR!</v>
      </c>
      <c r="F11499" s="78">
        <v>0.0</v>
      </c>
      <c r="G11499" s="80">
        <v>53.0</v>
      </c>
      <c r="H11499" s="81">
        <v>133010.0</v>
      </c>
      <c r="I11499" s="81">
        <v>980000.0</v>
      </c>
      <c r="J11499" s="81">
        <v>200770.0</v>
      </c>
      <c r="K11499" s="81">
        <v>980000.0</v>
      </c>
      <c r="L11499" s="82">
        <v>0.08000094452118679</v>
      </c>
      <c r="N11499" s="83">
        <f t="shared" si="1"/>
        <v>0.08000094452</v>
      </c>
      <c r="O11499" s="83">
        <f t="shared" si="2"/>
        <v>0.08000094452</v>
      </c>
      <c r="Q11499" s="83">
        <f t="shared" si="3"/>
        <v>0.8642755102</v>
      </c>
      <c r="R11499" s="83">
        <f t="shared" si="4"/>
        <v>0.08000094452</v>
      </c>
      <c r="S11499" s="83" t="b">
        <f t="shared" si="5"/>
        <v>0</v>
      </c>
      <c r="T11499" s="72"/>
      <c r="U11499" s="72"/>
      <c r="V11499" s="72"/>
      <c r="W11499" s="72"/>
      <c r="X11499" s="72"/>
      <c r="Y11499" s="72"/>
      <c r="Z11499" s="72"/>
      <c r="AA11499" s="72"/>
      <c r="AB11499" s="72"/>
      <c r="AC11499" s="72"/>
      <c r="AD11499" s="72"/>
      <c r="AE11499" s="72"/>
      <c r="AF11499" s="72"/>
      <c r="AG11499" s="72"/>
      <c r="AH11499" s="72"/>
      <c r="AI11499" s="72"/>
      <c r="AJ11499" s="72"/>
      <c r="AK11499" s="72"/>
    </row>
    <row r="11500" ht="14.25" customHeight="1">
      <c r="A11500" s="78">
        <v>11497.0</v>
      </c>
      <c r="C11500" s="78" t="str">
        <f>VLOOKUP(G11500,[1]Macrodata_CCF!$A$3:$D$55,4,FALSE)</f>
        <v>#ERROR!</v>
      </c>
      <c r="E11500" s="79" t="str">
        <f>VLOOKUP(G11500,[1]Macrodata_CCF!$A$3:$B$55,2,FALSE)</f>
        <v>#ERROR!</v>
      </c>
      <c r="F11500" s="78">
        <v>0.0</v>
      </c>
      <c r="G11500" s="80">
        <v>34.0</v>
      </c>
      <c r="H11500" s="81">
        <v>243145.0</v>
      </c>
      <c r="I11500" s="81">
        <v>500000.0</v>
      </c>
      <c r="J11500" s="81">
        <v>261125.0</v>
      </c>
      <c r="K11500" s="81">
        <v>500000.0</v>
      </c>
      <c r="L11500" s="82">
        <v>0.07000058398707441</v>
      </c>
      <c r="N11500" s="83">
        <f t="shared" si="1"/>
        <v>0.07000058399</v>
      </c>
      <c r="O11500" s="83">
        <f t="shared" si="2"/>
        <v>0.07000058399</v>
      </c>
      <c r="Q11500" s="83">
        <f t="shared" si="3"/>
        <v>0.51371</v>
      </c>
      <c r="R11500" s="83">
        <f t="shared" si="4"/>
        <v>0.07000058399</v>
      </c>
      <c r="S11500" s="83" t="b">
        <f t="shared" si="5"/>
        <v>0</v>
      </c>
      <c r="T11500" s="72"/>
      <c r="U11500" s="72"/>
      <c r="V11500" s="72"/>
      <c r="W11500" s="72"/>
      <c r="X11500" s="72"/>
      <c r="Y11500" s="72"/>
      <c r="Z11500" s="72"/>
      <c r="AA11500" s="72"/>
      <c r="AB11500" s="72"/>
      <c r="AC11500" s="72"/>
      <c r="AD11500" s="72"/>
      <c r="AE11500" s="72"/>
      <c r="AF11500" s="72"/>
      <c r="AG11500" s="72"/>
      <c r="AH11500" s="72"/>
      <c r="AI11500" s="72"/>
      <c r="AJ11500" s="72"/>
      <c r="AK11500" s="72"/>
    </row>
    <row r="11501" ht="14.25" customHeight="1">
      <c r="A11501" s="78">
        <v>11498.0</v>
      </c>
      <c r="C11501" s="78" t="str">
        <f>VLOOKUP(G11501,[1]Macrodata_CCF!$A$3:$D$55,4,FALSE)</f>
        <v>#ERROR!</v>
      </c>
      <c r="E11501" s="79" t="str">
        <f>VLOOKUP(G11501,[1]Macrodata_CCF!$A$3:$B$55,2,FALSE)</f>
        <v>#ERROR!</v>
      </c>
      <c r="F11501" s="78">
        <v>0.0</v>
      </c>
      <c r="G11501" s="80">
        <v>53.0</v>
      </c>
      <c r="H11501" s="81">
        <v>262700.0</v>
      </c>
      <c r="I11501" s="81">
        <v>470000.0</v>
      </c>
      <c r="J11501" s="81">
        <v>283430.0</v>
      </c>
      <c r="K11501" s="81">
        <v>470000.0</v>
      </c>
      <c r="L11501" s="82">
        <v>0.1</v>
      </c>
      <c r="N11501" s="83">
        <f t="shared" si="1"/>
        <v>0.1</v>
      </c>
      <c r="O11501" s="83">
        <f t="shared" si="2"/>
        <v>0.1</v>
      </c>
      <c r="Q11501" s="83">
        <f t="shared" si="3"/>
        <v>0.4410638298</v>
      </c>
      <c r="R11501" s="83">
        <f t="shared" si="4"/>
        <v>0.1</v>
      </c>
      <c r="S11501" s="83" t="b">
        <f t="shared" si="5"/>
        <v>0</v>
      </c>
      <c r="T11501" s="72"/>
      <c r="U11501" s="72"/>
      <c r="V11501" s="72"/>
      <c r="W11501" s="72"/>
      <c r="X11501" s="72"/>
      <c r="Y11501" s="72"/>
      <c r="Z11501" s="72"/>
      <c r="AA11501" s="72"/>
      <c r="AB11501" s="72"/>
      <c r="AC11501" s="72"/>
      <c r="AD11501" s="72"/>
      <c r="AE11501" s="72"/>
      <c r="AF11501" s="72"/>
      <c r="AG11501" s="72"/>
      <c r="AH11501" s="72"/>
      <c r="AI11501" s="72"/>
      <c r="AJ11501" s="72"/>
      <c r="AK11501" s="72"/>
    </row>
    <row r="11502" ht="14.25" customHeight="1">
      <c r="A11502" s="78">
        <v>11499.0</v>
      </c>
      <c r="C11502" s="78" t="str">
        <f>VLOOKUP(G11502,[1]Macrodata_CCF!$A$3:$D$55,4,FALSE)</f>
        <v>#ERROR!</v>
      </c>
      <c r="E11502" s="79" t="str">
        <f>VLOOKUP(G11502,[1]Macrodata_CCF!$A$3:$B$55,2,FALSE)</f>
        <v>#ERROR!</v>
      </c>
      <c r="F11502" s="78">
        <v>0.0</v>
      </c>
      <c r="G11502" s="80">
        <v>14.0</v>
      </c>
      <c r="H11502" s="81">
        <v>149340.0</v>
      </c>
      <c r="I11502" s="81">
        <v>390000.0</v>
      </c>
      <c r="J11502" s="81">
        <v>192660.0</v>
      </c>
      <c r="K11502" s="81">
        <v>390000.0</v>
      </c>
      <c r="L11502" s="82">
        <v>0.1800049862877088</v>
      </c>
      <c r="N11502" s="83">
        <f t="shared" si="1"/>
        <v>0.1800049863</v>
      </c>
      <c r="O11502" s="83">
        <f t="shared" si="2"/>
        <v>0.1800049863</v>
      </c>
      <c r="Q11502" s="83">
        <f t="shared" si="3"/>
        <v>0.6170769231</v>
      </c>
      <c r="R11502" s="83">
        <f t="shared" si="4"/>
        <v>0.1800049863</v>
      </c>
      <c r="S11502" s="83" t="b">
        <f t="shared" si="5"/>
        <v>0</v>
      </c>
      <c r="T11502" s="72"/>
      <c r="U11502" s="72"/>
      <c r="V11502" s="72"/>
      <c r="W11502" s="72"/>
      <c r="X11502" s="72"/>
      <c r="Y11502" s="72"/>
      <c r="Z11502" s="72"/>
      <c r="AA11502" s="72"/>
      <c r="AB11502" s="72"/>
      <c r="AC11502" s="72"/>
      <c r="AD11502" s="72"/>
      <c r="AE11502" s="72"/>
      <c r="AF11502" s="72"/>
      <c r="AG11502" s="72"/>
      <c r="AH11502" s="72"/>
      <c r="AI11502" s="72"/>
      <c r="AJ11502" s="72"/>
      <c r="AK11502" s="72"/>
    </row>
    <row r="11503" ht="14.25" customHeight="1">
      <c r="A11503" s="78">
        <v>11500.0</v>
      </c>
      <c r="C11503" s="78" t="str">
        <f>VLOOKUP(G11503,[1]Macrodata_CCF!$A$3:$D$55,4,FALSE)</f>
        <v>#ERROR!</v>
      </c>
      <c r="E11503" s="79" t="str">
        <f>VLOOKUP(G11503,[1]Macrodata_CCF!$A$3:$B$55,2,FALSE)</f>
        <v>#ERROR!</v>
      </c>
      <c r="F11503" s="78">
        <v>1.0</v>
      </c>
      <c r="G11503" s="80">
        <v>28.0</v>
      </c>
      <c r="H11503" s="81">
        <v>11455.0</v>
      </c>
      <c r="I11503" s="81">
        <v>450000.0</v>
      </c>
      <c r="J11503" s="81">
        <v>186875.0</v>
      </c>
      <c r="K11503" s="81">
        <v>450000.0</v>
      </c>
      <c r="L11503" s="82">
        <v>0.4000045605354068</v>
      </c>
      <c r="N11503" s="83">
        <f t="shared" si="1"/>
        <v>0.4000045605</v>
      </c>
      <c r="O11503" s="83">
        <f t="shared" si="2"/>
        <v>0.4000045605</v>
      </c>
      <c r="Q11503" s="83">
        <f t="shared" si="3"/>
        <v>0.9745444444</v>
      </c>
      <c r="R11503" s="83">
        <f t="shared" si="4"/>
        <v>0.4000045605</v>
      </c>
      <c r="S11503" s="83" t="b">
        <f t="shared" si="5"/>
        <v>0</v>
      </c>
      <c r="T11503" s="72"/>
      <c r="U11503" s="72"/>
      <c r="V11503" s="72"/>
      <c r="W11503" s="72"/>
      <c r="X11503" s="72"/>
      <c r="Y11503" s="72"/>
      <c r="Z11503" s="72"/>
      <c r="AA11503" s="72"/>
      <c r="AB11503" s="72"/>
      <c r="AC11503" s="72"/>
      <c r="AD11503" s="72"/>
      <c r="AE11503" s="72"/>
      <c r="AF11503" s="72"/>
      <c r="AG11503" s="72"/>
      <c r="AH11503" s="72"/>
      <c r="AI11503" s="72"/>
      <c r="AJ11503" s="72"/>
      <c r="AK11503" s="72"/>
    </row>
    <row r="11504" ht="14.25" customHeight="1">
      <c r="A11504" s="78">
        <v>11501.0</v>
      </c>
      <c r="C11504" s="78" t="str">
        <f>VLOOKUP(G11504,[1]Macrodata_CCF!$A$3:$D$55,4,FALSE)</f>
        <v>#ERROR!</v>
      </c>
      <c r="E11504" s="79" t="str">
        <f>VLOOKUP(G11504,[1]Macrodata_CCF!$A$3:$B$55,2,FALSE)</f>
        <v>#ERROR!</v>
      </c>
      <c r="F11504" s="78">
        <v>0.0</v>
      </c>
      <c r="G11504" s="80">
        <v>3.0</v>
      </c>
      <c r="H11504" s="81">
        <v>678150.0</v>
      </c>
      <c r="I11504" s="81">
        <v>820000.0</v>
      </c>
      <c r="J11504" s="81">
        <v>724960.0</v>
      </c>
      <c r="K11504" s="81">
        <v>820000.0</v>
      </c>
      <c r="L11504" s="82">
        <v>0.3299964751498061</v>
      </c>
      <c r="N11504" s="83">
        <f t="shared" si="1"/>
        <v>0.3299964751</v>
      </c>
      <c r="O11504" s="83">
        <f t="shared" si="2"/>
        <v>0.3299964751</v>
      </c>
      <c r="Q11504" s="83">
        <f t="shared" si="3"/>
        <v>0.1729878049</v>
      </c>
      <c r="R11504" s="83">
        <f t="shared" si="4"/>
        <v>0.3299964751</v>
      </c>
      <c r="S11504" s="83" t="b">
        <f t="shared" si="5"/>
        <v>0</v>
      </c>
      <c r="T11504" s="72"/>
      <c r="U11504" s="72"/>
      <c r="V11504" s="72"/>
      <c r="W11504" s="72"/>
      <c r="X11504" s="72"/>
      <c r="Y11504" s="72"/>
      <c r="Z11504" s="72"/>
      <c r="AA11504" s="72"/>
      <c r="AB11504" s="72"/>
      <c r="AC11504" s="72"/>
      <c r="AD11504" s="72"/>
      <c r="AE11504" s="72"/>
      <c r="AF11504" s="72"/>
      <c r="AG11504" s="72"/>
      <c r="AH11504" s="72"/>
      <c r="AI11504" s="72"/>
      <c r="AJ11504" s="72"/>
      <c r="AK11504" s="72"/>
    </row>
    <row r="11505" ht="14.25" customHeight="1">
      <c r="A11505" s="78">
        <v>11502.0</v>
      </c>
      <c r="C11505" s="78" t="str">
        <f>VLOOKUP(G11505,[1]Macrodata_CCF!$A$3:$D$55,4,FALSE)</f>
        <v>#ERROR!</v>
      </c>
      <c r="E11505" s="79" t="str">
        <f>VLOOKUP(G11505,[1]Macrodata_CCF!$A$3:$B$55,2,FALSE)</f>
        <v>#ERROR!</v>
      </c>
      <c r="F11505" s="78">
        <v>1.0</v>
      </c>
      <c r="G11505" s="80">
        <v>17.0</v>
      </c>
      <c r="H11505" s="81">
        <v>94420.0</v>
      </c>
      <c r="I11505" s="81">
        <v>310000.0</v>
      </c>
      <c r="J11505" s="81">
        <v>202210.0</v>
      </c>
      <c r="K11505" s="81">
        <v>310000.0</v>
      </c>
      <c r="L11505" s="82">
        <v>0.5</v>
      </c>
      <c r="N11505" s="83">
        <f t="shared" si="1"/>
        <v>0.5</v>
      </c>
      <c r="O11505" s="83">
        <f t="shared" si="2"/>
        <v>0.5</v>
      </c>
      <c r="Q11505" s="83">
        <f t="shared" si="3"/>
        <v>0.6954193548</v>
      </c>
      <c r="R11505" s="83">
        <f t="shared" si="4"/>
        <v>0.5</v>
      </c>
      <c r="S11505" s="83" t="b">
        <f t="shared" si="5"/>
        <v>0</v>
      </c>
      <c r="T11505" s="72"/>
      <c r="U11505" s="72"/>
      <c r="V11505" s="72"/>
      <c r="W11505" s="72"/>
      <c r="X11505" s="72"/>
      <c r="Y11505" s="72"/>
      <c r="Z11505" s="72"/>
      <c r="AA11505" s="72"/>
      <c r="AB11505" s="72"/>
      <c r="AC11505" s="72"/>
      <c r="AD11505" s="72"/>
      <c r="AE11505" s="72"/>
      <c r="AF11505" s="72"/>
      <c r="AG11505" s="72"/>
      <c r="AH11505" s="72"/>
      <c r="AI11505" s="72"/>
      <c r="AJ11505" s="72"/>
      <c r="AK11505" s="72"/>
    </row>
    <row r="11506" ht="14.25" customHeight="1">
      <c r="A11506" s="78">
        <v>11503.0</v>
      </c>
      <c r="C11506" s="78" t="str">
        <f>VLOOKUP(G11506,[1]Macrodata_CCF!$A$3:$D$55,4,FALSE)</f>
        <v>#ERROR!</v>
      </c>
      <c r="E11506" s="79" t="str">
        <f>VLOOKUP(G11506,[1]Macrodata_CCF!$A$3:$B$55,2,FALSE)</f>
        <v>#ERROR!</v>
      </c>
      <c r="F11506" s="78">
        <v>0.0</v>
      </c>
      <c r="G11506" s="80">
        <v>38.0</v>
      </c>
      <c r="H11506" s="81">
        <v>1485.0</v>
      </c>
      <c r="I11506" s="81">
        <v>30000.0</v>
      </c>
      <c r="J11506" s="81">
        <v>2625.0</v>
      </c>
      <c r="K11506" s="81">
        <v>30000.0</v>
      </c>
      <c r="L11506" s="82">
        <v>0.03997895844292478</v>
      </c>
      <c r="N11506" s="83">
        <f t="shared" si="1"/>
        <v>0.03997895844</v>
      </c>
      <c r="O11506" s="83">
        <f t="shared" si="2"/>
        <v>0.03997895844</v>
      </c>
      <c r="Q11506" s="83">
        <f t="shared" si="3"/>
        <v>0.9505</v>
      </c>
      <c r="R11506" s="83">
        <f t="shared" si="4"/>
        <v>0.03997895844</v>
      </c>
      <c r="S11506" s="83" t="b">
        <f t="shared" si="5"/>
        <v>0</v>
      </c>
      <c r="T11506" s="72"/>
      <c r="U11506" s="72"/>
      <c r="V11506" s="72"/>
      <c r="W11506" s="72"/>
      <c r="X11506" s="72"/>
      <c r="Y11506" s="72"/>
      <c r="Z11506" s="72"/>
      <c r="AA11506" s="72"/>
      <c r="AB11506" s="72"/>
      <c r="AC11506" s="72"/>
      <c r="AD11506" s="72"/>
      <c r="AE11506" s="72"/>
      <c r="AF11506" s="72"/>
      <c r="AG11506" s="72"/>
      <c r="AH11506" s="72"/>
      <c r="AI11506" s="72"/>
      <c r="AJ11506" s="72"/>
      <c r="AK11506" s="72"/>
    </row>
    <row r="11507" ht="14.25" customHeight="1">
      <c r="A11507" s="78">
        <v>11504.0</v>
      </c>
      <c r="C11507" s="78" t="str">
        <f>VLOOKUP(G11507,[1]Macrodata_CCF!$A$3:$D$55,4,FALSE)</f>
        <v>#ERROR!</v>
      </c>
      <c r="E11507" s="79" t="str">
        <f>VLOOKUP(G11507,[1]Macrodata_CCF!$A$3:$B$55,2,FALSE)</f>
        <v>#ERROR!</v>
      </c>
      <c r="F11507" s="78">
        <v>0.0</v>
      </c>
      <c r="G11507" s="80">
        <v>19.0</v>
      </c>
      <c r="H11507" s="81">
        <v>119560.0</v>
      </c>
      <c r="I11507" s="81">
        <v>430000.0</v>
      </c>
      <c r="J11507" s="81">
        <v>178545.0</v>
      </c>
      <c r="K11507" s="81">
        <v>430000.0</v>
      </c>
      <c r="L11507" s="82">
        <v>0.1900045097281278</v>
      </c>
      <c r="N11507" s="83">
        <f t="shared" si="1"/>
        <v>0.1900045097</v>
      </c>
      <c r="O11507" s="83">
        <f t="shared" si="2"/>
        <v>0.1900045097</v>
      </c>
      <c r="Q11507" s="83">
        <f t="shared" si="3"/>
        <v>0.7219534884</v>
      </c>
      <c r="R11507" s="83">
        <f t="shared" si="4"/>
        <v>0.1900045097</v>
      </c>
      <c r="S11507" s="83" t="b">
        <f t="shared" si="5"/>
        <v>0</v>
      </c>
      <c r="T11507" s="72"/>
      <c r="U11507" s="72"/>
      <c r="V11507" s="72"/>
      <c r="W11507" s="72"/>
      <c r="X11507" s="72"/>
      <c r="Y11507" s="72"/>
      <c r="Z11507" s="72"/>
      <c r="AA11507" s="72"/>
      <c r="AB11507" s="72"/>
      <c r="AC11507" s="72"/>
      <c r="AD11507" s="72"/>
      <c r="AE11507" s="72"/>
      <c r="AF11507" s="72"/>
      <c r="AG11507" s="72"/>
      <c r="AH11507" s="72"/>
      <c r="AI11507" s="72"/>
      <c r="AJ11507" s="72"/>
      <c r="AK11507" s="72"/>
    </row>
    <row r="11508" ht="14.25" customHeight="1">
      <c r="A11508" s="78">
        <v>11505.0</v>
      </c>
      <c r="C11508" s="78" t="str">
        <f>VLOOKUP(G11508,[1]Macrodata_CCF!$A$3:$D$55,4,FALSE)</f>
        <v>#ERROR!</v>
      </c>
      <c r="E11508" s="79" t="str">
        <f>VLOOKUP(G11508,[1]Macrodata_CCF!$A$3:$B$55,2,FALSE)</f>
        <v>#ERROR!</v>
      </c>
      <c r="F11508" s="78">
        <v>0.0</v>
      </c>
      <c r="G11508" s="80">
        <v>32.0</v>
      </c>
      <c r="H11508" s="81">
        <v>172530.0</v>
      </c>
      <c r="I11508" s="81">
        <v>380000.0</v>
      </c>
      <c r="J11508" s="81">
        <v>205725.0</v>
      </c>
      <c r="K11508" s="81">
        <v>380000.0</v>
      </c>
      <c r="L11508" s="82">
        <v>0.1599990360052056</v>
      </c>
      <c r="N11508" s="83">
        <f t="shared" si="1"/>
        <v>0.159999036</v>
      </c>
      <c r="O11508" s="83">
        <f t="shared" si="2"/>
        <v>0.159999036</v>
      </c>
      <c r="Q11508" s="83">
        <f t="shared" si="3"/>
        <v>0.5459736842</v>
      </c>
      <c r="R11508" s="83">
        <f t="shared" si="4"/>
        <v>0.159999036</v>
      </c>
      <c r="S11508" s="83" t="b">
        <f t="shared" si="5"/>
        <v>0</v>
      </c>
      <c r="T11508" s="72"/>
      <c r="U11508" s="72"/>
      <c r="V11508" s="72"/>
      <c r="W11508" s="72"/>
      <c r="X11508" s="72"/>
      <c r="Y11508" s="72"/>
      <c r="Z11508" s="72"/>
      <c r="AA11508" s="72"/>
      <c r="AB11508" s="72"/>
      <c r="AC11508" s="72"/>
      <c r="AD11508" s="72"/>
      <c r="AE11508" s="72"/>
      <c r="AF11508" s="72"/>
      <c r="AG11508" s="72"/>
      <c r="AH11508" s="72"/>
      <c r="AI11508" s="72"/>
      <c r="AJ11508" s="72"/>
      <c r="AK11508" s="72"/>
    </row>
    <row r="11509" ht="14.25" customHeight="1">
      <c r="A11509" s="78">
        <v>11506.0</v>
      </c>
      <c r="C11509" s="78" t="str">
        <f>VLOOKUP(G11509,[1]Macrodata_CCF!$A$3:$D$55,4,FALSE)</f>
        <v>#ERROR!</v>
      </c>
      <c r="E11509" s="79" t="str">
        <f>VLOOKUP(G11509,[1]Macrodata_CCF!$A$3:$B$55,2,FALSE)</f>
        <v>#ERROR!</v>
      </c>
      <c r="F11509" s="78">
        <v>0.0</v>
      </c>
      <c r="G11509" s="80">
        <v>10.0</v>
      </c>
      <c r="H11509" s="81">
        <v>194250.0</v>
      </c>
      <c r="I11509" s="81">
        <v>410000.0</v>
      </c>
      <c r="J11509" s="81">
        <v>254660.0</v>
      </c>
      <c r="K11509" s="81">
        <v>574000.0</v>
      </c>
      <c r="L11509" s="82">
        <v>0.28</v>
      </c>
      <c r="N11509" s="83">
        <f t="shared" si="1"/>
        <v>0.28</v>
      </c>
      <c r="O11509" s="83">
        <f t="shared" si="2"/>
        <v>0.28</v>
      </c>
      <c r="Q11509" s="83">
        <f t="shared" si="3"/>
        <v>0.5262195122</v>
      </c>
      <c r="R11509" s="83">
        <f t="shared" si="4"/>
        <v>0.28</v>
      </c>
      <c r="S11509" s="83" t="b">
        <f t="shared" si="5"/>
        <v>0</v>
      </c>
      <c r="T11509" s="72"/>
      <c r="U11509" s="72"/>
      <c r="V11509" s="72"/>
      <c r="W11509" s="72"/>
      <c r="X11509" s="72"/>
      <c r="Y11509" s="72"/>
      <c r="Z11509" s="72"/>
      <c r="AA11509" s="72"/>
      <c r="AB11509" s="72"/>
      <c r="AC11509" s="72"/>
      <c r="AD11509" s="72"/>
      <c r="AE11509" s="72"/>
      <c r="AF11509" s="72"/>
      <c r="AG11509" s="72"/>
      <c r="AH11509" s="72"/>
      <c r="AI11509" s="72"/>
      <c r="AJ11509" s="72"/>
      <c r="AK11509" s="72"/>
    </row>
    <row r="11510" ht="14.25" customHeight="1">
      <c r="A11510" s="78">
        <v>11507.0</v>
      </c>
      <c r="C11510" s="78" t="str">
        <f>VLOOKUP(G11510,[1]Macrodata_CCF!$A$3:$D$55,4,FALSE)</f>
        <v>#ERROR!</v>
      </c>
      <c r="E11510" s="79" t="str">
        <f>VLOOKUP(G11510,[1]Macrodata_CCF!$A$3:$B$55,2,FALSE)</f>
        <v>#ERROR!</v>
      </c>
      <c r="F11510" s="78">
        <v>0.0</v>
      </c>
      <c r="G11510" s="80">
        <v>37.0</v>
      </c>
      <c r="H11510" s="81">
        <v>0.0</v>
      </c>
      <c r="I11510" s="81">
        <v>590000.0</v>
      </c>
      <c r="J11510" s="81">
        <v>53100.0</v>
      </c>
      <c r="K11510" s="81">
        <v>590000.0</v>
      </c>
      <c r="L11510" s="82">
        <v>0.09</v>
      </c>
      <c r="N11510" s="83">
        <f t="shared" si="1"/>
        <v>0.09</v>
      </c>
      <c r="O11510" s="83">
        <f t="shared" si="2"/>
        <v>0.09</v>
      </c>
      <c r="Q11510" s="83">
        <f t="shared" si="3"/>
        <v>1</v>
      </c>
      <c r="R11510" s="83">
        <f t="shared" si="4"/>
        <v>0.09</v>
      </c>
      <c r="S11510" s="83" t="b">
        <f t="shared" si="5"/>
        <v>0</v>
      </c>
      <c r="T11510" s="72"/>
      <c r="U11510" s="72"/>
      <c r="V11510" s="72"/>
      <c r="W11510" s="72"/>
      <c r="X11510" s="72"/>
      <c r="Y11510" s="72"/>
      <c r="Z11510" s="72"/>
      <c r="AA11510" s="72"/>
      <c r="AB11510" s="72"/>
      <c r="AC11510" s="72"/>
      <c r="AD11510" s="72"/>
      <c r="AE11510" s="72"/>
      <c r="AF11510" s="72"/>
      <c r="AG11510" s="72"/>
      <c r="AH11510" s="72"/>
      <c r="AI11510" s="72"/>
      <c r="AJ11510" s="72"/>
      <c r="AK11510" s="72"/>
    </row>
    <row r="11511" ht="14.25" customHeight="1">
      <c r="A11511" s="78">
        <v>11508.0</v>
      </c>
      <c r="C11511" s="78" t="str">
        <f>VLOOKUP(G11511,[1]Macrodata_CCF!$A$3:$D$55,4,FALSE)</f>
        <v>#ERROR!</v>
      </c>
      <c r="E11511" s="79" t="str">
        <f>VLOOKUP(G11511,[1]Macrodata_CCF!$A$3:$B$55,2,FALSE)</f>
        <v>#ERROR!</v>
      </c>
      <c r="F11511" s="78">
        <v>0.0</v>
      </c>
      <c r="G11511" s="80">
        <v>22.0</v>
      </c>
      <c r="H11511" s="81">
        <v>0.0</v>
      </c>
      <c r="I11511" s="81">
        <v>550000.0</v>
      </c>
      <c r="J11511" s="81">
        <v>0.0</v>
      </c>
      <c r="K11511" s="81">
        <v>550000.0</v>
      </c>
      <c r="L11511" s="82">
        <v>0.0</v>
      </c>
      <c r="N11511" s="83">
        <f t="shared" si="1"/>
        <v>0</v>
      </c>
      <c r="O11511" s="83">
        <f t="shared" si="2"/>
        <v>0</v>
      </c>
      <c r="Q11511" s="83">
        <f t="shared" si="3"/>
        <v>1</v>
      </c>
      <c r="R11511" s="83">
        <f t="shared" si="4"/>
        <v>0</v>
      </c>
      <c r="S11511" s="83" t="b">
        <f t="shared" si="5"/>
        <v>0</v>
      </c>
      <c r="T11511" s="72"/>
      <c r="U11511" s="72"/>
      <c r="V11511" s="72"/>
      <c r="W11511" s="72"/>
      <c r="X11511" s="72"/>
      <c r="Y11511" s="72"/>
      <c r="Z11511" s="72"/>
      <c r="AA11511" s="72"/>
      <c r="AB11511" s="72"/>
      <c r="AC11511" s="72"/>
      <c r="AD11511" s="72"/>
      <c r="AE11511" s="72"/>
      <c r="AF11511" s="72"/>
      <c r="AG11511" s="72"/>
      <c r="AH11511" s="72"/>
      <c r="AI11511" s="72"/>
      <c r="AJ11511" s="72"/>
      <c r="AK11511" s="72"/>
    </row>
    <row r="11512" ht="14.25" customHeight="1">
      <c r="A11512" s="78">
        <v>11509.0</v>
      </c>
      <c r="C11512" s="78" t="str">
        <f>VLOOKUP(G11512,[1]Macrodata_CCF!$A$3:$D$55,4,FALSE)</f>
        <v>#ERROR!</v>
      </c>
      <c r="E11512" s="79" t="str">
        <f>VLOOKUP(G11512,[1]Macrodata_CCF!$A$3:$B$55,2,FALSE)</f>
        <v>#ERROR!</v>
      </c>
      <c r="F11512" s="78">
        <v>0.0</v>
      </c>
      <c r="G11512" s="80">
        <v>27.0</v>
      </c>
      <c r="H11512" s="81">
        <v>536845.0</v>
      </c>
      <c r="I11512" s="81">
        <v>780000.0</v>
      </c>
      <c r="J11512" s="81">
        <v>583045.0</v>
      </c>
      <c r="K11512" s="81">
        <v>780000.0</v>
      </c>
      <c r="L11512" s="82">
        <v>0.1900022619316897</v>
      </c>
      <c r="N11512" s="83">
        <f t="shared" si="1"/>
        <v>0.1900022619</v>
      </c>
      <c r="O11512" s="83">
        <f t="shared" si="2"/>
        <v>0.1900022619</v>
      </c>
      <c r="Q11512" s="83">
        <f t="shared" si="3"/>
        <v>0.3117371795</v>
      </c>
      <c r="R11512" s="83">
        <f t="shared" si="4"/>
        <v>0.1900022619</v>
      </c>
      <c r="S11512" s="83" t="b">
        <f t="shared" si="5"/>
        <v>0</v>
      </c>
      <c r="T11512" s="72"/>
      <c r="U11512" s="72"/>
      <c r="V11512" s="72"/>
      <c r="W11512" s="72"/>
      <c r="X11512" s="72"/>
      <c r="Y11512" s="72"/>
      <c r="Z11512" s="72"/>
      <c r="AA11512" s="72"/>
      <c r="AB11512" s="72"/>
      <c r="AC11512" s="72"/>
      <c r="AD11512" s="72"/>
      <c r="AE11512" s="72"/>
      <c r="AF11512" s="72"/>
      <c r="AG11512" s="72"/>
      <c r="AH11512" s="72"/>
      <c r="AI11512" s="72"/>
      <c r="AJ11512" s="72"/>
      <c r="AK11512" s="72"/>
    </row>
    <row r="11513" ht="14.25" customHeight="1">
      <c r="A11513" s="78">
        <v>11510.0</v>
      </c>
      <c r="C11513" s="78" t="str">
        <f>VLOOKUP(G11513,[1]Macrodata_CCF!$A$3:$D$55,4,FALSE)</f>
        <v>#ERROR!</v>
      </c>
      <c r="E11513" s="79" t="str">
        <f>VLOOKUP(G11513,[1]Macrodata_CCF!$A$3:$B$55,2,FALSE)</f>
        <v>#ERROR!</v>
      </c>
      <c r="F11513" s="78">
        <v>0.0</v>
      </c>
      <c r="G11513" s="80">
        <v>46.0</v>
      </c>
      <c r="H11513" s="81">
        <v>470715.0</v>
      </c>
      <c r="I11513" s="81">
        <v>520000.0</v>
      </c>
      <c r="J11513" s="81">
        <v>478110.0</v>
      </c>
      <c r="K11513" s="81">
        <v>728000.0</v>
      </c>
      <c r="L11513" s="82">
        <v>0.1500456528355484</v>
      </c>
      <c r="N11513" s="83">
        <f t="shared" si="1"/>
        <v>0.1500456528</v>
      </c>
      <c r="O11513" s="83">
        <f t="shared" si="2"/>
        <v>0.1500456528</v>
      </c>
      <c r="Q11513" s="83">
        <f t="shared" si="3"/>
        <v>0.09477884615</v>
      </c>
      <c r="R11513" s="83">
        <f t="shared" si="4"/>
        <v>0.01422115385</v>
      </c>
      <c r="S11513" s="83" t="b">
        <f t="shared" si="5"/>
        <v>0</v>
      </c>
      <c r="T11513" s="72"/>
      <c r="U11513" s="72"/>
      <c r="V11513" s="72"/>
      <c r="W11513" s="72"/>
      <c r="X11513" s="72"/>
      <c r="Y11513" s="72"/>
      <c r="Z11513" s="72"/>
      <c r="AA11513" s="72"/>
      <c r="AB11513" s="72"/>
      <c r="AC11513" s="72"/>
      <c r="AD11513" s="72"/>
      <c r="AE11513" s="72"/>
      <c r="AF11513" s="72"/>
      <c r="AG11513" s="72"/>
      <c r="AH11513" s="72"/>
      <c r="AI11513" s="72"/>
      <c r="AJ11513" s="72"/>
      <c r="AK11513" s="72"/>
    </row>
    <row r="11514" ht="14.25" customHeight="1">
      <c r="A11514" s="78">
        <v>11511.0</v>
      </c>
      <c r="C11514" s="78" t="str">
        <f>VLOOKUP(G11514,[1]Macrodata_CCF!$A$3:$D$55,4,FALSE)</f>
        <v>#ERROR!</v>
      </c>
      <c r="E11514" s="79" t="str">
        <f>VLOOKUP(G11514,[1]Macrodata_CCF!$A$3:$B$55,2,FALSE)</f>
        <v>#ERROR!</v>
      </c>
      <c r="F11514" s="78">
        <v>0.0</v>
      </c>
      <c r="G11514" s="80">
        <v>1.0</v>
      </c>
      <c r="H11514" s="81">
        <v>0.0</v>
      </c>
      <c r="I11514" s="81">
        <v>620000.0</v>
      </c>
      <c r="J11514" s="81">
        <v>155000.0</v>
      </c>
      <c r="K11514" s="81">
        <v>620000.0</v>
      </c>
      <c r="L11514" s="82">
        <v>0.25</v>
      </c>
      <c r="N11514" s="83">
        <f t="shared" si="1"/>
        <v>0.25</v>
      </c>
      <c r="O11514" s="83">
        <f t="shared" si="2"/>
        <v>0.25</v>
      </c>
      <c r="Q11514" s="83">
        <f t="shared" si="3"/>
        <v>1</v>
      </c>
      <c r="R11514" s="83">
        <f t="shared" si="4"/>
        <v>0.25</v>
      </c>
      <c r="S11514" s="83" t="b">
        <f t="shared" si="5"/>
        <v>0</v>
      </c>
      <c r="T11514" s="72"/>
      <c r="U11514" s="72"/>
      <c r="V11514" s="72"/>
      <c r="W11514" s="72"/>
      <c r="X11514" s="72"/>
      <c r="Y11514" s="72"/>
      <c r="Z11514" s="72"/>
      <c r="AA11514" s="72"/>
      <c r="AB11514" s="72"/>
      <c r="AC11514" s="72"/>
      <c r="AD11514" s="72"/>
      <c r="AE11514" s="72"/>
      <c r="AF11514" s="72"/>
      <c r="AG11514" s="72"/>
      <c r="AH11514" s="72"/>
      <c r="AI11514" s="72"/>
      <c r="AJ11514" s="72"/>
      <c r="AK11514" s="72"/>
    </row>
    <row r="11515" ht="14.25" customHeight="1">
      <c r="A11515" s="78">
        <v>11512.0</v>
      </c>
      <c r="C11515" s="78" t="str">
        <f>VLOOKUP(G11515,[1]Macrodata_CCF!$A$3:$D$55,4,FALSE)</f>
        <v>#ERROR!</v>
      </c>
      <c r="E11515" s="79" t="str">
        <f>VLOOKUP(G11515,[1]Macrodata_CCF!$A$3:$B$55,2,FALSE)</f>
        <v>#ERROR!</v>
      </c>
      <c r="F11515" s="78">
        <v>0.0</v>
      </c>
      <c r="G11515" s="80">
        <v>34.0</v>
      </c>
      <c r="H11515" s="81">
        <v>110940.0</v>
      </c>
      <c r="I11515" s="81">
        <v>990000.0</v>
      </c>
      <c r="J11515" s="81">
        <v>154895.0</v>
      </c>
      <c r="K11515" s="81">
        <v>990000.0</v>
      </c>
      <c r="L11515" s="82">
        <v>0.05000227515755466</v>
      </c>
      <c r="N11515" s="83">
        <f t="shared" si="1"/>
        <v>0.05000227516</v>
      </c>
      <c r="O11515" s="83">
        <f t="shared" si="2"/>
        <v>0.05000227516</v>
      </c>
      <c r="Q11515" s="83">
        <f t="shared" si="3"/>
        <v>0.8879393939</v>
      </c>
      <c r="R11515" s="83">
        <f t="shared" si="4"/>
        <v>0.05000227516</v>
      </c>
      <c r="S11515" s="83" t="b">
        <f t="shared" si="5"/>
        <v>0</v>
      </c>
      <c r="T11515" s="72"/>
      <c r="U11515" s="72"/>
      <c r="V11515" s="72"/>
      <c r="W11515" s="72"/>
      <c r="X11515" s="72"/>
      <c r="Y11515" s="72"/>
      <c r="Z11515" s="72"/>
      <c r="AA11515" s="72"/>
      <c r="AB11515" s="72"/>
      <c r="AC11515" s="72"/>
      <c r="AD11515" s="72"/>
      <c r="AE11515" s="72"/>
      <c r="AF11515" s="72"/>
      <c r="AG11515" s="72"/>
      <c r="AH11515" s="72"/>
      <c r="AI11515" s="72"/>
      <c r="AJ11515" s="72"/>
      <c r="AK11515" s="72"/>
    </row>
    <row r="11516" ht="14.25" customHeight="1">
      <c r="A11516" s="78">
        <v>11513.0</v>
      </c>
      <c r="C11516" s="78" t="str">
        <f>VLOOKUP(G11516,[1]Macrodata_CCF!$A$3:$D$55,4,FALSE)</f>
        <v>#ERROR!</v>
      </c>
      <c r="E11516" s="79" t="str">
        <f>VLOOKUP(G11516,[1]Macrodata_CCF!$A$3:$B$55,2,FALSE)</f>
        <v>#ERROR!</v>
      </c>
      <c r="F11516" s="78">
        <v>0.0</v>
      </c>
      <c r="G11516" s="80">
        <v>51.0</v>
      </c>
      <c r="H11516" s="81">
        <v>350665.0</v>
      </c>
      <c r="I11516" s="81">
        <v>950000.0</v>
      </c>
      <c r="J11516" s="81">
        <v>969000.0</v>
      </c>
      <c r="K11516" s="81">
        <v>950000.0</v>
      </c>
      <c r="L11516" s="82">
        <v>1.031701802831472</v>
      </c>
      <c r="N11516" s="83">
        <f t="shared" si="1"/>
        <v>1.031701803</v>
      </c>
      <c r="O11516" s="83">
        <f t="shared" si="2"/>
        <v>1</v>
      </c>
      <c r="Q11516" s="83">
        <f t="shared" si="3"/>
        <v>0.6308789474</v>
      </c>
      <c r="R11516" s="83">
        <f t="shared" si="4"/>
        <v>1.031701803</v>
      </c>
      <c r="S11516" s="83" t="b">
        <f t="shared" si="5"/>
        <v>0</v>
      </c>
      <c r="T11516" s="72"/>
      <c r="U11516" s="72"/>
      <c r="V11516" s="72"/>
      <c r="W11516" s="72"/>
      <c r="X11516" s="72"/>
      <c r="Y11516" s="72"/>
      <c r="Z11516" s="72"/>
      <c r="AA11516" s="72"/>
      <c r="AB11516" s="72"/>
      <c r="AC11516" s="72"/>
      <c r="AD11516" s="72"/>
      <c r="AE11516" s="72"/>
      <c r="AF11516" s="72"/>
      <c r="AG11516" s="72"/>
      <c r="AH11516" s="72"/>
      <c r="AI11516" s="72"/>
      <c r="AJ11516" s="72"/>
      <c r="AK11516" s="72"/>
    </row>
    <row r="11517" ht="14.25" customHeight="1">
      <c r="A11517" s="78">
        <v>11514.0</v>
      </c>
      <c r="C11517" s="78" t="str">
        <f>VLOOKUP(G11517,[1]Macrodata_CCF!$A$3:$D$55,4,FALSE)</f>
        <v>#ERROR!</v>
      </c>
      <c r="E11517" s="79" t="str">
        <f>VLOOKUP(G11517,[1]Macrodata_CCF!$A$3:$B$55,2,FALSE)</f>
        <v>#ERROR!</v>
      </c>
      <c r="F11517" s="78">
        <v>0.0</v>
      </c>
      <c r="G11517" s="80">
        <v>49.0</v>
      </c>
      <c r="H11517" s="81">
        <v>125225.0</v>
      </c>
      <c r="I11517" s="81">
        <v>280000.0</v>
      </c>
      <c r="J11517" s="81">
        <v>143800.0</v>
      </c>
      <c r="K11517" s="81">
        <v>280000.0</v>
      </c>
      <c r="L11517" s="82">
        <v>0.1200129219835245</v>
      </c>
      <c r="N11517" s="83">
        <f t="shared" si="1"/>
        <v>0.120012922</v>
      </c>
      <c r="O11517" s="83">
        <f t="shared" si="2"/>
        <v>0.120012922</v>
      </c>
      <c r="Q11517" s="83">
        <f t="shared" si="3"/>
        <v>0.5527678571</v>
      </c>
      <c r="R11517" s="83">
        <f t="shared" si="4"/>
        <v>0.120012922</v>
      </c>
      <c r="S11517" s="83" t="b">
        <f t="shared" si="5"/>
        <v>0</v>
      </c>
      <c r="T11517" s="72"/>
      <c r="U11517" s="72"/>
      <c r="V11517" s="72"/>
      <c r="W11517" s="72"/>
      <c r="X11517" s="72"/>
      <c r="Y11517" s="72"/>
      <c r="Z11517" s="72"/>
      <c r="AA11517" s="72"/>
      <c r="AB11517" s="72"/>
      <c r="AC11517" s="72"/>
      <c r="AD11517" s="72"/>
      <c r="AE11517" s="72"/>
      <c r="AF11517" s="72"/>
      <c r="AG11517" s="72"/>
      <c r="AH11517" s="72"/>
      <c r="AI11517" s="72"/>
      <c r="AJ11517" s="72"/>
      <c r="AK11517" s="72"/>
    </row>
    <row r="11518" ht="14.25" customHeight="1">
      <c r="A11518" s="78">
        <v>11515.0</v>
      </c>
      <c r="C11518" s="78" t="str">
        <f>VLOOKUP(G11518,[1]Macrodata_CCF!$A$3:$D$55,4,FALSE)</f>
        <v>#ERROR!</v>
      </c>
      <c r="E11518" s="79" t="str">
        <f>VLOOKUP(G11518,[1]Macrodata_CCF!$A$3:$B$55,2,FALSE)</f>
        <v>#ERROR!</v>
      </c>
      <c r="F11518" s="78">
        <v>0.0</v>
      </c>
      <c r="G11518" s="80">
        <v>6.0</v>
      </c>
      <c r="H11518" s="81">
        <v>189565.0</v>
      </c>
      <c r="I11518" s="81">
        <v>760000.0</v>
      </c>
      <c r="J11518" s="81">
        <v>394920.0</v>
      </c>
      <c r="K11518" s="81">
        <v>760000.0</v>
      </c>
      <c r="L11518" s="82">
        <v>0.3599971951230201</v>
      </c>
      <c r="N11518" s="83">
        <f t="shared" si="1"/>
        <v>0.3599971951</v>
      </c>
      <c r="O11518" s="83">
        <f t="shared" si="2"/>
        <v>0.3599971951</v>
      </c>
      <c r="Q11518" s="83">
        <f t="shared" si="3"/>
        <v>0.7505723684</v>
      </c>
      <c r="R11518" s="83">
        <f t="shared" si="4"/>
        <v>0.3599971951</v>
      </c>
      <c r="S11518" s="83" t="b">
        <f t="shared" si="5"/>
        <v>0</v>
      </c>
      <c r="T11518" s="72"/>
      <c r="U11518" s="72"/>
      <c r="V11518" s="72"/>
      <c r="W11518" s="72"/>
      <c r="X11518" s="72"/>
      <c r="Y11518" s="72"/>
      <c r="Z11518" s="72"/>
      <c r="AA11518" s="72"/>
      <c r="AB11518" s="72"/>
      <c r="AC11518" s="72"/>
      <c r="AD11518" s="72"/>
      <c r="AE11518" s="72"/>
      <c r="AF11518" s="72"/>
      <c r="AG11518" s="72"/>
      <c r="AH11518" s="72"/>
      <c r="AI11518" s="72"/>
      <c r="AJ11518" s="72"/>
      <c r="AK11518" s="72"/>
    </row>
    <row r="11519" ht="14.25" customHeight="1">
      <c r="A11519" s="78">
        <v>11516.0</v>
      </c>
      <c r="C11519" s="78" t="str">
        <f>VLOOKUP(G11519,[1]Macrodata_CCF!$A$3:$D$55,4,FALSE)</f>
        <v>#ERROR!</v>
      </c>
      <c r="E11519" s="79" t="str">
        <f>VLOOKUP(G11519,[1]Macrodata_CCF!$A$3:$B$55,2,FALSE)</f>
        <v>#ERROR!</v>
      </c>
      <c r="F11519" s="78">
        <v>0.0</v>
      </c>
      <c r="G11519" s="80">
        <v>30.0</v>
      </c>
      <c r="H11519" s="81">
        <v>189330.0</v>
      </c>
      <c r="I11519" s="81">
        <v>780000.0</v>
      </c>
      <c r="J11519" s="81">
        <v>289745.0</v>
      </c>
      <c r="K11519" s="81">
        <v>1170000.0</v>
      </c>
      <c r="L11519" s="82">
        <v>0.1700018622919735</v>
      </c>
      <c r="N11519" s="83">
        <f t="shared" si="1"/>
        <v>0.1700018623</v>
      </c>
      <c r="O11519" s="83">
        <f t="shared" si="2"/>
        <v>0.1700018623</v>
      </c>
      <c r="Q11519" s="83">
        <f t="shared" si="3"/>
        <v>0.7572692308</v>
      </c>
      <c r="R11519" s="83">
        <f t="shared" si="4"/>
        <v>0.1700018623</v>
      </c>
      <c r="S11519" s="83" t="b">
        <f t="shared" si="5"/>
        <v>0</v>
      </c>
      <c r="T11519" s="72"/>
      <c r="U11519" s="72"/>
      <c r="V11519" s="72"/>
      <c r="W11519" s="72"/>
      <c r="X11519" s="72"/>
      <c r="Y11519" s="72"/>
      <c r="Z11519" s="72"/>
      <c r="AA11519" s="72"/>
      <c r="AB11519" s="72"/>
      <c r="AC11519" s="72"/>
      <c r="AD11519" s="72"/>
      <c r="AE11519" s="72"/>
      <c r="AF11519" s="72"/>
      <c r="AG11519" s="72"/>
      <c r="AH11519" s="72"/>
      <c r="AI11519" s="72"/>
      <c r="AJ11519" s="72"/>
      <c r="AK11519" s="72"/>
    </row>
    <row r="11520" ht="14.25" customHeight="1">
      <c r="A11520" s="78">
        <v>11517.0</v>
      </c>
      <c r="C11520" s="78" t="str">
        <f>VLOOKUP(G11520,[1]Macrodata_CCF!$A$3:$D$55,4,FALSE)</f>
        <v>#ERROR!</v>
      </c>
      <c r="E11520" s="79" t="str">
        <f>VLOOKUP(G11520,[1]Macrodata_CCF!$A$3:$B$55,2,FALSE)</f>
        <v>#ERROR!</v>
      </c>
      <c r="F11520" s="78">
        <v>1.0</v>
      </c>
      <c r="G11520" s="80">
        <v>16.0</v>
      </c>
      <c r="H11520" s="81">
        <v>114785.0</v>
      </c>
      <c r="I11520" s="81">
        <v>140000.0</v>
      </c>
      <c r="J11520" s="81">
        <v>109740.0</v>
      </c>
      <c r="K11520" s="81">
        <v>140000.0</v>
      </c>
      <c r="L11520" s="82">
        <v>-0.2000793178663494</v>
      </c>
      <c r="N11520" s="83">
        <f t="shared" si="1"/>
        <v>-0.2000793179</v>
      </c>
      <c r="O11520" s="83">
        <f t="shared" si="2"/>
        <v>0</v>
      </c>
      <c r="Q11520" s="83">
        <f t="shared" si="3"/>
        <v>0.1801071429</v>
      </c>
      <c r="R11520" s="83">
        <f t="shared" si="4"/>
        <v>-0.2000793179</v>
      </c>
      <c r="S11520" s="83" t="b">
        <f t="shared" si="5"/>
        <v>0</v>
      </c>
      <c r="T11520" s="72"/>
      <c r="U11520" s="72"/>
      <c r="V11520" s="72"/>
      <c r="W11520" s="72"/>
      <c r="X11520" s="72"/>
      <c r="Y11520" s="72"/>
      <c r="Z11520" s="72"/>
      <c r="AA11520" s="72"/>
      <c r="AB11520" s="72"/>
      <c r="AC11520" s="72"/>
      <c r="AD11520" s="72"/>
      <c r="AE11520" s="72"/>
      <c r="AF11520" s="72"/>
      <c r="AG11520" s="72"/>
      <c r="AH11520" s="72"/>
      <c r="AI11520" s="72"/>
      <c r="AJ11520" s="72"/>
      <c r="AK11520" s="72"/>
    </row>
    <row r="11521" ht="14.25" customHeight="1">
      <c r="A11521" s="78">
        <v>11518.0</v>
      </c>
      <c r="C11521" s="78" t="str">
        <f>VLOOKUP(G11521,[1]Macrodata_CCF!$A$3:$D$55,4,FALSE)</f>
        <v>#ERROR!</v>
      </c>
      <c r="E11521" s="79" t="str">
        <f>VLOOKUP(G11521,[1]Macrodata_CCF!$A$3:$B$55,2,FALSE)</f>
        <v>#ERROR!</v>
      </c>
      <c r="F11521" s="78">
        <v>1.0</v>
      </c>
      <c r="G11521" s="80">
        <v>12.0</v>
      </c>
      <c r="H11521" s="81">
        <v>237460.0</v>
      </c>
      <c r="I11521" s="81">
        <v>370000.0</v>
      </c>
      <c r="J11521" s="81">
        <v>301080.0</v>
      </c>
      <c r="K11521" s="81">
        <v>370000.0</v>
      </c>
      <c r="L11521" s="82">
        <v>0.4800060359136865</v>
      </c>
      <c r="N11521" s="83">
        <f t="shared" si="1"/>
        <v>0.4800060359</v>
      </c>
      <c r="O11521" s="83">
        <f t="shared" si="2"/>
        <v>0.4800060359</v>
      </c>
      <c r="Q11521" s="83">
        <f t="shared" si="3"/>
        <v>0.3582162162</v>
      </c>
      <c r="R11521" s="83">
        <f t="shared" si="4"/>
        <v>0.4800060359</v>
      </c>
      <c r="S11521" s="83" t="b">
        <f t="shared" si="5"/>
        <v>0</v>
      </c>
      <c r="T11521" s="72"/>
      <c r="U11521" s="72"/>
      <c r="V11521" s="72"/>
      <c r="W11521" s="72"/>
      <c r="X11521" s="72"/>
      <c r="Y11521" s="72"/>
      <c r="Z11521" s="72"/>
      <c r="AA11521" s="72"/>
      <c r="AB11521" s="72"/>
      <c r="AC11521" s="72"/>
      <c r="AD11521" s="72"/>
      <c r="AE11521" s="72"/>
      <c r="AF11521" s="72"/>
      <c r="AG11521" s="72"/>
      <c r="AH11521" s="72"/>
      <c r="AI11521" s="72"/>
      <c r="AJ11521" s="72"/>
      <c r="AK11521" s="72"/>
    </row>
    <row r="11522" ht="14.25" customHeight="1">
      <c r="A11522" s="78">
        <v>11519.0</v>
      </c>
      <c r="C11522" s="78" t="str">
        <f>VLOOKUP(G11522,[1]Macrodata_CCF!$A$3:$D$55,4,FALSE)</f>
        <v>#ERROR!</v>
      </c>
      <c r="E11522" s="79" t="str">
        <f>VLOOKUP(G11522,[1]Macrodata_CCF!$A$3:$B$55,2,FALSE)</f>
        <v>#ERROR!</v>
      </c>
      <c r="F11522" s="78">
        <v>0.0</v>
      </c>
      <c r="G11522" s="80">
        <v>24.0</v>
      </c>
      <c r="H11522" s="81">
        <v>141700.0</v>
      </c>
      <c r="I11522" s="81">
        <v>680000.0</v>
      </c>
      <c r="J11522" s="81">
        <v>217060.0</v>
      </c>
      <c r="K11522" s="81">
        <v>680000.0</v>
      </c>
      <c r="L11522" s="82">
        <v>0.1399962845996656</v>
      </c>
      <c r="N11522" s="83">
        <f t="shared" si="1"/>
        <v>0.1399962846</v>
      </c>
      <c r="O11522" s="83">
        <f t="shared" si="2"/>
        <v>0.1399962846</v>
      </c>
      <c r="Q11522" s="83">
        <f t="shared" si="3"/>
        <v>0.7916176471</v>
      </c>
      <c r="R11522" s="83">
        <f t="shared" si="4"/>
        <v>0.1399962846</v>
      </c>
      <c r="S11522" s="83" t="b">
        <f t="shared" si="5"/>
        <v>0</v>
      </c>
      <c r="T11522" s="72"/>
      <c r="U11522" s="72"/>
      <c r="V11522" s="72"/>
      <c r="W11522" s="72"/>
      <c r="X11522" s="72"/>
      <c r="Y11522" s="72"/>
      <c r="Z11522" s="72"/>
      <c r="AA11522" s="72"/>
      <c r="AB11522" s="72"/>
      <c r="AC11522" s="72"/>
      <c r="AD11522" s="72"/>
      <c r="AE11522" s="72"/>
      <c r="AF11522" s="72"/>
      <c r="AG11522" s="72"/>
      <c r="AH11522" s="72"/>
      <c r="AI11522" s="72"/>
      <c r="AJ11522" s="72"/>
      <c r="AK11522" s="72"/>
    </row>
    <row r="11523" ht="14.25" customHeight="1">
      <c r="A11523" s="78">
        <v>11520.0</v>
      </c>
      <c r="C11523" s="78" t="str">
        <f>VLOOKUP(G11523,[1]Macrodata_CCF!$A$3:$D$55,4,FALSE)</f>
        <v>#ERROR!</v>
      </c>
      <c r="E11523" s="79" t="str">
        <f>VLOOKUP(G11523,[1]Macrodata_CCF!$A$3:$B$55,2,FALSE)</f>
        <v>#ERROR!</v>
      </c>
      <c r="F11523" s="78">
        <v>0.0</v>
      </c>
      <c r="G11523" s="80">
        <v>2.0</v>
      </c>
      <c r="H11523" s="81">
        <v>822700.0</v>
      </c>
      <c r="I11523" s="81">
        <v>970000.0</v>
      </c>
      <c r="J11523" s="81">
        <v>878675.0</v>
      </c>
      <c r="K11523" s="81">
        <v>970000.0</v>
      </c>
      <c r="L11523" s="82">
        <v>0.3800067888662593</v>
      </c>
      <c r="N11523" s="83">
        <f t="shared" si="1"/>
        <v>0.3800067889</v>
      </c>
      <c r="O11523" s="83">
        <f t="shared" si="2"/>
        <v>0.3800067889</v>
      </c>
      <c r="Q11523" s="83">
        <f t="shared" si="3"/>
        <v>0.1518556701</v>
      </c>
      <c r="R11523" s="83">
        <f t="shared" si="4"/>
        <v>0.3800067889</v>
      </c>
      <c r="S11523" s="83" t="b">
        <f t="shared" si="5"/>
        <v>0</v>
      </c>
      <c r="T11523" s="72"/>
      <c r="U11523" s="72"/>
      <c r="V11523" s="72"/>
      <c r="W11523" s="72"/>
      <c r="X11523" s="72"/>
      <c r="Y11523" s="72"/>
      <c r="Z11523" s="72"/>
      <c r="AA11523" s="72"/>
      <c r="AB11523" s="72"/>
      <c r="AC11523" s="72"/>
      <c r="AD11523" s="72"/>
      <c r="AE11523" s="72"/>
      <c r="AF11523" s="72"/>
      <c r="AG11523" s="72"/>
      <c r="AH11523" s="72"/>
      <c r="AI11523" s="72"/>
      <c r="AJ11523" s="72"/>
      <c r="AK11523" s="72"/>
    </row>
    <row r="11524" ht="14.25" customHeight="1">
      <c r="A11524" s="78">
        <v>11521.0</v>
      </c>
      <c r="C11524" s="78" t="str">
        <f>VLOOKUP(G11524,[1]Macrodata_CCF!$A$3:$D$55,4,FALSE)</f>
        <v>#ERROR!</v>
      </c>
      <c r="E11524" s="79" t="str">
        <f>VLOOKUP(G11524,[1]Macrodata_CCF!$A$3:$B$55,2,FALSE)</f>
        <v>#ERROR!</v>
      </c>
      <c r="F11524" s="78">
        <v>0.0</v>
      </c>
      <c r="G11524" s="80">
        <v>7.0</v>
      </c>
      <c r="H11524" s="81">
        <v>552015.0</v>
      </c>
      <c r="I11524" s="81">
        <v>600000.0</v>
      </c>
      <c r="J11524" s="81">
        <v>563050.0</v>
      </c>
      <c r="K11524" s="81">
        <v>600000.0</v>
      </c>
      <c r="L11524" s="82">
        <v>0.229967698239033</v>
      </c>
      <c r="N11524" s="83">
        <f t="shared" si="1"/>
        <v>0.2299676982</v>
      </c>
      <c r="O11524" s="83">
        <f t="shared" si="2"/>
        <v>0.2299676982</v>
      </c>
      <c r="Q11524" s="83">
        <f t="shared" si="3"/>
        <v>0.079975</v>
      </c>
      <c r="R11524" s="83">
        <f t="shared" si="4"/>
        <v>0.01839166667</v>
      </c>
      <c r="S11524" s="83" t="b">
        <f t="shared" si="5"/>
        <v>0</v>
      </c>
      <c r="T11524" s="72"/>
      <c r="U11524" s="72"/>
      <c r="V11524" s="72"/>
      <c r="W11524" s="72"/>
      <c r="X11524" s="72"/>
      <c r="Y11524" s="72"/>
      <c r="Z11524" s="72"/>
      <c r="AA11524" s="72"/>
      <c r="AB11524" s="72"/>
      <c r="AC11524" s="72"/>
      <c r="AD11524" s="72"/>
      <c r="AE11524" s="72"/>
      <c r="AF11524" s="72"/>
      <c r="AG11524" s="72"/>
      <c r="AH11524" s="72"/>
      <c r="AI11524" s="72"/>
      <c r="AJ11524" s="72"/>
      <c r="AK11524" s="72"/>
    </row>
    <row r="11525" ht="14.25" customHeight="1">
      <c r="A11525" s="78">
        <v>11522.0</v>
      </c>
      <c r="C11525" s="78" t="str">
        <f>VLOOKUP(G11525,[1]Macrodata_CCF!$A$3:$D$55,4,FALSE)</f>
        <v>#ERROR!</v>
      </c>
      <c r="E11525" s="79" t="str">
        <f>VLOOKUP(G11525,[1]Macrodata_CCF!$A$3:$B$55,2,FALSE)</f>
        <v>#ERROR!</v>
      </c>
      <c r="F11525" s="78">
        <v>0.0</v>
      </c>
      <c r="G11525" s="80">
        <v>52.0</v>
      </c>
      <c r="H11525" s="81">
        <v>728160.0</v>
      </c>
      <c r="I11525" s="81">
        <v>890000.0</v>
      </c>
      <c r="J11525" s="81">
        <v>1207205.0</v>
      </c>
      <c r="K11525" s="81">
        <v>1424000.0</v>
      </c>
      <c r="L11525" s="82">
        <v>2.959991349480969</v>
      </c>
      <c r="N11525" s="83">
        <f t="shared" si="1"/>
        <v>2.959991349</v>
      </c>
      <c r="O11525" s="83">
        <f t="shared" si="2"/>
        <v>1</v>
      </c>
      <c r="Q11525" s="83">
        <f t="shared" si="3"/>
        <v>0.1818426966</v>
      </c>
      <c r="R11525" s="83">
        <f t="shared" si="4"/>
        <v>2.959991349</v>
      </c>
      <c r="S11525" s="83" t="b">
        <f t="shared" si="5"/>
        <v>0</v>
      </c>
      <c r="T11525" s="72"/>
      <c r="U11525" s="72"/>
      <c r="V11525" s="72"/>
      <c r="W11525" s="72"/>
      <c r="X11525" s="72"/>
      <c r="Y11525" s="72"/>
      <c r="Z11525" s="72"/>
      <c r="AA11525" s="72"/>
      <c r="AB11525" s="72"/>
      <c r="AC11525" s="72"/>
      <c r="AD11525" s="72"/>
      <c r="AE11525" s="72"/>
      <c r="AF11525" s="72"/>
      <c r="AG11525" s="72"/>
      <c r="AH11525" s="72"/>
      <c r="AI11525" s="72"/>
      <c r="AJ11525" s="72"/>
      <c r="AK11525" s="72"/>
    </row>
    <row r="11526" ht="14.25" customHeight="1">
      <c r="A11526" s="78">
        <v>11523.0</v>
      </c>
      <c r="C11526" s="78" t="str">
        <f>VLOOKUP(G11526,[1]Macrodata_CCF!$A$3:$D$55,4,FALSE)</f>
        <v>#ERROR!</v>
      </c>
      <c r="E11526" s="79" t="str">
        <f>VLOOKUP(G11526,[1]Macrodata_CCF!$A$3:$B$55,2,FALSE)</f>
        <v>#ERROR!</v>
      </c>
      <c r="F11526" s="78">
        <v>0.0</v>
      </c>
      <c r="G11526" s="80">
        <v>30.0</v>
      </c>
      <c r="H11526" s="81">
        <v>0.0</v>
      </c>
      <c r="I11526" s="81">
        <v>580000.0</v>
      </c>
      <c r="J11526" s="81">
        <v>87000.0</v>
      </c>
      <c r="K11526" s="81">
        <v>580000.0</v>
      </c>
      <c r="L11526" s="82">
        <v>0.15</v>
      </c>
      <c r="N11526" s="83">
        <f t="shared" si="1"/>
        <v>0.15</v>
      </c>
      <c r="O11526" s="83">
        <f t="shared" si="2"/>
        <v>0.15</v>
      </c>
      <c r="Q11526" s="83">
        <f t="shared" si="3"/>
        <v>1</v>
      </c>
      <c r="R11526" s="83">
        <f t="shared" si="4"/>
        <v>0.15</v>
      </c>
      <c r="S11526" s="83" t="b">
        <f t="shared" si="5"/>
        <v>0</v>
      </c>
      <c r="T11526" s="72"/>
      <c r="U11526" s="72"/>
      <c r="V11526" s="72"/>
      <c r="W11526" s="72"/>
      <c r="X11526" s="72"/>
      <c r="Y11526" s="72"/>
      <c r="Z11526" s="72"/>
      <c r="AA11526" s="72"/>
      <c r="AB11526" s="72"/>
      <c r="AC11526" s="72"/>
      <c r="AD11526" s="72"/>
      <c r="AE11526" s="72"/>
      <c r="AF11526" s="72"/>
      <c r="AG11526" s="72"/>
      <c r="AH11526" s="72"/>
      <c r="AI11526" s="72"/>
      <c r="AJ11526" s="72"/>
      <c r="AK11526" s="72"/>
    </row>
    <row r="11527" ht="14.25" customHeight="1">
      <c r="A11527" s="78">
        <v>11524.0</v>
      </c>
      <c r="C11527" s="78" t="str">
        <f>VLOOKUP(G11527,[1]Macrodata_CCF!$A$3:$D$55,4,FALSE)</f>
        <v>#ERROR!</v>
      </c>
      <c r="E11527" s="79" t="str">
        <f>VLOOKUP(G11527,[1]Macrodata_CCF!$A$3:$B$55,2,FALSE)</f>
        <v>#ERROR!</v>
      </c>
      <c r="F11527" s="78">
        <v>0.0</v>
      </c>
      <c r="G11527" s="80">
        <v>30.0</v>
      </c>
      <c r="H11527" s="81">
        <v>218870.0</v>
      </c>
      <c r="I11527" s="81">
        <v>920000.0</v>
      </c>
      <c r="J11527" s="81">
        <v>317030.0</v>
      </c>
      <c r="K11527" s="81">
        <v>920000.0</v>
      </c>
      <c r="L11527" s="82">
        <v>0.1400025672842412</v>
      </c>
      <c r="N11527" s="83">
        <f t="shared" si="1"/>
        <v>0.1400025673</v>
      </c>
      <c r="O11527" s="83">
        <f t="shared" si="2"/>
        <v>0.1400025673</v>
      </c>
      <c r="Q11527" s="83">
        <f t="shared" si="3"/>
        <v>0.7620978261</v>
      </c>
      <c r="R11527" s="83">
        <f t="shared" si="4"/>
        <v>0.1400025673</v>
      </c>
      <c r="S11527" s="83" t="b">
        <f t="shared" si="5"/>
        <v>0</v>
      </c>
      <c r="T11527" s="72"/>
      <c r="U11527" s="72"/>
      <c r="V11527" s="72"/>
      <c r="W11527" s="72"/>
      <c r="X11527" s="72"/>
      <c r="Y11527" s="72"/>
      <c r="Z11527" s="72"/>
      <c r="AA11527" s="72"/>
      <c r="AB11527" s="72"/>
      <c r="AC11527" s="72"/>
      <c r="AD11527" s="72"/>
      <c r="AE11527" s="72"/>
      <c r="AF11527" s="72"/>
      <c r="AG11527" s="72"/>
      <c r="AH11527" s="72"/>
      <c r="AI11527" s="72"/>
      <c r="AJ11527" s="72"/>
      <c r="AK11527" s="72"/>
    </row>
    <row r="11528" ht="14.25" customHeight="1">
      <c r="A11528" s="78">
        <v>11525.0</v>
      </c>
      <c r="C11528" s="78" t="str">
        <f>VLOOKUP(G11528,[1]Macrodata_CCF!$A$3:$D$55,4,FALSE)</f>
        <v>#ERROR!</v>
      </c>
      <c r="E11528" s="79" t="str">
        <f>VLOOKUP(G11528,[1]Macrodata_CCF!$A$3:$B$55,2,FALSE)</f>
        <v>#ERROR!</v>
      </c>
      <c r="F11528" s="78">
        <v>0.0</v>
      </c>
      <c r="G11528" s="80">
        <v>43.0</v>
      </c>
      <c r="H11528" s="81">
        <v>498130.0</v>
      </c>
      <c r="I11528" s="81">
        <v>650000.0</v>
      </c>
      <c r="J11528" s="81">
        <v>528505.0</v>
      </c>
      <c r="K11528" s="81">
        <v>650000.0</v>
      </c>
      <c r="L11528" s="82">
        <v>0.2000065845789162</v>
      </c>
      <c r="N11528" s="83">
        <f t="shared" si="1"/>
        <v>0.2000065846</v>
      </c>
      <c r="O11528" s="83">
        <f t="shared" si="2"/>
        <v>0.2000065846</v>
      </c>
      <c r="Q11528" s="83">
        <f t="shared" si="3"/>
        <v>0.2336461538</v>
      </c>
      <c r="R11528" s="83">
        <f t="shared" si="4"/>
        <v>0.2000065846</v>
      </c>
      <c r="S11528" s="83" t="b">
        <f t="shared" si="5"/>
        <v>0</v>
      </c>
      <c r="T11528" s="72"/>
      <c r="U11528" s="72"/>
      <c r="V11528" s="72"/>
      <c r="W11528" s="72"/>
      <c r="X11528" s="72"/>
      <c r="Y11528" s="72"/>
      <c r="Z11528" s="72"/>
      <c r="AA11528" s="72"/>
      <c r="AB11528" s="72"/>
      <c r="AC11528" s="72"/>
      <c r="AD11528" s="72"/>
      <c r="AE11528" s="72"/>
      <c r="AF11528" s="72"/>
      <c r="AG11528" s="72"/>
      <c r="AH11528" s="72"/>
      <c r="AI11528" s="72"/>
      <c r="AJ11528" s="72"/>
      <c r="AK11528" s="72"/>
    </row>
    <row r="11529" ht="14.25" customHeight="1">
      <c r="A11529" s="78">
        <v>11526.0</v>
      </c>
      <c r="C11529" s="78" t="str">
        <f>VLOOKUP(G11529,[1]Macrodata_CCF!$A$3:$D$55,4,FALSE)</f>
        <v>#ERROR!</v>
      </c>
      <c r="E11529" s="79" t="str">
        <f>VLOOKUP(G11529,[1]Macrodata_CCF!$A$3:$B$55,2,FALSE)</f>
        <v>#ERROR!</v>
      </c>
      <c r="F11529" s="78">
        <v>0.0</v>
      </c>
      <c r="G11529" s="80">
        <v>3.0</v>
      </c>
      <c r="H11529" s="81">
        <v>580685.0</v>
      </c>
      <c r="I11529" s="81">
        <v>710000.0</v>
      </c>
      <c r="J11529" s="81">
        <v>611720.0</v>
      </c>
      <c r="K11529" s="81">
        <v>1065000.0</v>
      </c>
      <c r="L11529" s="82">
        <v>0.239995360167034</v>
      </c>
      <c r="N11529" s="83">
        <f t="shared" si="1"/>
        <v>0.2399953602</v>
      </c>
      <c r="O11529" s="83">
        <f t="shared" si="2"/>
        <v>0.2399953602</v>
      </c>
      <c r="Q11529" s="83">
        <f t="shared" si="3"/>
        <v>0.1821338028</v>
      </c>
      <c r="R11529" s="83">
        <f t="shared" si="4"/>
        <v>0.2399953602</v>
      </c>
      <c r="S11529" s="83" t="b">
        <f t="shared" si="5"/>
        <v>0</v>
      </c>
      <c r="T11529" s="72"/>
      <c r="U11529" s="72"/>
      <c r="V11529" s="72"/>
      <c r="W11529" s="72"/>
      <c r="X11529" s="72"/>
      <c r="Y11529" s="72"/>
      <c r="Z11529" s="72"/>
      <c r="AA11529" s="72"/>
      <c r="AB11529" s="72"/>
      <c r="AC11529" s="72"/>
      <c r="AD11529" s="72"/>
      <c r="AE11529" s="72"/>
      <c r="AF11529" s="72"/>
      <c r="AG11529" s="72"/>
      <c r="AH11529" s="72"/>
      <c r="AI11529" s="72"/>
      <c r="AJ11529" s="72"/>
      <c r="AK11529" s="72"/>
    </row>
    <row r="11530" ht="14.25" customHeight="1">
      <c r="A11530" s="78">
        <v>11527.0</v>
      </c>
      <c r="C11530" s="78" t="str">
        <f>VLOOKUP(G11530,[1]Macrodata_CCF!$A$3:$D$55,4,FALSE)</f>
        <v>#ERROR!</v>
      </c>
      <c r="E11530" s="79" t="str">
        <f>VLOOKUP(G11530,[1]Macrodata_CCF!$A$3:$B$55,2,FALSE)</f>
        <v>#ERROR!</v>
      </c>
      <c r="F11530" s="78">
        <v>0.0</v>
      </c>
      <c r="G11530" s="80">
        <v>10.0</v>
      </c>
      <c r="H11530" s="81">
        <v>612200.0</v>
      </c>
      <c r="I11530" s="81">
        <v>720000.0</v>
      </c>
      <c r="J11530" s="81">
        <v>645620.0</v>
      </c>
      <c r="K11530" s="81">
        <v>720000.0</v>
      </c>
      <c r="L11530" s="82">
        <v>0.3100185528756957</v>
      </c>
      <c r="N11530" s="83">
        <f t="shared" si="1"/>
        <v>0.3100185529</v>
      </c>
      <c r="O11530" s="83">
        <f t="shared" si="2"/>
        <v>0.3100185529</v>
      </c>
      <c r="Q11530" s="83">
        <f t="shared" si="3"/>
        <v>0.1497222222</v>
      </c>
      <c r="R11530" s="83">
        <f t="shared" si="4"/>
        <v>0.3100185529</v>
      </c>
      <c r="S11530" s="83" t="b">
        <f t="shared" si="5"/>
        <v>0</v>
      </c>
      <c r="T11530" s="72"/>
      <c r="U11530" s="72"/>
      <c r="V11530" s="72"/>
      <c r="W11530" s="72"/>
      <c r="X11530" s="72"/>
      <c r="Y11530" s="72"/>
      <c r="Z11530" s="72"/>
      <c r="AA11530" s="72"/>
      <c r="AB11530" s="72"/>
      <c r="AC11530" s="72"/>
      <c r="AD11530" s="72"/>
      <c r="AE11530" s="72"/>
      <c r="AF11530" s="72"/>
      <c r="AG11530" s="72"/>
      <c r="AH11530" s="72"/>
      <c r="AI11530" s="72"/>
      <c r="AJ11530" s="72"/>
      <c r="AK11530" s="72"/>
    </row>
    <row r="11531" ht="14.25" customHeight="1">
      <c r="A11531" s="78">
        <v>11528.0</v>
      </c>
      <c r="C11531" s="78" t="str">
        <f>VLOOKUP(G11531,[1]Macrodata_CCF!$A$3:$D$55,4,FALSE)</f>
        <v>#ERROR!</v>
      </c>
      <c r="E11531" s="79" t="str">
        <f>VLOOKUP(G11531,[1]Macrodata_CCF!$A$3:$B$55,2,FALSE)</f>
        <v>#ERROR!</v>
      </c>
      <c r="F11531" s="78">
        <v>0.0</v>
      </c>
      <c r="G11531" s="80">
        <v>15.0</v>
      </c>
      <c r="H11531" s="81">
        <v>13720.0</v>
      </c>
      <c r="I11531" s="81">
        <v>100000.0</v>
      </c>
      <c r="J11531" s="81">
        <v>27525.0</v>
      </c>
      <c r="K11531" s="81">
        <v>100000.0</v>
      </c>
      <c r="L11531" s="82">
        <v>0.1600023180343069</v>
      </c>
      <c r="N11531" s="83">
        <f t="shared" si="1"/>
        <v>0.160002318</v>
      </c>
      <c r="O11531" s="83">
        <f t="shared" si="2"/>
        <v>0.160002318</v>
      </c>
      <c r="Q11531" s="83">
        <f t="shared" si="3"/>
        <v>0.8628</v>
      </c>
      <c r="R11531" s="83">
        <f t="shared" si="4"/>
        <v>0.160002318</v>
      </c>
      <c r="S11531" s="83" t="b">
        <f t="shared" si="5"/>
        <v>0</v>
      </c>
      <c r="T11531" s="72"/>
      <c r="U11531" s="72"/>
      <c r="V11531" s="72"/>
      <c r="W11531" s="72"/>
      <c r="X11531" s="72"/>
      <c r="Y11531" s="72"/>
      <c r="Z11531" s="72"/>
      <c r="AA11531" s="72"/>
      <c r="AB11531" s="72"/>
      <c r="AC11531" s="72"/>
      <c r="AD11531" s="72"/>
      <c r="AE11531" s="72"/>
      <c r="AF11531" s="72"/>
      <c r="AG11531" s="72"/>
      <c r="AH11531" s="72"/>
      <c r="AI11531" s="72"/>
      <c r="AJ11531" s="72"/>
      <c r="AK11531" s="72"/>
    </row>
    <row r="11532" ht="14.25" customHeight="1">
      <c r="A11532" s="78">
        <v>11529.0</v>
      </c>
      <c r="C11532" s="78" t="str">
        <f>VLOOKUP(G11532,[1]Macrodata_CCF!$A$3:$D$55,4,FALSE)</f>
        <v>#ERROR!</v>
      </c>
      <c r="E11532" s="79" t="str">
        <f>VLOOKUP(G11532,[1]Macrodata_CCF!$A$3:$B$55,2,FALSE)</f>
        <v>#ERROR!</v>
      </c>
      <c r="F11532" s="78">
        <v>1.0</v>
      </c>
      <c r="G11532" s="80">
        <v>5.0</v>
      </c>
      <c r="H11532" s="81">
        <v>0.0</v>
      </c>
      <c r="I11532" s="81">
        <v>660000.0</v>
      </c>
      <c r="J11532" s="81">
        <v>349800.0</v>
      </c>
      <c r="K11532" s="81">
        <v>660000.0</v>
      </c>
      <c r="L11532" s="82">
        <v>0.53</v>
      </c>
      <c r="N11532" s="83">
        <f t="shared" si="1"/>
        <v>0.53</v>
      </c>
      <c r="O11532" s="83">
        <f t="shared" si="2"/>
        <v>0.53</v>
      </c>
      <c r="Q11532" s="83">
        <f t="shared" si="3"/>
        <v>1</v>
      </c>
      <c r="R11532" s="83">
        <f t="shared" si="4"/>
        <v>0.53</v>
      </c>
      <c r="S11532" s="83" t="b">
        <f t="shared" si="5"/>
        <v>0</v>
      </c>
      <c r="T11532" s="72"/>
      <c r="U11532" s="72"/>
      <c r="V11532" s="72"/>
      <c r="W11532" s="72"/>
      <c r="X11532" s="72"/>
      <c r="Y11532" s="72"/>
      <c r="Z11532" s="72"/>
      <c r="AA11532" s="72"/>
      <c r="AB11532" s="72"/>
      <c r="AC11532" s="72"/>
      <c r="AD11532" s="72"/>
      <c r="AE11532" s="72"/>
      <c r="AF11532" s="72"/>
      <c r="AG11532" s="72"/>
      <c r="AH11532" s="72"/>
      <c r="AI11532" s="72"/>
      <c r="AJ11532" s="72"/>
      <c r="AK11532" s="72"/>
    </row>
    <row r="11533" ht="14.25" customHeight="1">
      <c r="A11533" s="78">
        <v>11530.0</v>
      </c>
      <c r="C11533" s="78" t="str">
        <f>VLOOKUP(G11533,[1]Macrodata_CCF!$A$3:$D$55,4,FALSE)</f>
        <v>#ERROR!</v>
      </c>
      <c r="E11533" s="79" t="str">
        <f>VLOOKUP(G11533,[1]Macrodata_CCF!$A$3:$B$55,2,FALSE)</f>
        <v>#ERROR!</v>
      </c>
      <c r="F11533" s="78">
        <v>0.0</v>
      </c>
      <c r="G11533" s="80">
        <v>34.0</v>
      </c>
      <c r="H11533" s="81">
        <v>0.0</v>
      </c>
      <c r="I11533" s="81">
        <v>80000.0</v>
      </c>
      <c r="J11533" s="81">
        <v>3200.0</v>
      </c>
      <c r="K11533" s="81">
        <v>80000.0</v>
      </c>
      <c r="L11533" s="82">
        <v>0.04</v>
      </c>
      <c r="N11533" s="83">
        <f t="shared" si="1"/>
        <v>0.04</v>
      </c>
      <c r="O11533" s="83">
        <f t="shared" si="2"/>
        <v>0.04</v>
      </c>
      <c r="Q11533" s="83">
        <f t="shared" si="3"/>
        <v>1</v>
      </c>
      <c r="R11533" s="83">
        <f t="shared" si="4"/>
        <v>0.04</v>
      </c>
      <c r="S11533" s="83" t="b">
        <f t="shared" si="5"/>
        <v>0</v>
      </c>
      <c r="T11533" s="72"/>
      <c r="U11533" s="72"/>
      <c r="V11533" s="72"/>
      <c r="W11533" s="72"/>
      <c r="X11533" s="72"/>
      <c r="Y11533" s="72"/>
      <c r="Z11533" s="72"/>
      <c r="AA11533" s="72"/>
      <c r="AB11533" s="72"/>
      <c r="AC11533" s="72"/>
      <c r="AD11533" s="72"/>
      <c r="AE11533" s="72"/>
      <c r="AF11533" s="72"/>
      <c r="AG11533" s="72"/>
      <c r="AH11533" s="72"/>
      <c r="AI11533" s="72"/>
      <c r="AJ11533" s="72"/>
      <c r="AK11533" s="72"/>
    </row>
    <row r="11534" ht="14.25" customHeight="1">
      <c r="A11534" s="78">
        <v>11531.0</v>
      </c>
      <c r="C11534" s="78" t="str">
        <f>VLOOKUP(G11534,[1]Macrodata_CCF!$A$3:$D$55,4,FALSE)</f>
        <v>#ERROR!</v>
      </c>
      <c r="E11534" s="79" t="str">
        <f>VLOOKUP(G11534,[1]Macrodata_CCF!$A$3:$B$55,2,FALSE)</f>
        <v>#ERROR!</v>
      </c>
      <c r="F11534" s="78">
        <v>0.0</v>
      </c>
      <c r="G11534" s="80">
        <v>13.0</v>
      </c>
      <c r="H11534" s="81">
        <v>188720.0</v>
      </c>
      <c r="I11534" s="81">
        <v>290000.0</v>
      </c>
      <c r="J11534" s="81">
        <v>206950.0</v>
      </c>
      <c r="K11534" s="81">
        <v>493000.0</v>
      </c>
      <c r="L11534" s="82">
        <v>0.1799960505529226</v>
      </c>
      <c r="N11534" s="83">
        <f t="shared" si="1"/>
        <v>0.1799960506</v>
      </c>
      <c r="O11534" s="83">
        <f t="shared" si="2"/>
        <v>0.1799960506</v>
      </c>
      <c r="Q11534" s="83">
        <f t="shared" si="3"/>
        <v>0.3492413793</v>
      </c>
      <c r="R11534" s="83">
        <f t="shared" si="4"/>
        <v>0.1799960506</v>
      </c>
      <c r="S11534" s="83" t="b">
        <f t="shared" si="5"/>
        <v>0</v>
      </c>
      <c r="T11534" s="72"/>
      <c r="U11534" s="72"/>
      <c r="V11534" s="72"/>
      <c r="W11534" s="72"/>
      <c r="X11534" s="72"/>
      <c r="Y11534" s="72"/>
      <c r="Z11534" s="72"/>
      <c r="AA11534" s="72"/>
      <c r="AB11534" s="72"/>
      <c r="AC11534" s="72"/>
      <c r="AD11534" s="72"/>
      <c r="AE11534" s="72"/>
      <c r="AF11534" s="72"/>
      <c r="AG11534" s="72"/>
      <c r="AH11534" s="72"/>
      <c r="AI11534" s="72"/>
      <c r="AJ11534" s="72"/>
      <c r="AK11534" s="72"/>
    </row>
    <row r="11535" ht="14.25" customHeight="1">
      <c r="A11535" s="78">
        <v>11532.0</v>
      </c>
      <c r="C11535" s="78" t="str">
        <f>VLOOKUP(G11535,[1]Macrodata_CCF!$A$3:$D$55,4,FALSE)</f>
        <v>#ERROR!</v>
      </c>
      <c r="E11535" s="79" t="str">
        <f>VLOOKUP(G11535,[1]Macrodata_CCF!$A$3:$B$55,2,FALSE)</f>
        <v>#ERROR!</v>
      </c>
      <c r="F11535" s="78">
        <v>0.0</v>
      </c>
      <c r="G11535" s="80">
        <v>27.0</v>
      </c>
      <c r="H11535" s="81">
        <v>444180.0</v>
      </c>
      <c r="I11535" s="81">
        <v>770000.0</v>
      </c>
      <c r="J11535" s="81">
        <v>489795.0</v>
      </c>
      <c r="K11535" s="81">
        <v>770000.0</v>
      </c>
      <c r="L11535" s="82">
        <v>0.1400006138358603</v>
      </c>
      <c r="N11535" s="83">
        <f t="shared" si="1"/>
        <v>0.1400006138</v>
      </c>
      <c r="O11535" s="83">
        <f t="shared" si="2"/>
        <v>0.1400006138</v>
      </c>
      <c r="Q11535" s="83">
        <f t="shared" si="3"/>
        <v>0.4231428571</v>
      </c>
      <c r="R11535" s="83">
        <f t="shared" si="4"/>
        <v>0.1400006138</v>
      </c>
      <c r="S11535" s="83" t="b">
        <f t="shared" si="5"/>
        <v>0</v>
      </c>
      <c r="T11535" s="72"/>
      <c r="U11535" s="72"/>
      <c r="V11535" s="72"/>
      <c r="W11535" s="72"/>
      <c r="X11535" s="72"/>
      <c r="Y11535" s="72"/>
      <c r="Z11535" s="72"/>
      <c r="AA11535" s="72"/>
      <c r="AB11535" s="72"/>
      <c r="AC11535" s="72"/>
      <c r="AD11535" s="72"/>
      <c r="AE11535" s="72"/>
      <c r="AF11535" s="72"/>
      <c r="AG11535" s="72"/>
      <c r="AH11535" s="72"/>
      <c r="AI11535" s="72"/>
      <c r="AJ11535" s="72"/>
      <c r="AK11535" s="72"/>
    </row>
    <row r="11536" ht="14.25" customHeight="1">
      <c r="A11536" s="78">
        <v>11533.0</v>
      </c>
      <c r="C11536" s="78" t="str">
        <f>VLOOKUP(G11536,[1]Macrodata_CCF!$A$3:$D$55,4,FALSE)</f>
        <v>#ERROR!</v>
      </c>
      <c r="E11536" s="79" t="str">
        <f>VLOOKUP(G11536,[1]Macrodata_CCF!$A$3:$B$55,2,FALSE)</f>
        <v>#ERROR!</v>
      </c>
      <c r="F11536" s="78">
        <v>0.0</v>
      </c>
      <c r="G11536" s="80">
        <v>52.0</v>
      </c>
      <c r="H11536" s="81">
        <v>491470.0</v>
      </c>
      <c r="I11536" s="81">
        <v>670000.0</v>
      </c>
      <c r="J11536" s="81">
        <v>503965.0</v>
      </c>
      <c r="K11536" s="81">
        <v>670000.0</v>
      </c>
      <c r="L11536" s="82">
        <v>0.06998823727104689</v>
      </c>
      <c r="N11536" s="83">
        <f t="shared" si="1"/>
        <v>0.06998823727</v>
      </c>
      <c r="O11536" s="83">
        <f t="shared" si="2"/>
        <v>0.06998823727</v>
      </c>
      <c r="Q11536" s="83">
        <f t="shared" si="3"/>
        <v>0.2664626866</v>
      </c>
      <c r="R11536" s="83">
        <f t="shared" si="4"/>
        <v>0.06998823727</v>
      </c>
      <c r="S11536" s="83" t="b">
        <f t="shared" si="5"/>
        <v>0</v>
      </c>
      <c r="T11536" s="72"/>
      <c r="U11536" s="72"/>
      <c r="V11536" s="72"/>
      <c r="W11536" s="72"/>
      <c r="X11536" s="72"/>
      <c r="Y11536" s="72"/>
      <c r="Z11536" s="72"/>
      <c r="AA11536" s="72"/>
      <c r="AB11536" s="72"/>
      <c r="AC11536" s="72"/>
      <c r="AD11536" s="72"/>
      <c r="AE11536" s="72"/>
      <c r="AF11536" s="72"/>
      <c r="AG11536" s="72"/>
      <c r="AH11536" s="72"/>
      <c r="AI11536" s="72"/>
      <c r="AJ11536" s="72"/>
      <c r="AK11536" s="72"/>
    </row>
    <row r="11537" ht="14.25" customHeight="1">
      <c r="A11537" s="78">
        <v>11534.0</v>
      </c>
      <c r="C11537" s="78" t="str">
        <f>VLOOKUP(G11537,[1]Macrodata_CCF!$A$3:$D$55,4,FALSE)</f>
        <v>#ERROR!</v>
      </c>
      <c r="E11537" s="79" t="str">
        <f>VLOOKUP(G11537,[1]Macrodata_CCF!$A$3:$B$55,2,FALSE)</f>
        <v>#ERROR!</v>
      </c>
      <c r="F11537" s="78">
        <v>0.0</v>
      </c>
      <c r="G11537" s="80">
        <v>34.0</v>
      </c>
      <c r="H11537" s="81">
        <v>248420.0</v>
      </c>
      <c r="I11537" s="81">
        <v>280000.0</v>
      </c>
      <c r="J11537" s="81">
        <v>252210.0</v>
      </c>
      <c r="K11537" s="81">
        <v>420000.0</v>
      </c>
      <c r="L11537" s="82">
        <v>0.1200126662444585</v>
      </c>
      <c r="N11537" s="83">
        <f t="shared" si="1"/>
        <v>0.1200126662</v>
      </c>
      <c r="O11537" s="83">
        <f t="shared" si="2"/>
        <v>0.1200126662</v>
      </c>
      <c r="Q11537" s="83">
        <f t="shared" si="3"/>
        <v>0.1127857143</v>
      </c>
      <c r="R11537" s="83">
        <f t="shared" si="4"/>
        <v>0.1200126662</v>
      </c>
      <c r="S11537" s="83" t="b">
        <f t="shared" si="5"/>
        <v>0</v>
      </c>
      <c r="T11537" s="72"/>
      <c r="U11537" s="72"/>
      <c r="V11537" s="72"/>
      <c r="W11537" s="72"/>
      <c r="X11537" s="72"/>
      <c r="Y11537" s="72"/>
      <c r="Z11537" s="72"/>
      <c r="AA11537" s="72"/>
      <c r="AB11537" s="72"/>
      <c r="AC11537" s="72"/>
      <c r="AD11537" s="72"/>
      <c r="AE11537" s="72"/>
      <c r="AF11537" s="72"/>
      <c r="AG11537" s="72"/>
      <c r="AH11537" s="72"/>
      <c r="AI11537" s="72"/>
      <c r="AJ11537" s="72"/>
      <c r="AK11537" s="72"/>
    </row>
    <row r="11538" ht="14.25" customHeight="1">
      <c r="A11538" s="78">
        <v>11535.0</v>
      </c>
      <c r="C11538" s="78" t="str">
        <f>VLOOKUP(G11538,[1]Macrodata_CCF!$A$3:$D$55,4,FALSE)</f>
        <v>#ERROR!</v>
      </c>
      <c r="E11538" s="79" t="str">
        <f>VLOOKUP(G11538,[1]Macrodata_CCF!$A$3:$B$55,2,FALSE)</f>
        <v>#ERROR!</v>
      </c>
      <c r="F11538" s="78">
        <v>0.0</v>
      </c>
      <c r="G11538" s="80">
        <v>21.0</v>
      </c>
      <c r="H11538" s="81">
        <v>404605.0</v>
      </c>
      <c r="I11538" s="81">
        <v>560000.0</v>
      </c>
      <c r="J11538" s="81">
        <v>429470.0</v>
      </c>
      <c r="K11538" s="81">
        <v>1120000.0</v>
      </c>
      <c r="L11538" s="82">
        <v>0.1600115833842788</v>
      </c>
      <c r="N11538" s="83">
        <f t="shared" si="1"/>
        <v>0.1600115834</v>
      </c>
      <c r="O11538" s="83">
        <f t="shared" si="2"/>
        <v>0.1600115834</v>
      </c>
      <c r="Q11538" s="83">
        <f t="shared" si="3"/>
        <v>0.2774910714</v>
      </c>
      <c r="R11538" s="83">
        <f t="shared" si="4"/>
        <v>0.1600115834</v>
      </c>
      <c r="S11538" s="83" t="b">
        <f t="shared" si="5"/>
        <v>0</v>
      </c>
      <c r="T11538" s="72"/>
      <c r="U11538" s="72"/>
      <c r="V11538" s="72"/>
      <c r="W11538" s="72"/>
      <c r="X11538" s="72"/>
      <c r="Y11538" s="72"/>
      <c r="Z11538" s="72"/>
      <c r="AA11538" s="72"/>
      <c r="AB11538" s="72"/>
      <c r="AC11538" s="72"/>
      <c r="AD11538" s="72"/>
      <c r="AE11538" s="72"/>
      <c r="AF11538" s="72"/>
      <c r="AG11538" s="72"/>
      <c r="AH11538" s="72"/>
      <c r="AI11538" s="72"/>
      <c r="AJ11538" s="72"/>
      <c r="AK11538" s="72"/>
    </row>
    <row r="11539" ht="14.25" customHeight="1">
      <c r="A11539" s="78">
        <v>11536.0</v>
      </c>
      <c r="C11539" s="78" t="str">
        <f>VLOOKUP(G11539,[1]Macrodata_CCF!$A$3:$D$55,4,FALSE)</f>
        <v>#ERROR!</v>
      </c>
      <c r="E11539" s="79" t="str">
        <f>VLOOKUP(G11539,[1]Macrodata_CCF!$A$3:$B$55,2,FALSE)</f>
        <v>#ERROR!</v>
      </c>
      <c r="F11539" s="78">
        <v>0.0</v>
      </c>
      <c r="G11539" s="80">
        <v>32.0</v>
      </c>
      <c r="H11539" s="81">
        <v>97035.0</v>
      </c>
      <c r="I11539" s="81">
        <v>400000.0</v>
      </c>
      <c r="J11539" s="81">
        <v>154600.0</v>
      </c>
      <c r="K11539" s="81">
        <v>400000.0</v>
      </c>
      <c r="L11539" s="82">
        <v>0.1900054461736504</v>
      </c>
      <c r="N11539" s="83">
        <f t="shared" si="1"/>
        <v>0.1900054462</v>
      </c>
      <c r="O11539" s="83">
        <f t="shared" si="2"/>
        <v>0.1900054462</v>
      </c>
      <c r="Q11539" s="83">
        <f t="shared" si="3"/>
        <v>0.7574125</v>
      </c>
      <c r="R11539" s="83">
        <f t="shared" si="4"/>
        <v>0.1900054462</v>
      </c>
      <c r="S11539" s="83" t="b">
        <f t="shared" si="5"/>
        <v>0</v>
      </c>
      <c r="T11539" s="72"/>
      <c r="U11539" s="72"/>
      <c r="V11539" s="72"/>
      <c r="W11539" s="72"/>
      <c r="X11539" s="72"/>
      <c r="Y11539" s="72"/>
      <c r="Z11539" s="72"/>
      <c r="AA11539" s="72"/>
      <c r="AB11539" s="72"/>
      <c r="AC11539" s="72"/>
      <c r="AD11539" s="72"/>
      <c r="AE11539" s="72"/>
      <c r="AF11539" s="72"/>
      <c r="AG11539" s="72"/>
      <c r="AH11539" s="72"/>
      <c r="AI11539" s="72"/>
      <c r="AJ11539" s="72"/>
      <c r="AK11539" s="72"/>
    </row>
    <row r="11540" ht="14.25" customHeight="1">
      <c r="A11540" s="78">
        <v>11537.0</v>
      </c>
      <c r="C11540" s="78" t="str">
        <f>VLOOKUP(G11540,[1]Macrodata_CCF!$A$3:$D$55,4,FALSE)</f>
        <v>#ERROR!</v>
      </c>
      <c r="E11540" s="79" t="str">
        <f>VLOOKUP(G11540,[1]Macrodata_CCF!$A$3:$B$55,2,FALSE)</f>
        <v>#ERROR!</v>
      </c>
      <c r="F11540" s="78">
        <v>0.0</v>
      </c>
      <c r="G11540" s="80">
        <v>34.0</v>
      </c>
      <c r="H11540" s="81">
        <v>921680.0</v>
      </c>
      <c r="I11540" s="81">
        <v>930000.0</v>
      </c>
      <c r="J11540" s="81">
        <v>921930.0</v>
      </c>
      <c r="K11540" s="81">
        <v>1209000.0</v>
      </c>
      <c r="L11540" s="82">
        <v>0.03004807692307692</v>
      </c>
      <c r="N11540" s="83">
        <f t="shared" si="1"/>
        <v>0.03004807692</v>
      </c>
      <c r="O11540" s="83">
        <f t="shared" si="2"/>
        <v>0.03004807692</v>
      </c>
      <c r="Q11540" s="83">
        <f t="shared" si="3"/>
        <v>0.008946236559</v>
      </c>
      <c r="R11540" s="83">
        <f t="shared" si="4"/>
        <v>0.0002688172043</v>
      </c>
      <c r="S11540" s="83" t="b">
        <f t="shared" si="5"/>
        <v>0</v>
      </c>
      <c r="T11540" s="72"/>
      <c r="U11540" s="72"/>
      <c r="V11540" s="72"/>
      <c r="W11540" s="72"/>
      <c r="X11540" s="72"/>
      <c r="Y11540" s="72"/>
      <c r="Z11540" s="72"/>
      <c r="AA11540" s="72"/>
      <c r="AB11540" s="72"/>
      <c r="AC11540" s="72"/>
      <c r="AD11540" s="72"/>
      <c r="AE11540" s="72"/>
      <c r="AF11540" s="72"/>
      <c r="AG11540" s="72"/>
      <c r="AH11540" s="72"/>
      <c r="AI11540" s="72"/>
      <c r="AJ11540" s="72"/>
      <c r="AK11540" s="72"/>
    </row>
    <row r="11541" ht="14.25" customHeight="1">
      <c r="A11541" s="78">
        <v>11538.0</v>
      </c>
      <c r="C11541" s="78" t="str">
        <f>VLOOKUP(G11541,[1]Macrodata_CCF!$A$3:$D$55,4,FALSE)</f>
        <v>#ERROR!</v>
      </c>
      <c r="E11541" s="79" t="str">
        <f>VLOOKUP(G11541,[1]Macrodata_CCF!$A$3:$B$55,2,FALSE)</f>
        <v>#ERROR!</v>
      </c>
      <c r="F11541" s="78">
        <v>1.0</v>
      </c>
      <c r="G11541" s="80">
        <v>3.0</v>
      </c>
      <c r="H11541" s="81">
        <v>323020.0</v>
      </c>
      <c r="I11541" s="81">
        <v>770000.0</v>
      </c>
      <c r="J11541" s="81">
        <v>555450.0</v>
      </c>
      <c r="K11541" s="81">
        <v>770000.0</v>
      </c>
      <c r="L11541" s="82">
        <v>0.5200008948946262</v>
      </c>
      <c r="N11541" s="83">
        <f t="shared" si="1"/>
        <v>0.5200008949</v>
      </c>
      <c r="O11541" s="83">
        <f t="shared" si="2"/>
        <v>0.5200008949</v>
      </c>
      <c r="Q11541" s="83">
        <f t="shared" si="3"/>
        <v>0.5804935065</v>
      </c>
      <c r="R11541" s="83">
        <f t="shared" si="4"/>
        <v>0.5200008949</v>
      </c>
      <c r="S11541" s="83" t="b">
        <f t="shared" si="5"/>
        <v>0</v>
      </c>
      <c r="T11541" s="72"/>
      <c r="U11541" s="72"/>
      <c r="V11541" s="72"/>
      <c r="W11541" s="72"/>
      <c r="X11541" s="72"/>
      <c r="Y11541" s="72"/>
      <c r="Z11541" s="72"/>
      <c r="AA11541" s="72"/>
      <c r="AB11541" s="72"/>
      <c r="AC11541" s="72"/>
      <c r="AD11541" s="72"/>
      <c r="AE11541" s="72"/>
      <c r="AF11541" s="72"/>
      <c r="AG11541" s="72"/>
      <c r="AH11541" s="72"/>
      <c r="AI11541" s="72"/>
      <c r="AJ11541" s="72"/>
      <c r="AK11541" s="72"/>
    </row>
    <row r="11542" ht="14.25" customHeight="1">
      <c r="A11542" s="78">
        <v>11539.0</v>
      </c>
      <c r="C11542" s="78" t="str">
        <f>VLOOKUP(G11542,[1]Macrodata_CCF!$A$3:$D$55,4,FALSE)</f>
        <v>#ERROR!</v>
      </c>
      <c r="E11542" s="79" t="str">
        <f>VLOOKUP(G11542,[1]Macrodata_CCF!$A$3:$B$55,2,FALSE)</f>
        <v>#ERROR!</v>
      </c>
      <c r="F11542" s="78">
        <v>1.0</v>
      </c>
      <c r="G11542" s="80">
        <v>43.0</v>
      </c>
      <c r="H11542" s="81">
        <v>230075.0</v>
      </c>
      <c r="I11542" s="81">
        <v>300000.0</v>
      </c>
      <c r="J11542" s="81">
        <v>268535.0</v>
      </c>
      <c r="K11542" s="81">
        <v>300000.0</v>
      </c>
      <c r="L11542" s="82">
        <v>0.5500178762960315</v>
      </c>
      <c r="N11542" s="83">
        <f t="shared" si="1"/>
        <v>0.5500178763</v>
      </c>
      <c r="O11542" s="83">
        <f t="shared" si="2"/>
        <v>0.5500178763</v>
      </c>
      <c r="Q11542" s="83">
        <f t="shared" si="3"/>
        <v>0.2330833333</v>
      </c>
      <c r="R11542" s="83">
        <f t="shared" si="4"/>
        <v>0.5500178763</v>
      </c>
      <c r="S11542" s="83" t="b">
        <f t="shared" si="5"/>
        <v>0</v>
      </c>
      <c r="T11542" s="72"/>
      <c r="U11542" s="72"/>
      <c r="V11542" s="72"/>
      <c r="W11542" s="72"/>
      <c r="X11542" s="72"/>
      <c r="Y11542" s="72"/>
      <c r="Z11542" s="72"/>
      <c r="AA11542" s="72"/>
      <c r="AB11542" s="72"/>
      <c r="AC11542" s="72"/>
      <c r="AD11542" s="72"/>
      <c r="AE11542" s="72"/>
      <c r="AF11542" s="72"/>
      <c r="AG11542" s="72"/>
      <c r="AH11542" s="72"/>
      <c r="AI11542" s="72"/>
      <c r="AJ11542" s="72"/>
      <c r="AK11542" s="72"/>
    </row>
    <row r="11543" ht="14.25" customHeight="1">
      <c r="A11543" s="78">
        <v>11540.0</v>
      </c>
      <c r="C11543" s="78" t="str">
        <f>VLOOKUP(G11543,[1]Macrodata_CCF!$A$3:$D$55,4,FALSE)</f>
        <v>#ERROR!</v>
      </c>
      <c r="E11543" s="79" t="str">
        <f>VLOOKUP(G11543,[1]Macrodata_CCF!$A$3:$B$55,2,FALSE)</f>
        <v>#ERROR!</v>
      </c>
      <c r="F11543" s="78">
        <v>0.0</v>
      </c>
      <c r="G11543" s="80">
        <v>39.0</v>
      </c>
      <c r="H11543" s="81">
        <v>0.0</v>
      </c>
      <c r="I11543" s="81">
        <v>580000.0</v>
      </c>
      <c r="J11543" s="81">
        <v>17400.0</v>
      </c>
      <c r="K11543" s="81">
        <v>580000.0</v>
      </c>
      <c r="L11543" s="82">
        <v>0.03</v>
      </c>
      <c r="N11543" s="83">
        <f t="shared" si="1"/>
        <v>0.03</v>
      </c>
      <c r="O11543" s="83">
        <f t="shared" si="2"/>
        <v>0.03</v>
      </c>
      <c r="Q11543" s="83">
        <f t="shared" si="3"/>
        <v>1</v>
      </c>
      <c r="R11543" s="83">
        <f t="shared" si="4"/>
        <v>0.03</v>
      </c>
      <c r="S11543" s="83" t="b">
        <f t="shared" si="5"/>
        <v>0</v>
      </c>
      <c r="T11543" s="72"/>
      <c r="U11543" s="72"/>
      <c r="V11543" s="72"/>
      <c r="W11543" s="72"/>
      <c r="X11543" s="72"/>
      <c r="Y11543" s="72"/>
      <c r="Z11543" s="72"/>
      <c r="AA11543" s="72"/>
      <c r="AB11543" s="72"/>
      <c r="AC11543" s="72"/>
      <c r="AD11543" s="72"/>
      <c r="AE11543" s="72"/>
      <c r="AF11543" s="72"/>
      <c r="AG11543" s="72"/>
      <c r="AH11543" s="72"/>
      <c r="AI11543" s="72"/>
      <c r="AJ11543" s="72"/>
      <c r="AK11543" s="72"/>
    </row>
    <row r="11544" ht="14.25" customHeight="1">
      <c r="A11544" s="78">
        <v>11541.0</v>
      </c>
      <c r="C11544" s="78" t="str">
        <f>VLOOKUP(G11544,[1]Macrodata_CCF!$A$3:$D$55,4,FALSE)</f>
        <v>#ERROR!</v>
      </c>
      <c r="E11544" s="79" t="str">
        <f>VLOOKUP(G11544,[1]Macrodata_CCF!$A$3:$B$55,2,FALSE)</f>
        <v>#ERROR!</v>
      </c>
      <c r="F11544" s="78">
        <v>1.0</v>
      </c>
      <c r="G11544" s="80">
        <v>41.0</v>
      </c>
      <c r="H11544" s="81">
        <v>644945.0</v>
      </c>
      <c r="I11544" s="81">
        <v>810000.0</v>
      </c>
      <c r="J11544" s="81">
        <v>710965.0</v>
      </c>
      <c r="K11544" s="81">
        <v>810000.0</v>
      </c>
      <c r="L11544" s="82">
        <v>0.3999878828269365</v>
      </c>
      <c r="N11544" s="83">
        <f t="shared" si="1"/>
        <v>0.3999878828</v>
      </c>
      <c r="O11544" s="83">
        <f t="shared" si="2"/>
        <v>0.3999878828</v>
      </c>
      <c r="Q11544" s="83">
        <f t="shared" si="3"/>
        <v>0.2037716049</v>
      </c>
      <c r="R11544" s="83">
        <f t="shared" si="4"/>
        <v>0.3999878828</v>
      </c>
      <c r="S11544" s="83" t="b">
        <f t="shared" si="5"/>
        <v>0</v>
      </c>
      <c r="T11544" s="72"/>
      <c r="U11544" s="72"/>
      <c r="V11544" s="72"/>
      <c r="W11544" s="72"/>
      <c r="X11544" s="72"/>
      <c r="Y11544" s="72"/>
      <c r="Z11544" s="72"/>
      <c r="AA11544" s="72"/>
      <c r="AB11544" s="72"/>
      <c r="AC11544" s="72"/>
      <c r="AD11544" s="72"/>
      <c r="AE11544" s="72"/>
      <c r="AF11544" s="72"/>
      <c r="AG11544" s="72"/>
      <c r="AH11544" s="72"/>
      <c r="AI11544" s="72"/>
      <c r="AJ11544" s="72"/>
      <c r="AK11544" s="72"/>
    </row>
    <row r="11545" ht="14.25" customHeight="1">
      <c r="A11545" s="78">
        <v>11542.0</v>
      </c>
      <c r="C11545" s="78" t="str">
        <f>VLOOKUP(G11545,[1]Macrodata_CCF!$A$3:$D$55,4,FALSE)</f>
        <v>#ERROR!</v>
      </c>
      <c r="E11545" s="79" t="str">
        <f>VLOOKUP(G11545,[1]Macrodata_CCF!$A$3:$B$55,2,FALSE)</f>
        <v>#ERROR!</v>
      </c>
      <c r="F11545" s="78">
        <v>0.0</v>
      </c>
      <c r="G11545" s="80">
        <v>49.0</v>
      </c>
      <c r="H11545" s="81">
        <v>0.0</v>
      </c>
      <c r="I11545" s="81">
        <v>180000.0</v>
      </c>
      <c r="J11545" s="81">
        <v>18000.0</v>
      </c>
      <c r="K11545" s="81">
        <v>180000.0</v>
      </c>
      <c r="L11545" s="82">
        <v>0.1</v>
      </c>
      <c r="N11545" s="83">
        <f t="shared" si="1"/>
        <v>0.1</v>
      </c>
      <c r="O11545" s="83">
        <f t="shared" si="2"/>
        <v>0.1</v>
      </c>
      <c r="Q11545" s="83">
        <f t="shared" si="3"/>
        <v>1</v>
      </c>
      <c r="R11545" s="83">
        <f t="shared" si="4"/>
        <v>0.1</v>
      </c>
      <c r="S11545" s="83" t="b">
        <f t="shared" si="5"/>
        <v>0</v>
      </c>
      <c r="T11545" s="72"/>
      <c r="U11545" s="72"/>
      <c r="V11545" s="72"/>
      <c r="W11545" s="72"/>
      <c r="X11545" s="72"/>
      <c r="Y11545" s="72"/>
      <c r="Z11545" s="72"/>
      <c r="AA11545" s="72"/>
      <c r="AB11545" s="72"/>
      <c r="AC11545" s="72"/>
      <c r="AD11545" s="72"/>
      <c r="AE11545" s="72"/>
      <c r="AF11545" s="72"/>
      <c r="AG11545" s="72"/>
      <c r="AH11545" s="72"/>
      <c r="AI11545" s="72"/>
      <c r="AJ11545" s="72"/>
      <c r="AK11545" s="72"/>
    </row>
    <row r="11546" ht="14.25" customHeight="1">
      <c r="A11546" s="78">
        <v>11543.0</v>
      </c>
      <c r="C11546" s="78" t="str">
        <f>VLOOKUP(G11546,[1]Macrodata_CCF!$A$3:$D$55,4,FALSE)</f>
        <v>#ERROR!</v>
      </c>
      <c r="E11546" s="79" t="str">
        <f>VLOOKUP(G11546,[1]Macrodata_CCF!$A$3:$B$55,2,FALSE)</f>
        <v>#ERROR!</v>
      </c>
      <c r="F11546" s="78">
        <v>0.0</v>
      </c>
      <c r="G11546" s="80">
        <v>53.0</v>
      </c>
      <c r="H11546" s="81">
        <v>289750.0</v>
      </c>
      <c r="I11546" s="81">
        <v>670000.0</v>
      </c>
      <c r="J11546" s="81">
        <v>683400.0</v>
      </c>
      <c r="K11546" s="81">
        <v>670000.0</v>
      </c>
      <c r="L11546" s="82">
        <v>1.035239973701512</v>
      </c>
      <c r="N11546" s="83">
        <f t="shared" si="1"/>
        <v>1.035239974</v>
      </c>
      <c r="O11546" s="83">
        <f t="shared" si="2"/>
        <v>1</v>
      </c>
      <c r="Q11546" s="83">
        <f t="shared" si="3"/>
        <v>0.5675373134</v>
      </c>
      <c r="R11546" s="83">
        <f t="shared" si="4"/>
        <v>1.035239974</v>
      </c>
      <c r="S11546" s="83" t="b">
        <f t="shared" si="5"/>
        <v>0</v>
      </c>
      <c r="T11546" s="72"/>
      <c r="U11546" s="72"/>
      <c r="V11546" s="72"/>
      <c r="W11546" s="72"/>
      <c r="X11546" s="72"/>
      <c r="Y11546" s="72"/>
      <c r="Z11546" s="72"/>
      <c r="AA11546" s="72"/>
      <c r="AB11546" s="72"/>
      <c r="AC11546" s="72"/>
      <c r="AD11546" s="72"/>
      <c r="AE11546" s="72"/>
      <c r="AF11546" s="72"/>
      <c r="AG11546" s="72"/>
      <c r="AH11546" s="72"/>
      <c r="AI11546" s="72"/>
      <c r="AJ11546" s="72"/>
      <c r="AK11546" s="72"/>
    </row>
    <row r="11547" ht="14.25" customHeight="1">
      <c r="A11547" s="78">
        <v>11544.0</v>
      </c>
      <c r="C11547" s="78" t="str">
        <f>VLOOKUP(G11547,[1]Macrodata_CCF!$A$3:$D$55,4,FALSE)</f>
        <v>#ERROR!</v>
      </c>
      <c r="E11547" s="79" t="str">
        <f>VLOOKUP(G11547,[1]Macrodata_CCF!$A$3:$B$55,2,FALSE)</f>
        <v>#ERROR!</v>
      </c>
      <c r="F11547" s="78">
        <v>0.0</v>
      </c>
      <c r="G11547" s="80">
        <v>48.0</v>
      </c>
      <c r="H11547" s="81">
        <v>181045.0</v>
      </c>
      <c r="I11547" s="81">
        <v>580000.0</v>
      </c>
      <c r="J11547" s="81">
        <v>260835.0</v>
      </c>
      <c r="K11547" s="81">
        <v>580000.0</v>
      </c>
      <c r="L11547" s="82">
        <v>0.1999974934516424</v>
      </c>
      <c r="N11547" s="83">
        <f t="shared" si="1"/>
        <v>0.1999974935</v>
      </c>
      <c r="O11547" s="83">
        <f t="shared" si="2"/>
        <v>0.1999974935</v>
      </c>
      <c r="Q11547" s="83">
        <f t="shared" si="3"/>
        <v>0.6878534483</v>
      </c>
      <c r="R11547" s="83">
        <f t="shared" si="4"/>
        <v>0.1999974935</v>
      </c>
      <c r="S11547" s="83" t="b">
        <f t="shared" si="5"/>
        <v>0</v>
      </c>
      <c r="T11547" s="72"/>
      <c r="U11547" s="72"/>
      <c r="V11547" s="72"/>
      <c r="W11547" s="72"/>
      <c r="X11547" s="72"/>
      <c r="Y11547" s="72"/>
      <c r="Z11547" s="72"/>
      <c r="AA11547" s="72"/>
      <c r="AB11547" s="72"/>
      <c r="AC11547" s="72"/>
      <c r="AD11547" s="72"/>
      <c r="AE11547" s="72"/>
      <c r="AF11547" s="72"/>
      <c r="AG11547" s="72"/>
      <c r="AH11547" s="72"/>
      <c r="AI11547" s="72"/>
      <c r="AJ11547" s="72"/>
      <c r="AK11547" s="72"/>
    </row>
    <row r="11548" ht="14.25" customHeight="1">
      <c r="A11548" s="78">
        <v>11545.0</v>
      </c>
      <c r="C11548" s="78" t="str">
        <f>VLOOKUP(G11548,[1]Macrodata_CCF!$A$3:$D$55,4,FALSE)</f>
        <v>#ERROR!</v>
      </c>
      <c r="E11548" s="79" t="str">
        <f>VLOOKUP(G11548,[1]Macrodata_CCF!$A$3:$B$55,2,FALSE)</f>
        <v>#ERROR!</v>
      </c>
      <c r="F11548" s="78">
        <v>0.0</v>
      </c>
      <c r="G11548" s="80">
        <v>7.0</v>
      </c>
      <c r="H11548" s="81">
        <v>311735.0</v>
      </c>
      <c r="I11548" s="81">
        <v>360000.0</v>
      </c>
      <c r="J11548" s="81">
        <v>367200.0</v>
      </c>
      <c r="K11548" s="81">
        <v>360000.0</v>
      </c>
      <c r="L11548" s="82">
        <v>1.149176421837771</v>
      </c>
      <c r="N11548" s="83">
        <f t="shared" si="1"/>
        <v>1.149176422</v>
      </c>
      <c r="O11548" s="83">
        <f t="shared" si="2"/>
        <v>1</v>
      </c>
      <c r="Q11548" s="83">
        <f t="shared" si="3"/>
        <v>0.1340694444</v>
      </c>
      <c r="R11548" s="83">
        <f t="shared" si="4"/>
        <v>1.149176422</v>
      </c>
      <c r="S11548" s="83" t="b">
        <f t="shared" si="5"/>
        <v>0</v>
      </c>
      <c r="T11548" s="72"/>
      <c r="U11548" s="72"/>
      <c r="V11548" s="72"/>
      <c r="W11548" s="72"/>
      <c r="X11548" s="72"/>
      <c r="Y11548" s="72"/>
      <c r="Z11548" s="72"/>
      <c r="AA11548" s="72"/>
      <c r="AB11548" s="72"/>
      <c r="AC11548" s="72"/>
      <c r="AD11548" s="72"/>
      <c r="AE11548" s="72"/>
      <c r="AF11548" s="72"/>
      <c r="AG11548" s="72"/>
      <c r="AH11548" s="72"/>
      <c r="AI11548" s="72"/>
      <c r="AJ11548" s="72"/>
      <c r="AK11548" s="72"/>
    </row>
    <row r="11549" ht="14.25" customHeight="1">
      <c r="A11549" s="78">
        <v>11546.0</v>
      </c>
      <c r="C11549" s="78" t="str">
        <f>VLOOKUP(G11549,[1]Macrodata_CCF!$A$3:$D$55,4,FALSE)</f>
        <v>#ERROR!</v>
      </c>
      <c r="E11549" s="79" t="str">
        <f>VLOOKUP(G11549,[1]Macrodata_CCF!$A$3:$B$55,2,FALSE)</f>
        <v>#ERROR!</v>
      </c>
      <c r="F11549" s="78">
        <v>0.0</v>
      </c>
      <c r="G11549" s="80">
        <v>12.0</v>
      </c>
      <c r="H11549" s="81">
        <v>227625.0</v>
      </c>
      <c r="I11549" s="81">
        <v>550000.0</v>
      </c>
      <c r="J11549" s="81">
        <v>308220.0</v>
      </c>
      <c r="K11549" s="81">
        <v>550000.0</v>
      </c>
      <c r="L11549" s="82">
        <v>0.2500038774718883</v>
      </c>
      <c r="N11549" s="83">
        <f t="shared" si="1"/>
        <v>0.2500038775</v>
      </c>
      <c r="O11549" s="83">
        <f t="shared" si="2"/>
        <v>0.2500038775</v>
      </c>
      <c r="Q11549" s="83">
        <f t="shared" si="3"/>
        <v>0.5861363636</v>
      </c>
      <c r="R11549" s="83">
        <f t="shared" si="4"/>
        <v>0.2500038775</v>
      </c>
      <c r="S11549" s="83" t="b">
        <f t="shared" si="5"/>
        <v>0</v>
      </c>
      <c r="T11549" s="72"/>
      <c r="U11549" s="72"/>
      <c r="V11549" s="72"/>
      <c r="W11549" s="72"/>
      <c r="X11549" s="72"/>
      <c r="Y11549" s="72"/>
      <c r="Z11549" s="72"/>
      <c r="AA11549" s="72"/>
      <c r="AB11549" s="72"/>
      <c r="AC11549" s="72"/>
      <c r="AD11549" s="72"/>
      <c r="AE11549" s="72"/>
      <c r="AF11549" s="72"/>
      <c r="AG11549" s="72"/>
      <c r="AH11549" s="72"/>
      <c r="AI11549" s="72"/>
      <c r="AJ11549" s="72"/>
      <c r="AK11549" s="72"/>
    </row>
    <row r="11550" ht="14.25" customHeight="1">
      <c r="A11550" s="78">
        <v>11547.0</v>
      </c>
      <c r="C11550" s="78" t="str">
        <f>VLOOKUP(G11550,[1]Macrodata_CCF!$A$3:$D$55,4,FALSE)</f>
        <v>#ERROR!</v>
      </c>
      <c r="E11550" s="79" t="str">
        <f>VLOOKUP(G11550,[1]Macrodata_CCF!$A$3:$B$55,2,FALSE)</f>
        <v>#ERROR!</v>
      </c>
      <c r="F11550" s="78">
        <v>0.0</v>
      </c>
      <c r="G11550" s="80">
        <v>8.0</v>
      </c>
      <c r="H11550" s="81">
        <v>699430.0</v>
      </c>
      <c r="I11550" s="81">
        <v>750000.0</v>
      </c>
      <c r="J11550" s="81">
        <v>714095.0</v>
      </c>
      <c r="K11550" s="81">
        <v>750000.0</v>
      </c>
      <c r="L11550" s="82">
        <v>0.2899940676290291</v>
      </c>
      <c r="N11550" s="83">
        <f t="shared" si="1"/>
        <v>0.2899940676</v>
      </c>
      <c r="O11550" s="83">
        <f t="shared" si="2"/>
        <v>0.2899940676</v>
      </c>
      <c r="Q11550" s="83">
        <f t="shared" si="3"/>
        <v>0.06742666667</v>
      </c>
      <c r="R11550" s="83">
        <f t="shared" si="4"/>
        <v>0.01955333333</v>
      </c>
      <c r="S11550" s="83" t="b">
        <f t="shared" si="5"/>
        <v>0</v>
      </c>
      <c r="T11550" s="72"/>
      <c r="U11550" s="72"/>
      <c r="V11550" s="72"/>
      <c r="W11550" s="72"/>
      <c r="X11550" s="72"/>
      <c r="Y11550" s="72"/>
      <c r="Z11550" s="72"/>
      <c r="AA11550" s="72"/>
      <c r="AB11550" s="72"/>
      <c r="AC11550" s="72"/>
      <c r="AD11550" s="72"/>
      <c r="AE11550" s="72"/>
      <c r="AF11550" s="72"/>
      <c r="AG11550" s="72"/>
      <c r="AH11550" s="72"/>
      <c r="AI11550" s="72"/>
      <c r="AJ11550" s="72"/>
      <c r="AK11550" s="72"/>
    </row>
    <row r="11551" ht="14.25" customHeight="1">
      <c r="A11551" s="78">
        <v>11548.0</v>
      </c>
      <c r="C11551" s="78" t="str">
        <f>VLOOKUP(G11551,[1]Macrodata_CCF!$A$3:$D$55,4,FALSE)</f>
        <v>#ERROR!</v>
      </c>
      <c r="E11551" s="79" t="str">
        <f>VLOOKUP(G11551,[1]Macrodata_CCF!$A$3:$B$55,2,FALSE)</f>
        <v>#ERROR!</v>
      </c>
      <c r="F11551" s="78">
        <v>0.0</v>
      </c>
      <c r="G11551" s="80">
        <v>6.0</v>
      </c>
      <c r="H11551" s="81">
        <v>436005.0</v>
      </c>
      <c r="I11551" s="81">
        <v>660000.0</v>
      </c>
      <c r="J11551" s="81">
        <v>512165.0</v>
      </c>
      <c r="K11551" s="81">
        <v>660000.0</v>
      </c>
      <c r="L11551" s="82">
        <v>0.3400075894551218</v>
      </c>
      <c r="N11551" s="83">
        <f t="shared" si="1"/>
        <v>0.3400075895</v>
      </c>
      <c r="O11551" s="83">
        <f t="shared" si="2"/>
        <v>0.3400075895</v>
      </c>
      <c r="Q11551" s="83">
        <f t="shared" si="3"/>
        <v>0.3393863636</v>
      </c>
      <c r="R11551" s="83">
        <f t="shared" si="4"/>
        <v>0.3400075895</v>
      </c>
      <c r="S11551" s="83" t="b">
        <f t="shared" si="5"/>
        <v>0</v>
      </c>
      <c r="T11551" s="72"/>
      <c r="U11551" s="72"/>
      <c r="V11551" s="72"/>
      <c r="W11551" s="72"/>
      <c r="X11551" s="72"/>
      <c r="Y11551" s="72"/>
      <c r="Z11551" s="72"/>
      <c r="AA11551" s="72"/>
      <c r="AB11551" s="72"/>
      <c r="AC11551" s="72"/>
      <c r="AD11551" s="72"/>
      <c r="AE11551" s="72"/>
      <c r="AF11551" s="72"/>
      <c r="AG11551" s="72"/>
      <c r="AH11551" s="72"/>
      <c r="AI11551" s="72"/>
      <c r="AJ11551" s="72"/>
      <c r="AK11551" s="72"/>
    </row>
    <row r="11552" ht="14.25" customHeight="1">
      <c r="A11552" s="78">
        <v>11549.0</v>
      </c>
      <c r="C11552" s="78" t="str">
        <f>VLOOKUP(G11552,[1]Macrodata_CCF!$A$3:$D$55,4,FALSE)</f>
        <v>#ERROR!</v>
      </c>
      <c r="E11552" s="79" t="str">
        <f>VLOOKUP(G11552,[1]Macrodata_CCF!$A$3:$B$55,2,FALSE)</f>
        <v>#ERROR!</v>
      </c>
      <c r="F11552" s="78">
        <v>0.0</v>
      </c>
      <c r="G11552" s="80">
        <v>47.0</v>
      </c>
      <c r="H11552" s="81">
        <v>0.0</v>
      </c>
      <c r="I11552" s="81">
        <v>320000.0</v>
      </c>
      <c r="J11552" s="81">
        <v>54400.0</v>
      </c>
      <c r="K11552" s="81">
        <v>320000.0</v>
      </c>
      <c r="L11552" s="82">
        <v>0.17</v>
      </c>
      <c r="N11552" s="83">
        <f t="shared" si="1"/>
        <v>0.17</v>
      </c>
      <c r="O11552" s="83">
        <f t="shared" si="2"/>
        <v>0.17</v>
      </c>
      <c r="Q11552" s="83">
        <f t="shared" si="3"/>
        <v>1</v>
      </c>
      <c r="R11552" s="83">
        <f t="shared" si="4"/>
        <v>0.17</v>
      </c>
      <c r="S11552" s="83" t="b">
        <f t="shared" si="5"/>
        <v>0</v>
      </c>
      <c r="T11552" s="72"/>
      <c r="U11552" s="72"/>
      <c r="V11552" s="72"/>
      <c r="W11552" s="72"/>
      <c r="X11552" s="72"/>
      <c r="Y11552" s="72"/>
      <c r="Z11552" s="72"/>
      <c r="AA11552" s="72"/>
      <c r="AB11552" s="72"/>
      <c r="AC11552" s="72"/>
      <c r="AD11552" s="72"/>
      <c r="AE11552" s="72"/>
      <c r="AF11552" s="72"/>
      <c r="AG11552" s="72"/>
      <c r="AH11552" s="72"/>
      <c r="AI11552" s="72"/>
      <c r="AJ11552" s="72"/>
      <c r="AK11552" s="72"/>
    </row>
    <row r="11553" ht="14.25" customHeight="1">
      <c r="A11553" s="78">
        <v>11550.0</v>
      </c>
      <c r="C11553" s="78" t="str">
        <f>VLOOKUP(G11553,[1]Macrodata_CCF!$A$3:$D$55,4,FALSE)</f>
        <v>#ERROR!</v>
      </c>
      <c r="E11553" s="79" t="str">
        <f>VLOOKUP(G11553,[1]Macrodata_CCF!$A$3:$B$55,2,FALSE)</f>
        <v>#ERROR!</v>
      </c>
      <c r="F11553" s="78">
        <v>0.0</v>
      </c>
      <c r="G11553" s="80">
        <v>46.0</v>
      </c>
      <c r="H11553" s="81">
        <v>149165.0</v>
      </c>
      <c r="I11553" s="81">
        <v>230000.0</v>
      </c>
      <c r="J11553" s="81">
        <v>132190.0</v>
      </c>
      <c r="K11553" s="81">
        <v>230000.0</v>
      </c>
      <c r="L11553" s="82">
        <v>-0.2099956701923672</v>
      </c>
      <c r="N11553" s="83">
        <f t="shared" si="1"/>
        <v>-0.2099956702</v>
      </c>
      <c r="O11553" s="83">
        <f t="shared" si="2"/>
        <v>0</v>
      </c>
      <c r="Q11553" s="83">
        <f t="shared" si="3"/>
        <v>0.3514565217</v>
      </c>
      <c r="R11553" s="83">
        <f t="shared" si="4"/>
        <v>-0.2099956702</v>
      </c>
      <c r="S11553" s="83" t="b">
        <f t="shared" si="5"/>
        <v>0</v>
      </c>
      <c r="T11553" s="72"/>
      <c r="U11553" s="72"/>
      <c r="V11553" s="72"/>
      <c r="W11553" s="72"/>
      <c r="X11553" s="72"/>
      <c r="Y11553" s="72"/>
      <c r="Z11553" s="72"/>
      <c r="AA11553" s="72"/>
      <c r="AB11553" s="72"/>
      <c r="AC11553" s="72"/>
      <c r="AD11553" s="72"/>
      <c r="AE11553" s="72"/>
      <c r="AF11553" s="72"/>
      <c r="AG11553" s="72"/>
      <c r="AH11553" s="72"/>
      <c r="AI11553" s="72"/>
      <c r="AJ11553" s="72"/>
      <c r="AK11553" s="72"/>
    </row>
    <row r="11554" ht="14.25" customHeight="1">
      <c r="A11554" s="78">
        <v>11551.0</v>
      </c>
      <c r="C11554" s="78" t="str">
        <f>VLOOKUP(G11554,[1]Macrodata_CCF!$A$3:$D$55,4,FALSE)</f>
        <v>#ERROR!</v>
      </c>
      <c r="E11554" s="79" t="str">
        <f>VLOOKUP(G11554,[1]Macrodata_CCF!$A$3:$B$55,2,FALSE)</f>
        <v>#ERROR!</v>
      </c>
      <c r="F11554" s="78">
        <v>0.0</v>
      </c>
      <c r="G11554" s="80">
        <v>47.0</v>
      </c>
      <c r="H11554" s="81">
        <v>159230.0</v>
      </c>
      <c r="I11554" s="81">
        <v>290000.0</v>
      </c>
      <c r="J11554" s="81">
        <v>182770.0</v>
      </c>
      <c r="K11554" s="81">
        <v>290000.0</v>
      </c>
      <c r="L11554" s="82">
        <v>0.1800107058193775</v>
      </c>
      <c r="N11554" s="83">
        <f t="shared" si="1"/>
        <v>0.1800107058</v>
      </c>
      <c r="O11554" s="83">
        <f t="shared" si="2"/>
        <v>0.1800107058</v>
      </c>
      <c r="Q11554" s="83">
        <f t="shared" si="3"/>
        <v>0.4509310345</v>
      </c>
      <c r="R11554" s="83">
        <f t="shared" si="4"/>
        <v>0.1800107058</v>
      </c>
      <c r="S11554" s="83" t="b">
        <f t="shared" si="5"/>
        <v>0</v>
      </c>
      <c r="T11554" s="72"/>
      <c r="U11554" s="72"/>
      <c r="V11554" s="72"/>
      <c r="W11554" s="72"/>
      <c r="X11554" s="72"/>
      <c r="Y11554" s="72"/>
      <c r="Z11554" s="72"/>
      <c r="AA11554" s="72"/>
      <c r="AB11554" s="72"/>
      <c r="AC11554" s="72"/>
      <c r="AD11554" s="72"/>
      <c r="AE11554" s="72"/>
      <c r="AF11554" s="72"/>
      <c r="AG11554" s="72"/>
      <c r="AH11554" s="72"/>
      <c r="AI11554" s="72"/>
      <c r="AJ11554" s="72"/>
      <c r="AK11554" s="72"/>
    </row>
    <row r="11555" ht="14.25" customHeight="1">
      <c r="A11555" s="78">
        <v>11552.0</v>
      </c>
      <c r="C11555" s="78" t="str">
        <f>VLOOKUP(G11555,[1]Macrodata_CCF!$A$3:$D$55,4,FALSE)</f>
        <v>#ERROR!</v>
      </c>
      <c r="E11555" s="79" t="str">
        <f>VLOOKUP(G11555,[1]Macrodata_CCF!$A$3:$B$55,2,FALSE)</f>
        <v>#ERROR!</v>
      </c>
      <c r="F11555" s="78">
        <v>0.0</v>
      </c>
      <c r="G11555" s="80">
        <v>19.0</v>
      </c>
      <c r="H11555" s="81">
        <v>89045.0</v>
      </c>
      <c r="I11555" s="81">
        <v>320000.0</v>
      </c>
      <c r="J11555" s="81">
        <v>331550.0</v>
      </c>
      <c r="K11555" s="81">
        <v>512000.0</v>
      </c>
      <c r="L11555" s="82">
        <v>1.050009742157563</v>
      </c>
      <c r="N11555" s="83">
        <f t="shared" si="1"/>
        <v>1.050009742</v>
      </c>
      <c r="O11555" s="83">
        <f t="shared" si="2"/>
        <v>1</v>
      </c>
      <c r="Q11555" s="83">
        <f t="shared" si="3"/>
        <v>0.721734375</v>
      </c>
      <c r="R11555" s="83">
        <f t="shared" si="4"/>
        <v>1.050009742</v>
      </c>
      <c r="S11555" s="83" t="b">
        <f t="shared" si="5"/>
        <v>0</v>
      </c>
      <c r="T11555" s="72"/>
      <c r="U11555" s="72"/>
      <c r="V11555" s="72"/>
      <c r="W11555" s="72"/>
      <c r="X11555" s="72"/>
      <c r="Y11555" s="72"/>
      <c r="Z11555" s="72"/>
      <c r="AA11555" s="72"/>
      <c r="AB11555" s="72"/>
      <c r="AC11555" s="72"/>
      <c r="AD11555" s="72"/>
      <c r="AE11555" s="72"/>
      <c r="AF11555" s="72"/>
      <c r="AG11555" s="72"/>
      <c r="AH11555" s="72"/>
      <c r="AI11555" s="72"/>
      <c r="AJ11555" s="72"/>
      <c r="AK11555" s="72"/>
    </row>
    <row r="11556" ht="14.25" customHeight="1">
      <c r="A11556" s="78">
        <v>11553.0</v>
      </c>
      <c r="C11556" s="78" t="str">
        <f>VLOOKUP(G11556,[1]Macrodata_CCF!$A$3:$D$55,4,FALSE)</f>
        <v>#ERROR!</v>
      </c>
      <c r="E11556" s="79" t="str">
        <f>VLOOKUP(G11556,[1]Macrodata_CCF!$A$3:$B$55,2,FALSE)</f>
        <v>#ERROR!</v>
      </c>
      <c r="F11556" s="78">
        <v>0.0</v>
      </c>
      <c r="G11556" s="80">
        <v>24.0</v>
      </c>
      <c r="H11556" s="81">
        <v>0.0</v>
      </c>
      <c r="I11556" s="81">
        <v>200000.0</v>
      </c>
      <c r="J11556" s="81">
        <v>38000.0</v>
      </c>
      <c r="K11556" s="81">
        <v>200000.0</v>
      </c>
      <c r="L11556" s="82">
        <v>0.19</v>
      </c>
      <c r="N11556" s="83">
        <f t="shared" si="1"/>
        <v>0.19</v>
      </c>
      <c r="O11556" s="83">
        <f t="shared" si="2"/>
        <v>0.19</v>
      </c>
      <c r="Q11556" s="83">
        <f t="shared" si="3"/>
        <v>1</v>
      </c>
      <c r="R11556" s="83">
        <f t="shared" si="4"/>
        <v>0.19</v>
      </c>
      <c r="S11556" s="83" t="b">
        <f t="shared" si="5"/>
        <v>0</v>
      </c>
      <c r="T11556" s="72"/>
      <c r="U11556" s="72"/>
      <c r="V11556" s="72"/>
      <c r="W11556" s="72"/>
      <c r="X11556" s="72"/>
      <c r="Y11556" s="72"/>
      <c r="Z11556" s="72"/>
      <c r="AA11556" s="72"/>
      <c r="AB11556" s="72"/>
      <c r="AC11556" s="72"/>
      <c r="AD11556" s="72"/>
      <c r="AE11556" s="72"/>
      <c r="AF11556" s="72"/>
      <c r="AG11556" s="72"/>
      <c r="AH11556" s="72"/>
      <c r="AI11556" s="72"/>
      <c r="AJ11556" s="72"/>
      <c r="AK11556" s="72"/>
    </row>
    <row r="11557" ht="14.25" customHeight="1">
      <c r="A11557" s="78">
        <v>11554.0</v>
      </c>
      <c r="C11557" s="78" t="str">
        <f>VLOOKUP(G11557,[1]Macrodata_CCF!$A$3:$D$55,4,FALSE)</f>
        <v>#ERROR!</v>
      </c>
      <c r="E11557" s="79" t="str">
        <f>VLOOKUP(G11557,[1]Macrodata_CCF!$A$3:$B$55,2,FALSE)</f>
        <v>#ERROR!</v>
      </c>
      <c r="F11557" s="78">
        <v>0.0</v>
      </c>
      <c r="G11557" s="80">
        <v>19.0</v>
      </c>
      <c r="H11557" s="81">
        <v>445585.0</v>
      </c>
      <c r="I11557" s="81">
        <v>450000.0</v>
      </c>
      <c r="J11557" s="81">
        <v>446205.0</v>
      </c>
      <c r="K11557" s="81">
        <v>450000.0</v>
      </c>
      <c r="L11557" s="82">
        <v>0.1404303510758777</v>
      </c>
      <c r="N11557" s="83">
        <f t="shared" si="1"/>
        <v>0.1404303511</v>
      </c>
      <c r="O11557" s="83">
        <f t="shared" si="2"/>
        <v>0.1404303511</v>
      </c>
      <c r="Q11557" s="83">
        <f t="shared" si="3"/>
        <v>0.009811111111</v>
      </c>
      <c r="R11557" s="83">
        <f t="shared" si="4"/>
        <v>0.001377777778</v>
      </c>
      <c r="S11557" s="83" t="b">
        <f t="shared" si="5"/>
        <v>0</v>
      </c>
      <c r="T11557" s="72"/>
      <c r="U11557" s="72"/>
      <c r="V11557" s="72"/>
      <c r="W11557" s="72"/>
      <c r="X11557" s="72"/>
      <c r="Y11557" s="72"/>
      <c r="Z11557" s="72"/>
      <c r="AA11557" s="72"/>
      <c r="AB11557" s="72"/>
      <c r="AC11557" s="72"/>
      <c r="AD11557" s="72"/>
      <c r="AE11557" s="72"/>
      <c r="AF11557" s="72"/>
      <c r="AG11557" s="72"/>
      <c r="AH11557" s="72"/>
      <c r="AI11557" s="72"/>
      <c r="AJ11557" s="72"/>
      <c r="AK11557" s="72"/>
    </row>
    <row r="11558" ht="14.25" customHeight="1">
      <c r="A11558" s="78">
        <v>11555.0</v>
      </c>
      <c r="C11558" s="78" t="str">
        <f>VLOOKUP(G11558,[1]Macrodata_CCF!$A$3:$D$55,4,FALSE)</f>
        <v>#ERROR!</v>
      </c>
      <c r="E11558" s="79" t="str">
        <f>VLOOKUP(G11558,[1]Macrodata_CCF!$A$3:$B$55,2,FALSE)</f>
        <v>#ERROR!</v>
      </c>
      <c r="F11558" s="78">
        <v>0.0</v>
      </c>
      <c r="G11558" s="80">
        <v>46.0</v>
      </c>
      <c r="H11558" s="81">
        <v>39545.0</v>
      </c>
      <c r="I11558" s="81">
        <v>310000.0</v>
      </c>
      <c r="J11558" s="81">
        <v>0.0</v>
      </c>
      <c r="K11558" s="81">
        <v>310000.0</v>
      </c>
      <c r="L11558" s="82">
        <v>-0.1462165609805698</v>
      </c>
      <c r="N11558" s="83">
        <f t="shared" si="1"/>
        <v>-0.146216561</v>
      </c>
      <c r="O11558" s="83">
        <f t="shared" si="2"/>
        <v>0</v>
      </c>
      <c r="Q11558" s="83">
        <f t="shared" si="3"/>
        <v>0.8724354839</v>
      </c>
      <c r="R11558" s="83">
        <f t="shared" si="4"/>
        <v>-0.146216561</v>
      </c>
      <c r="S11558" s="83" t="b">
        <f t="shared" si="5"/>
        <v>0</v>
      </c>
      <c r="T11558" s="72"/>
      <c r="U11558" s="72"/>
      <c r="V11558" s="72"/>
      <c r="W11558" s="72"/>
      <c r="X11558" s="72"/>
      <c r="Y11558" s="72"/>
      <c r="Z11558" s="72"/>
      <c r="AA11558" s="72"/>
      <c r="AB11558" s="72"/>
      <c r="AC11558" s="72"/>
      <c r="AD11558" s="72"/>
      <c r="AE11558" s="72"/>
      <c r="AF11558" s="72"/>
      <c r="AG11558" s="72"/>
      <c r="AH11558" s="72"/>
      <c r="AI11558" s="72"/>
      <c r="AJ11558" s="72"/>
      <c r="AK11558" s="72"/>
    </row>
    <row r="11559" ht="14.25" customHeight="1">
      <c r="A11559" s="78">
        <v>11556.0</v>
      </c>
      <c r="C11559" s="78" t="str">
        <f>VLOOKUP(G11559,[1]Macrodata_CCF!$A$3:$D$55,4,FALSE)</f>
        <v>#ERROR!</v>
      </c>
      <c r="E11559" s="79" t="str">
        <f>VLOOKUP(G11559,[1]Macrodata_CCF!$A$3:$B$55,2,FALSE)</f>
        <v>#ERROR!</v>
      </c>
      <c r="F11559" s="78">
        <v>1.0</v>
      </c>
      <c r="G11559" s="80">
        <v>32.0</v>
      </c>
      <c r="H11559" s="81">
        <v>0.0</v>
      </c>
      <c r="I11559" s="81">
        <v>570000.0</v>
      </c>
      <c r="J11559" s="81">
        <v>0.0</v>
      </c>
      <c r="K11559" s="81">
        <v>798000.0</v>
      </c>
      <c r="L11559" s="82">
        <v>0.0</v>
      </c>
      <c r="N11559" s="83">
        <f t="shared" si="1"/>
        <v>0</v>
      </c>
      <c r="O11559" s="83">
        <f t="shared" si="2"/>
        <v>0</v>
      </c>
      <c r="Q11559" s="83">
        <f t="shared" si="3"/>
        <v>1</v>
      </c>
      <c r="R11559" s="83">
        <f t="shared" si="4"/>
        <v>0</v>
      </c>
      <c r="S11559" s="83" t="b">
        <f t="shared" si="5"/>
        <v>0</v>
      </c>
      <c r="T11559" s="72"/>
      <c r="U11559" s="72"/>
      <c r="V11559" s="72"/>
      <c r="W11559" s="72"/>
      <c r="X11559" s="72"/>
      <c r="Y11559" s="72"/>
      <c r="Z11559" s="72"/>
      <c r="AA11559" s="72"/>
      <c r="AB11559" s="72"/>
      <c r="AC11559" s="72"/>
      <c r="AD11559" s="72"/>
      <c r="AE11559" s="72"/>
      <c r="AF11559" s="72"/>
      <c r="AG11559" s="72"/>
      <c r="AH11559" s="72"/>
      <c r="AI11559" s="72"/>
      <c r="AJ11559" s="72"/>
      <c r="AK11559" s="72"/>
    </row>
    <row r="11560" ht="14.25" customHeight="1">
      <c r="A11560" s="78">
        <v>11557.0</v>
      </c>
      <c r="C11560" s="78" t="str">
        <f>VLOOKUP(G11560,[1]Macrodata_CCF!$A$3:$D$55,4,FALSE)</f>
        <v>#ERROR!</v>
      </c>
      <c r="E11560" s="79" t="str">
        <f>VLOOKUP(G11560,[1]Macrodata_CCF!$A$3:$B$55,2,FALSE)</f>
        <v>#ERROR!</v>
      </c>
      <c r="F11560" s="78">
        <v>0.0</v>
      </c>
      <c r="G11560" s="80">
        <v>18.0</v>
      </c>
      <c r="H11560" s="81">
        <v>228095.0</v>
      </c>
      <c r="I11560" s="81">
        <v>380000.0</v>
      </c>
      <c r="J11560" s="81">
        <v>205310.0</v>
      </c>
      <c r="K11560" s="81">
        <v>380000.0</v>
      </c>
      <c r="L11560" s="82">
        <v>-0.1499950627036635</v>
      </c>
      <c r="N11560" s="83">
        <f t="shared" si="1"/>
        <v>-0.1499950627</v>
      </c>
      <c r="O11560" s="83">
        <f t="shared" si="2"/>
        <v>0</v>
      </c>
      <c r="Q11560" s="83">
        <f t="shared" si="3"/>
        <v>0.39975</v>
      </c>
      <c r="R11560" s="83">
        <f t="shared" si="4"/>
        <v>-0.1499950627</v>
      </c>
      <c r="S11560" s="83" t="b">
        <f t="shared" si="5"/>
        <v>0</v>
      </c>
      <c r="T11560" s="72"/>
      <c r="U11560" s="72"/>
      <c r="V11560" s="72"/>
      <c r="W11560" s="72"/>
      <c r="X11560" s="72"/>
      <c r="Y11560" s="72"/>
      <c r="Z11560" s="72"/>
      <c r="AA11560" s="72"/>
      <c r="AB11560" s="72"/>
      <c r="AC11560" s="72"/>
      <c r="AD11560" s="72"/>
      <c r="AE11560" s="72"/>
      <c r="AF11560" s="72"/>
      <c r="AG11560" s="72"/>
      <c r="AH11560" s="72"/>
      <c r="AI11560" s="72"/>
      <c r="AJ11560" s="72"/>
      <c r="AK11560" s="72"/>
    </row>
    <row r="11561" ht="14.25" customHeight="1">
      <c r="A11561" s="78">
        <v>11558.0</v>
      </c>
      <c r="C11561" s="78" t="str">
        <f>VLOOKUP(G11561,[1]Macrodata_CCF!$A$3:$D$55,4,FALSE)</f>
        <v>#ERROR!</v>
      </c>
      <c r="E11561" s="79" t="str">
        <f>VLOOKUP(G11561,[1]Macrodata_CCF!$A$3:$B$55,2,FALSE)</f>
        <v>#ERROR!</v>
      </c>
      <c r="F11561" s="78">
        <v>0.0</v>
      </c>
      <c r="G11561" s="80">
        <v>35.0</v>
      </c>
      <c r="H11561" s="81">
        <v>105920.0</v>
      </c>
      <c r="I11561" s="81">
        <v>140000.0</v>
      </c>
      <c r="J11561" s="81">
        <v>142800.0</v>
      </c>
      <c r="K11561" s="81">
        <v>140000.0</v>
      </c>
      <c r="L11561" s="82">
        <v>1.082159624413146</v>
      </c>
      <c r="N11561" s="83">
        <f t="shared" si="1"/>
        <v>1.082159624</v>
      </c>
      <c r="O11561" s="83">
        <f t="shared" si="2"/>
        <v>1</v>
      </c>
      <c r="Q11561" s="83">
        <f t="shared" si="3"/>
        <v>0.2434285714</v>
      </c>
      <c r="R11561" s="83">
        <f t="shared" si="4"/>
        <v>1.082159624</v>
      </c>
      <c r="S11561" s="83" t="b">
        <f t="shared" si="5"/>
        <v>0</v>
      </c>
      <c r="T11561" s="72"/>
      <c r="U11561" s="72"/>
      <c r="V11561" s="72"/>
      <c r="W11561" s="72"/>
      <c r="X11561" s="72"/>
      <c r="Y11561" s="72"/>
      <c r="Z11561" s="72"/>
      <c r="AA11561" s="72"/>
      <c r="AB11561" s="72"/>
      <c r="AC11561" s="72"/>
      <c r="AD11561" s="72"/>
      <c r="AE11561" s="72"/>
      <c r="AF11561" s="72"/>
      <c r="AG11561" s="72"/>
      <c r="AH11561" s="72"/>
      <c r="AI11561" s="72"/>
      <c r="AJ11561" s="72"/>
      <c r="AK11561" s="72"/>
    </row>
    <row r="11562" ht="14.25" customHeight="1">
      <c r="A11562" s="78">
        <v>11559.0</v>
      </c>
      <c r="C11562" s="78" t="str">
        <f>VLOOKUP(G11562,[1]Macrodata_CCF!$A$3:$D$55,4,FALSE)</f>
        <v>#ERROR!</v>
      </c>
      <c r="E11562" s="79" t="str">
        <f>VLOOKUP(G11562,[1]Macrodata_CCF!$A$3:$B$55,2,FALSE)</f>
        <v>#ERROR!</v>
      </c>
      <c r="F11562" s="78">
        <v>0.0</v>
      </c>
      <c r="G11562" s="80">
        <v>36.0</v>
      </c>
      <c r="H11562" s="81">
        <v>638455.0</v>
      </c>
      <c r="I11562" s="81">
        <v>850000.0</v>
      </c>
      <c r="J11562" s="81">
        <v>672300.0</v>
      </c>
      <c r="K11562" s="81">
        <v>850000.0</v>
      </c>
      <c r="L11562" s="82">
        <v>0.1599896003214446</v>
      </c>
      <c r="N11562" s="83">
        <f t="shared" si="1"/>
        <v>0.1599896003</v>
      </c>
      <c r="O11562" s="83">
        <f t="shared" si="2"/>
        <v>0.1599896003</v>
      </c>
      <c r="Q11562" s="83">
        <f t="shared" si="3"/>
        <v>0.2488764706</v>
      </c>
      <c r="R11562" s="83">
        <f t="shared" si="4"/>
        <v>0.1599896003</v>
      </c>
      <c r="S11562" s="83" t="b">
        <f t="shared" si="5"/>
        <v>0</v>
      </c>
      <c r="T11562" s="72"/>
      <c r="U11562" s="72"/>
      <c r="V11562" s="72"/>
      <c r="W11562" s="72"/>
      <c r="X11562" s="72"/>
      <c r="Y11562" s="72"/>
      <c r="Z11562" s="72"/>
      <c r="AA11562" s="72"/>
      <c r="AB11562" s="72"/>
      <c r="AC11562" s="72"/>
      <c r="AD11562" s="72"/>
      <c r="AE11562" s="72"/>
      <c r="AF11562" s="72"/>
      <c r="AG11562" s="72"/>
      <c r="AH11562" s="72"/>
      <c r="AI11562" s="72"/>
      <c r="AJ11562" s="72"/>
      <c r="AK11562" s="72"/>
    </row>
    <row r="11563" ht="14.25" customHeight="1">
      <c r="A11563" s="78">
        <v>11560.0</v>
      </c>
      <c r="C11563" s="78" t="str">
        <f>VLOOKUP(G11563,[1]Macrodata_CCF!$A$3:$D$55,4,FALSE)</f>
        <v>#ERROR!</v>
      </c>
      <c r="E11563" s="79" t="str">
        <f>VLOOKUP(G11563,[1]Macrodata_CCF!$A$3:$B$55,2,FALSE)</f>
        <v>#ERROR!</v>
      </c>
      <c r="F11563" s="78">
        <v>0.0</v>
      </c>
      <c r="G11563" s="80">
        <v>36.0</v>
      </c>
      <c r="H11563" s="81">
        <v>794695.0</v>
      </c>
      <c r="I11563" s="81">
        <v>830000.0</v>
      </c>
      <c r="J11563" s="81">
        <v>777045.0</v>
      </c>
      <c r="K11563" s="81">
        <v>830000.0</v>
      </c>
      <c r="L11563" s="82">
        <v>-0.4999291885002125</v>
      </c>
      <c r="N11563" s="83">
        <f t="shared" si="1"/>
        <v>-0.4999291885</v>
      </c>
      <c r="O11563" s="83">
        <f t="shared" si="2"/>
        <v>0</v>
      </c>
      <c r="Q11563" s="83">
        <f t="shared" si="3"/>
        <v>0.04253614458</v>
      </c>
      <c r="R11563" s="83">
        <f t="shared" si="4"/>
        <v>-0.02126506024</v>
      </c>
      <c r="S11563" s="83" t="b">
        <f t="shared" si="5"/>
        <v>0</v>
      </c>
      <c r="T11563" s="72"/>
      <c r="U11563" s="72"/>
      <c r="V11563" s="72"/>
      <c r="W11563" s="72"/>
      <c r="X11563" s="72"/>
      <c r="Y11563" s="72"/>
      <c r="Z11563" s="72"/>
      <c r="AA11563" s="72"/>
      <c r="AB11563" s="72"/>
      <c r="AC11563" s="72"/>
      <c r="AD11563" s="72"/>
      <c r="AE11563" s="72"/>
      <c r="AF11563" s="72"/>
      <c r="AG11563" s="72"/>
      <c r="AH11563" s="72"/>
      <c r="AI11563" s="72"/>
      <c r="AJ11563" s="72"/>
      <c r="AK11563" s="72"/>
    </row>
    <row r="11564" ht="14.25" customHeight="1">
      <c r="A11564" s="78">
        <v>11561.0</v>
      </c>
      <c r="C11564" s="78" t="str">
        <f>VLOOKUP(G11564,[1]Macrodata_CCF!$A$3:$D$55,4,FALSE)</f>
        <v>#ERROR!</v>
      </c>
      <c r="E11564" s="79" t="str">
        <f>VLOOKUP(G11564,[1]Macrodata_CCF!$A$3:$B$55,2,FALSE)</f>
        <v>#ERROR!</v>
      </c>
      <c r="F11564" s="78">
        <v>0.0</v>
      </c>
      <c r="G11564" s="80">
        <v>42.0</v>
      </c>
      <c r="H11564" s="81">
        <v>9780.0</v>
      </c>
      <c r="I11564" s="81">
        <v>60000.0</v>
      </c>
      <c r="J11564" s="81">
        <v>6265.0</v>
      </c>
      <c r="K11564" s="81">
        <v>60000.0</v>
      </c>
      <c r="L11564" s="82">
        <v>-0.06999203504579848</v>
      </c>
      <c r="N11564" s="83">
        <f t="shared" si="1"/>
        <v>-0.06999203505</v>
      </c>
      <c r="O11564" s="83">
        <f t="shared" si="2"/>
        <v>0</v>
      </c>
      <c r="Q11564" s="83">
        <f t="shared" si="3"/>
        <v>0.837</v>
      </c>
      <c r="R11564" s="83">
        <f t="shared" si="4"/>
        <v>-0.06999203505</v>
      </c>
      <c r="S11564" s="83" t="b">
        <f t="shared" si="5"/>
        <v>0</v>
      </c>
      <c r="T11564" s="72"/>
      <c r="U11564" s="72"/>
      <c r="V11564" s="72"/>
      <c r="W11564" s="72"/>
      <c r="X11564" s="72"/>
      <c r="Y11564" s="72"/>
      <c r="Z11564" s="72"/>
      <c r="AA11564" s="72"/>
      <c r="AB11564" s="72"/>
      <c r="AC11564" s="72"/>
      <c r="AD11564" s="72"/>
      <c r="AE11564" s="72"/>
      <c r="AF11564" s="72"/>
      <c r="AG11564" s="72"/>
      <c r="AH11564" s="72"/>
      <c r="AI11564" s="72"/>
      <c r="AJ11564" s="72"/>
      <c r="AK11564" s="72"/>
    </row>
    <row r="11565" ht="14.25" customHeight="1">
      <c r="A11565" s="78">
        <v>11562.0</v>
      </c>
      <c r="C11565" s="78" t="str">
        <f>VLOOKUP(G11565,[1]Macrodata_CCF!$A$3:$D$55,4,FALSE)</f>
        <v>#ERROR!</v>
      </c>
      <c r="E11565" s="79" t="str">
        <f>VLOOKUP(G11565,[1]Macrodata_CCF!$A$3:$B$55,2,FALSE)</f>
        <v>#ERROR!</v>
      </c>
      <c r="F11565" s="78">
        <v>0.0</v>
      </c>
      <c r="G11565" s="80">
        <v>9.0</v>
      </c>
      <c r="H11565" s="81">
        <v>192670.0</v>
      </c>
      <c r="I11565" s="81">
        <v>850000.0</v>
      </c>
      <c r="J11565" s="81">
        <v>363575.0</v>
      </c>
      <c r="K11565" s="81">
        <v>1190000.0</v>
      </c>
      <c r="L11565" s="82">
        <v>0.2599987829552888</v>
      </c>
      <c r="N11565" s="83">
        <f t="shared" si="1"/>
        <v>0.259998783</v>
      </c>
      <c r="O11565" s="83">
        <f t="shared" si="2"/>
        <v>0.259998783</v>
      </c>
      <c r="Q11565" s="83">
        <f t="shared" si="3"/>
        <v>0.7733294118</v>
      </c>
      <c r="R11565" s="83">
        <f t="shared" si="4"/>
        <v>0.259998783</v>
      </c>
      <c r="S11565" s="83" t="b">
        <f t="shared" si="5"/>
        <v>0</v>
      </c>
      <c r="T11565" s="72"/>
      <c r="U11565" s="72"/>
      <c r="V11565" s="72"/>
      <c r="W11565" s="72"/>
      <c r="X11565" s="72"/>
      <c r="Y11565" s="72"/>
      <c r="Z11565" s="72"/>
      <c r="AA11565" s="72"/>
      <c r="AB11565" s="72"/>
      <c r="AC11565" s="72"/>
      <c r="AD11565" s="72"/>
      <c r="AE11565" s="72"/>
      <c r="AF11565" s="72"/>
      <c r="AG11565" s="72"/>
      <c r="AH11565" s="72"/>
      <c r="AI11565" s="72"/>
      <c r="AJ11565" s="72"/>
      <c r="AK11565" s="72"/>
    </row>
    <row r="11566" ht="14.25" customHeight="1">
      <c r="A11566" s="78">
        <v>11563.0</v>
      </c>
      <c r="C11566" s="78" t="str">
        <f>VLOOKUP(G11566,[1]Macrodata_CCF!$A$3:$D$55,4,FALSE)</f>
        <v>#ERROR!</v>
      </c>
      <c r="E11566" s="79" t="str">
        <f>VLOOKUP(G11566,[1]Macrodata_CCF!$A$3:$B$55,2,FALSE)</f>
        <v>#ERROR!</v>
      </c>
      <c r="F11566" s="78">
        <v>0.0</v>
      </c>
      <c r="G11566" s="80">
        <v>53.0</v>
      </c>
      <c r="H11566" s="81">
        <v>179475.0</v>
      </c>
      <c r="I11566" s="81">
        <v>720000.0</v>
      </c>
      <c r="J11566" s="81">
        <v>190285.0</v>
      </c>
      <c r="K11566" s="81">
        <v>720000.0</v>
      </c>
      <c r="L11566" s="82">
        <v>0.01999907497340549</v>
      </c>
      <c r="N11566" s="83">
        <f t="shared" si="1"/>
        <v>0.01999907497</v>
      </c>
      <c r="O11566" s="83">
        <f t="shared" si="2"/>
        <v>0.01999907497</v>
      </c>
      <c r="Q11566" s="83">
        <f t="shared" si="3"/>
        <v>0.7507291667</v>
      </c>
      <c r="R11566" s="83">
        <f t="shared" si="4"/>
        <v>0.01999907497</v>
      </c>
      <c r="S11566" s="83" t="b">
        <f t="shared" si="5"/>
        <v>0</v>
      </c>
      <c r="T11566" s="72"/>
      <c r="U11566" s="72"/>
      <c r="V11566" s="72"/>
      <c r="W11566" s="72"/>
      <c r="X11566" s="72"/>
      <c r="Y11566" s="72"/>
      <c r="Z11566" s="72"/>
      <c r="AA11566" s="72"/>
      <c r="AB11566" s="72"/>
      <c r="AC11566" s="72"/>
      <c r="AD11566" s="72"/>
      <c r="AE11566" s="72"/>
      <c r="AF11566" s="72"/>
      <c r="AG11566" s="72"/>
      <c r="AH11566" s="72"/>
      <c r="AI11566" s="72"/>
      <c r="AJ11566" s="72"/>
      <c r="AK11566" s="72"/>
    </row>
    <row r="11567" ht="14.25" customHeight="1">
      <c r="A11567" s="78">
        <v>11564.0</v>
      </c>
      <c r="C11567" s="78" t="str">
        <f>VLOOKUP(G11567,[1]Macrodata_CCF!$A$3:$D$55,4,FALSE)</f>
        <v>#ERROR!</v>
      </c>
      <c r="E11567" s="79" t="str">
        <f>VLOOKUP(G11567,[1]Macrodata_CCF!$A$3:$B$55,2,FALSE)</f>
        <v>#ERROR!</v>
      </c>
      <c r="F11567" s="78">
        <v>1.0</v>
      </c>
      <c r="G11567" s="80">
        <v>13.0</v>
      </c>
      <c r="H11567" s="81">
        <v>336065.0</v>
      </c>
      <c r="I11567" s="81">
        <v>370000.0</v>
      </c>
      <c r="J11567" s="81">
        <v>354050.0</v>
      </c>
      <c r="K11567" s="81">
        <v>370000.0</v>
      </c>
      <c r="L11567" s="82">
        <v>0.5299837925445705</v>
      </c>
      <c r="N11567" s="83">
        <f t="shared" si="1"/>
        <v>0.5299837925</v>
      </c>
      <c r="O11567" s="83">
        <f t="shared" si="2"/>
        <v>0.5299837925</v>
      </c>
      <c r="Q11567" s="83">
        <f t="shared" si="3"/>
        <v>0.09171621622</v>
      </c>
      <c r="R11567" s="83">
        <f t="shared" si="4"/>
        <v>0.04860810811</v>
      </c>
      <c r="S11567" s="83" t="b">
        <f t="shared" si="5"/>
        <v>0</v>
      </c>
      <c r="T11567" s="72"/>
      <c r="U11567" s="72"/>
      <c r="V11567" s="72"/>
      <c r="W11567" s="72"/>
      <c r="X11567" s="72"/>
      <c r="Y11567" s="72"/>
      <c r="Z11567" s="72"/>
      <c r="AA11567" s="72"/>
      <c r="AB11567" s="72"/>
      <c r="AC11567" s="72"/>
      <c r="AD11567" s="72"/>
      <c r="AE11567" s="72"/>
      <c r="AF11567" s="72"/>
      <c r="AG11567" s="72"/>
      <c r="AH11567" s="72"/>
      <c r="AI11567" s="72"/>
      <c r="AJ11567" s="72"/>
      <c r="AK11567" s="72"/>
    </row>
    <row r="11568" ht="14.25" customHeight="1">
      <c r="A11568" s="78">
        <v>11565.0</v>
      </c>
      <c r="C11568" s="78" t="str">
        <f>VLOOKUP(G11568,[1]Macrodata_CCF!$A$3:$D$55,4,FALSE)</f>
        <v>#ERROR!</v>
      </c>
      <c r="E11568" s="79" t="str">
        <f>VLOOKUP(G11568,[1]Macrodata_CCF!$A$3:$B$55,2,FALSE)</f>
        <v>#ERROR!</v>
      </c>
      <c r="F11568" s="78">
        <v>0.0</v>
      </c>
      <c r="G11568" s="80">
        <v>29.0</v>
      </c>
      <c r="H11568" s="81">
        <v>0.0</v>
      </c>
      <c r="I11568" s="81">
        <v>660000.0</v>
      </c>
      <c r="J11568" s="81">
        <v>92400.0</v>
      </c>
      <c r="K11568" s="81">
        <v>660000.0</v>
      </c>
      <c r="L11568" s="82">
        <v>0.14</v>
      </c>
      <c r="N11568" s="83">
        <f t="shared" si="1"/>
        <v>0.14</v>
      </c>
      <c r="O11568" s="83">
        <f t="shared" si="2"/>
        <v>0.14</v>
      </c>
      <c r="Q11568" s="83">
        <f t="shared" si="3"/>
        <v>1</v>
      </c>
      <c r="R11568" s="83">
        <f t="shared" si="4"/>
        <v>0.14</v>
      </c>
      <c r="S11568" s="83" t="b">
        <f t="shared" si="5"/>
        <v>0</v>
      </c>
      <c r="T11568" s="72"/>
      <c r="U11568" s="72"/>
      <c r="V11568" s="72"/>
      <c r="W11568" s="72"/>
      <c r="X11568" s="72"/>
      <c r="Y11568" s="72"/>
      <c r="Z11568" s="72"/>
      <c r="AA11568" s="72"/>
      <c r="AB11568" s="72"/>
      <c r="AC11568" s="72"/>
      <c r="AD11568" s="72"/>
      <c r="AE11568" s="72"/>
      <c r="AF11568" s="72"/>
      <c r="AG11568" s="72"/>
      <c r="AH11568" s="72"/>
      <c r="AI11568" s="72"/>
      <c r="AJ11568" s="72"/>
      <c r="AK11568" s="72"/>
    </row>
    <row r="11569" ht="14.25" customHeight="1">
      <c r="A11569" s="78">
        <v>11566.0</v>
      </c>
      <c r="C11569" s="78" t="str">
        <f>VLOOKUP(G11569,[1]Macrodata_CCF!$A$3:$D$55,4,FALSE)</f>
        <v>#ERROR!</v>
      </c>
      <c r="E11569" s="79" t="str">
        <f>VLOOKUP(G11569,[1]Macrodata_CCF!$A$3:$B$55,2,FALSE)</f>
        <v>#ERROR!</v>
      </c>
      <c r="F11569" s="78">
        <v>0.0</v>
      </c>
      <c r="G11569" s="80">
        <v>21.0</v>
      </c>
      <c r="H11569" s="81">
        <v>147500.0</v>
      </c>
      <c r="I11569" s="81">
        <v>220000.0</v>
      </c>
      <c r="J11569" s="81">
        <v>158375.0</v>
      </c>
      <c r="K11569" s="81">
        <v>220000.0</v>
      </c>
      <c r="L11569" s="82">
        <v>0.15</v>
      </c>
      <c r="N11569" s="83">
        <f t="shared" si="1"/>
        <v>0.15</v>
      </c>
      <c r="O11569" s="83">
        <f t="shared" si="2"/>
        <v>0.15</v>
      </c>
      <c r="Q11569" s="83">
        <f t="shared" si="3"/>
        <v>0.3295454545</v>
      </c>
      <c r="R11569" s="83">
        <f t="shared" si="4"/>
        <v>0.15</v>
      </c>
      <c r="S11569" s="83" t="b">
        <f t="shared" si="5"/>
        <v>0</v>
      </c>
      <c r="T11569" s="72"/>
      <c r="U11569" s="72"/>
      <c r="V11569" s="72"/>
      <c r="W11569" s="72"/>
      <c r="X11569" s="72"/>
      <c r="Y11569" s="72"/>
      <c r="Z11569" s="72"/>
      <c r="AA11569" s="72"/>
      <c r="AB11569" s="72"/>
      <c r="AC11569" s="72"/>
      <c r="AD11569" s="72"/>
      <c r="AE11569" s="72"/>
      <c r="AF11569" s="72"/>
      <c r="AG11569" s="72"/>
      <c r="AH11569" s="72"/>
      <c r="AI11569" s="72"/>
      <c r="AJ11569" s="72"/>
      <c r="AK11569" s="72"/>
    </row>
    <row r="11570" ht="14.25" customHeight="1">
      <c r="A11570" s="78">
        <v>11567.0</v>
      </c>
      <c r="C11570" s="78" t="str">
        <f>VLOOKUP(G11570,[1]Macrodata_CCF!$A$3:$D$55,4,FALSE)</f>
        <v>#ERROR!</v>
      </c>
      <c r="E11570" s="79" t="str">
        <f>VLOOKUP(G11570,[1]Macrodata_CCF!$A$3:$B$55,2,FALSE)</f>
        <v>#ERROR!</v>
      </c>
      <c r="F11570" s="78">
        <v>1.0</v>
      </c>
      <c r="G11570" s="80">
        <v>14.0</v>
      </c>
      <c r="H11570" s="81">
        <v>163715.0</v>
      </c>
      <c r="I11570" s="81">
        <v>820000.0</v>
      </c>
      <c r="J11570" s="81">
        <v>478730.0</v>
      </c>
      <c r="K11570" s="81">
        <v>820000.0</v>
      </c>
      <c r="L11570" s="82">
        <v>0.4799972572891351</v>
      </c>
      <c r="N11570" s="83">
        <f t="shared" si="1"/>
        <v>0.4799972573</v>
      </c>
      <c r="O11570" s="83">
        <f t="shared" si="2"/>
        <v>0.4799972573</v>
      </c>
      <c r="Q11570" s="83">
        <f t="shared" si="3"/>
        <v>0.800347561</v>
      </c>
      <c r="R11570" s="83">
        <f t="shared" si="4"/>
        <v>0.4799972573</v>
      </c>
      <c r="S11570" s="83" t="b">
        <f t="shared" si="5"/>
        <v>0</v>
      </c>
      <c r="T11570" s="72"/>
      <c r="U11570" s="72"/>
      <c r="V11570" s="72"/>
      <c r="W11570" s="72"/>
      <c r="X11570" s="72"/>
      <c r="Y11570" s="72"/>
      <c r="Z11570" s="72"/>
      <c r="AA11570" s="72"/>
      <c r="AB11570" s="72"/>
      <c r="AC11570" s="72"/>
      <c r="AD11570" s="72"/>
      <c r="AE11570" s="72"/>
      <c r="AF11570" s="72"/>
      <c r="AG11570" s="72"/>
      <c r="AH11570" s="72"/>
      <c r="AI11570" s="72"/>
      <c r="AJ11570" s="72"/>
      <c r="AK11570" s="72"/>
    </row>
    <row r="11571" ht="14.25" customHeight="1">
      <c r="A11571" s="78">
        <v>11568.0</v>
      </c>
      <c r="C11571" s="78" t="str">
        <f>VLOOKUP(G11571,[1]Macrodata_CCF!$A$3:$D$55,4,FALSE)</f>
        <v>#ERROR!</v>
      </c>
      <c r="E11571" s="79" t="str">
        <f>VLOOKUP(G11571,[1]Macrodata_CCF!$A$3:$B$55,2,FALSE)</f>
        <v>#ERROR!</v>
      </c>
      <c r="F11571" s="78">
        <v>0.0</v>
      </c>
      <c r="G11571" s="80">
        <v>8.0</v>
      </c>
      <c r="H11571" s="81">
        <v>172350.0</v>
      </c>
      <c r="I11571" s="81">
        <v>250000.0</v>
      </c>
      <c r="J11571" s="81">
        <v>198750.0</v>
      </c>
      <c r="K11571" s="81">
        <v>250000.0</v>
      </c>
      <c r="L11571" s="82">
        <v>0.3399871216999356</v>
      </c>
      <c r="N11571" s="83">
        <f t="shared" si="1"/>
        <v>0.3399871217</v>
      </c>
      <c r="O11571" s="83">
        <f t="shared" si="2"/>
        <v>0.3399871217</v>
      </c>
      <c r="Q11571" s="83">
        <f t="shared" si="3"/>
        <v>0.3106</v>
      </c>
      <c r="R11571" s="83">
        <f t="shared" si="4"/>
        <v>0.3399871217</v>
      </c>
      <c r="S11571" s="83" t="b">
        <f t="shared" si="5"/>
        <v>0</v>
      </c>
      <c r="T11571" s="72"/>
      <c r="U11571" s="72"/>
      <c r="V11571" s="72"/>
      <c r="W11571" s="72"/>
      <c r="X11571" s="72"/>
      <c r="Y11571" s="72"/>
      <c r="Z11571" s="72"/>
      <c r="AA11571" s="72"/>
      <c r="AB11571" s="72"/>
      <c r="AC11571" s="72"/>
      <c r="AD11571" s="72"/>
      <c r="AE11571" s="72"/>
      <c r="AF11571" s="72"/>
      <c r="AG11571" s="72"/>
      <c r="AH11571" s="72"/>
      <c r="AI11571" s="72"/>
      <c r="AJ11571" s="72"/>
      <c r="AK11571" s="72"/>
    </row>
    <row r="11572" ht="14.25" customHeight="1">
      <c r="A11572" s="78">
        <v>11569.0</v>
      </c>
      <c r="C11572" s="78" t="str">
        <f>VLOOKUP(G11572,[1]Macrodata_CCF!$A$3:$D$55,4,FALSE)</f>
        <v>#ERROR!</v>
      </c>
      <c r="E11572" s="79" t="str">
        <f>VLOOKUP(G11572,[1]Macrodata_CCF!$A$3:$B$55,2,FALSE)</f>
        <v>#ERROR!</v>
      </c>
      <c r="F11572" s="78">
        <v>0.0</v>
      </c>
      <c r="G11572" s="80">
        <v>48.0</v>
      </c>
      <c r="H11572" s="81">
        <v>33040.0</v>
      </c>
      <c r="I11572" s="81">
        <v>420000.0</v>
      </c>
      <c r="J11572" s="81">
        <v>685440.0</v>
      </c>
      <c r="K11572" s="81">
        <v>672000.0</v>
      </c>
      <c r="L11572" s="82">
        <v>1.685962373371925</v>
      </c>
      <c r="N11572" s="83">
        <f t="shared" si="1"/>
        <v>1.685962373</v>
      </c>
      <c r="O11572" s="83">
        <f t="shared" si="2"/>
        <v>1</v>
      </c>
      <c r="Q11572" s="83">
        <f t="shared" si="3"/>
        <v>0.9213333333</v>
      </c>
      <c r="R11572" s="83">
        <f t="shared" si="4"/>
        <v>1.685962373</v>
      </c>
      <c r="S11572" s="83" t="b">
        <f t="shared" si="5"/>
        <v>0</v>
      </c>
      <c r="T11572" s="72"/>
      <c r="U11572" s="72"/>
      <c r="V11572" s="72"/>
      <c r="W11572" s="72"/>
      <c r="X11572" s="72"/>
      <c r="Y11572" s="72"/>
      <c r="Z11572" s="72"/>
      <c r="AA11572" s="72"/>
      <c r="AB11572" s="72"/>
      <c r="AC11572" s="72"/>
      <c r="AD11572" s="72"/>
      <c r="AE11572" s="72"/>
      <c r="AF11572" s="72"/>
      <c r="AG11572" s="72"/>
      <c r="AH11572" s="72"/>
      <c r="AI11572" s="72"/>
      <c r="AJ11572" s="72"/>
      <c r="AK11572" s="72"/>
    </row>
    <row r="11573" ht="14.25" customHeight="1">
      <c r="A11573" s="78">
        <v>11570.0</v>
      </c>
      <c r="C11573" s="78" t="str">
        <f>VLOOKUP(G11573,[1]Macrodata_CCF!$A$3:$D$55,4,FALSE)</f>
        <v>#ERROR!</v>
      </c>
      <c r="E11573" s="79" t="str">
        <f>VLOOKUP(G11573,[1]Macrodata_CCF!$A$3:$B$55,2,FALSE)</f>
        <v>#ERROR!</v>
      </c>
      <c r="F11573" s="78">
        <v>0.0</v>
      </c>
      <c r="G11573" s="80">
        <v>53.0</v>
      </c>
      <c r="H11573" s="81">
        <v>470290.0</v>
      </c>
      <c r="I11573" s="81">
        <v>620000.0</v>
      </c>
      <c r="J11573" s="81">
        <v>632400.0</v>
      </c>
      <c r="K11573" s="81">
        <v>620000.0</v>
      </c>
      <c r="L11573" s="82">
        <v>1.082826798477056</v>
      </c>
      <c r="N11573" s="83">
        <f t="shared" si="1"/>
        <v>1.082826798</v>
      </c>
      <c r="O11573" s="83">
        <f t="shared" si="2"/>
        <v>1</v>
      </c>
      <c r="Q11573" s="83">
        <f t="shared" si="3"/>
        <v>0.2414677419</v>
      </c>
      <c r="R11573" s="83">
        <f t="shared" si="4"/>
        <v>1.082826798</v>
      </c>
      <c r="S11573" s="83" t="b">
        <f t="shared" si="5"/>
        <v>0</v>
      </c>
      <c r="T11573" s="72"/>
      <c r="U11573" s="72"/>
      <c r="V11573" s="72"/>
      <c r="W11573" s="72"/>
      <c r="X11573" s="72"/>
      <c r="Y11573" s="72"/>
      <c r="Z11573" s="72"/>
      <c r="AA11573" s="72"/>
      <c r="AB11573" s="72"/>
      <c r="AC11573" s="72"/>
      <c r="AD11573" s="72"/>
      <c r="AE11573" s="72"/>
      <c r="AF11573" s="72"/>
      <c r="AG11573" s="72"/>
      <c r="AH11573" s="72"/>
      <c r="AI11573" s="72"/>
      <c r="AJ11573" s="72"/>
      <c r="AK11573" s="72"/>
    </row>
    <row r="11574" ht="14.25" customHeight="1">
      <c r="A11574" s="78">
        <v>11571.0</v>
      </c>
      <c r="C11574" s="78" t="str">
        <f>VLOOKUP(G11574,[1]Macrodata_CCF!$A$3:$D$55,4,FALSE)</f>
        <v>#ERROR!</v>
      </c>
      <c r="E11574" s="79" t="str">
        <f>VLOOKUP(G11574,[1]Macrodata_CCF!$A$3:$B$55,2,FALSE)</f>
        <v>#ERROR!</v>
      </c>
      <c r="F11574" s="78">
        <v>1.0</v>
      </c>
      <c r="G11574" s="80">
        <v>20.0</v>
      </c>
      <c r="H11574" s="81">
        <v>99545.0</v>
      </c>
      <c r="I11574" s="81">
        <v>380000.0</v>
      </c>
      <c r="J11574" s="81">
        <v>26625.0</v>
      </c>
      <c r="K11574" s="81">
        <v>380000.0</v>
      </c>
      <c r="L11574" s="82">
        <v>-0.2600060615785064</v>
      </c>
      <c r="N11574" s="83">
        <f t="shared" si="1"/>
        <v>-0.2600060616</v>
      </c>
      <c r="O11574" s="83">
        <f t="shared" si="2"/>
        <v>0</v>
      </c>
      <c r="Q11574" s="83">
        <f t="shared" si="3"/>
        <v>0.7380394737</v>
      </c>
      <c r="R11574" s="83">
        <f t="shared" si="4"/>
        <v>-0.2600060616</v>
      </c>
      <c r="S11574" s="83" t="b">
        <f t="shared" si="5"/>
        <v>0</v>
      </c>
      <c r="T11574" s="72"/>
      <c r="U11574" s="72"/>
      <c r="V11574" s="72"/>
      <c r="W11574" s="72"/>
      <c r="X11574" s="72"/>
      <c r="Y11574" s="72"/>
      <c r="Z11574" s="72"/>
      <c r="AA11574" s="72"/>
      <c r="AB11574" s="72"/>
      <c r="AC11574" s="72"/>
      <c r="AD11574" s="72"/>
      <c r="AE11574" s="72"/>
      <c r="AF11574" s="72"/>
      <c r="AG11574" s="72"/>
      <c r="AH11574" s="72"/>
      <c r="AI11574" s="72"/>
      <c r="AJ11574" s="72"/>
      <c r="AK11574" s="72"/>
    </row>
    <row r="11575" ht="14.25" customHeight="1">
      <c r="A11575" s="78">
        <v>11572.0</v>
      </c>
      <c r="C11575" s="78" t="str">
        <f>VLOOKUP(G11575,[1]Macrodata_CCF!$A$3:$D$55,4,FALSE)</f>
        <v>#ERROR!</v>
      </c>
      <c r="E11575" s="79" t="str">
        <f>VLOOKUP(G11575,[1]Macrodata_CCF!$A$3:$B$55,2,FALSE)</f>
        <v>#ERROR!</v>
      </c>
      <c r="F11575" s="78">
        <v>0.0</v>
      </c>
      <c r="G11575" s="80">
        <v>18.0</v>
      </c>
      <c r="H11575" s="81">
        <v>567995.0</v>
      </c>
      <c r="I11575" s="81">
        <v>660000.0</v>
      </c>
      <c r="J11575" s="81">
        <v>581795.0</v>
      </c>
      <c r="K11575" s="81">
        <v>1320000.0</v>
      </c>
      <c r="L11575" s="82">
        <v>0.1499918482691158</v>
      </c>
      <c r="N11575" s="83">
        <f t="shared" si="1"/>
        <v>0.1499918483</v>
      </c>
      <c r="O11575" s="83">
        <f t="shared" si="2"/>
        <v>0.1499918483</v>
      </c>
      <c r="Q11575" s="83">
        <f t="shared" si="3"/>
        <v>0.1394015152</v>
      </c>
      <c r="R11575" s="83">
        <f t="shared" si="4"/>
        <v>0.1499918483</v>
      </c>
      <c r="S11575" s="83" t="b">
        <f t="shared" si="5"/>
        <v>0</v>
      </c>
      <c r="T11575" s="72"/>
      <c r="U11575" s="72"/>
      <c r="V11575" s="72"/>
      <c r="W11575" s="72"/>
      <c r="X11575" s="72"/>
      <c r="Y11575" s="72"/>
      <c r="Z11575" s="72"/>
      <c r="AA11575" s="72"/>
      <c r="AB11575" s="72"/>
      <c r="AC11575" s="72"/>
      <c r="AD11575" s="72"/>
      <c r="AE11575" s="72"/>
      <c r="AF11575" s="72"/>
      <c r="AG11575" s="72"/>
      <c r="AH11575" s="72"/>
      <c r="AI11575" s="72"/>
      <c r="AJ11575" s="72"/>
      <c r="AK11575" s="72"/>
    </row>
    <row r="11576" ht="14.25" customHeight="1">
      <c r="A11576" s="78">
        <v>11573.0</v>
      </c>
      <c r="C11576" s="78" t="str">
        <f>VLOOKUP(G11576,[1]Macrodata_CCF!$A$3:$D$55,4,FALSE)</f>
        <v>#ERROR!</v>
      </c>
      <c r="E11576" s="79" t="str">
        <f>VLOOKUP(G11576,[1]Macrodata_CCF!$A$3:$B$55,2,FALSE)</f>
        <v>#ERROR!</v>
      </c>
      <c r="F11576" s="78">
        <v>1.0</v>
      </c>
      <c r="G11576" s="80">
        <v>2.0</v>
      </c>
      <c r="H11576" s="81">
        <v>125575.0</v>
      </c>
      <c r="I11576" s="81">
        <v>170000.0</v>
      </c>
      <c r="J11576" s="81">
        <v>119355.0</v>
      </c>
      <c r="K11576" s="81">
        <v>306000.0</v>
      </c>
      <c r="L11576" s="82">
        <v>-0.1400112549240293</v>
      </c>
      <c r="N11576" s="83">
        <f t="shared" si="1"/>
        <v>-0.1400112549</v>
      </c>
      <c r="O11576" s="83">
        <f t="shared" si="2"/>
        <v>0</v>
      </c>
      <c r="Q11576" s="83">
        <f t="shared" si="3"/>
        <v>0.2613235294</v>
      </c>
      <c r="R11576" s="83">
        <f t="shared" si="4"/>
        <v>-0.1400112549</v>
      </c>
      <c r="S11576" s="83" t="b">
        <f t="shared" si="5"/>
        <v>0</v>
      </c>
      <c r="T11576" s="72"/>
      <c r="U11576" s="72"/>
      <c r="V11576" s="72"/>
      <c r="W11576" s="72"/>
      <c r="X11576" s="72"/>
      <c r="Y11576" s="72"/>
      <c r="Z11576" s="72"/>
      <c r="AA11576" s="72"/>
      <c r="AB11576" s="72"/>
      <c r="AC11576" s="72"/>
      <c r="AD11576" s="72"/>
      <c r="AE11576" s="72"/>
      <c r="AF11576" s="72"/>
      <c r="AG11576" s="72"/>
      <c r="AH11576" s="72"/>
      <c r="AI11576" s="72"/>
      <c r="AJ11576" s="72"/>
      <c r="AK11576" s="72"/>
    </row>
    <row r="11577" ht="14.25" customHeight="1">
      <c r="A11577" s="78">
        <v>11574.0</v>
      </c>
      <c r="C11577" s="78" t="str">
        <f>VLOOKUP(G11577,[1]Macrodata_CCF!$A$3:$D$55,4,FALSE)</f>
        <v>#ERROR!</v>
      </c>
      <c r="E11577" s="79" t="str">
        <f>VLOOKUP(G11577,[1]Macrodata_CCF!$A$3:$B$55,2,FALSE)</f>
        <v>#ERROR!</v>
      </c>
      <c r="F11577" s="78">
        <v>0.0</v>
      </c>
      <c r="G11577" s="80">
        <v>10.0</v>
      </c>
      <c r="H11577" s="81">
        <v>88995.0</v>
      </c>
      <c r="I11577" s="81">
        <v>930000.0</v>
      </c>
      <c r="J11577" s="81">
        <v>425395.0</v>
      </c>
      <c r="K11577" s="81">
        <v>930000.0</v>
      </c>
      <c r="L11577" s="82">
        <v>0.3999976218928544</v>
      </c>
      <c r="N11577" s="83">
        <f t="shared" si="1"/>
        <v>0.3999976219</v>
      </c>
      <c r="O11577" s="83">
        <f t="shared" si="2"/>
        <v>0.3999976219</v>
      </c>
      <c r="Q11577" s="83">
        <f t="shared" si="3"/>
        <v>0.9043064516</v>
      </c>
      <c r="R11577" s="83">
        <f t="shared" si="4"/>
        <v>0.3999976219</v>
      </c>
      <c r="S11577" s="83" t="b">
        <f t="shared" si="5"/>
        <v>0</v>
      </c>
      <c r="T11577" s="72"/>
      <c r="U11577" s="72"/>
      <c r="V11577" s="72"/>
      <c r="W11577" s="72"/>
      <c r="X11577" s="72"/>
      <c r="Y11577" s="72"/>
      <c r="Z11577" s="72"/>
      <c r="AA11577" s="72"/>
      <c r="AB11577" s="72"/>
      <c r="AC11577" s="72"/>
      <c r="AD11577" s="72"/>
      <c r="AE11577" s="72"/>
      <c r="AF11577" s="72"/>
      <c r="AG11577" s="72"/>
      <c r="AH11577" s="72"/>
      <c r="AI11577" s="72"/>
      <c r="AJ11577" s="72"/>
      <c r="AK11577" s="72"/>
    </row>
    <row r="11578" ht="14.25" customHeight="1">
      <c r="A11578" s="78">
        <v>11575.0</v>
      </c>
      <c r="C11578" s="78" t="str">
        <f>VLOOKUP(G11578,[1]Macrodata_CCF!$A$3:$D$55,4,FALSE)</f>
        <v>#ERROR!</v>
      </c>
      <c r="E11578" s="79" t="str">
        <f>VLOOKUP(G11578,[1]Macrodata_CCF!$A$3:$B$55,2,FALSE)</f>
        <v>#ERROR!</v>
      </c>
      <c r="F11578" s="78">
        <v>0.0</v>
      </c>
      <c r="G11578" s="80">
        <v>3.0</v>
      </c>
      <c r="H11578" s="81">
        <v>0.0</v>
      </c>
      <c r="I11578" s="81">
        <v>920000.0</v>
      </c>
      <c r="J11578" s="81">
        <v>0.0</v>
      </c>
      <c r="K11578" s="81">
        <v>920000.0</v>
      </c>
      <c r="L11578" s="82">
        <v>0.0</v>
      </c>
      <c r="N11578" s="83">
        <f t="shared" si="1"/>
        <v>0</v>
      </c>
      <c r="O11578" s="83">
        <f t="shared" si="2"/>
        <v>0</v>
      </c>
      <c r="Q11578" s="83">
        <f t="shared" si="3"/>
        <v>1</v>
      </c>
      <c r="R11578" s="83">
        <f t="shared" si="4"/>
        <v>0</v>
      </c>
      <c r="S11578" s="83" t="b">
        <f t="shared" si="5"/>
        <v>0</v>
      </c>
      <c r="T11578" s="72"/>
      <c r="U11578" s="72"/>
      <c r="V11578" s="72"/>
      <c r="W11578" s="72"/>
      <c r="X11578" s="72"/>
      <c r="Y11578" s="72"/>
      <c r="Z11578" s="72"/>
      <c r="AA11578" s="72"/>
      <c r="AB11578" s="72"/>
      <c r="AC11578" s="72"/>
      <c r="AD11578" s="72"/>
      <c r="AE11578" s="72"/>
      <c r="AF11578" s="72"/>
      <c r="AG11578" s="72"/>
      <c r="AH11578" s="72"/>
      <c r="AI11578" s="72"/>
      <c r="AJ11578" s="72"/>
      <c r="AK11578" s="72"/>
    </row>
    <row r="11579" ht="14.25" customHeight="1">
      <c r="A11579" s="78">
        <v>11576.0</v>
      </c>
      <c r="C11579" s="78" t="str">
        <f>VLOOKUP(G11579,[1]Macrodata_CCF!$A$3:$D$55,4,FALSE)</f>
        <v>#ERROR!</v>
      </c>
      <c r="E11579" s="79" t="str">
        <f>VLOOKUP(G11579,[1]Macrodata_CCF!$A$3:$B$55,2,FALSE)</f>
        <v>#ERROR!</v>
      </c>
      <c r="F11579" s="78">
        <v>0.0</v>
      </c>
      <c r="G11579" s="80">
        <v>37.0</v>
      </c>
      <c r="H11579" s="81">
        <v>0.0</v>
      </c>
      <c r="I11579" s="81">
        <v>780000.0</v>
      </c>
      <c r="J11579" s="81">
        <v>62400.0</v>
      </c>
      <c r="K11579" s="81">
        <v>780000.0</v>
      </c>
      <c r="L11579" s="82">
        <v>0.08</v>
      </c>
      <c r="N11579" s="83">
        <f t="shared" si="1"/>
        <v>0.08</v>
      </c>
      <c r="O11579" s="83">
        <f t="shared" si="2"/>
        <v>0.08</v>
      </c>
      <c r="Q11579" s="83">
        <f t="shared" si="3"/>
        <v>1</v>
      </c>
      <c r="R11579" s="83">
        <f t="shared" si="4"/>
        <v>0.08</v>
      </c>
      <c r="S11579" s="83" t="b">
        <f t="shared" si="5"/>
        <v>0</v>
      </c>
      <c r="T11579" s="72"/>
      <c r="U11579" s="72"/>
      <c r="V11579" s="72"/>
      <c r="W11579" s="72"/>
      <c r="X11579" s="72"/>
      <c r="Y11579" s="72"/>
      <c r="Z11579" s="72"/>
      <c r="AA11579" s="72"/>
      <c r="AB11579" s="72"/>
      <c r="AC11579" s="72"/>
      <c r="AD11579" s="72"/>
      <c r="AE11579" s="72"/>
      <c r="AF11579" s="72"/>
      <c r="AG11579" s="72"/>
      <c r="AH11579" s="72"/>
      <c r="AI11579" s="72"/>
      <c r="AJ11579" s="72"/>
      <c r="AK11579" s="72"/>
    </row>
    <row r="11580" ht="14.25" customHeight="1">
      <c r="A11580" s="78">
        <v>11577.0</v>
      </c>
      <c r="C11580" s="78" t="str">
        <f>VLOOKUP(G11580,[1]Macrodata_CCF!$A$3:$D$55,4,FALSE)</f>
        <v>#ERROR!</v>
      </c>
      <c r="E11580" s="79" t="str">
        <f>VLOOKUP(G11580,[1]Macrodata_CCF!$A$3:$B$55,2,FALSE)</f>
        <v>#ERROR!</v>
      </c>
      <c r="F11580" s="78">
        <v>0.0</v>
      </c>
      <c r="G11580" s="80">
        <v>42.0</v>
      </c>
      <c r="H11580" s="81">
        <v>99650.0</v>
      </c>
      <c r="I11580" s="81">
        <v>820000.0</v>
      </c>
      <c r="J11580" s="81">
        <v>380585.0</v>
      </c>
      <c r="K11580" s="81">
        <v>1066000.0</v>
      </c>
      <c r="L11580" s="82">
        <v>0.3899979176789061</v>
      </c>
      <c r="N11580" s="83">
        <f t="shared" si="1"/>
        <v>0.3899979177</v>
      </c>
      <c r="O11580" s="83">
        <f t="shared" si="2"/>
        <v>0.3899979177</v>
      </c>
      <c r="Q11580" s="83">
        <f t="shared" si="3"/>
        <v>0.8784756098</v>
      </c>
      <c r="R11580" s="83">
        <f t="shared" si="4"/>
        <v>0.3899979177</v>
      </c>
      <c r="S11580" s="83" t="b">
        <f t="shared" si="5"/>
        <v>0</v>
      </c>
      <c r="T11580" s="72"/>
      <c r="U11580" s="72"/>
      <c r="V11580" s="72"/>
      <c r="W11580" s="72"/>
      <c r="X11580" s="72"/>
      <c r="Y11580" s="72"/>
      <c r="Z11580" s="72"/>
      <c r="AA11580" s="72"/>
      <c r="AB11580" s="72"/>
      <c r="AC11580" s="72"/>
      <c r="AD11580" s="72"/>
      <c r="AE11580" s="72"/>
      <c r="AF11580" s="72"/>
      <c r="AG11580" s="72"/>
      <c r="AH11580" s="72"/>
      <c r="AI11580" s="72"/>
      <c r="AJ11580" s="72"/>
      <c r="AK11580" s="72"/>
    </row>
    <row r="11581" ht="14.25" customHeight="1">
      <c r="A11581" s="78">
        <v>11578.0</v>
      </c>
      <c r="C11581" s="78" t="str">
        <f>VLOOKUP(G11581,[1]Macrodata_CCF!$A$3:$D$55,4,FALSE)</f>
        <v>#ERROR!</v>
      </c>
      <c r="E11581" s="79" t="str">
        <f>VLOOKUP(G11581,[1]Macrodata_CCF!$A$3:$B$55,2,FALSE)</f>
        <v>#ERROR!</v>
      </c>
      <c r="F11581" s="78">
        <v>0.0</v>
      </c>
      <c r="G11581" s="80">
        <v>24.0</v>
      </c>
      <c r="H11581" s="81">
        <v>82030.0</v>
      </c>
      <c r="I11581" s="81">
        <v>520000.0</v>
      </c>
      <c r="J11581" s="81">
        <v>156485.0</v>
      </c>
      <c r="K11581" s="81">
        <v>988000.0</v>
      </c>
      <c r="L11581" s="82">
        <v>0.1700002283261411</v>
      </c>
      <c r="N11581" s="83">
        <f t="shared" si="1"/>
        <v>0.1700002283</v>
      </c>
      <c r="O11581" s="83">
        <f t="shared" si="2"/>
        <v>0.1700002283</v>
      </c>
      <c r="Q11581" s="83">
        <f t="shared" si="3"/>
        <v>0.84225</v>
      </c>
      <c r="R11581" s="83">
        <f t="shared" si="4"/>
        <v>0.1700002283</v>
      </c>
      <c r="S11581" s="83" t="b">
        <f t="shared" si="5"/>
        <v>0</v>
      </c>
      <c r="T11581" s="72"/>
      <c r="U11581" s="72"/>
      <c r="V11581" s="72"/>
      <c r="W11581" s="72"/>
      <c r="X11581" s="72"/>
      <c r="Y11581" s="72"/>
      <c r="Z11581" s="72"/>
      <c r="AA11581" s="72"/>
      <c r="AB11581" s="72"/>
      <c r="AC11581" s="72"/>
      <c r="AD11581" s="72"/>
      <c r="AE11581" s="72"/>
      <c r="AF11581" s="72"/>
      <c r="AG11581" s="72"/>
      <c r="AH11581" s="72"/>
      <c r="AI11581" s="72"/>
      <c r="AJ11581" s="72"/>
      <c r="AK11581" s="72"/>
    </row>
    <row r="11582" ht="14.25" customHeight="1">
      <c r="A11582" s="78">
        <v>11579.0</v>
      </c>
      <c r="C11582" s="78" t="str">
        <f>VLOOKUP(G11582,[1]Macrodata_CCF!$A$3:$D$55,4,FALSE)</f>
        <v>#ERROR!</v>
      </c>
      <c r="E11582" s="79" t="str">
        <f>VLOOKUP(G11582,[1]Macrodata_CCF!$A$3:$B$55,2,FALSE)</f>
        <v>#ERROR!</v>
      </c>
      <c r="F11582" s="78">
        <v>0.0</v>
      </c>
      <c r="G11582" s="80">
        <v>3.0</v>
      </c>
      <c r="H11582" s="81">
        <v>54035.0</v>
      </c>
      <c r="I11582" s="81">
        <v>570000.0</v>
      </c>
      <c r="J11582" s="81">
        <v>255260.0</v>
      </c>
      <c r="K11582" s="81">
        <v>570000.0</v>
      </c>
      <c r="L11582" s="82">
        <v>0.3899973835434574</v>
      </c>
      <c r="N11582" s="83">
        <f t="shared" si="1"/>
        <v>0.3899973835</v>
      </c>
      <c r="O11582" s="83">
        <f t="shared" si="2"/>
        <v>0.3899973835</v>
      </c>
      <c r="Q11582" s="83">
        <f t="shared" si="3"/>
        <v>0.9052017544</v>
      </c>
      <c r="R11582" s="83">
        <f t="shared" si="4"/>
        <v>0.3899973835</v>
      </c>
      <c r="S11582" s="83" t="b">
        <f t="shared" si="5"/>
        <v>0</v>
      </c>
      <c r="T11582" s="72"/>
      <c r="U11582" s="72"/>
      <c r="V11582" s="72"/>
      <c r="W11582" s="72"/>
      <c r="X11582" s="72"/>
      <c r="Y11582" s="72"/>
      <c r="Z11582" s="72"/>
      <c r="AA11582" s="72"/>
      <c r="AB11582" s="72"/>
      <c r="AC11582" s="72"/>
      <c r="AD11582" s="72"/>
      <c r="AE11582" s="72"/>
      <c r="AF11582" s="72"/>
      <c r="AG11582" s="72"/>
      <c r="AH11582" s="72"/>
      <c r="AI11582" s="72"/>
      <c r="AJ11582" s="72"/>
      <c r="AK11582" s="72"/>
    </row>
    <row r="11583" ht="14.25" customHeight="1">
      <c r="A11583" s="78">
        <v>11580.0</v>
      </c>
      <c r="C11583" s="78" t="str">
        <f>VLOOKUP(G11583,[1]Macrodata_CCF!$A$3:$D$55,4,FALSE)</f>
        <v>#ERROR!</v>
      </c>
      <c r="E11583" s="79" t="str">
        <f>VLOOKUP(G11583,[1]Macrodata_CCF!$A$3:$B$55,2,FALSE)</f>
        <v>#ERROR!</v>
      </c>
      <c r="F11583" s="78">
        <v>1.0</v>
      </c>
      <c r="G11583" s="80">
        <v>51.0</v>
      </c>
      <c r="H11583" s="81">
        <v>576480.0</v>
      </c>
      <c r="I11583" s="81">
        <v>760000.0</v>
      </c>
      <c r="J11583" s="81">
        <v>660900.0</v>
      </c>
      <c r="K11583" s="81">
        <v>760000.0</v>
      </c>
      <c r="L11583" s="82">
        <v>0.4600043591979076</v>
      </c>
      <c r="N11583" s="83">
        <f t="shared" si="1"/>
        <v>0.4600043592</v>
      </c>
      <c r="O11583" s="83">
        <f t="shared" si="2"/>
        <v>0.4600043592</v>
      </c>
      <c r="Q11583" s="83">
        <f t="shared" si="3"/>
        <v>0.2414736842</v>
      </c>
      <c r="R11583" s="83">
        <f t="shared" si="4"/>
        <v>0.4600043592</v>
      </c>
      <c r="S11583" s="83" t="b">
        <f t="shared" si="5"/>
        <v>0</v>
      </c>
      <c r="T11583" s="72"/>
      <c r="U11583" s="72"/>
      <c r="V11583" s="72"/>
      <c r="W11583" s="72"/>
      <c r="X11583" s="72"/>
      <c r="Y11583" s="72"/>
      <c r="Z11583" s="72"/>
      <c r="AA11583" s="72"/>
      <c r="AB11583" s="72"/>
      <c r="AC11583" s="72"/>
      <c r="AD11583" s="72"/>
      <c r="AE11583" s="72"/>
      <c r="AF11583" s="72"/>
      <c r="AG11583" s="72"/>
      <c r="AH11583" s="72"/>
      <c r="AI11583" s="72"/>
      <c r="AJ11583" s="72"/>
      <c r="AK11583" s="72"/>
    </row>
    <row r="11584" ht="14.25" customHeight="1">
      <c r="A11584" s="78">
        <v>11581.0</v>
      </c>
      <c r="C11584" s="78" t="str">
        <f>VLOOKUP(G11584,[1]Macrodata_CCF!$A$3:$D$55,4,FALSE)</f>
        <v>#ERROR!</v>
      </c>
      <c r="E11584" s="79" t="str">
        <f>VLOOKUP(G11584,[1]Macrodata_CCF!$A$3:$B$55,2,FALSE)</f>
        <v>#ERROR!</v>
      </c>
      <c r="F11584" s="78">
        <v>0.0</v>
      </c>
      <c r="G11584" s="80">
        <v>18.0</v>
      </c>
      <c r="H11584" s="81">
        <v>0.0</v>
      </c>
      <c r="I11584" s="81">
        <v>100000.0</v>
      </c>
      <c r="J11584" s="81">
        <v>17000.0</v>
      </c>
      <c r="K11584" s="81">
        <v>140000.0</v>
      </c>
      <c r="L11584" s="82">
        <v>0.17</v>
      </c>
      <c r="N11584" s="83">
        <f t="shared" si="1"/>
        <v>0.17</v>
      </c>
      <c r="O11584" s="83">
        <f t="shared" si="2"/>
        <v>0.17</v>
      </c>
      <c r="Q11584" s="83">
        <f t="shared" si="3"/>
        <v>1</v>
      </c>
      <c r="R11584" s="83">
        <f t="shared" si="4"/>
        <v>0.17</v>
      </c>
      <c r="S11584" s="83" t="b">
        <f t="shared" si="5"/>
        <v>0</v>
      </c>
      <c r="T11584" s="72"/>
      <c r="U11584" s="72"/>
      <c r="V11584" s="72"/>
      <c r="W11584" s="72"/>
      <c r="X11584" s="72"/>
      <c r="Y11584" s="72"/>
      <c r="Z11584" s="72"/>
      <c r="AA11584" s="72"/>
      <c r="AB11584" s="72"/>
      <c r="AC11584" s="72"/>
      <c r="AD11584" s="72"/>
      <c r="AE11584" s="72"/>
      <c r="AF11584" s="72"/>
      <c r="AG11584" s="72"/>
      <c r="AH11584" s="72"/>
      <c r="AI11584" s="72"/>
      <c r="AJ11584" s="72"/>
      <c r="AK11584" s="72"/>
    </row>
    <row r="11585" ht="14.25" customHeight="1">
      <c r="A11585" s="78">
        <v>11582.0</v>
      </c>
      <c r="C11585" s="78" t="str">
        <f>VLOOKUP(G11585,[1]Macrodata_CCF!$A$3:$D$55,4,FALSE)</f>
        <v>#ERROR!</v>
      </c>
      <c r="E11585" s="79" t="str">
        <f>VLOOKUP(G11585,[1]Macrodata_CCF!$A$3:$B$55,2,FALSE)</f>
        <v>#ERROR!</v>
      </c>
      <c r="F11585" s="78">
        <v>0.0</v>
      </c>
      <c r="G11585" s="80">
        <v>48.0</v>
      </c>
      <c r="H11585" s="81">
        <v>114485.0</v>
      </c>
      <c r="I11585" s="81">
        <v>490000.0</v>
      </c>
      <c r="J11585" s="81">
        <v>499800.0</v>
      </c>
      <c r="K11585" s="81">
        <v>490000.0</v>
      </c>
      <c r="L11585" s="82">
        <v>1.026097492776587</v>
      </c>
      <c r="N11585" s="83">
        <f t="shared" si="1"/>
        <v>1.026097493</v>
      </c>
      <c r="O11585" s="83">
        <f t="shared" si="2"/>
        <v>1</v>
      </c>
      <c r="Q11585" s="83">
        <f t="shared" si="3"/>
        <v>0.7663571429</v>
      </c>
      <c r="R11585" s="83">
        <f t="shared" si="4"/>
        <v>1.026097493</v>
      </c>
      <c r="S11585" s="83" t="b">
        <f t="shared" si="5"/>
        <v>0</v>
      </c>
      <c r="T11585" s="72"/>
      <c r="U11585" s="72"/>
      <c r="V11585" s="72"/>
      <c r="W11585" s="72"/>
      <c r="X11585" s="72"/>
      <c r="Y11585" s="72"/>
      <c r="Z11585" s="72"/>
      <c r="AA11585" s="72"/>
      <c r="AB11585" s="72"/>
      <c r="AC11585" s="72"/>
      <c r="AD11585" s="72"/>
      <c r="AE11585" s="72"/>
      <c r="AF11585" s="72"/>
      <c r="AG11585" s="72"/>
      <c r="AH11585" s="72"/>
      <c r="AI11585" s="72"/>
      <c r="AJ11585" s="72"/>
      <c r="AK11585" s="72"/>
    </row>
    <row r="11586" ht="14.25" customHeight="1">
      <c r="A11586" s="78">
        <v>11583.0</v>
      </c>
      <c r="C11586" s="78" t="str">
        <f>VLOOKUP(G11586,[1]Macrodata_CCF!$A$3:$D$55,4,FALSE)</f>
        <v>#ERROR!</v>
      </c>
      <c r="E11586" s="79" t="str">
        <f>VLOOKUP(G11586,[1]Macrodata_CCF!$A$3:$B$55,2,FALSE)</f>
        <v>#ERROR!</v>
      </c>
      <c r="F11586" s="78">
        <v>0.0</v>
      </c>
      <c r="G11586" s="80">
        <v>15.0</v>
      </c>
      <c r="H11586" s="81">
        <v>317535.0</v>
      </c>
      <c r="I11586" s="81">
        <v>990000.0</v>
      </c>
      <c r="J11586" s="81">
        <v>411680.0</v>
      </c>
      <c r="K11586" s="81">
        <v>990000.0</v>
      </c>
      <c r="L11586" s="82">
        <v>0.1399998512933759</v>
      </c>
      <c r="N11586" s="83">
        <f t="shared" si="1"/>
        <v>0.1399998513</v>
      </c>
      <c r="O11586" s="83">
        <f t="shared" si="2"/>
        <v>0.1399998513</v>
      </c>
      <c r="Q11586" s="83">
        <f t="shared" si="3"/>
        <v>0.6792575758</v>
      </c>
      <c r="R11586" s="83">
        <f t="shared" si="4"/>
        <v>0.1399998513</v>
      </c>
      <c r="S11586" s="83" t="b">
        <f t="shared" si="5"/>
        <v>0</v>
      </c>
      <c r="T11586" s="72"/>
      <c r="U11586" s="72"/>
      <c r="V11586" s="72"/>
      <c r="W11586" s="72"/>
      <c r="X11586" s="72"/>
      <c r="Y11586" s="72"/>
      <c r="Z11586" s="72"/>
      <c r="AA11586" s="72"/>
      <c r="AB11586" s="72"/>
      <c r="AC11586" s="72"/>
      <c r="AD11586" s="72"/>
      <c r="AE11586" s="72"/>
      <c r="AF11586" s="72"/>
      <c r="AG11586" s="72"/>
      <c r="AH11586" s="72"/>
      <c r="AI11586" s="72"/>
      <c r="AJ11586" s="72"/>
      <c r="AK11586" s="72"/>
    </row>
    <row r="11587" ht="14.25" customHeight="1">
      <c r="A11587" s="78">
        <v>11584.0</v>
      </c>
      <c r="C11587" s="78" t="str">
        <f>VLOOKUP(G11587,[1]Macrodata_CCF!$A$3:$D$55,4,FALSE)</f>
        <v>#ERROR!</v>
      </c>
      <c r="E11587" s="79" t="str">
        <f>VLOOKUP(G11587,[1]Macrodata_CCF!$A$3:$B$55,2,FALSE)</f>
        <v>#ERROR!</v>
      </c>
      <c r="F11587" s="78">
        <v>0.0</v>
      </c>
      <c r="G11587" s="80">
        <v>5.0</v>
      </c>
      <c r="H11587" s="81">
        <v>1160.0</v>
      </c>
      <c r="I11587" s="81">
        <v>760000.0</v>
      </c>
      <c r="J11587" s="81">
        <v>289520.0</v>
      </c>
      <c r="K11587" s="81">
        <v>760000.0</v>
      </c>
      <c r="L11587" s="82">
        <v>0.3800010542406831</v>
      </c>
      <c r="N11587" s="83">
        <f t="shared" si="1"/>
        <v>0.3800010542</v>
      </c>
      <c r="O11587" s="83">
        <f t="shared" si="2"/>
        <v>0.3800010542</v>
      </c>
      <c r="Q11587" s="83">
        <f t="shared" si="3"/>
        <v>0.9984736842</v>
      </c>
      <c r="R11587" s="83">
        <f t="shared" si="4"/>
        <v>0.3800010542</v>
      </c>
      <c r="S11587" s="83" t="b">
        <f t="shared" si="5"/>
        <v>0</v>
      </c>
      <c r="T11587" s="72"/>
      <c r="U11587" s="72"/>
      <c r="V11587" s="72"/>
      <c r="W11587" s="72"/>
      <c r="X11587" s="72"/>
      <c r="Y11587" s="72"/>
      <c r="Z11587" s="72"/>
      <c r="AA11587" s="72"/>
      <c r="AB11587" s="72"/>
      <c r="AC11587" s="72"/>
      <c r="AD11587" s="72"/>
      <c r="AE11587" s="72"/>
      <c r="AF11587" s="72"/>
      <c r="AG11587" s="72"/>
      <c r="AH11587" s="72"/>
      <c r="AI11587" s="72"/>
      <c r="AJ11587" s="72"/>
      <c r="AK11587" s="72"/>
    </row>
    <row r="11588" ht="14.25" customHeight="1">
      <c r="A11588" s="78">
        <v>11585.0</v>
      </c>
      <c r="C11588" s="78" t="str">
        <f>VLOOKUP(G11588,[1]Macrodata_CCF!$A$3:$D$55,4,FALSE)</f>
        <v>#ERROR!</v>
      </c>
      <c r="E11588" s="79" t="str">
        <f>VLOOKUP(G11588,[1]Macrodata_CCF!$A$3:$B$55,2,FALSE)</f>
        <v>#ERROR!</v>
      </c>
      <c r="F11588" s="78">
        <v>0.0</v>
      </c>
      <c r="G11588" s="80">
        <v>37.0</v>
      </c>
      <c r="H11588" s="81">
        <v>356500.0</v>
      </c>
      <c r="I11588" s="81">
        <v>500000.0</v>
      </c>
      <c r="J11588" s="81">
        <v>369415.0</v>
      </c>
      <c r="K11588" s="81">
        <v>500000.0</v>
      </c>
      <c r="L11588" s="82">
        <v>0.09</v>
      </c>
      <c r="N11588" s="83">
        <f t="shared" si="1"/>
        <v>0.09</v>
      </c>
      <c r="O11588" s="83">
        <f t="shared" si="2"/>
        <v>0.09</v>
      </c>
      <c r="Q11588" s="83">
        <f t="shared" si="3"/>
        <v>0.287</v>
      </c>
      <c r="R11588" s="83">
        <f t="shared" si="4"/>
        <v>0.09</v>
      </c>
      <c r="S11588" s="83" t="b">
        <f t="shared" si="5"/>
        <v>0</v>
      </c>
      <c r="T11588" s="72"/>
      <c r="U11588" s="72"/>
      <c r="V11588" s="72"/>
      <c r="W11588" s="72"/>
      <c r="X11588" s="72"/>
      <c r="Y11588" s="72"/>
      <c r="Z11588" s="72"/>
      <c r="AA11588" s="72"/>
      <c r="AB11588" s="72"/>
      <c r="AC11588" s="72"/>
      <c r="AD11588" s="72"/>
      <c r="AE11588" s="72"/>
      <c r="AF11588" s="72"/>
      <c r="AG11588" s="72"/>
      <c r="AH11588" s="72"/>
      <c r="AI11588" s="72"/>
      <c r="AJ11588" s="72"/>
      <c r="AK11588" s="72"/>
    </row>
    <row r="11589" ht="14.25" customHeight="1">
      <c r="A11589" s="78">
        <v>11586.0</v>
      </c>
      <c r="C11589" s="78" t="str">
        <f>VLOOKUP(G11589,[1]Macrodata_CCF!$A$3:$D$55,4,FALSE)</f>
        <v>#ERROR!</v>
      </c>
      <c r="E11589" s="79" t="str">
        <f>VLOOKUP(G11589,[1]Macrodata_CCF!$A$3:$B$55,2,FALSE)</f>
        <v>#ERROR!</v>
      </c>
      <c r="F11589" s="78">
        <v>0.0</v>
      </c>
      <c r="G11589" s="80">
        <v>1.0</v>
      </c>
      <c r="H11589" s="81">
        <v>3570.0</v>
      </c>
      <c r="I11589" s="81">
        <v>20000.0</v>
      </c>
      <c r="J11589" s="81">
        <v>8990.0</v>
      </c>
      <c r="K11589" s="81">
        <v>20000.0</v>
      </c>
      <c r="L11589" s="82">
        <v>0.3298843578819233</v>
      </c>
      <c r="N11589" s="83">
        <f t="shared" si="1"/>
        <v>0.3298843579</v>
      </c>
      <c r="O11589" s="83">
        <f t="shared" si="2"/>
        <v>0.3298843579</v>
      </c>
      <c r="Q11589" s="83">
        <f t="shared" si="3"/>
        <v>0.8215</v>
      </c>
      <c r="R11589" s="83">
        <f t="shared" si="4"/>
        <v>0.3298843579</v>
      </c>
      <c r="S11589" s="83" t="b">
        <f t="shared" si="5"/>
        <v>0</v>
      </c>
      <c r="T11589" s="72"/>
      <c r="U11589" s="72"/>
      <c r="V11589" s="72"/>
      <c r="W11589" s="72"/>
      <c r="X11589" s="72"/>
      <c r="Y11589" s="72"/>
      <c r="Z11589" s="72"/>
      <c r="AA11589" s="72"/>
      <c r="AB11589" s="72"/>
      <c r="AC11589" s="72"/>
      <c r="AD11589" s="72"/>
      <c r="AE11589" s="72"/>
      <c r="AF11589" s="72"/>
      <c r="AG11589" s="72"/>
      <c r="AH11589" s="72"/>
      <c r="AI11589" s="72"/>
      <c r="AJ11589" s="72"/>
      <c r="AK11589" s="72"/>
    </row>
    <row r="11590" ht="14.25" customHeight="1">
      <c r="A11590" s="78">
        <v>11587.0</v>
      </c>
      <c r="C11590" s="78" t="str">
        <f>VLOOKUP(G11590,[1]Macrodata_CCF!$A$3:$D$55,4,FALSE)</f>
        <v>#ERROR!</v>
      </c>
      <c r="E11590" s="79" t="str">
        <f>VLOOKUP(G11590,[1]Macrodata_CCF!$A$3:$B$55,2,FALSE)</f>
        <v>#ERROR!</v>
      </c>
      <c r="F11590" s="78">
        <v>0.0</v>
      </c>
      <c r="G11590" s="80">
        <v>7.0</v>
      </c>
      <c r="H11590" s="81">
        <v>0.0</v>
      </c>
      <c r="I11590" s="81">
        <v>400000.0</v>
      </c>
      <c r="J11590" s="81">
        <v>88000.0</v>
      </c>
      <c r="K11590" s="81">
        <v>400000.0</v>
      </c>
      <c r="L11590" s="82">
        <v>0.22</v>
      </c>
      <c r="N11590" s="83">
        <f t="shared" si="1"/>
        <v>0.22</v>
      </c>
      <c r="O11590" s="83">
        <f t="shared" si="2"/>
        <v>0.22</v>
      </c>
      <c r="Q11590" s="83">
        <f t="shared" si="3"/>
        <v>1</v>
      </c>
      <c r="R11590" s="83">
        <f t="shared" si="4"/>
        <v>0.22</v>
      </c>
      <c r="S11590" s="83" t="b">
        <f t="shared" si="5"/>
        <v>0</v>
      </c>
      <c r="T11590" s="72"/>
      <c r="U11590" s="72"/>
      <c r="V11590" s="72"/>
      <c r="W11590" s="72"/>
      <c r="X11590" s="72"/>
      <c r="Y11590" s="72"/>
      <c r="Z11590" s="72"/>
      <c r="AA11590" s="72"/>
      <c r="AB11590" s="72"/>
      <c r="AC11590" s="72"/>
      <c r="AD11590" s="72"/>
      <c r="AE11590" s="72"/>
      <c r="AF11590" s="72"/>
      <c r="AG11590" s="72"/>
      <c r="AH11590" s="72"/>
      <c r="AI11590" s="72"/>
      <c r="AJ11590" s="72"/>
      <c r="AK11590" s="72"/>
    </row>
    <row r="11591" ht="14.25" customHeight="1">
      <c r="A11591" s="78">
        <v>11588.0</v>
      </c>
      <c r="C11591" s="78" t="str">
        <f>VLOOKUP(G11591,[1]Macrodata_CCF!$A$3:$D$55,4,FALSE)</f>
        <v>#ERROR!</v>
      </c>
      <c r="E11591" s="79" t="str">
        <f>VLOOKUP(G11591,[1]Macrodata_CCF!$A$3:$B$55,2,FALSE)</f>
        <v>#ERROR!</v>
      </c>
      <c r="F11591" s="78">
        <v>0.0</v>
      </c>
      <c r="G11591" s="80">
        <v>7.0</v>
      </c>
      <c r="H11591" s="81">
        <v>0.0</v>
      </c>
      <c r="I11591" s="81">
        <v>740000.0</v>
      </c>
      <c r="J11591" s="81">
        <v>214600.0</v>
      </c>
      <c r="K11591" s="81">
        <v>1406000.0</v>
      </c>
      <c r="L11591" s="82">
        <v>0.29</v>
      </c>
      <c r="N11591" s="83">
        <f t="shared" si="1"/>
        <v>0.29</v>
      </c>
      <c r="O11591" s="83">
        <f t="shared" si="2"/>
        <v>0.29</v>
      </c>
      <c r="Q11591" s="83">
        <f t="shared" si="3"/>
        <v>1</v>
      </c>
      <c r="R11591" s="83">
        <f t="shared" si="4"/>
        <v>0.29</v>
      </c>
      <c r="S11591" s="83" t="b">
        <f t="shared" si="5"/>
        <v>0</v>
      </c>
      <c r="T11591" s="72"/>
      <c r="U11591" s="72"/>
      <c r="V11591" s="72"/>
      <c r="W11591" s="72"/>
      <c r="X11591" s="72"/>
      <c r="Y11591" s="72"/>
      <c r="Z11591" s="72"/>
      <c r="AA11591" s="72"/>
      <c r="AB11591" s="72"/>
      <c r="AC11591" s="72"/>
      <c r="AD11591" s="72"/>
      <c r="AE11591" s="72"/>
      <c r="AF11591" s="72"/>
      <c r="AG11591" s="72"/>
      <c r="AH11591" s="72"/>
      <c r="AI11591" s="72"/>
      <c r="AJ11591" s="72"/>
      <c r="AK11591" s="72"/>
    </row>
    <row r="11592" ht="14.25" customHeight="1">
      <c r="A11592" s="78">
        <v>11589.0</v>
      </c>
      <c r="C11592" s="78" t="str">
        <f>VLOOKUP(G11592,[1]Macrodata_CCF!$A$3:$D$55,4,FALSE)</f>
        <v>#ERROR!</v>
      </c>
      <c r="E11592" s="79" t="str">
        <f>VLOOKUP(G11592,[1]Macrodata_CCF!$A$3:$B$55,2,FALSE)</f>
        <v>#ERROR!</v>
      </c>
      <c r="F11592" s="78">
        <v>0.0</v>
      </c>
      <c r="G11592" s="80">
        <v>7.0</v>
      </c>
      <c r="H11592" s="81">
        <v>461250.0</v>
      </c>
      <c r="I11592" s="81">
        <v>450000.0</v>
      </c>
      <c r="J11592" s="81">
        <v>457315.0</v>
      </c>
      <c r="K11592" s="81">
        <v>450000.0</v>
      </c>
      <c r="L11592" s="82">
        <v>0.3497777777777778</v>
      </c>
      <c r="N11592" s="83">
        <f t="shared" si="1"/>
        <v>0.3497777778</v>
      </c>
      <c r="O11592" s="83">
        <f t="shared" si="2"/>
        <v>0.3497777778</v>
      </c>
      <c r="Q11592" s="83">
        <f t="shared" si="3"/>
        <v>-0.025</v>
      </c>
      <c r="R11592" s="83">
        <f t="shared" si="4"/>
        <v>-0.008744444444</v>
      </c>
      <c r="S11592" s="83" t="b">
        <f t="shared" si="5"/>
        <v>0</v>
      </c>
      <c r="T11592" s="72"/>
      <c r="U11592" s="72"/>
      <c r="V11592" s="72"/>
      <c r="W11592" s="72"/>
      <c r="X11592" s="72"/>
      <c r="Y11592" s="72"/>
      <c r="Z11592" s="72"/>
      <c r="AA11592" s="72"/>
      <c r="AB11592" s="72"/>
      <c r="AC11592" s="72"/>
      <c r="AD11592" s="72"/>
      <c r="AE11592" s="72"/>
      <c r="AF11592" s="72"/>
      <c r="AG11592" s="72"/>
      <c r="AH11592" s="72"/>
      <c r="AI11592" s="72"/>
      <c r="AJ11592" s="72"/>
      <c r="AK11592" s="72"/>
    </row>
    <row r="11593" ht="14.25" customHeight="1">
      <c r="A11593" s="78">
        <v>11590.0</v>
      </c>
      <c r="C11593" s="78" t="str">
        <f>VLOOKUP(G11593,[1]Macrodata_CCF!$A$3:$D$55,4,FALSE)</f>
        <v>#ERROR!</v>
      </c>
      <c r="E11593" s="79" t="str">
        <f>VLOOKUP(G11593,[1]Macrodata_CCF!$A$3:$B$55,2,FALSE)</f>
        <v>#ERROR!</v>
      </c>
      <c r="F11593" s="78">
        <v>0.0</v>
      </c>
      <c r="G11593" s="80">
        <v>36.0</v>
      </c>
      <c r="H11593" s="81">
        <v>0.0</v>
      </c>
      <c r="I11593" s="81">
        <v>150000.0</v>
      </c>
      <c r="J11593" s="81">
        <v>22500.0</v>
      </c>
      <c r="K11593" s="81">
        <v>150000.0</v>
      </c>
      <c r="L11593" s="82">
        <v>0.15</v>
      </c>
      <c r="N11593" s="83">
        <f t="shared" si="1"/>
        <v>0.15</v>
      </c>
      <c r="O11593" s="83">
        <f t="shared" si="2"/>
        <v>0.15</v>
      </c>
      <c r="Q11593" s="83">
        <f t="shared" si="3"/>
        <v>1</v>
      </c>
      <c r="R11593" s="83">
        <f t="shared" si="4"/>
        <v>0.15</v>
      </c>
      <c r="S11593" s="83" t="b">
        <f t="shared" si="5"/>
        <v>0</v>
      </c>
      <c r="T11593" s="72"/>
      <c r="U11593" s="72"/>
      <c r="V11593" s="72"/>
      <c r="W11593" s="72"/>
      <c r="X11593" s="72"/>
      <c r="Y11593" s="72"/>
      <c r="Z11593" s="72"/>
      <c r="AA11593" s="72"/>
      <c r="AB11593" s="72"/>
      <c r="AC11593" s="72"/>
      <c r="AD11593" s="72"/>
      <c r="AE11593" s="72"/>
      <c r="AF11593" s="72"/>
      <c r="AG11593" s="72"/>
      <c r="AH11593" s="72"/>
      <c r="AI11593" s="72"/>
      <c r="AJ11593" s="72"/>
      <c r="AK11593" s="72"/>
    </row>
    <row r="11594" ht="14.25" customHeight="1">
      <c r="A11594" s="78">
        <v>11591.0</v>
      </c>
      <c r="C11594" s="78" t="str">
        <f>VLOOKUP(G11594,[1]Macrodata_CCF!$A$3:$D$55,4,FALSE)</f>
        <v>#ERROR!</v>
      </c>
      <c r="E11594" s="79" t="str">
        <f>VLOOKUP(G11594,[1]Macrodata_CCF!$A$3:$B$55,2,FALSE)</f>
        <v>#ERROR!</v>
      </c>
      <c r="F11594" s="78">
        <v>0.0</v>
      </c>
      <c r="G11594" s="80">
        <v>16.0</v>
      </c>
      <c r="H11594" s="81">
        <v>320600.0</v>
      </c>
      <c r="I11594" s="81">
        <v>750000.0</v>
      </c>
      <c r="J11594" s="81">
        <v>389305.0</v>
      </c>
      <c r="K11594" s="81">
        <v>750000.0</v>
      </c>
      <c r="L11594" s="82">
        <v>0.1600023288309269</v>
      </c>
      <c r="N11594" s="83">
        <f t="shared" si="1"/>
        <v>0.1600023288</v>
      </c>
      <c r="O11594" s="83">
        <f t="shared" si="2"/>
        <v>0.1600023288</v>
      </c>
      <c r="Q11594" s="83">
        <f t="shared" si="3"/>
        <v>0.5725333333</v>
      </c>
      <c r="R11594" s="83">
        <f t="shared" si="4"/>
        <v>0.1600023288</v>
      </c>
      <c r="S11594" s="83" t="b">
        <f t="shared" si="5"/>
        <v>0</v>
      </c>
      <c r="T11594" s="72"/>
      <c r="U11594" s="72"/>
      <c r="V11594" s="72"/>
      <c r="W11594" s="72"/>
      <c r="X11594" s="72"/>
      <c r="Y11594" s="72"/>
      <c r="Z11594" s="72"/>
      <c r="AA11594" s="72"/>
      <c r="AB11594" s="72"/>
      <c r="AC11594" s="72"/>
      <c r="AD11594" s="72"/>
      <c r="AE11594" s="72"/>
      <c r="AF11594" s="72"/>
      <c r="AG11594" s="72"/>
      <c r="AH11594" s="72"/>
      <c r="AI11594" s="72"/>
      <c r="AJ11594" s="72"/>
      <c r="AK11594" s="72"/>
    </row>
    <row r="11595" ht="14.25" customHeight="1">
      <c r="A11595" s="78">
        <v>11592.0</v>
      </c>
      <c r="C11595" s="78" t="str">
        <f>VLOOKUP(G11595,[1]Macrodata_CCF!$A$3:$D$55,4,FALSE)</f>
        <v>#ERROR!</v>
      </c>
      <c r="E11595" s="79" t="str">
        <f>VLOOKUP(G11595,[1]Macrodata_CCF!$A$3:$B$55,2,FALSE)</f>
        <v>#ERROR!</v>
      </c>
      <c r="F11595" s="78">
        <v>0.0</v>
      </c>
      <c r="G11595" s="80">
        <v>26.0</v>
      </c>
      <c r="H11595" s="81">
        <v>0.0</v>
      </c>
      <c r="I11595" s="81">
        <v>40000.0</v>
      </c>
      <c r="J11595" s="81">
        <v>8000.0</v>
      </c>
      <c r="K11595" s="81">
        <v>40000.0</v>
      </c>
      <c r="L11595" s="82">
        <v>0.2</v>
      </c>
      <c r="N11595" s="83">
        <f t="shared" si="1"/>
        <v>0.2</v>
      </c>
      <c r="O11595" s="83">
        <f t="shared" si="2"/>
        <v>0.2</v>
      </c>
      <c r="Q11595" s="83">
        <f t="shared" si="3"/>
        <v>1</v>
      </c>
      <c r="R11595" s="83">
        <f t="shared" si="4"/>
        <v>0.2</v>
      </c>
      <c r="S11595" s="83" t="b">
        <f t="shared" si="5"/>
        <v>0</v>
      </c>
      <c r="T11595" s="72"/>
      <c r="U11595" s="72"/>
      <c r="V11595" s="72"/>
      <c r="W11595" s="72"/>
      <c r="X11595" s="72"/>
      <c r="Y11595" s="72"/>
      <c r="Z11595" s="72"/>
      <c r="AA11595" s="72"/>
      <c r="AB11595" s="72"/>
      <c r="AC11595" s="72"/>
      <c r="AD11595" s="72"/>
      <c r="AE11595" s="72"/>
      <c r="AF11595" s="72"/>
      <c r="AG11595" s="72"/>
      <c r="AH11595" s="72"/>
      <c r="AI11595" s="72"/>
      <c r="AJ11595" s="72"/>
      <c r="AK11595" s="72"/>
    </row>
    <row r="11596" ht="14.25" customHeight="1">
      <c r="A11596" s="78">
        <v>11593.0</v>
      </c>
      <c r="C11596" s="78" t="str">
        <f>VLOOKUP(G11596,[1]Macrodata_CCF!$A$3:$D$55,4,FALSE)</f>
        <v>#ERROR!</v>
      </c>
      <c r="E11596" s="79" t="str">
        <f>VLOOKUP(G11596,[1]Macrodata_CCF!$A$3:$B$55,2,FALSE)</f>
        <v>#ERROR!</v>
      </c>
      <c r="F11596" s="78">
        <v>0.0</v>
      </c>
      <c r="G11596" s="80">
        <v>51.0</v>
      </c>
      <c r="H11596" s="81">
        <v>32095.0</v>
      </c>
      <c r="I11596" s="81">
        <v>480000.0</v>
      </c>
      <c r="J11596" s="81">
        <v>0.0</v>
      </c>
      <c r="K11596" s="81">
        <v>864000.0</v>
      </c>
      <c r="L11596" s="82">
        <v>-0.07165581987251761</v>
      </c>
      <c r="N11596" s="83">
        <f t="shared" si="1"/>
        <v>-0.07165581987</v>
      </c>
      <c r="O11596" s="83">
        <f t="shared" si="2"/>
        <v>0</v>
      </c>
      <c r="Q11596" s="83">
        <f t="shared" si="3"/>
        <v>0.9331354167</v>
      </c>
      <c r="R11596" s="83">
        <f t="shared" si="4"/>
        <v>-0.07165581987</v>
      </c>
      <c r="S11596" s="83" t="b">
        <f t="shared" si="5"/>
        <v>0</v>
      </c>
      <c r="T11596" s="72"/>
      <c r="U11596" s="72"/>
      <c r="V11596" s="72"/>
      <c r="W11596" s="72"/>
      <c r="X11596" s="72"/>
      <c r="Y11596" s="72"/>
      <c r="Z11596" s="72"/>
      <c r="AA11596" s="72"/>
      <c r="AB11596" s="72"/>
      <c r="AC11596" s="72"/>
      <c r="AD11596" s="72"/>
      <c r="AE11596" s="72"/>
      <c r="AF11596" s="72"/>
      <c r="AG11596" s="72"/>
      <c r="AH11596" s="72"/>
      <c r="AI11596" s="72"/>
      <c r="AJ11596" s="72"/>
      <c r="AK11596" s="72"/>
    </row>
    <row r="11597" ht="14.25" customHeight="1">
      <c r="A11597" s="78">
        <v>11594.0</v>
      </c>
      <c r="C11597" s="78" t="str">
        <f>VLOOKUP(G11597,[1]Macrodata_CCF!$A$3:$D$55,4,FALSE)</f>
        <v>#ERROR!</v>
      </c>
      <c r="E11597" s="79" t="str">
        <f>VLOOKUP(G11597,[1]Macrodata_CCF!$A$3:$B$55,2,FALSE)</f>
        <v>#ERROR!</v>
      </c>
      <c r="F11597" s="78">
        <v>1.0</v>
      </c>
      <c r="G11597" s="80">
        <v>27.0</v>
      </c>
      <c r="H11597" s="81">
        <v>387455.0</v>
      </c>
      <c r="I11597" s="81">
        <v>770000.0</v>
      </c>
      <c r="J11597" s="81">
        <v>574900.0</v>
      </c>
      <c r="K11597" s="81">
        <v>770000.0</v>
      </c>
      <c r="L11597" s="82">
        <v>0.4899946411533284</v>
      </c>
      <c r="N11597" s="83">
        <f t="shared" si="1"/>
        <v>0.4899946412</v>
      </c>
      <c r="O11597" s="83">
        <f t="shared" si="2"/>
        <v>0.4899946412</v>
      </c>
      <c r="Q11597" s="83">
        <f t="shared" si="3"/>
        <v>0.4968116883</v>
      </c>
      <c r="R11597" s="83">
        <f t="shared" si="4"/>
        <v>0.4899946412</v>
      </c>
      <c r="S11597" s="83" t="b">
        <f t="shared" si="5"/>
        <v>0</v>
      </c>
      <c r="T11597" s="72"/>
      <c r="U11597" s="72"/>
      <c r="V11597" s="72"/>
      <c r="W11597" s="72"/>
      <c r="X11597" s="72"/>
      <c r="Y11597" s="72"/>
      <c r="Z11597" s="72"/>
      <c r="AA11597" s="72"/>
      <c r="AB11597" s="72"/>
      <c r="AC11597" s="72"/>
      <c r="AD11597" s="72"/>
      <c r="AE11597" s="72"/>
      <c r="AF11597" s="72"/>
      <c r="AG11597" s="72"/>
      <c r="AH11597" s="72"/>
      <c r="AI11597" s="72"/>
      <c r="AJ11597" s="72"/>
      <c r="AK11597" s="72"/>
    </row>
    <row r="11598" ht="14.25" customHeight="1">
      <c r="A11598" s="78">
        <v>11595.0</v>
      </c>
      <c r="C11598" s="78" t="str">
        <f>VLOOKUP(G11598,[1]Macrodata_CCF!$A$3:$D$55,4,FALSE)</f>
        <v>#ERROR!</v>
      </c>
      <c r="E11598" s="79" t="str">
        <f>VLOOKUP(G11598,[1]Macrodata_CCF!$A$3:$B$55,2,FALSE)</f>
        <v>#ERROR!</v>
      </c>
      <c r="F11598" s="78">
        <v>0.0</v>
      </c>
      <c r="G11598" s="80">
        <v>5.0</v>
      </c>
      <c r="H11598" s="81">
        <v>90865.0</v>
      </c>
      <c r="I11598" s="81">
        <v>640000.0</v>
      </c>
      <c r="J11598" s="81">
        <v>294045.0</v>
      </c>
      <c r="K11598" s="81">
        <v>640000.0</v>
      </c>
      <c r="L11598" s="82">
        <v>0.3700000910522913</v>
      </c>
      <c r="N11598" s="83">
        <f t="shared" si="1"/>
        <v>0.3700000911</v>
      </c>
      <c r="O11598" s="83">
        <f t="shared" si="2"/>
        <v>0.3700000911</v>
      </c>
      <c r="Q11598" s="83">
        <f t="shared" si="3"/>
        <v>0.8580234375</v>
      </c>
      <c r="R11598" s="83">
        <f t="shared" si="4"/>
        <v>0.3700000911</v>
      </c>
      <c r="S11598" s="83" t="b">
        <f t="shared" si="5"/>
        <v>0</v>
      </c>
      <c r="T11598" s="72"/>
      <c r="U11598" s="72"/>
      <c r="V11598" s="72"/>
      <c r="W11598" s="72"/>
      <c r="X11598" s="72"/>
      <c r="Y11598" s="72"/>
      <c r="Z11598" s="72"/>
      <c r="AA11598" s="72"/>
      <c r="AB11598" s="72"/>
      <c r="AC11598" s="72"/>
      <c r="AD11598" s="72"/>
      <c r="AE11598" s="72"/>
      <c r="AF11598" s="72"/>
      <c r="AG11598" s="72"/>
      <c r="AH11598" s="72"/>
      <c r="AI11598" s="72"/>
      <c r="AJ11598" s="72"/>
      <c r="AK11598" s="72"/>
    </row>
    <row r="11599" ht="14.25" customHeight="1">
      <c r="A11599" s="78">
        <v>11596.0</v>
      </c>
      <c r="C11599" s="78" t="str">
        <f>VLOOKUP(G11599,[1]Macrodata_CCF!$A$3:$D$55,4,FALSE)</f>
        <v>#ERROR!</v>
      </c>
      <c r="E11599" s="79" t="str">
        <f>VLOOKUP(G11599,[1]Macrodata_CCF!$A$3:$B$55,2,FALSE)</f>
        <v>#ERROR!</v>
      </c>
      <c r="F11599" s="78">
        <v>0.0</v>
      </c>
      <c r="G11599" s="80">
        <v>18.0</v>
      </c>
      <c r="H11599" s="81">
        <v>464280.0</v>
      </c>
      <c r="I11599" s="81">
        <v>630000.0</v>
      </c>
      <c r="J11599" s="81">
        <v>492450.0</v>
      </c>
      <c r="K11599" s="81">
        <v>630000.0</v>
      </c>
      <c r="L11599" s="82">
        <v>0.1699855177407676</v>
      </c>
      <c r="N11599" s="83">
        <f t="shared" si="1"/>
        <v>0.1699855177</v>
      </c>
      <c r="O11599" s="83">
        <f t="shared" si="2"/>
        <v>0.1699855177</v>
      </c>
      <c r="Q11599" s="83">
        <f t="shared" si="3"/>
        <v>0.263047619</v>
      </c>
      <c r="R11599" s="83">
        <f t="shared" si="4"/>
        <v>0.1699855177</v>
      </c>
      <c r="S11599" s="83" t="b">
        <f t="shared" si="5"/>
        <v>0</v>
      </c>
      <c r="T11599" s="72"/>
      <c r="U11599" s="72"/>
      <c r="V11599" s="72"/>
      <c r="W11599" s="72"/>
      <c r="X11599" s="72"/>
      <c r="Y11599" s="72"/>
      <c r="Z11599" s="72"/>
      <c r="AA11599" s="72"/>
      <c r="AB11599" s="72"/>
      <c r="AC11599" s="72"/>
      <c r="AD11599" s="72"/>
      <c r="AE11599" s="72"/>
      <c r="AF11599" s="72"/>
      <c r="AG11599" s="72"/>
      <c r="AH11599" s="72"/>
      <c r="AI11599" s="72"/>
      <c r="AJ11599" s="72"/>
      <c r="AK11599" s="72"/>
    </row>
    <row r="11600" ht="14.25" customHeight="1">
      <c r="A11600" s="78">
        <v>11597.0</v>
      </c>
      <c r="C11600" s="78" t="str">
        <f>VLOOKUP(G11600,[1]Macrodata_CCF!$A$3:$D$55,4,FALSE)</f>
        <v>#ERROR!</v>
      </c>
      <c r="E11600" s="79" t="str">
        <f>VLOOKUP(G11600,[1]Macrodata_CCF!$A$3:$B$55,2,FALSE)</f>
        <v>#ERROR!</v>
      </c>
      <c r="F11600" s="78">
        <v>0.0</v>
      </c>
      <c r="G11600" s="80">
        <v>12.0</v>
      </c>
      <c r="H11600" s="81">
        <v>47610.0</v>
      </c>
      <c r="I11600" s="81">
        <v>70000.0</v>
      </c>
      <c r="J11600" s="81">
        <v>53210.0</v>
      </c>
      <c r="K11600" s="81">
        <v>70000.0</v>
      </c>
      <c r="L11600" s="82">
        <v>0.2501116569897275</v>
      </c>
      <c r="N11600" s="83">
        <f t="shared" si="1"/>
        <v>0.250111657</v>
      </c>
      <c r="O11600" s="83">
        <f t="shared" si="2"/>
        <v>0.250111657</v>
      </c>
      <c r="Q11600" s="83">
        <f t="shared" si="3"/>
        <v>0.3198571429</v>
      </c>
      <c r="R11600" s="83">
        <f t="shared" si="4"/>
        <v>0.250111657</v>
      </c>
      <c r="S11600" s="83" t="b">
        <f t="shared" si="5"/>
        <v>0</v>
      </c>
      <c r="T11600" s="72"/>
      <c r="U11600" s="72"/>
      <c r="V11600" s="72"/>
      <c r="W11600" s="72"/>
      <c r="X11600" s="72"/>
      <c r="Y11600" s="72"/>
      <c r="Z11600" s="72"/>
      <c r="AA11600" s="72"/>
      <c r="AB11600" s="72"/>
      <c r="AC11600" s="72"/>
      <c r="AD11600" s="72"/>
      <c r="AE11600" s="72"/>
      <c r="AF11600" s="72"/>
      <c r="AG11600" s="72"/>
      <c r="AH11600" s="72"/>
      <c r="AI11600" s="72"/>
      <c r="AJ11600" s="72"/>
      <c r="AK11600" s="72"/>
    </row>
    <row r="11601" ht="14.25" customHeight="1">
      <c r="A11601" s="78">
        <v>11598.0</v>
      </c>
      <c r="C11601" s="78" t="str">
        <f>VLOOKUP(G11601,[1]Macrodata_CCF!$A$3:$D$55,4,FALSE)</f>
        <v>#ERROR!</v>
      </c>
      <c r="E11601" s="79" t="str">
        <f>VLOOKUP(G11601,[1]Macrodata_CCF!$A$3:$B$55,2,FALSE)</f>
        <v>#ERROR!</v>
      </c>
      <c r="F11601" s="78">
        <v>1.0</v>
      </c>
      <c r="G11601" s="80">
        <v>43.0</v>
      </c>
      <c r="H11601" s="81">
        <v>101600.0</v>
      </c>
      <c r="I11601" s="81">
        <v>160000.0</v>
      </c>
      <c r="J11601" s="81">
        <v>131385.0</v>
      </c>
      <c r="K11601" s="81">
        <v>160000.0</v>
      </c>
      <c r="L11601" s="82">
        <v>0.5100171232876712</v>
      </c>
      <c r="N11601" s="83">
        <f t="shared" si="1"/>
        <v>0.5100171233</v>
      </c>
      <c r="O11601" s="83">
        <f t="shared" si="2"/>
        <v>0.5100171233</v>
      </c>
      <c r="Q11601" s="83">
        <f t="shared" si="3"/>
        <v>0.365</v>
      </c>
      <c r="R11601" s="83">
        <f t="shared" si="4"/>
        <v>0.5100171233</v>
      </c>
      <c r="S11601" s="83" t="b">
        <f t="shared" si="5"/>
        <v>0</v>
      </c>
      <c r="T11601" s="72"/>
      <c r="U11601" s="72"/>
      <c r="V11601" s="72"/>
      <c r="W11601" s="72"/>
      <c r="X11601" s="72"/>
      <c r="Y11601" s="72"/>
      <c r="Z11601" s="72"/>
      <c r="AA11601" s="72"/>
      <c r="AB11601" s="72"/>
      <c r="AC11601" s="72"/>
      <c r="AD11601" s="72"/>
      <c r="AE11601" s="72"/>
      <c r="AF11601" s="72"/>
      <c r="AG11601" s="72"/>
      <c r="AH11601" s="72"/>
      <c r="AI11601" s="72"/>
      <c r="AJ11601" s="72"/>
      <c r="AK11601" s="72"/>
    </row>
    <row r="11602" ht="14.25" customHeight="1">
      <c r="A11602" s="78">
        <v>11599.0</v>
      </c>
      <c r="C11602" s="78" t="str">
        <f>VLOOKUP(G11602,[1]Macrodata_CCF!$A$3:$D$55,4,FALSE)</f>
        <v>#ERROR!</v>
      </c>
      <c r="E11602" s="79" t="str">
        <f>VLOOKUP(G11602,[1]Macrodata_CCF!$A$3:$B$55,2,FALSE)</f>
        <v>#ERROR!</v>
      </c>
      <c r="F11602" s="78">
        <v>0.0</v>
      </c>
      <c r="G11602" s="80">
        <v>51.0</v>
      </c>
      <c r="H11602" s="81">
        <v>141380.0</v>
      </c>
      <c r="I11602" s="81">
        <v>400000.0</v>
      </c>
      <c r="J11602" s="81">
        <v>151725.0</v>
      </c>
      <c r="K11602" s="81">
        <v>400000.0</v>
      </c>
      <c r="L11602" s="82">
        <v>0.04000077333539556</v>
      </c>
      <c r="N11602" s="83">
        <f t="shared" si="1"/>
        <v>0.04000077334</v>
      </c>
      <c r="O11602" s="83">
        <f t="shared" si="2"/>
        <v>0.04000077334</v>
      </c>
      <c r="Q11602" s="83">
        <f t="shared" si="3"/>
        <v>0.64655</v>
      </c>
      <c r="R11602" s="83">
        <f t="shared" si="4"/>
        <v>0.04000077334</v>
      </c>
      <c r="S11602" s="83" t="b">
        <f t="shared" si="5"/>
        <v>0</v>
      </c>
      <c r="T11602" s="72"/>
      <c r="U11602" s="72"/>
      <c r="V11602" s="72"/>
      <c r="W11602" s="72"/>
      <c r="X11602" s="72"/>
      <c r="Y11602" s="72"/>
      <c r="Z11602" s="72"/>
      <c r="AA11602" s="72"/>
      <c r="AB11602" s="72"/>
      <c r="AC11602" s="72"/>
      <c r="AD11602" s="72"/>
      <c r="AE11602" s="72"/>
      <c r="AF11602" s="72"/>
      <c r="AG11602" s="72"/>
      <c r="AH11602" s="72"/>
      <c r="AI11602" s="72"/>
      <c r="AJ11602" s="72"/>
      <c r="AK11602" s="72"/>
    </row>
    <row r="11603" ht="14.25" customHeight="1">
      <c r="A11603" s="78">
        <v>11600.0</v>
      </c>
      <c r="C11603" s="78" t="str">
        <f>VLOOKUP(G11603,[1]Macrodata_CCF!$A$3:$D$55,4,FALSE)</f>
        <v>#ERROR!</v>
      </c>
      <c r="E11603" s="79" t="str">
        <f>VLOOKUP(G11603,[1]Macrodata_CCF!$A$3:$B$55,2,FALSE)</f>
        <v>#ERROR!</v>
      </c>
      <c r="F11603" s="78">
        <v>0.0</v>
      </c>
      <c r="G11603" s="80">
        <v>13.0</v>
      </c>
      <c r="H11603" s="81">
        <v>49125.0</v>
      </c>
      <c r="I11603" s="81">
        <v>170000.0</v>
      </c>
      <c r="J11603" s="81">
        <v>69675.0</v>
      </c>
      <c r="K11603" s="81">
        <v>170000.0</v>
      </c>
      <c r="L11603" s="82">
        <v>0.1700103412616339</v>
      </c>
      <c r="N11603" s="83">
        <f t="shared" si="1"/>
        <v>0.1700103413</v>
      </c>
      <c r="O11603" s="83">
        <f t="shared" si="2"/>
        <v>0.1700103413</v>
      </c>
      <c r="Q11603" s="83">
        <f t="shared" si="3"/>
        <v>0.7110294118</v>
      </c>
      <c r="R11603" s="83">
        <f t="shared" si="4"/>
        <v>0.1700103413</v>
      </c>
      <c r="S11603" s="83" t="b">
        <f t="shared" si="5"/>
        <v>0</v>
      </c>
      <c r="T11603" s="72"/>
      <c r="U11603" s="72"/>
      <c r="V11603" s="72"/>
      <c r="W11603" s="72"/>
      <c r="X11603" s="72"/>
      <c r="Y11603" s="72"/>
      <c r="Z11603" s="72"/>
      <c r="AA11603" s="72"/>
      <c r="AB11603" s="72"/>
      <c r="AC11603" s="72"/>
      <c r="AD11603" s="72"/>
      <c r="AE11603" s="72"/>
      <c r="AF11603" s="72"/>
      <c r="AG11603" s="72"/>
      <c r="AH11603" s="72"/>
      <c r="AI11603" s="72"/>
      <c r="AJ11603" s="72"/>
      <c r="AK11603" s="72"/>
    </row>
    <row r="11604" ht="14.25" customHeight="1">
      <c r="A11604" s="78">
        <v>11601.0</v>
      </c>
      <c r="C11604" s="78" t="str">
        <f>VLOOKUP(G11604,[1]Macrodata_CCF!$A$3:$D$55,4,FALSE)</f>
        <v>#ERROR!</v>
      </c>
      <c r="E11604" s="79" t="str">
        <f>VLOOKUP(G11604,[1]Macrodata_CCF!$A$3:$B$55,2,FALSE)</f>
        <v>#ERROR!</v>
      </c>
      <c r="F11604" s="78">
        <v>0.0</v>
      </c>
      <c r="G11604" s="80">
        <v>53.0</v>
      </c>
      <c r="H11604" s="81">
        <v>829400.0</v>
      </c>
      <c r="I11604" s="81">
        <v>890000.0</v>
      </c>
      <c r="J11604" s="81">
        <v>811220.0</v>
      </c>
      <c r="K11604" s="81">
        <v>1602000.0</v>
      </c>
      <c r="L11604" s="82">
        <v>-0.3</v>
      </c>
      <c r="N11604" s="83">
        <f t="shared" si="1"/>
        <v>-0.3</v>
      </c>
      <c r="O11604" s="83">
        <f t="shared" si="2"/>
        <v>0</v>
      </c>
      <c r="Q11604" s="83">
        <f t="shared" si="3"/>
        <v>0.06808988764</v>
      </c>
      <c r="R11604" s="83">
        <f t="shared" si="4"/>
        <v>-0.02042696629</v>
      </c>
      <c r="S11604" s="83" t="b">
        <f t="shared" si="5"/>
        <v>0</v>
      </c>
      <c r="T11604" s="72"/>
      <c r="U11604" s="72"/>
      <c r="V11604" s="72"/>
      <c r="W11604" s="72"/>
      <c r="X11604" s="72"/>
      <c r="Y11604" s="72"/>
      <c r="Z11604" s="72"/>
      <c r="AA11604" s="72"/>
      <c r="AB11604" s="72"/>
      <c r="AC11604" s="72"/>
      <c r="AD11604" s="72"/>
      <c r="AE11604" s="72"/>
      <c r="AF11604" s="72"/>
      <c r="AG11604" s="72"/>
      <c r="AH11604" s="72"/>
      <c r="AI11604" s="72"/>
      <c r="AJ11604" s="72"/>
      <c r="AK11604" s="72"/>
    </row>
    <row r="11605" ht="14.25" customHeight="1">
      <c r="A11605" s="78">
        <v>11602.0</v>
      </c>
      <c r="C11605" s="78" t="str">
        <f>VLOOKUP(G11605,[1]Macrodata_CCF!$A$3:$D$55,4,FALSE)</f>
        <v>#ERROR!</v>
      </c>
      <c r="E11605" s="79" t="str">
        <f>VLOOKUP(G11605,[1]Macrodata_CCF!$A$3:$B$55,2,FALSE)</f>
        <v>#ERROR!</v>
      </c>
      <c r="F11605" s="78">
        <v>0.0</v>
      </c>
      <c r="G11605" s="80">
        <v>33.0</v>
      </c>
      <c r="H11605" s="81">
        <v>288450.0</v>
      </c>
      <c r="I11605" s="81">
        <v>670000.0</v>
      </c>
      <c r="J11605" s="81">
        <v>345685.0</v>
      </c>
      <c r="K11605" s="81">
        <v>670000.0</v>
      </c>
      <c r="L11605" s="82">
        <v>0.150006552221203</v>
      </c>
      <c r="N11605" s="83">
        <f t="shared" si="1"/>
        <v>0.1500065522</v>
      </c>
      <c r="O11605" s="83">
        <f t="shared" si="2"/>
        <v>0.1500065522</v>
      </c>
      <c r="Q11605" s="83">
        <f t="shared" si="3"/>
        <v>0.5694776119</v>
      </c>
      <c r="R11605" s="83">
        <f t="shared" si="4"/>
        <v>0.1500065522</v>
      </c>
      <c r="S11605" s="83" t="b">
        <f t="shared" si="5"/>
        <v>0</v>
      </c>
      <c r="T11605" s="72"/>
      <c r="U11605" s="72"/>
      <c r="V11605" s="72"/>
      <c r="W11605" s="72"/>
      <c r="X11605" s="72"/>
      <c r="Y11605" s="72"/>
      <c r="Z11605" s="72"/>
      <c r="AA11605" s="72"/>
      <c r="AB11605" s="72"/>
      <c r="AC11605" s="72"/>
      <c r="AD11605" s="72"/>
      <c r="AE11605" s="72"/>
      <c r="AF11605" s="72"/>
      <c r="AG11605" s="72"/>
      <c r="AH11605" s="72"/>
      <c r="AI11605" s="72"/>
      <c r="AJ11605" s="72"/>
      <c r="AK11605" s="72"/>
    </row>
    <row r="11606" ht="14.25" customHeight="1">
      <c r="A11606" s="78">
        <v>11603.0</v>
      </c>
      <c r="C11606" s="78" t="str">
        <f>VLOOKUP(G11606,[1]Macrodata_CCF!$A$3:$D$55,4,FALSE)</f>
        <v>#ERROR!</v>
      </c>
      <c r="E11606" s="79" t="str">
        <f>VLOOKUP(G11606,[1]Macrodata_CCF!$A$3:$B$55,2,FALSE)</f>
        <v>#ERROR!</v>
      </c>
      <c r="F11606" s="78">
        <v>0.0</v>
      </c>
      <c r="G11606" s="80">
        <v>29.0</v>
      </c>
      <c r="H11606" s="81">
        <v>45665.0</v>
      </c>
      <c r="I11606" s="81">
        <v>100000.0</v>
      </c>
      <c r="J11606" s="81">
        <v>142800.0</v>
      </c>
      <c r="K11606" s="81">
        <v>140000.0</v>
      </c>
      <c r="L11606" s="82">
        <v>1.787705898592068</v>
      </c>
      <c r="N11606" s="83">
        <f t="shared" si="1"/>
        <v>1.787705899</v>
      </c>
      <c r="O11606" s="83">
        <f t="shared" si="2"/>
        <v>1</v>
      </c>
      <c r="Q11606" s="83">
        <f t="shared" si="3"/>
        <v>0.54335</v>
      </c>
      <c r="R11606" s="83">
        <f t="shared" si="4"/>
        <v>1.787705899</v>
      </c>
      <c r="S11606" s="83" t="b">
        <f t="shared" si="5"/>
        <v>0</v>
      </c>
      <c r="T11606" s="72"/>
      <c r="U11606" s="72"/>
      <c r="V11606" s="72"/>
      <c r="W11606" s="72"/>
      <c r="X11606" s="72"/>
      <c r="Y11606" s="72"/>
      <c r="Z11606" s="72"/>
      <c r="AA11606" s="72"/>
      <c r="AB11606" s="72"/>
      <c r="AC11606" s="72"/>
      <c r="AD11606" s="72"/>
      <c r="AE11606" s="72"/>
      <c r="AF11606" s="72"/>
      <c r="AG11606" s="72"/>
      <c r="AH11606" s="72"/>
      <c r="AI11606" s="72"/>
      <c r="AJ11606" s="72"/>
      <c r="AK11606" s="72"/>
    </row>
    <row r="11607" ht="14.25" customHeight="1">
      <c r="A11607" s="78">
        <v>11604.0</v>
      </c>
      <c r="C11607" s="78" t="str">
        <f>VLOOKUP(G11607,[1]Macrodata_CCF!$A$3:$D$55,4,FALSE)</f>
        <v>#ERROR!</v>
      </c>
      <c r="E11607" s="79" t="str">
        <f>VLOOKUP(G11607,[1]Macrodata_CCF!$A$3:$B$55,2,FALSE)</f>
        <v>#ERROR!</v>
      </c>
      <c r="F11607" s="78">
        <v>0.0</v>
      </c>
      <c r="G11607" s="80">
        <v>25.0</v>
      </c>
      <c r="H11607" s="81">
        <v>138875.0</v>
      </c>
      <c r="I11607" s="81">
        <v>690000.0</v>
      </c>
      <c r="J11607" s="81">
        <v>243590.0</v>
      </c>
      <c r="K11607" s="81">
        <v>690000.0</v>
      </c>
      <c r="L11607" s="82">
        <v>0.1900022680880018</v>
      </c>
      <c r="N11607" s="83">
        <f t="shared" si="1"/>
        <v>0.1900022681</v>
      </c>
      <c r="O11607" s="83">
        <f t="shared" si="2"/>
        <v>0.1900022681</v>
      </c>
      <c r="Q11607" s="83">
        <f t="shared" si="3"/>
        <v>0.7987318841</v>
      </c>
      <c r="R11607" s="83">
        <f t="shared" si="4"/>
        <v>0.1900022681</v>
      </c>
      <c r="S11607" s="83" t="b">
        <f t="shared" si="5"/>
        <v>0</v>
      </c>
      <c r="T11607" s="72"/>
      <c r="U11607" s="72"/>
      <c r="V11607" s="72"/>
      <c r="W11607" s="72"/>
      <c r="X11607" s="72"/>
      <c r="Y11607" s="72"/>
      <c r="Z11607" s="72"/>
      <c r="AA11607" s="72"/>
      <c r="AB11607" s="72"/>
      <c r="AC11607" s="72"/>
      <c r="AD11607" s="72"/>
      <c r="AE11607" s="72"/>
      <c r="AF11607" s="72"/>
      <c r="AG11607" s="72"/>
      <c r="AH11607" s="72"/>
      <c r="AI11607" s="72"/>
      <c r="AJ11607" s="72"/>
      <c r="AK11607" s="72"/>
    </row>
    <row r="11608" ht="14.25" customHeight="1">
      <c r="A11608" s="78">
        <v>11605.0</v>
      </c>
      <c r="C11608" s="78" t="str">
        <f>VLOOKUP(G11608,[1]Macrodata_CCF!$A$3:$D$55,4,FALSE)</f>
        <v>#ERROR!</v>
      </c>
      <c r="E11608" s="79" t="str">
        <f>VLOOKUP(G11608,[1]Macrodata_CCF!$A$3:$B$55,2,FALSE)</f>
        <v>#ERROR!</v>
      </c>
      <c r="F11608" s="78">
        <v>0.0</v>
      </c>
      <c r="G11608" s="80">
        <v>46.0</v>
      </c>
      <c r="H11608" s="81">
        <v>178715.0</v>
      </c>
      <c r="I11608" s="81">
        <v>740000.0</v>
      </c>
      <c r="J11608" s="81">
        <v>0.0</v>
      </c>
      <c r="K11608" s="81">
        <v>740000.0</v>
      </c>
      <c r="L11608" s="82">
        <v>-0.3184033066980233</v>
      </c>
      <c r="N11608" s="83">
        <f t="shared" si="1"/>
        <v>-0.3184033067</v>
      </c>
      <c r="O11608" s="83">
        <f t="shared" si="2"/>
        <v>0</v>
      </c>
      <c r="Q11608" s="83">
        <f t="shared" si="3"/>
        <v>0.7584932432</v>
      </c>
      <c r="R11608" s="83">
        <f t="shared" si="4"/>
        <v>-0.3184033067</v>
      </c>
      <c r="S11608" s="83" t="b">
        <f t="shared" si="5"/>
        <v>0</v>
      </c>
      <c r="T11608" s="72"/>
      <c r="U11608" s="72"/>
      <c r="V11608" s="72"/>
      <c r="W11608" s="72"/>
      <c r="X11608" s="72"/>
      <c r="Y11608" s="72"/>
      <c r="Z11608" s="72"/>
      <c r="AA11608" s="72"/>
      <c r="AB11608" s="72"/>
      <c r="AC11608" s="72"/>
      <c r="AD11608" s="72"/>
      <c r="AE11608" s="72"/>
      <c r="AF11608" s="72"/>
      <c r="AG11608" s="72"/>
      <c r="AH11608" s="72"/>
      <c r="AI11608" s="72"/>
      <c r="AJ11608" s="72"/>
      <c r="AK11608" s="72"/>
    </row>
    <row r="11609" ht="14.25" customHeight="1">
      <c r="A11609" s="78">
        <v>11606.0</v>
      </c>
      <c r="C11609" s="78" t="str">
        <f>VLOOKUP(G11609,[1]Macrodata_CCF!$A$3:$D$55,4,FALSE)</f>
        <v>#ERROR!</v>
      </c>
      <c r="E11609" s="79" t="str">
        <f>VLOOKUP(G11609,[1]Macrodata_CCF!$A$3:$B$55,2,FALSE)</f>
        <v>#ERROR!</v>
      </c>
      <c r="F11609" s="78">
        <v>0.0</v>
      </c>
      <c r="G11609" s="80">
        <v>46.0</v>
      </c>
      <c r="H11609" s="81">
        <v>561610.0</v>
      </c>
      <c r="I11609" s="81">
        <v>640000.0</v>
      </c>
      <c r="J11609" s="81">
        <v>577290.0</v>
      </c>
      <c r="K11609" s="81">
        <v>640000.0</v>
      </c>
      <c r="L11609" s="82">
        <v>0.2000255134583493</v>
      </c>
      <c r="N11609" s="83">
        <f t="shared" si="1"/>
        <v>0.2000255135</v>
      </c>
      <c r="O11609" s="83">
        <f t="shared" si="2"/>
        <v>0.2000255135</v>
      </c>
      <c r="Q11609" s="83">
        <f t="shared" si="3"/>
        <v>0.122484375</v>
      </c>
      <c r="R11609" s="83">
        <f t="shared" si="4"/>
        <v>0.2000255135</v>
      </c>
      <c r="S11609" s="83" t="b">
        <f t="shared" si="5"/>
        <v>0</v>
      </c>
      <c r="T11609" s="72"/>
      <c r="U11609" s="72"/>
      <c r="V11609" s="72"/>
      <c r="W11609" s="72"/>
      <c r="X11609" s="72"/>
      <c r="Y11609" s="72"/>
      <c r="Z11609" s="72"/>
      <c r="AA11609" s="72"/>
      <c r="AB11609" s="72"/>
      <c r="AC11609" s="72"/>
      <c r="AD11609" s="72"/>
      <c r="AE11609" s="72"/>
      <c r="AF11609" s="72"/>
      <c r="AG11609" s="72"/>
      <c r="AH11609" s="72"/>
      <c r="AI11609" s="72"/>
      <c r="AJ11609" s="72"/>
      <c r="AK11609" s="72"/>
    </row>
    <row r="11610" ht="14.25" customHeight="1">
      <c r="A11610" s="78">
        <v>11607.0</v>
      </c>
      <c r="C11610" s="78" t="str">
        <f>VLOOKUP(G11610,[1]Macrodata_CCF!$A$3:$D$55,4,FALSE)</f>
        <v>#ERROR!</v>
      </c>
      <c r="E11610" s="79" t="str">
        <f>VLOOKUP(G11610,[1]Macrodata_CCF!$A$3:$B$55,2,FALSE)</f>
        <v>#ERROR!</v>
      </c>
      <c r="F11610" s="78">
        <v>0.0</v>
      </c>
      <c r="G11610" s="80">
        <v>4.0</v>
      </c>
      <c r="H11610" s="81">
        <v>0.0</v>
      </c>
      <c r="I11610" s="81">
        <v>390000.0</v>
      </c>
      <c r="J11610" s="81">
        <v>105300.0</v>
      </c>
      <c r="K11610" s="81">
        <v>390000.0</v>
      </c>
      <c r="L11610" s="82">
        <v>0.27</v>
      </c>
      <c r="N11610" s="83">
        <f t="shared" si="1"/>
        <v>0.27</v>
      </c>
      <c r="O11610" s="83">
        <f t="shared" si="2"/>
        <v>0.27</v>
      </c>
      <c r="Q11610" s="83">
        <f t="shared" si="3"/>
        <v>1</v>
      </c>
      <c r="R11610" s="83">
        <f t="shared" si="4"/>
        <v>0.27</v>
      </c>
      <c r="S11610" s="83" t="b">
        <f t="shared" si="5"/>
        <v>0</v>
      </c>
      <c r="T11610" s="72"/>
      <c r="U11610" s="72"/>
      <c r="V11610" s="72"/>
      <c r="W11610" s="72"/>
      <c r="X11610" s="72"/>
      <c r="Y11610" s="72"/>
      <c r="Z11610" s="72"/>
      <c r="AA11610" s="72"/>
      <c r="AB11610" s="72"/>
      <c r="AC11610" s="72"/>
      <c r="AD11610" s="72"/>
      <c r="AE11610" s="72"/>
      <c r="AF11610" s="72"/>
      <c r="AG11610" s="72"/>
      <c r="AH11610" s="72"/>
      <c r="AI11610" s="72"/>
      <c r="AJ11610" s="72"/>
      <c r="AK11610" s="72"/>
    </row>
    <row r="11611" ht="14.25" customHeight="1">
      <c r="A11611" s="78">
        <v>11608.0</v>
      </c>
      <c r="C11611" s="78" t="str">
        <f>VLOOKUP(G11611,[1]Macrodata_CCF!$A$3:$D$55,4,FALSE)</f>
        <v>#ERROR!</v>
      </c>
      <c r="E11611" s="79" t="str">
        <f>VLOOKUP(G11611,[1]Macrodata_CCF!$A$3:$B$55,2,FALSE)</f>
        <v>#ERROR!</v>
      </c>
      <c r="F11611" s="78">
        <v>1.0</v>
      </c>
      <c r="G11611" s="80">
        <v>39.0</v>
      </c>
      <c r="H11611" s="81">
        <v>0.0</v>
      </c>
      <c r="I11611" s="81">
        <v>460000.0</v>
      </c>
      <c r="J11611" s="81">
        <v>469200.0</v>
      </c>
      <c r="K11611" s="81">
        <v>460000.0</v>
      </c>
      <c r="L11611" s="82">
        <v>1.02</v>
      </c>
      <c r="N11611" s="83">
        <f t="shared" si="1"/>
        <v>1.02</v>
      </c>
      <c r="O11611" s="83">
        <f t="shared" si="2"/>
        <v>1</v>
      </c>
      <c r="Q11611" s="83">
        <f t="shared" si="3"/>
        <v>1</v>
      </c>
      <c r="R11611" s="83">
        <f t="shared" si="4"/>
        <v>1.02</v>
      </c>
      <c r="S11611" s="83" t="b">
        <f t="shared" si="5"/>
        <v>0</v>
      </c>
      <c r="T11611" s="72"/>
      <c r="U11611" s="72"/>
      <c r="V11611" s="72"/>
      <c r="W11611" s="72"/>
      <c r="X11611" s="72"/>
      <c r="Y11611" s="72"/>
      <c r="Z11611" s="72"/>
      <c r="AA11611" s="72"/>
      <c r="AB11611" s="72"/>
      <c r="AC11611" s="72"/>
      <c r="AD11611" s="72"/>
      <c r="AE11611" s="72"/>
      <c r="AF11611" s="72"/>
      <c r="AG11611" s="72"/>
      <c r="AH11611" s="72"/>
      <c r="AI11611" s="72"/>
      <c r="AJ11611" s="72"/>
      <c r="AK11611" s="72"/>
    </row>
    <row r="11612" ht="14.25" customHeight="1">
      <c r="A11612" s="78">
        <v>11609.0</v>
      </c>
      <c r="C11612" s="78" t="str">
        <f>VLOOKUP(G11612,[1]Macrodata_CCF!$A$3:$D$55,4,FALSE)</f>
        <v>#ERROR!</v>
      </c>
      <c r="E11612" s="79" t="str">
        <f>VLOOKUP(G11612,[1]Macrodata_CCF!$A$3:$B$55,2,FALSE)</f>
        <v>#ERROR!</v>
      </c>
      <c r="F11612" s="78">
        <v>0.0</v>
      </c>
      <c r="G11612" s="80">
        <v>26.0</v>
      </c>
      <c r="H11612" s="81">
        <v>23930.0</v>
      </c>
      <c r="I11612" s="81">
        <v>40000.0</v>
      </c>
      <c r="J11612" s="81">
        <v>26825.0</v>
      </c>
      <c r="K11612" s="81">
        <v>40000.0</v>
      </c>
      <c r="L11612" s="82">
        <v>0.1801493466085874</v>
      </c>
      <c r="N11612" s="83">
        <f t="shared" si="1"/>
        <v>0.1801493466</v>
      </c>
      <c r="O11612" s="83">
        <f t="shared" si="2"/>
        <v>0.1801493466</v>
      </c>
      <c r="Q11612" s="83">
        <f t="shared" si="3"/>
        <v>0.40175</v>
      </c>
      <c r="R11612" s="83">
        <f t="shared" si="4"/>
        <v>0.1801493466</v>
      </c>
      <c r="S11612" s="83" t="b">
        <f t="shared" si="5"/>
        <v>0</v>
      </c>
      <c r="T11612" s="72"/>
      <c r="U11612" s="72"/>
      <c r="V11612" s="72"/>
      <c r="W11612" s="72"/>
      <c r="X11612" s="72"/>
      <c r="Y11612" s="72"/>
      <c r="Z11612" s="72"/>
      <c r="AA11612" s="72"/>
      <c r="AB11612" s="72"/>
      <c r="AC11612" s="72"/>
      <c r="AD11612" s="72"/>
      <c r="AE11612" s="72"/>
      <c r="AF11612" s="72"/>
      <c r="AG11612" s="72"/>
      <c r="AH11612" s="72"/>
      <c r="AI11612" s="72"/>
      <c r="AJ11612" s="72"/>
      <c r="AK11612" s="72"/>
    </row>
    <row r="11613" ht="14.25" customHeight="1">
      <c r="A11613" s="78">
        <v>11610.0</v>
      </c>
      <c r="C11613" s="78" t="str">
        <f>VLOOKUP(G11613,[1]Macrodata_CCF!$A$3:$D$55,4,FALSE)</f>
        <v>#ERROR!</v>
      </c>
      <c r="E11613" s="79" t="str">
        <f>VLOOKUP(G11613,[1]Macrodata_CCF!$A$3:$B$55,2,FALSE)</f>
        <v>#ERROR!</v>
      </c>
      <c r="F11613" s="78">
        <v>0.0</v>
      </c>
      <c r="G11613" s="80">
        <v>32.0</v>
      </c>
      <c r="H11613" s="81">
        <v>663230.0</v>
      </c>
      <c r="I11613" s="81">
        <v>770000.0</v>
      </c>
      <c r="J11613" s="81">
        <v>679245.0</v>
      </c>
      <c r="K11613" s="81">
        <v>770000.0</v>
      </c>
      <c r="L11613" s="82">
        <v>0.1499953170366208</v>
      </c>
      <c r="N11613" s="83">
        <f t="shared" si="1"/>
        <v>0.149995317</v>
      </c>
      <c r="O11613" s="83">
        <f t="shared" si="2"/>
        <v>0.149995317</v>
      </c>
      <c r="Q11613" s="83">
        <f t="shared" si="3"/>
        <v>0.1386623377</v>
      </c>
      <c r="R11613" s="83">
        <f t="shared" si="4"/>
        <v>0.149995317</v>
      </c>
      <c r="S11613" s="83" t="b">
        <f t="shared" si="5"/>
        <v>0</v>
      </c>
      <c r="T11613" s="72"/>
      <c r="U11613" s="72"/>
      <c r="V11613" s="72"/>
      <c r="W11613" s="72"/>
      <c r="X11613" s="72"/>
      <c r="Y11613" s="72"/>
      <c r="Z11613" s="72"/>
      <c r="AA11613" s="72"/>
      <c r="AB11613" s="72"/>
      <c r="AC11613" s="72"/>
      <c r="AD11613" s="72"/>
      <c r="AE11613" s="72"/>
      <c r="AF11613" s="72"/>
      <c r="AG11613" s="72"/>
      <c r="AH11613" s="72"/>
      <c r="AI11613" s="72"/>
      <c r="AJ11613" s="72"/>
      <c r="AK11613" s="72"/>
    </row>
    <row r="11614" ht="14.25" customHeight="1">
      <c r="A11614" s="78">
        <v>11611.0</v>
      </c>
      <c r="C11614" s="78" t="str">
        <f>VLOOKUP(G11614,[1]Macrodata_CCF!$A$3:$D$55,4,FALSE)</f>
        <v>#ERROR!</v>
      </c>
      <c r="E11614" s="79" t="str">
        <f>VLOOKUP(G11614,[1]Macrodata_CCF!$A$3:$B$55,2,FALSE)</f>
        <v>#ERROR!</v>
      </c>
      <c r="F11614" s="78">
        <v>0.0</v>
      </c>
      <c r="G11614" s="80">
        <v>30.0</v>
      </c>
      <c r="H11614" s="81">
        <v>0.0</v>
      </c>
      <c r="I11614" s="81">
        <v>940000.0</v>
      </c>
      <c r="J11614" s="81">
        <v>141000.0</v>
      </c>
      <c r="K11614" s="81">
        <v>1786000.0</v>
      </c>
      <c r="L11614" s="82">
        <v>0.15</v>
      </c>
      <c r="N11614" s="83">
        <f t="shared" si="1"/>
        <v>0.15</v>
      </c>
      <c r="O11614" s="83">
        <f t="shared" si="2"/>
        <v>0.15</v>
      </c>
      <c r="Q11614" s="83">
        <f t="shared" si="3"/>
        <v>1</v>
      </c>
      <c r="R11614" s="83">
        <f t="shared" si="4"/>
        <v>0.15</v>
      </c>
      <c r="S11614" s="83" t="b">
        <f t="shared" si="5"/>
        <v>0</v>
      </c>
      <c r="T11614" s="72"/>
      <c r="U11614" s="72"/>
      <c r="V11614" s="72"/>
      <c r="W11614" s="72"/>
      <c r="X11614" s="72"/>
      <c r="Y11614" s="72"/>
      <c r="Z11614" s="72"/>
      <c r="AA11614" s="72"/>
      <c r="AB11614" s="72"/>
      <c r="AC11614" s="72"/>
      <c r="AD11614" s="72"/>
      <c r="AE11614" s="72"/>
      <c r="AF11614" s="72"/>
      <c r="AG11614" s="72"/>
      <c r="AH11614" s="72"/>
      <c r="AI11614" s="72"/>
      <c r="AJ11614" s="72"/>
      <c r="AK11614" s="72"/>
    </row>
    <row r="11615" ht="14.25" customHeight="1">
      <c r="A11615" s="78">
        <v>11612.0</v>
      </c>
      <c r="C11615" s="78" t="str">
        <f>VLOOKUP(G11615,[1]Macrodata_CCF!$A$3:$D$55,4,FALSE)</f>
        <v>#ERROR!</v>
      </c>
      <c r="E11615" s="79" t="str">
        <f>VLOOKUP(G11615,[1]Macrodata_CCF!$A$3:$B$55,2,FALSE)</f>
        <v>#ERROR!</v>
      </c>
      <c r="F11615" s="78">
        <v>0.0</v>
      </c>
      <c r="G11615" s="80">
        <v>10.0</v>
      </c>
      <c r="H11615" s="81">
        <v>336635.0</v>
      </c>
      <c r="I11615" s="81">
        <v>790000.0</v>
      </c>
      <c r="J11615" s="81">
        <v>513445.0</v>
      </c>
      <c r="K11615" s="81">
        <v>790000.0</v>
      </c>
      <c r="L11615" s="82">
        <v>0.3899948165385506</v>
      </c>
      <c r="N11615" s="83">
        <f t="shared" si="1"/>
        <v>0.3899948165</v>
      </c>
      <c r="O11615" s="83">
        <f t="shared" si="2"/>
        <v>0.3899948165</v>
      </c>
      <c r="Q11615" s="83">
        <f t="shared" si="3"/>
        <v>0.5738797468</v>
      </c>
      <c r="R11615" s="83">
        <f t="shared" si="4"/>
        <v>0.3899948165</v>
      </c>
      <c r="S11615" s="83" t="b">
        <f t="shared" si="5"/>
        <v>0</v>
      </c>
      <c r="T11615" s="72"/>
      <c r="U11615" s="72"/>
      <c r="V11615" s="72"/>
      <c r="W11615" s="72"/>
      <c r="X11615" s="72"/>
      <c r="Y11615" s="72"/>
      <c r="Z11615" s="72"/>
      <c r="AA11615" s="72"/>
      <c r="AB11615" s="72"/>
      <c r="AC11615" s="72"/>
      <c r="AD11615" s="72"/>
      <c r="AE11615" s="72"/>
      <c r="AF11615" s="72"/>
      <c r="AG11615" s="72"/>
      <c r="AH11615" s="72"/>
      <c r="AI11615" s="72"/>
      <c r="AJ11615" s="72"/>
      <c r="AK11615" s="72"/>
    </row>
    <row r="11616" ht="14.25" customHeight="1">
      <c r="A11616" s="78">
        <v>11613.0</v>
      </c>
      <c r="C11616" s="78" t="str">
        <f>VLOOKUP(G11616,[1]Macrodata_CCF!$A$3:$D$55,4,FALSE)</f>
        <v>#ERROR!</v>
      </c>
      <c r="E11616" s="79" t="str">
        <f>VLOOKUP(G11616,[1]Macrodata_CCF!$A$3:$B$55,2,FALSE)</f>
        <v>#ERROR!</v>
      </c>
      <c r="F11616" s="78">
        <v>0.0</v>
      </c>
      <c r="G11616" s="80">
        <v>35.0</v>
      </c>
      <c r="H11616" s="81">
        <v>430570.0</v>
      </c>
      <c r="I11616" s="81">
        <v>970000.0</v>
      </c>
      <c r="J11616" s="81">
        <v>468330.0</v>
      </c>
      <c r="K11616" s="81">
        <v>1455000.0</v>
      </c>
      <c r="L11616" s="82">
        <v>0.06999981461913501</v>
      </c>
      <c r="N11616" s="83">
        <f t="shared" si="1"/>
        <v>0.06999981462</v>
      </c>
      <c r="O11616" s="83">
        <f t="shared" si="2"/>
        <v>0.06999981462</v>
      </c>
      <c r="Q11616" s="83">
        <f t="shared" si="3"/>
        <v>0.5561134021</v>
      </c>
      <c r="R11616" s="83">
        <f t="shared" si="4"/>
        <v>0.06999981462</v>
      </c>
      <c r="S11616" s="83" t="b">
        <f t="shared" si="5"/>
        <v>0</v>
      </c>
      <c r="T11616" s="72"/>
      <c r="U11616" s="72"/>
      <c r="V11616" s="72"/>
      <c r="W11616" s="72"/>
      <c r="X11616" s="72"/>
      <c r="Y11616" s="72"/>
      <c r="Z11616" s="72"/>
      <c r="AA11616" s="72"/>
      <c r="AB11616" s="72"/>
      <c r="AC11616" s="72"/>
      <c r="AD11616" s="72"/>
      <c r="AE11616" s="72"/>
      <c r="AF11616" s="72"/>
      <c r="AG11616" s="72"/>
      <c r="AH11616" s="72"/>
      <c r="AI11616" s="72"/>
      <c r="AJ11616" s="72"/>
      <c r="AK11616" s="72"/>
    </row>
    <row r="11617" ht="14.25" customHeight="1">
      <c r="A11617" s="78">
        <v>11614.0</v>
      </c>
      <c r="C11617" s="78" t="str">
        <f>VLOOKUP(G11617,[1]Macrodata_CCF!$A$3:$D$55,4,FALSE)</f>
        <v>#ERROR!</v>
      </c>
      <c r="E11617" s="79" t="str">
        <f>VLOOKUP(G11617,[1]Macrodata_CCF!$A$3:$B$55,2,FALSE)</f>
        <v>#ERROR!</v>
      </c>
      <c r="F11617" s="78">
        <v>0.0</v>
      </c>
      <c r="G11617" s="80">
        <v>3.0</v>
      </c>
      <c r="H11617" s="81">
        <v>593920.0</v>
      </c>
      <c r="I11617" s="81">
        <v>930000.0</v>
      </c>
      <c r="J11617" s="81">
        <v>533425.0</v>
      </c>
      <c r="K11617" s="81">
        <v>930000.0</v>
      </c>
      <c r="L11617" s="82">
        <v>-0.1800017852892168</v>
      </c>
      <c r="N11617" s="83">
        <f t="shared" si="1"/>
        <v>-0.1800017853</v>
      </c>
      <c r="O11617" s="83">
        <f t="shared" si="2"/>
        <v>0</v>
      </c>
      <c r="Q11617" s="83">
        <f t="shared" si="3"/>
        <v>0.3613763441</v>
      </c>
      <c r="R11617" s="83">
        <f t="shared" si="4"/>
        <v>-0.1800017853</v>
      </c>
      <c r="S11617" s="83" t="b">
        <f t="shared" si="5"/>
        <v>0</v>
      </c>
      <c r="T11617" s="72"/>
      <c r="U11617" s="72"/>
      <c r="V11617" s="72"/>
      <c r="W11617" s="72"/>
      <c r="X11617" s="72"/>
      <c r="Y11617" s="72"/>
      <c r="Z11617" s="72"/>
      <c r="AA11617" s="72"/>
      <c r="AB11617" s="72"/>
      <c r="AC11617" s="72"/>
      <c r="AD11617" s="72"/>
      <c r="AE11617" s="72"/>
      <c r="AF11617" s="72"/>
      <c r="AG11617" s="72"/>
      <c r="AH11617" s="72"/>
      <c r="AI11617" s="72"/>
      <c r="AJ11617" s="72"/>
      <c r="AK11617" s="72"/>
    </row>
    <row r="11618" ht="14.25" customHeight="1">
      <c r="A11618" s="78">
        <v>11615.0</v>
      </c>
      <c r="C11618" s="78" t="str">
        <f>VLOOKUP(G11618,[1]Macrodata_CCF!$A$3:$D$55,4,FALSE)</f>
        <v>#ERROR!</v>
      </c>
      <c r="E11618" s="79" t="str">
        <f>VLOOKUP(G11618,[1]Macrodata_CCF!$A$3:$B$55,2,FALSE)</f>
        <v>#ERROR!</v>
      </c>
      <c r="F11618" s="78">
        <v>0.0</v>
      </c>
      <c r="G11618" s="80">
        <v>7.0</v>
      </c>
      <c r="H11618" s="81">
        <v>4445.0</v>
      </c>
      <c r="I11618" s="81">
        <v>100000.0</v>
      </c>
      <c r="J11618" s="81">
        <v>102000.0</v>
      </c>
      <c r="K11618" s="81">
        <v>100000.0</v>
      </c>
      <c r="L11618" s="82">
        <v>1.020930354246246</v>
      </c>
      <c r="N11618" s="83">
        <f t="shared" si="1"/>
        <v>1.020930354</v>
      </c>
      <c r="O11618" s="83">
        <f t="shared" si="2"/>
        <v>1</v>
      </c>
      <c r="Q11618" s="83">
        <f t="shared" si="3"/>
        <v>0.95555</v>
      </c>
      <c r="R11618" s="83">
        <f t="shared" si="4"/>
        <v>1.020930354</v>
      </c>
      <c r="S11618" s="83" t="b">
        <f t="shared" si="5"/>
        <v>0</v>
      </c>
      <c r="T11618" s="72"/>
      <c r="U11618" s="72"/>
      <c r="V11618" s="72"/>
      <c r="W11618" s="72"/>
      <c r="X11618" s="72"/>
      <c r="Y11618" s="72"/>
      <c r="Z11618" s="72"/>
      <c r="AA11618" s="72"/>
      <c r="AB11618" s="72"/>
      <c r="AC11618" s="72"/>
      <c r="AD11618" s="72"/>
      <c r="AE11618" s="72"/>
      <c r="AF11618" s="72"/>
      <c r="AG11618" s="72"/>
      <c r="AH11618" s="72"/>
      <c r="AI11618" s="72"/>
      <c r="AJ11618" s="72"/>
      <c r="AK11618" s="72"/>
    </row>
    <row r="11619" ht="14.25" customHeight="1">
      <c r="A11619" s="78">
        <v>11616.0</v>
      </c>
      <c r="C11619" s="78" t="str">
        <f>VLOOKUP(G11619,[1]Macrodata_CCF!$A$3:$D$55,4,FALSE)</f>
        <v>#ERROR!</v>
      </c>
      <c r="E11619" s="79" t="str">
        <f>VLOOKUP(G11619,[1]Macrodata_CCF!$A$3:$B$55,2,FALSE)</f>
        <v>#ERROR!</v>
      </c>
      <c r="F11619" s="78">
        <v>0.0</v>
      </c>
      <c r="G11619" s="80">
        <v>26.0</v>
      </c>
      <c r="H11619" s="81">
        <v>49305.0</v>
      </c>
      <c r="I11619" s="81">
        <v>430000.0</v>
      </c>
      <c r="J11619" s="81">
        <v>106410.0</v>
      </c>
      <c r="K11619" s="81">
        <v>731000.0</v>
      </c>
      <c r="L11619" s="82">
        <v>0.150001970081036</v>
      </c>
      <c r="N11619" s="83">
        <f t="shared" si="1"/>
        <v>0.1500019701</v>
      </c>
      <c r="O11619" s="83">
        <f t="shared" si="2"/>
        <v>0.1500019701</v>
      </c>
      <c r="Q11619" s="83">
        <f t="shared" si="3"/>
        <v>0.8853372093</v>
      </c>
      <c r="R11619" s="83">
        <f t="shared" si="4"/>
        <v>0.1500019701</v>
      </c>
      <c r="S11619" s="83" t="b">
        <f t="shared" si="5"/>
        <v>0</v>
      </c>
      <c r="T11619" s="72"/>
      <c r="U11619" s="72"/>
      <c r="V11619" s="72"/>
      <c r="W11619" s="72"/>
      <c r="X11619" s="72"/>
      <c r="Y11619" s="72"/>
      <c r="Z11619" s="72"/>
      <c r="AA11619" s="72"/>
      <c r="AB11619" s="72"/>
      <c r="AC11619" s="72"/>
      <c r="AD11619" s="72"/>
      <c r="AE11619" s="72"/>
      <c r="AF11619" s="72"/>
      <c r="AG11619" s="72"/>
      <c r="AH11619" s="72"/>
      <c r="AI11619" s="72"/>
      <c r="AJ11619" s="72"/>
      <c r="AK11619" s="72"/>
    </row>
    <row r="11620" ht="14.25" customHeight="1">
      <c r="A11620" s="78">
        <v>11617.0</v>
      </c>
      <c r="C11620" s="78" t="str">
        <f>VLOOKUP(G11620,[1]Macrodata_CCF!$A$3:$D$55,4,FALSE)</f>
        <v>#ERROR!</v>
      </c>
      <c r="E11620" s="79" t="str">
        <f>VLOOKUP(G11620,[1]Macrodata_CCF!$A$3:$B$55,2,FALSE)</f>
        <v>#ERROR!</v>
      </c>
      <c r="F11620" s="78">
        <v>0.0</v>
      </c>
      <c r="G11620" s="80">
        <v>17.0</v>
      </c>
      <c r="H11620" s="81">
        <v>0.0</v>
      </c>
      <c r="I11620" s="81">
        <v>480000.0</v>
      </c>
      <c r="J11620" s="81">
        <v>76800.0</v>
      </c>
      <c r="K11620" s="81">
        <v>480000.0</v>
      </c>
      <c r="L11620" s="82">
        <v>0.16</v>
      </c>
      <c r="N11620" s="83">
        <f t="shared" si="1"/>
        <v>0.16</v>
      </c>
      <c r="O11620" s="83">
        <f t="shared" si="2"/>
        <v>0.16</v>
      </c>
      <c r="Q11620" s="83">
        <f t="shared" si="3"/>
        <v>1</v>
      </c>
      <c r="R11620" s="83">
        <f t="shared" si="4"/>
        <v>0.16</v>
      </c>
      <c r="S11620" s="83" t="b">
        <f t="shared" si="5"/>
        <v>0</v>
      </c>
      <c r="T11620" s="72"/>
      <c r="U11620" s="72"/>
      <c r="V11620" s="72"/>
      <c r="W11620" s="72"/>
      <c r="X11620" s="72"/>
      <c r="Y11620" s="72"/>
      <c r="Z11620" s="72"/>
      <c r="AA11620" s="72"/>
      <c r="AB11620" s="72"/>
      <c r="AC11620" s="72"/>
      <c r="AD11620" s="72"/>
      <c r="AE11620" s="72"/>
      <c r="AF11620" s="72"/>
      <c r="AG11620" s="72"/>
      <c r="AH11620" s="72"/>
      <c r="AI11620" s="72"/>
      <c r="AJ11620" s="72"/>
      <c r="AK11620" s="72"/>
    </row>
    <row r="11621" ht="14.25" customHeight="1">
      <c r="A11621" s="78">
        <v>11618.0</v>
      </c>
      <c r="C11621" s="78" t="str">
        <f>VLOOKUP(G11621,[1]Macrodata_CCF!$A$3:$D$55,4,FALSE)</f>
        <v>#ERROR!</v>
      </c>
      <c r="E11621" s="79" t="str">
        <f>VLOOKUP(G11621,[1]Macrodata_CCF!$A$3:$B$55,2,FALSE)</f>
        <v>#ERROR!</v>
      </c>
      <c r="F11621" s="78">
        <v>0.0</v>
      </c>
      <c r="G11621" s="80">
        <v>53.0</v>
      </c>
      <c r="H11621" s="81">
        <v>19065.0</v>
      </c>
      <c r="I11621" s="81">
        <v>550000.0</v>
      </c>
      <c r="J11621" s="81">
        <v>561000.0</v>
      </c>
      <c r="K11621" s="81">
        <v>550000.0</v>
      </c>
      <c r="L11621" s="82">
        <v>1.020718167007261</v>
      </c>
      <c r="N11621" s="83">
        <f t="shared" si="1"/>
        <v>1.020718167</v>
      </c>
      <c r="O11621" s="83">
        <f t="shared" si="2"/>
        <v>1</v>
      </c>
      <c r="Q11621" s="83">
        <f t="shared" si="3"/>
        <v>0.9653363636</v>
      </c>
      <c r="R11621" s="83">
        <f t="shared" si="4"/>
        <v>1.020718167</v>
      </c>
      <c r="S11621" s="83" t="b">
        <f t="shared" si="5"/>
        <v>0</v>
      </c>
      <c r="T11621" s="72"/>
      <c r="U11621" s="72"/>
      <c r="V11621" s="72"/>
      <c r="W11621" s="72"/>
      <c r="X11621" s="72"/>
      <c r="Y11621" s="72"/>
      <c r="Z11621" s="72"/>
      <c r="AA11621" s="72"/>
      <c r="AB11621" s="72"/>
      <c r="AC11621" s="72"/>
      <c r="AD11621" s="72"/>
      <c r="AE11621" s="72"/>
      <c r="AF11621" s="72"/>
      <c r="AG11621" s="72"/>
      <c r="AH11621" s="72"/>
      <c r="AI11621" s="72"/>
      <c r="AJ11621" s="72"/>
      <c r="AK11621" s="72"/>
    </row>
    <row r="11622" ht="14.25" customHeight="1">
      <c r="A11622" s="78">
        <v>11619.0</v>
      </c>
      <c r="C11622" s="78" t="str">
        <f>VLOOKUP(G11622,[1]Macrodata_CCF!$A$3:$D$55,4,FALSE)</f>
        <v>#ERROR!</v>
      </c>
      <c r="E11622" s="79" t="str">
        <f>VLOOKUP(G11622,[1]Macrodata_CCF!$A$3:$B$55,2,FALSE)</f>
        <v>#ERROR!</v>
      </c>
      <c r="F11622" s="78">
        <v>0.0</v>
      </c>
      <c r="G11622" s="80">
        <v>21.0</v>
      </c>
      <c r="H11622" s="81">
        <v>49330.0</v>
      </c>
      <c r="I11622" s="81">
        <v>60000.0</v>
      </c>
      <c r="J11622" s="81">
        <v>51035.0</v>
      </c>
      <c r="K11622" s="81">
        <v>60000.0</v>
      </c>
      <c r="L11622" s="82">
        <v>0.1597938144329897</v>
      </c>
      <c r="N11622" s="83">
        <f t="shared" si="1"/>
        <v>0.1597938144</v>
      </c>
      <c r="O11622" s="83">
        <f t="shared" si="2"/>
        <v>0.1597938144</v>
      </c>
      <c r="Q11622" s="83">
        <f t="shared" si="3"/>
        <v>0.1778333333</v>
      </c>
      <c r="R11622" s="83">
        <f t="shared" si="4"/>
        <v>0.1597938144</v>
      </c>
      <c r="S11622" s="83" t="b">
        <f t="shared" si="5"/>
        <v>0</v>
      </c>
      <c r="T11622" s="72"/>
      <c r="U11622" s="72"/>
      <c r="V11622" s="72"/>
      <c r="W11622" s="72"/>
      <c r="X11622" s="72"/>
      <c r="Y11622" s="72"/>
      <c r="Z11622" s="72"/>
      <c r="AA11622" s="72"/>
      <c r="AB11622" s="72"/>
      <c r="AC11622" s="72"/>
      <c r="AD11622" s="72"/>
      <c r="AE11622" s="72"/>
      <c r="AF11622" s="72"/>
      <c r="AG11622" s="72"/>
      <c r="AH11622" s="72"/>
      <c r="AI11622" s="72"/>
      <c r="AJ11622" s="72"/>
      <c r="AK11622" s="72"/>
    </row>
    <row r="11623" ht="14.25" customHeight="1">
      <c r="A11623" s="78">
        <v>11620.0</v>
      </c>
      <c r="C11623" s="78" t="str">
        <f>VLOOKUP(G11623,[1]Macrodata_CCF!$A$3:$D$55,4,FALSE)</f>
        <v>#ERROR!</v>
      </c>
      <c r="E11623" s="79" t="str">
        <f>VLOOKUP(G11623,[1]Macrodata_CCF!$A$3:$B$55,2,FALSE)</f>
        <v>#ERROR!</v>
      </c>
      <c r="F11623" s="78">
        <v>0.0</v>
      </c>
      <c r="G11623" s="80">
        <v>34.0</v>
      </c>
      <c r="H11623" s="81">
        <v>217565.0</v>
      </c>
      <c r="I11623" s="81">
        <v>600000.0</v>
      </c>
      <c r="J11623" s="81">
        <v>248160.0</v>
      </c>
      <c r="K11623" s="81">
        <v>600000.0</v>
      </c>
      <c r="L11623" s="82">
        <v>0.08000052296468681</v>
      </c>
      <c r="N11623" s="83">
        <f t="shared" si="1"/>
        <v>0.08000052296</v>
      </c>
      <c r="O11623" s="83">
        <f t="shared" si="2"/>
        <v>0.08000052296</v>
      </c>
      <c r="Q11623" s="83">
        <f t="shared" si="3"/>
        <v>0.6373916667</v>
      </c>
      <c r="R11623" s="83">
        <f t="shared" si="4"/>
        <v>0.08000052296</v>
      </c>
      <c r="S11623" s="83" t="b">
        <f t="shared" si="5"/>
        <v>0</v>
      </c>
      <c r="T11623" s="72"/>
      <c r="U11623" s="72"/>
      <c r="V11623" s="72"/>
      <c r="W11623" s="72"/>
      <c r="X11623" s="72"/>
      <c r="Y11623" s="72"/>
      <c r="Z11623" s="72"/>
      <c r="AA11623" s="72"/>
      <c r="AB11623" s="72"/>
      <c r="AC11623" s="72"/>
      <c r="AD11623" s="72"/>
      <c r="AE11623" s="72"/>
      <c r="AF11623" s="72"/>
      <c r="AG11623" s="72"/>
      <c r="AH11623" s="72"/>
      <c r="AI11623" s="72"/>
      <c r="AJ11623" s="72"/>
      <c r="AK11623" s="72"/>
    </row>
    <row r="11624" ht="14.25" customHeight="1">
      <c r="A11624" s="78">
        <v>11621.0</v>
      </c>
      <c r="C11624" s="78" t="str">
        <f>VLOOKUP(G11624,[1]Macrodata_CCF!$A$3:$D$55,4,FALSE)</f>
        <v>#ERROR!</v>
      </c>
      <c r="E11624" s="79" t="str">
        <f>VLOOKUP(G11624,[1]Macrodata_CCF!$A$3:$B$55,2,FALSE)</f>
        <v>#ERROR!</v>
      </c>
      <c r="F11624" s="78">
        <v>0.0</v>
      </c>
      <c r="G11624" s="80">
        <v>24.0</v>
      </c>
      <c r="H11624" s="81">
        <v>481045.0</v>
      </c>
      <c r="I11624" s="81">
        <v>830000.0</v>
      </c>
      <c r="J11624" s="81">
        <v>536880.0</v>
      </c>
      <c r="K11624" s="81">
        <v>830000.0</v>
      </c>
      <c r="L11624" s="82">
        <v>0.1600063045378344</v>
      </c>
      <c r="N11624" s="83">
        <f t="shared" si="1"/>
        <v>0.1600063045</v>
      </c>
      <c r="O11624" s="83">
        <f t="shared" si="2"/>
        <v>0.1600063045</v>
      </c>
      <c r="Q11624" s="83">
        <f t="shared" si="3"/>
        <v>0.4204277108</v>
      </c>
      <c r="R11624" s="83">
        <f t="shared" si="4"/>
        <v>0.1600063045</v>
      </c>
      <c r="S11624" s="83" t="b">
        <f t="shared" si="5"/>
        <v>0</v>
      </c>
      <c r="T11624" s="72"/>
      <c r="U11624" s="72"/>
      <c r="V11624" s="72"/>
      <c r="W11624" s="72"/>
      <c r="X11624" s="72"/>
      <c r="Y11624" s="72"/>
      <c r="Z11624" s="72"/>
      <c r="AA11624" s="72"/>
      <c r="AB11624" s="72"/>
      <c r="AC11624" s="72"/>
      <c r="AD11624" s="72"/>
      <c r="AE11624" s="72"/>
      <c r="AF11624" s="72"/>
      <c r="AG11624" s="72"/>
      <c r="AH11624" s="72"/>
      <c r="AI11624" s="72"/>
      <c r="AJ11624" s="72"/>
      <c r="AK11624" s="72"/>
    </row>
    <row r="11625" ht="14.25" customHeight="1">
      <c r="A11625" s="78">
        <v>11622.0</v>
      </c>
      <c r="C11625" s="78" t="str">
        <f>VLOOKUP(G11625,[1]Macrodata_CCF!$A$3:$D$55,4,FALSE)</f>
        <v>#ERROR!</v>
      </c>
      <c r="E11625" s="79" t="str">
        <f>VLOOKUP(G11625,[1]Macrodata_CCF!$A$3:$B$55,2,FALSE)</f>
        <v>#ERROR!</v>
      </c>
      <c r="F11625" s="78">
        <v>0.0</v>
      </c>
      <c r="G11625" s="80">
        <v>25.0</v>
      </c>
      <c r="H11625" s="81">
        <v>40785.0</v>
      </c>
      <c r="I11625" s="81">
        <v>520000.0</v>
      </c>
      <c r="J11625" s="81">
        <v>954720.0</v>
      </c>
      <c r="K11625" s="81">
        <v>936000.0</v>
      </c>
      <c r="L11625" s="82">
        <v>1.907150235280615</v>
      </c>
      <c r="N11625" s="83">
        <f t="shared" si="1"/>
        <v>1.907150235</v>
      </c>
      <c r="O11625" s="83">
        <f t="shared" si="2"/>
        <v>1</v>
      </c>
      <c r="Q11625" s="83">
        <f t="shared" si="3"/>
        <v>0.9215673077</v>
      </c>
      <c r="R11625" s="83">
        <f t="shared" si="4"/>
        <v>1.907150235</v>
      </c>
      <c r="S11625" s="83" t="b">
        <f t="shared" si="5"/>
        <v>0</v>
      </c>
      <c r="T11625" s="72"/>
      <c r="U11625" s="72"/>
      <c r="V11625" s="72"/>
      <c r="W11625" s="72"/>
      <c r="X11625" s="72"/>
      <c r="Y11625" s="72"/>
      <c r="Z11625" s="72"/>
      <c r="AA11625" s="72"/>
      <c r="AB11625" s="72"/>
      <c r="AC11625" s="72"/>
      <c r="AD11625" s="72"/>
      <c r="AE11625" s="72"/>
      <c r="AF11625" s="72"/>
      <c r="AG11625" s="72"/>
      <c r="AH11625" s="72"/>
      <c r="AI11625" s="72"/>
      <c r="AJ11625" s="72"/>
      <c r="AK11625" s="72"/>
    </row>
    <row r="11626" ht="14.25" customHeight="1">
      <c r="A11626" s="78">
        <v>11623.0</v>
      </c>
      <c r="C11626" s="78" t="str">
        <f>VLOOKUP(G11626,[1]Macrodata_CCF!$A$3:$D$55,4,FALSE)</f>
        <v>#ERROR!</v>
      </c>
      <c r="E11626" s="79" t="str">
        <f>VLOOKUP(G11626,[1]Macrodata_CCF!$A$3:$B$55,2,FALSE)</f>
        <v>#ERROR!</v>
      </c>
      <c r="F11626" s="78">
        <v>0.0</v>
      </c>
      <c r="G11626" s="80">
        <v>1.0</v>
      </c>
      <c r="H11626" s="81">
        <v>141865.0</v>
      </c>
      <c r="I11626" s="81">
        <v>250000.0</v>
      </c>
      <c r="J11626" s="81">
        <v>175385.0</v>
      </c>
      <c r="K11626" s="81">
        <v>375000.0</v>
      </c>
      <c r="L11626" s="82">
        <v>0.3099828917556758</v>
      </c>
      <c r="N11626" s="83">
        <f t="shared" si="1"/>
        <v>0.3099828918</v>
      </c>
      <c r="O11626" s="83">
        <f t="shared" si="2"/>
        <v>0.3099828918</v>
      </c>
      <c r="Q11626" s="83">
        <f t="shared" si="3"/>
        <v>0.43254</v>
      </c>
      <c r="R11626" s="83">
        <f t="shared" si="4"/>
        <v>0.3099828918</v>
      </c>
      <c r="S11626" s="83" t="b">
        <f t="shared" si="5"/>
        <v>0</v>
      </c>
      <c r="T11626" s="72"/>
      <c r="U11626" s="72"/>
      <c r="V11626" s="72"/>
      <c r="W11626" s="72"/>
      <c r="X11626" s="72"/>
      <c r="Y11626" s="72"/>
      <c r="Z11626" s="72"/>
      <c r="AA11626" s="72"/>
      <c r="AB11626" s="72"/>
      <c r="AC11626" s="72"/>
      <c r="AD11626" s="72"/>
      <c r="AE11626" s="72"/>
      <c r="AF11626" s="72"/>
      <c r="AG11626" s="72"/>
      <c r="AH11626" s="72"/>
      <c r="AI11626" s="72"/>
      <c r="AJ11626" s="72"/>
      <c r="AK11626" s="72"/>
    </row>
    <row r="11627" ht="14.25" customHeight="1">
      <c r="A11627" s="78">
        <v>11624.0</v>
      </c>
      <c r="C11627" s="78" t="str">
        <f>VLOOKUP(G11627,[1]Macrodata_CCF!$A$3:$D$55,4,FALSE)</f>
        <v>#ERROR!</v>
      </c>
      <c r="E11627" s="79" t="str">
        <f>VLOOKUP(G11627,[1]Macrodata_CCF!$A$3:$B$55,2,FALSE)</f>
        <v>#ERROR!</v>
      </c>
      <c r="F11627" s="78">
        <v>0.0</v>
      </c>
      <c r="G11627" s="80">
        <v>9.0</v>
      </c>
      <c r="H11627" s="81">
        <v>0.0</v>
      </c>
      <c r="I11627" s="81">
        <v>950000.0</v>
      </c>
      <c r="J11627" s="81">
        <v>0.0</v>
      </c>
      <c r="K11627" s="81">
        <v>1615000.0</v>
      </c>
      <c r="L11627" s="82">
        <v>0.0</v>
      </c>
      <c r="N11627" s="83">
        <f t="shared" si="1"/>
        <v>0</v>
      </c>
      <c r="O11627" s="83">
        <f t="shared" si="2"/>
        <v>0</v>
      </c>
      <c r="Q11627" s="83">
        <f t="shared" si="3"/>
        <v>1</v>
      </c>
      <c r="R11627" s="83">
        <f t="shared" si="4"/>
        <v>0</v>
      </c>
      <c r="S11627" s="83" t="b">
        <f t="shared" si="5"/>
        <v>0</v>
      </c>
      <c r="T11627" s="72"/>
      <c r="U11627" s="72"/>
      <c r="V11627" s="72"/>
      <c r="W11627" s="72"/>
      <c r="X11627" s="72"/>
      <c r="Y11627" s="72"/>
      <c r="Z11627" s="72"/>
      <c r="AA11627" s="72"/>
      <c r="AB11627" s="72"/>
      <c r="AC11627" s="72"/>
      <c r="AD11627" s="72"/>
      <c r="AE11627" s="72"/>
      <c r="AF11627" s="72"/>
      <c r="AG11627" s="72"/>
      <c r="AH11627" s="72"/>
      <c r="AI11627" s="72"/>
      <c r="AJ11627" s="72"/>
      <c r="AK11627" s="72"/>
    </row>
    <row r="11628" ht="14.25" customHeight="1">
      <c r="A11628" s="78">
        <v>11625.0</v>
      </c>
      <c r="C11628" s="78" t="str">
        <f>VLOOKUP(G11628,[1]Macrodata_CCF!$A$3:$D$55,4,FALSE)</f>
        <v>#ERROR!</v>
      </c>
      <c r="E11628" s="79" t="str">
        <f>VLOOKUP(G11628,[1]Macrodata_CCF!$A$3:$B$55,2,FALSE)</f>
        <v>#ERROR!</v>
      </c>
      <c r="F11628" s="78">
        <v>0.0</v>
      </c>
      <c r="G11628" s="80">
        <v>36.0</v>
      </c>
      <c r="H11628" s="81">
        <v>140440.0</v>
      </c>
      <c r="I11628" s="81">
        <v>330000.0</v>
      </c>
      <c r="J11628" s="81">
        <v>178350.0</v>
      </c>
      <c r="K11628" s="81">
        <v>330000.0</v>
      </c>
      <c r="L11628" s="82">
        <v>0.1999894492508968</v>
      </c>
      <c r="N11628" s="83">
        <f t="shared" si="1"/>
        <v>0.1999894493</v>
      </c>
      <c r="O11628" s="83">
        <f t="shared" si="2"/>
        <v>0.1999894493</v>
      </c>
      <c r="Q11628" s="83">
        <f t="shared" si="3"/>
        <v>0.5744242424</v>
      </c>
      <c r="R11628" s="83">
        <f t="shared" si="4"/>
        <v>0.1999894493</v>
      </c>
      <c r="S11628" s="83" t="b">
        <f t="shared" si="5"/>
        <v>0</v>
      </c>
      <c r="T11628" s="72"/>
      <c r="U11628" s="72"/>
      <c r="V11628" s="72"/>
      <c r="W11628" s="72"/>
      <c r="X11628" s="72"/>
      <c r="Y11628" s="72"/>
      <c r="Z11628" s="72"/>
      <c r="AA11628" s="72"/>
      <c r="AB11628" s="72"/>
      <c r="AC11628" s="72"/>
      <c r="AD11628" s="72"/>
      <c r="AE11628" s="72"/>
      <c r="AF11628" s="72"/>
      <c r="AG11628" s="72"/>
      <c r="AH11628" s="72"/>
      <c r="AI11628" s="72"/>
      <c r="AJ11628" s="72"/>
      <c r="AK11628" s="72"/>
    </row>
    <row r="11629" ht="14.25" customHeight="1">
      <c r="A11629" s="78">
        <v>11626.0</v>
      </c>
      <c r="C11629" s="78" t="str">
        <f>VLOOKUP(G11629,[1]Macrodata_CCF!$A$3:$D$55,4,FALSE)</f>
        <v>#ERROR!</v>
      </c>
      <c r="E11629" s="79" t="str">
        <f>VLOOKUP(G11629,[1]Macrodata_CCF!$A$3:$B$55,2,FALSE)</f>
        <v>#ERROR!</v>
      </c>
      <c r="F11629" s="78">
        <v>0.0</v>
      </c>
      <c r="G11629" s="80">
        <v>17.0</v>
      </c>
      <c r="H11629" s="81">
        <v>17465.0</v>
      </c>
      <c r="I11629" s="81">
        <v>290000.0</v>
      </c>
      <c r="J11629" s="81">
        <v>63795.0</v>
      </c>
      <c r="K11629" s="81">
        <v>290000.0</v>
      </c>
      <c r="L11629" s="82">
        <v>0.1699965142091841</v>
      </c>
      <c r="N11629" s="83">
        <f t="shared" si="1"/>
        <v>0.1699965142</v>
      </c>
      <c r="O11629" s="83">
        <f t="shared" si="2"/>
        <v>0.1699965142</v>
      </c>
      <c r="Q11629" s="83">
        <f t="shared" si="3"/>
        <v>0.9397758621</v>
      </c>
      <c r="R11629" s="83">
        <f t="shared" si="4"/>
        <v>0.1699965142</v>
      </c>
      <c r="S11629" s="83" t="b">
        <f t="shared" si="5"/>
        <v>0</v>
      </c>
      <c r="T11629" s="72"/>
      <c r="U11629" s="72"/>
      <c r="V11629" s="72"/>
      <c r="W11629" s="72"/>
      <c r="X11629" s="72"/>
      <c r="Y11629" s="72"/>
      <c r="Z11629" s="72"/>
      <c r="AA11629" s="72"/>
      <c r="AB11629" s="72"/>
      <c r="AC11629" s="72"/>
      <c r="AD11629" s="72"/>
      <c r="AE11629" s="72"/>
      <c r="AF11629" s="72"/>
      <c r="AG11629" s="72"/>
      <c r="AH11629" s="72"/>
      <c r="AI11629" s="72"/>
      <c r="AJ11629" s="72"/>
      <c r="AK11629" s="72"/>
    </row>
    <row r="11630" ht="14.25" customHeight="1">
      <c r="A11630" s="78">
        <v>11627.0</v>
      </c>
      <c r="C11630" s="78" t="str">
        <f>VLOOKUP(G11630,[1]Macrodata_CCF!$A$3:$D$55,4,FALSE)</f>
        <v>#ERROR!</v>
      </c>
      <c r="E11630" s="79" t="str">
        <f>VLOOKUP(G11630,[1]Macrodata_CCF!$A$3:$B$55,2,FALSE)</f>
        <v>#ERROR!</v>
      </c>
      <c r="F11630" s="78">
        <v>0.0</v>
      </c>
      <c r="G11630" s="80">
        <v>27.0</v>
      </c>
      <c r="H11630" s="81">
        <v>312720.0</v>
      </c>
      <c r="I11630" s="81">
        <v>520000.0</v>
      </c>
      <c r="J11630" s="81">
        <v>345885.0</v>
      </c>
      <c r="K11630" s="81">
        <v>520000.0</v>
      </c>
      <c r="L11630" s="82">
        <v>0.1600009648784253</v>
      </c>
      <c r="N11630" s="83">
        <f t="shared" si="1"/>
        <v>0.1600009649</v>
      </c>
      <c r="O11630" s="83">
        <f t="shared" si="2"/>
        <v>0.1600009649</v>
      </c>
      <c r="Q11630" s="83">
        <f t="shared" si="3"/>
        <v>0.3986153846</v>
      </c>
      <c r="R11630" s="83">
        <f t="shared" si="4"/>
        <v>0.1600009649</v>
      </c>
      <c r="S11630" s="83" t="b">
        <f t="shared" si="5"/>
        <v>0</v>
      </c>
      <c r="T11630" s="72"/>
      <c r="U11630" s="72"/>
      <c r="V11630" s="72"/>
      <c r="W11630" s="72"/>
      <c r="X11630" s="72"/>
      <c r="Y11630" s="72"/>
      <c r="Z11630" s="72"/>
      <c r="AA11630" s="72"/>
      <c r="AB11630" s="72"/>
      <c r="AC11630" s="72"/>
      <c r="AD11630" s="72"/>
      <c r="AE11630" s="72"/>
      <c r="AF11630" s="72"/>
      <c r="AG11630" s="72"/>
      <c r="AH11630" s="72"/>
      <c r="AI11630" s="72"/>
      <c r="AJ11630" s="72"/>
      <c r="AK11630" s="72"/>
    </row>
    <row r="11631" ht="14.25" customHeight="1">
      <c r="A11631" s="78">
        <v>11628.0</v>
      </c>
      <c r="C11631" s="78" t="str">
        <f>VLOOKUP(G11631,[1]Macrodata_CCF!$A$3:$D$55,4,FALSE)</f>
        <v>#ERROR!</v>
      </c>
      <c r="E11631" s="79" t="str">
        <f>VLOOKUP(G11631,[1]Macrodata_CCF!$A$3:$B$55,2,FALSE)</f>
        <v>#ERROR!</v>
      </c>
      <c r="F11631" s="78">
        <v>0.0</v>
      </c>
      <c r="G11631" s="80">
        <v>50.0</v>
      </c>
      <c r="H11631" s="81">
        <v>504655.0</v>
      </c>
      <c r="I11631" s="81">
        <v>780000.0</v>
      </c>
      <c r="J11631" s="81">
        <v>529435.0</v>
      </c>
      <c r="K11631" s="81">
        <v>780000.0</v>
      </c>
      <c r="L11631" s="82">
        <v>0.08999618660226262</v>
      </c>
      <c r="N11631" s="83">
        <f t="shared" si="1"/>
        <v>0.0899961866</v>
      </c>
      <c r="O11631" s="83">
        <f t="shared" si="2"/>
        <v>0.0899961866</v>
      </c>
      <c r="Q11631" s="83">
        <f t="shared" si="3"/>
        <v>0.3530064103</v>
      </c>
      <c r="R11631" s="83">
        <f t="shared" si="4"/>
        <v>0.0899961866</v>
      </c>
      <c r="S11631" s="83" t="b">
        <f t="shared" si="5"/>
        <v>0</v>
      </c>
      <c r="T11631" s="72"/>
      <c r="U11631" s="72"/>
      <c r="V11631" s="72"/>
      <c r="W11631" s="72"/>
      <c r="X11631" s="72"/>
      <c r="Y11631" s="72"/>
      <c r="Z11631" s="72"/>
      <c r="AA11631" s="72"/>
      <c r="AB11631" s="72"/>
      <c r="AC11631" s="72"/>
      <c r="AD11631" s="72"/>
      <c r="AE11631" s="72"/>
      <c r="AF11631" s="72"/>
      <c r="AG11631" s="72"/>
      <c r="AH11631" s="72"/>
      <c r="AI11631" s="72"/>
      <c r="AJ11631" s="72"/>
      <c r="AK11631" s="72"/>
    </row>
    <row r="11632" ht="14.25" customHeight="1">
      <c r="A11632" s="78">
        <v>11629.0</v>
      </c>
      <c r="C11632" s="78" t="str">
        <f>VLOOKUP(G11632,[1]Macrodata_CCF!$A$3:$D$55,4,FALSE)</f>
        <v>#ERROR!</v>
      </c>
      <c r="E11632" s="79" t="str">
        <f>VLOOKUP(G11632,[1]Macrodata_CCF!$A$3:$B$55,2,FALSE)</f>
        <v>#ERROR!</v>
      </c>
      <c r="F11632" s="78">
        <v>1.0</v>
      </c>
      <c r="G11632" s="80">
        <v>45.0</v>
      </c>
      <c r="H11632" s="81">
        <v>0.0</v>
      </c>
      <c r="I11632" s="81">
        <v>520000.0</v>
      </c>
      <c r="J11632" s="81">
        <v>306800.0</v>
      </c>
      <c r="K11632" s="81">
        <v>520000.0</v>
      </c>
      <c r="L11632" s="82">
        <v>0.59</v>
      </c>
      <c r="N11632" s="83">
        <f t="shared" si="1"/>
        <v>0.59</v>
      </c>
      <c r="O11632" s="83">
        <f t="shared" si="2"/>
        <v>0.59</v>
      </c>
      <c r="Q11632" s="83">
        <f t="shared" si="3"/>
        <v>1</v>
      </c>
      <c r="R11632" s="83">
        <f t="shared" si="4"/>
        <v>0.59</v>
      </c>
      <c r="S11632" s="83" t="b">
        <f t="shared" si="5"/>
        <v>0</v>
      </c>
      <c r="T11632" s="72"/>
      <c r="U11632" s="72"/>
      <c r="V11632" s="72"/>
      <c r="W11632" s="72"/>
      <c r="X11632" s="72"/>
      <c r="Y11632" s="72"/>
      <c r="Z11632" s="72"/>
      <c r="AA11632" s="72"/>
      <c r="AB11632" s="72"/>
      <c r="AC11632" s="72"/>
      <c r="AD11632" s="72"/>
      <c r="AE11632" s="72"/>
      <c r="AF11632" s="72"/>
      <c r="AG11632" s="72"/>
      <c r="AH11632" s="72"/>
      <c r="AI11632" s="72"/>
      <c r="AJ11632" s="72"/>
      <c r="AK11632" s="72"/>
    </row>
    <row r="11633" ht="14.25" customHeight="1">
      <c r="A11633" s="78">
        <v>11630.0</v>
      </c>
      <c r="C11633" s="78" t="str">
        <f>VLOOKUP(G11633,[1]Macrodata_CCF!$A$3:$D$55,4,FALSE)</f>
        <v>#ERROR!</v>
      </c>
      <c r="E11633" s="79" t="str">
        <f>VLOOKUP(G11633,[1]Macrodata_CCF!$A$3:$B$55,2,FALSE)</f>
        <v>#ERROR!</v>
      </c>
      <c r="F11633" s="78">
        <v>0.0</v>
      </c>
      <c r="G11633" s="80">
        <v>23.0</v>
      </c>
      <c r="H11633" s="81">
        <v>112230.0</v>
      </c>
      <c r="I11633" s="81">
        <v>130000.0</v>
      </c>
      <c r="J11633" s="81">
        <v>114720.0</v>
      </c>
      <c r="K11633" s="81">
        <v>130000.0</v>
      </c>
      <c r="L11633" s="82">
        <v>0.1401238041643219</v>
      </c>
      <c r="N11633" s="83">
        <f t="shared" si="1"/>
        <v>0.1401238042</v>
      </c>
      <c r="O11633" s="83">
        <f t="shared" si="2"/>
        <v>0.1401238042</v>
      </c>
      <c r="Q11633" s="83">
        <f t="shared" si="3"/>
        <v>0.1366923077</v>
      </c>
      <c r="R11633" s="83">
        <f t="shared" si="4"/>
        <v>0.1401238042</v>
      </c>
      <c r="S11633" s="83" t="b">
        <f t="shared" si="5"/>
        <v>0</v>
      </c>
      <c r="T11633" s="72"/>
      <c r="U11633" s="72"/>
      <c r="V11633" s="72"/>
      <c r="W11633" s="72"/>
      <c r="X11633" s="72"/>
      <c r="Y11633" s="72"/>
      <c r="Z11633" s="72"/>
      <c r="AA11633" s="72"/>
      <c r="AB11633" s="72"/>
      <c r="AC11633" s="72"/>
      <c r="AD11633" s="72"/>
      <c r="AE11633" s="72"/>
      <c r="AF11633" s="72"/>
      <c r="AG11633" s="72"/>
      <c r="AH11633" s="72"/>
      <c r="AI11633" s="72"/>
      <c r="AJ11633" s="72"/>
      <c r="AK11633" s="72"/>
    </row>
    <row r="11634" ht="14.25" customHeight="1">
      <c r="A11634" s="78">
        <v>11631.0</v>
      </c>
      <c r="C11634" s="78" t="str">
        <f>VLOOKUP(G11634,[1]Macrodata_CCF!$A$3:$D$55,4,FALSE)</f>
        <v>#ERROR!</v>
      </c>
      <c r="E11634" s="79" t="str">
        <f>VLOOKUP(G11634,[1]Macrodata_CCF!$A$3:$B$55,2,FALSE)</f>
        <v>#ERROR!</v>
      </c>
      <c r="F11634" s="78">
        <v>0.0</v>
      </c>
      <c r="G11634" s="80">
        <v>15.0</v>
      </c>
      <c r="H11634" s="81">
        <v>0.0</v>
      </c>
      <c r="I11634" s="81">
        <v>410000.0</v>
      </c>
      <c r="J11634" s="81">
        <v>0.0</v>
      </c>
      <c r="K11634" s="81">
        <v>697000.0</v>
      </c>
      <c r="L11634" s="82">
        <v>0.0</v>
      </c>
      <c r="N11634" s="83">
        <f t="shared" si="1"/>
        <v>0</v>
      </c>
      <c r="O11634" s="83">
        <f t="shared" si="2"/>
        <v>0</v>
      </c>
      <c r="Q11634" s="83">
        <f t="shared" si="3"/>
        <v>1</v>
      </c>
      <c r="R11634" s="83">
        <f t="shared" si="4"/>
        <v>0</v>
      </c>
      <c r="S11634" s="83" t="b">
        <f t="shared" si="5"/>
        <v>0</v>
      </c>
      <c r="T11634" s="72"/>
      <c r="U11634" s="72"/>
      <c r="V11634" s="72"/>
      <c r="W11634" s="72"/>
      <c r="X11634" s="72"/>
      <c r="Y11634" s="72"/>
      <c r="Z11634" s="72"/>
      <c r="AA11634" s="72"/>
      <c r="AB11634" s="72"/>
      <c r="AC11634" s="72"/>
      <c r="AD11634" s="72"/>
      <c r="AE11634" s="72"/>
      <c r="AF11634" s="72"/>
      <c r="AG11634" s="72"/>
      <c r="AH11634" s="72"/>
      <c r="AI11634" s="72"/>
      <c r="AJ11634" s="72"/>
      <c r="AK11634" s="72"/>
    </row>
    <row r="11635" ht="14.25" customHeight="1">
      <c r="A11635" s="78">
        <v>11632.0</v>
      </c>
      <c r="C11635" s="78" t="str">
        <f>VLOOKUP(G11635,[1]Macrodata_CCF!$A$3:$D$55,4,FALSE)</f>
        <v>#ERROR!</v>
      </c>
      <c r="E11635" s="79" t="str">
        <f>VLOOKUP(G11635,[1]Macrodata_CCF!$A$3:$B$55,2,FALSE)</f>
        <v>#ERROR!</v>
      </c>
      <c r="F11635" s="78">
        <v>0.0</v>
      </c>
      <c r="G11635" s="80">
        <v>17.0</v>
      </c>
      <c r="H11635" s="81">
        <v>108395.0</v>
      </c>
      <c r="I11635" s="81">
        <v>190000.0</v>
      </c>
      <c r="J11635" s="81">
        <v>193800.0</v>
      </c>
      <c r="K11635" s="81">
        <v>190000.0</v>
      </c>
      <c r="L11635" s="82">
        <v>1.046565774155995</v>
      </c>
      <c r="N11635" s="83">
        <f t="shared" si="1"/>
        <v>1.046565774</v>
      </c>
      <c r="O11635" s="83">
        <f t="shared" si="2"/>
        <v>1</v>
      </c>
      <c r="Q11635" s="83">
        <f t="shared" si="3"/>
        <v>0.4295</v>
      </c>
      <c r="R11635" s="83">
        <f t="shared" si="4"/>
        <v>1.046565774</v>
      </c>
      <c r="S11635" s="83" t="b">
        <f t="shared" si="5"/>
        <v>0</v>
      </c>
      <c r="T11635" s="72"/>
      <c r="U11635" s="72"/>
      <c r="V11635" s="72"/>
      <c r="W11635" s="72"/>
      <c r="X11635" s="72"/>
      <c r="Y11635" s="72"/>
      <c r="Z11635" s="72"/>
      <c r="AA11635" s="72"/>
      <c r="AB11635" s="72"/>
      <c r="AC11635" s="72"/>
      <c r="AD11635" s="72"/>
      <c r="AE11635" s="72"/>
      <c r="AF11635" s="72"/>
      <c r="AG11635" s="72"/>
      <c r="AH11635" s="72"/>
      <c r="AI11635" s="72"/>
      <c r="AJ11635" s="72"/>
      <c r="AK11635" s="72"/>
    </row>
    <row r="11636" ht="14.25" customHeight="1">
      <c r="A11636" s="78">
        <v>11633.0</v>
      </c>
      <c r="C11636" s="78" t="str">
        <f>VLOOKUP(G11636,[1]Macrodata_CCF!$A$3:$D$55,4,FALSE)</f>
        <v>#ERROR!</v>
      </c>
      <c r="E11636" s="79" t="str">
        <f>VLOOKUP(G11636,[1]Macrodata_CCF!$A$3:$B$55,2,FALSE)</f>
        <v>#ERROR!</v>
      </c>
      <c r="F11636" s="78">
        <v>1.0</v>
      </c>
      <c r="G11636" s="80">
        <v>7.0</v>
      </c>
      <c r="H11636" s="81">
        <v>27490.0</v>
      </c>
      <c r="I11636" s="81">
        <v>670000.0</v>
      </c>
      <c r="J11636" s="81">
        <v>284495.0</v>
      </c>
      <c r="K11636" s="81">
        <v>670000.0</v>
      </c>
      <c r="L11636" s="82">
        <v>0.4000015563960094</v>
      </c>
      <c r="N11636" s="83">
        <f t="shared" si="1"/>
        <v>0.4000015564</v>
      </c>
      <c r="O11636" s="83">
        <f t="shared" si="2"/>
        <v>0.4000015564</v>
      </c>
      <c r="Q11636" s="83">
        <f t="shared" si="3"/>
        <v>0.9589701493</v>
      </c>
      <c r="R11636" s="83">
        <f t="shared" si="4"/>
        <v>0.4000015564</v>
      </c>
      <c r="S11636" s="83" t="b">
        <f t="shared" si="5"/>
        <v>0</v>
      </c>
      <c r="T11636" s="72"/>
      <c r="U11636" s="72"/>
      <c r="V11636" s="72"/>
      <c r="W11636" s="72"/>
      <c r="X11636" s="72"/>
      <c r="Y11636" s="72"/>
      <c r="Z11636" s="72"/>
      <c r="AA11636" s="72"/>
      <c r="AB11636" s="72"/>
      <c r="AC11636" s="72"/>
      <c r="AD11636" s="72"/>
      <c r="AE11636" s="72"/>
      <c r="AF11636" s="72"/>
      <c r="AG11636" s="72"/>
      <c r="AH11636" s="72"/>
      <c r="AI11636" s="72"/>
      <c r="AJ11636" s="72"/>
      <c r="AK11636" s="72"/>
    </row>
    <row r="11637" ht="14.25" customHeight="1">
      <c r="A11637" s="78">
        <v>11634.0</v>
      </c>
      <c r="C11637" s="78" t="str">
        <f>VLOOKUP(G11637,[1]Macrodata_CCF!$A$3:$D$55,4,FALSE)</f>
        <v>#ERROR!</v>
      </c>
      <c r="E11637" s="79" t="str">
        <f>VLOOKUP(G11637,[1]Macrodata_CCF!$A$3:$B$55,2,FALSE)</f>
        <v>#ERROR!</v>
      </c>
      <c r="F11637" s="78">
        <v>0.0</v>
      </c>
      <c r="G11637" s="80">
        <v>19.0</v>
      </c>
      <c r="H11637" s="81">
        <v>254415.0</v>
      </c>
      <c r="I11637" s="81">
        <v>320000.0</v>
      </c>
      <c r="J11637" s="81">
        <v>264255.0</v>
      </c>
      <c r="K11637" s="81">
        <v>320000.0</v>
      </c>
      <c r="L11637" s="82">
        <v>0.1500343066249905</v>
      </c>
      <c r="N11637" s="83">
        <f t="shared" si="1"/>
        <v>0.1500343066</v>
      </c>
      <c r="O11637" s="83">
        <f t="shared" si="2"/>
        <v>0.1500343066</v>
      </c>
      <c r="Q11637" s="83">
        <f t="shared" si="3"/>
        <v>0.204953125</v>
      </c>
      <c r="R11637" s="83">
        <f t="shared" si="4"/>
        <v>0.1500343066</v>
      </c>
      <c r="S11637" s="83" t="b">
        <f t="shared" si="5"/>
        <v>0</v>
      </c>
      <c r="T11637" s="72"/>
      <c r="U11637" s="72"/>
      <c r="V11637" s="72"/>
      <c r="W11637" s="72"/>
      <c r="X11637" s="72"/>
      <c r="Y11637" s="72"/>
      <c r="Z11637" s="72"/>
      <c r="AA11637" s="72"/>
      <c r="AB11637" s="72"/>
      <c r="AC11637" s="72"/>
      <c r="AD11637" s="72"/>
      <c r="AE11637" s="72"/>
      <c r="AF11637" s="72"/>
      <c r="AG11637" s="72"/>
      <c r="AH11637" s="72"/>
      <c r="AI11637" s="72"/>
      <c r="AJ11637" s="72"/>
      <c r="AK11637" s="72"/>
    </row>
    <row r="11638" ht="14.25" customHeight="1">
      <c r="A11638" s="78">
        <v>11635.0</v>
      </c>
      <c r="C11638" s="78" t="str">
        <f>VLOOKUP(G11638,[1]Macrodata_CCF!$A$3:$D$55,4,FALSE)</f>
        <v>#ERROR!</v>
      </c>
      <c r="E11638" s="79" t="str">
        <f>VLOOKUP(G11638,[1]Macrodata_CCF!$A$3:$B$55,2,FALSE)</f>
        <v>#ERROR!</v>
      </c>
      <c r="F11638" s="78">
        <v>0.0</v>
      </c>
      <c r="G11638" s="80">
        <v>23.0</v>
      </c>
      <c r="H11638" s="81">
        <v>70915.0</v>
      </c>
      <c r="I11638" s="81">
        <v>100000.0</v>
      </c>
      <c r="J11638" s="81">
        <v>75860.0</v>
      </c>
      <c r="K11638" s="81">
        <v>100000.0</v>
      </c>
      <c r="L11638" s="82">
        <v>0.1700189100911123</v>
      </c>
      <c r="N11638" s="83">
        <f t="shared" si="1"/>
        <v>0.1700189101</v>
      </c>
      <c r="O11638" s="83">
        <f t="shared" si="2"/>
        <v>0.1700189101</v>
      </c>
      <c r="Q11638" s="83">
        <f t="shared" si="3"/>
        <v>0.29085</v>
      </c>
      <c r="R11638" s="83">
        <f t="shared" si="4"/>
        <v>0.1700189101</v>
      </c>
      <c r="S11638" s="83" t="b">
        <f t="shared" si="5"/>
        <v>0</v>
      </c>
      <c r="T11638" s="72"/>
      <c r="U11638" s="72"/>
      <c r="V11638" s="72"/>
      <c r="W11638" s="72"/>
      <c r="X11638" s="72"/>
      <c r="Y11638" s="72"/>
      <c r="Z11638" s="72"/>
      <c r="AA11638" s="72"/>
      <c r="AB11638" s="72"/>
      <c r="AC11638" s="72"/>
      <c r="AD11638" s="72"/>
      <c r="AE11638" s="72"/>
      <c r="AF11638" s="72"/>
      <c r="AG11638" s="72"/>
      <c r="AH11638" s="72"/>
      <c r="AI11638" s="72"/>
      <c r="AJ11638" s="72"/>
      <c r="AK11638" s="72"/>
    </row>
    <row r="11639" ht="14.25" customHeight="1">
      <c r="A11639" s="78">
        <v>11636.0</v>
      </c>
      <c r="C11639" s="78" t="str">
        <f>VLOOKUP(G11639,[1]Macrodata_CCF!$A$3:$D$55,4,FALSE)</f>
        <v>#ERROR!</v>
      </c>
      <c r="E11639" s="79" t="str">
        <f>VLOOKUP(G11639,[1]Macrodata_CCF!$A$3:$B$55,2,FALSE)</f>
        <v>#ERROR!</v>
      </c>
      <c r="F11639" s="78">
        <v>0.0</v>
      </c>
      <c r="G11639" s="80">
        <v>49.0</v>
      </c>
      <c r="H11639" s="81">
        <v>157545.0</v>
      </c>
      <c r="I11639" s="81">
        <v>410000.0</v>
      </c>
      <c r="J11639" s="81">
        <v>418200.0</v>
      </c>
      <c r="K11639" s="81">
        <v>410000.0</v>
      </c>
      <c r="L11639" s="82">
        <v>1.032481036224278</v>
      </c>
      <c r="N11639" s="83">
        <f t="shared" si="1"/>
        <v>1.032481036</v>
      </c>
      <c r="O11639" s="83">
        <f t="shared" si="2"/>
        <v>1</v>
      </c>
      <c r="Q11639" s="83">
        <f t="shared" si="3"/>
        <v>0.6157439024</v>
      </c>
      <c r="R11639" s="83">
        <f t="shared" si="4"/>
        <v>1.032481036</v>
      </c>
      <c r="S11639" s="83" t="b">
        <f t="shared" si="5"/>
        <v>0</v>
      </c>
      <c r="T11639" s="72"/>
      <c r="U11639" s="72"/>
      <c r="V11639" s="72"/>
      <c r="W11639" s="72"/>
      <c r="X11639" s="72"/>
      <c r="Y11639" s="72"/>
      <c r="Z11639" s="72"/>
      <c r="AA11639" s="72"/>
      <c r="AB11639" s="72"/>
      <c r="AC11639" s="72"/>
      <c r="AD11639" s="72"/>
      <c r="AE11639" s="72"/>
      <c r="AF11639" s="72"/>
      <c r="AG11639" s="72"/>
      <c r="AH11639" s="72"/>
      <c r="AI11639" s="72"/>
      <c r="AJ11639" s="72"/>
      <c r="AK11639" s="72"/>
    </row>
    <row r="11640" ht="14.25" customHeight="1">
      <c r="A11640" s="78">
        <v>11637.0</v>
      </c>
      <c r="C11640" s="78" t="str">
        <f>VLOOKUP(G11640,[1]Macrodata_CCF!$A$3:$D$55,4,FALSE)</f>
        <v>#ERROR!</v>
      </c>
      <c r="E11640" s="79" t="str">
        <f>VLOOKUP(G11640,[1]Macrodata_CCF!$A$3:$B$55,2,FALSE)</f>
        <v>#ERROR!</v>
      </c>
      <c r="F11640" s="78">
        <v>0.0</v>
      </c>
      <c r="G11640" s="80">
        <v>38.0</v>
      </c>
      <c r="H11640" s="81">
        <v>206280.0</v>
      </c>
      <c r="I11640" s="81">
        <v>390000.0</v>
      </c>
      <c r="J11640" s="81">
        <v>217305.0</v>
      </c>
      <c r="K11640" s="81">
        <v>390000.0</v>
      </c>
      <c r="L11640" s="82">
        <v>0.06000979751796211</v>
      </c>
      <c r="N11640" s="83">
        <f t="shared" si="1"/>
        <v>0.06000979752</v>
      </c>
      <c r="O11640" s="83">
        <f t="shared" si="2"/>
        <v>0.06000979752</v>
      </c>
      <c r="Q11640" s="83">
        <f t="shared" si="3"/>
        <v>0.4710769231</v>
      </c>
      <c r="R11640" s="83">
        <f t="shared" si="4"/>
        <v>0.06000979752</v>
      </c>
      <c r="S11640" s="83" t="b">
        <f t="shared" si="5"/>
        <v>0</v>
      </c>
      <c r="T11640" s="72"/>
      <c r="U11640" s="72"/>
      <c r="V11640" s="72"/>
      <c r="W11640" s="72"/>
      <c r="X11640" s="72"/>
      <c r="Y11640" s="72"/>
      <c r="Z11640" s="72"/>
      <c r="AA11640" s="72"/>
      <c r="AB11640" s="72"/>
      <c r="AC11640" s="72"/>
      <c r="AD11640" s="72"/>
      <c r="AE11640" s="72"/>
      <c r="AF11640" s="72"/>
      <c r="AG11640" s="72"/>
      <c r="AH11640" s="72"/>
      <c r="AI11640" s="72"/>
      <c r="AJ11640" s="72"/>
      <c r="AK11640" s="72"/>
    </row>
    <row r="11641" ht="14.25" customHeight="1">
      <c r="A11641" s="78">
        <v>11638.0</v>
      </c>
      <c r="C11641" s="78" t="str">
        <f>VLOOKUP(G11641,[1]Macrodata_CCF!$A$3:$D$55,4,FALSE)</f>
        <v>#ERROR!</v>
      </c>
      <c r="E11641" s="79" t="str">
        <f>VLOOKUP(G11641,[1]Macrodata_CCF!$A$3:$B$55,2,FALSE)</f>
        <v>#ERROR!</v>
      </c>
      <c r="F11641" s="78">
        <v>0.0</v>
      </c>
      <c r="G11641" s="80">
        <v>37.0</v>
      </c>
      <c r="H11641" s="81">
        <v>442935.0</v>
      </c>
      <c r="I11641" s="81">
        <v>620000.0</v>
      </c>
      <c r="J11641" s="81">
        <v>467725.0</v>
      </c>
      <c r="K11641" s="81">
        <v>620000.0</v>
      </c>
      <c r="L11641" s="82">
        <v>0.1400050828791687</v>
      </c>
      <c r="N11641" s="83">
        <f t="shared" si="1"/>
        <v>0.1400050829</v>
      </c>
      <c r="O11641" s="83">
        <f t="shared" si="2"/>
        <v>0.1400050829</v>
      </c>
      <c r="Q11641" s="83">
        <f t="shared" si="3"/>
        <v>0.2855887097</v>
      </c>
      <c r="R11641" s="83">
        <f t="shared" si="4"/>
        <v>0.1400050829</v>
      </c>
      <c r="S11641" s="83" t="b">
        <f t="shared" si="5"/>
        <v>0</v>
      </c>
      <c r="T11641" s="72"/>
      <c r="U11641" s="72"/>
      <c r="V11641" s="72"/>
      <c r="W11641" s="72"/>
      <c r="X11641" s="72"/>
      <c r="Y11641" s="72"/>
      <c r="Z11641" s="72"/>
      <c r="AA11641" s="72"/>
      <c r="AB11641" s="72"/>
      <c r="AC11641" s="72"/>
      <c r="AD11641" s="72"/>
      <c r="AE11641" s="72"/>
      <c r="AF11641" s="72"/>
      <c r="AG11641" s="72"/>
      <c r="AH11641" s="72"/>
      <c r="AI11641" s="72"/>
      <c r="AJ11641" s="72"/>
      <c r="AK11641" s="72"/>
    </row>
    <row r="11642" ht="14.25" customHeight="1">
      <c r="A11642" s="78">
        <v>11639.0</v>
      </c>
      <c r="C11642" s="78" t="str">
        <f>VLOOKUP(G11642,[1]Macrodata_CCF!$A$3:$D$55,4,FALSE)</f>
        <v>#ERROR!</v>
      </c>
      <c r="E11642" s="79" t="str">
        <f>VLOOKUP(G11642,[1]Macrodata_CCF!$A$3:$B$55,2,FALSE)</f>
        <v>#ERROR!</v>
      </c>
      <c r="F11642" s="78">
        <v>0.0</v>
      </c>
      <c r="G11642" s="80">
        <v>53.0</v>
      </c>
      <c r="H11642" s="81">
        <v>422740.0</v>
      </c>
      <c r="I11642" s="81">
        <v>870000.0</v>
      </c>
      <c r="J11642" s="81">
        <v>445105.0</v>
      </c>
      <c r="K11642" s="81">
        <v>870000.0</v>
      </c>
      <c r="L11642" s="82">
        <v>0.05000447167195814</v>
      </c>
      <c r="N11642" s="83">
        <f t="shared" si="1"/>
        <v>0.05000447167</v>
      </c>
      <c r="O11642" s="83">
        <f t="shared" si="2"/>
        <v>0.05000447167</v>
      </c>
      <c r="Q11642" s="83">
        <f t="shared" si="3"/>
        <v>0.514091954</v>
      </c>
      <c r="R11642" s="83">
        <f t="shared" si="4"/>
        <v>0.05000447167</v>
      </c>
      <c r="S11642" s="83" t="b">
        <f t="shared" si="5"/>
        <v>0</v>
      </c>
      <c r="T11642" s="72"/>
      <c r="U11642" s="72"/>
      <c r="V11642" s="72"/>
      <c r="W11642" s="72"/>
      <c r="X11642" s="72"/>
      <c r="Y11642" s="72"/>
      <c r="Z11642" s="72"/>
      <c r="AA11642" s="72"/>
      <c r="AB11642" s="72"/>
      <c r="AC11642" s="72"/>
      <c r="AD11642" s="72"/>
      <c r="AE11642" s="72"/>
      <c r="AF11642" s="72"/>
      <c r="AG11642" s="72"/>
      <c r="AH11642" s="72"/>
      <c r="AI11642" s="72"/>
      <c r="AJ11642" s="72"/>
      <c r="AK11642" s="72"/>
    </row>
    <row r="11643" ht="14.25" customHeight="1">
      <c r="A11643" s="78">
        <v>11640.0</v>
      </c>
      <c r="C11643" s="78" t="str">
        <f>VLOOKUP(G11643,[1]Macrodata_CCF!$A$3:$D$55,4,FALSE)</f>
        <v>#ERROR!</v>
      </c>
      <c r="E11643" s="79" t="str">
        <f>VLOOKUP(G11643,[1]Macrodata_CCF!$A$3:$B$55,2,FALSE)</f>
        <v>#ERROR!</v>
      </c>
      <c r="F11643" s="78">
        <v>1.0</v>
      </c>
      <c r="G11643" s="80">
        <v>10.0</v>
      </c>
      <c r="H11643" s="81">
        <v>942575.0</v>
      </c>
      <c r="I11643" s="81">
        <v>950000.0</v>
      </c>
      <c r="J11643" s="81">
        <v>946735.0</v>
      </c>
      <c r="K11643" s="81">
        <v>950000.0</v>
      </c>
      <c r="L11643" s="82">
        <v>0.5602693602693603</v>
      </c>
      <c r="N11643" s="83">
        <f t="shared" si="1"/>
        <v>0.5602693603</v>
      </c>
      <c r="O11643" s="83">
        <f t="shared" si="2"/>
        <v>0.5602693603</v>
      </c>
      <c r="Q11643" s="83">
        <f t="shared" si="3"/>
        <v>0.007815789474</v>
      </c>
      <c r="R11643" s="83">
        <f t="shared" si="4"/>
        <v>0.004378947368</v>
      </c>
      <c r="S11643" s="83" t="b">
        <f t="shared" si="5"/>
        <v>0</v>
      </c>
      <c r="T11643" s="72"/>
      <c r="U11643" s="72"/>
      <c r="V11643" s="72"/>
      <c r="W11643" s="72"/>
      <c r="X11643" s="72"/>
      <c r="Y11643" s="72"/>
      <c r="Z11643" s="72"/>
      <c r="AA11643" s="72"/>
      <c r="AB11643" s="72"/>
      <c r="AC11643" s="72"/>
      <c r="AD11643" s="72"/>
      <c r="AE11643" s="72"/>
      <c r="AF11643" s="72"/>
      <c r="AG11643" s="72"/>
      <c r="AH11643" s="72"/>
      <c r="AI11643" s="72"/>
      <c r="AJ11643" s="72"/>
      <c r="AK11643" s="72"/>
    </row>
    <row r="11644" ht="14.25" customHeight="1">
      <c r="A11644" s="78">
        <v>11641.0</v>
      </c>
      <c r="C11644" s="78" t="str">
        <f>VLOOKUP(G11644,[1]Macrodata_CCF!$A$3:$D$55,4,FALSE)</f>
        <v>#ERROR!</v>
      </c>
      <c r="E11644" s="79" t="str">
        <f>VLOOKUP(G11644,[1]Macrodata_CCF!$A$3:$B$55,2,FALSE)</f>
        <v>#ERROR!</v>
      </c>
      <c r="F11644" s="78">
        <v>0.0</v>
      </c>
      <c r="G11644" s="80">
        <v>50.0</v>
      </c>
      <c r="H11644" s="81">
        <v>8360.0</v>
      </c>
      <c r="I11644" s="81">
        <v>290000.0</v>
      </c>
      <c r="J11644" s="81">
        <v>25260.0</v>
      </c>
      <c r="K11644" s="81">
        <v>493000.0</v>
      </c>
      <c r="L11644" s="82">
        <v>0.06000568101122</v>
      </c>
      <c r="N11644" s="83">
        <f t="shared" si="1"/>
        <v>0.06000568101</v>
      </c>
      <c r="O11644" s="83">
        <f t="shared" si="2"/>
        <v>0.06000568101</v>
      </c>
      <c r="Q11644" s="83">
        <f t="shared" si="3"/>
        <v>0.9711724138</v>
      </c>
      <c r="R11644" s="83">
        <f t="shared" si="4"/>
        <v>0.06000568101</v>
      </c>
      <c r="S11644" s="83" t="b">
        <f t="shared" si="5"/>
        <v>0</v>
      </c>
      <c r="T11644" s="72"/>
      <c r="U11644" s="72"/>
      <c r="V11644" s="72"/>
      <c r="W11644" s="72"/>
      <c r="X11644" s="72"/>
      <c r="Y11644" s="72"/>
      <c r="Z11644" s="72"/>
      <c r="AA11644" s="72"/>
      <c r="AB11644" s="72"/>
      <c r="AC11644" s="72"/>
      <c r="AD11644" s="72"/>
      <c r="AE11644" s="72"/>
      <c r="AF11644" s="72"/>
      <c r="AG11644" s="72"/>
      <c r="AH11644" s="72"/>
      <c r="AI11644" s="72"/>
      <c r="AJ11644" s="72"/>
      <c r="AK11644" s="72"/>
    </row>
    <row r="11645" ht="14.25" customHeight="1">
      <c r="A11645" s="78">
        <v>11642.0</v>
      </c>
      <c r="C11645" s="78" t="str">
        <f>VLOOKUP(G11645,[1]Macrodata_CCF!$A$3:$D$55,4,FALSE)</f>
        <v>#ERROR!</v>
      </c>
      <c r="E11645" s="79" t="str">
        <f>VLOOKUP(G11645,[1]Macrodata_CCF!$A$3:$B$55,2,FALSE)</f>
        <v>#ERROR!</v>
      </c>
      <c r="F11645" s="78">
        <v>0.0</v>
      </c>
      <c r="G11645" s="80">
        <v>22.0</v>
      </c>
      <c r="H11645" s="81">
        <v>0.0</v>
      </c>
      <c r="I11645" s="81">
        <v>600000.0</v>
      </c>
      <c r="J11645" s="81">
        <v>90000.0</v>
      </c>
      <c r="K11645" s="81">
        <v>600000.0</v>
      </c>
      <c r="L11645" s="82">
        <v>0.15</v>
      </c>
      <c r="N11645" s="83">
        <f t="shared" si="1"/>
        <v>0.15</v>
      </c>
      <c r="O11645" s="83">
        <f t="shared" si="2"/>
        <v>0.15</v>
      </c>
      <c r="Q11645" s="83">
        <f t="shared" si="3"/>
        <v>1</v>
      </c>
      <c r="R11645" s="83">
        <f t="shared" si="4"/>
        <v>0.15</v>
      </c>
      <c r="S11645" s="83" t="b">
        <f t="shared" si="5"/>
        <v>0</v>
      </c>
      <c r="T11645" s="72"/>
      <c r="U11645" s="72"/>
      <c r="V11645" s="72"/>
      <c r="W11645" s="72"/>
      <c r="X11645" s="72"/>
      <c r="Y11645" s="72"/>
      <c r="Z11645" s="72"/>
      <c r="AA11645" s="72"/>
      <c r="AB11645" s="72"/>
      <c r="AC11645" s="72"/>
      <c r="AD11645" s="72"/>
      <c r="AE11645" s="72"/>
      <c r="AF11645" s="72"/>
      <c r="AG11645" s="72"/>
      <c r="AH11645" s="72"/>
      <c r="AI11645" s="72"/>
      <c r="AJ11645" s="72"/>
      <c r="AK11645" s="72"/>
    </row>
    <row r="11646" ht="14.25" customHeight="1">
      <c r="A11646" s="78">
        <v>11643.0</v>
      </c>
      <c r="C11646" s="78" t="str">
        <f>VLOOKUP(G11646,[1]Macrodata_CCF!$A$3:$D$55,4,FALSE)</f>
        <v>#ERROR!</v>
      </c>
      <c r="E11646" s="79" t="str">
        <f>VLOOKUP(G11646,[1]Macrodata_CCF!$A$3:$B$55,2,FALSE)</f>
        <v>#ERROR!</v>
      </c>
      <c r="F11646" s="78">
        <v>0.0</v>
      </c>
      <c r="G11646" s="80">
        <v>5.0</v>
      </c>
      <c r="H11646" s="81">
        <v>507805.0</v>
      </c>
      <c r="I11646" s="81">
        <v>760000.0</v>
      </c>
      <c r="J11646" s="81">
        <v>585985.0</v>
      </c>
      <c r="K11646" s="81">
        <v>760000.0</v>
      </c>
      <c r="L11646" s="82">
        <v>0.3099982156664486</v>
      </c>
      <c r="N11646" s="83">
        <f t="shared" si="1"/>
        <v>0.3099982157</v>
      </c>
      <c r="O11646" s="83">
        <f t="shared" si="2"/>
        <v>0.3099982157</v>
      </c>
      <c r="Q11646" s="83">
        <f t="shared" si="3"/>
        <v>0.3318355263</v>
      </c>
      <c r="R11646" s="83">
        <f t="shared" si="4"/>
        <v>0.3099982157</v>
      </c>
      <c r="S11646" s="83" t="b">
        <f t="shared" si="5"/>
        <v>0</v>
      </c>
      <c r="T11646" s="72"/>
      <c r="U11646" s="72"/>
      <c r="V11646" s="72"/>
      <c r="W11646" s="72"/>
      <c r="X11646" s="72"/>
      <c r="Y11646" s="72"/>
      <c r="Z11646" s="72"/>
      <c r="AA11646" s="72"/>
      <c r="AB11646" s="72"/>
      <c r="AC11646" s="72"/>
      <c r="AD11646" s="72"/>
      <c r="AE11646" s="72"/>
      <c r="AF11646" s="72"/>
      <c r="AG11646" s="72"/>
      <c r="AH11646" s="72"/>
      <c r="AI11646" s="72"/>
      <c r="AJ11646" s="72"/>
      <c r="AK11646" s="72"/>
    </row>
    <row r="11647" ht="14.25" customHeight="1">
      <c r="A11647" s="78">
        <v>11644.0</v>
      </c>
      <c r="C11647" s="78" t="str">
        <f>VLOOKUP(G11647,[1]Macrodata_CCF!$A$3:$D$55,4,FALSE)</f>
        <v>#ERROR!</v>
      </c>
      <c r="E11647" s="79" t="str">
        <f>VLOOKUP(G11647,[1]Macrodata_CCF!$A$3:$B$55,2,FALSE)</f>
        <v>#ERROR!</v>
      </c>
      <c r="F11647" s="78">
        <v>0.0</v>
      </c>
      <c r="G11647" s="80">
        <v>43.0</v>
      </c>
      <c r="H11647" s="81">
        <v>211610.0</v>
      </c>
      <c r="I11647" s="81">
        <v>690000.0</v>
      </c>
      <c r="J11647" s="81">
        <v>307290.0</v>
      </c>
      <c r="K11647" s="81">
        <v>690000.0</v>
      </c>
      <c r="L11647" s="82">
        <v>0.2000041806893957</v>
      </c>
      <c r="N11647" s="83">
        <f t="shared" si="1"/>
        <v>0.2000041807</v>
      </c>
      <c r="O11647" s="83">
        <f t="shared" si="2"/>
        <v>0.2000041807</v>
      </c>
      <c r="Q11647" s="83">
        <f t="shared" si="3"/>
        <v>0.6933188406</v>
      </c>
      <c r="R11647" s="83">
        <f t="shared" si="4"/>
        <v>0.2000041807</v>
      </c>
      <c r="S11647" s="83" t="b">
        <f t="shared" si="5"/>
        <v>0</v>
      </c>
      <c r="T11647" s="72"/>
      <c r="U11647" s="72"/>
      <c r="V11647" s="72"/>
      <c r="W11647" s="72"/>
      <c r="X11647" s="72"/>
      <c r="Y11647" s="72"/>
      <c r="Z11647" s="72"/>
      <c r="AA11647" s="72"/>
      <c r="AB11647" s="72"/>
      <c r="AC11647" s="72"/>
      <c r="AD11647" s="72"/>
      <c r="AE11647" s="72"/>
      <c r="AF11647" s="72"/>
      <c r="AG11647" s="72"/>
      <c r="AH11647" s="72"/>
      <c r="AI11647" s="72"/>
      <c r="AJ11647" s="72"/>
      <c r="AK11647" s="72"/>
    </row>
    <row r="11648" ht="14.25" customHeight="1">
      <c r="A11648" s="78">
        <v>11645.0</v>
      </c>
      <c r="C11648" s="78" t="str">
        <f>VLOOKUP(G11648,[1]Macrodata_CCF!$A$3:$D$55,4,FALSE)</f>
        <v>#ERROR!</v>
      </c>
      <c r="E11648" s="79" t="str">
        <f>VLOOKUP(G11648,[1]Macrodata_CCF!$A$3:$B$55,2,FALSE)</f>
        <v>#ERROR!</v>
      </c>
      <c r="F11648" s="78">
        <v>0.0</v>
      </c>
      <c r="G11648" s="80">
        <v>25.0</v>
      </c>
      <c r="H11648" s="81">
        <v>0.0</v>
      </c>
      <c r="I11648" s="81">
        <v>970000.0</v>
      </c>
      <c r="J11648" s="81">
        <v>155200.0</v>
      </c>
      <c r="K11648" s="81">
        <v>970000.0</v>
      </c>
      <c r="L11648" s="82">
        <v>0.16</v>
      </c>
      <c r="N11648" s="83">
        <f t="shared" si="1"/>
        <v>0.16</v>
      </c>
      <c r="O11648" s="83">
        <f t="shared" si="2"/>
        <v>0.16</v>
      </c>
      <c r="Q11648" s="83">
        <f t="shared" si="3"/>
        <v>1</v>
      </c>
      <c r="R11648" s="83">
        <f t="shared" si="4"/>
        <v>0.16</v>
      </c>
      <c r="S11648" s="83" t="b">
        <f t="shared" si="5"/>
        <v>0</v>
      </c>
      <c r="T11648" s="72"/>
      <c r="U11648" s="72"/>
      <c r="V11648" s="72"/>
      <c r="W11648" s="72"/>
      <c r="X11648" s="72"/>
      <c r="Y11648" s="72"/>
      <c r="Z11648" s="72"/>
      <c r="AA11648" s="72"/>
      <c r="AB11648" s="72"/>
      <c r="AC11648" s="72"/>
      <c r="AD11648" s="72"/>
      <c r="AE11648" s="72"/>
      <c r="AF11648" s="72"/>
      <c r="AG11648" s="72"/>
      <c r="AH11648" s="72"/>
      <c r="AI11648" s="72"/>
      <c r="AJ11648" s="72"/>
      <c r="AK11648" s="72"/>
    </row>
    <row r="11649" ht="14.25" customHeight="1">
      <c r="A11649" s="78">
        <v>11646.0</v>
      </c>
      <c r="C11649" s="78" t="str">
        <f>VLOOKUP(G11649,[1]Macrodata_CCF!$A$3:$D$55,4,FALSE)</f>
        <v>#ERROR!</v>
      </c>
      <c r="E11649" s="79" t="str">
        <f>VLOOKUP(G11649,[1]Macrodata_CCF!$A$3:$B$55,2,FALSE)</f>
        <v>#ERROR!</v>
      </c>
      <c r="F11649" s="78">
        <v>0.0</v>
      </c>
      <c r="G11649" s="80">
        <v>33.0</v>
      </c>
      <c r="H11649" s="81">
        <v>612195.0</v>
      </c>
      <c r="I11649" s="81">
        <v>930000.0</v>
      </c>
      <c r="J11649" s="81">
        <v>583595.0</v>
      </c>
      <c r="K11649" s="81">
        <v>930000.0</v>
      </c>
      <c r="L11649" s="82">
        <v>-0.08999229087018769</v>
      </c>
      <c r="N11649" s="83">
        <f t="shared" si="1"/>
        <v>-0.08999229087</v>
      </c>
      <c r="O11649" s="83">
        <f t="shared" si="2"/>
        <v>0</v>
      </c>
      <c r="Q11649" s="83">
        <f t="shared" si="3"/>
        <v>0.3417258065</v>
      </c>
      <c r="R11649" s="83">
        <f t="shared" si="4"/>
        <v>-0.08999229087</v>
      </c>
      <c r="S11649" s="83" t="b">
        <f t="shared" si="5"/>
        <v>0</v>
      </c>
      <c r="T11649" s="72"/>
      <c r="U11649" s="72"/>
      <c r="V11649" s="72"/>
      <c r="W11649" s="72"/>
      <c r="X11649" s="72"/>
      <c r="Y11649" s="72"/>
      <c r="Z11649" s="72"/>
      <c r="AA11649" s="72"/>
      <c r="AB11649" s="72"/>
      <c r="AC11649" s="72"/>
      <c r="AD11649" s="72"/>
      <c r="AE11649" s="72"/>
      <c r="AF11649" s="72"/>
      <c r="AG11649" s="72"/>
      <c r="AH11649" s="72"/>
      <c r="AI11649" s="72"/>
      <c r="AJ11649" s="72"/>
      <c r="AK11649" s="72"/>
    </row>
    <row r="11650" ht="14.25" customHeight="1">
      <c r="A11650" s="78">
        <v>11647.0</v>
      </c>
      <c r="C11650" s="78" t="str">
        <f>VLOOKUP(G11650,[1]Macrodata_CCF!$A$3:$D$55,4,FALSE)</f>
        <v>#ERROR!</v>
      </c>
      <c r="E11650" s="79" t="str">
        <f>VLOOKUP(G11650,[1]Macrodata_CCF!$A$3:$B$55,2,FALSE)</f>
        <v>#ERROR!</v>
      </c>
      <c r="F11650" s="78">
        <v>0.0</v>
      </c>
      <c r="G11650" s="80">
        <v>35.0</v>
      </c>
      <c r="H11650" s="81">
        <v>267190.0</v>
      </c>
      <c r="I11650" s="81">
        <v>680000.0</v>
      </c>
      <c r="J11650" s="81">
        <v>308470.0</v>
      </c>
      <c r="K11650" s="81">
        <v>680000.0</v>
      </c>
      <c r="L11650" s="82">
        <v>0.09999757757806255</v>
      </c>
      <c r="N11650" s="83">
        <f t="shared" si="1"/>
        <v>0.09999757758</v>
      </c>
      <c r="O11650" s="83">
        <f t="shared" si="2"/>
        <v>0.09999757758</v>
      </c>
      <c r="Q11650" s="83">
        <f t="shared" si="3"/>
        <v>0.6070735294</v>
      </c>
      <c r="R11650" s="83">
        <f t="shared" si="4"/>
        <v>0.09999757758</v>
      </c>
      <c r="S11650" s="83" t="b">
        <f t="shared" si="5"/>
        <v>0</v>
      </c>
      <c r="T11650" s="72"/>
      <c r="U11650" s="72"/>
      <c r="V11650" s="72"/>
      <c r="W11650" s="72"/>
      <c r="X11650" s="72"/>
      <c r="Y11650" s="72"/>
      <c r="Z11650" s="72"/>
      <c r="AA11650" s="72"/>
      <c r="AB11650" s="72"/>
      <c r="AC11650" s="72"/>
      <c r="AD11650" s="72"/>
      <c r="AE11650" s="72"/>
      <c r="AF11650" s="72"/>
      <c r="AG11650" s="72"/>
      <c r="AH11650" s="72"/>
      <c r="AI11650" s="72"/>
      <c r="AJ11650" s="72"/>
      <c r="AK11650" s="72"/>
    </row>
    <row r="11651" ht="14.25" customHeight="1">
      <c r="A11651" s="78">
        <v>11648.0</v>
      </c>
      <c r="C11651" s="78" t="str">
        <f>VLOOKUP(G11651,[1]Macrodata_CCF!$A$3:$D$55,4,FALSE)</f>
        <v>#ERROR!</v>
      </c>
      <c r="E11651" s="79" t="str">
        <f>VLOOKUP(G11651,[1]Macrodata_CCF!$A$3:$B$55,2,FALSE)</f>
        <v>#ERROR!</v>
      </c>
      <c r="F11651" s="78">
        <v>0.0</v>
      </c>
      <c r="G11651" s="80">
        <v>27.0</v>
      </c>
      <c r="H11651" s="81">
        <v>62665.0</v>
      </c>
      <c r="I11651" s="81">
        <v>540000.0</v>
      </c>
      <c r="J11651" s="81">
        <v>134265.0</v>
      </c>
      <c r="K11651" s="81">
        <v>540000.0</v>
      </c>
      <c r="L11651" s="82">
        <v>0.1499994762588119</v>
      </c>
      <c r="N11651" s="83">
        <f t="shared" si="1"/>
        <v>0.1499994763</v>
      </c>
      <c r="O11651" s="83">
        <f t="shared" si="2"/>
        <v>0.1499994763</v>
      </c>
      <c r="Q11651" s="83">
        <f t="shared" si="3"/>
        <v>0.8839537037</v>
      </c>
      <c r="R11651" s="83">
        <f t="shared" si="4"/>
        <v>0.1499994763</v>
      </c>
      <c r="S11651" s="83" t="b">
        <f t="shared" si="5"/>
        <v>0</v>
      </c>
      <c r="T11651" s="72"/>
      <c r="U11651" s="72"/>
      <c r="V11651" s="72"/>
      <c r="W11651" s="72"/>
      <c r="X11651" s="72"/>
      <c r="Y11651" s="72"/>
      <c r="Z11651" s="72"/>
      <c r="AA11651" s="72"/>
      <c r="AB11651" s="72"/>
      <c r="AC11651" s="72"/>
      <c r="AD11651" s="72"/>
      <c r="AE11651" s="72"/>
      <c r="AF11651" s="72"/>
      <c r="AG11651" s="72"/>
      <c r="AH11651" s="72"/>
      <c r="AI11651" s="72"/>
      <c r="AJ11651" s="72"/>
      <c r="AK11651" s="72"/>
    </row>
    <row r="11652" ht="14.25" customHeight="1">
      <c r="A11652" s="78">
        <v>11649.0</v>
      </c>
      <c r="C11652" s="78" t="str">
        <f>VLOOKUP(G11652,[1]Macrodata_CCF!$A$3:$D$55,4,FALSE)</f>
        <v>#ERROR!</v>
      </c>
      <c r="E11652" s="79" t="str">
        <f>VLOOKUP(G11652,[1]Macrodata_CCF!$A$3:$B$55,2,FALSE)</f>
        <v>#ERROR!</v>
      </c>
      <c r="F11652" s="78">
        <v>1.0</v>
      </c>
      <c r="G11652" s="80">
        <v>29.0</v>
      </c>
      <c r="H11652" s="81">
        <v>500160.0</v>
      </c>
      <c r="I11652" s="81">
        <v>530000.0</v>
      </c>
      <c r="J11652" s="81">
        <v>517465.0</v>
      </c>
      <c r="K11652" s="81">
        <v>530000.0</v>
      </c>
      <c r="L11652" s="82">
        <v>0.579926273458445</v>
      </c>
      <c r="N11652" s="83">
        <f t="shared" si="1"/>
        <v>0.5799262735</v>
      </c>
      <c r="O11652" s="83">
        <f t="shared" si="2"/>
        <v>0.5799262735</v>
      </c>
      <c r="Q11652" s="83">
        <f t="shared" si="3"/>
        <v>0.05630188679</v>
      </c>
      <c r="R11652" s="83">
        <f t="shared" si="4"/>
        <v>0.0326509434</v>
      </c>
      <c r="S11652" s="83" t="b">
        <f t="shared" si="5"/>
        <v>0</v>
      </c>
      <c r="T11652" s="72"/>
      <c r="U11652" s="72"/>
      <c r="V11652" s="72"/>
      <c r="W11652" s="72"/>
      <c r="X11652" s="72"/>
      <c r="Y11652" s="72"/>
      <c r="Z11652" s="72"/>
      <c r="AA11652" s="72"/>
      <c r="AB11652" s="72"/>
      <c r="AC11652" s="72"/>
      <c r="AD11652" s="72"/>
      <c r="AE11652" s="72"/>
      <c r="AF11652" s="72"/>
      <c r="AG11652" s="72"/>
      <c r="AH11652" s="72"/>
      <c r="AI11652" s="72"/>
      <c r="AJ11652" s="72"/>
      <c r="AK11652" s="72"/>
    </row>
    <row r="11653" ht="14.25" customHeight="1">
      <c r="A11653" s="78">
        <v>11650.0</v>
      </c>
      <c r="C11653" s="78" t="str">
        <f>VLOOKUP(G11653,[1]Macrodata_CCF!$A$3:$D$55,4,FALSE)</f>
        <v>#ERROR!</v>
      </c>
      <c r="E11653" s="79" t="str">
        <f>VLOOKUP(G11653,[1]Macrodata_CCF!$A$3:$B$55,2,FALSE)</f>
        <v>#ERROR!</v>
      </c>
      <c r="F11653" s="78">
        <v>0.0</v>
      </c>
      <c r="G11653" s="80">
        <v>51.0</v>
      </c>
      <c r="H11653" s="81">
        <v>270760.0</v>
      </c>
      <c r="I11653" s="81">
        <v>500000.0</v>
      </c>
      <c r="J11653" s="81">
        <v>286805.0</v>
      </c>
      <c r="K11653" s="81">
        <v>500000.0</v>
      </c>
      <c r="L11653" s="82">
        <v>0.06999214796719595</v>
      </c>
      <c r="N11653" s="83">
        <f t="shared" si="1"/>
        <v>0.06999214797</v>
      </c>
      <c r="O11653" s="83">
        <f t="shared" si="2"/>
        <v>0.06999214797</v>
      </c>
      <c r="Q11653" s="83">
        <f t="shared" si="3"/>
        <v>0.45848</v>
      </c>
      <c r="R11653" s="83">
        <f t="shared" si="4"/>
        <v>0.06999214797</v>
      </c>
      <c r="S11653" s="83" t="b">
        <f t="shared" si="5"/>
        <v>0</v>
      </c>
      <c r="T11653" s="72"/>
      <c r="U11653" s="72"/>
      <c r="V11653" s="72"/>
      <c r="W11653" s="72"/>
      <c r="X11653" s="72"/>
      <c r="Y11653" s="72"/>
      <c r="Z11653" s="72"/>
      <c r="AA11653" s="72"/>
      <c r="AB11653" s="72"/>
      <c r="AC11653" s="72"/>
      <c r="AD11653" s="72"/>
      <c r="AE11653" s="72"/>
      <c r="AF11653" s="72"/>
      <c r="AG11653" s="72"/>
      <c r="AH11653" s="72"/>
      <c r="AI11653" s="72"/>
      <c r="AJ11653" s="72"/>
      <c r="AK11653" s="72"/>
    </row>
    <row r="11654" ht="14.25" customHeight="1">
      <c r="A11654" s="78">
        <v>11651.0</v>
      </c>
      <c r="C11654" s="78" t="str">
        <f>VLOOKUP(G11654,[1]Macrodata_CCF!$A$3:$D$55,4,FALSE)</f>
        <v>#ERROR!</v>
      </c>
      <c r="E11654" s="79" t="str">
        <f>VLOOKUP(G11654,[1]Macrodata_CCF!$A$3:$B$55,2,FALSE)</f>
        <v>#ERROR!</v>
      </c>
      <c r="F11654" s="78">
        <v>0.0</v>
      </c>
      <c r="G11654" s="80">
        <v>41.0</v>
      </c>
      <c r="H11654" s="81">
        <v>161385.0</v>
      </c>
      <c r="I11654" s="81">
        <v>460000.0</v>
      </c>
      <c r="J11654" s="81">
        <v>236040.0</v>
      </c>
      <c r="K11654" s="81">
        <v>874000.0</v>
      </c>
      <c r="L11654" s="82">
        <v>0.2500041859919964</v>
      </c>
      <c r="N11654" s="83">
        <f t="shared" si="1"/>
        <v>0.250004186</v>
      </c>
      <c r="O11654" s="83">
        <f t="shared" si="2"/>
        <v>0.250004186</v>
      </c>
      <c r="Q11654" s="83">
        <f t="shared" si="3"/>
        <v>0.6491630435</v>
      </c>
      <c r="R11654" s="83">
        <f t="shared" si="4"/>
        <v>0.250004186</v>
      </c>
      <c r="S11654" s="83" t="b">
        <f t="shared" si="5"/>
        <v>0</v>
      </c>
      <c r="T11654" s="72"/>
      <c r="U11654" s="72"/>
      <c r="V11654" s="72"/>
      <c r="W11654" s="72"/>
      <c r="X11654" s="72"/>
      <c r="Y11654" s="72"/>
      <c r="Z11654" s="72"/>
      <c r="AA11654" s="72"/>
      <c r="AB11654" s="72"/>
      <c r="AC11654" s="72"/>
      <c r="AD11654" s="72"/>
      <c r="AE11654" s="72"/>
      <c r="AF11654" s="72"/>
      <c r="AG11654" s="72"/>
      <c r="AH11654" s="72"/>
      <c r="AI11654" s="72"/>
      <c r="AJ11654" s="72"/>
      <c r="AK11654" s="72"/>
    </row>
    <row r="11655" ht="14.25" customHeight="1">
      <c r="A11655" s="78">
        <v>11652.0</v>
      </c>
      <c r="C11655" s="78" t="str">
        <f>VLOOKUP(G11655,[1]Macrodata_CCF!$A$3:$D$55,4,FALSE)</f>
        <v>#ERROR!</v>
      </c>
      <c r="E11655" s="79" t="str">
        <f>VLOOKUP(G11655,[1]Macrodata_CCF!$A$3:$B$55,2,FALSE)</f>
        <v>#ERROR!</v>
      </c>
      <c r="F11655" s="78">
        <v>0.0</v>
      </c>
      <c r="G11655" s="80">
        <v>45.0</v>
      </c>
      <c r="H11655" s="81">
        <v>124195.0</v>
      </c>
      <c r="I11655" s="81">
        <v>550000.0</v>
      </c>
      <c r="J11655" s="81">
        <v>196580.0</v>
      </c>
      <c r="K11655" s="81">
        <v>770000.0</v>
      </c>
      <c r="L11655" s="82">
        <v>0.1699956552882188</v>
      </c>
      <c r="N11655" s="83">
        <f t="shared" si="1"/>
        <v>0.1699956553</v>
      </c>
      <c r="O11655" s="83">
        <f t="shared" si="2"/>
        <v>0.1699956553</v>
      </c>
      <c r="Q11655" s="83">
        <f t="shared" si="3"/>
        <v>0.7741909091</v>
      </c>
      <c r="R11655" s="83">
        <f t="shared" si="4"/>
        <v>0.1699956553</v>
      </c>
      <c r="S11655" s="83" t="b">
        <f t="shared" si="5"/>
        <v>0</v>
      </c>
      <c r="T11655" s="72"/>
      <c r="U11655" s="72"/>
      <c r="V11655" s="72"/>
      <c r="W11655" s="72"/>
      <c r="X11655" s="72"/>
      <c r="Y11655" s="72"/>
      <c r="Z11655" s="72"/>
      <c r="AA11655" s="72"/>
      <c r="AB11655" s="72"/>
      <c r="AC11655" s="72"/>
      <c r="AD11655" s="72"/>
      <c r="AE11655" s="72"/>
      <c r="AF11655" s="72"/>
      <c r="AG11655" s="72"/>
      <c r="AH11655" s="72"/>
      <c r="AI11655" s="72"/>
      <c r="AJ11655" s="72"/>
      <c r="AK11655" s="72"/>
    </row>
    <row r="11656" ht="14.25" customHeight="1">
      <c r="A11656" s="78">
        <v>11653.0</v>
      </c>
      <c r="C11656" s="78" t="str">
        <f>VLOOKUP(G11656,[1]Macrodata_CCF!$A$3:$D$55,4,FALSE)</f>
        <v>#ERROR!</v>
      </c>
      <c r="E11656" s="79" t="str">
        <f>VLOOKUP(G11656,[1]Macrodata_CCF!$A$3:$B$55,2,FALSE)</f>
        <v>#ERROR!</v>
      </c>
      <c r="F11656" s="78">
        <v>0.0</v>
      </c>
      <c r="G11656" s="80">
        <v>6.0</v>
      </c>
      <c r="H11656" s="81">
        <v>0.0</v>
      </c>
      <c r="I11656" s="81">
        <v>910000.0</v>
      </c>
      <c r="J11656" s="81">
        <v>928200.0</v>
      </c>
      <c r="K11656" s="81">
        <v>910000.0</v>
      </c>
      <c r="L11656" s="82">
        <v>1.02</v>
      </c>
      <c r="N11656" s="83">
        <f t="shared" si="1"/>
        <v>1.02</v>
      </c>
      <c r="O11656" s="83">
        <f t="shared" si="2"/>
        <v>1</v>
      </c>
      <c r="Q11656" s="83">
        <f t="shared" si="3"/>
        <v>1</v>
      </c>
      <c r="R11656" s="83">
        <f t="shared" si="4"/>
        <v>1.02</v>
      </c>
      <c r="S11656" s="83" t="b">
        <f t="shared" si="5"/>
        <v>0</v>
      </c>
      <c r="T11656" s="72"/>
      <c r="U11656" s="72"/>
      <c r="V11656" s="72"/>
      <c r="W11656" s="72"/>
      <c r="X11656" s="72"/>
      <c r="Y11656" s="72"/>
      <c r="Z11656" s="72"/>
      <c r="AA11656" s="72"/>
      <c r="AB11656" s="72"/>
      <c r="AC11656" s="72"/>
      <c r="AD11656" s="72"/>
      <c r="AE11656" s="72"/>
      <c r="AF11656" s="72"/>
      <c r="AG11656" s="72"/>
      <c r="AH11656" s="72"/>
      <c r="AI11656" s="72"/>
      <c r="AJ11656" s="72"/>
      <c r="AK11656" s="72"/>
    </row>
    <row r="11657" ht="14.25" customHeight="1">
      <c r="A11657" s="78">
        <v>11654.0</v>
      </c>
      <c r="C11657" s="78" t="str">
        <f>VLOOKUP(G11657,[1]Macrodata_CCF!$A$3:$D$55,4,FALSE)</f>
        <v>#ERROR!</v>
      </c>
      <c r="E11657" s="79" t="str">
        <f>VLOOKUP(G11657,[1]Macrodata_CCF!$A$3:$B$55,2,FALSE)</f>
        <v>#ERROR!</v>
      </c>
      <c r="F11657" s="78">
        <v>0.0</v>
      </c>
      <c r="G11657" s="80">
        <v>6.0</v>
      </c>
      <c r="H11657" s="81">
        <v>776985.0</v>
      </c>
      <c r="I11657" s="81">
        <v>820000.0</v>
      </c>
      <c r="J11657" s="81">
        <v>792470.0</v>
      </c>
      <c r="K11657" s="81">
        <v>820000.0</v>
      </c>
      <c r="L11657" s="82">
        <v>0.3599907009182843</v>
      </c>
      <c r="N11657" s="83">
        <f t="shared" si="1"/>
        <v>0.3599907009</v>
      </c>
      <c r="O11657" s="83">
        <f t="shared" si="2"/>
        <v>0.3599907009</v>
      </c>
      <c r="Q11657" s="83">
        <f t="shared" si="3"/>
        <v>0.05245731707</v>
      </c>
      <c r="R11657" s="83">
        <f t="shared" si="4"/>
        <v>0.01888414634</v>
      </c>
      <c r="S11657" s="83" t="b">
        <f t="shared" si="5"/>
        <v>0</v>
      </c>
      <c r="T11657" s="72"/>
      <c r="U11657" s="72"/>
      <c r="V11657" s="72"/>
      <c r="W11657" s="72"/>
      <c r="X11657" s="72"/>
      <c r="Y11657" s="72"/>
      <c r="Z11657" s="72"/>
      <c r="AA11657" s="72"/>
      <c r="AB11657" s="72"/>
      <c r="AC11657" s="72"/>
      <c r="AD11657" s="72"/>
      <c r="AE11657" s="72"/>
      <c r="AF11657" s="72"/>
      <c r="AG11657" s="72"/>
      <c r="AH11657" s="72"/>
      <c r="AI11657" s="72"/>
      <c r="AJ11657" s="72"/>
      <c r="AK11657" s="72"/>
    </row>
    <row r="11658" ht="14.25" customHeight="1">
      <c r="A11658" s="78">
        <v>11655.0</v>
      </c>
      <c r="C11658" s="78" t="str">
        <f>VLOOKUP(G11658,[1]Macrodata_CCF!$A$3:$D$55,4,FALSE)</f>
        <v>#ERROR!</v>
      </c>
      <c r="E11658" s="79" t="str">
        <f>VLOOKUP(G11658,[1]Macrodata_CCF!$A$3:$B$55,2,FALSE)</f>
        <v>#ERROR!</v>
      </c>
      <c r="F11658" s="78">
        <v>0.0</v>
      </c>
      <c r="G11658" s="80">
        <v>27.0</v>
      </c>
      <c r="H11658" s="81">
        <v>305595.0</v>
      </c>
      <c r="I11658" s="81">
        <v>930000.0</v>
      </c>
      <c r="J11658" s="81">
        <v>948600.0</v>
      </c>
      <c r="K11658" s="81">
        <v>930000.0</v>
      </c>
      <c r="L11658" s="82">
        <v>1.029788358517308</v>
      </c>
      <c r="N11658" s="83">
        <f t="shared" si="1"/>
        <v>1.029788359</v>
      </c>
      <c r="O11658" s="83">
        <f t="shared" si="2"/>
        <v>1</v>
      </c>
      <c r="Q11658" s="83">
        <f t="shared" si="3"/>
        <v>0.6714032258</v>
      </c>
      <c r="R11658" s="83">
        <f t="shared" si="4"/>
        <v>1.029788359</v>
      </c>
      <c r="S11658" s="83" t="b">
        <f t="shared" si="5"/>
        <v>0</v>
      </c>
      <c r="T11658" s="72"/>
      <c r="U11658" s="72"/>
      <c r="V11658" s="72"/>
      <c r="W11658" s="72"/>
      <c r="X11658" s="72"/>
      <c r="Y11658" s="72"/>
      <c r="Z11658" s="72"/>
      <c r="AA11658" s="72"/>
      <c r="AB11658" s="72"/>
      <c r="AC11658" s="72"/>
      <c r="AD11658" s="72"/>
      <c r="AE11658" s="72"/>
      <c r="AF11658" s="72"/>
      <c r="AG11658" s="72"/>
      <c r="AH11658" s="72"/>
      <c r="AI11658" s="72"/>
      <c r="AJ11658" s="72"/>
      <c r="AK11658" s="72"/>
    </row>
    <row r="11659" ht="14.25" customHeight="1">
      <c r="A11659" s="78">
        <v>11656.0</v>
      </c>
      <c r="C11659" s="78" t="str">
        <f>VLOOKUP(G11659,[1]Macrodata_CCF!$A$3:$D$55,4,FALSE)</f>
        <v>#ERROR!</v>
      </c>
      <c r="E11659" s="79" t="str">
        <f>VLOOKUP(G11659,[1]Macrodata_CCF!$A$3:$B$55,2,FALSE)</f>
        <v>#ERROR!</v>
      </c>
      <c r="F11659" s="78">
        <v>0.0</v>
      </c>
      <c r="G11659" s="80">
        <v>52.0</v>
      </c>
      <c r="H11659" s="81">
        <v>366590.0</v>
      </c>
      <c r="I11659" s="81">
        <v>510000.0</v>
      </c>
      <c r="J11659" s="81">
        <v>370890.0</v>
      </c>
      <c r="K11659" s="81">
        <v>510000.0</v>
      </c>
      <c r="L11659" s="82">
        <v>0.02998396206680148</v>
      </c>
      <c r="N11659" s="83">
        <f t="shared" si="1"/>
        <v>0.02998396207</v>
      </c>
      <c r="O11659" s="83">
        <f t="shared" si="2"/>
        <v>0.02998396207</v>
      </c>
      <c r="Q11659" s="83">
        <f t="shared" si="3"/>
        <v>0.2811960784</v>
      </c>
      <c r="R11659" s="83">
        <f t="shared" si="4"/>
        <v>0.02998396207</v>
      </c>
      <c r="S11659" s="83" t="b">
        <f t="shared" si="5"/>
        <v>0</v>
      </c>
      <c r="T11659" s="72"/>
      <c r="U11659" s="72"/>
      <c r="V11659" s="72"/>
      <c r="W11659" s="72"/>
      <c r="X11659" s="72"/>
      <c r="Y11659" s="72"/>
      <c r="Z11659" s="72"/>
      <c r="AA11659" s="72"/>
      <c r="AB11659" s="72"/>
      <c r="AC11659" s="72"/>
      <c r="AD11659" s="72"/>
      <c r="AE11659" s="72"/>
      <c r="AF11659" s="72"/>
      <c r="AG11659" s="72"/>
      <c r="AH11659" s="72"/>
      <c r="AI11659" s="72"/>
      <c r="AJ11659" s="72"/>
      <c r="AK11659" s="72"/>
    </row>
    <row r="11660" ht="14.25" customHeight="1">
      <c r="A11660" s="78">
        <v>11657.0</v>
      </c>
      <c r="C11660" s="78" t="str">
        <f>VLOOKUP(G11660,[1]Macrodata_CCF!$A$3:$D$55,4,FALSE)</f>
        <v>#ERROR!</v>
      </c>
      <c r="E11660" s="79" t="str">
        <f>VLOOKUP(G11660,[1]Macrodata_CCF!$A$3:$B$55,2,FALSE)</f>
        <v>#ERROR!</v>
      </c>
      <c r="F11660" s="78">
        <v>0.0</v>
      </c>
      <c r="G11660" s="80">
        <v>45.0</v>
      </c>
      <c r="H11660" s="81">
        <v>138635.0</v>
      </c>
      <c r="I11660" s="81">
        <v>760000.0</v>
      </c>
      <c r="J11660" s="81">
        <v>231840.0</v>
      </c>
      <c r="K11660" s="81">
        <v>760000.0</v>
      </c>
      <c r="L11660" s="82">
        <v>0.1500004023400095</v>
      </c>
      <c r="N11660" s="83">
        <f t="shared" si="1"/>
        <v>0.1500004023</v>
      </c>
      <c r="O11660" s="83">
        <f t="shared" si="2"/>
        <v>0.1500004023</v>
      </c>
      <c r="Q11660" s="83">
        <f t="shared" si="3"/>
        <v>0.8175855263</v>
      </c>
      <c r="R11660" s="83">
        <f t="shared" si="4"/>
        <v>0.1500004023</v>
      </c>
      <c r="S11660" s="83" t="b">
        <f t="shared" si="5"/>
        <v>0</v>
      </c>
      <c r="T11660" s="72"/>
      <c r="U11660" s="72"/>
      <c r="V11660" s="72"/>
      <c r="W11660" s="72"/>
      <c r="X11660" s="72"/>
      <c r="Y11660" s="72"/>
      <c r="Z11660" s="72"/>
      <c r="AA11660" s="72"/>
      <c r="AB11660" s="72"/>
      <c r="AC11660" s="72"/>
      <c r="AD11660" s="72"/>
      <c r="AE11660" s="72"/>
      <c r="AF11660" s="72"/>
      <c r="AG11660" s="72"/>
      <c r="AH11660" s="72"/>
      <c r="AI11660" s="72"/>
      <c r="AJ11660" s="72"/>
      <c r="AK11660" s="72"/>
    </row>
    <row r="11661" ht="14.25" customHeight="1">
      <c r="A11661" s="78">
        <v>11658.0</v>
      </c>
      <c r="C11661" s="78" t="str">
        <f>VLOOKUP(G11661,[1]Macrodata_CCF!$A$3:$D$55,4,FALSE)</f>
        <v>#ERROR!</v>
      </c>
      <c r="E11661" s="79" t="str">
        <f>VLOOKUP(G11661,[1]Macrodata_CCF!$A$3:$B$55,2,FALSE)</f>
        <v>#ERROR!</v>
      </c>
      <c r="F11661" s="78">
        <v>0.0</v>
      </c>
      <c r="G11661" s="80">
        <v>32.0</v>
      </c>
      <c r="H11661" s="81">
        <v>0.0</v>
      </c>
      <c r="I11661" s="81">
        <v>820000.0</v>
      </c>
      <c r="J11661" s="81">
        <v>0.0</v>
      </c>
      <c r="K11661" s="81">
        <v>820000.0</v>
      </c>
      <c r="L11661" s="82">
        <v>0.0</v>
      </c>
      <c r="N11661" s="83">
        <f t="shared" si="1"/>
        <v>0</v>
      </c>
      <c r="O11661" s="83">
        <f t="shared" si="2"/>
        <v>0</v>
      </c>
      <c r="Q11661" s="83">
        <f t="shared" si="3"/>
        <v>1</v>
      </c>
      <c r="R11661" s="83">
        <f t="shared" si="4"/>
        <v>0</v>
      </c>
      <c r="S11661" s="83" t="b">
        <f t="shared" si="5"/>
        <v>0</v>
      </c>
      <c r="T11661" s="72"/>
      <c r="U11661" s="72"/>
      <c r="V11661" s="72"/>
      <c r="W11661" s="72"/>
      <c r="X11661" s="72"/>
      <c r="Y11661" s="72"/>
      <c r="Z11661" s="72"/>
      <c r="AA11661" s="72"/>
      <c r="AB11661" s="72"/>
      <c r="AC11661" s="72"/>
      <c r="AD11661" s="72"/>
      <c r="AE11661" s="72"/>
      <c r="AF11661" s="72"/>
      <c r="AG11661" s="72"/>
      <c r="AH11661" s="72"/>
      <c r="AI11661" s="72"/>
      <c r="AJ11661" s="72"/>
      <c r="AK11661" s="72"/>
    </row>
    <row r="11662" ht="14.25" customHeight="1">
      <c r="A11662" s="78">
        <v>11659.0</v>
      </c>
      <c r="C11662" s="78" t="str">
        <f>VLOOKUP(G11662,[1]Macrodata_CCF!$A$3:$D$55,4,FALSE)</f>
        <v>#ERROR!</v>
      </c>
      <c r="E11662" s="79" t="str">
        <f>VLOOKUP(G11662,[1]Macrodata_CCF!$A$3:$B$55,2,FALSE)</f>
        <v>#ERROR!</v>
      </c>
      <c r="F11662" s="78">
        <v>0.0</v>
      </c>
      <c r="G11662" s="80">
        <v>33.0</v>
      </c>
      <c r="H11662" s="81">
        <v>34570.0</v>
      </c>
      <c r="I11662" s="81">
        <v>60000.0</v>
      </c>
      <c r="J11662" s="81">
        <v>39400.0</v>
      </c>
      <c r="K11662" s="81">
        <v>60000.0</v>
      </c>
      <c r="L11662" s="82">
        <v>0.1899331498230437</v>
      </c>
      <c r="N11662" s="83">
        <f t="shared" si="1"/>
        <v>0.1899331498</v>
      </c>
      <c r="O11662" s="83">
        <f t="shared" si="2"/>
        <v>0.1899331498</v>
      </c>
      <c r="Q11662" s="83">
        <f t="shared" si="3"/>
        <v>0.4238333333</v>
      </c>
      <c r="R11662" s="83">
        <f t="shared" si="4"/>
        <v>0.1899331498</v>
      </c>
      <c r="S11662" s="83" t="b">
        <f t="shared" si="5"/>
        <v>0</v>
      </c>
      <c r="T11662" s="72"/>
      <c r="U11662" s="72"/>
      <c r="V11662" s="72"/>
      <c r="W11662" s="72"/>
      <c r="X11662" s="72"/>
      <c r="Y11662" s="72"/>
      <c r="Z11662" s="72"/>
      <c r="AA11662" s="72"/>
      <c r="AB11662" s="72"/>
      <c r="AC11662" s="72"/>
      <c r="AD11662" s="72"/>
      <c r="AE11662" s="72"/>
      <c r="AF11662" s="72"/>
      <c r="AG11662" s="72"/>
      <c r="AH11662" s="72"/>
      <c r="AI11662" s="72"/>
      <c r="AJ11662" s="72"/>
      <c r="AK11662" s="72"/>
    </row>
    <row r="11663" ht="14.25" customHeight="1">
      <c r="A11663" s="78">
        <v>11660.0</v>
      </c>
      <c r="C11663" s="78" t="str">
        <f>VLOOKUP(G11663,[1]Macrodata_CCF!$A$3:$D$55,4,FALSE)</f>
        <v>#ERROR!</v>
      </c>
      <c r="E11663" s="79" t="str">
        <f>VLOOKUP(G11663,[1]Macrodata_CCF!$A$3:$B$55,2,FALSE)</f>
        <v>#ERROR!</v>
      </c>
      <c r="F11663" s="78">
        <v>0.0</v>
      </c>
      <c r="G11663" s="80">
        <v>29.0</v>
      </c>
      <c r="H11663" s="81">
        <v>17420.0</v>
      </c>
      <c r="I11663" s="81">
        <v>20000.0</v>
      </c>
      <c r="J11663" s="81">
        <v>17860.0</v>
      </c>
      <c r="K11663" s="81">
        <v>20000.0</v>
      </c>
      <c r="L11663" s="82">
        <v>0.1705426356589147</v>
      </c>
      <c r="N11663" s="83">
        <f t="shared" si="1"/>
        <v>0.1705426357</v>
      </c>
      <c r="O11663" s="83">
        <f t="shared" si="2"/>
        <v>0.1705426357</v>
      </c>
      <c r="Q11663" s="83">
        <f t="shared" si="3"/>
        <v>0.129</v>
      </c>
      <c r="R11663" s="83">
        <f t="shared" si="4"/>
        <v>0.1705426357</v>
      </c>
      <c r="S11663" s="83" t="b">
        <f t="shared" si="5"/>
        <v>0</v>
      </c>
      <c r="T11663" s="72"/>
      <c r="U11663" s="72"/>
      <c r="V11663" s="72"/>
      <c r="W11663" s="72"/>
      <c r="X11663" s="72"/>
      <c r="Y11663" s="72"/>
      <c r="Z11663" s="72"/>
      <c r="AA11663" s="72"/>
      <c r="AB11663" s="72"/>
      <c r="AC11663" s="72"/>
      <c r="AD11663" s="72"/>
      <c r="AE11663" s="72"/>
      <c r="AF11663" s="72"/>
      <c r="AG11663" s="72"/>
      <c r="AH11663" s="72"/>
      <c r="AI11663" s="72"/>
      <c r="AJ11663" s="72"/>
      <c r="AK11663" s="72"/>
    </row>
    <row r="11664" ht="14.25" customHeight="1">
      <c r="A11664" s="78">
        <v>11661.0</v>
      </c>
      <c r="C11664" s="78" t="str">
        <f>VLOOKUP(G11664,[1]Macrodata_CCF!$A$3:$D$55,4,FALSE)</f>
        <v>#ERROR!</v>
      </c>
      <c r="E11664" s="79" t="str">
        <f>VLOOKUP(G11664,[1]Macrodata_CCF!$A$3:$B$55,2,FALSE)</f>
        <v>#ERROR!</v>
      </c>
      <c r="F11664" s="78">
        <v>1.0</v>
      </c>
      <c r="G11664" s="80">
        <v>53.0</v>
      </c>
      <c r="H11664" s="81">
        <v>219825.0</v>
      </c>
      <c r="I11664" s="81">
        <v>430000.0</v>
      </c>
      <c r="J11664" s="81">
        <v>438600.0</v>
      </c>
      <c r="K11664" s="81">
        <v>430000.0</v>
      </c>
      <c r="L11664" s="82">
        <v>1.040918282383728</v>
      </c>
      <c r="N11664" s="83">
        <f t="shared" si="1"/>
        <v>1.040918282</v>
      </c>
      <c r="O11664" s="83">
        <f t="shared" si="2"/>
        <v>1</v>
      </c>
      <c r="Q11664" s="83">
        <f t="shared" si="3"/>
        <v>0.4887790698</v>
      </c>
      <c r="R11664" s="83">
        <f t="shared" si="4"/>
        <v>1.040918282</v>
      </c>
      <c r="S11664" s="83" t="b">
        <f t="shared" si="5"/>
        <v>0</v>
      </c>
      <c r="T11664" s="72"/>
      <c r="U11664" s="72"/>
      <c r="V11664" s="72"/>
      <c r="W11664" s="72"/>
      <c r="X11664" s="72"/>
      <c r="Y11664" s="72"/>
      <c r="Z11664" s="72"/>
      <c r="AA11664" s="72"/>
      <c r="AB11664" s="72"/>
      <c r="AC11664" s="72"/>
      <c r="AD11664" s="72"/>
      <c r="AE11664" s="72"/>
      <c r="AF11664" s="72"/>
      <c r="AG11664" s="72"/>
      <c r="AH11664" s="72"/>
      <c r="AI11664" s="72"/>
      <c r="AJ11664" s="72"/>
      <c r="AK11664" s="72"/>
    </row>
    <row r="11665" ht="14.25" customHeight="1">
      <c r="A11665" s="78">
        <v>11662.0</v>
      </c>
      <c r="C11665" s="78" t="str">
        <f>VLOOKUP(G11665,[1]Macrodata_CCF!$A$3:$D$55,4,FALSE)</f>
        <v>#ERROR!</v>
      </c>
      <c r="E11665" s="79" t="str">
        <f>VLOOKUP(G11665,[1]Macrodata_CCF!$A$3:$B$55,2,FALSE)</f>
        <v>#ERROR!</v>
      </c>
      <c r="F11665" s="78">
        <v>1.0</v>
      </c>
      <c r="G11665" s="80">
        <v>5.0</v>
      </c>
      <c r="H11665" s="81">
        <v>235420.0</v>
      </c>
      <c r="I11665" s="81">
        <v>300000.0</v>
      </c>
      <c r="J11665" s="81">
        <v>270295.0</v>
      </c>
      <c r="K11665" s="81">
        <v>300000.0</v>
      </c>
      <c r="L11665" s="82">
        <v>0.5400278724063178</v>
      </c>
      <c r="N11665" s="83">
        <f t="shared" si="1"/>
        <v>0.5400278724</v>
      </c>
      <c r="O11665" s="83">
        <f t="shared" si="2"/>
        <v>0.5400278724</v>
      </c>
      <c r="Q11665" s="83">
        <f t="shared" si="3"/>
        <v>0.2152666667</v>
      </c>
      <c r="R11665" s="83">
        <f t="shared" si="4"/>
        <v>0.5400278724</v>
      </c>
      <c r="S11665" s="83" t="b">
        <f t="shared" si="5"/>
        <v>0</v>
      </c>
      <c r="T11665" s="72"/>
      <c r="U11665" s="72"/>
      <c r="V11665" s="72"/>
      <c r="W11665" s="72"/>
      <c r="X11665" s="72"/>
      <c r="Y11665" s="72"/>
      <c r="Z11665" s="72"/>
      <c r="AA11665" s="72"/>
      <c r="AB11665" s="72"/>
      <c r="AC11665" s="72"/>
      <c r="AD11665" s="72"/>
      <c r="AE11665" s="72"/>
      <c r="AF11665" s="72"/>
      <c r="AG11665" s="72"/>
      <c r="AH11665" s="72"/>
      <c r="AI11665" s="72"/>
      <c r="AJ11665" s="72"/>
      <c r="AK11665" s="72"/>
    </row>
    <row r="11666" ht="14.25" customHeight="1">
      <c r="A11666" s="78">
        <v>11663.0</v>
      </c>
      <c r="C11666" s="78" t="str">
        <f>VLOOKUP(G11666,[1]Macrodata_CCF!$A$3:$D$55,4,FALSE)</f>
        <v>#ERROR!</v>
      </c>
      <c r="E11666" s="79" t="str">
        <f>VLOOKUP(G11666,[1]Macrodata_CCF!$A$3:$B$55,2,FALSE)</f>
        <v>#ERROR!</v>
      </c>
      <c r="F11666" s="78">
        <v>0.0</v>
      </c>
      <c r="G11666" s="80">
        <v>26.0</v>
      </c>
      <c r="H11666" s="81">
        <v>130030.0</v>
      </c>
      <c r="I11666" s="81">
        <v>240000.0</v>
      </c>
      <c r="J11666" s="81">
        <v>145425.0</v>
      </c>
      <c r="K11666" s="81">
        <v>240000.0</v>
      </c>
      <c r="L11666" s="82">
        <v>0.1399927252887151</v>
      </c>
      <c r="N11666" s="83">
        <f t="shared" si="1"/>
        <v>0.1399927253</v>
      </c>
      <c r="O11666" s="83">
        <f t="shared" si="2"/>
        <v>0.1399927253</v>
      </c>
      <c r="Q11666" s="83">
        <f t="shared" si="3"/>
        <v>0.4582083333</v>
      </c>
      <c r="R11666" s="83">
        <f t="shared" si="4"/>
        <v>0.1399927253</v>
      </c>
      <c r="S11666" s="83" t="b">
        <f t="shared" si="5"/>
        <v>0</v>
      </c>
      <c r="T11666" s="72"/>
      <c r="U11666" s="72"/>
      <c r="V11666" s="72"/>
      <c r="W11666" s="72"/>
      <c r="X11666" s="72"/>
      <c r="Y11666" s="72"/>
      <c r="Z11666" s="72"/>
      <c r="AA11666" s="72"/>
      <c r="AB11666" s="72"/>
      <c r="AC11666" s="72"/>
      <c r="AD11666" s="72"/>
      <c r="AE11666" s="72"/>
      <c r="AF11666" s="72"/>
      <c r="AG11666" s="72"/>
      <c r="AH11666" s="72"/>
      <c r="AI11666" s="72"/>
      <c r="AJ11666" s="72"/>
      <c r="AK11666" s="72"/>
    </row>
    <row r="11667" ht="14.25" customHeight="1">
      <c r="A11667" s="78">
        <v>11664.0</v>
      </c>
      <c r="C11667" s="78" t="str">
        <f>VLOOKUP(G11667,[1]Macrodata_CCF!$A$3:$D$55,4,FALSE)</f>
        <v>#ERROR!</v>
      </c>
      <c r="E11667" s="79" t="str">
        <f>VLOOKUP(G11667,[1]Macrodata_CCF!$A$3:$B$55,2,FALSE)</f>
        <v>#ERROR!</v>
      </c>
      <c r="F11667" s="78">
        <v>0.0</v>
      </c>
      <c r="G11667" s="80">
        <v>32.0</v>
      </c>
      <c r="H11667" s="81">
        <v>499165.0</v>
      </c>
      <c r="I11667" s="81">
        <v>880000.0</v>
      </c>
      <c r="J11667" s="81">
        <v>571525.0</v>
      </c>
      <c r="K11667" s="81">
        <v>880000.0</v>
      </c>
      <c r="L11667" s="82">
        <v>0.1900035448422545</v>
      </c>
      <c r="N11667" s="83">
        <f t="shared" si="1"/>
        <v>0.1900035448</v>
      </c>
      <c r="O11667" s="83">
        <f t="shared" si="2"/>
        <v>0.1900035448</v>
      </c>
      <c r="Q11667" s="83">
        <f t="shared" si="3"/>
        <v>0.4327670455</v>
      </c>
      <c r="R11667" s="83">
        <f t="shared" si="4"/>
        <v>0.1900035448</v>
      </c>
      <c r="S11667" s="83" t="b">
        <f t="shared" si="5"/>
        <v>0</v>
      </c>
      <c r="T11667" s="72"/>
      <c r="U11667" s="72"/>
      <c r="V11667" s="72"/>
      <c r="W11667" s="72"/>
      <c r="X11667" s="72"/>
      <c r="Y11667" s="72"/>
      <c r="Z11667" s="72"/>
      <c r="AA11667" s="72"/>
      <c r="AB11667" s="72"/>
      <c r="AC11667" s="72"/>
      <c r="AD11667" s="72"/>
      <c r="AE11667" s="72"/>
      <c r="AF11667" s="72"/>
      <c r="AG11667" s="72"/>
      <c r="AH11667" s="72"/>
      <c r="AI11667" s="72"/>
      <c r="AJ11667" s="72"/>
      <c r="AK11667" s="72"/>
    </row>
    <row r="11668" ht="14.25" customHeight="1">
      <c r="A11668" s="78">
        <v>11665.0</v>
      </c>
      <c r="C11668" s="78" t="str">
        <f>VLOOKUP(G11668,[1]Macrodata_CCF!$A$3:$D$55,4,FALSE)</f>
        <v>#ERROR!</v>
      </c>
      <c r="E11668" s="79" t="str">
        <f>VLOOKUP(G11668,[1]Macrodata_CCF!$A$3:$B$55,2,FALSE)</f>
        <v>#ERROR!</v>
      </c>
      <c r="F11668" s="78">
        <v>0.0</v>
      </c>
      <c r="G11668" s="80">
        <v>39.0</v>
      </c>
      <c r="H11668" s="81">
        <v>289860.0</v>
      </c>
      <c r="I11668" s="81">
        <v>370000.0</v>
      </c>
      <c r="J11668" s="81">
        <v>296270.0</v>
      </c>
      <c r="K11668" s="81">
        <v>370000.0</v>
      </c>
      <c r="L11668" s="82">
        <v>0.07998502620414275</v>
      </c>
      <c r="N11668" s="83">
        <f t="shared" si="1"/>
        <v>0.0799850262</v>
      </c>
      <c r="O11668" s="83">
        <f t="shared" si="2"/>
        <v>0.0799850262</v>
      </c>
      <c r="Q11668" s="83">
        <f t="shared" si="3"/>
        <v>0.2165945946</v>
      </c>
      <c r="R11668" s="83">
        <f t="shared" si="4"/>
        <v>0.0799850262</v>
      </c>
      <c r="S11668" s="83" t="b">
        <f t="shared" si="5"/>
        <v>0</v>
      </c>
      <c r="T11668" s="72"/>
      <c r="U11668" s="72"/>
      <c r="V11668" s="72"/>
      <c r="W11668" s="72"/>
      <c r="X11668" s="72"/>
      <c r="Y11668" s="72"/>
      <c r="Z11668" s="72"/>
      <c r="AA11668" s="72"/>
      <c r="AB11668" s="72"/>
      <c r="AC11668" s="72"/>
      <c r="AD11668" s="72"/>
      <c r="AE11668" s="72"/>
      <c r="AF11668" s="72"/>
      <c r="AG11668" s="72"/>
      <c r="AH11668" s="72"/>
      <c r="AI11668" s="72"/>
      <c r="AJ11668" s="72"/>
      <c r="AK11668" s="72"/>
    </row>
    <row r="11669" ht="14.25" customHeight="1">
      <c r="A11669" s="78">
        <v>11666.0</v>
      </c>
      <c r="C11669" s="78" t="str">
        <f>VLOOKUP(G11669,[1]Macrodata_CCF!$A$3:$D$55,4,FALSE)</f>
        <v>#ERROR!</v>
      </c>
      <c r="E11669" s="79" t="str">
        <f>VLOOKUP(G11669,[1]Macrodata_CCF!$A$3:$B$55,2,FALSE)</f>
        <v>#ERROR!</v>
      </c>
      <c r="F11669" s="78">
        <v>0.0</v>
      </c>
      <c r="G11669" s="80">
        <v>34.0</v>
      </c>
      <c r="H11669" s="81">
        <v>200825.0</v>
      </c>
      <c r="I11669" s="81">
        <v>510000.0</v>
      </c>
      <c r="J11669" s="81">
        <v>234835.0</v>
      </c>
      <c r="K11669" s="81">
        <v>510000.0</v>
      </c>
      <c r="L11669" s="82">
        <v>0.1100024258106251</v>
      </c>
      <c r="N11669" s="83">
        <f t="shared" si="1"/>
        <v>0.1100024258</v>
      </c>
      <c r="O11669" s="83">
        <f t="shared" si="2"/>
        <v>0.1100024258</v>
      </c>
      <c r="Q11669" s="83">
        <f t="shared" si="3"/>
        <v>0.6062254902</v>
      </c>
      <c r="R11669" s="83">
        <f t="shared" si="4"/>
        <v>0.1100024258</v>
      </c>
      <c r="S11669" s="83" t="b">
        <f t="shared" si="5"/>
        <v>0</v>
      </c>
      <c r="T11669" s="72"/>
      <c r="U11669" s="72"/>
      <c r="V11669" s="72"/>
      <c r="W11669" s="72"/>
      <c r="X11669" s="72"/>
      <c r="Y11669" s="72"/>
      <c r="Z11669" s="72"/>
      <c r="AA11669" s="72"/>
      <c r="AB11669" s="72"/>
      <c r="AC11669" s="72"/>
      <c r="AD11669" s="72"/>
      <c r="AE11669" s="72"/>
      <c r="AF11669" s="72"/>
      <c r="AG11669" s="72"/>
      <c r="AH11669" s="72"/>
      <c r="AI11669" s="72"/>
      <c r="AJ11669" s="72"/>
      <c r="AK11669" s="72"/>
    </row>
    <row r="11670" ht="14.25" customHeight="1">
      <c r="A11670" s="78">
        <v>11667.0</v>
      </c>
      <c r="C11670" s="78" t="str">
        <f>VLOOKUP(G11670,[1]Macrodata_CCF!$A$3:$D$55,4,FALSE)</f>
        <v>#ERROR!</v>
      </c>
      <c r="E11670" s="79" t="str">
        <f>VLOOKUP(G11670,[1]Macrodata_CCF!$A$3:$B$55,2,FALSE)</f>
        <v>#ERROR!</v>
      </c>
      <c r="F11670" s="78">
        <v>0.0</v>
      </c>
      <c r="G11670" s="80">
        <v>12.0</v>
      </c>
      <c r="H11670" s="81">
        <v>225115.0</v>
      </c>
      <c r="I11670" s="81">
        <v>260000.0</v>
      </c>
      <c r="J11670" s="81">
        <v>224765.0</v>
      </c>
      <c r="K11670" s="81">
        <v>260000.0</v>
      </c>
      <c r="L11670" s="82">
        <v>-0.01003296545793321</v>
      </c>
      <c r="N11670" s="83">
        <f t="shared" si="1"/>
        <v>-0.01003296546</v>
      </c>
      <c r="O11670" s="83">
        <f t="shared" si="2"/>
        <v>0</v>
      </c>
      <c r="Q11670" s="83">
        <f t="shared" si="3"/>
        <v>0.1341730769</v>
      </c>
      <c r="R11670" s="83">
        <f t="shared" si="4"/>
        <v>-0.01003296546</v>
      </c>
      <c r="S11670" s="83" t="b">
        <f t="shared" si="5"/>
        <v>0</v>
      </c>
      <c r="T11670" s="72"/>
      <c r="U11670" s="72"/>
      <c r="V11670" s="72"/>
      <c r="W11670" s="72"/>
      <c r="X11670" s="72"/>
      <c r="Y11670" s="72"/>
      <c r="Z11670" s="72"/>
      <c r="AA11670" s="72"/>
      <c r="AB11670" s="72"/>
      <c r="AC11670" s="72"/>
      <c r="AD11670" s="72"/>
      <c r="AE11670" s="72"/>
      <c r="AF11670" s="72"/>
      <c r="AG11670" s="72"/>
      <c r="AH11670" s="72"/>
      <c r="AI11670" s="72"/>
      <c r="AJ11670" s="72"/>
      <c r="AK11670" s="72"/>
    </row>
    <row r="11671" ht="14.25" customHeight="1">
      <c r="A11671" s="78">
        <v>11668.0</v>
      </c>
      <c r="C11671" s="78" t="str">
        <f>VLOOKUP(G11671,[1]Macrodata_CCF!$A$3:$D$55,4,FALSE)</f>
        <v>#ERROR!</v>
      </c>
      <c r="E11671" s="79" t="str">
        <f>VLOOKUP(G11671,[1]Macrodata_CCF!$A$3:$B$55,2,FALSE)</f>
        <v>#ERROR!</v>
      </c>
      <c r="F11671" s="78">
        <v>0.0</v>
      </c>
      <c r="G11671" s="80">
        <v>14.0</v>
      </c>
      <c r="H11671" s="81">
        <v>255135.0</v>
      </c>
      <c r="I11671" s="81">
        <v>280000.0</v>
      </c>
      <c r="J11671" s="81">
        <v>259860.0</v>
      </c>
      <c r="K11671" s="81">
        <v>280000.0</v>
      </c>
      <c r="L11671" s="82">
        <v>0.1900261411622763</v>
      </c>
      <c r="N11671" s="83">
        <f t="shared" si="1"/>
        <v>0.1900261412</v>
      </c>
      <c r="O11671" s="83">
        <f t="shared" si="2"/>
        <v>0.1900261412</v>
      </c>
      <c r="Q11671" s="83">
        <f t="shared" si="3"/>
        <v>0.08880357143</v>
      </c>
      <c r="R11671" s="83">
        <f t="shared" si="4"/>
        <v>0.016875</v>
      </c>
      <c r="S11671" s="83" t="b">
        <f t="shared" si="5"/>
        <v>0</v>
      </c>
      <c r="T11671" s="72"/>
      <c r="U11671" s="72"/>
      <c r="V11671" s="72"/>
      <c r="W11671" s="72"/>
      <c r="X11671" s="72"/>
      <c r="Y11671" s="72"/>
      <c r="Z11671" s="72"/>
      <c r="AA11671" s="72"/>
      <c r="AB11671" s="72"/>
      <c r="AC11671" s="72"/>
      <c r="AD11671" s="72"/>
      <c r="AE11671" s="72"/>
      <c r="AF11671" s="72"/>
      <c r="AG11671" s="72"/>
      <c r="AH11671" s="72"/>
      <c r="AI11671" s="72"/>
      <c r="AJ11671" s="72"/>
      <c r="AK11671" s="72"/>
    </row>
    <row r="11672" ht="14.25" customHeight="1">
      <c r="A11672" s="78">
        <v>11669.0</v>
      </c>
      <c r="C11672" s="78" t="str">
        <f>VLOOKUP(G11672,[1]Macrodata_CCF!$A$3:$D$55,4,FALSE)</f>
        <v>#ERROR!</v>
      </c>
      <c r="E11672" s="79" t="str">
        <f>VLOOKUP(G11672,[1]Macrodata_CCF!$A$3:$B$55,2,FALSE)</f>
        <v>#ERROR!</v>
      </c>
      <c r="F11672" s="78">
        <v>0.0</v>
      </c>
      <c r="G11672" s="80">
        <v>32.0</v>
      </c>
      <c r="H11672" s="81">
        <v>143640.0</v>
      </c>
      <c r="I11672" s="81">
        <v>700000.0</v>
      </c>
      <c r="J11672" s="81">
        <v>254910.0</v>
      </c>
      <c r="K11672" s="81">
        <v>700000.0</v>
      </c>
      <c r="L11672" s="82">
        <v>0.1999964052052628</v>
      </c>
      <c r="N11672" s="83">
        <f t="shared" si="1"/>
        <v>0.1999964052</v>
      </c>
      <c r="O11672" s="83">
        <f t="shared" si="2"/>
        <v>0.1999964052</v>
      </c>
      <c r="Q11672" s="83">
        <f t="shared" si="3"/>
        <v>0.7948</v>
      </c>
      <c r="R11672" s="83">
        <f t="shared" si="4"/>
        <v>0.1999964052</v>
      </c>
      <c r="S11672" s="83" t="b">
        <f t="shared" si="5"/>
        <v>0</v>
      </c>
      <c r="T11672" s="72"/>
      <c r="U11672" s="72"/>
      <c r="V11672" s="72"/>
      <c r="W11672" s="72"/>
      <c r="X11672" s="72"/>
      <c r="Y11672" s="72"/>
      <c r="Z11672" s="72"/>
      <c r="AA11672" s="72"/>
      <c r="AB11672" s="72"/>
      <c r="AC11672" s="72"/>
      <c r="AD11672" s="72"/>
      <c r="AE11672" s="72"/>
      <c r="AF11672" s="72"/>
      <c r="AG11672" s="72"/>
      <c r="AH11672" s="72"/>
      <c r="AI11672" s="72"/>
      <c r="AJ11672" s="72"/>
      <c r="AK11672" s="72"/>
    </row>
    <row r="11673" ht="14.25" customHeight="1">
      <c r="A11673" s="78">
        <v>11670.0</v>
      </c>
      <c r="C11673" s="78" t="str">
        <f>VLOOKUP(G11673,[1]Macrodata_CCF!$A$3:$D$55,4,FALSE)</f>
        <v>#ERROR!</v>
      </c>
      <c r="E11673" s="79" t="str">
        <f>VLOOKUP(G11673,[1]Macrodata_CCF!$A$3:$B$55,2,FALSE)</f>
        <v>#ERROR!</v>
      </c>
      <c r="F11673" s="78">
        <v>1.0</v>
      </c>
      <c r="G11673" s="80">
        <v>50.0</v>
      </c>
      <c r="H11673" s="81">
        <v>44860.0</v>
      </c>
      <c r="I11673" s="81">
        <v>200000.0</v>
      </c>
      <c r="J11673" s="81">
        <v>204000.0</v>
      </c>
      <c r="K11673" s="81">
        <v>200000.0</v>
      </c>
      <c r="L11673" s="82">
        <v>1.025783163594173</v>
      </c>
      <c r="N11673" s="83">
        <f t="shared" si="1"/>
        <v>1.025783164</v>
      </c>
      <c r="O11673" s="83">
        <f t="shared" si="2"/>
        <v>1</v>
      </c>
      <c r="Q11673" s="83">
        <f t="shared" si="3"/>
        <v>0.7757</v>
      </c>
      <c r="R11673" s="83">
        <f t="shared" si="4"/>
        <v>1.025783164</v>
      </c>
      <c r="S11673" s="83" t="b">
        <f t="shared" si="5"/>
        <v>0</v>
      </c>
      <c r="T11673" s="72"/>
      <c r="U11673" s="72"/>
      <c r="V11673" s="72"/>
      <c r="W11673" s="72"/>
      <c r="X11673" s="72"/>
      <c r="Y11673" s="72"/>
      <c r="Z11673" s="72"/>
      <c r="AA11673" s="72"/>
      <c r="AB11673" s="72"/>
      <c r="AC11673" s="72"/>
      <c r="AD11673" s="72"/>
      <c r="AE11673" s="72"/>
      <c r="AF11673" s="72"/>
      <c r="AG11673" s="72"/>
      <c r="AH11673" s="72"/>
      <c r="AI11673" s="72"/>
      <c r="AJ11673" s="72"/>
      <c r="AK11673" s="72"/>
    </row>
    <row r="11674" ht="14.25" customHeight="1">
      <c r="A11674" s="78">
        <v>11671.0</v>
      </c>
      <c r="C11674" s="78" t="str">
        <f>VLOOKUP(G11674,[1]Macrodata_CCF!$A$3:$D$55,4,FALSE)</f>
        <v>#ERROR!</v>
      </c>
      <c r="E11674" s="79" t="str">
        <f>VLOOKUP(G11674,[1]Macrodata_CCF!$A$3:$B$55,2,FALSE)</f>
        <v>#ERROR!</v>
      </c>
      <c r="F11674" s="78">
        <v>0.0</v>
      </c>
      <c r="G11674" s="80">
        <v>47.0</v>
      </c>
      <c r="H11674" s="81">
        <v>338235.0</v>
      </c>
      <c r="I11674" s="81">
        <v>630000.0</v>
      </c>
      <c r="J11674" s="81">
        <v>204025.0</v>
      </c>
      <c r="K11674" s="81">
        <v>630000.0</v>
      </c>
      <c r="L11674" s="82">
        <v>-0.4599934879097904</v>
      </c>
      <c r="N11674" s="83">
        <f t="shared" si="1"/>
        <v>-0.4599934879</v>
      </c>
      <c r="O11674" s="83">
        <f t="shared" si="2"/>
        <v>0</v>
      </c>
      <c r="Q11674" s="83">
        <f t="shared" si="3"/>
        <v>0.4631190476</v>
      </c>
      <c r="R11674" s="83">
        <f t="shared" si="4"/>
        <v>-0.4599934879</v>
      </c>
      <c r="S11674" s="83" t="b">
        <f t="shared" si="5"/>
        <v>0</v>
      </c>
      <c r="T11674" s="72"/>
      <c r="U11674" s="72"/>
      <c r="V11674" s="72"/>
      <c r="W11674" s="72"/>
      <c r="X11674" s="72"/>
      <c r="Y11674" s="72"/>
      <c r="Z11674" s="72"/>
      <c r="AA11674" s="72"/>
      <c r="AB11674" s="72"/>
      <c r="AC11674" s="72"/>
      <c r="AD11674" s="72"/>
      <c r="AE11674" s="72"/>
      <c r="AF11674" s="72"/>
      <c r="AG11674" s="72"/>
      <c r="AH11674" s="72"/>
      <c r="AI11674" s="72"/>
      <c r="AJ11674" s="72"/>
      <c r="AK11674" s="72"/>
    </row>
    <row r="11675" ht="14.25" customHeight="1">
      <c r="A11675" s="78">
        <v>11672.0</v>
      </c>
      <c r="C11675" s="78" t="str">
        <f>VLOOKUP(G11675,[1]Macrodata_CCF!$A$3:$D$55,4,FALSE)</f>
        <v>#ERROR!</v>
      </c>
      <c r="E11675" s="79" t="str">
        <f>VLOOKUP(G11675,[1]Macrodata_CCF!$A$3:$B$55,2,FALSE)</f>
        <v>#ERROR!</v>
      </c>
      <c r="F11675" s="78">
        <v>1.0</v>
      </c>
      <c r="G11675" s="80">
        <v>47.0</v>
      </c>
      <c r="H11675" s="81">
        <v>157880.0</v>
      </c>
      <c r="I11675" s="81">
        <v>200000.0</v>
      </c>
      <c r="J11675" s="81">
        <v>174730.0</v>
      </c>
      <c r="K11675" s="81">
        <v>320000.0</v>
      </c>
      <c r="L11675" s="82">
        <v>0.4000474833808167</v>
      </c>
      <c r="N11675" s="83">
        <f t="shared" si="1"/>
        <v>0.4000474834</v>
      </c>
      <c r="O11675" s="83">
        <f t="shared" si="2"/>
        <v>0.4000474834</v>
      </c>
      <c r="Q11675" s="83">
        <f t="shared" si="3"/>
        <v>0.2106</v>
      </c>
      <c r="R11675" s="83">
        <f t="shared" si="4"/>
        <v>0.4000474834</v>
      </c>
      <c r="S11675" s="83" t="b">
        <f t="shared" si="5"/>
        <v>0</v>
      </c>
      <c r="T11675" s="72"/>
      <c r="U11675" s="72"/>
      <c r="V11675" s="72"/>
      <c r="W11675" s="72"/>
      <c r="X11675" s="72"/>
      <c r="Y11675" s="72"/>
      <c r="Z11675" s="72"/>
      <c r="AA11675" s="72"/>
      <c r="AB11675" s="72"/>
      <c r="AC11675" s="72"/>
      <c r="AD11675" s="72"/>
      <c r="AE11675" s="72"/>
      <c r="AF11675" s="72"/>
      <c r="AG11675" s="72"/>
      <c r="AH11675" s="72"/>
      <c r="AI11675" s="72"/>
      <c r="AJ11675" s="72"/>
      <c r="AK11675" s="72"/>
    </row>
    <row r="11676" ht="14.25" customHeight="1">
      <c r="A11676" s="78">
        <v>11673.0</v>
      </c>
      <c r="C11676" s="78" t="str">
        <f>VLOOKUP(G11676,[1]Macrodata_CCF!$A$3:$D$55,4,FALSE)</f>
        <v>#ERROR!</v>
      </c>
      <c r="E11676" s="79" t="str">
        <f>VLOOKUP(G11676,[1]Macrodata_CCF!$A$3:$B$55,2,FALSE)</f>
        <v>#ERROR!</v>
      </c>
      <c r="F11676" s="78">
        <v>0.0</v>
      </c>
      <c r="G11676" s="80">
        <v>8.0</v>
      </c>
      <c r="H11676" s="81">
        <v>713235.0</v>
      </c>
      <c r="I11676" s="81">
        <v>780000.0</v>
      </c>
      <c r="J11676" s="81">
        <v>795600.0</v>
      </c>
      <c r="K11676" s="81">
        <v>780000.0</v>
      </c>
      <c r="L11676" s="82">
        <v>1.233655358346439</v>
      </c>
      <c r="N11676" s="83">
        <f t="shared" si="1"/>
        <v>1.233655358</v>
      </c>
      <c r="O11676" s="83">
        <f t="shared" si="2"/>
        <v>1</v>
      </c>
      <c r="Q11676" s="83">
        <f t="shared" si="3"/>
        <v>0.08559615385</v>
      </c>
      <c r="R11676" s="83">
        <f t="shared" si="4"/>
        <v>0.1055961538</v>
      </c>
      <c r="S11676" s="83" t="b">
        <f t="shared" si="5"/>
        <v>1</v>
      </c>
      <c r="T11676" s="72"/>
      <c r="U11676" s="72"/>
      <c r="V11676" s="72"/>
      <c r="W11676" s="72"/>
      <c r="X11676" s="72"/>
      <c r="Y11676" s="72"/>
      <c r="Z11676" s="72"/>
      <c r="AA11676" s="72"/>
      <c r="AB11676" s="72"/>
      <c r="AC11676" s="72"/>
      <c r="AD11676" s="72"/>
      <c r="AE11676" s="72"/>
      <c r="AF11676" s="72"/>
      <c r="AG11676" s="72"/>
      <c r="AH11676" s="72"/>
      <c r="AI11676" s="72"/>
      <c r="AJ11676" s="72"/>
      <c r="AK11676" s="72"/>
    </row>
    <row r="11677" ht="14.25" customHeight="1">
      <c r="A11677" s="78">
        <v>11674.0</v>
      </c>
      <c r="C11677" s="78" t="str">
        <f>VLOOKUP(G11677,[1]Macrodata_CCF!$A$3:$D$55,4,FALSE)</f>
        <v>#ERROR!</v>
      </c>
      <c r="E11677" s="79" t="str">
        <f>VLOOKUP(G11677,[1]Macrodata_CCF!$A$3:$B$55,2,FALSE)</f>
        <v>#ERROR!</v>
      </c>
      <c r="F11677" s="78">
        <v>0.0</v>
      </c>
      <c r="G11677" s="80">
        <v>38.0</v>
      </c>
      <c r="H11677" s="81">
        <v>627070.0</v>
      </c>
      <c r="I11677" s="81">
        <v>650000.0</v>
      </c>
      <c r="J11677" s="81">
        <v>630280.0</v>
      </c>
      <c r="K11677" s="81">
        <v>650000.0</v>
      </c>
      <c r="L11677" s="82">
        <v>0.1399912778020061</v>
      </c>
      <c r="N11677" s="83">
        <f t="shared" si="1"/>
        <v>0.1399912778</v>
      </c>
      <c r="O11677" s="83">
        <f t="shared" si="2"/>
        <v>0.1399912778</v>
      </c>
      <c r="Q11677" s="83">
        <f t="shared" si="3"/>
        <v>0.03527692308</v>
      </c>
      <c r="R11677" s="83">
        <f t="shared" si="4"/>
        <v>0.004938461538</v>
      </c>
      <c r="S11677" s="83" t="b">
        <f t="shared" si="5"/>
        <v>0</v>
      </c>
      <c r="T11677" s="72"/>
      <c r="U11677" s="72"/>
      <c r="V11677" s="72"/>
      <c r="W11677" s="72"/>
      <c r="X11677" s="72"/>
      <c r="Y11677" s="72"/>
      <c r="Z11677" s="72"/>
      <c r="AA11677" s="72"/>
      <c r="AB11677" s="72"/>
      <c r="AC11677" s="72"/>
      <c r="AD11677" s="72"/>
      <c r="AE11677" s="72"/>
      <c r="AF11677" s="72"/>
      <c r="AG11677" s="72"/>
      <c r="AH11677" s="72"/>
      <c r="AI11677" s="72"/>
      <c r="AJ11677" s="72"/>
      <c r="AK11677" s="72"/>
    </row>
    <row r="11678" ht="14.25" customHeight="1">
      <c r="A11678" s="78">
        <v>11675.0</v>
      </c>
      <c r="C11678" s="78" t="str">
        <f>VLOOKUP(G11678,[1]Macrodata_CCF!$A$3:$D$55,4,FALSE)</f>
        <v>#ERROR!</v>
      </c>
      <c r="E11678" s="79" t="str">
        <f>VLOOKUP(G11678,[1]Macrodata_CCF!$A$3:$B$55,2,FALSE)</f>
        <v>#ERROR!</v>
      </c>
      <c r="F11678" s="78">
        <v>0.0</v>
      </c>
      <c r="G11678" s="80">
        <v>31.0</v>
      </c>
      <c r="H11678" s="81">
        <v>16925.0</v>
      </c>
      <c r="I11678" s="81">
        <v>120000.0</v>
      </c>
      <c r="J11678" s="81">
        <v>0.0</v>
      </c>
      <c r="K11678" s="81">
        <v>120000.0</v>
      </c>
      <c r="L11678" s="82">
        <v>-0.1642008246422508</v>
      </c>
      <c r="N11678" s="83">
        <f t="shared" si="1"/>
        <v>-0.1642008246</v>
      </c>
      <c r="O11678" s="83">
        <f t="shared" si="2"/>
        <v>0</v>
      </c>
      <c r="Q11678" s="83">
        <f t="shared" si="3"/>
        <v>0.8589583333</v>
      </c>
      <c r="R11678" s="83">
        <f t="shared" si="4"/>
        <v>-0.1642008246</v>
      </c>
      <c r="S11678" s="83" t="b">
        <f t="shared" si="5"/>
        <v>0</v>
      </c>
      <c r="T11678" s="72"/>
      <c r="U11678" s="72"/>
      <c r="V11678" s="72"/>
      <c r="W11678" s="72"/>
      <c r="X11678" s="72"/>
      <c r="Y11678" s="72"/>
      <c r="Z11678" s="72"/>
      <c r="AA11678" s="72"/>
      <c r="AB11678" s="72"/>
      <c r="AC11678" s="72"/>
      <c r="AD11678" s="72"/>
      <c r="AE11678" s="72"/>
      <c r="AF11678" s="72"/>
      <c r="AG11678" s="72"/>
      <c r="AH11678" s="72"/>
      <c r="AI11678" s="72"/>
      <c r="AJ11678" s="72"/>
      <c r="AK11678" s="72"/>
    </row>
    <row r="11679" ht="14.25" customHeight="1">
      <c r="A11679" s="78">
        <v>11676.0</v>
      </c>
      <c r="C11679" s="78" t="str">
        <f>VLOOKUP(G11679,[1]Macrodata_CCF!$A$3:$D$55,4,FALSE)</f>
        <v>#ERROR!</v>
      </c>
      <c r="E11679" s="79" t="str">
        <f>VLOOKUP(G11679,[1]Macrodata_CCF!$A$3:$B$55,2,FALSE)</f>
        <v>#ERROR!</v>
      </c>
      <c r="F11679" s="78">
        <v>0.0</v>
      </c>
      <c r="G11679" s="80">
        <v>27.0</v>
      </c>
      <c r="H11679" s="81">
        <v>816055.0</v>
      </c>
      <c r="I11679" s="81">
        <v>990000.0</v>
      </c>
      <c r="J11679" s="81">
        <v>849105.0</v>
      </c>
      <c r="K11679" s="81">
        <v>990000.0</v>
      </c>
      <c r="L11679" s="82">
        <v>0.1900025870246342</v>
      </c>
      <c r="N11679" s="83">
        <f t="shared" si="1"/>
        <v>0.190002587</v>
      </c>
      <c r="O11679" s="83">
        <f t="shared" si="2"/>
        <v>0.190002587</v>
      </c>
      <c r="Q11679" s="83">
        <f t="shared" si="3"/>
        <v>0.1757020202</v>
      </c>
      <c r="R11679" s="83">
        <f t="shared" si="4"/>
        <v>0.190002587</v>
      </c>
      <c r="S11679" s="83" t="b">
        <f t="shared" si="5"/>
        <v>0</v>
      </c>
      <c r="T11679" s="72"/>
      <c r="U11679" s="72"/>
      <c r="V11679" s="72"/>
      <c r="W11679" s="72"/>
      <c r="X11679" s="72"/>
      <c r="Y11679" s="72"/>
      <c r="Z11679" s="72"/>
      <c r="AA11679" s="72"/>
      <c r="AB11679" s="72"/>
      <c r="AC11679" s="72"/>
      <c r="AD11679" s="72"/>
      <c r="AE11679" s="72"/>
      <c r="AF11679" s="72"/>
      <c r="AG11679" s="72"/>
      <c r="AH11679" s="72"/>
      <c r="AI11679" s="72"/>
      <c r="AJ11679" s="72"/>
      <c r="AK11679" s="72"/>
    </row>
    <row r="11680" ht="14.25" customHeight="1">
      <c r="A11680" s="78">
        <v>11677.0</v>
      </c>
      <c r="C11680" s="78" t="str">
        <f>VLOOKUP(G11680,[1]Macrodata_CCF!$A$3:$D$55,4,FALSE)</f>
        <v>#ERROR!</v>
      </c>
      <c r="E11680" s="79" t="str">
        <f>VLOOKUP(G11680,[1]Macrodata_CCF!$A$3:$B$55,2,FALSE)</f>
        <v>#ERROR!</v>
      </c>
      <c r="F11680" s="78">
        <v>0.0</v>
      </c>
      <c r="G11680" s="80">
        <v>22.0</v>
      </c>
      <c r="H11680" s="81">
        <v>2445.0</v>
      </c>
      <c r="I11680" s="81">
        <v>10000.0</v>
      </c>
      <c r="J11680" s="81">
        <v>3505.0</v>
      </c>
      <c r="K11680" s="81">
        <v>10000.0</v>
      </c>
      <c r="L11680" s="82">
        <v>0.1403044341495698</v>
      </c>
      <c r="N11680" s="83">
        <f t="shared" si="1"/>
        <v>0.1403044341</v>
      </c>
      <c r="O11680" s="83">
        <f t="shared" si="2"/>
        <v>0.1403044341</v>
      </c>
      <c r="Q11680" s="83">
        <f t="shared" si="3"/>
        <v>0.7555</v>
      </c>
      <c r="R11680" s="83">
        <f t="shared" si="4"/>
        <v>0.1403044341</v>
      </c>
      <c r="S11680" s="83" t="b">
        <f t="shared" si="5"/>
        <v>0</v>
      </c>
      <c r="T11680" s="72"/>
      <c r="U11680" s="72"/>
      <c r="V11680" s="72"/>
      <c r="W11680" s="72"/>
      <c r="X11680" s="72"/>
      <c r="Y11680" s="72"/>
      <c r="Z11680" s="72"/>
      <c r="AA11680" s="72"/>
      <c r="AB11680" s="72"/>
      <c r="AC11680" s="72"/>
      <c r="AD11680" s="72"/>
      <c r="AE11680" s="72"/>
      <c r="AF11680" s="72"/>
      <c r="AG11680" s="72"/>
      <c r="AH11680" s="72"/>
      <c r="AI11680" s="72"/>
      <c r="AJ11680" s="72"/>
      <c r="AK11680" s="72"/>
    </row>
    <row r="11681" ht="14.25" customHeight="1">
      <c r="A11681" s="78">
        <v>11678.0</v>
      </c>
      <c r="C11681" s="78" t="str">
        <f>VLOOKUP(G11681,[1]Macrodata_CCF!$A$3:$D$55,4,FALSE)</f>
        <v>#ERROR!</v>
      </c>
      <c r="E11681" s="79" t="str">
        <f>VLOOKUP(G11681,[1]Macrodata_CCF!$A$3:$B$55,2,FALSE)</f>
        <v>#ERROR!</v>
      </c>
      <c r="F11681" s="78">
        <v>1.0</v>
      </c>
      <c r="G11681" s="80">
        <v>29.0</v>
      </c>
      <c r="H11681" s="81">
        <v>300845.0</v>
      </c>
      <c r="I11681" s="81">
        <v>320000.0</v>
      </c>
      <c r="J11681" s="81">
        <v>310805.0</v>
      </c>
      <c r="K11681" s="81">
        <v>320000.0</v>
      </c>
      <c r="L11681" s="82">
        <v>0.5199686765857479</v>
      </c>
      <c r="N11681" s="83">
        <f t="shared" si="1"/>
        <v>0.5199686766</v>
      </c>
      <c r="O11681" s="83">
        <f t="shared" si="2"/>
        <v>0.5199686766</v>
      </c>
      <c r="Q11681" s="83">
        <f t="shared" si="3"/>
        <v>0.059859375</v>
      </c>
      <c r="R11681" s="83">
        <f t="shared" si="4"/>
        <v>0.031125</v>
      </c>
      <c r="S11681" s="83" t="b">
        <f t="shared" si="5"/>
        <v>0</v>
      </c>
      <c r="T11681" s="72"/>
      <c r="U11681" s="72"/>
      <c r="V11681" s="72"/>
      <c r="W11681" s="72"/>
      <c r="X11681" s="72"/>
      <c r="Y11681" s="72"/>
      <c r="Z11681" s="72"/>
      <c r="AA11681" s="72"/>
      <c r="AB11681" s="72"/>
      <c r="AC11681" s="72"/>
      <c r="AD11681" s="72"/>
      <c r="AE11681" s="72"/>
      <c r="AF11681" s="72"/>
      <c r="AG11681" s="72"/>
      <c r="AH11681" s="72"/>
      <c r="AI11681" s="72"/>
      <c r="AJ11681" s="72"/>
      <c r="AK11681" s="72"/>
    </row>
    <row r="11682" ht="14.25" customHeight="1">
      <c r="A11682" s="78">
        <v>11679.0</v>
      </c>
      <c r="C11682" s="78" t="str">
        <f>VLOOKUP(G11682,[1]Macrodata_CCF!$A$3:$D$55,4,FALSE)</f>
        <v>#ERROR!</v>
      </c>
      <c r="E11682" s="79" t="str">
        <f>VLOOKUP(G11682,[1]Macrodata_CCF!$A$3:$B$55,2,FALSE)</f>
        <v>#ERROR!</v>
      </c>
      <c r="F11682" s="78">
        <v>0.0</v>
      </c>
      <c r="G11682" s="80">
        <v>38.0</v>
      </c>
      <c r="H11682" s="81">
        <v>17105.0</v>
      </c>
      <c r="I11682" s="81">
        <v>200000.0</v>
      </c>
      <c r="J11682" s="81">
        <v>26250.0</v>
      </c>
      <c r="K11682" s="81">
        <v>200000.0</v>
      </c>
      <c r="L11682" s="82">
        <v>0.05000136690450805</v>
      </c>
      <c r="N11682" s="83">
        <f t="shared" si="1"/>
        <v>0.0500013669</v>
      </c>
      <c r="O11682" s="83">
        <f t="shared" si="2"/>
        <v>0.0500013669</v>
      </c>
      <c r="Q11682" s="83">
        <f t="shared" si="3"/>
        <v>0.914475</v>
      </c>
      <c r="R11682" s="83">
        <f t="shared" si="4"/>
        <v>0.0500013669</v>
      </c>
      <c r="S11682" s="83" t="b">
        <f t="shared" si="5"/>
        <v>0</v>
      </c>
      <c r="T11682" s="72"/>
      <c r="U11682" s="72"/>
      <c r="V11682" s="72"/>
      <c r="W11682" s="72"/>
      <c r="X11682" s="72"/>
      <c r="Y11682" s="72"/>
      <c r="Z11682" s="72"/>
      <c r="AA11682" s="72"/>
      <c r="AB11682" s="72"/>
      <c r="AC11682" s="72"/>
      <c r="AD11682" s="72"/>
      <c r="AE11682" s="72"/>
      <c r="AF11682" s="72"/>
      <c r="AG11682" s="72"/>
      <c r="AH11682" s="72"/>
      <c r="AI11682" s="72"/>
      <c r="AJ11682" s="72"/>
      <c r="AK11682" s="72"/>
    </row>
    <row r="11683" ht="14.25" customHeight="1">
      <c r="A11683" s="78">
        <v>11680.0</v>
      </c>
      <c r="C11683" s="78" t="str">
        <f>VLOOKUP(G11683,[1]Macrodata_CCF!$A$3:$D$55,4,FALSE)</f>
        <v>#ERROR!</v>
      </c>
      <c r="E11683" s="79" t="str">
        <f>VLOOKUP(G11683,[1]Macrodata_CCF!$A$3:$B$55,2,FALSE)</f>
        <v>#ERROR!</v>
      </c>
      <c r="F11683" s="78">
        <v>0.0</v>
      </c>
      <c r="G11683" s="80">
        <v>44.0</v>
      </c>
      <c r="H11683" s="81">
        <v>46305.0</v>
      </c>
      <c r="I11683" s="81">
        <v>660000.0</v>
      </c>
      <c r="J11683" s="81">
        <v>132220.0</v>
      </c>
      <c r="K11683" s="81">
        <v>660000.0</v>
      </c>
      <c r="L11683" s="82">
        <v>0.139996252209974</v>
      </c>
      <c r="N11683" s="83">
        <f t="shared" si="1"/>
        <v>0.1399962522</v>
      </c>
      <c r="O11683" s="83">
        <f t="shared" si="2"/>
        <v>0.1399962522</v>
      </c>
      <c r="Q11683" s="83">
        <f t="shared" si="3"/>
        <v>0.9298409091</v>
      </c>
      <c r="R11683" s="83">
        <f t="shared" si="4"/>
        <v>0.1399962522</v>
      </c>
      <c r="S11683" s="83" t="b">
        <f t="shared" si="5"/>
        <v>0</v>
      </c>
      <c r="T11683" s="72"/>
      <c r="U11683" s="72"/>
      <c r="V11683" s="72"/>
      <c r="W11683" s="72"/>
      <c r="X11683" s="72"/>
      <c r="Y11683" s="72"/>
      <c r="Z11683" s="72"/>
      <c r="AA11683" s="72"/>
      <c r="AB11683" s="72"/>
      <c r="AC11683" s="72"/>
      <c r="AD11683" s="72"/>
      <c r="AE11683" s="72"/>
      <c r="AF11683" s="72"/>
      <c r="AG11683" s="72"/>
      <c r="AH11683" s="72"/>
      <c r="AI11683" s="72"/>
      <c r="AJ11683" s="72"/>
      <c r="AK11683" s="72"/>
    </row>
    <row r="11684" ht="14.25" customHeight="1">
      <c r="A11684" s="78">
        <v>11681.0</v>
      </c>
      <c r="C11684" s="78" t="str">
        <f>VLOOKUP(G11684,[1]Macrodata_CCF!$A$3:$D$55,4,FALSE)</f>
        <v>#ERROR!</v>
      </c>
      <c r="E11684" s="79" t="str">
        <f>VLOOKUP(G11684,[1]Macrodata_CCF!$A$3:$B$55,2,FALSE)</f>
        <v>#ERROR!</v>
      </c>
      <c r="F11684" s="78">
        <v>0.0</v>
      </c>
      <c r="G11684" s="80">
        <v>35.0</v>
      </c>
      <c r="H11684" s="81">
        <v>502300.0</v>
      </c>
      <c r="I11684" s="81">
        <v>830000.0</v>
      </c>
      <c r="J11684" s="81">
        <v>515410.0</v>
      </c>
      <c r="K11684" s="81">
        <v>830000.0</v>
      </c>
      <c r="L11684" s="82">
        <v>0.04000610314311871</v>
      </c>
      <c r="N11684" s="83">
        <f t="shared" si="1"/>
        <v>0.04000610314</v>
      </c>
      <c r="O11684" s="83">
        <f t="shared" si="2"/>
        <v>0.04000610314</v>
      </c>
      <c r="Q11684" s="83">
        <f t="shared" si="3"/>
        <v>0.3948192771</v>
      </c>
      <c r="R11684" s="83">
        <f t="shared" si="4"/>
        <v>0.04000610314</v>
      </c>
      <c r="S11684" s="83" t="b">
        <f t="shared" si="5"/>
        <v>0</v>
      </c>
      <c r="T11684" s="72"/>
      <c r="U11684" s="72"/>
      <c r="V11684" s="72"/>
      <c r="W11684" s="72"/>
      <c r="X11684" s="72"/>
      <c r="Y11684" s="72"/>
      <c r="Z11684" s="72"/>
      <c r="AA11684" s="72"/>
      <c r="AB11684" s="72"/>
      <c r="AC11684" s="72"/>
      <c r="AD11684" s="72"/>
      <c r="AE11684" s="72"/>
      <c r="AF11684" s="72"/>
      <c r="AG11684" s="72"/>
      <c r="AH11684" s="72"/>
      <c r="AI11684" s="72"/>
      <c r="AJ11684" s="72"/>
      <c r="AK11684" s="72"/>
    </row>
    <row r="11685" ht="14.25" customHeight="1">
      <c r="A11685" s="78">
        <v>11682.0</v>
      </c>
      <c r="C11685" s="78" t="str">
        <f>VLOOKUP(G11685,[1]Macrodata_CCF!$A$3:$D$55,4,FALSE)</f>
        <v>#ERROR!</v>
      </c>
      <c r="E11685" s="79" t="str">
        <f>VLOOKUP(G11685,[1]Macrodata_CCF!$A$3:$B$55,2,FALSE)</f>
        <v>#ERROR!</v>
      </c>
      <c r="F11685" s="78">
        <v>0.0</v>
      </c>
      <c r="G11685" s="80">
        <v>3.0</v>
      </c>
      <c r="H11685" s="81">
        <v>523040.0</v>
      </c>
      <c r="I11685" s="81">
        <v>630000.0</v>
      </c>
      <c r="J11685" s="81">
        <v>557265.0</v>
      </c>
      <c r="K11685" s="81">
        <v>630000.0</v>
      </c>
      <c r="L11685" s="82">
        <v>0.3199794315632012</v>
      </c>
      <c r="N11685" s="83">
        <f t="shared" si="1"/>
        <v>0.3199794316</v>
      </c>
      <c r="O11685" s="83">
        <f t="shared" si="2"/>
        <v>0.3199794316</v>
      </c>
      <c r="Q11685" s="83">
        <f t="shared" si="3"/>
        <v>0.1697777778</v>
      </c>
      <c r="R11685" s="83">
        <f t="shared" si="4"/>
        <v>0.3199794316</v>
      </c>
      <c r="S11685" s="83" t="b">
        <f t="shared" si="5"/>
        <v>0</v>
      </c>
      <c r="T11685" s="72"/>
      <c r="U11685" s="72"/>
      <c r="V11685" s="72"/>
      <c r="W11685" s="72"/>
      <c r="X11685" s="72"/>
      <c r="Y11685" s="72"/>
      <c r="Z11685" s="72"/>
      <c r="AA11685" s="72"/>
      <c r="AB11685" s="72"/>
      <c r="AC11685" s="72"/>
      <c r="AD11685" s="72"/>
      <c r="AE11685" s="72"/>
      <c r="AF11685" s="72"/>
      <c r="AG11685" s="72"/>
      <c r="AH11685" s="72"/>
      <c r="AI11685" s="72"/>
      <c r="AJ11685" s="72"/>
      <c r="AK11685" s="72"/>
    </row>
    <row r="11686" ht="14.25" customHeight="1">
      <c r="A11686" s="78">
        <v>11683.0</v>
      </c>
      <c r="C11686" s="78" t="str">
        <f>VLOOKUP(G11686,[1]Macrodata_CCF!$A$3:$D$55,4,FALSE)</f>
        <v>#ERROR!</v>
      </c>
      <c r="E11686" s="79" t="str">
        <f>VLOOKUP(G11686,[1]Macrodata_CCF!$A$3:$B$55,2,FALSE)</f>
        <v>#ERROR!</v>
      </c>
      <c r="F11686" s="78">
        <v>0.0</v>
      </c>
      <c r="G11686" s="80">
        <v>41.0</v>
      </c>
      <c r="H11686" s="81">
        <v>0.0</v>
      </c>
      <c r="I11686" s="81">
        <v>1000000.0</v>
      </c>
      <c r="J11686" s="81">
        <v>320000.0</v>
      </c>
      <c r="K11686" s="81">
        <v>1000000.0</v>
      </c>
      <c r="L11686" s="82">
        <v>0.32</v>
      </c>
      <c r="N11686" s="83">
        <f t="shared" si="1"/>
        <v>0.32</v>
      </c>
      <c r="O11686" s="83">
        <f t="shared" si="2"/>
        <v>0.32</v>
      </c>
      <c r="Q11686" s="83">
        <f t="shared" si="3"/>
        <v>1</v>
      </c>
      <c r="R11686" s="83">
        <f t="shared" si="4"/>
        <v>0.32</v>
      </c>
      <c r="S11686" s="83" t="b">
        <f t="shared" si="5"/>
        <v>0</v>
      </c>
      <c r="T11686" s="72"/>
      <c r="U11686" s="72"/>
      <c r="V11686" s="72"/>
      <c r="W11686" s="72"/>
      <c r="X11686" s="72"/>
      <c r="Y11686" s="72"/>
      <c r="Z11686" s="72"/>
      <c r="AA11686" s="72"/>
      <c r="AB11686" s="72"/>
      <c r="AC11686" s="72"/>
      <c r="AD11686" s="72"/>
      <c r="AE11686" s="72"/>
      <c r="AF11686" s="72"/>
      <c r="AG11686" s="72"/>
      <c r="AH11686" s="72"/>
      <c r="AI11686" s="72"/>
      <c r="AJ11686" s="72"/>
      <c r="AK11686" s="72"/>
    </row>
    <row r="11687" ht="14.25" customHeight="1">
      <c r="A11687" s="78">
        <v>11684.0</v>
      </c>
      <c r="C11687" s="78" t="str">
        <f>VLOOKUP(G11687,[1]Macrodata_CCF!$A$3:$D$55,4,FALSE)</f>
        <v>#ERROR!</v>
      </c>
      <c r="E11687" s="79" t="str">
        <f>VLOOKUP(G11687,[1]Macrodata_CCF!$A$3:$B$55,2,FALSE)</f>
        <v>#ERROR!</v>
      </c>
      <c r="F11687" s="78">
        <v>0.0</v>
      </c>
      <c r="G11687" s="80">
        <v>38.0</v>
      </c>
      <c r="H11687" s="81">
        <v>0.0</v>
      </c>
      <c r="I11687" s="81">
        <v>490000.0</v>
      </c>
      <c r="J11687" s="81">
        <v>63700.0</v>
      </c>
      <c r="K11687" s="81">
        <v>490000.0</v>
      </c>
      <c r="L11687" s="82">
        <v>0.13</v>
      </c>
      <c r="N11687" s="83">
        <f t="shared" si="1"/>
        <v>0.13</v>
      </c>
      <c r="O11687" s="83">
        <f t="shared" si="2"/>
        <v>0.13</v>
      </c>
      <c r="Q11687" s="83">
        <f t="shared" si="3"/>
        <v>1</v>
      </c>
      <c r="R11687" s="83">
        <f t="shared" si="4"/>
        <v>0.13</v>
      </c>
      <c r="S11687" s="83" t="b">
        <f t="shared" si="5"/>
        <v>0</v>
      </c>
      <c r="T11687" s="72"/>
      <c r="U11687" s="72"/>
      <c r="V11687" s="72"/>
      <c r="W11687" s="72"/>
      <c r="X11687" s="72"/>
      <c r="Y11687" s="72"/>
      <c r="Z11687" s="72"/>
      <c r="AA11687" s="72"/>
      <c r="AB11687" s="72"/>
      <c r="AC11687" s="72"/>
      <c r="AD11687" s="72"/>
      <c r="AE11687" s="72"/>
      <c r="AF11687" s="72"/>
      <c r="AG11687" s="72"/>
      <c r="AH11687" s="72"/>
      <c r="AI11687" s="72"/>
      <c r="AJ11687" s="72"/>
      <c r="AK11687" s="72"/>
    </row>
    <row r="11688" ht="14.25" customHeight="1">
      <c r="A11688" s="78">
        <v>11685.0</v>
      </c>
      <c r="C11688" s="78" t="str">
        <f>VLOOKUP(G11688,[1]Macrodata_CCF!$A$3:$D$55,4,FALSE)</f>
        <v>#ERROR!</v>
      </c>
      <c r="E11688" s="79" t="str">
        <f>VLOOKUP(G11688,[1]Macrodata_CCF!$A$3:$B$55,2,FALSE)</f>
        <v>#ERROR!</v>
      </c>
      <c r="F11688" s="78">
        <v>0.0</v>
      </c>
      <c r="G11688" s="80">
        <v>3.0</v>
      </c>
      <c r="H11688" s="81">
        <v>101655.0</v>
      </c>
      <c r="I11688" s="81">
        <v>340000.0</v>
      </c>
      <c r="J11688" s="81">
        <v>180310.0</v>
      </c>
      <c r="K11688" s="81">
        <v>340000.0</v>
      </c>
      <c r="L11688" s="82">
        <v>0.3300048249386394</v>
      </c>
      <c r="N11688" s="83">
        <f t="shared" si="1"/>
        <v>0.3300048249</v>
      </c>
      <c r="O11688" s="83">
        <f t="shared" si="2"/>
        <v>0.3300048249</v>
      </c>
      <c r="Q11688" s="83">
        <f t="shared" si="3"/>
        <v>0.7010147059</v>
      </c>
      <c r="R11688" s="83">
        <f t="shared" si="4"/>
        <v>0.3300048249</v>
      </c>
      <c r="S11688" s="83" t="b">
        <f t="shared" si="5"/>
        <v>0</v>
      </c>
      <c r="T11688" s="72"/>
      <c r="U11688" s="72"/>
      <c r="V11688" s="72"/>
      <c r="W11688" s="72"/>
      <c r="X11688" s="72"/>
      <c r="Y11688" s="72"/>
      <c r="Z11688" s="72"/>
      <c r="AA11688" s="72"/>
      <c r="AB11688" s="72"/>
      <c r="AC11688" s="72"/>
      <c r="AD11688" s="72"/>
      <c r="AE11688" s="72"/>
      <c r="AF11688" s="72"/>
      <c r="AG11688" s="72"/>
      <c r="AH11688" s="72"/>
      <c r="AI11688" s="72"/>
      <c r="AJ11688" s="72"/>
      <c r="AK11688" s="72"/>
    </row>
    <row r="11689" ht="14.25" customHeight="1">
      <c r="A11689" s="78">
        <v>11686.0</v>
      </c>
      <c r="C11689" s="78" t="str">
        <f>VLOOKUP(G11689,[1]Macrodata_CCF!$A$3:$D$55,4,FALSE)</f>
        <v>#ERROR!</v>
      </c>
      <c r="E11689" s="79" t="str">
        <f>VLOOKUP(G11689,[1]Macrodata_CCF!$A$3:$B$55,2,FALSE)</f>
        <v>#ERROR!</v>
      </c>
      <c r="F11689" s="78">
        <v>0.0</v>
      </c>
      <c r="G11689" s="80">
        <v>19.0</v>
      </c>
      <c r="H11689" s="81">
        <v>414545.0</v>
      </c>
      <c r="I11689" s="81">
        <v>590000.0</v>
      </c>
      <c r="J11689" s="81">
        <v>601800.0</v>
      </c>
      <c r="K11689" s="81">
        <v>590000.0</v>
      </c>
      <c r="L11689" s="82">
        <v>1.067253711777949</v>
      </c>
      <c r="N11689" s="83">
        <f t="shared" si="1"/>
        <v>1.067253712</v>
      </c>
      <c r="O11689" s="83">
        <f t="shared" si="2"/>
        <v>1</v>
      </c>
      <c r="Q11689" s="83">
        <f t="shared" si="3"/>
        <v>0.2973813559</v>
      </c>
      <c r="R11689" s="83">
        <f t="shared" si="4"/>
        <v>1.067253712</v>
      </c>
      <c r="S11689" s="83" t="b">
        <f t="shared" si="5"/>
        <v>0</v>
      </c>
      <c r="T11689" s="72"/>
      <c r="U11689" s="72"/>
      <c r="V11689" s="72"/>
      <c r="W11689" s="72"/>
      <c r="X11689" s="72"/>
      <c r="Y11689" s="72"/>
      <c r="Z11689" s="72"/>
      <c r="AA11689" s="72"/>
      <c r="AB11689" s="72"/>
      <c r="AC11689" s="72"/>
      <c r="AD11689" s="72"/>
      <c r="AE11689" s="72"/>
      <c r="AF11689" s="72"/>
      <c r="AG11689" s="72"/>
      <c r="AH11689" s="72"/>
      <c r="AI11689" s="72"/>
      <c r="AJ11689" s="72"/>
      <c r="AK11689" s="72"/>
    </row>
    <row r="11690" ht="14.25" customHeight="1">
      <c r="A11690" s="78">
        <v>11687.0</v>
      </c>
      <c r="C11690" s="78" t="str">
        <f>VLOOKUP(G11690,[1]Macrodata_CCF!$A$3:$D$55,4,FALSE)</f>
        <v>#ERROR!</v>
      </c>
      <c r="E11690" s="79" t="str">
        <f>VLOOKUP(G11690,[1]Macrodata_CCF!$A$3:$B$55,2,FALSE)</f>
        <v>#ERROR!</v>
      </c>
      <c r="F11690" s="78">
        <v>0.0</v>
      </c>
      <c r="G11690" s="80">
        <v>47.0</v>
      </c>
      <c r="H11690" s="81">
        <v>881485.0</v>
      </c>
      <c r="I11690" s="81">
        <v>930000.0</v>
      </c>
      <c r="J11690" s="81">
        <v>888760.0</v>
      </c>
      <c r="K11690" s="81">
        <v>930000.0</v>
      </c>
      <c r="L11690" s="82">
        <v>0.1499536225909512</v>
      </c>
      <c r="N11690" s="83">
        <f t="shared" si="1"/>
        <v>0.1499536226</v>
      </c>
      <c r="O11690" s="83">
        <f t="shared" si="2"/>
        <v>0.1499536226</v>
      </c>
      <c r="Q11690" s="83">
        <f t="shared" si="3"/>
        <v>0.05216666667</v>
      </c>
      <c r="R11690" s="83">
        <f t="shared" si="4"/>
        <v>0.007822580645</v>
      </c>
      <c r="S11690" s="83" t="b">
        <f t="shared" si="5"/>
        <v>0</v>
      </c>
      <c r="T11690" s="72"/>
      <c r="U11690" s="72"/>
      <c r="V11690" s="72"/>
      <c r="W11690" s="72"/>
      <c r="X11690" s="72"/>
      <c r="Y11690" s="72"/>
      <c r="Z11690" s="72"/>
      <c r="AA11690" s="72"/>
      <c r="AB11690" s="72"/>
      <c r="AC11690" s="72"/>
      <c r="AD11690" s="72"/>
      <c r="AE11690" s="72"/>
      <c r="AF11690" s="72"/>
      <c r="AG11690" s="72"/>
      <c r="AH11690" s="72"/>
      <c r="AI11690" s="72"/>
      <c r="AJ11690" s="72"/>
      <c r="AK11690" s="72"/>
    </row>
    <row r="11691" ht="14.25" customHeight="1">
      <c r="A11691" s="78">
        <v>11688.0</v>
      </c>
      <c r="C11691" s="78" t="str">
        <f>VLOOKUP(G11691,[1]Macrodata_CCF!$A$3:$D$55,4,FALSE)</f>
        <v>#ERROR!</v>
      </c>
      <c r="E11691" s="79" t="str">
        <f>VLOOKUP(G11691,[1]Macrodata_CCF!$A$3:$B$55,2,FALSE)</f>
        <v>#ERROR!</v>
      </c>
      <c r="F11691" s="78">
        <v>0.0</v>
      </c>
      <c r="G11691" s="80">
        <v>21.0</v>
      </c>
      <c r="H11691" s="81">
        <v>211945.0</v>
      </c>
      <c r="I11691" s="81">
        <v>370000.0</v>
      </c>
      <c r="J11691" s="81">
        <v>178755.0</v>
      </c>
      <c r="K11691" s="81">
        <v>370000.0</v>
      </c>
      <c r="L11691" s="82">
        <v>-0.2099901932871469</v>
      </c>
      <c r="N11691" s="83">
        <f t="shared" si="1"/>
        <v>-0.2099901933</v>
      </c>
      <c r="O11691" s="83">
        <f t="shared" si="2"/>
        <v>0</v>
      </c>
      <c r="Q11691" s="83">
        <f t="shared" si="3"/>
        <v>0.4271756757</v>
      </c>
      <c r="R11691" s="83">
        <f t="shared" si="4"/>
        <v>-0.2099901933</v>
      </c>
      <c r="S11691" s="83" t="b">
        <f t="shared" si="5"/>
        <v>0</v>
      </c>
      <c r="T11691" s="72"/>
      <c r="U11691" s="72"/>
      <c r="V11691" s="72"/>
      <c r="W11691" s="72"/>
      <c r="X11691" s="72"/>
      <c r="Y11691" s="72"/>
      <c r="Z11691" s="72"/>
      <c r="AA11691" s="72"/>
      <c r="AB11691" s="72"/>
      <c r="AC11691" s="72"/>
      <c r="AD11691" s="72"/>
      <c r="AE11691" s="72"/>
      <c r="AF11691" s="72"/>
      <c r="AG11691" s="72"/>
      <c r="AH11691" s="72"/>
      <c r="AI11691" s="72"/>
      <c r="AJ11691" s="72"/>
      <c r="AK11691" s="72"/>
    </row>
    <row r="11692" ht="14.25" customHeight="1">
      <c r="A11692" s="78">
        <v>11689.0</v>
      </c>
      <c r="C11692" s="78" t="str">
        <f>VLOOKUP(G11692,[1]Macrodata_CCF!$A$3:$D$55,4,FALSE)</f>
        <v>#ERROR!</v>
      </c>
      <c r="E11692" s="79" t="str">
        <f>VLOOKUP(G11692,[1]Macrodata_CCF!$A$3:$B$55,2,FALSE)</f>
        <v>#ERROR!</v>
      </c>
      <c r="F11692" s="78">
        <v>0.0</v>
      </c>
      <c r="G11692" s="80">
        <v>28.0</v>
      </c>
      <c r="H11692" s="81">
        <v>0.0</v>
      </c>
      <c r="I11692" s="81">
        <v>80000.0</v>
      </c>
      <c r="J11692" s="81">
        <v>81600.0</v>
      </c>
      <c r="K11692" s="81">
        <v>80000.0</v>
      </c>
      <c r="L11692" s="82">
        <v>1.02</v>
      </c>
      <c r="N11692" s="83">
        <f t="shared" si="1"/>
        <v>1.02</v>
      </c>
      <c r="O11692" s="83">
        <f t="shared" si="2"/>
        <v>1</v>
      </c>
      <c r="Q11692" s="83">
        <f t="shared" si="3"/>
        <v>1</v>
      </c>
      <c r="R11692" s="83">
        <f t="shared" si="4"/>
        <v>1.02</v>
      </c>
      <c r="S11692" s="83" t="b">
        <f t="shared" si="5"/>
        <v>0</v>
      </c>
      <c r="T11692" s="72"/>
      <c r="U11692" s="72"/>
      <c r="V11692" s="72"/>
      <c r="W11692" s="72"/>
      <c r="X11692" s="72"/>
      <c r="Y11692" s="72"/>
      <c r="Z11692" s="72"/>
      <c r="AA11692" s="72"/>
      <c r="AB11692" s="72"/>
      <c r="AC11692" s="72"/>
      <c r="AD11692" s="72"/>
      <c r="AE11692" s="72"/>
      <c r="AF11692" s="72"/>
      <c r="AG11692" s="72"/>
      <c r="AH11692" s="72"/>
      <c r="AI11692" s="72"/>
      <c r="AJ11692" s="72"/>
      <c r="AK11692" s="72"/>
    </row>
    <row r="11693" ht="14.25" customHeight="1">
      <c r="A11693" s="78">
        <v>11690.0</v>
      </c>
      <c r="C11693" s="78" t="str">
        <f>VLOOKUP(G11693,[1]Macrodata_CCF!$A$3:$D$55,4,FALSE)</f>
        <v>#ERROR!</v>
      </c>
      <c r="E11693" s="79" t="str">
        <f>VLOOKUP(G11693,[1]Macrodata_CCF!$A$3:$B$55,2,FALSE)</f>
        <v>#ERROR!</v>
      </c>
      <c r="F11693" s="78">
        <v>0.0</v>
      </c>
      <c r="G11693" s="80">
        <v>36.0</v>
      </c>
      <c r="H11693" s="81">
        <v>17840.0</v>
      </c>
      <c r="I11693" s="81">
        <v>180000.0</v>
      </c>
      <c r="J11693" s="81">
        <v>45405.0</v>
      </c>
      <c r="K11693" s="81">
        <v>252000.0</v>
      </c>
      <c r="L11693" s="82">
        <v>0.169986433152442</v>
      </c>
      <c r="N11693" s="83">
        <f t="shared" si="1"/>
        <v>0.1699864332</v>
      </c>
      <c r="O11693" s="83">
        <f t="shared" si="2"/>
        <v>0.1699864332</v>
      </c>
      <c r="Q11693" s="83">
        <f t="shared" si="3"/>
        <v>0.9008888889</v>
      </c>
      <c r="R11693" s="83">
        <f t="shared" si="4"/>
        <v>0.1699864332</v>
      </c>
      <c r="S11693" s="83" t="b">
        <f t="shared" si="5"/>
        <v>0</v>
      </c>
      <c r="T11693" s="72"/>
      <c r="U11693" s="72"/>
      <c r="V11693" s="72"/>
      <c r="W11693" s="72"/>
      <c r="X11693" s="72"/>
      <c r="Y11693" s="72"/>
      <c r="Z11693" s="72"/>
      <c r="AA11693" s="72"/>
      <c r="AB11693" s="72"/>
      <c r="AC11693" s="72"/>
      <c r="AD11693" s="72"/>
      <c r="AE11693" s="72"/>
      <c r="AF11693" s="72"/>
      <c r="AG11693" s="72"/>
      <c r="AH11693" s="72"/>
      <c r="AI11693" s="72"/>
      <c r="AJ11693" s="72"/>
      <c r="AK11693" s="72"/>
    </row>
    <row r="11694" ht="14.25" customHeight="1">
      <c r="A11694" s="78">
        <v>11691.0</v>
      </c>
      <c r="C11694" s="78" t="str">
        <f>VLOOKUP(G11694,[1]Macrodata_CCF!$A$3:$D$55,4,FALSE)</f>
        <v>#ERROR!</v>
      </c>
      <c r="E11694" s="79" t="str">
        <f>VLOOKUP(G11694,[1]Macrodata_CCF!$A$3:$B$55,2,FALSE)</f>
        <v>#ERROR!</v>
      </c>
      <c r="F11694" s="78">
        <v>0.0</v>
      </c>
      <c r="G11694" s="80">
        <v>46.0</v>
      </c>
      <c r="H11694" s="81">
        <v>0.0</v>
      </c>
      <c r="I11694" s="81">
        <v>750000.0</v>
      </c>
      <c r="J11694" s="81">
        <v>135000.0</v>
      </c>
      <c r="K11694" s="81">
        <v>1050000.0</v>
      </c>
      <c r="L11694" s="82">
        <v>0.18</v>
      </c>
      <c r="N11694" s="83">
        <f t="shared" si="1"/>
        <v>0.18</v>
      </c>
      <c r="O11694" s="83">
        <f t="shared" si="2"/>
        <v>0.18</v>
      </c>
      <c r="Q11694" s="83">
        <f t="shared" si="3"/>
        <v>1</v>
      </c>
      <c r="R11694" s="83">
        <f t="shared" si="4"/>
        <v>0.18</v>
      </c>
      <c r="S11694" s="83" t="b">
        <f t="shared" si="5"/>
        <v>0</v>
      </c>
      <c r="T11694" s="72"/>
      <c r="U11694" s="72"/>
      <c r="V11694" s="72"/>
      <c r="W11694" s="72"/>
      <c r="X11694" s="72"/>
      <c r="Y11694" s="72"/>
      <c r="Z11694" s="72"/>
      <c r="AA11694" s="72"/>
      <c r="AB11694" s="72"/>
      <c r="AC11694" s="72"/>
      <c r="AD11694" s="72"/>
      <c r="AE11694" s="72"/>
      <c r="AF11694" s="72"/>
      <c r="AG11694" s="72"/>
      <c r="AH11694" s="72"/>
      <c r="AI11694" s="72"/>
      <c r="AJ11694" s="72"/>
      <c r="AK11694" s="72"/>
    </row>
    <row r="11695" ht="14.25" customHeight="1">
      <c r="A11695" s="78">
        <v>11692.0</v>
      </c>
      <c r="C11695" s="78" t="str">
        <f>VLOOKUP(G11695,[1]Macrodata_CCF!$A$3:$D$55,4,FALSE)</f>
        <v>#ERROR!</v>
      </c>
      <c r="E11695" s="79" t="str">
        <f>VLOOKUP(G11695,[1]Macrodata_CCF!$A$3:$B$55,2,FALSE)</f>
        <v>#ERROR!</v>
      </c>
      <c r="F11695" s="78">
        <v>0.0</v>
      </c>
      <c r="G11695" s="80">
        <v>22.0</v>
      </c>
      <c r="H11695" s="81">
        <v>324700.0</v>
      </c>
      <c r="I11695" s="81">
        <v>740000.0</v>
      </c>
      <c r="J11695" s="81">
        <v>382840.0</v>
      </c>
      <c r="K11695" s="81">
        <v>740000.0</v>
      </c>
      <c r="L11695" s="82">
        <v>0.1399951842041897</v>
      </c>
      <c r="N11695" s="83">
        <f t="shared" si="1"/>
        <v>0.1399951842</v>
      </c>
      <c r="O11695" s="83">
        <f t="shared" si="2"/>
        <v>0.1399951842</v>
      </c>
      <c r="Q11695" s="83">
        <f t="shared" si="3"/>
        <v>0.5612162162</v>
      </c>
      <c r="R11695" s="83">
        <f t="shared" si="4"/>
        <v>0.1399951842</v>
      </c>
      <c r="S11695" s="83" t="b">
        <f t="shared" si="5"/>
        <v>0</v>
      </c>
      <c r="T11695" s="72"/>
      <c r="U11695" s="72"/>
      <c r="V11695" s="72"/>
      <c r="W11695" s="72"/>
      <c r="X11695" s="72"/>
      <c r="Y11695" s="72"/>
      <c r="Z11695" s="72"/>
      <c r="AA11695" s="72"/>
      <c r="AB11695" s="72"/>
      <c r="AC11695" s="72"/>
      <c r="AD11695" s="72"/>
      <c r="AE11695" s="72"/>
      <c r="AF11695" s="72"/>
      <c r="AG11695" s="72"/>
      <c r="AH11695" s="72"/>
      <c r="AI11695" s="72"/>
      <c r="AJ11695" s="72"/>
      <c r="AK11695" s="72"/>
    </row>
    <row r="11696" ht="14.25" customHeight="1">
      <c r="A11696" s="78">
        <v>11693.0</v>
      </c>
      <c r="C11696" s="78" t="str">
        <f>VLOOKUP(G11696,[1]Macrodata_CCF!$A$3:$D$55,4,FALSE)</f>
        <v>#ERROR!</v>
      </c>
      <c r="E11696" s="79" t="str">
        <f>VLOOKUP(G11696,[1]Macrodata_CCF!$A$3:$B$55,2,FALSE)</f>
        <v>#ERROR!</v>
      </c>
      <c r="F11696" s="78">
        <v>0.0</v>
      </c>
      <c r="G11696" s="80">
        <v>11.0</v>
      </c>
      <c r="H11696" s="81">
        <v>617195.0</v>
      </c>
      <c r="I11696" s="81">
        <v>680000.0</v>
      </c>
      <c r="J11696" s="81">
        <v>628500.0</v>
      </c>
      <c r="K11696" s="81">
        <v>1156000.0</v>
      </c>
      <c r="L11696" s="82">
        <v>0.180001592229918</v>
      </c>
      <c r="N11696" s="83">
        <f t="shared" si="1"/>
        <v>0.1800015922</v>
      </c>
      <c r="O11696" s="83">
        <f t="shared" si="2"/>
        <v>0.1800015922</v>
      </c>
      <c r="Q11696" s="83">
        <f t="shared" si="3"/>
        <v>0.09236029412</v>
      </c>
      <c r="R11696" s="83">
        <f t="shared" si="4"/>
        <v>0.016625</v>
      </c>
      <c r="S11696" s="83" t="b">
        <f t="shared" si="5"/>
        <v>0</v>
      </c>
      <c r="T11696" s="72"/>
      <c r="U11696" s="72"/>
      <c r="V11696" s="72"/>
      <c r="W11696" s="72"/>
      <c r="X11696" s="72"/>
      <c r="Y11696" s="72"/>
      <c r="Z11696" s="72"/>
      <c r="AA11696" s="72"/>
      <c r="AB11696" s="72"/>
      <c r="AC11696" s="72"/>
      <c r="AD11696" s="72"/>
      <c r="AE11696" s="72"/>
      <c r="AF11696" s="72"/>
      <c r="AG11696" s="72"/>
      <c r="AH11696" s="72"/>
      <c r="AI11696" s="72"/>
      <c r="AJ11696" s="72"/>
      <c r="AK11696" s="72"/>
    </row>
    <row r="11697" ht="14.25" customHeight="1">
      <c r="A11697" s="78">
        <v>11694.0</v>
      </c>
      <c r="C11697" s="78" t="str">
        <f>VLOOKUP(G11697,[1]Macrodata_CCF!$A$3:$D$55,4,FALSE)</f>
        <v>#ERROR!</v>
      </c>
      <c r="E11697" s="79" t="str">
        <f>VLOOKUP(G11697,[1]Macrodata_CCF!$A$3:$B$55,2,FALSE)</f>
        <v>#ERROR!</v>
      </c>
      <c r="F11697" s="78">
        <v>0.0</v>
      </c>
      <c r="G11697" s="80">
        <v>4.0</v>
      </c>
      <c r="H11697" s="81">
        <v>178980.0</v>
      </c>
      <c r="I11697" s="81">
        <v>420000.0</v>
      </c>
      <c r="J11697" s="81">
        <v>256105.0</v>
      </c>
      <c r="K11697" s="81">
        <v>420000.0</v>
      </c>
      <c r="L11697" s="82">
        <v>0.3199941913534147</v>
      </c>
      <c r="N11697" s="83">
        <f t="shared" si="1"/>
        <v>0.3199941914</v>
      </c>
      <c r="O11697" s="83">
        <f t="shared" si="2"/>
        <v>0.3199941914</v>
      </c>
      <c r="Q11697" s="83">
        <f t="shared" si="3"/>
        <v>0.5738571429</v>
      </c>
      <c r="R11697" s="83">
        <f t="shared" si="4"/>
        <v>0.3199941914</v>
      </c>
      <c r="S11697" s="83" t="b">
        <f t="shared" si="5"/>
        <v>0</v>
      </c>
      <c r="T11697" s="72"/>
      <c r="U11697" s="72"/>
      <c r="V11697" s="72"/>
      <c r="W11697" s="72"/>
      <c r="X11697" s="72"/>
      <c r="Y11697" s="72"/>
      <c r="Z11697" s="72"/>
      <c r="AA11697" s="72"/>
      <c r="AB11697" s="72"/>
      <c r="AC11697" s="72"/>
      <c r="AD11697" s="72"/>
      <c r="AE11697" s="72"/>
      <c r="AF11697" s="72"/>
      <c r="AG11697" s="72"/>
      <c r="AH11697" s="72"/>
      <c r="AI11697" s="72"/>
      <c r="AJ11697" s="72"/>
      <c r="AK11697" s="72"/>
    </row>
    <row r="11698" ht="14.25" customHeight="1">
      <c r="A11698" s="78">
        <v>11695.0</v>
      </c>
      <c r="C11698" s="78" t="str">
        <f>VLOOKUP(G11698,[1]Macrodata_CCF!$A$3:$D$55,4,FALSE)</f>
        <v>#ERROR!</v>
      </c>
      <c r="E11698" s="79" t="str">
        <f>VLOOKUP(G11698,[1]Macrodata_CCF!$A$3:$B$55,2,FALSE)</f>
        <v>#ERROR!</v>
      </c>
      <c r="F11698" s="78">
        <v>0.0</v>
      </c>
      <c r="G11698" s="80">
        <v>50.0</v>
      </c>
      <c r="H11698" s="81">
        <v>0.0</v>
      </c>
      <c r="I11698" s="81">
        <v>100000.0</v>
      </c>
      <c r="J11698" s="81">
        <v>9000.0</v>
      </c>
      <c r="K11698" s="81">
        <v>100000.0</v>
      </c>
      <c r="L11698" s="82">
        <v>0.09</v>
      </c>
      <c r="N11698" s="83">
        <f t="shared" si="1"/>
        <v>0.09</v>
      </c>
      <c r="O11698" s="83">
        <f t="shared" si="2"/>
        <v>0.09</v>
      </c>
      <c r="Q11698" s="83">
        <f t="shared" si="3"/>
        <v>1</v>
      </c>
      <c r="R11698" s="83">
        <f t="shared" si="4"/>
        <v>0.09</v>
      </c>
      <c r="S11698" s="83" t="b">
        <f t="shared" si="5"/>
        <v>0</v>
      </c>
      <c r="T11698" s="72"/>
      <c r="U11698" s="72"/>
      <c r="V11698" s="72"/>
      <c r="W11698" s="72"/>
      <c r="X11698" s="72"/>
      <c r="Y11698" s="72"/>
      <c r="Z11698" s="72"/>
      <c r="AA11698" s="72"/>
      <c r="AB11698" s="72"/>
      <c r="AC11698" s="72"/>
      <c r="AD11698" s="72"/>
      <c r="AE11698" s="72"/>
      <c r="AF11698" s="72"/>
      <c r="AG11698" s="72"/>
      <c r="AH11698" s="72"/>
      <c r="AI11698" s="72"/>
      <c r="AJ11698" s="72"/>
      <c r="AK11698" s="72"/>
    </row>
    <row r="11699" ht="14.25" customHeight="1">
      <c r="A11699" s="78">
        <v>11696.0</v>
      </c>
      <c r="C11699" s="78" t="str">
        <f>VLOOKUP(G11699,[1]Macrodata_CCF!$A$3:$D$55,4,FALSE)</f>
        <v>#ERROR!</v>
      </c>
      <c r="E11699" s="79" t="str">
        <f>VLOOKUP(G11699,[1]Macrodata_CCF!$A$3:$B$55,2,FALSE)</f>
        <v>#ERROR!</v>
      </c>
      <c r="F11699" s="78">
        <v>0.0</v>
      </c>
      <c r="G11699" s="80">
        <v>11.0</v>
      </c>
      <c r="H11699" s="81">
        <v>208470.0</v>
      </c>
      <c r="I11699" s="81">
        <v>810000.0</v>
      </c>
      <c r="J11699" s="81">
        <v>322760.0</v>
      </c>
      <c r="K11699" s="81">
        <v>810000.0</v>
      </c>
      <c r="L11699" s="82">
        <v>0.1899988363007664</v>
      </c>
      <c r="N11699" s="83">
        <f t="shared" si="1"/>
        <v>0.1899988363</v>
      </c>
      <c r="O11699" s="83">
        <f t="shared" si="2"/>
        <v>0.1899988363</v>
      </c>
      <c r="Q11699" s="83">
        <f t="shared" si="3"/>
        <v>0.7426296296</v>
      </c>
      <c r="R11699" s="83">
        <f t="shared" si="4"/>
        <v>0.1899988363</v>
      </c>
      <c r="S11699" s="83" t="b">
        <f t="shared" si="5"/>
        <v>0</v>
      </c>
      <c r="T11699" s="72"/>
      <c r="U11699" s="72"/>
      <c r="V11699" s="72"/>
      <c r="W11699" s="72"/>
      <c r="X11699" s="72"/>
      <c r="Y11699" s="72"/>
      <c r="Z11699" s="72"/>
      <c r="AA11699" s="72"/>
      <c r="AB11699" s="72"/>
      <c r="AC11699" s="72"/>
      <c r="AD11699" s="72"/>
      <c r="AE11699" s="72"/>
      <c r="AF11699" s="72"/>
      <c r="AG11699" s="72"/>
      <c r="AH11699" s="72"/>
      <c r="AI11699" s="72"/>
      <c r="AJ11699" s="72"/>
      <c r="AK11699" s="72"/>
    </row>
    <row r="11700" ht="14.25" customHeight="1">
      <c r="A11700" s="78">
        <v>11697.0</v>
      </c>
      <c r="C11700" s="78" t="str">
        <f>VLOOKUP(G11700,[1]Macrodata_CCF!$A$3:$D$55,4,FALSE)</f>
        <v>#ERROR!</v>
      </c>
      <c r="E11700" s="79" t="str">
        <f>VLOOKUP(G11700,[1]Macrodata_CCF!$A$3:$B$55,2,FALSE)</f>
        <v>#ERROR!</v>
      </c>
      <c r="F11700" s="78">
        <v>0.0</v>
      </c>
      <c r="G11700" s="80">
        <v>24.0</v>
      </c>
      <c r="H11700" s="81">
        <v>438665.0</v>
      </c>
      <c r="I11700" s="81">
        <v>830000.0</v>
      </c>
      <c r="J11700" s="81">
        <v>516930.0</v>
      </c>
      <c r="K11700" s="81">
        <v>830000.0</v>
      </c>
      <c r="L11700" s="82">
        <v>0.1999948892892279</v>
      </c>
      <c r="N11700" s="83">
        <f t="shared" si="1"/>
        <v>0.1999948893</v>
      </c>
      <c r="O11700" s="83">
        <f t="shared" si="2"/>
        <v>0.1999948893</v>
      </c>
      <c r="Q11700" s="83">
        <f t="shared" si="3"/>
        <v>0.4714879518</v>
      </c>
      <c r="R11700" s="83">
        <f t="shared" si="4"/>
        <v>0.1999948893</v>
      </c>
      <c r="S11700" s="83" t="b">
        <f t="shared" si="5"/>
        <v>0</v>
      </c>
      <c r="T11700" s="72"/>
      <c r="U11700" s="72"/>
      <c r="V11700" s="72"/>
      <c r="W11700" s="72"/>
      <c r="X11700" s="72"/>
      <c r="Y11700" s="72"/>
      <c r="Z11700" s="72"/>
      <c r="AA11700" s="72"/>
      <c r="AB11700" s="72"/>
      <c r="AC11700" s="72"/>
      <c r="AD11700" s="72"/>
      <c r="AE11700" s="72"/>
      <c r="AF11700" s="72"/>
      <c r="AG11700" s="72"/>
      <c r="AH11700" s="72"/>
      <c r="AI11700" s="72"/>
      <c r="AJ11700" s="72"/>
      <c r="AK11700" s="72"/>
    </row>
    <row r="11701" ht="14.25" customHeight="1">
      <c r="A11701" s="78">
        <v>11698.0</v>
      </c>
      <c r="C11701" s="78" t="str">
        <f>VLOOKUP(G11701,[1]Macrodata_CCF!$A$3:$D$55,4,FALSE)</f>
        <v>#ERROR!</v>
      </c>
      <c r="E11701" s="79" t="str">
        <f>VLOOKUP(G11701,[1]Macrodata_CCF!$A$3:$B$55,2,FALSE)</f>
        <v>#ERROR!</v>
      </c>
      <c r="F11701" s="78">
        <v>0.0</v>
      </c>
      <c r="G11701" s="80">
        <v>20.0</v>
      </c>
      <c r="H11701" s="81">
        <v>48480.0</v>
      </c>
      <c r="I11701" s="81">
        <v>600000.0</v>
      </c>
      <c r="J11701" s="81">
        <v>136725.0</v>
      </c>
      <c r="K11701" s="81">
        <v>600000.0</v>
      </c>
      <c r="L11701" s="82">
        <v>0.1600032637075718</v>
      </c>
      <c r="N11701" s="83">
        <f t="shared" si="1"/>
        <v>0.1600032637</v>
      </c>
      <c r="O11701" s="83">
        <f t="shared" si="2"/>
        <v>0.1600032637</v>
      </c>
      <c r="Q11701" s="83">
        <f t="shared" si="3"/>
        <v>0.9192</v>
      </c>
      <c r="R11701" s="83">
        <f t="shared" si="4"/>
        <v>0.1600032637</v>
      </c>
      <c r="S11701" s="83" t="b">
        <f t="shared" si="5"/>
        <v>0</v>
      </c>
      <c r="T11701" s="72"/>
      <c r="U11701" s="72"/>
      <c r="V11701" s="72"/>
      <c r="W11701" s="72"/>
      <c r="X11701" s="72"/>
      <c r="Y11701" s="72"/>
      <c r="Z11701" s="72"/>
      <c r="AA11701" s="72"/>
      <c r="AB11701" s="72"/>
      <c r="AC11701" s="72"/>
      <c r="AD11701" s="72"/>
      <c r="AE11701" s="72"/>
      <c r="AF11701" s="72"/>
      <c r="AG11701" s="72"/>
      <c r="AH11701" s="72"/>
      <c r="AI11701" s="72"/>
      <c r="AJ11701" s="72"/>
      <c r="AK11701" s="72"/>
    </row>
    <row r="11702" ht="14.25" customHeight="1">
      <c r="A11702" s="78">
        <v>11699.0</v>
      </c>
      <c r="C11702" s="78" t="str">
        <f>VLOOKUP(G11702,[1]Macrodata_CCF!$A$3:$D$55,4,FALSE)</f>
        <v>#ERROR!</v>
      </c>
      <c r="E11702" s="79" t="str">
        <f>VLOOKUP(G11702,[1]Macrodata_CCF!$A$3:$B$55,2,FALSE)</f>
        <v>#ERROR!</v>
      </c>
      <c r="F11702" s="78">
        <v>0.0</v>
      </c>
      <c r="G11702" s="80">
        <v>4.0</v>
      </c>
      <c r="H11702" s="81">
        <v>0.0</v>
      </c>
      <c r="I11702" s="81">
        <v>650000.0</v>
      </c>
      <c r="J11702" s="81">
        <v>234000.0</v>
      </c>
      <c r="K11702" s="81">
        <v>1040000.0</v>
      </c>
      <c r="L11702" s="82">
        <v>0.36</v>
      </c>
      <c r="N11702" s="83">
        <f t="shared" si="1"/>
        <v>0.36</v>
      </c>
      <c r="O11702" s="83">
        <f t="shared" si="2"/>
        <v>0.36</v>
      </c>
      <c r="Q11702" s="83">
        <f t="shared" si="3"/>
        <v>1</v>
      </c>
      <c r="R11702" s="83">
        <f t="shared" si="4"/>
        <v>0.36</v>
      </c>
      <c r="S11702" s="83" t="b">
        <f t="shared" si="5"/>
        <v>0</v>
      </c>
      <c r="T11702" s="72"/>
      <c r="U11702" s="72"/>
      <c r="V11702" s="72"/>
      <c r="W11702" s="72"/>
      <c r="X11702" s="72"/>
      <c r="Y11702" s="72"/>
      <c r="Z11702" s="72"/>
      <c r="AA11702" s="72"/>
      <c r="AB11702" s="72"/>
      <c r="AC11702" s="72"/>
      <c r="AD11702" s="72"/>
      <c r="AE11702" s="72"/>
      <c r="AF11702" s="72"/>
      <c r="AG11702" s="72"/>
      <c r="AH11702" s="72"/>
      <c r="AI11702" s="72"/>
      <c r="AJ11702" s="72"/>
      <c r="AK11702" s="72"/>
    </row>
    <row r="11703" ht="14.25" customHeight="1">
      <c r="A11703" s="78">
        <v>11700.0</v>
      </c>
      <c r="C11703" s="78" t="str">
        <f>VLOOKUP(G11703,[1]Macrodata_CCF!$A$3:$D$55,4,FALSE)</f>
        <v>#ERROR!</v>
      </c>
      <c r="E11703" s="79" t="str">
        <f>VLOOKUP(G11703,[1]Macrodata_CCF!$A$3:$B$55,2,FALSE)</f>
        <v>#ERROR!</v>
      </c>
      <c r="F11703" s="78">
        <v>0.0</v>
      </c>
      <c r="G11703" s="80">
        <v>20.0</v>
      </c>
      <c r="H11703" s="81">
        <v>46335.0</v>
      </c>
      <c r="I11703" s="81">
        <v>130000.0</v>
      </c>
      <c r="J11703" s="81">
        <v>59720.0</v>
      </c>
      <c r="K11703" s="81">
        <v>130000.0</v>
      </c>
      <c r="L11703" s="82">
        <v>0.1599832665989362</v>
      </c>
      <c r="N11703" s="83">
        <f t="shared" si="1"/>
        <v>0.1599832666</v>
      </c>
      <c r="O11703" s="83">
        <f t="shared" si="2"/>
        <v>0.1599832666</v>
      </c>
      <c r="Q11703" s="83">
        <f t="shared" si="3"/>
        <v>0.6435769231</v>
      </c>
      <c r="R11703" s="83">
        <f t="shared" si="4"/>
        <v>0.1599832666</v>
      </c>
      <c r="S11703" s="83" t="b">
        <f t="shared" si="5"/>
        <v>0</v>
      </c>
      <c r="T11703" s="72"/>
      <c r="U11703" s="72"/>
      <c r="V11703" s="72"/>
      <c r="W11703" s="72"/>
      <c r="X11703" s="72"/>
      <c r="Y11703" s="72"/>
      <c r="Z11703" s="72"/>
      <c r="AA11703" s="72"/>
      <c r="AB11703" s="72"/>
      <c r="AC11703" s="72"/>
      <c r="AD11703" s="72"/>
      <c r="AE11703" s="72"/>
      <c r="AF11703" s="72"/>
      <c r="AG11703" s="72"/>
      <c r="AH11703" s="72"/>
      <c r="AI11703" s="72"/>
      <c r="AJ11703" s="72"/>
      <c r="AK11703" s="72"/>
    </row>
    <row r="11704" ht="14.25" customHeight="1">
      <c r="A11704" s="78">
        <v>11701.0</v>
      </c>
      <c r="C11704" s="78" t="str">
        <f>VLOOKUP(G11704,[1]Macrodata_CCF!$A$3:$D$55,4,FALSE)</f>
        <v>#ERROR!</v>
      </c>
      <c r="E11704" s="79" t="str">
        <f>VLOOKUP(G11704,[1]Macrodata_CCF!$A$3:$B$55,2,FALSE)</f>
        <v>#ERROR!</v>
      </c>
      <c r="F11704" s="78">
        <v>0.0</v>
      </c>
      <c r="G11704" s="80">
        <v>10.0</v>
      </c>
      <c r="H11704" s="81">
        <v>115320.0</v>
      </c>
      <c r="I11704" s="81">
        <v>780000.0</v>
      </c>
      <c r="J11704" s="81">
        <v>367900.0</v>
      </c>
      <c r="K11704" s="81">
        <v>1482000.0</v>
      </c>
      <c r="L11704" s="82">
        <v>0.3800024071733767</v>
      </c>
      <c r="N11704" s="83">
        <f t="shared" si="1"/>
        <v>0.3800024072</v>
      </c>
      <c r="O11704" s="83">
        <f t="shared" si="2"/>
        <v>0.3800024072</v>
      </c>
      <c r="Q11704" s="83">
        <f t="shared" si="3"/>
        <v>0.8521538462</v>
      </c>
      <c r="R11704" s="83">
        <f t="shared" si="4"/>
        <v>0.3800024072</v>
      </c>
      <c r="S11704" s="83" t="b">
        <f t="shared" si="5"/>
        <v>0</v>
      </c>
      <c r="T11704" s="72"/>
      <c r="U11704" s="72"/>
      <c r="V11704" s="72"/>
      <c r="W11704" s="72"/>
      <c r="X11704" s="72"/>
      <c r="Y11704" s="72"/>
      <c r="Z11704" s="72"/>
      <c r="AA11704" s="72"/>
      <c r="AB11704" s="72"/>
      <c r="AC11704" s="72"/>
      <c r="AD11704" s="72"/>
      <c r="AE11704" s="72"/>
      <c r="AF11704" s="72"/>
      <c r="AG11704" s="72"/>
      <c r="AH11704" s="72"/>
      <c r="AI11704" s="72"/>
      <c r="AJ11704" s="72"/>
      <c r="AK11704" s="72"/>
    </row>
    <row r="11705" ht="14.25" customHeight="1">
      <c r="A11705" s="78">
        <v>11702.0</v>
      </c>
      <c r="C11705" s="78" t="str">
        <f>VLOOKUP(G11705,[1]Macrodata_CCF!$A$3:$D$55,4,FALSE)</f>
        <v>#ERROR!</v>
      </c>
      <c r="E11705" s="79" t="str">
        <f>VLOOKUP(G11705,[1]Macrodata_CCF!$A$3:$B$55,2,FALSE)</f>
        <v>#ERROR!</v>
      </c>
      <c r="F11705" s="78">
        <v>0.0</v>
      </c>
      <c r="G11705" s="80">
        <v>9.0</v>
      </c>
      <c r="H11705" s="81">
        <v>0.0</v>
      </c>
      <c r="I11705" s="81">
        <v>650000.0</v>
      </c>
      <c r="J11705" s="81">
        <v>221000.0</v>
      </c>
      <c r="K11705" s="81">
        <v>650000.0</v>
      </c>
      <c r="L11705" s="82">
        <v>0.34</v>
      </c>
      <c r="N11705" s="83">
        <f t="shared" si="1"/>
        <v>0.34</v>
      </c>
      <c r="O11705" s="83">
        <f t="shared" si="2"/>
        <v>0.34</v>
      </c>
      <c r="Q11705" s="83">
        <f t="shared" si="3"/>
        <v>1</v>
      </c>
      <c r="R11705" s="83">
        <f t="shared" si="4"/>
        <v>0.34</v>
      </c>
      <c r="S11705" s="83" t="b">
        <f t="shared" si="5"/>
        <v>0</v>
      </c>
      <c r="T11705" s="72"/>
      <c r="U11705" s="72"/>
      <c r="V11705" s="72"/>
      <c r="W11705" s="72"/>
      <c r="X11705" s="72"/>
      <c r="Y11705" s="72"/>
      <c r="Z11705" s="72"/>
      <c r="AA11705" s="72"/>
      <c r="AB11705" s="72"/>
      <c r="AC11705" s="72"/>
      <c r="AD11705" s="72"/>
      <c r="AE11705" s="72"/>
      <c r="AF11705" s="72"/>
      <c r="AG11705" s="72"/>
      <c r="AH11705" s="72"/>
      <c r="AI11705" s="72"/>
      <c r="AJ11705" s="72"/>
      <c r="AK11705" s="72"/>
    </row>
    <row r="11706" ht="14.25" customHeight="1">
      <c r="A11706" s="78">
        <v>11703.0</v>
      </c>
      <c r="C11706" s="78" t="str">
        <f>VLOOKUP(G11706,[1]Macrodata_CCF!$A$3:$D$55,4,FALSE)</f>
        <v>#ERROR!</v>
      </c>
      <c r="E11706" s="79" t="str">
        <f>VLOOKUP(G11706,[1]Macrodata_CCF!$A$3:$B$55,2,FALSE)</f>
        <v>#ERROR!</v>
      </c>
      <c r="F11706" s="78">
        <v>0.0</v>
      </c>
      <c r="G11706" s="80">
        <v>40.0</v>
      </c>
      <c r="H11706" s="81">
        <v>83945.0</v>
      </c>
      <c r="I11706" s="81">
        <v>300000.0</v>
      </c>
      <c r="J11706" s="81">
        <v>105550.0</v>
      </c>
      <c r="K11706" s="81">
        <v>540000.0</v>
      </c>
      <c r="L11706" s="82">
        <v>0.09999768577445557</v>
      </c>
      <c r="N11706" s="83">
        <f t="shared" si="1"/>
        <v>0.09999768577</v>
      </c>
      <c r="O11706" s="83">
        <f t="shared" si="2"/>
        <v>0.09999768577</v>
      </c>
      <c r="Q11706" s="83">
        <f t="shared" si="3"/>
        <v>0.7201833333</v>
      </c>
      <c r="R11706" s="83">
        <f t="shared" si="4"/>
        <v>0.09999768577</v>
      </c>
      <c r="S11706" s="83" t="b">
        <f t="shared" si="5"/>
        <v>0</v>
      </c>
      <c r="T11706" s="72"/>
      <c r="U11706" s="72"/>
      <c r="V11706" s="72"/>
      <c r="W11706" s="72"/>
      <c r="X11706" s="72"/>
      <c r="Y11706" s="72"/>
      <c r="Z11706" s="72"/>
      <c r="AA11706" s="72"/>
      <c r="AB11706" s="72"/>
      <c r="AC11706" s="72"/>
      <c r="AD11706" s="72"/>
      <c r="AE11706" s="72"/>
      <c r="AF11706" s="72"/>
      <c r="AG11706" s="72"/>
      <c r="AH11706" s="72"/>
      <c r="AI11706" s="72"/>
      <c r="AJ11706" s="72"/>
      <c r="AK11706" s="72"/>
    </row>
    <row r="11707" ht="14.25" customHeight="1">
      <c r="A11707" s="78">
        <v>11704.0</v>
      </c>
      <c r="C11707" s="78" t="str">
        <f>VLOOKUP(G11707,[1]Macrodata_CCF!$A$3:$D$55,4,FALSE)</f>
        <v>#ERROR!</v>
      </c>
      <c r="E11707" s="79" t="str">
        <f>VLOOKUP(G11707,[1]Macrodata_CCF!$A$3:$B$55,2,FALSE)</f>
        <v>#ERROR!</v>
      </c>
      <c r="F11707" s="78">
        <v>0.0</v>
      </c>
      <c r="G11707" s="80">
        <v>18.0</v>
      </c>
      <c r="H11707" s="81">
        <v>349985.0</v>
      </c>
      <c r="I11707" s="81">
        <v>560000.0</v>
      </c>
      <c r="J11707" s="81">
        <v>389890.0</v>
      </c>
      <c r="K11707" s="81">
        <v>560000.0</v>
      </c>
      <c r="L11707" s="82">
        <v>0.1900102373639978</v>
      </c>
      <c r="N11707" s="83">
        <f t="shared" si="1"/>
        <v>0.1900102374</v>
      </c>
      <c r="O11707" s="83">
        <f t="shared" si="2"/>
        <v>0.1900102374</v>
      </c>
      <c r="Q11707" s="83">
        <f t="shared" si="3"/>
        <v>0.3750267857</v>
      </c>
      <c r="R11707" s="83">
        <f t="shared" si="4"/>
        <v>0.1900102374</v>
      </c>
      <c r="S11707" s="83" t="b">
        <f t="shared" si="5"/>
        <v>0</v>
      </c>
      <c r="T11707" s="72"/>
      <c r="U11707" s="72"/>
      <c r="V11707" s="72"/>
      <c r="W11707" s="72"/>
      <c r="X11707" s="72"/>
      <c r="Y11707" s="72"/>
      <c r="Z11707" s="72"/>
      <c r="AA11707" s="72"/>
      <c r="AB11707" s="72"/>
      <c r="AC11707" s="72"/>
      <c r="AD11707" s="72"/>
      <c r="AE11707" s="72"/>
      <c r="AF11707" s="72"/>
      <c r="AG11707" s="72"/>
      <c r="AH11707" s="72"/>
      <c r="AI11707" s="72"/>
      <c r="AJ11707" s="72"/>
      <c r="AK11707" s="72"/>
    </row>
    <row r="11708" ht="14.25" customHeight="1">
      <c r="A11708" s="78">
        <v>11705.0</v>
      </c>
      <c r="C11708" s="78" t="str">
        <f>VLOOKUP(G11708,[1]Macrodata_CCF!$A$3:$D$55,4,FALSE)</f>
        <v>#ERROR!</v>
      </c>
      <c r="E11708" s="79" t="str">
        <f>VLOOKUP(G11708,[1]Macrodata_CCF!$A$3:$B$55,2,FALSE)</f>
        <v>#ERROR!</v>
      </c>
      <c r="F11708" s="78">
        <v>0.0</v>
      </c>
      <c r="G11708" s="80">
        <v>47.0</v>
      </c>
      <c r="H11708" s="81">
        <v>380.0</v>
      </c>
      <c r="I11708" s="81">
        <v>520000.0</v>
      </c>
      <c r="J11708" s="81">
        <v>530400.0</v>
      </c>
      <c r="K11708" s="81">
        <v>520000.0</v>
      </c>
      <c r="L11708" s="82">
        <v>1.020014626072899</v>
      </c>
      <c r="N11708" s="83">
        <f t="shared" si="1"/>
        <v>1.020014626</v>
      </c>
      <c r="O11708" s="83">
        <f t="shared" si="2"/>
        <v>1</v>
      </c>
      <c r="Q11708" s="83">
        <f t="shared" si="3"/>
        <v>0.9992692308</v>
      </c>
      <c r="R11708" s="83">
        <f t="shared" si="4"/>
        <v>1.020014626</v>
      </c>
      <c r="S11708" s="83" t="b">
        <f t="shared" si="5"/>
        <v>0</v>
      </c>
      <c r="T11708" s="72"/>
      <c r="U11708" s="72"/>
      <c r="V11708" s="72"/>
      <c r="W11708" s="72"/>
      <c r="X11708" s="72"/>
      <c r="Y11708" s="72"/>
      <c r="Z11708" s="72"/>
      <c r="AA11708" s="72"/>
      <c r="AB11708" s="72"/>
      <c r="AC11708" s="72"/>
      <c r="AD11708" s="72"/>
      <c r="AE11708" s="72"/>
      <c r="AF11708" s="72"/>
      <c r="AG11708" s="72"/>
      <c r="AH11708" s="72"/>
      <c r="AI11708" s="72"/>
      <c r="AJ11708" s="72"/>
      <c r="AK11708" s="72"/>
    </row>
    <row r="11709" ht="14.25" customHeight="1">
      <c r="A11709" s="78">
        <v>11706.0</v>
      </c>
      <c r="C11709" s="78" t="str">
        <f>VLOOKUP(G11709,[1]Macrodata_CCF!$A$3:$D$55,4,FALSE)</f>
        <v>#ERROR!</v>
      </c>
      <c r="E11709" s="79" t="str">
        <f>VLOOKUP(G11709,[1]Macrodata_CCF!$A$3:$B$55,2,FALSE)</f>
        <v>#ERROR!</v>
      </c>
      <c r="F11709" s="78">
        <v>0.0</v>
      </c>
      <c r="G11709" s="80">
        <v>5.0</v>
      </c>
      <c r="H11709" s="81">
        <v>214925.0</v>
      </c>
      <c r="I11709" s="81">
        <v>390000.0</v>
      </c>
      <c r="J11709" s="81">
        <v>279705.0</v>
      </c>
      <c r="K11709" s="81">
        <v>390000.0</v>
      </c>
      <c r="L11709" s="82">
        <v>0.3700128516350136</v>
      </c>
      <c r="N11709" s="83">
        <f t="shared" si="1"/>
        <v>0.3700128516</v>
      </c>
      <c r="O11709" s="83">
        <f t="shared" si="2"/>
        <v>0.3700128516</v>
      </c>
      <c r="Q11709" s="83">
        <f t="shared" si="3"/>
        <v>0.4489102564</v>
      </c>
      <c r="R11709" s="83">
        <f t="shared" si="4"/>
        <v>0.3700128516</v>
      </c>
      <c r="S11709" s="83" t="b">
        <f t="shared" si="5"/>
        <v>0</v>
      </c>
      <c r="T11709" s="72"/>
      <c r="U11709" s="72"/>
      <c r="V11709" s="72"/>
      <c r="W11709" s="72"/>
      <c r="X11709" s="72"/>
      <c r="Y11709" s="72"/>
      <c r="Z11709" s="72"/>
      <c r="AA11709" s="72"/>
      <c r="AB11709" s="72"/>
      <c r="AC11709" s="72"/>
      <c r="AD11709" s="72"/>
      <c r="AE11709" s="72"/>
      <c r="AF11709" s="72"/>
      <c r="AG11709" s="72"/>
      <c r="AH11709" s="72"/>
      <c r="AI11709" s="72"/>
      <c r="AJ11709" s="72"/>
      <c r="AK11709" s="72"/>
    </row>
    <row r="11710" ht="14.25" customHeight="1">
      <c r="A11710" s="78">
        <v>11707.0</v>
      </c>
      <c r="C11710" s="78" t="str">
        <f>VLOOKUP(G11710,[1]Macrodata_CCF!$A$3:$D$55,4,FALSE)</f>
        <v>#ERROR!</v>
      </c>
      <c r="E11710" s="79" t="str">
        <f>VLOOKUP(G11710,[1]Macrodata_CCF!$A$3:$B$55,2,FALSE)</f>
        <v>#ERROR!</v>
      </c>
      <c r="F11710" s="78">
        <v>0.0</v>
      </c>
      <c r="G11710" s="80">
        <v>18.0</v>
      </c>
      <c r="H11710" s="81">
        <v>0.0</v>
      </c>
      <c r="I11710" s="81">
        <v>120000.0</v>
      </c>
      <c r="J11710" s="81">
        <v>24000.0</v>
      </c>
      <c r="K11710" s="81">
        <v>120000.0</v>
      </c>
      <c r="L11710" s="82">
        <v>0.2</v>
      </c>
      <c r="N11710" s="83">
        <f t="shared" si="1"/>
        <v>0.2</v>
      </c>
      <c r="O11710" s="83">
        <f t="shared" si="2"/>
        <v>0.2</v>
      </c>
      <c r="Q11710" s="83">
        <f t="shared" si="3"/>
        <v>1</v>
      </c>
      <c r="R11710" s="83">
        <f t="shared" si="4"/>
        <v>0.2</v>
      </c>
      <c r="S11710" s="83" t="b">
        <f t="shared" si="5"/>
        <v>0</v>
      </c>
      <c r="T11710" s="72"/>
      <c r="U11710" s="72"/>
      <c r="V11710" s="72"/>
      <c r="W11710" s="72"/>
      <c r="X11710" s="72"/>
      <c r="Y11710" s="72"/>
      <c r="Z11710" s="72"/>
      <c r="AA11710" s="72"/>
      <c r="AB11710" s="72"/>
      <c r="AC11710" s="72"/>
      <c r="AD11710" s="72"/>
      <c r="AE11710" s="72"/>
      <c r="AF11710" s="72"/>
      <c r="AG11710" s="72"/>
      <c r="AH11710" s="72"/>
      <c r="AI11710" s="72"/>
      <c r="AJ11710" s="72"/>
      <c r="AK11710" s="72"/>
    </row>
    <row r="11711" ht="14.25" customHeight="1">
      <c r="A11711" s="78">
        <v>11708.0</v>
      </c>
      <c r="C11711" s="78" t="str">
        <f>VLOOKUP(G11711,[1]Macrodata_CCF!$A$3:$D$55,4,FALSE)</f>
        <v>#ERROR!</v>
      </c>
      <c r="E11711" s="79" t="str">
        <f>VLOOKUP(G11711,[1]Macrodata_CCF!$A$3:$B$55,2,FALSE)</f>
        <v>#ERROR!</v>
      </c>
      <c r="F11711" s="78">
        <v>0.0</v>
      </c>
      <c r="G11711" s="80">
        <v>21.0</v>
      </c>
      <c r="H11711" s="81">
        <v>82480.0</v>
      </c>
      <c r="I11711" s="81">
        <v>250000.0</v>
      </c>
      <c r="J11711" s="81">
        <v>105935.0</v>
      </c>
      <c r="K11711" s="81">
        <v>250000.0</v>
      </c>
      <c r="L11711" s="82">
        <v>0.1400131327602674</v>
      </c>
      <c r="N11711" s="83">
        <f t="shared" si="1"/>
        <v>0.1400131328</v>
      </c>
      <c r="O11711" s="83">
        <f t="shared" si="2"/>
        <v>0.1400131328</v>
      </c>
      <c r="Q11711" s="83">
        <f t="shared" si="3"/>
        <v>0.67008</v>
      </c>
      <c r="R11711" s="83">
        <f t="shared" si="4"/>
        <v>0.1400131328</v>
      </c>
      <c r="S11711" s="83" t="b">
        <f t="shared" si="5"/>
        <v>0</v>
      </c>
      <c r="T11711" s="72"/>
      <c r="U11711" s="72"/>
      <c r="V11711" s="72"/>
      <c r="W11711" s="72"/>
      <c r="X11711" s="72"/>
      <c r="Y11711" s="72"/>
      <c r="Z11711" s="72"/>
      <c r="AA11711" s="72"/>
      <c r="AB11711" s="72"/>
      <c r="AC11711" s="72"/>
      <c r="AD11711" s="72"/>
      <c r="AE11711" s="72"/>
      <c r="AF11711" s="72"/>
      <c r="AG11711" s="72"/>
      <c r="AH11711" s="72"/>
      <c r="AI11711" s="72"/>
      <c r="AJ11711" s="72"/>
      <c r="AK11711" s="72"/>
    </row>
    <row r="11712" ht="14.25" customHeight="1">
      <c r="A11712" s="78">
        <v>11709.0</v>
      </c>
      <c r="C11712" s="78" t="str">
        <f>VLOOKUP(G11712,[1]Macrodata_CCF!$A$3:$D$55,4,FALSE)</f>
        <v>#ERROR!</v>
      </c>
      <c r="E11712" s="79" t="str">
        <f>VLOOKUP(G11712,[1]Macrodata_CCF!$A$3:$B$55,2,FALSE)</f>
        <v>#ERROR!</v>
      </c>
      <c r="F11712" s="78">
        <v>0.0</v>
      </c>
      <c r="G11712" s="80">
        <v>34.0</v>
      </c>
      <c r="H11712" s="81">
        <v>0.0</v>
      </c>
      <c r="I11712" s="81">
        <v>930000.0</v>
      </c>
      <c r="J11712" s="81">
        <v>46500.0</v>
      </c>
      <c r="K11712" s="81">
        <v>1674000.0</v>
      </c>
      <c r="L11712" s="82">
        <v>0.05</v>
      </c>
      <c r="N11712" s="83">
        <f t="shared" si="1"/>
        <v>0.05</v>
      </c>
      <c r="O11712" s="83">
        <f t="shared" si="2"/>
        <v>0.05</v>
      </c>
      <c r="Q11712" s="83">
        <f t="shared" si="3"/>
        <v>1</v>
      </c>
      <c r="R11712" s="83">
        <f t="shared" si="4"/>
        <v>0.05</v>
      </c>
      <c r="S11712" s="83" t="b">
        <f t="shared" si="5"/>
        <v>0</v>
      </c>
      <c r="T11712" s="72"/>
      <c r="U11712" s="72"/>
      <c r="V11712" s="72"/>
      <c r="W11712" s="72"/>
      <c r="X11712" s="72"/>
      <c r="Y11712" s="72"/>
      <c r="Z11712" s="72"/>
      <c r="AA11712" s="72"/>
      <c r="AB11712" s="72"/>
      <c r="AC11712" s="72"/>
      <c r="AD11712" s="72"/>
      <c r="AE11712" s="72"/>
      <c r="AF11712" s="72"/>
      <c r="AG11712" s="72"/>
      <c r="AH11712" s="72"/>
      <c r="AI11712" s="72"/>
      <c r="AJ11712" s="72"/>
      <c r="AK11712" s="72"/>
    </row>
    <row r="11713" ht="14.25" customHeight="1">
      <c r="A11713" s="78">
        <v>11710.0</v>
      </c>
      <c r="C11713" s="78" t="str">
        <f>VLOOKUP(G11713,[1]Macrodata_CCF!$A$3:$D$55,4,FALSE)</f>
        <v>#ERROR!</v>
      </c>
      <c r="E11713" s="79" t="str">
        <f>VLOOKUP(G11713,[1]Macrodata_CCF!$A$3:$B$55,2,FALSE)</f>
        <v>#ERROR!</v>
      </c>
      <c r="F11713" s="78">
        <v>0.0</v>
      </c>
      <c r="G11713" s="80">
        <v>36.0</v>
      </c>
      <c r="H11713" s="81">
        <v>367545.0</v>
      </c>
      <c r="I11713" s="81">
        <v>600000.0</v>
      </c>
      <c r="J11713" s="81">
        <v>407060.0</v>
      </c>
      <c r="K11713" s="81">
        <v>600000.0</v>
      </c>
      <c r="L11713" s="82">
        <v>0.169989890516444</v>
      </c>
      <c r="N11713" s="83">
        <f t="shared" si="1"/>
        <v>0.1699898905</v>
      </c>
      <c r="O11713" s="83">
        <f t="shared" si="2"/>
        <v>0.1699898905</v>
      </c>
      <c r="Q11713" s="83">
        <f t="shared" si="3"/>
        <v>0.387425</v>
      </c>
      <c r="R11713" s="83">
        <f t="shared" si="4"/>
        <v>0.1699898905</v>
      </c>
      <c r="S11713" s="83" t="b">
        <f t="shared" si="5"/>
        <v>0</v>
      </c>
      <c r="T11713" s="72"/>
      <c r="U11713" s="72"/>
      <c r="V11713" s="72"/>
      <c r="W11713" s="72"/>
      <c r="X11713" s="72"/>
      <c r="Y11713" s="72"/>
      <c r="Z11713" s="72"/>
      <c r="AA11713" s="72"/>
      <c r="AB11713" s="72"/>
      <c r="AC11713" s="72"/>
      <c r="AD11713" s="72"/>
      <c r="AE11713" s="72"/>
      <c r="AF11713" s="72"/>
      <c r="AG11713" s="72"/>
      <c r="AH11713" s="72"/>
      <c r="AI11713" s="72"/>
      <c r="AJ11713" s="72"/>
      <c r="AK11713" s="72"/>
    </row>
    <row r="11714" ht="14.25" customHeight="1">
      <c r="A11714" s="78">
        <v>11711.0</v>
      </c>
      <c r="C11714" s="78" t="str">
        <f>VLOOKUP(G11714,[1]Macrodata_CCF!$A$3:$D$55,4,FALSE)</f>
        <v>#ERROR!</v>
      </c>
      <c r="E11714" s="79" t="str">
        <f>VLOOKUP(G11714,[1]Macrodata_CCF!$A$3:$B$55,2,FALSE)</f>
        <v>#ERROR!</v>
      </c>
      <c r="F11714" s="78">
        <v>0.0</v>
      </c>
      <c r="G11714" s="80">
        <v>2.0</v>
      </c>
      <c r="H11714" s="81">
        <v>107240.0</v>
      </c>
      <c r="I11714" s="81">
        <v>540000.0</v>
      </c>
      <c r="J11714" s="81">
        <v>550800.0</v>
      </c>
      <c r="K11714" s="81">
        <v>540000.0</v>
      </c>
      <c r="L11714" s="82">
        <v>1.024956095757464</v>
      </c>
      <c r="N11714" s="83">
        <f t="shared" si="1"/>
        <v>1.024956096</v>
      </c>
      <c r="O11714" s="83">
        <f t="shared" si="2"/>
        <v>1</v>
      </c>
      <c r="Q11714" s="83">
        <f t="shared" si="3"/>
        <v>0.8014074074</v>
      </c>
      <c r="R11714" s="83">
        <f t="shared" si="4"/>
        <v>1.024956096</v>
      </c>
      <c r="S11714" s="83" t="b">
        <f t="shared" si="5"/>
        <v>0</v>
      </c>
      <c r="T11714" s="72"/>
      <c r="U11714" s="72"/>
      <c r="V11714" s="72"/>
      <c r="W11714" s="72"/>
      <c r="X11714" s="72"/>
      <c r="Y11714" s="72"/>
      <c r="Z11714" s="72"/>
      <c r="AA11714" s="72"/>
      <c r="AB11714" s="72"/>
      <c r="AC11714" s="72"/>
      <c r="AD11714" s="72"/>
      <c r="AE11714" s="72"/>
      <c r="AF11714" s="72"/>
      <c r="AG11714" s="72"/>
      <c r="AH11714" s="72"/>
      <c r="AI11714" s="72"/>
      <c r="AJ11714" s="72"/>
      <c r="AK11714" s="72"/>
    </row>
    <row r="11715" ht="14.25" customHeight="1">
      <c r="A11715" s="78">
        <v>11712.0</v>
      </c>
      <c r="C11715" s="78" t="str">
        <f>VLOOKUP(G11715,[1]Macrodata_CCF!$A$3:$D$55,4,FALSE)</f>
        <v>#ERROR!</v>
      </c>
      <c r="E11715" s="79" t="str">
        <f>VLOOKUP(G11715,[1]Macrodata_CCF!$A$3:$B$55,2,FALSE)</f>
        <v>#ERROR!</v>
      </c>
      <c r="F11715" s="78">
        <v>0.0</v>
      </c>
      <c r="G11715" s="80">
        <v>18.0</v>
      </c>
      <c r="H11715" s="81">
        <v>206810.0</v>
      </c>
      <c r="I11715" s="81">
        <v>860000.0</v>
      </c>
      <c r="J11715" s="81">
        <v>877200.0</v>
      </c>
      <c r="K11715" s="81">
        <v>860000.0</v>
      </c>
      <c r="L11715" s="82">
        <v>1.026332307598095</v>
      </c>
      <c r="N11715" s="83">
        <f t="shared" si="1"/>
        <v>1.026332308</v>
      </c>
      <c r="O11715" s="83">
        <f t="shared" si="2"/>
        <v>1</v>
      </c>
      <c r="Q11715" s="83">
        <f t="shared" si="3"/>
        <v>0.7595232558</v>
      </c>
      <c r="R11715" s="83">
        <f t="shared" si="4"/>
        <v>1.026332308</v>
      </c>
      <c r="S11715" s="83" t="b">
        <f t="shared" si="5"/>
        <v>0</v>
      </c>
      <c r="T11715" s="72"/>
      <c r="U11715" s="72"/>
      <c r="V11715" s="72"/>
      <c r="W11715" s="72"/>
      <c r="X11715" s="72"/>
      <c r="Y11715" s="72"/>
      <c r="Z11715" s="72"/>
      <c r="AA11715" s="72"/>
      <c r="AB11715" s="72"/>
      <c r="AC11715" s="72"/>
      <c r="AD11715" s="72"/>
      <c r="AE11715" s="72"/>
      <c r="AF11715" s="72"/>
      <c r="AG11715" s="72"/>
      <c r="AH11715" s="72"/>
      <c r="AI11715" s="72"/>
      <c r="AJ11715" s="72"/>
      <c r="AK11715" s="72"/>
    </row>
    <row r="11716" ht="14.25" customHeight="1">
      <c r="A11716" s="78">
        <v>11713.0</v>
      </c>
      <c r="C11716" s="78" t="str">
        <f>VLOOKUP(G11716,[1]Macrodata_CCF!$A$3:$D$55,4,FALSE)</f>
        <v>#ERROR!</v>
      </c>
      <c r="E11716" s="79" t="str">
        <f>VLOOKUP(G11716,[1]Macrodata_CCF!$A$3:$B$55,2,FALSE)</f>
        <v>#ERROR!</v>
      </c>
      <c r="F11716" s="78">
        <v>0.0</v>
      </c>
      <c r="G11716" s="80">
        <v>29.0</v>
      </c>
      <c r="H11716" s="81">
        <v>191025.0</v>
      </c>
      <c r="I11716" s="81">
        <v>600000.0</v>
      </c>
      <c r="J11716" s="81">
        <v>856800.0</v>
      </c>
      <c r="K11716" s="81">
        <v>840000.0</v>
      </c>
      <c r="L11716" s="82">
        <v>1.62791124151843</v>
      </c>
      <c r="N11716" s="83">
        <f t="shared" si="1"/>
        <v>1.627911242</v>
      </c>
      <c r="O11716" s="83">
        <f t="shared" si="2"/>
        <v>1</v>
      </c>
      <c r="Q11716" s="83">
        <f t="shared" si="3"/>
        <v>0.681625</v>
      </c>
      <c r="R11716" s="83">
        <f t="shared" si="4"/>
        <v>1.627911242</v>
      </c>
      <c r="S11716" s="83" t="b">
        <f t="shared" si="5"/>
        <v>0</v>
      </c>
      <c r="T11716" s="72"/>
      <c r="U11716" s="72"/>
      <c r="V11716" s="72"/>
      <c r="W11716" s="72"/>
      <c r="X11716" s="72"/>
      <c r="Y11716" s="72"/>
      <c r="Z11716" s="72"/>
      <c r="AA11716" s="72"/>
      <c r="AB11716" s="72"/>
      <c r="AC11716" s="72"/>
      <c r="AD11716" s="72"/>
      <c r="AE11716" s="72"/>
      <c r="AF11716" s="72"/>
      <c r="AG11716" s="72"/>
      <c r="AH11716" s="72"/>
      <c r="AI11716" s="72"/>
      <c r="AJ11716" s="72"/>
      <c r="AK11716" s="72"/>
    </row>
    <row r="11717" ht="14.25" customHeight="1">
      <c r="A11717" s="78">
        <v>11714.0</v>
      </c>
      <c r="C11717" s="78" t="str">
        <f>VLOOKUP(G11717,[1]Macrodata_CCF!$A$3:$D$55,4,FALSE)</f>
        <v>#ERROR!</v>
      </c>
      <c r="E11717" s="79" t="str">
        <f>VLOOKUP(G11717,[1]Macrodata_CCF!$A$3:$B$55,2,FALSE)</f>
        <v>#ERROR!</v>
      </c>
      <c r="F11717" s="78">
        <v>0.0</v>
      </c>
      <c r="G11717" s="80">
        <v>25.0</v>
      </c>
      <c r="H11717" s="81">
        <v>56815.0</v>
      </c>
      <c r="I11717" s="81">
        <v>230000.0</v>
      </c>
      <c r="J11717" s="81">
        <v>89720.0</v>
      </c>
      <c r="K11717" s="81">
        <v>414000.0</v>
      </c>
      <c r="L11717" s="82">
        <v>0.1899991338741808</v>
      </c>
      <c r="N11717" s="83">
        <f t="shared" si="1"/>
        <v>0.1899991339</v>
      </c>
      <c r="O11717" s="83">
        <f t="shared" si="2"/>
        <v>0.1899991339</v>
      </c>
      <c r="Q11717" s="83">
        <f t="shared" si="3"/>
        <v>0.7529782609</v>
      </c>
      <c r="R11717" s="83">
        <f t="shared" si="4"/>
        <v>0.1899991339</v>
      </c>
      <c r="S11717" s="83" t="b">
        <f t="shared" si="5"/>
        <v>0</v>
      </c>
      <c r="T11717" s="72"/>
      <c r="U11717" s="72"/>
      <c r="V11717" s="72"/>
      <c r="W11717" s="72"/>
      <c r="X11717" s="72"/>
      <c r="Y11717" s="72"/>
      <c r="Z11717" s="72"/>
      <c r="AA11717" s="72"/>
      <c r="AB11717" s="72"/>
      <c r="AC11717" s="72"/>
      <c r="AD11717" s="72"/>
      <c r="AE11717" s="72"/>
      <c r="AF11717" s="72"/>
      <c r="AG11717" s="72"/>
      <c r="AH11717" s="72"/>
      <c r="AI11717" s="72"/>
      <c r="AJ11717" s="72"/>
      <c r="AK11717" s="72"/>
    </row>
    <row r="11718" ht="14.25" customHeight="1">
      <c r="A11718" s="78">
        <v>11715.0</v>
      </c>
      <c r="C11718" s="78" t="str">
        <f>VLOOKUP(G11718,[1]Macrodata_CCF!$A$3:$D$55,4,FALSE)</f>
        <v>#ERROR!</v>
      </c>
      <c r="E11718" s="79" t="str">
        <f>VLOOKUP(G11718,[1]Macrodata_CCF!$A$3:$B$55,2,FALSE)</f>
        <v>#ERROR!</v>
      </c>
      <c r="F11718" s="78">
        <v>1.0</v>
      </c>
      <c r="G11718" s="80">
        <v>46.0</v>
      </c>
      <c r="H11718" s="81">
        <v>0.0</v>
      </c>
      <c r="I11718" s="81">
        <v>510000.0</v>
      </c>
      <c r="J11718" s="81">
        <v>219300.0</v>
      </c>
      <c r="K11718" s="81">
        <v>510000.0</v>
      </c>
      <c r="L11718" s="82">
        <v>0.43</v>
      </c>
      <c r="N11718" s="83">
        <f t="shared" si="1"/>
        <v>0.43</v>
      </c>
      <c r="O11718" s="83">
        <f t="shared" si="2"/>
        <v>0.43</v>
      </c>
      <c r="Q11718" s="83">
        <f t="shared" si="3"/>
        <v>1</v>
      </c>
      <c r="R11718" s="83">
        <f t="shared" si="4"/>
        <v>0.43</v>
      </c>
      <c r="S11718" s="83" t="b">
        <f t="shared" si="5"/>
        <v>0</v>
      </c>
      <c r="T11718" s="72"/>
      <c r="U11718" s="72"/>
      <c r="V11718" s="72"/>
      <c r="W11718" s="72"/>
      <c r="X11718" s="72"/>
      <c r="Y11718" s="72"/>
      <c r="Z11718" s="72"/>
      <c r="AA11718" s="72"/>
      <c r="AB11718" s="72"/>
      <c r="AC11718" s="72"/>
      <c r="AD11718" s="72"/>
      <c r="AE11718" s="72"/>
      <c r="AF11718" s="72"/>
      <c r="AG11718" s="72"/>
      <c r="AH11718" s="72"/>
      <c r="AI11718" s="72"/>
      <c r="AJ11718" s="72"/>
      <c r="AK11718" s="72"/>
    </row>
    <row r="11719" ht="14.25" customHeight="1">
      <c r="A11719" s="78">
        <v>11716.0</v>
      </c>
      <c r="C11719" s="78" t="str">
        <f>VLOOKUP(G11719,[1]Macrodata_CCF!$A$3:$D$55,4,FALSE)</f>
        <v>#ERROR!</v>
      </c>
      <c r="E11719" s="79" t="str">
        <f>VLOOKUP(G11719,[1]Macrodata_CCF!$A$3:$B$55,2,FALSE)</f>
        <v>#ERROR!</v>
      </c>
      <c r="F11719" s="78">
        <v>0.0</v>
      </c>
      <c r="G11719" s="80">
        <v>34.0</v>
      </c>
      <c r="H11719" s="81">
        <v>0.0</v>
      </c>
      <c r="I11719" s="81">
        <v>40000.0</v>
      </c>
      <c r="J11719" s="81">
        <v>2800.0</v>
      </c>
      <c r="K11719" s="81">
        <v>40000.0</v>
      </c>
      <c r="L11719" s="82">
        <v>0.07</v>
      </c>
      <c r="N11719" s="83">
        <f t="shared" si="1"/>
        <v>0.07</v>
      </c>
      <c r="O11719" s="83">
        <f t="shared" si="2"/>
        <v>0.07</v>
      </c>
      <c r="Q11719" s="83">
        <f t="shared" si="3"/>
        <v>1</v>
      </c>
      <c r="R11719" s="83">
        <f t="shared" si="4"/>
        <v>0.07</v>
      </c>
      <c r="S11719" s="83" t="b">
        <f t="shared" si="5"/>
        <v>0</v>
      </c>
      <c r="T11719" s="72"/>
      <c r="U11719" s="72"/>
      <c r="V11719" s="72"/>
      <c r="W11719" s="72"/>
      <c r="X11719" s="72"/>
      <c r="Y11719" s="72"/>
      <c r="Z11719" s="72"/>
      <c r="AA11719" s="72"/>
      <c r="AB11719" s="72"/>
      <c r="AC11719" s="72"/>
      <c r="AD11719" s="72"/>
      <c r="AE11719" s="72"/>
      <c r="AF11719" s="72"/>
      <c r="AG11719" s="72"/>
      <c r="AH11719" s="72"/>
      <c r="AI11719" s="72"/>
      <c r="AJ11719" s="72"/>
      <c r="AK11719" s="72"/>
    </row>
    <row r="11720" ht="14.25" customHeight="1">
      <c r="A11720" s="78">
        <v>11717.0</v>
      </c>
      <c r="C11720" s="78" t="str">
        <f>VLOOKUP(G11720,[1]Macrodata_CCF!$A$3:$D$55,4,FALSE)</f>
        <v>#ERROR!</v>
      </c>
      <c r="E11720" s="79" t="str">
        <f>VLOOKUP(G11720,[1]Macrodata_CCF!$A$3:$B$55,2,FALSE)</f>
        <v>#ERROR!</v>
      </c>
      <c r="F11720" s="78">
        <v>0.0</v>
      </c>
      <c r="G11720" s="80">
        <v>49.0</v>
      </c>
      <c r="H11720" s="81">
        <v>412735.0</v>
      </c>
      <c r="I11720" s="81">
        <v>450000.0</v>
      </c>
      <c r="J11720" s="81">
        <v>417205.0</v>
      </c>
      <c r="K11720" s="81">
        <v>450000.0</v>
      </c>
      <c r="L11720" s="82">
        <v>0.1199516973030994</v>
      </c>
      <c r="N11720" s="83">
        <f t="shared" si="1"/>
        <v>0.1199516973</v>
      </c>
      <c r="O11720" s="83">
        <f t="shared" si="2"/>
        <v>0.1199516973</v>
      </c>
      <c r="Q11720" s="83">
        <f t="shared" si="3"/>
        <v>0.08281111111</v>
      </c>
      <c r="R11720" s="83">
        <f t="shared" si="4"/>
        <v>0.009933333333</v>
      </c>
      <c r="S11720" s="83" t="b">
        <f t="shared" si="5"/>
        <v>0</v>
      </c>
      <c r="T11720" s="72"/>
      <c r="U11720" s="72"/>
      <c r="V11720" s="72"/>
      <c r="W11720" s="72"/>
      <c r="X11720" s="72"/>
      <c r="Y11720" s="72"/>
      <c r="Z11720" s="72"/>
      <c r="AA11720" s="72"/>
      <c r="AB11720" s="72"/>
      <c r="AC11720" s="72"/>
      <c r="AD11720" s="72"/>
      <c r="AE11720" s="72"/>
      <c r="AF11720" s="72"/>
      <c r="AG11720" s="72"/>
      <c r="AH11720" s="72"/>
      <c r="AI11720" s="72"/>
      <c r="AJ11720" s="72"/>
      <c r="AK11720" s="72"/>
    </row>
    <row r="11721" ht="14.25" customHeight="1">
      <c r="A11721" s="78">
        <v>11718.0</v>
      </c>
      <c r="C11721" s="78" t="str">
        <f>VLOOKUP(G11721,[1]Macrodata_CCF!$A$3:$D$55,4,FALSE)</f>
        <v>#ERROR!</v>
      </c>
      <c r="E11721" s="79" t="str">
        <f>VLOOKUP(G11721,[1]Macrodata_CCF!$A$3:$B$55,2,FALSE)</f>
        <v>#ERROR!</v>
      </c>
      <c r="F11721" s="78">
        <v>0.0</v>
      </c>
      <c r="G11721" s="80">
        <v>34.0</v>
      </c>
      <c r="H11721" s="81">
        <v>576525.0</v>
      </c>
      <c r="I11721" s="81">
        <v>870000.0</v>
      </c>
      <c r="J11721" s="81">
        <v>517830.0</v>
      </c>
      <c r="K11721" s="81">
        <v>870000.0</v>
      </c>
      <c r="L11721" s="82">
        <v>-0.2</v>
      </c>
      <c r="N11721" s="83">
        <f t="shared" si="1"/>
        <v>-0.2</v>
      </c>
      <c r="O11721" s="83">
        <f t="shared" si="2"/>
        <v>0</v>
      </c>
      <c r="Q11721" s="83">
        <f t="shared" si="3"/>
        <v>0.3373275862</v>
      </c>
      <c r="R11721" s="83">
        <f t="shared" si="4"/>
        <v>-0.2</v>
      </c>
      <c r="S11721" s="83" t="b">
        <f t="shared" si="5"/>
        <v>0</v>
      </c>
      <c r="T11721" s="72"/>
      <c r="U11721" s="72"/>
      <c r="V11721" s="72"/>
      <c r="W11721" s="72"/>
      <c r="X11721" s="72"/>
      <c r="Y11721" s="72"/>
      <c r="Z11721" s="72"/>
      <c r="AA11721" s="72"/>
      <c r="AB11721" s="72"/>
      <c r="AC11721" s="72"/>
      <c r="AD11721" s="72"/>
      <c r="AE11721" s="72"/>
      <c r="AF11721" s="72"/>
      <c r="AG11721" s="72"/>
      <c r="AH11721" s="72"/>
      <c r="AI11721" s="72"/>
      <c r="AJ11721" s="72"/>
      <c r="AK11721" s="72"/>
    </row>
    <row r="11722" ht="14.25" customHeight="1">
      <c r="A11722" s="78">
        <v>11719.0</v>
      </c>
      <c r="C11722" s="78" t="str">
        <f>VLOOKUP(G11722,[1]Macrodata_CCF!$A$3:$D$55,4,FALSE)</f>
        <v>#ERROR!</v>
      </c>
      <c r="E11722" s="79" t="str">
        <f>VLOOKUP(G11722,[1]Macrodata_CCF!$A$3:$B$55,2,FALSE)</f>
        <v>#ERROR!</v>
      </c>
      <c r="F11722" s="78">
        <v>0.0</v>
      </c>
      <c r="G11722" s="80">
        <v>34.0</v>
      </c>
      <c r="H11722" s="81">
        <v>106870.0</v>
      </c>
      <c r="I11722" s="81">
        <v>770000.0</v>
      </c>
      <c r="J11722" s="81">
        <v>146660.0</v>
      </c>
      <c r="K11722" s="81">
        <v>770000.0</v>
      </c>
      <c r="L11722" s="82">
        <v>0.0600033175998673</v>
      </c>
      <c r="N11722" s="83">
        <f t="shared" si="1"/>
        <v>0.0600033176</v>
      </c>
      <c r="O11722" s="83">
        <f t="shared" si="2"/>
        <v>0.0600033176</v>
      </c>
      <c r="Q11722" s="83">
        <f t="shared" si="3"/>
        <v>0.8612077922</v>
      </c>
      <c r="R11722" s="83">
        <f t="shared" si="4"/>
        <v>0.0600033176</v>
      </c>
      <c r="S11722" s="83" t="b">
        <f t="shared" si="5"/>
        <v>0</v>
      </c>
      <c r="T11722" s="72"/>
      <c r="U11722" s="72"/>
      <c r="V11722" s="72"/>
      <c r="W11722" s="72"/>
      <c r="X11722" s="72"/>
      <c r="Y11722" s="72"/>
      <c r="Z11722" s="72"/>
      <c r="AA11722" s="72"/>
      <c r="AB11722" s="72"/>
      <c r="AC11722" s="72"/>
      <c r="AD11722" s="72"/>
      <c r="AE11722" s="72"/>
      <c r="AF11722" s="72"/>
      <c r="AG11722" s="72"/>
      <c r="AH11722" s="72"/>
      <c r="AI11722" s="72"/>
      <c r="AJ11722" s="72"/>
      <c r="AK11722" s="72"/>
    </row>
    <row r="11723" ht="14.25" customHeight="1">
      <c r="A11723" s="78">
        <v>11720.0</v>
      </c>
      <c r="C11723" s="78" t="str">
        <f>VLOOKUP(G11723,[1]Macrodata_CCF!$A$3:$D$55,4,FALSE)</f>
        <v>#ERROR!</v>
      </c>
      <c r="E11723" s="79" t="str">
        <f>VLOOKUP(G11723,[1]Macrodata_CCF!$A$3:$B$55,2,FALSE)</f>
        <v>#ERROR!</v>
      </c>
      <c r="F11723" s="78">
        <v>0.0</v>
      </c>
      <c r="G11723" s="80">
        <v>21.0</v>
      </c>
      <c r="H11723" s="81">
        <v>406980.0</v>
      </c>
      <c r="I11723" s="81">
        <v>790000.0</v>
      </c>
      <c r="J11723" s="81">
        <v>468265.0</v>
      </c>
      <c r="K11723" s="81">
        <v>790000.0</v>
      </c>
      <c r="L11723" s="82">
        <v>0.160004699493499</v>
      </c>
      <c r="N11723" s="83">
        <f t="shared" si="1"/>
        <v>0.1600046995</v>
      </c>
      <c r="O11723" s="83">
        <f t="shared" si="2"/>
        <v>0.1600046995</v>
      </c>
      <c r="Q11723" s="83">
        <f t="shared" si="3"/>
        <v>0.484835443</v>
      </c>
      <c r="R11723" s="83">
        <f t="shared" si="4"/>
        <v>0.1600046995</v>
      </c>
      <c r="S11723" s="83" t="b">
        <f t="shared" si="5"/>
        <v>0</v>
      </c>
      <c r="T11723" s="72"/>
      <c r="U11723" s="72"/>
      <c r="V11723" s="72"/>
      <c r="W11723" s="72"/>
      <c r="X11723" s="72"/>
      <c r="Y11723" s="72"/>
      <c r="Z11723" s="72"/>
      <c r="AA11723" s="72"/>
      <c r="AB11723" s="72"/>
      <c r="AC11723" s="72"/>
      <c r="AD11723" s="72"/>
      <c r="AE11723" s="72"/>
      <c r="AF11723" s="72"/>
      <c r="AG11723" s="72"/>
      <c r="AH11723" s="72"/>
      <c r="AI11723" s="72"/>
      <c r="AJ11723" s="72"/>
      <c r="AK11723" s="72"/>
    </row>
    <row r="11724" ht="14.25" customHeight="1">
      <c r="A11724" s="78">
        <v>11721.0</v>
      </c>
      <c r="C11724" s="78" t="str">
        <f>VLOOKUP(G11724,[1]Macrodata_CCF!$A$3:$D$55,4,FALSE)</f>
        <v>#ERROR!</v>
      </c>
      <c r="E11724" s="79" t="str">
        <f>VLOOKUP(G11724,[1]Macrodata_CCF!$A$3:$B$55,2,FALSE)</f>
        <v>#ERROR!</v>
      </c>
      <c r="F11724" s="78">
        <v>1.0</v>
      </c>
      <c r="G11724" s="80">
        <v>38.0</v>
      </c>
      <c r="H11724" s="81">
        <v>0.0</v>
      </c>
      <c r="I11724" s="81">
        <v>800000.0</v>
      </c>
      <c r="J11724" s="81">
        <v>456000.0</v>
      </c>
      <c r="K11724" s="81">
        <v>800000.0</v>
      </c>
      <c r="L11724" s="82">
        <v>0.57</v>
      </c>
      <c r="N11724" s="83">
        <f t="shared" si="1"/>
        <v>0.57</v>
      </c>
      <c r="O11724" s="83">
        <f t="shared" si="2"/>
        <v>0.57</v>
      </c>
      <c r="Q11724" s="83">
        <f t="shared" si="3"/>
        <v>1</v>
      </c>
      <c r="R11724" s="83">
        <f t="shared" si="4"/>
        <v>0.57</v>
      </c>
      <c r="S11724" s="83" t="b">
        <f t="shared" si="5"/>
        <v>0</v>
      </c>
      <c r="T11724" s="72"/>
      <c r="U11724" s="72"/>
      <c r="V11724" s="72"/>
      <c r="W11724" s="72"/>
      <c r="X11724" s="72"/>
      <c r="Y11724" s="72"/>
      <c r="Z11724" s="72"/>
      <c r="AA11724" s="72"/>
      <c r="AB11724" s="72"/>
      <c r="AC11724" s="72"/>
      <c r="AD11724" s="72"/>
      <c r="AE11724" s="72"/>
      <c r="AF11724" s="72"/>
      <c r="AG11724" s="72"/>
      <c r="AH11724" s="72"/>
      <c r="AI11724" s="72"/>
      <c r="AJ11724" s="72"/>
      <c r="AK11724" s="72"/>
    </row>
    <row r="11725" ht="14.25" customHeight="1">
      <c r="A11725" s="78">
        <v>11722.0</v>
      </c>
      <c r="C11725" s="78" t="str">
        <f>VLOOKUP(G11725,[1]Macrodata_CCF!$A$3:$D$55,4,FALSE)</f>
        <v>#ERROR!</v>
      </c>
      <c r="E11725" s="79" t="str">
        <f>VLOOKUP(G11725,[1]Macrodata_CCF!$A$3:$B$55,2,FALSE)</f>
        <v>#ERROR!</v>
      </c>
      <c r="F11725" s="78">
        <v>0.0</v>
      </c>
      <c r="G11725" s="80">
        <v>15.0</v>
      </c>
      <c r="H11725" s="81">
        <v>127630.0</v>
      </c>
      <c r="I11725" s="81">
        <v>380000.0</v>
      </c>
      <c r="J11725" s="81">
        <v>72110.0</v>
      </c>
      <c r="K11725" s="81">
        <v>760000.0</v>
      </c>
      <c r="L11725" s="82">
        <v>-0.219994452589452</v>
      </c>
      <c r="N11725" s="83">
        <f t="shared" si="1"/>
        <v>-0.2199944526</v>
      </c>
      <c r="O11725" s="83">
        <f t="shared" si="2"/>
        <v>0</v>
      </c>
      <c r="Q11725" s="83">
        <f t="shared" si="3"/>
        <v>0.6641315789</v>
      </c>
      <c r="R11725" s="83">
        <f t="shared" si="4"/>
        <v>-0.2199944526</v>
      </c>
      <c r="S11725" s="83" t="b">
        <f t="shared" si="5"/>
        <v>0</v>
      </c>
      <c r="T11725" s="72"/>
      <c r="U11725" s="72"/>
      <c r="V11725" s="72"/>
      <c r="W11725" s="72"/>
      <c r="X11725" s="72"/>
      <c r="Y11725" s="72"/>
      <c r="Z11725" s="72"/>
      <c r="AA11725" s="72"/>
      <c r="AB11725" s="72"/>
      <c r="AC11725" s="72"/>
      <c r="AD11725" s="72"/>
      <c r="AE11725" s="72"/>
      <c r="AF11725" s="72"/>
      <c r="AG11725" s="72"/>
      <c r="AH11725" s="72"/>
      <c r="AI11725" s="72"/>
      <c r="AJ11725" s="72"/>
      <c r="AK11725" s="72"/>
    </row>
    <row r="11726" ht="14.25" customHeight="1">
      <c r="A11726" s="78">
        <v>11723.0</v>
      </c>
      <c r="C11726" s="78" t="str">
        <f>VLOOKUP(G11726,[1]Macrodata_CCF!$A$3:$D$55,4,FALSE)</f>
        <v>#ERROR!</v>
      </c>
      <c r="E11726" s="79" t="str">
        <f>VLOOKUP(G11726,[1]Macrodata_CCF!$A$3:$B$55,2,FALSE)</f>
        <v>#ERROR!</v>
      </c>
      <c r="F11726" s="78">
        <v>0.0</v>
      </c>
      <c r="G11726" s="80">
        <v>6.0</v>
      </c>
      <c r="H11726" s="81">
        <v>418470.0</v>
      </c>
      <c r="I11726" s="81">
        <v>630000.0</v>
      </c>
      <c r="J11726" s="81">
        <v>642600.0</v>
      </c>
      <c r="K11726" s="81">
        <v>630000.0</v>
      </c>
      <c r="L11726" s="82">
        <v>1.059566019004397</v>
      </c>
      <c r="N11726" s="83">
        <f t="shared" si="1"/>
        <v>1.059566019</v>
      </c>
      <c r="O11726" s="83">
        <f t="shared" si="2"/>
        <v>1</v>
      </c>
      <c r="Q11726" s="83">
        <f t="shared" si="3"/>
        <v>0.3357619048</v>
      </c>
      <c r="R11726" s="83">
        <f t="shared" si="4"/>
        <v>1.059566019</v>
      </c>
      <c r="S11726" s="83" t="b">
        <f t="shared" si="5"/>
        <v>0</v>
      </c>
      <c r="T11726" s="72"/>
      <c r="U11726" s="72"/>
      <c r="V11726" s="72"/>
      <c r="W11726" s="72"/>
      <c r="X11726" s="72"/>
      <c r="Y11726" s="72"/>
      <c r="Z11726" s="72"/>
      <c r="AA11726" s="72"/>
      <c r="AB11726" s="72"/>
      <c r="AC11726" s="72"/>
      <c r="AD11726" s="72"/>
      <c r="AE11726" s="72"/>
      <c r="AF11726" s="72"/>
      <c r="AG11726" s="72"/>
      <c r="AH11726" s="72"/>
      <c r="AI11726" s="72"/>
      <c r="AJ11726" s="72"/>
      <c r="AK11726" s="72"/>
    </row>
    <row r="11727" ht="14.25" customHeight="1">
      <c r="A11727" s="78">
        <v>11724.0</v>
      </c>
      <c r="C11727" s="78" t="str">
        <f>VLOOKUP(G11727,[1]Macrodata_CCF!$A$3:$D$55,4,FALSE)</f>
        <v>#ERROR!</v>
      </c>
      <c r="E11727" s="79" t="str">
        <f>VLOOKUP(G11727,[1]Macrodata_CCF!$A$3:$B$55,2,FALSE)</f>
        <v>#ERROR!</v>
      </c>
      <c r="F11727" s="78">
        <v>0.0</v>
      </c>
      <c r="G11727" s="80">
        <v>9.0</v>
      </c>
      <c r="H11727" s="81">
        <v>185465.0</v>
      </c>
      <c r="I11727" s="81">
        <v>220000.0</v>
      </c>
      <c r="J11727" s="81">
        <v>194445.0</v>
      </c>
      <c r="K11727" s="81">
        <v>220000.0</v>
      </c>
      <c r="L11727" s="82">
        <v>0.2600260605183147</v>
      </c>
      <c r="N11727" s="83">
        <f t="shared" si="1"/>
        <v>0.2600260605</v>
      </c>
      <c r="O11727" s="83">
        <f t="shared" si="2"/>
        <v>0.2600260605</v>
      </c>
      <c r="Q11727" s="83">
        <f t="shared" si="3"/>
        <v>0.1569772727</v>
      </c>
      <c r="R11727" s="83">
        <f t="shared" si="4"/>
        <v>0.2600260605</v>
      </c>
      <c r="S11727" s="83" t="b">
        <f t="shared" si="5"/>
        <v>0</v>
      </c>
      <c r="T11727" s="72"/>
      <c r="U11727" s="72"/>
      <c r="V11727" s="72"/>
      <c r="W11727" s="72"/>
      <c r="X11727" s="72"/>
      <c r="Y11727" s="72"/>
      <c r="Z11727" s="72"/>
      <c r="AA11727" s="72"/>
      <c r="AB11727" s="72"/>
      <c r="AC11727" s="72"/>
      <c r="AD11727" s="72"/>
      <c r="AE11727" s="72"/>
      <c r="AF11727" s="72"/>
      <c r="AG11727" s="72"/>
      <c r="AH11727" s="72"/>
      <c r="AI11727" s="72"/>
      <c r="AJ11727" s="72"/>
      <c r="AK11727" s="72"/>
    </row>
    <row r="11728" ht="14.25" customHeight="1">
      <c r="A11728" s="78">
        <v>11725.0</v>
      </c>
      <c r="C11728" s="78" t="str">
        <f>VLOOKUP(G11728,[1]Macrodata_CCF!$A$3:$D$55,4,FALSE)</f>
        <v>#ERROR!</v>
      </c>
      <c r="E11728" s="79" t="str">
        <f>VLOOKUP(G11728,[1]Macrodata_CCF!$A$3:$B$55,2,FALSE)</f>
        <v>#ERROR!</v>
      </c>
      <c r="F11728" s="78">
        <v>0.0</v>
      </c>
      <c r="G11728" s="80">
        <v>6.0</v>
      </c>
      <c r="H11728" s="81">
        <v>490240.0</v>
      </c>
      <c r="I11728" s="81">
        <v>850000.0</v>
      </c>
      <c r="J11728" s="81">
        <v>407495.0</v>
      </c>
      <c r="K11728" s="81">
        <v>850000.0</v>
      </c>
      <c r="L11728" s="82">
        <v>-0.230000555926173</v>
      </c>
      <c r="N11728" s="83">
        <f t="shared" si="1"/>
        <v>-0.2300005559</v>
      </c>
      <c r="O11728" s="83">
        <f t="shared" si="2"/>
        <v>0</v>
      </c>
      <c r="Q11728" s="83">
        <f t="shared" si="3"/>
        <v>0.4232470588</v>
      </c>
      <c r="R11728" s="83">
        <f t="shared" si="4"/>
        <v>-0.2300005559</v>
      </c>
      <c r="S11728" s="83" t="b">
        <f t="shared" si="5"/>
        <v>0</v>
      </c>
      <c r="T11728" s="72"/>
      <c r="U11728" s="72"/>
      <c r="V11728" s="72"/>
      <c r="W11728" s="72"/>
      <c r="X11728" s="72"/>
      <c r="Y11728" s="72"/>
      <c r="Z11728" s="72"/>
      <c r="AA11728" s="72"/>
      <c r="AB11728" s="72"/>
      <c r="AC11728" s="72"/>
      <c r="AD11728" s="72"/>
      <c r="AE11728" s="72"/>
      <c r="AF11728" s="72"/>
      <c r="AG11728" s="72"/>
      <c r="AH11728" s="72"/>
      <c r="AI11728" s="72"/>
      <c r="AJ11728" s="72"/>
      <c r="AK11728" s="72"/>
    </row>
    <row r="11729" ht="14.25" customHeight="1">
      <c r="A11729" s="78">
        <v>11726.0</v>
      </c>
      <c r="C11729" s="78" t="str">
        <f>VLOOKUP(G11729,[1]Macrodata_CCF!$A$3:$D$55,4,FALSE)</f>
        <v>#ERROR!</v>
      </c>
      <c r="E11729" s="79" t="str">
        <f>VLOOKUP(G11729,[1]Macrodata_CCF!$A$3:$B$55,2,FALSE)</f>
        <v>#ERROR!</v>
      </c>
      <c r="F11729" s="78">
        <v>0.0</v>
      </c>
      <c r="G11729" s="80">
        <v>5.0</v>
      </c>
      <c r="H11729" s="81">
        <v>91215.0</v>
      </c>
      <c r="I11729" s="81">
        <v>840000.0</v>
      </c>
      <c r="J11729" s="81">
        <v>323340.0</v>
      </c>
      <c r="K11729" s="81">
        <v>840000.0</v>
      </c>
      <c r="L11729" s="82">
        <v>0.310002203569783</v>
      </c>
      <c r="N11729" s="83">
        <f t="shared" si="1"/>
        <v>0.3100022036</v>
      </c>
      <c r="O11729" s="83">
        <f t="shared" si="2"/>
        <v>0.3100022036</v>
      </c>
      <c r="Q11729" s="83">
        <f t="shared" si="3"/>
        <v>0.8914107143</v>
      </c>
      <c r="R11729" s="83">
        <f t="shared" si="4"/>
        <v>0.3100022036</v>
      </c>
      <c r="S11729" s="83" t="b">
        <f t="shared" si="5"/>
        <v>0</v>
      </c>
      <c r="T11729" s="72"/>
      <c r="U11729" s="72"/>
      <c r="V11729" s="72"/>
      <c r="W11729" s="72"/>
      <c r="X11729" s="72"/>
      <c r="Y11729" s="72"/>
      <c r="Z11729" s="72"/>
      <c r="AA11729" s="72"/>
      <c r="AB11729" s="72"/>
      <c r="AC11729" s="72"/>
      <c r="AD11729" s="72"/>
      <c r="AE11729" s="72"/>
      <c r="AF11729" s="72"/>
      <c r="AG11729" s="72"/>
      <c r="AH11729" s="72"/>
      <c r="AI11729" s="72"/>
      <c r="AJ11729" s="72"/>
      <c r="AK11729" s="72"/>
    </row>
    <row r="11730" ht="14.25" customHeight="1">
      <c r="A11730" s="78">
        <v>11727.0</v>
      </c>
      <c r="C11730" s="78" t="str">
        <f>VLOOKUP(G11730,[1]Macrodata_CCF!$A$3:$D$55,4,FALSE)</f>
        <v>#ERROR!</v>
      </c>
      <c r="E11730" s="79" t="str">
        <f>VLOOKUP(G11730,[1]Macrodata_CCF!$A$3:$B$55,2,FALSE)</f>
        <v>#ERROR!</v>
      </c>
      <c r="F11730" s="78">
        <v>0.0</v>
      </c>
      <c r="G11730" s="80">
        <v>51.0</v>
      </c>
      <c r="H11730" s="81">
        <v>291720.0</v>
      </c>
      <c r="I11730" s="81">
        <v>360000.0</v>
      </c>
      <c r="J11730" s="81">
        <v>293770.0</v>
      </c>
      <c r="K11730" s="81">
        <v>720000.0</v>
      </c>
      <c r="L11730" s="82">
        <v>0.03002343292325717</v>
      </c>
      <c r="N11730" s="83">
        <f t="shared" si="1"/>
        <v>0.03002343292</v>
      </c>
      <c r="O11730" s="83">
        <f t="shared" si="2"/>
        <v>0.03002343292</v>
      </c>
      <c r="Q11730" s="83">
        <f t="shared" si="3"/>
        <v>0.1896666667</v>
      </c>
      <c r="R11730" s="83">
        <f t="shared" si="4"/>
        <v>0.03002343292</v>
      </c>
      <c r="S11730" s="83" t="b">
        <f t="shared" si="5"/>
        <v>0</v>
      </c>
      <c r="T11730" s="72"/>
      <c r="U11730" s="72"/>
      <c r="V11730" s="72"/>
      <c r="W11730" s="72"/>
      <c r="X11730" s="72"/>
      <c r="Y11730" s="72"/>
      <c r="Z11730" s="72"/>
      <c r="AA11730" s="72"/>
      <c r="AB11730" s="72"/>
      <c r="AC11730" s="72"/>
      <c r="AD11730" s="72"/>
      <c r="AE11730" s="72"/>
      <c r="AF11730" s="72"/>
      <c r="AG11730" s="72"/>
      <c r="AH11730" s="72"/>
      <c r="AI11730" s="72"/>
      <c r="AJ11730" s="72"/>
      <c r="AK11730" s="72"/>
    </row>
    <row r="11731" ht="14.25" customHeight="1">
      <c r="A11731" s="78">
        <v>11728.0</v>
      </c>
      <c r="C11731" s="78" t="str">
        <f>VLOOKUP(G11731,[1]Macrodata_CCF!$A$3:$D$55,4,FALSE)</f>
        <v>#ERROR!</v>
      </c>
      <c r="E11731" s="79" t="str">
        <f>VLOOKUP(G11731,[1]Macrodata_CCF!$A$3:$B$55,2,FALSE)</f>
        <v>#ERROR!</v>
      </c>
      <c r="F11731" s="78">
        <v>0.0</v>
      </c>
      <c r="G11731" s="80">
        <v>35.0</v>
      </c>
      <c r="H11731" s="81">
        <v>630090.0</v>
      </c>
      <c r="I11731" s="81">
        <v>700000.0</v>
      </c>
      <c r="J11731" s="81">
        <v>612615.0</v>
      </c>
      <c r="K11731" s="81">
        <v>1050000.0</v>
      </c>
      <c r="L11731" s="82">
        <v>-0.2499642397368045</v>
      </c>
      <c r="N11731" s="83">
        <f t="shared" si="1"/>
        <v>-0.2499642397</v>
      </c>
      <c r="O11731" s="83">
        <f t="shared" si="2"/>
        <v>0</v>
      </c>
      <c r="Q11731" s="83">
        <f t="shared" si="3"/>
        <v>0.09987142857</v>
      </c>
      <c r="R11731" s="83">
        <f t="shared" si="4"/>
        <v>-0.02496428571</v>
      </c>
      <c r="S11731" s="83" t="b">
        <f t="shared" si="5"/>
        <v>0</v>
      </c>
      <c r="T11731" s="72"/>
      <c r="U11731" s="72"/>
      <c r="V11731" s="72"/>
      <c r="W11731" s="72"/>
      <c r="X11731" s="72"/>
      <c r="Y11731" s="72"/>
      <c r="Z11731" s="72"/>
      <c r="AA11731" s="72"/>
      <c r="AB11731" s="72"/>
      <c r="AC11731" s="72"/>
      <c r="AD11731" s="72"/>
      <c r="AE11731" s="72"/>
      <c r="AF11731" s="72"/>
      <c r="AG11731" s="72"/>
      <c r="AH11731" s="72"/>
      <c r="AI11731" s="72"/>
      <c r="AJ11731" s="72"/>
      <c r="AK11731" s="72"/>
    </row>
    <row r="11732" ht="14.25" customHeight="1">
      <c r="A11732" s="78">
        <v>11729.0</v>
      </c>
      <c r="C11732" s="78" t="str">
        <f>VLOOKUP(G11732,[1]Macrodata_CCF!$A$3:$D$55,4,FALSE)</f>
        <v>#ERROR!</v>
      </c>
      <c r="E11732" s="79" t="str">
        <f>VLOOKUP(G11732,[1]Macrodata_CCF!$A$3:$B$55,2,FALSE)</f>
        <v>#ERROR!</v>
      </c>
      <c r="F11732" s="78">
        <v>0.0</v>
      </c>
      <c r="G11732" s="80">
        <v>20.0</v>
      </c>
      <c r="H11732" s="81">
        <v>22120.0</v>
      </c>
      <c r="I11732" s="81">
        <v>500000.0</v>
      </c>
      <c r="J11732" s="81">
        <v>103360.0</v>
      </c>
      <c r="K11732" s="81">
        <v>500000.0</v>
      </c>
      <c r="L11732" s="82">
        <v>0.1700008370302168</v>
      </c>
      <c r="N11732" s="83">
        <f t="shared" si="1"/>
        <v>0.170000837</v>
      </c>
      <c r="O11732" s="83">
        <f t="shared" si="2"/>
        <v>0.170000837</v>
      </c>
      <c r="Q11732" s="83">
        <f t="shared" si="3"/>
        <v>0.95576</v>
      </c>
      <c r="R11732" s="83">
        <f t="shared" si="4"/>
        <v>0.170000837</v>
      </c>
      <c r="S11732" s="83" t="b">
        <f t="shared" si="5"/>
        <v>0</v>
      </c>
      <c r="T11732" s="72"/>
      <c r="U11732" s="72"/>
      <c r="V11732" s="72"/>
      <c r="W11732" s="72"/>
      <c r="X11732" s="72"/>
      <c r="Y11732" s="72"/>
      <c r="Z11732" s="72"/>
      <c r="AA11732" s="72"/>
      <c r="AB11732" s="72"/>
      <c r="AC11732" s="72"/>
      <c r="AD11732" s="72"/>
      <c r="AE11732" s="72"/>
      <c r="AF11732" s="72"/>
      <c r="AG11732" s="72"/>
      <c r="AH11732" s="72"/>
      <c r="AI11732" s="72"/>
      <c r="AJ11732" s="72"/>
      <c r="AK11732" s="72"/>
    </row>
    <row r="11733" ht="14.25" customHeight="1">
      <c r="A11733" s="78">
        <v>11730.0</v>
      </c>
      <c r="C11733" s="78" t="str">
        <f>VLOOKUP(G11733,[1]Macrodata_CCF!$A$3:$D$55,4,FALSE)</f>
        <v>#ERROR!</v>
      </c>
      <c r="E11733" s="79" t="str">
        <f>VLOOKUP(G11733,[1]Macrodata_CCF!$A$3:$B$55,2,FALSE)</f>
        <v>#ERROR!</v>
      </c>
      <c r="F11733" s="78">
        <v>1.0</v>
      </c>
      <c r="G11733" s="80">
        <v>43.0</v>
      </c>
      <c r="H11733" s="81">
        <v>95725.0</v>
      </c>
      <c r="I11733" s="81">
        <v>460000.0</v>
      </c>
      <c r="J11733" s="81">
        <v>248720.0</v>
      </c>
      <c r="K11733" s="81">
        <v>460000.0</v>
      </c>
      <c r="L11733" s="82">
        <v>0.4199986274106101</v>
      </c>
      <c r="N11733" s="83">
        <f t="shared" si="1"/>
        <v>0.4199986274</v>
      </c>
      <c r="O11733" s="83">
        <f t="shared" si="2"/>
        <v>0.4199986274</v>
      </c>
      <c r="Q11733" s="83">
        <f t="shared" si="3"/>
        <v>0.7919021739</v>
      </c>
      <c r="R11733" s="83">
        <f t="shared" si="4"/>
        <v>0.4199986274</v>
      </c>
      <c r="S11733" s="83" t="b">
        <f t="shared" si="5"/>
        <v>0</v>
      </c>
      <c r="T11733" s="72"/>
      <c r="U11733" s="72"/>
      <c r="V11733" s="72"/>
      <c r="W11733" s="72"/>
      <c r="X11733" s="72"/>
      <c r="Y11733" s="72"/>
      <c r="Z11733" s="72"/>
      <c r="AA11733" s="72"/>
      <c r="AB11733" s="72"/>
      <c r="AC11733" s="72"/>
      <c r="AD11733" s="72"/>
      <c r="AE11733" s="72"/>
      <c r="AF11733" s="72"/>
      <c r="AG11733" s="72"/>
      <c r="AH11733" s="72"/>
      <c r="AI11733" s="72"/>
      <c r="AJ11733" s="72"/>
      <c r="AK11733" s="72"/>
    </row>
    <row r="11734" ht="14.25" customHeight="1">
      <c r="A11734" s="78">
        <v>11731.0</v>
      </c>
      <c r="C11734" s="78" t="str">
        <f>VLOOKUP(G11734,[1]Macrodata_CCF!$A$3:$D$55,4,FALSE)</f>
        <v>#ERROR!</v>
      </c>
      <c r="E11734" s="79" t="str">
        <f>VLOOKUP(G11734,[1]Macrodata_CCF!$A$3:$B$55,2,FALSE)</f>
        <v>#ERROR!</v>
      </c>
      <c r="F11734" s="78">
        <v>0.0</v>
      </c>
      <c r="G11734" s="80">
        <v>38.0</v>
      </c>
      <c r="H11734" s="81">
        <v>274615.0</v>
      </c>
      <c r="I11734" s="81">
        <v>490000.0</v>
      </c>
      <c r="J11734" s="81">
        <v>298305.0</v>
      </c>
      <c r="K11734" s="81">
        <v>490000.0</v>
      </c>
      <c r="L11734" s="82">
        <v>0.1099890893051977</v>
      </c>
      <c r="N11734" s="83">
        <f t="shared" si="1"/>
        <v>0.1099890893</v>
      </c>
      <c r="O11734" s="83">
        <f t="shared" si="2"/>
        <v>0.1099890893</v>
      </c>
      <c r="Q11734" s="83">
        <f t="shared" si="3"/>
        <v>0.4395612245</v>
      </c>
      <c r="R11734" s="83">
        <f t="shared" si="4"/>
        <v>0.1099890893</v>
      </c>
      <c r="S11734" s="83" t="b">
        <f t="shared" si="5"/>
        <v>0</v>
      </c>
      <c r="T11734" s="72"/>
      <c r="U11734" s="72"/>
      <c r="V11734" s="72"/>
      <c r="W11734" s="72"/>
      <c r="X11734" s="72"/>
      <c r="Y11734" s="72"/>
      <c r="Z11734" s="72"/>
      <c r="AA11734" s="72"/>
      <c r="AB11734" s="72"/>
      <c r="AC11734" s="72"/>
      <c r="AD11734" s="72"/>
      <c r="AE11734" s="72"/>
      <c r="AF11734" s="72"/>
      <c r="AG11734" s="72"/>
      <c r="AH11734" s="72"/>
      <c r="AI11734" s="72"/>
      <c r="AJ11734" s="72"/>
      <c r="AK11734" s="72"/>
    </row>
    <row r="11735" ht="14.25" customHeight="1">
      <c r="A11735" s="78">
        <v>11732.0</v>
      </c>
      <c r="C11735" s="78" t="str">
        <f>VLOOKUP(G11735,[1]Macrodata_CCF!$A$3:$D$55,4,FALSE)</f>
        <v>#ERROR!</v>
      </c>
      <c r="E11735" s="79" t="str">
        <f>VLOOKUP(G11735,[1]Macrodata_CCF!$A$3:$B$55,2,FALSE)</f>
        <v>#ERROR!</v>
      </c>
      <c r="F11735" s="78">
        <v>0.0</v>
      </c>
      <c r="G11735" s="80">
        <v>7.0</v>
      </c>
      <c r="H11735" s="81">
        <v>36815.0</v>
      </c>
      <c r="I11735" s="81">
        <v>330000.0</v>
      </c>
      <c r="J11735" s="81">
        <v>95450.0</v>
      </c>
      <c r="K11735" s="81">
        <v>461999.9999999999</v>
      </c>
      <c r="L11735" s="82">
        <v>0.1999931783686069</v>
      </c>
      <c r="N11735" s="83">
        <f t="shared" si="1"/>
        <v>0.1999931784</v>
      </c>
      <c r="O11735" s="83">
        <f t="shared" si="2"/>
        <v>0.1999931784</v>
      </c>
      <c r="Q11735" s="83">
        <f t="shared" si="3"/>
        <v>0.8884393939</v>
      </c>
      <c r="R11735" s="83">
        <f t="shared" si="4"/>
        <v>0.1999931784</v>
      </c>
      <c r="S11735" s="83" t="b">
        <f t="shared" si="5"/>
        <v>0</v>
      </c>
      <c r="T11735" s="72"/>
      <c r="U11735" s="72"/>
      <c r="V11735" s="72"/>
      <c r="W11735" s="72"/>
      <c r="X11735" s="72"/>
      <c r="Y11735" s="72"/>
      <c r="Z11735" s="72"/>
      <c r="AA11735" s="72"/>
      <c r="AB11735" s="72"/>
      <c r="AC11735" s="72"/>
      <c r="AD11735" s="72"/>
      <c r="AE11735" s="72"/>
      <c r="AF11735" s="72"/>
      <c r="AG11735" s="72"/>
      <c r="AH11735" s="72"/>
      <c r="AI11735" s="72"/>
      <c r="AJ11735" s="72"/>
      <c r="AK11735" s="72"/>
    </row>
    <row r="11736" ht="14.25" customHeight="1">
      <c r="A11736" s="78">
        <v>11733.0</v>
      </c>
      <c r="C11736" s="78" t="str">
        <f>VLOOKUP(G11736,[1]Macrodata_CCF!$A$3:$D$55,4,FALSE)</f>
        <v>#ERROR!</v>
      </c>
      <c r="E11736" s="79" t="str">
        <f>VLOOKUP(G11736,[1]Macrodata_CCF!$A$3:$B$55,2,FALSE)</f>
        <v>#ERROR!</v>
      </c>
      <c r="F11736" s="78">
        <v>0.0</v>
      </c>
      <c r="G11736" s="80">
        <v>32.0</v>
      </c>
      <c r="H11736" s="81">
        <v>400980.0</v>
      </c>
      <c r="I11736" s="81">
        <v>690000.0</v>
      </c>
      <c r="J11736" s="81">
        <v>703800.0</v>
      </c>
      <c r="K11736" s="81">
        <v>690000.0</v>
      </c>
      <c r="L11736" s="82">
        <v>1.047747560722441</v>
      </c>
      <c r="N11736" s="83">
        <f t="shared" si="1"/>
        <v>1.047747561</v>
      </c>
      <c r="O11736" s="83">
        <f t="shared" si="2"/>
        <v>1</v>
      </c>
      <c r="Q11736" s="83">
        <f t="shared" si="3"/>
        <v>0.4188695652</v>
      </c>
      <c r="R11736" s="83">
        <f t="shared" si="4"/>
        <v>1.047747561</v>
      </c>
      <c r="S11736" s="83" t="b">
        <f t="shared" si="5"/>
        <v>0</v>
      </c>
      <c r="T11736" s="72"/>
      <c r="U11736" s="72"/>
      <c r="V11736" s="72"/>
      <c r="W11736" s="72"/>
      <c r="X11736" s="72"/>
      <c r="Y11736" s="72"/>
      <c r="Z11736" s="72"/>
      <c r="AA11736" s="72"/>
      <c r="AB11736" s="72"/>
      <c r="AC11736" s="72"/>
      <c r="AD11736" s="72"/>
      <c r="AE11736" s="72"/>
      <c r="AF11736" s="72"/>
      <c r="AG11736" s="72"/>
      <c r="AH11736" s="72"/>
      <c r="AI11736" s="72"/>
      <c r="AJ11736" s="72"/>
      <c r="AK11736" s="72"/>
    </row>
    <row r="11737" ht="14.25" customHeight="1">
      <c r="A11737" s="78">
        <v>11734.0</v>
      </c>
      <c r="C11737" s="78" t="str">
        <f>VLOOKUP(G11737,[1]Macrodata_CCF!$A$3:$D$55,4,FALSE)</f>
        <v>#ERROR!</v>
      </c>
      <c r="E11737" s="79" t="str">
        <f>VLOOKUP(G11737,[1]Macrodata_CCF!$A$3:$B$55,2,FALSE)</f>
        <v>#ERROR!</v>
      </c>
      <c r="F11737" s="78">
        <v>1.0</v>
      </c>
      <c r="G11737" s="80">
        <v>21.0</v>
      </c>
      <c r="H11737" s="81">
        <v>575455.0</v>
      </c>
      <c r="I11737" s="81">
        <v>900000.0</v>
      </c>
      <c r="J11737" s="81">
        <v>708520.0</v>
      </c>
      <c r="K11737" s="81">
        <v>900000.0</v>
      </c>
      <c r="L11737" s="82">
        <v>0.4100047759170531</v>
      </c>
      <c r="N11737" s="83">
        <f t="shared" si="1"/>
        <v>0.4100047759</v>
      </c>
      <c r="O11737" s="83">
        <f t="shared" si="2"/>
        <v>0.4100047759</v>
      </c>
      <c r="Q11737" s="83">
        <f t="shared" si="3"/>
        <v>0.3606055556</v>
      </c>
      <c r="R11737" s="83">
        <f t="shared" si="4"/>
        <v>0.4100047759</v>
      </c>
      <c r="S11737" s="83" t="b">
        <f t="shared" si="5"/>
        <v>0</v>
      </c>
      <c r="T11737" s="72"/>
      <c r="U11737" s="72"/>
      <c r="V11737" s="72"/>
      <c r="W11737" s="72"/>
      <c r="X11737" s="72"/>
      <c r="Y11737" s="72"/>
      <c r="Z11737" s="72"/>
      <c r="AA11737" s="72"/>
      <c r="AB11737" s="72"/>
      <c r="AC11737" s="72"/>
      <c r="AD11737" s="72"/>
      <c r="AE11737" s="72"/>
      <c r="AF11737" s="72"/>
      <c r="AG11737" s="72"/>
      <c r="AH11737" s="72"/>
      <c r="AI11737" s="72"/>
      <c r="AJ11737" s="72"/>
      <c r="AK11737" s="72"/>
    </row>
    <row r="11738" ht="14.25" customHeight="1">
      <c r="A11738" s="78">
        <v>11735.0</v>
      </c>
      <c r="C11738" s="78" t="str">
        <f>VLOOKUP(G11738,[1]Macrodata_CCF!$A$3:$D$55,4,FALSE)</f>
        <v>#ERROR!</v>
      </c>
      <c r="E11738" s="79" t="str">
        <f>VLOOKUP(G11738,[1]Macrodata_CCF!$A$3:$B$55,2,FALSE)</f>
        <v>#ERROR!</v>
      </c>
      <c r="F11738" s="78">
        <v>0.0</v>
      </c>
      <c r="G11738" s="80">
        <v>12.0</v>
      </c>
      <c r="H11738" s="81">
        <v>465760.0</v>
      </c>
      <c r="I11738" s="81">
        <v>950000.0</v>
      </c>
      <c r="J11738" s="81">
        <v>611030.0</v>
      </c>
      <c r="K11738" s="81">
        <v>950000.0</v>
      </c>
      <c r="L11738" s="82">
        <v>0.2999958698166199</v>
      </c>
      <c r="N11738" s="83">
        <f t="shared" si="1"/>
        <v>0.2999958698</v>
      </c>
      <c r="O11738" s="83">
        <f t="shared" si="2"/>
        <v>0.2999958698</v>
      </c>
      <c r="Q11738" s="83">
        <f t="shared" si="3"/>
        <v>0.5097263158</v>
      </c>
      <c r="R11738" s="83">
        <f t="shared" si="4"/>
        <v>0.2999958698</v>
      </c>
      <c r="S11738" s="83" t="b">
        <f t="shared" si="5"/>
        <v>0</v>
      </c>
      <c r="T11738" s="72"/>
      <c r="U11738" s="72"/>
      <c r="V11738" s="72"/>
      <c r="W11738" s="72"/>
      <c r="X11738" s="72"/>
      <c r="Y11738" s="72"/>
      <c r="Z11738" s="72"/>
      <c r="AA11738" s="72"/>
      <c r="AB11738" s="72"/>
      <c r="AC11738" s="72"/>
      <c r="AD11738" s="72"/>
      <c r="AE11738" s="72"/>
      <c r="AF11738" s="72"/>
      <c r="AG11738" s="72"/>
      <c r="AH11738" s="72"/>
      <c r="AI11738" s="72"/>
      <c r="AJ11738" s="72"/>
      <c r="AK11738" s="72"/>
    </row>
    <row r="11739" ht="14.25" customHeight="1">
      <c r="A11739" s="78">
        <v>11736.0</v>
      </c>
      <c r="C11739" s="78" t="str">
        <f>VLOOKUP(G11739,[1]Macrodata_CCF!$A$3:$D$55,4,FALSE)</f>
        <v>#ERROR!</v>
      </c>
      <c r="E11739" s="79" t="str">
        <f>VLOOKUP(G11739,[1]Macrodata_CCF!$A$3:$B$55,2,FALSE)</f>
        <v>#ERROR!</v>
      </c>
      <c r="F11739" s="78">
        <v>0.0</v>
      </c>
      <c r="G11739" s="80">
        <v>23.0</v>
      </c>
      <c r="H11739" s="81">
        <v>404070.0</v>
      </c>
      <c r="I11739" s="81">
        <v>440000.0</v>
      </c>
      <c r="J11739" s="81">
        <v>409460.0</v>
      </c>
      <c r="K11739" s="81">
        <v>440000.0</v>
      </c>
      <c r="L11739" s="82">
        <v>0.150013915947676</v>
      </c>
      <c r="N11739" s="83">
        <f t="shared" si="1"/>
        <v>0.1500139159</v>
      </c>
      <c r="O11739" s="83">
        <f t="shared" si="2"/>
        <v>0.1500139159</v>
      </c>
      <c r="Q11739" s="83">
        <f t="shared" si="3"/>
        <v>0.08165909091</v>
      </c>
      <c r="R11739" s="83">
        <f t="shared" si="4"/>
        <v>0.01225</v>
      </c>
      <c r="S11739" s="83" t="b">
        <f t="shared" si="5"/>
        <v>0</v>
      </c>
      <c r="T11739" s="72"/>
      <c r="U11739" s="72"/>
      <c r="V11739" s="72"/>
      <c r="W11739" s="72"/>
      <c r="X11739" s="72"/>
      <c r="Y11739" s="72"/>
      <c r="Z11739" s="72"/>
      <c r="AA11739" s="72"/>
      <c r="AB11739" s="72"/>
      <c r="AC11739" s="72"/>
      <c r="AD11739" s="72"/>
      <c r="AE11739" s="72"/>
      <c r="AF11739" s="72"/>
      <c r="AG11739" s="72"/>
      <c r="AH11739" s="72"/>
      <c r="AI11739" s="72"/>
      <c r="AJ11739" s="72"/>
      <c r="AK11739" s="72"/>
    </row>
    <row r="11740" ht="14.25" customHeight="1">
      <c r="A11740" s="78">
        <v>11737.0</v>
      </c>
      <c r="C11740" s="78" t="str">
        <f>VLOOKUP(G11740,[1]Macrodata_CCF!$A$3:$D$55,4,FALSE)</f>
        <v>#ERROR!</v>
      </c>
      <c r="E11740" s="79" t="str">
        <f>VLOOKUP(G11740,[1]Macrodata_CCF!$A$3:$B$55,2,FALSE)</f>
        <v>#ERROR!</v>
      </c>
      <c r="F11740" s="78">
        <v>0.0</v>
      </c>
      <c r="G11740" s="80">
        <v>7.0</v>
      </c>
      <c r="H11740" s="81">
        <v>417235.0</v>
      </c>
      <c r="I11740" s="81">
        <v>610000.0</v>
      </c>
      <c r="J11740" s="81">
        <v>478920.0</v>
      </c>
      <c r="K11740" s="81">
        <v>610000.0</v>
      </c>
      <c r="L11740" s="82">
        <v>0.3200010375327471</v>
      </c>
      <c r="N11740" s="83">
        <f t="shared" si="1"/>
        <v>0.3200010375</v>
      </c>
      <c r="O11740" s="83">
        <f t="shared" si="2"/>
        <v>0.3200010375</v>
      </c>
      <c r="Q11740" s="83">
        <f t="shared" si="3"/>
        <v>0.3160081967</v>
      </c>
      <c r="R11740" s="83">
        <f t="shared" si="4"/>
        <v>0.3200010375</v>
      </c>
      <c r="S11740" s="83" t="b">
        <f t="shared" si="5"/>
        <v>0</v>
      </c>
      <c r="T11740" s="72"/>
      <c r="U11740" s="72"/>
      <c r="V11740" s="72"/>
      <c r="W11740" s="72"/>
      <c r="X11740" s="72"/>
      <c r="Y11740" s="72"/>
      <c r="Z11740" s="72"/>
      <c r="AA11740" s="72"/>
      <c r="AB11740" s="72"/>
      <c r="AC11740" s="72"/>
      <c r="AD11740" s="72"/>
      <c r="AE11740" s="72"/>
      <c r="AF11740" s="72"/>
      <c r="AG11740" s="72"/>
      <c r="AH11740" s="72"/>
      <c r="AI11740" s="72"/>
      <c r="AJ11740" s="72"/>
      <c r="AK11740" s="72"/>
    </row>
    <row r="11741" ht="14.25" customHeight="1">
      <c r="A11741" s="78">
        <v>11738.0</v>
      </c>
      <c r="C11741" s="78" t="str">
        <f>VLOOKUP(G11741,[1]Macrodata_CCF!$A$3:$D$55,4,FALSE)</f>
        <v>#ERROR!</v>
      </c>
      <c r="E11741" s="79" t="str">
        <f>VLOOKUP(G11741,[1]Macrodata_CCF!$A$3:$B$55,2,FALSE)</f>
        <v>#ERROR!</v>
      </c>
      <c r="F11741" s="78">
        <v>1.0</v>
      </c>
      <c r="G11741" s="80">
        <v>1.0</v>
      </c>
      <c r="H11741" s="81">
        <v>231260.0</v>
      </c>
      <c r="I11741" s="81">
        <v>580000.0</v>
      </c>
      <c r="J11741" s="81">
        <v>440505.0</v>
      </c>
      <c r="K11741" s="81">
        <v>812000.0</v>
      </c>
      <c r="L11741" s="82">
        <v>0.6000028674657338</v>
      </c>
      <c r="N11741" s="83">
        <f t="shared" si="1"/>
        <v>0.6000028675</v>
      </c>
      <c r="O11741" s="83">
        <f t="shared" si="2"/>
        <v>0.6000028675</v>
      </c>
      <c r="Q11741" s="83">
        <f t="shared" si="3"/>
        <v>0.6012758621</v>
      </c>
      <c r="R11741" s="83">
        <f t="shared" si="4"/>
        <v>0.6000028675</v>
      </c>
      <c r="S11741" s="83" t="b">
        <f t="shared" si="5"/>
        <v>0</v>
      </c>
      <c r="T11741" s="72"/>
      <c r="U11741" s="72"/>
      <c r="V11741" s="72"/>
      <c r="W11741" s="72"/>
      <c r="X11741" s="72"/>
      <c r="Y11741" s="72"/>
      <c r="Z11741" s="72"/>
      <c r="AA11741" s="72"/>
      <c r="AB11741" s="72"/>
      <c r="AC11741" s="72"/>
      <c r="AD11741" s="72"/>
      <c r="AE11741" s="72"/>
      <c r="AF11741" s="72"/>
      <c r="AG11741" s="72"/>
      <c r="AH11741" s="72"/>
      <c r="AI11741" s="72"/>
      <c r="AJ11741" s="72"/>
      <c r="AK11741" s="72"/>
    </row>
    <row r="11742" ht="14.25" customHeight="1">
      <c r="A11742" s="78">
        <v>11739.0</v>
      </c>
      <c r="C11742" s="78" t="str">
        <f>VLOOKUP(G11742,[1]Macrodata_CCF!$A$3:$D$55,4,FALSE)</f>
        <v>#ERROR!</v>
      </c>
      <c r="E11742" s="79" t="str">
        <f>VLOOKUP(G11742,[1]Macrodata_CCF!$A$3:$B$55,2,FALSE)</f>
        <v>#ERROR!</v>
      </c>
      <c r="F11742" s="78">
        <v>0.0</v>
      </c>
      <c r="G11742" s="80">
        <v>38.0</v>
      </c>
      <c r="H11742" s="81">
        <v>82870.0</v>
      </c>
      <c r="I11742" s="81">
        <v>240000.0</v>
      </c>
      <c r="J11742" s="81">
        <v>103295.0</v>
      </c>
      <c r="K11742" s="81">
        <v>408000.0</v>
      </c>
      <c r="L11742" s="82">
        <v>0.129987908101572</v>
      </c>
      <c r="N11742" s="83">
        <f t="shared" si="1"/>
        <v>0.1299879081</v>
      </c>
      <c r="O11742" s="83">
        <f t="shared" si="2"/>
        <v>0.1299879081</v>
      </c>
      <c r="Q11742" s="83">
        <f t="shared" si="3"/>
        <v>0.6547083333</v>
      </c>
      <c r="R11742" s="83">
        <f t="shared" si="4"/>
        <v>0.1299879081</v>
      </c>
      <c r="S11742" s="83" t="b">
        <f t="shared" si="5"/>
        <v>0</v>
      </c>
      <c r="T11742" s="72"/>
      <c r="U11742" s="72"/>
      <c r="V11742" s="72"/>
      <c r="W11742" s="72"/>
      <c r="X11742" s="72"/>
      <c r="Y11742" s="72"/>
      <c r="Z11742" s="72"/>
      <c r="AA11742" s="72"/>
      <c r="AB11742" s="72"/>
      <c r="AC11742" s="72"/>
      <c r="AD11742" s="72"/>
      <c r="AE11742" s="72"/>
      <c r="AF11742" s="72"/>
      <c r="AG11742" s="72"/>
      <c r="AH11742" s="72"/>
      <c r="AI11742" s="72"/>
      <c r="AJ11742" s="72"/>
      <c r="AK11742" s="72"/>
    </row>
    <row r="11743" ht="14.25" customHeight="1">
      <c r="A11743" s="78">
        <v>11740.0</v>
      </c>
      <c r="C11743" s="78" t="str">
        <f>VLOOKUP(G11743,[1]Macrodata_CCF!$A$3:$D$55,4,FALSE)</f>
        <v>#ERROR!</v>
      </c>
      <c r="E11743" s="79" t="str">
        <f>VLOOKUP(G11743,[1]Macrodata_CCF!$A$3:$B$55,2,FALSE)</f>
        <v>#ERROR!</v>
      </c>
      <c r="F11743" s="78">
        <v>0.0</v>
      </c>
      <c r="G11743" s="80">
        <v>39.0</v>
      </c>
      <c r="H11743" s="81">
        <v>619575.0</v>
      </c>
      <c r="I11743" s="81">
        <v>850000.0</v>
      </c>
      <c r="J11743" s="81">
        <v>614965.0</v>
      </c>
      <c r="K11743" s="81">
        <v>1190000.0</v>
      </c>
      <c r="L11743" s="82">
        <v>-0.02000650971031789</v>
      </c>
      <c r="N11743" s="83">
        <f t="shared" si="1"/>
        <v>-0.02000650971</v>
      </c>
      <c r="O11743" s="83">
        <f t="shared" si="2"/>
        <v>0</v>
      </c>
      <c r="Q11743" s="83">
        <f t="shared" si="3"/>
        <v>0.2710882353</v>
      </c>
      <c r="R11743" s="83">
        <f t="shared" si="4"/>
        <v>-0.02000650971</v>
      </c>
      <c r="S11743" s="83" t="b">
        <f t="shared" si="5"/>
        <v>0</v>
      </c>
      <c r="T11743" s="72"/>
      <c r="U11743" s="72"/>
      <c r="V11743" s="72"/>
      <c r="W11743" s="72"/>
      <c r="X11743" s="72"/>
      <c r="Y11743" s="72"/>
      <c r="Z11743" s="72"/>
      <c r="AA11743" s="72"/>
      <c r="AB11743" s="72"/>
      <c r="AC11743" s="72"/>
      <c r="AD11743" s="72"/>
      <c r="AE11743" s="72"/>
      <c r="AF11743" s="72"/>
      <c r="AG11743" s="72"/>
      <c r="AH11743" s="72"/>
      <c r="AI11743" s="72"/>
      <c r="AJ11743" s="72"/>
      <c r="AK11743" s="72"/>
    </row>
    <row r="11744" ht="14.25" customHeight="1">
      <c r="A11744" s="78">
        <v>11741.0</v>
      </c>
      <c r="C11744" s="78" t="str">
        <f>VLOOKUP(G11744,[1]Macrodata_CCF!$A$3:$D$55,4,FALSE)</f>
        <v>#ERROR!</v>
      </c>
      <c r="E11744" s="79" t="str">
        <f>VLOOKUP(G11744,[1]Macrodata_CCF!$A$3:$B$55,2,FALSE)</f>
        <v>#ERROR!</v>
      </c>
      <c r="F11744" s="78">
        <v>0.0</v>
      </c>
      <c r="G11744" s="80">
        <v>35.0</v>
      </c>
      <c r="H11744" s="81">
        <v>0.0</v>
      </c>
      <c r="I11744" s="81">
        <v>900000.0</v>
      </c>
      <c r="J11744" s="81">
        <v>108000.0</v>
      </c>
      <c r="K11744" s="81">
        <v>900000.0</v>
      </c>
      <c r="L11744" s="82">
        <v>0.12</v>
      </c>
      <c r="N11744" s="83">
        <f t="shared" si="1"/>
        <v>0.12</v>
      </c>
      <c r="O11744" s="83">
        <f t="shared" si="2"/>
        <v>0.12</v>
      </c>
      <c r="Q11744" s="83">
        <f t="shared" si="3"/>
        <v>1</v>
      </c>
      <c r="R11744" s="83">
        <f t="shared" si="4"/>
        <v>0.12</v>
      </c>
      <c r="S11744" s="83" t="b">
        <f t="shared" si="5"/>
        <v>0</v>
      </c>
      <c r="T11744" s="72"/>
      <c r="U11744" s="72"/>
      <c r="V11744" s="72"/>
      <c r="W11744" s="72"/>
      <c r="X11744" s="72"/>
      <c r="Y11744" s="72"/>
      <c r="Z11744" s="72"/>
      <c r="AA11744" s="72"/>
      <c r="AB11744" s="72"/>
      <c r="AC11744" s="72"/>
      <c r="AD11744" s="72"/>
      <c r="AE11744" s="72"/>
      <c r="AF11744" s="72"/>
      <c r="AG11744" s="72"/>
      <c r="AH11744" s="72"/>
      <c r="AI11744" s="72"/>
      <c r="AJ11744" s="72"/>
      <c r="AK11744" s="72"/>
    </row>
    <row r="11745" ht="14.25" customHeight="1">
      <c r="A11745" s="78">
        <v>11742.0</v>
      </c>
      <c r="C11745" s="78" t="str">
        <f>VLOOKUP(G11745,[1]Macrodata_CCF!$A$3:$D$55,4,FALSE)</f>
        <v>#ERROR!</v>
      </c>
      <c r="E11745" s="79" t="str">
        <f>VLOOKUP(G11745,[1]Macrodata_CCF!$A$3:$B$55,2,FALSE)</f>
        <v>#ERROR!</v>
      </c>
      <c r="F11745" s="78">
        <v>0.0</v>
      </c>
      <c r="G11745" s="80">
        <v>49.0</v>
      </c>
      <c r="H11745" s="81">
        <v>453960.0</v>
      </c>
      <c r="I11745" s="81">
        <v>540000.0</v>
      </c>
      <c r="J11745" s="81">
        <v>459120.0</v>
      </c>
      <c r="K11745" s="81">
        <v>540000.0</v>
      </c>
      <c r="L11745" s="82">
        <v>0.0599721059972106</v>
      </c>
      <c r="N11745" s="83">
        <f t="shared" si="1"/>
        <v>0.059972106</v>
      </c>
      <c r="O11745" s="83">
        <f t="shared" si="2"/>
        <v>0.059972106</v>
      </c>
      <c r="Q11745" s="83">
        <f t="shared" si="3"/>
        <v>0.1593333333</v>
      </c>
      <c r="R11745" s="83">
        <f t="shared" si="4"/>
        <v>0.059972106</v>
      </c>
      <c r="S11745" s="83" t="b">
        <f t="shared" si="5"/>
        <v>0</v>
      </c>
      <c r="T11745" s="72"/>
      <c r="U11745" s="72"/>
      <c r="V11745" s="72"/>
      <c r="W11745" s="72"/>
      <c r="X11745" s="72"/>
      <c r="Y11745" s="72"/>
      <c r="Z11745" s="72"/>
      <c r="AA11745" s="72"/>
      <c r="AB11745" s="72"/>
      <c r="AC11745" s="72"/>
      <c r="AD11745" s="72"/>
      <c r="AE11745" s="72"/>
      <c r="AF11745" s="72"/>
      <c r="AG11745" s="72"/>
      <c r="AH11745" s="72"/>
      <c r="AI11745" s="72"/>
      <c r="AJ11745" s="72"/>
      <c r="AK11745" s="72"/>
    </row>
    <row r="11746" ht="14.25" customHeight="1">
      <c r="A11746" s="78">
        <v>11743.0</v>
      </c>
      <c r="C11746" s="78" t="str">
        <f>VLOOKUP(G11746,[1]Macrodata_CCF!$A$3:$D$55,4,FALSE)</f>
        <v>#ERROR!</v>
      </c>
      <c r="E11746" s="79" t="str">
        <f>VLOOKUP(G11746,[1]Macrodata_CCF!$A$3:$B$55,2,FALSE)</f>
        <v>#ERROR!</v>
      </c>
      <c r="F11746" s="78">
        <v>0.0</v>
      </c>
      <c r="G11746" s="80">
        <v>43.0</v>
      </c>
      <c r="H11746" s="81">
        <v>343730.0</v>
      </c>
      <c r="I11746" s="81">
        <v>930000.0</v>
      </c>
      <c r="J11746" s="81">
        <v>425810.0</v>
      </c>
      <c r="K11746" s="81">
        <v>930000.0</v>
      </c>
      <c r="L11746" s="82">
        <v>0.1400037525372269</v>
      </c>
      <c r="N11746" s="83">
        <f t="shared" si="1"/>
        <v>0.1400037525</v>
      </c>
      <c r="O11746" s="83">
        <f t="shared" si="2"/>
        <v>0.1400037525</v>
      </c>
      <c r="Q11746" s="83">
        <f t="shared" si="3"/>
        <v>0.6303978495</v>
      </c>
      <c r="R11746" s="83">
        <f t="shared" si="4"/>
        <v>0.1400037525</v>
      </c>
      <c r="S11746" s="83" t="b">
        <f t="shared" si="5"/>
        <v>0</v>
      </c>
      <c r="T11746" s="72"/>
      <c r="U11746" s="72"/>
      <c r="V11746" s="72"/>
      <c r="W11746" s="72"/>
      <c r="X11746" s="72"/>
      <c r="Y11746" s="72"/>
      <c r="Z11746" s="72"/>
      <c r="AA11746" s="72"/>
      <c r="AB11746" s="72"/>
      <c r="AC11746" s="72"/>
      <c r="AD11746" s="72"/>
      <c r="AE11746" s="72"/>
      <c r="AF11746" s="72"/>
      <c r="AG11746" s="72"/>
      <c r="AH11746" s="72"/>
      <c r="AI11746" s="72"/>
      <c r="AJ11746" s="72"/>
      <c r="AK11746" s="72"/>
    </row>
    <row r="11747" ht="14.25" customHeight="1">
      <c r="A11747" s="78">
        <v>11744.0</v>
      </c>
      <c r="C11747" s="78" t="str">
        <f>VLOOKUP(G11747,[1]Macrodata_CCF!$A$3:$D$55,4,FALSE)</f>
        <v>#ERROR!</v>
      </c>
      <c r="E11747" s="79" t="str">
        <f>VLOOKUP(G11747,[1]Macrodata_CCF!$A$3:$B$55,2,FALSE)</f>
        <v>#ERROR!</v>
      </c>
      <c r="F11747" s="78">
        <v>0.0</v>
      </c>
      <c r="G11747" s="80">
        <v>20.0</v>
      </c>
      <c r="H11747" s="81">
        <v>179855.0</v>
      </c>
      <c r="I11747" s="81">
        <v>330000.0</v>
      </c>
      <c r="J11747" s="81">
        <v>202375.0</v>
      </c>
      <c r="K11747" s="81">
        <v>330000.0</v>
      </c>
      <c r="L11747" s="82">
        <v>0.1499883446002198</v>
      </c>
      <c r="N11747" s="83">
        <f t="shared" si="1"/>
        <v>0.1499883446</v>
      </c>
      <c r="O11747" s="83">
        <f t="shared" si="2"/>
        <v>0.1499883446</v>
      </c>
      <c r="Q11747" s="83">
        <f t="shared" si="3"/>
        <v>0.4549848485</v>
      </c>
      <c r="R11747" s="83">
        <f t="shared" si="4"/>
        <v>0.1499883446</v>
      </c>
      <c r="S11747" s="83" t="b">
        <f t="shared" si="5"/>
        <v>0</v>
      </c>
      <c r="T11747" s="72"/>
      <c r="U11747" s="72"/>
      <c r="V11747" s="72"/>
      <c r="W11747" s="72"/>
      <c r="X11747" s="72"/>
      <c r="Y11747" s="72"/>
      <c r="Z11747" s="72"/>
      <c r="AA11747" s="72"/>
      <c r="AB11747" s="72"/>
      <c r="AC11747" s="72"/>
      <c r="AD11747" s="72"/>
      <c r="AE11747" s="72"/>
      <c r="AF11747" s="72"/>
      <c r="AG11747" s="72"/>
      <c r="AH11747" s="72"/>
      <c r="AI11747" s="72"/>
      <c r="AJ11747" s="72"/>
      <c r="AK11747" s="72"/>
    </row>
    <row r="11748" ht="14.25" customHeight="1">
      <c r="A11748" s="78">
        <v>11745.0</v>
      </c>
      <c r="C11748" s="78" t="str">
        <f>VLOOKUP(G11748,[1]Macrodata_CCF!$A$3:$D$55,4,FALSE)</f>
        <v>#ERROR!</v>
      </c>
      <c r="E11748" s="79" t="str">
        <f>VLOOKUP(G11748,[1]Macrodata_CCF!$A$3:$B$55,2,FALSE)</f>
        <v>#ERROR!</v>
      </c>
      <c r="F11748" s="78">
        <v>0.0</v>
      </c>
      <c r="G11748" s="80">
        <v>9.0</v>
      </c>
      <c r="H11748" s="81">
        <v>27150.0</v>
      </c>
      <c r="I11748" s="81">
        <v>990000.0</v>
      </c>
      <c r="J11748" s="81">
        <v>383405.0</v>
      </c>
      <c r="K11748" s="81">
        <v>990000.0</v>
      </c>
      <c r="L11748" s="82">
        <v>0.3700005192916861</v>
      </c>
      <c r="N11748" s="83">
        <f t="shared" si="1"/>
        <v>0.3700005193</v>
      </c>
      <c r="O11748" s="83">
        <f t="shared" si="2"/>
        <v>0.3700005193</v>
      </c>
      <c r="Q11748" s="83">
        <f t="shared" si="3"/>
        <v>0.9725757576</v>
      </c>
      <c r="R11748" s="83">
        <f t="shared" si="4"/>
        <v>0.3700005193</v>
      </c>
      <c r="S11748" s="83" t="b">
        <f t="shared" si="5"/>
        <v>0</v>
      </c>
      <c r="T11748" s="72"/>
      <c r="U11748" s="72"/>
      <c r="V11748" s="72"/>
      <c r="W11748" s="72"/>
      <c r="X11748" s="72"/>
      <c r="Y11748" s="72"/>
      <c r="Z11748" s="72"/>
      <c r="AA11748" s="72"/>
      <c r="AB11748" s="72"/>
      <c r="AC11748" s="72"/>
      <c r="AD11748" s="72"/>
      <c r="AE11748" s="72"/>
      <c r="AF11748" s="72"/>
      <c r="AG11748" s="72"/>
      <c r="AH11748" s="72"/>
      <c r="AI11748" s="72"/>
      <c r="AJ11748" s="72"/>
      <c r="AK11748" s="72"/>
    </row>
    <row r="11749" ht="14.25" customHeight="1">
      <c r="A11749" s="78">
        <v>11746.0</v>
      </c>
      <c r="C11749" s="78" t="str">
        <f>VLOOKUP(G11749,[1]Macrodata_CCF!$A$3:$D$55,4,FALSE)</f>
        <v>#ERROR!</v>
      </c>
      <c r="E11749" s="79" t="str">
        <f>VLOOKUP(G11749,[1]Macrodata_CCF!$A$3:$B$55,2,FALSE)</f>
        <v>#ERROR!</v>
      </c>
      <c r="F11749" s="78">
        <v>0.0</v>
      </c>
      <c r="G11749" s="80">
        <v>40.0</v>
      </c>
      <c r="H11749" s="81">
        <v>244810.0</v>
      </c>
      <c r="I11749" s="81">
        <v>310000.0</v>
      </c>
      <c r="J11749" s="81">
        <v>250025.0</v>
      </c>
      <c r="K11749" s="81">
        <v>310000.0</v>
      </c>
      <c r="L11749" s="82">
        <v>0.07999693204479215</v>
      </c>
      <c r="N11749" s="83">
        <f t="shared" si="1"/>
        <v>0.07999693204</v>
      </c>
      <c r="O11749" s="83">
        <f t="shared" si="2"/>
        <v>0.07999693204</v>
      </c>
      <c r="Q11749" s="83">
        <f t="shared" si="3"/>
        <v>0.2102903226</v>
      </c>
      <c r="R11749" s="83">
        <f t="shared" si="4"/>
        <v>0.07999693204</v>
      </c>
      <c r="S11749" s="83" t="b">
        <f t="shared" si="5"/>
        <v>0</v>
      </c>
      <c r="T11749" s="72"/>
      <c r="U11749" s="72"/>
      <c r="V11749" s="72"/>
      <c r="W11749" s="72"/>
      <c r="X11749" s="72"/>
      <c r="Y11749" s="72"/>
      <c r="Z11749" s="72"/>
      <c r="AA11749" s="72"/>
      <c r="AB11749" s="72"/>
      <c r="AC11749" s="72"/>
      <c r="AD11749" s="72"/>
      <c r="AE11749" s="72"/>
      <c r="AF11749" s="72"/>
      <c r="AG11749" s="72"/>
      <c r="AH11749" s="72"/>
      <c r="AI11749" s="72"/>
      <c r="AJ11749" s="72"/>
      <c r="AK11749" s="72"/>
    </row>
    <row r="11750" ht="14.25" customHeight="1">
      <c r="A11750" s="78">
        <v>11747.0</v>
      </c>
      <c r="C11750" s="78" t="str">
        <f>VLOOKUP(G11750,[1]Macrodata_CCF!$A$3:$D$55,4,FALSE)</f>
        <v>#ERROR!</v>
      </c>
      <c r="E11750" s="79" t="str">
        <f>VLOOKUP(G11750,[1]Macrodata_CCF!$A$3:$B$55,2,FALSE)</f>
        <v>#ERROR!</v>
      </c>
      <c r="F11750" s="78">
        <v>0.0</v>
      </c>
      <c r="G11750" s="80">
        <v>5.0</v>
      </c>
      <c r="H11750" s="81">
        <v>43495.0</v>
      </c>
      <c r="I11750" s="81">
        <v>700000.0</v>
      </c>
      <c r="J11750" s="81">
        <v>207620.0</v>
      </c>
      <c r="K11750" s="81">
        <v>1120000.0</v>
      </c>
      <c r="L11750" s="82">
        <v>0.2499980959779438</v>
      </c>
      <c r="N11750" s="83">
        <f t="shared" si="1"/>
        <v>0.249998096</v>
      </c>
      <c r="O11750" s="83">
        <f t="shared" si="2"/>
        <v>0.249998096</v>
      </c>
      <c r="Q11750" s="83">
        <f t="shared" si="3"/>
        <v>0.9378642857</v>
      </c>
      <c r="R11750" s="83">
        <f t="shared" si="4"/>
        <v>0.249998096</v>
      </c>
      <c r="S11750" s="83" t="b">
        <f t="shared" si="5"/>
        <v>0</v>
      </c>
      <c r="T11750" s="72"/>
      <c r="U11750" s="72"/>
      <c r="V11750" s="72"/>
      <c r="W11750" s="72"/>
      <c r="X11750" s="72"/>
      <c r="Y11750" s="72"/>
      <c r="Z11750" s="72"/>
      <c r="AA11750" s="72"/>
      <c r="AB11750" s="72"/>
      <c r="AC11750" s="72"/>
      <c r="AD11750" s="72"/>
      <c r="AE11750" s="72"/>
      <c r="AF11750" s="72"/>
      <c r="AG11750" s="72"/>
      <c r="AH11750" s="72"/>
      <c r="AI11750" s="72"/>
      <c r="AJ11750" s="72"/>
      <c r="AK11750" s="72"/>
    </row>
    <row r="11751" ht="14.25" customHeight="1">
      <c r="A11751" s="78">
        <v>11748.0</v>
      </c>
      <c r="C11751" s="78" t="str">
        <f>VLOOKUP(G11751,[1]Macrodata_CCF!$A$3:$D$55,4,FALSE)</f>
        <v>#ERROR!</v>
      </c>
      <c r="E11751" s="79" t="str">
        <f>VLOOKUP(G11751,[1]Macrodata_CCF!$A$3:$B$55,2,FALSE)</f>
        <v>#ERROR!</v>
      </c>
      <c r="F11751" s="78">
        <v>0.0</v>
      </c>
      <c r="G11751" s="80">
        <v>46.0</v>
      </c>
      <c r="H11751" s="81">
        <v>14455.0</v>
      </c>
      <c r="I11751" s="81">
        <v>30000.0</v>
      </c>
      <c r="J11751" s="81">
        <v>17410.0</v>
      </c>
      <c r="K11751" s="81">
        <v>30000.0</v>
      </c>
      <c r="L11751" s="82">
        <v>0.1900932775812158</v>
      </c>
      <c r="N11751" s="83">
        <f t="shared" si="1"/>
        <v>0.1900932776</v>
      </c>
      <c r="O11751" s="83">
        <f t="shared" si="2"/>
        <v>0.1900932776</v>
      </c>
      <c r="Q11751" s="83">
        <f t="shared" si="3"/>
        <v>0.5181666667</v>
      </c>
      <c r="R11751" s="83">
        <f t="shared" si="4"/>
        <v>0.1900932776</v>
      </c>
      <c r="S11751" s="83" t="b">
        <f t="shared" si="5"/>
        <v>0</v>
      </c>
      <c r="T11751" s="72"/>
      <c r="U11751" s="72"/>
      <c r="V11751" s="72"/>
      <c r="W11751" s="72"/>
      <c r="X11751" s="72"/>
      <c r="Y11751" s="72"/>
      <c r="Z11751" s="72"/>
      <c r="AA11751" s="72"/>
      <c r="AB11751" s="72"/>
      <c r="AC11751" s="72"/>
      <c r="AD11751" s="72"/>
      <c r="AE11751" s="72"/>
      <c r="AF11751" s="72"/>
      <c r="AG11751" s="72"/>
      <c r="AH11751" s="72"/>
      <c r="AI11751" s="72"/>
      <c r="AJ11751" s="72"/>
      <c r="AK11751" s="72"/>
    </row>
    <row r="11752" ht="14.25" customHeight="1">
      <c r="A11752" s="78">
        <v>11749.0</v>
      </c>
      <c r="C11752" s="78" t="str">
        <f>VLOOKUP(G11752,[1]Macrodata_CCF!$A$3:$D$55,4,FALSE)</f>
        <v>#ERROR!</v>
      </c>
      <c r="E11752" s="79" t="str">
        <f>VLOOKUP(G11752,[1]Macrodata_CCF!$A$3:$B$55,2,FALSE)</f>
        <v>#ERROR!</v>
      </c>
      <c r="F11752" s="78">
        <v>0.0</v>
      </c>
      <c r="G11752" s="80">
        <v>23.0</v>
      </c>
      <c r="H11752" s="81">
        <v>276395.0</v>
      </c>
      <c r="I11752" s="81">
        <v>560000.0</v>
      </c>
      <c r="J11752" s="81">
        <v>222510.0</v>
      </c>
      <c r="K11752" s="81">
        <v>560000.0</v>
      </c>
      <c r="L11752" s="82">
        <v>-0.1900001763015462</v>
      </c>
      <c r="N11752" s="83">
        <f t="shared" si="1"/>
        <v>-0.1900001763</v>
      </c>
      <c r="O11752" s="83">
        <f t="shared" si="2"/>
        <v>0</v>
      </c>
      <c r="Q11752" s="83">
        <f t="shared" si="3"/>
        <v>0.5064375</v>
      </c>
      <c r="R11752" s="83">
        <f t="shared" si="4"/>
        <v>-0.1900001763</v>
      </c>
      <c r="S11752" s="83" t="b">
        <f t="shared" si="5"/>
        <v>0</v>
      </c>
      <c r="T11752" s="72"/>
      <c r="U11752" s="72"/>
      <c r="V11752" s="72"/>
      <c r="W11752" s="72"/>
      <c r="X11752" s="72"/>
      <c r="Y11752" s="72"/>
      <c r="Z11752" s="72"/>
      <c r="AA11752" s="72"/>
      <c r="AB11752" s="72"/>
      <c r="AC11752" s="72"/>
      <c r="AD11752" s="72"/>
      <c r="AE11752" s="72"/>
      <c r="AF11752" s="72"/>
      <c r="AG11752" s="72"/>
      <c r="AH11752" s="72"/>
      <c r="AI11752" s="72"/>
      <c r="AJ11752" s="72"/>
      <c r="AK11752" s="72"/>
    </row>
    <row r="11753" ht="14.25" customHeight="1">
      <c r="A11753" s="78">
        <v>11750.0</v>
      </c>
      <c r="C11753" s="78" t="str">
        <f>VLOOKUP(G11753,[1]Macrodata_CCF!$A$3:$D$55,4,FALSE)</f>
        <v>#ERROR!</v>
      </c>
      <c r="E11753" s="79" t="str">
        <f>VLOOKUP(G11753,[1]Macrodata_CCF!$A$3:$B$55,2,FALSE)</f>
        <v>#ERROR!</v>
      </c>
      <c r="F11753" s="78">
        <v>1.0</v>
      </c>
      <c r="G11753" s="80">
        <v>3.0</v>
      </c>
      <c r="H11753" s="81">
        <v>115.0</v>
      </c>
      <c r="I11753" s="81">
        <v>10000.0</v>
      </c>
      <c r="J11753" s="81">
        <v>5060.0</v>
      </c>
      <c r="K11753" s="81">
        <v>10000.0</v>
      </c>
      <c r="L11753" s="82">
        <v>0.5002529084471421</v>
      </c>
      <c r="N11753" s="83">
        <f t="shared" si="1"/>
        <v>0.5002529084</v>
      </c>
      <c r="O11753" s="83">
        <f t="shared" si="2"/>
        <v>0.5002529084</v>
      </c>
      <c r="Q11753" s="83">
        <f t="shared" si="3"/>
        <v>0.9885</v>
      </c>
      <c r="R11753" s="83">
        <f t="shared" si="4"/>
        <v>0.5002529084</v>
      </c>
      <c r="S11753" s="83" t="b">
        <f t="shared" si="5"/>
        <v>0</v>
      </c>
      <c r="T11753" s="72"/>
      <c r="U11753" s="72"/>
      <c r="V11753" s="72"/>
      <c r="W11753" s="72"/>
      <c r="X11753" s="72"/>
      <c r="Y11753" s="72"/>
      <c r="Z11753" s="72"/>
      <c r="AA11753" s="72"/>
      <c r="AB11753" s="72"/>
      <c r="AC11753" s="72"/>
      <c r="AD11753" s="72"/>
      <c r="AE11753" s="72"/>
      <c r="AF11753" s="72"/>
      <c r="AG11753" s="72"/>
      <c r="AH11753" s="72"/>
      <c r="AI11753" s="72"/>
      <c r="AJ11753" s="72"/>
      <c r="AK11753" s="72"/>
    </row>
    <row r="11754" ht="14.25" customHeight="1">
      <c r="A11754" s="78">
        <v>11751.0</v>
      </c>
      <c r="C11754" s="78" t="str">
        <f>VLOOKUP(G11754,[1]Macrodata_CCF!$A$3:$D$55,4,FALSE)</f>
        <v>#ERROR!</v>
      </c>
      <c r="E11754" s="79" t="str">
        <f>VLOOKUP(G11754,[1]Macrodata_CCF!$A$3:$B$55,2,FALSE)</f>
        <v>#ERROR!</v>
      </c>
      <c r="F11754" s="78">
        <v>0.0</v>
      </c>
      <c r="G11754" s="80">
        <v>42.0</v>
      </c>
      <c r="H11754" s="81">
        <v>423095.0</v>
      </c>
      <c r="I11754" s="81">
        <v>950000.0</v>
      </c>
      <c r="J11754" s="81">
        <v>217600.0</v>
      </c>
      <c r="K11754" s="81">
        <v>950000.0</v>
      </c>
      <c r="L11754" s="82">
        <v>-0.3900038906444236</v>
      </c>
      <c r="N11754" s="83">
        <f t="shared" si="1"/>
        <v>-0.3900038906</v>
      </c>
      <c r="O11754" s="83">
        <f t="shared" si="2"/>
        <v>0</v>
      </c>
      <c r="Q11754" s="83">
        <f t="shared" si="3"/>
        <v>0.5546368421</v>
      </c>
      <c r="R11754" s="83">
        <f t="shared" si="4"/>
        <v>-0.3900038906</v>
      </c>
      <c r="S11754" s="83" t="b">
        <f t="shared" si="5"/>
        <v>0</v>
      </c>
      <c r="T11754" s="72"/>
      <c r="U11754" s="72"/>
      <c r="V11754" s="72"/>
      <c r="W11754" s="72"/>
      <c r="X11754" s="72"/>
      <c r="Y11754" s="72"/>
      <c r="Z11754" s="72"/>
      <c r="AA11754" s="72"/>
      <c r="AB11754" s="72"/>
      <c r="AC11754" s="72"/>
      <c r="AD11754" s="72"/>
      <c r="AE11754" s="72"/>
      <c r="AF11754" s="72"/>
      <c r="AG11754" s="72"/>
      <c r="AH11754" s="72"/>
      <c r="AI11754" s="72"/>
      <c r="AJ11754" s="72"/>
      <c r="AK11754" s="72"/>
    </row>
    <row r="11755" ht="14.25" customHeight="1">
      <c r="A11755" s="78">
        <v>11752.0</v>
      </c>
      <c r="C11755" s="78" t="str">
        <f>VLOOKUP(G11755,[1]Macrodata_CCF!$A$3:$D$55,4,FALSE)</f>
        <v>#ERROR!</v>
      </c>
      <c r="E11755" s="79" t="str">
        <f>VLOOKUP(G11755,[1]Macrodata_CCF!$A$3:$B$55,2,FALSE)</f>
        <v>#ERROR!</v>
      </c>
      <c r="F11755" s="78">
        <v>1.0</v>
      </c>
      <c r="G11755" s="80">
        <v>39.0</v>
      </c>
      <c r="H11755" s="81">
        <v>337710.0</v>
      </c>
      <c r="I11755" s="81">
        <v>710000.0</v>
      </c>
      <c r="J11755" s="81">
        <v>535025.0</v>
      </c>
      <c r="K11755" s="81">
        <v>710000.0</v>
      </c>
      <c r="L11755" s="82">
        <v>0.5300034919014747</v>
      </c>
      <c r="N11755" s="83">
        <f t="shared" si="1"/>
        <v>0.5300034919</v>
      </c>
      <c r="O11755" s="83">
        <f t="shared" si="2"/>
        <v>0.5300034919</v>
      </c>
      <c r="Q11755" s="83">
        <f t="shared" si="3"/>
        <v>0.5243521127</v>
      </c>
      <c r="R11755" s="83">
        <f t="shared" si="4"/>
        <v>0.5300034919</v>
      </c>
      <c r="S11755" s="83" t="b">
        <f t="shared" si="5"/>
        <v>0</v>
      </c>
      <c r="T11755" s="72"/>
      <c r="U11755" s="72"/>
      <c r="V11755" s="72"/>
      <c r="W11755" s="72"/>
      <c r="X11755" s="72"/>
      <c r="Y11755" s="72"/>
      <c r="Z11755" s="72"/>
      <c r="AA11755" s="72"/>
      <c r="AB11755" s="72"/>
      <c r="AC11755" s="72"/>
      <c r="AD11755" s="72"/>
      <c r="AE11755" s="72"/>
      <c r="AF11755" s="72"/>
      <c r="AG11755" s="72"/>
      <c r="AH11755" s="72"/>
      <c r="AI11755" s="72"/>
      <c r="AJ11755" s="72"/>
      <c r="AK11755" s="72"/>
    </row>
    <row r="11756" ht="14.25" customHeight="1">
      <c r="A11756" s="78">
        <v>11753.0</v>
      </c>
      <c r="C11756" s="78" t="str">
        <f>VLOOKUP(G11756,[1]Macrodata_CCF!$A$3:$D$55,4,FALSE)</f>
        <v>#ERROR!</v>
      </c>
      <c r="E11756" s="79" t="str">
        <f>VLOOKUP(G11756,[1]Macrodata_CCF!$A$3:$B$55,2,FALSE)</f>
        <v>#ERROR!</v>
      </c>
      <c r="F11756" s="78">
        <v>1.0</v>
      </c>
      <c r="G11756" s="80">
        <v>45.0</v>
      </c>
      <c r="H11756" s="81">
        <v>23810.0</v>
      </c>
      <c r="I11756" s="81">
        <v>30000.0</v>
      </c>
      <c r="J11756" s="81">
        <v>27090.0</v>
      </c>
      <c r="K11756" s="81">
        <v>30000.0</v>
      </c>
      <c r="L11756" s="82">
        <v>0.529886914378029</v>
      </c>
      <c r="N11756" s="83">
        <f t="shared" si="1"/>
        <v>0.5298869144</v>
      </c>
      <c r="O11756" s="83">
        <f t="shared" si="2"/>
        <v>0.5298869144</v>
      </c>
      <c r="Q11756" s="83">
        <f t="shared" si="3"/>
        <v>0.2063333333</v>
      </c>
      <c r="R11756" s="83">
        <f t="shared" si="4"/>
        <v>0.5298869144</v>
      </c>
      <c r="S11756" s="83" t="b">
        <f t="shared" si="5"/>
        <v>0</v>
      </c>
      <c r="T11756" s="72"/>
      <c r="U11756" s="72"/>
      <c r="V11756" s="72"/>
      <c r="W11756" s="72"/>
      <c r="X11756" s="72"/>
      <c r="Y11756" s="72"/>
      <c r="Z11756" s="72"/>
      <c r="AA11756" s="72"/>
      <c r="AB11756" s="72"/>
      <c r="AC11756" s="72"/>
      <c r="AD11756" s="72"/>
      <c r="AE11756" s="72"/>
      <c r="AF11756" s="72"/>
      <c r="AG11756" s="72"/>
      <c r="AH11756" s="72"/>
      <c r="AI11756" s="72"/>
      <c r="AJ11756" s="72"/>
      <c r="AK11756" s="72"/>
    </row>
    <row r="11757" ht="14.25" customHeight="1">
      <c r="A11757" s="78">
        <v>11754.0</v>
      </c>
      <c r="C11757" s="78" t="str">
        <f>VLOOKUP(G11757,[1]Macrodata_CCF!$A$3:$D$55,4,FALSE)</f>
        <v>#ERROR!</v>
      </c>
      <c r="E11757" s="79" t="str">
        <f>VLOOKUP(G11757,[1]Macrodata_CCF!$A$3:$B$55,2,FALSE)</f>
        <v>#ERROR!</v>
      </c>
      <c r="F11757" s="78">
        <v>0.0</v>
      </c>
      <c r="G11757" s="80">
        <v>47.0</v>
      </c>
      <c r="H11757" s="81">
        <v>25070.0</v>
      </c>
      <c r="I11757" s="81">
        <v>560000.0</v>
      </c>
      <c r="J11757" s="81">
        <v>99960.0</v>
      </c>
      <c r="K11757" s="81">
        <v>560000.0</v>
      </c>
      <c r="L11757" s="82">
        <v>0.1399996261193053</v>
      </c>
      <c r="N11757" s="83">
        <f t="shared" si="1"/>
        <v>0.1399996261</v>
      </c>
      <c r="O11757" s="83">
        <f t="shared" si="2"/>
        <v>0.1399996261</v>
      </c>
      <c r="Q11757" s="83">
        <f t="shared" si="3"/>
        <v>0.9552321429</v>
      </c>
      <c r="R11757" s="83">
        <f t="shared" si="4"/>
        <v>0.1399996261</v>
      </c>
      <c r="S11757" s="83" t="b">
        <f t="shared" si="5"/>
        <v>0</v>
      </c>
      <c r="T11757" s="72"/>
      <c r="U11757" s="72"/>
      <c r="V11757" s="72"/>
      <c r="W11757" s="72"/>
      <c r="X11757" s="72"/>
      <c r="Y11757" s="72"/>
      <c r="Z11757" s="72"/>
      <c r="AA11757" s="72"/>
      <c r="AB11757" s="72"/>
      <c r="AC11757" s="72"/>
      <c r="AD11757" s="72"/>
      <c r="AE11757" s="72"/>
      <c r="AF11757" s="72"/>
      <c r="AG11757" s="72"/>
      <c r="AH11757" s="72"/>
      <c r="AI11757" s="72"/>
      <c r="AJ11757" s="72"/>
      <c r="AK11757" s="72"/>
    </row>
    <row r="11758" ht="14.25" customHeight="1">
      <c r="A11758" s="78">
        <v>11755.0</v>
      </c>
      <c r="C11758" s="78" t="str">
        <f>VLOOKUP(G11758,[1]Macrodata_CCF!$A$3:$D$55,4,FALSE)</f>
        <v>#ERROR!</v>
      </c>
      <c r="E11758" s="79" t="str">
        <f>VLOOKUP(G11758,[1]Macrodata_CCF!$A$3:$B$55,2,FALSE)</f>
        <v>#ERROR!</v>
      </c>
      <c r="F11758" s="78">
        <v>0.0</v>
      </c>
      <c r="G11758" s="80">
        <v>47.0</v>
      </c>
      <c r="H11758" s="81">
        <v>0.0</v>
      </c>
      <c r="I11758" s="81">
        <v>830000.0</v>
      </c>
      <c r="J11758" s="81">
        <v>141100.0</v>
      </c>
      <c r="K11758" s="81">
        <v>1411000.0</v>
      </c>
      <c r="L11758" s="82">
        <v>0.17</v>
      </c>
      <c r="N11758" s="83">
        <f t="shared" si="1"/>
        <v>0.17</v>
      </c>
      <c r="O11758" s="83">
        <f t="shared" si="2"/>
        <v>0.17</v>
      </c>
      <c r="Q11758" s="83">
        <f t="shared" si="3"/>
        <v>1</v>
      </c>
      <c r="R11758" s="83">
        <f t="shared" si="4"/>
        <v>0.17</v>
      </c>
      <c r="S11758" s="83" t="b">
        <f t="shared" si="5"/>
        <v>0</v>
      </c>
      <c r="T11758" s="72"/>
      <c r="U11758" s="72"/>
      <c r="V11758" s="72"/>
      <c r="W11758" s="72"/>
      <c r="X11758" s="72"/>
      <c r="Y11758" s="72"/>
      <c r="Z11758" s="72"/>
      <c r="AA11758" s="72"/>
      <c r="AB11758" s="72"/>
      <c r="AC11758" s="72"/>
      <c r="AD11758" s="72"/>
      <c r="AE11758" s="72"/>
      <c r="AF11758" s="72"/>
      <c r="AG11758" s="72"/>
      <c r="AH11758" s="72"/>
      <c r="AI11758" s="72"/>
      <c r="AJ11758" s="72"/>
      <c r="AK11758" s="72"/>
    </row>
    <row r="11759" ht="14.25" customHeight="1">
      <c r="A11759" s="78">
        <v>11756.0</v>
      </c>
      <c r="C11759" s="78" t="str">
        <f>VLOOKUP(G11759,[1]Macrodata_CCF!$A$3:$D$55,4,FALSE)</f>
        <v>#ERROR!</v>
      </c>
      <c r="E11759" s="79" t="str">
        <f>VLOOKUP(G11759,[1]Macrodata_CCF!$A$3:$B$55,2,FALSE)</f>
        <v>#ERROR!</v>
      </c>
      <c r="F11759" s="78">
        <v>0.0</v>
      </c>
      <c r="G11759" s="80">
        <v>13.0</v>
      </c>
      <c r="H11759" s="81">
        <v>591305.0</v>
      </c>
      <c r="I11759" s="81">
        <v>600000.0</v>
      </c>
      <c r="J11759" s="81">
        <v>593045.0</v>
      </c>
      <c r="K11759" s="81">
        <v>960000.0</v>
      </c>
      <c r="L11759" s="82">
        <v>0.2001150086256469</v>
      </c>
      <c r="N11759" s="83">
        <f t="shared" si="1"/>
        <v>0.2001150086</v>
      </c>
      <c r="O11759" s="83">
        <f t="shared" si="2"/>
        <v>0.2001150086</v>
      </c>
      <c r="Q11759" s="83">
        <f t="shared" si="3"/>
        <v>0.01449166667</v>
      </c>
      <c r="R11759" s="83">
        <f t="shared" si="4"/>
        <v>0.0029</v>
      </c>
      <c r="S11759" s="83" t="b">
        <f t="shared" si="5"/>
        <v>0</v>
      </c>
      <c r="T11759" s="72"/>
      <c r="U11759" s="72"/>
      <c r="V11759" s="72"/>
      <c r="W11759" s="72"/>
      <c r="X11759" s="72"/>
      <c r="Y11759" s="72"/>
      <c r="Z11759" s="72"/>
      <c r="AA11759" s="72"/>
      <c r="AB11759" s="72"/>
      <c r="AC11759" s="72"/>
      <c r="AD11759" s="72"/>
      <c r="AE11759" s="72"/>
      <c r="AF11759" s="72"/>
      <c r="AG11759" s="72"/>
      <c r="AH11759" s="72"/>
      <c r="AI11759" s="72"/>
      <c r="AJ11759" s="72"/>
      <c r="AK11759" s="72"/>
    </row>
    <row r="11760" ht="14.25" customHeight="1">
      <c r="A11760" s="78">
        <v>11757.0</v>
      </c>
      <c r="C11760" s="78" t="str">
        <f>VLOOKUP(G11760,[1]Macrodata_CCF!$A$3:$D$55,4,FALSE)</f>
        <v>#ERROR!</v>
      </c>
      <c r="E11760" s="79" t="str">
        <f>VLOOKUP(G11760,[1]Macrodata_CCF!$A$3:$B$55,2,FALSE)</f>
        <v>#ERROR!</v>
      </c>
      <c r="F11760" s="78">
        <v>0.0</v>
      </c>
      <c r="G11760" s="80">
        <v>32.0</v>
      </c>
      <c r="H11760" s="81">
        <v>683505.0</v>
      </c>
      <c r="I11760" s="81">
        <v>970000.0</v>
      </c>
      <c r="J11760" s="81">
        <v>740805.0</v>
      </c>
      <c r="K11760" s="81">
        <v>970000.0</v>
      </c>
      <c r="L11760" s="82">
        <v>0.2000034904623117</v>
      </c>
      <c r="N11760" s="83">
        <f t="shared" si="1"/>
        <v>0.2000034905</v>
      </c>
      <c r="O11760" s="83">
        <f t="shared" si="2"/>
        <v>0.2000034905</v>
      </c>
      <c r="Q11760" s="83">
        <f t="shared" si="3"/>
        <v>0.2953556701</v>
      </c>
      <c r="R11760" s="83">
        <f t="shared" si="4"/>
        <v>0.2000034905</v>
      </c>
      <c r="S11760" s="83" t="b">
        <f t="shared" si="5"/>
        <v>0</v>
      </c>
      <c r="T11760" s="72"/>
      <c r="U11760" s="72"/>
      <c r="V11760" s="72"/>
      <c r="W11760" s="72"/>
      <c r="X11760" s="72"/>
      <c r="Y11760" s="72"/>
      <c r="Z11760" s="72"/>
      <c r="AA11760" s="72"/>
      <c r="AB11760" s="72"/>
      <c r="AC11760" s="72"/>
      <c r="AD11760" s="72"/>
      <c r="AE11760" s="72"/>
      <c r="AF11760" s="72"/>
      <c r="AG11760" s="72"/>
      <c r="AH11760" s="72"/>
      <c r="AI11760" s="72"/>
      <c r="AJ11760" s="72"/>
      <c r="AK11760" s="72"/>
    </row>
    <row r="11761" ht="14.25" customHeight="1">
      <c r="A11761" s="78">
        <v>11758.0</v>
      </c>
      <c r="C11761" s="78" t="str">
        <f>VLOOKUP(G11761,[1]Macrodata_CCF!$A$3:$D$55,4,FALSE)</f>
        <v>#ERROR!</v>
      </c>
      <c r="E11761" s="79" t="str">
        <f>VLOOKUP(G11761,[1]Macrodata_CCF!$A$3:$B$55,2,FALSE)</f>
        <v>#ERROR!</v>
      </c>
      <c r="F11761" s="78">
        <v>0.0</v>
      </c>
      <c r="G11761" s="80">
        <v>45.0</v>
      </c>
      <c r="H11761" s="81">
        <v>434180.0</v>
      </c>
      <c r="I11761" s="81">
        <v>840000.0</v>
      </c>
      <c r="J11761" s="81">
        <v>507230.0</v>
      </c>
      <c r="K11761" s="81">
        <v>840000.0</v>
      </c>
      <c r="L11761" s="82">
        <v>0.1800059139519984</v>
      </c>
      <c r="N11761" s="83">
        <f t="shared" si="1"/>
        <v>0.180005914</v>
      </c>
      <c r="O11761" s="83">
        <f t="shared" si="2"/>
        <v>0.180005914</v>
      </c>
      <c r="Q11761" s="83">
        <f t="shared" si="3"/>
        <v>0.4831190476</v>
      </c>
      <c r="R11761" s="83">
        <f t="shared" si="4"/>
        <v>0.180005914</v>
      </c>
      <c r="S11761" s="83" t="b">
        <f t="shared" si="5"/>
        <v>0</v>
      </c>
      <c r="T11761" s="72"/>
      <c r="U11761" s="72"/>
      <c r="V11761" s="72"/>
      <c r="W11761" s="72"/>
      <c r="X11761" s="72"/>
      <c r="Y11761" s="72"/>
      <c r="Z11761" s="72"/>
      <c r="AA11761" s="72"/>
      <c r="AB11761" s="72"/>
      <c r="AC11761" s="72"/>
      <c r="AD11761" s="72"/>
      <c r="AE11761" s="72"/>
      <c r="AF11761" s="72"/>
      <c r="AG11761" s="72"/>
      <c r="AH11761" s="72"/>
      <c r="AI11761" s="72"/>
      <c r="AJ11761" s="72"/>
      <c r="AK11761" s="72"/>
    </row>
    <row r="11762" ht="14.25" customHeight="1">
      <c r="A11762" s="78">
        <v>11759.0</v>
      </c>
      <c r="C11762" s="78" t="str">
        <f>VLOOKUP(G11762,[1]Macrodata_CCF!$A$3:$D$55,4,FALSE)</f>
        <v>#ERROR!</v>
      </c>
      <c r="E11762" s="79" t="str">
        <f>VLOOKUP(G11762,[1]Macrodata_CCF!$A$3:$B$55,2,FALSE)</f>
        <v>#ERROR!</v>
      </c>
      <c r="F11762" s="78">
        <v>0.0</v>
      </c>
      <c r="G11762" s="80">
        <v>46.0</v>
      </c>
      <c r="H11762" s="81">
        <v>130395.0</v>
      </c>
      <c r="I11762" s="81">
        <v>200000.0</v>
      </c>
      <c r="J11762" s="81">
        <v>204000.0</v>
      </c>
      <c r="K11762" s="81">
        <v>200000.0</v>
      </c>
      <c r="L11762" s="82">
        <v>1.057467135981611</v>
      </c>
      <c r="N11762" s="83">
        <f t="shared" si="1"/>
        <v>1.057467136</v>
      </c>
      <c r="O11762" s="83">
        <f t="shared" si="2"/>
        <v>1</v>
      </c>
      <c r="Q11762" s="83">
        <f t="shared" si="3"/>
        <v>0.348025</v>
      </c>
      <c r="R11762" s="83">
        <f t="shared" si="4"/>
        <v>1.057467136</v>
      </c>
      <c r="S11762" s="83" t="b">
        <f t="shared" si="5"/>
        <v>0</v>
      </c>
      <c r="T11762" s="72"/>
      <c r="U11762" s="72"/>
      <c r="V11762" s="72"/>
      <c r="W11762" s="72"/>
      <c r="X11762" s="72"/>
      <c r="Y11762" s="72"/>
      <c r="Z11762" s="72"/>
      <c r="AA11762" s="72"/>
      <c r="AB11762" s="72"/>
      <c r="AC11762" s="72"/>
      <c r="AD11762" s="72"/>
      <c r="AE11762" s="72"/>
      <c r="AF11762" s="72"/>
      <c r="AG11762" s="72"/>
      <c r="AH11762" s="72"/>
      <c r="AI11762" s="72"/>
      <c r="AJ11762" s="72"/>
      <c r="AK11762" s="72"/>
    </row>
    <row r="11763" ht="14.25" customHeight="1">
      <c r="A11763" s="78">
        <v>11760.0</v>
      </c>
      <c r="C11763" s="78" t="str">
        <f>VLOOKUP(G11763,[1]Macrodata_CCF!$A$3:$D$55,4,FALSE)</f>
        <v>#ERROR!</v>
      </c>
      <c r="E11763" s="79" t="str">
        <f>VLOOKUP(G11763,[1]Macrodata_CCF!$A$3:$B$55,2,FALSE)</f>
        <v>#ERROR!</v>
      </c>
      <c r="F11763" s="78">
        <v>0.0</v>
      </c>
      <c r="G11763" s="80">
        <v>15.0</v>
      </c>
      <c r="H11763" s="81">
        <v>301670.0</v>
      </c>
      <c r="I11763" s="81">
        <v>400000.0</v>
      </c>
      <c r="J11763" s="81">
        <v>321335.0</v>
      </c>
      <c r="K11763" s="81">
        <v>400000.0</v>
      </c>
      <c r="L11763" s="82">
        <v>0.1999898301637344</v>
      </c>
      <c r="N11763" s="83">
        <f t="shared" si="1"/>
        <v>0.1999898302</v>
      </c>
      <c r="O11763" s="83">
        <f t="shared" si="2"/>
        <v>0.1999898302</v>
      </c>
      <c r="Q11763" s="83">
        <f t="shared" si="3"/>
        <v>0.245825</v>
      </c>
      <c r="R11763" s="83">
        <f t="shared" si="4"/>
        <v>0.1999898302</v>
      </c>
      <c r="S11763" s="83" t="b">
        <f t="shared" si="5"/>
        <v>0</v>
      </c>
      <c r="T11763" s="72"/>
      <c r="U11763" s="72"/>
      <c r="V11763" s="72"/>
      <c r="W11763" s="72"/>
      <c r="X11763" s="72"/>
      <c r="Y11763" s="72"/>
      <c r="Z11763" s="72"/>
      <c r="AA11763" s="72"/>
      <c r="AB11763" s="72"/>
      <c r="AC11763" s="72"/>
      <c r="AD11763" s="72"/>
      <c r="AE11763" s="72"/>
      <c r="AF11763" s="72"/>
      <c r="AG11763" s="72"/>
      <c r="AH11763" s="72"/>
      <c r="AI11763" s="72"/>
      <c r="AJ11763" s="72"/>
      <c r="AK11763" s="72"/>
    </row>
    <row r="11764" ht="14.25" customHeight="1">
      <c r="A11764" s="78">
        <v>11761.0</v>
      </c>
      <c r="C11764" s="78" t="str">
        <f>VLOOKUP(G11764,[1]Macrodata_CCF!$A$3:$D$55,4,FALSE)</f>
        <v>#ERROR!</v>
      </c>
      <c r="E11764" s="79" t="str">
        <f>VLOOKUP(G11764,[1]Macrodata_CCF!$A$3:$B$55,2,FALSE)</f>
        <v>#ERROR!</v>
      </c>
      <c r="F11764" s="78">
        <v>0.0</v>
      </c>
      <c r="G11764" s="80">
        <v>42.0</v>
      </c>
      <c r="H11764" s="81">
        <v>123980.0</v>
      </c>
      <c r="I11764" s="81">
        <v>340000.0</v>
      </c>
      <c r="J11764" s="81">
        <v>78615.0</v>
      </c>
      <c r="K11764" s="81">
        <v>340000.0</v>
      </c>
      <c r="L11764" s="82">
        <v>-0.2100037033607999</v>
      </c>
      <c r="N11764" s="83">
        <f t="shared" si="1"/>
        <v>-0.2100037034</v>
      </c>
      <c r="O11764" s="83">
        <f t="shared" si="2"/>
        <v>0</v>
      </c>
      <c r="Q11764" s="83">
        <f t="shared" si="3"/>
        <v>0.6353529412</v>
      </c>
      <c r="R11764" s="83">
        <f t="shared" si="4"/>
        <v>-0.2100037034</v>
      </c>
      <c r="S11764" s="83" t="b">
        <f t="shared" si="5"/>
        <v>0</v>
      </c>
      <c r="T11764" s="72"/>
      <c r="U11764" s="72"/>
      <c r="V11764" s="72"/>
      <c r="W11764" s="72"/>
      <c r="X11764" s="72"/>
      <c r="Y11764" s="72"/>
      <c r="Z11764" s="72"/>
      <c r="AA11764" s="72"/>
      <c r="AB11764" s="72"/>
      <c r="AC11764" s="72"/>
      <c r="AD11764" s="72"/>
      <c r="AE11764" s="72"/>
      <c r="AF11764" s="72"/>
      <c r="AG11764" s="72"/>
      <c r="AH11764" s="72"/>
      <c r="AI11764" s="72"/>
      <c r="AJ11764" s="72"/>
      <c r="AK11764" s="72"/>
    </row>
    <row r="11765" ht="14.25" customHeight="1">
      <c r="A11765" s="78">
        <v>11762.0</v>
      </c>
      <c r="C11765" s="78" t="str">
        <f>VLOOKUP(G11765,[1]Macrodata_CCF!$A$3:$D$55,4,FALSE)</f>
        <v>#ERROR!</v>
      </c>
      <c r="E11765" s="79" t="str">
        <f>VLOOKUP(G11765,[1]Macrodata_CCF!$A$3:$B$55,2,FALSE)</f>
        <v>#ERROR!</v>
      </c>
      <c r="F11765" s="78">
        <v>1.0</v>
      </c>
      <c r="G11765" s="80">
        <v>39.0</v>
      </c>
      <c r="H11765" s="81">
        <v>249705.0</v>
      </c>
      <c r="I11765" s="81">
        <v>390000.0</v>
      </c>
      <c r="J11765" s="81">
        <v>324060.0</v>
      </c>
      <c r="K11765" s="81">
        <v>390000.0</v>
      </c>
      <c r="L11765" s="82">
        <v>0.5299903774190099</v>
      </c>
      <c r="N11765" s="83">
        <f t="shared" si="1"/>
        <v>0.5299903774</v>
      </c>
      <c r="O11765" s="83">
        <f t="shared" si="2"/>
        <v>0.5299903774</v>
      </c>
      <c r="Q11765" s="83">
        <f t="shared" si="3"/>
        <v>0.3597307692</v>
      </c>
      <c r="R11765" s="83">
        <f t="shared" si="4"/>
        <v>0.5299903774</v>
      </c>
      <c r="S11765" s="83" t="b">
        <f t="shared" si="5"/>
        <v>0</v>
      </c>
      <c r="T11765" s="72"/>
      <c r="U11765" s="72"/>
      <c r="V11765" s="72"/>
      <c r="W11765" s="72"/>
      <c r="X11765" s="72"/>
      <c r="Y11765" s="72"/>
      <c r="Z11765" s="72"/>
      <c r="AA11765" s="72"/>
      <c r="AB11765" s="72"/>
      <c r="AC11765" s="72"/>
      <c r="AD11765" s="72"/>
      <c r="AE11765" s="72"/>
      <c r="AF11765" s="72"/>
      <c r="AG11765" s="72"/>
      <c r="AH11765" s="72"/>
      <c r="AI11765" s="72"/>
      <c r="AJ11765" s="72"/>
      <c r="AK11765" s="72"/>
    </row>
    <row r="11766" ht="14.25" customHeight="1">
      <c r="A11766" s="78">
        <v>11763.0</v>
      </c>
      <c r="C11766" s="78" t="str">
        <f>VLOOKUP(G11766,[1]Macrodata_CCF!$A$3:$D$55,4,FALSE)</f>
        <v>#ERROR!</v>
      </c>
      <c r="E11766" s="79" t="str">
        <f>VLOOKUP(G11766,[1]Macrodata_CCF!$A$3:$B$55,2,FALSE)</f>
        <v>#ERROR!</v>
      </c>
      <c r="F11766" s="78">
        <v>0.0</v>
      </c>
      <c r="G11766" s="80">
        <v>32.0</v>
      </c>
      <c r="H11766" s="81">
        <v>395435.0</v>
      </c>
      <c r="I11766" s="81">
        <v>400000.0</v>
      </c>
      <c r="J11766" s="81">
        <v>393975.0</v>
      </c>
      <c r="K11766" s="81">
        <v>400000.0</v>
      </c>
      <c r="L11766" s="82">
        <v>-0.3198247535596933</v>
      </c>
      <c r="N11766" s="83">
        <f t="shared" si="1"/>
        <v>-0.3198247536</v>
      </c>
      <c r="O11766" s="83">
        <f t="shared" si="2"/>
        <v>0</v>
      </c>
      <c r="Q11766" s="83">
        <f t="shared" si="3"/>
        <v>0.0114125</v>
      </c>
      <c r="R11766" s="83">
        <f t="shared" si="4"/>
        <v>-0.00365</v>
      </c>
      <c r="S11766" s="83" t="b">
        <f t="shared" si="5"/>
        <v>0</v>
      </c>
      <c r="T11766" s="72"/>
      <c r="U11766" s="72"/>
      <c r="V11766" s="72"/>
      <c r="W11766" s="72"/>
      <c r="X11766" s="72"/>
      <c r="Y11766" s="72"/>
      <c r="Z11766" s="72"/>
      <c r="AA11766" s="72"/>
      <c r="AB11766" s="72"/>
      <c r="AC11766" s="72"/>
      <c r="AD11766" s="72"/>
      <c r="AE11766" s="72"/>
      <c r="AF11766" s="72"/>
      <c r="AG11766" s="72"/>
      <c r="AH11766" s="72"/>
      <c r="AI11766" s="72"/>
      <c r="AJ11766" s="72"/>
      <c r="AK11766" s="72"/>
    </row>
    <row r="11767" ht="14.25" customHeight="1">
      <c r="A11767" s="78">
        <v>11764.0</v>
      </c>
      <c r="C11767" s="78" t="str">
        <f>VLOOKUP(G11767,[1]Macrodata_CCF!$A$3:$D$55,4,FALSE)</f>
        <v>#ERROR!</v>
      </c>
      <c r="E11767" s="79" t="str">
        <f>VLOOKUP(G11767,[1]Macrodata_CCF!$A$3:$B$55,2,FALSE)</f>
        <v>#ERROR!</v>
      </c>
      <c r="F11767" s="78">
        <v>0.0</v>
      </c>
      <c r="G11767" s="80">
        <v>10.0</v>
      </c>
      <c r="H11767" s="81">
        <v>66475.0</v>
      </c>
      <c r="I11767" s="81">
        <v>890000.0</v>
      </c>
      <c r="J11767" s="81">
        <v>255885.0</v>
      </c>
      <c r="K11767" s="81">
        <v>890000.0</v>
      </c>
      <c r="L11767" s="82">
        <v>0.2299990892808354</v>
      </c>
      <c r="N11767" s="83">
        <f t="shared" si="1"/>
        <v>0.2299990893</v>
      </c>
      <c r="O11767" s="83">
        <f t="shared" si="2"/>
        <v>0.2299990893</v>
      </c>
      <c r="Q11767" s="83">
        <f t="shared" si="3"/>
        <v>0.9253089888</v>
      </c>
      <c r="R11767" s="83">
        <f t="shared" si="4"/>
        <v>0.2299990893</v>
      </c>
      <c r="S11767" s="83" t="b">
        <f t="shared" si="5"/>
        <v>0</v>
      </c>
      <c r="T11767" s="72"/>
      <c r="U11767" s="72"/>
      <c r="V11767" s="72"/>
      <c r="W11767" s="72"/>
      <c r="X11767" s="72"/>
      <c r="Y11767" s="72"/>
      <c r="Z11767" s="72"/>
      <c r="AA11767" s="72"/>
      <c r="AB11767" s="72"/>
      <c r="AC11767" s="72"/>
      <c r="AD11767" s="72"/>
      <c r="AE11767" s="72"/>
      <c r="AF11767" s="72"/>
      <c r="AG11767" s="72"/>
      <c r="AH11767" s="72"/>
      <c r="AI11767" s="72"/>
      <c r="AJ11767" s="72"/>
      <c r="AK11767" s="72"/>
    </row>
    <row r="11768" ht="14.25" customHeight="1">
      <c r="A11768" s="78">
        <v>11765.0</v>
      </c>
      <c r="C11768" s="78" t="str">
        <f>VLOOKUP(G11768,[1]Macrodata_CCF!$A$3:$D$55,4,FALSE)</f>
        <v>#ERROR!</v>
      </c>
      <c r="E11768" s="79" t="str">
        <f>VLOOKUP(G11768,[1]Macrodata_CCF!$A$3:$B$55,2,FALSE)</f>
        <v>#ERROR!</v>
      </c>
      <c r="F11768" s="78">
        <v>0.0</v>
      </c>
      <c r="G11768" s="80">
        <v>28.0</v>
      </c>
      <c r="H11768" s="81">
        <v>252815.0</v>
      </c>
      <c r="I11768" s="81">
        <v>540000.0</v>
      </c>
      <c r="J11768" s="81">
        <v>310250.0</v>
      </c>
      <c r="K11768" s="81">
        <v>972000.0</v>
      </c>
      <c r="L11768" s="82">
        <v>0.1999930358479726</v>
      </c>
      <c r="N11768" s="83">
        <f t="shared" si="1"/>
        <v>0.1999930358</v>
      </c>
      <c r="O11768" s="83">
        <f t="shared" si="2"/>
        <v>0.1999930358</v>
      </c>
      <c r="Q11768" s="83">
        <f t="shared" si="3"/>
        <v>0.5318240741</v>
      </c>
      <c r="R11768" s="83">
        <f t="shared" si="4"/>
        <v>0.1999930358</v>
      </c>
      <c r="S11768" s="83" t="b">
        <f t="shared" si="5"/>
        <v>0</v>
      </c>
      <c r="T11768" s="72"/>
      <c r="U11768" s="72"/>
      <c r="V11768" s="72"/>
      <c r="W11768" s="72"/>
      <c r="X11768" s="72"/>
      <c r="Y11768" s="72"/>
      <c r="Z11768" s="72"/>
      <c r="AA11768" s="72"/>
      <c r="AB11768" s="72"/>
      <c r="AC11768" s="72"/>
      <c r="AD11768" s="72"/>
      <c r="AE11768" s="72"/>
      <c r="AF11768" s="72"/>
      <c r="AG11768" s="72"/>
      <c r="AH11768" s="72"/>
      <c r="AI11768" s="72"/>
      <c r="AJ11768" s="72"/>
      <c r="AK11768" s="72"/>
    </row>
    <row r="11769" ht="14.25" customHeight="1">
      <c r="A11769" s="78">
        <v>11766.0</v>
      </c>
      <c r="C11769" s="78" t="str">
        <f>VLOOKUP(G11769,[1]Macrodata_CCF!$A$3:$D$55,4,FALSE)</f>
        <v>#ERROR!</v>
      </c>
      <c r="E11769" s="79" t="str">
        <f>VLOOKUP(G11769,[1]Macrodata_CCF!$A$3:$B$55,2,FALSE)</f>
        <v>#ERROR!</v>
      </c>
      <c r="F11769" s="78">
        <v>0.0</v>
      </c>
      <c r="G11769" s="80">
        <v>18.0</v>
      </c>
      <c r="H11769" s="81">
        <v>350105.0</v>
      </c>
      <c r="I11769" s="81">
        <v>510000.0</v>
      </c>
      <c r="J11769" s="81">
        <v>302135.0</v>
      </c>
      <c r="K11769" s="81">
        <v>714000.0</v>
      </c>
      <c r="L11769" s="82">
        <v>-0.3000093811563839</v>
      </c>
      <c r="N11769" s="83">
        <f t="shared" si="1"/>
        <v>-0.3000093812</v>
      </c>
      <c r="O11769" s="83">
        <f t="shared" si="2"/>
        <v>0</v>
      </c>
      <c r="Q11769" s="83">
        <f t="shared" si="3"/>
        <v>0.3135196078</v>
      </c>
      <c r="R11769" s="83">
        <f t="shared" si="4"/>
        <v>-0.3000093812</v>
      </c>
      <c r="S11769" s="83" t="b">
        <f t="shared" si="5"/>
        <v>0</v>
      </c>
      <c r="T11769" s="72"/>
      <c r="U11769" s="72"/>
      <c r="V11769" s="72"/>
      <c r="W11769" s="72"/>
      <c r="X11769" s="72"/>
      <c r="Y11769" s="72"/>
      <c r="Z11769" s="72"/>
      <c r="AA11769" s="72"/>
      <c r="AB11769" s="72"/>
      <c r="AC11769" s="72"/>
      <c r="AD11769" s="72"/>
      <c r="AE11769" s="72"/>
      <c r="AF11769" s="72"/>
      <c r="AG11769" s="72"/>
      <c r="AH11769" s="72"/>
      <c r="AI11769" s="72"/>
      <c r="AJ11769" s="72"/>
      <c r="AK11769" s="72"/>
    </row>
    <row r="11770" ht="14.25" customHeight="1">
      <c r="A11770" s="78">
        <v>11767.0</v>
      </c>
      <c r="C11770" s="78" t="str">
        <f>VLOOKUP(G11770,[1]Macrodata_CCF!$A$3:$D$55,4,FALSE)</f>
        <v>#ERROR!</v>
      </c>
      <c r="E11770" s="79" t="str">
        <f>VLOOKUP(G11770,[1]Macrodata_CCF!$A$3:$B$55,2,FALSE)</f>
        <v>#ERROR!</v>
      </c>
      <c r="F11770" s="78">
        <v>1.0</v>
      </c>
      <c r="G11770" s="80">
        <v>21.0</v>
      </c>
      <c r="H11770" s="81">
        <v>0.0</v>
      </c>
      <c r="I11770" s="81">
        <v>970000.0</v>
      </c>
      <c r="J11770" s="81">
        <v>485000.0</v>
      </c>
      <c r="K11770" s="81">
        <v>970000.0</v>
      </c>
      <c r="L11770" s="82">
        <v>0.5</v>
      </c>
      <c r="N11770" s="83">
        <f t="shared" si="1"/>
        <v>0.5</v>
      </c>
      <c r="O11770" s="83">
        <f t="shared" si="2"/>
        <v>0.5</v>
      </c>
      <c r="Q11770" s="83">
        <f t="shared" si="3"/>
        <v>1</v>
      </c>
      <c r="R11770" s="83">
        <f t="shared" si="4"/>
        <v>0.5</v>
      </c>
      <c r="S11770" s="83" t="b">
        <f t="shared" si="5"/>
        <v>0</v>
      </c>
      <c r="T11770" s="72"/>
      <c r="U11770" s="72"/>
      <c r="V11770" s="72"/>
      <c r="W11770" s="72"/>
      <c r="X11770" s="72"/>
      <c r="Y11770" s="72"/>
      <c r="Z11770" s="72"/>
      <c r="AA11770" s="72"/>
      <c r="AB11770" s="72"/>
      <c r="AC11770" s="72"/>
      <c r="AD11770" s="72"/>
      <c r="AE11770" s="72"/>
      <c r="AF11770" s="72"/>
      <c r="AG11770" s="72"/>
      <c r="AH11770" s="72"/>
      <c r="AI11770" s="72"/>
      <c r="AJ11770" s="72"/>
      <c r="AK11770" s="72"/>
    </row>
    <row r="11771" ht="14.25" customHeight="1">
      <c r="A11771" s="78">
        <v>11768.0</v>
      </c>
      <c r="C11771" s="78" t="str">
        <f>VLOOKUP(G11771,[1]Macrodata_CCF!$A$3:$D$55,4,FALSE)</f>
        <v>#ERROR!</v>
      </c>
      <c r="E11771" s="79" t="str">
        <f>VLOOKUP(G11771,[1]Macrodata_CCF!$A$3:$B$55,2,FALSE)</f>
        <v>#ERROR!</v>
      </c>
      <c r="F11771" s="78">
        <v>0.0</v>
      </c>
      <c r="G11771" s="80">
        <v>14.0</v>
      </c>
      <c r="H11771" s="81">
        <v>86940.0</v>
      </c>
      <c r="I11771" s="81">
        <v>270000.0</v>
      </c>
      <c r="J11771" s="81">
        <v>119890.0</v>
      </c>
      <c r="K11771" s="81">
        <v>270000.0</v>
      </c>
      <c r="L11771" s="82">
        <v>0.1799956298481372</v>
      </c>
      <c r="N11771" s="83">
        <f t="shared" si="1"/>
        <v>0.1799956298</v>
      </c>
      <c r="O11771" s="83">
        <f t="shared" si="2"/>
        <v>0.1799956298</v>
      </c>
      <c r="Q11771" s="83">
        <f t="shared" si="3"/>
        <v>0.678</v>
      </c>
      <c r="R11771" s="83">
        <f t="shared" si="4"/>
        <v>0.1799956298</v>
      </c>
      <c r="S11771" s="83" t="b">
        <f t="shared" si="5"/>
        <v>0</v>
      </c>
      <c r="T11771" s="72"/>
      <c r="U11771" s="72"/>
      <c r="V11771" s="72"/>
      <c r="W11771" s="72"/>
      <c r="X11771" s="72"/>
      <c r="Y11771" s="72"/>
      <c r="Z11771" s="72"/>
      <c r="AA11771" s="72"/>
      <c r="AB11771" s="72"/>
      <c r="AC11771" s="72"/>
      <c r="AD11771" s="72"/>
      <c r="AE11771" s="72"/>
      <c r="AF11771" s="72"/>
      <c r="AG11771" s="72"/>
      <c r="AH11771" s="72"/>
      <c r="AI11771" s="72"/>
      <c r="AJ11771" s="72"/>
      <c r="AK11771" s="72"/>
    </row>
    <row r="11772" ht="14.25" customHeight="1">
      <c r="A11772" s="78">
        <v>11769.0</v>
      </c>
      <c r="C11772" s="78" t="str">
        <f>VLOOKUP(G11772,[1]Macrodata_CCF!$A$3:$D$55,4,FALSE)</f>
        <v>#ERROR!</v>
      </c>
      <c r="E11772" s="79" t="str">
        <f>VLOOKUP(G11772,[1]Macrodata_CCF!$A$3:$B$55,2,FALSE)</f>
        <v>#ERROR!</v>
      </c>
      <c r="F11772" s="78">
        <v>0.0</v>
      </c>
      <c r="G11772" s="80">
        <v>53.0</v>
      </c>
      <c r="H11772" s="81">
        <v>112840.0</v>
      </c>
      <c r="I11772" s="81">
        <v>580000.0</v>
      </c>
      <c r="J11772" s="81">
        <v>126855.0</v>
      </c>
      <c r="K11772" s="81">
        <v>580000.0</v>
      </c>
      <c r="L11772" s="82">
        <v>0.03000042811884579</v>
      </c>
      <c r="N11772" s="83">
        <f t="shared" si="1"/>
        <v>0.03000042812</v>
      </c>
      <c r="O11772" s="83">
        <f t="shared" si="2"/>
        <v>0.03000042812</v>
      </c>
      <c r="Q11772" s="83">
        <f t="shared" si="3"/>
        <v>0.8054482759</v>
      </c>
      <c r="R11772" s="83">
        <f t="shared" si="4"/>
        <v>0.03000042812</v>
      </c>
      <c r="S11772" s="83" t="b">
        <f t="shared" si="5"/>
        <v>0</v>
      </c>
      <c r="T11772" s="72"/>
      <c r="U11772" s="72"/>
      <c r="V11772" s="72"/>
      <c r="W11772" s="72"/>
      <c r="X11772" s="72"/>
      <c r="Y11772" s="72"/>
      <c r="Z11772" s="72"/>
      <c r="AA11772" s="72"/>
      <c r="AB11772" s="72"/>
      <c r="AC11772" s="72"/>
      <c r="AD11772" s="72"/>
      <c r="AE11772" s="72"/>
      <c r="AF11772" s="72"/>
      <c r="AG11772" s="72"/>
      <c r="AH11772" s="72"/>
      <c r="AI11772" s="72"/>
      <c r="AJ11772" s="72"/>
      <c r="AK11772" s="72"/>
    </row>
    <row r="11773" ht="14.25" customHeight="1">
      <c r="A11773" s="78">
        <v>11770.0</v>
      </c>
      <c r="C11773" s="78" t="str">
        <f>VLOOKUP(G11773,[1]Macrodata_CCF!$A$3:$D$55,4,FALSE)</f>
        <v>#ERROR!</v>
      </c>
      <c r="E11773" s="79" t="str">
        <f>VLOOKUP(G11773,[1]Macrodata_CCF!$A$3:$B$55,2,FALSE)</f>
        <v>#ERROR!</v>
      </c>
      <c r="F11773" s="78">
        <v>0.0</v>
      </c>
      <c r="G11773" s="80">
        <v>36.0</v>
      </c>
      <c r="H11773" s="81">
        <v>26690.0</v>
      </c>
      <c r="I11773" s="81">
        <v>200000.0</v>
      </c>
      <c r="J11773" s="81">
        <v>56155.0</v>
      </c>
      <c r="K11773" s="81">
        <v>320000.0</v>
      </c>
      <c r="L11773" s="82">
        <v>0.1700132710172523</v>
      </c>
      <c r="N11773" s="83">
        <f t="shared" si="1"/>
        <v>0.170013271</v>
      </c>
      <c r="O11773" s="83">
        <f t="shared" si="2"/>
        <v>0.170013271</v>
      </c>
      <c r="Q11773" s="83">
        <f t="shared" si="3"/>
        <v>0.86655</v>
      </c>
      <c r="R11773" s="83">
        <f t="shared" si="4"/>
        <v>0.170013271</v>
      </c>
      <c r="S11773" s="83" t="b">
        <f t="shared" si="5"/>
        <v>0</v>
      </c>
      <c r="T11773" s="72"/>
      <c r="U11773" s="72"/>
      <c r="V11773" s="72"/>
      <c r="W11773" s="72"/>
      <c r="X11773" s="72"/>
      <c r="Y11773" s="72"/>
      <c r="Z11773" s="72"/>
      <c r="AA11773" s="72"/>
      <c r="AB11773" s="72"/>
      <c r="AC11773" s="72"/>
      <c r="AD11773" s="72"/>
      <c r="AE11773" s="72"/>
      <c r="AF11773" s="72"/>
      <c r="AG11773" s="72"/>
      <c r="AH11773" s="72"/>
      <c r="AI11773" s="72"/>
      <c r="AJ11773" s="72"/>
      <c r="AK11773" s="72"/>
    </row>
    <row r="11774" ht="14.25" customHeight="1">
      <c r="A11774" s="78">
        <v>11771.0</v>
      </c>
      <c r="C11774" s="78" t="str">
        <f>VLOOKUP(G11774,[1]Macrodata_CCF!$A$3:$D$55,4,FALSE)</f>
        <v>#ERROR!</v>
      </c>
      <c r="E11774" s="79" t="str">
        <f>VLOOKUP(G11774,[1]Macrodata_CCF!$A$3:$B$55,2,FALSE)</f>
        <v>#ERROR!</v>
      </c>
      <c r="F11774" s="78">
        <v>0.0</v>
      </c>
      <c r="G11774" s="80">
        <v>30.0</v>
      </c>
      <c r="H11774" s="81">
        <v>276000.0</v>
      </c>
      <c r="I11774" s="81">
        <v>340000.0</v>
      </c>
      <c r="J11774" s="81">
        <v>288800.0</v>
      </c>
      <c r="K11774" s="81">
        <v>340000.0</v>
      </c>
      <c r="L11774" s="82">
        <v>0.2</v>
      </c>
      <c r="N11774" s="83">
        <f t="shared" si="1"/>
        <v>0.2</v>
      </c>
      <c r="O11774" s="83">
        <f t="shared" si="2"/>
        <v>0.2</v>
      </c>
      <c r="Q11774" s="83">
        <f t="shared" si="3"/>
        <v>0.1882352941</v>
      </c>
      <c r="R11774" s="83">
        <f t="shared" si="4"/>
        <v>0.2</v>
      </c>
      <c r="S11774" s="83" t="b">
        <f t="shared" si="5"/>
        <v>0</v>
      </c>
      <c r="T11774" s="72"/>
      <c r="U11774" s="72"/>
      <c r="V11774" s="72"/>
      <c r="W11774" s="72"/>
      <c r="X11774" s="72"/>
      <c r="Y11774" s="72"/>
      <c r="Z11774" s="72"/>
      <c r="AA11774" s="72"/>
      <c r="AB11774" s="72"/>
      <c r="AC11774" s="72"/>
      <c r="AD11774" s="72"/>
      <c r="AE11774" s="72"/>
      <c r="AF11774" s="72"/>
      <c r="AG11774" s="72"/>
      <c r="AH11774" s="72"/>
      <c r="AI11774" s="72"/>
      <c r="AJ11774" s="72"/>
      <c r="AK11774" s="72"/>
    </row>
    <row r="11775" ht="14.25" customHeight="1">
      <c r="A11775" s="78">
        <v>11772.0</v>
      </c>
      <c r="C11775" s="78" t="str">
        <f>VLOOKUP(G11775,[1]Macrodata_CCF!$A$3:$D$55,4,FALSE)</f>
        <v>#ERROR!</v>
      </c>
      <c r="E11775" s="79" t="str">
        <f>VLOOKUP(G11775,[1]Macrodata_CCF!$A$3:$B$55,2,FALSE)</f>
        <v>#ERROR!</v>
      </c>
      <c r="F11775" s="78">
        <v>0.0</v>
      </c>
      <c r="G11775" s="80">
        <v>46.0</v>
      </c>
      <c r="H11775" s="81">
        <v>118755.0</v>
      </c>
      <c r="I11775" s="81">
        <v>130000.0</v>
      </c>
      <c r="J11775" s="81">
        <v>120330.0</v>
      </c>
      <c r="K11775" s="81">
        <v>130000.0</v>
      </c>
      <c r="L11775" s="82">
        <v>0.1400622498888395</v>
      </c>
      <c r="N11775" s="83">
        <f t="shared" si="1"/>
        <v>0.1400622499</v>
      </c>
      <c r="O11775" s="83">
        <f t="shared" si="2"/>
        <v>0.1400622499</v>
      </c>
      <c r="Q11775" s="83">
        <f t="shared" si="3"/>
        <v>0.0865</v>
      </c>
      <c r="R11775" s="83">
        <f t="shared" si="4"/>
        <v>0.01211538462</v>
      </c>
      <c r="S11775" s="83" t="b">
        <f t="shared" si="5"/>
        <v>0</v>
      </c>
      <c r="T11775" s="72"/>
      <c r="U11775" s="72"/>
      <c r="V11775" s="72"/>
      <c r="W11775" s="72"/>
      <c r="X11775" s="72"/>
      <c r="Y11775" s="72"/>
      <c r="Z11775" s="72"/>
      <c r="AA11775" s="72"/>
      <c r="AB11775" s="72"/>
      <c r="AC11775" s="72"/>
      <c r="AD11775" s="72"/>
      <c r="AE11775" s="72"/>
      <c r="AF11775" s="72"/>
      <c r="AG11775" s="72"/>
      <c r="AH11775" s="72"/>
      <c r="AI11775" s="72"/>
      <c r="AJ11775" s="72"/>
      <c r="AK11775" s="72"/>
    </row>
    <row r="11776" ht="14.25" customHeight="1">
      <c r="A11776" s="78">
        <v>11773.0</v>
      </c>
      <c r="C11776" s="78" t="str">
        <f>VLOOKUP(G11776,[1]Macrodata_CCF!$A$3:$D$55,4,FALSE)</f>
        <v>#ERROR!</v>
      </c>
      <c r="E11776" s="79" t="str">
        <f>VLOOKUP(G11776,[1]Macrodata_CCF!$A$3:$B$55,2,FALSE)</f>
        <v>#ERROR!</v>
      </c>
      <c r="F11776" s="78">
        <v>0.0</v>
      </c>
      <c r="G11776" s="80">
        <v>18.0</v>
      </c>
      <c r="H11776" s="81">
        <v>6435.0</v>
      </c>
      <c r="I11776" s="81">
        <v>100000.0</v>
      </c>
      <c r="J11776" s="81">
        <v>21405.0</v>
      </c>
      <c r="K11776" s="81">
        <v>170000.0</v>
      </c>
      <c r="L11776" s="82">
        <v>0.1599957248971303</v>
      </c>
      <c r="N11776" s="83">
        <f t="shared" si="1"/>
        <v>0.1599957249</v>
      </c>
      <c r="O11776" s="83">
        <f t="shared" si="2"/>
        <v>0.1599957249</v>
      </c>
      <c r="Q11776" s="83">
        <f t="shared" si="3"/>
        <v>0.93565</v>
      </c>
      <c r="R11776" s="83">
        <f t="shared" si="4"/>
        <v>0.1599957249</v>
      </c>
      <c r="S11776" s="83" t="b">
        <f t="shared" si="5"/>
        <v>0</v>
      </c>
      <c r="T11776" s="72"/>
      <c r="U11776" s="72"/>
      <c r="V11776" s="72"/>
      <c r="W11776" s="72"/>
      <c r="X11776" s="72"/>
      <c r="Y11776" s="72"/>
      <c r="Z11776" s="72"/>
      <c r="AA11776" s="72"/>
      <c r="AB11776" s="72"/>
      <c r="AC11776" s="72"/>
      <c r="AD11776" s="72"/>
      <c r="AE11776" s="72"/>
      <c r="AF11776" s="72"/>
      <c r="AG11776" s="72"/>
      <c r="AH11776" s="72"/>
      <c r="AI11776" s="72"/>
      <c r="AJ11776" s="72"/>
      <c r="AK11776" s="72"/>
    </row>
    <row r="11777" ht="14.25" customHeight="1">
      <c r="A11777" s="78">
        <v>11774.0</v>
      </c>
      <c r="C11777" s="78" t="str">
        <f>VLOOKUP(G11777,[1]Macrodata_CCF!$A$3:$D$55,4,FALSE)</f>
        <v>#ERROR!</v>
      </c>
      <c r="E11777" s="79" t="str">
        <f>VLOOKUP(G11777,[1]Macrodata_CCF!$A$3:$B$55,2,FALSE)</f>
        <v>#ERROR!</v>
      </c>
      <c r="F11777" s="78">
        <v>0.0</v>
      </c>
      <c r="G11777" s="80">
        <v>14.0</v>
      </c>
      <c r="H11777" s="81">
        <v>215110.0</v>
      </c>
      <c r="I11777" s="81">
        <v>340000.0</v>
      </c>
      <c r="J11777" s="81">
        <v>233845.0</v>
      </c>
      <c r="K11777" s="81">
        <v>340000.0</v>
      </c>
      <c r="L11777" s="82">
        <v>0.150012010569301</v>
      </c>
      <c r="N11777" s="83">
        <f t="shared" si="1"/>
        <v>0.1500120106</v>
      </c>
      <c r="O11777" s="83">
        <f t="shared" si="2"/>
        <v>0.1500120106</v>
      </c>
      <c r="Q11777" s="83">
        <f t="shared" si="3"/>
        <v>0.3673235294</v>
      </c>
      <c r="R11777" s="83">
        <f t="shared" si="4"/>
        <v>0.1500120106</v>
      </c>
      <c r="S11777" s="83" t="b">
        <f t="shared" si="5"/>
        <v>0</v>
      </c>
      <c r="T11777" s="72"/>
      <c r="U11777" s="72"/>
      <c r="V11777" s="72"/>
      <c r="W11777" s="72"/>
      <c r="X11777" s="72"/>
      <c r="Y11777" s="72"/>
      <c r="Z11777" s="72"/>
      <c r="AA11777" s="72"/>
      <c r="AB11777" s="72"/>
      <c r="AC11777" s="72"/>
      <c r="AD11777" s="72"/>
      <c r="AE11777" s="72"/>
      <c r="AF11777" s="72"/>
      <c r="AG11777" s="72"/>
      <c r="AH11777" s="72"/>
      <c r="AI11777" s="72"/>
      <c r="AJ11777" s="72"/>
      <c r="AK11777" s="72"/>
    </row>
    <row r="11778" ht="14.25" customHeight="1">
      <c r="A11778" s="78">
        <v>11775.0</v>
      </c>
      <c r="C11778" s="78" t="str">
        <f>VLOOKUP(G11778,[1]Macrodata_CCF!$A$3:$D$55,4,FALSE)</f>
        <v>#ERROR!</v>
      </c>
      <c r="E11778" s="79" t="str">
        <f>VLOOKUP(G11778,[1]Macrodata_CCF!$A$3:$B$55,2,FALSE)</f>
        <v>#ERROR!</v>
      </c>
      <c r="F11778" s="78">
        <v>0.0</v>
      </c>
      <c r="G11778" s="80">
        <v>48.0</v>
      </c>
      <c r="H11778" s="81">
        <v>618495.0</v>
      </c>
      <c r="I11778" s="81">
        <v>810000.0</v>
      </c>
      <c r="J11778" s="81">
        <v>649135.0</v>
      </c>
      <c r="K11778" s="81">
        <v>810000.0</v>
      </c>
      <c r="L11778" s="82">
        <v>0.1599958225633795</v>
      </c>
      <c r="N11778" s="83">
        <f t="shared" si="1"/>
        <v>0.1599958226</v>
      </c>
      <c r="O11778" s="83">
        <f t="shared" si="2"/>
        <v>0.1599958226</v>
      </c>
      <c r="Q11778" s="83">
        <f t="shared" si="3"/>
        <v>0.2364259259</v>
      </c>
      <c r="R11778" s="83">
        <f t="shared" si="4"/>
        <v>0.1599958226</v>
      </c>
      <c r="S11778" s="83" t="b">
        <f t="shared" si="5"/>
        <v>0</v>
      </c>
      <c r="T11778" s="72"/>
      <c r="U11778" s="72"/>
      <c r="V11778" s="72"/>
      <c r="W11778" s="72"/>
      <c r="X11778" s="72"/>
      <c r="Y11778" s="72"/>
      <c r="Z11778" s="72"/>
      <c r="AA11778" s="72"/>
      <c r="AB11778" s="72"/>
      <c r="AC11778" s="72"/>
      <c r="AD11778" s="72"/>
      <c r="AE11778" s="72"/>
      <c r="AF11778" s="72"/>
      <c r="AG11778" s="72"/>
      <c r="AH11778" s="72"/>
      <c r="AI11778" s="72"/>
      <c r="AJ11778" s="72"/>
      <c r="AK11778" s="72"/>
    </row>
    <row r="11779" ht="14.25" customHeight="1">
      <c r="A11779" s="78">
        <v>11776.0</v>
      </c>
      <c r="C11779" s="78" t="str">
        <f>VLOOKUP(G11779,[1]Macrodata_CCF!$A$3:$D$55,4,FALSE)</f>
        <v>#ERROR!</v>
      </c>
      <c r="E11779" s="79" t="str">
        <f>VLOOKUP(G11779,[1]Macrodata_CCF!$A$3:$B$55,2,FALSE)</f>
        <v>#ERROR!</v>
      </c>
      <c r="F11779" s="78">
        <v>0.0</v>
      </c>
      <c r="G11779" s="80">
        <v>19.0</v>
      </c>
      <c r="H11779" s="81">
        <v>114590.0</v>
      </c>
      <c r="I11779" s="81">
        <v>150000.0</v>
      </c>
      <c r="J11779" s="81">
        <v>120965.0</v>
      </c>
      <c r="K11779" s="81">
        <v>225000.0</v>
      </c>
      <c r="L11779" s="82">
        <v>0.1800338887319966</v>
      </c>
      <c r="N11779" s="83">
        <f t="shared" si="1"/>
        <v>0.1800338887</v>
      </c>
      <c r="O11779" s="83">
        <f t="shared" si="2"/>
        <v>0.1800338887</v>
      </c>
      <c r="Q11779" s="83">
        <f t="shared" si="3"/>
        <v>0.2360666667</v>
      </c>
      <c r="R11779" s="83">
        <f t="shared" si="4"/>
        <v>0.1800338887</v>
      </c>
      <c r="S11779" s="83" t="b">
        <f t="shared" si="5"/>
        <v>0</v>
      </c>
      <c r="T11779" s="72"/>
      <c r="U11779" s="72"/>
      <c r="V11779" s="72"/>
      <c r="W11779" s="72"/>
      <c r="X11779" s="72"/>
      <c r="Y11779" s="72"/>
      <c r="Z11779" s="72"/>
      <c r="AA11779" s="72"/>
      <c r="AB11779" s="72"/>
      <c r="AC11779" s="72"/>
      <c r="AD11779" s="72"/>
      <c r="AE11779" s="72"/>
      <c r="AF11779" s="72"/>
      <c r="AG11779" s="72"/>
      <c r="AH11779" s="72"/>
      <c r="AI11779" s="72"/>
      <c r="AJ11779" s="72"/>
      <c r="AK11779" s="72"/>
    </row>
    <row r="11780" ht="14.25" customHeight="1">
      <c r="A11780" s="78">
        <v>11777.0</v>
      </c>
      <c r="C11780" s="78" t="str">
        <f>VLOOKUP(G11780,[1]Macrodata_CCF!$A$3:$D$55,4,FALSE)</f>
        <v>#ERROR!</v>
      </c>
      <c r="E11780" s="79" t="str">
        <f>VLOOKUP(G11780,[1]Macrodata_CCF!$A$3:$B$55,2,FALSE)</f>
        <v>#ERROR!</v>
      </c>
      <c r="F11780" s="78">
        <v>0.0</v>
      </c>
      <c r="G11780" s="80">
        <v>7.0</v>
      </c>
      <c r="H11780" s="81">
        <v>515290.0</v>
      </c>
      <c r="I11780" s="81">
        <v>830000.0</v>
      </c>
      <c r="J11780" s="81">
        <v>449200.0</v>
      </c>
      <c r="K11780" s="81">
        <v>1328000.0</v>
      </c>
      <c r="L11780" s="82">
        <v>-0.2100028597756665</v>
      </c>
      <c r="N11780" s="83">
        <f t="shared" si="1"/>
        <v>-0.2100028598</v>
      </c>
      <c r="O11780" s="83">
        <f t="shared" si="2"/>
        <v>0</v>
      </c>
      <c r="Q11780" s="83">
        <f t="shared" si="3"/>
        <v>0.3791686747</v>
      </c>
      <c r="R11780" s="83">
        <f t="shared" si="4"/>
        <v>-0.2100028598</v>
      </c>
      <c r="S11780" s="83" t="b">
        <f t="shared" si="5"/>
        <v>0</v>
      </c>
      <c r="T11780" s="72"/>
      <c r="U11780" s="72"/>
      <c r="V11780" s="72"/>
      <c r="W11780" s="72"/>
      <c r="X11780" s="72"/>
      <c r="Y11780" s="72"/>
      <c r="Z11780" s="72"/>
      <c r="AA11780" s="72"/>
      <c r="AB11780" s="72"/>
      <c r="AC11780" s="72"/>
      <c r="AD11780" s="72"/>
      <c r="AE11780" s="72"/>
      <c r="AF11780" s="72"/>
      <c r="AG11780" s="72"/>
      <c r="AH11780" s="72"/>
      <c r="AI11780" s="72"/>
      <c r="AJ11780" s="72"/>
      <c r="AK11780" s="72"/>
    </row>
    <row r="11781" ht="14.25" customHeight="1">
      <c r="A11781" s="78">
        <v>11778.0</v>
      </c>
      <c r="C11781" s="78" t="str">
        <f>VLOOKUP(G11781,[1]Macrodata_CCF!$A$3:$D$55,4,FALSE)</f>
        <v>#ERROR!</v>
      </c>
      <c r="E11781" s="79" t="str">
        <f>VLOOKUP(G11781,[1]Macrodata_CCF!$A$3:$B$55,2,FALSE)</f>
        <v>#ERROR!</v>
      </c>
      <c r="F11781" s="78">
        <v>0.0</v>
      </c>
      <c r="G11781" s="80">
        <v>19.0</v>
      </c>
      <c r="H11781" s="81">
        <v>245100.0</v>
      </c>
      <c r="I11781" s="81">
        <v>360000.0</v>
      </c>
      <c r="J11781" s="81">
        <v>266930.0</v>
      </c>
      <c r="K11781" s="81">
        <v>360000.0</v>
      </c>
      <c r="L11781" s="82">
        <v>0.1899912967798085</v>
      </c>
      <c r="N11781" s="83">
        <f t="shared" si="1"/>
        <v>0.1899912968</v>
      </c>
      <c r="O11781" s="83">
        <f t="shared" si="2"/>
        <v>0.1899912968</v>
      </c>
      <c r="Q11781" s="83">
        <f t="shared" si="3"/>
        <v>0.3191666667</v>
      </c>
      <c r="R11781" s="83">
        <f t="shared" si="4"/>
        <v>0.1899912968</v>
      </c>
      <c r="S11781" s="83" t="b">
        <f t="shared" si="5"/>
        <v>0</v>
      </c>
      <c r="T11781" s="72"/>
      <c r="U11781" s="72"/>
      <c r="V11781" s="72"/>
      <c r="W11781" s="72"/>
      <c r="X11781" s="72"/>
      <c r="Y11781" s="72"/>
      <c r="Z11781" s="72"/>
      <c r="AA11781" s="72"/>
      <c r="AB11781" s="72"/>
      <c r="AC11781" s="72"/>
      <c r="AD11781" s="72"/>
      <c r="AE11781" s="72"/>
      <c r="AF11781" s="72"/>
      <c r="AG11781" s="72"/>
      <c r="AH11781" s="72"/>
      <c r="AI11781" s="72"/>
      <c r="AJ11781" s="72"/>
      <c r="AK11781" s="72"/>
    </row>
    <row r="11782" ht="14.25" customHeight="1">
      <c r="A11782" s="78">
        <v>11779.0</v>
      </c>
      <c r="C11782" s="78" t="str">
        <f>VLOOKUP(G11782,[1]Macrodata_CCF!$A$3:$D$55,4,FALSE)</f>
        <v>#ERROR!</v>
      </c>
      <c r="E11782" s="79" t="str">
        <f>VLOOKUP(G11782,[1]Macrodata_CCF!$A$3:$B$55,2,FALSE)</f>
        <v>#ERROR!</v>
      </c>
      <c r="F11782" s="78">
        <v>1.0</v>
      </c>
      <c r="G11782" s="80">
        <v>20.0</v>
      </c>
      <c r="H11782" s="81">
        <v>0.0</v>
      </c>
      <c r="I11782" s="81">
        <v>700000.0</v>
      </c>
      <c r="J11782" s="81">
        <v>294000.0</v>
      </c>
      <c r="K11782" s="81">
        <v>700000.0</v>
      </c>
      <c r="L11782" s="82">
        <v>0.42</v>
      </c>
      <c r="N11782" s="83">
        <f t="shared" si="1"/>
        <v>0.42</v>
      </c>
      <c r="O11782" s="83">
        <f t="shared" si="2"/>
        <v>0.42</v>
      </c>
      <c r="Q11782" s="83">
        <f t="shared" si="3"/>
        <v>1</v>
      </c>
      <c r="R11782" s="83">
        <f t="shared" si="4"/>
        <v>0.42</v>
      </c>
      <c r="S11782" s="83" t="b">
        <f t="shared" si="5"/>
        <v>0</v>
      </c>
      <c r="T11782" s="72"/>
      <c r="U11782" s="72"/>
      <c r="V11782" s="72"/>
      <c r="W11782" s="72"/>
      <c r="X11782" s="72"/>
      <c r="Y11782" s="72"/>
      <c r="Z11782" s="72"/>
      <c r="AA11782" s="72"/>
      <c r="AB11782" s="72"/>
      <c r="AC11782" s="72"/>
      <c r="AD11782" s="72"/>
      <c r="AE11782" s="72"/>
      <c r="AF11782" s="72"/>
      <c r="AG11782" s="72"/>
      <c r="AH11782" s="72"/>
      <c r="AI11782" s="72"/>
      <c r="AJ11782" s="72"/>
      <c r="AK11782" s="72"/>
    </row>
    <row r="11783" ht="14.25" customHeight="1">
      <c r="A11783" s="78">
        <v>11780.0</v>
      </c>
      <c r="C11783" s="78" t="str">
        <f>VLOOKUP(G11783,[1]Macrodata_CCF!$A$3:$D$55,4,FALSE)</f>
        <v>#ERROR!</v>
      </c>
      <c r="E11783" s="79" t="str">
        <f>VLOOKUP(G11783,[1]Macrodata_CCF!$A$3:$B$55,2,FALSE)</f>
        <v>#ERROR!</v>
      </c>
      <c r="F11783" s="78">
        <v>0.0</v>
      </c>
      <c r="G11783" s="80">
        <v>19.0</v>
      </c>
      <c r="H11783" s="81">
        <v>510790.0</v>
      </c>
      <c r="I11783" s="81">
        <v>580000.0</v>
      </c>
      <c r="J11783" s="81">
        <v>523940.0</v>
      </c>
      <c r="K11783" s="81">
        <v>870000.0</v>
      </c>
      <c r="L11783" s="82">
        <v>0.1900014448779078</v>
      </c>
      <c r="N11783" s="83">
        <f t="shared" si="1"/>
        <v>0.1900014449</v>
      </c>
      <c r="O11783" s="83">
        <f t="shared" si="2"/>
        <v>0.1900014449</v>
      </c>
      <c r="Q11783" s="83">
        <f t="shared" si="3"/>
        <v>0.1193275862</v>
      </c>
      <c r="R11783" s="83">
        <f t="shared" si="4"/>
        <v>0.1900014449</v>
      </c>
      <c r="S11783" s="83" t="b">
        <f t="shared" si="5"/>
        <v>0</v>
      </c>
      <c r="T11783" s="72"/>
      <c r="U11783" s="72"/>
      <c r="V11783" s="72"/>
      <c r="W11783" s="72"/>
      <c r="X11783" s="72"/>
      <c r="Y11783" s="72"/>
      <c r="Z11783" s="72"/>
      <c r="AA11783" s="72"/>
      <c r="AB11783" s="72"/>
      <c r="AC11783" s="72"/>
      <c r="AD11783" s="72"/>
      <c r="AE11783" s="72"/>
      <c r="AF11783" s="72"/>
      <c r="AG11783" s="72"/>
      <c r="AH11783" s="72"/>
      <c r="AI11783" s="72"/>
      <c r="AJ11783" s="72"/>
      <c r="AK11783" s="72"/>
    </row>
    <row r="11784" ht="14.25" customHeight="1">
      <c r="A11784" s="78">
        <v>11781.0</v>
      </c>
      <c r="C11784" s="78" t="str">
        <f>VLOOKUP(G11784,[1]Macrodata_CCF!$A$3:$D$55,4,FALSE)</f>
        <v>#ERROR!</v>
      </c>
      <c r="E11784" s="79" t="str">
        <f>VLOOKUP(G11784,[1]Macrodata_CCF!$A$3:$B$55,2,FALSE)</f>
        <v>#ERROR!</v>
      </c>
      <c r="F11784" s="78">
        <v>0.0</v>
      </c>
      <c r="G11784" s="80">
        <v>10.0</v>
      </c>
      <c r="H11784" s="81">
        <v>88925.0</v>
      </c>
      <c r="I11784" s="81">
        <v>400000.0</v>
      </c>
      <c r="J11784" s="81">
        <v>179135.0</v>
      </c>
      <c r="K11784" s="81">
        <v>400000.0</v>
      </c>
      <c r="L11784" s="82">
        <v>0.2899943743470224</v>
      </c>
      <c r="N11784" s="83">
        <f t="shared" si="1"/>
        <v>0.2899943743</v>
      </c>
      <c r="O11784" s="83">
        <f t="shared" si="2"/>
        <v>0.2899943743</v>
      </c>
      <c r="Q11784" s="83">
        <f t="shared" si="3"/>
        <v>0.7776875</v>
      </c>
      <c r="R11784" s="83">
        <f t="shared" si="4"/>
        <v>0.2899943743</v>
      </c>
      <c r="S11784" s="83" t="b">
        <f t="shared" si="5"/>
        <v>0</v>
      </c>
      <c r="T11784" s="72"/>
      <c r="U11784" s="72"/>
      <c r="V11784" s="72"/>
      <c r="W11784" s="72"/>
      <c r="X11784" s="72"/>
      <c r="Y11784" s="72"/>
      <c r="Z11784" s="72"/>
      <c r="AA11784" s="72"/>
      <c r="AB11784" s="72"/>
      <c r="AC11784" s="72"/>
      <c r="AD11784" s="72"/>
      <c r="AE11784" s="72"/>
      <c r="AF11784" s="72"/>
      <c r="AG11784" s="72"/>
      <c r="AH11784" s="72"/>
      <c r="AI11784" s="72"/>
      <c r="AJ11784" s="72"/>
      <c r="AK11784" s="72"/>
    </row>
    <row r="11785" ht="14.25" customHeight="1">
      <c r="A11785" s="78">
        <v>11782.0</v>
      </c>
      <c r="C11785" s="78" t="str">
        <f>VLOOKUP(G11785,[1]Macrodata_CCF!$A$3:$D$55,4,FALSE)</f>
        <v>#ERROR!</v>
      </c>
      <c r="E11785" s="79" t="str">
        <f>VLOOKUP(G11785,[1]Macrodata_CCF!$A$3:$B$55,2,FALSE)</f>
        <v>#ERROR!</v>
      </c>
      <c r="F11785" s="78">
        <v>0.0</v>
      </c>
      <c r="G11785" s="80">
        <v>26.0</v>
      </c>
      <c r="H11785" s="81">
        <v>79775.0</v>
      </c>
      <c r="I11785" s="81">
        <v>270000.0</v>
      </c>
      <c r="J11785" s="81">
        <v>11295.0</v>
      </c>
      <c r="K11785" s="81">
        <v>270000.0</v>
      </c>
      <c r="L11785" s="82">
        <v>-0.3599947430674202</v>
      </c>
      <c r="N11785" s="83">
        <f t="shared" si="1"/>
        <v>-0.3599947431</v>
      </c>
      <c r="O11785" s="83">
        <f t="shared" si="2"/>
        <v>0</v>
      </c>
      <c r="Q11785" s="83">
        <f t="shared" si="3"/>
        <v>0.704537037</v>
      </c>
      <c r="R11785" s="83">
        <f t="shared" si="4"/>
        <v>-0.3599947431</v>
      </c>
      <c r="S11785" s="83" t="b">
        <f t="shared" si="5"/>
        <v>0</v>
      </c>
      <c r="T11785" s="72"/>
      <c r="U11785" s="72"/>
      <c r="V11785" s="72"/>
      <c r="W11785" s="72"/>
      <c r="X11785" s="72"/>
      <c r="Y11785" s="72"/>
      <c r="Z11785" s="72"/>
      <c r="AA11785" s="72"/>
      <c r="AB11785" s="72"/>
      <c r="AC11785" s="72"/>
      <c r="AD11785" s="72"/>
      <c r="AE11785" s="72"/>
      <c r="AF11785" s="72"/>
      <c r="AG11785" s="72"/>
      <c r="AH11785" s="72"/>
      <c r="AI11785" s="72"/>
      <c r="AJ11785" s="72"/>
      <c r="AK11785" s="72"/>
    </row>
    <row r="11786" ht="14.25" customHeight="1">
      <c r="A11786" s="78">
        <v>11783.0</v>
      </c>
      <c r="C11786" s="78" t="str">
        <f>VLOOKUP(G11786,[1]Macrodata_CCF!$A$3:$D$55,4,FALSE)</f>
        <v>#ERROR!</v>
      </c>
      <c r="E11786" s="79" t="str">
        <f>VLOOKUP(G11786,[1]Macrodata_CCF!$A$3:$B$55,2,FALSE)</f>
        <v>#ERROR!</v>
      </c>
      <c r="F11786" s="78">
        <v>0.0</v>
      </c>
      <c r="G11786" s="80">
        <v>15.0</v>
      </c>
      <c r="H11786" s="81">
        <v>465955.0</v>
      </c>
      <c r="I11786" s="81">
        <v>890000.0</v>
      </c>
      <c r="J11786" s="81">
        <v>542285.0</v>
      </c>
      <c r="K11786" s="81">
        <v>890000.0</v>
      </c>
      <c r="L11786" s="82">
        <v>0.1800044806565341</v>
      </c>
      <c r="N11786" s="83">
        <f t="shared" si="1"/>
        <v>0.1800044807</v>
      </c>
      <c r="O11786" s="83">
        <f t="shared" si="2"/>
        <v>0.1800044807</v>
      </c>
      <c r="Q11786" s="83">
        <f t="shared" si="3"/>
        <v>0.4764550562</v>
      </c>
      <c r="R11786" s="83">
        <f t="shared" si="4"/>
        <v>0.1800044807</v>
      </c>
      <c r="S11786" s="83" t="b">
        <f t="shared" si="5"/>
        <v>0</v>
      </c>
      <c r="T11786" s="72"/>
      <c r="U11786" s="72"/>
      <c r="V11786" s="72"/>
      <c r="W11786" s="72"/>
      <c r="X11786" s="72"/>
      <c r="Y11786" s="72"/>
      <c r="Z11786" s="72"/>
      <c r="AA11786" s="72"/>
      <c r="AB11786" s="72"/>
      <c r="AC11786" s="72"/>
      <c r="AD11786" s="72"/>
      <c r="AE11786" s="72"/>
      <c r="AF11786" s="72"/>
      <c r="AG11786" s="72"/>
      <c r="AH11786" s="72"/>
      <c r="AI11786" s="72"/>
      <c r="AJ11786" s="72"/>
      <c r="AK11786" s="72"/>
    </row>
    <row r="11787" ht="14.25" customHeight="1">
      <c r="A11787" s="78">
        <v>11784.0</v>
      </c>
      <c r="C11787" s="78" t="str">
        <f>VLOOKUP(G11787,[1]Macrodata_CCF!$A$3:$D$55,4,FALSE)</f>
        <v>#ERROR!</v>
      </c>
      <c r="E11787" s="79" t="str">
        <f>VLOOKUP(G11787,[1]Macrodata_CCF!$A$3:$B$55,2,FALSE)</f>
        <v>#ERROR!</v>
      </c>
      <c r="F11787" s="78">
        <v>0.0</v>
      </c>
      <c r="G11787" s="80">
        <v>31.0</v>
      </c>
      <c r="H11787" s="81">
        <v>57010.0</v>
      </c>
      <c r="I11787" s="81">
        <v>120000.0</v>
      </c>
      <c r="J11787" s="81">
        <v>122400.0</v>
      </c>
      <c r="K11787" s="81">
        <v>120000.0</v>
      </c>
      <c r="L11787" s="82">
        <v>1.0381012859184</v>
      </c>
      <c r="N11787" s="83">
        <f t="shared" si="1"/>
        <v>1.038101286</v>
      </c>
      <c r="O11787" s="83">
        <f t="shared" si="2"/>
        <v>1</v>
      </c>
      <c r="Q11787" s="83">
        <f t="shared" si="3"/>
        <v>0.5249166667</v>
      </c>
      <c r="R11787" s="83">
        <f t="shared" si="4"/>
        <v>1.038101286</v>
      </c>
      <c r="S11787" s="83" t="b">
        <f t="shared" si="5"/>
        <v>0</v>
      </c>
      <c r="T11787" s="72"/>
      <c r="U11787" s="72"/>
      <c r="V11787" s="72"/>
      <c r="W11787" s="72"/>
      <c r="X11787" s="72"/>
      <c r="Y11787" s="72"/>
      <c r="Z11787" s="72"/>
      <c r="AA11787" s="72"/>
      <c r="AB11787" s="72"/>
      <c r="AC11787" s="72"/>
      <c r="AD11787" s="72"/>
      <c r="AE11787" s="72"/>
      <c r="AF11787" s="72"/>
      <c r="AG11787" s="72"/>
      <c r="AH11787" s="72"/>
      <c r="AI11787" s="72"/>
      <c r="AJ11787" s="72"/>
      <c r="AK11787" s="72"/>
    </row>
    <row r="11788" ht="14.25" customHeight="1">
      <c r="A11788" s="78">
        <v>11785.0</v>
      </c>
      <c r="C11788" s="78" t="str">
        <f>VLOOKUP(G11788,[1]Macrodata_CCF!$A$3:$D$55,4,FALSE)</f>
        <v>#ERROR!</v>
      </c>
      <c r="E11788" s="79" t="str">
        <f>VLOOKUP(G11788,[1]Macrodata_CCF!$A$3:$B$55,2,FALSE)</f>
        <v>#ERROR!</v>
      </c>
      <c r="F11788" s="78">
        <v>0.0</v>
      </c>
      <c r="G11788" s="80">
        <v>5.0</v>
      </c>
      <c r="H11788" s="81">
        <v>362705.0</v>
      </c>
      <c r="I11788" s="81">
        <v>590000.0</v>
      </c>
      <c r="J11788" s="81">
        <v>601800.0</v>
      </c>
      <c r="K11788" s="81">
        <v>590000.0</v>
      </c>
      <c r="L11788" s="82">
        <v>1.051914912338591</v>
      </c>
      <c r="N11788" s="83">
        <f t="shared" si="1"/>
        <v>1.051914912</v>
      </c>
      <c r="O11788" s="83">
        <f t="shared" si="2"/>
        <v>1</v>
      </c>
      <c r="Q11788" s="83">
        <f t="shared" si="3"/>
        <v>0.3852457627</v>
      </c>
      <c r="R11788" s="83">
        <f t="shared" si="4"/>
        <v>1.051914912</v>
      </c>
      <c r="S11788" s="83" t="b">
        <f t="shared" si="5"/>
        <v>0</v>
      </c>
      <c r="T11788" s="72"/>
      <c r="U11788" s="72"/>
      <c r="V11788" s="72"/>
      <c r="W11788" s="72"/>
      <c r="X11788" s="72"/>
      <c r="Y11788" s="72"/>
      <c r="Z11788" s="72"/>
      <c r="AA11788" s="72"/>
      <c r="AB11788" s="72"/>
      <c r="AC11788" s="72"/>
      <c r="AD11788" s="72"/>
      <c r="AE11788" s="72"/>
      <c r="AF11788" s="72"/>
      <c r="AG11788" s="72"/>
      <c r="AH11788" s="72"/>
      <c r="AI11788" s="72"/>
      <c r="AJ11788" s="72"/>
      <c r="AK11788" s="72"/>
    </row>
    <row r="11789" ht="14.25" customHeight="1">
      <c r="A11789" s="78">
        <v>11786.0</v>
      </c>
      <c r="C11789" s="78" t="str">
        <f>VLOOKUP(G11789,[1]Macrodata_CCF!$A$3:$D$55,4,FALSE)</f>
        <v>#ERROR!</v>
      </c>
      <c r="E11789" s="79" t="str">
        <f>VLOOKUP(G11789,[1]Macrodata_CCF!$A$3:$B$55,2,FALSE)</f>
        <v>#ERROR!</v>
      </c>
      <c r="F11789" s="78">
        <v>0.0</v>
      </c>
      <c r="G11789" s="80">
        <v>8.0</v>
      </c>
      <c r="H11789" s="81">
        <v>8610.0</v>
      </c>
      <c r="I11789" s="81">
        <v>860000.0</v>
      </c>
      <c r="J11789" s="81">
        <v>204430.0</v>
      </c>
      <c r="K11789" s="81">
        <v>860000.0</v>
      </c>
      <c r="L11789" s="82">
        <v>0.2300003523649561</v>
      </c>
      <c r="N11789" s="83">
        <f t="shared" si="1"/>
        <v>0.2300003524</v>
      </c>
      <c r="O11789" s="83">
        <f t="shared" si="2"/>
        <v>0.2300003524</v>
      </c>
      <c r="Q11789" s="83">
        <f t="shared" si="3"/>
        <v>0.9899883721</v>
      </c>
      <c r="R11789" s="83">
        <f t="shared" si="4"/>
        <v>0.2300003524</v>
      </c>
      <c r="S11789" s="83" t="b">
        <f t="shared" si="5"/>
        <v>0</v>
      </c>
      <c r="T11789" s="72"/>
      <c r="U11789" s="72"/>
      <c r="V11789" s="72"/>
      <c r="W11789" s="72"/>
      <c r="X11789" s="72"/>
      <c r="Y11789" s="72"/>
      <c r="Z11789" s="72"/>
      <c r="AA11789" s="72"/>
      <c r="AB11789" s="72"/>
      <c r="AC11789" s="72"/>
      <c r="AD11789" s="72"/>
      <c r="AE11789" s="72"/>
      <c r="AF11789" s="72"/>
      <c r="AG11789" s="72"/>
      <c r="AH11789" s="72"/>
      <c r="AI11789" s="72"/>
      <c r="AJ11789" s="72"/>
      <c r="AK11789" s="72"/>
    </row>
    <row r="11790" ht="14.25" customHeight="1">
      <c r="A11790" s="78">
        <v>11787.0</v>
      </c>
      <c r="C11790" s="78" t="str">
        <f>VLOOKUP(G11790,[1]Macrodata_CCF!$A$3:$D$55,4,FALSE)</f>
        <v>#ERROR!</v>
      </c>
      <c r="E11790" s="79" t="str">
        <f>VLOOKUP(G11790,[1]Macrodata_CCF!$A$3:$B$55,2,FALSE)</f>
        <v>#ERROR!</v>
      </c>
      <c r="F11790" s="78">
        <v>0.0</v>
      </c>
      <c r="G11790" s="80">
        <v>16.0</v>
      </c>
      <c r="H11790" s="81">
        <v>416205.0</v>
      </c>
      <c r="I11790" s="81">
        <v>830000.0</v>
      </c>
      <c r="J11790" s="81">
        <v>474135.0</v>
      </c>
      <c r="K11790" s="81">
        <v>1328000.0</v>
      </c>
      <c r="L11790" s="82">
        <v>0.1399968583477326</v>
      </c>
      <c r="N11790" s="83">
        <f t="shared" si="1"/>
        <v>0.1399968583</v>
      </c>
      <c r="O11790" s="83">
        <f t="shared" si="2"/>
        <v>0.1399968583</v>
      </c>
      <c r="Q11790" s="83">
        <f t="shared" si="3"/>
        <v>0.4985481928</v>
      </c>
      <c r="R11790" s="83">
        <f t="shared" si="4"/>
        <v>0.1399968583</v>
      </c>
      <c r="S11790" s="83" t="b">
        <f t="shared" si="5"/>
        <v>0</v>
      </c>
      <c r="T11790" s="72"/>
      <c r="U11790" s="72"/>
      <c r="V11790" s="72"/>
      <c r="W11790" s="72"/>
      <c r="X11790" s="72"/>
      <c r="Y11790" s="72"/>
      <c r="Z11790" s="72"/>
      <c r="AA11790" s="72"/>
      <c r="AB11790" s="72"/>
      <c r="AC11790" s="72"/>
      <c r="AD11790" s="72"/>
      <c r="AE11790" s="72"/>
      <c r="AF11790" s="72"/>
      <c r="AG11790" s="72"/>
      <c r="AH11790" s="72"/>
      <c r="AI11790" s="72"/>
      <c r="AJ11790" s="72"/>
      <c r="AK11790" s="72"/>
    </row>
    <row r="11791" ht="14.25" customHeight="1">
      <c r="A11791" s="78">
        <v>11788.0</v>
      </c>
      <c r="C11791" s="78" t="str">
        <f>VLOOKUP(G11791,[1]Macrodata_CCF!$A$3:$D$55,4,FALSE)</f>
        <v>#ERROR!</v>
      </c>
      <c r="E11791" s="79" t="str">
        <f>VLOOKUP(G11791,[1]Macrodata_CCF!$A$3:$B$55,2,FALSE)</f>
        <v>#ERROR!</v>
      </c>
      <c r="F11791" s="78">
        <v>0.0</v>
      </c>
      <c r="G11791" s="80">
        <v>26.0</v>
      </c>
      <c r="H11791" s="81">
        <v>131960.0</v>
      </c>
      <c r="I11791" s="81">
        <v>940000.0</v>
      </c>
      <c r="J11791" s="81">
        <v>253165.0</v>
      </c>
      <c r="K11791" s="81">
        <v>940000.0</v>
      </c>
      <c r="L11791" s="82">
        <v>0.1499987624375031</v>
      </c>
      <c r="N11791" s="83">
        <f t="shared" si="1"/>
        <v>0.1499987624</v>
      </c>
      <c r="O11791" s="83">
        <f t="shared" si="2"/>
        <v>0.1499987624</v>
      </c>
      <c r="Q11791" s="83">
        <f t="shared" si="3"/>
        <v>0.8596170213</v>
      </c>
      <c r="R11791" s="83">
        <f t="shared" si="4"/>
        <v>0.1499987624</v>
      </c>
      <c r="S11791" s="83" t="b">
        <f t="shared" si="5"/>
        <v>0</v>
      </c>
      <c r="T11791" s="72"/>
      <c r="U11791" s="72"/>
      <c r="V11791" s="72"/>
      <c r="W11791" s="72"/>
      <c r="X11791" s="72"/>
      <c r="Y11791" s="72"/>
      <c r="Z11791" s="72"/>
      <c r="AA11791" s="72"/>
      <c r="AB11791" s="72"/>
      <c r="AC11791" s="72"/>
      <c r="AD11791" s="72"/>
      <c r="AE11791" s="72"/>
      <c r="AF11791" s="72"/>
      <c r="AG11791" s="72"/>
      <c r="AH11791" s="72"/>
      <c r="AI11791" s="72"/>
      <c r="AJ11791" s="72"/>
      <c r="AK11791" s="72"/>
    </row>
    <row r="11792" ht="14.25" customHeight="1">
      <c r="A11792" s="78">
        <v>11789.0</v>
      </c>
      <c r="C11792" s="78" t="str">
        <f>VLOOKUP(G11792,[1]Macrodata_CCF!$A$3:$D$55,4,FALSE)</f>
        <v>#ERROR!</v>
      </c>
      <c r="E11792" s="79" t="str">
        <f>VLOOKUP(G11792,[1]Macrodata_CCF!$A$3:$B$55,2,FALSE)</f>
        <v>#ERROR!</v>
      </c>
      <c r="F11792" s="78">
        <v>0.0</v>
      </c>
      <c r="G11792" s="80">
        <v>6.0</v>
      </c>
      <c r="H11792" s="81">
        <v>197850.0</v>
      </c>
      <c r="I11792" s="81">
        <v>250000.0</v>
      </c>
      <c r="J11792" s="81">
        <v>217145.0</v>
      </c>
      <c r="K11792" s="81">
        <v>250000.0</v>
      </c>
      <c r="L11792" s="82">
        <v>0.3699904122722915</v>
      </c>
      <c r="N11792" s="83">
        <f t="shared" si="1"/>
        <v>0.3699904123</v>
      </c>
      <c r="O11792" s="83">
        <f t="shared" si="2"/>
        <v>0.3699904123</v>
      </c>
      <c r="Q11792" s="83">
        <f t="shared" si="3"/>
        <v>0.2086</v>
      </c>
      <c r="R11792" s="83">
        <f t="shared" si="4"/>
        <v>0.3699904123</v>
      </c>
      <c r="S11792" s="83" t="b">
        <f t="shared" si="5"/>
        <v>0</v>
      </c>
      <c r="T11792" s="72"/>
      <c r="U11792" s="72"/>
      <c r="V11792" s="72"/>
      <c r="W11792" s="72"/>
      <c r="X11792" s="72"/>
      <c r="Y11792" s="72"/>
      <c r="Z11792" s="72"/>
      <c r="AA11792" s="72"/>
      <c r="AB11792" s="72"/>
      <c r="AC11792" s="72"/>
      <c r="AD11792" s="72"/>
      <c r="AE11792" s="72"/>
      <c r="AF11792" s="72"/>
      <c r="AG11792" s="72"/>
      <c r="AH11792" s="72"/>
      <c r="AI11792" s="72"/>
      <c r="AJ11792" s="72"/>
      <c r="AK11792" s="72"/>
    </row>
    <row r="11793" ht="14.25" customHeight="1">
      <c r="A11793" s="78">
        <v>11790.0</v>
      </c>
      <c r="C11793" s="78" t="str">
        <f>VLOOKUP(G11793,[1]Macrodata_CCF!$A$3:$D$55,4,FALSE)</f>
        <v>#ERROR!</v>
      </c>
      <c r="E11793" s="79" t="str">
        <f>VLOOKUP(G11793,[1]Macrodata_CCF!$A$3:$B$55,2,FALSE)</f>
        <v>#ERROR!</v>
      </c>
      <c r="F11793" s="78">
        <v>0.0</v>
      </c>
      <c r="G11793" s="80">
        <v>8.0</v>
      </c>
      <c r="H11793" s="81">
        <v>57605.0</v>
      </c>
      <c r="I11793" s="81">
        <v>80000.0</v>
      </c>
      <c r="J11793" s="81">
        <v>64325.0</v>
      </c>
      <c r="K11793" s="81">
        <v>80000.0</v>
      </c>
      <c r="L11793" s="82">
        <v>0.3000669792364367</v>
      </c>
      <c r="N11793" s="83">
        <f t="shared" si="1"/>
        <v>0.3000669792</v>
      </c>
      <c r="O11793" s="83">
        <f t="shared" si="2"/>
        <v>0.3000669792</v>
      </c>
      <c r="Q11793" s="83">
        <f t="shared" si="3"/>
        <v>0.2799375</v>
      </c>
      <c r="R11793" s="83">
        <f t="shared" si="4"/>
        <v>0.3000669792</v>
      </c>
      <c r="S11793" s="83" t="b">
        <f t="shared" si="5"/>
        <v>0</v>
      </c>
      <c r="T11793" s="72"/>
      <c r="U11793" s="72"/>
      <c r="V11793" s="72"/>
      <c r="W11793" s="72"/>
      <c r="X11793" s="72"/>
      <c r="Y11793" s="72"/>
      <c r="Z11793" s="72"/>
      <c r="AA11793" s="72"/>
      <c r="AB11793" s="72"/>
      <c r="AC11793" s="72"/>
      <c r="AD11793" s="72"/>
      <c r="AE11793" s="72"/>
      <c r="AF11793" s="72"/>
      <c r="AG11793" s="72"/>
      <c r="AH11793" s="72"/>
      <c r="AI11793" s="72"/>
      <c r="AJ11793" s="72"/>
      <c r="AK11793" s="72"/>
    </row>
    <row r="11794" ht="14.25" customHeight="1">
      <c r="A11794" s="78">
        <v>11791.0</v>
      </c>
      <c r="C11794" s="78" t="str">
        <f>VLOOKUP(G11794,[1]Macrodata_CCF!$A$3:$D$55,4,FALSE)</f>
        <v>#ERROR!</v>
      </c>
      <c r="E11794" s="79" t="str">
        <f>VLOOKUP(G11794,[1]Macrodata_CCF!$A$3:$B$55,2,FALSE)</f>
        <v>#ERROR!</v>
      </c>
      <c r="F11794" s="78">
        <v>0.0</v>
      </c>
      <c r="G11794" s="80">
        <v>5.0</v>
      </c>
      <c r="H11794" s="81">
        <v>61885.0</v>
      </c>
      <c r="I11794" s="81">
        <v>90000.0</v>
      </c>
      <c r="J11794" s="81">
        <v>71445.0</v>
      </c>
      <c r="K11794" s="81">
        <v>126000.0</v>
      </c>
      <c r="L11794" s="82">
        <v>0.3400320113818247</v>
      </c>
      <c r="N11794" s="83">
        <f t="shared" si="1"/>
        <v>0.3400320114</v>
      </c>
      <c r="O11794" s="83">
        <f t="shared" si="2"/>
        <v>0.3400320114</v>
      </c>
      <c r="Q11794" s="83">
        <f t="shared" si="3"/>
        <v>0.3123888889</v>
      </c>
      <c r="R11794" s="83">
        <f t="shared" si="4"/>
        <v>0.3400320114</v>
      </c>
      <c r="S11794" s="83" t="b">
        <f t="shared" si="5"/>
        <v>0</v>
      </c>
      <c r="T11794" s="72"/>
      <c r="U11794" s="72"/>
      <c r="V11794" s="72"/>
      <c r="W11794" s="72"/>
      <c r="X11794" s="72"/>
      <c r="Y11794" s="72"/>
      <c r="Z11794" s="72"/>
      <c r="AA11794" s="72"/>
      <c r="AB11794" s="72"/>
      <c r="AC11794" s="72"/>
      <c r="AD11794" s="72"/>
      <c r="AE11794" s="72"/>
      <c r="AF11794" s="72"/>
      <c r="AG11794" s="72"/>
      <c r="AH11794" s="72"/>
      <c r="AI11794" s="72"/>
      <c r="AJ11794" s="72"/>
      <c r="AK11794" s="72"/>
    </row>
    <row r="11795" ht="14.25" customHeight="1">
      <c r="A11795" s="78">
        <v>11792.0</v>
      </c>
      <c r="C11795" s="78" t="str">
        <f>VLOOKUP(G11795,[1]Macrodata_CCF!$A$3:$D$55,4,FALSE)</f>
        <v>#ERROR!</v>
      </c>
      <c r="E11795" s="79" t="str">
        <f>VLOOKUP(G11795,[1]Macrodata_CCF!$A$3:$B$55,2,FALSE)</f>
        <v>#ERROR!</v>
      </c>
      <c r="F11795" s="78">
        <v>0.0</v>
      </c>
      <c r="G11795" s="80">
        <v>16.0</v>
      </c>
      <c r="H11795" s="81">
        <v>96290.0</v>
      </c>
      <c r="I11795" s="81">
        <v>440000.0</v>
      </c>
      <c r="J11795" s="81">
        <v>165030.0</v>
      </c>
      <c r="K11795" s="81">
        <v>440000.0</v>
      </c>
      <c r="L11795" s="82">
        <v>0.1999941811410782</v>
      </c>
      <c r="N11795" s="83">
        <f t="shared" si="1"/>
        <v>0.1999941811</v>
      </c>
      <c r="O11795" s="83">
        <f t="shared" si="2"/>
        <v>0.1999941811</v>
      </c>
      <c r="Q11795" s="83">
        <f t="shared" si="3"/>
        <v>0.7811590909</v>
      </c>
      <c r="R11795" s="83">
        <f t="shared" si="4"/>
        <v>0.1999941811</v>
      </c>
      <c r="S11795" s="83" t="b">
        <f t="shared" si="5"/>
        <v>0</v>
      </c>
      <c r="T11795" s="72"/>
      <c r="U11795" s="72"/>
      <c r="V11795" s="72"/>
      <c r="W11795" s="72"/>
      <c r="X11795" s="72"/>
      <c r="Y11795" s="72"/>
      <c r="Z11795" s="72"/>
      <c r="AA11795" s="72"/>
      <c r="AB11795" s="72"/>
      <c r="AC11795" s="72"/>
      <c r="AD11795" s="72"/>
      <c r="AE11795" s="72"/>
      <c r="AF11795" s="72"/>
      <c r="AG11795" s="72"/>
      <c r="AH11795" s="72"/>
      <c r="AI11795" s="72"/>
      <c r="AJ11795" s="72"/>
      <c r="AK11795" s="72"/>
    </row>
    <row r="11796" ht="14.25" customHeight="1">
      <c r="A11796" s="78">
        <v>11793.0</v>
      </c>
      <c r="C11796" s="78" t="str">
        <f>VLOOKUP(G11796,[1]Macrodata_CCF!$A$3:$D$55,4,FALSE)</f>
        <v>#ERROR!</v>
      </c>
      <c r="E11796" s="79" t="str">
        <f>VLOOKUP(G11796,[1]Macrodata_CCF!$A$3:$B$55,2,FALSE)</f>
        <v>#ERROR!</v>
      </c>
      <c r="F11796" s="78">
        <v>0.0</v>
      </c>
      <c r="G11796" s="80">
        <v>2.0</v>
      </c>
      <c r="H11796" s="81">
        <v>0.0</v>
      </c>
      <c r="I11796" s="81">
        <v>290000.0</v>
      </c>
      <c r="J11796" s="81">
        <v>104400.0</v>
      </c>
      <c r="K11796" s="81">
        <v>290000.0</v>
      </c>
      <c r="L11796" s="82">
        <v>0.36</v>
      </c>
      <c r="N11796" s="83">
        <f t="shared" si="1"/>
        <v>0.36</v>
      </c>
      <c r="O11796" s="83">
        <f t="shared" si="2"/>
        <v>0.36</v>
      </c>
      <c r="Q11796" s="83">
        <f t="shared" si="3"/>
        <v>1</v>
      </c>
      <c r="R11796" s="83">
        <f t="shared" si="4"/>
        <v>0.36</v>
      </c>
      <c r="S11796" s="83" t="b">
        <f t="shared" si="5"/>
        <v>0</v>
      </c>
      <c r="T11796" s="72"/>
      <c r="U11796" s="72"/>
      <c r="V11796" s="72"/>
      <c r="W11796" s="72"/>
      <c r="X11796" s="72"/>
      <c r="Y11796" s="72"/>
      <c r="Z11796" s="72"/>
      <c r="AA11796" s="72"/>
      <c r="AB11796" s="72"/>
      <c r="AC11796" s="72"/>
      <c r="AD11796" s="72"/>
      <c r="AE11796" s="72"/>
      <c r="AF11796" s="72"/>
      <c r="AG11796" s="72"/>
      <c r="AH11796" s="72"/>
      <c r="AI11796" s="72"/>
      <c r="AJ11796" s="72"/>
      <c r="AK11796" s="72"/>
    </row>
    <row r="11797" ht="14.25" customHeight="1">
      <c r="A11797" s="78">
        <v>11794.0</v>
      </c>
      <c r="C11797" s="78" t="str">
        <f>VLOOKUP(G11797,[1]Macrodata_CCF!$A$3:$D$55,4,FALSE)</f>
        <v>#ERROR!</v>
      </c>
      <c r="E11797" s="79" t="str">
        <f>VLOOKUP(G11797,[1]Macrodata_CCF!$A$3:$B$55,2,FALSE)</f>
        <v>#ERROR!</v>
      </c>
      <c r="F11797" s="78">
        <v>0.0</v>
      </c>
      <c r="G11797" s="80">
        <v>42.0</v>
      </c>
      <c r="H11797" s="81">
        <v>290165.0</v>
      </c>
      <c r="I11797" s="81">
        <v>730000.0</v>
      </c>
      <c r="J11797" s="81">
        <v>422115.0</v>
      </c>
      <c r="K11797" s="81">
        <v>730000.0</v>
      </c>
      <c r="L11797" s="82">
        <v>0.2999988632100674</v>
      </c>
      <c r="N11797" s="83">
        <f t="shared" si="1"/>
        <v>0.2999988632</v>
      </c>
      <c r="O11797" s="83">
        <f t="shared" si="2"/>
        <v>0.2999988632</v>
      </c>
      <c r="Q11797" s="83">
        <f t="shared" si="3"/>
        <v>0.6025136986</v>
      </c>
      <c r="R11797" s="83">
        <f t="shared" si="4"/>
        <v>0.2999988632</v>
      </c>
      <c r="S11797" s="83" t="b">
        <f t="shared" si="5"/>
        <v>0</v>
      </c>
      <c r="T11797" s="72"/>
      <c r="U11797" s="72"/>
      <c r="V11797" s="72"/>
      <c r="W11797" s="72"/>
      <c r="X11797" s="72"/>
      <c r="Y11797" s="72"/>
      <c r="Z11797" s="72"/>
      <c r="AA11797" s="72"/>
      <c r="AB11797" s="72"/>
      <c r="AC11797" s="72"/>
      <c r="AD11797" s="72"/>
      <c r="AE11797" s="72"/>
      <c r="AF11797" s="72"/>
      <c r="AG11797" s="72"/>
      <c r="AH11797" s="72"/>
      <c r="AI11797" s="72"/>
      <c r="AJ11797" s="72"/>
      <c r="AK11797" s="72"/>
    </row>
    <row r="11798" ht="14.25" customHeight="1">
      <c r="A11798" s="78">
        <v>11795.0</v>
      </c>
      <c r="C11798" s="78" t="str">
        <f>VLOOKUP(G11798,[1]Macrodata_CCF!$A$3:$D$55,4,FALSE)</f>
        <v>#ERROR!</v>
      </c>
      <c r="E11798" s="79" t="str">
        <f>VLOOKUP(G11798,[1]Macrodata_CCF!$A$3:$B$55,2,FALSE)</f>
        <v>#ERROR!</v>
      </c>
      <c r="F11798" s="78">
        <v>1.0</v>
      </c>
      <c r="G11798" s="80">
        <v>43.0</v>
      </c>
      <c r="H11798" s="81">
        <v>637100.0</v>
      </c>
      <c r="I11798" s="81">
        <v>640000.0</v>
      </c>
      <c r="J11798" s="81">
        <v>636085.0</v>
      </c>
      <c r="K11798" s="81">
        <v>640000.0</v>
      </c>
      <c r="L11798" s="82">
        <v>-0.35</v>
      </c>
      <c r="N11798" s="83">
        <f t="shared" si="1"/>
        <v>-0.35</v>
      </c>
      <c r="O11798" s="83">
        <f t="shared" si="2"/>
        <v>0</v>
      </c>
      <c r="Q11798" s="83">
        <f t="shared" si="3"/>
        <v>0.00453125</v>
      </c>
      <c r="R11798" s="83">
        <f t="shared" si="4"/>
        <v>-0.0015859375</v>
      </c>
      <c r="S11798" s="83" t="b">
        <f t="shared" si="5"/>
        <v>0</v>
      </c>
      <c r="T11798" s="72"/>
      <c r="U11798" s="72"/>
      <c r="V11798" s="72"/>
      <c r="W11798" s="72"/>
      <c r="X11798" s="72"/>
      <c r="Y11798" s="72"/>
      <c r="Z11798" s="72"/>
      <c r="AA11798" s="72"/>
      <c r="AB11798" s="72"/>
      <c r="AC11798" s="72"/>
      <c r="AD11798" s="72"/>
      <c r="AE11798" s="72"/>
      <c r="AF11798" s="72"/>
      <c r="AG11798" s="72"/>
      <c r="AH11798" s="72"/>
      <c r="AI11798" s="72"/>
      <c r="AJ11798" s="72"/>
      <c r="AK11798" s="72"/>
    </row>
    <row r="11799" ht="14.25" customHeight="1">
      <c r="A11799" s="78">
        <v>11796.0</v>
      </c>
      <c r="C11799" s="78" t="str">
        <f>VLOOKUP(G11799,[1]Macrodata_CCF!$A$3:$D$55,4,FALSE)</f>
        <v>#ERROR!</v>
      </c>
      <c r="E11799" s="79" t="str">
        <f>VLOOKUP(G11799,[1]Macrodata_CCF!$A$3:$B$55,2,FALSE)</f>
        <v>#ERROR!</v>
      </c>
      <c r="F11799" s="78">
        <v>0.0</v>
      </c>
      <c r="G11799" s="80">
        <v>40.0</v>
      </c>
      <c r="H11799" s="81">
        <v>409145.0</v>
      </c>
      <c r="I11799" s="81">
        <v>630000.0</v>
      </c>
      <c r="J11799" s="81">
        <v>431230.0</v>
      </c>
      <c r="K11799" s="81">
        <v>630000.0</v>
      </c>
      <c r="L11799" s="82">
        <v>0.09999773607117793</v>
      </c>
      <c r="N11799" s="83">
        <f t="shared" si="1"/>
        <v>0.09999773607</v>
      </c>
      <c r="O11799" s="83">
        <f t="shared" si="2"/>
        <v>0.09999773607</v>
      </c>
      <c r="Q11799" s="83">
        <f t="shared" si="3"/>
        <v>0.3505634921</v>
      </c>
      <c r="R11799" s="83">
        <f t="shared" si="4"/>
        <v>0.09999773607</v>
      </c>
      <c r="S11799" s="83" t="b">
        <f t="shared" si="5"/>
        <v>0</v>
      </c>
      <c r="T11799" s="72"/>
      <c r="U11799" s="72"/>
      <c r="V11799" s="72"/>
      <c r="W11799" s="72"/>
      <c r="X11799" s="72"/>
      <c r="Y11799" s="72"/>
      <c r="Z11799" s="72"/>
      <c r="AA11799" s="72"/>
      <c r="AB11799" s="72"/>
      <c r="AC11799" s="72"/>
      <c r="AD11799" s="72"/>
      <c r="AE11799" s="72"/>
      <c r="AF11799" s="72"/>
      <c r="AG11799" s="72"/>
      <c r="AH11799" s="72"/>
      <c r="AI11799" s="72"/>
      <c r="AJ11799" s="72"/>
      <c r="AK11799" s="72"/>
    </row>
    <row r="11800" ht="14.25" customHeight="1">
      <c r="A11800" s="78">
        <v>11797.0</v>
      </c>
      <c r="C11800" s="78" t="str">
        <f>VLOOKUP(G11800,[1]Macrodata_CCF!$A$3:$D$55,4,FALSE)</f>
        <v>#ERROR!</v>
      </c>
      <c r="E11800" s="79" t="str">
        <f>VLOOKUP(G11800,[1]Macrodata_CCF!$A$3:$B$55,2,FALSE)</f>
        <v>#ERROR!</v>
      </c>
      <c r="F11800" s="78">
        <v>0.0</v>
      </c>
      <c r="G11800" s="80">
        <v>23.0</v>
      </c>
      <c r="H11800" s="81">
        <v>0.0</v>
      </c>
      <c r="I11800" s="81">
        <v>10000.0</v>
      </c>
      <c r="J11800" s="81">
        <v>1500.0</v>
      </c>
      <c r="K11800" s="81">
        <v>10000.0</v>
      </c>
      <c r="L11800" s="82">
        <v>0.15</v>
      </c>
      <c r="N11800" s="83">
        <f t="shared" si="1"/>
        <v>0.15</v>
      </c>
      <c r="O11800" s="83">
        <f t="shared" si="2"/>
        <v>0.15</v>
      </c>
      <c r="Q11800" s="83">
        <f t="shared" si="3"/>
        <v>1</v>
      </c>
      <c r="R11800" s="83">
        <f t="shared" si="4"/>
        <v>0.15</v>
      </c>
      <c r="S11800" s="83" t="b">
        <f t="shared" si="5"/>
        <v>0</v>
      </c>
      <c r="T11800" s="72"/>
      <c r="U11800" s="72"/>
      <c r="V11800" s="72"/>
      <c r="W11800" s="72"/>
      <c r="X11800" s="72"/>
      <c r="Y11800" s="72"/>
      <c r="Z11800" s="72"/>
      <c r="AA11800" s="72"/>
      <c r="AB11800" s="72"/>
      <c r="AC11800" s="72"/>
      <c r="AD11800" s="72"/>
      <c r="AE11800" s="72"/>
      <c r="AF11800" s="72"/>
      <c r="AG11800" s="72"/>
      <c r="AH11800" s="72"/>
      <c r="AI11800" s="72"/>
      <c r="AJ11800" s="72"/>
      <c r="AK11800" s="72"/>
    </row>
    <row r="11801" ht="14.25" customHeight="1">
      <c r="A11801" s="78">
        <v>11798.0</v>
      </c>
      <c r="C11801" s="78" t="str">
        <f>VLOOKUP(G11801,[1]Macrodata_CCF!$A$3:$D$55,4,FALSE)</f>
        <v>#ERROR!</v>
      </c>
      <c r="E11801" s="79" t="str">
        <f>VLOOKUP(G11801,[1]Macrodata_CCF!$A$3:$B$55,2,FALSE)</f>
        <v>#ERROR!</v>
      </c>
      <c r="F11801" s="78">
        <v>0.0</v>
      </c>
      <c r="G11801" s="80">
        <v>35.0</v>
      </c>
      <c r="H11801" s="81">
        <v>47985.0</v>
      </c>
      <c r="I11801" s="81">
        <v>280000.0</v>
      </c>
      <c r="J11801" s="81">
        <v>66545.0</v>
      </c>
      <c r="K11801" s="81">
        <v>504000.0</v>
      </c>
      <c r="L11801" s="82">
        <v>0.07999482792060858</v>
      </c>
      <c r="N11801" s="83">
        <f t="shared" si="1"/>
        <v>0.07999482792</v>
      </c>
      <c r="O11801" s="83">
        <f t="shared" si="2"/>
        <v>0.07999482792</v>
      </c>
      <c r="Q11801" s="83">
        <f t="shared" si="3"/>
        <v>0.828625</v>
      </c>
      <c r="R11801" s="83">
        <f t="shared" si="4"/>
        <v>0.07999482792</v>
      </c>
      <c r="S11801" s="83" t="b">
        <f t="shared" si="5"/>
        <v>0</v>
      </c>
      <c r="T11801" s="72"/>
      <c r="U11801" s="72"/>
      <c r="V11801" s="72"/>
      <c r="W11801" s="72"/>
      <c r="X11801" s="72"/>
      <c r="Y11801" s="72"/>
      <c r="Z11801" s="72"/>
      <c r="AA11801" s="72"/>
      <c r="AB11801" s="72"/>
      <c r="AC11801" s="72"/>
      <c r="AD11801" s="72"/>
      <c r="AE11801" s="72"/>
      <c r="AF11801" s="72"/>
      <c r="AG11801" s="72"/>
      <c r="AH11801" s="72"/>
      <c r="AI11801" s="72"/>
      <c r="AJ11801" s="72"/>
      <c r="AK11801" s="72"/>
    </row>
    <row r="11802" ht="14.25" customHeight="1">
      <c r="A11802" s="78">
        <v>11799.0</v>
      </c>
      <c r="C11802" s="78" t="str">
        <f>VLOOKUP(G11802,[1]Macrodata_CCF!$A$3:$D$55,4,FALSE)</f>
        <v>#ERROR!</v>
      </c>
      <c r="E11802" s="79" t="str">
        <f>VLOOKUP(G11802,[1]Macrodata_CCF!$A$3:$B$55,2,FALSE)</f>
        <v>#ERROR!</v>
      </c>
      <c r="F11802" s="78">
        <v>1.0</v>
      </c>
      <c r="G11802" s="80">
        <v>15.0</v>
      </c>
      <c r="H11802" s="81">
        <v>378180.0</v>
      </c>
      <c r="I11802" s="81">
        <v>860000.0</v>
      </c>
      <c r="J11802" s="81">
        <v>590180.0</v>
      </c>
      <c r="K11802" s="81">
        <v>860000.0</v>
      </c>
      <c r="L11802" s="82">
        <v>0.4399983396289071</v>
      </c>
      <c r="N11802" s="83">
        <f t="shared" si="1"/>
        <v>0.4399983396</v>
      </c>
      <c r="O11802" s="83">
        <f t="shared" si="2"/>
        <v>0.4399983396</v>
      </c>
      <c r="Q11802" s="83">
        <f t="shared" si="3"/>
        <v>0.560255814</v>
      </c>
      <c r="R11802" s="83">
        <f t="shared" si="4"/>
        <v>0.4399983396</v>
      </c>
      <c r="S11802" s="83" t="b">
        <f t="shared" si="5"/>
        <v>0</v>
      </c>
      <c r="T11802" s="72"/>
      <c r="U11802" s="72"/>
      <c r="V11802" s="72"/>
      <c r="W11802" s="72"/>
      <c r="X11802" s="72"/>
      <c r="Y11802" s="72"/>
      <c r="Z11802" s="72"/>
      <c r="AA11802" s="72"/>
      <c r="AB11802" s="72"/>
      <c r="AC11802" s="72"/>
      <c r="AD11802" s="72"/>
      <c r="AE11802" s="72"/>
      <c r="AF11802" s="72"/>
      <c r="AG11802" s="72"/>
      <c r="AH11802" s="72"/>
      <c r="AI11802" s="72"/>
      <c r="AJ11802" s="72"/>
      <c r="AK11802" s="72"/>
    </row>
    <row r="11803" ht="14.25" customHeight="1">
      <c r="A11803" s="78">
        <v>11800.0</v>
      </c>
      <c r="C11803" s="78" t="str">
        <f>VLOOKUP(G11803,[1]Macrodata_CCF!$A$3:$D$55,4,FALSE)</f>
        <v>#ERROR!</v>
      </c>
      <c r="E11803" s="79" t="str">
        <f>VLOOKUP(G11803,[1]Macrodata_CCF!$A$3:$B$55,2,FALSE)</f>
        <v>#ERROR!</v>
      </c>
      <c r="F11803" s="78">
        <v>0.0</v>
      </c>
      <c r="G11803" s="80">
        <v>9.0</v>
      </c>
      <c r="H11803" s="81">
        <v>56950.0</v>
      </c>
      <c r="I11803" s="81">
        <v>270000.0</v>
      </c>
      <c r="J11803" s="81">
        <v>108080.0</v>
      </c>
      <c r="K11803" s="81">
        <v>270000.0</v>
      </c>
      <c r="L11803" s="82">
        <v>0.2399906125322694</v>
      </c>
      <c r="N11803" s="83">
        <f t="shared" si="1"/>
        <v>0.2399906125</v>
      </c>
      <c r="O11803" s="83">
        <f t="shared" si="2"/>
        <v>0.2399906125</v>
      </c>
      <c r="Q11803" s="83">
        <f t="shared" si="3"/>
        <v>0.7890740741</v>
      </c>
      <c r="R11803" s="83">
        <f t="shared" si="4"/>
        <v>0.2399906125</v>
      </c>
      <c r="S11803" s="83" t="b">
        <f t="shared" si="5"/>
        <v>0</v>
      </c>
      <c r="T11803" s="72"/>
      <c r="U11803" s="72"/>
      <c r="V11803" s="72"/>
      <c r="W11803" s="72"/>
      <c r="X11803" s="72"/>
      <c r="Y11803" s="72"/>
      <c r="Z11803" s="72"/>
      <c r="AA11803" s="72"/>
      <c r="AB11803" s="72"/>
      <c r="AC11803" s="72"/>
      <c r="AD11803" s="72"/>
      <c r="AE11803" s="72"/>
      <c r="AF11803" s="72"/>
      <c r="AG11803" s="72"/>
      <c r="AH11803" s="72"/>
      <c r="AI11803" s="72"/>
      <c r="AJ11803" s="72"/>
      <c r="AK11803" s="72"/>
    </row>
    <row r="11804" ht="14.25" customHeight="1">
      <c r="A11804" s="78">
        <v>11801.0</v>
      </c>
      <c r="C11804" s="78" t="str">
        <f>VLOOKUP(G11804,[1]Macrodata_CCF!$A$3:$D$55,4,FALSE)</f>
        <v>#ERROR!</v>
      </c>
      <c r="E11804" s="79" t="str">
        <f>VLOOKUP(G11804,[1]Macrodata_CCF!$A$3:$B$55,2,FALSE)</f>
        <v>#ERROR!</v>
      </c>
      <c r="F11804" s="78">
        <v>0.0</v>
      </c>
      <c r="G11804" s="80">
        <v>8.0</v>
      </c>
      <c r="H11804" s="81">
        <v>317665.0</v>
      </c>
      <c r="I11804" s="81">
        <v>930000.0</v>
      </c>
      <c r="J11804" s="81">
        <v>23745.0</v>
      </c>
      <c r="K11804" s="81">
        <v>930000.0</v>
      </c>
      <c r="L11804" s="82">
        <v>-0.4799986935256028</v>
      </c>
      <c r="N11804" s="83">
        <f t="shared" si="1"/>
        <v>-0.4799986935</v>
      </c>
      <c r="O11804" s="83">
        <f t="shared" si="2"/>
        <v>0</v>
      </c>
      <c r="Q11804" s="83">
        <f t="shared" si="3"/>
        <v>0.6584247312</v>
      </c>
      <c r="R11804" s="83">
        <f t="shared" si="4"/>
        <v>-0.4799986935</v>
      </c>
      <c r="S11804" s="83" t="b">
        <f t="shared" si="5"/>
        <v>0</v>
      </c>
      <c r="T11804" s="72"/>
      <c r="U11804" s="72"/>
      <c r="V11804" s="72"/>
      <c r="W11804" s="72"/>
      <c r="X11804" s="72"/>
      <c r="Y11804" s="72"/>
      <c r="Z11804" s="72"/>
      <c r="AA11804" s="72"/>
      <c r="AB11804" s="72"/>
      <c r="AC11804" s="72"/>
      <c r="AD11804" s="72"/>
      <c r="AE11804" s="72"/>
      <c r="AF11804" s="72"/>
      <c r="AG11804" s="72"/>
      <c r="AH11804" s="72"/>
      <c r="AI11804" s="72"/>
      <c r="AJ11804" s="72"/>
      <c r="AK11804" s="72"/>
    </row>
    <row r="11805" ht="14.25" customHeight="1">
      <c r="A11805" s="78">
        <v>11802.0</v>
      </c>
      <c r="C11805" s="78" t="str">
        <f>VLOOKUP(G11805,[1]Macrodata_CCF!$A$3:$D$55,4,FALSE)</f>
        <v>#ERROR!</v>
      </c>
      <c r="E11805" s="79" t="str">
        <f>VLOOKUP(G11805,[1]Macrodata_CCF!$A$3:$B$55,2,FALSE)</f>
        <v>#ERROR!</v>
      </c>
      <c r="F11805" s="78">
        <v>0.0</v>
      </c>
      <c r="G11805" s="80">
        <v>12.0</v>
      </c>
      <c r="H11805" s="81">
        <v>429110.0</v>
      </c>
      <c r="I11805" s="81">
        <v>790000.0</v>
      </c>
      <c r="J11805" s="81">
        <v>573465.0</v>
      </c>
      <c r="K11805" s="81">
        <v>790000.0</v>
      </c>
      <c r="L11805" s="82">
        <v>0.3999972290725706</v>
      </c>
      <c r="N11805" s="83">
        <f t="shared" si="1"/>
        <v>0.3999972291</v>
      </c>
      <c r="O11805" s="83">
        <f t="shared" si="2"/>
        <v>0.3999972291</v>
      </c>
      <c r="Q11805" s="83">
        <f t="shared" si="3"/>
        <v>0.4568227848</v>
      </c>
      <c r="R11805" s="83">
        <f t="shared" si="4"/>
        <v>0.3999972291</v>
      </c>
      <c r="S11805" s="83" t="b">
        <f t="shared" si="5"/>
        <v>0</v>
      </c>
      <c r="T11805" s="72"/>
      <c r="U11805" s="72"/>
      <c r="V11805" s="72"/>
      <c r="W11805" s="72"/>
      <c r="X11805" s="72"/>
      <c r="Y11805" s="72"/>
      <c r="Z11805" s="72"/>
      <c r="AA11805" s="72"/>
      <c r="AB11805" s="72"/>
      <c r="AC11805" s="72"/>
      <c r="AD11805" s="72"/>
      <c r="AE11805" s="72"/>
      <c r="AF11805" s="72"/>
      <c r="AG11805" s="72"/>
      <c r="AH11805" s="72"/>
      <c r="AI11805" s="72"/>
      <c r="AJ11805" s="72"/>
      <c r="AK11805" s="72"/>
    </row>
    <row r="11806" ht="14.25" customHeight="1">
      <c r="A11806" s="78">
        <v>11803.0</v>
      </c>
      <c r="C11806" s="78" t="str">
        <f>VLOOKUP(G11806,[1]Macrodata_CCF!$A$3:$D$55,4,FALSE)</f>
        <v>#ERROR!</v>
      </c>
      <c r="E11806" s="79" t="str">
        <f>VLOOKUP(G11806,[1]Macrodata_CCF!$A$3:$B$55,2,FALSE)</f>
        <v>#ERROR!</v>
      </c>
      <c r="F11806" s="78">
        <v>0.0</v>
      </c>
      <c r="G11806" s="80">
        <v>14.0</v>
      </c>
      <c r="H11806" s="81">
        <v>328565.0</v>
      </c>
      <c r="I11806" s="81">
        <v>820000.0</v>
      </c>
      <c r="J11806" s="81">
        <v>402280.0</v>
      </c>
      <c r="K11806" s="81">
        <v>820000.0</v>
      </c>
      <c r="L11806" s="82">
        <v>0.1499994912857245</v>
      </c>
      <c r="N11806" s="83">
        <f t="shared" si="1"/>
        <v>0.1499994913</v>
      </c>
      <c r="O11806" s="83">
        <f t="shared" si="2"/>
        <v>0.1499994913</v>
      </c>
      <c r="Q11806" s="83">
        <f t="shared" si="3"/>
        <v>0.5993109756</v>
      </c>
      <c r="R11806" s="83">
        <f t="shared" si="4"/>
        <v>0.1499994913</v>
      </c>
      <c r="S11806" s="83" t="b">
        <f t="shared" si="5"/>
        <v>0</v>
      </c>
      <c r="T11806" s="72"/>
      <c r="U11806" s="72"/>
      <c r="V11806" s="72"/>
      <c r="W11806" s="72"/>
      <c r="X11806" s="72"/>
      <c r="Y11806" s="72"/>
      <c r="Z11806" s="72"/>
      <c r="AA11806" s="72"/>
      <c r="AB11806" s="72"/>
      <c r="AC11806" s="72"/>
      <c r="AD11806" s="72"/>
      <c r="AE11806" s="72"/>
      <c r="AF11806" s="72"/>
      <c r="AG11806" s="72"/>
      <c r="AH11806" s="72"/>
      <c r="AI11806" s="72"/>
      <c r="AJ11806" s="72"/>
      <c r="AK11806" s="72"/>
    </row>
    <row r="11807" ht="14.25" customHeight="1">
      <c r="A11807" s="78">
        <v>11804.0</v>
      </c>
      <c r="C11807" s="78" t="str">
        <f>VLOOKUP(G11807,[1]Macrodata_CCF!$A$3:$D$55,4,FALSE)</f>
        <v>#ERROR!</v>
      </c>
      <c r="E11807" s="79" t="str">
        <f>VLOOKUP(G11807,[1]Macrodata_CCF!$A$3:$B$55,2,FALSE)</f>
        <v>#ERROR!</v>
      </c>
      <c r="F11807" s="78">
        <v>0.0</v>
      </c>
      <c r="G11807" s="80">
        <v>42.0</v>
      </c>
      <c r="H11807" s="81">
        <v>0.0</v>
      </c>
      <c r="I11807" s="81">
        <v>60000.0</v>
      </c>
      <c r="J11807" s="81">
        <v>61200.0</v>
      </c>
      <c r="K11807" s="81">
        <v>60000.0</v>
      </c>
      <c r="L11807" s="82">
        <v>1.02</v>
      </c>
      <c r="N11807" s="83">
        <f t="shared" si="1"/>
        <v>1.02</v>
      </c>
      <c r="O11807" s="83">
        <f t="shared" si="2"/>
        <v>1</v>
      </c>
      <c r="Q11807" s="83">
        <f t="shared" si="3"/>
        <v>1</v>
      </c>
      <c r="R11807" s="83">
        <f t="shared" si="4"/>
        <v>1.02</v>
      </c>
      <c r="S11807" s="83" t="b">
        <f t="shared" si="5"/>
        <v>0</v>
      </c>
      <c r="T11807" s="72"/>
      <c r="U11807" s="72"/>
      <c r="V11807" s="72"/>
      <c r="W11807" s="72"/>
      <c r="X11807" s="72"/>
      <c r="Y11807" s="72"/>
      <c r="Z11807" s="72"/>
      <c r="AA11807" s="72"/>
      <c r="AB11807" s="72"/>
      <c r="AC11807" s="72"/>
      <c r="AD11807" s="72"/>
      <c r="AE11807" s="72"/>
      <c r="AF11807" s="72"/>
      <c r="AG11807" s="72"/>
      <c r="AH11807" s="72"/>
      <c r="AI11807" s="72"/>
      <c r="AJ11807" s="72"/>
      <c r="AK11807" s="72"/>
    </row>
    <row r="11808" ht="14.25" customHeight="1">
      <c r="A11808" s="78">
        <v>11805.0</v>
      </c>
      <c r="C11808" s="78" t="str">
        <f>VLOOKUP(G11808,[1]Macrodata_CCF!$A$3:$D$55,4,FALSE)</f>
        <v>#ERROR!</v>
      </c>
      <c r="E11808" s="79" t="str">
        <f>VLOOKUP(G11808,[1]Macrodata_CCF!$A$3:$B$55,2,FALSE)</f>
        <v>#ERROR!</v>
      </c>
      <c r="F11808" s="78">
        <v>0.0</v>
      </c>
      <c r="G11808" s="80">
        <v>33.0</v>
      </c>
      <c r="H11808" s="81">
        <v>212695.0</v>
      </c>
      <c r="I11808" s="81">
        <v>800000.0</v>
      </c>
      <c r="J11808" s="81">
        <v>324285.0</v>
      </c>
      <c r="K11808" s="81">
        <v>1600000.0</v>
      </c>
      <c r="L11808" s="82">
        <v>0.1900034905202578</v>
      </c>
      <c r="N11808" s="83">
        <f t="shared" si="1"/>
        <v>0.1900034905</v>
      </c>
      <c r="O11808" s="83">
        <f t="shared" si="2"/>
        <v>0.1900034905</v>
      </c>
      <c r="Q11808" s="83">
        <f t="shared" si="3"/>
        <v>0.73413125</v>
      </c>
      <c r="R11808" s="83">
        <f t="shared" si="4"/>
        <v>0.1900034905</v>
      </c>
      <c r="S11808" s="83" t="b">
        <f t="shared" si="5"/>
        <v>0</v>
      </c>
      <c r="T11808" s="72"/>
      <c r="U11808" s="72"/>
      <c r="V11808" s="72"/>
      <c r="W11808" s="72"/>
      <c r="X11808" s="72"/>
      <c r="Y11808" s="72"/>
      <c r="Z11808" s="72"/>
      <c r="AA11808" s="72"/>
      <c r="AB11808" s="72"/>
      <c r="AC11808" s="72"/>
      <c r="AD11808" s="72"/>
      <c r="AE11808" s="72"/>
      <c r="AF11808" s="72"/>
      <c r="AG11808" s="72"/>
      <c r="AH11808" s="72"/>
      <c r="AI11808" s="72"/>
      <c r="AJ11808" s="72"/>
      <c r="AK11808" s="72"/>
    </row>
    <row r="11809" ht="14.25" customHeight="1">
      <c r="A11809" s="78">
        <v>11806.0</v>
      </c>
      <c r="C11809" s="78" t="str">
        <f>VLOOKUP(G11809,[1]Macrodata_CCF!$A$3:$D$55,4,FALSE)</f>
        <v>#ERROR!</v>
      </c>
      <c r="E11809" s="79" t="str">
        <f>VLOOKUP(G11809,[1]Macrodata_CCF!$A$3:$B$55,2,FALSE)</f>
        <v>#ERROR!</v>
      </c>
      <c r="F11809" s="78">
        <v>0.0</v>
      </c>
      <c r="G11809" s="80">
        <v>33.0</v>
      </c>
      <c r="H11809" s="81">
        <v>106540.0</v>
      </c>
      <c r="I11809" s="81">
        <v>430000.0</v>
      </c>
      <c r="J11809" s="81">
        <v>158295.0</v>
      </c>
      <c r="K11809" s="81">
        <v>430000.0</v>
      </c>
      <c r="L11809" s="82">
        <v>0.1600043282013232</v>
      </c>
      <c r="N11809" s="83">
        <f t="shared" si="1"/>
        <v>0.1600043282</v>
      </c>
      <c r="O11809" s="83">
        <f t="shared" si="2"/>
        <v>0.1600043282</v>
      </c>
      <c r="Q11809" s="83">
        <f t="shared" si="3"/>
        <v>0.7522325581</v>
      </c>
      <c r="R11809" s="83">
        <f t="shared" si="4"/>
        <v>0.1600043282</v>
      </c>
      <c r="S11809" s="83" t="b">
        <f t="shared" si="5"/>
        <v>0</v>
      </c>
      <c r="T11809" s="72"/>
      <c r="U11809" s="72"/>
      <c r="V11809" s="72"/>
      <c r="W11809" s="72"/>
      <c r="X11809" s="72"/>
      <c r="Y11809" s="72"/>
      <c r="Z11809" s="72"/>
      <c r="AA11809" s="72"/>
      <c r="AB11809" s="72"/>
      <c r="AC11809" s="72"/>
      <c r="AD11809" s="72"/>
      <c r="AE11809" s="72"/>
      <c r="AF11809" s="72"/>
      <c r="AG11809" s="72"/>
      <c r="AH11809" s="72"/>
      <c r="AI11809" s="72"/>
      <c r="AJ11809" s="72"/>
      <c r="AK11809" s="72"/>
    </row>
    <row r="11810" ht="14.25" customHeight="1">
      <c r="A11810" s="78">
        <v>11807.0</v>
      </c>
      <c r="C11810" s="78" t="str">
        <f>VLOOKUP(G11810,[1]Macrodata_CCF!$A$3:$D$55,4,FALSE)</f>
        <v>#ERROR!</v>
      </c>
      <c r="E11810" s="79" t="str">
        <f>VLOOKUP(G11810,[1]Macrodata_CCF!$A$3:$B$55,2,FALSE)</f>
        <v>#ERROR!</v>
      </c>
      <c r="F11810" s="78">
        <v>0.0</v>
      </c>
      <c r="G11810" s="80">
        <v>31.0</v>
      </c>
      <c r="H11810" s="81">
        <v>97615.0</v>
      </c>
      <c r="I11810" s="81">
        <v>110000.0</v>
      </c>
      <c r="J11810" s="81">
        <v>99350.0</v>
      </c>
      <c r="K11810" s="81">
        <v>110000.0</v>
      </c>
      <c r="L11810" s="82">
        <v>0.1400888171174808</v>
      </c>
      <c r="N11810" s="83">
        <f t="shared" si="1"/>
        <v>0.1400888171</v>
      </c>
      <c r="O11810" s="83">
        <f t="shared" si="2"/>
        <v>0.1400888171</v>
      </c>
      <c r="Q11810" s="83">
        <f t="shared" si="3"/>
        <v>0.1125909091</v>
      </c>
      <c r="R11810" s="83">
        <f t="shared" si="4"/>
        <v>0.1400888171</v>
      </c>
      <c r="S11810" s="83" t="b">
        <f t="shared" si="5"/>
        <v>0</v>
      </c>
      <c r="T11810" s="72"/>
      <c r="U11810" s="72"/>
      <c r="V11810" s="72"/>
      <c r="W11810" s="72"/>
      <c r="X11810" s="72"/>
      <c r="Y11810" s="72"/>
      <c r="Z11810" s="72"/>
      <c r="AA11810" s="72"/>
      <c r="AB11810" s="72"/>
      <c r="AC11810" s="72"/>
      <c r="AD11810" s="72"/>
      <c r="AE11810" s="72"/>
      <c r="AF11810" s="72"/>
      <c r="AG11810" s="72"/>
      <c r="AH11810" s="72"/>
      <c r="AI11810" s="72"/>
      <c r="AJ11810" s="72"/>
      <c r="AK11810" s="72"/>
    </row>
    <row r="11811" ht="14.25" customHeight="1">
      <c r="A11811" s="78">
        <v>11808.0</v>
      </c>
      <c r="C11811" s="78" t="str">
        <f>VLOOKUP(G11811,[1]Macrodata_CCF!$A$3:$D$55,4,FALSE)</f>
        <v>#ERROR!</v>
      </c>
      <c r="E11811" s="79" t="str">
        <f>VLOOKUP(G11811,[1]Macrodata_CCF!$A$3:$B$55,2,FALSE)</f>
        <v>#ERROR!</v>
      </c>
      <c r="F11811" s="78">
        <v>0.0</v>
      </c>
      <c r="G11811" s="80">
        <v>13.0</v>
      </c>
      <c r="H11811" s="81">
        <v>179790.0</v>
      </c>
      <c r="I11811" s="81">
        <v>220000.0</v>
      </c>
      <c r="J11811" s="81">
        <v>186225.0</v>
      </c>
      <c r="K11811" s="81">
        <v>220000.0</v>
      </c>
      <c r="L11811" s="82">
        <v>0.1600348172096493</v>
      </c>
      <c r="N11811" s="83">
        <f t="shared" si="1"/>
        <v>0.1600348172</v>
      </c>
      <c r="O11811" s="83">
        <f t="shared" si="2"/>
        <v>0.1600348172</v>
      </c>
      <c r="Q11811" s="83">
        <f t="shared" si="3"/>
        <v>0.1827727273</v>
      </c>
      <c r="R11811" s="83">
        <f t="shared" si="4"/>
        <v>0.1600348172</v>
      </c>
      <c r="S11811" s="83" t="b">
        <f t="shared" si="5"/>
        <v>0</v>
      </c>
      <c r="T11811" s="72"/>
      <c r="U11811" s="72"/>
      <c r="V11811" s="72"/>
      <c r="W11811" s="72"/>
      <c r="X11811" s="72"/>
      <c r="Y11811" s="72"/>
      <c r="Z11811" s="72"/>
      <c r="AA11811" s="72"/>
      <c r="AB11811" s="72"/>
      <c r="AC11811" s="72"/>
      <c r="AD11811" s="72"/>
      <c r="AE11811" s="72"/>
      <c r="AF11811" s="72"/>
      <c r="AG11811" s="72"/>
      <c r="AH11811" s="72"/>
      <c r="AI11811" s="72"/>
      <c r="AJ11811" s="72"/>
      <c r="AK11811" s="72"/>
    </row>
    <row r="11812" ht="14.25" customHeight="1">
      <c r="A11812" s="78">
        <v>11809.0</v>
      </c>
      <c r="C11812" s="78" t="str">
        <f>VLOOKUP(G11812,[1]Macrodata_CCF!$A$3:$D$55,4,FALSE)</f>
        <v>#ERROR!</v>
      </c>
      <c r="E11812" s="79" t="str">
        <f>VLOOKUP(G11812,[1]Macrodata_CCF!$A$3:$B$55,2,FALSE)</f>
        <v>#ERROR!</v>
      </c>
      <c r="F11812" s="78">
        <v>0.0</v>
      </c>
      <c r="G11812" s="80">
        <v>47.0</v>
      </c>
      <c r="H11812" s="81">
        <v>75645.0</v>
      </c>
      <c r="I11812" s="81">
        <v>380000.0</v>
      </c>
      <c r="J11812" s="81">
        <v>121300.0</v>
      </c>
      <c r="K11812" s="81">
        <v>684000.0</v>
      </c>
      <c r="L11812" s="82">
        <v>0.1500057498644675</v>
      </c>
      <c r="N11812" s="83">
        <f t="shared" si="1"/>
        <v>0.1500057499</v>
      </c>
      <c r="O11812" s="83">
        <f t="shared" si="2"/>
        <v>0.1500057499</v>
      </c>
      <c r="Q11812" s="83">
        <f t="shared" si="3"/>
        <v>0.8009342105</v>
      </c>
      <c r="R11812" s="83">
        <f t="shared" si="4"/>
        <v>0.1500057499</v>
      </c>
      <c r="S11812" s="83" t="b">
        <f t="shared" si="5"/>
        <v>0</v>
      </c>
      <c r="T11812" s="72"/>
      <c r="U11812" s="72"/>
      <c r="V11812" s="72"/>
      <c r="W11812" s="72"/>
      <c r="X11812" s="72"/>
      <c r="Y11812" s="72"/>
      <c r="Z11812" s="72"/>
      <c r="AA11812" s="72"/>
      <c r="AB11812" s="72"/>
      <c r="AC11812" s="72"/>
      <c r="AD11812" s="72"/>
      <c r="AE11812" s="72"/>
      <c r="AF11812" s="72"/>
      <c r="AG11812" s="72"/>
      <c r="AH11812" s="72"/>
      <c r="AI11812" s="72"/>
      <c r="AJ11812" s="72"/>
      <c r="AK11812" s="72"/>
    </row>
    <row r="11813" ht="14.25" customHeight="1">
      <c r="A11813" s="78">
        <v>11810.0</v>
      </c>
      <c r="C11813" s="78" t="str">
        <f>VLOOKUP(G11813,[1]Macrodata_CCF!$A$3:$D$55,4,FALSE)</f>
        <v>#ERROR!</v>
      </c>
      <c r="E11813" s="79" t="str">
        <f>VLOOKUP(G11813,[1]Macrodata_CCF!$A$3:$B$55,2,FALSE)</f>
        <v>#ERROR!</v>
      </c>
      <c r="F11813" s="78">
        <v>0.0</v>
      </c>
      <c r="G11813" s="80">
        <v>31.0</v>
      </c>
      <c r="H11813" s="81">
        <v>862465.0</v>
      </c>
      <c r="I11813" s="81">
        <v>890000.0</v>
      </c>
      <c r="J11813" s="81">
        <v>866320.0</v>
      </c>
      <c r="K11813" s="81">
        <v>1691000.0</v>
      </c>
      <c r="L11813" s="82">
        <v>0.14000363174142</v>
      </c>
      <c r="N11813" s="83">
        <f t="shared" si="1"/>
        <v>0.1400036317</v>
      </c>
      <c r="O11813" s="83">
        <f t="shared" si="2"/>
        <v>0.1400036317</v>
      </c>
      <c r="Q11813" s="83">
        <f t="shared" si="3"/>
        <v>0.03093820225</v>
      </c>
      <c r="R11813" s="83">
        <f t="shared" si="4"/>
        <v>0.004331460674</v>
      </c>
      <c r="S11813" s="83" t="b">
        <f t="shared" si="5"/>
        <v>0</v>
      </c>
      <c r="T11813" s="72"/>
      <c r="U11813" s="72"/>
      <c r="V11813" s="72"/>
      <c r="W11813" s="72"/>
      <c r="X11813" s="72"/>
      <c r="Y11813" s="72"/>
      <c r="Z11813" s="72"/>
      <c r="AA11813" s="72"/>
      <c r="AB11813" s="72"/>
      <c r="AC11813" s="72"/>
      <c r="AD11813" s="72"/>
      <c r="AE11813" s="72"/>
      <c r="AF11813" s="72"/>
      <c r="AG11813" s="72"/>
      <c r="AH11813" s="72"/>
      <c r="AI11813" s="72"/>
      <c r="AJ11813" s="72"/>
      <c r="AK11813" s="72"/>
    </row>
    <row r="11814" ht="14.25" customHeight="1">
      <c r="A11814" s="78">
        <v>11811.0</v>
      </c>
      <c r="C11814" s="78" t="str">
        <f>VLOOKUP(G11814,[1]Macrodata_CCF!$A$3:$D$55,4,FALSE)</f>
        <v>#ERROR!</v>
      </c>
      <c r="E11814" s="79" t="str">
        <f>VLOOKUP(G11814,[1]Macrodata_CCF!$A$3:$B$55,2,FALSE)</f>
        <v>#ERROR!</v>
      </c>
      <c r="F11814" s="78">
        <v>0.0</v>
      </c>
      <c r="G11814" s="80">
        <v>51.0</v>
      </c>
      <c r="H11814" s="81">
        <v>351600.0</v>
      </c>
      <c r="I11814" s="81">
        <v>900000.0</v>
      </c>
      <c r="J11814" s="81">
        <v>417410.0</v>
      </c>
      <c r="K11814" s="81">
        <v>900000.0</v>
      </c>
      <c r="L11814" s="82">
        <v>0.1200036469730124</v>
      </c>
      <c r="N11814" s="83">
        <f t="shared" si="1"/>
        <v>0.120003647</v>
      </c>
      <c r="O11814" s="83">
        <f t="shared" si="2"/>
        <v>0.120003647</v>
      </c>
      <c r="Q11814" s="83">
        <f t="shared" si="3"/>
        <v>0.6093333333</v>
      </c>
      <c r="R11814" s="83">
        <f t="shared" si="4"/>
        <v>0.120003647</v>
      </c>
      <c r="S11814" s="83" t="b">
        <f t="shared" si="5"/>
        <v>0</v>
      </c>
      <c r="T11814" s="72"/>
      <c r="U11814" s="72"/>
      <c r="V11814" s="72"/>
      <c r="W11814" s="72"/>
      <c r="X11814" s="72"/>
      <c r="Y11814" s="72"/>
      <c r="Z11814" s="72"/>
      <c r="AA11814" s="72"/>
      <c r="AB11814" s="72"/>
      <c r="AC11814" s="72"/>
      <c r="AD11814" s="72"/>
      <c r="AE11814" s="72"/>
      <c r="AF11814" s="72"/>
      <c r="AG11814" s="72"/>
      <c r="AH11814" s="72"/>
      <c r="AI11814" s="72"/>
      <c r="AJ11814" s="72"/>
      <c r="AK11814" s="72"/>
    </row>
    <row r="11815" ht="14.25" customHeight="1">
      <c r="A11815" s="78">
        <v>11812.0</v>
      </c>
      <c r="C11815" s="78" t="str">
        <f>VLOOKUP(G11815,[1]Macrodata_CCF!$A$3:$D$55,4,FALSE)</f>
        <v>#ERROR!</v>
      </c>
      <c r="E11815" s="79" t="str">
        <f>VLOOKUP(G11815,[1]Macrodata_CCF!$A$3:$B$55,2,FALSE)</f>
        <v>#ERROR!</v>
      </c>
      <c r="F11815" s="78">
        <v>0.0</v>
      </c>
      <c r="G11815" s="80">
        <v>2.0</v>
      </c>
      <c r="H11815" s="81">
        <v>266810.0</v>
      </c>
      <c r="I11815" s="81">
        <v>340000.0</v>
      </c>
      <c r="J11815" s="81">
        <v>285110.0</v>
      </c>
      <c r="K11815" s="81">
        <v>340000.0</v>
      </c>
      <c r="L11815" s="82">
        <v>0.2500341576718131</v>
      </c>
      <c r="N11815" s="83">
        <f t="shared" si="1"/>
        <v>0.2500341577</v>
      </c>
      <c r="O11815" s="83">
        <f t="shared" si="2"/>
        <v>0.2500341577</v>
      </c>
      <c r="Q11815" s="83">
        <f t="shared" si="3"/>
        <v>0.2152647059</v>
      </c>
      <c r="R11815" s="83">
        <f t="shared" si="4"/>
        <v>0.2500341577</v>
      </c>
      <c r="S11815" s="83" t="b">
        <f t="shared" si="5"/>
        <v>0</v>
      </c>
      <c r="T11815" s="72"/>
      <c r="U11815" s="72"/>
      <c r="V11815" s="72"/>
      <c r="W11815" s="72"/>
      <c r="X11815" s="72"/>
      <c r="Y11815" s="72"/>
      <c r="Z11815" s="72"/>
      <c r="AA11815" s="72"/>
      <c r="AB11815" s="72"/>
      <c r="AC11815" s="72"/>
      <c r="AD11815" s="72"/>
      <c r="AE11815" s="72"/>
      <c r="AF11815" s="72"/>
      <c r="AG11815" s="72"/>
      <c r="AH11815" s="72"/>
      <c r="AI11815" s="72"/>
      <c r="AJ11815" s="72"/>
      <c r="AK11815" s="72"/>
    </row>
    <row r="11816" ht="14.25" customHeight="1">
      <c r="A11816" s="78">
        <v>11813.0</v>
      </c>
      <c r="C11816" s="78" t="str">
        <f>VLOOKUP(G11816,[1]Macrodata_CCF!$A$3:$D$55,4,FALSE)</f>
        <v>#ERROR!</v>
      </c>
      <c r="E11816" s="79" t="str">
        <f>VLOOKUP(G11816,[1]Macrodata_CCF!$A$3:$B$55,2,FALSE)</f>
        <v>#ERROR!</v>
      </c>
      <c r="F11816" s="78">
        <v>0.0</v>
      </c>
      <c r="G11816" s="80">
        <v>8.0</v>
      </c>
      <c r="H11816" s="81">
        <v>0.0</v>
      </c>
      <c r="I11816" s="81">
        <v>390000.0</v>
      </c>
      <c r="J11816" s="81">
        <v>109200.0</v>
      </c>
      <c r="K11816" s="81">
        <v>390000.0</v>
      </c>
      <c r="L11816" s="82">
        <v>0.28</v>
      </c>
      <c r="N11816" s="83">
        <f t="shared" si="1"/>
        <v>0.28</v>
      </c>
      <c r="O11816" s="83">
        <f t="shared" si="2"/>
        <v>0.28</v>
      </c>
      <c r="Q11816" s="83">
        <f t="shared" si="3"/>
        <v>1</v>
      </c>
      <c r="R11816" s="83">
        <f t="shared" si="4"/>
        <v>0.28</v>
      </c>
      <c r="S11816" s="83" t="b">
        <f t="shared" si="5"/>
        <v>0</v>
      </c>
      <c r="T11816" s="72"/>
      <c r="U11816" s="72"/>
      <c r="V11816" s="72"/>
      <c r="W11816" s="72"/>
      <c r="X11816" s="72"/>
      <c r="Y11816" s="72"/>
      <c r="Z11816" s="72"/>
      <c r="AA11816" s="72"/>
      <c r="AB11816" s="72"/>
      <c r="AC11816" s="72"/>
      <c r="AD11816" s="72"/>
      <c r="AE11816" s="72"/>
      <c r="AF11816" s="72"/>
      <c r="AG11816" s="72"/>
      <c r="AH11816" s="72"/>
      <c r="AI11816" s="72"/>
      <c r="AJ11816" s="72"/>
      <c r="AK11816" s="72"/>
    </row>
    <row r="11817" ht="14.25" customHeight="1">
      <c r="A11817" s="78">
        <v>11814.0</v>
      </c>
      <c r="C11817" s="78" t="str">
        <f>VLOOKUP(G11817,[1]Macrodata_CCF!$A$3:$D$55,4,FALSE)</f>
        <v>#ERROR!</v>
      </c>
      <c r="E11817" s="79" t="str">
        <f>VLOOKUP(G11817,[1]Macrodata_CCF!$A$3:$B$55,2,FALSE)</f>
        <v>#ERROR!</v>
      </c>
      <c r="F11817" s="78">
        <v>0.0</v>
      </c>
      <c r="G11817" s="80">
        <v>14.0</v>
      </c>
      <c r="H11817" s="81">
        <v>0.0</v>
      </c>
      <c r="I11817" s="81">
        <v>630000.0</v>
      </c>
      <c r="J11817" s="81">
        <v>100800.0</v>
      </c>
      <c r="K11817" s="81">
        <v>630000.0</v>
      </c>
      <c r="L11817" s="82">
        <v>0.16</v>
      </c>
      <c r="N11817" s="83">
        <f t="shared" si="1"/>
        <v>0.16</v>
      </c>
      <c r="O11817" s="83">
        <f t="shared" si="2"/>
        <v>0.16</v>
      </c>
      <c r="Q11817" s="83">
        <f t="shared" si="3"/>
        <v>1</v>
      </c>
      <c r="R11817" s="83">
        <f t="shared" si="4"/>
        <v>0.16</v>
      </c>
      <c r="S11817" s="83" t="b">
        <f t="shared" si="5"/>
        <v>0</v>
      </c>
      <c r="T11817" s="72"/>
      <c r="U11817" s="72"/>
      <c r="V11817" s="72"/>
      <c r="W11817" s="72"/>
      <c r="X11817" s="72"/>
      <c r="Y11817" s="72"/>
      <c r="Z11817" s="72"/>
      <c r="AA11817" s="72"/>
      <c r="AB11817" s="72"/>
      <c r="AC11817" s="72"/>
      <c r="AD11817" s="72"/>
      <c r="AE11817" s="72"/>
      <c r="AF11817" s="72"/>
      <c r="AG11817" s="72"/>
      <c r="AH11817" s="72"/>
      <c r="AI11817" s="72"/>
      <c r="AJ11817" s="72"/>
      <c r="AK11817" s="72"/>
    </row>
    <row r="11818" ht="14.25" customHeight="1">
      <c r="A11818" s="78">
        <v>11815.0</v>
      </c>
      <c r="C11818" s="78" t="str">
        <f>VLOOKUP(G11818,[1]Macrodata_CCF!$A$3:$D$55,4,FALSE)</f>
        <v>#ERROR!</v>
      </c>
      <c r="E11818" s="79" t="str">
        <f>VLOOKUP(G11818,[1]Macrodata_CCF!$A$3:$B$55,2,FALSE)</f>
        <v>#ERROR!</v>
      </c>
      <c r="F11818" s="78">
        <v>0.0</v>
      </c>
      <c r="G11818" s="80">
        <v>53.0</v>
      </c>
      <c r="H11818" s="81">
        <v>36075.0</v>
      </c>
      <c r="I11818" s="81">
        <v>40000.0</v>
      </c>
      <c r="J11818" s="81">
        <v>36625.0</v>
      </c>
      <c r="K11818" s="81">
        <v>40000.0</v>
      </c>
      <c r="L11818" s="82">
        <v>0.1401273885350318</v>
      </c>
      <c r="N11818" s="83">
        <f t="shared" si="1"/>
        <v>0.1401273885</v>
      </c>
      <c r="O11818" s="83">
        <f t="shared" si="2"/>
        <v>0.1401273885</v>
      </c>
      <c r="Q11818" s="83">
        <f t="shared" si="3"/>
        <v>0.098125</v>
      </c>
      <c r="R11818" s="83">
        <f t="shared" si="4"/>
        <v>0.01375</v>
      </c>
      <c r="S11818" s="83" t="b">
        <f t="shared" si="5"/>
        <v>0</v>
      </c>
      <c r="T11818" s="72"/>
      <c r="U11818" s="72"/>
      <c r="V11818" s="72"/>
      <c r="W11818" s="72"/>
      <c r="X11818" s="72"/>
      <c r="Y11818" s="72"/>
      <c r="Z11818" s="72"/>
      <c r="AA11818" s="72"/>
      <c r="AB11818" s="72"/>
      <c r="AC11818" s="72"/>
      <c r="AD11818" s="72"/>
      <c r="AE11818" s="72"/>
      <c r="AF11818" s="72"/>
      <c r="AG11818" s="72"/>
      <c r="AH11818" s="72"/>
      <c r="AI11818" s="72"/>
      <c r="AJ11818" s="72"/>
      <c r="AK11818" s="72"/>
    </row>
    <row r="11819" ht="14.25" customHeight="1">
      <c r="A11819" s="78">
        <v>11816.0</v>
      </c>
      <c r="C11819" s="78" t="str">
        <f>VLOOKUP(G11819,[1]Macrodata_CCF!$A$3:$D$55,4,FALSE)</f>
        <v>#ERROR!</v>
      </c>
      <c r="E11819" s="79" t="str">
        <f>VLOOKUP(G11819,[1]Macrodata_CCF!$A$3:$B$55,2,FALSE)</f>
        <v>#ERROR!</v>
      </c>
      <c r="F11819" s="78">
        <v>0.0</v>
      </c>
      <c r="G11819" s="80">
        <v>11.0</v>
      </c>
      <c r="H11819" s="81">
        <v>43680.0</v>
      </c>
      <c r="I11819" s="81">
        <v>190000.0</v>
      </c>
      <c r="J11819" s="81">
        <v>193800.0</v>
      </c>
      <c r="K11819" s="81">
        <v>190000.0</v>
      </c>
      <c r="L11819" s="82">
        <v>1.025970475669765</v>
      </c>
      <c r="N11819" s="83">
        <f t="shared" si="1"/>
        <v>1.025970476</v>
      </c>
      <c r="O11819" s="83">
        <f t="shared" si="2"/>
        <v>1</v>
      </c>
      <c r="Q11819" s="83">
        <f t="shared" si="3"/>
        <v>0.7701052632</v>
      </c>
      <c r="R11819" s="83">
        <f t="shared" si="4"/>
        <v>1.025970476</v>
      </c>
      <c r="S11819" s="83" t="b">
        <f t="shared" si="5"/>
        <v>0</v>
      </c>
      <c r="T11819" s="72"/>
      <c r="U11819" s="72"/>
      <c r="V11819" s="72"/>
      <c r="W11819" s="72"/>
      <c r="X11819" s="72"/>
      <c r="Y11819" s="72"/>
      <c r="Z11819" s="72"/>
      <c r="AA11819" s="72"/>
      <c r="AB11819" s="72"/>
      <c r="AC11819" s="72"/>
      <c r="AD11819" s="72"/>
      <c r="AE11819" s="72"/>
      <c r="AF11819" s="72"/>
      <c r="AG11819" s="72"/>
      <c r="AH11819" s="72"/>
      <c r="AI11819" s="72"/>
      <c r="AJ11819" s="72"/>
      <c r="AK11819" s="72"/>
    </row>
    <row r="11820" ht="14.25" customHeight="1">
      <c r="A11820" s="78">
        <v>11817.0</v>
      </c>
      <c r="C11820" s="78" t="str">
        <f>VLOOKUP(G11820,[1]Macrodata_CCF!$A$3:$D$55,4,FALSE)</f>
        <v>#ERROR!</v>
      </c>
      <c r="E11820" s="79" t="str">
        <f>VLOOKUP(G11820,[1]Macrodata_CCF!$A$3:$B$55,2,FALSE)</f>
        <v>#ERROR!</v>
      </c>
      <c r="F11820" s="78">
        <v>0.0</v>
      </c>
      <c r="G11820" s="80">
        <v>53.0</v>
      </c>
      <c r="H11820" s="81">
        <v>790925.0</v>
      </c>
      <c r="I11820" s="81">
        <v>930000.0</v>
      </c>
      <c r="J11820" s="81">
        <v>735295.0</v>
      </c>
      <c r="K11820" s="81">
        <v>930000.0</v>
      </c>
      <c r="L11820" s="82">
        <v>-0.4</v>
      </c>
      <c r="N11820" s="83">
        <f t="shared" si="1"/>
        <v>-0.4</v>
      </c>
      <c r="O11820" s="83">
        <f t="shared" si="2"/>
        <v>0</v>
      </c>
      <c r="Q11820" s="83">
        <f t="shared" si="3"/>
        <v>0.1495430108</v>
      </c>
      <c r="R11820" s="83">
        <f t="shared" si="4"/>
        <v>-0.4</v>
      </c>
      <c r="S11820" s="83" t="b">
        <f t="shared" si="5"/>
        <v>0</v>
      </c>
      <c r="T11820" s="72"/>
      <c r="U11820" s="72"/>
      <c r="V11820" s="72"/>
      <c r="W11820" s="72"/>
      <c r="X11820" s="72"/>
      <c r="Y11820" s="72"/>
      <c r="Z11820" s="72"/>
      <c r="AA11820" s="72"/>
      <c r="AB11820" s="72"/>
      <c r="AC11820" s="72"/>
      <c r="AD11820" s="72"/>
      <c r="AE11820" s="72"/>
      <c r="AF11820" s="72"/>
      <c r="AG11820" s="72"/>
      <c r="AH11820" s="72"/>
      <c r="AI11820" s="72"/>
      <c r="AJ11820" s="72"/>
      <c r="AK11820" s="72"/>
    </row>
    <row r="11821" ht="14.25" customHeight="1">
      <c r="A11821" s="78">
        <v>11818.0</v>
      </c>
      <c r="C11821" s="78" t="str">
        <f>VLOOKUP(G11821,[1]Macrodata_CCF!$A$3:$D$55,4,FALSE)</f>
        <v>#ERROR!</v>
      </c>
      <c r="E11821" s="79" t="str">
        <f>VLOOKUP(G11821,[1]Macrodata_CCF!$A$3:$B$55,2,FALSE)</f>
        <v>#ERROR!</v>
      </c>
      <c r="F11821" s="78">
        <v>0.0</v>
      </c>
      <c r="G11821" s="80">
        <v>47.0</v>
      </c>
      <c r="H11821" s="81">
        <v>73145.0</v>
      </c>
      <c r="I11821" s="81">
        <v>760000.0</v>
      </c>
      <c r="J11821" s="81">
        <v>169305.0</v>
      </c>
      <c r="K11821" s="81">
        <v>760000.0</v>
      </c>
      <c r="L11821" s="82">
        <v>0.1400004367734092</v>
      </c>
      <c r="N11821" s="83">
        <f t="shared" si="1"/>
        <v>0.1400004368</v>
      </c>
      <c r="O11821" s="83">
        <f t="shared" si="2"/>
        <v>0.1400004368</v>
      </c>
      <c r="Q11821" s="83">
        <f t="shared" si="3"/>
        <v>0.9037565789</v>
      </c>
      <c r="R11821" s="83">
        <f t="shared" si="4"/>
        <v>0.1400004368</v>
      </c>
      <c r="S11821" s="83" t="b">
        <f t="shared" si="5"/>
        <v>0</v>
      </c>
      <c r="T11821" s="72"/>
      <c r="U11821" s="72"/>
      <c r="V11821" s="72"/>
      <c r="W11821" s="72"/>
      <c r="X11821" s="72"/>
      <c r="Y11821" s="72"/>
      <c r="Z11821" s="72"/>
      <c r="AA11821" s="72"/>
      <c r="AB11821" s="72"/>
      <c r="AC11821" s="72"/>
      <c r="AD11821" s="72"/>
      <c r="AE11821" s="72"/>
      <c r="AF11821" s="72"/>
      <c r="AG11821" s="72"/>
      <c r="AH11821" s="72"/>
      <c r="AI11821" s="72"/>
      <c r="AJ11821" s="72"/>
      <c r="AK11821" s="72"/>
    </row>
    <row r="11822" ht="14.25" customHeight="1">
      <c r="A11822" s="78">
        <v>11819.0</v>
      </c>
      <c r="C11822" s="78" t="str">
        <f>VLOOKUP(G11822,[1]Macrodata_CCF!$A$3:$D$55,4,FALSE)</f>
        <v>#ERROR!</v>
      </c>
      <c r="E11822" s="79" t="str">
        <f>VLOOKUP(G11822,[1]Macrodata_CCF!$A$3:$B$55,2,FALSE)</f>
        <v>#ERROR!</v>
      </c>
      <c r="F11822" s="78">
        <v>0.0</v>
      </c>
      <c r="G11822" s="80">
        <v>14.0</v>
      </c>
      <c r="H11822" s="81">
        <v>108955.0</v>
      </c>
      <c r="I11822" s="81">
        <v>310000.0</v>
      </c>
      <c r="J11822" s="81">
        <v>141120.0</v>
      </c>
      <c r="K11822" s="81">
        <v>310000.0</v>
      </c>
      <c r="L11822" s="82">
        <v>0.1599890571762541</v>
      </c>
      <c r="N11822" s="83">
        <f t="shared" si="1"/>
        <v>0.1599890572</v>
      </c>
      <c r="O11822" s="83">
        <f t="shared" si="2"/>
        <v>0.1599890572</v>
      </c>
      <c r="Q11822" s="83">
        <f t="shared" si="3"/>
        <v>0.6485322581</v>
      </c>
      <c r="R11822" s="83">
        <f t="shared" si="4"/>
        <v>0.1599890572</v>
      </c>
      <c r="S11822" s="83" t="b">
        <f t="shared" si="5"/>
        <v>0</v>
      </c>
      <c r="T11822" s="72"/>
      <c r="U11822" s="72"/>
      <c r="V11822" s="72"/>
      <c r="W11822" s="72"/>
      <c r="X11822" s="72"/>
      <c r="Y11822" s="72"/>
      <c r="Z11822" s="72"/>
      <c r="AA11822" s="72"/>
      <c r="AB11822" s="72"/>
      <c r="AC11822" s="72"/>
      <c r="AD11822" s="72"/>
      <c r="AE11822" s="72"/>
      <c r="AF11822" s="72"/>
      <c r="AG11822" s="72"/>
      <c r="AH11822" s="72"/>
      <c r="AI11822" s="72"/>
      <c r="AJ11822" s="72"/>
      <c r="AK11822" s="72"/>
    </row>
    <row r="11823" ht="14.25" customHeight="1">
      <c r="A11823" s="78">
        <v>11820.0</v>
      </c>
      <c r="C11823" s="78" t="str">
        <f>VLOOKUP(G11823,[1]Macrodata_CCF!$A$3:$D$55,4,FALSE)</f>
        <v>#ERROR!</v>
      </c>
      <c r="E11823" s="79" t="str">
        <f>VLOOKUP(G11823,[1]Macrodata_CCF!$A$3:$B$55,2,FALSE)</f>
        <v>#ERROR!</v>
      </c>
      <c r="F11823" s="78">
        <v>0.0</v>
      </c>
      <c r="G11823" s="80">
        <v>7.0</v>
      </c>
      <c r="H11823" s="81">
        <v>0.0</v>
      </c>
      <c r="I11823" s="81">
        <v>180000.0</v>
      </c>
      <c r="J11823" s="81">
        <v>37800.0</v>
      </c>
      <c r="K11823" s="81">
        <v>180000.0</v>
      </c>
      <c r="L11823" s="82">
        <v>0.21</v>
      </c>
      <c r="N11823" s="83">
        <f t="shared" si="1"/>
        <v>0.21</v>
      </c>
      <c r="O11823" s="83">
        <f t="shared" si="2"/>
        <v>0.21</v>
      </c>
      <c r="Q11823" s="83">
        <f t="shared" si="3"/>
        <v>1</v>
      </c>
      <c r="R11823" s="83">
        <f t="shared" si="4"/>
        <v>0.21</v>
      </c>
      <c r="S11823" s="83" t="b">
        <f t="shared" si="5"/>
        <v>0</v>
      </c>
      <c r="T11823" s="72"/>
      <c r="U11823" s="72"/>
      <c r="V11823" s="72"/>
      <c r="W11823" s="72"/>
      <c r="X11823" s="72"/>
      <c r="Y11823" s="72"/>
      <c r="Z11823" s="72"/>
      <c r="AA11823" s="72"/>
      <c r="AB11823" s="72"/>
      <c r="AC11823" s="72"/>
      <c r="AD11823" s="72"/>
      <c r="AE11823" s="72"/>
      <c r="AF11823" s="72"/>
      <c r="AG11823" s="72"/>
      <c r="AH11823" s="72"/>
      <c r="AI11823" s="72"/>
      <c r="AJ11823" s="72"/>
      <c r="AK11823" s="72"/>
    </row>
    <row r="11824" ht="14.25" customHeight="1">
      <c r="A11824" s="78">
        <v>11821.0</v>
      </c>
      <c r="C11824" s="78" t="str">
        <f>VLOOKUP(G11824,[1]Macrodata_CCF!$A$3:$D$55,4,FALSE)</f>
        <v>#ERROR!</v>
      </c>
      <c r="E11824" s="79" t="str">
        <f>VLOOKUP(G11824,[1]Macrodata_CCF!$A$3:$B$55,2,FALSE)</f>
        <v>#ERROR!</v>
      </c>
      <c r="F11824" s="78">
        <v>0.0</v>
      </c>
      <c r="G11824" s="80">
        <v>12.0</v>
      </c>
      <c r="H11824" s="81">
        <v>462600.0</v>
      </c>
      <c r="I11824" s="81">
        <v>480000.0</v>
      </c>
      <c r="J11824" s="81">
        <v>457900.0</v>
      </c>
      <c r="K11824" s="81">
        <v>768000.0</v>
      </c>
      <c r="L11824" s="82">
        <v>-0.2701149425287356</v>
      </c>
      <c r="N11824" s="83">
        <f t="shared" si="1"/>
        <v>-0.2701149425</v>
      </c>
      <c r="O11824" s="83">
        <f t="shared" si="2"/>
        <v>0</v>
      </c>
      <c r="Q11824" s="83">
        <f t="shared" si="3"/>
        <v>0.03625</v>
      </c>
      <c r="R11824" s="83">
        <f t="shared" si="4"/>
        <v>-0.009791666667</v>
      </c>
      <c r="S11824" s="83" t="b">
        <f t="shared" si="5"/>
        <v>0</v>
      </c>
      <c r="T11824" s="72"/>
      <c r="U11824" s="72"/>
      <c r="V11824" s="72"/>
      <c r="W11824" s="72"/>
      <c r="X11824" s="72"/>
      <c r="Y11824" s="72"/>
      <c r="Z11824" s="72"/>
      <c r="AA11824" s="72"/>
      <c r="AB11824" s="72"/>
      <c r="AC11824" s="72"/>
      <c r="AD11824" s="72"/>
      <c r="AE11824" s="72"/>
      <c r="AF11824" s="72"/>
      <c r="AG11824" s="72"/>
      <c r="AH11824" s="72"/>
      <c r="AI11824" s="72"/>
      <c r="AJ11824" s="72"/>
      <c r="AK11824" s="72"/>
    </row>
    <row r="11825" ht="14.25" customHeight="1">
      <c r="A11825" s="78">
        <v>11822.0</v>
      </c>
      <c r="C11825" s="78" t="str">
        <f>VLOOKUP(G11825,[1]Macrodata_CCF!$A$3:$D$55,4,FALSE)</f>
        <v>#ERROR!</v>
      </c>
      <c r="E11825" s="79" t="str">
        <f>VLOOKUP(G11825,[1]Macrodata_CCF!$A$3:$B$55,2,FALSE)</f>
        <v>#ERROR!</v>
      </c>
      <c r="F11825" s="78">
        <v>0.0</v>
      </c>
      <c r="G11825" s="80">
        <v>28.0</v>
      </c>
      <c r="H11825" s="81">
        <v>431085.0</v>
      </c>
      <c r="I11825" s="81">
        <v>750000.0</v>
      </c>
      <c r="J11825" s="81">
        <v>494870.0</v>
      </c>
      <c r="K11825" s="81">
        <v>750000.0</v>
      </c>
      <c r="L11825" s="82">
        <v>0.2000062712635028</v>
      </c>
      <c r="N11825" s="83">
        <f t="shared" si="1"/>
        <v>0.2000062713</v>
      </c>
      <c r="O11825" s="83">
        <f t="shared" si="2"/>
        <v>0.2000062713</v>
      </c>
      <c r="Q11825" s="83">
        <f t="shared" si="3"/>
        <v>0.42522</v>
      </c>
      <c r="R11825" s="83">
        <f t="shared" si="4"/>
        <v>0.2000062713</v>
      </c>
      <c r="S11825" s="83" t="b">
        <f t="shared" si="5"/>
        <v>0</v>
      </c>
      <c r="T11825" s="72"/>
      <c r="U11825" s="72"/>
      <c r="V11825" s="72"/>
      <c r="W11825" s="72"/>
      <c r="X11825" s="72"/>
      <c r="Y11825" s="72"/>
      <c r="Z11825" s="72"/>
      <c r="AA11825" s="72"/>
      <c r="AB11825" s="72"/>
      <c r="AC11825" s="72"/>
      <c r="AD11825" s="72"/>
      <c r="AE11825" s="72"/>
      <c r="AF11825" s="72"/>
      <c r="AG11825" s="72"/>
      <c r="AH11825" s="72"/>
      <c r="AI11825" s="72"/>
      <c r="AJ11825" s="72"/>
      <c r="AK11825" s="72"/>
    </row>
    <row r="11826" ht="14.25" customHeight="1">
      <c r="A11826" s="78">
        <v>11823.0</v>
      </c>
      <c r="C11826" s="78" t="str">
        <f>VLOOKUP(G11826,[1]Macrodata_CCF!$A$3:$D$55,4,FALSE)</f>
        <v>#ERROR!</v>
      </c>
      <c r="E11826" s="79" t="str">
        <f>VLOOKUP(G11826,[1]Macrodata_CCF!$A$3:$B$55,2,FALSE)</f>
        <v>#ERROR!</v>
      </c>
      <c r="F11826" s="78">
        <v>0.0</v>
      </c>
      <c r="G11826" s="80">
        <v>4.0</v>
      </c>
      <c r="H11826" s="81">
        <v>374195.0</v>
      </c>
      <c r="I11826" s="81">
        <v>510000.0</v>
      </c>
      <c r="J11826" s="81">
        <v>410860.0</v>
      </c>
      <c r="K11826" s="81">
        <v>714000.0</v>
      </c>
      <c r="L11826" s="82">
        <v>0.2699826957770333</v>
      </c>
      <c r="N11826" s="83">
        <f t="shared" si="1"/>
        <v>0.2699826958</v>
      </c>
      <c r="O11826" s="83">
        <f t="shared" si="2"/>
        <v>0.2699826958</v>
      </c>
      <c r="Q11826" s="83">
        <f t="shared" si="3"/>
        <v>0.2662843137</v>
      </c>
      <c r="R11826" s="83">
        <f t="shared" si="4"/>
        <v>0.2699826958</v>
      </c>
      <c r="S11826" s="83" t="b">
        <f t="shared" si="5"/>
        <v>0</v>
      </c>
      <c r="T11826" s="72"/>
      <c r="U11826" s="72"/>
      <c r="V11826" s="72"/>
      <c r="W11826" s="72"/>
      <c r="X11826" s="72"/>
      <c r="Y11826" s="72"/>
      <c r="Z11826" s="72"/>
      <c r="AA11826" s="72"/>
      <c r="AB11826" s="72"/>
      <c r="AC11826" s="72"/>
      <c r="AD11826" s="72"/>
      <c r="AE11826" s="72"/>
      <c r="AF11826" s="72"/>
      <c r="AG11826" s="72"/>
      <c r="AH11826" s="72"/>
      <c r="AI11826" s="72"/>
      <c r="AJ11826" s="72"/>
      <c r="AK11826" s="72"/>
    </row>
    <row r="11827" ht="14.25" customHeight="1">
      <c r="A11827" s="78">
        <v>11824.0</v>
      </c>
      <c r="C11827" s="78" t="str">
        <f>VLOOKUP(G11827,[1]Macrodata_CCF!$A$3:$D$55,4,FALSE)</f>
        <v>#ERROR!</v>
      </c>
      <c r="E11827" s="79" t="str">
        <f>VLOOKUP(G11827,[1]Macrodata_CCF!$A$3:$B$55,2,FALSE)</f>
        <v>#ERROR!</v>
      </c>
      <c r="F11827" s="78">
        <v>0.0</v>
      </c>
      <c r="G11827" s="80">
        <v>13.0</v>
      </c>
      <c r="H11827" s="81">
        <v>16630.0</v>
      </c>
      <c r="I11827" s="81">
        <v>20000.0</v>
      </c>
      <c r="J11827" s="81">
        <v>17270.0</v>
      </c>
      <c r="K11827" s="81">
        <v>20000.0</v>
      </c>
      <c r="L11827" s="82">
        <v>0.1899109792284867</v>
      </c>
      <c r="N11827" s="83">
        <f t="shared" si="1"/>
        <v>0.1899109792</v>
      </c>
      <c r="O11827" s="83">
        <f t="shared" si="2"/>
        <v>0.1899109792</v>
      </c>
      <c r="Q11827" s="83">
        <f t="shared" si="3"/>
        <v>0.1685</v>
      </c>
      <c r="R11827" s="83">
        <f t="shared" si="4"/>
        <v>0.1899109792</v>
      </c>
      <c r="S11827" s="83" t="b">
        <f t="shared" si="5"/>
        <v>0</v>
      </c>
      <c r="T11827" s="72"/>
      <c r="U11827" s="72"/>
      <c r="V11827" s="72"/>
      <c r="W11827" s="72"/>
      <c r="X11827" s="72"/>
      <c r="Y11827" s="72"/>
      <c r="Z11827" s="72"/>
      <c r="AA11827" s="72"/>
      <c r="AB11827" s="72"/>
      <c r="AC11827" s="72"/>
      <c r="AD11827" s="72"/>
      <c r="AE11827" s="72"/>
      <c r="AF11827" s="72"/>
      <c r="AG11827" s="72"/>
      <c r="AH11827" s="72"/>
      <c r="AI11827" s="72"/>
      <c r="AJ11827" s="72"/>
      <c r="AK11827" s="72"/>
    </row>
    <row r="11828" ht="14.25" customHeight="1">
      <c r="A11828" s="78">
        <v>11825.0</v>
      </c>
      <c r="C11828" s="78" t="str">
        <f>VLOOKUP(G11828,[1]Macrodata_CCF!$A$3:$D$55,4,FALSE)</f>
        <v>#ERROR!</v>
      </c>
      <c r="E11828" s="79" t="str">
        <f>VLOOKUP(G11828,[1]Macrodata_CCF!$A$3:$B$55,2,FALSE)</f>
        <v>#ERROR!</v>
      </c>
      <c r="F11828" s="78">
        <v>0.0</v>
      </c>
      <c r="G11828" s="80">
        <v>7.0</v>
      </c>
      <c r="H11828" s="81">
        <v>174015.0</v>
      </c>
      <c r="I11828" s="81">
        <v>580000.0</v>
      </c>
      <c r="J11828" s="81">
        <v>161835.0</v>
      </c>
      <c r="K11828" s="81">
        <v>580000.0</v>
      </c>
      <c r="L11828" s="82">
        <v>-0.03000110841533554</v>
      </c>
      <c r="N11828" s="83">
        <f t="shared" si="1"/>
        <v>-0.03000110842</v>
      </c>
      <c r="O11828" s="83">
        <f t="shared" si="2"/>
        <v>0</v>
      </c>
      <c r="Q11828" s="83">
        <f t="shared" si="3"/>
        <v>0.6999741379</v>
      </c>
      <c r="R11828" s="83">
        <f t="shared" si="4"/>
        <v>-0.03000110842</v>
      </c>
      <c r="S11828" s="83" t="b">
        <f t="shared" si="5"/>
        <v>0</v>
      </c>
      <c r="T11828" s="72"/>
      <c r="U11828" s="72"/>
      <c r="V11828" s="72"/>
      <c r="W11828" s="72"/>
      <c r="X11828" s="72"/>
      <c r="Y11828" s="72"/>
      <c r="Z11828" s="72"/>
      <c r="AA11828" s="72"/>
      <c r="AB11828" s="72"/>
      <c r="AC11828" s="72"/>
      <c r="AD11828" s="72"/>
      <c r="AE11828" s="72"/>
      <c r="AF11828" s="72"/>
      <c r="AG11828" s="72"/>
      <c r="AH11828" s="72"/>
      <c r="AI11828" s="72"/>
      <c r="AJ11828" s="72"/>
      <c r="AK11828" s="72"/>
    </row>
    <row r="11829" ht="14.25" customHeight="1">
      <c r="A11829" s="78">
        <v>11826.0</v>
      </c>
      <c r="C11829" s="78" t="str">
        <f>VLOOKUP(G11829,[1]Macrodata_CCF!$A$3:$D$55,4,FALSE)</f>
        <v>#ERROR!</v>
      </c>
      <c r="E11829" s="79" t="str">
        <f>VLOOKUP(G11829,[1]Macrodata_CCF!$A$3:$B$55,2,FALSE)</f>
        <v>#ERROR!</v>
      </c>
      <c r="F11829" s="78">
        <v>0.0</v>
      </c>
      <c r="G11829" s="80">
        <v>5.0</v>
      </c>
      <c r="H11829" s="81">
        <v>62790.0</v>
      </c>
      <c r="I11829" s="81">
        <v>580000.0</v>
      </c>
      <c r="J11829" s="81">
        <v>243815.0</v>
      </c>
      <c r="K11829" s="81">
        <v>580000.0</v>
      </c>
      <c r="L11829" s="82">
        <v>0.350002900175944</v>
      </c>
      <c r="N11829" s="83">
        <f t="shared" si="1"/>
        <v>0.3500029002</v>
      </c>
      <c r="O11829" s="83">
        <f t="shared" si="2"/>
        <v>0.3500029002</v>
      </c>
      <c r="Q11829" s="83">
        <f t="shared" si="3"/>
        <v>0.8917413793</v>
      </c>
      <c r="R11829" s="83">
        <f t="shared" si="4"/>
        <v>0.3500029002</v>
      </c>
      <c r="S11829" s="83" t="b">
        <f t="shared" si="5"/>
        <v>0</v>
      </c>
      <c r="T11829" s="72"/>
      <c r="U11829" s="72"/>
      <c r="V11829" s="72"/>
      <c r="W11829" s="72"/>
      <c r="X11829" s="72"/>
      <c r="Y11829" s="72"/>
      <c r="Z11829" s="72"/>
      <c r="AA11829" s="72"/>
      <c r="AB11829" s="72"/>
      <c r="AC11829" s="72"/>
      <c r="AD11829" s="72"/>
      <c r="AE11829" s="72"/>
      <c r="AF11829" s="72"/>
      <c r="AG11829" s="72"/>
      <c r="AH11829" s="72"/>
      <c r="AI11829" s="72"/>
      <c r="AJ11829" s="72"/>
      <c r="AK11829" s="72"/>
    </row>
    <row r="11830" ht="14.25" customHeight="1">
      <c r="A11830" s="78">
        <v>11827.0</v>
      </c>
      <c r="C11830" s="78" t="str">
        <f>VLOOKUP(G11830,[1]Macrodata_CCF!$A$3:$D$55,4,FALSE)</f>
        <v>#ERROR!</v>
      </c>
      <c r="E11830" s="79" t="str">
        <f>VLOOKUP(G11830,[1]Macrodata_CCF!$A$3:$B$55,2,FALSE)</f>
        <v>#ERROR!</v>
      </c>
      <c r="F11830" s="78">
        <v>0.0</v>
      </c>
      <c r="G11830" s="80">
        <v>31.0</v>
      </c>
      <c r="H11830" s="81">
        <v>0.0</v>
      </c>
      <c r="I11830" s="81">
        <v>250000.0</v>
      </c>
      <c r="J11830" s="81">
        <v>42500.0</v>
      </c>
      <c r="K11830" s="81">
        <v>250000.0</v>
      </c>
      <c r="L11830" s="82">
        <v>0.17</v>
      </c>
      <c r="N11830" s="83">
        <f t="shared" si="1"/>
        <v>0.17</v>
      </c>
      <c r="O11830" s="83">
        <f t="shared" si="2"/>
        <v>0.17</v>
      </c>
      <c r="Q11830" s="83">
        <f t="shared" si="3"/>
        <v>1</v>
      </c>
      <c r="R11830" s="83">
        <f t="shared" si="4"/>
        <v>0.17</v>
      </c>
      <c r="S11830" s="83" t="b">
        <f t="shared" si="5"/>
        <v>0</v>
      </c>
      <c r="T11830" s="72"/>
      <c r="U11830" s="72"/>
      <c r="V11830" s="72"/>
      <c r="W11830" s="72"/>
      <c r="X11830" s="72"/>
      <c r="Y11830" s="72"/>
      <c r="Z11830" s="72"/>
      <c r="AA11830" s="72"/>
      <c r="AB11830" s="72"/>
      <c r="AC11830" s="72"/>
      <c r="AD11830" s="72"/>
      <c r="AE11830" s="72"/>
      <c r="AF11830" s="72"/>
      <c r="AG11830" s="72"/>
      <c r="AH11830" s="72"/>
      <c r="AI11830" s="72"/>
      <c r="AJ11830" s="72"/>
      <c r="AK11830" s="72"/>
    </row>
    <row r="11831" ht="14.25" customHeight="1">
      <c r="A11831" s="78">
        <v>11828.0</v>
      </c>
      <c r="C11831" s="78" t="str">
        <f>VLOOKUP(G11831,[1]Macrodata_CCF!$A$3:$D$55,4,FALSE)</f>
        <v>#ERROR!</v>
      </c>
      <c r="E11831" s="79" t="str">
        <f>VLOOKUP(G11831,[1]Macrodata_CCF!$A$3:$B$55,2,FALSE)</f>
        <v>#ERROR!</v>
      </c>
      <c r="F11831" s="78">
        <v>0.0</v>
      </c>
      <c r="G11831" s="80">
        <v>39.0</v>
      </c>
      <c r="H11831" s="81">
        <v>0.0</v>
      </c>
      <c r="I11831" s="81">
        <v>130000.0</v>
      </c>
      <c r="J11831" s="81">
        <v>6500.0</v>
      </c>
      <c r="K11831" s="81">
        <v>130000.0</v>
      </c>
      <c r="L11831" s="82">
        <v>0.05</v>
      </c>
      <c r="N11831" s="83">
        <f t="shared" si="1"/>
        <v>0.05</v>
      </c>
      <c r="O11831" s="83">
        <f t="shared" si="2"/>
        <v>0.05</v>
      </c>
      <c r="Q11831" s="83">
        <f t="shared" si="3"/>
        <v>1</v>
      </c>
      <c r="R11831" s="83">
        <f t="shared" si="4"/>
        <v>0.05</v>
      </c>
      <c r="S11831" s="83" t="b">
        <f t="shared" si="5"/>
        <v>0</v>
      </c>
      <c r="T11831" s="72"/>
      <c r="U11831" s="72"/>
      <c r="V11831" s="72"/>
      <c r="W11831" s="72"/>
      <c r="X11831" s="72"/>
      <c r="Y11831" s="72"/>
      <c r="Z11831" s="72"/>
      <c r="AA11831" s="72"/>
      <c r="AB11831" s="72"/>
      <c r="AC11831" s="72"/>
      <c r="AD11831" s="72"/>
      <c r="AE11831" s="72"/>
      <c r="AF11831" s="72"/>
      <c r="AG11831" s="72"/>
      <c r="AH11831" s="72"/>
      <c r="AI11831" s="72"/>
      <c r="AJ11831" s="72"/>
      <c r="AK11831" s="72"/>
    </row>
    <row r="11832" ht="14.25" customHeight="1">
      <c r="A11832" s="78">
        <v>11829.0</v>
      </c>
      <c r="C11832" s="78" t="str">
        <f>VLOOKUP(G11832,[1]Macrodata_CCF!$A$3:$D$55,4,FALSE)</f>
        <v>#ERROR!</v>
      </c>
      <c r="E11832" s="79" t="str">
        <f>VLOOKUP(G11832,[1]Macrodata_CCF!$A$3:$B$55,2,FALSE)</f>
        <v>#ERROR!</v>
      </c>
      <c r="F11832" s="78">
        <v>0.0</v>
      </c>
      <c r="G11832" s="80">
        <v>51.0</v>
      </c>
      <c r="H11832" s="81">
        <v>115885.0</v>
      </c>
      <c r="I11832" s="81">
        <v>180000.0</v>
      </c>
      <c r="J11832" s="81">
        <v>121655.0</v>
      </c>
      <c r="K11832" s="81">
        <v>180000.0</v>
      </c>
      <c r="L11832" s="82">
        <v>0.08999454105903455</v>
      </c>
      <c r="N11832" s="83">
        <f t="shared" si="1"/>
        <v>0.08999454106</v>
      </c>
      <c r="O11832" s="83">
        <f t="shared" si="2"/>
        <v>0.08999454106</v>
      </c>
      <c r="Q11832" s="83">
        <f t="shared" si="3"/>
        <v>0.3561944444</v>
      </c>
      <c r="R11832" s="83">
        <f t="shared" si="4"/>
        <v>0.08999454106</v>
      </c>
      <c r="S11832" s="83" t="b">
        <f t="shared" si="5"/>
        <v>0</v>
      </c>
      <c r="T11832" s="72"/>
      <c r="U11832" s="72"/>
      <c r="V11832" s="72"/>
      <c r="W11832" s="72"/>
      <c r="X11832" s="72"/>
      <c r="Y11832" s="72"/>
      <c r="Z11832" s="72"/>
      <c r="AA11832" s="72"/>
      <c r="AB11832" s="72"/>
      <c r="AC11832" s="72"/>
      <c r="AD11832" s="72"/>
      <c r="AE11832" s="72"/>
      <c r="AF11832" s="72"/>
      <c r="AG11832" s="72"/>
      <c r="AH11832" s="72"/>
      <c r="AI11832" s="72"/>
      <c r="AJ11832" s="72"/>
      <c r="AK11832" s="72"/>
    </row>
    <row r="11833" ht="14.25" customHeight="1">
      <c r="A11833" s="78">
        <v>11830.0</v>
      </c>
      <c r="C11833" s="78" t="str">
        <f>VLOOKUP(G11833,[1]Macrodata_CCF!$A$3:$D$55,4,FALSE)</f>
        <v>#ERROR!</v>
      </c>
      <c r="E11833" s="79" t="str">
        <f>VLOOKUP(G11833,[1]Macrodata_CCF!$A$3:$B$55,2,FALSE)</f>
        <v>#ERROR!</v>
      </c>
      <c r="F11833" s="78">
        <v>0.0</v>
      </c>
      <c r="G11833" s="80">
        <v>35.0</v>
      </c>
      <c r="H11833" s="81">
        <v>9920.0</v>
      </c>
      <c r="I11833" s="81">
        <v>410000.0</v>
      </c>
      <c r="J11833" s="81">
        <v>61930.0</v>
      </c>
      <c r="K11833" s="81">
        <v>410000.0</v>
      </c>
      <c r="L11833" s="82">
        <v>0.12999900019996</v>
      </c>
      <c r="N11833" s="83">
        <f t="shared" si="1"/>
        <v>0.1299990002</v>
      </c>
      <c r="O11833" s="83">
        <f t="shared" si="2"/>
        <v>0.1299990002</v>
      </c>
      <c r="Q11833" s="83">
        <f t="shared" si="3"/>
        <v>0.975804878</v>
      </c>
      <c r="R11833" s="83">
        <f t="shared" si="4"/>
        <v>0.1299990002</v>
      </c>
      <c r="S11833" s="83" t="b">
        <f t="shared" si="5"/>
        <v>0</v>
      </c>
      <c r="T11833" s="72"/>
      <c r="U11833" s="72"/>
      <c r="V11833" s="72"/>
      <c r="W11833" s="72"/>
      <c r="X11833" s="72"/>
      <c r="Y11833" s="72"/>
      <c r="Z11833" s="72"/>
      <c r="AA11833" s="72"/>
      <c r="AB11833" s="72"/>
      <c r="AC11833" s="72"/>
      <c r="AD11833" s="72"/>
      <c r="AE11833" s="72"/>
      <c r="AF11833" s="72"/>
      <c r="AG11833" s="72"/>
      <c r="AH11833" s="72"/>
      <c r="AI11833" s="72"/>
      <c r="AJ11833" s="72"/>
      <c r="AK11833" s="72"/>
    </row>
    <row r="11834" ht="14.25" customHeight="1">
      <c r="A11834" s="78">
        <v>11831.0</v>
      </c>
      <c r="C11834" s="78" t="str">
        <f>VLOOKUP(G11834,[1]Macrodata_CCF!$A$3:$D$55,4,FALSE)</f>
        <v>#ERROR!</v>
      </c>
      <c r="E11834" s="79" t="str">
        <f>VLOOKUP(G11834,[1]Macrodata_CCF!$A$3:$B$55,2,FALSE)</f>
        <v>#ERROR!</v>
      </c>
      <c r="F11834" s="78">
        <v>0.0</v>
      </c>
      <c r="G11834" s="80">
        <v>46.0</v>
      </c>
      <c r="H11834" s="81">
        <v>891890.0</v>
      </c>
      <c r="I11834" s="81">
        <v>990000.0</v>
      </c>
      <c r="J11834" s="81">
        <v>907590.0</v>
      </c>
      <c r="K11834" s="81">
        <v>990000.0</v>
      </c>
      <c r="L11834" s="82">
        <v>0.1600244623381918</v>
      </c>
      <c r="N11834" s="83">
        <f t="shared" si="1"/>
        <v>0.1600244623</v>
      </c>
      <c r="O11834" s="83">
        <f t="shared" si="2"/>
        <v>0.1600244623</v>
      </c>
      <c r="Q11834" s="83">
        <f t="shared" si="3"/>
        <v>0.0991010101</v>
      </c>
      <c r="R11834" s="83">
        <f t="shared" si="4"/>
        <v>0.01585858586</v>
      </c>
      <c r="S11834" s="83" t="b">
        <f t="shared" si="5"/>
        <v>0</v>
      </c>
      <c r="T11834" s="72"/>
      <c r="U11834" s="72"/>
      <c r="V11834" s="72"/>
      <c r="W11834" s="72"/>
      <c r="X11834" s="72"/>
      <c r="Y11834" s="72"/>
      <c r="Z11834" s="72"/>
      <c r="AA11834" s="72"/>
      <c r="AB11834" s="72"/>
      <c r="AC11834" s="72"/>
      <c r="AD11834" s="72"/>
      <c r="AE11834" s="72"/>
      <c r="AF11834" s="72"/>
      <c r="AG11834" s="72"/>
      <c r="AH11834" s="72"/>
      <c r="AI11834" s="72"/>
      <c r="AJ11834" s="72"/>
      <c r="AK11834" s="72"/>
    </row>
    <row r="11835" ht="14.25" customHeight="1">
      <c r="A11835" s="78">
        <v>11832.0</v>
      </c>
      <c r="C11835" s="78" t="str">
        <f>VLOOKUP(G11835,[1]Macrodata_CCF!$A$3:$D$55,4,FALSE)</f>
        <v>#ERROR!</v>
      </c>
      <c r="E11835" s="79" t="str">
        <f>VLOOKUP(G11835,[1]Macrodata_CCF!$A$3:$B$55,2,FALSE)</f>
        <v>#ERROR!</v>
      </c>
      <c r="F11835" s="78">
        <v>0.0</v>
      </c>
      <c r="G11835" s="80">
        <v>10.0</v>
      </c>
      <c r="H11835" s="81">
        <v>69595.0</v>
      </c>
      <c r="I11835" s="81">
        <v>720000.0</v>
      </c>
      <c r="J11835" s="81">
        <v>310245.0</v>
      </c>
      <c r="K11835" s="81">
        <v>720000.0</v>
      </c>
      <c r="L11835" s="82">
        <v>0.3700002306255333</v>
      </c>
      <c r="N11835" s="83">
        <f t="shared" si="1"/>
        <v>0.3700002306</v>
      </c>
      <c r="O11835" s="83">
        <f t="shared" si="2"/>
        <v>0.3700002306</v>
      </c>
      <c r="Q11835" s="83">
        <f t="shared" si="3"/>
        <v>0.9033402778</v>
      </c>
      <c r="R11835" s="83">
        <f t="shared" si="4"/>
        <v>0.3700002306</v>
      </c>
      <c r="S11835" s="83" t="b">
        <f t="shared" si="5"/>
        <v>0</v>
      </c>
      <c r="T11835" s="72"/>
      <c r="U11835" s="72"/>
      <c r="V11835" s="72"/>
      <c r="W11835" s="72"/>
      <c r="X11835" s="72"/>
      <c r="Y11835" s="72"/>
      <c r="Z11835" s="72"/>
      <c r="AA11835" s="72"/>
      <c r="AB11835" s="72"/>
      <c r="AC11835" s="72"/>
      <c r="AD11835" s="72"/>
      <c r="AE11835" s="72"/>
      <c r="AF11835" s="72"/>
      <c r="AG11835" s="72"/>
      <c r="AH11835" s="72"/>
      <c r="AI11835" s="72"/>
      <c r="AJ11835" s="72"/>
      <c r="AK11835" s="72"/>
    </row>
    <row r="11836" ht="14.25" customHeight="1">
      <c r="A11836" s="78">
        <v>11833.0</v>
      </c>
      <c r="C11836" s="78" t="str">
        <f>VLOOKUP(G11836,[1]Macrodata_CCF!$A$3:$D$55,4,FALSE)</f>
        <v>#ERROR!</v>
      </c>
      <c r="E11836" s="79" t="str">
        <f>VLOOKUP(G11836,[1]Macrodata_CCF!$A$3:$B$55,2,FALSE)</f>
        <v>#ERROR!</v>
      </c>
      <c r="F11836" s="78">
        <v>0.0</v>
      </c>
      <c r="G11836" s="80">
        <v>5.0</v>
      </c>
      <c r="H11836" s="81">
        <v>130595.0</v>
      </c>
      <c r="I11836" s="81">
        <v>170000.0</v>
      </c>
      <c r="J11836" s="81">
        <v>142415.0</v>
      </c>
      <c r="K11836" s="81">
        <v>170000.0</v>
      </c>
      <c r="L11836" s="82">
        <v>0.2999619337647507</v>
      </c>
      <c r="N11836" s="83">
        <f t="shared" si="1"/>
        <v>0.2999619338</v>
      </c>
      <c r="O11836" s="83">
        <f t="shared" si="2"/>
        <v>0.2999619338</v>
      </c>
      <c r="Q11836" s="83">
        <f t="shared" si="3"/>
        <v>0.2317941176</v>
      </c>
      <c r="R11836" s="83">
        <f t="shared" si="4"/>
        <v>0.2999619338</v>
      </c>
      <c r="S11836" s="83" t="b">
        <f t="shared" si="5"/>
        <v>0</v>
      </c>
      <c r="T11836" s="72"/>
      <c r="U11836" s="72"/>
      <c r="V11836" s="72"/>
      <c r="W11836" s="72"/>
      <c r="X11836" s="72"/>
      <c r="Y11836" s="72"/>
      <c r="Z11836" s="72"/>
      <c r="AA11836" s="72"/>
      <c r="AB11836" s="72"/>
      <c r="AC11836" s="72"/>
      <c r="AD11836" s="72"/>
      <c r="AE11836" s="72"/>
      <c r="AF11836" s="72"/>
      <c r="AG11836" s="72"/>
      <c r="AH11836" s="72"/>
      <c r="AI11836" s="72"/>
      <c r="AJ11836" s="72"/>
      <c r="AK11836" s="72"/>
    </row>
    <row r="11837" ht="14.25" customHeight="1">
      <c r="A11837" s="78">
        <v>11834.0</v>
      </c>
      <c r="C11837" s="78" t="str">
        <f>VLOOKUP(G11837,[1]Macrodata_CCF!$A$3:$D$55,4,FALSE)</f>
        <v>#ERROR!</v>
      </c>
      <c r="E11837" s="79" t="str">
        <f>VLOOKUP(G11837,[1]Macrodata_CCF!$A$3:$B$55,2,FALSE)</f>
        <v>#ERROR!</v>
      </c>
      <c r="F11837" s="78">
        <v>0.0</v>
      </c>
      <c r="G11837" s="80">
        <v>40.0</v>
      </c>
      <c r="H11837" s="81">
        <v>222085.0</v>
      </c>
      <c r="I11837" s="81">
        <v>290000.0</v>
      </c>
      <c r="J11837" s="81">
        <v>224120.0</v>
      </c>
      <c r="K11837" s="81">
        <v>551000.0</v>
      </c>
      <c r="L11837" s="82">
        <v>0.02996392549510418</v>
      </c>
      <c r="N11837" s="83">
        <f t="shared" si="1"/>
        <v>0.0299639255</v>
      </c>
      <c r="O11837" s="83">
        <f t="shared" si="2"/>
        <v>0.0299639255</v>
      </c>
      <c r="Q11837" s="83">
        <f t="shared" si="3"/>
        <v>0.2341896552</v>
      </c>
      <c r="R11837" s="83">
        <f t="shared" si="4"/>
        <v>0.0299639255</v>
      </c>
      <c r="S11837" s="83" t="b">
        <f t="shared" si="5"/>
        <v>0</v>
      </c>
      <c r="T11837" s="72"/>
      <c r="U11837" s="72"/>
      <c r="V11837" s="72"/>
      <c r="W11837" s="72"/>
      <c r="X11837" s="72"/>
      <c r="Y11837" s="72"/>
      <c r="Z11837" s="72"/>
      <c r="AA11837" s="72"/>
      <c r="AB11837" s="72"/>
      <c r="AC11837" s="72"/>
      <c r="AD11837" s="72"/>
      <c r="AE11837" s="72"/>
      <c r="AF11837" s="72"/>
      <c r="AG11837" s="72"/>
      <c r="AH11837" s="72"/>
      <c r="AI11837" s="72"/>
      <c r="AJ11837" s="72"/>
      <c r="AK11837" s="72"/>
    </row>
    <row r="11838" ht="14.25" customHeight="1">
      <c r="A11838" s="78">
        <v>11835.0</v>
      </c>
      <c r="C11838" s="78" t="str">
        <f>VLOOKUP(G11838,[1]Macrodata_CCF!$A$3:$D$55,4,FALSE)</f>
        <v>#ERROR!</v>
      </c>
      <c r="E11838" s="79" t="str">
        <f>VLOOKUP(G11838,[1]Macrodata_CCF!$A$3:$B$55,2,FALSE)</f>
        <v>#ERROR!</v>
      </c>
      <c r="F11838" s="78">
        <v>0.0</v>
      </c>
      <c r="G11838" s="80">
        <v>38.0</v>
      </c>
      <c r="H11838" s="81">
        <v>156615.0</v>
      </c>
      <c r="I11838" s="81">
        <v>740000.0</v>
      </c>
      <c r="J11838" s="81">
        <v>754800.0</v>
      </c>
      <c r="K11838" s="81">
        <v>740000.0</v>
      </c>
      <c r="L11838" s="82">
        <v>1.025369181586774</v>
      </c>
      <c r="N11838" s="83">
        <f t="shared" si="1"/>
        <v>1.025369182</v>
      </c>
      <c r="O11838" s="83">
        <f t="shared" si="2"/>
        <v>1</v>
      </c>
      <c r="Q11838" s="83">
        <f t="shared" si="3"/>
        <v>0.7883581081</v>
      </c>
      <c r="R11838" s="83">
        <f t="shared" si="4"/>
        <v>1.025369182</v>
      </c>
      <c r="S11838" s="83" t="b">
        <f t="shared" si="5"/>
        <v>0</v>
      </c>
      <c r="T11838" s="72"/>
      <c r="U11838" s="72"/>
      <c r="V11838" s="72"/>
      <c r="W11838" s="72"/>
      <c r="X11838" s="72"/>
      <c r="Y11838" s="72"/>
      <c r="Z11838" s="72"/>
      <c r="AA11838" s="72"/>
      <c r="AB11838" s="72"/>
      <c r="AC11838" s="72"/>
      <c r="AD11838" s="72"/>
      <c r="AE11838" s="72"/>
      <c r="AF11838" s="72"/>
      <c r="AG11838" s="72"/>
      <c r="AH11838" s="72"/>
      <c r="AI11838" s="72"/>
      <c r="AJ11838" s="72"/>
      <c r="AK11838" s="72"/>
    </row>
    <row r="11839" ht="14.25" customHeight="1">
      <c r="A11839" s="78">
        <v>11836.0</v>
      </c>
      <c r="C11839" s="78" t="str">
        <f>VLOOKUP(G11839,[1]Macrodata_CCF!$A$3:$D$55,4,FALSE)</f>
        <v>#ERROR!</v>
      </c>
      <c r="E11839" s="79" t="str">
        <f>VLOOKUP(G11839,[1]Macrodata_CCF!$A$3:$B$55,2,FALSE)</f>
        <v>#ERROR!</v>
      </c>
      <c r="F11839" s="78">
        <v>0.0</v>
      </c>
      <c r="G11839" s="80">
        <v>42.0</v>
      </c>
      <c r="H11839" s="81">
        <v>94270.0</v>
      </c>
      <c r="I11839" s="81">
        <v>400000.0</v>
      </c>
      <c r="J11839" s="81">
        <v>195160.0</v>
      </c>
      <c r="K11839" s="81">
        <v>520000.0</v>
      </c>
      <c r="L11839" s="82">
        <v>0.3299970562260818</v>
      </c>
      <c r="N11839" s="83">
        <f t="shared" si="1"/>
        <v>0.3299970562</v>
      </c>
      <c r="O11839" s="83">
        <f t="shared" si="2"/>
        <v>0.3299970562</v>
      </c>
      <c r="Q11839" s="83">
        <f t="shared" si="3"/>
        <v>0.764325</v>
      </c>
      <c r="R11839" s="83">
        <f t="shared" si="4"/>
        <v>0.3299970562</v>
      </c>
      <c r="S11839" s="83" t="b">
        <f t="shared" si="5"/>
        <v>0</v>
      </c>
      <c r="T11839" s="72"/>
      <c r="U11839" s="72"/>
      <c r="V11839" s="72"/>
      <c r="W11839" s="72"/>
      <c r="X11839" s="72"/>
      <c r="Y11839" s="72"/>
      <c r="Z11839" s="72"/>
      <c r="AA11839" s="72"/>
      <c r="AB11839" s="72"/>
      <c r="AC11839" s="72"/>
      <c r="AD11839" s="72"/>
      <c r="AE11839" s="72"/>
      <c r="AF11839" s="72"/>
      <c r="AG11839" s="72"/>
      <c r="AH11839" s="72"/>
      <c r="AI11839" s="72"/>
      <c r="AJ11839" s="72"/>
      <c r="AK11839" s="72"/>
    </row>
    <row r="11840" ht="14.25" customHeight="1">
      <c r="A11840" s="78">
        <v>11837.0</v>
      </c>
      <c r="C11840" s="78" t="str">
        <f>VLOOKUP(G11840,[1]Macrodata_CCF!$A$3:$D$55,4,FALSE)</f>
        <v>#ERROR!</v>
      </c>
      <c r="E11840" s="79" t="str">
        <f>VLOOKUP(G11840,[1]Macrodata_CCF!$A$3:$B$55,2,FALSE)</f>
        <v>#ERROR!</v>
      </c>
      <c r="F11840" s="78">
        <v>0.0</v>
      </c>
      <c r="G11840" s="80">
        <v>36.0</v>
      </c>
      <c r="H11840" s="81">
        <v>349190.0</v>
      </c>
      <c r="I11840" s="81">
        <v>930000.0</v>
      </c>
      <c r="J11840" s="81">
        <v>465350.0</v>
      </c>
      <c r="K11840" s="81">
        <v>930000.0</v>
      </c>
      <c r="L11840" s="82">
        <v>0.1999965565331175</v>
      </c>
      <c r="N11840" s="83">
        <f t="shared" si="1"/>
        <v>0.1999965565</v>
      </c>
      <c r="O11840" s="83">
        <f t="shared" si="2"/>
        <v>0.1999965565</v>
      </c>
      <c r="Q11840" s="83">
        <f t="shared" si="3"/>
        <v>0.6245268817</v>
      </c>
      <c r="R11840" s="83">
        <f t="shared" si="4"/>
        <v>0.1999965565</v>
      </c>
      <c r="S11840" s="83" t="b">
        <f t="shared" si="5"/>
        <v>0</v>
      </c>
      <c r="T11840" s="72"/>
      <c r="U11840" s="72"/>
      <c r="V11840" s="72"/>
      <c r="W11840" s="72"/>
      <c r="X11840" s="72"/>
      <c r="Y11840" s="72"/>
      <c r="Z11840" s="72"/>
      <c r="AA11840" s="72"/>
      <c r="AB11840" s="72"/>
      <c r="AC11840" s="72"/>
      <c r="AD11840" s="72"/>
      <c r="AE11840" s="72"/>
      <c r="AF11840" s="72"/>
      <c r="AG11840" s="72"/>
      <c r="AH11840" s="72"/>
      <c r="AI11840" s="72"/>
      <c r="AJ11840" s="72"/>
      <c r="AK11840" s="72"/>
    </row>
    <row r="11841" ht="14.25" customHeight="1">
      <c r="A11841" s="78">
        <v>11838.0</v>
      </c>
      <c r="C11841" s="78" t="str">
        <f>VLOOKUP(G11841,[1]Macrodata_CCF!$A$3:$D$55,4,FALSE)</f>
        <v>#ERROR!</v>
      </c>
      <c r="E11841" s="79" t="str">
        <f>VLOOKUP(G11841,[1]Macrodata_CCF!$A$3:$B$55,2,FALSE)</f>
        <v>#ERROR!</v>
      </c>
      <c r="F11841" s="78">
        <v>0.0</v>
      </c>
      <c r="G11841" s="80">
        <v>30.0</v>
      </c>
      <c r="H11841" s="81">
        <v>469050.0</v>
      </c>
      <c r="I11841" s="81">
        <v>590000.0</v>
      </c>
      <c r="J11841" s="81">
        <v>493240.0</v>
      </c>
      <c r="K11841" s="81">
        <v>590000.0</v>
      </c>
      <c r="L11841" s="82">
        <v>0.2</v>
      </c>
      <c r="N11841" s="83">
        <f t="shared" si="1"/>
        <v>0.2</v>
      </c>
      <c r="O11841" s="83">
        <f t="shared" si="2"/>
        <v>0.2</v>
      </c>
      <c r="Q11841" s="83">
        <f t="shared" si="3"/>
        <v>0.205</v>
      </c>
      <c r="R11841" s="83">
        <f t="shared" si="4"/>
        <v>0.2</v>
      </c>
      <c r="S11841" s="83" t="b">
        <f t="shared" si="5"/>
        <v>0</v>
      </c>
      <c r="T11841" s="72"/>
      <c r="U11841" s="72"/>
      <c r="V11841" s="72"/>
      <c r="W11841" s="72"/>
      <c r="X11841" s="72"/>
      <c r="Y11841" s="72"/>
      <c r="Z11841" s="72"/>
      <c r="AA11841" s="72"/>
      <c r="AB11841" s="72"/>
      <c r="AC11841" s="72"/>
      <c r="AD11841" s="72"/>
      <c r="AE11841" s="72"/>
      <c r="AF11841" s="72"/>
      <c r="AG11841" s="72"/>
      <c r="AH11841" s="72"/>
      <c r="AI11841" s="72"/>
      <c r="AJ11841" s="72"/>
      <c r="AK11841" s="72"/>
    </row>
    <row r="11842" ht="14.25" customHeight="1">
      <c r="A11842" s="78">
        <v>11839.0</v>
      </c>
      <c r="C11842" s="78" t="str">
        <f>VLOOKUP(G11842,[1]Macrodata_CCF!$A$3:$D$55,4,FALSE)</f>
        <v>#ERROR!</v>
      </c>
      <c r="E11842" s="79" t="str">
        <f>VLOOKUP(G11842,[1]Macrodata_CCF!$A$3:$B$55,2,FALSE)</f>
        <v>#ERROR!</v>
      </c>
      <c r="F11842" s="78">
        <v>1.0</v>
      </c>
      <c r="G11842" s="80">
        <v>2.0</v>
      </c>
      <c r="H11842" s="81">
        <v>159035.0</v>
      </c>
      <c r="I11842" s="81">
        <v>190000.0</v>
      </c>
      <c r="J11842" s="81">
        <v>173590.0</v>
      </c>
      <c r="K11842" s="81">
        <v>190000.0</v>
      </c>
      <c r="L11842" s="82">
        <v>0.4700468270628129</v>
      </c>
      <c r="N11842" s="83">
        <f t="shared" si="1"/>
        <v>0.4700468271</v>
      </c>
      <c r="O11842" s="83">
        <f t="shared" si="2"/>
        <v>0.4700468271</v>
      </c>
      <c r="Q11842" s="83">
        <f t="shared" si="3"/>
        <v>0.1629736842</v>
      </c>
      <c r="R11842" s="83">
        <f t="shared" si="4"/>
        <v>0.4700468271</v>
      </c>
      <c r="S11842" s="83" t="b">
        <f t="shared" si="5"/>
        <v>0</v>
      </c>
      <c r="T11842" s="72"/>
      <c r="U11842" s="72"/>
      <c r="V11842" s="72"/>
      <c r="W11842" s="72"/>
      <c r="X11842" s="72"/>
      <c r="Y11842" s="72"/>
      <c r="Z11842" s="72"/>
      <c r="AA11842" s="72"/>
      <c r="AB11842" s="72"/>
      <c r="AC11842" s="72"/>
      <c r="AD11842" s="72"/>
      <c r="AE11842" s="72"/>
      <c r="AF11842" s="72"/>
      <c r="AG11842" s="72"/>
      <c r="AH11842" s="72"/>
      <c r="AI11842" s="72"/>
      <c r="AJ11842" s="72"/>
      <c r="AK11842" s="72"/>
    </row>
    <row r="11843" ht="14.25" customHeight="1">
      <c r="A11843" s="78">
        <v>11840.0</v>
      </c>
      <c r="C11843" s="78" t="str">
        <f>VLOOKUP(G11843,[1]Macrodata_CCF!$A$3:$D$55,4,FALSE)</f>
        <v>#ERROR!</v>
      </c>
      <c r="E11843" s="79" t="str">
        <f>VLOOKUP(G11843,[1]Macrodata_CCF!$A$3:$B$55,2,FALSE)</f>
        <v>#ERROR!</v>
      </c>
      <c r="F11843" s="78">
        <v>1.0</v>
      </c>
      <c r="G11843" s="80">
        <v>12.0</v>
      </c>
      <c r="H11843" s="81">
        <v>727310.0</v>
      </c>
      <c r="I11843" s="81">
        <v>990000.0</v>
      </c>
      <c r="J11843" s="81">
        <v>1009800.0</v>
      </c>
      <c r="K11843" s="81">
        <v>990000.0</v>
      </c>
      <c r="L11843" s="82">
        <v>1.075374014998668</v>
      </c>
      <c r="N11843" s="83">
        <f t="shared" si="1"/>
        <v>1.075374015</v>
      </c>
      <c r="O11843" s="83">
        <f t="shared" si="2"/>
        <v>1</v>
      </c>
      <c r="Q11843" s="83">
        <f t="shared" si="3"/>
        <v>0.2653434343</v>
      </c>
      <c r="R11843" s="83">
        <f t="shared" si="4"/>
        <v>1.075374015</v>
      </c>
      <c r="S11843" s="83" t="b">
        <f t="shared" si="5"/>
        <v>0</v>
      </c>
      <c r="T11843" s="72"/>
      <c r="U11843" s="72"/>
      <c r="V11843" s="72"/>
      <c r="W11843" s="72"/>
      <c r="X11843" s="72"/>
      <c r="Y11843" s="72"/>
      <c r="Z11843" s="72"/>
      <c r="AA11843" s="72"/>
      <c r="AB11843" s="72"/>
      <c r="AC11843" s="72"/>
      <c r="AD11843" s="72"/>
      <c r="AE11843" s="72"/>
      <c r="AF11843" s="72"/>
      <c r="AG11843" s="72"/>
      <c r="AH11843" s="72"/>
      <c r="AI11843" s="72"/>
      <c r="AJ11843" s="72"/>
      <c r="AK11843" s="72"/>
    </row>
    <row r="11844" ht="14.25" customHeight="1">
      <c r="A11844" s="78">
        <v>11841.0</v>
      </c>
      <c r="C11844" s="78" t="str">
        <f>VLOOKUP(G11844,[1]Macrodata_CCF!$A$3:$D$55,4,FALSE)</f>
        <v>#ERROR!</v>
      </c>
      <c r="E11844" s="79" t="str">
        <f>VLOOKUP(G11844,[1]Macrodata_CCF!$A$3:$B$55,2,FALSE)</f>
        <v>#ERROR!</v>
      </c>
      <c r="F11844" s="78">
        <v>0.0</v>
      </c>
      <c r="G11844" s="80">
        <v>5.0</v>
      </c>
      <c r="H11844" s="81">
        <v>26410.0</v>
      </c>
      <c r="I11844" s="81">
        <v>240000.0</v>
      </c>
      <c r="J11844" s="81">
        <v>71265.0</v>
      </c>
      <c r="K11844" s="81">
        <v>240000.0</v>
      </c>
      <c r="L11844" s="82">
        <v>0.2100051500538415</v>
      </c>
      <c r="N11844" s="83">
        <f t="shared" si="1"/>
        <v>0.2100051501</v>
      </c>
      <c r="O11844" s="83">
        <f t="shared" si="2"/>
        <v>0.2100051501</v>
      </c>
      <c r="Q11844" s="83">
        <f t="shared" si="3"/>
        <v>0.8899583333</v>
      </c>
      <c r="R11844" s="83">
        <f t="shared" si="4"/>
        <v>0.2100051501</v>
      </c>
      <c r="S11844" s="83" t="b">
        <f t="shared" si="5"/>
        <v>0</v>
      </c>
      <c r="T11844" s="72"/>
      <c r="U11844" s="72"/>
      <c r="V11844" s="72"/>
      <c r="W11844" s="72"/>
      <c r="X11844" s="72"/>
      <c r="Y11844" s="72"/>
      <c r="Z11844" s="72"/>
      <c r="AA11844" s="72"/>
      <c r="AB11844" s="72"/>
      <c r="AC11844" s="72"/>
      <c r="AD11844" s="72"/>
      <c r="AE11844" s="72"/>
      <c r="AF11844" s="72"/>
      <c r="AG11844" s="72"/>
      <c r="AH11844" s="72"/>
      <c r="AI11844" s="72"/>
      <c r="AJ11844" s="72"/>
      <c r="AK11844" s="72"/>
    </row>
    <row r="11845" ht="14.25" customHeight="1">
      <c r="A11845" s="78">
        <v>11842.0</v>
      </c>
      <c r="C11845" s="78" t="str">
        <f>VLOOKUP(G11845,[1]Macrodata_CCF!$A$3:$D$55,4,FALSE)</f>
        <v>#ERROR!</v>
      </c>
      <c r="E11845" s="79" t="str">
        <f>VLOOKUP(G11845,[1]Macrodata_CCF!$A$3:$B$55,2,FALSE)</f>
        <v>#ERROR!</v>
      </c>
      <c r="F11845" s="78">
        <v>0.0</v>
      </c>
      <c r="G11845" s="80">
        <v>10.0</v>
      </c>
      <c r="H11845" s="81">
        <v>449990.0</v>
      </c>
      <c r="I11845" s="81">
        <v>860000.0</v>
      </c>
      <c r="J11845" s="81">
        <v>597595.0</v>
      </c>
      <c r="K11845" s="81">
        <v>1548000.0</v>
      </c>
      <c r="L11845" s="82">
        <v>0.3600034145508646</v>
      </c>
      <c r="N11845" s="83">
        <f t="shared" si="1"/>
        <v>0.3600034146</v>
      </c>
      <c r="O11845" s="83">
        <f t="shared" si="2"/>
        <v>0.3600034146</v>
      </c>
      <c r="Q11845" s="83">
        <f t="shared" si="3"/>
        <v>0.476755814</v>
      </c>
      <c r="R11845" s="83">
        <f t="shared" si="4"/>
        <v>0.3600034146</v>
      </c>
      <c r="S11845" s="83" t="b">
        <f t="shared" si="5"/>
        <v>0</v>
      </c>
      <c r="T11845" s="72"/>
      <c r="U11845" s="72"/>
      <c r="V11845" s="72"/>
      <c r="W11845" s="72"/>
      <c r="X11845" s="72"/>
      <c r="Y11845" s="72"/>
      <c r="Z11845" s="72"/>
      <c r="AA11845" s="72"/>
      <c r="AB11845" s="72"/>
      <c r="AC11845" s="72"/>
      <c r="AD11845" s="72"/>
      <c r="AE11845" s="72"/>
      <c r="AF11845" s="72"/>
      <c r="AG11845" s="72"/>
      <c r="AH11845" s="72"/>
      <c r="AI11845" s="72"/>
      <c r="AJ11845" s="72"/>
      <c r="AK11845" s="72"/>
    </row>
    <row r="11846" ht="14.25" customHeight="1">
      <c r="A11846" s="78">
        <v>11843.0</v>
      </c>
      <c r="C11846" s="78" t="str">
        <f>VLOOKUP(G11846,[1]Macrodata_CCF!$A$3:$D$55,4,FALSE)</f>
        <v>#ERROR!</v>
      </c>
      <c r="E11846" s="79" t="str">
        <f>VLOOKUP(G11846,[1]Macrodata_CCF!$A$3:$B$55,2,FALSE)</f>
        <v>#ERROR!</v>
      </c>
      <c r="F11846" s="78">
        <v>0.0</v>
      </c>
      <c r="G11846" s="80">
        <v>11.0</v>
      </c>
      <c r="H11846" s="81">
        <v>64140.0</v>
      </c>
      <c r="I11846" s="81">
        <v>110000.0</v>
      </c>
      <c r="J11846" s="81">
        <v>72855.0</v>
      </c>
      <c r="K11846" s="81">
        <v>110000.0</v>
      </c>
      <c r="L11846" s="82">
        <v>0.1900348887919756</v>
      </c>
      <c r="N11846" s="83">
        <f t="shared" si="1"/>
        <v>0.1900348888</v>
      </c>
      <c r="O11846" s="83">
        <f t="shared" si="2"/>
        <v>0.1900348888</v>
      </c>
      <c r="Q11846" s="83">
        <f t="shared" si="3"/>
        <v>0.4169090909</v>
      </c>
      <c r="R11846" s="83">
        <f t="shared" si="4"/>
        <v>0.1900348888</v>
      </c>
      <c r="S11846" s="83" t="b">
        <f t="shared" si="5"/>
        <v>0</v>
      </c>
      <c r="T11846" s="72"/>
      <c r="U11846" s="72"/>
      <c r="V11846" s="72"/>
      <c r="W11846" s="72"/>
      <c r="X11846" s="72"/>
      <c r="Y11846" s="72"/>
      <c r="Z11846" s="72"/>
      <c r="AA11846" s="72"/>
      <c r="AB11846" s="72"/>
      <c r="AC11846" s="72"/>
      <c r="AD11846" s="72"/>
      <c r="AE11846" s="72"/>
      <c r="AF11846" s="72"/>
      <c r="AG11846" s="72"/>
      <c r="AH11846" s="72"/>
      <c r="AI11846" s="72"/>
      <c r="AJ11846" s="72"/>
      <c r="AK11846" s="72"/>
    </row>
    <row r="11847" ht="14.25" customHeight="1">
      <c r="A11847" s="78">
        <v>11844.0</v>
      </c>
      <c r="C11847" s="78" t="str">
        <f>VLOOKUP(G11847,[1]Macrodata_CCF!$A$3:$D$55,4,FALSE)</f>
        <v>#ERROR!</v>
      </c>
      <c r="E11847" s="79" t="str">
        <f>VLOOKUP(G11847,[1]Macrodata_CCF!$A$3:$B$55,2,FALSE)</f>
        <v>#ERROR!</v>
      </c>
      <c r="F11847" s="78">
        <v>0.0</v>
      </c>
      <c r="G11847" s="80">
        <v>38.0</v>
      </c>
      <c r="H11847" s="81">
        <v>237920.0</v>
      </c>
      <c r="I11847" s="81">
        <v>830000.0</v>
      </c>
      <c r="J11847" s="81">
        <v>314890.0</v>
      </c>
      <c r="K11847" s="81">
        <v>830000.0</v>
      </c>
      <c r="L11847" s="82">
        <v>0.1299993244156195</v>
      </c>
      <c r="N11847" s="83">
        <f t="shared" si="1"/>
        <v>0.1299993244</v>
      </c>
      <c r="O11847" s="83">
        <f t="shared" si="2"/>
        <v>0.1299993244</v>
      </c>
      <c r="Q11847" s="83">
        <f t="shared" si="3"/>
        <v>0.7133493976</v>
      </c>
      <c r="R11847" s="83">
        <f t="shared" si="4"/>
        <v>0.1299993244</v>
      </c>
      <c r="S11847" s="83" t="b">
        <f t="shared" si="5"/>
        <v>0</v>
      </c>
      <c r="T11847" s="72"/>
      <c r="U11847" s="72"/>
      <c r="V11847" s="72"/>
      <c r="W11847" s="72"/>
      <c r="X11847" s="72"/>
      <c r="Y11847" s="72"/>
      <c r="Z11847" s="72"/>
      <c r="AA11847" s="72"/>
      <c r="AB11847" s="72"/>
      <c r="AC11847" s="72"/>
      <c r="AD11847" s="72"/>
      <c r="AE11847" s="72"/>
      <c r="AF11847" s="72"/>
      <c r="AG11847" s="72"/>
      <c r="AH11847" s="72"/>
      <c r="AI11847" s="72"/>
      <c r="AJ11847" s="72"/>
      <c r="AK11847" s="72"/>
    </row>
    <row r="11848" ht="14.25" customHeight="1">
      <c r="A11848" s="78">
        <v>11845.0</v>
      </c>
      <c r="C11848" s="78" t="str">
        <f>VLOOKUP(G11848,[1]Macrodata_CCF!$A$3:$D$55,4,FALSE)</f>
        <v>#ERROR!</v>
      </c>
      <c r="E11848" s="79" t="str">
        <f>VLOOKUP(G11848,[1]Macrodata_CCF!$A$3:$B$55,2,FALSE)</f>
        <v>#ERROR!</v>
      </c>
      <c r="F11848" s="78">
        <v>0.0</v>
      </c>
      <c r="G11848" s="80">
        <v>39.0</v>
      </c>
      <c r="H11848" s="81">
        <v>398465.0</v>
      </c>
      <c r="I11848" s="81">
        <v>840000.0</v>
      </c>
      <c r="J11848" s="81">
        <v>856800.0</v>
      </c>
      <c r="K11848" s="81">
        <v>840000.0</v>
      </c>
      <c r="L11848" s="82">
        <v>1.038049078781976</v>
      </c>
      <c r="N11848" s="83">
        <f t="shared" si="1"/>
        <v>1.038049079</v>
      </c>
      <c r="O11848" s="83">
        <f t="shared" si="2"/>
        <v>1</v>
      </c>
      <c r="Q11848" s="83">
        <f t="shared" si="3"/>
        <v>0.5256369048</v>
      </c>
      <c r="R11848" s="83">
        <f t="shared" si="4"/>
        <v>1.038049079</v>
      </c>
      <c r="S11848" s="83" t="b">
        <f t="shared" si="5"/>
        <v>0</v>
      </c>
      <c r="T11848" s="72"/>
      <c r="U11848" s="72"/>
      <c r="V11848" s="72"/>
      <c r="W11848" s="72"/>
      <c r="X11848" s="72"/>
      <c r="Y11848" s="72"/>
      <c r="Z11848" s="72"/>
      <c r="AA11848" s="72"/>
      <c r="AB11848" s="72"/>
      <c r="AC11848" s="72"/>
      <c r="AD11848" s="72"/>
      <c r="AE11848" s="72"/>
      <c r="AF11848" s="72"/>
      <c r="AG11848" s="72"/>
      <c r="AH11848" s="72"/>
      <c r="AI11848" s="72"/>
      <c r="AJ11848" s="72"/>
      <c r="AK11848" s="72"/>
    </row>
    <row r="11849" ht="14.25" customHeight="1">
      <c r="A11849" s="78">
        <v>11846.0</v>
      </c>
      <c r="C11849" s="78" t="str">
        <f>VLOOKUP(G11849,[1]Macrodata_CCF!$A$3:$D$55,4,FALSE)</f>
        <v>#ERROR!</v>
      </c>
      <c r="E11849" s="79" t="str">
        <f>VLOOKUP(G11849,[1]Macrodata_CCF!$A$3:$B$55,2,FALSE)</f>
        <v>#ERROR!</v>
      </c>
      <c r="F11849" s="78">
        <v>0.0</v>
      </c>
      <c r="G11849" s="80">
        <v>47.0</v>
      </c>
      <c r="H11849" s="81">
        <v>400535.0</v>
      </c>
      <c r="I11849" s="81">
        <v>980000.0</v>
      </c>
      <c r="J11849" s="81">
        <v>493250.0</v>
      </c>
      <c r="K11849" s="81">
        <v>980000.0</v>
      </c>
      <c r="L11849" s="82">
        <v>0.1600010354378608</v>
      </c>
      <c r="N11849" s="83">
        <f t="shared" si="1"/>
        <v>0.1600010354</v>
      </c>
      <c r="O11849" s="83">
        <f t="shared" si="2"/>
        <v>0.1600010354</v>
      </c>
      <c r="Q11849" s="83">
        <f t="shared" si="3"/>
        <v>0.5912908163</v>
      </c>
      <c r="R11849" s="83">
        <f t="shared" si="4"/>
        <v>0.1600010354</v>
      </c>
      <c r="S11849" s="83" t="b">
        <f t="shared" si="5"/>
        <v>0</v>
      </c>
      <c r="T11849" s="72"/>
      <c r="U11849" s="72"/>
      <c r="V11849" s="72"/>
      <c r="W11849" s="72"/>
      <c r="X11849" s="72"/>
      <c r="Y11849" s="72"/>
      <c r="Z11849" s="72"/>
      <c r="AA11849" s="72"/>
      <c r="AB11849" s="72"/>
      <c r="AC11849" s="72"/>
      <c r="AD11849" s="72"/>
      <c r="AE11849" s="72"/>
      <c r="AF11849" s="72"/>
      <c r="AG11849" s="72"/>
      <c r="AH11849" s="72"/>
      <c r="AI11849" s="72"/>
      <c r="AJ11849" s="72"/>
      <c r="AK11849" s="72"/>
    </row>
    <row r="11850" ht="14.25" customHeight="1">
      <c r="A11850" s="78">
        <v>11847.0</v>
      </c>
      <c r="C11850" s="78" t="str">
        <f>VLOOKUP(G11850,[1]Macrodata_CCF!$A$3:$D$55,4,FALSE)</f>
        <v>#ERROR!</v>
      </c>
      <c r="E11850" s="79" t="str">
        <f>VLOOKUP(G11850,[1]Macrodata_CCF!$A$3:$B$55,2,FALSE)</f>
        <v>#ERROR!</v>
      </c>
      <c r="F11850" s="78">
        <v>0.0</v>
      </c>
      <c r="G11850" s="80">
        <v>33.0</v>
      </c>
      <c r="H11850" s="81">
        <v>419440.0</v>
      </c>
      <c r="I11850" s="81">
        <v>980000.0</v>
      </c>
      <c r="J11850" s="81">
        <v>497920.0</v>
      </c>
      <c r="K11850" s="81">
        <v>980000.0</v>
      </c>
      <c r="L11850" s="82">
        <v>0.1400028542885686</v>
      </c>
      <c r="N11850" s="83">
        <f t="shared" si="1"/>
        <v>0.1400028543</v>
      </c>
      <c r="O11850" s="83">
        <f t="shared" si="2"/>
        <v>0.1400028543</v>
      </c>
      <c r="Q11850" s="83">
        <f t="shared" si="3"/>
        <v>0.572</v>
      </c>
      <c r="R11850" s="83">
        <f t="shared" si="4"/>
        <v>0.1400028543</v>
      </c>
      <c r="S11850" s="83" t="b">
        <f t="shared" si="5"/>
        <v>0</v>
      </c>
      <c r="T11850" s="72"/>
      <c r="U11850" s="72"/>
      <c r="V11850" s="72"/>
      <c r="W11850" s="72"/>
      <c r="X11850" s="72"/>
      <c r="Y11850" s="72"/>
      <c r="Z11850" s="72"/>
      <c r="AA11850" s="72"/>
      <c r="AB11850" s="72"/>
      <c r="AC11850" s="72"/>
      <c r="AD11850" s="72"/>
      <c r="AE11850" s="72"/>
      <c r="AF11850" s="72"/>
      <c r="AG11850" s="72"/>
      <c r="AH11850" s="72"/>
      <c r="AI11850" s="72"/>
      <c r="AJ11850" s="72"/>
      <c r="AK11850" s="72"/>
    </row>
    <row r="11851" ht="14.25" customHeight="1">
      <c r="A11851" s="78">
        <v>11848.0</v>
      </c>
      <c r="C11851" s="78" t="str">
        <f>VLOOKUP(G11851,[1]Macrodata_CCF!$A$3:$D$55,4,FALSE)</f>
        <v>#ERROR!</v>
      </c>
      <c r="E11851" s="79" t="str">
        <f>VLOOKUP(G11851,[1]Macrodata_CCF!$A$3:$B$55,2,FALSE)</f>
        <v>#ERROR!</v>
      </c>
      <c r="F11851" s="78">
        <v>0.0</v>
      </c>
      <c r="G11851" s="80">
        <v>40.0</v>
      </c>
      <c r="H11851" s="81">
        <v>586570.0</v>
      </c>
      <c r="I11851" s="81">
        <v>750000.0</v>
      </c>
      <c r="J11851" s="81">
        <v>602915.0</v>
      </c>
      <c r="K11851" s="81">
        <v>750000.0</v>
      </c>
      <c r="L11851" s="82">
        <v>0.1000122376552652</v>
      </c>
      <c r="N11851" s="83">
        <f t="shared" si="1"/>
        <v>0.1000122377</v>
      </c>
      <c r="O11851" s="83">
        <f t="shared" si="2"/>
        <v>0.1000122377</v>
      </c>
      <c r="Q11851" s="83">
        <f t="shared" si="3"/>
        <v>0.2179066667</v>
      </c>
      <c r="R11851" s="83">
        <f t="shared" si="4"/>
        <v>0.1000122377</v>
      </c>
      <c r="S11851" s="83" t="b">
        <f t="shared" si="5"/>
        <v>0</v>
      </c>
      <c r="T11851" s="72"/>
      <c r="U11851" s="72"/>
      <c r="V11851" s="72"/>
      <c r="W11851" s="72"/>
      <c r="X11851" s="72"/>
      <c r="Y11851" s="72"/>
      <c r="Z11851" s="72"/>
      <c r="AA11851" s="72"/>
      <c r="AB11851" s="72"/>
      <c r="AC11851" s="72"/>
      <c r="AD11851" s="72"/>
      <c r="AE11851" s="72"/>
      <c r="AF11851" s="72"/>
      <c r="AG11851" s="72"/>
      <c r="AH11851" s="72"/>
      <c r="AI11851" s="72"/>
      <c r="AJ11851" s="72"/>
      <c r="AK11851" s="72"/>
    </row>
    <row r="11852" ht="14.25" customHeight="1">
      <c r="A11852" s="78">
        <v>11849.0</v>
      </c>
      <c r="C11852" s="78" t="str">
        <f>VLOOKUP(G11852,[1]Macrodata_CCF!$A$3:$D$55,4,FALSE)</f>
        <v>#ERROR!</v>
      </c>
      <c r="E11852" s="79" t="str">
        <f>VLOOKUP(G11852,[1]Macrodata_CCF!$A$3:$B$55,2,FALSE)</f>
        <v>#ERROR!</v>
      </c>
      <c r="F11852" s="78">
        <v>0.0</v>
      </c>
      <c r="G11852" s="80">
        <v>38.0</v>
      </c>
      <c r="H11852" s="81">
        <v>832115.0</v>
      </c>
      <c r="I11852" s="81">
        <v>860000.0</v>
      </c>
      <c r="J11852" s="81">
        <v>836020.0</v>
      </c>
      <c r="K11852" s="81">
        <v>860000.0</v>
      </c>
      <c r="L11852" s="82">
        <v>0.1400394477317554</v>
      </c>
      <c r="N11852" s="83">
        <f t="shared" si="1"/>
        <v>0.1400394477</v>
      </c>
      <c r="O11852" s="83">
        <f t="shared" si="2"/>
        <v>0.1400394477</v>
      </c>
      <c r="Q11852" s="83">
        <f t="shared" si="3"/>
        <v>0.0324244186</v>
      </c>
      <c r="R11852" s="83">
        <f t="shared" si="4"/>
        <v>0.004540697674</v>
      </c>
      <c r="S11852" s="83" t="b">
        <f t="shared" si="5"/>
        <v>0</v>
      </c>
      <c r="T11852" s="72"/>
      <c r="U11852" s="72"/>
      <c r="V11852" s="72"/>
      <c r="W11852" s="72"/>
      <c r="X11852" s="72"/>
      <c r="Y11852" s="72"/>
      <c r="Z11852" s="72"/>
      <c r="AA11852" s="72"/>
      <c r="AB11852" s="72"/>
      <c r="AC11852" s="72"/>
      <c r="AD11852" s="72"/>
      <c r="AE11852" s="72"/>
      <c r="AF11852" s="72"/>
      <c r="AG11852" s="72"/>
      <c r="AH11852" s="72"/>
      <c r="AI11852" s="72"/>
      <c r="AJ11852" s="72"/>
      <c r="AK11852" s="72"/>
    </row>
    <row r="11853" ht="14.25" customHeight="1">
      <c r="A11853" s="78">
        <v>11850.0</v>
      </c>
      <c r="C11853" s="78" t="str">
        <f>VLOOKUP(G11853,[1]Macrodata_CCF!$A$3:$D$55,4,FALSE)</f>
        <v>#ERROR!</v>
      </c>
      <c r="E11853" s="79" t="str">
        <f>VLOOKUP(G11853,[1]Macrodata_CCF!$A$3:$B$55,2,FALSE)</f>
        <v>#ERROR!</v>
      </c>
      <c r="F11853" s="78">
        <v>0.0</v>
      </c>
      <c r="G11853" s="80">
        <v>16.0</v>
      </c>
      <c r="H11853" s="81">
        <v>55600.0</v>
      </c>
      <c r="I11853" s="81">
        <v>470000.0</v>
      </c>
      <c r="J11853" s="81">
        <v>121905.0</v>
      </c>
      <c r="K11853" s="81">
        <v>611000.0</v>
      </c>
      <c r="L11853" s="82">
        <v>0.1600024131274131</v>
      </c>
      <c r="N11853" s="83">
        <f t="shared" si="1"/>
        <v>0.1600024131</v>
      </c>
      <c r="O11853" s="83">
        <f t="shared" si="2"/>
        <v>0.1600024131</v>
      </c>
      <c r="Q11853" s="83">
        <f t="shared" si="3"/>
        <v>0.8817021277</v>
      </c>
      <c r="R11853" s="83">
        <f t="shared" si="4"/>
        <v>0.1600024131</v>
      </c>
      <c r="S11853" s="83" t="b">
        <f t="shared" si="5"/>
        <v>0</v>
      </c>
      <c r="T11853" s="72"/>
      <c r="U11853" s="72"/>
      <c r="V11853" s="72"/>
      <c r="W11853" s="72"/>
      <c r="X11853" s="72"/>
      <c r="Y11853" s="72"/>
      <c r="Z11853" s="72"/>
      <c r="AA11853" s="72"/>
      <c r="AB11853" s="72"/>
      <c r="AC11853" s="72"/>
      <c r="AD11853" s="72"/>
      <c r="AE11853" s="72"/>
      <c r="AF11853" s="72"/>
      <c r="AG11853" s="72"/>
      <c r="AH11853" s="72"/>
      <c r="AI11853" s="72"/>
      <c r="AJ11853" s="72"/>
      <c r="AK11853" s="72"/>
    </row>
    <row r="11854" ht="14.25" customHeight="1">
      <c r="A11854" s="78">
        <v>11851.0</v>
      </c>
      <c r="C11854" s="78" t="str">
        <f>VLOOKUP(G11854,[1]Macrodata_CCF!$A$3:$D$55,4,FALSE)</f>
        <v>#ERROR!</v>
      </c>
      <c r="E11854" s="79" t="str">
        <f>VLOOKUP(G11854,[1]Macrodata_CCF!$A$3:$B$55,2,FALSE)</f>
        <v>#ERROR!</v>
      </c>
      <c r="F11854" s="78">
        <v>1.0</v>
      </c>
      <c r="G11854" s="80">
        <v>2.0</v>
      </c>
      <c r="H11854" s="81">
        <v>0.0</v>
      </c>
      <c r="I11854" s="81">
        <v>890000.0</v>
      </c>
      <c r="J11854" s="81">
        <v>427200.0</v>
      </c>
      <c r="K11854" s="81">
        <v>890000.0</v>
      </c>
      <c r="L11854" s="82">
        <v>0.48</v>
      </c>
      <c r="N11854" s="83">
        <f t="shared" si="1"/>
        <v>0.48</v>
      </c>
      <c r="O11854" s="83">
        <f t="shared" si="2"/>
        <v>0.48</v>
      </c>
      <c r="Q11854" s="83">
        <f t="shared" si="3"/>
        <v>1</v>
      </c>
      <c r="R11854" s="83">
        <f t="shared" si="4"/>
        <v>0.48</v>
      </c>
      <c r="S11854" s="83" t="b">
        <f t="shared" si="5"/>
        <v>0</v>
      </c>
      <c r="T11854" s="72"/>
      <c r="U11854" s="72"/>
      <c r="V11854" s="72"/>
      <c r="W11854" s="72"/>
      <c r="X11854" s="72"/>
      <c r="Y11854" s="72"/>
      <c r="Z11854" s="72"/>
      <c r="AA11854" s="72"/>
      <c r="AB11854" s="72"/>
      <c r="AC11854" s="72"/>
      <c r="AD11854" s="72"/>
      <c r="AE11854" s="72"/>
      <c r="AF11854" s="72"/>
      <c r="AG11854" s="72"/>
      <c r="AH11854" s="72"/>
      <c r="AI11854" s="72"/>
      <c r="AJ11854" s="72"/>
      <c r="AK11854" s="72"/>
    </row>
    <row r="11855" ht="14.25" customHeight="1">
      <c r="A11855" s="78">
        <v>11852.0</v>
      </c>
      <c r="C11855" s="78" t="str">
        <f>VLOOKUP(G11855,[1]Macrodata_CCF!$A$3:$D$55,4,FALSE)</f>
        <v>#ERROR!</v>
      </c>
      <c r="E11855" s="79" t="str">
        <f>VLOOKUP(G11855,[1]Macrodata_CCF!$A$3:$B$55,2,FALSE)</f>
        <v>#ERROR!</v>
      </c>
      <c r="F11855" s="78">
        <v>0.0</v>
      </c>
      <c r="G11855" s="80">
        <v>5.0</v>
      </c>
      <c r="H11855" s="81">
        <v>193910.0</v>
      </c>
      <c r="I11855" s="81">
        <v>600000.0</v>
      </c>
      <c r="J11855" s="81">
        <v>307615.0</v>
      </c>
      <c r="K11855" s="81">
        <v>600000.0</v>
      </c>
      <c r="L11855" s="82">
        <v>0.2799995074983378</v>
      </c>
      <c r="N11855" s="83">
        <f t="shared" si="1"/>
        <v>0.2799995075</v>
      </c>
      <c r="O11855" s="83">
        <f t="shared" si="2"/>
        <v>0.2799995075</v>
      </c>
      <c r="Q11855" s="83">
        <f t="shared" si="3"/>
        <v>0.6768166667</v>
      </c>
      <c r="R11855" s="83">
        <f t="shared" si="4"/>
        <v>0.2799995075</v>
      </c>
      <c r="S11855" s="83" t="b">
        <f t="shared" si="5"/>
        <v>0</v>
      </c>
      <c r="T11855" s="72"/>
      <c r="U11855" s="72"/>
      <c r="V11855" s="72"/>
      <c r="W11855" s="72"/>
      <c r="X11855" s="72"/>
      <c r="Y11855" s="72"/>
      <c r="Z11855" s="72"/>
      <c r="AA11855" s="72"/>
      <c r="AB11855" s="72"/>
      <c r="AC11855" s="72"/>
      <c r="AD11855" s="72"/>
      <c r="AE11855" s="72"/>
      <c r="AF11855" s="72"/>
      <c r="AG11855" s="72"/>
      <c r="AH11855" s="72"/>
      <c r="AI11855" s="72"/>
      <c r="AJ11855" s="72"/>
      <c r="AK11855" s="72"/>
    </row>
    <row r="11856" ht="14.25" customHeight="1">
      <c r="A11856" s="78">
        <v>11853.0</v>
      </c>
      <c r="C11856" s="78" t="str">
        <f>VLOOKUP(G11856,[1]Macrodata_CCF!$A$3:$D$55,4,FALSE)</f>
        <v>#ERROR!</v>
      </c>
      <c r="E11856" s="79" t="str">
        <f>VLOOKUP(G11856,[1]Macrodata_CCF!$A$3:$B$55,2,FALSE)</f>
        <v>#ERROR!</v>
      </c>
      <c r="F11856" s="78">
        <v>0.0</v>
      </c>
      <c r="G11856" s="80">
        <v>15.0</v>
      </c>
      <c r="H11856" s="81">
        <v>107300.0</v>
      </c>
      <c r="I11856" s="81">
        <v>340000.0</v>
      </c>
      <c r="J11856" s="81">
        <v>142205.0</v>
      </c>
      <c r="K11856" s="81">
        <v>340000.0</v>
      </c>
      <c r="L11856" s="82">
        <v>0.15</v>
      </c>
      <c r="N11856" s="83">
        <f t="shared" si="1"/>
        <v>0.15</v>
      </c>
      <c r="O11856" s="83">
        <f t="shared" si="2"/>
        <v>0.15</v>
      </c>
      <c r="Q11856" s="83">
        <f t="shared" si="3"/>
        <v>0.6844117647</v>
      </c>
      <c r="R11856" s="83">
        <f t="shared" si="4"/>
        <v>0.15</v>
      </c>
      <c r="S11856" s="83" t="b">
        <f t="shared" si="5"/>
        <v>0</v>
      </c>
      <c r="T11856" s="72"/>
      <c r="U11856" s="72"/>
      <c r="V11856" s="72"/>
      <c r="W11856" s="72"/>
      <c r="X11856" s="72"/>
      <c r="Y11856" s="72"/>
      <c r="Z11856" s="72"/>
      <c r="AA11856" s="72"/>
      <c r="AB11856" s="72"/>
      <c r="AC11856" s="72"/>
      <c r="AD11856" s="72"/>
      <c r="AE11856" s="72"/>
      <c r="AF11856" s="72"/>
      <c r="AG11856" s="72"/>
      <c r="AH11856" s="72"/>
      <c r="AI11856" s="72"/>
      <c r="AJ11856" s="72"/>
      <c r="AK11856" s="72"/>
    </row>
    <row r="11857" ht="14.25" customHeight="1">
      <c r="A11857" s="78">
        <v>11854.0</v>
      </c>
      <c r="C11857" s="78" t="str">
        <f>VLOOKUP(G11857,[1]Macrodata_CCF!$A$3:$D$55,4,FALSE)</f>
        <v>#ERROR!</v>
      </c>
      <c r="E11857" s="79" t="str">
        <f>VLOOKUP(G11857,[1]Macrodata_CCF!$A$3:$B$55,2,FALSE)</f>
        <v>#ERROR!</v>
      </c>
      <c r="F11857" s="78">
        <v>0.0</v>
      </c>
      <c r="G11857" s="80">
        <v>25.0</v>
      </c>
      <c r="H11857" s="81">
        <v>242020.0</v>
      </c>
      <c r="I11857" s="81">
        <v>250000.0</v>
      </c>
      <c r="J11857" s="81">
        <v>243535.0</v>
      </c>
      <c r="K11857" s="81">
        <v>250000.0</v>
      </c>
      <c r="L11857" s="82">
        <v>0.1898496240601504</v>
      </c>
      <c r="N11857" s="83">
        <f t="shared" si="1"/>
        <v>0.1898496241</v>
      </c>
      <c r="O11857" s="83">
        <f t="shared" si="2"/>
        <v>0.1898496241</v>
      </c>
      <c r="Q11857" s="83">
        <f t="shared" si="3"/>
        <v>0.03192</v>
      </c>
      <c r="R11857" s="83">
        <f t="shared" si="4"/>
        <v>0.00606</v>
      </c>
      <c r="S11857" s="83" t="b">
        <f t="shared" si="5"/>
        <v>0</v>
      </c>
      <c r="T11857" s="72"/>
      <c r="U11857" s="72"/>
      <c r="V11857" s="72"/>
      <c r="W11857" s="72"/>
      <c r="X11857" s="72"/>
      <c r="Y11857" s="72"/>
      <c r="Z11857" s="72"/>
      <c r="AA11857" s="72"/>
      <c r="AB11857" s="72"/>
      <c r="AC11857" s="72"/>
      <c r="AD11857" s="72"/>
      <c r="AE11857" s="72"/>
      <c r="AF11857" s="72"/>
      <c r="AG11857" s="72"/>
      <c r="AH11857" s="72"/>
      <c r="AI11857" s="72"/>
      <c r="AJ11857" s="72"/>
      <c r="AK11857" s="72"/>
    </row>
    <row r="11858" ht="14.25" customHeight="1">
      <c r="A11858" s="78">
        <v>11855.0</v>
      </c>
      <c r="C11858" s="78" t="str">
        <f>VLOOKUP(G11858,[1]Macrodata_CCF!$A$3:$D$55,4,FALSE)</f>
        <v>#ERROR!</v>
      </c>
      <c r="E11858" s="79" t="str">
        <f>VLOOKUP(G11858,[1]Macrodata_CCF!$A$3:$B$55,2,FALSE)</f>
        <v>#ERROR!</v>
      </c>
      <c r="F11858" s="78">
        <v>0.0</v>
      </c>
      <c r="G11858" s="80">
        <v>35.0</v>
      </c>
      <c r="H11858" s="81">
        <v>156885.0</v>
      </c>
      <c r="I11858" s="81">
        <v>330000.0</v>
      </c>
      <c r="J11858" s="81">
        <v>437580.0</v>
      </c>
      <c r="K11858" s="81">
        <v>429000.0</v>
      </c>
      <c r="L11858" s="82">
        <v>1.621436617277532</v>
      </c>
      <c r="N11858" s="83">
        <f t="shared" si="1"/>
        <v>1.621436617</v>
      </c>
      <c r="O11858" s="83">
        <f t="shared" si="2"/>
        <v>1</v>
      </c>
      <c r="Q11858" s="83">
        <f t="shared" si="3"/>
        <v>0.5245909091</v>
      </c>
      <c r="R11858" s="83">
        <f t="shared" si="4"/>
        <v>1.621436617</v>
      </c>
      <c r="S11858" s="83" t="b">
        <f t="shared" si="5"/>
        <v>0</v>
      </c>
      <c r="T11858" s="72"/>
      <c r="U11858" s="72"/>
      <c r="V11858" s="72"/>
      <c r="W11858" s="72"/>
      <c r="X11858" s="72"/>
      <c r="Y11858" s="72"/>
      <c r="Z11858" s="72"/>
      <c r="AA11858" s="72"/>
      <c r="AB11858" s="72"/>
      <c r="AC11858" s="72"/>
      <c r="AD11858" s="72"/>
      <c r="AE11858" s="72"/>
      <c r="AF11858" s="72"/>
      <c r="AG11858" s="72"/>
      <c r="AH11858" s="72"/>
      <c r="AI11858" s="72"/>
      <c r="AJ11858" s="72"/>
      <c r="AK11858" s="72"/>
    </row>
    <row r="11859" ht="14.25" customHeight="1">
      <c r="A11859" s="78">
        <v>11856.0</v>
      </c>
      <c r="C11859" s="78" t="str">
        <f>VLOOKUP(G11859,[1]Macrodata_CCF!$A$3:$D$55,4,FALSE)</f>
        <v>#ERROR!</v>
      </c>
      <c r="E11859" s="79" t="str">
        <f>VLOOKUP(G11859,[1]Macrodata_CCF!$A$3:$B$55,2,FALSE)</f>
        <v>#ERROR!</v>
      </c>
      <c r="F11859" s="78">
        <v>0.0</v>
      </c>
      <c r="G11859" s="80">
        <v>37.0</v>
      </c>
      <c r="H11859" s="81">
        <v>457065.0</v>
      </c>
      <c r="I11859" s="81">
        <v>600000.0</v>
      </c>
      <c r="J11859" s="81">
        <v>467070.0</v>
      </c>
      <c r="K11859" s="81">
        <v>600000.0</v>
      </c>
      <c r="L11859" s="82">
        <v>0.06999685171581488</v>
      </c>
      <c r="N11859" s="83">
        <f t="shared" si="1"/>
        <v>0.06999685172</v>
      </c>
      <c r="O11859" s="83">
        <f t="shared" si="2"/>
        <v>0.06999685172</v>
      </c>
      <c r="Q11859" s="83">
        <f t="shared" si="3"/>
        <v>0.238225</v>
      </c>
      <c r="R11859" s="83">
        <f t="shared" si="4"/>
        <v>0.06999685172</v>
      </c>
      <c r="S11859" s="83" t="b">
        <f t="shared" si="5"/>
        <v>0</v>
      </c>
      <c r="T11859" s="72"/>
      <c r="U11859" s="72"/>
      <c r="V11859" s="72"/>
      <c r="W11859" s="72"/>
      <c r="X11859" s="72"/>
      <c r="Y11859" s="72"/>
      <c r="Z11859" s="72"/>
      <c r="AA11859" s="72"/>
      <c r="AB11859" s="72"/>
      <c r="AC11859" s="72"/>
      <c r="AD11859" s="72"/>
      <c r="AE11859" s="72"/>
      <c r="AF11859" s="72"/>
      <c r="AG11859" s="72"/>
      <c r="AH11859" s="72"/>
      <c r="AI11859" s="72"/>
      <c r="AJ11859" s="72"/>
      <c r="AK11859" s="72"/>
    </row>
    <row r="11860" ht="14.25" customHeight="1">
      <c r="A11860" s="78">
        <v>11857.0</v>
      </c>
      <c r="C11860" s="78" t="str">
        <f>VLOOKUP(G11860,[1]Macrodata_CCF!$A$3:$D$55,4,FALSE)</f>
        <v>#ERROR!</v>
      </c>
      <c r="E11860" s="79" t="str">
        <f>VLOOKUP(G11860,[1]Macrodata_CCF!$A$3:$B$55,2,FALSE)</f>
        <v>#ERROR!</v>
      </c>
      <c r="F11860" s="78">
        <v>0.0</v>
      </c>
      <c r="G11860" s="80">
        <v>15.0</v>
      </c>
      <c r="H11860" s="81">
        <v>392505.0</v>
      </c>
      <c r="I11860" s="81">
        <v>450000.0</v>
      </c>
      <c r="J11860" s="81">
        <v>402855.0</v>
      </c>
      <c r="K11860" s="81">
        <v>450000.0</v>
      </c>
      <c r="L11860" s="82">
        <v>0.18001565353509</v>
      </c>
      <c r="N11860" s="83">
        <f t="shared" si="1"/>
        <v>0.1800156535</v>
      </c>
      <c r="O11860" s="83">
        <f t="shared" si="2"/>
        <v>0.1800156535</v>
      </c>
      <c r="Q11860" s="83">
        <f t="shared" si="3"/>
        <v>0.1277666667</v>
      </c>
      <c r="R11860" s="83">
        <f t="shared" si="4"/>
        <v>0.1800156535</v>
      </c>
      <c r="S11860" s="83" t="b">
        <f t="shared" si="5"/>
        <v>0</v>
      </c>
      <c r="T11860" s="72"/>
      <c r="U11860" s="72"/>
      <c r="V11860" s="72"/>
      <c r="W11860" s="72"/>
      <c r="X11860" s="72"/>
      <c r="Y11860" s="72"/>
      <c r="Z11860" s="72"/>
      <c r="AA11860" s="72"/>
      <c r="AB11860" s="72"/>
      <c r="AC11860" s="72"/>
      <c r="AD11860" s="72"/>
      <c r="AE11860" s="72"/>
      <c r="AF11860" s="72"/>
      <c r="AG11860" s="72"/>
      <c r="AH11860" s="72"/>
      <c r="AI11860" s="72"/>
      <c r="AJ11860" s="72"/>
      <c r="AK11860" s="72"/>
    </row>
    <row r="11861" ht="14.25" customHeight="1">
      <c r="A11861" s="78">
        <v>11858.0</v>
      </c>
      <c r="C11861" s="78" t="str">
        <f>VLOOKUP(G11861,[1]Macrodata_CCF!$A$3:$D$55,4,FALSE)</f>
        <v>#ERROR!</v>
      </c>
      <c r="E11861" s="79" t="str">
        <f>VLOOKUP(G11861,[1]Macrodata_CCF!$A$3:$B$55,2,FALSE)</f>
        <v>#ERROR!</v>
      </c>
      <c r="F11861" s="78">
        <v>0.0</v>
      </c>
      <c r="G11861" s="80">
        <v>42.0</v>
      </c>
      <c r="H11861" s="81">
        <v>309035.0</v>
      </c>
      <c r="I11861" s="81">
        <v>540000.0</v>
      </c>
      <c r="J11861" s="81">
        <v>399110.0</v>
      </c>
      <c r="K11861" s="81">
        <v>540000.0</v>
      </c>
      <c r="L11861" s="82">
        <v>0.3899941549585435</v>
      </c>
      <c r="N11861" s="83">
        <f t="shared" si="1"/>
        <v>0.389994155</v>
      </c>
      <c r="O11861" s="83">
        <f t="shared" si="2"/>
        <v>0.389994155</v>
      </c>
      <c r="Q11861" s="83">
        <f t="shared" si="3"/>
        <v>0.427712963</v>
      </c>
      <c r="R11861" s="83">
        <f t="shared" si="4"/>
        <v>0.389994155</v>
      </c>
      <c r="S11861" s="83" t="b">
        <f t="shared" si="5"/>
        <v>0</v>
      </c>
      <c r="T11861" s="72"/>
      <c r="U11861" s="72"/>
      <c r="V11861" s="72"/>
      <c r="W11861" s="72"/>
      <c r="X11861" s="72"/>
      <c r="Y11861" s="72"/>
      <c r="Z11861" s="72"/>
      <c r="AA11861" s="72"/>
      <c r="AB11861" s="72"/>
      <c r="AC11861" s="72"/>
      <c r="AD11861" s="72"/>
      <c r="AE11861" s="72"/>
      <c r="AF11861" s="72"/>
      <c r="AG11861" s="72"/>
      <c r="AH11861" s="72"/>
      <c r="AI11861" s="72"/>
      <c r="AJ11861" s="72"/>
      <c r="AK11861" s="72"/>
    </row>
    <row r="11862" ht="14.25" customHeight="1">
      <c r="A11862" s="78">
        <v>11859.0</v>
      </c>
      <c r="C11862" s="78" t="str">
        <f>VLOOKUP(G11862,[1]Macrodata_CCF!$A$3:$D$55,4,FALSE)</f>
        <v>#ERROR!</v>
      </c>
      <c r="E11862" s="79" t="str">
        <f>VLOOKUP(G11862,[1]Macrodata_CCF!$A$3:$B$55,2,FALSE)</f>
        <v>#ERROR!</v>
      </c>
      <c r="F11862" s="78">
        <v>1.0</v>
      </c>
      <c r="G11862" s="80">
        <v>53.0</v>
      </c>
      <c r="H11862" s="81">
        <v>278885.0</v>
      </c>
      <c r="I11862" s="81">
        <v>350000.0</v>
      </c>
      <c r="J11862" s="81">
        <v>260395.0</v>
      </c>
      <c r="K11862" s="81">
        <v>350000.0</v>
      </c>
      <c r="L11862" s="82">
        <v>-0.2600014061730999</v>
      </c>
      <c r="N11862" s="83">
        <f t="shared" si="1"/>
        <v>-0.2600014062</v>
      </c>
      <c r="O11862" s="83">
        <f t="shared" si="2"/>
        <v>0</v>
      </c>
      <c r="Q11862" s="83">
        <f t="shared" si="3"/>
        <v>0.2031857143</v>
      </c>
      <c r="R11862" s="83">
        <f t="shared" si="4"/>
        <v>-0.2600014062</v>
      </c>
      <c r="S11862" s="83" t="b">
        <f t="shared" si="5"/>
        <v>0</v>
      </c>
      <c r="T11862" s="72"/>
      <c r="U11862" s="72"/>
      <c r="V11862" s="72"/>
      <c r="W11862" s="72"/>
      <c r="X11862" s="72"/>
      <c r="Y11862" s="72"/>
      <c r="Z11862" s="72"/>
      <c r="AA11862" s="72"/>
      <c r="AB11862" s="72"/>
      <c r="AC11862" s="72"/>
      <c r="AD11862" s="72"/>
      <c r="AE11862" s="72"/>
      <c r="AF11862" s="72"/>
      <c r="AG11862" s="72"/>
      <c r="AH11862" s="72"/>
      <c r="AI11862" s="72"/>
      <c r="AJ11862" s="72"/>
      <c r="AK11862" s="72"/>
    </row>
    <row r="11863" ht="14.25" customHeight="1">
      <c r="A11863" s="78">
        <v>11860.0</v>
      </c>
      <c r="C11863" s="78" t="str">
        <f>VLOOKUP(G11863,[1]Macrodata_CCF!$A$3:$D$55,4,FALSE)</f>
        <v>#ERROR!</v>
      </c>
      <c r="E11863" s="79" t="str">
        <f>VLOOKUP(G11863,[1]Macrodata_CCF!$A$3:$B$55,2,FALSE)</f>
        <v>#ERROR!</v>
      </c>
      <c r="F11863" s="78">
        <v>0.0</v>
      </c>
      <c r="G11863" s="80">
        <v>19.0</v>
      </c>
      <c r="H11863" s="81">
        <v>634920.0</v>
      </c>
      <c r="I11863" s="81">
        <v>910000.0</v>
      </c>
      <c r="J11863" s="81">
        <v>673430.0</v>
      </c>
      <c r="K11863" s="81">
        <v>910000.0</v>
      </c>
      <c r="L11863" s="82">
        <v>0.1399956376326887</v>
      </c>
      <c r="N11863" s="83">
        <f t="shared" si="1"/>
        <v>0.1399956376</v>
      </c>
      <c r="O11863" s="83">
        <f t="shared" si="2"/>
        <v>0.1399956376</v>
      </c>
      <c r="Q11863" s="83">
        <f t="shared" si="3"/>
        <v>0.3022857143</v>
      </c>
      <c r="R11863" s="83">
        <f t="shared" si="4"/>
        <v>0.1399956376</v>
      </c>
      <c r="S11863" s="83" t="b">
        <f t="shared" si="5"/>
        <v>0</v>
      </c>
      <c r="T11863" s="72"/>
      <c r="U11863" s="72"/>
      <c r="V11863" s="72"/>
      <c r="W11863" s="72"/>
      <c r="X11863" s="72"/>
      <c r="Y11863" s="72"/>
      <c r="Z11863" s="72"/>
      <c r="AA11863" s="72"/>
      <c r="AB11863" s="72"/>
      <c r="AC11863" s="72"/>
      <c r="AD11863" s="72"/>
      <c r="AE11863" s="72"/>
      <c r="AF11863" s="72"/>
      <c r="AG11863" s="72"/>
      <c r="AH11863" s="72"/>
      <c r="AI11863" s="72"/>
      <c r="AJ11863" s="72"/>
      <c r="AK11863" s="72"/>
    </row>
    <row r="11864" ht="14.25" customHeight="1">
      <c r="A11864" s="78">
        <v>11861.0</v>
      </c>
      <c r="C11864" s="78" t="str">
        <f>VLOOKUP(G11864,[1]Macrodata_CCF!$A$3:$D$55,4,FALSE)</f>
        <v>#ERROR!</v>
      </c>
      <c r="E11864" s="79" t="str">
        <f>VLOOKUP(G11864,[1]Macrodata_CCF!$A$3:$B$55,2,FALSE)</f>
        <v>#ERROR!</v>
      </c>
      <c r="F11864" s="78">
        <v>0.0</v>
      </c>
      <c r="G11864" s="80">
        <v>13.0</v>
      </c>
      <c r="H11864" s="81">
        <v>186285.0</v>
      </c>
      <c r="I11864" s="81">
        <v>510000.0</v>
      </c>
      <c r="J11864" s="81">
        <v>238080.0</v>
      </c>
      <c r="K11864" s="81">
        <v>510000.0</v>
      </c>
      <c r="L11864" s="82">
        <v>0.1600018534822297</v>
      </c>
      <c r="N11864" s="83">
        <f t="shared" si="1"/>
        <v>0.1600018535</v>
      </c>
      <c r="O11864" s="83">
        <f t="shared" si="2"/>
        <v>0.1600018535</v>
      </c>
      <c r="Q11864" s="83">
        <f t="shared" si="3"/>
        <v>0.6347352941</v>
      </c>
      <c r="R11864" s="83">
        <f t="shared" si="4"/>
        <v>0.1600018535</v>
      </c>
      <c r="S11864" s="83" t="b">
        <f t="shared" si="5"/>
        <v>0</v>
      </c>
      <c r="T11864" s="72"/>
      <c r="U11864" s="72"/>
      <c r="V11864" s="72"/>
      <c r="W11864" s="72"/>
      <c r="X11864" s="72"/>
      <c r="Y11864" s="72"/>
      <c r="Z11864" s="72"/>
      <c r="AA11864" s="72"/>
      <c r="AB11864" s="72"/>
      <c r="AC11864" s="72"/>
      <c r="AD11864" s="72"/>
      <c r="AE11864" s="72"/>
      <c r="AF11864" s="72"/>
      <c r="AG11864" s="72"/>
      <c r="AH11864" s="72"/>
      <c r="AI11864" s="72"/>
      <c r="AJ11864" s="72"/>
      <c r="AK11864" s="72"/>
    </row>
    <row r="11865" ht="14.25" customHeight="1">
      <c r="A11865" s="78">
        <v>11862.0</v>
      </c>
      <c r="C11865" s="78" t="str">
        <f>VLOOKUP(G11865,[1]Macrodata_CCF!$A$3:$D$55,4,FALSE)</f>
        <v>#ERROR!</v>
      </c>
      <c r="E11865" s="79" t="str">
        <f>VLOOKUP(G11865,[1]Macrodata_CCF!$A$3:$B$55,2,FALSE)</f>
        <v>#ERROR!</v>
      </c>
      <c r="F11865" s="78">
        <v>0.0</v>
      </c>
      <c r="G11865" s="80">
        <v>2.0</v>
      </c>
      <c r="H11865" s="81">
        <v>21280.0</v>
      </c>
      <c r="I11865" s="81">
        <v>30000.0</v>
      </c>
      <c r="J11865" s="81">
        <v>23200.0</v>
      </c>
      <c r="K11865" s="81">
        <v>30000.0</v>
      </c>
      <c r="L11865" s="82">
        <v>0.2201834862385321</v>
      </c>
      <c r="N11865" s="83">
        <f t="shared" si="1"/>
        <v>0.2201834862</v>
      </c>
      <c r="O11865" s="83">
        <f t="shared" si="2"/>
        <v>0.2201834862</v>
      </c>
      <c r="Q11865" s="83">
        <f t="shared" si="3"/>
        <v>0.2906666667</v>
      </c>
      <c r="R11865" s="83">
        <f t="shared" si="4"/>
        <v>0.2201834862</v>
      </c>
      <c r="S11865" s="83" t="b">
        <f t="shared" si="5"/>
        <v>0</v>
      </c>
      <c r="T11865" s="72"/>
      <c r="U11865" s="72"/>
      <c r="V11865" s="72"/>
      <c r="W11865" s="72"/>
      <c r="X11865" s="72"/>
      <c r="Y11865" s="72"/>
      <c r="Z11865" s="72"/>
      <c r="AA11865" s="72"/>
      <c r="AB11865" s="72"/>
      <c r="AC11865" s="72"/>
      <c r="AD11865" s="72"/>
      <c r="AE11865" s="72"/>
      <c r="AF11865" s="72"/>
      <c r="AG11865" s="72"/>
      <c r="AH11865" s="72"/>
      <c r="AI11865" s="72"/>
      <c r="AJ11865" s="72"/>
      <c r="AK11865" s="72"/>
    </row>
    <row r="11866" ht="14.25" customHeight="1">
      <c r="A11866" s="78">
        <v>11863.0</v>
      </c>
      <c r="C11866" s="78" t="str">
        <f>VLOOKUP(G11866,[1]Macrodata_CCF!$A$3:$D$55,4,FALSE)</f>
        <v>#ERROR!</v>
      </c>
      <c r="E11866" s="79" t="str">
        <f>VLOOKUP(G11866,[1]Macrodata_CCF!$A$3:$B$55,2,FALSE)</f>
        <v>#ERROR!</v>
      </c>
      <c r="F11866" s="78">
        <v>0.0</v>
      </c>
      <c r="G11866" s="80">
        <v>24.0</v>
      </c>
      <c r="H11866" s="81">
        <v>0.0</v>
      </c>
      <c r="I11866" s="81">
        <v>810000.0</v>
      </c>
      <c r="J11866" s="81">
        <v>129600.0</v>
      </c>
      <c r="K11866" s="81">
        <v>810000.0</v>
      </c>
      <c r="L11866" s="82">
        <v>0.16</v>
      </c>
      <c r="N11866" s="83">
        <f t="shared" si="1"/>
        <v>0.16</v>
      </c>
      <c r="O11866" s="83">
        <f t="shared" si="2"/>
        <v>0.16</v>
      </c>
      <c r="Q11866" s="83">
        <f t="shared" si="3"/>
        <v>1</v>
      </c>
      <c r="R11866" s="83">
        <f t="shared" si="4"/>
        <v>0.16</v>
      </c>
      <c r="S11866" s="83" t="b">
        <f t="shared" si="5"/>
        <v>0</v>
      </c>
      <c r="T11866" s="72"/>
      <c r="U11866" s="72"/>
      <c r="V11866" s="72"/>
      <c r="W11866" s="72"/>
      <c r="X11866" s="72"/>
      <c r="Y11866" s="72"/>
      <c r="Z11866" s="72"/>
      <c r="AA11866" s="72"/>
      <c r="AB11866" s="72"/>
      <c r="AC11866" s="72"/>
      <c r="AD11866" s="72"/>
      <c r="AE11866" s="72"/>
      <c r="AF11866" s="72"/>
      <c r="AG11866" s="72"/>
      <c r="AH11866" s="72"/>
      <c r="AI11866" s="72"/>
      <c r="AJ11866" s="72"/>
      <c r="AK11866" s="72"/>
    </row>
    <row r="11867" ht="14.25" customHeight="1">
      <c r="A11867" s="78">
        <v>11864.0</v>
      </c>
      <c r="C11867" s="78" t="str">
        <f>VLOOKUP(G11867,[1]Macrodata_CCF!$A$3:$D$55,4,FALSE)</f>
        <v>#ERROR!</v>
      </c>
      <c r="E11867" s="79" t="str">
        <f>VLOOKUP(G11867,[1]Macrodata_CCF!$A$3:$B$55,2,FALSE)</f>
        <v>#ERROR!</v>
      </c>
      <c r="F11867" s="78">
        <v>0.0</v>
      </c>
      <c r="G11867" s="80">
        <v>24.0</v>
      </c>
      <c r="H11867" s="81">
        <v>39230.0</v>
      </c>
      <c r="I11867" s="81">
        <v>490000.0</v>
      </c>
      <c r="J11867" s="81">
        <v>129385.0</v>
      </c>
      <c r="K11867" s="81">
        <v>490000.0</v>
      </c>
      <c r="L11867" s="82">
        <v>0.2000022184262484</v>
      </c>
      <c r="N11867" s="83">
        <f t="shared" si="1"/>
        <v>0.2000022184</v>
      </c>
      <c r="O11867" s="83">
        <f t="shared" si="2"/>
        <v>0.2000022184</v>
      </c>
      <c r="Q11867" s="83">
        <f t="shared" si="3"/>
        <v>0.9199387755</v>
      </c>
      <c r="R11867" s="83">
        <f t="shared" si="4"/>
        <v>0.2000022184</v>
      </c>
      <c r="S11867" s="83" t="b">
        <f t="shared" si="5"/>
        <v>0</v>
      </c>
      <c r="T11867" s="72"/>
      <c r="U11867" s="72"/>
      <c r="V11867" s="72"/>
      <c r="W11867" s="72"/>
      <c r="X11867" s="72"/>
      <c r="Y11867" s="72"/>
      <c r="Z11867" s="72"/>
      <c r="AA11867" s="72"/>
      <c r="AB11867" s="72"/>
      <c r="AC11867" s="72"/>
      <c r="AD11867" s="72"/>
      <c r="AE11867" s="72"/>
      <c r="AF11867" s="72"/>
      <c r="AG11867" s="72"/>
      <c r="AH11867" s="72"/>
      <c r="AI11867" s="72"/>
      <c r="AJ11867" s="72"/>
      <c r="AK11867" s="72"/>
    </row>
    <row r="11868" ht="14.25" customHeight="1">
      <c r="A11868" s="78">
        <v>11865.0</v>
      </c>
      <c r="C11868" s="78" t="str">
        <f>VLOOKUP(G11868,[1]Macrodata_CCF!$A$3:$D$55,4,FALSE)</f>
        <v>#ERROR!</v>
      </c>
      <c r="E11868" s="79" t="str">
        <f>VLOOKUP(G11868,[1]Macrodata_CCF!$A$3:$B$55,2,FALSE)</f>
        <v>#ERROR!</v>
      </c>
      <c r="F11868" s="78">
        <v>0.0</v>
      </c>
      <c r="G11868" s="80">
        <v>24.0</v>
      </c>
      <c r="H11868" s="81">
        <v>167495.0</v>
      </c>
      <c r="I11868" s="81">
        <v>170000.0</v>
      </c>
      <c r="J11868" s="81">
        <v>167970.0</v>
      </c>
      <c r="K11868" s="81">
        <v>170000.0</v>
      </c>
      <c r="L11868" s="82">
        <v>0.1896207584830339</v>
      </c>
      <c r="N11868" s="83">
        <f t="shared" si="1"/>
        <v>0.1896207585</v>
      </c>
      <c r="O11868" s="83">
        <f t="shared" si="2"/>
        <v>0.1896207585</v>
      </c>
      <c r="Q11868" s="83">
        <f t="shared" si="3"/>
        <v>0.01473529412</v>
      </c>
      <c r="R11868" s="83">
        <f t="shared" si="4"/>
        <v>0.002794117647</v>
      </c>
      <c r="S11868" s="83" t="b">
        <f t="shared" si="5"/>
        <v>0</v>
      </c>
      <c r="T11868" s="72"/>
      <c r="U11868" s="72"/>
      <c r="V11868" s="72"/>
      <c r="W11868" s="72"/>
      <c r="X11868" s="72"/>
      <c r="Y11868" s="72"/>
      <c r="Z11868" s="72"/>
      <c r="AA11868" s="72"/>
      <c r="AB11868" s="72"/>
      <c r="AC11868" s="72"/>
      <c r="AD11868" s="72"/>
      <c r="AE11868" s="72"/>
      <c r="AF11868" s="72"/>
      <c r="AG11868" s="72"/>
      <c r="AH11868" s="72"/>
      <c r="AI11868" s="72"/>
      <c r="AJ11868" s="72"/>
      <c r="AK11868" s="72"/>
    </row>
    <row r="11869" ht="14.25" customHeight="1">
      <c r="A11869" s="78">
        <v>11866.0</v>
      </c>
      <c r="C11869" s="78" t="str">
        <f>VLOOKUP(G11869,[1]Macrodata_CCF!$A$3:$D$55,4,FALSE)</f>
        <v>#ERROR!</v>
      </c>
      <c r="E11869" s="79" t="str">
        <f>VLOOKUP(G11869,[1]Macrodata_CCF!$A$3:$B$55,2,FALSE)</f>
        <v>#ERROR!</v>
      </c>
      <c r="F11869" s="78">
        <v>0.0</v>
      </c>
      <c r="G11869" s="80">
        <v>2.0</v>
      </c>
      <c r="H11869" s="81">
        <v>45370.0</v>
      </c>
      <c r="I11869" s="81">
        <v>100000.0</v>
      </c>
      <c r="J11869" s="81">
        <v>66130.0</v>
      </c>
      <c r="K11869" s="81">
        <v>100000.0</v>
      </c>
      <c r="L11869" s="82">
        <v>0.3800109829763866</v>
      </c>
      <c r="N11869" s="83">
        <f t="shared" si="1"/>
        <v>0.380010983</v>
      </c>
      <c r="O11869" s="83">
        <f t="shared" si="2"/>
        <v>0.380010983</v>
      </c>
      <c r="Q11869" s="83">
        <f t="shared" si="3"/>
        <v>0.5463</v>
      </c>
      <c r="R11869" s="83">
        <f t="shared" si="4"/>
        <v>0.380010983</v>
      </c>
      <c r="S11869" s="83" t="b">
        <f t="shared" si="5"/>
        <v>0</v>
      </c>
      <c r="T11869" s="72"/>
      <c r="U11869" s="72"/>
      <c r="V11869" s="72"/>
      <c r="W11869" s="72"/>
      <c r="X11869" s="72"/>
      <c r="Y11869" s="72"/>
      <c r="Z11869" s="72"/>
      <c r="AA11869" s="72"/>
      <c r="AB11869" s="72"/>
      <c r="AC11869" s="72"/>
      <c r="AD11869" s="72"/>
      <c r="AE11869" s="72"/>
      <c r="AF11869" s="72"/>
      <c r="AG11869" s="72"/>
      <c r="AH11869" s="72"/>
      <c r="AI11869" s="72"/>
      <c r="AJ11869" s="72"/>
      <c r="AK11869" s="72"/>
    </row>
    <row r="11870" ht="14.25" customHeight="1">
      <c r="A11870" s="78">
        <v>11867.0</v>
      </c>
      <c r="C11870" s="78" t="str">
        <f>VLOOKUP(G11870,[1]Macrodata_CCF!$A$3:$D$55,4,FALSE)</f>
        <v>#ERROR!</v>
      </c>
      <c r="E11870" s="79" t="str">
        <f>VLOOKUP(G11870,[1]Macrodata_CCF!$A$3:$B$55,2,FALSE)</f>
        <v>#ERROR!</v>
      </c>
      <c r="F11870" s="78">
        <v>0.0</v>
      </c>
      <c r="G11870" s="80">
        <v>15.0</v>
      </c>
      <c r="H11870" s="81">
        <v>278350.0</v>
      </c>
      <c r="I11870" s="81">
        <v>730000.0</v>
      </c>
      <c r="J11870" s="81">
        <v>251250.0</v>
      </c>
      <c r="K11870" s="81">
        <v>1387000.0</v>
      </c>
      <c r="L11870" s="82">
        <v>-0.06000221410384147</v>
      </c>
      <c r="N11870" s="83">
        <f t="shared" si="1"/>
        <v>-0.0600022141</v>
      </c>
      <c r="O11870" s="83">
        <f t="shared" si="2"/>
        <v>0</v>
      </c>
      <c r="Q11870" s="83">
        <f t="shared" si="3"/>
        <v>0.6186986301</v>
      </c>
      <c r="R11870" s="83">
        <f t="shared" si="4"/>
        <v>-0.0600022141</v>
      </c>
      <c r="S11870" s="83" t="b">
        <f t="shared" si="5"/>
        <v>0</v>
      </c>
      <c r="T11870" s="72"/>
      <c r="U11870" s="72"/>
      <c r="V11870" s="72"/>
      <c r="W11870" s="72"/>
      <c r="X11870" s="72"/>
      <c r="Y11870" s="72"/>
      <c r="Z11870" s="72"/>
      <c r="AA11870" s="72"/>
      <c r="AB11870" s="72"/>
      <c r="AC11870" s="72"/>
      <c r="AD11870" s="72"/>
      <c r="AE11870" s="72"/>
      <c r="AF11870" s="72"/>
      <c r="AG11870" s="72"/>
      <c r="AH11870" s="72"/>
      <c r="AI11870" s="72"/>
      <c r="AJ11870" s="72"/>
      <c r="AK11870" s="72"/>
    </row>
    <row r="11871" ht="14.25" customHeight="1">
      <c r="A11871" s="78">
        <v>11868.0</v>
      </c>
      <c r="C11871" s="78" t="str">
        <f>VLOOKUP(G11871,[1]Macrodata_CCF!$A$3:$D$55,4,FALSE)</f>
        <v>#ERROR!</v>
      </c>
      <c r="E11871" s="79" t="str">
        <f>VLOOKUP(G11871,[1]Macrodata_CCF!$A$3:$B$55,2,FALSE)</f>
        <v>#ERROR!</v>
      </c>
      <c r="F11871" s="78">
        <v>0.0</v>
      </c>
      <c r="G11871" s="80">
        <v>19.0</v>
      </c>
      <c r="H11871" s="81">
        <v>0.0</v>
      </c>
      <c r="I11871" s="81">
        <v>210000.0</v>
      </c>
      <c r="J11871" s="81">
        <v>29400.0</v>
      </c>
      <c r="K11871" s="81">
        <v>210000.0</v>
      </c>
      <c r="L11871" s="82">
        <v>0.14</v>
      </c>
      <c r="N11871" s="83">
        <f t="shared" si="1"/>
        <v>0.14</v>
      </c>
      <c r="O11871" s="83">
        <f t="shared" si="2"/>
        <v>0.14</v>
      </c>
      <c r="Q11871" s="83">
        <f t="shared" si="3"/>
        <v>1</v>
      </c>
      <c r="R11871" s="83">
        <f t="shared" si="4"/>
        <v>0.14</v>
      </c>
      <c r="S11871" s="83" t="b">
        <f t="shared" si="5"/>
        <v>0</v>
      </c>
      <c r="T11871" s="72"/>
      <c r="U11871" s="72"/>
      <c r="V11871" s="72"/>
      <c r="W11871" s="72"/>
      <c r="X11871" s="72"/>
      <c r="Y11871" s="72"/>
      <c r="Z11871" s="72"/>
      <c r="AA11871" s="72"/>
      <c r="AB11871" s="72"/>
      <c r="AC11871" s="72"/>
      <c r="AD11871" s="72"/>
      <c r="AE11871" s="72"/>
      <c r="AF11871" s="72"/>
      <c r="AG11871" s="72"/>
      <c r="AH11871" s="72"/>
      <c r="AI11871" s="72"/>
      <c r="AJ11871" s="72"/>
      <c r="AK11871" s="72"/>
    </row>
    <row r="11872" ht="14.25" customHeight="1">
      <c r="A11872" s="78">
        <v>11869.0</v>
      </c>
      <c r="C11872" s="78" t="str">
        <f>VLOOKUP(G11872,[1]Macrodata_CCF!$A$3:$D$55,4,FALSE)</f>
        <v>#ERROR!</v>
      </c>
      <c r="E11872" s="79" t="str">
        <f>VLOOKUP(G11872,[1]Macrodata_CCF!$A$3:$B$55,2,FALSE)</f>
        <v>#ERROR!</v>
      </c>
      <c r="F11872" s="78">
        <v>0.0</v>
      </c>
      <c r="G11872" s="80">
        <v>40.0</v>
      </c>
      <c r="H11872" s="81">
        <v>390940.0</v>
      </c>
      <c r="I11872" s="81">
        <v>670000.0</v>
      </c>
      <c r="J11872" s="81">
        <v>430010.0</v>
      </c>
      <c r="K11872" s="81">
        <v>670000.0</v>
      </c>
      <c r="L11872" s="82">
        <v>0.140005733534007</v>
      </c>
      <c r="N11872" s="83">
        <f t="shared" si="1"/>
        <v>0.1400057335</v>
      </c>
      <c r="O11872" s="83">
        <f t="shared" si="2"/>
        <v>0.1400057335</v>
      </c>
      <c r="Q11872" s="83">
        <f t="shared" si="3"/>
        <v>0.4165074627</v>
      </c>
      <c r="R11872" s="83">
        <f t="shared" si="4"/>
        <v>0.1400057335</v>
      </c>
      <c r="S11872" s="83" t="b">
        <f t="shared" si="5"/>
        <v>0</v>
      </c>
      <c r="T11872" s="72"/>
      <c r="U11872" s="72"/>
      <c r="V11872" s="72"/>
      <c r="W11872" s="72"/>
      <c r="X11872" s="72"/>
      <c r="Y11872" s="72"/>
      <c r="Z11872" s="72"/>
      <c r="AA11872" s="72"/>
      <c r="AB11872" s="72"/>
      <c r="AC11872" s="72"/>
      <c r="AD11872" s="72"/>
      <c r="AE11872" s="72"/>
      <c r="AF11872" s="72"/>
      <c r="AG11872" s="72"/>
      <c r="AH11872" s="72"/>
      <c r="AI11872" s="72"/>
      <c r="AJ11872" s="72"/>
      <c r="AK11872" s="72"/>
    </row>
    <row r="11873" ht="14.25" customHeight="1">
      <c r="A11873" s="78">
        <v>11870.0</v>
      </c>
      <c r="C11873" s="78" t="str">
        <f>VLOOKUP(G11873,[1]Macrodata_CCF!$A$3:$D$55,4,FALSE)</f>
        <v>#ERROR!</v>
      </c>
      <c r="E11873" s="79" t="str">
        <f>VLOOKUP(G11873,[1]Macrodata_CCF!$A$3:$B$55,2,FALSE)</f>
        <v>#ERROR!</v>
      </c>
      <c r="F11873" s="78">
        <v>0.0</v>
      </c>
      <c r="G11873" s="80">
        <v>3.0</v>
      </c>
      <c r="H11873" s="81">
        <v>283260.0</v>
      </c>
      <c r="I11873" s="81">
        <v>460000.0</v>
      </c>
      <c r="J11873" s="81">
        <v>334515.0</v>
      </c>
      <c r="K11873" s="81">
        <v>460000.0</v>
      </c>
      <c r="L11873" s="82">
        <v>0.2900022632114971</v>
      </c>
      <c r="N11873" s="83">
        <f t="shared" si="1"/>
        <v>0.2900022632</v>
      </c>
      <c r="O11873" s="83">
        <f t="shared" si="2"/>
        <v>0.2900022632</v>
      </c>
      <c r="Q11873" s="83">
        <f t="shared" si="3"/>
        <v>0.3842173913</v>
      </c>
      <c r="R11873" s="83">
        <f t="shared" si="4"/>
        <v>0.2900022632</v>
      </c>
      <c r="S11873" s="83" t="b">
        <f t="shared" si="5"/>
        <v>0</v>
      </c>
      <c r="T11873" s="72"/>
      <c r="U11873" s="72"/>
      <c r="V11873" s="72"/>
      <c r="W11873" s="72"/>
      <c r="X11873" s="72"/>
      <c r="Y11873" s="72"/>
      <c r="Z11873" s="72"/>
      <c r="AA11873" s="72"/>
      <c r="AB11873" s="72"/>
      <c r="AC11873" s="72"/>
      <c r="AD11873" s="72"/>
      <c r="AE11873" s="72"/>
      <c r="AF11873" s="72"/>
      <c r="AG11873" s="72"/>
      <c r="AH11873" s="72"/>
      <c r="AI11873" s="72"/>
      <c r="AJ11873" s="72"/>
      <c r="AK11873" s="72"/>
    </row>
    <row r="11874" ht="14.25" customHeight="1">
      <c r="A11874" s="78">
        <v>11871.0</v>
      </c>
      <c r="C11874" s="78" t="str">
        <f>VLOOKUP(G11874,[1]Macrodata_CCF!$A$3:$D$55,4,FALSE)</f>
        <v>#ERROR!</v>
      </c>
      <c r="E11874" s="79" t="str">
        <f>VLOOKUP(G11874,[1]Macrodata_CCF!$A$3:$B$55,2,FALSE)</f>
        <v>#ERROR!</v>
      </c>
      <c r="F11874" s="78">
        <v>0.0</v>
      </c>
      <c r="G11874" s="80">
        <v>27.0</v>
      </c>
      <c r="H11874" s="81">
        <v>604830.0</v>
      </c>
      <c r="I11874" s="81">
        <v>890000.0</v>
      </c>
      <c r="J11874" s="81">
        <v>650455.0</v>
      </c>
      <c r="K11874" s="81">
        <v>1157000.0</v>
      </c>
      <c r="L11874" s="82">
        <v>0.1599922853035032</v>
      </c>
      <c r="N11874" s="83">
        <f t="shared" si="1"/>
        <v>0.1599922853</v>
      </c>
      <c r="O11874" s="83">
        <f t="shared" si="2"/>
        <v>0.1599922853</v>
      </c>
      <c r="Q11874" s="83">
        <f t="shared" si="3"/>
        <v>0.3204157303</v>
      </c>
      <c r="R11874" s="83">
        <f t="shared" si="4"/>
        <v>0.1599922853</v>
      </c>
      <c r="S11874" s="83" t="b">
        <f t="shared" si="5"/>
        <v>0</v>
      </c>
      <c r="T11874" s="72"/>
      <c r="U11874" s="72"/>
      <c r="V11874" s="72"/>
      <c r="W11874" s="72"/>
      <c r="X11874" s="72"/>
      <c r="Y11874" s="72"/>
      <c r="Z11874" s="72"/>
      <c r="AA11874" s="72"/>
      <c r="AB11874" s="72"/>
      <c r="AC11874" s="72"/>
      <c r="AD11874" s="72"/>
      <c r="AE11874" s="72"/>
      <c r="AF11874" s="72"/>
      <c r="AG11874" s="72"/>
      <c r="AH11874" s="72"/>
      <c r="AI11874" s="72"/>
      <c r="AJ11874" s="72"/>
      <c r="AK11874" s="72"/>
    </row>
    <row r="11875" ht="14.25" customHeight="1">
      <c r="A11875" s="78">
        <v>11872.0</v>
      </c>
      <c r="C11875" s="78" t="str">
        <f>VLOOKUP(G11875,[1]Macrodata_CCF!$A$3:$D$55,4,FALSE)</f>
        <v>#ERROR!</v>
      </c>
      <c r="E11875" s="79" t="str">
        <f>VLOOKUP(G11875,[1]Macrodata_CCF!$A$3:$B$55,2,FALSE)</f>
        <v>#ERROR!</v>
      </c>
      <c r="F11875" s="78">
        <v>0.0</v>
      </c>
      <c r="G11875" s="80">
        <v>4.0</v>
      </c>
      <c r="H11875" s="81">
        <v>0.0</v>
      </c>
      <c r="I11875" s="81">
        <v>390000.0</v>
      </c>
      <c r="J11875" s="81">
        <v>97500.0</v>
      </c>
      <c r="K11875" s="81">
        <v>390000.0</v>
      </c>
      <c r="L11875" s="82">
        <v>0.25</v>
      </c>
      <c r="N11875" s="83">
        <f t="shared" si="1"/>
        <v>0.25</v>
      </c>
      <c r="O11875" s="83">
        <f t="shared" si="2"/>
        <v>0.25</v>
      </c>
      <c r="Q11875" s="83">
        <f t="shared" si="3"/>
        <v>1</v>
      </c>
      <c r="R11875" s="83">
        <f t="shared" si="4"/>
        <v>0.25</v>
      </c>
      <c r="S11875" s="83" t="b">
        <f t="shared" si="5"/>
        <v>0</v>
      </c>
      <c r="T11875" s="72"/>
      <c r="U11875" s="72"/>
      <c r="V11875" s="72"/>
      <c r="W11875" s="72"/>
      <c r="X11875" s="72"/>
      <c r="Y11875" s="72"/>
      <c r="Z11875" s="72"/>
      <c r="AA11875" s="72"/>
      <c r="AB11875" s="72"/>
      <c r="AC11875" s="72"/>
      <c r="AD11875" s="72"/>
      <c r="AE11875" s="72"/>
      <c r="AF11875" s="72"/>
      <c r="AG11875" s="72"/>
      <c r="AH11875" s="72"/>
      <c r="AI11875" s="72"/>
      <c r="AJ11875" s="72"/>
      <c r="AK11875" s="72"/>
    </row>
    <row r="11876" ht="14.25" customHeight="1">
      <c r="A11876" s="78">
        <v>11873.0</v>
      </c>
      <c r="C11876" s="78" t="str">
        <f>VLOOKUP(G11876,[1]Macrodata_CCF!$A$3:$D$55,4,FALSE)</f>
        <v>#ERROR!</v>
      </c>
      <c r="E11876" s="79" t="str">
        <f>VLOOKUP(G11876,[1]Macrodata_CCF!$A$3:$B$55,2,FALSE)</f>
        <v>#ERROR!</v>
      </c>
      <c r="F11876" s="78">
        <v>0.0</v>
      </c>
      <c r="G11876" s="80">
        <v>3.0</v>
      </c>
      <c r="H11876" s="81">
        <v>257510.0</v>
      </c>
      <c r="I11876" s="81">
        <v>770000.0</v>
      </c>
      <c r="J11876" s="81">
        <v>426630.0</v>
      </c>
      <c r="K11876" s="81">
        <v>770000.0</v>
      </c>
      <c r="L11876" s="82">
        <v>0.3299966828621047</v>
      </c>
      <c r="N11876" s="83">
        <f t="shared" si="1"/>
        <v>0.3299966829</v>
      </c>
      <c r="O11876" s="83">
        <f t="shared" si="2"/>
        <v>0.3299966829</v>
      </c>
      <c r="Q11876" s="83">
        <f t="shared" si="3"/>
        <v>0.6655714286</v>
      </c>
      <c r="R11876" s="83">
        <f t="shared" si="4"/>
        <v>0.3299966829</v>
      </c>
      <c r="S11876" s="83" t="b">
        <f t="shared" si="5"/>
        <v>0</v>
      </c>
      <c r="T11876" s="72"/>
      <c r="U11876" s="72"/>
      <c r="V11876" s="72"/>
      <c r="W11876" s="72"/>
      <c r="X11876" s="72"/>
      <c r="Y11876" s="72"/>
      <c r="Z11876" s="72"/>
      <c r="AA11876" s="72"/>
      <c r="AB11876" s="72"/>
      <c r="AC11876" s="72"/>
      <c r="AD11876" s="72"/>
      <c r="AE11876" s="72"/>
      <c r="AF11876" s="72"/>
      <c r="AG11876" s="72"/>
      <c r="AH11876" s="72"/>
      <c r="AI11876" s="72"/>
      <c r="AJ11876" s="72"/>
      <c r="AK11876" s="72"/>
    </row>
    <row r="11877" ht="14.25" customHeight="1">
      <c r="A11877" s="78">
        <v>11874.0</v>
      </c>
      <c r="C11877" s="78" t="str">
        <f>VLOOKUP(G11877,[1]Macrodata_CCF!$A$3:$D$55,4,FALSE)</f>
        <v>#ERROR!</v>
      </c>
      <c r="E11877" s="79" t="str">
        <f>VLOOKUP(G11877,[1]Macrodata_CCF!$A$3:$B$55,2,FALSE)</f>
        <v>#ERROR!</v>
      </c>
      <c r="F11877" s="78">
        <v>0.0</v>
      </c>
      <c r="G11877" s="80">
        <v>8.0</v>
      </c>
      <c r="H11877" s="81">
        <v>186725.0</v>
      </c>
      <c r="I11877" s="81">
        <v>570000.0</v>
      </c>
      <c r="J11877" s="81">
        <v>301710.0</v>
      </c>
      <c r="K11877" s="81">
        <v>570000.0</v>
      </c>
      <c r="L11877" s="82">
        <v>0.3000065227317201</v>
      </c>
      <c r="N11877" s="83">
        <f t="shared" si="1"/>
        <v>0.3000065227</v>
      </c>
      <c r="O11877" s="83">
        <f t="shared" si="2"/>
        <v>0.3000065227</v>
      </c>
      <c r="Q11877" s="83">
        <f t="shared" si="3"/>
        <v>0.6724122807</v>
      </c>
      <c r="R11877" s="83">
        <f t="shared" si="4"/>
        <v>0.3000065227</v>
      </c>
      <c r="S11877" s="83" t="b">
        <f t="shared" si="5"/>
        <v>0</v>
      </c>
      <c r="T11877" s="72"/>
      <c r="U11877" s="72"/>
      <c r="V11877" s="72"/>
      <c r="W11877" s="72"/>
      <c r="X11877" s="72"/>
      <c r="Y11877" s="72"/>
      <c r="Z11877" s="72"/>
      <c r="AA11877" s="72"/>
      <c r="AB11877" s="72"/>
      <c r="AC11877" s="72"/>
      <c r="AD11877" s="72"/>
      <c r="AE11877" s="72"/>
      <c r="AF11877" s="72"/>
      <c r="AG11877" s="72"/>
      <c r="AH11877" s="72"/>
      <c r="AI11877" s="72"/>
      <c r="AJ11877" s="72"/>
      <c r="AK11877" s="72"/>
    </row>
    <row r="11878" ht="14.25" customHeight="1">
      <c r="A11878" s="78">
        <v>11875.0</v>
      </c>
      <c r="C11878" s="78" t="str">
        <f>VLOOKUP(G11878,[1]Macrodata_CCF!$A$3:$D$55,4,FALSE)</f>
        <v>#ERROR!</v>
      </c>
      <c r="E11878" s="79" t="str">
        <f>VLOOKUP(G11878,[1]Macrodata_CCF!$A$3:$B$55,2,FALSE)</f>
        <v>#ERROR!</v>
      </c>
      <c r="F11878" s="78">
        <v>0.0</v>
      </c>
      <c r="G11878" s="80">
        <v>38.0</v>
      </c>
      <c r="H11878" s="81">
        <v>736620.0</v>
      </c>
      <c r="I11878" s="81">
        <v>970000.0</v>
      </c>
      <c r="J11878" s="81">
        <v>741290.0</v>
      </c>
      <c r="K11878" s="81">
        <v>970000.0</v>
      </c>
      <c r="L11878" s="82">
        <v>0.0200102836575542</v>
      </c>
      <c r="N11878" s="83">
        <f t="shared" si="1"/>
        <v>0.02001028366</v>
      </c>
      <c r="O11878" s="83">
        <f t="shared" si="2"/>
        <v>0.02001028366</v>
      </c>
      <c r="Q11878" s="83">
        <f t="shared" si="3"/>
        <v>0.2405979381</v>
      </c>
      <c r="R11878" s="83">
        <f t="shared" si="4"/>
        <v>0.02001028366</v>
      </c>
      <c r="S11878" s="83" t="b">
        <f t="shared" si="5"/>
        <v>0</v>
      </c>
      <c r="T11878" s="72"/>
      <c r="U11878" s="72"/>
      <c r="V11878" s="72"/>
      <c r="W11878" s="72"/>
      <c r="X11878" s="72"/>
      <c r="Y11878" s="72"/>
      <c r="Z11878" s="72"/>
      <c r="AA11878" s="72"/>
      <c r="AB11878" s="72"/>
      <c r="AC11878" s="72"/>
      <c r="AD11878" s="72"/>
      <c r="AE11878" s="72"/>
      <c r="AF11878" s="72"/>
      <c r="AG11878" s="72"/>
      <c r="AH11878" s="72"/>
      <c r="AI11878" s="72"/>
      <c r="AJ11878" s="72"/>
      <c r="AK11878" s="72"/>
    </row>
    <row r="11879" ht="14.25" customHeight="1">
      <c r="A11879" s="78">
        <v>11876.0</v>
      </c>
      <c r="C11879" s="78" t="str">
        <f>VLOOKUP(G11879,[1]Macrodata_CCF!$A$3:$D$55,4,FALSE)</f>
        <v>#ERROR!</v>
      </c>
      <c r="E11879" s="79" t="str">
        <f>VLOOKUP(G11879,[1]Macrodata_CCF!$A$3:$B$55,2,FALSE)</f>
        <v>#ERROR!</v>
      </c>
      <c r="F11879" s="78">
        <v>0.0</v>
      </c>
      <c r="G11879" s="80">
        <v>38.0</v>
      </c>
      <c r="H11879" s="81">
        <v>654225.0</v>
      </c>
      <c r="I11879" s="81">
        <v>920000.0</v>
      </c>
      <c r="J11879" s="81">
        <v>664855.0</v>
      </c>
      <c r="K11879" s="81">
        <v>920000.0</v>
      </c>
      <c r="L11879" s="82">
        <v>0.03999623741886935</v>
      </c>
      <c r="N11879" s="83">
        <f t="shared" si="1"/>
        <v>0.03999623742</v>
      </c>
      <c r="O11879" s="83">
        <f t="shared" si="2"/>
        <v>0.03999623742</v>
      </c>
      <c r="Q11879" s="83">
        <f t="shared" si="3"/>
        <v>0.2888858696</v>
      </c>
      <c r="R11879" s="83">
        <f t="shared" si="4"/>
        <v>0.03999623742</v>
      </c>
      <c r="S11879" s="83" t="b">
        <f t="shared" si="5"/>
        <v>0</v>
      </c>
      <c r="T11879" s="72"/>
      <c r="U11879" s="72"/>
      <c r="V11879" s="72"/>
      <c r="W11879" s="72"/>
      <c r="X11879" s="72"/>
      <c r="Y11879" s="72"/>
      <c r="Z11879" s="72"/>
      <c r="AA11879" s="72"/>
      <c r="AB11879" s="72"/>
      <c r="AC11879" s="72"/>
      <c r="AD11879" s="72"/>
      <c r="AE11879" s="72"/>
      <c r="AF11879" s="72"/>
      <c r="AG11879" s="72"/>
      <c r="AH11879" s="72"/>
      <c r="AI11879" s="72"/>
      <c r="AJ11879" s="72"/>
      <c r="AK11879" s="72"/>
    </row>
    <row r="11880" ht="14.25" customHeight="1">
      <c r="A11880" s="78">
        <v>11877.0</v>
      </c>
      <c r="C11880" s="78" t="str">
        <f>VLOOKUP(G11880,[1]Macrodata_CCF!$A$3:$D$55,4,FALSE)</f>
        <v>#ERROR!</v>
      </c>
      <c r="E11880" s="79" t="str">
        <f>VLOOKUP(G11880,[1]Macrodata_CCF!$A$3:$B$55,2,FALSE)</f>
        <v>#ERROR!</v>
      </c>
      <c r="F11880" s="78">
        <v>1.0</v>
      </c>
      <c r="G11880" s="80">
        <v>43.0</v>
      </c>
      <c r="H11880" s="81">
        <v>78860.0</v>
      </c>
      <c r="I11880" s="81">
        <v>530000.0</v>
      </c>
      <c r="J11880" s="81">
        <v>308940.0</v>
      </c>
      <c r="K11880" s="81">
        <v>530000.0</v>
      </c>
      <c r="L11880" s="82">
        <v>0.5099968967504545</v>
      </c>
      <c r="N11880" s="83">
        <f t="shared" si="1"/>
        <v>0.5099968968</v>
      </c>
      <c r="O11880" s="83">
        <f t="shared" si="2"/>
        <v>0.5099968968</v>
      </c>
      <c r="Q11880" s="83">
        <f t="shared" si="3"/>
        <v>0.8512075472</v>
      </c>
      <c r="R11880" s="83">
        <f t="shared" si="4"/>
        <v>0.5099968968</v>
      </c>
      <c r="S11880" s="83" t="b">
        <f t="shared" si="5"/>
        <v>0</v>
      </c>
      <c r="T11880" s="72"/>
      <c r="U11880" s="72"/>
      <c r="V11880" s="72"/>
      <c r="W11880" s="72"/>
      <c r="X11880" s="72"/>
      <c r="Y11880" s="72"/>
      <c r="Z11880" s="72"/>
      <c r="AA11880" s="72"/>
      <c r="AB11880" s="72"/>
      <c r="AC11880" s="72"/>
      <c r="AD11880" s="72"/>
      <c r="AE11880" s="72"/>
      <c r="AF11880" s="72"/>
      <c r="AG11880" s="72"/>
      <c r="AH11880" s="72"/>
      <c r="AI11880" s="72"/>
      <c r="AJ11880" s="72"/>
      <c r="AK11880" s="72"/>
    </row>
    <row r="11881" ht="14.25" customHeight="1">
      <c r="A11881" s="78">
        <v>11878.0</v>
      </c>
      <c r="C11881" s="78" t="str">
        <f>VLOOKUP(G11881,[1]Macrodata_CCF!$A$3:$D$55,4,FALSE)</f>
        <v>#ERROR!</v>
      </c>
      <c r="E11881" s="79" t="str">
        <f>VLOOKUP(G11881,[1]Macrodata_CCF!$A$3:$B$55,2,FALSE)</f>
        <v>#ERROR!</v>
      </c>
      <c r="F11881" s="78">
        <v>0.0</v>
      </c>
      <c r="G11881" s="80">
        <v>36.0</v>
      </c>
      <c r="H11881" s="81">
        <v>9770.0</v>
      </c>
      <c r="I11881" s="81">
        <v>100000.0</v>
      </c>
      <c r="J11881" s="81">
        <v>22400.0</v>
      </c>
      <c r="K11881" s="81">
        <v>100000.0</v>
      </c>
      <c r="L11881" s="82">
        <v>0.139975617865455</v>
      </c>
      <c r="N11881" s="83">
        <f t="shared" si="1"/>
        <v>0.1399756179</v>
      </c>
      <c r="O11881" s="83">
        <f t="shared" si="2"/>
        <v>0.1399756179</v>
      </c>
      <c r="Q11881" s="83">
        <f t="shared" si="3"/>
        <v>0.9023</v>
      </c>
      <c r="R11881" s="83">
        <f t="shared" si="4"/>
        <v>0.1399756179</v>
      </c>
      <c r="S11881" s="83" t="b">
        <f t="shared" si="5"/>
        <v>0</v>
      </c>
      <c r="T11881" s="72"/>
      <c r="U11881" s="72"/>
      <c r="V11881" s="72"/>
      <c r="W11881" s="72"/>
      <c r="X11881" s="72"/>
      <c r="Y11881" s="72"/>
      <c r="Z11881" s="72"/>
      <c r="AA11881" s="72"/>
      <c r="AB11881" s="72"/>
      <c r="AC11881" s="72"/>
      <c r="AD11881" s="72"/>
      <c r="AE11881" s="72"/>
      <c r="AF11881" s="72"/>
      <c r="AG11881" s="72"/>
      <c r="AH11881" s="72"/>
      <c r="AI11881" s="72"/>
      <c r="AJ11881" s="72"/>
      <c r="AK11881" s="72"/>
    </row>
    <row r="11882" ht="14.25" customHeight="1">
      <c r="A11882" s="78">
        <v>11879.0</v>
      </c>
      <c r="C11882" s="78" t="str">
        <f>VLOOKUP(G11882,[1]Macrodata_CCF!$A$3:$D$55,4,FALSE)</f>
        <v>#ERROR!</v>
      </c>
      <c r="E11882" s="79" t="str">
        <f>VLOOKUP(G11882,[1]Macrodata_CCF!$A$3:$B$55,2,FALSE)</f>
        <v>#ERROR!</v>
      </c>
      <c r="F11882" s="78">
        <v>0.0</v>
      </c>
      <c r="G11882" s="80">
        <v>20.0</v>
      </c>
      <c r="H11882" s="81">
        <v>683870.0</v>
      </c>
      <c r="I11882" s="81">
        <v>720000.0</v>
      </c>
      <c r="J11882" s="81">
        <v>690010.0</v>
      </c>
      <c r="K11882" s="81">
        <v>1152000.0</v>
      </c>
      <c r="L11882" s="82">
        <v>0.169941876556878</v>
      </c>
      <c r="N11882" s="83">
        <f t="shared" si="1"/>
        <v>0.1699418766</v>
      </c>
      <c r="O11882" s="83">
        <f t="shared" si="2"/>
        <v>0.1699418766</v>
      </c>
      <c r="Q11882" s="83">
        <f t="shared" si="3"/>
        <v>0.05018055556</v>
      </c>
      <c r="R11882" s="83">
        <f t="shared" si="4"/>
        <v>0.008527777778</v>
      </c>
      <c r="S11882" s="83" t="b">
        <f t="shared" si="5"/>
        <v>0</v>
      </c>
      <c r="T11882" s="72"/>
      <c r="U11882" s="72"/>
      <c r="V11882" s="72"/>
      <c r="W11882" s="72"/>
      <c r="X11882" s="72"/>
      <c r="Y11882" s="72"/>
      <c r="Z11882" s="72"/>
      <c r="AA11882" s="72"/>
      <c r="AB11882" s="72"/>
      <c r="AC11882" s="72"/>
      <c r="AD11882" s="72"/>
      <c r="AE11882" s="72"/>
      <c r="AF11882" s="72"/>
      <c r="AG11882" s="72"/>
      <c r="AH11882" s="72"/>
      <c r="AI11882" s="72"/>
      <c r="AJ11882" s="72"/>
      <c r="AK11882" s="72"/>
    </row>
    <row r="11883" ht="14.25" customHeight="1">
      <c r="A11883" s="78">
        <v>11880.0</v>
      </c>
      <c r="C11883" s="78" t="str">
        <f>VLOOKUP(G11883,[1]Macrodata_CCF!$A$3:$D$55,4,FALSE)</f>
        <v>#ERROR!</v>
      </c>
      <c r="E11883" s="79" t="str">
        <f>VLOOKUP(G11883,[1]Macrodata_CCF!$A$3:$B$55,2,FALSE)</f>
        <v>#ERROR!</v>
      </c>
      <c r="F11883" s="78">
        <v>1.0</v>
      </c>
      <c r="G11883" s="80">
        <v>2.0</v>
      </c>
      <c r="H11883" s="81">
        <v>216050.0</v>
      </c>
      <c r="I11883" s="81">
        <v>940000.0</v>
      </c>
      <c r="J11883" s="81">
        <v>505630.0</v>
      </c>
      <c r="K11883" s="81">
        <v>940000.0</v>
      </c>
      <c r="L11883" s="82">
        <v>0.4</v>
      </c>
      <c r="N11883" s="83">
        <f t="shared" si="1"/>
        <v>0.4</v>
      </c>
      <c r="O11883" s="83">
        <f t="shared" si="2"/>
        <v>0.4</v>
      </c>
      <c r="Q11883" s="83">
        <f t="shared" si="3"/>
        <v>0.7701595745</v>
      </c>
      <c r="R11883" s="83">
        <f t="shared" si="4"/>
        <v>0.4</v>
      </c>
      <c r="S11883" s="83" t="b">
        <f t="shared" si="5"/>
        <v>0</v>
      </c>
      <c r="T11883" s="72"/>
      <c r="U11883" s="72"/>
      <c r="V11883" s="72"/>
      <c r="W11883" s="72"/>
      <c r="X11883" s="72"/>
      <c r="Y11883" s="72"/>
      <c r="Z11883" s="72"/>
      <c r="AA11883" s="72"/>
      <c r="AB11883" s="72"/>
      <c r="AC11883" s="72"/>
      <c r="AD11883" s="72"/>
      <c r="AE11883" s="72"/>
      <c r="AF11883" s="72"/>
      <c r="AG11883" s="72"/>
      <c r="AH11883" s="72"/>
      <c r="AI11883" s="72"/>
      <c r="AJ11883" s="72"/>
      <c r="AK11883" s="72"/>
    </row>
    <row r="11884" ht="14.25" customHeight="1">
      <c r="A11884" s="78">
        <v>11881.0</v>
      </c>
      <c r="C11884" s="78" t="str">
        <f>VLOOKUP(G11884,[1]Macrodata_CCF!$A$3:$D$55,4,FALSE)</f>
        <v>#ERROR!</v>
      </c>
      <c r="E11884" s="79" t="str">
        <f>VLOOKUP(G11884,[1]Macrodata_CCF!$A$3:$B$55,2,FALSE)</f>
        <v>#ERROR!</v>
      </c>
      <c r="F11884" s="78">
        <v>0.0</v>
      </c>
      <c r="G11884" s="80">
        <v>44.0</v>
      </c>
      <c r="H11884" s="81">
        <v>289090.0</v>
      </c>
      <c r="I11884" s="81">
        <v>640000.0</v>
      </c>
      <c r="J11884" s="81">
        <v>352255.0</v>
      </c>
      <c r="K11884" s="81">
        <v>640000.0</v>
      </c>
      <c r="L11884" s="82">
        <v>0.1800034196802599</v>
      </c>
      <c r="N11884" s="83">
        <f t="shared" si="1"/>
        <v>0.1800034197</v>
      </c>
      <c r="O11884" s="83">
        <f t="shared" si="2"/>
        <v>0.1800034197</v>
      </c>
      <c r="Q11884" s="83">
        <f t="shared" si="3"/>
        <v>0.548296875</v>
      </c>
      <c r="R11884" s="83">
        <f t="shared" si="4"/>
        <v>0.1800034197</v>
      </c>
      <c r="S11884" s="83" t="b">
        <f t="shared" si="5"/>
        <v>0</v>
      </c>
      <c r="T11884" s="72"/>
      <c r="U11884" s="72"/>
      <c r="V11884" s="72"/>
      <c r="W11884" s="72"/>
      <c r="X11884" s="72"/>
      <c r="Y11884" s="72"/>
      <c r="Z11884" s="72"/>
      <c r="AA11884" s="72"/>
      <c r="AB11884" s="72"/>
      <c r="AC11884" s="72"/>
      <c r="AD11884" s="72"/>
      <c r="AE11884" s="72"/>
      <c r="AF11884" s="72"/>
      <c r="AG11884" s="72"/>
      <c r="AH11884" s="72"/>
      <c r="AI11884" s="72"/>
      <c r="AJ11884" s="72"/>
      <c r="AK11884" s="72"/>
    </row>
    <row r="11885" ht="14.25" customHeight="1">
      <c r="A11885" s="78">
        <v>11882.0</v>
      </c>
      <c r="C11885" s="78" t="str">
        <f>VLOOKUP(G11885,[1]Macrodata_CCF!$A$3:$D$55,4,FALSE)</f>
        <v>#ERROR!</v>
      </c>
      <c r="E11885" s="79" t="str">
        <f>VLOOKUP(G11885,[1]Macrodata_CCF!$A$3:$B$55,2,FALSE)</f>
        <v>#ERROR!</v>
      </c>
      <c r="F11885" s="78">
        <v>0.0</v>
      </c>
      <c r="G11885" s="80">
        <v>19.0</v>
      </c>
      <c r="H11885" s="81">
        <v>632455.0</v>
      </c>
      <c r="I11885" s="81">
        <v>790000.0</v>
      </c>
      <c r="J11885" s="81">
        <v>657660.0</v>
      </c>
      <c r="K11885" s="81">
        <v>790000.0</v>
      </c>
      <c r="L11885" s="82">
        <v>0.1599860357358215</v>
      </c>
      <c r="N11885" s="83">
        <f t="shared" si="1"/>
        <v>0.1599860357</v>
      </c>
      <c r="O11885" s="83">
        <f t="shared" si="2"/>
        <v>0.1599860357</v>
      </c>
      <c r="Q11885" s="83">
        <f t="shared" si="3"/>
        <v>0.1994240506</v>
      </c>
      <c r="R11885" s="83">
        <f t="shared" si="4"/>
        <v>0.1599860357</v>
      </c>
      <c r="S11885" s="83" t="b">
        <f t="shared" si="5"/>
        <v>0</v>
      </c>
      <c r="T11885" s="72"/>
      <c r="U11885" s="72"/>
      <c r="V11885" s="72"/>
      <c r="W11885" s="72"/>
      <c r="X11885" s="72"/>
      <c r="Y11885" s="72"/>
      <c r="Z11885" s="72"/>
      <c r="AA11885" s="72"/>
      <c r="AB11885" s="72"/>
      <c r="AC11885" s="72"/>
      <c r="AD11885" s="72"/>
      <c r="AE11885" s="72"/>
      <c r="AF11885" s="72"/>
      <c r="AG11885" s="72"/>
      <c r="AH11885" s="72"/>
      <c r="AI11885" s="72"/>
      <c r="AJ11885" s="72"/>
      <c r="AK11885" s="72"/>
    </row>
    <row r="11886" ht="14.25" customHeight="1">
      <c r="A11886" s="78">
        <v>11883.0</v>
      </c>
      <c r="C11886" s="78" t="str">
        <f>VLOOKUP(G11886,[1]Macrodata_CCF!$A$3:$D$55,4,FALSE)</f>
        <v>#ERROR!</v>
      </c>
      <c r="E11886" s="79" t="str">
        <f>VLOOKUP(G11886,[1]Macrodata_CCF!$A$3:$B$55,2,FALSE)</f>
        <v>#ERROR!</v>
      </c>
      <c r="F11886" s="78">
        <v>0.0</v>
      </c>
      <c r="G11886" s="80">
        <v>18.0</v>
      </c>
      <c r="H11886" s="81">
        <v>64970.0</v>
      </c>
      <c r="I11886" s="81">
        <v>190000.0</v>
      </c>
      <c r="J11886" s="81">
        <v>82475.0</v>
      </c>
      <c r="K11886" s="81">
        <v>190000.0</v>
      </c>
      <c r="L11886" s="82">
        <v>0.1400063984643685</v>
      </c>
      <c r="N11886" s="83">
        <f t="shared" si="1"/>
        <v>0.1400063985</v>
      </c>
      <c r="O11886" s="83">
        <f t="shared" si="2"/>
        <v>0.1400063985</v>
      </c>
      <c r="Q11886" s="83">
        <f t="shared" si="3"/>
        <v>0.6580526316</v>
      </c>
      <c r="R11886" s="83">
        <f t="shared" si="4"/>
        <v>0.1400063985</v>
      </c>
      <c r="S11886" s="83" t="b">
        <f t="shared" si="5"/>
        <v>0</v>
      </c>
      <c r="T11886" s="72"/>
      <c r="U11886" s="72"/>
      <c r="V11886" s="72"/>
      <c r="W11886" s="72"/>
      <c r="X11886" s="72"/>
      <c r="Y11886" s="72"/>
      <c r="Z11886" s="72"/>
      <c r="AA11886" s="72"/>
      <c r="AB11886" s="72"/>
      <c r="AC11886" s="72"/>
      <c r="AD11886" s="72"/>
      <c r="AE11886" s="72"/>
      <c r="AF11886" s="72"/>
      <c r="AG11886" s="72"/>
      <c r="AH11886" s="72"/>
      <c r="AI11886" s="72"/>
      <c r="AJ11886" s="72"/>
      <c r="AK11886" s="72"/>
    </row>
    <row r="11887" ht="14.25" customHeight="1">
      <c r="A11887" s="78">
        <v>11884.0</v>
      </c>
      <c r="C11887" s="78" t="str">
        <f>VLOOKUP(G11887,[1]Macrodata_CCF!$A$3:$D$55,4,FALSE)</f>
        <v>#ERROR!</v>
      </c>
      <c r="E11887" s="79" t="str">
        <f>VLOOKUP(G11887,[1]Macrodata_CCF!$A$3:$B$55,2,FALSE)</f>
        <v>#ERROR!</v>
      </c>
      <c r="F11887" s="78">
        <v>0.0</v>
      </c>
      <c r="G11887" s="80">
        <v>36.0</v>
      </c>
      <c r="H11887" s="81">
        <v>214805.0</v>
      </c>
      <c r="I11887" s="81">
        <v>620000.0</v>
      </c>
      <c r="J11887" s="81">
        <v>275585.0</v>
      </c>
      <c r="K11887" s="81">
        <v>620000.0</v>
      </c>
      <c r="L11887" s="82">
        <v>0.1500018509606486</v>
      </c>
      <c r="N11887" s="83">
        <f t="shared" si="1"/>
        <v>0.150001851</v>
      </c>
      <c r="O11887" s="83">
        <f t="shared" si="2"/>
        <v>0.150001851</v>
      </c>
      <c r="Q11887" s="83">
        <f t="shared" si="3"/>
        <v>0.6535403226</v>
      </c>
      <c r="R11887" s="83">
        <f t="shared" si="4"/>
        <v>0.150001851</v>
      </c>
      <c r="S11887" s="83" t="b">
        <f t="shared" si="5"/>
        <v>0</v>
      </c>
      <c r="T11887" s="72"/>
      <c r="U11887" s="72"/>
      <c r="V11887" s="72"/>
      <c r="W11887" s="72"/>
      <c r="X11887" s="72"/>
      <c r="Y11887" s="72"/>
      <c r="Z11887" s="72"/>
      <c r="AA11887" s="72"/>
      <c r="AB11887" s="72"/>
      <c r="AC11887" s="72"/>
      <c r="AD11887" s="72"/>
      <c r="AE11887" s="72"/>
      <c r="AF11887" s="72"/>
      <c r="AG11887" s="72"/>
      <c r="AH11887" s="72"/>
      <c r="AI11887" s="72"/>
      <c r="AJ11887" s="72"/>
      <c r="AK11887" s="72"/>
    </row>
    <row r="11888" ht="14.25" customHeight="1">
      <c r="A11888" s="78">
        <v>11885.0</v>
      </c>
      <c r="C11888" s="78" t="str">
        <f>VLOOKUP(G11888,[1]Macrodata_CCF!$A$3:$D$55,4,FALSE)</f>
        <v>#ERROR!</v>
      </c>
      <c r="E11888" s="79" t="str">
        <f>VLOOKUP(G11888,[1]Macrodata_CCF!$A$3:$B$55,2,FALSE)</f>
        <v>#ERROR!</v>
      </c>
      <c r="F11888" s="78">
        <v>0.0</v>
      </c>
      <c r="G11888" s="80">
        <v>9.0</v>
      </c>
      <c r="H11888" s="81">
        <v>588140.0</v>
      </c>
      <c r="I11888" s="81">
        <v>800000.0</v>
      </c>
      <c r="J11888" s="81">
        <v>630510.0</v>
      </c>
      <c r="K11888" s="81">
        <v>800000.0</v>
      </c>
      <c r="L11888" s="82">
        <v>0.1999905598036439</v>
      </c>
      <c r="N11888" s="83">
        <f t="shared" si="1"/>
        <v>0.1999905598</v>
      </c>
      <c r="O11888" s="83">
        <f t="shared" si="2"/>
        <v>0.1999905598</v>
      </c>
      <c r="Q11888" s="83">
        <f t="shared" si="3"/>
        <v>0.264825</v>
      </c>
      <c r="R11888" s="83">
        <f t="shared" si="4"/>
        <v>0.1999905598</v>
      </c>
      <c r="S11888" s="83" t="b">
        <f t="shared" si="5"/>
        <v>0</v>
      </c>
      <c r="T11888" s="72"/>
      <c r="U11888" s="72"/>
      <c r="V11888" s="72"/>
      <c r="W11888" s="72"/>
      <c r="X11888" s="72"/>
      <c r="Y11888" s="72"/>
      <c r="Z11888" s="72"/>
      <c r="AA11888" s="72"/>
      <c r="AB11888" s="72"/>
      <c r="AC11888" s="72"/>
      <c r="AD11888" s="72"/>
      <c r="AE11888" s="72"/>
      <c r="AF11888" s="72"/>
      <c r="AG11888" s="72"/>
      <c r="AH11888" s="72"/>
      <c r="AI11888" s="72"/>
      <c r="AJ11888" s="72"/>
      <c r="AK11888" s="72"/>
    </row>
    <row r="11889" ht="14.25" customHeight="1">
      <c r="A11889" s="78">
        <v>11886.0</v>
      </c>
      <c r="C11889" s="78" t="str">
        <f>VLOOKUP(G11889,[1]Macrodata_CCF!$A$3:$D$55,4,FALSE)</f>
        <v>#ERROR!</v>
      </c>
      <c r="E11889" s="79" t="str">
        <f>VLOOKUP(G11889,[1]Macrodata_CCF!$A$3:$B$55,2,FALSE)</f>
        <v>#ERROR!</v>
      </c>
      <c r="F11889" s="78">
        <v>1.0</v>
      </c>
      <c r="G11889" s="80">
        <v>5.0</v>
      </c>
      <c r="H11889" s="81">
        <v>547775.0</v>
      </c>
      <c r="I11889" s="81">
        <v>800000.0</v>
      </c>
      <c r="J11889" s="81">
        <v>689020.0</v>
      </c>
      <c r="K11889" s="81">
        <v>800000.0</v>
      </c>
      <c r="L11889" s="82">
        <v>0.559996035285955</v>
      </c>
      <c r="N11889" s="83">
        <f t="shared" si="1"/>
        <v>0.5599960353</v>
      </c>
      <c r="O11889" s="83">
        <f t="shared" si="2"/>
        <v>0.5599960353</v>
      </c>
      <c r="Q11889" s="83">
        <f t="shared" si="3"/>
        <v>0.31528125</v>
      </c>
      <c r="R11889" s="83">
        <f t="shared" si="4"/>
        <v>0.5599960353</v>
      </c>
      <c r="S11889" s="83" t="b">
        <f t="shared" si="5"/>
        <v>0</v>
      </c>
      <c r="T11889" s="72"/>
      <c r="U11889" s="72"/>
      <c r="V11889" s="72"/>
      <c r="W11889" s="72"/>
      <c r="X11889" s="72"/>
      <c r="Y11889" s="72"/>
      <c r="Z11889" s="72"/>
      <c r="AA11889" s="72"/>
      <c r="AB11889" s="72"/>
      <c r="AC11889" s="72"/>
      <c r="AD11889" s="72"/>
      <c r="AE11889" s="72"/>
      <c r="AF11889" s="72"/>
      <c r="AG11889" s="72"/>
      <c r="AH11889" s="72"/>
      <c r="AI11889" s="72"/>
      <c r="AJ11889" s="72"/>
      <c r="AK11889" s="72"/>
    </row>
    <row r="11890" ht="14.25" customHeight="1">
      <c r="A11890" s="78">
        <v>11887.0</v>
      </c>
      <c r="C11890" s="78" t="str">
        <f>VLOOKUP(G11890,[1]Macrodata_CCF!$A$3:$D$55,4,FALSE)</f>
        <v>#ERROR!</v>
      </c>
      <c r="E11890" s="79" t="str">
        <f>VLOOKUP(G11890,[1]Macrodata_CCF!$A$3:$B$55,2,FALSE)</f>
        <v>#ERROR!</v>
      </c>
      <c r="F11890" s="78">
        <v>0.0</v>
      </c>
      <c r="G11890" s="80">
        <v>8.0</v>
      </c>
      <c r="H11890" s="81">
        <v>374420.0</v>
      </c>
      <c r="I11890" s="81">
        <v>950000.0</v>
      </c>
      <c r="J11890" s="81">
        <v>512560.0</v>
      </c>
      <c r="K11890" s="81">
        <v>1520000.0</v>
      </c>
      <c r="L11890" s="82">
        <v>0.2400013899023594</v>
      </c>
      <c r="N11890" s="83">
        <f t="shared" si="1"/>
        <v>0.2400013899</v>
      </c>
      <c r="O11890" s="83">
        <f t="shared" si="2"/>
        <v>0.2400013899</v>
      </c>
      <c r="Q11890" s="83">
        <f t="shared" si="3"/>
        <v>0.6058736842</v>
      </c>
      <c r="R11890" s="83">
        <f t="shared" si="4"/>
        <v>0.2400013899</v>
      </c>
      <c r="S11890" s="83" t="b">
        <f t="shared" si="5"/>
        <v>0</v>
      </c>
      <c r="T11890" s="72"/>
      <c r="U11890" s="72"/>
      <c r="V11890" s="72"/>
      <c r="W11890" s="72"/>
      <c r="X11890" s="72"/>
      <c r="Y11890" s="72"/>
      <c r="Z11890" s="72"/>
      <c r="AA11890" s="72"/>
      <c r="AB11890" s="72"/>
      <c r="AC11890" s="72"/>
      <c r="AD11890" s="72"/>
      <c r="AE11890" s="72"/>
      <c r="AF11890" s="72"/>
      <c r="AG11890" s="72"/>
      <c r="AH11890" s="72"/>
      <c r="AI11890" s="72"/>
      <c r="AJ11890" s="72"/>
      <c r="AK11890" s="72"/>
    </row>
    <row r="11891" ht="14.25" customHeight="1">
      <c r="A11891" s="78">
        <v>11888.0</v>
      </c>
      <c r="C11891" s="78" t="str">
        <f>VLOOKUP(G11891,[1]Macrodata_CCF!$A$3:$D$55,4,FALSE)</f>
        <v>#ERROR!</v>
      </c>
      <c r="E11891" s="79" t="str">
        <f>VLOOKUP(G11891,[1]Macrodata_CCF!$A$3:$B$55,2,FALSE)</f>
        <v>#ERROR!</v>
      </c>
      <c r="F11891" s="78">
        <v>0.0</v>
      </c>
      <c r="G11891" s="80">
        <v>53.0</v>
      </c>
      <c r="H11891" s="81">
        <v>3800.0</v>
      </c>
      <c r="I11891" s="81">
        <v>100000.0</v>
      </c>
      <c r="J11891" s="81">
        <v>17270.0</v>
      </c>
      <c r="K11891" s="81">
        <v>100000.0</v>
      </c>
      <c r="L11891" s="82">
        <v>0.14002079002079</v>
      </c>
      <c r="N11891" s="83">
        <f t="shared" si="1"/>
        <v>0.14002079</v>
      </c>
      <c r="O11891" s="83">
        <f t="shared" si="2"/>
        <v>0.14002079</v>
      </c>
      <c r="Q11891" s="83">
        <f t="shared" si="3"/>
        <v>0.962</v>
      </c>
      <c r="R11891" s="83">
        <f t="shared" si="4"/>
        <v>0.14002079</v>
      </c>
      <c r="S11891" s="83" t="b">
        <f t="shared" si="5"/>
        <v>0</v>
      </c>
      <c r="T11891" s="72"/>
      <c r="U11891" s="72"/>
      <c r="V11891" s="72"/>
      <c r="W11891" s="72"/>
      <c r="X11891" s="72"/>
      <c r="Y11891" s="72"/>
      <c r="Z11891" s="72"/>
      <c r="AA11891" s="72"/>
      <c r="AB11891" s="72"/>
      <c r="AC11891" s="72"/>
      <c r="AD11891" s="72"/>
      <c r="AE11891" s="72"/>
      <c r="AF11891" s="72"/>
      <c r="AG11891" s="72"/>
      <c r="AH11891" s="72"/>
      <c r="AI11891" s="72"/>
      <c r="AJ11891" s="72"/>
      <c r="AK11891" s="72"/>
    </row>
    <row r="11892" ht="14.25" customHeight="1">
      <c r="A11892" s="78">
        <v>11889.0</v>
      </c>
      <c r="C11892" s="78" t="str">
        <f>VLOOKUP(G11892,[1]Macrodata_CCF!$A$3:$D$55,4,FALSE)</f>
        <v>#ERROR!</v>
      </c>
      <c r="E11892" s="79" t="str">
        <f>VLOOKUP(G11892,[1]Macrodata_CCF!$A$3:$B$55,2,FALSE)</f>
        <v>#ERROR!</v>
      </c>
      <c r="F11892" s="78">
        <v>1.0</v>
      </c>
      <c r="G11892" s="80">
        <v>44.0</v>
      </c>
      <c r="H11892" s="81">
        <v>329845.0</v>
      </c>
      <c r="I11892" s="81">
        <v>490000.0</v>
      </c>
      <c r="J11892" s="81">
        <v>422735.0</v>
      </c>
      <c r="K11892" s="81">
        <v>490000.0</v>
      </c>
      <c r="L11892" s="82">
        <v>0.5800006243951172</v>
      </c>
      <c r="N11892" s="83">
        <f t="shared" si="1"/>
        <v>0.5800006244</v>
      </c>
      <c r="O11892" s="83">
        <f t="shared" si="2"/>
        <v>0.5800006244</v>
      </c>
      <c r="Q11892" s="83">
        <f t="shared" si="3"/>
        <v>0.3268469388</v>
      </c>
      <c r="R11892" s="83">
        <f t="shared" si="4"/>
        <v>0.5800006244</v>
      </c>
      <c r="S11892" s="83" t="b">
        <f t="shared" si="5"/>
        <v>0</v>
      </c>
      <c r="T11892" s="72"/>
      <c r="U11892" s="72"/>
      <c r="V11892" s="72"/>
      <c r="W11892" s="72"/>
      <c r="X11892" s="72"/>
      <c r="Y11892" s="72"/>
      <c r="Z11892" s="72"/>
      <c r="AA11892" s="72"/>
      <c r="AB11892" s="72"/>
      <c r="AC11892" s="72"/>
      <c r="AD11892" s="72"/>
      <c r="AE11892" s="72"/>
      <c r="AF11892" s="72"/>
      <c r="AG11892" s="72"/>
      <c r="AH11892" s="72"/>
      <c r="AI11892" s="72"/>
      <c r="AJ11892" s="72"/>
      <c r="AK11892" s="72"/>
    </row>
    <row r="11893" ht="14.25" customHeight="1">
      <c r="A11893" s="78">
        <v>11890.0</v>
      </c>
      <c r="C11893" s="78" t="str">
        <f>VLOOKUP(G11893,[1]Macrodata_CCF!$A$3:$D$55,4,FALSE)</f>
        <v>#ERROR!</v>
      </c>
      <c r="E11893" s="79" t="str">
        <f>VLOOKUP(G11893,[1]Macrodata_CCF!$A$3:$B$55,2,FALSE)</f>
        <v>#ERROR!</v>
      </c>
      <c r="F11893" s="78">
        <v>0.0</v>
      </c>
      <c r="G11893" s="80">
        <v>40.0</v>
      </c>
      <c r="H11893" s="81">
        <v>0.0</v>
      </c>
      <c r="I11893" s="81">
        <v>300000.0</v>
      </c>
      <c r="J11893" s="81">
        <v>36000.0</v>
      </c>
      <c r="K11893" s="81">
        <v>300000.0</v>
      </c>
      <c r="L11893" s="82">
        <v>0.12</v>
      </c>
      <c r="N11893" s="83">
        <f t="shared" si="1"/>
        <v>0.12</v>
      </c>
      <c r="O11893" s="83">
        <f t="shared" si="2"/>
        <v>0.12</v>
      </c>
      <c r="Q11893" s="83">
        <f t="shared" si="3"/>
        <v>1</v>
      </c>
      <c r="R11893" s="83">
        <f t="shared" si="4"/>
        <v>0.12</v>
      </c>
      <c r="S11893" s="83" t="b">
        <f t="shared" si="5"/>
        <v>0</v>
      </c>
      <c r="T11893" s="72"/>
      <c r="U11893" s="72"/>
      <c r="V11893" s="72"/>
      <c r="W11893" s="72"/>
      <c r="X11893" s="72"/>
      <c r="Y11893" s="72"/>
      <c r="Z11893" s="72"/>
      <c r="AA11893" s="72"/>
      <c r="AB11893" s="72"/>
      <c r="AC11893" s="72"/>
      <c r="AD11893" s="72"/>
      <c r="AE11893" s="72"/>
      <c r="AF11893" s="72"/>
      <c r="AG11893" s="72"/>
      <c r="AH11893" s="72"/>
      <c r="AI11893" s="72"/>
      <c r="AJ11893" s="72"/>
      <c r="AK11893" s="72"/>
    </row>
    <row r="11894" ht="14.25" customHeight="1">
      <c r="A11894" s="78">
        <v>11891.0</v>
      </c>
      <c r="C11894" s="78" t="str">
        <f>VLOOKUP(G11894,[1]Macrodata_CCF!$A$3:$D$55,4,FALSE)</f>
        <v>#ERROR!</v>
      </c>
      <c r="E11894" s="79" t="str">
        <f>VLOOKUP(G11894,[1]Macrodata_CCF!$A$3:$B$55,2,FALSE)</f>
        <v>#ERROR!</v>
      </c>
      <c r="F11894" s="78">
        <v>0.0</v>
      </c>
      <c r="G11894" s="80">
        <v>32.0</v>
      </c>
      <c r="H11894" s="81">
        <v>781450.0</v>
      </c>
      <c r="I11894" s="81">
        <v>860000.0</v>
      </c>
      <c r="J11894" s="81">
        <v>796375.0</v>
      </c>
      <c r="K11894" s="81">
        <v>860000.0</v>
      </c>
      <c r="L11894" s="82">
        <v>0.1900063653723743</v>
      </c>
      <c r="N11894" s="83">
        <f t="shared" si="1"/>
        <v>0.1900063654</v>
      </c>
      <c r="O11894" s="83">
        <f t="shared" si="2"/>
        <v>0.1900063654</v>
      </c>
      <c r="Q11894" s="83">
        <f t="shared" si="3"/>
        <v>0.0913372093</v>
      </c>
      <c r="R11894" s="83">
        <f t="shared" si="4"/>
        <v>0.01735465116</v>
      </c>
      <c r="S11894" s="83" t="b">
        <f t="shared" si="5"/>
        <v>0</v>
      </c>
      <c r="T11894" s="72"/>
      <c r="U11894" s="72"/>
      <c r="V11894" s="72"/>
      <c r="W11894" s="72"/>
      <c r="X11894" s="72"/>
      <c r="Y11894" s="72"/>
      <c r="Z11894" s="72"/>
      <c r="AA11894" s="72"/>
      <c r="AB11894" s="72"/>
      <c r="AC11894" s="72"/>
      <c r="AD11894" s="72"/>
      <c r="AE11894" s="72"/>
      <c r="AF11894" s="72"/>
      <c r="AG11894" s="72"/>
      <c r="AH11894" s="72"/>
      <c r="AI11894" s="72"/>
      <c r="AJ11894" s="72"/>
      <c r="AK11894" s="72"/>
    </row>
    <row r="11895" ht="14.25" customHeight="1">
      <c r="A11895" s="78">
        <v>11892.0</v>
      </c>
      <c r="C11895" s="78" t="str">
        <f>VLOOKUP(G11895,[1]Macrodata_CCF!$A$3:$D$55,4,FALSE)</f>
        <v>#ERROR!</v>
      </c>
      <c r="E11895" s="79" t="str">
        <f>VLOOKUP(G11895,[1]Macrodata_CCF!$A$3:$B$55,2,FALSE)</f>
        <v>#ERROR!</v>
      </c>
      <c r="F11895" s="78">
        <v>0.0</v>
      </c>
      <c r="G11895" s="80">
        <v>48.0</v>
      </c>
      <c r="H11895" s="81">
        <v>96330.0</v>
      </c>
      <c r="I11895" s="81">
        <v>920000.0</v>
      </c>
      <c r="J11895" s="81">
        <v>228115.0</v>
      </c>
      <c r="K11895" s="81">
        <v>1748000.0</v>
      </c>
      <c r="L11895" s="82">
        <v>0.1599973290274017</v>
      </c>
      <c r="N11895" s="83">
        <f t="shared" si="1"/>
        <v>0.159997329</v>
      </c>
      <c r="O11895" s="83">
        <f t="shared" si="2"/>
        <v>0.159997329</v>
      </c>
      <c r="Q11895" s="83">
        <f t="shared" si="3"/>
        <v>0.8952934783</v>
      </c>
      <c r="R11895" s="83">
        <f t="shared" si="4"/>
        <v>0.159997329</v>
      </c>
      <c r="S11895" s="83" t="b">
        <f t="shared" si="5"/>
        <v>0</v>
      </c>
      <c r="T11895" s="72"/>
      <c r="U11895" s="72"/>
      <c r="V11895" s="72"/>
      <c r="W11895" s="72"/>
      <c r="X11895" s="72"/>
      <c r="Y11895" s="72"/>
      <c r="Z11895" s="72"/>
      <c r="AA11895" s="72"/>
      <c r="AB11895" s="72"/>
      <c r="AC11895" s="72"/>
      <c r="AD11895" s="72"/>
      <c r="AE11895" s="72"/>
      <c r="AF11895" s="72"/>
      <c r="AG11895" s="72"/>
      <c r="AH11895" s="72"/>
      <c r="AI11895" s="72"/>
      <c r="AJ11895" s="72"/>
      <c r="AK11895" s="72"/>
    </row>
    <row r="11896" ht="14.25" customHeight="1">
      <c r="A11896" s="78">
        <v>11893.0</v>
      </c>
      <c r="C11896" s="78" t="str">
        <f>VLOOKUP(G11896,[1]Macrodata_CCF!$A$3:$D$55,4,FALSE)</f>
        <v>#ERROR!</v>
      </c>
      <c r="E11896" s="79" t="str">
        <f>VLOOKUP(G11896,[1]Macrodata_CCF!$A$3:$B$55,2,FALSE)</f>
        <v>#ERROR!</v>
      </c>
      <c r="F11896" s="78">
        <v>0.0</v>
      </c>
      <c r="G11896" s="80">
        <v>20.0</v>
      </c>
      <c r="H11896" s="81">
        <v>240015.0</v>
      </c>
      <c r="I11896" s="81">
        <v>550000.0</v>
      </c>
      <c r="J11896" s="81">
        <v>295810.0</v>
      </c>
      <c r="K11896" s="81">
        <v>990000.0</v>
      </c>
      <c r="L11896" s="82">
        <v>0.1799925802861429</v>
      </c>
      <c r="N11896" s="83">
        <f t="shared" si="1"/>
        <v>0.1799925803</v>
      </c>
      <c r="O11896" s="83">
        <f t="shared" si="2"/>
        <v>0.1799925803</v>
      </c>
      <c r="Q11896" s="83">
        <f t="shared" si="3"/>
        <v>0.5636090909</v>
      </c>
      <c r="R11896" s="83">
        <f t="shared" si="4"/>
        <v>0.1799925803</v>
      </c>
      <c r="S11896" s="83" t="b">
        <f t="shared" si="5"/>
        <v>0</v>
      </c>
      <c r="T11896" s="72"/>
      <c r="U11896" s="72"/>
      <c r="V11896" s="72"/>
      <c r="W11896" s="72"/>
      <c r="X11896" s="72"/>
      <c r="Y11896" s="72"/>
      <c r="Z11896" s="72"/>
      <c r="AA11896" s="72"/>
      <c r="AB11896" s="72"/>
      <c r="AC11896" s="72"/>
      <c r="AD11896" s="72"/>
      <c r="AE11896" s="72"/>
      <c r="AF11896" s="72"/>
      <c r="AG11896" s="72"/>
      <c r="AH11896" s="72"/>
      <c r="AI11896" s="72"/>
      <c r="AJ11896" s="72"/>
      <c r="AK11896" s="72"/>
    </row>
    <row r="11897" ht="14.25" customHeight="1">
      <c r="A11897" s="78">
        <v>11894.0</v>
      </c>
      <c r="C11897" s="78" t="str">
        <f>VLOOKUP(G11897,[1]Macrodata_CCF!$A$3:$D$55,4,FALSE)</f>
        <v>#ERROR!</v>
      </c>
      <c r="E11897" s="79" t="str">
        <f>VLOOKUP(G11897,[1]Macrodata_CCF!$A$3:$B$55,2,FALSE)</f>
        <v>#ERROR!</v>
      </c>
      <c r="F11897" s="78">
        <v>0.0</v>
      </c>
      <c r="G11897" s="80">
        <v>45.0</v>
      </c>
      <c r="H11897" s="81">
        <v>2765.0</v>
      </c>
      <c r="I11897" s="81">
        <v>10000.0</v>
      </c>
      <c r="J11897" s="81">
        <v>4140.0</v>
      </c>
      <c r="K11897" s="81">
        <v>10000.0</v>
      </c>
      <c r="L11897" s="82">
        <v>0.1900483759502419</v>
      </c>
      <c r="N11897" s="83">
        <f t="shared" si="1"/>
        <v>0.190048376</v>
      </c>
      <c r="O11897" s="83">
        <f t="shared" si="2"/>
        <v>0.190048376</v>
      </c>
      <c r="Q11897" s="83">
        <f t="shared" si="3"/>
        <v>0.7235</v>
      </c>
      <c r="R11897" s="83">
        <f t="shared" si="4"/>
        <v>0.190048376</v>
      </c>
      <c r="S11897" s="83" t="b">
        <f t="shared" si="5"/>
        <v>0</v>
      </c>
      <c r="T11897" s="72"/>
      <c r="U11897" s="72"/>
      <c r="V11897" s="72"/>
      <c r="W11897" s="72"/>
      <c r="X11897" s="72"/>
      <c r="Y11897" s="72"/>
      <c r="Z11897" s="72"/>
      <c r="AA11897" s="72"/>
      <c r="AB11897" s="72"/>
      <c r="AC11897" s="72"/>
      <c r="AD11897" s="72"/>
      <c r="AE11897" s="72"/>
      <c r="AF11897" s="72"/>
      <c r="AG11897" s="72"/>
      <c r="AH11897" s="72"/>
      <c r="AI11897" s="72"/>
      <c r="AJ11897" s="72"/>
      <c r="AK11897" s="72"/>
    </row>
    <row r="11898" ht="14.25" customHeight="1">
      <c r="A11898" s="78">
        <v>11895.0</v>
      </c>
      <c r="C11898" s="78" t="str">
        <f>VLOOKUP(G11898,[1]Macrodata_CCF!$A$3:$D$55,4,FALSE)</f>
        <v>#ERROR!</v>
      </c>
      <c r="E11898" s="79" t="str">
        <f>VLOOKUP(G11898,[1]Macrodata_CCF!$A$3:$B$55,2,FALSE)</f>
        <v>#ERROR!</v>
      </c>
      <c r="F11898" s="78">
        <v>0.0</v>
      </c>
      <c r="G11898" s="80">
        <v>16.0</v>
      </c>
      <c r="H11898" s="81">
        <v>129050.0</v>
      </c>
      <c r="I11898" s="81">
        <v>290000.0</v>
      </c>
      <c r="J11898" s="81">
        <v>156410.0</v>
      </c>
      <c r="K11898" s="81">
        <v>290000.0</v>
      </c>
      <c r="L11898" s="82">
        <v>0.1699906803355079</v>
      </c>
      <c r="N11898" s="83">
        <f t="shared" si="1"/>
        <v>0.1699906803</v>
      </c>
      <c r="O11898" s="83">
        <f t="shared" si="2"/>
        <v>0.1699906803</v>
      </c>
      <c r="Q11898" s="83">
        <f t="shared" si="3"/>
        <v>0.555</v>
      </c>
      <c r="R11898" s="83">
        <f t="shared" si="4"/>
        <v>0.1699906803</v>
      </c>
      <c r="S11898" s="83" t="b">
        <f t="shared" si="5"/>
        <v>0</v>
      </c>
      <c r="T11898" s="72"/>
      <c r="U11898" s="72"/>
      <c r="V11898" s="72"/>
      <c r="W11898" s="72"/>
      <c r="X11898" s="72"/>
      <c r="Y11898" s="72"/>
      <c r="Z11898" s="72"/>
      <c r="AA11898" s="72"/>
      <c r="AB11898" s="72"/>
      <c r="AC11898" s="72"/>
      <c r="AD11898" s="72"/>
      <c r="AE11898" s="72"/>
      <c r="AF11898" s="72"/>
      <c r="AG11898" s="72"/>
      <c r="AH11898" s="72"/>
      <c r="AI11898" s="72"/>
      <c r="AJ11898" s="72"/>
      <c r="AK11898" s="72"/>
    </row>
    <row r="11899" ht="14.25" customHeight="1">
      <c r="A11899" s="78">
        <v>11896.0</v>
      </c>
      <c r="C11899" s="78" t="str">
        <f>VLOOKUP(G11899,[1]Macrodata_CCF!$A$3:$D$55,4,FALSE)</f>
        <v>#ERROR!</v>
      </c>
      <c r="E11899" s="79" t="str">
        <f>VLOOKUP(G11899,[1]Macrodata_CCF!$A$3:$B$55,2,FALSE)</f>
        <v>#ERROR!</v>
      </c>
      <c r="F11899" s="78">
        <v>0.0</v>
      </c>
      <c r="G11899" s="80">
        <v>13.0</v>
      </c>
      <c r="H11899" s="81">
        <v>7450.0</v>
      </c>
      <c r="I11899" s="81">
        <v>50000.0</v>
      </c>
      <c r="J11899" s="81">
        <v>51000.0</v>
      </c>
      <c r="K11899" s="81">
        <v>50000.0</v>
      </c>
      <c r="L11899" s="82">
        <v>1.023501762632197</v>
      </c>
      <c r="N11899" s="83">
        <f t="shared" si="1"/>
        <v>1.023501763</v>
      </c>
      <c r="O11899" s="83">
        <f t="shared" si="2"/>
        <v>1</v>
      </c>
      <c r="Q11899" s="83">
        <f t="shared" si="3"/>
        <v>0.851</v>
      </c>
      <c r="R11899" s="83">
        <f t="shared" si="4"/>
        <v>1.023501763</v>
      </c>
      <c r="S11899" s="83" t="b">
        <f t="shared" si="5"/>
        <v>0</v>
      </c>
      <c r="T11899" s="72"/>
      <c r="U11899" s="72"/>
      <c r="V11899" s="72"/>
      <c r="W11899" s="72"/>
      <c r="X11899" s="72"/>
      <c r="Y11899" s="72"/>
      <c r="Z11899" s="72"/>
      <c r="AA11899" s="72"/>
      <c r="AB11899" s="72"/>
      <c r="AC11899" s="72"/>
      <c r="AD11899" s="72"/>
      <c r="AE11899" s="72"/>
      <c r="AF11899" s="72"/>
      <c r="AG11899" s="72"/>
      <c r="AH11899" s="72"/>
      <c r="AI11899" s="72"/>
      <c r="AJ11899" s="72"/>
      <c r="AK11899" s="72"/>
    </row>
    <row r="11900" ht="14.25" customHeight="1">
      <c r="A11900" s="78">
        <v>11897.0</v>
      </c>
      <c r="C11900" s="78" t="str">
        <f>VLOOKUP(G11900,[1]Macrodata_CCF!$A$3:$D$55,4,FALSE)</f>
        <v>#ERROR!</v>
      </c>
      <c r="E11900" s="79" t="str">
        <f>VLOOKUP(G11900,[1]Macrodata_CCF!$A$3:$B$55,2,FALSE)</f>
        <v>#ERROR!</v>
      </c>
      <c r="F11900" s="78">
        <v>0.0</v>
      </c>
      <c r="G11900" s="80">
        <v>45.0</v>
      </c>
      <c r="H11900" s="81">
        <v>29055.0</v>
      </c>
      <c r="I11900" s="81">
        <v>200000.0</v>
      </c>
      <c r="J11900" s="81">
        <v>52985.0</v>
      </c>
      <c r="K11900" s="81">
        <v>200000.0</v>
      </c>
      <c r="L11900" s="82">
        <v>0.139986545380093</v>
      </c>
      <c r="N11900" s="83">
        <f t="shared" si="1"/>
        <v>0.1399865454</v>
      </c>
      <c r="O11900" s="83">
        <f t="shared" si="2"/>
        <v>0.1399865454</v>
      </c>
      <c r="Q11900" s="83">
        <f t="shared" si="3"/>
        <v>0.854725</v>
      </c>
      <c r="R11900" s="83">
        <f t="shared" si="4"/>
        <v>0.1399865454</v>
      </c>
      <c r="S11900" s="83" t="b">
        <f t="shared" si="5"/>
        <v>0</v>
      </c>
      <c r="T11900" s="72"/>
      <c r="U11900" s="72"/>
      <c r="V11900" s="72"/>
      <c r="W11900" s="72"/>
      <c r="X11900" s="72"/>
      <c r="Y11900" s="72"/>
      <c r="Z11900" s="72"/>
      <c r="AA11900" s="72"/>
      <c r="AB11900" s="72"/>
      <c r="AC11900" s="72"/>
      <c r="AD11900" s="72"/>
      <c r="AE11900" s="72"/>
      <c r="AF11900" s="72"/>
      <c r="AG11900" s="72"/>
      <c r="AH11900" s="72"/>
      <c r="AI11900" s="72"/>
      <c r="AJ11900" s="72"/>
      <c r="AK11900" s="72"/>
    </row>
    <row r="11901" ht="14.25" customHeight="1">
      <c r="A11901" s="78">
        <v>11898.0</v>
      </c>
      <c r="C11901" s="78" t="str">
        <f>VLOOKUP(G11901,[1]Macrodata_CCF!$A$3:$D$55,4,FALSE)</f>
        <v>#ERROR!</v>
      </c>
      <c r="E11901" s="79" t="str">
        <f>VLOOKUP(G11901,[1]Macrodata_CCF!$A$3:$B$55,2,FALSE)</f>
        <v>#ERROR!</v>
      </c>
      <c r="F11901" s="78">
        <v>0.0</v>
      </c>
      <c r="G11901" s="80">
        <v>52.0</v>
      </c>
      <c r="H11901" s="81">
        <v>145050.0</v>
      </c>
      <c r="I11901" s="81">
        <v>610000.0</v>
      </c>
      <c r="J11901" s="81">
        <v>210145.0</v>
      </c>
      <c r="K11901" s="81">
        <v>610000.0</v>
      </c>
      <c r="L11901" s="82">
        <v>0.1400043015377998</v>
      </c>
      <c r="N11901" s="83">
        <f t="shared" si="1"/>
        <v>0.1400043015</v>
      </c>
      <c r="O11901" s="83">
        <f t="shared" si="2"/>
        <v>0.1400043015</v>
      </c>
      <c r="Q11901" s="83">
        <f t="shared" si="3"/>
        <v>0.7622131148</v>
      </c>
      <c r="R11901" s="83">
        <f t="shared" si="4"/>
        <v>0.1400043015</v>
      </c>
      <c r="S11901" s="83" t="b">
        <f t="shared" si="5"/>
        <v>0</v>
      </c>
      <c r="T11901" s="72"/>
      <c r="U11901" s="72"/>
      <c r="V11901" s="72"/>
      <c r="W11901" s="72"/>
      <c r="X11901" s="72"/>
      <c r="Y11901" s="72"/>
      <c r="Z11901" s="72"/>
      <c r="AA11901" s="72"/>
      <c r="AB11901" s="72"/>
      <c r="AC11901" s="72"/>
      <c r="AD11901" s="72"/>
      <c r="AE11901" s="72"/>
      <c r="AF11901" s="72"/>
      <c r="AG11901" s="72"/>
      <c r="AH11901" s="72"/>
      <c r="AI11901" s="72"/>
      <c r="AJ11901" s="72"/>
      <c r="AK11901" s="72"/>
    </row>
    <row r="11902" ht="14.25" customHeight="1">
      <c r="A11902" s="78">
        <v>11899.0</v>
      </c>
      <c r="C11902" s="78" t="str">
        <f>VLOOKUP(G11902,[1]Macrodata_CCF!$A$3:$D$55,4,FALSE)</f>
        <v>#ERROR!</v>
      </c>
      <c r="E11902" s="79" t="str">
        <f>VLOOKUP(G11902,[1]Macrodata_CCF!$A$3:$B$55,2,FALSE)</f>
        <v>#ERROR!</v>
      </c>
      <c r="F11902" s="78">
        <v>0.0</v>
      </c>
      <c r="G11902" s="80">
        <v>15.0</v>
      </c>
      <c r="H11902" s="81">
        <v>92335.0</v>
      </c>
      <c r="I11902" s="81">
        <v>240000.0</v>
      </c>
      <c r="J11902" s="81">
        <v>115960.0</v>
      </c>
      <c r="K11902" s="81">
        <v>240000.0</v>
      </c>
      <c r="L11902" s="82">
        <v>0.1599905190803508</v>
      </c>
      <c r="N11902" s="83">
        <f t="shared" si="1"/>
        <v>0.1599905191</v>
      </c>
      <c r="O11902" s="83">
        <f t="shared" si="2"/>
        <v>0.1599905191</v>
      </c>
      <c r="Q11902" s="83">
        <f t="shared" si="3"/>
        <v>0.6152708333</v>
      </c>
      <c r="R11902" s="83">
        <f t="shared" si="4"/>
        <v>0.1599905191</v>
      </c>
      <c r="S11902" s="83" t="b">
        <f t="shared" si="5"/>
        <v>0</v>
      </c>
      <c r="T11902" s="72"/>
      <c r="U11902" s="72"/>
      <c r="V11902" s="72"/>
      <c r="W11902" s="72"/>
      <c r="X11902" s="72"/>
      <c r="Y11902" s="72"/>
      <c r="Z11902" s="72"/>
      <c r="AA11902" s="72"/>
      <c r="AB11902" s="72"/>
      <c r="AC11902" s="72"/>
      <c r="AD11902" s="72"/>
      <c r="AE11902" s="72"/>
      <c r="AF11902" s="72"/>
      <c r="AG11902" s="72"/>
      <c r="AH11902" s="72"/>
      <c r="AI11902" s="72"/>
      <c r="AJ11902" s="72"/>
      <c r="AK11902" s="72"/>
    </row>
    <row r="11903" ht="14.25" customHeight="1">
      <c r="A11903" s="78">
        <v>11900.0</v>
      </c>
      <c r="C11903" s="78" t="str">
        <f>VLOOKUP(G11903,[1]Macrodata_CCF!$A$3:$D$55,4,FALSE)</f>
        <v>#ERROR!</v>
      </c>
      <c r="E11903" s="79" t="str">
        <f>VLOOKUP(G11903,[1]Macrodata_CCF!$A$3:$B$55,2,FALSE)</f>
        <v>#ERROR!</v>
      </c>
      <c r="F11903" s="78">
        <v>0.0</v>
      </c>
      <c r="G11903" s="80">
        <v>35.0</v>
      </c>
      <c r="H11903" s="81">
        <v>9210.0</v>
      </c>
      <c r="I11903" s="81">
        <v>10000.0</v>
      </c>
      <c r="J11903" s="81">
        <v>9265.0</v>
      </c>
      <c r="K11903" s="81">
        <v>10000.0</v>
      </c>
      <c r="L11903" s="82">
        <v>0.06962025316455696</v>
      </c>
      <c r="N11903" s="83">
        <f t="shared" si="1"/>
        <v>0.06962025316</v>
      </c>
      <c r="O11903" s="83">
        <f t="shared" si="2"/>
        <v>0.06962025316</v>
      </c>
      <c r="Q11903" s="83">
        <f t="shared" si="3"/>
        <v>0.079</v>
      </c>
      <c r="R11903" s="83">
        <f t="shared" si="4"/>
        <v>0.0055</v>
      </c>
      <c r="S11903" s="83" t="b">
        <f t="shared" si="5"/>
        <v>0</v>
      </c>
      <c r="T11903" s="72"/>
      <c r="U11903" s="72"/>
      <c r="V11903" s="72"/>
      <c r="W11903" s="72"/>
      <c r="X11903" s="72"/>
      <c r="Y11903" s="72"/>
      <c r="Z11903" s="72"/>
      <c r="AA11903" s="72"/>
      <c r="AB11903" s="72"/>
      <c r="AC11903" s="72"/>
      <c r="AD11903" s="72"/>
      <c r="AE11903" s="72"/>
      <c r="AF11903" s="72"/>
      <c r="AG11903" s="72"/>
      <c r="AH11903" s="72"/>
      <c r="AI11903" s="72"/>
      <c r="AJ11903" s="72"/>
      <c r="AK11903" s="72"/>
    </row>
    <row r="11904" ht="14.25" customHeight="1">
      <c r="A11904" s="78">
        <v>11901.0</v>
      </c>
      <c r="C11904" s="78" t="str">
        <f>VLOOKUP(G11904,[1]Macrodata_CCF!$A$3:$D$55,4,FALSE)</f>
        <v>#ERROR!</v>
      </c>
      <c r="E11904" s="79" t="str">
        <f>VLOOKUP(G11904,[1]Macrodata_CCF!$A$3:$B$55,2,FALSE)</f>
        <v>#ERROR!</v>
      </c>
      <c r="F11904" s="78">
        <v>1.0</v>
      </c>
      <c r="G11904" s="80">
        <v>38.0</v>
      </c>
      <c r="H11904" s="81">
        <v>848630.0</v>
      </c>
      <c r="I11904" s="81">
        <v>880000.0</v>
      </c>
      <c r="J11904" s="81">
        <v>864630.0</v>
      </c>
      <c r="K11904" s="81">
        <v>880000.0</v>
      </c>
      <c r="L11904" s="82">
        <v>0.5100414408670705</v>
      </c>
      <c r="N11904" s="83">
        <f t="shared" si="1"/>
        <v>0.5100414409</v>
      </c>
      <c r="O11904" s="83">
        <f t="shared" si="2"/>
        <v>0.5100414409</v>
      </c>
      <c r="Q11904" s="83">
        <f t="shared" si="3"/>
        <v>0.03564772727</v>
      </c>
      <c r="R11904" s="83">
        <f t="shared" si="4"/>
        <v>0.01818181818</v>
      </c>
      <c r="S11904" s="83" t="b">
        <f t="shared" si="5"/>
        <v>0</v>
      </c>
      <c r="T11904" s="72"/>
      <c r="U11904" s="72"/>
      <c r="V11904" s="72"/>
      <c r="W11904" s="72"/>
      <c r="X11904" s="72"/>
      <c r="Y11904" s="72"/>
      <c r="Z11904" s="72"/>
      <c r="AA11904" s="72"/>
      <c r="AB11904" s="72"/>
      <c r="AC11904" s="72"/>
      <c r="AD11904" s="72"/>
      <c r="AE11904" s="72"/>
      <c r="AF11904" s="72"/>
      <c r="AG11904" s="72"/>
      <c r="AH11904" s="72"/>
      <c r="AI11904" s="72"/>
      <c r="AJ11904" s="72"/>
      <c r="AK11904" s="72"/>
    </row>
    <row r="11905" ht="14.25" customHeight="1">
      <c r="A11905" s="78">
        <v>11902.0</v>
      </c>
      <c r="C11905" s="78" t="str">
        <f>VLOOKUP(G11905,[1]Macrodata_CCF!$A$3:$D$55,4,FALSE)</f>
        <v>#ERROR!</v>
      </c>
      <c r="E11905" s="79" t="str">
        <f>VLOOKUP(G11905,[1]Macrodata_CCF!$A$3:$B$55,2,FALSE)</f>
        <v>#ERROR!</v>
      </c>
      <c r="F11905" s="78">
        <v>0.0</v>
      </c>
      <c r="G11905" s="80">
        <v>23.0</v>
      </c>
      <c r="H11905" s="81">
        <v>12905.0</v>
      </c>
      <c r="I11905" s="81">
        <v>860000.0</v>
      </c>
      <c r="J11905" s="81">
        <v>0.0</v>
      </c>
      <c r="K11905" s="81">
        <v>860000.0</v>
      </c>
      <c r="L11905" s="82">
        <v>-0.01523441880780786</v>
      </c>
      <c r="N11905" s="83">
        <f t="shared" si="1"/>
        <v>-0.01523441881</v>
      </c>
      <c r="O11905" s="83">
        <f t="shared" si="2"/>
        <v>0</v>
      </c>
      <c r="Q11905" s="83">
        <f t="shared" si="3"/>
        <v>0.984994186</v>
      </c>
      <c r="R11905" s="83">
        <f t="shared" si="4"/>
        <v>-0.01523441881</v>
      </c>
      <c r="S11905" s="83" t="b">
        <f t="shared" si="5"/>
        <v>0</v>
      </c>
      <c r="T11905" s="72"/>
      <c r="U11905" s="72"/>
      <c r="V11905" s="72"/>
      <c r="W11905" s="72"/>
      <c r="X11905" s="72"/>
      <c r="Y11905" s="72"/>
      <c r="Z11905" s="72"/>
      <c r="AA11905" s="72"/>
      <c r="AB11905" s="72"/>
      <c r="AC11905" s="72"/>
      <c r="AD11905" s="72"/>
      <c r="AE11905" s="72"/>
      <c r="AF11905" s="72"/>
      <c r="AG11905" s="72"/>
      <c r="AH11905" s="72"/>
      <c r="AI11905" s="72"/>
      <c r="AJ11905" s="72"/>
      <c r="AK11905" s="72"/>
    </row>
    <row r="11906" ht="14.25" customHeight="1">
      <c r="A11906" s="78">
        <v>11903.0</v>
      </c>
      <c r="C11906" s="78" t="str">
        <f>VLOOKUP(G11906,[1]Macrodata_CCF!$A$3:$D$55,4,FALSE)</f>
        <v>#ERROR!</v>
      </c>
      <c r="E11906" s="79" t="str">
        <f>VLOOKUP(G11906,[1]Macrodata_CCF!$A$3:$B$55,2,FALSE)</f>
        <v>#ERROR!</v>
      </c>
      <c r="F11906" s="78">
        <v>0.0</v>
      </c>
      <c r="G11906" s="80">
        <v>13.0</v>
      </c>
      <c r="H11906" s="81">
        <v>35615.0</v>
      </c>
      <c r="I11906" s="81">
        <v>160000.0</v>
      </c>
      <c r="J11906" s="81">
        <v>56760.0</v>
      </c>
      <c r="K11906" s="81">
        <v>160000.0</v>
      </c>
      <c r="L11906" s="82">
        <v>0.1699963822004261</v>
      </c>
      <c r="N11906" s="83">
        <f t="shared" si="1"/>
        <v>0.1699963822</v>
      </c>
      <c r="O11906" s="83">
        <f t="shared" si="2"/>
        <v>0.1699963822</v>
      </c>
      <c r="Q11906" s="83">
        <f t="shared" si="3"/>
        <v>0.77740625</v>
      </c>
      <c r="R11906" s="83">
        <f t="shared" si="4"/>
        <v>0.1699963822</v>
      </c>
      <c r="S11906" s="83" t="b">
        <f t="shared" si="5"/>
        <v>0</v>
      </c>
      <c r="T11906" s="72"/>
      <c r="U11906" s="72"/>
      <c r="V11906" s="72"/>
      <c r="W11906" s="72"/>
      <c r="X11906" s="72"/>
      <c r="Y11906" s="72"/>
      <c r="Z11906" s="72"/>
      <c r="AA11906" s="72"/>
      <c r="AB11906" s="72"/>
      <c r="AC11906" s="72"/>
      <c r="AD11906" s="72"/>
      <c r="AE11906" s="72"/>
      <c r="AF11906" s="72"/>
      <c r="AG11906" s="72"/>
      <c r="AH11906" s="72"/>
      <c r="AI11906" s="72"/>
      <c r="AJ11906" s="72"/>
      <c r="AK11906" s="72"/>
    </row>
    <row r="11907" ht="14.25" customHeight="1">
      <c r="A11907" s="78">
        <v>11904.0</v>
      </c>
      <c r="C11907" s="78" t="str">
        <f>VLOOKUP(G11907,[1]Macrodata_CCF!$A$3:$D$55,4,FALSE)</f>
        <v>#ERROR!</v>
      </c>
      <c r="E11907" s="79" t="str">
        <f>VLOOKUP(G11907,[1]Macrodata_CCF!$A$3:$B$55,2,FALSE)</f>
        <v>#ERROR!</v>
      </c>
      <c r="F11907" s="78">
        <v>0.0</v>
      </c>
      <c r="G11907" s="80">
        <v>53.0</v>
      </c>
      <c r="H11907" s="81">
        <v>0.0</v>
      </c>
      <c r="I11907" s="81">
        <v>40000.0</v>
      </c>
      <c r="J11907" s="81">
        <v>1600.0</v>
      </c>
      <c r="K11907" s="81">
        <v>56000.0</v>
      </c>
      <c r="L11907" s="82">
        <v>0.04</v>
      </c>
      <c r="N11907" s="83">
        <f t="shared" si="1"/>
        <v>0.04</v>
      </c>
      <c r="O11907" s="83">
        <f t="shared" si="2"/>
        <v>0.04</v>
      </c>
      <c r="Q11907" s="83">
        <f t="shared" si="3"/>
        <v>1</v>
      </c>
      <c r="R11907" s="83">
        <f t="shared" si="4"/>
        <v>0.04</v>
      </c>
      <c r="S11907" s="83" t="b">
        <f t="shared" si="5"/>
        <v>0</v>
      </c>
      <c r="T11907" s="72"/>
      <c r="U11907" s="72"/>
      <c r="V11907" s="72"/>
      <c r="W11907" s="72"/>
      <c r="X11907" s="72"/>
      <c r="Y11907" s="72"/>
      <c r="Z11907" s="72"/>
      <c r="AA11907" s="72"/>
      <c r="AB11907" s="72"/>
      <c r="AC11907" s="72"/>
      <c r="AD11907" s="72"/>
      <c r="AE11907" s="72"/>
      <c r="AF11907" s="72"/>
      <c r="AG11907" s="72"/>
      <c r="AH11907" s="72"/>
      <c r="AI11907" s="72"/>
      <c r="AJ11907" s="72"/>
      <c r="AK11907" s="72"/>
    </row>
    <row r="11908" ht="14.25" customHeight="1">
      <c r="A11908" s="78">
        <v>11905.0</v>
      </c>
      <c r="C11908" s="78" t="str">
        <f>VLOOKUP(G11908,[1]Macrodata_CCF!$A$3:$D$55,4,FALSE)</f>
        <v>#ERROR!</v>
      </c>
      <c r="E11908" s="79" t="str">
        <f>VLOOKUP(G11908,[1]Macrodata_CCF!$A$3:$B$55,2,FALSE)</f>
        <v>#ERROR!</v>
      </c>
      <c r="F11908" s="78">
        <v>1.0</v>
      </c>
      <c r="G11908" s="80">
        <v>39.0</v>
      </c>
      <c r="H11908" s="81">
        <v>0.0</v>
      </c>
      <c r="I11908" s="81">
        <v>50000.0</v>
      </c>
      <c r="J11908" s="81">
        <v>51000.0</v>
      </c>
      <c r="K11908" s="81">
        <v>50000.0</v>
      </c>
      <c r="L11908" s="82">
        <v>1.02</v>
      </c>
      <c r="N11908" s="83">
        <f t="shared" si="1"/>
        <v>1.02</v>
      </c>
      <c r="O11908" s="83">
        <f t="shared" si="2"/>
        <v>1</v>
      </c>
      <c r="Q11908" s="83">
        <f t="shared" si="3"/>
        <v>1</v>
      </c>
      <c r="R11908" s="83">
        <f t="shared" si="4"/>
        <v>1.02</v>
      </c>
      <c r="S11908" s="83" t="b">
        <f t="shared" si="5"/>
        <v>0</v>
      </c>
      <c r="T11908" s="72"/>
      <c r="U11908" s="72"/>
      <c r="V11908" s="72"/>
      <c r="W11908" s="72"/>
      <c r="X11908" s="72"/>
      <c r="Y11908" s="72"/>
      <c r="Z11908" s="72"/>
      <c r="AA11908" s="72"/>
      <c r="AB11908" s="72"/>
      <c r="AC11908" s="72"/>
      <c r="AD11908" s="72"/>
      <c r="AE11908" s="72"/>
      <c r="AF11908" s="72"/>
      <c r="AG11908" s="72"/>
      <c r="AH11908" s="72"/>
      <c r="AI11908" s="72"/>
      <c r="AJ11908" s="72"/>
      <c r="AK11908" s="72"/>
    </row>
    <row r="11909" ht="14.25" customHeight="1">
      <c r="A11909" s="78">
        <v>11906.0</v>
      </c>
      <c r="C11909" s="78" t="str">
        <f>VLOOKUP(G11909,[1]Macrodata_CCF!$A$3:$D$55,4,FALSE)</f>
        <v>#ERROR!</v>
      </c>
      <c r="E11909" s="79" t="str">
        <f>VLOOKUP(G11909,[1]Macrodata_CCF!$A$3:$B$55,2,FALSE)</f>
        <v>#ERROR!</v>
      </c>
      <c r="F11909" s="78">
        <v>0.0</v>
      </c>
      <c r="G11909" s="80">
        <v>25.0</v>
      </c>
      <c r="H11909" s="81">
        <v>0.0</v>
      </c>
      <c r="I11909" s="81">
        <v>30000.0</v>
      </c>
      <c r="J11909" s="81">
        <v>5400.0</v>
      </c>
      <c r="K11909" s="81">
        <v>30000.0</v>
      </c>
      <c r="L11909" s="82">
        <v>0.18</v>
      </c>
      <c r="N11909" s="83">
        <f t="shared" si="1"/>
        <v>0.18</v>
      </c>
      <c r="O11909" s="83">
        <f t="shared" si="2"/>
        <v>0.18</v>
      </c>
      <c r="Q11909" s="83">
        <f t="shared" si="3"/>
        <v>1</v>
      </c>
      <c r="R11909" s="83">
        <f t="shared" si="4"/>
        <v>0.18</v>
      </c>
      <c r="S11909" s="83" t="b">
        <f t="shared" si="5"/>
        <v>0</v>
      </c>
      <c r="T11909" s="72"/>
      <c r="U11909" s="72"/>
      <c r="V11909" s="72"/>
      <c r="W11909" s="72"/>
      <c r="X11909" s="72"/>
      <c r="Y11909" s="72"/>
      <c r="Z11909" s="72"/>
      <c r="AA11909" s="72"/>
      <c r="AB11909" s="72"/>
      <c r="AC11909" s="72"/>
      <c r="AD11909" s="72"/>
      <c r="AE11909" s="72"/>
      <c r="AF11909" s="72"/>
      <c r="AG11909" s="72"/>
      <c r="AH11909" s="72"/>
      <c r="AI11909" s="72"/>
      <c r="AJ11909" s="72"/>
      <c r="AK11909" s="72"/>
    </row>
    <row r="11910" ht="14.25" customHeight="1">
      <c r="A11910" s="78">
        <v>11907.0</v>
      </c>
      <c r="C11910" s="78" t="str">
        <f>VLOOKUP(G11910,[1]Macrodata_CCF!$A$3:$D$55,4,FALSE)</f>
        <v>#ERROR!</v>
      </c>
      <c r="E11910" s="79" t="str">
        <f>VLOOKUP(G11910,[1]Macrodata_CCF!$A$3:$B$55,2,FALSE)</f>
        <v>#ERROR!</v>
      </c>
      <c r="F11910" s="78">
        <v>0.0</v>
      </c>
      <c r="G11910" s="80">
        <v>17.0</v>
      </c>
      <c r="H11910" s="81">
        <v>975925.0</v>
      </c>
      <c r="I11910" s="81">
        <v>990000.0</v>
      </c>
      <c r="J11910" s="81">
        <v>978175.0</v>
      </c>
      <c r="K11910" s="81">
        <v>1386000.0</v>
      </c>
      <c r="L11910" s="82">
        <v>0.1598579040852575</v>
      </c>
      <c r="N11910" s="83">
        <f t="shared" si="1"/>
        <v>0.1598579041</v>
      </c>
      <c r="O11910" s="83">
        <f t="shared" si="2"/>
        <v>0.1598579041</v>
      </c>
      <c r="Q11910" s="83">
        <f t="shared" si="3"/>
        <v>0.01421717172</v>
      </c>
      <c r="R11910" s="83">
        <f t="shared" si="4"/>
        <v>0.002272727273</v>
      </c>
      <c r="S11910" s="83" t="b">
        <f t="shared" si="5"/>
        <v>0</v>
      </c>
      <c r="T11910" s="72"/>
      <c r="U11910" s="72"/>
      <c r="V11910" s="72"/>
      <c r="W11910" s="72"/>
      <c r="X11910" s="72"/>
      <c r="Y11910" s="72"/>
      <c r="Z11910" s="72"/>
      <c r="AA11910" s="72"/>
      <c r="AB11910" s="72"/>
      <c r="AC11910" s="72"/>
      <c r="AD11910" s="72"/>
      <c r="AE11910" s="72"/>
      <c r="AF11910" s="72"/>
      <c r="AG11910" s="72"/>
      <c r="AH11910" s="72"/>
      <c r="AI11910" s="72"/>
      <c r="AJ11910" s="72"/>
      <c r="AK11910" s="72"/>
    </row>
    <row r="11911" ht="14.25" customHeight="1">
      <c r="A11911" s="78">
        <v>11908.0</v>
      </c>
      <c r="C11911" s="78" t="str">
        <f>VLOOKUP(G11911,[1]Macrodata_CCF!$A$3:$D$55,4,FALSE)</f>
        <v>#ERROR!</v>
      </c>
      <c r="E11911" s="79" t="str">
        <f>VLOOKUP(G11911,[1]Macrodata_CCF!$A$3:$B$55,2,FALSE)</f>
        <v>#ERROR!</v>
      </c>
      <c r="F11911" s="78">
        <v>0.0</v>
      </c>
      <c r="G11911" s="80">
        <v>37.0</v>
      </c>
      <c r="H11911" s="81">
        <v>21500.0</v>
      </c>
      <c r="I11911" s="81">
        <v>100000.0</v>
      </c>
      <c r="J11911" s="81">
        <v>23855.0</v>
      </c>
      <c r="K11911" s="81">
        <v>100000.0</v>
      </c>
      <c r="L11911" s="82">
        <v>0.03</v>
      </c>
      <c r="N11911" s="83">
        <f t="shared" si="1"/>
        <v>0.03</v>
      </c>
      <c r="O11911" s="83">
        <f t="shared" si="2"/>
        <v>0.03</v>
      </c>
      <c r="Q11911" s="83">
        <f t="shared" si="3"/>
        <v>0.785</v>
      </c>
      <c r="R11911" s="83">
        <f t="shared" si="4"/>
        <v>0.03</v>
      </c>
      <c r="S11911" s="83" t="b">
        <f t="shared" si="5"/>
        <v>0</v>
      </c>
      <c r="T11911" s="72"/>
      <c r="U11911" s="72"/>
      <c r="V11911" s="72"/>
      <c r="W11911" s="72"/>
      <c r="X11911" s="72"/>
      <c r="Y11911" s="72"/>
      <c r="Z11911" s="72"/>
      <c r="AA11911" s="72"/>
      <c r="AB11911" s="72"/>
      <c r="AC11911" s="72"/>
      <c r="AD11911" s="72"/>
      <c r="AE11911" s="72"/>
      <c r="AF11911" s="72"/>
      <c r="AG11911" s="72"/>
      <c r="AH11911" s="72"/>
      <c r="AI11911" s="72"/>
      <c r="AJ11911" s="72"/>
      <c r="AK11911" s="72"/>
    </row>
    <row r="11912" ht="14.25" customHeight="1">
      <c r="A11912" s="78">
        <v>11909.0</v>
      </c>
      <c r="C11912" s="78" t="str">
        <f>VLOOKUP(G11912,[1]Macrodata_CCF!$A$3:$D$55,4,FALSE)</f>
        <v>#ERROR!</v>
      </c>
      <c r="E11912" s="79" t="str">
        <f>VLOOKUP(G11912,[1]Macrodata_CCF!$A$3:$B$55,2,FALSE)</f>
        <v>#ERROR!</v>
      </c>
      <c r="F11912" s="78">
        <v>0.0</v>
      </c>
      <c r="G11912" s="80">
        <v>11.0</v>
      </c>
      <c r="H11912" s="81">
        <v>520120.0</v>
      </c>
      <c r="I11912" s="81">
        <v>620000.0</v>
      </c>
      <c r="J11912" s="81">
        <v>632400.0</v>
      </c>
      <c r="K11912" s="81">
        <v>620000.0</v>
      </c>
      <c r="L11912" s="82">
        <v>1.124148978774529</v>
      </c>
      <c r="N11912" s="83">
        <f t="shared" si="1"/>
        <v>1.124148979</v>
      </c>
      <c r="O11912" s="83">
        <f t="shared" si="2"/>
        <v>1</v>
      </c>
      <c r="Q11912" s="83">
        <f t="shared" si="3"/>
        <v>0.1610967742</v>
      </c>
      <c r="R11912" s="83">
        <f t="shared" si="4"/>
        <v>1.124148979</v>
      </c>
      <c r="S11912" s="83" t="b">
        <f t="shared" si="5"/>
        <v>0</v>
      </c>
      <c r="T11912" s="72"/>
      <c r="U11912" s="72"/>
      <c r="V11912" s="72"/>
      <c r="W11912" s="72"/>
      <c r="X11912" s="72"/>
      <c r="Y11912" s="72"/>
      <c r="Z11912" s="72"/>
      <c r="AA11912" s="72"/>
      <c r="AB11912" s="72"/>
      <c r="AC11912" s="72"/>
      <c r="AD11912" s="72"/>
      <c r="AE11912" s="72"/>
      <c r="AF11912" s="72"/>
      <c r="AG11912" s="72"/>
      <c r="AH11912" s="72"/>
      <c r="AI11912" s="72"/>
      <c r="AJ11912" s="72"/>
      <c r="AK11912" s="72"/>
    </row>
    <row r="11913" ht="14.25" customHeight="1">
      <c r="A11913" s="78">
        <v>11910.0</v>
      </c>
      <c r="C11913" s="78" t="str">
        <f>VLOOKUP(G11913,[1]Macrodata_CCF!$A$3:$D$55,4,FALSE)</f>
        <v>#ERROR!</v>
      </c>
      <c r="E11913" s="79" t="str">
        <f>VLOOKUP(G11913,[1]Macrodata_CCF!$A$3:$B$55,2,FALSE)</f>
        <v>#ERROR!</v>
      </c>
      <c r="F11913" s="78">
        <v>0.0</v>
      </c>
      <c r="G11913" s="80">
        <v>36.0</v>
      </c>
      <c r="H11913" s="81">
        <v>19240.0</v>
      </c>
      <c r="I11913" s="81">
        <v>20000.0</v>
      </c>
      <c r="J11913" s="81">
        <v>19370.0</v>
      </c>
      <c r="K11913" s="81">
        <v>20000.0</v>
      </c>
      <c r="L11913" s="82">
        <v>0.1710526315789474</v>
      </c>
      <c r="N11913" s="83">
        <f t="shared" si="1"/>
        <v>0.1710526316</v>
      </c>
      <c r="O11913" s="83">
        <f t="shared" si="2"/>
        <v>0.1710526316</v>
      </c>
      <c r="Q11913" s="83">
        <f t="shared" si="3"/>
        <v>0.038</v>
      </c>
      <c r="R11913" s="83">
        <f t="shared" si="4"/>
        <v>0.0065</v>
      </c>
      <c r="S11913" s="83" t="b">
        <f t="shared" si="5"/>
        <v>0</v>
      </c>
      <c r="T11913" s="72"/>
      <c r="U11913" s="72"/>
      <c r="V11913" s="72"/>
      <c r="W11913" s="72"/>
      <c r="X11913" s="72"/>
      <c r="Y11913" s="72"/>
      <c r="Z11913" s="72"/>
      <c r="AA11913" s="72"/>
      <c r="AB11913" s="72"/>
      <c r="AC11913" s="72"/>
      <c r="AD11913" s="72"/>
      <c r="AE11913" s="72"/>
      <c r="AF11913" s="72"/>
      <c r="AG11913" s="72"/>
      <c r="AH11913" s="72"/>
      <c r="AI11913" s="72"/>
      <c r="AJ11913" s="72"/>
      <c r="AK11913" s="72"/>
    </row>
    <row r="11914" ht="14.25" customHeight="1">
      <c r="A11914" s="78">
        <v>11911.0</v>
      </c>
      <c r="C11914" s="78" t="str">
        <f>VLOOKUP(G11914,[1]Macrodata_CCF!$A$3:$D$55,4,FALSE)</f>
        <v>#ERROR!</v>
      </c>
      <c r="E11914" s="79" t="str">
        <f>VLOOKUP(G11914,[1]Macrodata_CCF!$A$3:$B$55,2,FALSE)</f>
        <v>#ERROR!</v>
      </c>
      <c r="F11914" s="78">
        <v>0.0</v>
      </c>
      <c r="G11914" s="80">
        <v>29.0</v>
      </c>
      <c r="H11914" s="81">
        <v>0.0</v>
      </c>
      <c r="I11914" s="81">
        <v>350000.0</v>
      </c>
      <c r="J11914" s="81">
        <v>0.0</v>
      </c>
      <c r="K11914" s="81">
        <v>350000.0</v>
      </c>
      <c r="L11914" s="82">
        <v>0.0</v>
      </c>
      <c r="N11914" s="83">
        <f t="shared" si="1"/>
        <v>0</v>
      </c>
      <c r="O11914" s="83">
        <f t="shared" si="2"/>
        <v>0</v>
      </c>
      <c r="Q11914" s="83">
        <f t="shared" si="3"/>
        <v>1</v>
      </c>
      <c r="R11914" s="83">
        <f t="shared" si="4"/>
        <v>0</v>
      </c>
      <c r="S11914" s="83" t="b">
        <f t="shared" si="5"/>
        <v>0</v>
      </c>
      <c r="T11914" s="72"/>
      <c r="U11914" s="72"/>
      <c r="V11914" s="72"/>
      <c r="W11914" s="72"/>
      <c r="X11914" s="72"/>
      <c r="Y11914" s="72"/>
      <c r="Z11914" s="72"/>
      <c r="AA11914" s="72"/>
      <c r="AB11914" s="72"/>
      <c r="AC11914" s="72"/>
      <c r="AD11914" s="72"/>
      <c r="AE11914" s="72"/>
      <c r="AF11914" s="72"/>
      <c r="AG11914" s="72"/>
      <c r="AH11914" s="72"/>
      <c r="AI11914" s="72"/>
      <c r="AJ11914" s="72"/>
      <c r="AK11914" s="72"/>
    </row>
    <row r="11915" ht="14.25" customHeight="1">
      <c r="A11915" s="78">
        <v>11912.0</v>
      </c>
      <c r="C11915" s="78" t="str">
        <f>VLOOKUP(G11915,[1]Macrodata_CCF!$A$3:$D$55,4,FALSE)</f>
        <v>#ERROR!</v>
      </c>
      <c r="E11915" s="79" t="str">
        <f>VLOOKUP(G11915,[1]Macrodata_CCF!$A$3:$B$55,2,FALSE)</f>
        <v>#ERROR!</v>
      </c>
      <c r="F11915" s="78">
        <v>0.0</v>
      </c>
      <c r="G11915" s="80">
        <v>16.0</v>
      </c>
      <c r="H11915" s="81">
        <v>42675.0</v>
      </c>
      <c r="I11915" s="81">
        <v>80000.0</v>
      </c>
      <c r="J11915" s="81">
        <v>47900.0</v>
      </c>
      <c r="K11915" s="81">
        <v>80000.0</v>
      </c>
      <c r="L11915" s="82">
        <v>0.1399866041527127</v>
      </c>
      <c r="N11915" s="83">
        <f t="shared" si="1"/>
        <v>0.1399866042</v>
      </c>
      <c r="O11915" s="83">
        <f t="shared" si="2"/>
        <v>0.1399866042</v>
      </c>
      <c r="Q11915" s="83">
        <f t="shared" si="3"/>
        <v>0.4665625</v>
      </c>
      <c r="R11915" s="83">
        <f t="shared" si="4"/>
        <v>0.1399866042</v>
      </c>
      <c r="S11915" s="83" t="b">
        <f t="shared" si="5"/>
        <v>0</v>
      </c>
      <c r="T11915" s="72"/>
      <c r="U11915" s="72"/>
      <c r="V11915" s="72"/>
      <c r="W11915" s="72"/>
      <c r="X11915" s="72"/>
      <c r="Y11915" s="72"/>
      <c r="Z11915" s="72"/>
      <c r="AA11915" s="72"/>
      <c r="AB11915" s="72"/>
      <c r="AC11915" s="72"/>
      <c r="AD11915" s="72"/>
      <c r="AE11915" s="72"/>
      <c r="AF11915" s="72"/>
      <c r="AG11915" s="72"/>
      <c r="AH11915" s="72"/>
      <c r="AI11915" s="72"/>
      <c r="AJ11915" s="72"/>
      <c r="AK11915" s="72"/>
    </row>
    <row r="11916" ht="14.25" customHeight="1">
      <c r="A11916" s="78">
        <v>11913.0</v>
      </c>
      <c r="C11916" s="78" t="str">
        <f>VLOOKUP(G11916,[1]Macrodata_CCF!$A$3:$D$55,4,FALSE)</f>
        <v>#ERROR!</v>
      </c>
      <c r="E11916" s="79" t="str">
        <f>VLOOKUP(G11916,[1]Macrodata_CCF!$A$3:$B$55,2,FALSE)</f>
        <v>#ERROR!</v>
      </c>
      <c r="F11916" s="78">
        <v>0.0</v>
      </c>
      <c r="G11916" s="80">
        <v>12.0</v>
      </c>
      <c r="H11916" s="81">
        <v>694180.0</v>
      </c>
      <c r="I11916" s="81">
        <v>700000.0</v>
      </c>
      <c r="J11916" s="81">
        <v>696275.0</v>
      </c>
      <c r="K11916" s="81">
        <v>700000.0</v>
      </c>
      <c r="L11916" s="82">
        <v>0.3599656357388316</v>
      </c>
      <c r="N11916" s="83">
        <f t="shared" si="1"/>
        <v>0.3599656357</v>
      </c>
      <c r="O11916" s="83">
        <f t="shared" si="2"/>
        <v>0.3599656357</v>
      </c>
      <c r="Q11916" s="83">
        <f t="shared" si="3"/>
        <v>0.008314285714</v>
      </c>
      <c r="R11916" s="83">
        <f t="shared" si="4"/>
        <v>0.002992857143</v>
      </c>
      <c r="S11916" s="83" t="b">
        <f t="shared" si="5"/>
        <v>0</v>
      </c>
      <c r="T11916" s="72"/>
      <c r="U11916" s="72"/>
      <c r="V11916" s="72"/>
      <c r="W11916" s="72"/>
      <c r="X11916" s="72"/>
      <c r="Y11916" s="72"/>
      <c r="Z11916" s="72"/>
      <c r="AA11916" s="72"/>
      <c r="AB11916" s="72"/>
      <c r="AC11916" s="72"/>
      <c r="AD11916" s="72"/>
      <c r="AE11916" s="72"/>
      <c r="AF11916" s="72"/>
      <c r="AG11916" s="72"/>
      <c r="AH11916" s="72"/>
      <c r="AI11916" s="72"/>
      <c r="AJ11916" s="72"/>
      <c r="AK11916" s="72"/>
    </row>
    <row r="11917" ht="14.25" customHeight="1">
      <c r="A11917" s="78">
        <v>11914.0</v>
      </c>
      <c r="C11917" s="78" t="str">
        <f>VLOOKUP(G11917,[1]Macrodata_CCF!$A$3:$D$55,4,FALSE)</f>
        <v>#ERROR!</v>
      </c>
      <c r="E11917" s="79" t="str">
        <f>VLOOKUP(G11917,[1]Macrodata_CCF!$A$3:$B$55,2,FALSE)</f>
        <v>#ERROR!</v>
      </c>
      <c r="F11917" s="78">
        <v>0.0</v>
      </c>
      <c r="G11917" s="80">
        <v>17.0</v>
      </c>
      <c r="H11917" s="81">
        <v>4975.0</v>
      </c>
      <c r="I11917" s="81">
        <v>180000.0</v>
      </c>
      <c r="J11917" s="81">
        <v>0.0</v>
      </c>
      <c r="K11917" s="81">
        <v>234000.0</v>
      </c>
      <c r="L11917" s="82">
        <v>-0.02842451078417369</v>
      </c>
      <c r="N11917" s="83">
        <f t="shared" si="1"/>
        <v>-0.02842451078</v>
      </c>
      <c r="O11917" s="83">
        <f t="shared" si="2"/>
        <v>0</v>
      </c>
      <c r="Q11917" s="83">
        <f t="shared" si="3"/>
        <v>0.9723611111</v>
      </c>
      <c r="R11917" s="83">
        <f t="shared" si="4"/>
        <v>-0.02842451078</v>
      </c>
      <c r="S11917" s="83" t="b">
        <f t="shared" si="5"/>
        <v>0</v>
      </c>
      <c r="T11917" s="72"/>
      <c r="U11917" s="72"/>
      <c r="V11917" s="72"/>
      <c r="W11917" s="72"/>
      <c r="X11917" s="72"/>
      <c r="Y11917" s="72"/>
      <c r="Z11917" s="72"/>
      <c r="AA11917" s="72"/>
      <c r="AB11917" s="72"/>
      <c r="AC11917" s="72"/>
      <c r="AD11917" s="72"/>
      <c r="AE11917" s="72"/>
      <c r="AF11917" s="72"/>
      <c r="AG11917" s="72"/>
      <c r="AH11917" s="72"/>
      <c r="AI11917" s="72"/>
      <c r="AJ11917" s="72"/>
      <c r="AK11917" s="72"/>
    </row>
    <row r="11918" ht="14.25" customHeight="1">
      <c r="A11918" s="78">
        <v>11915.0</v>
      </c>
      <c r="C11918" s="78" t="str">
        <f>VLOOKUP(G11918,[1]Macrodata_CCF!$A$3:$D$55,4,FALSE)</f>
        <v>#ERROR!</v>
      </c>
      <c r="E11918" s="79" t="str">
        <f>VLOOKUP(G11918,[1]Macrodata_CCF!$A$3:$B$55,2,FALSE)</f>
        <v>#ERROR!</v>
      </c>
      <c r="F11918" s="78">
        <v>1.0</v>
      </c>
      <c r="G11918" s="80">
        <v>7.0</v>
      </c>
      <c r="H11918" s="81">
        <v>61545.0</v>
      </c>
      <c r="I11918" s="81">
        <v>450000.0</v>
      </c>
      <c r="J11918" s="81">
        <v>0.0</v>
      </c>
      <c r="K11918" s="81">
        <v>450000.0</v>
      </c>
      <c r="L11918" s="82">
        <v>-0.1584353400007723</v>
      </c>
      <c r="N11918" s="83">
        <f t="shared" si="1"/>
        <v>-0.15843534</v>
      </c>
      <c r="O11918" s="83">
        <f t="shared" si="2"/>
        <v>0</v>
      </c>
      <c r="Q11918" s="83">
        <f t="shared" si="3"/>
        <v>0.8632333333</v>
      </c>
      <c r="R11918" s="83">
        <f t="shared" si="4"/>
        <v>-0.15843534</v>
      </c>
      <c r="S11918" s="83" t="b">
        <f t="shared" si="5"/>
        <v>0</v>
      </c>
      <c r="T11918" s="72"/>
      <c r="U11918" s="72"/>
      <c r="V11918" s="72"/>
      <c r="W11918" s="72"/>
      <c r="X11918" s="72"/>
      <c r="Y11918" s="72"/>
      <c r="Z11918" s="72"/>
      <c r="AA11918" s="72"/>
      <c r="AB11918" s="72"/>
      <c r="AC11918" s="72"/>
      <c r="AD11918" s="72"/>
      <c r="AE11918" s="72"/>
      <c r="AF11918" s="72"/>
      <c r="AG11918" s="72"/>
      <c r="AH11918" s="72"/>
      <c r="AI11918" s="72"/>
      <c r="AJ11918" s="72"/>
      <c r="AK11918" s="72"/>
    </row>
    <row r="11919" ht="14.25" customHeight="1">
      <c r="A11919" s="78">
        <v>11916.0</v>
      </c>
      <c r="C11919" s="78" t="str">
        <f>VLOOKUP(G11919,[1]Macrodata_CCF!$A$3:$D$55,4,FALSE)</f>
        <v>#ERROR!</v>
      </c>
      <c r="E11919" s="79" t="str">
        <f>VLOOKUP(G11919,[1]Macrodata_CCF!$A$3:$B$55,2,FALSE)</f>
        <v>#ERROR!</v>
      </c>
      <c r="F11919" s="78">
        <v>0.0</v>
      </c>
      <c r="G11919" s="80">
        <v>26.0</v>
      </c>
      <c r="H11919" s="81">
        <v>603740.0</v>
      </c>
      <c r="I11919" s="81">
        <v>650000.0</v>
      </c>
      <c r="J11919" s="81">
        <v>721705.0</v>
      </c>
      <c r="K11919" s="81">
        <v>910000.0</v>
      </c>
      <c r="L11919" s="82">
        <v>2.550043233895374</v>
      </c>
      <c r="N11919" s="83">
        <f t="shared" si="1"/>
        <v>2.550043234</v>
      </c>
      <c r="O11919" s="83">
        <f t="shared" si="2"/>
        <v>1</v>
      </c>
      <c r="Q11919" s="83">
        <f t="shared" si="3"/>
        <v>0.07116923077</v>
      </c>
      <c r="R11919" s="83">
        <f t="shared" si="4"/>
        <v>0.1814846154</v>
      </c>
      <c r="S11919" s="83" t="b">
        <f t="shared" si="5"/>
        <v>0</v>
      </c>
      <c r="T11919" s="72"/>
      <c r="U11919" s="72"/>
      <c r="V11919" s="72"/>
      <c r="W11919" s="72"/>
      <c r="X11919" s="72"/>
      <c r="Y11919" s="72"/>
      <c r="Z11919" s="72"/>
      <c r="AA11919" s="72"/>
      <c r="AB11919" s="72"/>
      <c r="AC11919" s="72"/>
      <c r="AD11919" s="72"/>
      <c r="AE11919" s="72"/>
      <c r="AF11919" s="72"/>
      <c r="AG11919" s="72"/>
      <c r="AH11919" s="72"/>
      <c r="AI11919" s="72"/>
      <c r="AJ11919" s="72"/>
      <c r="AK11919" s="72"/>
    </row>
    <row r="11920" ht="14.25" customHeight="1">
      <c r="A11920" s="78">
        <v>11917.0</v>
      </c>
      <c r="C11920" s="78" t="str">
        <f>VLOOKUP(G11920,[1]Macrodata_CCF!$A$3:$D$55,4,FALSE)</f>
        <v>#ERROR!</v>
      </c>
      <c r="E11920" s="79" t="str">
        <f>VLOOKUP(G11920,[1]Macrodata_CCF!$A$3:$B$55,2,FALSE)</f>
        <v>#ERROR!</v>
      </c>
      <c r="F11920" s="78">
        <v>0.0</v>
      </c>
      <c r="G11920" s="80">
        <v>26.0</v>
      </c>
      <c r="H11920" s="81">
        <v>268840.0</v>
      </c>
      <c r="I11920" s="81">
        <v>340000.0</v>
      </c>
      <c r="J11920" s="81">
        <v>279515.0</v>
      </c>
      <c r="K11920" s="81">
        <v>340000.0</v>
      </c>
      <c r="L11920" s="82">
        <v>0.1500140528386734</v>
      </c>
      <c r="N11920" s="83">
        <f t="shared" si="1"/>
        <v>0.1500140528</v>
      </c>
      <c r="O11920" s="83">
        <f t="shared" si="2"/>
        <v>0.1500140528</v>
      </c>
      <c r="Q11920" s="83">
        <f t="shared" si="3"/>
        <v>0.2092941176</v>
      </c>
      <c r="R11920" s="83">
        <f t="shared" si="4"/>
        <v>0.1500140528</v>
      </c>
      <c r="S11920" s="83" t="b">
        <f t="shared" si="5"/>
        <v>0</v>
      </c>
      <c r="T11920" s="72"/>
      <c r="U11920" s="72"/>
      <c r="V11920" s="72"/>
      <c r="W11920" s="72"/>
      <c r="X11920" s="72"/>
      <c r="Y11920" s="72"/>
      <c r="Z11920" s="72"/>
      <c r="AA11920" s="72"/>
      <c r="AB11920" s="72"/>
      <c r="AC11920" s="72"/>
      <c r="AD11920" s="72"/>
      <c r="AE11920" s="72"/>
      <c r="AF11920" s="72"/>
      <c r="AG11920" s="72"/>
      <c r="AH11920" s="72"/>
      <c r="AI11920" s="72"/>
      <c r="AJ11920" s="72"/>
      <c r="AK11920" s="72"/>
    </row>
    <row r="11921" ht="14.25" customHeight="1">
      <c r="A11921" s="78">
        <v>11918.0</v>
      </c>
      <c r="C11921" s="78" t="str">
        <f>VLOOKUP(G11921,[1]Macrodata_CCF!$A$3:$D$55,4,FALSE)</f>
        <v>#ERROR!</v>
      </c>
      <c r="E11921" s="79" t="str">
        <f>VLOOKUP(G11921,[1]Macrodata_CCF!$A$3:$B$55,2,FALSE)</f>
        <v>#ERROR!</v>
      </c>
      <c r="F11921" s="78">
        <v>0.0</v>
      </c>
      <c r="G11921" s="80">
        <v>50.0</v>
      </c>
      <c r="H11921" s="81">
        <v>351290.0</v>
      </c>
      <c r="I11921" s="81">
        <v>370000.0</v>
      </c>
      <c r="J11921" s="81">
        <v>352600.0</v>
      </c>
      <c r="K11921" s="81">
        <v>370000.0</v>
      </c>
      <c r="L11921" s="82">
        <v>0.07001603420630678</v>
      </c>
      <c r="N11921" s="83">
        <f t="shared" si="1"/>
        <v>0.07001603421</v>
      </c>
      <c r="O11921" s="83">
        <f t="shared" si="2"/>
        <v>0.07001603421</v>
      </c>
      <c r="Q11921" s="83">
        <f t="shared" si="3"/>
        <v>0.05056756757</v>
      </c>
      <c r="R11921" s="83">
        <f t="shared" si="4"/>
        <v>0.003540540541</v>
      </c>
      <c r="S11921" s="83" t="b">
        <f t="shared" si="5"/>
        <v>0</v>
      </c>
      <c r="T11921" s="72"/>
      <c r="U11921" s="72"/>
      <c r="V11921" s="72"/>
      <c r="W11921" s="72"/>
      <c r="X11921" s="72"/>
      <c r="Y11921" s="72"/>
      <c r="Z11921" s="72"/>
      <c r="AA11921" s="72"/>
      <c r="AB11921" s="72"/>
      <c r="AC11921" s="72"/>
      <c r="AD11921" s="72"/>
      <c r="AE11921" s="72"/>
      <c r="AF11921" s="72"/>
      <c r="AG11921" s="72"/>
      <c r="AH11921" s="72"/>
      <c r="AI11921" s="72"/>
      <c r="AJ11921" s="72"/>
      <c r="AK11921" s="72"/>
    </row>
    <row r="11922" ht="14.25" customHeight="1">
      <c r="A11922" s="78">
        <v>11919.0</v>
      </c>
      <c r="C11922" s="78" t="str">
        <f>VLOOKUP(G11922,[1]Macrodata_CCF!$A$3:$D$55,4,FALSE)</f>
        <v>#ERROR!</v>
      </c>
      <c r="E11922" s="79" t="str">
        <f>VLOOKUP(G11922,[1]Macrodata_CCF!$A$3:$B$55,2,FALSE)</f>
        <v>#ERROR!</v>
      </c>
      <c r="F11922" s="78">
        <v>0.0</v>
      </c>
      <c r="G11922" s="80">
        <v>45.0</v>
      </c>
      <c r="H11922" s="81">
        <v>0.0</v>
      </c>
      <c r="I11922" s="81">
        <v>670000.0</v>
      </c>
      <c r="J11922" s="81">
        <v>100500.0</v>
      </c>
      <c r="K11922" s="81">
        <v>670000.0</v>
      </c>
      <c r="L11922" s="82">
        <v>0.15</v>
      </c>
      <c r="N11922" s="83">
        <f t="shared" si="1"/>
        <v>0.15</v>
      </c>
      <c r="O11922" s="83">
        <f t="shared" si="2"/>
        <v>0.15</v>
      </c>
      <c r="Q11922" s="83">
        <f t="shared" si="3"/>
        <v>1</v>
      </c>
      <c r="R11922" s="83">
        <f t="shared" si="4"/>
        <v>0.15</v>
      </c>
      <c r="S11922" s="83" t="b">
        <f t="shared" si="5"/>
        <v>0</v>
      </c>
      <c r="T11922" s="72"/>
      <c r="U11922" s="72"/>
      <c r="V11922" s="72"/>
      <c r="W11922" s="72"/>
      <c r="X11922" s="72"/>
      <c r="Y11922" s="72"/>
      <c r="Z11922" s="72"/>
      <c r="AA11922" s="72"/>
      <c r="AB11922" s="72"/>
      <c r="AC11922" s="72"/>
      <c r="AD11922" s="72"/>
      <c r="AE11922" s="72"/>
      <c r="AF11922" s="72"/>
      <c r="AG11922" s="72"/>
      <c r="AH11922" s="72"/>
      <c r="AI11922" s="72"/>
      <c r="AJ11922" s="72"/>
      <c r="AK11922" s="72"/>
    </row>
    <row r="11923" ht="14.25" customHeight="1">
      <c r="A11923" s="78">
        <v>11920.0</v>
      </c>
      <c r="C11923" s="78" t="str">
        <f>VLOOKUP(G11923,[1]Macrodata_CCF!$A$3:$D$55,4,FALSE)</f>
        <v>#ERROR!</v>
      </c>
      <c r="E11923" s="79" t="str">
        <f>VLOOKUP(G11923,[1]Macrodata_CCF!$A$3:$B$55,2,FALSE)</f>
        <v>#ERROR!</v>
      </c>
      <c r="F11923" s="78">
        <v>0.0</v>
      </c>
      <c r="G11923" s="80">
        <v>51.0</v>
      </c>
      <c r="H11923" s="81">
        <v>413480.0</v>
      </c>
      <c r="I11923" s="81">
        <v>830000.0</v>
      </c>
      <c r="J11923" s="81">
        <v>263535.0</v>
      </c>
      <c r="K11923" s="81">
        <v>830000.0</v>
      </c>
      <c r="L11923" s="82">
        <v>-0.3599947181407855</v>
      </c>
      <c r="N11923" s="83">
        <f t="shared" si="1"/>
        <v>-0.3599947181</v>
      </c>
      <c r="O11923" s="83">
        <f t="shared" si="2"/>
        <v>0</v>
      </c>
      <c r="Q11923" s="83">
        <f t="shared" si="3"/>
        <v>0.5018313253</v>
      </c>
      <c r="R11923" s="83">
        <f t="shared" si="4"/>
        <v>-0.3599947181</v>
      </c>
      <c r="S11923" s="83" t="b">
        <f t="shared" si="5"/>
        <v>0</v>
      </c>
      <c r="T11923" s="72"/>
      <c r="U11923" s="72"/>
      <c r="V11923" s="72"/>
      <c r="W11923" s="72"/>
      <c r="X11923" s="72"/>
      <c r="Y11923" s="72"/>
      <c r="Z11923" s="72"/>
      <c r="AA11923" s="72"/>
      <c r="AB11923" s="72"/>
      <c r="AC11923" s="72"/>
      <c r="AD11923" s="72"/>
      <c r="AE11923" s="72"/>
      <c r="AF11923" s="72"/>
      <c r="AG11923" s="72"/>
      <c r="AH11923" s="72"/>
      <c r="AI11923" s="72"/>
      <c r="AJ11923" s="72"/>
      <c r="AK11923" s="72"/>
    </row>
    <row r="11924" ht="14.25" customHeight="1">
      <c r="A11924" s="78">
        <v>11921.0</v>
      </c>
      <c r="C11924" s="78" t="str">
        <f>VLOOKUP(G11924,[1]Macrodata_CCF!$A$3:$D$55,4,FALSE)</f>
        <v>#ERROR!</v>
      </c>
      <c r="E11924" s="79" t="str">
        <f>VLOOKUP(G11924,[1]Macrodata_CCF!$A$3:$B$55,2,FALSE)</f>
        <v>#ERROR!</v>
      </c>
      <c r="F11924" s="78">
        <v>0.0</v>
      </c>
      <c r="G11924" s="80">
        <v>2.0</v>
      </c>
      <c r="H11924" s="81">
        <v>0.0</v>
      </c>
      <c r="I11924" s="81">
        <v>290000.0</v>
      </c>
      <c r="J11924" s="81">
        <v>0.0</v>
      </c>
      <c r="K11924" s="81">
        <v>290000.0</v>
      </c>
      <c r="L11924" s="82">
        <v>0.0</v>
      </c>
      <c r="N11924" s="83">
        <f t="shared" si="1"/>
        <v>0</v>
      </c>
      <c r="O11924" s="83">
        <f t="shared" si="2"/>
        <v>0</v>
      </c>
      <c r="Q11924" s="83">
        <f t="shared" si="3"/>
        <v>1</v>
      </c>
      <c r="R11924" s="83">
        <f t="shared" si="4"/>
        <v>0</v>
      </c>
      <c r="S11924" s="83" t="b">
        <f t="shared" si="5"/>
        <v>0</v>
      </c>
      <c r="T11924" s="72"/>
      <c r="U11924" s="72"/>
      <c r="V11924" s="72"/>
      <c r="W11924" s="72"/>
      <c r="X11924" s="72"/>
      <c r="Y11924" s="72"/>
      <c r="Z11924" s="72"/>
      <c r="AA11924" s="72"/>
      <c r="AB11924" s="72"/>
      <c r="AC11924" s="72"/>
      <c r="AD11924" s="72"/>
      <c r="AE11924" s="72"/>
      <c r="AF11924" s="72"/>
      <c r="AG11924" s="72"/>
      <c r="AH11924" s="72"/>
      <c r="AI11924" s="72"/>
      <c r="AJ11924" s="72"/>
      <c r="AK11924" s="72"/>
    </row>
    <row r="11925" ht="14.25" customHeight="1">
      <c r="A11925" s="78">
        <v>11922.0</v>
      </c>
      <c r="C11925" s="78" t="str">
        <f>VLOOKUP(G11925,[1]Macrodata_CCF!$A$3:$D$55,4,FALSE)</f>
        <v>#ERROR!</v>
      </c>
      <c r="E11925" s="79" t="str">
        <f>VLOOKUP(G11925,[1]Macrodata_CCF!$A$3:$B$55,2,FALSE)</f>
        <v>#ERROR!</v>
      </c>
      <c r="F11925" s="78">
        <v>0.0</v>
      </c>
      <c r="G11925" s="80">
        <v>3.0</v>
      </c>
      <c r="H11925" s="81">
        <v>169825.0</v>
      </c>
      <c r="I11925" s="81">
        <v>670000.0</v>
      </c>
      <c r="J11925" s="81">
        <v>39780.0</v>
      </c>
      <c r="K11925" s="81">
        <v>670000.0</v>
      </c>
      <c r="L11925" s="82">
        <v>-0.2599990003498776</v>
      </c>
      <c r="N11925" s="83">
        <f t="shared" si="1"/>
        <v>-0.2599990003</v>
      </c>
      <c r="O11925" s="83">
        <f t="shared" si="2"/>
        <v>0</v>
      </c>
      <c r="Q11925" s="83">
        <f t="shared" si="3"/>
        <v>0.7465298507</v>
      </c>
      <c r="R11925" s="83">
        <f t="shared" si="4"/>
        <v>-0.2599990003</v>
      </c>
      <c r="S11925" s="83" t="b">
        <f t="shared" si="5"/>
        <v>0</v>
      </c>
      <c r="T11925" s="72"/>
      <c r="U11925" s="72"/>
      <c r="V11925" s="72"/>
      <c r="W11925" s="72"/>
      <c r="X11925" s="72"/>
      <c r="Y11925" s="72"/>
      <c r="Z11925" s="72"/>
      <c r="AA11925" s="72"/>
      <c r="AB11925" s="72"/>
      <c r="AC11925" s="72"/>
      <c r="AD11925" s="72"/>
      <c r="AE11925" s="72"/>
      <c r="AF11925" s="72"/>
      <c r="AG11925" s="72"/>
      <c r="AH11925" s="72"/>
      <c r="AI11925" s="72"/>
      <c r="AJ11925" s="72"/>
      <c r="AK11925" s="72"/>
    </row>
    <row r="11926" ht="14.25" customHeight="1">
      <c r="A11926" s="78">
        <v>11923.0</v>
      </c>
      <c r="C11926" s="78" t="str">
        <f>VLOOKUP(G11926,[1]Macrodata_CCF!$A$3:$D$55,4,FALSE)</f>
        <v>#ERROR!</v>
      </c>
      <c r="E11926" s="79" t="str">
        <f>VLOOKUP(G11926,[1]Macrodata_CCF!$A$3:$B$55,2,FALSE)</f>
        <v>#ERROR!</v>
      </c>
      <c r="F11926" s="78">
        <v>1.0</v>
      </c>
      <c r="G11926" s="80">
        <v>8.0</v>
      </c>
      <c r="H11926" s="81">
        <v>0.0</v>
      </c>
      <c r="I11926" s="81">
        <v>520000.0</v>
      </c>
      <c r="J11926" s="81">
        <v>249600.0</v>
      </c>
      <c r="K11926" s="81">
        <v>520000.0</v>
      </c>
      <c r="L11926" s="82">
        <v>0.48</v>
      </c>
      <c r="N11926" s="83">
        <f t="shared" si="1"/>
        <v>0.48</v>
      </c>
      <c r="O11926" s="83">
        <f t="shared" si="2"/>
        <v>0.48</v>
      </c>
      <c r="Q11926" s="83">
        <f t="shared" si="3"/>
        <v>1</v>
      </c>
      <c r="R11926" s="83">
        <f t="shared" si="4"/>
        <v>0.48</v>
      </c>
      <c r="S11926" s="83" t="b">
        <f t="shared" si="5"/>
        <v>0</v>
      </c>
      <c r="T11926" s="72"/>
      <c r="U11926" s="72"/>
      <c r="V11926" s="72"/>
      <c r="W11926" s="72"/>
      <c r="X11926" s="72"/>
      <c r="Y11926" s="72"/>
      <c r="Z11926" s="72"/>
      <c r="AA11926" s="72"/>
      <c r="AB11926" s="72"/>
      <c r="AC11926" s="72"/>
      <c r="AD11926" s="72"/>
      <c r="AE11926" s="72"/>
      <c r="AF11926" s="72"/>
      <c r="AG11926" s="72"/>
      <c r="AH11926" s="72"/>
      <c r="AI11926" s="72"/>
      <c r="AJ11926" s="72"/>
      <c r="AK11926" s="72"/>
    </row>
    <row r="11927" ht="14.25" customHeight="1">
      <c r="A11927" s="78">
        <v>11924.0</v>
      </c>
      <c r="C11927" s="78" t="str">
        <f>VLOOKUP(G11927,[1]Macrodata_CCF!$A$3:$D$55,4,FALSE)</f>
        <v>#ERROR!</v>
      </c>
      <c r="E11927" s="79" t="str">
        <f>VLOOKUP(G11927,[1]Macrodata_CCF!$A$3:$B$55,2,FALSE)</f>
        <v>#ERROR!</v>
      </c>
      <c r="F11927" s="78">
        <v>0.0</v>
      </c>
      <c r="G11927" s="80">
        <v>50.0</v>
      </c>
      <c r="H11927" s="81">
        <v>100265.0</v>
      </c>
      <c r="I11927" s="81">
        <v>260000.0</v>
      </c>
      <c r="J11927" s="81">
        <v>122630.0</v>
      </c>
      <c r="K11927" s="81">
        <v>260000.0</v>
      </c>
      <c r="L11927" s="82">
        <v>0.140013146774345</v>
      </c>
      <c r="N11927" s="83">
        <f t="shared" si="1"/>
        <v>0.1400131468</v>
      </c>
      <c r="O11927" s="83">
        <f t="shared" si="2"/>
        <v>0.1400131468</v>
      </c>
      <c r="Q11927" s="83">
        <f t="shared" si="3"/>
        <v>0.6143653846</v>
      </c>
      <c r="R11927" s="83">
        <f t="shared" si="4"/>
        <v>0.1400131468</v>
      </c>
      <c r="S11927" s="83" t="b">
        <f t="shared" si="5"/>
        <v>0</v>
      </c>
      <c r="T11927" s="72"/>
      <c r="U11927" s="72"/>
      <c r="V11927" s="72"/>
      <c r="W11927" s="72"/>
      <c r="X11927" s="72"/>
      <c r="Y11927" s="72"/>
      <c r="Z11927" s="72"/>
      <c r="AA11927" s="72"/>
      <c r="AB11927" s="72"/>
      <c r="AC11927" s="72"/>
      <c r="AD11927" s="72"/>
      <c r="AE11927" s="72"/>
      <c r="AF11927" s="72"/>
      <c r="AG11927" s="72"/>
      <c r="AH11927" s="72"/>
      <c r="AI11927" s="72"/>
      <c r="AJ11927" s="72"/>
      <c r="AK11927" s="72"/>
    </row>
    <row r="11928" ht="14.25" customHeight="1">
      <c r="A11928" s="78">
        <v>11925.0</v>
      </c>
      <c r="C11928" s="78" t="str">
        <f>VLOOKUP(G11928,[1]Macrodata_CCF!$A$3:$D$55,4,FALSE)</f>
        <v>#ERROR!</v>
      </c>
      <c r="E11928" s="79" t="str">
        <f>VLOOKUP(G11928,[1]Macrodata_CCF!$A$3:$B$55,2,FALSE)</f>
        <v>#ERROR!</v>
      </c>
      <c r="F11928" s="78">
        <v>0.0</v>
      </c>
      <c r="G11928" s="80">
        <v>51.0</v>
      </c>
      <c r="H11928" s="81">
        <v>455410.0</v>
      </c>
      <c r="I11928" s="81">
        <v>870000.0</v>
      </c>
      <c r="J11928" s="81">
        <v>501015.0</v>
      </c>
      <c r="K11928" s="81">
        <v>870000.0</v>
      </c>
      <c r="L11928" s="82">
        <v>0.1100002412021515</v>
      </c>
      <c r="N11928" s="83">
        <f t="shared" si="1"/>
        <v>0.1100002412</v>
      </c>
      <c r="O11928" s="83">
        <f t="shared" si="2"/>
        <v>0.1100002412</v>
      </c>
      <c r="Q11928" s="83">
        <f t="shared" si="3"/>
        <v>0.4765402299</v>
      </c>
      <c r="R11928" s="83">
        <f t="shared" si="4"/>
        <v>0.1100002412</v>
      </c>
      <c r="S11928" s="83" t="b">
        <f t="shared" si="5"/>
        <v>0</v>
      </c>
      <c r="T11928" s="72"/>
      <c r="U11928" s="72"/>
      <c r="V11928" s="72"/>
      <c r="W11928" s="72"/>
      <c r="X11928" s="72"/>
      <c r="Y11928" s="72"/>
      <c r="Z11928" s="72"/>
      <c r="AA11928" s="72"/>
      <c r="AB11928" s="72"/>
      <c r="AC11928" s="72"/>
      <c r="AD11928" s="72"/>
      <c r="AE11928" s="72"/>
      <c r="AF11928" s="72"/>
      <c r="AG11928" s="72"/>
      <c r="AH11928" s="72"/>
      <c r="AI11928" s="72"/>
      <c r="AJ11928" s="72"/>
      <c r="AK11928" s="72"/>
    </row>
    <row r="11929" ht="14.25" customHeight="1">
      <c r="A11929" s="78">
        <v>11926.0</v>
      </c>
      <c r="C11929" s="78" t="str">
        <f>VLOOKUP(G11929,[1]Macrodata_CCF!$A$3:$D$55,4,FALSE)</f>
        <v>#ERROR!</v>
      </c>
      <c r="E11929" s="79" t="str">
        <f>VLOOKUP(G11929,[1]Macrodata_CCF!$A$3:$B$55,2,FALSE)</f>
        <v>#ERROR!</v>
      </c>
      <c r="F11929" s="78">
        <v>0.0</v>
      </c>
      <c r="G11929" s="80">
        <v>49.0</v>
      </c>
      <c r="H11929" s="81">
        <v>428790.0</v>
      </c>
      <c r="I11929" s="81">
        <v>560000.0</v>
      </c>
      <c r="J11929" s="81">
        <v>444535.0</v>
      </c>
      <c r="K11929" s="81">
        <v>896000.0</v>
      </c>
      <c r="L11929" s="82">
        <v>0.1199984757259355</v>
      </c>
      <c r="N11929" s="83">
        <f t="shared" si="1"/>
        <v>0.1199984757</v>
      </c>
      <c r="O11929" s="83">
        <f t="shared" si="2"/>
        <v>0.1199984757</v>
      </c>
      <c r="Q11929" s="83">
        <f t="shared" si="3"/>
        <v>0.2343035714</v>
      </c>
      <c r="R11929" s="83">
        <f t="shared" si="4"/>
        <v>0.1199984757</v>
      </c>
      <c r="S11929" s="83" t="b">
        <f t="shared" si="5"/>
        <v>0</v>
      </c>
      <c r="T11929" s="72"/>
      <c r="U11929" s="72"/>
      <c r="V11929" s="72"/>
      <c r="W11929" s="72"/>
      <c r="X11929" s="72"/>
      <c r="Y11929" s="72"/>
      <c r="Z11929" s="72"/>
      <c r="AA11929" s="72"/>
      <c r="AB11929" s="72"/>
      <c r="AC11929" s="72"/>
      <c r="AD11929" s="72"/>
      <c r="AE11929" s="72"/>
      <c r="AF11929" s="72"/>
      <c r="AG11929" s="72"/>
      <c r="AH11929" s="72"/>
      <c r="AI11929" s="72"/>
      <c r="AJ11929" s="72"/>
      <c r="AK11929" s="72"/>
    </row>
    <row r="11930" ht="14.25" customHeight="1">
      <c r="A11930" s="78">
        <v>11927.0</v>
      </c>
      <c r="C11930" s="78" t="str">
        <f>VLOOKUP(G11930,[1]Macrodata_CCF!$A$3:$D$55,4,FALSE)</f>
        <v>#ERROR!</v>
      </c>
      <c r="E11930" s="79" t="str">
        <f>VLOOKUP(G11930,[1]Macrodata_CCF!$A$3:$B$55,2,FALSE)</f>
        <v>#ERROR!</v>
      </c>
      <c r="F11930" s="78">
        <v>0.0</v>
      </c>
      <c r="G11930" s="80">
        <v>14.0</v>
      </c>
      <c r="H11930" s="81">
        <v>405940.0</v>
      </c>
      <c r="I11930" s="81">
        <v>950000.0</v>
      </c>
      <c r="J11930" s="81">
        <v>492990.0</v>
      </c>
      <c r="K11930" s="81">
        <v>950000.0</v>
      </c>
      <c r="L11930" s="82">
        <v>0.160000735213028</v>
      </c>
      <c r="N11930" s="83">
        <f t="shared" si="1"/>
        <v>0.1600007352</v>
      </c>
      <c r="O11930" s="83">
        <f t="shared" si="2"/>
        <v>0.1600007352</v>
      </c>
      <c r="Q11930" s="83">
        <f t="shared" si="3"/>
        <v>0.5726947368</v>
      </c>
      <c r="R11930" s="83">
        <f t="shared" si="4"/>
        <v>0.1600007352</v>
      </c>
      <c r="S11930" s="83" t="b">
        <f t="shared" si="5"/>
        <v>0</v>
      </c>
      <c r="T11930" s="72"/>
      <c r="U11930" s="72"/>
      <c r="V11930" s="72"/>
      <c r="W11930" s="72"/>
      <c r="X11930" s="72"/>
      <c r="Y11930" s="72"/>
      <c r="Z11930" s="72"/>
      <c r="AA11930" s="72"/>
      <c r="AB11930" s="72"/>
      <c r="AC11930" s="72"/>
      <c r="AD11930" s="72"/>
      <c r="AE11930" s="72"/>
      <c r="AF11930" s="72"/>
      <c r="AG11930" s="72"/>
      <c r="AH11930" s="72"/>
      <c r="AI11930" s="72"/>
      <c r="AJ11930" s="72"/>
      <c r="AK11930" s="72"/>
    </row>
    <row r="11931" ht="14.25" customHeight="1">
      <c r="A11931" s="78">
        <v>11928.0</v>
      </c>
      <c r="C11931" s="78" t="str">
        <f>VLOOKUP(G11931,[1]Macrodata_CCF!$A$3:$D$55,4,FALSE)</f>
        <v>#ERROR!</v>
      </c>
      <c r="E11931" s="79" t="str">
        <f>VLOOKUP(G11931,[1]Macrodata_CCF!$A$3:$B$55,2,FALSE)</f>
        <v>#ERROR!</v>
      </c>
      <c r="F11931" s="78">
        <v>0.0</v>
      </c>
      <c r="G11931" s="80">
        <v>49.0</v>
      </c>
      <c r="H11931" s="81">
        <v>48985.0</v>
      </c>
      <c r="I11931" s="81">
        <v>590000.0</v>
      </c>
      <c r="J11931" s="81">
        <v>59805.0</v>
      </c>
      <c r="K11931" s="81">
        <v>590000.0</v>
      </c>
      <c r="L11931" s="82">
        <v>0.01999944548672403</v>
      </c>
      <c r="N11931" s="83">
        <f t="shared" si="1"/>
        <v>0.01999944549</v>
      </c>
      <c r="O11931" s="83">
        <f t="shared" si="2"/>
        <v>0.01999944549</v>
      </c>
      <c r="Q11931" s="83">
        <f t="shared" si="3"/>
        <v>0.9169745763</v>
      </c>
      <c r="R11931" s="83">
        <f t="shared" si="4"/>
        <v>0.01999944549</v>
      </c>
      <c r="S11931" s="83" t="b">
        <f t="shared" si="5"/>
        <v>0</v>
      </c>
      <c r="T11931" s="72"/>
      <c r="U11931" s="72"/>
      <c r="V11931" s="72"/>
      <c r="W11931" s="72"/>
      <c r="X11931" s="72"/>
      <c r="Y11931" s="72"/>
      <c r="Z11931" s="72"/>
      <c r="AA11931" s="72"/>
      <c r="AB11931" s="72"/>
      <c r="AC11931" s="72"/>
      <c r="AD11931" s="72"/>
      <c r="AE11931" s="72"/>
      <c r="AF11931" s="72"/>
      <c r="AG11931" s="72"/>
      <c r="AH11931" s="72"/>
      <c r="AI11931" s="72"/>
      <c r="AJ11931" s="72"/>
      <c r="AK11931" s="72"/>
    </row>
    <row r="11932" ht="14.25" customHeight="1">
      <c r="A11932" s="78">
        <v>11929.0</v>
      </c>
      <c r="C11932" s="78" t="str">
        <f>VLOOKUP(G11932,[1]Macrodata_CCF!$A$3:$D$55,4,FALSE)</f>
        <v>#ERROR!</v>
      </c>
      <c r="E11932" s="79" t="str">
        <f>VLOOKUP(G11932,[1]Macrodata_CCF!$A$3:$B$55,2,FALSE)</f>
        <v>#ERROR!</v>
      </c>
      <c r="F11932" s="78">
        <v>0.0</v>
      </c>
      <c r="G11932" s="80">
        <v>33.0</v>
      </c>
      <c r="H11932" s="81">
        <v>0.0</v>
      </c>
      <c r="I11932" s="81">
        <v>1000000.0</v>
      </c>
      <c r="J11932" s="81">
        <v>170000.0</v>
      </c>
      <c r="K11932" s="81">
        <v>1800000.0</v>
      </c>
      <c r="L11932" s="82">
        <v>0.17</v>
      </c>
      <c r="N11932" s="83">
        <f t="shared" si="1"/>
        <v>0.17</v>
      </c>
      <c r="O11932" s="83">
        <f t="shared" si="2"/>
        <v>0.17</v>
      </c>
      <c r="Q11932" s="83">
        <f t="shared" si="3"/>
        <v>1</v>
      </c>
      <c r="R11932" s="83">
        <f t="shared" si="4"/>
        <v>0.17</v>
      </c>
      <c r="S11932" s="83" t="b">
        <f t="shared" si="5"/>
        <v>0</v>
      </c>
      <c r="T11932" s="72"/>
      <c r="U11932" s="72"/>
      <c r="V11932" s="72"/>
      <c r="W11932" s="72"/>
      <c r="X11932" s="72"/>
      <c r="Y11932" s="72"/>
      <c r="Z11932" s="72"/>
      <c r="AA11932" s="72"/>
      <c r="AB11932" s="72"/>
      <c r="AC11932" s="72"/>
      <c r="AD11932" s="72"/>
      <c r="AE11932" s="72"/>
      <c r="AF11932" s="72"/>
      <c r="AG11932" s="72"/>
      <c r="AH11932" s="72"/>
      <c r="AI11932" s="72"/>
      <c r="AJ11932" s="72"/>
      <c r="AK11932" s="72"/>
    </row>
    <row r="11933" ht="14.25" customHeight="1">
      <c r="A11933" s="78">
        <v>11930.0</v>
      </c>
      <c r="C11933" s="78" t="str">
        <f>VLOOKUP(G11933,[1]Macrodata_CCF!$A$3:$D$55,4,FALSE)</f>
        <v>#ERROR!</v>
      </c>
      <c r="E11933" s="79" t="str">
        <f>VLOOKUP(G11933,[1]Macrodata_CCF!$A$3:$B$55,2,FALSE)</f>
        <v>#ERROR!</v>
      </c>
      <c r="F11933" s="78">
        <v>0.0</v>
      </c>
      <c r="G11933" s="80">
        <v>17.0</v>
      </c>
      <c r="H11933" s="81">
        <v>505250.0</v>
      </c>
      <c r="I11933" s="81">
        <v>620000.0</v>
      </c>
      <c r="J11933" s="81">
        <v>491480.0</v>
      </c>
      <c r="K11933" s="81">
        <v>620000.0</v>
      </c>
      <c r="L11933" s="82">
        <v>-0.12</v>
      </c>
      <c r="N11933" s="83">
        <f t="shared" si="1"/>
        <v>-0.12</v>
      </c>
      <c r="O11933" s="83">
        <f t="shared" si="2"/>
        <v>0</v>
      </c>
      <c r="Q11933" s="83">
        <f t="shared" si="3"/>
        <v>0.1850806452</v>
      </c>
      <c r="R11933" s="83">
        <f t="shared" si="4"/>
        <v>-0.12</v>
      </c>
      <c r="S11933" s="83" t="b">
        <f t="shared" si="5"/>
        <v>0</v>
      </c>
      <c r="T11933" s="72"/>
      <c r="U11933" s="72"/>
      <c r="V11933" s="72"/>
      <c r="W11933" s="72"/>
      <c r="X11933" s="72"/>
      <c r="Y11933" s="72"/>
      <c r="Z11933" s="72"/>
      <c r="AA11933" s="72"/>
      <c r="AB11933" s="72"/>
      <c r="AC11933" s="72"/>
      <c r="AD11933" s="72"/>
      <c r="AE11933" s="72"/>
      <c r="AF11933" s="72"/>
      <c r="AG11933" s="72"/>
      <c r="AH11933" s="72"/>
      <c r="AI11933" s="72"/>
      <c r="AJ11933" s="72"/>
      <c r="AK11933" s="72"/>
    </row>
    <row r="11934" ht="14.25" customHeight="1">
      <c r="A11934" s="78">
        <v>11931.0</v>
      </c>
      <c r="C11934" s="78" t="str">
        <f>VLOOKUP(G11934,[1]Macrodata_CCF!$A$3:$D$55,4,FALSE)</f>
        <v>#ERROR!</v>
      </c>
      <c r="E11934" s="79" t="str">
        <f>VLOOKUP(G11934,[1]Macrodata_CCF!$A$3:$B$55,2,FALSE)</f>
        <v>#ERROR!</v>
      </c>
      <c r="F11934" s="78">
        <v>0.0</v>
      </c>
      <c r="G11934" s="80">
        <v>29.0</v>
      </c>
      <c r="H11934" s="81">
        <v>414645.0</v>
      </c>
      <c r="I11934" s="81">
        <v>780000.0</v>
      </c>
      <c r="J11934" s="81">
        <v>476755.0</v>
      </c>
      <c r="K11934" s="81">
        <v>780000.0</v>
      </c>
      <c r="L11934" s="82">
        <v>0.169999042027617</v>
      </c>
      <c r="N11934" s="83">
        <f t="shared" si="1"/>
        <v>0.169999042</v>
      </c>
      <c r="O11934" s="83">
        <f t="shared" si="2"/>
        <v>0.169999042</v>
      </c>
      <c r="Q11934" s="83">
        <f t="shared" si="3"/>
        <v>0.4684038462</v>
      </c>
      <c r="R11934" s="83">
        <f t="shared" si="4"/>
        <v>0.169999042</v>
      </c>
      <c r="S11934" s="83" t="b">
        <f t="shared" si="5"/>
        <v>0</v>
      </c>
      <c r="T11934" s="72"/>
      <c r="U11934" s="72"/>
      <c r="V11934" s="72"/>
      <c r="W11934" s="72"/>
      <c r="X11934" s="72"/>
      <c r="Y11934" s="72"/>
      <c r="Z11934" s="72"/>
      <c r="AA11934" s="72"/>
      <c r="AB11934" s="72"/>
      <c r="AC11934" s="72"/>
      <c r="AD11934" s="72"/>
      <c r="AE11934" s="72"/>
      <c r="AF11934" s="72"/>
      <c r="AG11934" s="72"/>
      <c r="AH11934" s="72"/>
      <c r="AI11934" s="72"/>
      <c r="AJ11934" s="72"/>
      <c r="AK11934" s="72"/>
    </row>
    <row r="11935" ht="14.25" customHeight="1">
      <c r="A11935" s="78">
        <v>11932.0</v>
      </c>
      <c r="C11935" s="78" t="str">
        <f>VLOOKUP(G11935,[1]Macrodata_CCF!$A$3:$D$55,4,FALSE)</f>
        <v>#ERROR!</v>
      </c>
      <c r="E11935" s="79" t="str">
        <f>VLOOKUP(G11935,[1]Macrodata_CCF!$A$3:$B$55,2,FALSE)</f>
        <v>#ERROR!</v>
      </c>
      <c r="F11935" s="78">
        <v>0.0</v>
      </c>
      <c r="G11935" s="80">
        <v>24.0</v>
      </c>
      <c r="H11935" s="81">
        <v>744225.0</v>
      </c>
      <c r="I11935" s="81">
        <v>860000.0</v>
      </c>
      <c r="J11935" s="81">
        <v>765065.0</v>
      </c>
      <c r="K11935" s="81">
        <v>1376000.0</v>
      </c>
      <c r="L11935" s="82">
        <v>0.1800043187216584</v>
      </c>
      <c r="N11935" s="83">
        <f t="shared" si="1"/>
        <v>0.1800043187</v>
      </c>
      <c r="O11935" s="83">
        <f t="shared" si="2"/>
        <v>0.1800043187</v>
      </c>
      <c r="Q11935" s="83">
        <f t="shared" si="3"/>
        <v>0.134622093</v>
      </c>
      <c r="R11935" s="83">
        <f t="shared" si="4"/>
        <v>0.1800043187</v>
      </c>
      <c r="S11935" s="83" t="b">
        <f t="shared" si="5"/>
        <v>0</v>
      </c>
      <c r="T11935" s="72"/>
      <c r="U11935" s="72"/>
      <c r="V11935" s="72"/>
      <c r="W11935" s="72"/>
      <c r="X11935" s="72"/>
      <c r="Y11935" s="72"/>
      <c r="Z11935" s="72"/>
      <c r="AA11935" s="72"/>
      <c r="AB11935" s="72"/>
      <c r="AC11935" s="72"/>
      <c r="AD11935" s="72"/>
      <c r="AE11935" s="72"/>
      <c r="AF11935" s="72"/>
      <c r="AG11935" s="72"/>
      <c r="AH11935" s="72"/>
      <c r="AI11935" s="72"/>
      <c r="AJ11935" s="72"/>
      <c r="AK11935" s="72"/>
    </row>
    <row r="11936" ht="14.25" customHeight="1">
      <c r="A11936" s="78">
        <v>11933.0</v>
      </c>
      <c r="C11936" s="78" t="str">
        <f>VLOOKUP(G11936,[1]Macrodata_CCF!$A$3:$D$55,4,FALSE)</f>
        <v>#ERROR!</v>
      </c>
      <c r="E11936" s="79" t="str">
        <f>VLOOKUP(G11936,[1]Macrodata_CCF!$A$3:$B$55,2,FALSE)</f>
        <v>#ERROR!</v>
      </c>
      <c r="F11936" s="78">
        <v>0.0</v>
      </c>
      <c r="G11936" s="80">
        <v>35.0</v>
      </c>
      <c r="H11936" s="81">
        <v>35295.0</v>
      </c>
      <c r="I11936" s="81">
        <v>130000.0</v>
      </c>
      <c r="J11936" s="81">
        <v>39085.0</v>
      </c>
      <c r="K11936" s="81">
        <v>130000.0</v>
      </c>
      <c r="L11936" s="82">
        <v>0.04001900638825828</v>
      </c>
      <c r="N11936" s="83">
        <f t="shared" si="1"/>
        <v>0.04001900639</v>
      </c>
      <c r="O11936" s="83">
        <f t="shared" si="2"/>
        <v>0.04001900639</v>
      </c>
      <c r="Q11936" s="83">
        <f t="shared" si="3"/>
        <v>0.7285</v>
      </c>
      <c r="R11936" s="83">
        <f t="shared" si="4"/>
        <v>0.04001900639</v>
      </c>
      <c r="S11936" s="83" t="b">
        <f t="shared" si="5"/>
        <v>0</v>
      </c>
      <c r="T11936" s="72"/>
      <c r="U11936" s="72"/>
      <c r="V11936" s="72"/>
      <c r="W11936" s="72"/>
      <c r="X11936" s="72"/>
      <c r="Y11936" s="72"/>
      <c r="Z11936" s="72"/>
      <c r="AA11936" s="72"/>
      <c r="AB11936" s="72"/>
      <c r="AC11936" s="72"/>
      <c r="AD11936" s="72"/>
      <c r="AE11936" s="72"/>
      <c r="AF11936" s="72"/>
      <c r="AG11936" s="72"/>
      <c r="AH11936" s="72"/>
      <c r="AI11936" s="72"/>
      <c r="AJ11936" s="72"/>
      <c r="AK11936" s="72"/>
    </row>
    <row r="11937" ht="14.25" customHeight="1">
      <c r="A11937" s="78">
        <v>11934.0</v>
      </c>
      <c r="C11937" s="78" t="str">
        <f>VLOOKUP(G11937,[1]Macrodata_CCF!$A$3:$D$55,4,FALSE)</f>
        <v>#ERROR!</v>
      </c>
      <c r="E11937" s="79" t="str">
        <f>VLOOKUP(G11937,[1]Macrodata_CCF!$A$3:$B$55,2,FALSE)</f>
        <v>#ERROR!</v>
      </c>
      <c r="F11937" s="78">
        <v>0.0</v>
      </c>
      <c r="G11937" s="80">
        <v>16.0</v>
      </c>
      <c r="H11937" s="81">
        <v>147695.0</v>
      </c>
      <c r="I11937" s="81">
        <v>190000.0</v>
      </c>
      <c r="J11937" s="81">
        <v>193800.0</v>
      </c>
      <c r="K11937" s="81">
        <v>190000.0</v>
      </c>
      <c r="L11937" s="82">
        <v>1.089823897884411</v>
      </c>
      <c r="N11937" s="83">
        <f t="shared" si="1"/>
        <v>1.089823898</v>
      </c>
      <c r="O11937" s="83">
        <f t="shared" si="2"/>
        <v>1</v>
      </c>
      <c r="Q11937" s="83">
        <f t="shared" si="3"/>
        <v>0.2226578947</v>
      </c>
      <c r="R11937" s="83">
        <f t="shared" si="4"/>
        <v>1.089823898</v>
      </c>
      <c r="S11937" s="83" t="b">
        <f t="shared" si="5"/>
        <v>0</v>
      </c>
      <c r="T11937" s="72"/>
      <c r="U11937" s="72"/>
      <c r="V11937" s="72"/>
      <c r="W11937" s="72"/>
      <c r="X11937" s="72"/>
      <c r="Y11937" s="72"/>
      <c r="Z11937" s="72"/>
      <c r="AA11937" s="72"/>
      <c r="AB11937" s="72"/>
      <c r="AC11937" s="72"/>
      <c r="AD11937" s="72"/>
      <c r="AE11937" s="72"/>
      <c r="AF11937" s="72"/>
      <c r="AG11937" s="72"/>
      <c r="AH11937" s="72"/>
      <c r="AI11937" s="72"/>
      <c r="AJ11937" s="72"/>
      <c r="AK11937" s="72"/>
    </row>
    <row r="11938" ht="14.25" customHeight="1">
      <c r="A11938" s="78">
        <v>11935.0</v>
      </c>
      <c r="C11938" s="78" t="str">
        <f>VLOOKUP(G11938,[1]Macrodata_CCF!$A$3:$D$55,4,FALSE)</f>
        <v>#ERROR!</v>
      </c>
      <c r="E11938" s="79" t="str">
        <f>VLOOKUP(G11938,[1]Macrodata_CCF!$A$3:$B$55,2,FALSE)</f>
        <v>#ERROR!</v>
      </c>
      <c r="F11938" s="78">
        <v>0.0</v>
      </c>
      <c r="G11938" s="80">
        <v>19.0</v>
      </c>
      <c r="H11938" s="81">
        <v>0.0</v>
      </c>
      <c r="I11938" s="81">
        <v>840000.0</v>
      </c>
      <c r="J11938" s="81">
        <v>159600.0</v>
      </c>
      <c r="K11938" s="81">
        <v>840000.0</v>
      </c>
      <c r="L11938" s="82">
        <v>0.19</v>
      </c>
      <c r="N11938" s="83">
        <f t="shared" si="1"/>
        <v>0.19</v>
      </c>
      <c r="O11938" s="83">
        <f t="shared" si="2"/>
        <v>0.19</v>
      </c>
      <c r="Q11938" s="83">
        <f t="shared" si="3"/>
        <v>1</v>
      </c>
      <c r="R11938" s="83">
        <f t="shared" si="4"/>
        <v>0.19</v>
      </c>
      <c r="S11938" s="83" t="b">
        <f t="shared" si="5"/>
        <v>0</v>
      </c>
      <c r="T11938" s="72"/>
      <c r="U11938" s="72"/>
      <c r="V11938" s="72"/>
      <c r="W11938" s="72"/>
      <c r="X11938" s="72"/>
      <c r="Y11938" s="72"/>
      <c r="Z11938" s="72"/>
      <c r="AA11938" s="72"/>
      <c r="AB11938" s="72"/>
      <c r="AC11938" s="72"/>
      <c r="AD11938" s="72"/>
      <c r="AE11938" s="72"/>
      <c r="AF11938" s="72"/>
      <c r="AG11938" s="72"/>
      <c r="AH11938" s="72"/>
      <c r="AI11938" s="72"/>
      <c r="AJ11938" s="72"/>
      <c r="AK11938" s="72"/>
    </row>
    <row r="11939" ht="14.25" customHeight="1">
      <c r="A11939" s="78">
        <v>11936.0</v>
      </c>
      <c r="C11939" s="78" t="str">
        <f>VLOOKUP(G11939,[1]Macrodata_CCF!$A$3:$D$55,4,FALSE)</f>
        <v>#ERROR!</v>
      </c>
      <c r="E11939" s="79" t="str">
        <f>VLOOKUP(G11939,[1]Macrodata_CCF!$A$3:$B$55,2,FALSE)</f>
        <v>#ERROR!</v>
      </c>
      <c r="F11939" s="78">
        <v>0.0</v>
      </c>
      <c r="G11939" s="80">
        <v>18.0</v>
      </c>
      <c r="H11939" s="81">
        <v>46295.0</v>
      </c>
      <c r="I11939" s="81">
        <v>720000.0</v>
      </c>
      <c r="J11939" s="81">
        <v>181035.0</v>
      </c>
      <c r="K11939" s="81">
        <v>1296000.0</v>
      </c>
      <c r="L11939" s="82">
        <v>0.1999985156708055</v>
      </c>
      <c r="N11939" s="83">
        <f t="shared" si="1"/>
        <v>0.1999985157</v>
      </c>
      <c r="O11939" s="83">
        <f t="shared" si="2"/>
        <v>0.1999985157</v>
      </c>
      <c r="Q11939" s="83">
        <f t="shared" si="3"/>
        <v>0.9357013889</v>
      </c>
      <c r="R11939" s="83">
        <f t="shared" si="4"/>
        <v>0.1999985157</v>
      </c>
      <c r="S11939" s="83" t="b">
        <f t="shared" si="5"/>
        <v>0</v>
      </c>
      <c r="T11939" s="72"/>
      <c r="U11939" s="72"/>
      <c r="V11939" s="72"/>
      <c r="W11939" s="72"/>
      <c r="X11939" s="72"/>
      <c r="Y11939" s="72"/>
      <c r="Z11939" s="72"/>
      <c r="AA11939" s="72"/>
      <c r="AB11939" s="72"/>
      <c r="AC11939" s="72"/>
      <c r="AD11939" s="72"/>
      <c r="AE11939" s="72"/>
      <c r="AF11939" s="72"/>
      <c r="AG11939" s="72"/>
      <c r="AH11939" s="72"/>
      <c r="AI11939" s="72"/>
      <c r="AJ11939" s="72"/>
      <c r="AK11939" s="72"/>
    </row>
    <row r="11940" ht="14.25" customHeight="1">
      <c r="A11940" s="78">
        <v>11937.0</v>
      </c>
      <c r="C11940" s="78" t="str">
        <f>VLOOKUP(G11940,[1]Macrodata_CCF!$A$3:$D$55,4,FALSE)</f>
        <v>#ERROR!</v>
      </c>
      <c r="E11940" s="79" t="str">
        <f>VLOOKUP(G11940,[1]Macrodata_CCF!$A$3:$B$55,2,FALSE)</f>
        <v>#ERROR!</v>
      </c>
      <c r="F11940" s="78">
        <v>0.0</v>
      </c>
      <c r="G11940" s="80">
        <v>48.0</v>
      </c>
      <c r="H11940" s="81">
        <v>19240.0</v>
      </c>
      <c r="I11940" s="81">
        <v>650000.0</v>
      </c>
      <c r="J11940" s="81">
        <v>139085.0</v>
      </c>
      <c r="K11940" s="81">
        <v>1040000.0</v>
      </c>
      <c r="L11940" s="82">
        <v>0.1900009512334327</v>
      </c>
      <c r="N11940" s="83">
        <f t="shared" si="1"/>
        <v>0.1900009512</v>
      </c>
      <c r="O11940" s="83">
        <f t="shared" si="2"/>
        <v>0.1900009512</v>
      </c>
      <c r="Q11940" s="83">
        <f t="shared" si="3"/>
        <v>0.9704</v>
      </c>
      <c r="R11940" s="83">
        <f t="shared" si="4"/>
        <v>0.1900009512</v>
      </c>
      <c r="S11940" s="83" t="b">
        <f t="shared" si="5"/>
        <v>0</v>
      </c>
      <c r="T11940" s="72"/>
      <c r="U11940" s="72"/>
      <c r="V11940" s="72"/>
      <c r="W11940" s="72"/>
      <c r="X11940" s="72"/>
      <c r="Y11940" s="72"/>
      <c r="Z11940" s="72"/>
      <c r="AA11940" s="72"/>
      <c r="AB11940" s="72"/>
      <c r="AC11940" s="72"/>
      <c r="AD11940" s="72"/>
      <c r="AE11940" s="72"/>
      <c r="AF11940" s="72"/>
      <c r="AG11940" s="72"/>
      <c r="AH11940" s="72"/>
      <c r="AI11940" s="72"/>
      <c r="AJ11940" s="72"/>
      <c r="AK11940" s="72"/>
    </row>
    <row r="11941" ht="14.25" customHeight="1">
      <c r="A11941" s="78">
        <v>11938.0</v>
      </c>
      <c r="C11941" s="78" t="str">
        <f>VLOOKUP(G11941,[1]Macrodata_CCF!$A$3:$D$55,4,FALSE)</f>
        <v>#ERROR!</v>
      </c>
      <c r="E11941" s="79" t="str">
        <f>VLOOKUP(G11941,[1]Macrodata_CCF!$A$3:$B$55,2,FALSE)</f>
        <v>#ERROR!</v>
      </c>
      <c r="F11941" s="78">
        <v>0.0</v>
      </c>
      <c r="G11941" s="80">
        <v>45.0</v>
      </c>
      <c r="H11941" s="81">
        <v>597565.0</v>
      </c>
      <c r="I11941" s="81">
        <v>950000.0</v>
      </c>
      <c r="J11941" s="81">
        <v>646905.0</v>
      </c>
      <c r="K11941" s="81">
        <v>950000.0</v>
      </c>
      <c r="L11941" s="82">
        <v>0.1399974463376225</v>
      </c>
      <c r="N11941" s="83">
        <f t="shared" si="1"/>
        <v>0.1399974463</v>
      </c>
      <c r="O11941" s="83">
        <f t="shared" si="2"/>
        <v>0.1399974463</v>
      </c>
      <c r="Q11941" s="83">
        <f t="shared" si="3"/>
        <v>0.3709842105</v>
      </c>
      <c r="R11941" s="83">
        <f t="shared" si="4"/>
        <v>0.1399974463</v>
      </c>
      <c r="S11941" s="83" t="b">
        <f t="shared" si="5"/>
        <v>0</v>
      </c>
      <c r="T11941" s="72"/>
      <c r="U11941" s="72"/>
      <c r="V11941" s="72"/>
      <c r="W11941" s="72"/>
      <c r="X11941" s="72"/>
      <c r="Y11941" s="72"/>
      <c r="Z11941" s="72"/>
      <c r="AA11941" s="72"/>
      <c r="AB11941" s="72"/>
      <c r="AC11941" s="72"/>
      <c r="AD11941" s="72"/>
      <c r="AE11941" s="72"/>
      <c r="AF11941" s="72"/>
      <c r="AG11941" s="72"/>
      <c r="AH11941" s="72"/>
      <c r="AI11941" s="72"/>
      <c r="AJ11941" s="72"/>
      <c r="AK11941" s="72"/>
    </row>
    <row r="11942" ht="14.25" customHeight="1">
      <c r="A11942" s="78">
        <v>11939.0</v>
      </c>
      <c r="C11942" s="78" t="str">
        <f>VLOOKUP(G11942,[1]Macrodata_CCF!$A$3:$D$55,4,FALSE)</f>
        <v>#ERROR!</v>
      </c>
      <c r="E11942" s="79" t="str">
        <f>VLOOKUP(G11942,[1]Macrodata_CCF!$A$3:$B$55,2,FALSE)</f>
        <v>#ERROR!</v>
      </c>
      <c r="F11942" s="78">
        <v>0.0</v>
      </c>
      <c r="G11942" s="80">
        <v>8.0</v>
      </c>
      <c r="H11942" s="81">
        <v>141255.0</v>
      </c>
      <c r="I11942" s="81">
        <v>290000.0</v>
      </c>
      <c r="J11942" s="81">
        <v>193315.0</v>
      </c>
      <c r="K11942" s="81">
        <v>290000.0</v>
      </c>
      <c r="L11942" s="82">
        <v>0.349994957813708</v>
      </c>
      <c r="N11942" s="83">
        <f t="shared" si="1"/>
        <v>0.3499949578</v>
      </c>
      <c r="O11942" s="83">
        <f t="shared" si="2"/>
        <v>0.3499949578</v>
      </c>
      <c r="Q11942" s="83">
        <f t="shared" si="3"/>
        <v>0.5129137931</v>
      </c>
      <c r="R11942" s="83">
        <f t="shared" si="4"/>
        <v>0.3499949578</v>
      </c>
      <c r="S11942" s="83" t="b">
        <f t="shared" si="5"/>
        <v>0</v>
      </c>
      <c r="T11942" s="72"/>
      <c r="U11942" s="72"/>
      <c r="V11942" s="72"/>
      <c r="W11942" s="72"/>
      <c r="X11942" s="72"/>
      <c r="Y11942" s="72"/>
      <c r="Z11942" s="72"/>
      <c r="AA11942" s="72"/>
      <c r="AB11942" s="72"/>
      <c r="AC11942" s="72"/>
      <c r="AD11942" s="72"/>
      <c r="AE11942" s="72"/>
      <c r="AF11942" s="72"/>
      <c r="AG11942" s="72"/>
      <c r="AH11942" s="72"/>
      <c r="AI11942" s="72"/>
      <c r="AJ11942" s="72"/>
      <c r="AK11942" s="72"/>
    </row>
    <row r="11943" ht="14.25" customHeight="1">
      <c r="A11943" s="78">
        <v>11940.0</v>
      </c>
      <c r="C11943" s="78" t="str">
        <f>VLOOKUP(G11943,[1]Macrodata_CCF!$A$3:$D$55,4,FALSE)</f>
        <v>#ERROR!</v>
      </c>
      <c r="E11943" s="79" t="str">
        <f>VLOOKUP(G11943,[1]Macrodata_CCF!$A$3:$B$55,2,FALSE)</f>
        <v>#ERROR!</v>
      </c>
      <c r="F11943" s="78">
        <v>0.0</v>
      </c>
      <c r="G11943" s="80">
        <v>45.0</v>
      </c>
      <c r="H11943" s="81">
        <v>0.0</v>
      </c>
      <c r="I11943" s="81">
        <v>990000.0</v>
      </c>
      <c r="J11943" s="81">
        <v>138600.0</v>
      </c>
      <c r="K11943" s="81">
        <v>990000.0</v>
      </c>
      <c r="L11943" s="82">
        <v>0.14</v>
      </c>
      <c r="N11943" s="83">
        <f t="shared" si="1"/>
        <v>0.14</v>
      </c>
      <c r="O11943" s="83">
        <f t="shared" si="2"/>
        <v>0.14</v>
      </c>
      <c r="Q11943" s="83">
        <f t="shared" si="3"/>
        <v>1</v>
      </c>
      <c r="R11943" s="83">
        <f t="shared" si="4"/>
        <v>0.14</v>
      </c>
      <c r="S11943" s="83" t="b">
        <f t="shared" si="5"/>
        <v>0</v>
      </c>
      <c r="T11943" s="72"/>
      <c r="U11943" s="72"/>
      <c r="V11943" s="72"/>
      <c r="W11943" s="72"/>
      <c r="X11943" s="72"/>
      <c r="Y11943" s="72"/>
      <c r="Z11943" s="72"/>
      <c r="AA11943" s="72"/>
      <c r="AB11943" s="72"/>
      <c r="AC11943" s="72"/>
      <c r="AD11943" s="72"/>
      <c r="AE11943" s="72"/>
      <c r="AF11943" s="72"/>
      <c r="AG11943" s="72"/>
      <c r="AH11943" s="72"/>
      <c r="AI11943" s="72"/>
      <c r="AJ11943" s="72"/>
      <c r="AK11943" s="72"/>
    </row>
    <row r="11944" ht="14.25" customHeight="1">
      <c r="A11944" s="78">
        <v>11941.0</v>
      </c>
      <c r="C11944" s="78" t="str">
        <f>VLOOKUP(G11944,[1]Macrodata_CCF!$A$3:$D$55,4,FALSE)</f>
        <v>#ERROR!</v>
      </c>
      <c r="E11944" s="79" t="str">
        <f>VLOOKUP(G11944,[1]Macrodata_CCF!$A$3:$B$55,2,FALSE)</f>
        <v>#ERROR!</v>
      </c>
      <c r="F11944" s="78">
        <v>0.0</v>
      </c>
      <c r="G11944" s="80">
        <v>46.0</v>
      </c>
      <c r="H11944" s="81">
        <v>233010.0</v>
      </c>
      <c r="I11944" s="81">
        <v>760000.0</v>
      </c>
      <c r="J11944" s="81">
        <v>338410.0</v>
      </c>
      <c r="K11944" s="81">
        <v>760000.0</v>
      </c>
      <c r="L11944" s="82">
        <v>0.2000037951384277</v>
      </c>
      <c r="N11944" s="83">
        <f t="shared" si="1"/>
        <v>0.2000037951</v>
      </c>
      <c r="O11944" s="83">
        <f t="shared" si="2"/>
        <v>0.2000037951</v>
      </c>
      <c r="Q11944" s="83">
        <f t="shared" si="3"/>
        <v>0.6934078947</v>
      </c>
      <c r="R11944" s="83">
        <f t="shared" si="4"/>
        <v>0.2000037951</v>
      </c>
      <c r="S11944" s="83" t="b">
        <f t="shared" si="5"/>
        <v>0</v>
      </c>
      <c r="T11944" s="72"/>
      <c r="U11944" s="72"/>
      <c r="V11944" s="72"/>
      <c r="W11944" s="72"/>
      <c r="X11944" s="72"/>
      <c r="Y11944" s="72"/>
      <c r="Z11944" s="72"/>
      <c r="AA11944" s="72"/>
      <c r="AB11944" s="72"/>
      <c r="AC11944" s="72"/>
      <c r="AD11944" s="72"/>
      <c r="AE11944" s="72"/>
      <c r="AF11944" s="72"/>
      <c r="AG11944" s="72"/>
      <c r="AH11944" s="72"/>
      <c r="AI11944" s="72"/>
      <c r="AJ11944" s="72"/>
      <c r="AK11944" s="72"/>
    </row>
    <row r="11945" ht="14.25" customHeight="1">
      <c r="A11945" s="78">
        <v>11942.0</v>
      </c>
      <c r="C11945" s="78" t="str">
        <f>VLOOKUP(G11945,[1]Macrodata_CCF!$A$3:$D$55,4,FALSE)</f>
        <v>#ERROR!</v>
      </c>
      <c r="E11945" s="79" t="str">
        <f>VLOOKUP(G11945,[1]Macrodata_CCF!$A$3:$B$55,2,FALSE)</f>
        <v>#ERROR!</v>
      </c>
      <c r="F11945" s="78">
        <v>0.0</v>
      </c>
      <c r="G11945" s="80">
        <v>43.0</v>
      </c>
      <c r="H11945" s="81">
        <v>480460.0</v>
      </c>
      <c r="I11945" s="81">
        <v>910000.0</v>
      </c>
      <c r="J11945" s="81">
        <v>928200.0</v>
      </c>
      <c r="K11945" s="81">
        <v>910000.0</v>
      </c>
      <c r="L11945" s="82">
        <v>1.042370908413652</v>
      </c>
      <c r="N11945" s="83">
        <f t="shared" si="1"/>
        <v>1.042370908</v>
      </c>
      <c r="O11945" s="83">
        <f t="shared" si="2"/>
        <v>1</v>
      </c>
      <c r="Q11945" s="83">
        <f t="shared" si="3"/>
        <v>0.472021978</v>
      </c>
      <c r="R11945" s="83">
        <f t="shared" si="4"/>
        <v>1.042370908</v>
      </c>
      <c r="S11945" s="83" t="b">
        <f t="shared" si="5"/>
        <v>0</v>
      </c>
      <c r="T11945" s="72"/>
      <c r="U11945" s="72"/>
      <c r="V11945" s="72"/>
      <c r="W11945" s="72"/>
      <c r="X11945" s="72"/>
      <c r="Y11945" s="72"/>
      <c r="Z11945" s="72"/>
      <c r="AA11945" s="72"/>
      <c r="AB11945" s="72"/>
      <c r="AC11945" s="72"/>
      <c r="AD11945" s="72"/>
      <c r="AE11945" s="72"/>
      <c r="AF11945" s="72"/>
      <c r="AG11945" s="72"/>
      <c r="AH11945" s="72"/>
      <c r="AI11945" s="72"/>
      <c r="AJ11945" s="72"/>
      <c r="AK11945" s="72"/>
    </row>
    <row r="11946" ht="14.25" customHeight="1">
      <c r="A11946" s="78">
        <v>11943.0</v>
      </c>
      <c r="C11946" s="78" t="str">
        <f>VLOOKUP(G11946,[1]Macrodata_CCF!$A$3:$D$55,4,FALSE)</f>
        <v>#ERROR!</v>
      </c>
      <c r="E11946" s="79" t="str">
        <f>VLOOKUP(G11946,[1]Macrodata_CCF!$A$3:$B$55,2,FALSE)</f>
        <v>#ERROR!</v>
      </c>
      <c r="F11946" s="78">
        <v>0.0</v>
      </c>
      <c r="G11946" s="80">
        <v>44.0</v>
      </c>
      <c r="H11946" s="81">
        <v>120560.0</v>
      </c>
      <c r="I11946" s="81">
        <v>460000.0</v>
      </c>
      <c r="J11946" s="81">
        <v>168080.0</v>
      </c>
      <c r="K11946" s="81">
        <v>460000.0</v>
      </c>
      <c r="L11946" s="82">
        <v>0.1399952863539948</v>
      </c>
      <c r="N11946" s="83">
        <f t="shared" si="1"/>
        <v>0.1399952864</v>
      </c>
      <c r="O11946" s="83">
        <f t="shared" si="2"/>
        <v>0.1399952864</v>
      </c>
      <c r="Q11946" s="83">
        <f t="shared" si="3"/>
        <v>0.7379130435</v>
      </c>
      <c r="R11946" s="83">
        <f t="shared" si="4"/>
        <v>0.1399952864</v>
      </c>
      <c r="S11946" s="83" t="b">
        <f t="shared" si="5"/>
        <v>0</v>
      </c>
      <c r="T11946" s="72"/>
      <c r="U11946" s="72"/>
      <c r="V11946" s="72"/>
      <c r="W11946" s="72"/>
      <c r="X11946" s="72"/>
      <c r="Y11946" s="72"/>
      <c r="Z11946" s="72"/>
      <c r="AA11946" s="72"/>
      <c r="AB11946" s="72"/>
      <c r="AC11946" s="72"/>
      <c r="AD11946" s="72"/>
      <c r="AE11946" s="72"/>
      <c r="AF11946" s="72"/>
      <c r="AG11946" s="72"/>
      <c r="AH11946" s="72"/>
      <c r="AI11946" s="72"/>
      <c r="AJ11946" s="72"/>
      <c r="AK11946" s="72"/>
    </row>
    <row r="11947" ht="14.25" customHeight="1">
      <c r="A11947" s="78">
        <v>11944.0</v>
      </c>
      <c r="C11947" s="78" t="str">
        <f>VLOOKUP(G11947,[1]Macrodata_CCF!$A$3:$D$55,4,FALSE)</f>
        <v>#ERROR!</v>
      </c>
      <c r="E11947" s="79" t="str">
        <f>VLOOKUP(G11947,[1]Macrodata_CCF!$A$3:$B$55,2,FALSE)</f>
        <v>#ERROR!</v>
      </c>
      <c r="F11947" s="78">
        <v>0.0</v>
      </c>
      <c r="G11947" s="80">
        <v>51.0</v>
      </c>
      <c r="H11947" s="81">
        <v>468395.0</v>
      </c>
      <c r="I11947" s="81">
        <v>480000.0</v>
      </c>
      <c r="J11947" s="81">
        <v>469325.0</v>
      </c>
      <c r="K11947" s="81">
        <v>720000.0</v>
      </c>
      <c r="L11947" s="82">
        <v>0.08013787160706592</v>
      </c>
      <c r="N11947" s="83">
        <f t="shared" si="1"/>
        <v>0.08013787161</v>
      </c>
      <c r="O11947" s="83">
        <f t="shared" si="2"/>
        <v>0.08013787161</v>
      </c>
      <c r="Q11947" s="83">
        <f t="shared" si="3"/>
        <v>0.02417708333</v>
      </c>
      <c r="R11947" s="83">
        <f t="shared" si="4"/>
        <v>0.0019375</v>
      </c>
      <c r="S11947" s="83" t="b">
        <f t="shared" si="5"/>
        <v>0</v>
      </c>
      <c r="T11947" s="72"/>
      <c r="U11947" s="72"/>
      <c r="V11947" s="72"/>
      <c r="W11947" s="72"/>
      <c r="X11947" s="72"/>
      <c r="Y11947" s="72"/>
      <c r="Z11947" s="72"/>
      <c r="AA11947" s="72"/>
      <c r="AB11947" s="72"/>
      <c r="AC11947" s="72"/>
      <c r="AD11947" s="72"/>
      <c r="AE11947" s="72"/>
      <c r="AF11947" s="72"/>
      <c r="AG11947" s="72"/>
      <c r="AH11947" s="72"/>
      <c r="AI11947" s="72"/>
      <c r="AJ11947" s="72"/>
      <c r="AK11947" s="72"/>
    </row>
    <row r="11948" ht="14.25" customHeight="1">
      <c r="A11948" s="78">
        <v>11945.0</v>
      </c>
      <c r="C11948" s="78" t="str">
        <f>VLOOKUP(G11948,[1]Macrodata_CCF!$A$3:$D$55,4,FALSE)</f>
        <v>#ERROR!</v>
      </c>
      <c r="E11948" s="79" t="str">
        <f>VLOOKUP(G11948,[1]Macrodata_CCF!$A$3:$B$55,2,FALSE)</f>
        <v>#ERROR!</v>
      </c>
      <c r="F11948" s="78">
        <v>0.0</v>
      </c>
      <c r="G11948" s="80">
        <v>40.0</v>
      </c>
      <c r="H11948" s="81">
        <v>9645.0</v>
      </c>
      <c r="I11948" s="81">
        <v>10000.0</v>
      </c>
      <c r="J11948" s="81">
        <v>9665.0</v>
      </c>
      <c r="K11948" s="81">
        <v>10000.0</v>
      </c>
      <c r="L11948" s="82">
        <v>0.05633802816901409</v>
      </c>
      <c r="N11948" s="83">
        <f t="shared" si="1"/>
        <v>0.05633802817</v>
      </c>
      <c r="O11948" s="83">
        <f t="shared" si="2"/>
        <v>0.05633802817</v>
      </c>
      <c r="Q11948" s="83">
        <f t="shared" si="3"/>
        <v>0.0355</v>
      </c>
      <c r="R11948" s="83">
        <f t="shared" si="4"/>
        <v>0.002</v>
      </c>
      <c r="S11948" s="83" t="b">
        <f t="shared" si="5"/>
        <v>0</v>
      </c>
      <c r="T11948" s="72"/>
      <c r="U11948" s="72"/>
      <c r="V11948" s="72"/>
      <c r="W11948" s="72"/>
      <c r="X11948" s="72"/>
      <c r="Y11948" s="72"/>
      <c r="Z11948" s="72"/>
      <c r="AA11948" s="72"/>
      <c r="AB11948" s="72"/>
      <c r="AC11948" s="72"/>
      <c r="AD11948" s="72"/>
      <c r="AE11948" s="72"/>
      <c r="AF11948" s="72"/>
      <c r="AG11948" s="72"/>
      <c r="AH11948" s="72"/>
      <c r="AI11948" s="72"/>
      <c r="AJ11948" s="72"/>
      <c r="AK11948" s="72"/>
    </row>
    <row r="11949" ht="14.25" customHeight="1">
      <c r="A11949" s="78">
        <v>11946.0</v>
      </c>
      <c r="C11949" s="78" t="str">
        <f>VLOOKUP(G11949,[1]Macrodata_CCF!$A$3:$D$55,4,FALSE)</f>
        <v>#ERROR!</v>
      </c>
      <c r="E11949" s="79" t="str">
        <f>VLOOKUP(G11949,[1]Macrodata_CCF!$A$3:$B$55,2,FALSE)</f>
        <v>#ERROR!</v>
      </c>
      <c r="F11949" s="78">
        <v>0.0</v>
      </c>
      <c r="G11949" s="80">
        <v>13.0</v>
      </c>
      <c r="H11949" s="81">
        <v>0.0</v>
      </c>
      <c r="I11949" s="81">
        <v>670000.0</v>
      </c>
      <c r="J11949" s="81">
        <v>113900.0</v>
      </c>
      <c r="K11949" s="81">
        <v>670000.0</v>
      </c>
      <c r="L11949" s="82">
        <v>0.17</v>
      </c>
      <c r="N11949" s="83">
        <f t="shared" si="1"/>
        <v>0.17</v>
      </c>
      <c r="O11949" s="83">
        <f t="shared" si="2"/>
        <v>0.17</v>
      </c>
      <c r="Q11949" s="83">
        <f t="shared" si="3"/>
        <v>1</v>
      </c>
      <c r="R11949" s="83">
        <f t="shared" si="4"/>
        <v>0.17</v>
      </c>
      <c r="S11949" s="83" t="b">
        <f t="shared" si="5"/>
        <v>0</v>
      </c>
      <c r="T11949" s="72"/>
      <c r="U11949" s="72"/>
      <c r="V11949" s="72"/>
      <c r="W11949" s="72"/>
      <c r="X11949" s="72"/>
      <c r="Y11949" s="72"/>
      <c r="Z11949" s="72"/>
      <c r="AA11949" s="72"/>
      <c r="AB11949" s="72"/>
      <c r="AC11949" s="72"/>
      <c r="AD11949" s="72"/>
      <c r="AE11949" s="72"/>
      <c r="AF11949" s="72"/>
      <c r="AG11949" s="72"/>
      <c r="AH11949" s="72"/>
      <c r="AI11949" s="72"/>
      <c r="AJ11949" s="72"/>
      <c r="AK11949" s="72"/>
    </row>
    <row r="11950" ht="14.25" customHeight="1">
      <c r="A11950" s="78">
        <v>11947.0</v>
      </c>
      <c r="C11950" s="78" t="str">
        <f>VLOOKUP(G11950,[1]Macrodata_CCF!$A$3:$D$55,4,FALSE)</f>
        <v>#ERROR!</v>
      </c>
      <c r="E11950" s="79" t="str">
        <f>VLOOKUP(G11950,[1]Macrodata_CCF!$A$3:$B$55,2,FALSE)</f>
        <v>#ERROR!</v>
      </c>
      <c r="F11950" s="78">
        <v>0.0</v>
      </c>
      <c r="G11950" s="80">
        <v>45.0</v>
      </c>
      <c r="H11950" s="81">
        <v>721020.0</v>
      </c>
      <c r="I11950" s="81">
        <v>890000.0</v>
      </c>
      <c r="J11950" s="81">
        <v>749745.0</v>
      </c>
      <c r="K11950" s="81">
        <v>890000.0</v>
      </c>
      <c r="L11950" s="82">
        <v>0.1699905314238371</v>
      </c>
      <c r="N11950" s="83">
        <f t="shared" si="1"/>
        <v>0.1699905314</v>
      </c>
      <c r="O11950" s="83">
        <f t="shared" si="2"/>
        <v>0.1699905314</v>
      </c>
      <c r="Q11950" s="83">
        <f t="shared" si="3"/>
        <v>0.1898651685</v>
      </c>
      <c r="R11950" s="83">
        <f t="shared" si="4"/>
        <v>0.1699905314</v>
      </c>
      <c r="S11950" s="83" t="b">
        <f t="shared" si="5"/>
        <v>0</v>
      </c>
      <c r="T11950" s="72"/>
      <c r="U11950" s="72"/>
      <c r="V11950" s="72"/>
      <c r="W11950" s="72"/>
      <c r="X11950" s="72"/>
      <c r="Y11950" s="72"/>
      <c r="Z11950" s="72"/>
      <c r="AA11950" s="72"/>
      <c r="AB11950" s="72"/>
      <c r="AC11950" s="72"/>
      <c r="AD11950" s="72"/>
      <c r="AE11950" s="72"/>
      <c r="AF11950" s="72"/>
      <c r="AG11950" s="72"/>
      <c r="AH11950" s="72"/>
      <c r="AI11950" s="72"/>
      <c r="AJ11950" s="72"/>
      <c r="AK11950" s="72"/>
    </row>
    <row r="11951" ht="14.25" customHeight="1">
      <c r="A11951" s="78">
        <v>11948.0</v>
      </c>
      <c r="C11951" s="78" t="str">
        <f>VLOOKUP(G11951,[1]Macrodata_CCF!$A$3:$D$55,4,FALSE)</f>
        <v>#ERROR!</v>
      </c>
      <c r="E11951" s="79" t="str">
        <f>VLOOKUP(G11951,[1]Macrodata_CCF!$A$3:$B$55,2,FALSE)</f>
        <v>#ERROR!</v>
      </c>
      <c r="F11951" s="78">
        <v>0.0</v>
      </c>
      <c r="G11951" s="80">
        <v>5.0</v>
      </c>
      <c r="H11951" s="81">
        <v>97645.0</v>
      </c>
      <c r="I11951" s="81">
        <v>920000.0</v>
      </c>
      <c r="J11951" s="81">
        <v>344350.0</v>
      </c>
      <c r="K11951" s="81">
        <v>1564000.0</v>
      </c>
      <c r="L11951" s="82">
        <v>0.2999981759702318</v>
      </c>
      <c r="N11951" s="83">
        <f t="shared" si="1"/>
        <v>0.299998176</v>
      </c>
      <c r="O11951" s="83">
        <f t="shared" si="2"/>
        <v>0.299998176</v>
      </c>
      <c r="Q11951" s="83">
        <f t="shared" si="3"/>
        <v>0.8938641304</v>
      </c>
      <c r="R11951" s="83">
        <f t="shared" si="4"/>
        <v>0.299998176</v>
      </c>
      <c r="S11951" s="83" t="b">
        <f t="shared" si="5"/>
        <v>0</v>
      </c>
      <c r="T11951" s="72"/>
      <c r="U11951" s="72"/>
      <c r="V11951" s="72"/>
      <c r="W11951" s="72"/>
      <c r="X11951" s="72"/>
      <c r="Y11951" s="72"/>
      <c r="Z11951" s="72"/>
      <c r="AA11951" s="72"/>
      <c r="AB11951" s="72"/>
      <c r="AC11951" s="72"/>
      <c r="AD11951" s="72"/>
      <c r="AE11951" s="72"/>
      <c r="AF11951" s="72"/>
      <c r="AG11951" s="72"/>
      <c r="AH11951" s="72"/>
      <c r="AI11951" s="72"/>
      <c r="AJ11951" s="72"/>
      <c r="AK11951" s="72"/>
    </row>
    <row r="11952" ht="14.25" customHeight="1">
      <c r="A11952" s="78">
        <v>11949.0</v>
      </c>
      <c r="C11952" s="78" t="str">
        <f>VLOOKUP(G11952,[1]Macrodata_CCF!$A$3:$D$55,4,FALSE)</f>
        <v>#ERROR!</v>
      </c>
      <c r="E11952" s="79" t="str">
        <f>VLOOKUP(G11952,[1]Macrodata_CCF!$A$3:$B$55,2,FALSE)</f>
        <v>#ERROR!</v>
      </c>
      <c r="F11952" s="78">
        <v>0.0</v>
      </c>
      <c r="G11952" s="80">
        <v>4.0</v>
      </c>
      <c r="H11952" s="81">
        <v>868550.0</v>
      </c>
      <c r="I11952" s="81">
        <v>980000.0</v>
      </c>
      <c r="J11952" s="81">
        <v>909785.0</v>
      </c>
      <c r="K11952" s="81">
        <v>1666000.0</v>
      </c>
      <c r="L11952" s="82">
        <v>0.3699865410497981</v>
      </c>
      <c r="N11952" s="83">
        <f t="shared" si="1"/>
        <v>0.369986541</v>
      </c>
      <c r="O11952" s="83">
        <f t="shared" si="2"/>
        <v>0.369986541</v>
      </c>
      <c r="Q11952" s="83">
        <f t="shared" si="3"/>
        <v>0.1137244898</v>
      </c>
      <c r="R11952" s="83">
        <f t="shared" si="4"/>
        <v>0.369986541</v>
      </c>
      <c r="S11952" s="83" t="b">
        <f t="shared" si="5"/>
        <v>0</v>
      </c>
      <c r="T11952" s="72"/>
      <c r="U11952" s="72"/>
      <c r="V11952" s="72"/>
      <c r="W11952" s="72"/>
      <c r="X11952" s="72"/>
      <c r="Y11952" s="72"/>
      <c r="Z11952" s="72"/>
      <c r="AA11952" s="72"/>
      <c r="AB11952" s="72"/>
      <c r="AC11952" s="72"/>
      <c r="AD11952" s="72"/>
      <c r="AE11952" s="72"/>
      <c r="AF11952" s="72"/>
      <c r="AG11952" s="72"/>
      <c r="AH11952" s="72"/>
      <c r="AI11952" s="72"/>
      <c r="AJ11952" s="72"/>
      <c r="AK11952" s="72"/>
    </row>
    <row r="11953" ht="14.25" customHeight="1">
      <c r="A11953" s="78">
        <v>11950.0</v>
      </c>
      <c r="C11953" s="78" t="str">
        <f>VLOOKUP(G11953,[1]Macrodata_CCF!$A$3:$D$55,4,FALSE)</f>
        <v>#ERROR!</v>
      </c>
      <c r="E11953" s="79" t="str">
        <f>VLOOKUP(G11953,[1]Macrodata_CCF!$A$3:$B$55,2,FALSE)</f>
        <v>#ERROR!</v>
      </c>
      <c r="F11953" s="78">
        <v>0.0</v>
      </c>
      <c r="G11953" s="80">
        <v>24.0</v>
      </c>
      <c r="H11953" s="81">
        <v>318895.0</v>
      </c>
      <c r="I11953" s="81">
        <v>660000.0</v>
      </c>
      <c r="J11953" s="81">
        <v>383705.0</v>
      </c>
      <c r="K11953" s="81">
        <v>660000.0</v>
      </c>
      <c r="L11953" s="82">
        <v>0.1900001465824306</v>
      </c>
      <c r="N11953" s="83">
        <f t="shared" si="1"/>
        <v>0.1900001466</v>
      </c>
      <c r="O11953" s="83">
        <f t="shared" si="2"/>
        <v>0.1900001466</v>
      </c>
      <c r="Q11953" s="83">
        <f t="shared" si="3"/>
        <v>0.5168257576</v>
      </c>
      <c r="R11953" s="83">
        <f t="shared" si="4"/>
        <v>0.1900001466</v>
      </c>
      <c r="S11953" s="83" t="b">
        <f t="shared" si="5"/>
        <v>0</v>
      </c>
      <c r="T11953" s="72"/>
      <c r="U11953" s="72"/>
      <c r="V11953" s="72"/>
      <c r="W11953" s="72"/>
      <c r="X11953" s="72"/>
      <c r="Y11953" s="72"/>
      <c r="Z11953" s="72"/>
      <c r="AA11953" s="72"/>
      <c r="AB11953" s="72"/>
      <c r="AC11953" s="72"/>
      <c r="AD11953" s="72"/>
      <c r="AE11953" s="72"/>
      <c r="AF11953" s="72"/>
      <c r="AG11953" s="72"/>
      <c r="AH11953" s="72"/>
      <c r="AI11953" s="72"/>
      <c r="AJ11953" s="72"/>
      <c r="AK11953" s="72"/>
    </row>
    <row r="11954" ht="14.25" customHeight="1">
      <c r="A11954" s="78">
        <v>11951.0</v>
      </c>
      <c r="C11954" s="78" t="str">
        <f>VLOOKUP(G11954,[1]Macrodata_CCF!$A$3:$D$55,4,FALSE)</f>
        <v>#ERROR!</v>
      </c>
      <c r="E11954" s="79" t="str">
        <f>VLOOKUP(G11954,[1]Macrodata_CCF!$A$3:$B$55,2,FALSE)</f>
        <v>#ERROR!</v>
      </c>
      <c r="F11954" s="78">
        <v>0.0</v>
      </c>
      <c r="G11954" s="80">
        <v>5.0</v>
      </c>
      <c r="H11954" s="81">
        <v>0.0</v>
      </c>
      <c r="I11954" s="81">
        <v>470000.0</v>
      </c>
      <c r="J11954" s="81">
        <v>112800.0</v>
      </c>
      <c r="K11954" s="81">
        <v>470000.0</v>
      </c>
      <c r="L11954" s="82">
        <v>0.24</v>
      </c>
      <c r="N11954" s="83">
        <f t="shared" si="1"/>
        <v>0.24</v>
      </c>
      <c r="O11954" s="83">
        <f t="shared" si="2"/>
        <v>0.24</v>
      </c>
      <c r="Q11954" s="83">
        <f t="shared" si="3"/>
        <v>1</v>
      </c>
      <c r="R11954" s="83">
        <f t="shared" si="4"/>
        <v>0.24</v>
      </c>
      <c r="S11954" s="83" t="b">
        <f t="shared" si="5"/>
        <v>0</v>
      </c>
      <c r="T11954" s="72"/>
      <c r="U11954" s="72"/>
      <c r="V11954" s="72"/>
      <c r="W11954" s="72"/>
      <c r="X11954" s="72"/>
      <c r="Y11954" s="72"/>
      <c r="Z11954" s="72"/>
      <c r="AA11954" s="72"/>
      <c r="AB11954" s="72"/>
      <c r="AC11954" s="72"/>
      <c r="AD11954" s="72"/>
      <c r="AE11954" s="72"/>
      <c r="AF11954" s="72"/>
      <c r="AG11954" s="72"/>
      <c r="AH11954" s="72"/>
      <c r="AI11954" s="72"/>
      <c r="AJ11954" s="72"/>
      <c r="AK11954" s="72"/>
    </row>
    <row r="11955" ht="14.25" customHeight="1">
      <c r="A11955" s="78">
        <v>11952.0</v>
      </c>
      <c r="C11955" s="78" t="str">
        <f>VLOOKUP(G11955,[1]Macrodata_CCF!$A$3:$D$55,4,FALSE)</f>
        <v>#ERROR!</v>
      </c>
      <c r="E11955" s="79" t="str">
        <f>VLOOKUP(G11955,[1]Macrodata_CCF!$A$3:$B$55,2,FALSE)</f>
        <v>#ERROR!</v>
      </c>
      <c r="F11955" s="78">
        <v>0.0</v>
      </c>
      <c r="G11955" s="80">
        <v>8.0</v>
      </c>
      <c r="H11955" s="81">
        <v>13070.0</v>
      </c>
      <c r="I11955" s="81">
        <v>170000.0</v>
      </c>
      <c r="J11955" s="81">
        <v>71135.0</v>
      </c>
      <c r="K11955" s="81">
        <v>170000.0</v>
      </c>
      <c r="L11955" s="82">
        <v>0.3700057350411011</v>
      </c>
      <c r="N11955" s="83">
        <f t="shared" si="1"/>
        <v>0.370005735</v>
      </c>
      <c r="O11955" s="83">
        <f t="shared" si="2"/>
        <v>0.370005735</v>
      </c>
      <c r="Q11955" s="83">
        <f t="shared" si="3"/>
        <v>0.9231176471</v>
      </c>
      <c r="R11955" s="83">
        <f t="shared" si="4"/>
        <v>0.370005735</v>
      </c>
      <c r="S11955" s="83" t="b">
        <f t="shared" si="5"/>
        <v>0</v>
      </c>
      <c r="T11955" s="72"/>
      <c r="U11955" s="72"/>
      <c r="V11955" s="72"/>
      <c r="W11955" s="72"/>
      <c r="X11955" s="72"/>
      <c r="Y11955" s="72"/>
      <c r="Z11955" s="72"/>
      <c r="AA11955" s="72"/>
      <c r="AB11955" s="72"/>
      <c r="AC11955" s="72"/>
      <c r="AD11955" s="72"/>
      <c r="AE11955" s="72"/>
      <c r="AF11955" s="72"/>
      <c r="AG11955" s="72"/>
      <c r="AH11955" s="72"/>
      <c r="AI11955" s="72"/>
      <c r="AJ11955" s="72"/>
      <c r="AK11955" s="72"/>
    </row>
    <row r="11956" ht="14.25" customHeight="1">
      <c r="A11956" s="78">
        <v>11953.0</v>
      </c>
      <c r="C11956" s="78" t="str">
        <f>VLOOKUP(G11956,[1]Macrodata_CCF!$A$3:$D$55,4,FALSE)</f>
        <v>#ERROR!</v>
      </c>
      <c r="E11956" s="79" t="str">
        <f>VLOOKUP(G11956,[1]Macrodata_CCF!$A$3:$B$55,2,FALSE)</f>
        <v>#ERROR!</v>
      </c>
      <c r="F11956" s="78">
        <v>0.0</v>
      </c>
      <c r="G11956" s="80">
        <v>9.0</v>
      </c>
      <c r="H11956" s="81">
        <v>144325.0</v>
      </c>
      <c r="I11956" s="81">
        <v>680000.0</v>
      </c>
      <c r="J11956" s="81">
        <v>347880.0</v>
      </c>
      <c r="K11956" s="81">
        <v>1088000.0</v>
      </c>
      <c r="L11956" s="82">
        <v>0.3799971997946516</v>
      </c>
      <c r="N11956" s="83">
        <f t="shared" si="1"/>
        <v>0.3799971998</v>
      </c>
      <c r="O11956" s="83">
        <f t="shared" si="2"/>
        <v>0.3799971998</v>
      </c>
      <c r="Q11956" s="83">
        <f t="shared" si="3"/>
        <v>0.7877573529</v>
      </c>
      <c r="R11956" s="83">
        <f t="shared" si="4"/>
        <v>0.3799971998</v>
      </c>
      <c r="S11956" s="83" t="b">
        <f t="shared" si="5"/>
        <v>0</v>
      </c>
      <c r="T11956" s="72"/>
      <c r="U11956" s="72"/>
      <c r="V11956" s="72"/>
      <c r="W11956" s="72"/>
      <c r="X11956" s="72"/>
      <c r="Y11956" s="72"/>
      <c r="Z11956" s="72"/>
      <c r="AA11956" s="72"/>
      <c r="AB11956" s="72"/>
      <c r="AC11956" s="72"/>
      <c r="AD11956" s="72"/>
      <c r="AE11956" s="72"/>
      <c r="AF11956" s="72"/>
      <c r="AG11956" s="72"/>
      <c r="AH11956" s="72"/>
      <c r="AI11956" s="72"/>
      <c r="AJ11956" s="72"/>
      <c r="AK11956" s="72"/>
    </row>
    <row r="11957" ht="14.25" customHeight="1">
      <c r="A11957" s="78">
        <v>11954.0</v>
      </c>
      <c r="C11957" s="78" t="str">
        <f>VLOOKUP(G11957,[1]Macrodata_CCF!$A$3:$D$55,4,FALSE)</f>
        <v>#ERROR!</v>
      </c>
      <c r="E11957" s="79" t="str">
        <f>VLOOKUP(G11957,[1]Macrodata_CCF!$A$3:$B$55,2,FALSE)</f>
        <v>#ERROR!</v>
      </c>
      <c r="F11957" s="78">
        <v>1.0</v>
      </c>
      <c r="G11957" s="80">
        <v>41.0</v>
      </c>
      <c r="H11957" s="81">
        <v>0.0</v>
      </c>
      <c r="I11957" s="81">
        <v>400000.0</v>
      </c>
      <c r="J11957" s="81">
        <v>224000.0</v>
      </c>
      <c r="K11957" s="81">
        <v>400000.0</v>
      </c>
      <c r="L11957" s="82">
        <v>0.56</v>
      </c>
      <c r="N11957" s="83">
        <f t="shared" si="1"/>
        <v>0.56</v>
      </c>
      <c r="O11957" s="83">
        <f t="shared" si="2"/>
        <v>0.56</v>
      </c>
      <c r="Q11957" s="83">
        <f t="shared" si="3"/>
        <v>1</v>
      </c>
      <c r="R11957" s="83">
        <f t="shared" si="4"/>
        <v>0.56</v>
      </c>
      <c r="S11957" s="83" t="b">
        <f t="shared" si="5"/>
        <v>0</v>
      </c>
      <c r="T11957" s="72"/>
      <c r="U11957" s="72"/>
      <c r="V11957" s="72"/>
      <c r="W11957" s="72"/>
      <c r="X11957" s="72"/>
      <c r="Y11957" s="72"/>
      <c r="Z11957" s="72"/>
      <c r="AA11957" s="72"/>
      <c r="AB11957" s="72"/>
      <c r="AC11957" s="72"/>
      <c r="AD11957" s="72"/>
      <c r="AE11957" s="72"/>
      <c r="AF11957" s="72"/>
      <c r="AG11957" s="72"/>
      <c r="AH11957" s="72"/>
      <c r="AI11957" s="72"/>
      <c r="AJ11957" s="72"/>
      <c r="AK11957" s="72"/>
    </row>
    <row r="11958" ht="14.25" customHeight="1">
      <c r="A11958" s="78">
        <v>11955.0</v>
      </c>
      <c r="C11958" s="78" t="str">
        <f>VLOOKUP(G11958,[1]Macrodata_CCF!$A$3:$D$55,4,FALSE)</f>
        <v>#ERROR!</v>
      </c>
      <c r="E11958" s="79" t="str">
        <f>VLOOKUP(G11958,[1]Macrodata_CCF!$A$3:$B$55,2,FALSE)</f>
        <v>#ERROR!</v>
      </c>
      <c r="F11958" s="78">
        <v>0.0</v>
      </c>
      <c r="G11958" s="80">
        <v>16.0</v>
      </c>
      <c r="H11958" s="81">
        <v>0.0</v>
      </c>
      <c r="I11958" s="81">
        <v>810000.0</v>
      </c>
      <c r="J11958" s="81">
        <v>129600.0</v>
      </c>
      <c r="K11958" s="81">
        <v>1377000.0</v>
      </c>
      <c r="L11958" s="82">
        <v>0.16</v>
      </c>
      <c r="N11958" s="83">
        <f t="shared" si="1"/>
        <v>0.16</v>
      </c>
      <c r="O11958" s="83">
        <f t="shared" si="2"/>
        <v>0.16</v>
      </c>
      <c r="Q11958" s="83">
        <f t="shared" si="3"/>
        <v>1</v>
      </c>
      <c r="R11958" s="83">
        <f t="shared" si="4"/>
        <v>0.16</v>
      </c>
      <c r="S11958" s="83" t="b">
        <f t="shared" si="5"/>
        <v>0</v>
      </c>
      <c r="T11958" s="72"/>
      <c r="U11958" s="72"/>
      <c r="V11958" s="72"/>
      <c r="W11958" s="72"/>
      <c r="X11958" s="72"/>
      <c r="Y11958" s="72"/>
      <c r="Z11958" s="72"/>
      <c r="AA11958" s="72"/>
      <c r="AB11958" s="72"/>
      <c r="AC11958" s="72"/>
      <c r="AD11958" s="72"/>
      <c r="AE11958" s="72"/>
      <c r="AF11958" s="72"/>
      <c r="AG11958" s="72"/>
      <c r="AH11958" s="72"/>
      <c r="AI11958" s="72"/>
      <c r="AJ11958" s="72"/>
      <c r="AK11958" s="72"/>
    </row>
    <row r="11959" ht="14.25" customHeight="1">
      <c r="A11959" s="78">
        <v>11956.0</v>
      </c>
      <c r="C11959" s="78" t="str">
        <f>VLOOKUP(G11959,[1]Macrodata_CCF!$A$3:$D$55,4,FALSE)</f>
        <v>#ERROR!</v>
      </c>
      <c r="E11959" s="79" t="str">
        <f>VLOOKUP(G11959,[1]Macrodata_CCF!$A$3:$B$55,2,FALSE)</f>
        <v>#ERROR!</v>
      </c>
      <c r="F11959" s="78">
        <v>0.0</v>
      </c>
      <c r="G11959" s="80">
        <v>29.0</v>
      </c>
      <c r="H11959" s="81">
        <v>517015.0</v>
      </c>
      <c r="I11959" s="81">
        <v>690000.0</v>
      </c>
      <c r="J11959" s="81">
        <v>541235.0</v>
      </c>
      <c r="K11959" s="81">
        <v>690000.0</v>
      </c>
      <c r="L11959" s="82">
        <v>0.1400121397809058</v>
      </c>
      <c r="N11959" s="83">
        <f t="shared" si="1"/>
        <v>0.1400121398</v>
      </c>
      <c r="O11959" s="83">
        <f t="shared" si="2"/>
        <v>0.1400121398</v>
      </c>
      <c r="Q11959" s="83">
        <f t="shared" si="3"/>
        <v>0.2507028986</v>
      </c>
      <c r="R11959" s="83">
        <f t="shared" si="4"/>
        <v>0.1400121398</v>
      </c>
      <c r="S11959" s="83" t="b">
        <f t="shared" si="5"/>
        <v>0</v>
      </c>
      <c r="T11959" s="72"/>
      <c r="U11959" s="72"/>
      <c r="V11959" s="72"/>
      <c r="W11959" s="72"/>
      <c r="X11959" s="72"/>
      <c r="Y11959" s="72"/>
      <c r="Z11959" s="72"/>
      <c r="AA11959" s="72"/>
      <c r="AB11959" s="72"/>
      <c r="AC11959" s="72"/>
      <c r="AD11959" s="72"/>
      <c r="AE11959" s="72"/>
      <c r="AF11959" s="72"/>
      <c r="AG11959" s="72"/>
      <c r="AH11959" s="72"/>
      <c r="AI11959" s="72"/>
      <c r="AJ11959" s="72"/>
      <c r="AK11959" s="72"/>
    </row>
    <row r="11960" ht="14.25" customHeight="1">
      <c r="A11960" s="78">
        <v>11957.0</v>
      </c>
      <c r="C11960" s="78" t="str">
        <f>VLOOKUP(G11960,[1]Macrodata_CCF!$A$3:$D$55,4,FALSE)</f>
        <v>#ERROR!</v>
      </c>
      <c r="E11960" s="79" t="str">
        <f>VLOOKUP(G11960,[1]Macrodata_CCF!$A$3:$B$55,2,FALSE)</f>
        <v>#ERROR!</v>
      </c>
      <c r="F11960" s="78">
        <v>0.0</v>
      </c>
      <c r="G11960" s="80">
        <v>47.0</v>
      </c>
      <c r="H11960" s="81">
        <v>278470.0</v>
      </c>
      <c r="I11960" s="81">
        <v>520000.0</v>
      </c>
      <c r="J11960" s="81">
        <v>326775.0</v>
      </c>
      <c r="K11960" s="81">
        <v>988000.0</v>
      </c>
      <c r="L11960" s="82">
        <v>0.1999958597275701</v>
      </c>
      <c r="N11960" s="83">
        <f t="shared" si="1"/>
        <v>0.1999958597</v>
      </c>
      <c r="O11960" s="83">
        <f t="shared" si="2"/>
        <v>0.1999958597</v>
      </c>
      <c r="Q11960" s="83">
        <f t="shared" si="3"/>
        <v>0.4644807692</v>
      </c>
      <c r="R11960" s="83">
        <f t="shared" si="4"/>
        <v>0.1999958597</v>
      </c>
      <c r="S11960" s="83" t="b">
        <f t="shared" si="5"/>
        <v>0</v>
      </c>
      <c r="T11960" s="72"/>
      <c r="U11960" s="72"/>
      <c r="V11960" s="72"/>
      <c r="W11960" s="72"/>
      <c r="X11960" s="72"/>
      <c r="Y11960" s="72"/>
      <c r="Z11960" s="72"/>
      <c r="AA11960" s="72"/>
      <c r="AB11960" s="72"/>
      <c r="AC11960" s="72"/>
      <c r="AD11960" s="72"/>
      <c r="AE11960" s="72"/>
      <c r="AF11960" s="72"/>
      <c r="AG11960" s="72"/>
      <c r="AH11960" s="72"/>
      <c r="AI11960" s="72"/>
      <c r="AJ11960" s="72"/>
      <c r="AK11960" s="72"/>
    </row>
    <row r="11961" ht="14.25" customHeight="1">
      <c r="A11961" s="78">
        <v>11958.0</v>
      </c>
      <c r="C11961" s="78" t="str">
        <f>VLOOKUP(G11961,[1]Macrodata_CCF!$A$3:$D$55,4,FALSE)</f>
        <v>#ERROR!</v>
      </c>
      <c r="E11961" s="79" t="str">
        <f>VLOOKUP(G11961,[1]Macrodata_CCF!$A$3:$B$55,2,FALSE)</f>
        <v>#ERROR!</v>
      </c>
      <c r="F11961" s="78">
        <v>0.0</v>
      </c>
      <c r="G11961" s="80">
        <v>17.0</v>
      </c>
      <c r="H11961" s="81">
        <v>7685.0</v>
      </c>
      <c r="I11961" s="81">
        <v>190000.0</v>
      </c>
      <c r="J11961" s="81">
        <v>40500.0</v>
      </c>
      <c r="K11961" s="81">
        <v>190000.0</v>
      </c>
      <c r="L11961" s="82">
        <v>0.1799906754792529</v>
      </c>
      <c r="N11961" s="83">
        <f t="shared" si="1"/>
        <v>0.1799906755</v>
      </c>
      <c r="O11961" s="83">
        <f t="shared" si="2"/>
        <v>0.1799906755</v>
      </c>
      <c r="Q11961" s="83">
        <f t="shared" si="3"/>
        <v>0.9595526316</v>
      </c>
      <c r="R11961" s="83">
        <f t="shared" si="4"/>
        <v>0.1799906755</v>
      </c>
      <c r="S11961" s="83" t="b">
        <f t="shared" si="5"/>
        <v>0</v>
      </c>
      <c r="T11961" s="72"/>
      <c r="U11961" s="72"/>
      <c r="V11961" s="72"/>
      <c r="W11961" s="72"/>
      <c r="X11961" s="72"/>
      <c r="Y11961" s="72"/>
      <c r="Z11961" s="72"/>
      <c r="AA11961" s="72"/>
      <c r="AB11961" s="72"/>
      <c r="AC11961" s="72"/>
      <c r="AD11961" s="72"/>
      <c r="AE11961" s="72"/>
      <c r="AF11961" s="72"/>
      <c r="AG11961" s="72"/>
      <c r="AH11961" s="72"/>
      <c r="AI11961" s="72"/>
      <c r="AJ11961" s="72"/>
      <c r="AK11961" s="72"/>
    </row>
    <row r="11962" ht="14.25" customHeight="1">
      <c r="A11962" s="78">
        <v>11959.0</v>
      </c>
      <c r="C11962" s="78" t="str">
        <f>VLOOKUP(G11962,[1]Macrodata_CCF!$A$3:$D$55,4,FALSE)</f>
        <v>#ERROR!</v>
      </c>
      <c r="E11962" s="79" t="str">
        <f>VLOOKUP(G11962,[1]Macrodata_CCF!$A$3:$B$55,2,FALSE)</f>
        <v>#ERROR!</v>
      </c>
      <c r="F11962" s="78">
        <v>0.0</v>
      </c>
      <c r="G11962" s="80">
        <v>27.0</v>
      </c>
      <c r="H11962" s="81">
        <v>277670.0</v>
      </c>
      <c r="I11962" s="81">
        <v>570000.0</v>
      </c>
      <c r="J11962" s="81">
        <v>336135.0</v>
      </c>
      <c r="K11962" s="81">
        <v>570000.0</v>
      </c>
      <c r="L11962" s="82">
        <v>0.1999965792084288</v>
      </c>
      <c r="N11962" s="83">
        <f t="shared" si="1"/>
        <v>0.1999965792</v>
      </c>
      <c r="O11962" s="83">
        <f t="shared" si="2"/>
        <v>0.1999965792</v>
      </c>
      <c r="Q11962" s="83">
        <f t="shared" si="3"/>
        <v>0.5128596491</v>
      </c>
      <c r="R11962" s="83">
        <f t="shared" si="4"/>
        <v>0.1999965792</v>
      </c>
      <c r="S11962" s="83" t="b">
        <f t="shared" si="5"/>
        <v>0</v>
      </c>
      <c r="T11962" s="72"/>
      <c r="U11962" s="72"/>
      <c r="V11962" s="72"/>
      <c r="W11962" s="72"/>
      <c r="X11962" s="72"/>
      <c r="Y11962" s="72"/>
      <c r="Z11962" s="72"/>
      <c r="AA11962" s="72"/>
      <c r="AB11962" s="72"/>
      <c r="AC11962" s="72"/>
      <c r="AD11962" s="72"/>
      <c r="AE11962" s="72"/>
      <c r="AF11962" s="72"/>
      <c r="AG11962" s="72"/>
      <c r="AH11962" s="72"/>
      <c r="AI11962" s="72"/>
      <c r="AJ11962" s="72"/>
      <c r="AK11962" s="72"/>
    </row>
    <row r="11963" ht="14.25" customHeight="1">
      <c r="A11963" s="78">
        <v>11960.0</v>
      </c>
      <c r="C11963" s="78" t="str">
        <f>VLOOKUP(G11963,[1]Macrodata_CCF!$A$3:$D$55,4,FALSE)</f>
        <v>#ERROR!</v>
      </c>
      <c r="E11963" s="79" t="str">
        <f>VLOOKUP(G11963,[1]Macrodata_CCF!$A$3:$B$55,2,FALSE)</f>
        <v>#ERROR!</v>
      </c>
      <c r="F11963" s="78">
        <v>0.0</v>
      </c>
      <c r="G11963" s="80">
        <v>39.0</v>
      </c>
      <c r="H11963" s="81">
        <v>91390.0</v>
      </c>
      <c r="I11963" s="81">
        <v>740000.0</v>
      </c>
      <c r="J11963" s="81">
        <v>143280.0</v>
      </c>
      <c r="K11963" s="81">
        <v>740000.0</v>
      </c>
      <c r="L11963" s="82">
        <v>0.08000185011023574</v>
      </c>
      <c r="N11963" s="83">
        <f t="shared" si="1"/>
        <v>0.08000185011</v>
      </c>
      <c r="O11963" s="83">
        <f t="shared" si="2"/>
        <v>0.08000185011</v>
      </c>
      <c r="Q11963" s="83">
        <f t="shared" si="3"/>
        <v>0.8765</v>
      </c>
      <c r="R11963" s="83">
        <f t="shared" si="4"/>
        <v>0.08000185011</v>
      </c>
      <c r="S11963" s="83" t="b">
        <f t="shared" si="5"/>
        <v>0</v>
      </c>
      <c r="T11963" s="72"/>
      <c r="U11963" s="72"/>
      <c r="V11963" s="72"/>
      <c r="W11963" s="72"/>
      <c r="X11963" s="72"/>
      <c r="Y11963" s="72"/>
      <c r="Z11963" s="72"/>
      <c r="AA11963" s="72"/>
      <c r="AB11963" s="72"/>
      <c r="AC11963" s="72"/>
      <c r="AD11963" s="72"/>
      <c r="AE11963" s="72"/>
      <c r="AF11963" s="72"/>
      <c r="AG11963" s="72"/>
      <c r="AH11963" s="72"/>
      <c r="AI11963" s="72"/>
      <c r="AJ11963" s="72"/>
      <c r="AK11963" s="72"/>
    </row>
    <row r="11964" ht="14.25" customHeight="1">
      <c r="A11964" s="78">
        <v>11961.0</v>
      </c>
      <c r="C11964" s="78" t="str">
        <f>VLOOKUP(G11964,[1]Macrodata_CCF!$A$3:$D$55,4,FALSE)</f>
        <v>#ERROR!</v>
      </c>
      <c r="E11964" s="79" t="str">
        <f>VLOOKUP(G11964,[1]Macrodata_CCF!$A$3:$B$55,2,FALSE)</f>
        <v>#ERROR!</v>
      </c>
      <c r="F11964" s="78">
        <v>0.0</v>
      </c>
      <c r="G11964" s="80">
        <v>16.0</v>
      </c>
      <c r="H11964" s="81">
        <v>560005.0</v>
      </c>
      <c r="I11964" s="81">
        <v>700000.0</v>
      </c>
      <c r="J11964" s="81">
        <v>585205.0</v>
      </c>
      <c r="K11964" s="81">
        <v>700000.0</v>
      </c>
      <c r="L11964" s="82">
        <v>0.1800064288010286</v>
      </c>
      <c r="N11964" s="83">
        <f t="shared" si="1"/>
        <v>0.1800064288</v>
      </c>
      <c r="O11964" s="83">
        <f t="shared" si="2"/>
        <v>0.1800064288</v>
      </c>
      <c r="Q11964" s="83">
        <f t="shared" si="3"/>
        <v>0.1999928571</v>
      </c>
      <c r="R11964" s="83">
        <f t="shared" si="4"/>
        <v>0.1800064288</v>
      </c>
      <c r="S11964" s="83" t="b">
        <f t="shared" si="5"/>
        <v>0</v>
      </c>
      <c r="T11964" s="72"/>
      <c r="U11964" s="72"/>
      <c r="V11964" s="72"/>
      <c r="W11964" s="72"/>
      <c r="X11964" s="72"/>
      <c r="Y11964" s="72"/>
      <c r="Z11964" s="72"/>
      <c r="AA11964" s="72"/>
      <c r="AB11964" s="72"/>
      <c r="AC11964" s="72"/>
      <c r="AD11964" s="72"/>
      <c r="AE11964" s="72"/>
      <c r="AF11964" s="72"/>
      <c r="AG11964" s="72"/>
      <c r="AH11964" s="72"/>
      <c r="AI11964" s="72"/>
      <c r="AJ11964" s="72"/>
      <c r="AK11964" s="72"/>
    </row>
    <row r="11965" ht="14.25" customHeight="1">
      <c r="A11965" s="78">
        <v>11962.0</v>
      </c>
      <c r="C11965" s="78" t="str">
        <f>VLOOKUP(G11965,[1]Macrodata_CCF!$A$3:$D$55,4,FALSE)</f>
        <v>#ERROR!</v>
      </c>
      <c r="E11965" s="79" t="str">
        <f>VLOOKUP(G11965,[1]Macrodata_CCF!$A$3:$B$55,2,FALSE)</f>
        <v>#ERROR!</v>
      </c>
      <c r="F11965" s="78">
        <v>0.0</v>
      </c>
      <c r="G11965" s="80">
        <v>47.0</v>
      </c>
      <c r="H11965" s="81">
        <v>178610.0</v>
      </c>
      <c r="I11965" s="81">
        <v>340000.0</v>
      </c>
      <c r="J11965" s="81">
        <v>209275.0</v>
      </c>
      <c r="K11965" s="81">
        <v>510000.0</v>
      </c>
      <c r="L11965" s="82">
        <v>0.1900055765536898</v>
      </c>
      <c r="N11965" s="83">
        <f t="shared" si="1"/>
        <v>0.1900055766</v>
      </c>
      <c r="O11965" s="83">
        <f t="shared" si="2"/>
        <v>0.1900055766</v>
      </c>
      <c r="Q11965" s="83">
        <f t="shared" si="3"/>
        <v>0.4746764706</v>
      </c>
      <c r="R11965" s="83">
        <f t="shared" si="4"/>
        <v>0.1900055766</v>
      </c>
      <c r="S11965" s="83" t="b">
        <f t="shared" si="5"/>
        <v>0</v>
      </c>
      <c r="T11965" s="72"/>
      <c r="U11965" s="72"/>
      <c r="V11965" s="72"/>
      <c r="W11965" s="72"/>
      <c r="X11965" s="72"/>
      <c r="Y11965" s="72"/>
      <c r="Z11965" s="72"/>
      <c r="AA11965" s="72"/>
      <c r="AB11965" s="72"/>
      <c r="AC11965" s="72"/>
      <c r="AD11965" s="72"/>
      <c r="AE11965" s="72"/>
      <c r="AF11965" s="72"/>
      <c r="AG11965" s="72"/>
      <c r="AH11965" s="72"/>
      <c r="AI11965" s="72"/>
      <c r="AJ11965" s="72"/>
      <c r="AK11965" s="72"/>
    </row>
    <row r="11966" ht="14.25" customHeight="1">
      <c r="A11966" s="78">
        <v>11963.0</v>
      </c>
      <c r="C11966" s="78" t="str">
        <f>VLOOKUP(G11966,[1]Macrodata_CCF!$A$3:$D$55,4,FALSE)</f>
        <v>#ERROR!</v>
      </c>
      <c r="E11966" s="79" t="str">
        <f>VLOOKUP(G11966,[1]Macrodata_CCF!$A$3:$B$55,2,FALSE)</f>
        <v>#ERROR!</v>
      </c>
      <c r="F11966" s="78">
        <v>0.0</v>
      </c>
      <c r="G11966" s="80">
        <v>42.0</v>
      </c>
      <c r="H11966" s="81">
        <v>105115.0</v>
      </c>
      <c r="I11966" s="81">
        <v>120000.0</v>
      </c>
      <c r="J11966" s="81">
        <v>109880.0</v>
      </c>
      <c r="K11966" s="81">
        <v>120000.0</v>
      </c>
      <c r="L11966" s="82">
        <v>0.3201209271078267</v>
      </c>
      <c r="N11966" s="83">
        <f t="shared" si="1"/>
        <v>0.3201209271</v>
      </c>
      <c r="O11966" s="83">
        <f t="shared" si="2"/>
        <v>0.3201209271</v>
      </c>
      <c r="Q11966" s="83">
        <f t="shared" si="3"/>
        <v>0.1240416667</v>
      </c>
      <c r="R11966" s="83">
        <f t="shared" si="4"/>
        <v>0.3201209271</v>
      </c>
      <c r="S11966" s="83" t="b">
        <f t="shared" si="5"/>
        <v>0</v>
      </c>
      <c r="T11966" s="72"/>
      <c r="U11966" s="72"/>
      <c r="V11966" s="72"/>
      <c r="W11966" s="72"/>
      <c r="X11966" s="72"/>
      <c r="Y11966" s="72"/>
      <c r="Z11966" s="72"/>
      <c r="AA11966" s="72"/>
      <c r="AB11966" s="72"/>
      <c r="AC11966" s="72"/>
      <c r="AD11966" s="72"/>
      <c r="AE11966" s="72"/>
      <c r="AF11966" s="72"/>
      <c r="AG11966" s="72"/>
      <c r="AH11966" s="72"/>
      <c r="AI11966" s="72"/>
      <c r="AJ11966" s="72"/>
      <c r="AK11966" s="72"/>
    </row>
    <row r="11967" ht="14.25" customHeight="1">
      <c r="A11967" s="78">
        <v>11964.0</v>
      </c>
      <c r="C11967" s="78" t="str">
        <f>VLOOKUP(G11967,[1]Macrodata_CCF!$A$3:$D$55,4,FALSE)</f>
        <v>#ERROR!</v>
      </c>
      <c r="E11967" s="79" t="str">
        <f>VLOOKUP(G11967,[1]Macrodata_CCF!$A$3:$B$55,2,FALSE)</f>
        <v>#ERROR!</v>
      </c>
      <c r="F11967" s="78">
        <v>0.0</v>
      </c>
      <c r="G11967" s="80">
        <v>28.0</v>
      </c>
      <c r="H11967" s="81">
        <v>325300.0</v>
      </c>
      <c r="I11967" s="81">
        <v>990000.0</v>
      </c>
      <c r="J11967" s="81">
        <v>458240.0</v>
      </c>
      <c r="K11967" s="81">
        <v>990000.0</v>
      </c>
      <c r="L11967" s="82">
        <v>0.2</v>
      </c>
      <c r="N11967" s="83">
        <f t="shared" si="1"/>
        <v>0.2</v>
      </c>
      <c r="O11967" s="83">
        <f t="shared" si="2"/>
        <v>0.2</v>
      </c>
      <c r="Q11967" s="83">
        <f t="shared" si="3"/>
        <v>0.6714141414</v>
      </c>
      <c r="R11967" s="83">
        <f t="shared" si="4"/>
        <v>0.2</v>
      </c>
      <c r="S11967" s="83" t="b">
        <f t="shared" si="5"/>
        <v>0</v>
      </c>
      <c r="T11967" s="72"/>
      <c r="U11967" s="72"/>
      <c r="V11967" s="72"/>
      <c r="W11967" s="72"/>
      <c r="X11967" s="72"/>
      <c r="Y11967" s="72"/>
      <c r="Z11967" s="72"/>
      <c r="AA11967" s="72"/>
      <c r="AB11967" s="72"/>
      <c r="AC11967" s="72"/>
      <c r="AD11967" s="72"/>
      <c r="AE11967" s="72"/>
      <c r="AF11967" s="72"/>
      <c r="AG11967" s="72"/>
      <c r="AH11967" s="72"/>
      <c r="AI11967" s="72"/>
      <c r="AJ11967" s="72"/>
      <c r="AK11967" s="72"/>
    </row>
    <row r="11968" ht="14.25" customHeight="1">
      <c r="A11968" s="78">
        <v>11965.0</v>
      </c>
      <c r="C11968" s="78" t="str">
        <f>VLOOKUP(G11968,[1]Macrodata_CCF!$A$3:$D$55,4,FALSE)</f>
        <v>#ERROR!</v>
      </c>
      <c r="E11968" s="79" t="str">
        <f>VLOOKUP(G11968,[1]Macrodata_CCF!$A$3:$B$55,2,FALSE)</f>
        <v>#ERROR!</v>
      </c>
      <c r="F11968" s="78">
        <v>0.0</v>
      </c>
      <c r="G11968" s="80">
        <v>6.0</v>
      </c>
      <c r="H11968" s="81">
        <v>339940.0</v>
      </c>
      <c r="I11968" s="81">
        <v>820000.0</v>
      </c>
      <c r="J11968" s="81">
        <v>450355.0</v>
      </c>
      <c r="K11968" s="81">
        <v>820000.0</v>
      </c>
      <c r="L11968" s="82">
        <v>0.2300024996875391</v>
      </c>
      <c r="N11968" s="83">
        <f t="shared" si="1"/>
        <v>0.2300024997</v>
      </c>
      <c r="O11968" s="83">
        <f t="shared" si="2"/>
        <v>0.2300024997</v>
      </c>
      <c r="Q11968" s="83">
        <f t="shared" si="3"/>
        <v>0.5854390244</v>
      </c>
      <c r="R11968" s="83">
        <f t="shared" si="4"/>
        <v>0.2300024997</v>
      </c>
      <c r="S11968" s="83" t="b">
        <f t="shared" si="5"/>
        <v>0</v>
      </c>
      <c r="T11968" s="72"/>
      <c r="U11968" s="72"/>
      <c r="V11968" s="72"/>
      <c r="W11968" s="72"/>
      <c r="X11968" s="72"/>
      <c r="Y11968" s="72"/>
      <c r="Z11968" s="72"/>
      <c r="AA11968" s="72"/>
      <c r="AB11968" s="72"/>
      <c r="AC11968" s="72"/>
      <c r="AD11968" s="72"/>
      <c r="AE11968" s="72"/>
      <c r="AF11968" s="72"/>
      <c r="AG11968" s="72"/>
      <c r="AH11968" s="72"/>
      <c r="AI11968" s="72"/>
      <c r="AJ11968" s="72"/>
      <c r="AK11968" s="72"/>
    </row>
    <row r="11969" ht="14.25" customHeight="1">
      <c r="A11969" s="78">
        <v>11966.0</v>
      </c>
      <c r="C11969" s="78" t="str">
        <f>VLOOKUP(G11969,[1]Macrodata_CCF!$A$3:$D$55,4,FALSE)</f>
        <v>#ERROR!</v>
      </c>
      <c r="E11969" s="79" t="str">
        <f>VLOOKUP(G11969,[1]Macrodata_CCF!$A$3:$B$55,2,FALSE)</f>
        <v>#ERROR!</v>
      </c>
      <c r="F11969" s="78">
        <v>0.0</v>
      </c>
      <c r="G11969" s="80">
        <v>30.0</v>
      </c>
      <c r="H11969" s="81">
        <v>283905.0</v>
      </c>
      <c r="I11969" s="81">
        <v>350000.0</v>
      </c>
      <c r="J11969" s="81">
        <v>357000.0</v>
      </c>
      <c r="K11969" s="81">
        <v>350000.0</v>
      </c>
      <c r="L11969" s="82">
        <v>1.105908162493381</v>
      </c>
      <c r="N11969" s="83">
        <f t="shared" si="1"/>
        <v>1.105908162</v>
      </c>
      <c r="O11969" s="83">
        <f t="shared" si="2"/>
        <v>1</v>
      </c>
      <c r="Q11969" s="83">
        <f t="shared" si="3"/>
        <v>0.1888428571</v>
      </c>
      <c r="R11969" s="83">
        <f t="shared" si="4"/>
        <v>1.105908162</v>
      </c>
      <c r="S11969" s="83" t="b">
        <f t="shared" si="5"/>
        <v>0</v>
      </c>
      <c r="T11969" s="72"/>
      <c r="U11969" s="72"/>
      <c r="V11969" s="72"/>
      <c r="W11969" s="72"/>
      <c r="X11969" s="72"/>
      <c r="Y11969" s="72"/>
      <c r="Z11969" s="72"/>
      <c r="AA11969" s="72"/>
      <c r="AB11969" s="72"/>
      <c r="AC11969" s="72"/>
      <c r="AD11969" s="72"/>
      <c r="AE11969" s="72"/>
      <c r="AF11969" s="72"/>
      <c r="AG11969" s="72"/>
      <c r="AH11969" s="72"/>
      <c r="AI11969" s="72"/>
      <c r="AJ11969" s="72"/>
      <c r="AK11969" s="72"/>
    </row>
    <row r="11970" ht="14.25" customHeight="1">
      <c r="A11970" s="78">
        <v>11967.0</v>
      </c>
      <c r="C11970" s="78" t="str">
        <f>VLOOKUP(G11970,[1]Macrodata_CCF!$A$3:$D$55,4,FALSE)</f>
        <v>#ERROR!</v>
      </c>
      <c r="E11970" s="79" t="str">
        <f>VLOOKUP(G11970,[1]Macrodata_CCF!$A$3:$B$55,2,FALSE)</f>
        <v>#ERROR!</v>
      </c>
      <c r="F11970" s="78">
        <v>0.0</v>
      </c>
      <c r="G11970" s="80">
        <v>20.0</v>
      </c>
      <c r="H11970" s="81">
        <v>0.0</v>
      </c>
      <c r="I11970" s="81">
        <v>30000.0</v>
      </c>
      <c r="J11970" s="81">
        <v>5100.0</v>
      </c>
      <c r="K11970" s="81">
        <v>30000.0</v>
      </c>
      <c r="L11970" s="82">
        <v>0.17</v>
      </c>
      <c r="N11970" s="83">
        <f t="shared" si="1"/>
        <v>0.17</v>
      </c>
      <c r="O11970" s="83">
        <f t="shared" si="2"/>
        <v>0.17</v>
      </c>
      <c r="Q11970" s="83">
        <f t="shared" si="3"/>
        <v>1</v>
      </c>
      <c r="R11970" s="83">
        <f t="shared" si="4"/>
        <v>0.17</v>
      </c>
      <c r="S11970" s="83" t="b">
        <f t="shared" si="5"/>
        <v>0</v>
      </c>
      <c r="T11970" s="72"/>
      <c r="U11970" s="72"/>
      <c r="V11970" s="72"/>
      <c r="W11970" s="72"/>
      <c r="X11970" s="72"/>
      <c r="Y11970" s="72"/>
      <c r="Z11970" s="72"/>
      <c r="AA11970" s="72"/>
      <c r="AB11970" s="72"/>
      <c r="AC11970" s="72"/>
      <c r="AD11970" s="72"/>
      <c r="AE11970" s="72"/>
      <c r="AF11970" s="72"/>
      <c r="AG11970" s="72"/>
      <c r="AH11970" s="72"/>
      <c r="AI11970" s="72"/>
      <c r="AJ11970" s="72"/>
      <c r="AK11970" s="72"/>
    </row>
    <row r="11971" ht="14.25" customHeight="1">
      <c r="A11971" s="78">
        <v>11968.0</v>
      </c>
      <c r="C11971" s="78" t="str">
        <f>VLOOKUP(G11971,[1]Macrodata_CCF!$A$3:$D$55,4,FALSE)</f>
        <v>#ERROR!</v>
      </c>
      <c r="E11971" s="79" t="str">
        <f>VLOOKUP(G11971,[1]Macrodata_CCF!$A$3:$B$55,2,FALSE)</f>
        <v>#ERROR!</v>
      </c>
      <c r="F11971" s="78">
        <v>0.0</v>
      </c>
      <c r="G11971" s="80">
        <v>40.0</v>
      </c>
      <c r="H11971" s="81">
        <v>58835.0</v>
      </c>
      <c r="I11971" s="81">
        <v>280000.0</v>
      </c>
      <c r="J11971" s="81">
        <v>72105.0</v>
      </c>
      <c r="K11971" s="81">
        <v>448000.0</v>
      </c>
      <c r="L11971" s="82">
        <v>0.0600004521511089</v>
      </c>
      <c r="N11971" s="83">
        <f t="shared" si="1"/>
        <v>0.06000045215</v>
      </c>
      <c r="O11971" s="83">
        <f t="shared" si="2"/>
        <v>0.06000045215</v>
      </c>
      <c r="Q11971" s="83">
        <f t="shared" si="3"/>
        <v>0.789875</v>
      </c>
      <c r="R11971" s="83">
        <f t="shared" si="4"/>
        <v>0.06000045215</v>
      </c>
      <c r="S11971" s="83" t="b">
        <f t="shared" si="5"/>
        <v>0</v>
      </c>
      <c r="T11971" s="72"/>
      <c r="U11971" s="72"/>
      <c r="V11971" s="72"/>
      <c r="W11971" s="72"/>
      <c r="X11971" s="72"/>
      <c r="Y11971" s="72"/>
      <c r="Z11971" s="72"/>
      <c r="AA11971" s="72"/>
      <c r="AB11971" s="72"/>
      <c r="AC11971" s="72"/>
      <c r="AD11971" s="72"/>
      <c r="AE11971" s="72"/>
      <c r="AF11971" s="72"/>
      <c r="AG11971" s="72"/>
      <c r="AH11971" s="72"/>
      <c r="AI11971" s="72"/>
      <c r="AJ11971" s="72"/>
      <c r="AK11971" s="72"/>
    </row>
    <row r="11972" ht="14.25" customHeight="1">
      <c r="A11972" s="78">
        <v>11969.0</v>
      </c>
      <c r="C11972" s="78" t="str">
        <f>VLOOKUP(G11972,[1]Macrodata_CCF!$A$3:$D$55,4,FALSE)</f>
        <v>#ERROR!</v>
      </c>
      <c r="E11972" s="79" t="str">
        <f>VLOOKUP(G11972,[1]Macrodata_CCF!$A$3:$B$55,2,FALSE)</f>
        <v>#ERROR!</v>
      </c>
      <c r="F11972" s="78">
        <v>0.0</v>
      </c>
      <c r="G11972" s="80">
        <v>45.0</v>
      </c>
      <c r="H11972" s="81">
        <v>373040.0</v>
      </c>
      <c r="I11972" s="81">
        <v>450000.0</v>
      </c>
      <c r="J11972" s="81">
        <v>387660.0</v>
      </c>
      <c r="K11972" s="81">
        <v>450000.0</v>
      </c>
      <c r="L11972" s="82">
        <v>0.189968814968815</v>
      </c>
      <c r="N11972" s="83">
        <f t="shared" si="1"/>
        <v>0.189968815</v>
      </c>
      <c r="O11972" s="83">
        <f t="shared" si="2"/>
        <v>0.189968815</v>
      </c>
      <c r="Q11972" s="83">
        <f t="shared" si="3"/>
        <v>0.1710222222</v>
      </c>
      <c r="R11972" s="83">
        <f t="shared" si="4"/>
        <v>0.189968815</v>
      </c>
      <c r="S11972" s="83" t="b">
        <f t="shared" si="5"/>
        <v>0</v>
      </c>
      <c r="T11972" s="72"/>
      <c r="U11972" s="72"/>
      <c r="V11972" s="72"/>
      <c r="W11972" s="72"/>
      <c r="X11972" s="72"/>
      <c r="Y11972" s="72"/>
      <c r="Z11972" s="72"/>
      <c r="AA11972" s="72"/>
      <c r="AB11972" s="72"/>
      <c r="AC11972" s="72"/>
      <c r="AD11972" s="72"/>
      <c r="AE11972" s="72"/>
      <c r="AF11972" s="72"/>
      <c r="AG11972" s="72"/>
      <c r="AH11972" s="72"/>
      <c r="AI11972" s="72"/>
      <c r="AJ11972" s="72"/>
      <c r="AK11972" s="72"/>
    </row>
    <row r="11973" ht="14.25" customHeight="1">
      <c r="A11973" s="78">
        <v>11970.0</v>
      </c>
      <c r="C11973" s="78" t="str">
        <f>VLOOKUP(G11973,[1]Macrodata_CCF!$A$3:$D$55,4,FALSE)</f>
        <v>#ERROR!</v>
      </c>
      <c r="E11973" s="79" t="str">
        <f>VLOOKUP(G11973,[1]Macrodata_CCF!$A$3:$B$55,2,FALSE)</f>
        <v>#ERROR!</v>
      </c>
      <c r="F11973" s="78">
        <v>0.0</v>
      </c>
      <c r="G11973" s="80">
        <v>39.0</v>
      </c>
      <c r="H11973" s="81">
        <v>0.0</v>
      </c>
      <c r="I11973" s="81">
        <v>860000.0</v>
      </c>
      <c r="J11973" s="81">
        <v>94600.0</v>
      </c>
      <c r="K11973" s="81">
        <v>860000.0</v>
      </c>
      <c r="L11973" s="82">
        <v>0.11</v>
      </c>
      <c r="N11973" s="83">
        <f t="shared" si="1"/>
        <v>0.11</v>
      </c>
      <c r="O11973" s="83">
        <f t="shared" si="2"/>
        <v>0.11</v>
      </c>
      <c r="Q11973" s="83">
        <f t="shared" si="3"/>
        <v>1</v>
      </c>
      <c r="R11973" s="83">
        <f t="shared" si="4"/>
        <v>0.11</v>
      </c>
      <c r="S11973" s="83" t="b">
        <f t="shared" si="5"/>
        <v>0</v>
      </c>
      <c r="T11973" s="72"/>
      <c r="U11973" s="72"/>
      <c r="V11973" s="72"/>
      <c r="W11973" s="72"/>
      <c r="X11973" s="72"/>
      <c r="Y11973" s="72"/>
      <c r="Z11973" s="72"/>
      <c r="AA11973" s="72"/>
      <c r="AB11973" s="72"/>
      <c r="AC11973" s="72"/>
      <c r="AD11973" s="72"/>
      <c r="AE11973" s="72"/>
      <c r="AF11973" s="72"/>
      <c r="AG11973" s="72"/>
      <c r="AH11973" s="72"/>
      <c r="AI11973" s="72"/>
      <c r="AJ11973" s="72"/>
      <c r="AK11973" s="72"/>
    </row>
    <row r="11974" ht="14.25" customHeight="1">
      <c r="A11974" s="78">
        <v>11971.0</v>
      </c>
      <c r="C11974" s="78" t="str">
        <f>VLOOKUP(G11974,[1]Macrodata_CCF!$A$3:$D$55,4,FALSE)</f>
        <v>#ERROR!</v>
      </c>
      <c r="E11974" s="79" t="str">
        <f>VLOOKUP(G11974,[1]Macrodata_CCF!$A$3:$B$55,2,FALSE)</f>
        <v>#ERROR!</v>
      </c>
      <c r="F11974" s="78">
        <v>0.0</v>
      </c>
      <c r="G11974" s="80">
        <v>48.0</v>
      </c>
      <c r="H11974" s="81">
        <v>15645.0</v>
      </c>
      <c r="I11974" s="81">
        <v>300000.0</v>
      </c>
      <c r="J11974" s="81">
        <v>66830.0</v>
      </c>
      <c r="K11974" s="81">
        <v>300000.0</v>
      </c>
      <c r="L11974" s="82">
        <v>0.1800038684039317</v>
      </c>
      <c r="N11974" s="83">
        <f t="shared" si="1"/>
        <v>0.1800038684</v>
      </c>
      <c r="O11974" s="83">
        <f t="shared" si="2"/>
        <v>0.1800038684</v>
      </c>
      <c r="Q11974" s="83">
        <f t="shared" si="3"/>
        <v>0.94785</v>
      </c>
      <c r="R11974" s="83">
        <f t="shared" si="4"/>
        <v>0.1800038684</v>
      </c>
      <c r="S11974" s="83" t="b">
        <f t="shared" si="5"/>
        <v>0</v>
      </c>
      <c r="T11974" s="72"/>
      <c r="U11974" s="72"/>
      <c r="V11974" s="72"/>
      <c r="W11974" s="72"/>
      <c r="X11974" s="72"/>
      <c r="Y11974" s="72"/>
      <c r="Z11974" s="72"/>
      <c r="AA11974" s="72"/>
      <c r="AB11974" s="72"/>
      <c r="AC11974" s="72"/>
      <c r="AD11974" s="72"/>
      <c r="AE11974" s="72"/>
      <c r="AF11974" s="72"/>
      <c r="AG11974" s="72"/>
      <c r="AH11974" s="72"/>
      <c r="AI11974" s="72"/>
      <c r="AJ11974" s="72"/>
      <c r="AK11974" s="72"/>
    </row>
    <row r="11975" ht="14.25" customHeight="1">
      <c r="A11975" s="78">
        <v>11972.0</v>
      </c>
      <c r="C11975" s="78" t="str">
        <f>VLOOKUP(G11975,[1]Macrodata_CCF!$A$3:$D$55,4,FALSE)</f>
        <v>#ERROR!</v>
      </c>
      <c r="E11975" s="79" t="str">
        <f>VLOOKUP(G11975,[1]Macrodata_CCF!$A$3:$B$55,2,FALSE)</f>
        <v>#ERROR!</v>
      </c>
      <c r="F11975" s="78">
        <v>0.0</v>
      </c>
      <c r="G11975" s="80">
        <v>2.0</v>
      </c>
      <c r="H11975" s="81">
        <v>364800.0</v>
      </c>
      <c r="I11975" s="81">
        <v>590000.0</v>
      </c>
      <c r="J11975" s="81">
        <v>423350.0</v>
      </c>
      <c r="K11975" s="81">
        <v>590000.0</v>
      </c>
      <c r="L11975" s="82">
        <v>0.2599911190053286</v>
      </c>
      <c r="N11975" s="83">
        <f t="shared" si="1"/>
        <v>0.259991119</v>
      </c>
      <c r="O11975" s="83">
        <f t="shared" si="2"/>
        <v>0.259991119</v>
      </c>
      <c r="Q11975" s="83">
        <f t="shared" si="3"/>
        <v>0.3816949153</v>
      </c>
      <c r="R11975" s="83">
        <f t="shared" si="4"/>
        <v>0.259991119</v>
      </c>
      <c r="S11975" s="83" t="b">
        <f t="shared" si="5"/>
        <v>0</v>
      </c>
      <c r="T11975" s="72"/>
      <c r="U11975" s="72"/>
      <c r="V11975" s="72"/>
      <c r="W11975" s="72"/>
      <c r="X11975" s="72"/>
      <c r="Y11975" s="72"/>
      <c r="Z11975" s="72"/>
      <c r="AA11975" s="72"/>
      <c r="AB11975" s="72"/>
      <c r="AC11975" s="72"/>
      <c r="AD11975" s="72"/>
      <c r="AE11975" s="72"/>
      <c r="AF11975" s="72"/>
      <c r="AG11975" s="72"/>
      <c r="AH11975" s="72"/>
      <c r="AI11975" s="72"/>
      <c r="AJ11975" s="72"/>
      <c r="AK11975" s="72"/>
    </row>
    <row r="11976" ht="14.25" customHeight="1">
      <c r="A11976" s="78">
        <v>11973.0</v>
      </c>
      <c r="C11976" s="78" t="str">
        <f>VLOOKUP(G11976,[1]Macrodata_CCF!$A$3:$D$55,4,FALSE)</f>
        <v>#ERROR!</v>
      </c>
      <c r="E11976" s="79" t="str">
        <f>VLOOKUP(G11976,[1]Macrodata_CCF!$A$3:$B$55,2,FALSE)</f>
        <v>#ERROR!</v>
      </c>
      <c r="F11976" s="78">
        <v>0.0</v>
      </c>
      <c r="G11976" s="80">
        <v>44.0</v>
      </c>
      <c r="H11976" s="81">
        <v>27960.0</v>
      </c>
      <c r="I11976" s="81">
        <v>450000.0</v>
      </c>
      <c r="J11976" s="81">
        <v>112370.0</v>
      </c>
      <c r="K11976" s="81">
        <v>450000.0</v>
      </c>
      <c r="L11976" s="82">
        <v>0.2000047388873093</v>
      </c>
      <c r="N11976" s="83">
        <f t="shared" si="1"/>
        <v>0.2000047389</v>
      </c>
      <c r="O11976" s="83">
        <f t="shared" si="2"/>
        <v>0.2000047389</v>
      </c>
      <c r="Q11976" s="83">
        <f t="shared" si="3"/>
        <v>0.9378666667</v>
      </c>
      <c r="R11976" s="83">
        <f t="shared" si="4"/>
        <v>0.2000047389</v>
      </c>
      <c r="S11976" s="83" t="b">
        <f t="shared" si="5"/>
        <v>0</v>
      </c>
      <c r="T11976" s="72"/>
      <c r="U11976" s="72"/>
      <c r="V11976" s="72"/>
      <c r="W11976" s="72"/>
      <c r="X11976" s="72"/>
      <c r="Y11976" s="72"/>
      <c r="Z11976" s="72"/>
      <c r="AA11976" s="72"/>
      <c r="AB11976" s="72"/>
      <c r="AC11976" s="72"/>
      <c r="AD11976" s="72"/>
      <c r="AE11976" s="72"/>
      <c r="AF11976" s="72"/>
      <c r="AG11976" s="72"/>
      <c r="AH11976" s="72"/>
      <c r="AI11976" s="72"/>
      <c r="AJ11976" s="72"/>
      <c r="AK11976" s="72"/>
    </row>
    <row r="11977" ht="14.25" customHeight="1">
      <c r="A11977" s="78">
        <v>11974.0</v>
      </c>
      <c r="C11977" s="78" t="str">
        <f>VLOOKUP(G11977,[1]Macrodata_CCF!$A$3:$D$55,4,FALSE)</f>
        <v>#ERROR!</v>
      </c>
      <c r="E11977" s="79" t="str">
        <f>VLOOKUP(G11977,[1]Macrodata_CCF!$A$3:$B$55,2,FALSE)</f>
        <v>#ERROR!</v>
      </c>
      <c r="F11977" s="78">
        <v>1.0</v>
      </c>
      <c r="G11977" s="80">
        <v>15.0</v>
      </c>
      <c r="H11977" s="81">
        <v>11650.0</v>
      </c>
      <c r="I11977" s="81">
        <v>760000.0</v>
      </c>
      <c r="J11977" s="81">
        <v>430725.0</v>
      </c>
      <c r="K11977" s="81">
        <v>760000.0</v>
      </c>
      <c r="L11977" s="82">
        <v>0.5599986637268658</v>
      </c>
      <c r="N11977" s="83">
        <f t="shared" si="1"/>
        <v>0.5599986637</v>
      </c>
      <c r="O11977" s="83">
        <f t="shared" si="2"/>
        <v>0.5599986637</v>
      </c>
      <c r="Q11977" s="83">
        <f t="shared" si="3"/>
        <v>0.9846710526</v>
      </c>
      <c r="R11977" s="83">
        <f t="shared" si="4"/>
        <v>0.5599986637</v>
      </c>
      <c r="S11977" s="83" t="b">
        <f t="shared" si="5"/>
        <v>0</v>
      </c>
      <c r="T11977" s="72"/>
      <c r="U11977" s="72"/>
      <c r="V11977" s="72"/>
      <c r="W11977" s="72"/>
      <c r="X11977" s="72"/>
      <c r="Y11977" s="72"/>
      <c r="Z11977" s="72"/>
      <c r="AA11977" s="72"/>
      <c r="AB11977" s="72"/>
      <c r="AC11977" s="72"/>
      <c r="AD11977" s="72"/>
      <c r="AE11977" s="72"/>
      <c r="AF11977" s="72"/>
      <c r="AG11977" s="72"/>
      <c r="AH11977" s="72"/>
      <c r="AI11977" s="72"/>
      <c r="AJ11977" s="72"/>
      <c r="AK11977" s="72"/>
    </row>
    <row r="11978" ht="14.25" customHeight="1">
      <c r="A11978" s="78">
        <v>11975.0</v>
      </c>
      <c r="C11978" s="78" t="str">
        <f>VLOOKUP(G11978,[1]Macrodata_CCF!$A$3:$D$55,4,FALSE)</f>
        <v>#ERROR!</v>
      </c>
      <c r="E11978" s="79" t="str">
        <f>VLOOKUP(G11978,[1]Macrodata_CCF!$A$3:$B$55,2,FALSE)</f>
        <v>#ERROR!</v>
      </c>
      <c r="F11978" s="78">
        <v>0.0</v>
      </c>
      <c r="G11978" s="80">
        <v>31.0</v>
      </c>
      <c r="H11978" s="81">
        <v>319710.0</v>
      </c>
      <c r="I11978" s="81">
        <v>560000.0</v>
      </c>
      <c r="J11978" s="81">
        <v>271650.0</v>
      </c>
      <c r="K11978" s="81">
        <v>560000.0</v>
      </c>
      <c r="L11978" s="82">
        <v>-0.2000083232760415</v>
      </c>
      <c r="N11978" s="83">
        <f t="shared" si="1"/>
        <v>-0.2000083233</v>
      </c>
      <c r="O11978" s="83">
        <f t="shared" si="2"/>
        <v>0</v>
      </c>
      <c r="Q11978" s="83">
        <f t="shared" si="3"/>
        <v>0.4290892857</v>
      </c>
      <c r="R11978" s="83">
        <f t="shared" si="4"/>
        <v>-0.2000083233</v>
      </c>
      <c r="S11978" s="83" t="b">
        <f t="shared" si="5"/>
        <v>0</v>
      </c>
      <c r="T11978" s="72"/>
      <c r="U11978" s="72"/>
      <c r="V11978" s="72"/>
      <c r="W11978" s="72"/>
      <c r="X11978" s="72"/>
      <c r="Y11978" s="72"/>
      <c r="Z11978" s="72"/>
      <c r="AA11978" s="72"/>
      <c r="AB11978" s="72"/>
      <c r="AC11978" s="72"/>
      <c r="AD11978" s="72"/>
      <c r="AE11978" s="72"/>
      <c r="AF11978" s="72"/>
      <c r="AG11978" s="72"/>
      <c r="AH11978" s="72"/>
      <c r="AI11978" s="72"/>
      <c r="AJ11978" s="72"/>
      <c r="AK11978" s="72"/>
    </row>
    <row r="11979" ht="14.25" customHeight="1">
      <c r="A11979" s="78">
        <v>11976.0</v>
      </c>
      <c r="C11979" s="78" t="str">
        <f>VLOOKUP(G11979,[1]Macrodata_CCF!$A$3:$D$55,4,FALSE)</f>
        <v>#ERROR!</v>
      </c>
      <c r="E11979" s="79" t="str">
        <f>VLOOKUP(G11979,[1]Macrodata_CCF!$A$3:$B$55,2,FALSE)</f>
        <v>#ERROR!</v>
      </c>
      <c r="F11979" s="78">
        <v>0.0</v>
      </c>
      <c r="G11979" s="80">
        <v>44.0</v>
      </c>
      <c r="H11979" s="81">
        <v>244050.0</v>
      </c>
      <c r="I11979" s="81">
        <v>610000.0</v>
      </c>
      <c r="J11979" s="81">
        <v>317240.0</v>
      </c>
      <c r="K11979" s="81">
        <v>1098000.0</v>
      </c>
      <c r="L11979" s="82">
        <v>0.2</v>
      </c>
      <c r="N11979" s="83">
        <f t="shared" si="1"/>
        <v>0.2</v>
      </c>
      <c r="O11979" s="83">
        <f t="shared" si="2"/>
        <v>0.2</v>
      </c>
      <c r="Q11979" s="83">
        <f t="shared" si="3"/>
        <v>0.5999180328</v>
      </c>
      <c r="R11979" s="83">
        <f t="shared" si="4"/>
        <v>0.2</v>
      </c>
      <c r="S11979" s="83" t="b">
        <f t="shared" si="5"/>
        <v>0</v>
      </c>
      <c r="T11979" s="72"/>
      <c r="U11979" s="72"/>
      <c r="V11979" s="72"/>
      <c r="W11979" s="72"/>
      <c r="X11979" s="72"/>
      <c r="Y11979" s="72"/>
      <c r="Z11979" s="72"/>
      <c r="AA11979" s="72"/>
      <c r="AB11979" s="72"/>
      <c r="AC11979" s="72"/>
      <c r="AD11979" s="72"/>
      <c r="AE11979" s="72"/>
      <c r="AF11979" s="72"/>
      <c r="AG11979" s="72"/>
      <c r="AH11979" s="72"/>
      <c r="AI11979" s="72"/>
      <c r="AJ11979" s="72"/>
      <c r="AK11979" s="72"/>
    </row>
    <row r="11980" ht="14.25" customHeight="1">
      <c r="A11980" s="78">
        <v>11977.0</v>
      </c>
      <c r="C11980" s="78" t="str">
        <f>VLOOKUP(G11980,[1]Macrodata_CCF!$A$3:$D$55,4,FALSE)</f>
        <v>#ERROR!</v>
      </c>
      <c r="E11980" s="79" t="str">
        <f>VLOOKUP(G11980,[1]Macrodata_CCF!$A$3:$B$55,2,FALSE)</f>
        <v>#ERROR!</v>
      </c>
      <c r="F11980" s="78">
        <v>0.0</v>
      </c>
      <c r="G11980" s="80">
        <v>30.0</v>
      </c>
      <c r="H11980" s="81">
        <v>19100.0</v>
      </c>
      <c r="I11980" s="81">
        <v>70000.0</v>
      </c>
      <c r="J11980" s="81">
        <v>71400.0</v>
      </c>
      <c r="K11980" s="81">
        <v>70000.0</v>
      </c>
      <c r="L11980" s="82">
        <v>1.027504911591356</v>
      </c>
      <c r="N11980" s="83">
        <f t="shared" si="1"/>
        <v>1.027504912</v>
      </c>
      <c r="O11980" s="83">
        <f t="shared" si="2"/>
        <v>1</v>
      </c>
      <c r="Q11980" s="83">
        <f t="shared" si="3"/>
        <v>0.7271428571</v>
      </c>
      <c r="R11980" s="83">
        <f t="shared" si="4"/>
        <v>1.027504912</v>
      </c>
      <c r="S11980" s="83" t="b">
        <f t="shared" si="5"/>
        <v>0</v>
      </c>
      <c r="T11980" s="72"/>
      <c r="U11980" s="72"/>
      <c r="V11980" s="72"/>
      <c r="W11980" s="72"/>
      <c r="X11980" s="72"/>
      <c r="Y11980" s="72"/>
      <c r="Z11980" s="72"/>
      <c r="AA11980" s="72"/>
      <c r="AB11980" s="72"/>
      <c r="AC11980" s="72"/>
      <c r="AD11980" s="72"/>
      <c r="AE11980" s="72"/>
      <c r="AF11980" s="72"/>
      <c r="AG11980" s="72"/>
      <c r="AH11980" s="72"/>
      <c r="AI11980" s="72"/>
      <c r="AJ11980" s="72"/>
      <c r="AK11980" s="72"/>
    </row>
    <row r="11981" ht="14.25" customHeight="1">
      <c r="A11981" s="78">
        <v>11978.0</v>
      </c>
      <c r="C11981" s="78" t="str">
        <f>VLOOKUP(G11981,[1]Macrodata_CCF!$A$3:$D$55,4,FALSE)</f>
        <v>#ERROR!</v>
      </c>
      <c r="E11981" s="79" t="str">
        <f>VLOOKUP(G11981,[1]Macrodata_CCF!$A$3:$B$55,2,FALSE)</f>
        <v>#ERROR!</v>
      </c>
      <c r="F11981" s="78">
        <v>0.0</v>
      </c>
      <c r="G11981" s="80">
        <v>6.0</v>
      </c>
      <c r="H11981" s="81">
        <v>65410.0</v>
      </c>
      <c r="I11981" s="81">
        <v>170000.0</v>
      </c>
      <c r="J11981" s="81">
        <v>98880.0</v>
      </c>
      <c r="K11981" s="81">
        <v>170000.0</v>
      </c>
      <c r="L11981" s="82">
        <v>0.3200114733722153</v>
      </c>
      <c r="N11981" s="83">
        <f t="shared" si="1"/>
        <v>0.3200114734</v>
      </c>
      <c r="O11981" s="83">
        <f t="shared" si="2"/>
        <v>0.3200114734</v>
      </c>
      <c r="Q11981" s="83">
        <f t="shared" si="3"/>
        <v>0.6152352941</v>
      </c>
      <c r="R11981" s="83">
        <f t="shared" si="4"/>
        <v>0.3200114734</v>
      </c>
      <c r="S11981" s="83" t="b">
        <f t="shared" si="5"/>
        <v>0</v>
      </c>
      <c r="T11981" s="72"/>
      <c r="U11981" s="72"/>
      <c r="V11981" s="72"/>
      <c r="W11981" s="72"/>
      <c r="X11981" s="72"/>
      <c r="Y11981" s="72"/>
      <c r="Z11981" s="72"/>
      <c r="AA11981" s="72"/>
      <c r="AB11981" s="72"/>
      <c r="AC11981" s="72"/>
      <c r="AD11981" s="72"/>
      <c r="AE11981" s="72"/>
      <c r="AF11981" s="72"/>
      <c r="AG11981" s="72"/>
      <c r="AH11981" s="72"/>
      <c r="AI11981" s="72"/>
      <c r="AJ11981" s="72"/>
      <c r="AK11981" s="72"/>
    </row>
    <row r="11982" ht="14.25" customHeight="1">
      <c r="A11982" s="78">
        <v>11979.0</v>
      </c>
      <c r="C11982" s="78" t="str">
        <f>VLOOKUP(G11982,[1]Macrodata_CCF!$A$3:$D$55,4,FALSE)</f>
        <v>#ERROR!</v>
      </c>
      <c r="E11982" s="79" t="str">
        <f>VLOOKUP(G11982,[1]Macrodata_CCF!$A$3:$B$55,2,FALSE)</f>
        <v>#ERROR!</v>
      </c>
      <c r="F11982" s="78">
        <v>0.0</v>
      </c>
      <c r="G11982" s="80">
        <v>11.0</v>
      </c>
      <c r="H11982" s="81">
        <v>88155.0</v>
      </c>
      <c r="I11982" s="81">
        <v>620000.0</v>
      </c>
      <c r="J11982" s="81">
        <v>1138320.0</v>
      </c>
      <c r="K11982" s="81">
        <v>1116000.0</v>
      </c>
      <c r="L11982" s="82">
        <v>1.974569658453121</v>
      </c>
      <c r="N11982" s="83">
        <f t="shared" si="1"/>
        <v>1.974569658</v>
      </c>
      <c r="O11982" s="83">
        <f t="shared" si="2"/>
        <v>1</v>
      </c>
      <c r="Q11982" s="83">
        <f t="shared" si="3"/>
        <v>0.8578145161</v>
      </c>
      <c r="R11982" s="83">
        <f t="shared" si="4"/>
        <v>1.974569658</v>
      </c>
      <c r="S11982" s="83" t="b">
        <f t="shared" si="5"/>
        <v>0</v>
      </c>
      <c r="T11982" s="72"/>
      <c r="U11982" s="72"/>
      <c r="V11982" s="72"/>
      <c r="W11982" s="72"/>
      <c r="X11982" s="72"/>
      <c r="Y11982" s="72"/>
      <c r="Z11982" s="72"/>
      <c r="AA11982" s="72"/>
      <c r="AB11982" s="72"/>
      <c r="AC11982" s="72"/>
      <c r="AD11982" s="72"/>
      <c r="AE11982" s="72"/>
      <c r="AF11982" s="72"/>
      <c r="AG11982" s="72"/>
      <c r="AH11982" s="72"/>
      <c r="AI11982" s="72"/>
      <c r="AJ11982" s="72"/>
      <c r="AK11982" s="72"/>
    </row>
    <row r="11983" ht="14.25" customHeight="1">
      <c r="A11983" s="78">
        <v>11980.0</v>
      </c>
      <c r="C11983" s="78" t="str">
        <f>VLOOKUP(G11983,[1]Macrodata_CCF!$A$3:$D$55,4,FALSE)</f>
        <v>#ERROR!</v>
      </c>
      <c r="E11983" s="79" t="str">
        <f>VLOOKUP(G11983,[1]Macrodata_CCF!$A$3:$B$55,2,FALSE)</f>
        <v>#ERROR!</v>
      </c>
      <c r="F11983" s="78">
        <v>0.0</v>
      </c>
      <c r="G11983" s="80">
        <v>51.0</v>
      </c>
      <c r="H11983" s="81">
        <v>139715.0</v>
      </c>
      <c r="I11983" s="81">
        <v>900000.0</v>
      </c>
      <c r="J11983" s="81">
        <v>230950.0</v>
      </c>
      <c r="K11983" s="81">
        <v>900000.0</v>
      </c>
      <c r="L11983" s="82">
        <v>0.1200010522369901</v>
      </c>
      <c r="N11983" s="83">
        <f t="shared" si="1"/>
        <v>0.1200010522</v>
      </c>
      <c r="O11983" s="83">
        <f t="shared" si="2"/>
        <v>0.1200010522</v>
      </c>
      <c r="Q11983" s="83">
        <f t="shared" si="3"/>
        <v>0.8447611111</v>
      </c>
      <c r="R11983" s="83">
        <f t="shared" si="4"/>
        <v>0.1200010522</v>
      </c>
      <c r="S11983" s="83" t="b">
        <f t="shared" si="5"/>
        <v>0</v>
      </c>
      <c r="T11983" s="72"/>
      <c r="U11983" s="72"/>
      <c r="V11983" s="72"/>
      <c r="W11983" s="72"/>
      <c r="X11983" s="72"/>
      <c r="Y11983" s="72"/>
      <c r="Z11983" s="72"/>
      <c r="AA11983" s="72"/>
      <c r="AB11983" s="72"/>
      <c r="AC11983" s="72"/>
      <c r="AD11983" s="72"/>
      <c r="AE11983" s="72"/>
      <c r="AF11983" s="72"/>
      <c r="AG11983" s="72"/>
      <c r="AH11983" s="72"/>
      <c r="AI11983" s="72"/>
      <c r="AJ11983" s="72"/>
      <c r="AK11983" s="72"/>
    </row>
    <row r="11984" ht="14.25" customHeight="1">
      <c r="A11984" s="78">
        <v>11981.0</v>
      </c>
      <c r="C11984" s="78" t="str">
        <f>VLOOKUP(G11984,[1]Macrodata_CCF!$A$3:$D$55,4,FALSE)</f>
        <v>#ERROR!</v>
      </c>
      <c r="E11984" s="79" t="str">
        <f>VLOOKUP(G11984,[1]Macrodata_CCF!$A$3:$B$55,2,FALSE)</f>
        <v>#ERROR!</v>
      </c>
      <c r="F11984" s="78">
        <v>0.0</v>
      </c>
      <c r="G11984" s="80">
        <v>8.0</v>
      </c>
      <c r="H11984" s="81">
        <v>132195.0</v>
      </c>
      <c r="I11984" s="81">
        <v>450000.0</v>
      </c>
      <c r="J11984" s="81">
        <v>227535.0</v>
      </c>
      <c r="K11984" s="81">
        <v>450000.0</v>
      </c>
      <c r="L11984" s="82">
        <v>0.2999952801246047</v>
      </c>
      <c r="N11984" s="83">
        <f t="shared" si="1"/>
        <v>0.2999952801</v>
      </c>
      <c r="O11984" s="83">
        <f t="shared" si="2"/>
        <v>0.2999952801</v>
      </c>
      <c r="Q11984" s="83">
        <f t="shared" si="3"/>
        <v>0.7062333333</v>
      </c>
      <c r="R11984" s="83">
        <f t="shared" si="4"/>
        <v>0.2999952801</v>
      </c>
      <c r="S11984" s="83" t="b">
        <f t="shared" si="5"/>
        <v>0</v>
      </c>
      <c r="T11984" s="72"/>
      <c r="U11984" s="72"/>
      <c r="V11984" s="72"/>
      <c r="W11984" s="72"/>
      <c r="X11984" s="72"/>
      <c r="Y11984" s="72"/>
      <c r="Z11984" s="72"/>
      <c r="AA11984" s="72"/>
      <c r="AB11984" s="72"/>
      <c r="AC11984" s="72"/>
      <c r="AD11984" s="72"/>
      <c r="AE11984" s="72"/>
      <c r="AF11984" s="72"/>
      <c r="AG11984" s="72"/>
      <c r="AH11984" s="72"/>
      <c r="AI11984" s="72"/>
      <c r="AJ11984" s="72"/>
      <c r="AK11984" s="72"/>
    </row>
    <row r="11985" ht="14.25" customHeight="1">
      <c r="A11985" s="78">
        <v>11982.0</v>
      </c>
      <c r="C11985" s="78" t="str">
        <f>VLOOKUP(G11985,[1]Macrodata_CCF!$A$3:$D$55,4,FALSE)</f>
        <v>#ERROR!</v>
      </c>
      <c r="E11985" s="79" t="str">
        <f>VLOOKUP(G11985,[1]Macrodata_CCF!$A$3:$B$55,2,FALSE)</f>
        <v>#ERROR!</v>
      </c>
      <c r="F11985" s="78">
        <v>0.0</v>
      </c>
      <c r="G11985" s="80">
        <v>45.0</v>
      </c>
      <c r="H11985" s="81">
        <v>0.0</v>
      </c>
      <c r="I11985" s="81">
        <v>100000.0</v>
      </c>
      <c r="J11985" s="81">
        <v>18000.0</v>
      </c>
      <c r="K11985" s="81">
        <v>160000.0</v>
      </c>
      <c r="L11985" s="82">
        <v>0.18</v>
      </c>
      <c r="N11985" s="83">
        <f t="shared" si="1"/>
        <v>0.18</v>
      </c>
      <c r="O11985" s="83">
        <f t="shared" si="2"/>
        <v>0.18</v>
      </c>
      <c r="Q11985" s="83">
        <f t="shared" si="3"/>
        <v>1</v>
      </c>
      <c r="R11985" s="83">
        <f t="shared" si="4"/>
        <v>0.18</v>
      </c>
      <c r="S11985" s="83" t="b">
        <f t="shared" si="5"/>
        <v>0</v>
      </c>
      <c r="T11985" s="72"/>
      <c r="U11985" s="72"/>
      <c r="V11985" s="72"/>
      <c r="W11985" s="72"/>
      <c r="X11985" s="72"/>
      <c r="Y11985" s="72"/>
      <c r="Z11985" s="72"/>
      <c r="AA11985" s="72"/>
      <c r="AB11985" s="72"/>
      <c r="AC11985" s="72"/>
      <c r="AD11985" s="72"/>
      <c r="AE11985" s="72"/>
      <c r="AF11985" s="72"/>
      <c r="AG11985" s="72"/>
      <c r="AH11985" s="72"/>
      <c r="AI11985" s="72"/>
      <c r="AJ11985" s="72"/>
      <c r="AK11985" s="72"/>
    </row>
    <row r="11986" ht="14.25" customHeight="1">
      <c r="A11986" s="78">
        <v>11983.0</v>
      </c>
      <c r="C11986" s="78" t="str">
        <f>VLOOKUP(G11986,[1]Macrodata_CCF!$A$3:$D$55,4,FALSE)</f>
        <v>#ERROR!</v>
      </c>
      <c r="E11986" s="79" t="str">
        <f>VLOOKUP(G11986,[1]Macrodata_CCF!$A$3:$B$55,2,FALSE)</f>
        <v>#ERROR!</v>
      </c>
      <c r="F11986" s="78">
        <v>0.0</v>
      </c>
      <c r="G11986" s="80">
        <v>48.0</v>
      </c>
      <c r="H11986" s="81">
        <v>0.0</v>
      </c>
      <c r="I11986" s="81">
        <v>820000.0</v>
      </c>
      <c r="J11986" s="81">
        <v>836400.0</v>
      </c>
      <c r="K11986" s="81">
        <v>820000.0</v>
      </c>
      <c r="L11986" s="82">
        <v>1.02</v>
      </c>
      <c r="N11986" s="83">
        <f t="shared" si="1"/>
        <v>1.02</v>
      </c>
      <c r="O11986" s="83">
        <f t="shared" si="2"/>
        <v>1</v>
      </c>
      <c r="Q11986" s="83">
        <f t="shared" si="3"/>
        <v>1</v>
      </c>
      <c r="R11986" s="83">
        <f t="shared" si="4"/>
        <v>1.02</v>
      </c>
      <c r="S11986" s="83" t="b">
        <f t="shared" si="5"/>
        <v>0</v>
      </c>
      <c r="T11986" s="72"/>
      <c r="U11986" s="72"/>
      <c r="V11986" s="72"/>
      <c r="W11986" s="72"/>
      <c r="X11986" s="72"/>
      <c r="Y11986" s="72"/>
      <c r="Z11986" s="72"/>
      <c r="AA11986" s="72"/>
      <c r="AB11986" s="72"/>
      <c r="AC11986" s="72"/>
      <c r="AD11986" s="72"/>
      <c r="AE11986" s="72"/>
      <c r="AF11986" s="72"/>
      <c r="AG11986" s="72"/>
      <c r="AH11986" s="72"/>
      <c r="AI11986" s="72"/>
      <c r="AJ11986" s="72"/>
      <c r="AK11986" s="72"/>
    </row>
    <row r="11987" ht="14.25" customHeight="1">
      <c r="A11987" s="78">
        <v>11984.0</v>
      </c>
      <c r="C11987" s="78" t="str">
        <f>VLOOKUP(G11987,[1]Macrodata_CCF!$A$3:$D$55,4,FALSE)</f>
        <v>#ERROR!</v>
      </c>
      <c r="E11987" s="79" t="str">
        <f>VLOOKUP(G11987,[1]Macrodata_CCF!$A$3:$B$55,2,FALSE)</f>
        <v>#ERROR!</v>
      </c>
      <c r="F11987" s="78">
        <v>0.0</v>
      </c>
      <c r="G11987" s="80">
        <v>1.0</v>
      </c>
      <c r="H11987" s="81">
        <v>40785.0</v>
      </c>
      <c r="I11987" s="81">
        <v>450000.0</v>
      </c>
      <c r="J11987" s="81">
        <v>175825.0</v>
      </c>
      <c r="K11987" s="81">
        <v>450000.0</v>
      </c>
      <c r="L11987" s="82">
        <v>0.3299976784819716</v>
      </c>
      <c r="N11987" s="83">
        <f t="shared" si="1"/>
        <v>0.3299976785</v>
      </c>
      <c r="O11987" s="83">
        <f t="shared" si="2"/>
        <v>0.3299976785</v>
      </c>
      <c r="Q11987" s="83">
        <f t="shared" si="3"/>
        <v>0.9093666667</v>
      </c>
      <c r="R11987" s="83">
        <f t="shared" si="4"/>
        <v>0.3299976785</v>
      </c>
      <c r="S11987" s="83" t="b">
        <f t="shared" si="5"/>
        <v>0</v>
      </c>
      <c r="T11987" s="72"/>
      <c r="U11987" s="72"/>
      <c r="V11987" s="72"/>
      <c r="W11987" s="72"/>
      <c r="X11987" s="72"/>
      <c r="Y11987" s="72"/>
      <c r="Z11987" s="72"/>
      <c r="AA11987" s="72"/>
      <c r="AB11987" s="72"/>
      <c r="AC11987" s="72"/>
      <c r="AD11987" s="72"/>
      <c r="AE11987" s="72"/>
      <c r="AF11987" s="72"/>
      <c r="AG11987" s="72"/>
      <c r="AH11987" s="72"/>
      <c r="AI11987" s="72"/>
      <c r="AJ11987" s="72"/>
      <c r="AK11987" s="72"/>
    </row>
    <row r="11988" ht="14.25" customHeight="1">
      <c r="A11988" s="78">
        <v>11985.0</v>
      </c>
      <c r="C11988" s="78" t="str">
        <f>VLOOKUP(G11988,[1]Macrodata_CCF!$A$3:$D$55,4,FALSE)</f>
        <v>#ERROR!</v>
      </c>
      <c r="E11988" s="79" t="str">
        <f>VLOOKUP(G11988,[1]Macrodata_CCF!$A$3:$B$55,2,FALSE)</f>
        <v>#ERROR!</v>
      </c>
      <c r="F11988" s="78">
        <v>0.0</v>
      </c>
      <c r="G11988" s="80">
        <v>24.0</v>
      </c>
      <c r="H11988" s="81">
        <v>449145.0</v>
      </c>
      <c r="I11988" s="81">
        <v>970000.0</v>
      </c>
      <c r="J11988" s="81">
        <v>548105.0</v>
      </c>
      <c r="K11988" s="81">
        <v>970000.0</v>
      </c>
      <c r="L11988" s="82">
        <v>0.1899952961956783</v>
      </c>
      <c r="N11988" s="83">
        <f t="shared" si="1"/>
        <v>0.1899952962</v>
      </c>
      <c r="O11988" s="83">
        <f t="shared" si="2"/>
        <v>0.1899952962</v>
      </c>
      <c r="Q11988" s="83">
        <f t="shared" si="3"/>
        <v>0.5369639175</v>
      </c>
      <c r="R11988" s="83">
        <f t="shared" si="4"/>
        <v>0.1899952962</v>
      </c>
      <c r="S11988" s="83" t="b">
        <f t="shared" si="5"/>
        <v>0</v>
      </c>
      <c r="T11988" s="72"/>
      <c r="U11988" s="72"/>
      <c r="V11988" s="72"/>
      <c r="W11988" s="72"/>
      <c r="X11988" s="72"/>
      <c r="Y11988" s="72"/>
      <c r="Z11988" s="72"/>
      <c r="AA11988" s="72"/>
      <c r="AB11988" s="72"/>
      <c r="AC11988" s="72"/>
      <c r="AD11988" s="72"/>
      <c r="AE11988" s="72"/>
      <c r="AF11988" s="72"/>
      <c r="AG11988" s="72"/>
      <c r="AH11988" s="72"/>
      <c r="AI11988" s="72"/>
      <c r="AJ11988" s="72"/>
      <c r="AK11988" s="72"/>
    </row>
    <row r="11989" ht="14.25" customHeight="1">
      <c r="A11989" s="78">
        <v>11986.0</v>
      </c>
      <c r="C11989" s="78" t="str">
        <f>VLOOKUP(G11989,[1]Macrodata_CCF!$A$3:$D$55,4,FALSE)</f>
        <v>#ERROR!</v>
      </c>
      <c r="E11989" s="79" t="str">
        <f>VLOOKUP(G11989,[1]Macrodata_CCF!$A$3:$B$55,2,FALSE)</f>
        <v>#ERROR!</v>
      </c>
      <c r="F11989" s="78">
        <v>0.0</v>
      </c>
      <c r="G11989" s="80">
        <v>44.0</v>
      </c>
      <c r="H11989" s="81">
        <v>63450.0</v>
      </c>
      <c r="I11989" s="81">
        <v>240000.0</v>
      </c>
      <c r="J11989" s="81">
        <v>95230.0</v>
      </c>
      <c r="K11989" s="81">
        <v>240000.0</v>
      </c>
      <c r="L11989" s="82">
        <v>0.1800056641178137</v>
      </c>
      <c r="N11989" s="83">
        <f t="shared" si="1"/>
        <v>0.1800056641</v>
      </c>
      <c r="O11989" s="83">
        <f t="shared" si="2"/>
        <v>0.1800056641</v>
      </c>
      <c r="Q11989" s="83">
        <f t="shared" si="3"/>
        <v>0.735625</v>
      </c>
      <c r="R11989" s="83">
        <f t="shared" si="4"/>
        <v>0.1800056641</v>
      </c>
      <c r="S11989" s="83" t="b">
        <f t="shared" si="5"/>
        <v>0</v>
      </c>
      <c r="T11989" s="72"/>
      <c r="U11989" s="72"/>
      <c r="V11989" s="72"/>
      <c r="W11989" s="72"/>
      <c r="X11989" s="72"/>
      <c r="Y11989" s="72"/>
      <c r="Z11989" s="72"/>
      <c r="AA11989" s="72"/>
      <c r="AB11989" s="72"/>
      <c r="AC11989" s="72"/>
      <c r="AD11989" s="72"/>
      <c r="AE11989" s="72"/>
      <c r="AF11989" s="72"/>
      <c r="AG11989" s="72"/>
      <c r="AH11989" s="72"/>
      <c r="AI11989" s="72"/>
      <c r="AJ11989" s="72"/>
      <c r="AK11989" s="72"/>
    </row>
    <row r="11990" ht="14.25" customHeight="1">
      <c r="A11990" s="78">
        <v>11987.0</v>
      </c>
      <c r="C11990" s="78" t="str">
        <f>VLOOKUP(G11990,[1]Macrodata_CCF!$A$3:$D$55,4,FALSE)</f>
        <v>#ERROR!</v>
      </c>
      <c r="E11990" s="79" t="str">
        <f>VLOOKUP(G11990,[1]Macrodata_CCF!$A$3:$B$55,2,FALSE)</f>
        <v>#ERROR!</v>
      </c>
      <c r="F11990" s="78">
        <v>0.0</v>
      </c>
      <c r="G11990" s="80">
        <v>35.0</v>
      </c>
      <c r="H11990" s="81">
        <v>229630.0</v>
      </c>
      <c r="I11990" s="81">
        <v>540000.0</v>
      </c>
      <c r="J11990" s="81">
        <v>248250.0</v>
      </c>
      <c r="K11990" s="81">
        <v>540000.0</v>
      </c>
      <c r="L11990" s="82">
        <v>0.05999291168605213</v>
      </c>
      <c r="N11990" s="83">
        <f t="shared" si="1"/>
        <v>0.05999291169</v>
      </c>
      <c r="O11990" s="83">
        <f t="shared" si="2"/>
        <v>0.05999291169</v>
      </c>
      <c r="Q11990" s="83">
        <f t="shared" si="3"/>
        <v>0.5747592593</v>
      </c>
      <c r="R11990" s="83">
        <f t="shared" si="4"/>
        <v>0.05999291169</v>
      </c>
      <c r="S11990" s="83" t="b">
        <f t="shared" si="5"/>
        <v>0</v>
      </c>
      <c r="T11990" s="72"/>
      <c r="U11990" s="72"/>
      <c r="V11990" s="72"/>
      <c r="W11990" s="72"/>
      <c r="X11990" s="72"/>
      <c r="Y11990" s="72"/>
      <c r="Z11990" s="72"/>
      <c r="AA11990" s="72"/>
      <c r="AB11990" s="72"/>
      <c r="AC11990" s="72"/>
      <c r="AD11990" s="72"/>
      <c r="AE11990" s="72"/>
      <c r="AF11990" s="72"/>
      <c r="AG11990" s="72"/>
      <c r="AH11990" s="72"/>
      <c r="AI11990" s="72"/>
      <c r="AJ11990" s="72"/>
      <c r="AK11990" s="72"/>
    </row>
    <row r="11991" ht="14.25" customHeight="1">
      <c r="A11991" s="78">
        <v>11988.0</v>
      </c>
      <c r="C11991" s="78" t="str">
        <f>VLOOKUP(G11991,[1]Macrodata_CCF!$A$3:$D$55,4,FALSE)</f>
        <v>#ERROR!</v>
      </c>
      <c r="E11991" s="79" t="str">
        <f>VLOOKUP(G11991,[1]Macrodata_CCF!$A$3:$B$55,2,FALSE)</f>
        <v>#ERROR!</v>
      </c>
      <c r="F11991" s="78">
        <v>0.0</v>
      </c>
      <c r="G11991" s="80">
        <v>18.0</v>
      </c>
      <c r="H11991" s="81">
        <v>771595.0</v>
      </c>
      <c r="I11991" s="81">
        <v>960000.0</v>
      </c>
      <c r="J11991" s="81">
        <v>809275.0</v>
      </c>
      <c r="K11991" s="81">
        <v>960000.0</v>
      </c>
      <c r="L11991" s="82">
        <v>0.1999946922852366</v>
      </c>
      <c r="N11991" s="83">
        <f t="shared" si="1"/>
        <v>0.1999946923</v>
      </c>
      <c r="O11991" s="83">
        <f t="shared" si="2"/>
        <v>0.1999946923</v>
      </c>
      <c r="Q11991" s="83">
        <f t="shared" si="3"/>
        <v>0.1962552083</v>
      </c>
      <c r="R11991" s="83">
        <f t="shared" si="4"/>
        <v>0.1999946923</v>
      </c>
      <c r="S11991" s="83" t="b">
        <f t="shared" si="5"/>
        <v>0</v>
      </c>
      <c r="T11991" s="72"/>
      <c r="U11991" s="72"/>
      <c r="V11991" s="72"/>
      <c r="W11991" s="72"/>
      <c r="X11991" s="72"/>
      <c r="Y11991" s="72"/>
      <c r="Z11991" s="72"/>
      <c r="AA11991" s="72"/>
      <c r="AB11991" s="72"/>
      <c r="AC11991" s="72"/>
      <c r="AD11991" s="72"/>
      <c r="AE11991" s="72"/>
      <c r="AF11991" s="72"/>
      <c r="AG11991" s="72"/>
      <c r="AH11991" s="72"/>
      <c r="AI11991" s="72"/>
      <c r="AJ11991" s="72"/>
      <c r="AK11991" s="72"/>
    </row>
    <row r="11992" ht="14.25" customHeight="1">
      <c r="A11992" s="78">
        <v>11989.0</v>
      </c>
      <c r="C11992" s="78" t="str">
        <f>VLOOKUP(G11992,[1]Macrodata_CCF!$A$3:$D$55,4,FALSE)</f>
        <v>#ERROR!</v>
      </c>
      <c r="E11992" s="79" t="str">
        <f>VLOOKUP(G11992,[1]Macrodata_CCF!$A$3:$B$55,2,FALSE)</f>
        <v>#ERROR!</v>
      </c>
      <c r="F11992" s="78">
        <v>0.0</v>
      </c>
      <c r="G11992" s="80">
        <v>6.0</v>
      </c>
      <c r="H11992" s="81">
        <v>712485.0</v>
      </c>
      <c r="I11992" s="81">
        <v>820000.0</v>
      </c>
      <c r="J11992" s="81">
        <v>742590.0</v>
      </c>
      <c r="K11992" s="81">
        <v>820000.0</v>
      </c>
      <c r="L11992" s="82">
        <v>0.2800074408222109</v>
      </c>
      <c r="N11992" s="83">
        <f t="shared" si="1"/>
        <v>0.2800074408</v>
      </c>
      <c r="O11992" s="83">
        <f t="shared" si="2"/>
        <v>0.2800074408</v>
      </c>
      <c r="Q11992" s="83">
        <f t="shared" si="3"/>
        <v>0.1311158537</v>
      </c>
      <c r="R11992" s="83">
        <f t="shared" si="4"/>
        <v>0.2800074408</v>
      </c>
      <c r="S11992" s="83" t="b">
        <f t="shared" si="5"/>
        <v>0</v>
      </c>
      <c r="T11992" s="72"/>
      <c r="U11992" s="72"/>
      <c r="V11992" s="72"/>
      <c r="W11992" s="72"/>
      <c r="X11992" s="72"/>
      <c r="Y11992" s="72"/>
      <c r="Z11992" s="72"/>
      <c r="AA11992" s="72"/>
      <c r="AB11992" s="72"/>
      <c r="AC11992" s="72"/>
      <c r="AD11992" s="72"/>
      <c r="AE11992" s="72"/>
      <c r="AF11992" s="72"/>
      <c r="AG11992" s="72"/>
      <c r="AH11992" s="72"/>
      <c r="AI11992" s="72"/>
      <c r="AJ11992" s="72"/>
      <c r="AK11992" s="72"/>
    </row>
    <row r="11993" ht="14.25" customHeight="1">
      <c r="A11993" s="78">
        <v>11990.0</v>
      </c>
      <c r="C11993" s="78" t="str">
        <f>VLOOKUP(G11993,[1]Macrodata_CCF!$A$3:$D$55,4,FALSE)</f>
        <v>#ERROR!</v>
      </c>
      <c r="E11993" s="79" t="str">
        <f>VLOOKUP(G11993,[1]Macrodata_CCF!$A$3:$B$55,2,FALSE)</f>
        <v>#ERROR!</v>
      </c>
      <c r="F11993" s="78">
        <v>0.0</v>
      </c>
      <c r="G11993" s="80">
        <v>5.0</v>
      </c>
      <c r="H11993" s="81">
        <v>0.0</v>
      </c>
      <c r="I11993" s="81">
        <v>240000.0</v>
      </c>
      <c r="J11993" s="81">
        <v>64800.0</v>
      </c>
      <c r="K11993" s="81">
        <v>432000.0</v>
      </c>
      <c r="L11993" s="82">
        <v>0.27</v>
      </c>
      <c r="N11993" s="83">
        <f t="shared" si="1"/>
        <v>0.27</v>
      </c>
      <c r="O11993" s="83">
        <f t="shared" si="2"/>
        <v>0.27</v>
      </c>
      <c r="Q11993" s="83">
        <f t="shared" si="3"/>
        <v>1</v>
      </c>
      <c r="R11993" s="83">
        <f t="shared" si="4"/>
        <v>0.27</v>
      </c>
      <c r="S11993" s="83" t="b">
        <f t="shared" si="5"/>
        <v>0</v>
      </c>
      <c r="T11993" s="72"/>
      <c r="U11993" s="72"/>
      <c r="V11993" s="72"/>
      <c r="W11993" s="72"/>
      <c r="X11993" s="72"/>
      <c r="Y11993" s="72"/>
      <c r="Z11993" s="72"/>
      <c r="AA11993" s="72"/>
      <c r="AB11993" s="72"/>
      <c r="AC11993" s="72"/>
      <c r="AD11993" s="72"/>
      <c r="AE11993" s="72"/>
      <c r="AF11993" s="72"/>
      <c r="AG11993" s="72"/>
      <c r="AH11993" s="72"/>
      <c r="AI11993" s="72"/>
      <c r="AJ11993" s="72"/>
      <c r="AK11993" s="72"/>
    </row>
    <row r="11994" ht="14.25" customHeight="1">
      <c r="A11994" s="78">
        <v>11991.0</v>
      </c>
      <c r="C11994" s="78" t="str">
        <f>VLOOKUP(G11994,[1]Macrodata_CCF!$A$3:$D$55,4,FALSE)</f>
        <v>#ERROR!</v>
      </c>
      <c r="E11994" s="79" t="str">
        <f>VLOOKUP(G11994,[1]Macrodata_CCF!$A$3:$B$55,2,FALSE)</f>
        <v>#ERROR!</v>
      </c>
      <c r="F11994" s="78">
        <v>0.0</v>
      </c>
      <c r="G11994" s="80">
        <v>4.0</v>
      </c>
      <c r="H11994" s="81">
        <v>192910.0</v>
      </c>
      <c r="I11994" s="81">
        <v>710000.0</v>
      </c>
      <c r="J11994" s="81">
        <v>724200.0</v>
      </c>
      <c r="K11994" s="81">
        <v>710000.0</v>
      </c>
      <c r="L11994" s="82">
        <v>1.027461370361059</v>
      </c>
      <c r="N11994" s="83">
        <f t="shared" si="1"/>
        <v>1.02746137</v>
      </c>
      <c r="O11994" s="83">
        <f t="shared" si="2"/>
        <v>1</v>
      </c>
      <c r="Q11994" s="83">
        <f t="shared" si="3"/>
        <v>0.7282957746</v>
      </c>
      <c r="R11994" s="83">
        <f t="shared" si="4"/>
        <v>1.02746137</v>
      </c>
      <c r="S11994" s="83" t="b">
        <f t="shared" si="5"/>
        <v>0</v>
      </c>
      <c r="T11994" s="72"/>
      <c r="U11994" s="72"/>
      <c r="V11994" s="72"/>
      <c r="W11994" s="72"/>
      <c r="X11994" s="72"/>
      <c r="Y11994" s="72"/>
      <c r="Z11994" s="72"/>
      <c r="AA11994" s="72"/>
      <c r="AB11994" s="72"/>
      <c r="AC11994" s="72"/>
      <c r="AD11994" s="72"/>
      <c r="AE11994" s="72"/>
      <c r="AF11994" s="72"/>
      <c r="AG11994" s="72"/>
      <c r="AH11994" s="72"/>
      <c r="AI11994" s="72"/>
      <c r="AJ11994" s="72"/>
      <c r="AK11994" s="72"/>
    </row>
    <row r="11995" ht="14.25" customHeight="1">
      <c r="A11995" s="78">
        <v>11992.0</v>
      </c>
      <c r="C11995" s="78" t="str">
        <f>VLOOKUP(G11995,[1]Macrodata_CCF!$A$3:$D$55,4,FALSE)</f>
        <v>#ERROR!</v>
      </c>
      <c r="E11995" s="79" t="str">
        <f>VLOOKUP(G11995,[1]Macrodata_CCF!$A$3:$B$55,2,FALSE)</f>
        <v>#ERROR!</v>
      </c>
      <c r="F11995" s="78">
        <v>1.0</v>
      </c>
      <c r="G11995" s="80">
        <v>4.0</v>
      </c>
      <c r="H11995" s="81">
        <v>90360.0</v>
      </c>
      <c r="I11995" s="81">
        <v>780000.0</v>
      </c>
      <c r="J11995" s="81">
        <v>414490.0</v>
      </c>
      <c r="K11995" s="81">
        <v>780000.0</v>
      </c>
      <c r="L11995" s="82">
        <v>0.4699988399744794</v>
      </c>
      <c r="N11995" s="83">
        <f t="shared" si="1"/>
        <v>0.46999884</v>
      </c>
      <c r="O11995" s="83">
        <f t="shared" si="2"/>
        <v>0.46999884</v>
      </c>
      <c r="Q11995" s="83">
        <f t="shared" si="3"/>
        <v>0.8841538462</v>
      </c>
      <c r="R11995" s="83">
        <f t="shared" si="4"/>
        <v>0.46999884</v>
      </c>
      <c r="S11995" s="83" t="b">
        <f t="shared" si="5"/>
        <v>0</v>
      </c>
      <c r="T11995" s="72"/>
      <c r="U11995" s="72"/>
      <c r="V11995" s="72"/>
      <c r="W11995" s="72"/>
      <c r="X11995" s="72"/>
      <c r="Y11995" s="72"/>
      <c r="Z11995" s="72"/>
      <c r="AA11995" s="72"/>
      <c r="AB11995" s="72"/>
      <c r="AC11995" s="72"/>
      <c r="AD11995" s="72"/>
      <c r="AE11995" s="72"/>
      <c r="AF11995" s="72"/>
      <c r="AG11995" s="72"/>
      <c r="AH11995" s="72"/>
      <c r="AI11995" s="72"/>
      <c r="AJ11995" s="72"/>
      <c r="AK11995" s="72"/>
    </row>
    <row r="11996" ht="14.25" customHeight="1">
      <c r="A11996" s="78">
        <v>11993.0</v>
      </c>
      <c r="C11996" s="78" t="str">
        <f>VLOOKUP(G11996,[1]Macrodata_CCF!$A$3:$D$55,4,FALSE)</f>
        <v>#ERROR!</v>
      </c>
      <c r="E11996" s="79" t="str">
        <f>VLOOKUP(G11996,[1]Macrodata_CCF!$A$3:$B$55,2,FALSE)</f>
        <v>#ERROR!</v>
      </c>
      <c r="F11996" s="78">
        <v>1.0</v>
      </c>
      <c r="G11996" s="80">
        <v>45.0</v>
      </c>
      <c r="H11996" s="81">
        <v>422755.0</v>
      </c>
      <c r="I11996" s="81">
        <v>780000.0</v>
      </c>
      <c r="J11996" s="81">
        <v>590660.0</v>
      </c>
      <c r="K11996" s="81">
        <v>1014000.0</v>
      </c>
      <c r="L11996" s="82">
        <v>0.4699995801200856</v>
      </c>
      <c r="N11996" s="83">
        <f t="shared" si="1"/>
        <v>0.4699995801</v>
      </c>
      <c r="O11996" s="83">
        <f t="shared" si="2"/>
        <v>0.4699995801</v>
      </c>
      <c r="Q11996" s="83">
        <f t="shared" si="3"/>
        <v>0.4580064103</v>
      </c>
      <c r="R11996" s="83">
        <f t="shared" si="4"/>
        <v>0.4699995801</v>
      </c>
      <c r="S11996" s="83" t="b">
        <f t="shared" si="5"/>
        <v>0</v>
      </c>
      <c r="T11996" s="72"/>
      <c r="U11996" s="72"/>
      <c r="V11996" s="72"/>
      <c r="W11996" s="72"/>
      <c r="X11996" s="72"/>
      <c r="Y11996" s="72"/>
      <c r="Z11996" s="72"/>
      <c r="AA11996" s="72"/>
      <c r="AB11996" s="72"/>
      <c r="AC11996" s="72"/>
      <c r="AD11996" s="72"/>
      <c r="AE11996" s="72"/>
      <c r="AF11996" s="72"/>
      <c r="AG11996" s="72"/>
      <c r="AH11996" s="72"/>
      <c r="AI11996" s="72"/>
      <c r="AJ11996" s="72"/>
      <c r="AK11996" s="72"/>
    </row>
    <row r="11997" ht="14.25" customHeight="1">
      <c r="A11997" s="78">
        <v>11994.0</v>
      </c>
      <c r="C11997" s="78" t="str">
        <f>VLOOKUP(G11997,[1]Macrodata_CCF!$A$3:$D$55,4,FALSE)</f>
        <v>#ERROR!</v>
      </c>
      <c r="E11997" s="79" t="str">
        <f>VLOOKUP(G11997,[1]Macrodata_CCF!$A$3:$B$55,2,FALSE)</f>
        <v>#ERROR!</v>
      </c>
      <c r="F11997" s="78">
        <v>0.0</v>
      </c>
      <c r="G11997" s="80">
        <v>25.0</v>
      </c>
      <c r="H11997" s="81">
        <v>344690.0</v>
      </c>
      <c r="I11997" s="81">
        <v>950000.0</v>
      </c>
      <c r="J11997" s="81">
        <v>453645.0</v>
      </c>
      <c r="K11997" s="81">
        <v>1805000.0</v>
      </c>
      <c r="L11997" s="82">
        <v>0.1799986783631528</v>
      </c>
      <c r="N11997" s="83">
        <f t="shared" si="1"/>
        <v>0.1799986784</v>
      </c>
      <c r="O11997" s="83">
        <f t="shared" si="2"/>
        <v>0.1799986784</v>
      </c>
      <c r="Q11997" s="83">
        <f t="shared" si="3"/>
        <v>0.6371684211</v>
      </c>
      <c r="R11997" s="83">
        <f t="shared" si="4"/>
        <v>0.1799986784</v>
      </c>
      <c r="S11997" s="83" t="b">
        <f t="shared" si="5"/>
        <v>0</v>
      </c>
      <c r="T11997" s="72"/>
      <c r="U11997" s="72"/>
      <c r="V11997" s="72"/>
      <c r="W11997" s="72"/>
      <c r="X11997" s="72"/>
      <c r="Y11997" s="72"/>
      <c r="Z11997" s="72"/>
      <c r="AA11997" s="72"/>
      <c r="AB11997" s="72"/>
      <c r="AC11997" s="72"/>
      <c r="AD11997" s="72"/>
      <c r="AE11997" s="72"/>
      <c r="AF11997" s="72"/>
      <c r="AG11997" s="72"/>
      <c r="AH11997" s="72"/>
      <c r="AI11997" s="72"/>
      <c r="AJ11997" s="72"/>
      <c r="AK11997" s="72"/>
    </row>
    <row r="11998" ht="14.25" customHeight="1">
      <c r="A11998" s="78">
        <v>11995.0</v>
      </c>
      <c r="C11998" s="78" t="str">
        <f>VLOOKUP(G11998,[1]Macrodata_CCF!$A$3:$D$55,4,FALSE)</f>
        <v>#ERROR!</v>
      </c>
      <c r="E11998" s="79" t="str">
        <f>VLOOKUP(G11998,[1]Macrodata_CCF!$A$3:$B$55,2,FALSE)</f>
        <v>#ERROR!</v>
      </c>
      <c r="F11998" s="78">
        <v>1.0</v>
      </c>
      <c r="G11998" s="80">
        <v>8.0</v>
      </c>
      <c r="H11998" s="81">
        <v>0.0</v>
      </c>
      <c r="I11998" s="81">
        <v>640000.0</v>
      </c>
      <c r="J11998" s="81">
        <v>320000.0</v>
      </c>
      <c r="K11998" s="81">
        <v>640000.0</v>
      </c>
      <c r="L11998" s="82">
        <v>0.5</v>
      </c>
      <c r="N11998" s="83">
        <f t="shared" si="1"/>
        <v>0.5</v>
      </c>
      <c r="O11998" s="83">
        <f t="shared" si="2"/>
        <v>0.5</v>
      </c>
      <c r="Q11998" s="83">
        <f t="shared" si="3"/>
        <v>1</v>
      </c>
      <c r="R11998" s="83">
        <f t="shared" si="4"/>
        <v>0.5</v>
      </c>
      <c r="S11998" s="83" t="b">
        <f t="shared" si="5"/>
        <v>0</v>
      </c>
      <c r="T11998" s="72"/>
      <c r="U11998" s="72"/>
      <c r="V11998" s="72"/>
      <c r="W11998" s="72"/>
      <c r="X11998" s="72"/>
      <c r="Y11998" s="72"/>
      <c r="Z11998" s="72"/>
      <c r="AA11998" s="72"/>
      <c r="AB11998" s="72"/>
      <c r="AC11998" s="72"/>
      <c r="AD11998" s="72"/>
      <c r="AE11998" s="72"/>
      <c r="AF11998" s="72"/>
      <c r="AG11998" s="72"/>
      <c r="AH11998" s="72"/>
      <c r="AI11998" s="72"/>
      <c r="AJ11998" s="72"/>
      <c r="AK11998" s="72"/>
    </row>
    <row r="11999" ht="14.25" customHeight="1">
      <c r="A11999" s="78">
        <v>11996.0</v>
      </c>
      <c r="C11999" s="78" t="str">
        <f>VLOOKUP(G11999,[1]Macrodata_CCF!$A$3:$D$55,4,FALSE)</f>
        <v>#ERROR!</v>
      </c>
      <c r="E11999" s="79" t="str">
        <f>VLOOKUP(G11999,[1]Macrodata_CCF!$A$3:$B$55,2,FALSE)</f>
        <v>#ERROR!</v>
      </c>
      <c r="F11999" s="78">
        <v>0.0</v>
      </c>
      <c r="G11999" s="80">
        <v>47.0</v>
      </c>
      <c r="H11999" s="81">
        <v>29330.0</v>
      </c>
      <c r="I11999" s="81">
        <v>150000.0</v>
      </c>
      <c r="J11999" s="81">
        <v>52255.0</v>
      </c>
      <c r="K11999" s="81">
        <v>270000.0</v>
      </c>
      <c r="L11999" s="82">
        <v>0.1899809397530455</v>
      </c>
      <c r="N11999" s="83">
        <f t="shared" si="1"/>
        <v>0.1899809398</v>
      </c>
      <c r="O11999" s="83">
        <f t="shared" si="2"/>
        <v>0.1899809398</v>
      </c>
      <c r="Q11999" s="83">
        <f t="shared" si="3"/>
        <v>0.8044666667</v>
      </c>
      <c r="R11999" s="83">
        <f t="shared" si="4"/>
        <v>0.1899809398</v>
      </c>
      <c r="S11999" s="83" t="b">
        <f t="shared" si="5"/>
        <v>0</v>
      </c>
      <c r="T11999" s="72"/>
      <c r="U11999" s="72"/>
      <c r="V11999" s="72"/>
      <c r="W11999" s="72"/>
      <c r="X11999" s="72"/>
      <c r="Y11999" s="72"/>
      <c r="Z11999" s="72"/>
      <c r="AA11999" s="72"/>
      <c r="AB11999" s="72"/>
      <c r="AC11999" s="72"/>
      <c r="AD11999" s="72"/>
      <c r="AE11999" s="72"/>
      <c r="AF11999" s="72"/>
      <c r="AG11999" s="72"/>
      <c r="AH11999" s="72"/>
      <c r="AI11999" s="72"/>
      <c r="AJ11999" s="72"/>
      <c r="AK11999" s="72"/>
    </row>
    <row r="12000" ht="14.25" customHeight="1">
      <c r="A12000" s="78">
        <v>11997.0</v>
      </c>
      <c r="C12000" s="78" t="str">
        <f>VLOOKUP(G12000,[1]Macrodata_CCF!$A$3:$D$55,4,FALSE)</f>
        <v>#ERROR!</v>
      </c>
      <c r="E12000" s="79" t="str">
        <f>VLOOKUP(G12000,[1]Macrodata_CCF!$A$3:$B$55,2,FALSE)</f>
        <v>#ERROR!</v>
      </c>
      <c r="F12000" s="78">
        <v>0.0</v>
      </c>
      <c r="G12000" s="80">
        <v>10.0</v>
      </c>
      <c r="H12000" s="81">
        <v>43490.0</v>
      </c>
      <c r="I12000" s="81">
        <v>70000.0</v>
      </c>
      <c r="J12000" s="81">
        <v>49320.0</v>
      </c>
      <c r="K12000" s="81">
        <v>70000.0</v>
      </c>
      <c r="L12000" s="82">
        <v>0.2199170124481328</v>
      </c>
      <c r="N12000" s="83">
        <f t="shared" si="1"/>
        <v>0.2199170124</v>
      </c>
      <c r="O12000" s="83">
        <f t="shared" si="2"/>
        <v>0.2199170124</v>
      </c>
      <c r="Q12000" s="83">
        <f t="shared" si="3"/>
        <v>0.3787142857</v>
      </c>
      <c r="R12000" s="83">
        <f t="shared" si="4"/>
        <v>0.2199170124</v>
      </c>
      <c r="S12000" s="83" t="b">
        <f t="shared" si="5"/>
        <v>0</v>
      </c>
      <c r="T12000" s="72"/>
      <c r="U12000" s="72"/>
      <c r="V12000" s="72"/>
      <c r="W12000" s="72"/>
      <c r="X12000" s="72"/>
      <c r="Y12000" s="72"/>
      <c r="Z12000" s="72"/>
      <c r="AA12000" s="72"/>
      <c r="AB12000" s="72"/>
      <c r="AC12000" s="72"/>
      <c r="AD12000" s="72"/>
      <c r="AE12000" s="72"/>
      <c r="AF12000" s="72"/>
      <c r="AG12000" s="72"/>
      <c r="AH12000" s="72"/>
      <c r="AI12000" s="72"/>
      <c r="AJ12000" s="72"/>
      <c r="AK12000" s="72"/>
    </row>
    <row r="12001" ht="14.25" customHeight="1">
      <c r="A12001" s="78">
        <v>11998.0</v>
      </c>
      <c r="C12001" s="78" t="str">
        <f>VLOOKUP(G12001,[1]Macrodata_CCF!$A$3:$D$55,4,FALSE)</f>
        <v>#ERROR!</v>
      </c>
      <c r="E12001" s="79" t="str">
        <f>VLOOKUP(G12001,[1]Macrodata_CCF!$A$3:$B$55,2,FALSE)</f>
        <v>#ERROR!</v>
      </c>
      <c r="F12001" s="78">
        <v>1.0</v>
      </c>
      <c r="G12001" s="80">
        <v>5.0</v>
      </c>
      <c r="H12001" s="81">
        <v>67095.0</v>
      </c>
      <c r="I12001" s="81">
        <v>280000.0</v>
      </c>
      <c r="J12001" s="81">
        <v>192710.0</v>
      </c>
      <c r="K12001" s="81">
        <v>280000.0</v>
      </c>
      <c r="L12001" s="82">
        <v>0.5900049317770837</v>
      </c>
      <c r="N12001" s="83">
        <f t="shared" si="1"/>
        <v>0.5900049318</v>
      </c>
      <c r="O12001" s="83">
        <f t="shared" si="2"/>
        <v>0.5900049318</v>
      </c>
      <c r="Q12001" s="83">
        <f t="shared" si="3"/>
        <v>0.760375</v>
      </c>
      <c r="R12001" s="83">
        <f t="shared" si="4"/>
        <v>0.5900049318</v>
      </c>
      <c r="S12001" s="83" t="b">
        <f t="shared" si="5"/>
        <v>0</v>
      </c>
      <c r="T12001" s="72"/>
      <c r="U12001" s="72"/>
      <c r="V12001" s="72"/>
      <c r="W12001" s="72"/>
      <c r="X12001" s="72"/>
      <c r="Y12001" s="72"/>
      <c r="Z12001" s="72"/>
      <c r="AA12001" s="72"/>
      <c r="AB12001" s="72"/>
      <c r="AC12001" s="72"/>
      <c r="AD12001" s="72"/>
      <c r="AE12001" s="72"/>
      <c r="AF12001" s="72"/>
      <c r="AG12001" s="72"/>
      <c r="AH12001" s="72"/>
      <c r="AI12001" s="72"/>
      <c r="AJ12001" s="72"/>
      <c r="AK12001" s="72"/>
    </row>
    <row r="12002" ht="14.25" customHeight="1">
      <c r="A12002" s="78">
        <v>11999.0</v>
      </c>
      <c r="C12002" s="78" t="str">
        <f>VLOOKUP(G12002,[1]Macrodata_CCF!$A$3:$D$55,4,FALSE)</f>
        <v>#ERROR!</v>
      </c>
      <c r="E12002" s="79" t="str">
        <f>VLOOKUP(G12002,[1]Macrodata_CCF!$A$3:$B$55,2,FALSE)</f>
        <v>#ERROR!</v>
      </c>
      <c r="F12002" s="78">
        <v>0.0</v>
      </c>
      <c r="G12002" s="80">
        <v>2.0</v>
      </c>
      <c r="H12002" s="81">
        <v>0.0</v>
      </c>
      <c r="I12002" s="81">
        <v>350000.0</v>
      </c>
      <c r="J12002" s="81">
        <v>133000.0</v>
      </c>
      <c r="K12002" s="81">
        <v>350000.0</v>
      </c>
      <c r="L12002" s="82">
        <v>0.38</v>
      </c>
      <c r="N12002" s="83">
        <f t="shared" si="1"/>
        <v>0.38</v>
      </c>
      <c r="O12002" s="83">
        <f t="shared" si="2"/>
        <v>0.38</v>
      </c>
      <c r="Q12002" s="83">
        <f t="shared" si="3"/>
        <v>1</v>
      </c>
      <c r="R12002" s="83">
        <f t="shared" si="4"/>
        <v>0.38</v>
      </c>
      <c r="S12002" s="83" t="b">
        <f t="shared" si="5"/>
        <v>0</v>
      </c>
      <c r="T12002" s="72"/>
      <c r="U12002" s="72"/>
      <c r="V12002" s="72"/>
      <c r="W12002" s="72"/>
      <c r="X12002" s="72"/>
      <c r="Y12002" s="72"/>
      <c r="Z12002" s="72"/>
      <c r="AA12002" s="72"/>
      <c r="AB12002" s="72"/>
      <c r="AC12002" s="72"/>
      <c r="AD12002" s="72"/>
      <c r="AE12002" s="72"/>
      <c r="AF12002" s="72"/>
      <c r="AG12002" s="72"/>
      <c r="AH12002" s="72"/>
      <c r="AI12002" s="72"/>
      <c r="AJ12002" s="72"/>
      <c r="AK12002" s="72"/>
    </row>
    <row r="12003" ht="14.25" customHeight="1">
      <c r="A12003" s="78">
        <v>12000.0</v>
      </c>
      <c r="C12003" s="78" t="str">
        <f>VLOOKUP(G12003,[1]Macrodata_CCF!$A$3:$D$55,4,FALSE)</f>
        <v>#ERROR!</v>
      </c>
      <c r="E12003" s="79" t="str">
        <f>VLOOKUP(G12003,[1]Macrodata_CCF!$A$3:$B$55,2,FALSE)</f>
        <v>#ERROR!</v>
      </c>
      <c r="F12003" s="78">
        <v>0.0</v>
      </c>
      <c r="G12003" s="80">
        <v>29.0</v>
      </c>
      <c r="H12003" s="81">
        <v>241675.0</v>
      </c>
      <c r="I12003" s="81">
        <v>510000.0</v>
      </c>
      <c r="J12003" s="81">
        <v>281925.0</v>
      </c>
      <c r="K12003" s="81">
        <v>510000.0</v>
      </c>
      <c r="L12003" s="82">
        <v>0.150004658529768</v>
      </c>
      <c r="N12003" s="83">
        <f t="shared" si="1"/>
        <v>0.1500046585</v>
      </c>
      <c r="O12003" s="83">
        <f t="shared" si="2"/>
        <v>0.1500046585</v>
      </c>
      <c r="Q12003" s="83">
        <f t="shared" si="3"/>
        <v>0.526127451</v>
      </c>
      <c r="R12003" s="83">
        <f t="shared" si="4"/>
        <v>0.1500046585</v>
      </c>
      <c r="S12003" s="83" t="b">
        <f t="shared" si="5"/>
        <v>0</v>
      </c>
      <c r="T12003" s="72"/>
      <c r="U12003" s="72"/>
      <c r="V12003" s="72"/>
      <c r="W12003" s="72"/>
      <c r="X12003" s="72"/>
      <c r="Y12003" s="72"/>
      <c r="Z12003" s="72"/>
      <c r="AA12003" s="72"/>
      <c r="AB12003" s="72"/>
      <c r="AC12003" s="72"/>
      <c r="AD12003" s="72"/>
      <c r="AE12003" s="72"/>
      <c r="AF12003" s="72"/>
      <c r="AG12003" s="72"/>
      <c r="AH12003" s="72"/>
      <c r="AI12003" s="72"/>
      <c r="AJ12003" s="72"/>
      <c r="AK12003" s="72"/>
    </row>
    <row r="12004" ht="14.25" customHeight="1">
      <c r="A12004" s="78">
        <v>12001.0</v>
      </c>
      <c r="C12004" s="78" t="str">
        <f>VLOOKUP(G12004,[1]Macrodata_CCF!$A$3:$D$55,4,FALSE)</f>
        <v>#ERROR!</v>
      </c>
      <c r="E12004" s="79" t="str">
        <f>VLOOKUP(G12004,[1]Macrodata_CCF!$A$3:$B$55,2,FALSE)</f>
        <v>#ERROR!</v>
      </c>
      <c r="F12004" s="78">
        <v>0.0</v>
      </c>
      <c r="G12004" s="80">
        <v>5.0</v>
      </c>
      <c r="H12004" s="81">
        <v>90240.0</v>
      </c>
      <c r="I12004" s="81">
        <v>150000.0</v>
      </c>
      <c r="J12004" s="81">
        <v>102190.0</v>
      </c>
      <c r="K12004" s="81">
        <v>150000.0</v>
      </c>
      <c r="L12004" s="82">
        <v>0.1999665327978581</v>
      </c>
      <c r="N12004" s="83">
        <f t="shared" si="1"/>
        <v>0.1999665328</v>
      </c>
      <c r="O12004" s="83">
        <f t="shared" si="2"/>
        <v>0.1999665328</v>
      </c>
      <c r="Q12004" s="83">
        <f t="shared" si="3"/>
        <v>0.3984</v>
      </c>
      <c r="R12004" s="83">
        <f t="shared" si="4"/>
        <v>0.1999665328</v>
      </c>
      <c r="S12004" s="83" t="b">
        <f t="shared" si="5"/>
        <v>0</v>
      </c>
      <c r="T12004" s="72"/>
      <c r="U12004" s="72"/>
      <c r="V12004" s="72"/>
      <c r="W12004" s="72"/>
      <c r="X12004" s="72"/>
      <c r="Y12004" s="72"/>
      <c r="Z12004" s="72"/>
      <c r="AA12004" s="72"/>
      <c r="AB12004" s="72"/>
      <c r="AC12004" s="72"/>
      <c r="AD12004" s="72"/>
      <c r="AE12004" s="72"/>
      <c r="AF12004" s="72"/>
      <c r="AG12004" s="72"/>
      <c r="AH12004" s="72"/>
      <c r="AI12004" s="72"/>
      <c r="AJ12004" s="72"/>
      <c r="AK12004" s="72"/>
    </row>
    <row r="12005" ht="14.25" customHeight="1">
      <c r="A12005" s="78">
        <v>12002.0</v>
      </c>
      <c r="C12005" s="78" t="str">
        <f>VLOOKUP(G12005,[1]Macrodata_CCF!$A$3:$D$55,4,FALSE)</f>
        <v>#ERROR!</v>
      </c>
      <c r="E12005" s="79" t="str">
        <f>VLOOKUP(G12005,[1]Macrodata_CCF!$A$3:$B$55,2,FALSE)</f>
        <v>#ERROR!</v>
      </c>
      <c r="F12005" s="78">
        <v>0.0</v>
      </c>
      <c r="G12005" s="80">
        <v>45.0</v>
      </c>
      <c r="H12005" s="81">
        <v>262295.0</v>
      </c>
      <c r="I12005" s="81">
        <v>710000.0</v>
      </c>
      <c r="J12005" s="81">
        <v>333930.0</v>
      </c>
      <c r="K12005" s="81">
        <v>710000.0</v>
      </c>
      <c r="L12005" s="82">
        <v>0.1600049139500341</v>
      </c>
      <c r="N12005" s="83">
        <f t="shared" si="1"/>
        <v>0.160004914</v>
      </c>
      <c r="O12005" s="83">
        <f t="shared" si="2"/>
        <v>0.160004914</v>
      </c>
      <c r="Q12005" s="83">
        <f t="shared" si="3"/>
        <v>0.6305704225</v>
      </c>
      <c r="R12005" s="83">
        <f t="shared" si="4"/>
        <v>0.160004914</v>
      </c>
      <c r="S12005" s="83" t="b">
        <f t="shared" si="5"/>
        <v>0</v>
      </c>
      <c r="T12005" s="72"/>
      <c r="U12005" s="72"/>
      <c r="V12005" s="72"/>
      <c r="W12005" s="72"/>
      <c r="X12005" s="72"/>
      <c r="Y12005" s="72"/>
      <c r="Z12005" s="72"/>
      <c r="AA12005" s="72"/>
      <c r="AB12005" s="72"/>
      <c r="AC12005" s="72"/>
      <c r="AD12005" s="72"/>
      <c r="AE12005" s="72"/>
      <c r="AF12005" s="72"/>
      <c r="AG12005" s="72"/>
      <c r="AH12005" s="72"/>
      <c r="AI12005" s="72"/>
      <c r="AJ12005" s="72"/>
      <c r="AK12005" s="72"/>
    </row>
    <row r="12006" ht="14.25" customHeight="1">
      <c r="A12006" s="78">
        <v>12003.0</v>
      </c>
      <c r="C12006" s="78" t="str">
        <f>VLOOKUP(G12006,[1]Macrodata_CCF!$A$3:$D$55,4,FALSE)</f>
        <v>#ERROR!</v>
      </c>
      <c r="E12006" s="79" t="str">
        <f>VLOOKUP(G12006,[1]Macrodata_CCF!$A$3:$B$55,2,FALSE)</f>
        <v>#ERROR!</v>
      </c>
      <c r="F12006" s="78">
        <v>0.0</v>
      </c>
      <c r="G12006" s="80">
        <v>44.0</v>
      </c>
      <c r="H12006" s="81">
        <v>23455.0</v>
      </c>
      <c r="I12006" s="81">
        <v>150000.0</v>
      </c>
      <c r="J12006" s="81">
        <v>47500.0</v>
      </c>
      <c r="K12006" s="81">
        <v>150000.0</v>
      </c>
      <c r="L12006" s="82">
        <v>0.1900114583744913</v>
      </c>
      <c r="N12006" s="83">
        <f t="shared" si="1"/>
        <v>0.1900114584</v>
      </c>
      <c r="O12006" s="83">
        <f t="shared" si="2"/>
        <v>0.1900114584</v>
      </c>
      <c r="Q12006" s="83">
        <f t="shared" si="3"/>
        <v>0.8436333333</v>
      </c>
      <c r="R12006" s="83">
        <f t="shared" si="4"/>
        <v>0.1900114584</v>
      </c>
      <c r="S12006" s="83" t="b">
        <f t="shared" si="5"/>
        <v>0</v>
      </c>
      <c r="T12006" s="72"/>
      <c r="U12006" s="72"/>
      <c r="V12006" s="72"/>
      <c r="W12006" s="72"/>
      <c r="X12006" s="72"/>
      <c r="Y12006" s="72"/>
      <c r="Z12006" s="72"/>
      <c r="AA12006" s="72"/>
      <c r="AB12006" s="72"/>
      <c r="AC12006" s="72"/>
      <c r="AD12006" s="72"/>
      <c r="AE12006" s="72"/>
      <c r="AF12006" s="72"/>
      <c r="AG12006" s="72"/>
      <c r="AH12006" s="72"/>
      <c r="AI12006" s="72"/>
      <c r="AJ12006" s="72"/>
      <c r="AK12006" s="72"/>
    </row>
    <row r="12007" ht="14.25" customHeight="1">
      <c r="A12007" s="78">
        <v>12004.0</v>
      </c>
      <c r="C12007" s="78" t="str">
        <f>VLOOKUP(G12007,[1]Macrodata_CCF!$A$3:$D$55,4,FALSE)</f>
        <v>#ERROR!</v>
      </c>
      <c r="E12007" s="79" t="str">
        <f>VLOOKUP(G12007,[1]Macrodata_CCF!$A$3:$B$55,2,FALSE)</f>
        <v>#ERROR!</v>
      </c>
      <c r="F12007" s="78">
        <v>0.0</v>
      </c>
      <c r="G12007" s="80">
        <v>17.0</v>
      </c>
      <c r="H12007" s="81">
        <v>269330.0</v>
      </c>
      <c r="I12007" s="81">
        <v>300000.0</v>
      </c>
      <c r="J12007" s="81">
        <v>264730.0</v>
      </c>
      <c r="K12007" s="81">
        <v>300000.0</v>
      </c>
      <c r="L12007" s="82">
        <v>-0.149983697424193</v>
      </c>
      <c r="N12007" s="83">
        <f t="shared" si="1"/>
        <v>-0.1499836974</v>
      </c>
      <c r="O12007" s="83">
        <f t="shared" si="2"/>
        <v>0</v>
      </c>
      <c r="Q12007" s="83">
        <f t="shared" si="3"/>
        <v>0.1022333333</v>
      </c>
      <c r="R12007" s="83">
        <f t="shared" si="4"/>
        <v>-0.1499836974</v>
      </c>
      <c r="S12007" s="83" t="b">
        <f t="shared" si="5"/>
        <v>0</v>
      </c>
      <c r="T12007" s="72"/>
      <c r="U12007" s="72"/>
      <c r="V12007" s="72"/>
      <c r="W12007" s="72"/>
      <c r="X12007" s="72"/>
      <c r="Y12007" s="72"/>
      <c r="Z12007" s="72"/>
      <c r="AA12007" s="72"/>
      <c r="AB12007" s="72"/>
      <c r="AC12007" s="72"/>
      <c r="AD12007" s="72"/>
      <c r="AE12007" s="72"/>
      <c r="AF12007" s="72"/>
      <c r="AG12007" s="72"/>
      <c r="AH12007" s="72"/>
      <c r="AI12007" s="72"/>
      <c r="AJ12007" s="72"/>
      <c r="AK12007" s="72"/>
    </row>
    <row r="12008" ht="14.25" customHeight="1">
      <c r="A12008" s="78">
        <v>12005.0</v>
      </c>
      <c r="C12008" s="78" t="str">
        <f>VLOOKUP(G12008,[1]Macrodata_CCF!$A$3:$D$55,4,FALSE)</f>
        <v>#ERROR!</v>
      </c>
      <c r="E12008" s="79" t="str">
        <f>VLOOKUP(G12008,[1]Macrodata_CCF!$A$3:$B$55,2,FALSE)</f>
        <v>#ERROR!</v>
      </c>
      <c r="F12008" s="78">
        <v>0.0</v>
      </c>
      <c r="G12008" s="80">
        <v>52.0</v>
      </c>
      <c r="H12008" s="81">
        <v>0.0</v>
      </c>
      <c r="I12008" s="81">
        <v>860000.0</v>
      </c>
      <c r="J12008" s="81">
        <v>25800.0</v>
      </c>
      <c r="K12008" s="81">
        <v>860000.0</v>
      </c>
      <c r="L12008" s="82">
        <v>0.03</v>
      </c>
      <c r="N12008" s="83">
        <f t="shared" si="1"/>
        <v>0.03</v>
      </c>
      <c r="O12008" s="83">
        <f t="shared" si="2"/>
        <v>0.03</v>
      </c>
      <c r="Q12008" s="83">
        <f t="shared" si="3"/>
        <v>1</v>
      </c>
      <c r="R12008" s="83">
        <f t="shared" si="4"/>
        <v>0.03</v>
      </c>
      <c r="S12008" s="83" t="b">
        <f t="shared" si="5"/>
        <v>0</v>
      </c>
      <c r="T12008" s="72"/>
      <c r="U12008" s="72"/>
      <c r="V12008" s="72"/>
      <c r="W12008" s="72"/>
      <c r="X12008" s="72"/>
      <c r="Y12008" s="72"/>
      <c r="Z12008" s="72"/>
      <c r="AA12008" s="72"/>
      <c r="AB12008" s="72"/>
      <c r="AC12008" s="72"/>
      <c r="AD12008" s="72"/>
      <c r="AE12008" s="72"/>
      <c r="AF12008" s="72"/>
      <c r="AG12008" s="72"/>
      <c r="AH12008" s="72"/>
      <c r="AI12008" s="72"/>
      <c r="AJ12008" s="72"/>
      <c r="AK12008" s="72"/>
    </row>
    <row r="12009" ht="14.25" customHeight="1">
      <c r="A12009" s="78">
        <v>12006.0</v>
      </c>
      <c r="C12009" s="78" t="str">
        <f>VLOOKUP(G12009,[1]Macrodata_CCF!$A$3:$D$55,4,FALSE)</f>
        <v>#ERROR!</v>
      </c>
      <c r="E12009" s="79" t="str">
        <f>VLOOKUP(G12009,[1]Macrodata_CCF!$A$3:$B$55,2,FALSE)</f>
        <v>#ERROR!</v>
      </c>
      <c r="F12009" s="78">
        <v>1.0</v>
      </c>
      <c r="G12009" s="80">
        <v>26.0</v>
      </c>
      <c r="H12009" s="81">
        <v>108105.0</v>
      </c>
      <c r="I12009" s="81">
        <v>460000.0</v>
      </c>
      <c r="J12009" s="81">
        <v>13095.0</v>
      </c>
      <c r="K12009" s="81">
        <v>460000.0</v>
      </c>
      <c r="L12009" s="82">
        <v>-0.2699953111013229</v>
      </c>
      <c r="N12009" s="83">
        <f t="shared" si="1"/>
        <v>-0.2699953111</v>
      </c>
      <c r="O12009" s="83">
        <f t="shared" si="2"/>
        <v>0</v>
      </c>
      <c r="Q12009" s="83">
        <f t="shared" si="3"/>
        <v>0.7649891304</v>
      </c>
      <c r="R12009" s="83">
        <f t="shared" si="4"/>
        <v>-0.2699953111</v>
      </c>
      <c r="S12009" s="83" t="b">
        <f t="shared" si="5"/>
        <v>0</v>
      </c>
      <c r="T12009" s="72"/>
      <c r="U12009" s="72"/>
      <c r="V12009" s="72"/>
      <c r="W12009" s="72"/>
      <c r="X12009" s="72"/>
      <c r="Y12009" s="72"/>
      <c r="Z12009" s="72"/>
      <c r="AA12009" s="72"/>
      <c r="AB12009" s="72"/>
      <c r="AC12009" s="72"/>
      <c r="AD12009" s="72"/>
      <c r="AE12009" s="72"/>
      <c r="AF12009" s="72"/>
      <c r="AG12009" s="72"/>
      <c r="AH12009" s="72"/>
      <c r="AI12009" s="72"/>
      <c r="AJ12009" s="72"/>
      <c r="AK12009" s="72"/>
    </row>
    <row r="12010" ht="14.25" customHeight="1">
      <c r="A12010" s="78">
        <v>12007.0</v>
      </c>
      <c r="C12010" s="78" t="str">
        <f>VLOOKUP(G12010,[1]Macrodata_CCF!$A$3:$D$55,4,FALSE)</f>
        <v>#ERROR!</v>
      </c>
      <c r="E12010" s="79" t="str">
        <f>VLOOKUP(G12010,[1]Macrodata_CCF!$A$3:$B$55,2,FALSE)</f>
        <v>#ERROR!</v>
      </c>
      <c r="F12010" s="78">
        <v>0.0</v>
      </c>
      <c r="G12010" s="80">
        <v>13.0</v>
      </c>
      <c r="H12010" s="81">
        <v>0.0</v>
      </c>
      <c r="I12010" s="81">
        <v>920000.0</v>
      </c>
      <c r="J12010" s="81">
        <v>184000.0</v>
      </c>
      <c r="K12010" s="81">
        <v>1472000.0</v>
      </c>
      <c r="L12010" s="82">
        <v>0.2</v>
      </c>
      <c r="N12010" s="83">
        <f t="shared" si="1"/>
        <v>0.2</v>
      </c>
      <c r="O12010" s="83">
        <f t="shared" si="2"/>
        <v>0.2</v>
      </c>
      <c r="Q12010" s="83">
        <f t="shared" si="3"/>
        <v>1</v>
      </c>
      <c r="R12010" s="83">
        <f t="shared" si="4"/>
        <v>0.2</v>
      </c>
      <c r="S12010" s="83" t="b">
        <f t="shared" si="5"/>
        <v>0</v>
      </c>
      <c r="T12010" s="72"/>
      <c r="U12010" s="72"/>
      <c r="V12010" s="72"/>
      <c r="W12010" s="72"/>
      <c r="X12010" s="72"/>
      <c r="Y12010" s="72"/>
      <c r="Z12010" s="72"/>
      <c r="AA12010" s="72"/>
      <c r="AB12010" s="72"/>
      <c r="AC12010" s="72"/>
      <c r="AD12010" s="72"/>
      <c r="AE12010" s="72"/>
      <c r="AF12010" s="72"/>
      <c r="AG12010" s="72"/>
      <c r="AH12010" s="72"/>
      <c r="AI12010" s="72"/>
      <c r="AJ12010" s="72"/>
      <c r="AK12010" s="72"/>
    </row>
    <row r="12011" ht="14.25" customHeight="1">
      <c r="A12011" s="78">
        <v>12008.0</v>
      </c>
      <c r="C12011" s="78" t="str">
        <f>VLOOKUP(G12011,[1]Macrodata_CCF!$A$3:$D$55,4,FALSE)</f>
        <v>#ERROR!</v>
      </c>
      <c r="E12011" s="79" t="str">
        <f>VLOOKUP(G12011,[1]Macrodata_CCF!$A$3:$B$55,2,FALSE)</f>
        <v>#ERROR!</v>
      </c>
      <c r="F12011" s="78">
        <v>0.0</v>
      </c>
      <c r="G12011" s="80">
        <v>9.0</v>
      </c>
      <c r="H12011" s="81">
        <v>141610.0</v>
      </c>
      <c r="I12011" s="81">
        <v>200000.0</v>
      </c>
      <c r="J12011" s="81">
        <v>164965.0</v>
      </c>
      <c r="K12011" s="81">
        <v>200000.0</v>
      </c>
      <c r="L12011" s="82">
        <v>0.3999828737797568</v>
      </c>
      <c r="N12011" s="83">
        <f t="shared" si="1"/>
        <v>0.3999828738</v>
      </c>
      <c r="O12011" s="83">
        <f t="shared" si="2"/>
        <v>0.3999828738</v>
      </c>
      <c r="Q12011" s="83">
        <f t="shared" si="3"/>
        <v>0.29195</v>
      </c>
      <c r="R12011" s="83">
        <f t="shared" si="4"/>
        <v>0.3999828738</v>
      </c>
      <c r="S12011" s="83" t="b">
        <f t="shared" si="5"/>
        <v>0</v>
      </c>
      <c r="T12011" s="72"/>
      <c r="U12011" s="72"/>
      <c r="V12011" s="72"/>
      <c r="W12011" s="72"/>
      <c r="X12011" s="72"/>
      <c r="Y12011" s="72"/>
      <c r="Z12011" s="72"/>
      <c r="AA12011" s="72"/>
      <c r="AB12011" s="72"/>
      <c r="AC12011" s="72"/>
      <c r="AD12011" s="72"/>
      <c r="AE12011" s="72"/>
      <c r="AF12011" s="72"/>
      <c r="AG12011" s="72"/>
      <c r="AH12011" s="72"/>
      <c r="AI12011" s="72"/>
      <c r="AJ12011" s="72"/>
      <c r="AK12011" s="72"/>
    </row>
    <row r="12012" ht="14.25" customHeight="1">
      <c r="A12012" s="78">
        <v>12009.0</v>
      </c>
      <c r="C12012" s="78" t="str">
        <f>VLOOKUP(G12012,[1]Macrodata_CCF!$A$3:$D$55,4,FALSE)</f>
        <v>#ERROR!</v>
      </c>
      <c r="E12012" s="79" t="str">
        <f>VLOOKUP(G12012,[1]Macrodata_CCF!$A$3:$B$55,2,FALSE)</f>
        <v>#ERROR!</v>
      </c>
      <c r="F12012" s="78">
        <v>0.0</v>
      </c>
      <c r="G12012" s="80">
        <v>7.0</v>
      </c>
      <c r="H12012" s="81">
        <v>594985.0</v>
      </c>
      <c r="I12012" s="81">
        <v>620000.0</v>
      </c>
      <c r="J12012" s="81">
        <v>602990.0</v>
      </c>
      <c r="K12012" s="81">
        <v>620000.0</v>
      </c>
      <c r="L12012" s="82">
        <v>0.3200079952028783</v>
      </c>
      <c r="N12012" s="83">
        <f t="shared" si="1"/>
        <v>0.3200079952</v>
      </c>
      <c r="O12012" s="83">
        <f t="shared" si="2"/>
        <v>0.3200079952</v>
      </c>
      <c r="Q12012" s="83">
        <f t="shared" si="3"/>
        <v>0.04034677419</v>
      </c>
      <c r="R12012" s="83">
        <f t="shared" si="4"/>
        <v>0.01291129032</v>
      </c>
      <c r="S12012" s="83" t="b">
        <f t="shared" si="5"/>
        <v>0</v>
      </c>
      <c r="T12012" s="72"/>
      <c r="U12012" s="72"/>
      <c r="V12012" s="72"/>
      <c r="W12012" s="72"/>
      <c r="X12012" s="72"/>
      <c r="Y12012" s="72"/>
      <c r="Z12012" s="72"/>
      <c r="AA12012" s="72"/>
      <c r="AB12012" s="72"/>
      <c r="AC12012" s="72"/>
      <c r="AD12012" s="72"/>
      <c r="AE12012" s="72"/>
      <c r="AF12012" s="72"/>
      <c r="AG12012" s="72"/>
      <c r="AH12012" s="72"/>
      <c r="AI12012" s="72"/>
      <c r="AJ12012" s="72"/>
      <c r="AK12012" s="72"/>
    </row>
    <row r="12013" ht="14.25" customHeight="1">
      <c r="A12013" s="78">
        <v>12010.0</v>
      </c>
      <c r="C12013" s="78" t="str">
        <f>VLOOKUP(G12013,[1]Macrodata_CCF!$A$3:$D$55,4,FALSE)</f>
        <v>#ERROR!</v>
      </c>
      <c r="E12013" s="79" t="str">
        <f>VLOOKUP(G12013,[1]Macrodata_CCF!$A$3:$B$55,2,FALSE)</f>
        <v>#ERROR!</v>
      </c>
      <c r="F12013" s="78">
        <v>0.0</v>
      </c>
      <c r="G12013" s="80">
        <v>41.0</v>
      </c>
      <c r="H12013" s="81">
        <v>551260.0</v>
      </c>
      <c r="I12013" s="81">
        <v>940000.0</v>
      </c>
      <c r="J12013" s="81">
        <v>660105.0</v>
      </c>
      <c r="K12013" s="81">
        <v>940000.0</v>
      </c>
      <c r="L12013" s="82">
        <v>0.2799943406904358</v>
      </c>
      <c r="N12013" s="83">
        <f t="shared" si="1"/>
        <v>0.2799943407</v>
      </c>
      <c r="O12013" s="83">
        <f t="shared" si="2"/>
        <v>0.2799943407</v>
      </c>
      <c r="Q12013" s="83">
        <f t="shared" si="3"/>
        <v>0.4135531915</v>
      </c>
      <c r="R12013" s="83">
        <f t="shared" si="4"/>
        <v>0.2799943407</v>
      </c>
      <c r="S12013" s="83" t="b">
        <f t="shared" si="5"/>
        <v>0</v>
      </c>
      <c r="T12013" s="72"/>
      <c r="U12013" s="72"/>
      <c r="V12013" s="72"/>
      <c r="W12013" s="72"/>
      <c r="X12013" s="72"/>
      <c r="Y12013" s="72"/>
      <c r="Z12013" s="72"/>
      <c r="AA12013" s="72"/>
      <c r="AB12013" s="72"/>
      <c r="AC12013" s="72"/>
      <c r="AD12013" s="72"/>
      <c r="AE12013" s="72"/>
      <c r="AF12013" s="72"/>
      <c r="AG12013" s="72"/>
      <c r="AH12013" s="72"/>
      <c r="AI12013" s="72"/>
      <c r="AJ12013" s="72"/>
      <c r="AK12013" s="72"/>
    </row>
    <row r="12014" ht="14.25" customHeight="1">
      <c r="A12014" s="78">
        <v>12011.0</v>
      </c>
      <c r="C12014" s="78" t="str">
        <f>VLOOKUP(G12014,[1]Macrodata_CCF!$A$3:$D$55,4,FALSE)</f>
        <v>#ERROR!</v>
      </c>
      <c r="E12014" s="79" t="str">
        <f>VLOOKUP(G12014,[1]Macrodata_CCF!$A$3:$B$55,2,FALSE)</f>
        <v>#ERROR!</v>
      </c>
      <c r="F12014" s="78">
        <v>0.0</v>
      </c>
      <c r="G12014" s="80">
        <v>18.0</v>
      </c>
      <c r="H12014" s="81">
        <v>505870.0</v>
      </c>
      <c r="I12014" s="81">
        <v>550000.0</v>
      </c>
      <c r="J12014" s="81">
        <v>561000.0</v>
      </c>
      <c r="K12014" s="81">
        <v>550000.0</v>
      </c>
      <c r="L12014" s="82">
        <v>1.249263539542262</v>
      </c>
      <c r="N12014" s="83">
        <f t="shared" si="1"/>
        <v>1.24926354</v>
      </c>
      <c r="O12014" s="83">
        <f t="shared" si="2"/>
        <v>1</v>
      </c>
      <c r="Q12014" s="83">
        <f t="shared" si="3"/>
        <v>0.08023636364</v>
      </c>
      <c r="R12014" s="83">
        <f t="shared" si="4"/>
        <v>0.1002363636</v>
      </c>
      <c r="S12014" s="83" t="b">
        <f t="shared" si="5"/>
        <v>1</v>
      </c>
      <c r="T12014" s="72"/>
      <c r="U12014" s="72"/>
      <c r="V12014" s="72"/>
      <c r="W12014" s="72"/>
      <c r="X12014" s="72"/>
      <c r="Y12014" s="72"/>
      <c r="Z12014" s="72"/>
      <c r="AA12014" s="72"/>
      <c r="AB12014" s="72"/>
      <c r="AC12014" s="72"/>
      <c r="AD12014" s="72"/>
      <c r="AE12014" s="72"/>
      <c r="AF12014" s="72"/>
      <c r="AG12014" s="72"/>
      <c r="AH12014" s="72"/>
      <c r="AI12014" s="72"/>
      <c r="AJ12014" s="72"/>
      <c r="AK12014" s="72"/>
    </row>
    <row r="12015" ht="14.25" customHeight="1">
      <c r="A12015" s="78">
        <v>12012.0</v>
      </c>
      <c r="C12015" s="78" t="str">
        <f>VLOOKUP(G12015,[1]Macrodata_CCF!$A$3:$D$55,4,FALSE)</f>
        <v>#ERROR!</v>
      </c>
      <c r="E12015" s="79" t="str">
        <f>VLOOKUP(G12015,[1]Macrodata_CCF!$A$3:$B$55,2,FALSE)</f>
        <v>#ERROR!</v>
      </c>
      <c r="F12015" s="78">
        <v>1.0</v>
      </c>
      <c r="G12015" s="80">
        <v>48.0</v>
      </c>
      <c r="H12015" s="81">
        <v>0.0</v>
      </c>
      <c r="I12015" s="81">
        <v>50000.0</v>
      </c>
      <c r="J12015" s="81">
        <v>20000.0</v>
      </c>
      <c r="K12015" s="81">
        <v>50000.0</v>
      </c>
      <c r="L12015" s="82">
        <v>0.4</v>
      </c>
      <c r="N12015" s="83">
        <f t="shared" si="1"/>
        <v>0.4</v>
      </c>
      <c r="O12015" s="83">
        <f t="shared" si="2"/>
        <v>0.4</v>
      </c>
      <c r="Q12015" s="83">
        <f t="shared" si="3"/>
        <v>1</v>
      </c>
      <c r="R12015" s="83">
        <f t="shared" si="4"/>
        <v>0.4</v>
      </c>
      <c r="S12015" s="83" t="b">
        <f t="shared" si="5"/>
        <v>0</v>
      </c>
      <c r="T12015" s="72"/>
      <c r="U12015" s="72"/>
      <c r="V12015" s="72"/>
      <c r="W12015" s="72"/>
      <c r="X12015" s="72"/>
      <c r="Y12015" s="72"/>
      <c r="Z12015" s="72"/>
      <c r="AA12015" s="72"/>
      <c r="AB12015" s="72"/>
      <c r="AC12015" s="72"/>
      <c r="AD12015" s="72"/>
      <c r="AE12015" s="72"/>
      <c r="AF12015" s="72"/>
      <c r="AG12015" s="72"/>
      <c r="AH12015" s="72"/>
      <c r="AI12015" s="72"/>
      <c r="AJ12015" s="72"/>
      <c r="AK12015" s="72"/>
    </row>
    <row r="12016" ht="14.25" customHeight="1">
      <c r="A12016" s="78">
        <v>12013.0</v>
      </c>
      <c r="C12016" s="78" t="str">
        <f>VLOOKUP(G12016,[1]Macrodata_CCF!$A$3:$D$55,4,FALSE)</f>
        <v>#ERROR!</v>
      </c>
      <c r="E12016" s="79" t="str">
        <f>VLOOKUP(G12016,[1]Macrodata_CCF!$A$3:$B$55,2,FALSE)</f>
        <v>#ERROR!</v>
      </c>
      <c r="F12016" s="78">
        <v>0.0</v>
      </c>
      <c r="G12016" s="80">
        <v>8.0</v>
      </c>
      <c r="H12016" s="81">
        <v>0.0</v>
      </c>
      <c r="I12016" s="81">
        <v>470000.0</v>
      </c>
      <c r="J12016" s="81">
        <v>98700.0</v>
      </c>
      <c r="K12016" s="81">
        <v>658000.0</v>
      </c>
      <c r="L12016" s="82">
        <v>0.21</v>
      </c>
      <c r="N12016" s="83">
        <f t="shared" si="1"/>
        <v>0.21</v>
      </c>
      <c r="O12016" s="83">
        <f t="shared" si="2"/>
        <v>0.21</v>
      </c>
      <c r="Q12016" s="83">
        <f t="shared" si="3"/>
        <v>1</v>
      </c>
      <c r="R12016" s="83">
        <f t="shared" si="4"/>
        <v>0.21</v>
      </c>
      <c r="S12016" s="83" t="b">
        <f t="shared" si="5"/>
        <v>0</v>
      </c>
      <c r="T12016" s="72"/>
      <c r="U12016" s="72"/>
      <c r="V12016" s="72"/>
      <c r="W12016" s="72"/>
      <c r="X12016" s="72"/>
      <c r="Y12016" s="72"/>
      <c r="Z12016" s="72"/>
      <c r="AA12016" s="72"/>
      <c r="AB12016" s="72"/>
      <c r="AC12016" s="72"/>
      <c r="AD12016" s="72"/>
      <c r="AE12016" s="72"/>
      <c r="AF12016" s="72"/>
      <c r="AG12016" s="72"/>
      <c r="AH12016" s="72"/>
      <c r="AI12016" s="72"/>
      <c r="AJ12016" s="72"/>
      <c r="AK12016" s="72"/>
    </row>
    <row r="12017" ht="14.25" customHeight="1">
      <c r="A12017" s="78">
        <v>12014.0</v>
      </c>
      <c r="C12017" s="78" t="str">
        <f>VLOOKUP(G12017,[1]Macrodata_CCF!$A$3:$D$55,4,FALSE)</f>
        <v>#ERROR!</v>
      </c>
      <c r="E12017" s="79" t="str">
        <f>VLOOKUP(G12017,[1]Macrodata_CCF!$A$3:$B$55,2,FALSE)</f>
        <v>#ERROR!</v>
      </c>
      <c r="F12017" s="78">
        <v>0.0</v>
      </c>
      <c r="G12017" s="80">
        <v>30.0</v>
      </c>
      <c r="H12017" s="81">
        <v>632845.0</v>
      </c>
      <c r="I12017" s="81">
        <v>920000.0</v>
      </c>
      <c r="J12017" s="81">
        <v>512240.0</v>
      </c>
      <c r="K12017" s="81">
        <v>920000.0</v>
      </c>
      <c r="L12017" s="82">
        <v>-0.4199996517560203</v>
      </c>
      <c r="N12017" s="83">
        <f t="shared" si="1"/>
        <v>-0.4199996518</v>
      </c>
      <c r="O12017" s="83">
        <f t="shared" si="2"/>
        <v>0</v>
      </c>
      <c r="Q12017" s="83">
        <f t="shared" si="3"/>
        <v>0.312125</v>
      </c>
      <c r="R12017" s="83">
        <f t="shared" si="4"/>
        <v>-0.4199996518</v>
      </c>
      <c r="S12017" s="83" t="b">
        <f t="shared" si="5"/>
        <v>0</v>
      </c>
      <c r="T12017" s="72"/>
      <c r="U12017" s="72"/>
      <c r="V12017" s="72"/>
      <c r="W12017" s="72"/>
      <c r="X12017" s="72"/>
      <c r="Y12017" s="72"/>
      <c r="Z12017" s="72"/>
      <c r="AA12017" s="72"/>
      <c r="AB12017" s="72"/>
      <c r="AC12017" s="72"/>
      <c r="AD12017" s="72"/>
      <c r="AE12017" s="72"/>
      <c r="AF12017" s="72"/>
      <c r="AG12017" s="72"/>
      <c r="AH12017" s="72"/>
      <c r="AI12017" s="72"/>
      <c r="AJ12017" s="72"/>
      <c r="AK12017" s="72"/>
    </row>
    <row r="12018" ht="14.25" customHeight="1">
      <c r="A12018" s="78">
        <v>12015.0</v>
      </c>
      <c r="C12018" s="78" t="str">
        <f>VLOOKUP(G12018,[1]Macrodata_CCF!$A$3:$D$55,4,FALSE)</f>
        <v>#ERROR!</v>
      </c>
      <c r="E12018" s="79" t="str">
        <f>VLOOKUP(G12018,[1]Macrodata_CCF!$A$3:$B$55,2,FALSE)</f>
        <v>#ERROR!</v>
      </c>
      <c r="F12018" s="78">
        <v>0.0</v>
      </c>
      <c r="G12018" s="80">
        <v>9.0</v>
      </c>
      <c r="H12018" s="81">
        <v>323790.0</v>
      </c>
      <c r="I12018" s="81">
        <v>390000.0</v>
      </c>
      <c r="J12018" s="81">
        <v>339680.0</v>
      </c>
      <c r="K12018" s="81">
        <v>390000.0</v>
      </c>
      <c r="L12018" s="82">
        <v>0.2399939586165232</v>
      </c>
      <c r="N12018" s="83">
        <f t="shared" si="1"/>
        <v>0.2399939586</v>
      </c>
      <c r="O12018" s="83">
        <f t="shared" si="2"/>
        <v>0.2399939586</v>
      </c>
      <c r="Q12018" s="83">
        <f t="shared" si="3"/>
        <v>0.1697692308</v>
      </c>
      <c r="R12018" s="83">
        <f t="shared" si="4"/>
        <v>0.2399939586</v>
      </c>
      <c r="S12018" s="83" t="b">
        <f t="shared" si="5"/>
        <v>0</v>
      </c>
      <c r="T12018" s="72"/>
      <c r="U12018" s="72"/>
      <c r="V12018" s="72"/>
      <c r="W12018" s="72"/>
      <c r="X12018" s="72"/>
      <c r="Y12018" s="72"/>
      <c r="Z12018" s="72"/>
      <c r="AA12018" s="72"/>
      <c r="AB12018" s="72"/>
      <c r="AC12018" s="72"/>
      <c r="AD12018" s="72"/>
      <c r="AE12018" s="72"/>
      <c r="AF12018" s="72"/>
      <c r="AG12018" s="72"/>
      <c r="AH12018" s="72"/>
      <c r="AI12018" s="72"/>
      <c r="AJ12018" s="72"/>
      <c r="AK12018" s="72"/>
    </row>
    <row r="12019" ht="14.25" customHeight="1">
      <c r="A12019" s="78">
        <v>12016.0</v>
      </c>
      <c r="C12019" s="78" t="str">
        <f>VLOOKUP(G12019,[1]Macrodata_CCF!$A$3:$D$55,4,FALSE)</f>
        <v>#ERROR!</v>
      </c>
      <c r="E12019" s="79" t="str">
        <f>VLOOKUP(G12019,[1]Macrodata_CCF!$A$3:$B$55,2,FALSE)</f>
        <v>#ERROR!</v>
      </c>
      <c r="F12019" s="78">
        <v>0.0</v>
      </c>
      <c r="G12019" s="80">
        <v>22.0</v>
      </c>
      <c r="H12019" s="81">
        <v>202490.0</v>
      </c>
      <c r="I12019" s="81">
        <v>740000.0</v>
      </c>
      <c r="J12019" s="81">
        <v>293865.0</v>
      </c>
      <c r="K12019" s="81">
        <v>740000.0</v>
      </c>
      <c r="L12019" s="82">
        <v>0.1699968372681439</v>
      </c>
      <c r="N12019" s="83">
        <f t="shared" si="1"/>
        <v>0.1699968373</v>
      </c>
      <c r="O12019" s="83">
        <f t="shared" si="2"/>
        <v>0.1699968373</v>
      </c>
      <c r="Q12019" s="83">
        <f t="shared" si="3"/>
        <v>0.7263648649</v>
      </c>
      <c r="R12019" s="83">
        <f t="shared" si="4"/>
        <v>0.1699968373</v>
      </c>
      <c r="S12019" s="83" t="b">
        <f t="shared" si="5"/>
        <v>0</v>
      </c>
      <c r="T12019" s="72"/>
      <c r="U12019" s="72"/>
      <c r="V12019" s="72"/>
      <c r="W12019" s="72"/>
      <c r="X12019" s="72"/>
      <c r="Y12019" s="72"/>
      <c r="Z12019" s="72"/>
      <c r="AA12019" s="72"/>
      <c r="AB12019" s="72"/>
      <c r="AC12019" s="72"/>
      <c r="AD12019" s="72"/>
      <c r="AE12019" s="72"/>
      <c r="AF12019" s="72"/>
      <c r="AG12019" s="72"/>
      <c r="AH12019" s="72"/>
      <c r="AI12019" s="72"/>
      <c r="AJ12019" s="72"/>
      <c r="AK12019" s="72"/>
    </row>
    <row r="12020" ht="14.25" customHeight="1">
      <c r="A12020" s="78">
        <v>12017.0</v>
      </c>
      <c r="C12020" s="78" t="str">
        <f>VLOOKUP(G12020,[1]Macrodata_CCF!$A$3:$D$55,4,FALSE)</f>
        <v>#ERROR!</v>
      </c>
      <c r="E12020" s="79" t="str">
        <f>VLOOKUP(G12020,[1]Macrodata_CCF!$A$3:$B$55,2,FALSE)</f>
        <v>#ERROR!</v>
      </c>
      <c r="F12020" s="78">
        <v>0.0</v>
      </c>
      <c r="G12020" s="80">
        <v>20.0</v>
      </c>
      <c r="H12020" s="81">
        <v>197945.0</v>
      </c>
      <c r="I12020" s="81">
        <v>280000.0</v>
      </c>
      <c r="J12020" s="81">
        <v>209435.0</v>
      </c>
      <c r="K12020" s="81">
        <v>280000.0</v>
      </c>
      <c r="L12020" s="82">
        <v>0.1400280299798915</v>
      </c>
      <c r="N12020" s="83">
        <f t="shared" si="1"/>
        <v>0.14002803</v>
      </c>
      <c r="O12020" s="83">
        <f t="shared" si="2"/>
        <v>0.14002803</v>
      </c>
      <c r="Q12020" s="83">
        <f t="shared" si="3"/>
        <v>0.2930535714</v>
      </c>
      <c r="R12020" s="83">
        <f t="shared" si="4"/>
        <v>0.14002803</v>
      </c>
      <c r="S12020" s="83" t="b">
        <f t="shared" si="5"/>
        <v>0</v>
      </c>
      <c r="T12020" s="72"/>
      <c r="U12020" s="72"/>
      <c r="V12020" s="72"/>
      <c r="W12020" s="72"/>
      <c r="X12020" s="72"/>
      <c r="Y12020" s="72"/>
      <c r="Z12020" s="72"/>
      <c r="AA12020" s="72"/>
      <c r="AB12020" s="72"/>
      <c r="AC12020" s="72"/>
      <c r="AD12020" s="72"/>
      <c r="AE12020" s="72"/>
      <c r="AF12020" s="72"/>
      <c r="AG12020" s="72"/>
      <c r="AH12020" s="72"/>
      <c r="AI12020" s="72"/>
      <c r="AJ12020" s="72"/>
      <c r="AK12020" s="72"/>
    </row>
    <row r="12021" ht="14.25" customHeight="1">
      <c r="A12021" s="78">
        <v>12018.0</v>
      </c>
      <c r="C12021" s="78" t="str">
        <f>VLOOKUP(G12021,[1]Macrodata_CCF!$A$3:$D$55,4,FALSE)</f>
        <v>#ERROR!</v>
      </c>
      <c r="E12021" s="79" t="str">
        <f>VLOOKUP(G12021,[1]Macrodata_CCF!$A$3:$B$55,2,FALSE)</f>
        <v>#ERROR!</v>
      </c>
      <c r="F12021" s="78">
        <v>1.0</v>
      </c>
      <c r="G12021" s="80">
        <v>6.0</v>
      </c>
      <c r="H12021" s="81">
        <v>0.0</v>
      </c>
      <c r="I12021" s="81">
        <v>870000.0</v>
      </c>
      <c r="J12021" s="81">
        <v>504600.0</v>
      </c>
      <c r="K12021" s="81">
        <v>870000.0</v>
      </c>
      <c r="L12021" s="82">
        <v>0.58</v>
      </c>
      <c r="N12021" s="83">
        <f t="shared" si="1"/>
        <v>0.58</v>
      </c>
      <c r="O12021" s="83">
        <f t="shared" si="2"/>
        <v>0.58</v>
      </c>
      <c r="Q12021" s="83">
        <f t="shared" si="3"/>
        <v>1</v>
      </c>
      <c r="R12021" s="83">
        <f t="shared" si="4"/>
        <v>0.58</v>
      </c>
      <c r="S12021" s="83" t="b">
        <f t="shared" si="5"/>
        <v>0</v>
      </c>
      <c r="T12021" s="72"/>
      <c r="U12021" s="72"/>
      <c r="V12021" s="72"/>
      <c r="W12021" s="72"/>
      <c r="X12021" s="72"/>
      <c r="Y12021" s="72"/>
      <c r="Z12021" s="72"/>
      <c r="AA12021" s="72"/>
      <c r="AB12021" s="72"/>
      <c r="AC12021" s="72"/>
      <c r="AD12021" s="72"/>
      <c r="AE12021" s="72"/>
      <c r="AF12021" s="72"/>
      <c r="AG12021" s="72"/>
      <c r="AH12021" s="72"/>
      <c r="AI12021" s="72"/>
      <c r="AJ12021" s="72"/>
      <c r="AK12021" s="72"/>
    </row>
    <row r="12022" ht="14.25" customHeight="1">
      <c r="A12022" s="78">
        <v>12019.0</v>
      </c>
      <c r="C12022" s="78" t="str">
        <f>VLOOKUP(G12022,[1]Macrodata_CCF!$A$3:$D$55,4,FALSE)</f>
        <v>#ERROR!</v>
      </c>
      <c r="E12022" s="79" t="str">
        <f>VLOOKUP(G12022,[1]Macrodata_CCF!$A$3:$B$55,2,FALSE)</f>
        <v>#ERROR!</v>
      </c>
      <c r="F12022" s="78">
        <v>0.0</v>
      </c>
      <c r="G12022" s="80">
        <v>17.0</v>
      </c>
      <c r="H12022" s="81">
        <v>78600.0</v>
      </c>
      <c r="I12022" s="81">
        <v>370000.0</v>
      </c>
      <c r="J12022" s="81">
        <v>136880.0</v>
      </c>
      <c r="K12022" s="81">
        <v>370000.0</v>
      </c>
      <c r="L12022" s="82">
        <v>0.2</v>
      </c>
      <c r="N12022" s="83">
        <f t="shared" si="1"/>
        <v>0.2</v>
      </c>
      <c r="O12022" s="83">
        <f t="shared" si="2"/>
        <v>0.2</v>
      </c>
      <c r="Q12022" s="83">
        <f t="shared" si="3"/>
        <v>0.7875675676</v>
      </c>
      <c r="R12022" s="83">
        <f t="shared" si="4"/>
        <v>0.2</v>
      </c>
      <c r="S12022" s="83" t="b">
        <f t="shared" si="5"/>
        <v>0</v>
      </c>
      <c r="T12022" s="72"/>
      <c r="U12022" s="72"/>
      <c r="V12022" s="72"/>
      <c r="W12022" s="72"/>
      <c r="X12022" s="72"/>
      <c r="Y12022" s="72"/>
      <c r="Z12022" s="72"/>
      <c r="AA12022" s="72"/>
      <c r="AB12022" s="72"/>
      <c r="AC12022" s="72"/>
      <c r="AD12022" s="72"/>
      <c r="AE12022" s="72"/>
      <c r="AF12022" s="72"/>
      <c r="AG12022" s="72"/>
      <c r="AH12022" s="72"/>
      <c r="AI12022" s="72"/>
      <c r="AJ12022" s="72"/>
      <c r="AK12022" s="72"/>
    </row>
    <row r="12023" ht="14.25" customHeight="1">
      <c r="A12023" s="78">
        <v>12020.0</v>
      </c>
      <c r="C12023" s="78" t="str">
        <f>VLOOKUP(G12023,[1]Macrodata_CCF!$A$3:$D$55,4,FALSE)</f>
        <v>#ERROR!</v>
      </c>
      <c r="E12023" s="79" t="str">
        <f>VLOOKUP(G12023,[1]Macrodata_CCF!$A$3:$B$55,2,FALSE)</f>
        <v>#ERROR!</v>
      </c>
      <c r="F12023" s="78">
        <v>0.0</v>
      </c>
      <c r="G12023" s="80">
        <v>10.0</v>
      </c>
      <c r="H12023" s="81">
        <v>0.0</v>
      </c>
      <c r="I12023" s="81">
        <v>540000.0</v>
      </c>
      <c r="J12023" s="81">
        <v>550800.0</v>
      </c>
      <c r="K12023" s="81">
        <v>540000.0</v>
      </c>
      <c r="L12023" s="82">
        <v>1.02</v>
      </c>
      <c r="N12023" s="83">
        <f t="shared" si="1"/>
        <v>1.02</v>
      </c>
      <c r="O12023" s="83">
        <f t="shared" si="2"/>
        <v>1</v>
      </c>
      <c r="Q12023" s="83">
        <f t="shared" si="3"/>
        <v>1</v>
      </c>
      <c r="R12023" s="83">
        <f t="shared" si="4"/>
        <v>1.02</v>
      </c>
      <c r="S12023" s="83" t="b">
        <f t="shared" si="5"/>
        <v>0</v>
      </c>
      <c r="T12023" s="72"/>
      <c r="U12023" s="72"/>
      <c r="V12023" s="72"/>
      <c r="W12023" s="72"/>
      <c r="X12023" s="72"/>
      <c r="Y12023" s="72"/>
      <c r="Z12023" s="72"/>
      <c r="AA12023" s="72"/>
      <c r="AB12023" s="72"/>
      <c r="AC12023" s="72"/>
      <c r="AD12023" s="72"/>
      <c r="AE12023" s="72"/>
      <c r="AF12023" s="72"/>
      <c r="AG12023" s="72"/>
      <c r="AH12023" s="72"/>
      <c r="AI12023" s="72"/>
      <c r="AJ12023" s="72"/>
      <c r="AK12023" s="72"/>
    </row>
    <row r="12024" ht="14.25" customHeight="1">
      <c r="A12024" s="78">
        <v>12021.0</v>
      </c>
      <c r="C12024" s="78" t="str">
        <f>VLOOKUP(G12024,[1]Macrodata_CCF!$A$3:$D$55,4,FALSE)</f>
        <v>#ERROR!</v>
      </c>
      <c r="E12024" s="79" t="str">
        <f>VLOOKUP(G12024,[1]Macrodata_CCF!$A$3:$B$55,2,FALSE)</f>
        <v>#ERROR!</v>
      </c>
      <c r="F12024" s="78">
        <v>0.0</v>
      </c>
      <c r="G12024" s="80">
        <v>16.0</v>
      </c>
      <c r="H12024" s="81">
        <v>355805.0</v>
      </c>
      <c r="I12024" s="81">
        <v>360000.0</v>
      </c>
      <c r="J12024" s="81">
        <v>356520.0</v>
      </c>
      <c r="K12024" s="81">
        <v>360000.0</v>
      </c>
      <c r="L12024" s="82">
        <v>0.1704410011918951</v>
      </c>
      <c r="N12024" s="83">
        <f t="shared" si="1"/>
        <v>0.1704410012</v>
      </c>
      <c r="O12024" s="83">
        <f t="shared" si="2"/>
        <v>0.1704410012</v>
      </c>
      <c r="Q12024" s="83">
        <f t="shared" si="3"/>
        <v>0.01165277778</v>
      </c>
      <c r="R12024" s="83">
        <f t="shared" si="4"/>
        <v>0.001986111111</v>
      </c>
      <c r="S12024" s="83" t="b">
        <f t="shared" si="5"/>
        <v>0</v>
      </c>
      <c r="T12024" s="72"/>
      <c r="U12024" s="72"/>
      <c r="V12024" s="72"/>
      <c r="W12024" s="72"/>
      <c r="X12024" s="72"/>
      <c r="Y12024" s="72"/>
      <c r="Z12024" s="72"/>
      <c r="AA12024" s="72"/>
      <c r="AB12024" s="72"/>
      <c r="AC12024" s="72"/>
      <c r="AD12024" s="72"/>
      <c r="AE12024" s="72"/>
      <c r="AF12024" s="72"/>
      <c r="AG12024" s="72"/>
      <c r="AH12024" s="72"/>
      <c r="AI12024" s="72"/>
      <c r="AJ12024" s="72"/>
      <c r="AK12024" s="72"/>
    </row>
    <row r="12025" ht="14.25" customHeight="1">
      <c r="A12025" s="78">
        <v>12022.0</v>
      </c>
      <c r="C12025" s="78" t="str">
        <f>VLOOKUP(G12025,[1]Macrodata_CCF!$A$3:$D$55,4,FALSE)</f>
        <v>#ERROR!</v>
      </c>
      <c r="E12025" s="79" t="str">
        <f>VLOOKUP(G12025,[1]Macrodata_CCF!$A$3:$B$55,2,FALSE)</f>
        <v>#ERROR!</v>
      </c>
      <c r="F12025" s="78">
        <v>1.0</v>
      </c>
      <c r="G12025" s="80">
        <v>42.0</v>
      </c>
      <c r="H12025" s="81">
        <v>0.0</v>
      </c>
      <c r="I12025" s="81">
        <v>970000.0</v>
      </c>
      <c r="J12025" s="81">
        <v>388000.0</v>
      </c>
      <c r="K12025" s="81">
        <v>970000.0</v>
      </c>
      <c r="L12025" s="82">
        <v>0.4</v>
      </c>
      <c r="N12025" s="83">
        <f t="shared" si="1"/>
        <v>0.4</v>
      </c>
      <c r="O12025" s="83">
        <f t="shared" si="2"/>
        <v>0.4</v>
      </c>
      <c r="Q12025" s="83">
        <f t="shared" si="3"/>
        <v>1</v>
      </c>
      <c r="R12025" s="83">
        <f t="shared" si="4"/>
        <v>0.4</v>
      </c>
      <c r="S12025" s="83" t="b">
        <f t="shared" si="5"/>
        <v>0</v>
      </c>
      <c r="T12025" s="72"/>
      <c r="U12025" s="72"/>
      <c r="V12025" s="72"/>
      <c r="W12025" s="72"/>
      <c r="X12025" s="72"/>
      <c r="Y12025" s="72"/>
      <c r="Z12025" s="72"/>
      <c r="AA12025" s="72"/>
      <c r="AB12025" s="72"/>
      <c r="AC12025" s="72"/>
      <c r="AD12025" s="72"/>
      <c r="AE12025" s="72"/>
      <c r="AF12025" s="72"/>
      <c r="AG12025" s="72"/>
      <c r="AH12025" s="72"/>
      <c r="AI12025" s="72"/>
      <c r="AJ12025" s="72"/>
      <c r="AK12025" s="72"/>
    </row>
    <row r="12026" ht="14.25" customHeight="1">
      <c r="A12026" s="78">
        <v>12023.0</v>
      </c>
      <c r="C12026" s="78" t="str">
        <f>VLOOKUP(G12026,[1]Macrodata_CCF!$A$3:$D$55,4,FALSE)</f>
        <v>#ERROR!</v>
      </c>
      <c r="E12026" s="79" t="str">
        <f>VLOOKUP(G12026,[1]Macrodata_CCF!$A$3:$B$55,2,FALSE)</f>
        <v>#ERROR!</v>
      </c>
      <c r="F12026" s="78">
        <v>0.0</v>
      </c>
      <c r="G12026" s="80">
        <v>22.0</v>
      </c>
      <c r="H12026" s="81">
        <v>567155.0</v>
      </c>
      <c r="I12026" s="81">
        <v>730000.0</v>
      </c>
      <c r="J12026" s="81">
        <v>593210.0</v>
      </c>
      <c r="K12026" s="81">
        <v>730000.0</v>
      </c>
      <c r="L12026" s="82">
        <v>0.1599987718382511</v>
      </c>
      <c r="N12026" s="83">
        <f t="shared" si="1"/>
        <v>0.1599987718</v>
      </c>
      <c r="O12026" s="83">
        <f t="shared" si="2"/>
        <v>0.1599987718</v>
      </c>
      <c r="Q12026" s="83">
        <f t="shared" si="3"/>
        <v>0.2230753425</v>
      </c>
      <c r="R12026" s="83">
        <f t="shared" si="4"/>
        <v>0.1599987718</v>
      </c>
      <c r="S12026" s="83" t="b">
        <f t="shared" si="5"/>
        <v>0</v>
      </c>
      <c r="T12026" s="72"/>
      <c r="U12026" s="72"/>
      <c r="V12026" s="72"/>
      <c r="W12026" s="72"/>
      <c r="X12026" s="72"/>
      <c r="Y12026" s="72"/>
      <c r="Z12026" s="72"/>
      <c r="AA12026" s="72"/>
      <c r="AB12026" s="72"/>
      <c r="AC12026" s="72"/>
      <c r="AD12026" s="72"/>
      <c r="AE12026" s="72"/>
      <c r="AF12026" s="72"/>
      <c r="AG12026" s="72"/>
      <c r="AH12026" s="72"/>
      <c r="AI12026" s="72"/>
      <c r="AJ12026" s="72"/>
      <c r="AK12026" s="72"/>
    </row>
    <row r="12027" ht="14.25" customHeight="1">
      <c r="A12027" s="78">
        <v>12024.0</v>
      </c>
      <c r="C12027" s="78" t="str">
        <f>VLOOKUP(G12027,[1]Macrodata_CCF!$A$3:$D$55,4,FALSE)</f>
        <v>#ERROR!</v>
      </c>
      <c r="E12027" s="79" t="str">
        <f>VLOOKUP(G12027,[1]Macrodata_CCF!$A$3:$B$55,2,FALSE)</f>
        <v>#ERROR!</v>
      </c>
      <c r="F12027" s="78">
        <v>0.0</v>
      </c>
      <c r="G12027" s="80">
        <v>4.0</v>
      </c>
      <c r="H12027" s="81">
        <v>83880.0</v>
      </c>
      <c r="I12027" s="81">
        <v>210000.0</v>
      </c>
      <c r="J12027" s="81">
        <v>133065.0</v>
      </c>
      <c r="K12027" s="81">
        <v>210000.0</v>
      </c>
      <c r="L12027" s="82">
        <v>0.3899857278782112</v>
      </c>
      <c r="N12027" s="83">
        <f t="shared" si="1"/>
        <v>0.3899857279</v>
      </c>
      <c r="O12027" s="83">
        <f t="shared" si="2"/>
        <v>0.3899857279</v>
      </c>
      <c r="Q12027" s="83">
        <f t="shared" si="3"/>
        <v>0.6005714286</v>
      </c>
      <c r="R12027" s="83">
        <f t="shared" si="4"/>
        <v>0.3899857279</v>
      </c>
      <c r="S12027" s="83" t="b">
        <f t="shared" si="5"/>
        <v>0</v>
      </c>
      <c r="T12027" s="72"/>
      <c r="U12027" s="72"/>
      <c r="V12027" s="72"/>
      <c r="W12027" s="72"/>
      <c r="X12027" s="72"/>
      <c r="Y12027" s="72"/>
      <c r="Z12027" s="72"/>
      <c r="AA12027" s="72"/>
      <c r="AB12027" s="72"/>
      <c r="AC12027" s="72"/>
      <c r="AD12027" s="72"/>
      <c r="AE12027" s="72"/>
      <c r="AF12027" s="72"/>
      <c r="AG12027" s="72"/>
      <c r="AH12027" s="72"/>
      <c r="AI12027" s="72"/>
      <c r="AJ12027" s="72"/>
      <c r="AK12027" s="72"/>
    </row>
    <row r="12028" ht="14.25" customHeight="1">
      <c r="A12028" s="78">
        <v>12025.0</v>
      </c>
      <c r="C12028" s="78" t="str">
        <f>VLOOKUP(G12028,[1]Macrodata_CCF!$A$3:$D$55,4,FALSE)</f>
        <v>#ERROR!</v>
      </c>
      <c r="E12028" s="79" t="str">
        <f>VLOOKUP(G12028,[1]Macrodata_CCF!$A$3:$B$55,2,FALSE)</f>
        <v>#ERROR!</v>
      </c>
      <c r="F12028" s="78">
        <v>0.0</v>
      </c>
      <c r="G12028" s="80">
        <v>34.0</v>
      </c>
      <c r="H12028" s="81">
        <v>756910.0</v>
      </c>
      <c r="I12028" s="81">
        <v>910000.0</v>
      </c>
      <c r="J12028" s="81">
        <v>773750.0</v>
      </c>
      <c r="K12028" s="81">
        <v>910000.0</v>
      </c>
      <c r="L12028" s="82">
        <v>0.1100006532105298</v>
      </c>
      <c r="N12028" s="83">
        <f t="shared" si="1"/>
        <v>0.1100006532</v>
      </c>
      <c r="O12028" s="83">
        <f t="shared" si="2"/>
        <v>0.1100006532</v>
      </c>
      <c r="Q12028" s="83">
        <f t="shared" si="3"/>
        <v>0.1682307692</v>
      </c>
      <c r="R12028" s="83">
        <f t="shared" si="4"/>
        <v>0.1100006532</v>
      </c>
      <c r="S12028" s="83" t="b">
        <f t="shared" si="5"/>
        <v>0</v>
      </c>
      <c r="T12028" s="72"/>
      <c r="U12028" s="72"/>
      <c r="V12028" s="72"/>
      <c r="W12028" s="72"/>
      <c r="X12028" s="72"/>
      <c r="Y12028" s="72"/>
      <c r="Z12028" s="72"/>
      <c r="AA12028" s="72"/>
      <c r="AB12028" s="72"/>
      <c r="AC12028" s="72"/>
      <c r="AD12028" s="72"/>
      <c r="AE12028" s="72"/>
      <c r="AF12028" s="72"/>
      <c r="AG12028" s="72"/>
      <c r="AH12028" s="72"/>
      <c r="AI12028" s="72"/>
      <c r="AJ12028" s="72"/>
      <c r="AK12028" s="72"/>
    </row>
    <row r="12029" ht="14.25" customHeight="1">
      <c r="A12029" s="78">
        <v>12026.0</v>
      </c>
      <c r="C12029" s="78" t="str">
        <f>VLOOKUP(G12029,[1]Macrodata_CCF!$A$3:$D$55,4,FALSE)</f>
        <v>#ERROR!</v>
      </c>
      <c r="E12029" s="79" t="str">
        <f>VLOOKUP(G12029,[1]Macrodata_CCF!$A$3:$B$55,2,FALSE)</f>
        <v>#ERROR!</v>
      </c>
      <c r="F12029" s="78">
        <v>0.0</v>
      </c>
      <c r="G12029" s="80">
        <v>42.0</v>
      </c>
      <c r="H12029" s="81">
        <v>321080.0</v>
      </c>
      <c r="I12029" s="81">
        <v>540000.0</v>
      </c>
      <c r="J12029" s="81">
        <v>378000.0</v>
      </c>
      <c r="K12029" s="81">
        <v>540000.0</v>
      </c>
      <c r="L12029" s="82">
        <v>0.2600036543029417</v>
      </c>
      <c r="N12029" s="83">
        <f t="shared" si="1"/>
        <v>0.2600036543</v>
      </c>
      <c r="O12029" s="83">
        <f t="shared" si="2"/>
        <v>0.2600036543</v>
      </c>
      <c r="Q12029" s="83">
        <f t="shared" si="3"/>
        <v>0.4054074074</v>
      </c>
      <c r="R12029" s="83">
        <f t="shared" si="4"/>
        <v>0.2600036543</v>
      </c>
      <c r="S12029" s="83" t="b">
        <f t="shared" si="5"/>
        <v>0</v>
      </c>
      <c r="T12029" s="72"/>
      <c r="U12029" s="72"/>
      <c r="V12029" s="72"/>
      <c r="W12029" s="72"/>
      <c r="X12029" s="72"/>
      <c r="Y12029" s="72"/>
      <c r="Z12029" s="72"/>
      <c r="AA12029" s="72"/>
      <c r="AB12029" s="72"/>
      <c r="AC12029" s="72"/>
      <c r="AD12029" s="72"/>
      <c r="AE12029" s="72"/>
      <c r="AF12029" s="72"/>
      <c r="AG12029" s="72"/>
      <c r="AH12029" s="72"/>
      <c r="AI12029" s="72"/>
      <c r="AJ12029" s="72"/>
      <c r="AK12029" s="72"/>
    </row>
    <row r="12030" ht="14.25" customHeight="1">
      <c r="A12030" s="78">
        <v>12027.0</v>
      </c>
      <c r="C12030" s="78" t="str">
        <f>VLOOKUP(G12030,[1]Macrodata_CCF!$A$3:$D$55,4,FALSE)</f>
        <v>#ERROR!</v>
      </c>
      <c r="E12030" s="79" t="str">
        <f>VLOOKUP(G12030,[1]Macrodata_CCF!$A$3:$B$55,2,FALSE)</f>
        <v>#ERROR!</v>
      </c>
      <c r="F12030" s="78">
        <v>0.0</v>
      </c>
      <c r="G12030" s="80">
        <v>10.0</v>
      </c>
      <c r="H12030" s="81">
        <v>696985.0</v>
      </c>
      <c r="I12030" s="81">
        <v>810000.0</v>
      </c>
      <c r="J12030" s="81">
        <v>720720.0</v>
      </c>
      <c r="K12030" s="81">
        <v>1539000.0</v>
      </c>
      <c r="L12030" s="82">
        <v>0.2100163695084723</v>
      </c>
      <c r="N12030" s="83">
        <f t="shared" si="1"/>
        <v>0.2100163695</v>
      </c>
      <c r="O12030" s="83">
        <f t="shared" si="2"/>
        <v>0.2100163695</v>
      </c>
      <c r="Q12030" s="83">
        <f t="shared" si="3"/>
        <v>0.1395246914</v>
      </c>
      <c r="R12030" s="83">
        <f t="shared" si="4"/>
        <v>0.2100163695</v>
      </c>
      <c r="S12030" s="83" t="b">
        <f t="shared" si="5"/>
        <v>0</v>
      </c>
      <c r="T12030" s="72"/>
      <c r="U12030" s="72"/>
      <c r="V12030" s="72"/>
      <c r="W12030" s="72"/>
      <c r="X12030" s="72"/>
      <c r="Y12030" s="72"/>
      <c r="Z12030" s="72"/>
      <c r="AA12030" s="72"/>
      <c r="AB12030" s="72"/>
      <c r="AC12030" s="72"/>
      <c r="AD12030" s="72"/>
      <c r="AE12030" s="72"/>
      <c r="AF12030" s="72"/>
      <c r="AG12030" s="72"/>
      <c r="AH12030" s="72"/>
      <c r="AI12030" s="72"/>
      <c r="AJ12030" s="72"/>
      <c r="AK12030" s="72"/>
    </row>
    <row r="12031" ht="14.25" customHeight="1">
      <c r="A12031" s="78">
        <v>12028.0</v>
      </c>
      <c r="C12031" s="78" t="str">
        <f>VLOOKUP(G12031,[1]Macrodata_CCF!$A$3:$D$55,4,FALSE)</f>
        <v>#ERROR!</v>
      </c>
      <c r="E12031" s="79" t="str">
        <f>VLOOKUP(G12031,[1]Macrodata_CCF!$A$3:$B$55,2,FALSE)</f>
        <v>#ERROR!</v>
      </c>
      <c r="F12031" s="78">
        <v>0.0</v>
      </c>
      <c r="G12031" s="80">
        <v>28.0</v>
      </c>
      <c r="H12031" s="81">
        <v>737530.0</v>
      </c>
      <c r="I12031" s="81">
        <v>920000.0</v>
      </c>
      <c r="J12031" s="81">
        <v>763075.0</v>
      </c>
      <c r="K12031" s="81">
        <v>920000.0</v>
      </c>
      <c r="L12031" s="82">
        <v>0.1399956157176522</v>
      </c>
      <c r="N12031" s="83">
        <f t="shared" si="1"/>
        <v>0.1399956157</v>
      </c>
      <c r="O12031" s="83">
        <f t="shared" si="2"/>
        <v>0.1399956157</v>
      </c>
      <c r="Q12031" s="83">
        <f t="shared" si="3"/>
        <v>0.1983369565</v>
      </c>
      <c r="R12031" s="83">
        <f t="shared" si="4"/>
        <v>0.1399956157</v>
      </c>
      <c r="S12031" s="83" t="b">
        <f t="shared" si="5"/>
        <v>0</v>
      </c>
      <c r="T12031" s="72"/>
      <c r="U12031" s="72"/>
      <c r="V12031" s="72"/>
      <c r="W12031" s="72"/>
      <c r="X12031" s="72"/>
      <c r="Y12031" s="72"/>
      <c r="Z12031" s="72"/>
      <c r="AA12031" s="72"/>
      <c r="AB12031" s="72"/>
      <c r="AC12031" s="72"/>
      <c r="AD12031" s="72"/>
      <c r="AE12031" s="72"/>
      <c r="AF12031" s="72"/>
      <c r="AG12031" s="72"/>
      <c r="AH12031" s="72"/>
      <c r="AI12031" s="72"/>
      <c r="AJ12031" s="72"/>
      <c r="AK12031" s="72"/>
    </row>
    <row r="12032" ht="14.25" customHeight="1">
      <c r="A12032" s="78">
        <v>12029.0</v>
      </c>
      <c r="C12032" s="78" t="str">
        <f>VLOOKUP(G12032,[1]Macrodata_CCF!$A$3:$D$55,4,FALSE)</f>
        <v>#ERROR!</v>
      </c>
      <c r="E12032" s="79" t="str">
        <f>VLOOKUP(G12032,[1]Macrodata_CCF!$A$3:$B$55,2,FALSE)</f>
        <v>#ERROR!</v>
      </c>
      <c r="F12032" s="78">
        <v>0.0</v>
      </c>
      <c r="G12032" s="80">
        <v>4.0</v>
      </c>
      <c r="H12032" s="81">
        <v>23890.0</v>
      </c>
      <c r="I12032" s="81">
        <v>80000.0</v>
      </c>
      <c r="J12032" s="81">
        <v>46335.0</v>
      </c>
      <c r="K12032" s="81">
        <v>80000.0</v>
      </c>
      <c r="L12032" s="82">
        <v>0.4000178221350918</v>
      </c>
      <c r="N12032" s="83">
        <f t="shared" si="1"/>
        <v>0.4000178221</v>
      </c>
      <c r="O12032" s="83">
        <f t="shared" si="2"/>
        <v>0.4000178221</v>
      </c>
      <c r="Q12032" s="83">
        <f t="shared" si="3"/>
        <v>0.701375</v>
      </c>
      <c r="R12032" s="83">
        <f t="shared" si="4"/>
        <v>0.4000178221</v>
      </c>
      <c r="S12032" s="83" t="b">
        <f t="shared" si="5"/>
        <v>0</v>
      </c>
      <c r="T12032" s="72"/>
      <c r="U12032" s="72"/>
      <c r="V12032" s="72"/>
      <c r="W12032" s="72"/>
      <c r="X12032" s="72"/>
      <c r="Y12032" s="72"/>
      <c r="Z12032" s="72"/>
      <c r="AA12032" s="72"/>
      <c r="AB12032" s="72"/>
      <c r="AC12032" s="72"/>
      <c r="AD12032" s="72"/>
      <c r="AE12032" s="72"/>
      <c r="AF12032" s="72"/>
      <c r="AG12032" s="72"/>
      <c r="AH12032" s="72"/>
      <c r="AI12032" s="72"/>
      <c r="AJ12032" s="72"/>
      <c r="AK12032" s="72"/>
    </row>
    <row r="12033" ht="14.25" customHeight="1">
      <c r="A12033" s="78">
        <v>12030.0</v>
      </c>
      <c r="C12033" s="78" t="str">
        <f>VLOOKUP(G12033,[1]Macrodata_CCF!$A$3:$D$55,4,FALSE)</f>
        <v>#ERROR!</v>
      </c>
      <c r="E12033" s="79" t="str">
        <f>VLOOKUP(G12033,[1]Macrodata_CCF!$A$3:$B$55,2,FALSE)</f>
        <v>#ERROR!</v>
      </c>
      <c r="F12033" s="78">
        <v>0.0</v>
      </c>
      <c r="G12033" s="80">
        <v>27.0</v>
      </c>
      <c r="H12033" s="81">
        <v>30600.0</v>
      </c>
      <c r="I12033" s="81">
        <v>850000.0</v>
      </c>
      <c r="J12033" s="81">
        <v>169900.0</v>
      </c>
      <c r="K12033" s="81">
        <v>850000.0</v>
      </c>
      <c r="L12033" s="82">
        <v>0.170002440810349</v>
      </c>
      <c r="N12033" s="83">
        <f t="shared" si="1"/>
        <v>0.1700024408</v>
      </c>
      <c r="O12033" s="83">
        <f t="shared" si="2"/>
        <v>0.1700024408</v>
      </c>
      <c r="Q12033" s="83">
        <f t="shared" si="3"/>
        <v>0.964</v>
      </c>
      <c r="R12033" s="83">
        <f t="shared" si="4"/>
        <v>0.1700024408</v>
      </c>
      <c r="S12033" s="83" t="b">
        <f t="shared" si="5"/>
        <v>0</v>
      </c>
      <c r="T12033" s="72"/>
      <c r="U12033" s="72"/>
      <c r="V12033" s="72"/>
      <c r="W12033" s="72"/>
      <c r="X12033" s="72"/>
      <c r="Y12033" s="72"/>
      <c r="Z12033" s="72"/>
      <c r="AA12033" s="72"/>
      <c r="AB12033" s="72"/>
      <c r="AC12033" s="72"/>
      <c r="AD12033" s="72"/>
      <c r="AE12033" s="72"/>
      <c r="AF12033" s="72"/>
      <c r="AG12033" s="72"/>
      <c r="AH12033" s="72"/>
      <c r="AI12033" s="72"/>
      <c r="AJ12033" s="72"/>
      <c r="AK12033" s="72"/>
    </row>
    <row r="12034" ht="14.25" customHeight="1">
      <c r="A12034" s="78">
        <v>12031.0</v>
      </c>
      <c r="C12034" s="78" t="str">
        <f>VLOOKUP(G12034,[1]Macrodata_CCF!$A$3:$D$55,4,FALSE)</f>
        <v>#ERROR!</v>
      </c>
      <c r="E12034" s="79" t="str">
        <f>VLOOKUP(G12034,[1]Macrodata_CCF!$A$3:$B$55,2,FALSE)</f>
        <v>#ERROR!</v>
      </c>
      <c r="F12034" s="78">
        <v>0.0</v>
      </c>
      <c r="G12034" s="80">
        <v>27.0</v>
      </c>
      <c r="H12034" s="81">
        <v>230045.0</v>
      </c>
      <c r="I12034" s="81">
        <v>780000.0</v>
      </c>
      <c r="J12034" s="81">
        <v>312540.0</v>
      </c>
      <c r="K12034" s="81">
        <v>780000.0</v>
      </c>
      <c r="L12034" s="82">
        <v>0.1500031820785337</v>
      </c>
      <c r="N12034" s="83">
        <f t="shared" si="1"/>
        <v>0.1500031821</v>
      </c>
      <c r="O12034" s="83">
        <f t="shared" si="2"/>
        <v>0.1500031821</v>
      </c>
      <c r="Q12034" s="83">
        <f t="shared" si="3"/>
        <v>0.7050705128</v>
      </c>
      <c r="R12034" s="83">
        <f t="shared" si="4"/>
        <v>0.1500031821</v>
      </c>
      <c r="S12034" s="83" t="b">
        <f t="shared" si="5"/>
        <v>0</v>
      </c>
      <c r="T12034" s="72"/>
      <c r="U12034" s="72"/>
      <c r="V12034" s="72"/>
      <c r="W12034" s="72"/>
      <c r="X12034" s="72"/>
      <c r="Y12034" s="72"/>
      <c r="Z12034" s="72"/>
      <c r="AA12034" s="72"/>
      <c r="AB12034" s="72"/>
      <c r="AC12034" s="72"/>
      <c r="AD12034" s="72"/>
      <c r="AE12034" s="72"/>
      <c r="AF12034" s="72"/>
      <c r="AG12034" s="72"/>
      <c r="AH12034" s="72"/>
      <c r="AI12034" s="72"/>
      <c r="AJ12034" s="72"/>
      <c r="AK12034" s="72"/>
    </row>
    <row r="12035" ht="14.25" customHeight="1">
      <c r="A12035" s="78">
        <v>12032.0</v>
      </c>
      <c r="C12035" s="78" t="str">
        <f>VLOOKUP(G12035,[1]Macrodata_CCF!$A$3:$D$55,4,FALSE)</f>
        <v>#ERROR!</v>
      </c>
      <c r="E12035" s="79" t="str">
        <f>VLOOKUP(G12035,[1]Macrodata_CCF!$A$3:$B$55,2,FALSE)</f>
        <v>#ERROR!</v>
      </c>
      <c r="F12035" s="78">
        <v>0.0</v>
      </c>
      <c r="G12035" s="80">
        <v>42.0</v>
      </c>
      <c r="H12035" s="81">
        <v>416415.0</v>
      </c>
      <c r="I12035" s="81">
        <v>570000.0</v>
      </c>
      <c r="J12035" s="81">
        <v>456345.0</v>
      </c>
      <c r="K12035" s="81">
        <v>570000.0</v>
      </c>
      <c r="L12035" s="82">
        <v>0.2599863267897256</v>
      </c>
      <c r="N12035" s="83">
        <f t="shared" si="1"/>
        <v>0.2599863268</v>
      </c>
      <c r="O12035" s="83">
        <f t="shared" si="2"/>
        <v>0.2599863268</v>
      </c>
      <c r="Q12035" s="83">
        <f t="shared" si="3"/>
        <v>0.2694473684</v>
      </c>
      <c r="R12035" s="83">
        <f t="shared" si="4"/>
        <v>0.2599863268</v>
      </c>
      <c r="S12035" s="83" t="b">
        <f t="shared" si="5"/>
        <v>0</v>
      </c>
      <c r="T12035" s="72"/>
      <c r="U12035" s="72"/>
      <c r="V12035" s="72"/>
      <c r="W12035" s="72"/>
      <c r="X12035" s="72"/>
      <c r="Y12035" s="72"/>
      <c r="Z12035" s="72"/>
      <c r="AA12035" s="72"/>
      <c r="AB12035" s="72"/>
      <c r="AC12035" s="72"/>
      <c r="AD12035" s="72"/>
      <c r="AE12035" s="72"/>
      <c r="AF12035" s="72"/>
      <c r="AG12035" s="72"/>
      <c r="AH12035" s="72"/>
      <c r="AI12035" s="72"/>
      <c r="AJ12035" s="72"/>
      <c r="AK12035" s="72"/>
    </row>
    <row r="12036" ht="14.25" customHeight="1">
      <c r="A12036" s="78">
        <v>12033.0</v>
      </c>
      <c r="C12036" s="78" t="str">
        <f>VLOOKUP(G12036,[1]Macrodata_CCF!$A$3:$D$55,4,FALSE)</f>
        <v>#ERROR!</v>
      </c>
      <c r="E12036" s="79" t="str">
        <f>VLOOKUP(G12036,[1]Macrodata_CCF!$A$3:$B$55,2,FALSE)</f>
        <v>#ERROR!</v>
      </c>
      <c r="F12036" s="78">
        <v>1.0</v>
      </c>
      <c r="G12036" s="80">
        <v>44.0</v>
      </c>
      <c r="H12036" s="81">
        <v>42265.0</v>
      </c>
      <c r="I12036" s="81">
        <v>370000.0</v>
      </c>
      <c r="J12036" s="81">
        <v>235630.0</v>
      </c>
      <c r="K12036" s="81">
        <v>370000.0</v>
      </c>
      <c r="L12036" s="82">
        <v>0.590004119181656</v>
      </c>
      <c r="N12036" s="83">
        <f t="shared" si="1"/>
        <v>0.5900041192</v>
      </c>
      <c r="O12036" s="83">
        <f t="shared" si="2"/>
        <v>0.5900041192</v>
      </c>
      <c r="Q12036" s="83">
        <f t="shared" si="3"/>
        <v>0.8857702703</v>
      </c>
      <c r="R12036" s="83">
        <f t="shared" si="4"/>
        <v>0.5900041192</v>
      </c>
      <c r="S12036" s="83" t="b">
        <f t="shared" si="5"/>
        <v>0</v>
      </c>
      <c r="T12036" s="72"/>
      <c r="U12036" s="72"/>
      <c r="V12036" s="72"/>
      <c r="W12036" s="72"/>
      <c r="X12036" s="72"/>
      <c r="Y12036" s="72"/>
      <c r="Z12036" s="72"/>
      <c r="AA12036" s="72"/>
      <c r="AB12036" s="72"/>
      <c r="AC12036" s="72"/>
      <c r="AD12036" s="72"/>
      <c r="AE12036" s="72"/>
      <c r="AF12036" s="72"/>
      <c r="AG12036" s="72"/>
      <c r="AH12036" s="72"/>
      <c r="AI12036" s="72"/>
      <c r="AJ12036" s="72"/>
      <c r="AK12036" s="72"/>
    </row>
    <row r="12037" ht="14.25" customHeight="1">
      <c r="A12037" s="78">
        <v>12034.0</v>
      </c>
      <c r="C12037" s="78" t="str">
        <f>VLOOKUP(G12037,[1]Macrodata_CCF!$A$3:$D$55,4,FALSE)</f>
        <v>#ERROR!</v>
      </c>
      <c r="E12037" s="79" t="str">
        <f>VLOOKUP(G12037,[1]Macrodata_CCF!$A$3:$B$55,2,FALSE)</f>
        <v>#ERROR!</v>
      </c>
      <c r="F12037" s="78">
        <v>0.0</v>
      </c>
      <c r="G12037" s="80">
        <v>36.0</v>
      </c>
      <c r="H12037" s="81">
        <v>6580.0</v>
      </c>
      <c r="I12037" s="81">
        <v>100000.0</v>
      </c>
      <c r="J12037" s="81">
        <v>25265.0</v>
      </c>
      <c r="K12037" s="81">
        <v>100000.0</v>
      </c>
      <c r="L12037" s="82">
        <v>0.2000107043459645</v>
      </c>
      <c r="N12037" s="83">
        <f t="shared" si="1"/>
        <v>0.2000107043</v>
      </c>
      <c r="O12037" s="83">
        <f t="shared" si="2"/>
        <v>0.2000107043</v>
      </c>
      <c r="Q12037" s="83">
        <f t="shared" si="3"/>
        <v>0.9342</v>
      </c>
      <c r="R12037" s="83">
        <f t="shared" si="4"/>
        <v>0.2000107043</v>
      </c>
      <c r="S12037" s="83" t="b">
        <f t="shared" si="5"/>
        <v>0</v>
      </c>
      <c r="T12037" s="72"/>
      <c r="U12037" s="72"/>
      <c r="V12037" s="72"/>
      <c r="W12037" s="72"/>
      <c r="X12037" s="72"/>
      <c r="Y12037" s="72"/>
      <c r="Z12037" s="72"/>
      <c r="AA12037" s="72"/>
      <c r="AB12037" s="72"/>
      <c r="AC12037" s="72"/>
      <c r="AD12037" s="72"/>
      <c r="AE12037" s="72"/>
      <c r="AF12037" s="72"/>
      <c r="AG12037" s="72"/>
      <c r="AH12037" s="72"/>
      <c r="AI12037" s="72"/>
      <c r="AJ12037" s="72"/>
      <c r="AK12037" s="72"/>
    </row>
    <row r="12038" ht="14.25" customHeight="1">
      <c r="A12038" s="78">
        <v>12035.0</v>
      </c>
      <c r="C12038" s="78" t="str">
        <f>VLOOKUP(G12038,[1]Macrodata_CCF!$A$3:$D$55,4,FALSE)</f>
        <v>#ERROR!</v>
      </c>
      <c r="E12038" s="79" t="str">
        <f>VLOOKUP(G12038,[1]Macrodata_CCF!$A$3:$B$55,2,FALSE)</f>
        <v>#ERROR!</v>
      </c>
      <c r="F12038" s="78">
        <v>0.0</v>
      </c>
      <c r="G12038" s="80">
        <v>45.0</v>
      </c>
      <c r="H12038" s="81">
        <v>38175.0</v>
      </c>
      <c r="I12038" s="81">
        <v>60000.0</v>
      </c>
      <c r="J12038" s="81">
        <v>42105.0</v>
      </c>
      <c r="K12038" s="81">
        <v>60000.0</v>
      </c>
      <c r="L12038" s="82">
        <v>0.1800687285223368</v>
      </c>
      <c r="N12038" s="83">
        <f t="shared" si="1"/>
        <v>0.1800687285</v>
      </c>
      <c r="O12038" s="83">
        <f t="shared" si="2"/>
        <v>0.1800687285</v>
      </c>
      <c r="Q12038" s="83">
        <f t="shared" si="3"/>
        <v>0.36375</v>
      </c>
      <c r="R12038" s="83">
        <f t="shared" si="4"/>
        <v>0.1800687285</v>
      </c>
      <c r="S12038" s="83" t="b">
        <f t="shared" si="5"/>
        <v>0</v>
      </c>
      <c r="T12038" s="72"/>
      <c r="U12038" s="72"/>
      <c r="V12038" s="72"/>
      <c r="W12038" s="72"/>
      <c r="X12038" s="72"/>
      <c r="Y12038" s="72"/>
      <c r="Z12038" s="72"/>
      <c r="AA12038" s="72"/>
      <c r="AB12038" s="72"/>
      <c r="AC12038" s="72"/>
      <c r="AD12038" s="72"/>
      <c r="AE12038" s="72"/>
      <c r="AF12038" s="72"/>
      <c r="AG12038" s="72"/>
      <c r="AH12038" s="72"/>
      <c r="AI12038" s="72"/>
      <c r="AJ12038" s="72"/>
      <c r="AK12038" s="72"/>
    </row>
    <row r="12039" ht="14.25" customHeight="1">
      <c r="A12039" s="78">
        <v>12036.0</v>
      </c>
      <c r="C12039" s="78" t="str">
        <f>VLOOKUP(G12039,[1]Macrodata_CCF!$A$3:$D$55,4,FALSE)</f>
        <v>#ERROR!</v>
      </c>
      <c r="E12039" s="79" t="str">
        <f>VLOOKUP(G12039,[1]Macrodata_CCF!$A$3:$B$55,2,FALSE)</f>
        <v>#ERROR!</v>
      </c>
      <c r="F12039" s="78">
        <v>0.0</v>
      </c>
      <c r="G12039" s="80">
        <v>22.0</v>
      </c>
      <c r="H12039" s="81">
        <v>452080.0</v>
      </c>
      <c r="I12039" s="81">
        <v>680000.0</v>
      </c>
      <c r="J12039" s="81">
        <v>483990.0</v>
      </c>
      <c r="K12039" s="81">
        <v>680000.0</v>
      </c>
      <c r="L12039" s="82">
        <v>0.140005265005265</v>
      </c>
      <c r="N12039" s="83">
        <f t="shared" si="1"/>
        <v>0.140005265</v>
      </c>
      <c r="O12039" s="83">
        <f t="shared" si="2"/>
        <v>0.140005265</v>
      </c>
      <c r="Q12039" s="83">
        <f t="shared" si="3"/>
        <v>0.3351764706</v>
      </c>
      <c r="R12039" s="83">
        <f t="shared" si="4"/>
        <v>0.140005265</v>
      </c>
      <c r="S12039" s="83" t="b">
        <f t="shared" si="5"/>
        <v>0</v>
      </c>
      <c r="T12039" s="72"/>
      <c r="U12039" s="72"/>
      <c r="V12039" s="72"/>
      <c r="W12039" s="72"/>
      <c r="X12039" s="72"/>
      <c r="Y12039" s="72"/>
      <c r="Z12039" s="72"/>
      <c r="AA12039" s="72"/>
      <c r="AB12039" s="72"/>
      <c r="AC12039" s="72"/>
      <c r="AD12039" s="72"/>
      <c r="AE12039" s="72"/>
      <c r="AF12039" s="72"/>
      <c r="AG12039" s="72"/>
      <c r="AH12039" s="72"/>
      <c r="AI12039" s="72"/>
      <c r="AJ12039" s="72"/>
      <c r="AK12039" s="72"/>
    </row>
    <row r="12040" ht="14.25" customHeight="1">
      <c r="A12040" s="78">
        <v>12037.0</v>
      </c>
      <c r="C12040" s="78" t="str">
        <f>VLOOKUP(G12040,[1]Macrodata_CCF!$A$3:$D$55,4,FALSE)</f>
        <v>#ERROR!</v>
      </c>
      <c r="E12040" s="79" t="str">
        <f>VLOOKUP(G12040,[1]Macrodata_CCF!$A$3:$B$55,2,FALSE)</f>
        <v>#ERROR!</v>
      </c>
      <c r="F12040" s="78">
        <v>0.0</v>
      </c>
      <c r="G12040" s="80">
        <v>13.0</v>
      </c>
      <c r="H12040" s="81">
        <v>0.0</v>
      </c>
      <c r="I12040" s="81">
        <v>760000.0</v>
      </c>
      <c r="J12040" s="81">
        <v>106400.0</v>
      </c>
      <c r="K12040" s="81">
        <v>760000.0</v>
      </c>
      <c r="L12040" s="82">
        <v>0.14</v>
      </c>
      <c r="N12040" s="83">
        <f t="shared" si="1"/>
        <v>0.14</v>
      </c>
      <c r="O12040" s="83">
        <f t="shared" si="2"/>
        <v>0.14</v>
      </c>
      <c r="Q12040" s="83">
        <f t="shared" si="3"/>
        <v>1</v>
      </c>
      <c r="R12040" s="83">
        <f t="shared" si="4"/>
        <v>0.14</v>
      </c>
      <c r="S12040" s="83" t="b">
        <f t="shared" si="5"/>
        <v>0</v>
      </c>
      <c r="T12040" s="72"/>
      <c r="U12040" s="72"/>
      <c r="V12040" s="72"/>
      <c r="W12040" s="72"/>
      <c r="X12040" s="72"/>
      <c r="Y12040" s="72"/>
      <c r="Z12040" s="72"/>
      <c r="AA12040" s="72"/>
      <c r="AB12040" s="72"/>
      <c r="AC12040" s="72"/>
      <c r="AD12040" s="72"/>
      <c r="AE12040" s="72"/>
      <c r="AF12040" s="72"/>
      <c r="AG12040" s="72"/>
      <c r="AH12040" s="72"/>
      <c r="AI12040" s="72"/>
      <c r="AJ12040" s="72"/>
      <c r="AK12040" s="72"/>
    </row>
    <row r="12041" ht="14.25" customHeight="1">
      <c r="A12041" s="78">
        <v>12038.0</v>
      </c>
      <c r="C12041" s="78" t="str">
        <f>VLOOKUP(G12041,[1]Macrodata_CCF!$A$3:$D$55,4,FALSE)</f>
        <v>#ERROR!</v>
      </c>
      <c r="E12041" s="79" t="str">
        <f>VLOOKUP(G12041,[1]Macrodata_CCF!$A$3:$B$55,2,FALSE)</f>
        <v>#ERROR!</v>
      </c>
      <c r="F12041" s="78">
        <v>0.0</v>
      </c>
      <c r="G12041" s="80">
        <v>5.0</v>
      </c>
      <c r="H12041" s="81">
        <v>0.0</v>
      </c>
      <c r="I12041" s="81">
        <v>660000.0</v>
      </c>
      <c r="J12041" s="81">
        <v>132000.0</v>
      </c>
      <c r="K12041" s="81">
        <v>660000.0</v>
      </c>
      <c r="L12041" s="82">
        <v>0.2</v>
      </c>
      <c r="N12041" s="83">
        <f t="shared" si="1"/>
        <v>0.2</v>
      </c>
      <c r="O12041" s="83">
        <f t="shared" si="2"/>
        <v>0.2</v>
      </c>
      <c r="Q12041" s="83">
        <f t="shared" si="3"/>
        <v>1</v>
      </c>
      <c r="R12041" s="83">
        <f t="shared" si="4"/>
        <v>0.2</v>
      </c>
      <c r="S12041" s="83" t="b">
        <f t="shared" si="5"/>
        <v>0</v>
      </c>
      <c r="T12041" s="72"/>
      <c r="U12041" s="72"/>
      <c r="V12041" s="72"/>
      <c r="W12041" s="72"/>
      <c r="X12041" s="72"/>
      <c r="Y12041" s="72"/>
      <c r="Z12041" s="72"/>
      <c r="AA12041" s="72"/>
      <c r="AB12041" s="72"/>
      <c r="AC12041" s="72"/>
      <c r="AD12041" s="72"/>
      <c r="AE12041" s="72"/>
      <c r="AF12041" s="72"/>
      <c r="AG12041" s="72"/>
      <c r="AH12041" s="72"/>
      <c r="AI12041" s="72"/>
      <c r="AJ12041" s="72"/>
      <c r="AK12041" s="72"/>
    </row>
    <row r="12042" ht="14.25" customHeight="1">
      <c r="A12042" s="78">
        <v>12039.0</v>
      </c>
      <c r="C12042" s="78" t="str">
        <f>VLOOKUP(G12042,[1]Macrodata_CCF!$A$3:$D$55,4,FALSE)</f>
        <v>#ERROR!</v>
      </c>
      <c r="E12042" s="79" t="str">
        <f>VLOOKUP(G12042,[1]Macrodata_CCF!$A$3:$B$55,2,FALSE)</f>
        <v>#ERROR!</v>
      </c>
      <c r="F12042" s="78">
        <v>0.0</v>
      </c>
      <c r="G12042" s="80">
        <v>7.0</v>
      </c>
      <c r="H12042" s="81">
        <v>48565.0</v>
      </c>
      <c r="I12042" s="81">
        <v>850000.0</v>
      </c>
      <c r="J12042" s="81">
        <v>353110.0</v>
      </c>
      <c r="K12042" s="81">
        <v>850000.0</v>
      </c>
      <c r="L12042" s="82">
        <v>0.3799996256714518</v>
      </c>
      <c r="N12042" s="83">
        <f t="shared" si="1"/>
        <v>0.3799996257</v>
      </c>
      <c r="O12042" s="83">
        <f t="shared" si="2"/>
        <v>0.3799996257</v>
      </c>
      <c r="Q12042" s="83">
        <f t="shared" si="3"/>
        <v>0.9428647059</v>
      </c>
      <c r="R12042" s="83">
        <f t="shared" si="4"/>
        <v>0.3799996257</v>
      </c>
      <c r="S12042" s="83" t="b">
        <f t="shared" si="5"/>
        <v>0</v>
      </c>
      <c r="T12042" s="72"/>
      <c r="U12042" s="72"/>
      <c r="V12042" s="72"/>
      <c r="W12042" s="72"/>
      <c r="X12042" s="72"/>
      <c r="Y12042" s="72"/>
      <c r="Z12042" s="72"/>
      <c r="AA12042" s="72"/>
      <c r="AB12042" s="72"/>
      <c r="AC12042" s="72"/>
      <c r="AD12042" s="72"/>
      <c r="AE12042" s="72"/>
      <c r="AF12042" s="72"/>
      <c r="AG12042" s="72"/>
      <c r="AH12042" s="72"/>
      <c r="AI12042" s="72"/>
      <c r="AJ12042" s="72"/>
      <c r="AK12042" s="72"/>
    </row>
    <row r="12043" ht="14.25" customHeight="1">
      <c r="A12043" s="78">
        <v>12040.0</v>
      </c>
      <c r="C12043" s="78" t="str">
        <f>VLOOKUP(G12043,[1]Macrodata_CCF!$A$3:$D$55,4,FALSE)</f>
        <v>#ERROR!</v>
      </c>
      <c r="E12043" s="79" t="str">
        <f>VLOOKUP(G12043,[1]Macrodata_CCF!$A$3:$B$55,2,FALSE)</f>
        <v>#ERROR!</v>
      </c>
      <c r="F12043" s="78">
        <v>0.0</v>
      </c>
      <c r="G12043" s="80">
        <v>53.0</v>
      </c>
      <c r="H12043" s="81">
        <v>50150.0</v>
      </c>
      <c r="I12043" s="81">
        <v>120000.0</v>
      </c>
      <c r="J12043" s="81">
        <v>59230.0</v>
      </c>
      <c r="K12043" s="81">
        <v>180000.0</v>
      </c>
      <c r="L12043" s="82">
        <v>0.1299928418038654</v>
      </c>
      <c r="N12043" s="83">
        <f t="shared" si="1"/>
        <v>0.1299928418</v>
      </c>
      <c r="O12043" s="83">
        <f t="shared" si="2"/>
        <v>0.1299928418</v>
      </c>
      <c r="Q12043" s="83">
        <f t="shared" si="3"/>
        <v>0.5820833333</v>
      </c>
      <c r="R12043" s="83">
        <f t="shared" si="4"/>
        <v>0.1299928418</v>
      </c>
      <c r="S12043" s="83" t="b">
        <f t="shared" si="5"/>
        <v>0</v>
      </c>
      <c r="T12043" s="72"/>
      <c r="U12043" s="72"/>
      <c r="V12043" s="72"/>
      <c r="W12043" s="72"/>
      <c r="X12043" s="72"/>
      <c r="Y12043" s="72"/>
      <c r="Z12043" s="72"/>
      <c r="AA12043" s="72"/>
      <c r="AB12043" s="72"/>
      <c r="AC12043" s="72"/>
      <c r="AD12043" s="72"/>
      <c r="AE12043" s="72"/>
      <c r="AF12043" s="72"/>
      <c r="AG12043" s="72"/>
      <c r="AH12043" s="72"/>
      <c r="AI12043" s="72"/>
      <c r="AJ12043" s="72"/>
      <c r="AK12043" s="72"/>
    </row>
    <row r="12044" ht="14.25" customHeight="1">
      <c r="A12044" s="78">
        <v>12041.0</v>
      </c>
      <c r="C12044" s="78" t="str">
        <f>VLOOKUP(G12044,[1]Macrodata_CCF!$A$3:$D$55,4,FALSE)</f>
        <v>#ERROR!</v>
      </c>
      <c r="E12044" s="79" t="str">
        <f>VLOOKUP(G12044,[1]Macrodata_CCF!$A$3:$B$55,2,FALSE)</f>
        <v>#ERROR!</v>
      </c>
      <c r="F12044" s="78">
        <v>0.0</v>
      </c>
      <c r="G12044" s="80">
        <v>30.0</v>
      </c>
      <c r="H12044" s="81">
        <v>18995.0</v>
      </c>
      <c r="I12044" s="81">
        <v>810000.0</v>
      </c>
      <c r="J12044" s="81">
        <v>137645.0</v>
      </c>
      <c r="K12044" s="81">
        <v>810000.0</v>
      </c>
      <c r="L12044" s="82">
        <v>0.149999051839116</v>
      </c>
      <c r="N12044" s="83">
        <f t="shared" si="1"/>
        <v>0.1499990518</v>
      </c>
      <c r="O12044" s="83">
        <f t="shared" si="2"/>
        <v>0.1499990518</v>
      </c>
      <c r="Q12044" s="83">
        <f t="shared" si="3"/>
        <v>0.9765493827</v>
      </c>
      <c r="R12044" s="83">
        <f t="shared" si="4"/>
        <v>0.1499990518</v>
      </c>
      <c r="S12044" s="83" t="b">
        <f t="shared" si="5"/>
        <v>0</v>
      </c>
      <c r="T12044" s="72"/>
      <c r="U12044" s="72"/>
      <c r="V12044" s="72"/>
      <c r="W12044" s="72"/>
      <c r="X12044" s="72"/>
      <c r="Y12044" s="72"/>
      <c r="Z12044" s="72"/>
      <c r="AA12044" s="72"/>
      <c r="AB12044" s="72"/>
      <c r="AC12044" s="72"/>
      <c r="AD12044" s="72"/>
      <c r="AE12044" s="72"/>
      <c r="AF12044" s="72"/>
      <c r="AG12044" s="72"/>
      <c r="AH12044" s="72"/>
      <c r="AI12044" s="72"/>
      <c r="AJ12044" s="72"/>
      <c r="AK12044" s="72"/>
    </row>
    <row r="12045" ht="14.25" customHeight="1">
      <c r="A12045" s="78">
        <v>12042.0</v>
      </c>
      <c r="C12045" s="78" t="str">
        <f>VLOOKUP(G12045,[1]Macrodata_CCF!$A$3:$D$55,4,FALSE)</f>
        <v>#ERROR!</v>
      </c>
      <c r="E12045" s="79" t="str">
        <f>VLOOKUP(G12045,[1]Macrodata_CCF!$A$3:$B$55,2,FALSE)</f>
        <v>#ERROR!</v>
      </c>
      <c r="F12045" s="78">
        <v>0.0</v>
      </c>
      <c r="G12045" s="80">
        <v>11.0</v>
      </c>
      <c r="H12045" s="81">
        <v>10625.0</v>
      </c>
      <c r="I12045" s="81">
        <v>20000.0</v>
      </c>
      <c r="J12045" s="81">
        <v>12315.0</v>
      </c>
      <c r="K12045" s="81">
        <v>20000.0</v>
      </c>
      <c r="L12045" s="82">
        <v>0.1802666666666667</v>
      </c>
      <c r="N12045" s="83">
        <f t="shared" si="1"/>
        <v>0.1802666667</v>
      </c>
      <c r="O12045" s="83">
        <f t="shared" si="2"/>
        <v>0.1802666667</v>
      </c>
      <c r="Q12045" s="83">
        <f t="shared" si="3"/>
        <v>0.46875</v>
      </c>
      <c r="R12045" s="83">
        <f t="shared" si="4"/>
        <v>0.1802666667</v>
      </c>
      <c r="S12045" s="83" t="b">
        <f t="shared" si="5"/>
        <v>0</v>
      </c>
      <c r="T12045" s="72"/>
      <c r="U12045" s="72"/>
      <c r="V12045" s="72"/>
      <c r="W12045" s="72"/>
      <c r="X12045" s="72"/>
      <c r="Y12045" s="72"/>
      <c r="Z12045" s="72"/>
      <c r="AA12045" s="72"/>
      <c r="AB12045" s="72"/>
      <c r="AC12045" s="72"/>
      <c r="AD12045" s="72"/>
      <c r="AE12045" s="72"/>
      <c r="AF12045" s="72"/>
      <c r="AG12045" s="72"/>
      <c r="AH12045" s="72"/>
      <c r="AI12045" s="72"/>
      <c r="AJ12045" s="72"/>
      <c r="AK12045" s="72"/>
    </row>
    <row r="12046" ht="14.25" customHeight="1">
      <c r="A12046" s="78">
        <v>12043.0</v>
      </c>
      <c r="C12046" s="78" t="str">
        <f>VLOOKUP(G12046,[1]Macrodata_CCF!$A$3:$D$55,4,FALSE)</f>
        <v>#ERROR!</v>
      </c>
      <c r="E12046" s="79" t="str">
        <f>VLOOKUP(G12046,[1]Macrodata_CCF!$A$3:$B$55,2,FALSE)</f>
        <v>#ERROR!</v>
      </c>
      <c r="F12046" s="78">
        <v>1.0</v>
      </c>
      <c r="G12046" s="80">
        <v>9.0</v>
      </c>
      <c r="H12046" s="81">
        <v>159070.0</v>
      </c>
      <c r="I12046" s="81">
        <v>160000.0</v>
      </c>
      <c r="J12046" s="81">
        <v>158635.0</v>
      </c>
      <c r="K12046" s="81">
        <v>160000.0</v>
      </c>
      <c r="L12046" s="82">
        <v>-0.4677419354838709</v>
      </c>
      <c r="N12046" s="83">
        <f t="shared" si="1"/>
        <v>-0.4677419355</v>
      </c>
      <c r="O12046" s="83">
        <f t="shared" si="2"/>
        <v>0</v>
      </c>
      <c r="Q12046" s="83">
        <f t="shared" si="3"/>
        <v>0.0058125</v>
      </c>
      <c r="R12046" s="83">
        <f t="shared" si="4"/>
        <v>-0.00271875</v>
      </c>
      <c r="S12046" s="83" t="b">
        <f t="shared" si="5"/>
        <v>0</v>
      </c>
      <c r="T12046" s="72"/>
      <c r="U12046" s="72"/>
      <c r="V12046" s="72"/>
      <c r="W12046" s="72"/>
      <c r="X12046" s="72"/>
      <c r="Y12046" s="72"/>
      <c r="Z12046" s="72"/>
      <c r="AA12046" s="72"/>
      <c r="AB12046" s="72"/>
      <c r="AC12046" s="72"/>
      <c r="AD12046" s="72"/>
      <c r="AE12046" s="72"/>
      <c r="AF12046" s="72"/>
      <c r="AG12046" s="72"/>
      <c r="AH12046" s="72"/>
      <c r="AI12046" s="72"/>
      <c r="AJ12046" s="72"/>
      <c r="AK12046" s="72"/>
    </row>
    <row r="12047" ht="14.25" customHeight="1">
      <c r="A12047" s="78">
        <v>12044.0</v>
      </c>
      <c r="C12047" s="78" t="str">
        <f>VLOOKUP(G12047,[1]Macrodata_CCF!$A$3:$D$55,4,FALSE)</f>
        <v>#ERROR!</v>
      </c>
      <c r="E12047" s="79" t="str">
        <f>VLOOKUP(G12047,[1]Macrodata_CCF!$A$3:$B$55,2,FALSE)</f>
        <v>#ERROR!</v>
      </c>
      <c r="F12047" s="78">
        <v>0.0</v>
      </c>
      <c r="G12047" s="80">
        <v>47.0</v>
      </c>
      <c r="H12047" s="81">
        <v>60720.0</v>
      </c>
      <c r="I12047" s="81">
        <v>420000.0</v>
      </c>
      <c r="J12047" s="81">
        <v>128985.0</v>
      </c>
      <c r="K12047" s="81">
        <v>588000.0</v>
      </c>
      <c r="L12047" s="82">
        <v>0.1900050100200401</v>
      </c>
      <c r="N12047" s="83">
        <f t="shared" si="1"/>
        <v>0.19000501</v>
      </c>
      <c r="O12047" s="83">
        <f t="shared" si="2"/>
        <v>0.19000501</v>
      </c>
      <c r="Q12047" s="83">
        <f t="shared" si="3"/>
        <v>0.8554285714</v>
      </c>
      <c r="R12047" s="83">
        <f t="shared" si="4"/>
        <v>0.19000501</v>
      </c>
      <c r="S12047" s="83" t="b">
        <f t="shared" si="5"/>
        <v>0</v>
      </c>
      <c r="T12047" s="72"/>
      <c r="U12047" s="72"/>
      <c r="V12047" s="72"/>
      <c r="W12047" s="72"/>
      <c r="X12047" s="72"/>
      <c r="Y12047" s="72"/>
      <c r="Z12047" s="72"/>
      <c r="AA12047" s="72"/>
      <c r="AB12047" s="72"/>
      <c r="AC12047" s="72"/>
      <c r="AD12047" s="72"/>
      <c r="AE12047" s="72"/>
      <c r="AF12047" s="72"/>
      <c r="AG12047" s="72"/>
      <c r="AH12047" s="72"/>
      <c r="AI12047" s="72"/>
      <c r="AJ12047" s="72"/>
      <c r="AK12047" s="72"/>
    </row>
    <row r="12048" ht="14.25" customHeight="1">
      <c r="A12048" s="78">
        <v>12045.0</v>
      </c>
      <c r="C12048" s="78" t="str">
        <f>VLOOKUP(G12048,[1]Macrodata_CCF!$A$3:$D$55,4,FALSE)</f>
        <v>#ERROR!</v>
      </c>
      <c r="E12048" s="79" t="str">
        <f>VLOOKUP(G12048,[1]Macrodata_CCF!$A$3:$B$55,2,FALSE)</f>
        <v>#ERROR!</v>
      </c>
      <c r="F12048" s="78">
        <v>0.0</v>
      </c>
      <c r="G12048" s="80">
        <v>46.0</v>
      </c>
      <c r="H12048" s="81">
        <v>0.0</v>
      </c>
      <c r="I12048" s="81">
        <v>960000.0</v>
      </c>
      <c r="J12048" s="81">
        <v>134400.0</v>
      </c>
      <c r="K12048" s="81">
        <v>1344000.0</v>
      </c>
      <c r="L12048" s="82">
        <v>0.14</v>
      </c>
      <c r="N12048" s="83">
        <f t="shared" si="1"/>
        <v>0.14</v>
      </c>
      <c r="O12048" s="83">
        <f t="shared" si="2"/>
        <v>0.14</v>
      </c>
      <c r="Q12048" s="83">
        <f t="shared" si="3"/>
        <v>1</v>
      </c>
      <c r="R12048" s="83">
        <f t="shared" si="4"/>
        <v>0.14</v>
      </c>
      <c r="S12048" s="83" t="b">
        <f t="shared" si="5"/>
        <v>0</v>
      </c>
      <c r="T12048" s="72"/>
      <c r="U12048" s="72"/>
      <c r="V12048" s="72"/>
      <c r="W12048" s="72"/>
      <c r="X12048" s="72"/>
      <c r="Y12048" s="72"/>
      <c r="Z12048" s="72"/>
      <c r="AA12048" s="72"/>
      <c r="AB12048" s="72"/>
      <c r="AC12048" s="72"/>
      <c r="AD12048" s="72"/>
      <c r="AE12048" s="72"/>
      <c r="AF12048" s="72"/>
      <c r="AG12048" s="72"/>
      <c r="AH12048" s="72"/>
      <c r="AI12048" s="72"/>
      <c r="AJ12048" s="72"/>
      <c r="AK12048" s="72"/>
    </row>
    <row r="12049" ht="14.25" customHeight="1">
      <c r="A12049" s="78">
        <v>12046.0</v>
      </c>
      <c r="C12049" s="78" t="str">
        <f>VLOOKUP(G12049,[1]Macrodata_CCF!$A$3:$D$55,4,FALSE)</f>
        <v>#ERROR!</v>
      </c>
      <c r="E12049" s="79" t="str">
        <f>VLOOKUP(G12049,[1]Macrodata_CCF!$A$3:$B$55,2,FALSE)</f>
        <v>#ERROR!</v>
      </c>
      <c r="F12049" s="78">
        <v>1.0</v>
      </c>
      <c r="G12049" s="80">
        <v>37.0</v>
      </c>
      <c r="H12049" s="81">
        <v>0.0</v>
      </c>
      <c r="I12049" s="81">
        <v>560000.0</v>
      </c>
      <c r="J12049" s="81">
        <v>302400.0</v>
      </c>
      <c r="K12049" s="81">
        <v>896000.0</v>
      </c>
      <c r="L12049" s="82">
        <v>0.54</v>
      </c>
      <c r="N12049" s="83">
        <f t="shared" si="1"/>
        <v>0.54</v>
      </c>
      <c r="O12049" s="83">
        <f t="shared" si="2"/>
        <v>0.54</v>
      </c>
      <c r="Q12049" s="83">
        <f t="shared" si="3"/>
        <v>1</v>
      </c>
      <c r="R12049" s="83">
        <f t="shared" si="4"/>
        <v>0.54</v>
      </c>
      <c r="S12049" s="83" t="b">
        <f t="shared" si="5"/>
        <v>0</v>
      </c>
      <c r="T12049" s="72"/>
      <c r="U12049" s="72"/>
      <c r="V12049" s="72"/>
      <c r="W12049" s="72"/>
      <c r="X12049" s="72"/>
      <c r="Y12049" s="72"/>
      <c r="Z12049" s="72"/>
      <c r="AA12049" s="72"/>
      <c r="AB12049" s="72"/>
      <c r="AC12049" s="72"/>
      <c r="AD12049" s="72"/>
      <c r="AE12049" s="72"/>
      <c r="AF12049" s="72"/>
      <c r="AG12049" s="72"/>
      <c r="AH12049" s="72"/>
      <c r="AI12049" s="72"/>
      <c r="AJ12049" s="72"/>
      <c r="AK12049" s="72"/>
    </row>
    <row r="12050" ht="14.25" customHeight="1">
      <c r="A12050" s="78">
        <v>12047.0</v>
      </c>
      <c r="C12050" s="78" t="str">
        <f>VLOOKUP(G12050,[1]Macrodata_CCF!$A$3:$D$55,4,FALSE)</f>
        <v>#ERROR!</v>
      </c>
      <c r="E12050" s="79" t="str">
        <f>VLOOKUP(G12050,[1]Macrodata_CCF!$A$3:$B$55,2,FALSE)</f>
        <v>#ERROR!</v>
      </c>
      <c r="F12050" s="78">
        <v>0.0</v>
      </c>
      <c r="G12050" s="80">
        <v>30.0</v>
      </c>
      <c r="H12050" s="81">
        <v>694395.0</v>
      </c>
      <c r="I12050" s="81">
        <v>830000.0</v>
      </c>
      <c r="J12050" s="81">
        <v>714735.0</v>
      </c>
      <c r="K12050" s="81">
        <v>830000.0</v>
      </c>
      <c r="L12050" s="82">
        <v>0.1499944692304856</v>
      </c>
      <c r="N12050" s="83">
        <f t="shared" si="1"/>
        <v>0.1499944692</v>
      </c>
      <c r="O12050" s="83">
        <f t="shared" si="2"/>
        <v>0.1499944692</v>
      </c>
      <c r="Q12050" s="83">
        <f t="shared" si="3"/>
        <v>0.1633795181</v>
      </c>
      <c r="R12050" s="83">
        <f t="shared" si="4"/>
        <v>0.1499944692</v>
      </c>
      <c r="S12050" s="83" t="b">
        <f t="shared" si="5"/>
        <v>0</v>
      </c>
      <c r="T12050" s="72"/>
      <c r="U12050" s="72"/>
      <c r="V12050" s="72"/>
      <c r="W12050" s="72"/>
      <c r="X12050" s="72"/>
      <c r="Y12050" s="72"/>
      <c r="Z12050" s="72"/>
      <c r="AA12050" s="72"/>
      <c r="AB12050" s="72"/>
      <c r="AC12050" s="72"/>
      <c r="AD12050" s="72"/>
      <c r="AE12050" s="72"/>
      <c r="AF12050" s="72"/>
      <c r="AG12050" s="72"/>
      <c r="AH12050" s="72"/>
      <c r="AI12050" s="72"/>
      <c r="AJ12050" s="72"/>
      <c r="AK12050" s="72"/>
    </row>
    <row r="12051" ht="14.25" customHeight="1">
      <c r="A12051" s="78">
        <v>12048.0</v>
      </c>
      <c r="C12051" s="78" t="str">
        <f>VLOOKUP(G12051,[1]Macrodata_CCF!$A$3:$D$55,4,FALSE)</f>
        <v>#ERROR!</v>
      </c>
      <c r="E12051" s="79" t="str">
        <f>VLOOKUP(G12051,[1]Macrodata_CCF!$A$3:$B$55,2,FALSE)</f>
        <v>#ERROR!</v>
      </c>
      <c r="F12051" s="78">
        <v>0.0</v>
      </c>
      <c r="G12051" s="80">
        <v>36.0</v>
      </c>
      <c r="H12051" s="81">
        <v>338345.0</v>
      </c>
      <c r="I12051" s="81">
        <v>610000.0</v>
      </c>
      <c r="J12051" s="81">
        <v>389960.0</v>
      </c>
      <c r="K12051" s="81">
        <v>976000.0</v>
      </c>
      <c r="L12051" s="82">
        <v>0.1900020246268245</v>
      </c>
      <c r="N12051" s="83">
        <f t="shared" si="1"/>
        <v>0.1900020246</v>
      </c>
      <c r="O12051" s="83">
        <f t="shared" si="2"/>
        <v>0.1900020246</v>
      </c>
      <c r="Q12051" s="83">
        <f t="shared" si="3"/>
        <v>0.4453360656</v>
      </c>
      <c r="R12051" s="83">
        <f t="shared" si="4"/>
        <v>0.1900020246</v>
      </c>
      <c r="S12051" s="83" t="b">
        <f t="shared" si="5"/>
        <v>0</v>
      </c>
      <c r="T12051" s="72"/>
      <c r="U12051" s="72"/>
      <c r="V12051" s="72"/>
      <c r="W12051" s="72"/>
      <c r="X12051" s="72"/>
      <c r="Y12051" s="72"/>
      <c r="Z12051" s="72"/>
      <c r="AA12051" s="72"/>
      <c r="AB12051" s="72"/>
      <c r="AC12051" s="72"/>
      <c r="AD12051" s="72"/>
      <c r="AE12051" s="72"/>
      <c r="AF12051" s="72"/>
      <c r="AG12051" s="72"/>
      <c r="AH12051" s="72"/>
      <c r="AI12051" s="72"/>
      <c r="AJ12051" s="72"/>
      <c r="AK12051" s="72"/>
    </row>
    <row r="12052" ht="14.25" customHeight="1">
      <c r="A12052" s="78">
        <v>12049.0</v>
      </c>
      <c r="C12052" s="78" t="str">
        <f>VLOOKUP(G12052,[1]Macrodata_CCF!$A$3:$D$55,4,FALSE)</f>
        <v>#ERROR!</v>
      </c>
      <c r="E12052" s="79" t="str">
        <f>VLOOKUP(G12052,[1]Macrodata_CCF!$A$3:$B$55,2,FALSE)</f>
        <v>#ERROR!</v>
      </c>
      <c r="F12052" s="78">
        <v>0.0</v>
      </c>
      <c r="G12052" s="80">
        <v>19.0</v>
      </c>
      <c r="H12052" s="81">
        <v>0.0</v>
      </c>
      <c r="I12052" s="81">
        <v>80000.0</v>
      </c>
      <c r="J12052" s="81">
        <v>13600.0</v>
      </c>
      <c r="K12052" s="81">
        <v>80000.0</v>
      </c>
      <c r="L12052" s="82">
        <v>0.17</v>
      </c>
      <c r="N12052" s="83">
        <f t="shared" si="1"/>
        <v>0.17</v>
      </c>
      <c r="O12052" s="83">
        <f t="shared" si="2"/>
        <v>0.17</v>
      </c>
      <c r="Q12052" s="83">
        <f t="shared" si="3"/>
        <v>1</v>
      </c>
      <c r="R12052" s="83">
        <f t="shared" si="4"/>
        <v>0.17</v>
      </c>
      <c r="S12052" s="83" t="b">
        <f t="shared" si="5"/>
        <v>0</v>
      </c>
      <c r="T12052" s="72"/>
      <c r="U12052" s="72"/>
      <c r="V12052" s="72"/>
      <c r="W12052" s="72"/>
      <c r="X12052" s="72"/>
      <c r="Y12052" s="72"/>
      <c r="Z12052" s="72"/>
      <c r="AA12052" s="72"/>
      <c r="AB12052" s="72"/>
      <c r="AC12052" s="72"/>
      <c r="AD12052" s="72"/>
      <c r="AE12052" s="72"/>
      <c r="AF12052" s="72"/>
      <c r="AG12052" s="72"/>
      <c r="AH12052" s="72"/>
      <c r="AI12052" s="72"/>
      <c r="AJ12052" s="72"/>
      <c r="AK12052" s="72"/>
    </row>
    <row r="12053" ht="14.25" customHeight="1">
      <c r="A12053" s="78">
        <v>12050.0</v>
      </c>
      <c r="C12053" s="78" t="str">
        <f>VLOOKUP(G12053,[1]Macrodata_CCF!$A$3:$D$55,4,FALSE)</f>
        <v>#ERROR!</v>
      </c>
      <c r="E12053" s="79" t="str">
        <f>VLOOKUP(G12053,[1]Macrodata_CCF!$A$3:$B$55,2,FALSE)</f>
        <v>#ERROR!</v>
      </c>
      <c r="F12053" s="78">
        <v>0.0</v>
      </c>
      <c r="G12053" s="80">
        <v>4.0</v>
      </c>
      <c r="H12053" s="81">
        <v>310175.0</v>
      </c>
      <c r="I12053" s="81">
        <v>700000.0</v>
      </c>
      <c r="J12053" s="81">
        <v>431020.0</v>
      </c>
      <c r="K12053" s="81">
        <v>700000.0</v>
      </c>
      <c r="L12053" s="82">
        <v>0.3099980760597704</v>
      </c>
      <c r="N12053" s="83">
        <f t="shared" si="1"/>
        <v>0.3099980761</v>
      </c>
      <c r="O12053" s="83">
        <f t="shared" si="2"/>
        <v>0.3099980761</v>
      </c>
      <c r="Q12053" s="83">
        <f t="shared" si="3"/>
        <v>0.5568928571</v>
      </c>
      <c r="R12053" s="83">
        <f t="shared" si="4"/>
        <v>0.3099980761</v>
      </c>
      <c r="S12053" s="83" t="b">
        <f t="shared" si="5"/>
        <v>0</v>
      </c>
      <c r="T12053" s="72"/>
      <c r="U12053" s="72"/>
      <c r="V12053" s="72"/>
      <c r="W12053" s="72"/>
      <c r="X12053" s="72"/>
      <c r="Y12053" s="72"/>
      <c r="Z12053" s="72"/>
      <c r="AA12053" s="72"/>
      <c r="AB12053" s="72"/>
      <c r="AC12053" s="72"/>
      <c r="AD12053" s="72"/>
      <c r="AE12053" s="72"/>
      <c r="AF12053" s="72"/>
      <c r="AG12053" s="72"/>
      <c r="AH12053" s="72"/>
      <c r="AI12053" s="72"/>
      <c r="AJ12053" s="72"/>
      <c r="AK12053" s="72"/>
    </row>
    <row r="12054" ht="14.25" customHeight="1">
      <c r="A12054" s="78">
        <v>12051.0</v>
      </c>
      <c r="C12054" s="78" t="str">
        <f>VLOOKUP(G12054,[1]Macrodata_CCF!$A$3:$D$55,4,FALSE)</f>
        <v>#ERROR!</v>
      </c>
      <c r="E12054" s="79" t="str">
        <f>VLOOKUP(G12054,[1]Macrodata_CCF!$A$3:$B$55,2,FALSE)</f>
        <v>#ERROR!</v>
      </c>
      <c r="F12054" s="78">
        <v>0.0</v>
      </c>
      <c r="G12054" s="80">
        <v>22.0</v>
      </c>
      <c r="H12054" s="81">
        <v>23510.0</v>
      </c>
      <c r="I12054" s="81">
        <v>790000.0</v>
      </c>
      <c r="J12054" s="81">
        <v>176810.0</v>
      </c>
      <c r="K12054" s="81">
        <v>790000.0</v>
      </c>
      <c r="L12054" s="82">
        <v>0.200002609296925</v>
      </c>
      <c r="N12054" s="83">
        <f t="shared" si="1"/>
        <v>0.2000026093</v>
      </c>
      <c r="O12054" s="83">
        <f t="shared" si="2"/>
        <v>0.2000026093</v>
      </c>
      <c r="Q12054" s="83">
        <f t="shared" si="3"/>
        <v>0.9702405063</v>
      </c>
      <c r="R12054" s="83">
        <f t="shared" si="4"/>
        <v>0.2000026093</v>
      </c>
      <c r="S12054" s="83" t="b">
        <f t="shared" si="5"/>
        <v>0</v>
      </c>
      <c r="T12054" s="72"/>
      <c r="U12054" s="72"/>
      <c r="V12054" s="72"/>
      <c r="W12054" s="72"/>
      <c r="X12054" s="72"/>
      <c r="Y12054" s="72"/>
      <c r="Z12054" s="72"/>
      <c r="AA12054" s="72"/>
      <c r="AB12054" s="72"/>
      <c r="AC12054" s="72"/>
      <c r="AD12054" s="72"/>
      <c r="AE12054" s="72"/>
      <c r="AF12054" s="72"/>
      <c r="AG12054" s="72"/>
      <c r="AH12054" s="72"/>
      <c r="AI12054" s="72"/>
      <c r="AJ12054" s="72"/>
      <c r="AK12054" s="72"/>
    </row>
    <row r="12055" ht="14.25" customHeight="1">
      <c r="A12055" s="78">
        <v>12052.0</v>
      </c>
      <c r="C12055" s="78" t="str">
        <f>VLOOKUP(G12055,[1]Macrodata_CCF!$A$3:$D$55,4,FALSE)</f>
        <v>#ERROR!</v>
      </c>
      <c r="E12055" s="79" t="str">
        <f>VLOOKUP(G12055,[1]Macrodata_CCF!$A$3:$B$55,2,FALSE)</f>
        <v>#ERROR!</v>
      </c>
      <c r="F12055" s="78">
        <v>0.0</v>
      </c>
      <c r="G12055" s="80">
        <v>4.0</v>
      </c>
      <c r="H12055" s="81">
        <v>66070.0</v>
      </c>
      <c r="I12055" s="81">
        <v>120000.0</v>
      </c>
      <c r="J12055" s="81">
        <v>81710.0</v>
      </c>
      <c r="K12055" s="81">
        <v>228000.0</v>
      </c>
      <c r="L12055" s="82">
        <v>0.2900055627665492</v>
      </c>
      <c r="N12055" s="83">
        <f t="shared" si="1"/>
        <v>0.2900055628</v>
      </c>
      <c r="O12055" s="83">
        <f t="shared" si="2"/>
        <v>0.2900055628</v>
      </c>
      <c r="Q12055" s="83">
        <f t="shared" si="3"/>
        <v>0.4494166667</v>
      </c>
      <c r="R12055" s="83">
        <f t="shared" si="4"/>
        <v>0.2900055628</v>
      </c>
      <c r="S12055" s="83" t="b">
        <f t="shared" si="5"/>
        <v>0</v>
      </c>
      <c r="T12055" s="72"/>
      <c r="U12055" s="72"/>
      <c r="V12055" s="72"/>
      <c r="W12055" s="72"/>
      <c r="X12055" s="72"/>
      <c r="Y12055" s="72"/>
      <c r="Z12055" s="72"/>
      <c r="AA12055" s="72"/>
      <c r="AB12055" s="72"/>
      <c r="AC12055" s="72"/>
      <c r="AD12055" s="72"/>
      <c r="AE12055" s="72"/>
      <c r="AF12055" s="72"/>
      <c r="AG12055" s="72"/>
      <c r="AH12055" s="72"/>
      <c r="AI12055" s="72"/>
      <c r="AJ12055" s="72"/>
      <c r="AK12055" s="72"/>
    </row>
    <row r="12056" ht="14.25" customHeight="1">
      <c r="A12056" s="78">
        <v>12053.0</v>
      </c>
      <c r="C12056" s="78" t="str">
        <f>VLOOKUP(G12056,[1]Macrodata_CCF!$A$3:$D$55,4,FALSE)</f>
        <v>#ERROR!</v>
      </c>
      <c r="E12056" s="79" t="str">
        <f>VLOOKUP(G12056,[1]Macrodata_CCF!$A$3:$B$55,2,FALSE)</f>
        <v>#ERROR!</v>
      </c>
      <c r="F12056" s="78">
        <v>0.0</v>
      </c>
      <c r="G12056" s="80">
        <v>13.0</v>
      </c>
      <c r="H12056" s="81">
        <v>0.0</v>
      </c>
      <c r="I12056" s="81">
        <v>540000.0</v>
      </c>
      <c r="J12056" s="81">
        <v>86400.0</v>
      </c>
      <c r="K12056" s="81">
        <v>540000.0</v>
      </c>
      <c r="L12056" s="82">
        <v>0.16</v>
      </c>
      <c r="N12056" s="83">
        <f t="shared" si="1"/>
        <v>0.16</v>
      </c>
      <c r="O12056" s="83">
        <f t="shared" si="2"/>
        <v>0.16</v>
      </c>
      <c r="Q12056" s="83">
        <f t="shared" si="3"/>
        <v>1</v>
      </c>
      <c r="R12056" s="83">
        <f t="shared" si="4"/>
        <v>0.16</v>
      </c>
      <c r="S12056" s="83" t="b">
        <f t="shared" si="5"/>
        <v>0</v>
      </c>
      <c r="T12056" s="72"/>
      <c r="U12056" s="72"/>
      <c r="V12056" s="72"/>
      <c r="W12056" s="72"/>
      <c r="X12056" s="72"/>
      <c r="Y12056" s="72"/>
      <c r="Z12056" s="72"/>
      <c r="AA12056" s="72"/>
      <c r="AB12056" s="72"/>
      <c r="AC12056" s="72"/>
      <c r="AD12056" s="72"/>
      <c r="AE12056" s="72"/>
      <c r="AF12056" s="72"/>
      <c r="AG12056" s="72"/>
      <c r="AH12056" s="72"/>
      <c r="AI12056" s="72"/>
      <c r="AJ12056" s="72"/>
      <c r="AK12056" s="72"/>
    </row>
    <row r="12057" ht="14.25" customHeight="1">
      <c r="A12057" s="78">
        <v>12054.0</v>
      </c>
      <c r="C12057" s="78" t="str">
        <f>VLOOKUP(G12057,[1]Macrodata_CCF!$A$3:$D$55,4,FALSE)</f>
        <v>#ERROR!</v>
      </c>
      <c r="E12057" s="79" t="str">
        <f>VLOOKUP(G12057,[1]Macrodata_CCF!$A$3:$B$55,2,FALSE)</f>
        <v>#ERROR!</v>
      </c>
      <c r="F12057" s="78">
        <v>0.0</v>
      </c>
      <c r="G12057" s="80">
        <v>17.0</v>
      </c>
      <c r="H12057" s="81">
        <v>435260.0</v>
      </c>
      <c r="I12057" s="81">
        <v>980000.0</v>
      </c>
      <c r="J12057" s="81">
        <v>538760.0</v>
      </c>
      <c r="K12057" s="81">
        <v>980000.0</v>
      </c>
      <c r="L12057" s="82">
        <v>0.1899988985571098</v>
      </c>
      <c r="N12057" s="83">
        <f t="shared" si="1"/>
        <v>0.1899988986</v>
      </c>
      <c r="O12057" s="83">
        <f t="shared" si="2"/>
        <v>0.1899988986</v>
      </c>
      <c r="Q12057" s="83">
        <f t="shared" si="3"/>
        <v>0.5558571429</v>
      </c>
      <c r="R12057" s="83">
        <f t="shared" si="4"/>
        <v>0.1899988986</v>
      </c>
      <c r="S12057" s="83" t="b">
        <f t="shared" si="5"/>
        <v>0</v>
      </c>
      <c r="T12057" s="72"/>
      <c r="U12057" s="72"/>
      <c r="V12057" s="72"/>
      <c r="W12057" s="72"/>
      <c r="X12057" s="72"/>
      <c r="Y12057" s="72"/>
      <c r="Z12057" s="72"/>
      <c r="AA12057" s="72"/>
      <c r="AB12057" s="72"/>
      <c r="AC12057" s="72"/>
      <c r="AD12057" s="72"/>
      <c r="AE12057" s="72"/>
      <c r="AF12057" s="72"/>
      <c r="AG12057" s="72"/>
      <c r="AH12057" s="72"/>
      <c r="AI12057" s="72"/>
      <c r="AJ12057" s="72"/>
      <c r="AK12057" s="72"/>
    </row>
    <row r="12058" ht="14.25" customHeight="1">
      <c r="A12058" s="78">
        <v>12055.0</v>
      </c>
      <c r="C12058" s="78" t="str">
        <f>VLOOKUP(G12058,[1]Macrodata_CCF!$A$3:$D$55,4,FALSE)</f>
        <v>#ERROR!</v>
      </c>
      <c r="E12058" s="79" t="str">
        <f>VLOOKUP(G12058,[1]Macrodata_CCF!$A$3:$B$55,2,FALSE)</f>
        <v>#ERROR!</v>
      </c>
      <c r="F12058" s="78">
        <v>1.0</v>
      </c>
      <c r="G12058" s="80">
        <v>43.0</v>
      </c>
      <c r="H12058" s="81">
        <v>446735.0</v>
      </c>
      <c r="I12058" s="81">
        <v>470000.0</v>
      </c>
      <c r="J12058" s="81">
        <v>457435.0</v>
      </c>
      <c r="K12058" s="81">
        <v>658000.0</v>
      </c>
      <c r="L12058" s="82">
        <v>0.4599183322587578</v>
      </c>
      <c r="N12058" s="83">
        <f t="shared" si="1"/>
        <v>0.4599183323</v>
      </c>
      <c r="O12058" s="83">
        <f t="shared" si="2"/>
        <v>0.4599183323</v>
      </c>
      <c r="Q12058" s="83">
        <f t="shared" si="3"/>
        <v>0.0495</v>
      </c>
      <c r="R12058" s="83">
        <f t="shared" si="4"/>
        <v>0.02276595745</v>
      </c>
      <c r="S12058" s="83" t="b">
        <f t="shared" si="5"/>
        <v>0</v>
      </c>
      <c r="T12058" s="72"/>
      <c r="U12058" s="72"/>
      <c r="V12058" s="72"/>
      <c r="W12058" s="72"/>
      <c r="X12058" s="72"/>
      <c r="Y12058" s="72"/>
      <c r="Z12058" s="72"/>
      <c r="AA12058" s="72"/>
      <c r="AB12058" s="72"/>
      <c r="AC12058" s="72"/>
      <c r="AD12058" s="72"/>
      <c r="AE12058" s="72"/>
      <c r="AF12058" s="72"/>
      <c r="AG12058" s="72"/>
      <c r="AH12058" s="72"/>
      <c r="AI12058" s="72"/>
      <c r="AJ12058" s="72"/>
      <c r="AK12058" s="72"/>
    </row>
    <row r="12059" ht="14.25" customHeight="1">
      <c r="A12059" s="78">
        <v>12056.0</v>
      </c>
      <c r="C12059" s="78" t="str">
        <f>VLOOKUP(G12059,[1]Macrodata_CCF!$A$3:$D$55,4,FALSE)</f>
        <v>#ERROR!</v>
      </c>
      <c r="E12059" s="79" t="str">
        <f>VLOOKUP(G12059,[1]Macrodata_CCF!$A$3:$B$55,2,FALSE)</f>
        <v>#ERROR!</v>
      </c>
      <c r="F12059" s="78">
        <v>0.0</v>
      </c>
      <c r="G12059" s="80">
        <v>45.0</v>
      </c>
      <c r="H12059" s="81">
        <v>20675.0</v>
      </c>
      <c r="I12059" s="81">
        <v>80000.0</v>
      </c>
      <c r="J12059" s="81">
        <v>29575.0</v>
      </c>
      <c r="K12059" s="81">
        <v>112000.0</v>
      </c>
      <c r="L12059" s="82">
        <v>0.1500210703750527</v>
      </c>
      <c r="N12059" s="83">
        <f t="shared" si="1"/>
        <v>0.1500210704</v>
      </c>
      <c r="O12059" s="83">
        <f t="shared" si="2"/>
        <v>0.1500210704</v>
      </c>
      <c r="Q12059" s="83">
        <f t="shared" si="3"/>
        <v>0.7415625</v>
      </c>
      <c r="R12059" s="83">
        <f t="shared" si="4"/>
        <v>0.1500210704</v>
      </c>
      <c r="S12059" s="83" t="b">
        <f t="shared" si="5"/>
        <v>0</v>
      </c>
      <c r="T12059" s="72"/>
      <c r="U12059" s="72"/>
      <c r="V12059" s="72"/>
      <c r="W12059" s="72"/>
      <c r="X12059" s="72"/>
      <c r="Y12059" s="72"/>
      <c r="Z12059" s="72"/>
      <c r="AA12059" s="72"/>
      <c r="AB12059" s="72"/>
      <c r="AC12059" s="72"/>
      <c r="AD12059" s="72"/>
      <c r="AE12059" s="72"/>
      <c r="AF12059" s="72"/>
      <c r="AG12059" s="72"/>
      <c r="AH12059" s="72"/>
      <c r="AI12059" s="72"/>
      <c r="AJ12059" s="72"/>
      <c r="AK12059" s="72"/>
    </row>
    <row r="12060" ht="14.25" customHeight="1">
      <c r="A12060" s="78">
        <v>12057.0</v>
      </c>
      <c r="C12060" s="78" t="str">
        <f>VLOOKUP(G12060,[1]Macrodata_CCF!$A$3:$D$55,4,FALSE)</f>
        <v>#ERROR!</v>
      </c>
      <c r="E12060" s="79" t="str">
        <f>VLOOKUP(G12060,[1]Macrodata_CCF!$A$3:$B$55,2,FALSE)</f>
        <v>#ERROR!</v>
      </c>
      <c r="F12060" s="78">
        <v>0.0</v>
      </c>
      <c r="G12060" s="80">
        <v>25.0</v>
      </c>
      <c r="H12060" s="81">
        <v>144820.0</v>
      </c>
      <c r="I12060" s="81">
        <v>530000.0</v>
      </c>
      <c r="J12060" s="81">
        <v>218005.0</v>
      </c>
      <c r="K12060" s="81">
        <v>742000.0</v>
      </c>
      <c r="L12060" s="82">
        <v>0.1900020769510359</v>
      </c>
      <c r="N12060" s="83">
        <f t="shared" si="1"/>
        <v>0.190002077</v>
      </c>
      <c r="O12060" s="83">
        <f t="shared" si="2"/>
        <v>0.190002077</v>
      </c>
      <c r="Q12060" s="83">
        <f t="shared" si="3"/>
        <v>0.726754717</v>
      </c>
      <c r="R12060" s="83">
        <f t="shared" si="4"/>
        <v>0.190002077</v>
      </c>
      <c r="S12060" s="83" t="b">
        <f t="shared" si="5"/>
        <v>0</v>
      </c>
      <c r="T12060" s="72"/>
      <c r="U12060" s="72"/>
      <c r="V12060" s="72"/>
      <c r="W12060" s="72"/>
      <c r="X12060" s="72"/>
      <c r="Y12060" s="72"/>
      <c r="Z12060" s="72"/>
      <c r="AA12060" s="72"/>
      <c r="AB12060" s="72"/>
      <c r="AC12060" s="72"/>
      <c r="AD12060" s="72"/>
      <c r="AE12060" s="72"/>
      <c r="AF12060" s="72"/>
      <c r="AG12060" s="72"/>
      <c r="AH12060" s="72"/>
      <c r="AI12060" s="72"/>
      <c r="AJ12060" s="72"/>
      <c r="AK12060" s="72"/>
    </row>
    <row r="12061" ht="14.25" customHeight="1">
      <c r="A12061" s="78">
        <v>12058.0</v>
      </c>
      <c r="C12061" s="78" t="str">
        <f>VLOOKUP(G12061,[1]Macrodata_CCF!$A$3:$D$55,4,FALSE)</f>
        <v>#ERROR!</v>
      </c>
      <c r="E12061" s="79" t="str">
        <f>VLOOKUP(G12061,[1]Macrodata_CCF!$A$3:$B$55,2,FALSE)</f>
        <v>#ERROR!</v>
      </c>
      <c r="F12061" s="78">
        <v>0.0</v>
      </c>
      <c r="G12061" s="80">
        <v>12.0</v>
      </c>
      <c r="H12061" s="81">
        <v>332120.0</v>
      </c>
      <c r="I12061" s="81">
        <v>740000.0</v>
      </c>
      <c r="J12061" s="81">
        <v>442250.0</v>
      </c>
      <c r="K12061" s="81">
        <v>740000.0</v>
      </c>
      <c r="L12061" s="82">
        <v>0.270005884083554</v>
      </c>
      <c r="N12061" s="83">
        <f t="shared" si="1"/>
        <v>0.2700058841</v>
      </c>
      <c r="O12061" s="83">
        <f t="shared" si="2"/>
        <v>0.2700058841</v>
      </c>
      <c r="Q12061" s="83">
        <f t="shared" si="3"/>
        <v>0.5511891892</v>
      </c>
      <c r="R12061" s="83">
        <f t="shared" si="4"/>
        <v>0.2700058841</v>
      </c>
      <c r="S12061" s="83" t="b">
        <f t="shared" si="5"/>
        <v>0</v>
      </c>
      <c r="T12061" s="72"/>
      <c r="U12061" s="72"/>
      <c r="V12061" s="72"/>
      <c r="W12061" s="72"/>
      <c r="X12061" s="72"/>
      <c r="Y12061" s="72"/>
      <c r="Z12061" s="72"/>
      <c r="AA12061" s="72"/>
      <c r="AB12061" s="72"/>
      <c r="AC12061" s="72"/>
      <c r="AD12061" s="72"/>
      <c r="AE12061" s="72"/>
      <c r="AF12061" s="72"/>
      <c r="AG12061" s="72"/>
      <c r="AH12061" s="72"/>
      <c r="AI12061" s="72"/>
      <c r="AJ12061" s="72"/>
      <c r="AK12061" s="72"/>
    </row>
    <row r="12062" ht="14.25" customHeight="1">
      <c r="A12062" s="78">
        <v>12059.0</v>
      </c>
      <c r="C12062" s="78" t="str">
        <f>VLOOKUP(G12062,[1]Macrodata_CCF!$A$3:$D$55,4,FALSE)</f>
        <v>#ERROR!</v>
      </c>
      <c r="E12062" s="79" t="str">
        <f>VLOOKUP(G12062,[1]Macrodata_CCF!$A$3:$B$55,2,FALSE)</f>
        <v>#ERROR!</v>
      </c>
      <c r="F12062" s="78">
        <v>0.0</v>
      </c>
      <c r="G12062" s="80">
        <v>21.0</v>
      </c>
      <c r="H12062" s="81">
        <v>611150.0</v>
      </c>
      <c r="I12062" s="81">
        <v>650000.0</v>
      </c>
      <c r="J12062" s="81">
        <v>616980.0</v>
      </c>
      <c r="K12062" s="81">
        <v>650000.0</v>
      </c>
      <c r="L12062" s="82">
        <v>0.1500643500643501</v>
      </c>
      <c r="N12062" s="83">
        <f t="shared" si="1"/>
        <v>0.1500643501</v>
      </c>
      <c r="O12062" s="83">
        <f t="shared" si="2"/>
        <v>0.1500643501</v>
      </c>
      <c r="Q12062" s="83">
        <f t="shared" si="3"/>
        <v>0.05976923077</v>
      </c>
      <c r="R12062" s="83">
        <f t="shared" si="4"/>
        <v>0.008969230769</v>
      </c>
      <c r="S12062" s="83" t="b">
        <f t="shared" si="5"/>
        <v>0</v>
      </c>
      <c r="T12062" s="72"/>
      <c r="U12062" s="72"/>
      <c r="V12062" s="72"/>
      <c r="W12062" s="72"/>
      <c r="X12062" s="72"/>
      <c r="Y12062" s="72"/>
      <c r="Z12062" s="72"/>
      <c r="AA12062" s="72"/>
      <c r="AB12062" s="72"/>
      <c r="AC12062" s="72"/>
      <c r="AD12062" s="72"/>
      <c r="AE12062" s="72"/>
      <c r="AF12062" s="72"/>
      <c r="AG12062" s="72"/>
      <c r="AH12062" s="72"/>
      <c r="AI12062" s="72"/>
      <c r="AJ12062" s="72"/>
      <c r="AK12062" s="72"/>
    </row>
    <row r="12063" ht="14.25" customHeight="1">
      <c r="A12063" s="78">
        <v>12060.0</v>
      </c>
      <c r="C12063" s="78" t="str">
        <f>VLOOKUP(G12063,[1]Macrodata_CCF!$A$3:$D$55,4,FALSE)</f>
        <v>#ERROR!</v>
      </c>
      <c r="E12063" s="79" t="str">
        <f>VLOOKUP(G12063,[1]Macrodata_CCF!$A$3:$B$55,2,FALSE)</f>
        <v>#ERROR!</v>
      </c>
      <c r="F12063" s="78">
        <v>0.0</v>
      </c>
      <c r="G12063" s="80">
        <v>44.0</v>
      </c>
      <c r="H12063" s="81">
        <v>0.0</v>
      </c>
      <c r="I12063" s="81">
        <v>720000.0</v>
      </c>
      <c r="J12063" s="81">
        <v>129600.0</v>
      </c>
      <c r="K12063" s="81">
        <v>1152000.0</v>
      </c>
      <c r="L12063" s="82">
        <v>0.18</v>
      </c>
      <c r="N12063" s="83">
        <f t="shared" si="1"/>
        <v>0.18</v>
      </c>
      <c r="O12063" s="83">
        <f t="shared" si="2"/>
        <v>0.18</v>
      </c>
      <c r="Q12063" s="83">
        <f t="shared" si="3"/>
        <v>1</v>
      </c>
      <c r="R12063" s="83">
        <f t="shared" si="4"/>
        <v>0.18</v>
      </c>
      <c r="S12063" s="83" t="b">
        <f t="shared" si="5"/>
        <v>0</v>
      </c>
      <c r="T12063" s="72"/>
      <c r="U12063" s="72"/>
      <c r="V12063" s="72"/>
      <c r="W12063" s="72"/>
      <c r="X12063" s="72"/>
      <c r="Y12063" s="72"/>
      <c r="Z12063" s="72"/>
      <c r="AA12063" s="72"/>
      <c r="AB12063" s="72"/>
      <c r="AC12063" s="72"/>
      <c r="AD12063" s="72"/>
      <c r="AE12063" s="72"/>
      <c r="AF12063" s="72"/>
      <c r="AG12063" s="72"/>
      <c r="AH12063" s="72"/>
      <c r="AI12063" s="72"/>
      <c r="AJ12063" s="72"/>
      <c r="AK12063" s="72"/>
    </row>
    <row r="12064" ht="14.25" customHeight="1">
      <c r="A12064" s="78">
        <v>12061.0</v>
      </c>
      <c r="C12064" s="78" t="str">
        <f>VLOOKUP(G12064,[1]Macrodata_CCF!$A$3:$D$55,4,FALSE)</f>
        <v>#ERROR!</v>
      </c>
      <c r="E12064" s="79" t="str">
        <f>VLOOKUP(G12064,[1]Macrodata_CCF!$A$3:$B$55,2,FALSE)</f>
        <v>#ERROR!</v>
      </c>
      <c r="F12064" s="78">
        <v>0.0</v>
      </c>
      <c r="G12064" s="80">
        <v>7.0</v>
      </c>
      <c r="H12064" s="81">
        <v>26480.0</v>
      </c>
      <c r="I12064" s="81">
        <v>500000.0</v>
      </c>
      <c r="J12064" s="81">
        <v>0.0</v>
      </c>
      <c r="K12064" s="81">
        <v>700000.0</v>
      </c>
      <c r="L12064" s="82">
        <v>-0.05592160837979388</v>
      </c>
      <c r="N12064" s="83">
        <f t="shared" si="1"/>
        <v>-0.05592160838</v>
      </c>
      <c r="O12064" s="83">
        <f t="shared" si="2"/>
        <v>0</v>
      </c>
      <c r="Q12064" s="83">
        <f t="shared" si="3"/>
        <v>0.94704</v>
      </c>
      <c r="R12064" s="83">
        <f t="shared" si="4"/>
        <v>-0.05592160838</v>
      </c>
      <c r="S12064" s="83" t="b">
        <f t="shared" si="5"/>
        <v>0</v>
      </c>
      <c r="T12064" s="72"/>
      <c r="U12064" s="72"/>
      <c r="V12064" s="72"/>
      <c r="W12064" s="72"/>
      <c r="X12064" s="72"/>
      <c r="Y12064" s="72"/>
      <c r="Z12064" s="72"/>
      <c r="AA12064" s="72"/>
      <c r="AB12064" s="72"/>
      <c r="AC12064" s="72"/>
      <c r="AD12064" s="72"/>
      <c r="AE12064" s="72"/>
      <c r="AF12064" s="72"/>
      <c r="AG12064" s="72"/>
      <c r="AH12064" s="72"/>
      <c r="AI12064" s="72"/>
      <c r="AJ12064" s="72"/>
      <c r="AK12064" s="72"/>
    </row>
    <row r="12065" ht="14.25" customHeight="1">
      <c r="A12065" s="78">
        <v>12062.0</v>
      </c>
      <c r="C12065" s="78" t="str">
        <f>VLOOKUP(G12065,[1]Macrodata_CCF!$A$3:$D$55,4,FALSE)</f>
        <v>#ERROR!</v>
      </c>
      <c r="E12065" s="79" t="str">
        <f>VLOOKUP(G12065,[1]Macrodata_CCF!$A$3:$B$55,2,FALSE)</f>
        <v>#ERROR!</v>
      </c>
      <c r="F12065" s="78">
        <v>0.0</v>
      </c>
      <c r="G12065" s="80">
        <v>23.0</v>
      </c>
      <c r="H12065" s="81">
        <v>7505.0</v>
      </c>
      <c r="I12065" s="81">
        <v>10000.0</v>
      </c>
      <c r="J12065" s="81">
        <v>7855.0</v>
      </c>
      <c r="K12065" s="81">
        <v>10000.0</v>
      </c>
      <c r="L12065" s="82">
        <v>0.1402805611222445</v>
      </c>
      <c r="N12065" s="83">
        <f t="shared" si="1"/>
        <v>0.1402805611</v>
      </c>
      <c r="O12065" s="83">
        <f t="shared" si="2"/>
        <v>0.1402805611</v>
      </c>
      <c r="Q12065" s="83">
        <f t="shared" si="3"/>
        <v>0.2495</v>
      </c>
      <c r="R12065" s="83">
        <f t="shared" si="4"/>
        <v>0.1402805611</v>
      </c>
      <c r="S12065" s="83" t="b">
        <f t="shared" si="5"/>
        <v>0</v>
      </c>
      <c r="T12065" s="72"/>
      <c r="U12065" s="72"/>
      <c r="V12065" s="72"/>
      <c r="W12065" s="72"/>
      <c r="X12065" s="72"/>
      <c r="Y12065" s="72"/>
      <c r="Z12065" s="72"/>
      <c r="AA12065" s="72"/>
      <c r="AB12065" s="72"/>
      <c r="AC12065" s="72"/>
      <c r="AD12065" s="72"/>
      <c r="AE12065" s="72"/>
      <c r="AF12065" s="72"/>
      <c r="AG12065" s="72"/>
      <c r="AH12065" s="72"/>
      <c r="AI12065" s="72"/>
      <c r="AJ12065" s="72"/>
      <c r="AK12065" s="72"/>
    </row>
    <row r="12066" ht="14.25" customHeight="1">
      <c r="A12066" s="78">
        <v>12063.0</v>
      </c>
      <c r="C12066" s="78" t="str">
        <f>VLOOKUP(G12066,[1]Macrodata_CCF!$A$3:$D$55,4,FALSE)</f>
        <v>#ERROR!</v>
      </c>
      <c r="E12066" s="79" t="str">
        <f>VLOOKUP(G12066,[1]Macrodata_CCF!$A$3:$B$55,2,FALSE)</f>
        <v>#ERROR!</v>
      </c>
      <c r="F12066" s="78">
        <v>0.0</v>
      </c>
      <c r="G12066" s="80">
        <v>40.0</v>
      </c>
      <c r="H12066" s="81">
        <v>212330.0</v>
      </c>
      <c r="I12066" s="81">
        <v>940000.0</v>
      </c>
      <c r="J12066" s="81">
        <v>306925.0</v>
      </c>
      <c r="K12066" s="81">
        <v>940000.0</v>
      </c>
      <c r="L12066" s="82">
        <v>0.1299971140764357</v>
      </c>
      <c r="N12066" s="83">
        <f t="shared" si="1"/>
        <v>0.1299971141</v>
      </c>
      <c r="O12066" s="83">
        <f t="shared" si="2"/>
        <v>0.1299971141</v>
      </c>
      <c r="Q12066" s="83">
        <f t="shared" si="3"/>
        <v>0.7741170213</v>
      </c>
      <c r="R12066" s="83">
        <f t="shared" si="4"/>
        <v>0.1299971141</v>
      </c>
      <c r="S12066" s="83" t="b">
        <f t="shared" si="5"/>
        <v>0</v>
      </c>
      <c r="T12066" s="72"/>
      <c r="U12066" s="72"/>
      <c r="V12066" s="72"/>
      <c r="W12066" s="72"/>
      <c r="X12066" s="72"/>
      <c r="Y12066" s="72"/>
      <c r="Z12066" s="72"/>
      <c r="AA12066" s="72"/>
      <c r="AB12066" s="72"/>
      <c r="AC12066" s="72"/>
      <c r="AD12066" s="72"/>
      <c r="AE12066" s="72"/>
      <c r="AF12066" s="72"/>
      <c r="AG12066" s="72"/>
      <c r="AH12066" s="72"/>
      <c r="AI12066" s="72"/>
      <c r="AJ12066" s="72"/>
      <c r="AK12066" s="72"/>
    </row>
    <row r="12067" ht="14.25" customHeight="1">
      <c r="A12067" s="78">
        <v>12064.0</v>
      </c>
      <c r="C12067" s="78" t="str">
        <f>VLOOKUP(G12067,[1]Macrodata_CCF!$A$3:$D$55,4,FALSE)</f>
        <v>#ERROR!</v>
      </c>
      <c r="E12067" s="79" t="str">
        <f>VLOOKUP(G12067,[1]Macrodata_CCF!$A$3:$B$55,2,FALSE)</f>
        <v>#ERROR!</v>
      </c>
      <c r="F12067" s="78">
        <v>0.0</v>
      </c>
      <c r="G12067" s="80">
        <v>25.0</v>
      </c>
      <c r="H12067" s="81">
        <v>0.0</v>
      </c>
      <c r="I12067" s="81">
        <v>830000.0</v>
      </c>
      <c r="J12067" s="81">
        <v>141100.0</v>
      </c>
      <c r="K12067" s="81">
        <v>830000.0</v>
      </c>
      <c r="L12067" s="82">
        <v>0.17</v>
      </c>
      <c r="N12067" s="83">
        <f t="shared" si="1"/>
        <v>0.17</v>
      </c>
      <c r="O12067" s="83">
        <f t="shared" si="2"/>
        <v>0.17</v>
      </c>
      <c r="Q12067" s="83">
        <f t="shared" si="3"/>
        <v>1</v>
      </c>
      <c r="R12067" s="83">
        <f t="shared" si="4"/>
        <v>0.17</v>
      </c>
      <c r="S12067" s="83" t="b">
        <f t="shared" si="5"/>
        <v>0</v>
      </c>
      <c r="T12067" s="72"/>
      <c r="U12067" s="72"/>
      <c r="V12067" s="72"/>
      <c r="W12067" s="72"/>
      <c r="X12067" s="72"/>
      <c r="Y12067" s="72"/>
      <c r="Z12067" s="72"/>
      <c r="AA12067" s="72"/>
      <c r="AB12067" s="72"/>
      <c r="AC12067" s="72"/>
      <c r="AD12067" s="72"/>
      <c r="AE12067" s="72"/>
      <c r="AF12067" s="72"/>
      <c r="AG12067" s="72"/>
      <c r="AH12067" s="72"/>
      <c r="AI12067" s="72"/>
      <c r="AJ12067" s="72"/>
      <c r="AK12067" s="72"/>
    </row>
    <row r="12068" ht="14.25" customHeight="1">
      <c r="A12068" s="78">
        <v>12065.0</v>
      </c>
      <c r="C12068" s="78" t="str">
        <f>VLOOKUP(G12068,[1]Macrodata_CCF!$A$3:$D$55,4,FALSE)</f>
        <v>#ERROR!</v>
      </c>
      <c r="E12068" s="79" t="str">
        <f>VLOOKUP(G12068,[1]Macrodata_CCF!$A$3:$B$55,2,FALSE)</f>
        <v>#ERROR!</v>
      </c>
      <c r="F12068" s="78">
        <v>0.0</v>
      </c>
      <c r="G12068" s="80">
        <v>18.0</v>
      </c>
      <c r="H12068" s="81">
        <v>233625.0</v>
      </c>
      <c r="I12068" s="81">
        <v>260000.0</v>
      </c>
      <c r="J12068" s="81">
        <v>238900.0</v>
      </c>
      <c r="K12068" s="81">
        <v>260000.0</v>
      </c>
      <c r="L12068" s="82">
        <v>0.2</v>
      </c>
      <c r="N12068" s="83">
        <f t="shared" si="1"/>
        <v>0.2</v>
      </c>
      <c r="O12068" s="83">
        <f t="shared" si="2"/>
        <v>0.2</v>
      </c>
      <c r="Q12068" s="83">
        <f t="shared" si="3"/>
        <v>0.1014423077</v>
      </c>
      <c r="R12068" s="83">
        <f t="shared" si="4"/>
        <v>0.2</v>
      </c>
      <c r="S12068" s="83" t="b">
        <f t="shared" si="5"/>
        <v>0</v>
      </c>
      <c r="T12068" s="72"/>
      <c r="U12068" s="72"/>
      <c r="V12068" s="72"/>
      <c r="W12068" s="72"/>
      <c r="X12068" s="72"/>
      <c r="Y12068" s="72"/>
      <c r="Z12068" s="72"/>
      <c r="AA12068" s="72"/>
      <c r="AB12068" s="72"/>
      <c r="AC12068" s="72"/>
      <c r="AD12068" s="72"/>
      <c r="AE12068" s="72"/>
      <c r="AF12068" s="72"/>
      <c r="AG12068" s="72"/>
      <c r="AH12068" s="72"/>
      <c r="AI12068" s="72"/>
      <c r="AJ12068" s="72"/>
      <c r="AK12068" s="72"/>
    </row>
    <row r="12069" ht="14.25" customHeight="1">
      <c r="A12069" s="78">
        <v>12066.0</v>
      </c>
      <c r="C12069" s="78" t="str">
        <f>VLOOKUP(G12069,[1]Macrodata_CCF!$A$3:$D$55,4,FALSE)</f>
        <v>#ERROR!</v>
      </c>
      <c r="E12069" s="79" t="str">
        <f>VLOOKUP(G12069,[1]Macrodata_CCF!$A$3:$B$55,2,FALSE)</f>
        <v>#ERROR!</v>
      </c>
      <c r="F12069" s="78">
        <v>0.0</v>
      </c>
      <c r="G12069" s="80">
        <v>48.0</v>
      </c>
      <c r="H12069" s="81">
        <v>0.0</v>
      </c>
      <c r="I12069" s="81">
        <v>510000.0</v>
      </c>
      <c r="J12069" s="81">
        <v>0.0</v>
      </c>
      <c r="K12069" s="81">
        <v>510000.0</v>
      </c>
      <c r="L12069" s="82">
        <v>0.0</v>
      </c>
      <c r="N12069" s="83">
        <f t="shared" si="1"/>
        <v>0</v>
      </c>
      <c r="O12069" s="83">
        <f t="shared" si="2"/>
        <v>0</v>
      </c>
      <c r="Q12069" s="83">
        <f t="shared" si="3"/>
        <v>1</v>
      </c>
      <c r="R12069" s="83">
        <f t="shared" si="4"/>
        <v>0</v>
      </c>
      <c r="S12069" s="83" t="b">
        <f t="shared" si="5"/>
        <v>0</v>
      </c>
      <c r="T12069" s="72"/>
      <c r="U12069" s="72"/>
      <c r="V12069" s="72"/>
      <c r="W12069" s="72"/>
      <c r="X12069" s="72"/>
      <c r="Y12069" s="72"/>
      <c r="Z12069" s="72"/>
      <c r="AA12069" s="72"/>
      <c r="AB12069" s="72"/>
      <c r="AC12069" s="72"/>
      <c r="AD12069" s="72"/>
      <c r="AE12069" s="72"/>
      <c r="AF12069" s="72"/>
      <c r="AG12069" s="72"/>
      <c r="AH12069" s="72"/>
      <c r="AI12069" s="72"/>
      <c r="AJ12069" s="72"/>
      <c r="AK12069" s="72"/>
    </row>
    <row r="12070" ht="14.25" customHeight="1">
      <c r="A12070" s="78">
        <v>12067.0</v>
      </c>
      <c r="C12070" s="78" t="str">
        <f>VLOOKUP(G12070,[1]Macrodata_CCF!$A$3:$D$55,4,FALSE)</f>
        <v>#ERROR!</v>
      </c>
      <c r="E12070" s="79" t="str">
        <f>VLOOKUP(G12070,[1]Macrodata_CCF!$A$3:$B$55,2,FALSE)</f>
        <v>#ERROR!</v>
      </c>
      <c r="F12070" s="78">
        <v>0.0</v>
      </c>
      <c r="G12070" s="80">
        <v>25.0</v>
      </c>
      <c r="H12070" s="81">
        <v>114910.0</v>
      </c>
      <c r="I12070" s="81">
        <v>890000.0</v>
      </c>
      <c r="J12070" s="81">
        <v>223425.0</v>
      </c>
      <c r="K12070" s="81">
        <v>890000.0</v>
      </c>
      <c r="L12070" s="82">
        <v>0.1400030964146099</v>
      </c>
      <c r="N12070" s="83">
        <f t="shared" si="1"/>
        <v>0.1400030964</v>
      </c>
      <c r="O12070" s="83">
        <f t="shared" si="2"/>
        <v>0.1400030964</v>
      </c>
      <c r="Q12070" s="83">
        <f t="shared" si="3"/>
        <v>0.8708876404</v>
      </c>
      <c r="R12070" s="83">
        <f t="shared" si="4"/>
        <v>0.1400030964</v>
      </c>
      <c r="S12070" s="83" t="b">
        <f t="shared" si="5"/>
        <v>0</v>
      </c>
      <c r="T12070" s="72"/>
      <c r="U12070" s="72"/>
      <c r="V12070" s="72"/>
      <c r="W12070" s="72"/>
      <c r="X12070" s="72"/>
      <c r="Y12070" s="72"/>
      <c r="Z12070" s="72"/>
      <c r="AA12070" s="72"/>
      <c r="AB12070" s="72"/>
      <c r="AC12070" s="72"/>
      <c r="AD12070" s="72"/>
      <c r="AE12070" s="72"/>
      <c r="AF12070" s="72"/>
      <c r="AG12070" s="72"/>
      <c r="AH12070" s="72"/>
      <c r="AI12070" s="72"/>
      <c r="AJ12070" s="72"/>
      <c r="AK12070" s="72"/>
    </row>
    <row r="12071" ht="14.25" customHeight="1">
      <c r="A12071" s="78">
        <v>12068.0</v>
      </c>
      <c r="C12071" s="78" t="str">
        <f>VLOOKUP(G12071,[1]Macrodata_CCF!$A$3:$D$55,4,FALSE)</f>
        <v>#ERROR!</v>
      </c>
      <c r="E12071" s="79" t="str">
        <f>VLOOKUP(G12071,[1]Macrodata_CCF!$A$3:$B$55,2,FALSE)</f>
        <v>#ERROR!</v>
      </c>
      <c r="F12071" s="78">
        <v>0.0</v>
      </c>
      <c r="G12071" s="80">
        <v>36.0</v>
      </c>
      <c r="H12071" s="81">
        <v>485945.0</v>
      </c>
      <c r="I12071" s="81">
        <v>620000.0</v>
      </c>
      <c r="J12071" s="81">
        <v>507395.0</v>
      </c>
      <c r="K12071" s="81">
        <v>620000.0</v>
      </c>
      <c r="L12071" s="82">
        <v>0.160008951549737</v>
      </c>
      <c r="N12071" s="83">
        <f t="shared" si="1"/>
        <v>0.1600089515</v>
      </c>
      <c r="O12071" s="83">
        <f t="shared" si="2"/>
        <v>0.1600089515</v>
      </c>
      <c r="Q12071" s="83">
        <f t="shared" si="3"/>
        <v>0.2162177419</v>
      </c>
      <c r="R12071" s="83">
        <f t="shared" si="4"/>
        <v>0.1600089515</v>
      </c>
      <c r="S12071" s="83" t="b">
        <f t="shared" si="5"/>
        <v>0</v>
      </c>
      <c r="T12071" s="72"/>
      <c r="U12071" s="72"/>
      <c r="V12071" s="72"/>
      <c r="W12071" s="72"/>
      <c r="X12071" s="72"/>
      <c r="Y12071" s="72"/>
      <c r="Z12071" s="72"/>
      <c r="AA12071" s="72"/>
      <c r="AB12071" s="72"/>
      <c r="AC12071" s="72"/>
      <c r="AD12071" s="72"/>
      <c r="AE12071" s="72"/>
      <c r="AF12071" s="72"/>
      <c r="AG12071" s="72"/>
      <c r="AH12071" s="72"/>
      <c r="AI12071" s="72"/>
      <c r="AJ12071" s="72"/>
      <c r="AK12071" s="72"/>
    </row>
    <row r="12072" ht="14.25" customHeight="1">
      <c r="A12072" s="78">
        <v>12069.0</v>
      </c>
      <c r="C12072" s="78" t="str">
        <f>VLOOKUP(G12072,[1]Macrodata_CCF!$A$3:$D$55,4,FALSE)</f>
        <v>#ERROR!</v>
      </c>
      <c r="E12072" s="79" t="str">
        <f>VLOOKUP(G12072,[1]Macrodata_CCF!$A$3:$B$55,2,FALSE)</f>
        <v>#ERROR!</v>
      </c>
      <c r="F12072" s="78">
        <v>0.0</v>
      </c>
      <c r="G12072" s="80">
        <v>41.0</v>
      </c>
      <c r="H12072" s="81">
        <v>359775.0</v>
      </c>
      <c r="I12072" s="81">
        <v>500000.0</v>
      </c>
      <c r="J12072" s="81">
        <v>410255.0</v>
      </c>
      <c r="K12072" s="81">
        <v>500000.0</v>
      </c>
      <c r="L12072" s="82">
        <v>0.3599928686040292</v>
      </c>
      <c r="N12072" s="83">
        <f t="shared" si="1"/>
        <v>0.3599928686</v>
      </c>
      <c r="O12072" s="83">
        <f t="shared" si="2"/>
        <v>0.3599928686</v>
      </c>
      <c r="Q12072" s="83">
        <f t="shared" si="3"/>
        <v>0.28045</v>
      </c>
      <c r="R12072" s="83">
        <f t="shared" si="4"/>
        <v>0.3599928686</v>
      </c>
      <c r="S12072" s="83" t="b">
        <f t="shared" si="5"/>
        <v>0</v>
      </c>
      <c r="T12072" s="72"/>
      <c r="U12072" s="72"/>
      <c r="V12072" s="72"/>
      <c r="W12072" s="72"/>
      <c r="X12072" s="72"/>
      <c r="Y12072" s="72"/>
      <c r="Z12072" s="72"/>
      <c r="AA12072" s="72"/>
      <c r="AB12072" s="72"/>
      <c r="AC12072" s="72"/>
      <c r="AD12072" s="72"/>
      <c r="AE12072" s="72"/>
      <c r="AF12072" s="72"/>
      <c r="AG12072" s="72"/>
      <c r="AH12072" s="72"/>
      <c r="AI12072" s="72"/>
      <c r="AJ12072" s="72"/>
      <c r="AK12072" s="72"/>
    </row>
    <row r="12073" ht="14.25" customHeight="1">
      <c r="A12073" s="78">
        <v>12070.0</v>
      </c>
      <c r="C12073" s="78" t="str">
        <f>VLOOKUP(G12073,[1]Macrodata_CCF!$A$3:$D$55,4,FALSE)</f>
        <v>#ERROR!</v>
      </c>
      <c r="E12073" s="79" t="str">
        <f>VLOOKUP(G12073,[1]Macrodata_CCF!$A$3:$B$55,2,FALSE)</f>
        <v>#ERROR!</v>
      </c>
      <c r="F12073" s="78">
        <v>0.0</v>
      </c>
      <c r="G12073" s="80">
        <v>11.0</v>
      </c>
      <c r="H12073" s="81">
        <v>281090.0</v>
      </c>
      <c r="I12073" s="81">
        <v>440000.0</v>
      </c>
      <c r="J12073" s="81">
        <v>312870.0</v>
      </c>
      <c r="K12073" s="81">
        <v>440000.0</v>
      </c>
      <c r="L12073" s="82">
        <v>0.1999874142596438</v>
      </c>
      <c r="N12073" s="83">
        <f t="shared" si="1"/>
        <v>0.1999874143</v>
      </c>
      <c r="O12073" s="83">
        <f t="shared" si="2"/>
        <v>0.1999874143</v>
      </c>
      <c r="Q12073" s="83">
        <f t="shared" si="3"/>
        <v>0.3611590909</v>
      </c>
      <c r="R12073" s="83">
        <f t="shared" si="4"/>
        <v>0.1999874143</v>
      </c>
      <c r="S12073" s="83" t="b">
        <f t="shared" si="5"/>
        <v>0</v>
      </c>
      <c r="T12073" s="72"/>
      <c r="U12073" s="72"/>
      <c r="V12073" s="72"/>
      <c r="W12073" s="72"/>
      <c r="X12073" s="72"/>
      <c r="Y12073" s="72"/>
      <c r="Z12073" s="72"/>
      <c r="AA12073" s="72"/>
      <c r="AB12073" s="72"/>
      <c r="AC12073" s="72"/>
      <c r="AD12073" s="72"/>
      <c r="AE12073" s="72"/>
      <c r="AF12073" s="72"/>
      <c r="AG12073" s="72"/>
      <c r="AH12073" s="72"/>
      <c r="AI12073" s="72"/>
      <c r="AJ12073" s="72"/>
      <c r="AK12073" s="72"/>
    </row>
    <row r="12074" ht="14.25" customHeight="1">
      <c r="A12074" s="78">
        <v>12071.0</v>
      </c>
      <c r="C12074" s="78" t="str">
        <f>VLOOKUP(G12074,[1]Macrodata_CCF!$A$3:$D$55,4,FALSE)</f>
        <v>#ERROR!</v>
      </c>
      <c r="E12074" s="79" t="str">
        <f>VLOOKUP(G12074,[1]Macrodata_CCF!$A$3:$B$55,2,FALSE)</f>
        <v>#ERROR!</v>
      </c>
      <c r="F12074" s="78">
        <v>0.0</v>
      </c>
      <c r="G12074" s="80">
        <v>29.0</v>
      </c>
      <c r="H12074" s="81">
        <v>137795.0</v>
      </c>
      <c r="I12074" s="81">
        <v>870000.0</v>
      </c>
      <c r="J12074" s="81">
        <v>262270.0</v>
      </c>
      <c r="K12074" s="81">
        <v>1653000.0</v>
      </c>
      <c r="L12074" s="82">
        <v>0.1700002048606606</v>
      </c>
      <c r="N12074" s="83">
        <f t="shared" si="1"/>
        <v>0.1700002049</v>
      </c>
      <c r="O12074" s="83">
        <f t="shared" si="2"/>
        <v>0.1700002049</v>
      </c>
      <c r="Q12074" s="83">
        <f t="shared" si="3"/>
        <v>0.8416149425</v>
      </c>
      <c r="R12074" s="83">
        <f t="shared" si="4"/>
        <v>0.1700002049</v>
      </c>
      <c r="S12074" s="83" t="b">
        <f t="shared" si="5"/>
        <v>0</v>
      </c>
      <c r="T12074" s="72"/>
      <c r="U12074" s="72"/>
      <c r="V12074" s="72"/>
      <c r="W12074" s="72"/>
      <c r="X12074" s="72"/>
      <c r="Y12074" s="72"/>
      <c r="Z12074" s="72"/>
      <c r="AA12074" s="72"/>
      <c r="AB12074" s="72"/>
      <c r="AC12074" s="72"/>
      <c r="AD12074" s="72"/>
      <c r="AE12074" s="72"/>
      <c r="AF12074" s="72"/>
      <c r="AG12074" s="72"/>
      <c r="AH12074" s="72"/>
      <c r="AI12074" s="72"/>
      <c r="AJ12074" s="72"/>
      <c r="AK12074" s="72"/>
    </row>
    <row r="12075" ht="14.25" customHeight="1">
      <c r="A12075" s="78">
        <v>12072.0</v>
      </c>
      <c r="C12075" s="78" t="str">
        <f>VLOOKUP(G12075,[1]Macrodata_CCF!$A$3:$D$55,4,FALSE)</f>
        <v>#ERROR!</v>
      </c>
      <c r="E12075" s="79" t="str">
        <f>VLOOKUP(G12075,[1]Macrodata_CCF!$A$3:$B$55,2,FALSE)</f>
        <v>#ERROR!</v>
      </c>
      <c r="F12075" s="78">
        <v>1.0</v>
      </c>
      <c r="G12075" s="80">
        <v>33.0</v>
      </c>
      <c r="H12075" s="81">
        <v>276465.0</v>
      </c>
      <c r="I12075" s="81">
        <v>340000.0</v>
      </c>
      <c r="J12075" s="81">
        <v>311410.0</v>
      </c>
      <c r="K12075" s="81">
        <v>340000.0</v>
      </c>
      <c r="L12075" s="82">
        <v>0.5500118045171952</v>
      </c>
      <c r="N12075" s="83">
        <f t="shared" si="1"/>
        <v>0.5500118045</v>
      </c>
      <c r="O12075" s="83">
        <f t="shared" si="2"/>
        <v>0.5500118045</v>
      </c>
      <c r="Q12075" s="83">
        <f t="shared" si="3"/>
        <v>0.1868676471</v>
      </c>
      <c r="R12075" s="83">
        <f t="shared" si="4"/>
        <v>0.5500118045</v>
      </c>
      <c r="S12075" s="83" t="b">
        <f t="shared" si="5"/>
        <v>0</v>
      </c>
      <c r="T12075" s="72"/>
      <c r="U12075" s="72"/>
      <c r="V12075" s="72"/>
      <c r="W12075" s="72"/>
      <c r="X12075" s="72"/>
      <c r="Y12075" s="72"/>
      <c r="Z12075" s="72"/>
      <c r="AA12075" s="72"/>
      <c r="AB12075" s="72"/>
      <c r="AC12075" s="72"/>
      <c r="AD12075" s="72"/>
      <c r="AE12075" s="72"/>
      <c r="AF12075" s="72"/>
      <c r="AG12075" s="72"/>
      <c r="AH12075" s="72"/>
      <c r="AI12075" s="72"/>
      <c r="AJ12075" s="72"/>
      <c r="AK12075" s="72"/>
    </row>
    <row r="12076" ht="14.25" customHeight="1">
      <c r="A12076" s="78">
        <v>12073.0</v>
      </c>
      <c r="C12076" s="78" t="str">
        <f>VLOOKUP(G12076,[1]Macrodata_CCF!$A$3:$D$55,4,FALSE)</f>
        <v>#ERROR!</v>
      </c>
      <c r="E12076" s="79" t="str">
        <f>VLOOKUP(G12076,[1]Macrodata_CCF!$A$3:$B$55,2,FALSE)</f>
        <v>#ERROR!</v>
      </c>
      <c r="F12076" s="78">
        <v>0.0</v>
      </c>
      <c r="G12076" s="80">
        <v>53.0</v>
      </c>
      <c r="H12076" s="81">
        <v>0.0</v>
      </c>
      <c r="I12076" s="81">
        <v>810000.0</v>
      </c>
      <c r="J12076" s="81">
        <v>826200.0</v>
      </c>
      <c r="K12076" s="81">
        <v>810000.0</v>
      </c>
      <c r="L12076" s="82">
        <v>1.02</v>
      </c>
      <c r="N12076" s="83">
        <f t="shared" si="1"/>
        <v>1.02</v>
      </c>
      <c r="O12076" s="83">
        <f t="shared" si="2"/>
        <v>1</v>
      </c>
      <c r="Q12076" s="83">
        <f t="shared" si="3"/>
        <v>1</v>
      </c>
      <c r="R12076" s="83">
        <f t="shared" si="4"/>
        <v>1.02</v>
      </c>
      <c r="S12076" s="83" t="b">
        <f t="shared" si="5"/>
        <v>0</v>
      </c>
      <c r="T12076" s="72"/>
      <c r="U12076" s="72"/>
      <c r="V12076" s="72"/>
      <c r="W12076" s="72"/>
      <c r="X12076" s="72"/>
      <c r="Y12076" s="72"/>
      <c r="Z12076" s="72"/>
      <c r="AA12076" s="72"/>
      <c r="AB12076" s="72"/>
      <c r="AC12076" s="72"/>
      <c r="AD12076" s="72"/>
      <c r="AE12076" s="72"/>
      <c r="AF12076" s="72"/>
      <c r="AG12076" s="72"/>
      <c r="AH12076" s="72"/>
      <c r="AI12076" s="72"/>
      <c r="AJ12076" s="72"/>
      <c r="AK12076" s="72"/>
    </row>
    <row r="12077" ht="14.25" customHeight="1">
      <c r="A12077" s="78">
        <v>12074.0</v>
      </c>
      <c r="C12077" s="78" t="str">
        <f>VLOOKUP(G12077,[1]Macrodata_CCF!$A$3:$D$55,4,FALSE)</f>
        <v>#ERROR!</v>
      </c>
      <c r="E12077" s="79" t="str">
        <f>VLOOKUP(G12077,[1]Macrodata_CCF!$A$3:$B$55,2,FALSE)</f>
        <v>#ERROR!</v>
      </c>
      <c r="F12077" s="78">
        <v>0.0</v>
      </c>
      <c r="G12077" s="80">
        <v>25.0</v>
      </c>
      <c r="H12077" s="81">
        <v>269685.0</v>
      </c>
      <c r="I12077" s="81">
        <v>700000.0</v>
      </c>
      <c r="J12077" s="81">
        <v>342840.0</v>
      </c>
      <c r="K12077" s="81">
        <v>700000.0</v>
      </c>
      <c r="L12077" s="82">
        <v>0.1700033696245773</v>
      </c>
      <c r="N12077" s="83">
        <f t="shared" si="1"/>
        <v>0.1700033696</v>
      </c>
      <c r="O12077" s="83">
        <f t="shared" si="2"/>
        <v>0.1700033696</v>
      </c>
      <c r="Q12077" s="83">
        <f t="shared" si="3"/>
        <v>0.6147357143</v>
      </c>
      <c r="R12077" s="83">
        <f t="shared" si="4"/>
        <v>0.1700033696</v>
      </c>
      <c r="S12077" s="83" t="b">
        <f t="shared" si="5"/>
        <v>0</v>
      </c>
      <c r="T12077" s="72"/>
      <c r="U12077" s="72"/>
      <c r="V12077" s="72"/>
      <c r="W12077" s="72"/>
      <c r="X12077" s="72"/>
      <c r="Y12077" s="72"/>
      <c r="Z12077" s="72"/>
      <c r="AA12077" s="72"/>
      <c r="AB12077" s="72"/>
      <c r="AC12077" s="72"/>
      <c r="AD12077" s="72"/>
      <c r="AE12077" s="72"/>
      <c r="AF12077" s="72"/>
      <c r="AG12077" s="72"/>
      <c r="AH12077" s="72"/>
      <c r="AI12077" s="72"/>
      <c r="AJ12077" s="72"/>
      <c r="AK12077" s="72"/>
    </row>
    <row r="12078" ht="14.25" customHeight="1">
      <c r="A12078" s="78">
        <v>12075.0</v>
      </c>
      <c r="C12078" s="78" t="str">
        <f>VLOOKUP(G12078,[1]Macrodata_CCF!$A$3:$D$55,4,FALSE)</f>
        <v>#ERROR!</v>
      </c>
      <c r="E12078" s="79" t="str">
        <f>VLOOKUP(G12078,[1]Macrodata_CCF!$A$3:$B$55,2,FALSE)</f>
        <v>#ERROR!</v>
      </c>
      <c r="F12078" s="78">
        <v>0.0</v>
      </c>
      <c r="G12078" s="80">
        <v>34.0</v>
      </c>
      <c r="H12078" s="81">
        <v>2125.0</v>
      </c>
      <c r="I12078" s="81">
        <v>250000.0</v>
      </c>
      <c r="J12078" s="81">
        <v>7085.0</v>
      </c>
      <c r="K12078" s="81">
        <v>250000.0</v>
      </c>
      <c r="L12078" s="82">
        <v>0.0200100857286939</v>
      </c>
      <c r="N12078" s="83">
        <f t="shared" si="1"/>
        <v>0.02001008573</v>
      </c>
      <c r="O12078" s="83">
        <f t="shared" si="2"/>
        <v>0.02001008573</v>
      </c>
      <c r="Q12078" s="83">
        <f t="shared" si="3"/>
        <v>0.9915</v>
      </c>
      <c r="R12078" s="83">
        <f t="shared" si="4"/>
        <v>0.02001008573</v>
      </c>
      <c r="S12078" s="83" t="b">
        <f t="shared" si="5"/>
        <v>0</v>
      </c>
      <c r="T12078" s="72"/>
      <c r="U12078" s="72"/>
      <c r="V12078" s="72"/>
      <c r="W12078" s="72"/>
      <c r="X12078" s="72"/>
      <c r="Y12078" s="72"/>
      <c r="Z12078" s="72"/>
      <c r="AA12078" s="72"/>
      <c r="AB12078" s="72"/>
      <c r="AC12078" s="72"/>
      <c r="AD12078" s="72"/>
      <c r="AE12078" s="72"/>
      <c r="AF12078" s="72"/>
      <c r="AG12078" s="72"/>
      <c r="AH12078" s="72"/>
      <c r="AI12078" s="72"/>
      <c r="AJ12078" s="72"/>
      <c r="AK12078" s="72"/>
    </row>
    <row r="12079" ht="14.25" customHeight="1">
      <c r="A12079" s="78">
        <v>12076.0</v>
      </c>
      <c r="C12079" s="78" t="str">
        <f>VLOOKUP(G12079,[1]Macrodata_CCF!$A$3:$D$55,4,FALSE)</f>
        <v>#ERROR!</v>
      </c>
      <c r="E12079" s="79" t="str">
        <f>VLOOKUP(G12079,[1]Macrodata_CCF!$A$3:$B$55,2,FALSE)</f>
        <v>#ERROR!</v>
      </c>
      <c r="F12079" s="78">
        <v>1.0</v>
      </c>
      <c r="G12079" s="80">
        <v>21.0</v>
      </c>
      <c r="H12079" s="81">
        <v>293555.0</v>
      </c>
      <c r="I12079" s="81">
        <v>840000.0</v>
      </c>
      <c r="J12079" s="81">
        <v>517595.0</v>
      </c>
      <c r="K12079" s="81">
        <v>840000.0</v>
      </c>
      <c r="L12079" s="82">
        <v>0.4099955164746681</v>
      </c>
      <c r="N12079" s="83">
        <f t="shared" si="1"/>
        <v>0.4099955165</v>
      </c>
      <c r="O12079" s="83">
        <f t="shared" si="2"/>
        <v>0.4099955165</v>
      </c>
      <c r="Q12079" s="83">
        <f t="shared" si="3"/>
        <v>0.6505297619</v>
      </c>
      <c r="R12079" s="83">
        <f t="shared" si="4"/>
        <v>0.4099955165</v>
      </c>
      <c r="S12079" s="83" t="b">
        <f t="shared" si="5"/>
        <v>0</v>
      </c>
      <c r="T12079" s="72"/>
      <c r="U12079" s="72"/>
      <c r="V12079" s="72"/>
      <c r="W12079" s="72"/>
      <c r="X12079" s="72"/>
      <c r="Y12079" s="72"/>
      <c r="Z12079" s="72"/>
      <c r="AA12079" s="72"/>
      <c r="AB12079" s="72"/>
      <c r="AC12079" s="72"/>
      <c r="AD12079" s="72"/>
      <c r="AE12079" s="72"/>
      <c r="AF12079" s="72"/>
      <c r="AG12079" s="72"/>
      <c r="AH12079" s="72"/>
      <c r="AI12079" s="72"/>
      <c r="AJ12079" s="72"/>
      <c r="AK12079" s="72"/>
    </row>
    <row r="12080" ht="14.25" customHeight="1">
      <c r="A12080" s="78">
        <v>12077.0</v>
      </c>
      <c r="C12080" s="78" t="str">
        <f>VLOOKUP(G12080,[1]Macrodata_CCF!$A$3:$D$55,4,FALSE)</f>
        <v>#ERROR!</v>
      </c>
      <c r="E12080" s="79" t="str">
        <f>VLOOKUP(G12080,[1]Macrodata_CCF!$A$3:$B$55,2,FALSE)</f>
        <v>#ERROR!</v>
      </c>
      <c r="F12080" s="78">
        <v>0.0</v>
      </c>
      <c r="G12080" s="80">
        <v>36.0</v>
      </c>
      <c r="H12080" s="81">
        <v>61430.0</v>
      </c>
      <c r="I12080" s="81">
        <v>600000.0</v>
      </c>
      <c r="J12080" s="81">
        <v>0.0</v>
      </c>
      <c r="K12080" s="81">
        <v>600000.0</v>
      </c>
      <c r="L12080" s="82">
        <v>-0.1140613105074549</v>
      </c>
      <c r="N12080" s="83">
        <f t="shared" si="1"/>
        <v>-0.1140613105</v>
      </c>
      <c r="O12080" s="83">
        <f t="shared" si="2"/>
        <v>0</v>
      </c>
      <c r="Q12080" s="83">
        <f t="shared" si="3"/>
        <v>0.8976166667</v>
      </c>
      <c r="R12080" s="83">
        <f t="shared" si="4"/>
        <v>-0.1140613105</v>
      </c>
      <c r="S12080" s="83" t="b">
        <f t="shared" si="5"/>
        <v>0</v>
      </c>
      <c r="T12080" s="72"/>
      <c r="U12080" s="72"/>
      <c r="V12080" s="72"/>
      <c r="W12080" s="72"/>
      <c r="X12080" s="72"/>
      <c r="Y12080" s="72"/>
      <c r="Z12080" s="72"/>
      <c r="AA12080" s="72"/>
      <c r="AB12080" s="72"/>
      <c r="AC12080" s="72"/>
      <c r="AD12080" s="72"/>
      <c r="AE12080" s="72"/>
      <c r="AF12080" s="72"/>
      <c r="AG12080" s="72"/>
      <c r="AH12080" s="72"/>
      <c r="AI12080" s="72"/>
      <c r="AJ12080" s="72"/>
      <c r="AK12080" s="72"/>
    </row>
    <row r="12081" ht="14.25" customHeight="1">
      <c r="A12081" s="78">
        <v>12078.0</v>
      </c>
      <c r="C12081" s="78" t="str">
        <f>VLOOKUP(G12081,[1]Macrodata_CCF!$A$3:$D$55,4,FALSE)</f>
        <v>#ERROR!</v>
      </c>
      <c r="E12081" s="79" t="str">
        <f>VLOOKUP(G12081,[1]Macrodata_CCF!$A$3:$B$55,2,FALSE)</f>
        <v>#ERROR!</v>
      </c>
      <c r="F12081" s="78">
        <v>0.0</v>
      </c>
      <c r="G12081" s="80">
        <v>8.0</v>
      </c>
      <c r="H12081" s="81">
        <v>799015.0</v>
      </c>
      <c r="I12081" s="81">
        <v>970000.0</v>
      </c>
      <c r="J12081" s="81">
        <v>857150.0</v>
      </c>
      <c r="K12081" s="81">
        <v>970000.0</v>
      </c>
      <c r="L12081" s="82">
        <v>0.340000584846624</v>
      </c>
      <c r="N12081" s="83">
        <f t="shared" si="1"/>
        <v>0.3400005848</v>
      </c>
      <c r="O12081" s="83">
        <f t="shared" si="2"/>
        <v>0.3400005848</v>
      </c>
      <c r="Q12081" s="83">
        <f t="shared" si="3"/>
        <v>0.1762731959</v>
      </c>
      <c r="R12081" s="83">
        <f t="shared" si="4"/>
        <v>0.3400005848</v>
      </c>
      <c r="S12081" s="83" t="b">
        <f t="shared" si="5"/>
        <v>0</v>
      </c>
      <c r="T12081" s="72"/>
      <c r="U12081" s="72"/>
      <c r="V12081" s="72"/>
      <c r="W12081" s="72"/>
      <c r="X12081" s="72"/>
      <c r="Y12081" s="72"/>
      <c r="Z12081" s="72"/>
      <c r="AA12081" s="72"/>
      <c r="AB12081" s="72"/>
      <c r="AC12081" s="72"/>
      <c r="AD12081" s="72"/>
      <c r="AE12081" s="72"/>
      <c r="AF12081" s="72"/>
      <c r="AG12081" s="72"/>
      <c r="AH12081" s="72"/>
      <c r="AI12081" s="72"/>
      <c r="AJ12081" s="72"/>
      <c r="AK12081" s="72"/>
    </row>
    <row r="12082" ht="14.25" customHeight="1">
      <c r="A12082" s="78">
        <v>12079.0</v>
      </c>
      <c r="C12082" s="78" t="str">
        <f>VLOOKUP(G12082,[1]Macrodata_CCF!$A$3:$D$55,4,FALSE)</f>
        <v>#ERROR!</v>
      </c>
      <c r="E12082" s="79" t="str">
        <f>VLOOKUP(G12082,[1]Macrodata_CCF!$A$3:$B$55,2,FALSE)</f>
        <v>#ERROR!</v>
      </c>
      <c r="F12082" s="78">
        <v>0.0</v>
      </c>
      <c r="G12082" s="80">
        <v>10.0</v>
      </c>
      <c r="H12082" s="81">
        <v>0.0</v>
      </c>
      <c r="I12082" s="81">
        <v>370000.0</v>
      </c>
      <c r="J12082" s="81">
        <v>136900.0</v>
      </c>
      <c r="K12082" s="81">
        <v>370000.0</v>
      </c>
      <c r="L12082" s="82">
        <v>0.37</v>
      </c>
      <c r="N12082" s="83">
        <f t="shared" si="1"/>
        <v>0.37</v>
      </c>
      <c r="O12082" s="83">
        <f t="shared" si="2"/>
        <v>0.37</v>
      </c>
      <c r="Q12082" s="83">
        <f t="shared" si="3"/>
        <v>1</v>
      </c>
      <c r="R12082" s="83">
        <f t="shared" si="4"/>
        <v>0.37</v>
      </c>
      <c r="S12082" s="83" t="b">
        <f t="shared" si="5"/>
        <v>0</v>
      </c>
      <c r="T12082" s="72"/>
      <c r="U12082" s="72"/>
      <c r="V12082" s="72"/>
      <c r="W12082" s="72"/>
      <c r="X12082" s="72"/>
      <c r="Y12082" s="72"/>
      <c r="Z12082" s="72"/>
      <c r="AA12082" s="72"/>
      <c r="AB12082" s="72"/>
      <c r="AC12082" s="72"/>
      <c r="AD12082" s="72"/>
      <c r="AE12082" s="72"/>
      <c r="AF12082" s="72"/>
      <c r="AG12082" s="72"/>
      <c r="AH12082" s="72"/>
      <c r="AI12082" s="72"/>
      <c r="AJ12082" s="72"/>
      <c r="AK12082" s="72"/>
    </row>
    <row r="12083" ht="14.25" customHeight="1">
      <c r="A12083" s="78">
        <v>12080.0</v>
      </c>
      <c r="C12083" s="78" t="str">
        <f>VLOOKUP(G12083,[1]Macrodata_CCF!$A$3:$D$55,4,FALSE)</f>
        <v>#ERROR!</v>
      </c>
      <c r="E12083" s="79" t="str">
        <f>VLOOKUP(G12083,[1]Macrodata_CCF!$A$3:$B$55,2,FALSE)</f>
        <v>#ERROR!</v>
      </c>
      <c r="F12083" s="78">
        <v>0.0</v>
      </c>
      <c r="G12083" s="80">
        <v>39.0</v>
      </c>
      <c r="H12083" s="81">
        <v>558980.0</v>
      </c>
      <c r="I12083" s="81">
        <v>1000000.0</v>
      </c>
      <c r="J12083" s="81">
        <v>581030.0</v>
      </c>
      <c r="K12083" s="81">
        <v>1000000.0</v>
      </c>
      <c r="L12083" s="82">
        <v>0.049997732529137</v>
      </c>
      <c r="N12083" s="83">
        <f t="shared" si="1"/>
        <v>0.04999773253</v>
      </c>
      <c r="O12083" s="83">
        <f t="shared" si="2"/>
        <v>0.04999773253</v>
      </c>
      <c r="Q12083" s="83">
        <f t="shared" si="3"/>
        <v>0.44102</v>
      </c>
      <c r="R12083" s="83">
        <f t="shared" si="4"/>
        <v>0.04999773253</v>
      </c>
      <c r="S12083" s="83" t="b">
        <f t="shared" si="5"/>
        <v>0</v>
      </c>
      <c r="T12083" s="72"/>
      <c r="U12083" s="72"/>
      <c r="V12083" s="72"/>
      <c r="W12083" s="72"/>
      <c r="X12083" s="72"/>
      <c r="Y12083" s="72"/>
      <c r="Z12083" s="72"/>
      <c r="AA12083" s="72"/>
      <c r="AB12083" s="72"/>
      <c r="AC12083" s="72"/>
      <c r="AD12083" s="72"/>
      <c r="AE12083" s="72"/>
      <c r="AF12083" s="72"/>
      <c r="AG12083" s="72"/>
      <c r="AH12083" s="72"/>
      <c r="AI12083" s="72"/>
      <c r="AJ12083" s="72"/>
      <c r="AK12083" s="72"/>
    </row>
    <row r="12084" ht="14.25" customHeight="1">
      <c r="A12084" s="78">
        <v>12081.0</v>
      </c>
      <c r="C12084" s="78" t="str">
        <f>VLOOKUP(G12084,[1]Macrodata_CCF!$A$3:$D$55,4,FALSE)</f>
        <v>#ERROR!</v>
      </c>
      <c r="E12084" s="79" t="str">
        <f>VLOOKUP(G12084,[1]Macrodata_CCF!$A$3:$B$55,2,FALSE)</f>
        <v>#ERROR!</v>
      </c>
      <c r="F12084" s="78">
        <v>0.0</v>
      </c>
      <c r="G12084" s="80">
        <v>40.0</v>
      </c>
      <c r="H12084" s="81">
        <v>158890.0</v>
      </c>
      <c r="I12084" s="81">
        <v>920000.0</v>
      </c>
      <c r="J12084" s="81">
        <v>212170.0</v>
      </c>
      <c r="K12084" s="81">
        <v>920000.0</v>
      </c>
      <c r="L12084" s="82">
        <v>0.07000302190222175</v>
      </c>
      <c r="N12084" s="83">
        <f t="shared" si="1"/>
        <v>0.0700030219</v>
      </c>
      <c r="O12084" s="83">
        <f t="shared" si="2"/>
        <v>0.0700030219</v>
      </c>
      <c r="Q12084" s="83">
        <f t="shared" si="3"/>
        <v>0.8272934783</v>
      </c>
      <c r="R12084" s="83">
        <f t="shared" si="4"/>
        <v>0.0700030219</v>
      </c>
      <c r="S12084" s="83" t="b">
        <f t="shared" si="5"/>
        <v>0</v>
      </c>
      <c r="T12084" s="72"/>
      <c r="U12084" s="72"/>
      <c r="V12084" s="72"/>
      <c r="W12084" s="72"/>
      <c r="X12084" s="72"/>
      <c r="Y12084" s="72"/>
      <c r="Z12084" s="72"/>
      <c r="AA12084" s="72"/>
      <c r="AB12084" s="72"/>
      <c r="AC12084" s="72"/>
      <c r="AD12084" s="72"/>
      <c r="AE12084" s="72"/>
      <c r="AF12084" s="72"/>
      <c r="AG12084" s="72"/>
      <c r="AH12084" s="72"/>
      <c r="AI12084" s="72"/>
      <c r="AJ12084" s="72"/>
      <c r="AK12084" s="72"/>
    </row>
    <row r="12085" ht="14.25" customHeight="1">
      <c r="A12085" s="78">
        <v>12082.0</v>
      </c>
      <c r="C12085" s="78" t="str">
        <f>VLOOKUP(G12085,[1]Macrodata_CCF!$A$3:$D$55,4,FALSE)</f>
        <v>#ERROR!</v>
      </c>
      <c r="E12085" s="79" t="str">
        <f>VLOOKUP(G12085,[1]Macrodata_CCF!$A$3:$B$55,2,FALSE)</f>
        <v>#ERROR!</v>
      </c>
      <c r="F12085" s="78">
        <v>0.0</v>
      </c>
      <c r="G12085" s="80">
        <v>52.0</v>
      </c>
      <c r="H12085" s="81">
        <v>146240.0</v>
      </c>
      <c r="I12085" s="81">
        <v>600000.0</v>
      </c>
      <c r="J12085" s="81">
        <v>155315.0</v>
      </c>
      <c r="K12085" s="81">
        <v>600000.0</v>
      </c>
      <c r="L12085" s="82">
        <v>0.01999955923836389</v>
      </c>
      <c r="N12085" s="83">
        <f t="shared" si="1"/>
        <v>0.01999955924</v>
      </c>
      <c r="O12085" s="83">
        <f t="shared" si="2"/>
        <v>0.01999955924</v>
      </c>
      <c r="Q12085" s="83">
        <f t="shared" si="3"/>
        <v>0.7562666667</v>
      </c>
      <c r="R12085" s="83">
        <f t="shared" si="4"/>
        <v>0.01999955924</v>
      </c>
      <c r="S12085" s="83" t="b">
        <f t="shared" si="5"/>
        <v>0</v>
      </c>
      <c r="T12085" s="72"/>
      <c r="U12085" s="72"/>
      <c r="V12085" s="72"/>
      <c r="W12085" s="72"/>
      <c r="X12085" s="72"/>
      <c r="Y12085" s="72"/>
      <c r="Z12085" s="72"/>
      <c r="AA12085" s="72"/>
      <c r="AB12085" s="72"/>
      <c r="AC12085" s="72"/>
      <c r="AD12085" s="72"/>
      <c r="AE12085" s="72"/>
      <c r="AF12085" s="72"/>
      <c r="AG12085" s="72"/>
      <c r="AH12085" s="72"/>
      <c r="AI12085" s="72"/>
      <c r="AJ12085" s="72"/>
      <c r="AK12085" s="72"/>
    </row>
    <row r="12086" ht="14.25" customHeight="1">
      <c r="A12086" s="78">
        <v>12083.0</v>
      </c>
      <c r="C12086" s="78" t="str">
        <f>VLOOKUP(G12086,[1]Macrodata_CCF!$A$3:$D$55,4,FALSE)</f>
        <v>#ERROR!</v>
      </c>
      <c r="E12086" s="79" t="str">
        <f>VLOOKUP(G12086,[1]Macrodata_CCF!$A$3:$B$55,2,FALSE)</f>
        <v>#ERROR!</v>
      </c>
      <c r="F12086" s="78">
        <v>0.0</v>
      </c>
      <c r="G12086" s="80">
        <v>26.0</v>
      </c>
      <c r="H12086" s="81">
        <v>147050.0</v>
      </c>
      <c r="I12086" s="81">
        <v>160000.0</v>
      </c>
      <c r="J12086" s="81">
        <v>140705.0</v>
      </c>
      <c r="K12086" s="81">
        <v>160000.0</v>
      </c>
      <c r="L12086" s="82">
        <v>-0.4899613899613899</v>
      </c>
      <c r="N12086" s="83">
        <f t="shared" si="1"/>
        <v>-0.48996139</v>
      </c>
      <c r="O12086" s="83">
        <f t="shared" si="2"/>
        <v>0</v>
      </c>
      <c r="Q12086" s="83">
        <f t="shared" si="3"/>
        <v>0.0809375</v>
      </c>
      <c r="R12086" s="83">
        <f t="shared" si="4"/>
        <v>-0.03965625</v>
      </c>
      <c r="S12086" s="83" t="b">
        <f t="shared" si="5"/>
        <v>0</v>
      </c>
      <c r="T12086" s="72"/>
      <c r="U12086" s="72"/>
      <c r="V12086" s="72"/>
      <c r="W12086" s="72"/>
      <c r="X12086" s="72"/>
      <c r="Y12086" s="72"/>
      <c r="Z12086" s="72"/>
      <c r="AA12086" s="72"/>
      <c r="AB12086" s="72"/>
      <c r="AC12086" s="72"/>
      <c r="AD12086" s="72"/>
      <c r="AE12086" s="72"/>
      <c r="AF12086" s="72"/>
      <c r="AG12086" s="72"/>
      <c r="AH12086" s="72"/>
      <c r="AI12086" s="72"/>
      <c r="AJ12086" s="72"/>
      <c r="AK12086" s="72"/>
    </row>
    <row r="12087" ht="14.25" customHeight="1">
      <c r="A12087" s="78">
        <v>12084.0</v>
      </c>
      <c r="C12087" s="78" t="str">
        <f>VLOOKUP(G12087,[1]Macrodata_CCF!$A$3:$D$55,4,FALSE)</f>
        <v>#ERROR!</v>
      </c>
      <c r="E12087" s="79" t="str">
        <f>VLOOKUP(G12087,[1]Macrodata_CCF!$A$3:$B$55,2,FALSE)</f>
        <v>#ERROR!</v>
      </c>
      <c r="F12087" s="78">
        <v>0.0</v>
      </c>
      <c r="G12087" s="80">
        <v>10.0</v>
      </c>
      <c r="H12087" s="81">
        <v>23230.0</v>
      </c>
      <c r="I12087" s="81">
        <v>440000.0</v>
      </c>
      <c r="J12087" s="81">
        <v>148260.0</v>
      </c>
      <c r="K12087" s="81">
        <v>440000.0</v>
      </c>
      <c r="L12087" s="82">
        <v>0.2999976005950524</v>
      </c>
      <c r="N12087" s="83">
        <f t="shared" si="1"/>
        <v>0.2999976006</v>
      </c>
      <c r="O12087" s="83">
        <f t="shared" si="2"/>
        <v>0.2999976006</v>
      </c>
      <c r="Q12087" s="83">
        <f t="shared" si="3"/>
        <v>0.9472045455</v>
      </c>
      <c r="R12087" s="83">
        <f t="shared" si="4"/>
        <v>0.2999976006</v>
      </c>
      <c r="S12087" s="83" t="b">
        <f t="shared" si="5"/>
        <v>0</v>
      </c>
      <c r="T12087" s="72"/>
      <c r="U12087" s="72"/>
      <c r="V12087" s="72"/>
      <c r="W12087" s="72"/>
      <c r="X12087" s="72"/>
      <c r="Y12087" s="72"/>
      <c r="Z12087" s="72"/>
      <c r="AA12087" s="72"/>
      <c r="AB12087" s="72"/>
      <c r="AC12087" s="72"/>
      <c r="AD12087" s="72"/>
      <c r="AE12087" s="72"/>
      <c r="AF12087" s="72"/>
      <c r="AG12087" s="72"/>
      <c r="AH12087" s="72"/>
      <c r="AI12087" s="72"/>
      <c r="AJ12087" s="72"/>
      <c r="AK12087" s="72"/>
    </row>
    <row r="12088" ht="14.25" customHeight="1">
      <c r="A12088" s="78">
        <v>12085.0</v>
      </c>
      <c r="C12088" s="78" t="str">
        <f>VLOOKUP(G12088,[1]Macrodata_CCF!$A$3:$D$55,4,FALSE)</f>
        <v>#ERROR!</v>
      </c>
      <c r="E12088" s="79" t="str">
        <f>VLOOKUP(G12088,[1]Macrodata_CCF!$A$3:$B$55,2,FALSE)</f>
        <v>#ERROR!</v>
      </c>
      <c r="F12088" s="78">
        <v>0.0</v>
      </c>
      <c r="G12088" s="80">
        <v>30.0</v>
      </c>
      <c r="H12088" s="81">
        <v>533805.0</v>
      </c>
      <c r="I12088" s="81">
        <v>540000.0</v>
      </c>
      <c r="J12088" s="81">
        <v>540865.0</v>
      </c>
      <c r="K12088" s="81">
        <v>540000.0</v>
      </c>
      <c r="L12088" s="82">
        <v>1.139628732849072</v>
      </c>
      <c r="N12088" s="83">
        <f t="shared" si="1"/>
        <v>1.139628733</v>
      </c>
      <c r="O12088" s="83">
        <f t="shared" si="2"/>
        <v>1</v>
      </c>
      <c r="Q12088" s="83">
        <f t="shared" si="3"/>
        <v>0.01147222222</v>
      </c>
      <c r="R12088" s="83">
        <f t="shared" si="4"/>
        <v>0.01307407407</v>
      </c>
      <c r="S12088" s="83" t="b">
        <f t="shared" si="5"/>
        <v>1</v>
      </c>
      <c r="T12088" s="72"/>
      <c r="U12088" s="72"/>
      <c r="V12088" s="72"/>
      <c r="W12088" s="72"/>
      <c r="X12088" s="72"/>
      <c r="Y12088" s="72"/>
      <c r="Z12088" s="72"/>
      <c r="AA12088" s="72"/>
      <c r="AB12088" s="72"/>
      <c r="AC12088" s="72"/>
      <c r="AD12088" s="72"/>
      <c r="AE12088" s="72"/>
      <c r="AF12088" s="72"/>
      <c r="AG12088" s="72"/>
      <c r="AH12088" s="72"/>
      <c r="AI12088" s="72"/>
      <c r="AJ12088" s="72"/>
      <c r="AK12088" s="72"/>
    </row>
    <row r="12089" ht="14.25" customHeight="1">
      <c r="A12089" s="78">
        <v>12086.0</v>
      </c>
      <c r="C12089" s="78" t="str">
        <f>VLOOKUP(G12089,[1]Macrodata_CCF!$A$3:$D$55,4,FALSE)</f>
        <v>#ERROR!</v>
      </c>
      <c r="E12089" s="79" t="str">
        <f>VLOOKUP(G12089,[1]Macrodata_CCF!$A$3:$B$55,2,FALSE)</f>
        <v>#ERROR!</v>
      </c>
      <c r="F12089" s="78">
        <v>0.0</v>
      </c>
      <c r="G12089" s="80">
        <v>9.0</v>
      </c>
      <c r="H12089" s="81">
        <v>552260.0</v>
      </c>
      <c r="I12089" s="81">
        <v>690000.0</v>
      </c>
      <c r="J12089" s="81">
        <v>599090.0</v>
      </c>
      <c r="K12089" s="81">
        <v>690000.0</v>
      </c>
      <c r="L12089" s="82">
        <v>0.3399883839117177</v>
      </c>
      <c r="N12089" s="83">
        <f t="shared" si="1"/>
        <v>0.3399883839</v>
      </c>
      <c r="O12089" s="83">
        <f t="shared" si="2"/>
        <v>0.3399883839</v>
      </c>
      <c r="Q12089" s="83">
        <f t="shared" si="3"/>
        <v>0.1996231884</v>
      </c>
      <c r="R12089" s="83">
        <f t="shared" si="4"/>
        <v>0.3399883839</v>
      </c>
      <c r="S12089" s="83" t="b">
        <f t="shared" si="5"/>
        <v>0</v>
      </c>
      <c r="T12089" s="72"/>
      <c r="U12089" s="72"/>
      <c r="V12089" s="72"/>
      <c r="W12089" s="72"/>
      <c r="X12089" s="72"/>
      <c r="Y12089" s="72"/>
      <c r="Z12089" s="72"/>
      <c r="AA12089" s="72"/>
      <c r="AB12089" s="72"/>
      <c r="AC12089" s="72"/>
      <c r="AD12089" s="72"/>
      <c r="AE12089" s="72"/>
      <c r="AF12089" s="72"/>
      <c r="AG12089" s="72"/>
      <c r="AH12089" s="72"/>
      <c r="AI12089" s="72"/>
      <c r="AJ12089" s="72"/>
      <c r="AK12089" s="72"/>
    </row>
    <row r="12090" ht="14.25" customHeight="1">
      <c r="A12090" s="78">
        <v>12087.0</v>
      </c>
      <c r="C12090" s="78" t="str">
        <f>VLOOKUP(G12090,[1]Macrodata_CCF!$A$3:$D$55,4,FALSE)</f>
        <v>#ERROR!</v>
      </c>
      <c r="E12090" s="79" t="str">
        <f>VLOOKUP(G12090,[1]Macrodata_CCF!$A$3:$B$55,2,FALSE)</f>
        <v>#ERROR!</v>
      </c>
      <c r="F12090" s="78">
        <v>0.0</v>
      </c>
      <c r="G12090" s="80">
        <v>42.0</v>
      </c>
      <c r="H12090" s="81">
        <v>433145.0</v>
      </c>
      <c r="I12090" s="81">
        <v>840000.0</v>
      </c>
      <c r="J12090" s="81">
        <v>555200.0</v>
      </c>
      <c r="K12090" s="81">
        <v>1512000.0</v>
      </c>
      <c r="L12090" s="82">
        <v>0.2999963131828293</v>
      </c>
      <c r="N12090" s="83">
        <f t="shared" si="1"/>
        <v>0.2999963132</v>
      </c>
      <c r="O12090" s="83">
        <f t="shared" si="2"/>
        <v>0.2999963132</v>
      </c>
      <c r="Q12090" s="83">
        <f t="shared" si="3"/>
        <v>0.4843511905</v>
      </c>
      <c r="R12090" s="83">
        <f t="shared" si="4"/>
        <v>0.2999963132</v>
      </c>
      <c r="S12090" s="83" t="b">
        <f t="shared" si="5"/>
        <v>0</v>
      </c>
      <c r="T12090" s="72"/>
      <c r="U12090" s="72"/>
      <c r="V12090" s="72"/>
      <c r="W12090" s="72"/>
      <c r="X12090" s="72"/>
      <c r="Y12090" s="72"/>
      <c r="Z12090" s="72"/>
      <c r="AA12090" s="72"/>
      <c r="AB12090" s="72"/>
      <c r="AC12090" s="72"/>
      <c r="AD12090" s="72"/>
      <c r="AE12090" s="72"/>
      <c r="AF12090" s="72"/>
      <c r="AG12090" s="72"/>
      <c r="AH12090" s="72"/>
      <c r="AI12090" s="72"/>
      <c r="AJ12090" s="72"/>
      <c r="AK12090" s="72"/>
    </row>
    <row r="12091" ht="14.25" customHeight="1">
      <c r="A12091" s="78">
        <v>12088.0</v>
      </c>
      <c r="C12091" s="78" t="str">
        <f>VLOOKUP(G12091,[1]Macrodata_CCF!$A$3:$D$55,4,FALSE)</f>
        <v>#ERROR!</v>
      </c>
      <c r="E12091" s="79" t="str">
        <f>VLOOKUP(G12091,[1]Macrodata_CCF!$A$3:$B$55,2,FALSE)</f>
        <v>#ERROR!</v>
      </c>
      <c r="F12091" s="78">
        <v>0.0</v>
      </c>
      <c r="G12091" s="80">
        <v>18.0</v>
      </c>
      <c r="H12091" s="81">
        <v>6885.0</v>
      </c>
      <c r="I12091" s="81">
        <v>780000.0</v>
      </c>
      <c r="J12091" s="81">
        <v>161510.0</v>
      </c>
      <c r="K12091" s="81">
        <v>780000.0</v>
      </c>
      <c r="L12091" s="82">
        <v>0.2000025869372603</v>
      </c>
      <c r="N12091" s="83">
        <f t="shared" si="1"/>
        <v>0.2000025869</v>
      </c>
      <c r="O12091" s="83">
        <f t="shared" si="2"/>
        <v>0.2000025869</v>
      </c>
      <c r="Q12091" s="83">
        <f t="shared" si="3"/>
        <v>0.9911730769</v>
      </c>
      <c r="R12091" s="83">
        <f t="shared" si="4"/>
        <v>0.2000025869</v>
      </c>
      <c r="S12091" s="83" t="b">
        <f t="shared" si="5"/>
        <v>0</v>
      </c>
      <c r="T12091" s="72"/>
      <c r="U12091" s="72"/>
      <c r="V12091" s="72"/>
      <c r="W12091" s="72"/>
      <c r="X12091" s="72"/>
      <c r="Y12091" s="72"/>
      <c r="Z12091" s="72"/>
      <c r="AA12091" s="72"/>
      <c r="AB12091" s="72"/>
      <c r="AC12091" s="72"/>
      <c r="AD12091" s="72"/>
      <c r="AE12091" s="72"/>
      <c r="AF12091" s="72"/>
      <c r="AG12091" s="72"/>
      <c r="AH12091" s="72"/>
      <c r="AI12091" s="72"/>
      <c r="AJ12091" s="72"/>
      <c r="AK12091" s="72"/>
    </row>
    <row r="12092" ht="14.25" customHeight="1">
      <c r="A12092" s="78">
        <v>12089.0</v>
      </c>
      <c r="C12092" s="78" t="str">
        <f>VLOOKUP(G12092,[1]Macrodata_CCF!$A$3:$D$55,4,FALSE)</f>
        <v>#ERROR!</v>
      </c>
      <c r="E12092" s="79" t="str">
        <f>VLOOKUP(G12092,[1]Macrodata_CCF!$A$3:$B$55,2,FALSE)</f>
        <v>#ERROR!</v>
      </c>
      <c r="F12092" s="78">
        <v>0.0</v>
      </c>
      <c r="G12092" s="80">
        <v>45.0</v>
      </c>
      <c r="H12092" s="81">
        <v>428145.0</v>
      </c>
      <c r="I12092" s="81">
        <v>970000.0</v>
      </c>
      <c r="J12092" s="81">
        <v>504005.0</v>
      </c>
      <c r="K12092" s="81">
        <v>970000.0</v>
      </c>
      <c r="L12092" s="82">
        <v>0.1400005536536527</v>
      </c>
      <c r="N12092" s="83">
        <f t="shared" si="1"/>
        <v>0.1400005537</v>
      </c>
      <c r="O12092" s="83">
        <f t="shared" si="2"/>
        <v>0.1400005537</v>
      </c>
      <c r="Q12092" s="83">
        <f t="shared" si="3"/>
        <v>0.5586134021</v>
      </c>
      <c r="R12092" s="83">
        <f t="shared" si="4"/>
        <v>0.1400005537</v>
      </c>
      <c r="S12092" s="83" t="b">
        <f t="shared" si="5"/>
        <v>0</v>
      </c>
      <c r="T12092" s="72"/>
      <c r="U12092" s="72"/>
      <c r="V12092" s="72"/>
      <c r="W12092" s="72"/>
      <c r="X12092" s="72"/>
      <c r="Y12092" s="72"/>
      <c r="Z12092" s="72"/>
      <c r="AA12092" s="72"/>
      <c r="AB12092" s="72"/>
      <c r="AC12092" s="72"/>
      <c r="AD12092" s="72"/>
      <c r="AE12092" s="72"/>
      <c r="AF12092" s="72"/>
      <c r="AG12092" s="72"/>
      <c r="AH12092" s="72"/>
      <c r="AI12092" s="72"/>
      <c r="AJ12092" s="72"/>
      <c r="AK12092" s="72"/>
    </row>
    <row r="12093" ht="14.25" customHeight="1">
      <c r="A12093" s="78">
        <v>12090.0</v>
      </c>
      <c r="C12093" s="78" t="str">
        <f>VLOOKUP(G12093,[1]Macrodata_CCF!$A$3:$D$55,4,FALSE)</f>
        <v>#ERROR!</v>
      </c>
      <c r="E12093" s="79" t="str">
        <f>VLOOKUP(G12093,[1]Macrodata_CCF!$A$3:$B$55,2,FALSE)</f>
        <v>#ERROR!</v>
      </c>
      <c r="F12093" s="78">
        <v>0.0</v>
      </c>
      <c r="G12093" s="80">
        <v>20.0</v>
      </c>
      <c r="H12093" s="81">
        <v>379125.0</v>
      </c>
      <c r="I12093" s="81">
        <v>790000.0</v>
      </c>
      <c r="J12093" s="81">
        <v>805800.0</v>
      </c>
      <c r="K12093" s="81">
        <v>790000.0</v>
      </c>
      <c r="L12093" s="82">
        <v>1.038454517797384</v>
      </c>
      <c r="N12093" s="83">
        <f t="shared" si="1"/>
        <v>1.038454518</v>
      </c>
      <c r="O12093" s="83">
        <f t="shared" si="2"/>
        <v>1</v>
      </c>
      <c r="Q12093" s="83">
        <f t="shared" si="3"/>
        <v>0.5200949367</v>
      </c>
      <c r="R12093" s="83">
        <f t="shared" si="4"/>
        <v>1.038454518</v>
      </c>
      <c r="S12093" s="83" t="b">
        <f t="shared" si="5"/>
        <v>0</v>
      </c>
      <c r="T12093" s="72"/>
      <c r="U12093" s="72"/>
      <c r="V12093" s="72"/>
      <c r="W12093" s="72"/>
      <c r="X12093" s="72"/>
      <c r="Y12093" s="72"/>
      <c r="Z12093" s="72"/>
      <c r="AA12093" s="72"/>
      <c r="AB12093" s="72"/>
      <c r="AC12093" s="72"/>
      <c r="AD12093" s="72"/>
      <c r="AE12093" s="72"/>
      <c r="AF12093" s="72"/>
      <c r="AG12093" s="72"/>
      <c r="AH12093" s="72"/>
      <c r="AI12093" s="72"/>
      <c r="AJ12093" s="72"/>
      <c r="AK12093" s="72"/>
    </row>
    <row r="12094" ht="14.25" customHeight="1">
      <c r="A12094" s="78">
        <v>12091.0</v>
      </c>
      <c r="C12094" s="78" t="str">
        <f>VLOOKUP(G12094,[1]Macrodata_CCF!$A$3:$D$55,4,FALSE)</f>
        <v>#ERROR!</v>
      </c>
      <c r="E12094" s="79" t="str">
        <f>VLOOKUP(G12094,[1]Macrodata_CCF!$A$3:$B$55,2,FALSE)</f>
        <v>#ERROR!</v>
      </c>
      <c r="F12094" s="78">
        <v>1.0</v>
      </c>
      <c r="G12094" s="80">
        <v>12.0</v>
      </c>
      <c r="H12094" s="81">
        <v>99855.0</v>
      </c>
      <c r="I12094" s="81">
        <v>380000.0</v>
      </c>
      <c r="J12094" s="81">
        <v>38225.0</v>
      </c>
      <c r="K12094" s="81">
        <v>380000.0</v>
      </c>
      <c r="L12094" s="82">
        <v>-0.2199932177979261</v>
      </c>
      <c r="N12094" s="83">
        <f t="shared" si="1"/>
        <v>-0.2199932178</v>
      </c>
      <c r="O12094" s="83">
        <f t="shared" si="2"/>
        <v>0</v>
      </c>
      <c r="Q12094" s="83">
        <f t="shared" si="3"/>
        <v>0.7372236842</v>
      </c>
      <c r="R12094" s="83">
        <f t="shared" si="4"/>
        <v>-0.2199932178</v>
      </c>
      <c r="S12094" s="83" t="b">
        <f t="shared" si="5"/>
        <v>0</v>
      </c>
      <c r="T12094" s="72"/>
      <c r="U12094" s="72"/>
      <c r="V12094" s="72"/>
      <c r="W12094" s="72"/>
      <c r="X12094" s="72"/>
      <c r="Y12094" s="72"/>
      <c r="Z12094" s="72"/>
      <c r="AA12094" s="72"/>
      <c r="AB12094" s="72"/>
      <c r="AC12094" s="72"/>
      <c r="AD12094" s="72"/>
      <c r="AE12094" s="72"/>
      <c r="AF12094" s="72"/>
      <c r="AG12094" s="72"/>
      <c r="AH12094" s="72"/>
      <c r="AI12094" s="72"/>
      <c r="AJ12094" s="72"/>
      <c r="AK12094" s="72"/>
    </row>
    <row r="12095" ht="14.25" customHeight="1">
      <c r="A12095" s="78">
        <v>12092.0</v>
      </c>
      <c r="C12095" s="78" t="str">
        <f>VLOOKUP(G12095,[1]Macrodata_CCF!$A$3:$D$55,4,FALSE)</f>
        <v>#ERROR!</v>
      </c>
      <c r="E12095" s="79" t="str">
        <f>VLOOKUP(G12095,[1]Macrodata_CCF!$A$3:$B$55,2,FALSE)</f>
        <v>#ERROR!</v>
      </c>
      <c r="F12095" s="78">
        <v>0.0</v>
      </c>
      <c r="G12095" s="80">
        <v>3.0</v>
      </c>
      <c r="H12095" s="81">
        <v>43250.0</v>
      </c>
      <c r="I12095" s="81">
        <v>210000.0</v>
      </c>
      <c r="J12095" s="81">
        <v>84940.0</v>
      </c>
      <c r="K12095" s="81">
        <v>210000.0</v>
      </c>
      <c r="L12095" s="82">
        <v>0.2500149925037481</v>
      </c>
      <c r="N12095" s="83">
        <f t="shared" si="1"/>
        <v>0.2500149925</v>
      </c>
      <c r="O12095" s="83">
        <f t="shared" si="2"/>
        <v>0.2500149925</v>
      </c>
      <c r="Q12095" s="83">
        <f t="shared" si="3"/>
        <v>0.794047619</v>
      </c>
      <c r="R12095" s="83">
        <f t="shared" si="4"/>
        <v>0.2500149925</v>
      </c>
      <c r="S12095" s="83" t="b">
        <f t="shared" si="5"/>
        <v>0</v>
      </c>
      <c r="T12095" s="72"/>
      <c r="U12095" s="72"/>
      <c r="V12095" s="72"/>
      <c r="W12095" s="72"/>
      <c r="X12095" s="72"/>
      <c r="Y12095" s="72"/>
      <c r="Z12095" s="72"/>
      <c r="AA12095" s="72"/>
      <c r="AB12095" s="72"/>
      <c r="AC12095" s="72"/>
      <c r="AD12095" s="72"/>
      <c r="AE12095" s="72"/>
      <c r="AF12095" s="72"/>
      <c r="AG12095" s="72"/>
      <c r="AH12095" s="72"/>
      <c r="AI12095" s="72"/>
      <c r="AJ12095" s="72"/>
      <c r="AK12095" s="72"/>
    </row>
    <row r="12096" ht="14.25" customHeight="1">
      <c r="A12096" s="78">
        <v>12093.0</v>
      </c>
      <c r="C12096" s="78" t="str">
        <f>VLOOKUP(G12096,[1]Macrodata_CCF!$A$3:$D$55,4,FALSE)</f>
        <v>#ERROR!</v>
      </c>
      <c r="E12096" s="79" t="str">
        <f>VLOOKUP(G12096,[1]Macrodata_CCF!$A$3:$B$55,2,FALSE)</f>
        <v>#ERROR!</v>
      </c>
      <c r="F12096" s="78">
        <v>0.0</v>
      </c>
      <c r="G12096" s="80">
        <v>4.0</v>
      </c>
      <c r="H12096" s="81">
        <v>528540.0</v>
      </c>
      <c r="I12096" s="81">
        <v>590000.0</v>
      </c>
      <c r="J12096" s="81">
        <v>546365.0</v>
      </c>
      <c r="K12096" s="81">
        <v>590000.0</v>
      </c>
      <c r="L12096" s="82">
        <v>0.2900260331923202</v>
      </c>
      <c r="N12096" s="83">
        <f t="shared" si="1"/>
        <v>0.2900260332</v>
      </c>
      <c r="O12096" s="83">
        <f t="shared" si="2"/>
        <v>0.2900260332</v>
      </c>
      <c r="Q12096" s="83">
        <f t="shared" si="3"/>
        <v>0.1041694915</v>
      </c>
      <c r="R12096" s="83">
        <f t="shared" si="4"/>
        <v>0.2900260332</v>
      </c>
      <c r="S12096" s="83" t="b">
        <f t="shared" si="5"/>
        <v>0</v>
      </c>
      <c r="T12096" s="72"/>
      <c r="U12096" s="72"/>
      <c r="V12096" s="72"/>
      <c r="W12096" s="72"/>
      <c r="X12096" s="72"/>
      <c r="Y12096" s="72"/>
      <c r="Z12096" s="72"/>
      <c r="AA12096" s="72"/>
      <c r="AB12096" s="72"/>
      <c r="AC12096" s="72"/>
      <c r="AD12096" s="72"/>
      <c r="AE12096" s="72"/>
      <c r="AF12096" s="72"/>
      <c r="AG12096" s="72"/>
      <c r="AH12096" s="72"/>
      <c r="AI12096" s="72"/>
      <c r="AJ12096" s="72"/>
      <c r="AK12096" s="72"/>
    </row>
    <row r="12097" ht="14.25" customHeight="1">
      <c r="A12097" s="78">
        <v>12094.0</v>
      </c>
      <c r="C12097" s="78" t="str">
        <f>VLOOKUP(G12097,[1]Macrodata_CCF!$A$3:$D$55,4,FALSE)</f>
        <v>#ERROR!</v>
      </c>
      <c r="E12097" s="79" t="str">
        <f>VLOOKUP(G12097,[1]Macrodata_CCF!$A$3:$B$55,2,FALSE)</f>
        <v>#ERROR!</v>
      </c>
      <c r="F12097" s="78">
        <v>0.0</v>
      </c>
      <c r="G12097" s="80">
        <v>33.0</v>
      </c>
      <c r="H12097" s="81">
        <v>208145.0</v>
      </c>
      <c r="I12097" s="81">
        <v>530000.0</v>
      </c>
      <c r="J12097" s="81">
        <v>50435.0</v>
      </c>
      <c r="K12097" s="81">
        <v>530000.0</v>
      </c>
      <c r="L12097" s="82">
        <v>-0.4900032623386307</v>
      </c>
      <c r="N12097" s="83">
        <f t="shared" si="1"/>
        <v>-0.4900032623</v>
      </c>
      <c r="O12097" s="83">
        <f t="shared" si="2"/>
        <v>0</v>
      </c>
      <c r="Q12097" s="83">
        <f t="shared" si="3"/>
        <v>0.6072735849</v>
      </c>
      <c r="R12097" s="83">
        <f t="shared" si="4"/>
        <v>-0.4900032623</v>
      </c>
      <c r="S12097" s="83" t="b">
        <f t="shared" si="5"/>
        <v>0</v>
      </c>
      <c r="T12097" s="72"/>
      <c r="U12097" s="72"/>
      <c r="V12097" s="72"/>
      <c r="W12097" s="72"/>
      <c r="X12097" s="72"/>
      <c r="Y12097" s="72"/>
      <c r="Z12097" s="72"/>
      <c r="AA12097" s="72"/>
      <c r="AB12097" s="72"/>
      <c r="AC12097" s="72"/>
      <c r="AD12097" s="72"/>
      <c r="AE12097" s="72"/>
      <c r="AF12097" s="72"/>
      <c r="AG12097" s="72"/>
      <c r="AH12097" s="72"/>
      <c r="AI12097" s="72"/>
      <c r="AJ12097" s="72"/>
      <c r="AK12097" s="72"/>
    </row>
    <row r="12098" ht="14.25" customHeight="1">
      <c r="A12098" s="78">
        <v>12095.0</v>
      </c>
      <c r="C12098" s="78" t="str">
        <f>VLOOKUP(G12098,[1]Macrodata_CCF!$A$3:$D$55,4,FALSE)</f>
        <v>#ERROR!</v>
      </c>
      <c r="E12098" s="79" t="str">
        <f>VLOOKUP(G12098,[1]Macrodata_CCF!$A$3:$B$55,2,FALSE)</f>
        <v>#ERROR!</v>
      </c>
      <c r="F12098" s="78">
        <v>0.0</v>
      </c>
      <c r="G12098" s="80">
        <v>30.0</v>
      </c>
      <c r="H12098" s="81">
        <v>52025.0</v>
      </c>
      <c r="I12098" s="81">
        <v>780000.0</v>
      </c>
      <c r="J12098" s="81">
        <v>153940.0</v>
      </c>
      <c r="K12098" s="81">
        <v>780000.0</v>
      </c>
      <c r="L12098" s="82">
        <v>0.1399979394896803</v>
      </c>
      <c r="N12098" s="83">
        <f t="shared" si="1"/>
        <v>0.1399979395</v>
      </c>
      <c r="O12098" s="83">
        <f t="shared" si="2"/>
        <v>0.1399979395</v>
      </c>
      <c r="Q12098" s="83">
        <f t="shared" si="3"/>
        <v>0.9333012821</v>
      </c>
      <c r="R12098" s="83">
        <f t="shared" si="4"/>
        <v>0.1399979395</v>
      </c>
      <c r="S12098" s="83" t="b">
        <f t="shared" si="5"/>
        <v>0</v>
      </c>
      <c r="T12098" s="72"/>
      <c r="U12098" s="72"/>
      <c r="V12098" s="72"/>
      <c r="W12098" s="72"/>
      <c r="X12098" s="72"/>
      <c r="Y12098" s="72"/>
      <c r="Z12098" s="72"/>
      <c r="AA12098" s="72"/>
      <c r="AB12098" s="72"/>
      <c r="AC12098" s="72"/>
      <c r="AD12098" s="72"/>
      <c r="AE12098" s="72"/>
      <c r="AF12098" s="72"/>
      <c r="AG12098" s="72"/>
      <c r="AH12098" s="72"/>
      <c r="AI12098" s="72"/>
      <c r="AJ12098" s="72"/>
      <c r="AK12098" s="72"/>
    </row>
    <row r="12099" ht="14.25" customHeight="1">
      <c r="A12099" s="78">
        <v>12096.0</v>
      </c>
      <c r="C12099" s="78" t="str">
        <f>VLOOKUP(G12099,[1]Macrodata_CCF!$A$3:$D$55,4,FALSE)</f>
        <v>#ERROR!</v>
      </c>
      <c r="E12099" s="79" t="str">
        <f>VLOOKUP(G12099,[1]Macrodata_CCF!$A$3:$B$55,2,FALSE)</f>
        <v>#ERROR!</v>
      </c>
      <c r="F12099" s="78">
        <v>1.0</v>
      </c>
      <c r="G12099" s="80">
        <v>50.0</v>
      </c>
      <c r="H12099" s="81">
        <v>182250.0</v>
      </c>
      <c r="I12099" s="81">
        <v>620000.0</v>
      </c>
      <c r="J12099" s="81">
        <v>405505.0</v>
      </c>
      <c r="K12099" s="81">
        <v>620000.0</v>
      </c>
      <c r="L12099" s="82">
        <v>0.510005711022273</v>
      </c>
      <c r="N12099" s="83">
        <f t="shared" si="1"/>
        <v>0.510005711</v>
      </c>
      <c r="O12099" s="83">
        <f t="shared" si="2"/>
        <v>0.510005711</v>
      </c>
      <c r="Q12099" s="83">
        <f t="shared" si="3"/>
        <v>0.7060483871</v>
      </c>
      <c r="R12099" s="83">
        <f t="shared" si="4"/>
        <v>0.510005711</v>
      </c>
      <c r="S12099" s="83" t="b">
        <f t="shared" si="5"/>
        <v>0</v>
      </c>
      <c r="T12099" s="72"/>
      <c r="U12099" s="72"/>
      <c r="V12099" s="72"/>
      <c r="W12099" s="72"/>
      <c r="X12099" s="72"/>
      <c r="Y12099" s="72"/>
      <c r="Z12099" s="72"/>
      <c r="AA12099" s="72"/>
      <c r="AB12099" s="72"/>
      <c r="AC12099" s="72"/>
      <c r="AD12099" s="72"/>
      <c r="AE12099" s="72"/>
      <c r="AF12099" s="72"/>
      <c r="AG12099" s="72"/>
      <c r="AH12099" s="72"/>
      <c r="AI12099" s="72"/>
      <c r="AJ12099" s="72"/>
      <c r="AK12099" s="72"/>
    </row>
    <row r="12100" ht="14.25" customHeight="1">
      <c r="A12100" s="78">
        <v>12097.0</v>
      </c>
      <c r="C12100" s="78" t="str">
        <f>VLOOKUP(G12100,[1]Macrodata_CCF!$A$3:$D$55,4,FALSE)</f>
        <v>#ERROR!</v>
      </c>
      <c r="E12100" s="79" t="str">
        <f>VLOOKUP(G12100,[1]Macrodata_CCF!$A$3:$B$55,2,FALSE)</f>
        <v>#ERROR!</v>
      </c>
      <c r="F12100" s="78">
        <v>0.0</v>
      </c>
      <c r="G12100" s="80">
        <v>13.0</v>
      </c>
      <c r="H12100" s="81">
        <v>326560.0</v>
      </c>
      <c r="I12100" s="81">
        <v>640000.0</v>
      </c>
      <c r="J12100" s="81">
        <v>376710.0</v>
      </c>
      <c r="K12100" s="81">
        <v>640000.0</v>
      </c>
      <c r="L12100" s="82">
        <v>0.1599987238386932</v>
      </c>
      <c r="N12100" s="83">
        <f t="shared" si="1"/>
        <v>0.1599987238</v>
      </c>
      <c r="O12100" s="83">
        <f t="shared" si="2"/>
        <v>0.1599987238</v>
      </c>
      <c r="Q12100" s="83">
        <f t="shared" si="3"/>
        <v>0.48975</v>
      </c>
      <c r="R12100" s="83">
        <f t="shared" si="4"/>
        <v>0.1599987238</v>
      </c>
      <c r="S12100" s="83" t="b">
        <f t="shared" si="5"/>
        <v>0</v>
      </c>
      <c r="T12100" s="72"/>
      <c r="U12100" s="72"/>
      <c r="V12100" s="72"/>
      <c r="W12100" s="72"/>
      <c r="X12100" s="72"/>
      <c r="Y12100" s="72"/>
      <c r="Z12100" s="72"/>
      <c r="AA12100" s="72"/>
      <c r="AB12100" s="72"/>
      <c r="AC12100" s="72"/>
      <c r="AD12100" s="72"/>
      <c r="AE12100" s="72"/>
      <c r="AF12100" s="72"/>
      <c r="AG12100" s="72"/>
      <c r="AH12100" s="72"/>
      <c r="AI12100" s="72"/>
      <c r="AJ12100" s="72"/>
      <c r="AK12100" s="72"/>
    </row>
    <row r="12101" ht="14.25" customHeight="1">
      <c r="A12101" s="78">
        <v>12098.0</v>
      </c>
      <c r="C12101" s="78" t="str">
        <f>VLOOKUP(G12101,[1]Macrodata_CCF!$A$3:$D$55,4,FALSE)</f>
        <v>#ERROR!</v>
      </c>
      <c r="E12101" s="79" t="str">
        <f>VLOOKUP(G12101,[1]Macrodata_CCF!$A$3:$B$55,2,FALSE)</f>
        <v>#ERROR!</v>
      </c>
      <c r="F12101" s="78">
        <v>0.0</v>
      </c>
      <c r="G12101" s="80">
        <v>11.0</v>
      </c>
      <c r="H12101" s="81">
        <v>510245.0</v>
      </c>
      <c r="I12101" s="81">
        <v>680000.0</v>
      </c>
      <c r="J12101" s="81">
        <v>534010.0</v>
      </c>
      <c r="K12101" s="81">
        <v>680000.0</v>
      </c>
      <c r="L12101" s="82">
        <v>0.1399958764101205</v>
      </c>
      <c r="N12101" s="83">
        <f t="shared" si="1"/>
        <v>0.1399958764</v>
      </c>
      <c r="O12101" s="83">
        <f t="shared" si="2"/>
        <v>0.1399958764</v>
      </c>
      <c r="Q12101" s="83">
        <f t="shared" si="3"/>
        <v>0.2496397059</v>
      </c>
      <c r="R12101" s="83">
        <f t="shared" si="4"/>
        <v>0.1399958764</v>
      </c>
      <c r="S12101" s="83" t="b">
        <f t="shared" si="5"/>
        <v>0</v>
      </c>
      <c r="T12101" s="72"/>
      <c r="U12101" s="72"/>
      <c r="V12101" s="72"/>
      <c r="W12101" s="72"/>
      <c r="X12101" s="72"/>
      <c r="Y12101" s="72"/>
      <c r="Z12101" s="72"/>
      <c r="AA12101" s="72"/>
      <c r="AB12101" s="72"/>
      <c r="AC12101" s="72"/>
      <c r="AD12101" s="72"/>
      <c r="AE12101" s="72"/>
      <c r="AF12101" s="72"/>
      <c r="AG12101" s="72"/>
      <c r="AH12101" s="72"/>
      <c r="AI12101" s="72"/>
      <c r="AJ12101" s="72"/>
      <c r="AK12101" s="72"/>
    </row>
    <row r="12102" ht="14.25" customHeight="1">
      <c r="A12102" s="78">
        <v>12099.0</v>
      </c>
      <c r="C12102" s="78" t="str">
        <f>VLOOKUP(G12102,[1]Macrodata_CCF!$A$3:$D$55,4,FALSE)</f>
        <v>#ERROR!</v>
      </c>
      <c r="E12102" s="79" t="str">
        <f>VLOOKUP(G12102,[1]Macrodata_CCF!$A$3:$B$55,2,FALSE)</f>
        <v>#ERROR!</v>
      </c>
      <c r="F12102" s="78">
        <v>0.0</v>
      </c>
      <c r="G12102" s="80">
        <v>46.0</v>
      </c>
      <c r="H12102" s="81">
        <v>248550.0</v>
      </c>
      <c r="I12102" s="81">
        <v>980000.0</v>
      </c>
      <c r="J12102" s="81">
        <v>350955.0</v>
      </c>
      <c r="K12102" s="81">
        <v>980000.0</v>
      </c>
      <c r="L12102" s="82">
        <v>0.1400027342948937</v>
      </c>
      <c r="N12102" s="83">
        <f t="shared" si="1"/>
        <v>0.1400027343</v>
      </c>
      <c r="O12102" s="83">
        <f t="shared" si="2"/>
        <v>0.1400027343</v>
      </c>
      <c r="Q12102" s="83">
        <f t="shared" si="3"/>
        <v>0.746377551</v>
      </c>
      <c r="R12102" s="83">
        <f t="shared" si="4"/>
        <v>0.1400027343</v>
      </c>
      <c r="S12102" s="83" t="b">
        <f t="shared" si="5"/>
        <v>0</v>
      </c>
      <c r="T12102" s="72"/>
      <c r="U12102" s="72"/>
      <c r="V12102" s="72"/>
      <c r="W12102" s="72"/>
      <c r="X12102" s="72"/>
      <c r="Y12102" s="72"/>
      <c r="Z12102" s="72"/>
      <c r="AA12102" s="72"/>
      <c r="AB12102" s="72"/>
      <c r="AC12102" s="72"/>
      <c r="AD12102" s="72"/>
      <c r="AE12102" s="72"/>
      <c r="AF12102" s="72"/>
      <c r="AG12102" s="72"/>
      <c r="AH12102" s="72"/>
      <c r="AI12102" s="72"/>
      <c r="AJ12102" s="72"/>
      <c r="AK12102" s="72"/>
    </row>
    <row r="12103" ht="14.25" customHeight="1">
      <c r="A12103" s="78">
        <v>12100.0</v>
      </c>
      <c r="C12103" s="78" t="str">
        <f>VLOOKUP(G12103,[1]Macrodata_CCF!$A$3:$D$55,4,FALSE)</f>
        <v>#ERROR!</v>
      </c>
      <c r="E12103" s="79" t="str">
        <f>VLOOKUP(G12103,[1]Macrodata_CCF!$A$3:$B$55,2,FALSE)</f>
        <v>#ERROR!</v>
      </c>
      <c r="F12103" s="78">
        <v>1.0</v>
      </c>
      <c r="G12103" s="80">
        <v>49.0</v>
      </c>
      <c r="H12103" s="81">
        <v>242165.0</v>
      </c>
      <c r="I12103" s="81">
        <v>250000.0</v>
      </c>
      <c r="J12103" s="81">
        <v>245610.0</v>
      </c>
      <c r="K12103" s="81">
        <v>250000.0</v>
      </c>
      <c r="L12103" s="82">
        <v>0.4396936821952776</v>
      </c>
      <c r="N12103" s="83">
        <f t="shared" si="1"/>
        <v>0.4396936822</v>
      </c>
      <c r="O12103" s="83">
        <f t="shared" si="2"/>
        <v>0.4396936822</v>
      </c>
      <c r="Q12103" s="83">
        <f t="shared" si="3"/>
        <v>0.03134</v>
      </c>
      <c r="R12103" s="83">
        <f t="shared" si="4"/>
        <v>0.01378</v>
      </c>
      <c r="S12103" s="83" t="b">
        <f t="shared" si="5"/>
        <v>0</v>
      </c>
      <c r="T12103" s="72"/>
      <c r="U12103" s="72"/>
      <c r="V12103" s="72"/>
      <c r="W12103" s="72"/>
      <c r="X12103" s="72"/>
      <c r="Y12103" s="72"/>
      <c r="Z12103" s="72"/>
      <c r="AA12103" s="72"/>
      <c r="AB12103" s="72"/>
      <c r="AC12103" s="72"/>
      <c r="AD12103" s="72"/>
      <c r="AE12103" s="72"/>
      <c r="AF12103" s="72"/>
      <c r="AG12103" s="72"/>
      <c r="AH12103" s="72"/>
      <c r="AI12103" s="72"/>
      <c r="AJ12103" s="72"/>
      <c r="AK12103" s="72"/>
    </row>
    <row r="12104" ht="14.25" customHeight="1">
      <c r="A12104" s="78">
        <v>12101.0</v>
      </c>
      <c r="C12104" s="78" t="str">
        <f>VLOOKUP(G12104,[1]Macrodata_CCF!$A$3:$D$55,4,FALSE)</f>
        <v>#ERROR!</v>
      </c>
      <c r="E12104" s="79" t="str">
        <f>VLOOKUP(G12104,[1]Macrodata_CCF!$A$3:$B$55,2,FALSE)</f>
        <v>#ERROR!</v>
      </c>
      <c r="F12104" s="78">
        <v>1.0</v>
      </c>
      <c r="G12104" s="80">
        <v>32.0</v>
      </c>
      <c r="H12104" s="81">
        <v>193585.0</v>
      </c>
      <c r="I12104" s="81">
        <v>670000.0</v>
      </c>
      <c r="J12104" s="81">
        <v>388915.0</v>
      </c>
      <c r="K12104" s="81">
        <v>670000.0</v>
      </c>
      <c r="L12104" s="82">
        <v>0.4099996851484525</v>
      </c>
      <c r="N12104" s="83">
        <f t="shared" si="1"/>
        <v>0.4099996851</v>
      </c>
      <c r="O12104" s="83">
        <f t="shared" si="2"/>
        <v>0.4099996851</v>
      </c>
      <c r="Q12104" s="83">
        <f t="shared" si="3"/>
        <v>0.7110671642</v>
      </c>
      <c r="R12104" s="83">
        <f t="shared" si="4"/>
        <v>0.4099996851</v>
      </c>
      <c r="S12104" s="83" t="b">
        <f t="shared" si="5"/>
        <v>0</v>
      </c>
      <c r="T12104" s="72"/>
      <c r="U12104" s="72"/>
      <c r="V12104" s="72"/>
      <c r="W12104" s="72"/>
      <c r="X12104" s="72"/>
      <c r="Y12104" s="72"/>
      <c r="Z12104" s="72"/>
      <c r="AA12104" s="72"/>
      <c r="AB12104" s="72"/>
      <c r="AC12104" s="72"/>
      <c r="AD12104" s="72"/>
      <c r="AE12104" s="72"/>
      <c r="AF12104" s="72"/>
      <c r="AG12104" s="72"/>
      <c r="AH12104" s="72"/>
      <c r="AI12104" s="72"/>
      <c r="AJ12104" s="72"/>
      <c r="AK12104" s="72"/>
    </row>
    <row r="12105" ht="14.25" customHeight="1">
      <c r="A12105" s="78">
        <v>12102.0</v>
      </c>
      <c r="C12105" s="78" t="str">
        <f>VLOOKUP(G12105,[1]Macrodata_CCF!$A$3:$D$55,4,FALSE)</f>
        <v>#ERROR!</v>
      </c>
      <c r="E12105" s="79" t="str">
        <f>VLOOKUP(G12105,[1]Macrodata_CCF!$A$3:$B$55,2,FALSE)</f>
        <v>#ERROR!</v>
      </c>
      <c r="F12105" s="78">
        <v>0.0</v>
      </c>
      <c r="G12105" s="80">
        <v>29.0</v>
      </c>
      <c r="H12105" s="81">
        <v>64950.0</v>
      </c>
      <c r="I12105" s="81">
        <v>90000.0</v>
      </c>
      <c r="J12105" s="81">
        <v>69960.0</v>
      </c>
      <c r="K12105" s="81">
        <v>90000.0</v>
      </c>
      <c r="L12105" s="82">
        <v>0.2</v>
      </c>
      <c r="N12105" s="83">
        <f t="shared" si="1"/>
        <v>0.2</v>
      </c>
      <c r="O12105" s="83">
        <f t="shared" si="2"/>
        <v>0.2</v>
      </c>
      <c r="Q12105" s="83">
        <f t="shared" si="3"/>
        <v>0.2783333333</v>
      </c>
      <c r="R12105" s="83">
        <f t="shared" si="4"/>
        <v>0.2</v>
      </c>
      <c r="S12105" s="83" t="b">
        <f t="shared" si="5"/>
        <v>0</v>
      </c>
      <c r="T12105" s="72"/>
      <c r="U12105" s="72"/>
      <c r="V12105" s="72"/>
      <c r="W12105" s="72"/>
      <c r="X12105" s="72"/>
      <c r="Y12105" s="72"/>
      <c r="Z12105" s="72"/>
      <c r="AA12105" s="72"/>
      <c r="AB12105" s="72"/>
      <c r="AC12105" s="72"/>
      <c r="AD12105" s="72"/>
      <c r="AE12105" s="72"/>
      <c r="AF12105" s="72"/>
      <c r="AG12105" s="72"/>
      <c r="AH12105" s="72"/>
      <c r="AI12105" s="72"/>
      <c r="AJ12105" s="72"/>
      <c r="AK12105" s="72"/>
    </row>
    <row r="12106" ht="14.25" customHeight="1">
      <c r="A12106" s="78">
        <v>12103.0</v>
      </c>
      <c r="C12106" s="78" t="str">
        <f>VLOOKUP(G12106,[1]Macrodata_CCF!$A$3:$D$55,4,FALSE)</f>
        <v>#ERROR!</v>
      </c>
      <c r="E12106" s="79" t="str">
        <f>VLOOKUP(G12106,[1]Macrodata_CCF!$A$3:$B$55,2,FALSE)</f>
        <v>#ERROR!</v>
      </c>
      <c r="F12106" s="78">
        <v>1.0</v>
      </c>
      <c r="G12106" s="80">
        <v>11.0</v>
      </c>
      <c r="H12106" s="81">
        <v>53985.0</v>
      </c>
      <c r="I12106" s="81">
        <v>90000.0</v>
      </c>
      <c r="J12106" s="81">
        <v>72355.0</v>
      </c>
      <c r="K12106" s="81">
        <v>90000.0</v>
      </c>
      <c r="L12106" s="82">
        <v>0.5100652505900319</v>
      </c>
      <c r="N12106" s="83">
        <f t="shared" si="1"/>
        <v>0.5100652506</v>
      </c>
      <c r="O12106" s="83">
        <f t="shared" si="2"/>
        <v>0.5100652506</v>
      </c>
      <c r="Q12106" s="83">
        <f t="shared" si="3"/>
        <v>0.4001666667</v>
      </c>
      <c r="R12106" s="83">
        <f t="shared" si="4"/>
        <v>0.5100652506</v>
      </c>
      <c r="S12106" s="83" t="b">
        <f t="shared" si="5"/>
        <v>0</v>
      </c>
      <c r="T12106" s="72"/>
      <c r="U12106" s="72"/>
      <c r="V12106" s="72"/>
      <c r="W12106" s="72"/>
      <c r="X12106" s="72"/>
      <c r="Y12106" s="72"/>
      <c r="Z12106" s="72"/>
      <c r="AA12106" s="72"/>
      <c r="AB12106" s="72"/>
      <c r="AC12106" s="72"/>
      <c r="AD12106" s="72"/>
      <c r="AE12106" s="72"/>
      <c r="AF12106" s="72"/>
      <c r="AG12106" s="72"/>
      <c r="AH12106" s="72"/>
      <c r="AI12106" s="72"/>
      <c r="AJ12106" s="72"/>
      <c r="AK12106" s="72"/>
    </row>
    <row r="12107" ht="14.25" customHeight="1">
      <c r="A12107" s="78">
        <v>12104.0</v>
      </c>
      <c r="C12107" s="78" t="str">
        <f>VLOOKUP(G12107,[1]Macrodata_CCF!$A$3:$D$55,4,FALSE)</f>
        <v>#ERROR!</v>
      </c>
      <c r="E12107" s="79" t="str">
        <f>VLOOKUP(G12107,[1]Macrodata_CCF!$A$3:$B$55,2,FALSE)</f>
        <v>#ERROR!</v>
      </c>
      <c r="F12107" s="78">
        <v>0.0</v>
      </c>
      <c r="G12107" s="80">
        <v>30.0</v>
      </c>
      <c r="H12107" s="81">
        <v>486555.0</v>
      </c>
      <c r="I12107" s="81">
        <v>660000.0</v>
      </c>
      <c r="J12107" s="81">
        <v>464005.0</v>
      </c>
      <c r="K12107" s="81">
        <v>660000.0</v>
      </c>
      <c r="L12107" s="82">
        <v>-0.1300123958603592</v>
      </c>
      <c r="N12107" s="83">
        <f t="shared" si="1"/>
        <v>-0.1300123959</v>
      </c>
      <c r="O12107" s="83">
        <f t="shared" si="2"/>
        <v>0</v>
      </c>
      <c r="Q12107" s="83">
        <f t="shared" si="3"/>
        <v>0.2627954545</v>
      </c>
      <c r="R12107" s="83">
        <f t="shared" si="4"/>
        <v>-0.1300123959</v>
      </c>
      <c r="S12107" s="83" t="b">
        <f t="shared" si="5"/>
        <v>0</v>
      </c>
      <c r="T12107" s="72"/>
      <c r="U12107" s="72"/>
      <c r="V12107" s="72"/>
      <c r="W12107" s="72"/>
      <c r="X12107" s="72"/>
      <c r="Y12107" s="72"/>
      <c r="Z12107" s="72"/>
      <c r="AA12107" s="72"/>
      <c r="AB12107" s="72"/>
      <c r="AC12107" s="72"/>
      <c r="AD12107" s="72"/>
      <c r="AE12107" s="72"/>
      <c r="AF12107" s="72"/>
      <c r="AG12107" s="72"/>
      <c r="AH12107" s="72"/>
      <c r="AI12107" s="72"/>
      <c r="AJ12107" s="72"/>
      <c r="AK12107" s="72"/>
    </row>
    <row r="12108" ht="14.25" customHeight="1">
      <c r="A12108" s="78">
        <v>12105.0</v>
      </c>
      <c r="C12108" s="78" t="str">
        <f>VLOOKUP(G12108,[1]Macrodata_CCF!$A$3:$D$55,4,FALSE)</f>
        <v>#ERROR!</v>
      </c>
      <c r="E12108" s="79" t="str">
        <f>VLOOKUP(G12108,[1]Macrodata_CCF!$A$3:$B$55,2,FALSE)</f>
        <v>#ERROR!</v>
      </c>
      <c r="F12108" s="78">
        <v>0.0</v>
      </c>
      <c r="G12108" s="80">
        <v>31.0</v>
      </c>
      <c r="H12108" s="81">
        <v>155410.0</v>
      </c>
      <c r="I12108" s="81">
        <v>410000.0</v>
      </c>
      <c r="J12108" s="81">
        <v>196145.0</v>
      </c>
      <c r="K12108" s="81">
        <v>410000.0</v>
      </c>
      <c r="L12108" s="82">
        <v>0.1600023567304293</v>
      </c>
      <c r="N12108" s="83">
        <f t="shared" si="1"/>
        <v>0.1600023567</v>
      </c>
      <c r="O12108" s="83">
        <f t="shared" si="2"/>
        <v>0.1600023567</v>
      </c>
      <c r="Q12108" s="83">
        <f t="shared" si="3"/>
        <v>0.6209512195</v>
      </c>
      <c r="R12108" s="83">
        <f t="shared" si="4"/>
        <v>0.1600023567</v>
      </c>
      <c r="S12108" s="83" t="b">
        <f t="shared" si="5"/>
        <v>0</v>
      </c>
      <c r="T12108" s="72"/>
      <c r="U12108" s="72"/>
      <c r="V12108" s="72"/>
      <c r="W12108" s="72"/>
      <c r="X12108" s="72"/>
      <c r="Y12108" s="72"/>
      <c r="Z12108" s="72"/>
      <c r="AA12108" s="72"/>
      <c r="AB12108" s="72"/>
      <c r="AC12108" s="72"/>
      <c r="AD12108" s="72"/>
      <c r="AE12108" s="72"/>
      <c r="AF12108" s="72"/>
      <c r="AG12108" s="72"/>
      <c r="AH12108" s="72"/>
      <c r="AI12108" s="72"/>
      <c r="AJ12108" s="72"/>
      <c r="AK12108" s="72"/>
    </row>
    <row r="12109" ht="14.25" customHeight="1">
      <c r="A12109" s="78">
        <v>12106.0</v>
      </c>
      <c r="C12109" s="78" t="str">
        <f>VLOOKUP(G12109,[1]Macrodata_CCF!$A$3:$D$55,4,FALSE)</f>
        <v>#ERROR!</v>
      </c>
      <c r="E12109" s="79" t="str">
        <f>VLOOKUP(G12109,[1]Macrodata_CCF!$A$3:$B$55,2,FALSE)</f>
        <v>#ERROR!</v>
      </c>
      <c r="F12109" s="78">
        <v>0.0</v>
      </c>
      <c r="G12109" s="80">
        <v>38.0</v>
      </c>
      <c r="H12109" s="81">
        <v>337690.0</v>
      </c>
      <c r="I12109" s="81">
        <v>600000.0</v>
      </c>
      <c r="J12109" s="81">
        <v>350805.0</v>
      </c>
      <c r="K12109" s="81">
        <v>600000.0</v>
      </c>
      <c r="L12109" s="82">
        <v>0.0499980938584118</v>
      </c>
      <c r="N12109" s="83">
        <f t="shared" si="1"/>
        <v>0.04999809386</v>
      </c>
      <c r="O12109" s="83">
        <f t="shared" si="2"/>
        <v>0.04999809386</v>
      </c>
      <c r="Q12109" s="83">
        <f t="shared" si="3"/>
        <v>0.4371833333</v>
      </c>
      <c r="R12109" s="83">
        <f t="shared" si="4"/>
        <v>0.04999809386</v>
      </c>
      <c r="S12109" s="83" t="b">
        <f t="shared" si="5"/>
        <v>0</v>
      </c>
      <c r="T12109" s="72"/>
      <c r="U12109" s="72"/>
      <c r="V12109" s="72"/>
      <c r="W12109" s="72"/>
      <c r="X12109" s="72"/>
      <c r="Y12109" s="72"/>
      <c r="Z12109" s="72"/>
      <c r="AA12109" s="72"/>
      <c r="AB12109" s="72"/>
      <c r="AC12109" s="72"/>
      <c r="AD12109" s="72"/>
      <c r="AE12109" s="72"/>
      <c r="AF12109" s="72"/>
      <c r="AG12109" s="72"/>
      <c r="AH12109" s="72"/>
      <c r="AI12109" s="72"/>
      <c r="AJ12109" s="72"/>
      <c r="AK12109" s="72"/>
    </row>
    <row r="12110" ht="14.25" customHeight="1">
      <c r="A12110" s="78">
        <v>12107.0</v>
      </c>
      <c r="C12110" s="78" t="str">
        <f>VLOOKUP(G12110,[1]Macrodata_CCF!$A$3:$D$55,4,FALSE)</f>
        <v>#ERROR!</v>
      </c>
      <c r="E12110" s="79" t="str">
        <f>VLOOKUP(G12110,[1]Macrodata_CCF!$A$3:$B$55,2,FALSE)</f>
        <v>#ERROR!</v>
      </c>
      <c r="F12110" s="78">
        <v>0.0</v>
      </c>
      <c r="G12110" s="80">
        <v>4.0</v>
      </c>
      <c r="H12110" s="81">
        <v>167855.0</v>
      </c>
      <c r="I12110" s="81">
        <v>180000.0</v>
      </c>
      <c r="J12110" s="81">
        <v>171015.0</v>
      </c>
      <c r="K12110" s="81">
        <v>180000.0</v>
      </c>
      <c r="L12110" s="82">
        <v>0.2601893783449979</v>
      </c>
      <c r="N12110" s="83">
        <f t="shared" si="1"/>
        <v>0.2601893783</v>
      </c>
      <c r="O12110" s="83">
        <f t="shared" si="2"/>
        <v>0.2601893783</v>
      </c>
      <c r="Q12110" s="83">
        <f t="shared" si="3"/>
        <v>0.06747222222</v>
      </c>
      <c r="R12110" s="83">
        <f t="shared" si="4"/>
        <v>0.01755555556</v>
      </c>
      <c r="S12110" s="83" t="b">
        <f t="shared" si="5"/>
        <v>0</v>
      </c>
      <c r="T12110" s="72"/>
      <c r="U12110" s="72"/>
      <c r="V12110" s="72"/>
      <c r="W12110" s="72"/>
      <c r="X12110" s="72"/>
      <c r="Y12110" s="72"/>
      <c r="Z12110" s="72"/>
      <c r="AA12110" s="72"/>
      <c r="AB12110" s="72"/>
      <c r="AC12110" s="72"/>
      <c r="AD12110" s="72"/>
      <c r="AE12110" s="72"/>
      <c r="AF12110" s="72"/>
      <c r="AG12110" s="72"/>
      <c r="AH12110" s="72"/>
      <c r="AI12110" s="72"/>
      <c r="AJ12110" s="72"/>
      <c r="AK12110" s="72"/>
    </row>
    <row r="12111" ht="14.25" customHeight="1">
      <c r="A12111" s="78">
        <v>12108.0</v>
      </c>
      <c r="C12111" s="78" t="str">
        <f>VLOOKUP(G12111,[1]Macrodata_CCF!$A$3:$D$55,4,FALSE)</f>
        <v>#ERROR!</v>
      </c>
      <c r="E12111" s="79" t="str">
        <f>VLOOKUP(G12111,[1]Macrodata_CCF!$A$3:$B$55,2,FALSE)</f>
        <v>#ERROR!</v>
      </c>
      <c r="F12111" s="78">
        <v>0.0</v>
      </c>
      <c r="G12111" s="80">
        <v>16.0</v>
      </c>
      <c r="H12111" s="81">
        <v>447905.0</v>
      </c>
      <c r="I12111" s="81">
        <v>530000.0</v>
      </c>
      <c r="J12111" s="81">
        <v>462680.0</v>
      </c>
      <c r="K12111" s="81">
        <v>530000.0</v>
      </c>
      <c r="L12111" s="82">
        <v>0.179974419879408</v>
      </c>
      <c r="N12111" s="83">
        <f t="shared" si="1"/>
        <v>0.1799744199</v>
      </c>
      <c r="O12111" s="83">
        <f t="shared" si="2"/>
        <v>0.1799744199</v>
      </c>
      <c r="Q12111" s="83">
        <f t="shared" si="3"/>
        <v>0.1548962264</v>
      </c>
      <c r="R12111" s="83">
        <f t="shared" si="4"/>
        <v>0.1799744199</v>
      </c>
      <c r="S12111" s="83" t="b">
        <f t="shared" si="5"/>
        <v>0</v>
      </c>
      <c r="T12111" s="72"/>
      <c r="U12111" s="72"/>
      <c r="V12111" s="72"/>
      <c r="W12111" s="72"/>
      <c r="X12111" s="72"/>
      <c r="Y12111" s="72"/>
      <c r="Z12111" s="72"/>
      <c r="AA12111" s="72"/>
      <c r="AB12111" s="72"/>
      <c r="AC12111" s="72"/>
      <c r="AD12111" s="72"/>
      <c r="AE12111" s="72"/>
      <c r="AF12111" s="72"/>
      <c r="AG12111" s="72"/>
      <c r="AH12111" s="72"/>
      <c r="AI12111" s="72"/>
      <c r="AJ12111" s="72"/>
      <c r="AK12111" s="72"/>
    </row>
    <row r="12112" ht="14.25" customHeight="1">
      <c r="A12112" s="78">
        <v>12109.0</v>
      </c>
      <c r="C12112" s="78" t="str">
        <f>VLOOKUP(G12112,[1]Macrodata_CCF!$A$3:$D$55,4,FALSE)</f>
        <v>#ERROR!</v>
      </c>
      <c r="E12112" s="79" t="str">
        <f>VLOOKUP(G12112,[1]Macrodata_CCF!$A$3:$B$55,2,FALSE)</f>
        <v>#ERROR!</v>
      </c>
      <c r="F12112" s="78">
        <v>1.0</v>
      </c>
      <c r="G12112" s="80">
        <v>30.0</v>
      </c>
      <c r="H12112" s="81">
        <v>440305.0</v>
      </c>
      <c r="I12112" s="81">
        <v>740000.0</v>
      </c>
      <c r="J12112" s="81">
        <v>596145.0</v>
      </c>
      <c r="K12112" s="81">
        <v>740000.0</v>
      </c>
      <c r="L12112" s="82">
        <v>0.5199953285840605</v>
      </c>
      <c r="N12112" s="83">
        <f t="shared" si="1"/>
        <v>0.5199953286</v>
      </c>
      <c r="O12112" s="83">
        <f t="shared" si="2"/>
        <v>0.5199953286</v>
      </c>
      <c r="Q12112" s="83">
        <f t="shared" si="3"/>
        <v>0.4049932432</v>
      </c>
      <c r="R12112" s="83">
        <f t="shared" si="4"/>
        <v>0.5199953286</v>
      </c>
      <c r="S12112" s="83" t="b">
        <f t="shared" si="5"/>
        <v>0</v>
      </c>
      <c r="T12112" s="72"/>
      <c r="U12112" s="72"/>
      <c r="V12112" s="72"/>
      <c r="W12112" s="72"/>
      <c r="X12112" s="72"/>
      <c r="Y12112" s="72"/>
      <c r="Z12112" s="72"/>
      <c r="AA12112" s="72"/>
      <c r="AB12112" s="72"/>
      <c r="AC12112" s="72"/>
      <c r="AD12112" s="72"/>
      <c r="AE12112" s="72"/>
      <c r="AF12112" s="72"/>
      <c r="AG12112" s="72"/>
      <c r="AH12112" s="72"/>
      <c r="AI12112" s="72"/>
      <c r="AJ12112" s="72"/>
      <c r="AK12112" s="72"/>
    </row>
    <row r="12113" ht="14.25" customHeight="1">
      <c r="A12113" s="78">
        <v>12110.0</v>
      </c>
      <c r="C12113" s="78" t="str">
        <f>VLOOKUP(G12113,[1]Macrodata_CCF!$A$3:$D$55,4,FALSE)</f>
        <v>#ERROR!</v>
      </c>
      <c r="E12113" s="79" t="str">
        <f>VLOOKUP(G12113,[1]Macrodata_CCF!$A$3:$B$55,2,FALSE)</f>
        <v>#ERROR!</v>
      </c>
      <c r="F12113" s="78">
        <v>0.0</v>
      </c>
      <c r="G12113" s="80">
        <v>7.0</v>
      </c>
      <c r="H12113" s="81">
        <v>245985.0</v>
      </c>
      <c r="I12113" s="81">
        <v>280000.0</v>
      </c>
      <c r="J12113" s="81">
        <v>240545.0</v>
      </c>
      <c r="K12113" s="81">
        <v>280000.0</v>
      </c>
      <c r="L12113" s="82">
        <v>-0.1599294428928414</v>
      </c>
      <c r="N12113" s="83">
        <f t="shared" si="1"/>
        <v>-0.1599294429</v>
      </c>
      <c r="O12113" s="83">
        <f t="shared" si="2"/>
        <v>0</v>
      </c>
      <c r="Q12113" s="83">
        <f t="shared" si="3"/>
        <v>0.1214821429</v>
      </c>
      <c r="R12113" s="83">
        <f t="shared" si="4"/>
        <v>-0.1599294429</v>
      </c>
      <c r="S12113" s="83" t="b">
        <f t="shared" si="5"/>
        <v>0</v>
      </c>
      <c r="T12113" s="72"/>
      <c r="U12113" s="72"/>
      <c r="V12113" s="72"/>
      <c r="W12113" s="72"/>
      <c r="X12113" s="72"/>
      <c r="Y12113" s="72"/>
      <c r="Z12113" s="72"/>
      <c r="AA12113" s="72"/>
      <c r="AB12113" s="72"/>
      <c r="AC12113" s="72"/>
      <c r="AD12113" s="72"/>
      <c r="AE12113" s="72"/>
      <c r="AF12113" s="72"/>
      <c r="AG12113" s="72"/>
      <c r="AH12113" s="72"/>
      <c r="AI12113" s="72"/>
      <c r="AJ12113" s="72"/>
      <c r="AK12113" s="72"/>
    </row>
    <row r="12114" ht="14.25" customHeight="1">
      <c r="A12114" s="78">
        <v>12111.0</v>
      </c>
      <c r="C12114" s="78" t="str">
        <f>VLOOKUP(G12114,[1]Macrodata_CCF!$A$3:$D$55,4,FALSE)</f>
        <v>#ERROR!</v>
      </c>
      <c r="E12114" s="79" t="str">
        <f>VLOOKUP(G12114,[1]Macrodata_CCF!$A$3:$B$55,2,FALSE)</f>
        <v>#ERROR!</v>
      </c>
      <c r="F12114" s="78">
        <v>0.0</v>
      </c>
      <c r="G12114" s="80">
        <v>25.0</v>
      </c>
      <c r="H12114" s="81">
        <v>220390.0</v>
      </c>
      <c r="I12114" s="81">
        <v>440000.0</v>
      </c>
      <c r="J12114" s="81">
        <v>257725.0</v>
      </c>
      <c r="K12114" s="81">
        <v>440000.0</v>
      </c>
      <c r="L12114" s="82">
        <v>0.1700059195847184</v>
      </c>
      <c r="N12114" s="83">
        <f t="shared" si="1"/>
        <v>0.1700059196</v>
      </c>
      <c r="O12114" s="83">
        <f t="shared" si="2"/>
        <v>0.1700059196</v>
      </c>
      <c r="Q12114" s="83">
        <f t="shared" si="3"/>
        <v>0.4991136364</v>
      </c>
      <c r="R12114" s="83">
        <f t="shared" si="4"/>
        <v>0.1700059196</v>
      </c>
      <c r="S12114" s="83" t="b">
        <f t="shared" si="5"/>
        <v>0</v>
      </c>
      <c r="T12114" s="72"/>
      <c r="U12114" s="72"/>
      <c r="V12114" s="72"/>
      <c r="W12114" s="72"/>
      <c r="X12114" s="72"/>
      <c r="Y12114" s="72"/>
      <c r="Z12114" s="72"/>
      <c r="AA12114" s="72"/>
      <c r="AB12114" s="72"/>
      <c r="AC12114" s="72"/>
      <c r="AD12114" s="72"/>
      <c r="AE12114" s="72"/>
      <c r="AF12114" s="72"/>
      <c r="AG12114" s="72"/>
      <c r="AH12114" s="72"/>
      <c r="AI12114" s="72"/>
      <c r="AJ12114" s="72"/>
      <c r="AK12114" s="72"/>
    </row>
    <row r="12115" ht="14.25" customHeight="1">
      <c r="A12115" s="78">
        <v>12112.0</v>
      </c>
      <c r="C12115" s="78" t="str">
        <f>VLOOKUP(G12115,[1]Macrodata_CCF!$A$3:$D$55,4,FALSE)</f>
        <v>#ERROR!</v>
      </c>
      <c r="E12115" s="79" t="str">
        <f>VLOOKUP(G12115,[1]Macrodata_CCF!$A$3:$B$55,2,FALSE)</f>
        <v>#ERROR!</v>
      </c>
      <c r="F12115" s="78">
        <v>0.0</v>
      </c>
      <c r="G12115" s="80">
        <v>42.0</v>
      </c>
      <c r="H12115" s="81">
        <v>0.0</v>
      </c>
      <c r="I12115" s="81">
        <v>220000.0</v>
      </c>
      <c r="J12115" s="81">
        <v>0.0</v>
      </c>
      <c r="K12115" s="81">
        <v>220000.0</v>
      </c>
      <c r="L12115" s="82">
        <v>0.0</v>
      </c>
      <c r="N12115" s="83">
        <f t="shared" si="1"/>
        <v>0</v>
      </c>
      <c r="O12115" s="83">
        <f t="shared" si="2"/>
        <v>0</v>
      </c>
      <c r="Q12115" s="83">
        <f t="shared" si="3"/>
        <v>1</v>
      </c>
      <c r="R12115" s="83">
        <f t="shared" si="4"/>
        <v>0</v>
      </c>
      <c r="S12115" s="83" t="b">
        <f t="shared" si="5"/>
        <v>0</v>
      </c>
      <c r="T12115" s="72"/>
      <c r="U12115" s="72"/>
      <c r="V12115" s="72"/>
      <c r="W12115" s="72"/>
      <c r="X12115" s="72"/>
      <c r="Y12115" s="72"/>
      <c r="Z12115" s="72"/>
      <c r="AA12115" s="72"/>
      <c r="AB12115" s="72"/>
      <c r="AC12115" s="72"/>
      <c r="AD12115" s="72"/>
      <c r="AE12115" s="72"/>
      <c r="AF12115" s="72"/>
      <c r="AG12115" s="72"/>
      <c r="AH12115" s="72"/>
      <c r="AI12115" s="72"/>
      <c r="AJ12115" s="72"/>
      <c r="AK12115" s="72"/>
    </row>
    <row r="12116" ht="14.25" customHeight="1">
      <c r="A12116" s="78">
        <v>12113.0</v>
      </c>
      <c r="C12116" s="78" t="str">
        <f>VLOOKUP(G12116,[1]Macrodata_CCF!$A$3:$D$55,4,FALSE)</f>
        <v>#ERROR!</v>
      </c>
      <c r="E12116" s="79" t="str">
        <f>VLOOKUP(G12116,[1]Macrodata_CCF!$A$3:$B$55,2,FALSE)</f>
        <v>#ERROR!</v>
      </c>
      <c r="F12116" s="78">
        <v>0.0</v>
      </c>
      <c r="G12116" s="80">
        <v>5.0</v>
      </c>
      <c r="H12116" s="81">
        <v>0.0</v>
      </c>
      <c r="I12116" s="81">
        <v>270000.0</v>
      </c>
      <c r="J12116" s="81">
        <v>56700.0</v>
      </c>
      <c r="K12116" s="81">
        <v>270000.0</v>
      </c>
      <c r="L12116" s="82">
        <v>0.21</v>
      </c>
      <c r="N12116" s="83">
        <f t="shared" si="1"/>
        <v>0.21</v>
      </c>
      <c r="O12116" s="83">
        <f t="shared" si="2"/>
        <v>0.21</v>
      </c>
      <c r="Q12116" s="83">
        <f t="shared" si="3"/>
        <v>1</v>
      </c>
      <c r="R12116" s="83">
        <f t="shared" si="4"/>
        <v>0.21</v>
      </c>
      <c r="S12116" s="83" t="b">
        <f t="shared" si="5"/>
        <v>0</v>
      </c>
      <c r="T12116" s="72"/>
      <c r="U12116" s="72"/>
      <c r="V12116" s="72"/>
      <c r="W12116" s="72"/>
      <c r="X12116" s="72"/>
      <c r="Y12116" s="72"/>
      <c r="Z12116" s="72"/>
      <c r="AA12116" s="72"/>
      <c r="AB12116" s="72"/>
      <c r="AC12116" s="72"/>
      <c r="AD12116" s="72"/>
      <c r="AE12116" s="72"/>
      <c r="AF12116" s="72"/>
      <c r="AG12116" s="72"/>
      <c r="AH12116" s="72"/>
      <c r="AI12116" s="72"/>
      <c r="AJ12116" s="72"/>
      <c r="AK12116" s="72"/>
    </row>
    <row r="12117" ht="14.25" customHeight="1">
      <c r="A12117" s="78">
        <v>12114.0</v>
      </c>
      <c r="C12117" s="78" t="str">
        <f>VLOOKUP(G12117,[1]Macrodata_CCF!$A$3:$D$55,4,FALSE)</f>
        <v>#ERROR!</v>
      </c>
      <c r="E12117" s="79" t="str">
        <f>VLOOKUP(G12117,[1]Macrodata_CCF!$A$3:$B$55,2,FALSE)</f>
        <v>#ERROR!</v>
      </c>
      <c r="F12117" s="78">
        <v>0.0</v>
      </c>
      <c r="G12117" s="80">
        <v>37.0</v>
      </c>
      <c r="H12117" s="81">
        <v>131875.0</v>
      </c>
      <c r="I12117" s="81">
        <v>590000.0</v>
      </c>
      <c r="J12117" s="81">
        <v>159365.0</v>
      </c>
      <c r="K12117" s="81">
        <v>590000.0</v>
      </c>
      <c r="L12117" s="82">
        <v>0.06000545702592087</v>
      </c>
      <c r="N12117" s="83">
        <f t="shared" si="1"/>
        <v>0.06000545703</v>
      </c>
      <c r="O12117" s="83">
        <f t="shared" si="2"/>
        <v>0.06000545703</v>
      </c>
      <c r="Q12117" s="83">
        <f t="shared" si="3"/>
        <v>0.7764830508</v>
      </c>
      <c r="R12117" s="83">
        <f t="shared" si="4"/>
        <v>0.06000545703</v>
      </c>
      <c r="S12117" s="83" t="b">
        <f t="shared" si="5"/>
        <v>0</v>
      </c>
      <c r="T12117" s="72"/>
      <c r="U12117" s="72"/>
      <c r="V12117" s="72"/>
      <c r="W12117" s="72"/>
      <c r="X12117" s="72"/>
      <c r="Y12117" s="72"/>
      <c r="Z12117" s="72"/>
      <c r="AA12117" s="72"/>
      <c r="AB12117" s="72"/>
      <c r="AC12117" s="72"/>
      <c r="AD12117" s="72"/>
      <c r="AE12117" s="72"/>
      <c r="AF12117" s="72"/>
      <c r="AG12117" s="72"/>
      <c r="AH12117" s="72"/>
      <c r="AI12117" s="72"/>
      <c r="AJ12117" s="72"/>
      <c r="AK12117" s="72"/>
    </row>
    <row r="12118" ht="14.25" customHeight="1">
      <c r="A12118" s="78">
        <v>12115.0</v>
      </c>
      <c r="C12118" s="78" t="str">
        <f>VLOOKUP(G12118,[1]Macrodata_CCF!$A$3:$D$55,4,FALSE)</f>
        <v>#ERROR!</v>
      </c>
      <c r="E12118" s="79" t="str">
        <f>VLOOKUP(G12118,[1]Macrodata_CCF!$A$3:$B$55,2,FALSE)</f>
        <v>#ERROR!</v>
      </c>
      <c r="F12118" s="78">
        <v>0.0</v>
      </c>
      <c r="G12118" s="80">
        <v>23.0</v>
      </c>
      <c r="H12118" s="81">
        <v>0.0</v>
      </c>
      <c r="I12118" s="81">
        <v>240000.0</v>
      </c>
      <c r="J12118" s="81">
        <v>33600.0</v>
      </c>
      <c r="K12118" s="81">
        <v>432000.0</v>
      </c>
      <c r="L12118" s="82">
        <v>0.14</v>
      </c>
      <c r="N12118" s="83">
        <f t="shared" si="1"/>
        <v>0.14</v>
      </c>
      <c r="O12118" s="83">
        <f t="shared" si="2"/>
        <v>0.14</v>
      </c>
      <c r="Q12118" s="83">
        <f t="shared" si="3"/>
        <v>1</v>
      </c>
      <c r="R12118" s="83">
        <f t="shared" si="4"/>
        <v>0.14</v>
      </c>
      <c r="S12118" s="83" t="b">
        <f t="shared" si="5"/>
        <v>0</v>
      </c>
      <c r="T12118" s="72"/>
      <c r="U12118" s="72"/>
      <c r="V12118" s="72"/>
      <c r="W12118" s="72"/>
      <c r="X12118" s="72"/>
      <c r="Y12118" s="72"/>
      <c r="Z12118" s="72"/>
      <c r="AA12118" s="72"/>
      <c r="AB12118" s="72"/>
      <c r="AC12118" s="72"/>
      <c r="AD12118" s="72"/>
      <c r="AE12118" s="72"/>
      <c r="AF12118" s="72"/>
      <c r="AG12118" s="72"/>
      <c r="AH12118" s="72"/>
      <c r="AI12118" s="72"/>
      <c r="AJ12118" s="72"/>
      <c r="AK12118" s="72"/>
    </row>
    <row r="12119" ht="14.25" customHeight="1">
      <c r="A12119" s="78">
        <v>12116.0</v>
      </c>
      <c r="C12119" s="78" t="str">
        <f>VLOOKUP(G12119,[1]Macrodata_CCF!$A$3:$D$55,4,FALSE)</f>
        <v>#ERROR!</v>
      </c>
      <c r="E12119" s="79" t="str">
        <f>VLOOKUP(G12119,[1]Macrodata_CCF!$A$3:$B$55,2,FALSE)</f>
        <v>#ERROR!</v>
      </c>
      <c r="F12119" s="78">
        <v>0.0</v>
      </c>
      <c r="G12119" s="80">
        <v>19.0</v>
      </c>
      <c r="H12119" s="81">
        <v>63500.0</v>
      </c>
      <c r="I12119" s="81">
        <v>150000.0</v>
      </c>
      <c r="J12119" s="81">
        <v>77340.0</v>
      </c>
      <c r="K12119" s="81">
        <v>150000.0</v>
      </c>
      <c r="L12119" s="82">
        <v>0.16</v>
      </c>
      <c r="N12119" s="83">
        <f t="shared" si="1"/>
        <v>0.16</v>
      </c>
      <c r="O12119" s="83">
        <f t="shared" si="2"/>
        <v>0.16</v>
      </c>
      <c r="Q12119" s="83">
        <f t="shared" si="3"/>
        <v>0.5766666667</v>
      </c>
      <c r="R12119" s="83">
        <f t="shared" si="4"/>
        <v>0.16</v>
      </c>
      <c r="S12119" s="83" t="b">
        <f t="shared" si="5"/>
        <v>0</v>
      </c>
      <c r="T12119" s="72"/>
      <c r="U12119" s="72"/>
      <c r="V12119" s="72"/>
      <c r="W12119" s="72"/>
      <c r="X12119" s="72"/>
      <c r="Y12119" s="72"/>
      <c r="Z12119" s="72"/>
      <c r="AA12119" s="72"/>
      <c r="AB12119" s="72"/>
      <c r="AC12119" s="72"/>
      <c r="AD12119" s="72"/>
      <c r="AE12119" s="72"/>
      <c r="AF12119" s="72"/>
      <c r="AG12119" s="72"/>
      <c r="AH12119" s="72"/>
      <c r="AI12119" s="72"/>
      <c r="AJ12119" s="72"/>
      <c r="AK12119" s="72"/>
    </row>
    <row r="12120" ht="14.25" customHeight="1">
      <c r="A12120" s="78">
        <v>12117.0</v>
      </c>
      <c r="C12120" s="78" t="str">
        <f>VLOOKUP(G12120,[1]Macrodata_CCF!$A$3:$D$55,4,FALSE)</f>
        <v>#ERROR!</v>
      </c>
      <c r="E12120" s="79" t="str">
        <f>VLOOKUP(G12120,[1]Macrodata_CCF!$A$3:$B$55,2,FALSE)</f>
        <v>#ERROR!</v>
      </c>
      <c r="F12120" s="78">
        <v>1.0</v>
      </c>
      <c r="G12120" s="80">
        <v>33.0</v>
      </c>
      <c r="H12120" s="81">
        <v>342210.0</v>
      </c>
      <c r="I12120" s="81">
        <v>360000.0</v>
      </c>
      <c r="J12120" s="81">
        <v>352705.0</v>
      </c>
      <c r="K12120" s="81">
        <v>360000.0</v>
      </c>
      <c r="L12120" s="82">
        <v>0.589938167509837</v>
      </c>
      <c r="N12120" s="83">
        <f t="shared" si="1"/>
        <v>0.5899381675</v>
      </c>
      <c r="O12120" s="83">
        <f t="shared" si="2"/>
        <v>0.5899381675</v>
      </c>
      <c r="Q12120" s="83">
        <f t="shared" si="3"/>
        <v>0.04941666667</v>
      </c>
      <c r="R12120" s="83">
        <f t="shared" si="4"/>
        <v>0.02915277778</v>
      </c>
      <c r="S12120" s="83" t="b">
        <f t="shared" si="5"/>
        <v>0</v>
      </c>
      <c r="T12120" s="72"/>
      <c r="U12120" s="72"/>
      <c r="V12120" s="72"/>
      <c r="W12120" s="72"/>
      <c r="X12120" s="72"/>
      <c r="Y12120" s="72"/>
      <c r="Z12120" s="72"/>
      <c r="AA12120" s="72"/>
      <c r="AB12120" s="72"/>
      <c r="AC12120" s="72"/>
      <c r="AD12120" s="72"/>
      <c r="AE12120" s="72"/>
      <c r="AF12120" s="72"/>
      <c r="AG12120" s="72"/>
      <c r="AH12120" s="72"/>
      <c r="AI12120" s="72"/>
      <c r="AJ12120" s="72"/>
      <c r="AK12120" s="72"/>
    </row>
    <row r="12121" ht="14.25" customHeight="1">
      <c r="A12121" s="78">
        <v>12118.0</v>
      </c>
      <c r="C12121" s="78" t="str">
        <f>VLOOKUP(G12121,[1]Macrodata_CCF!$A$3:$D$55,4,FALSE)</f>
        <v>#ERROR!</v>
      </c>
      <c r="E12121" s="79" t="str">
        <f>VLOOKUP(G12121,[1]Macrodata_CCF!$A$3:$B$55,2,FALSE)</f>
        <v>#ERROR!</v>
      </c>
      <c r="F12121" s="78">
        <v>0.0</v>
      </c>
      <c r="G12121" s="80">
        <v>49.0</v>
      </c>
      <c r="H12121" s="81">
        <v>0.0</v>
      </c>
      <c r="I12121" s="81">
        <v>260000.0</v>
      </c>
      <c r="J12121" s="81">
        <v>10400.0</v>
      </c>
      <c r="K12121" s="81">
        <v>260000.0</v>
      </c>
      <c r="L12121" s="82">
        <v>0.04</v>
      </c>
      <c r="N12121" s="83">
        <f t="shared" si="1"/>
        <v>0.04</v>
      </c>
      <c r="O12121" s="83">
        <f t="shared" si="2"/>
        <v>0.04</v>
      </c>
      <c r="Q12121" s="83">
        <f t="shared" si="3"/>
        <v>1</v>
      </c>
      <c r="R12121" s="83">
        <f t="shared" si="4"/>
        <v>0.04</v>
      </c>
      <c r="S12121" s="83" t="b">
        <f t="shared" si="5"/>
        <v>0</v>
      </c>
      <c r="T12121" s="72"/>
      <c r="U12121" s="72"/>
      <c r="V12121" s="72"/>
      <c r="W12121" s="72"/>
      <c r="X12121" s="72"/>
      <c r="Y12121" s="72"/>
      <c r="Z12121" s="72"/>
      <c r="AA12121" s="72"/>
      <c r="AB12121" s="72"/>
      <c r="AC12121" s="72"/>
      <c r="AD12121" s="72"/>
      <c r="AE12121" s="72"/>
      <c r="AF12121" s="72"/>
      <c r="AG12121" s="72"/>
      <c r="AH12121" s="72"/>
      <c r="AI12121" s="72"/>
      <c r="AJ12121" s="72"/>
      <c r="AK12121" s="72"/>
    </row>
    <row r="12122" ht="14.25" customHeight="1">
      <c r="A12122" s="78">
        <v>12119.0</v>
      </c>
      <c r="C12122" s="78" t="str">
        <f>VLOOKUP(G12122,[1]Macrodata_CCF!$A$3:$D$55,4,FALSE)</f>
        <v>#ERROR!</v>
      </c>
      <c r="E12122" s="79" t="str">
        <f>VLOOKUP(G12122,[1]Macrodata_CCF!$A$3:$B$55,2,FALSE)</f>
        <v>#ERROR!</v>
      </c>
      <c r="F12122" s="78">
        <v>0.0</v>
      </c>
      <c r="G12122" s="80">
        <v>26.0</v>
      </c>
      <c r="H12122" s="81">
        <v>677050.0</v>
      </c>
      <c r="I12122" s="81">
        <v>870000.0</v>
      </c>
      <c r="J12122" s="81">
        <v>709850.0</v>
      </c>
      <c r="K12122" s="81">
        <v>870000.0</v>
      </c>
      <c r="L12122" s="82">
        <v>0.169992225965276</v>
      </c>
      <c r="N12122" s="83">
        <f t="shared" si="1"/>
        <v>0.169992226</v>
      </c>
      <c r="O12122" s="83">
        <f t="shared" si="2"/>
        <v>0.169992226</v>
      </c>
      <c r="Q12122" s="83">
        <f t="shared" si="3"/>
        <v>0.2217816092</v>
      </c>
      <c r="R12122" s="83">
        <f t="shared" si="4"/>
        <v>0.169992226</v>
      </c>
      <c r="S12122" s="83" t="b">
        <f t="shared" si="5"/>
        <v>0</v>
      </c>
      <c r="T12122" s="72"/>
      <c r="U12122" s="72"/>
      <c r="V12122" s="72"/>
      <c r="W12122" s="72"/>
      <c r="X12122" s="72"/>
      <c r="Y12122" s="72"/>
      <c r="Z12122" s="72"/>
      <c r="AA12122" s="72"/>
      <c r="AB12122" s="72"/>
      <c r="AC12122" s="72"/>
      <c r="AD12122" s="72"/>
      <c r="AE12122" s="72"/>
      <c r="AF12122" s="72"/>
      <c r="AG12122" s="72"/>
      <c r="AH12122" s="72"/>
      <c r="AI12122" s="72"/>
      <c r="AJ12122" s="72"/>
      <c r="AK12122" s="72"/>
    </row>
    <row r="12123" ht="14.25" customHeight="1">
      <c r="A12123" s="78">
        <v>12120.0</v>
      </c>
      <c r="C12123" s="78" t="str">
        <f>VLOOKUP(G12123,[1]Macrodata_CCF!$A$3:$D$55,4,FALSE)</f>
        <v>#ERROR!</v>
      </c>
      <c r="E12123" s="79" t="str">
        <f>VLOOKUP(G12123,[1]Macrodata_CCF!$A$3:$B$55,2,FALSE)</f>
        <v>#ERROR!</v>
      </c>
      <c r="F12123" s="78">
        <v>0.0</v>
      </c>
      <c r="G12123" s="80">
        <v>6.0</v>
      </c>
      <c r="H12123" s="81">
        <v>406360.0</v>
      </c>
      <c r="I12123" s="81">
        <v>570000.0</v>
      </c>
      <c r="J12123" s="81">
        <v>455450.0</v>
      </c>
      <c r="K12123" s="81">
        <v>969000.0</v>
      </c>
      <c r="L12123" s="82">
        <v>0.2999877780493767</v>
      </c>
      <c r="N12123" s="83">
        <f t="shared" si="1"/>
        <v>0.299987778</v>
      </c>
      <c r="O12123" s="83">
        <f t="shared" si="2"/>
        <v>0.299987778</v>
      </c>
      <c r="Q12123" s="83">
        <f t="shared" si="3"/>
        <v>0.2870877193</v>
      </c>
      <c r="R12123" s="83">
        <f t="shared" si="4"/>
        <v>0.299987778</v>
      </c>
      <c r="S12123" s="83" t="b">
        <f t="shared" si="5"/>
        <v>0</v>
      </c>
      <c r="T12123" s="72"/>
      <c r="U12123" s="72"/>
      <c r="V12123" s="72"/>
      <c r="W12123" s="72"/>
      <c r="X12123" s="72"/>
      <c r="Y12123" s="72"/>
      <c r="Z12123" s="72"/>
      <c r="AA12123" s="72"/>
      <c r="AB12123" s="72"/>
      <c r="AC12123" s="72"/>
      <c r="AD12123" s="72"/>
      <c r="AE12123" s="72"/>
      <c r="AF12123" s="72"/>
      <c r="AG12123" s="72"/>
      <c r="AH12123" s="72"/>
      <c r="AI12123" s="72"/>
      <c r="AJ12123" s="72"/>
      <c r="AK12123" s="72"/>
    </row>
    <row r="12124" ht="14.25" customHeight="1">
      <c r="A12124" s="78">
        <v>12121.0</v>
      </c>
      <c r="C12124" s="78" t="str">
        <f>VLOOKUP(G12124,[1]Macrodata_CCF!$A$3:$D$55,4,FALSE)</f>
        <v>#ERROR!</v>
      </c>
      <c r="E12124" s="79" t="str">
        <f>VLOOKUP(G12124,[1]Macrodata_CCF!$A$3:$B$55,2,FALSE)</f>
        <v>#ERROR!</v>
      </c>
      <c r="F12124" s="78">
        <v>0.0</v>
      </c>
      <c r="G12124" s="80">
        <v>12.0</v>
      </c>
      <c r="H12124" s="81">
        <v>259925.0</v>
      </c>
      <c r="I12124" s="81">
        <v>280000.0</v>
      </c>
      <c r="J12124" s="81">
        <v>265145.0</v>
      </c>
      <c r="K12124" s="81">
        <v>392000.0</v>
      </c>
      <c r="L12124" s="82">
        <v>0.2600249066002491</v>
      </c>
      <c r="N12124" s="83">
        <f t="shared" si="1"/>
        <v>0.2600249066</v>
      </c>
      <c r="O12124" s="83">
        <f t="shared" si="2"/>
        <v>0.2600249066</v>
      </c>
      <c r="Q12124" s="83">
        <f t="shared" si="3"/>
        <v>0.07169642857</v>
      </c>
      <c r="R12124" s="83">
        <f t="shared" si="4"/>
        <v>0.01864285714</v>
      </c>
      <c r="S12124" s="83" t="b">
        <f t="shared" si="5"/>
        <v>0</v>
      </c>
      <c r="T12124" s="72"/>
      <c r="U12124" s="72"/>
      <c r="V12124" s="72"/>
      <c r="W12124" s="72"/>
      <c r="X12124" s="72"/>
      <c r="Y12124" s="72"/>
      <c r="Z12124" s="72"/>
      <c r="AA12124" s="72"/>
      <c r="AB12124" s="72"/>
      <c r="AC12124" s="72"/>
      <c r="AD12124" s="72"/>
      <c r="AE12124" s="72"/>
      <c r="AF12124" s="72"/>
      <c r="AG12124" s="72"/>
      <c r="AH12124" s="72"/>
      <c r="AI12124" s="72"/>
      <c r="AJ12124" s="72"/>
      <c r="AK12124" s="72"/>
    </row>
    <row r="12125" ht="14.25" customHeight="1">
      <c r="A12125" s="78">
        <v>12122.0</v>
      </c>
      <c r="C12125" s="78" t="str">
        <f>VLOOKUP(G12125,[1]Macrodata_CCF!$A$3:$D$55,4,FALSE)</f>
        <v>#ERROR!</v>
      </c>
      <c r="E12125" s="79" t="str">
        <f>VLOOKUP(G12125,[1]Macrodata_CCF!$A$3:$B$55,2,FALSE)</f>
        <v>#ERROR!</v>
      </c>
      <c r="F12125" s="78">
        <v>0.0</v>
      </c>
      <c r="G12125" s="80">
        <v>39.0</v>
      </c>
      <c r="H12125" s="81">
        <v>89320.0</v>
      </c>
      <c r="I12125" s="81">
        <v>600000.0</v>
      </c>
      <c r="J12125" s="81">
        <v>109745.0</v>
      </c>
      <c r="K12125" s="81">
        <v>900000.0</v>
      </c>
      <c r="L12125" s="82">
        <v>0.03999569201848516</v>
      </c>
      <c r="N12125" s="83">
        <f t="shared" si="1"/>
        <v>0.03999569202</v>
      </c>
      <c r="O12125" s="83">
        <f t="shared" si="2"/>
        <v>0.03999569202</v>
      </c>
      <c r="Q12125" s="83">
        <f t="shared" si="3"/>
        <v>0.8511333333</v>
      </c>
      <c r="R12125" s="83">
        <f t="shared" si="4"/>
        <v>0.03999569202</v>
      </c>
      <c r="S12125" s="83" t="b">
        <f t="shared" si="5"/>
        <v>0</v>
      </c>
      <c r="T12125" s="72"/>
      <c r="U12125" s="72"/>
      <c r="V12125" s="72"/>
      <c r="W12125" s="72"/>
      <c r="X12125" s="72"/>
      <c r="Y12125" s="72"/>
      <c r="Z12125" s="72"/>
      <c r="AA12125" s="72"/>
      <c r="AB12125" s="72"/>
      <c r="AC12125" s="72"/>
      <c r="AD12125" s="72"/>
      <c r="AE12125" s="72"/>
      <c r="AF12125" s="72"/>
      <c r="AG12125" s="72"/>
      <c r="AH12125" s="72"/>
      <c r="AI12125" s="72"/>
      <c r="AJ12125" s="72"/>
      <c r="AK12125" s="72"/>
    </row>
    <row r="12126" ht="14.25" customHeight="1">
      <c r="A12126" s="78">
        <v>12123.0</v>
      </c>
      <c r="C12126" s="78" t="str">
        <f>VLOOKUP(G12126,[1]Macrodata_CCF!$A$3:$D$55,4,FALSE)</f>
        <v>#ERROR!</v>
      </c>
      <c r="E12126" s="79" t="str">
        <f>VLOOKUP(G12126,[1]Macrodata_CCF!$A$3:$B$55,2,FALSE)</f>
        <v>#ERROR!</v>
      </c>
      <c r="F12126" s="78">
        <v>0.0</v>
      </c>
      <c r="G12126" s="80">
        <v>21.0</v>
      </c>
      <c r="H12126" s="81">
        <v>29955.0</v>
      </c>
      <c r="I12126" s="81">
        <v>30000.0</v>
      </c>
      <c r="J12126" s="81">
        <v>29960.0</v>
      </c>
      <c r="K12126" s="81">
        <v>45000.0</v>
      </c>
      <c r="L12126" s="82">
        <v>0.1111111111111111</v>
      </c>
      <c r="N12126" s="83">
        <f t="shared" si="1"/>
        <v>0.1111111111</v>
      </c>
      <c r="O12126" s="83">
        <f t="shared" si="2"/>
        <v>0.1111111111</v>
      </c>
      <c r="Q12126" s="83">
        <f t="shared" si="3"/>
        <v>0.0015</v>
      </c>
      <c r="R12126" s="83">
        <f t="shared" si="4"/>
        <v>0.0001666666667</v>
      </c>
      <c r="S12126" s="83" t="b">
        <f t="shared" si="5"/>
        <v>0</v>
      </c>
      <c r="T12126" s="72"/>
      <c r="U12126" s="72"/>
      <c r="V12126" s="72"/>
      <c r="W12126" s="72"/>
      <c r="X12126" s="72"/>
      <c r="Y12126" s="72"/>
      <c r="Z12126" s="72"/>
      <c r="AA12126" s="72"/>
      <c r="AB12126" s="72"/>
      <c r="AC12126" s="72"/>
      <c r="AD12126" s="72"/>
      <c r="AE12126" s="72"/>
      <c r="AF12126" s="72"/>
      <c r="AG12126" s="72"/>
      <c r="AH12126" s="72"/>
      <c r="AI12126" s="72"/>
      <c r="AJ12126" s="72"/>
      <c r="AK12126" s="72"/>
    </row>
    <row r="12127" ht="14.25" customHeight="1">
      <c r="A12127" s="78">
        <v>12124.0</v>
      </c>
      <c r="C12127" s="78" t="str">
        <f>VLOOKUP(G12127,[1]Macrodata_CCF!$A$3:$D$55,4,FALSE)</f>
        <v>#ERROR!</v>
      </c>
      <c r="E12127" s="79" t="str">
        <f>VLOOKUP(G12127,[1]Macrodata_CCF!$A$3:$B$55,2,FALSE)</f>
        <v>#ERROR!</v>
      </c>
      <c r="F12127" s="78">
        <v>0.0</v>
      </c>
      <c r="G12127" s="80">
        <v>43.0</v>
      </c>
      <c r="H12127" s="81">
        <v>41200.0</v>
      </c>
      <c r="I12127" s="81">
        <v>200000.0</v>
      </c>
      <c r="J12127" s="81">
        <v>63430.0</v>
      </c>
      <c r="K12127" s="81">
        <v>200000.0</v>
      </c>
      <c r="L12127" s="82">
        <v>0.1399874055415617</v>
      </c>
      <c r="N12127" s="83">
        <f t="shared" si="1"/>
        <v>0.1399874055</v>
      </c>
      <c r="O12127" s="83">
        <f t="shared" si="2"/>
        <v>0.1399874055</v>
      </c>
      <c r="Q12127" s="83">
        <f t="shared" si="3"/>
        <v>0.794</v>
      </c>
      <c r="R12127" s="83">
        <f t="shared" si="4"/>
        <v>0.1399874055</v>
      </c>
      <c r="S12127" s="83" t="b">
        <f t="shared" si="5"/>
        <v>0</v>
      </c>
      <c r="T12127" s="72"/>
      <c r="U12127" s="72"/>
      <c r="V12127" s="72"/>
      <c r="W12127" s="72"/>
      <c r="X12127" s="72"/>
      <c r="Y12127" s="72"/>
      <c r="Z12127" s="72"/>
      <c r="AA12127" s="72"/>
      <c r="AB12127" s="72"/>
      <c r="AC12127" s="72"/>
      <c r="AD12127" s="72"/>
      <c r="AE12127" s="72"/>
      <c r="AF12127" s="72"/>
      <c r="AG12127" s="72"/>
      <c r="AH12127" s="72"/>
      <c r="AI12127" s="72"/>
      <c r="AJ12127" s="72"/>
      <c r="AK12127" s="72"/>
    </row>
    <row r="12128" ht="14.25" customHeight="1">
      <c r="A12128" s="78">
        <v>12125.0</v>
      </c>
      <c r="C12128" s="78" t="str">
        <f>VLOOKUP(G12128,[1]Macrodata_CCF!$A$3:$D$55,4,FALSE)</f>
        <v>#ERROR!</v>
      </c>
      <c r="E12128" s="79" t="str">
        <f>VLOOKUP(G12128,[1]Macrodata_CCF!$A$3:$B$55,2,FALSE)</f>
        <v>#ERROR!</v>
      </c>
      <c r="F12128" s="78">
        <v>0.0</v>
      </c>
      <c r="G12128" s="80">
        <v>11.0</v>
      </c>
      <c r="H12128" s="81">
        <v>189545.0</v>
      </c>
      <c r="I12128" s="81">
        <v>940000.0</v>
      </c>
      <c r="J12128" s="81">
        <v>302115.0</v>
      </c>
      <c r="K12128" s="81">
        <v>940000.0</v>
      </c>
      <c r="L12128" s="82">
        <v>0.150002331918636</v>
      </c>
      <c r="N12128" s="83">
        <f t="shared" si="1"/>
        <v>0.1500023319</v>
      </c>
      <c r="O12128" s="83">
        <f t="shared" si="2"/>
        <v>0.1500023319</v>
      </c>
      <c r="Q12128" s="83">
        <f t="shared" si="3"/>
        <v>0.798356383</v>
      </c>
      <c r="R12128" s="83">
        <f t="shared" si="4"/>
        <v>0.1500023319</v>
      </c>
      <c r="S12128" s="83" t="b">
        <f t="shared" si="5"/>
        <v>0</v>
      </c>
      <c r="T12128" s="72"/>
      <c r="U12128" s="72"/>
      <c r="V12128" s="72"/>
      <c r="W12128" s="72"/>
      <c r="X12128" s="72"/>
      <c r="Y12128" s="72"/>
      <c r="Z12128" s="72"/>
      <c r="AA12128" s="72"/>
      <c r="AB12128" s="72"/>
      <c r="AC12128" s="72"/>
      <c r="AD12128" s="72"/>
      <c r="AE12128" s="72"/>
      <c r="AF12128" s="72"/>
      <c r="AG12128" s="72"/>
      <c r="AH12128" s="72"/>
      <c r="AI12128" s="72"/>
      <c r="AJ12128" s="72"/>
      <c r="AK12128" s="72"/>
    </row>
    <row r="12129" ht="14.25" customHeight="1">
      <c r="A12129" s="78">
        <v>12126.0</v>
      </c>
      <c r="C12129" s="78" t="str">
        <f>VLOOKUP(G12129,[1]Macrodata_CCF!$A$3:$D$55,4,FALSE)</f>
        <v>#ERROR!</v>
      </c>
      <c r="E12129" s="79" t="str">
        <f>VLOOKUP(G12129,[1]Macrodata_CCF!$A$3:$B$55,2,FALSE)</f>
        <v>#ERROR!</v>
      </c>
      <c r="F12129" s="78">
        <v>0.0</v>
      </c>
      <c r="G12129" s="80">
        <v>35.0</v>
      </c>
      <c r="H12129" s="81">
        <v>169710.0</v>
      </c>
      <c r="I12129" s="81">
        <v>220000.0</v>
      </c>
      <c r="J12129" s="81">
        <v>172225.0</v>
      </c>
      <c r="K12129" s="81">
        <v>220000.0</v>
      </c>
      <c r="L12129" s="82">
        <v>0.05000994233446013</v>
      </c>
      <c r="N12129" s="83">
        <f t="shared" si="1"/>
        <v>0.05000994233</v>
      </c>
      <c r="O12129" s="83">
        <f t="shared" si="2"/>
        <v>0.05000994233</v>
      </c>
      <c r="Q12129" s="83">
        <f t="shared" si="3"/>
        <v>0.2285909091</v>
      </c>
      <c r="R12129" s="83">
        <f t="shared" si="4"/>
        <v>0.05000994233</v>
      </c>
      <c r="S12129" s="83" t="b">
        <f t="shared" si="5"/>
        <v>0</v>
      </c>
      <c r="T12129" s="72"/>
      <c r="U12129" s="72"/>
      <c r="V12129" s="72"/>
      <c r="W12129" s="72"/>
      <c r="X12129" s="72"/>
      <c r="Y12129" s="72"/>
      <c r="Z12129" s="72"/>
      <c r="AA12129" s="72"/>
      <c r="AB12129" s="72"/>
      <c r="AC12129" s="72"/>
      <c r="AD12129" s="72"/>
      <c r="AE12129" s="72"/>
      <c r="AF12129" s="72"/>
      <c r="AG12129" s="72"/>
      <c r="AH12129" s="72"/>
      <c r="AI12129" s="72"/>
      <c r="AJ12129" s="72"/>
      <c r="AK12129" s="72"/>
    </row>
    <row r="12130" ht="14.25" customHeight="1">
      <c r="A12130" s="78">
        <v>12127.0</v>
      </c>
      <c r="C12130" s="78" t="str">
        <f>VLOOKUP(G12130,[1]Macrodata_CCF!$A$3:$D$55,4,FALSE)</f>
        <v>#ERROR!</v>
      </c>
      <c r="E12130" s="79" t="str">
        <f>VLOOKUP(G12130,[1]Macrodata_CCF!$A$3:$B$55,2,FALSE)</f>
        <v>#ERROR!</v>
      </c>
      <c r="F12130" s="78">
        <v>0.0</v>
      </c>
      <c r="G12130" s="80">
        <v>49.0</v>
      </c>
      <c r="H12130" s="81">
        <v>234875.0</v>
      </c>
      <c r="I12130" s="81">
        <v>410000.0</v>
      </c>
      <c r="J12130" s="81">
        <v>259395.0</v>
      </c>
      <c r="K12130" s="81">
        <v>410000.0</v>
      </c>
      <c r="L12130" s="82">
        <v>0.1400142755174875</v>
      </c>
      <c r="N12130" s="83">
        <f t="shared" si="1"/>
        <v>0.1400142755</v>
      </c>
      <c r="O12130" s="83">
        <f t="shared" si="2"/>
        <v>0.1400142755</v>
      </c>
      <c r="Q12130" s="83">
        <f t="shared" si="3"/>
        <v>0.4271341463</v>
      </c>
      <c r="R12130" s="83">
        <f t="shared" si="4"/>
        <v>0.1400142755</v>
      </c>
      <c r="S12130" s="83" t="b">
        <f t="shared" si="5"/>
        <v>0</v>
      </c>
      <c r="T12130" s="72"/>
      <c r="U12130" s="72"/>
      <c r="V12130" s="72"/>
      <c r="W12130" s="72"/>
      <c r="X12130" s="72"/>
      <c r="Y12130" s="72"/>
      <c r="Z12130" s="72"/>
      <c r="AA12130" s="72"/>
      <c r="AB12130" s="72"/>
      <c r="AC12130" s="72"/>
      <c r="AD12130" s="72"/>
      <c r="AE12130" s="72"/>
      <c r="AF12130" s="72"/>
      <c r="AG12130" s="72"/>
      <c r="AH12130" s="72"/>
      <c r="AI12130" s="72"/>
      <c r="AJ12130" s="72"/>
      <c r="AK12130" s="72"/>
    </row>
    <row r="12131" ht="14.25" customHeight="1">
      <c r="A12131" s="78">
        <v>12128.0</v>
      </c>
      <c r="C12131" s="78" t="str">
        <f>VLOOKUP(G12131,[1]Macrodata_CCF!$A$3:$D$55,4,FALSE)</f>
        <v>#ERROR!</v>
      </c>
      <c r="E12131" s="79" t="str">
        <f>VLOOKUP(G12131,[1]Macrodata_CCF!$A$3:$B$55,2,FALSE)</f>
        <v>#ERROR!</v>
      </c>
      <c r="F12131" s="78">
        <v>0.0</v>
      </c>
      <c r="G12131" s="80">
        <v>13.0</v>
      </c>
      <c r="H12131" s="81">
        <v>564005.0</v>
      </c>
      <c r="I12131" s="81">
        <v>570000.0</v>
      </c>
      <c r="J12131" s="81">
        <v>572340.0</v>
      </c>
      <c r="K12131" s="81">
        <v>1026000.0</v>
      </c>
      <c r="L12131" s="82">
        <v>1.390325271059216</v>
      </c>
      <c r="N12131" s="83">
        <f t="shared" si="1"/>
        <v>1.390325271</v>
      </c>
      <c r="O12131" s="83">
        <f t="shared" si="2"/>
        <v>1</v>
      </c>
      <c r="Q12131" s="83">
        <f t="shared" si="3"/>
        <v>0.01051754386</v>
      </c>
      <c r="R12131" s="83">
        <f t="shared" si="4"/>
        <v>0.01462280702</v>
      </c>
      <c r="S12131" s="83" t="b">
        <f t="shared" si="5"/>
        <v>0</v>
      </c>
      <c r="T12131" s="72"/>
      <c r="U12131" s="72"/>
      <c r="V12131" s="72"/>
      <c r="W12131" s="72"/>
      <c r="X12131" s="72"/>
      <c r="Y12131" s="72"/>
      <c r="Z12131" s="72"/>
      <c r="AA12131" s="72"/>
      <c r="AB12131" s="72"/>
      <c r="AC12131" s="72"/>
      <c r="AD12131" s="72"/>
      <c r="AE12131" s="72"/>
      <c r="AF12131" s="72"/>
      <c r="AG12131" s="72"/>
      <c r="AH12131" s="72"/>
      <c r="AI12131" s="72"/>
      <c r="AJ12131" s="72"/>
      <c r="AK12131" s="72"/>
    </row>
    <row r="12132" ht="14.25" customHeight="1">
      <c r="A12132" s="78">
        <v>12129.0</v>
      </c>
      <c r="C12132" s="78" t="str">
        <f>VLOOKUP(G12132,[1]Macrodata_CCF!$A$3:$D$55,4,FALSE)</f>
        <v>#ERROR!</v>
      </c>
      <c r="E12132" s="79" t="str">
        <f>VLOOKUP(G12132,[1]Macrodata_CCF!$A$3:$B$55,2,FALSE)</f>
        <v>#ERROR!</v>
      </c>
      <c r="F12132" s="78">
        <v>0.0</v>
      </c>
      <c r="G12132" s="80">
        <v>7.0</v>
      </c>
      <c r="H12132" s="81">
        <v>24645.0</v>
      </c>
      <c r="I12132" s="81">
        <v>70000.0</v>
      </c>
      <c r="J12132" s="81">
        <v>42785.0</v>
      </c>
      <c r="K12132" s="81">
        <v>70000.0</v>
      </c>
      <c r="L12132" s="82">
        <v>0.3999559034285085</v>
      </c>
      <c r="N12132" s="83">
        <f t="shared" si="1"/>
        <v>0.3999559034</v>
      </c>
      <c r="O12132" s="83">
        <f t="shared" si="2"/>
        <v>0.3999559034</v>
      </c>
      <c r="Q12132" s="83">
        <f t="shared" si="3"/>
        <v>0.6479285714</v>
      </c>
      <c r="R12132" s="83">
        <f t="shared" si="4"/>
        <v>0.3999559034</v>
      </c>
      <c r="S12132" s="83" t="b">
        <f t="shared" si="5"/>
        <v>0</v>
      </c>
      <c r="T12132" s="72"/>
      <c r="U12132" s="72"/>
      <c r="V12132" s="72"/>
      <c r="W12132" s="72"/>
      <c r="X12132" s="72"/>
      <c r="Y12132" s="72"/>
      <c r="Z12132" s="72"/>
      <c r="AA12132" s="72"/>
      <c r="AB12132" s="72"/>
      <c r="AC12132" s="72"/>
      <c r="AD12132" s="72"/>
      <c r="AE12132" s="72"/>
      <c r="AF12132" s="72"/>
      <c r="AG12132" s="72"/>
      <c r="AH12132" s="72"/>
      <c r="AI12132" s="72"/>
      <c r="AJ12132" s="72"/>
      <c r="AK12132" s="72"/>
    </row>
    <row r="12133" ht="14.25" customHeight="1">
      <c r="A12133" s="78">
        <v>12130.0</v>
      </c>
      <c r="C12133" s="78" t="str">
        <f>VLOOKUP(G12133,[1]Macrodata_CCF!$A$3:$D$55,4,FALSE)</f>
        <v>#ERROR!</v>
      </c>
      <c r="E12133" s="79" t="str">
        <f>VLOOKUP(G12133,[1]Macrodata_CCF!$A$3:$B$55,2,FALSE)</f>
        <v>#ERROR!</v>
      </c>
      <c r="F12133" s="78">
        <v>0.0</v>
      </c>
      <c r="G12133" s="80">
        <v>35.0</v>
      </c>
      <c r="H12133" s="81">
        <v>0.0</v>
      </c>
      <c r="I12133" s="81">
        <v>290000.0</v>
      </c>
      <c r="J12133" s="81">
        <v>23200.0</v>
      </c>
      <c r="K12133" s="81">
        <v>290000.0</v>
      </c>
      <c r="L12133" s="82">
        <v>0.08</v>
      </c>
      <c r="N12133" s="83">
        <f t="shared" si="1"/>
        <v>0.08</v>
      </c>
      <c r="O12133" s="83">
        <f t="shared" si="2"/>
        <v>0.08</v>
      </c>
      <c r="Q12133" s="83">
        <f t="shared" si="3"/>
        <v>1</v>
      </c>
      <c r="R12133" s="83">
        <f t="shared" si="4"/>
        <v>0.08</v>
      </c>
      <c r="S12133" s="83" t="b">
        <f t="shared" si="5"/>
        <v>0</v>
      </c>
      <c r="T12133" s="72"/>
      <c r="U12133" s="72"/>
      <c r="V12133" s="72"/>
      <c r="W12133" s="72"/>
      <c r="X12133" s="72"/>
      <c r="Y12133" s="72"/>
      <c r="Z12133" s="72"/>
      <c r="AA12133" s="72"/>
      <c r="AB12133" s="72"/>
      <c r="AC12133" s="72"/>
      <c r="AD12133" s="72"/>
      <c r="AE12133" s="72"/>
      <c r="AF12133" s="72"/>
      <c r="AG12133" s="72"/>
      <c r="AH12133" s="72"/>
      <c r="AI12133" s="72"/>
      <c r="AJ12133" s="72"/>
      <c r="AK12133" s="72"/>
    </row>
    <row r="12134" ht="14.25" customHeight="1">
      <c r="A12134" s="78">
        <v>12131.0</v>
      </c>
      <c r="C12134" s="78" t="str">
        <f>VLOOKUP(G12134,[1]Macrodata_CCF!$A$3:$D$55,4,FALSE)</f>
        <v>#ERROR!</v>
      </c>
      <c r="E12134" s="79" t="str">
        <f>VLOOKUP(G12134,[1]Macrodata_CCF!$A$3:$B$55,2,FALSE)</f>
        <v>#ERROR!</v>
      </c>
      <c r="F12134" s="78">
        <v>0.0</v>
      </c>
      <c r="G12134" s="80">
        <v>17.0</v>
      </c>
      <c r="H12134" s="81">
        <v>47240.0</v>
      </c>
      <c r="I12134" s="81">
        <v>930000.0</v>
      </c>
      <c r="J12134" s="81">
        <v>948600.0</v>
      </c>
      <c r="K12134" s="81">
        <v>930000.0</v>
      </c>
      <c r="L12134" s="82">
        <v>1.021070279577688</v>
      </c>
      <c r="N12134" s="83">
        <f t="shared" si="1"/>
        <v>1.02107028</v>
      </c>
      <c r="O12134" s="83">
        <f t="shared" si="2"/>
        <v>1</v>
      </c>
      <c r="Q12134" s="83">
        <f t="shared" si="3"/>
        <v>0.9492043011</v>
      </c>
      <c r="R12134" s="83">
        <f t="shared" si="4"/>
        <v>1.02107028</v>
      </c>
      <c r="S12134" s="83" t="b">
        <f t="shared" si="5"/>
        <v>0</v>
      </c>
      <c r="T12134" s="72"/>
      <c r="U12134" s="72"/>
      <c r="V12134" s="72"/>
      <c r="W12134" s="72"/>
      <c r="X12134" s="72"/>
      <c r="Y12134" s="72"/>
      <c r="Z12134" s="72"/>
      <c r="AA12134" s="72"/>
      <c r="AB12134" s="72"/>
      <c r="AC12134" s="72"/>
      <c r="AD12134" s="72"/>
      <c r="AE12134" s="72"/>
      <c r="AF12134" s="72"/>
      <c r="AG12134" s="72"/>
      <c r="AH12134" s="72"/>
      <c r="AI12134" s="72"/>
      <c r="AJ12134" s="72"/>
      <c r="AK12134" s="72"/>
    </row>
    <row r="12135" ht="14.25" customHeight="1">
      <c r="A12135" s="78">
        <v>12132.0</v>
      </c>
      <c r="C12135" s="78" t="str">
        <f>VLOOKUP(G12135,[1]Macrodata_CCF!$A$3:$D$55,4,FALSE)</f>
        <v>#ERROR!</v>
      </c>
      <c r="E12135" s="79" t="str">
        <f>VLOOKUP(G12135,[1]Macrodata_CCF!$A$3:$B$55,2,FALSE)</f>
        <v>#ERROR!</v>
      </c>
      <c r="F12135" s="78">
        <v>0.0</v>
      </c>
      <c r="G12135" s="80">
        <v>31.0</v>
      </c>
      <c r="H12135" s="81">
        <v>81425.0</v>
      </c>
      <c r="I12135" s="81">
        <v>180000.0</v>
      </c>
      <c r="J12135" s="81">
        <v>96210.0</v>
      </c>
      <c r="K12135" s="81">
        <v>270000.0</v>
      </c>
      <c r="L12135" s="82">
        <v>0.1499873193000254</v>
      </c>
      <c r="N12135" s="83">
        <f t="shared" si="1"/>
        <v>0.1499873193</v>
      </c>
      <c r="O12135" s="83">
        <f t="shared" si="2"/>
        <v>0.1499873193</v>
      </c>
      <c r="Q12135" s="83">
        <f t="shared" si="3"/>
        <v>0.5476388889</v>
      </c>
      <c r="R12135" s="83">
        <f t="shared" si="4"/>
        <v>0.1499873193</v>
      </c>
      <c r="S12135" s="83" t="b">
        <f t="shared" si="5"/>
        <v>0</v>
      </c>
      <c r="T12135" s="72"/>
      <c r="U12135" s="72"/>
      <c r="V12135" s="72"/>
      <c r="W12135" s="72"/>
      <c r="X12135" s="72"/>
      <c r="Y12135" s="72"/>
      <c r="Z12135" s="72"/>
      <c r="AA12135" s="72"/>
      <c r="AB12135" s="72"/>
      <c r="AC12135" s="72"/>
      <c r="AD12135" s="72"/>
      <c r="AE12135" s="72"/>
      <c r="AF12135" s="72"/>
      <c r="AG12135" s="72"/>
      <c r="AH12135" s="72"/>
      <c r="AI12135" s="72"/>
      <c r="AJ12135" s="72"/>
      <c r="AK12135" s="72"/>
    </row>
    <row r="12136" ht="14.25" customHeight="1">
      <c r="A12136" s="78">
        <v>12133.0</v>
      </c>
      <c r="C12136" s="78" t="str">
        <f>VLOOKUP(G12136,[1]Macrodata_CCF!$A$3:$D$55,4,FALSE)</f>
        <v>#ERROR!</v>
      </c>
      <c r="E12136" s="79" t="str">
        <f>VLOOKUP(G12136,[1]Macrodata_CCF!$A$3:$B$55,2,FALSE)</f>
        <v>#ERROR!</v>
      </c>
      <c r="F12136" s="78">
        <v>0.0</v>
      </c>
      <c r="G12136" s="80">
        <v>8.0</v>
      </c>
      <c r="H12136" s="81">
        <v>935765.0</v>
      </c>
      <c r="I12136" s="81">
        <v>950000.0</v>
      </c>
      <c r="J12136" s="81">
        <v>969000.0</v>
      </c>
      <c r="K12136" s="81">
        <v>950000.0</v>
      </c>
      <c r="L12136" s="82">
        <v>2.334738321039691</v>
      </c>
      <c r="N12136" s="83">
        <f t="shared" si="1"/>
        <v>2.334738321</v>
      </c>
      <c r="O12136" s="83">
        <f t="shared" si="2"/>
        <v>1</v>
      </c>
      <c r="Q12136" s="83">
        <f t="shared" si="3"/>
        <v>0.01498421053</v>
      </c>
      <c r="R12136" s="83">
        <f t="shared" si="4"/>
        <v>0.03498421053</v>
      </c>
      <c r="S12136" s="83" t="b">
        <f t="shared" si="5"/>
        <v>1</v>
      </c>
      <c r="T12136" s="72"/>
      <c r="U12136" s="72"/>
      <c r="V12136" s="72"/>
      <c r="W12136" s="72"/>
      <c r="X12136" s="72"/>
      <c r="Y12136" s="72"/>
      <c r="Z12136" s="72"/>
      <c r="AA12136" s="72"/>
      <c r="AB12136" s="72"/>
      <c r="AC12136" s="72"/>
      <c r="AD12136" s="72"/>
      <c r="AE12136" s="72"/>
      <c r="AF12136" s="72"/>
      <c r="AG12136" s="72"/>
      <c r="AH12136" s="72"/>
      <c r="AI12136" s="72"/>
      <c r="AJ12136" s="72"/>
      <c r="AK12136" s="72"/>
    </row>
    <row r="12137" ht="14.25" customHeight="1">
      <c r="A12137" s="78">
        <v>12134.0</v>
      </c>
      <c r="C12137" s="78" t="str">
        <f>VLOOKUP(G12137,[1]Macrodata_CCF!$A$3:$D$55,4,FALSE)</f>
        <v>#ERROR!</v>
      </c>
      <c r="E12137" s="79" t="str">
        <f>VLOOKUP(G12137,[1]Macrodata_CCF!$A$3:$B$55,2,FALSE)</f>
        <v>#ERROR!</v>
      </c>
      <c r="F12137" s="78">
        <v>1.0</v>
      </c>
      <c r="G12137" s="80">
        <v>28.0</v>
      </c>
      <c r="H12137" s="81">
        <v>18460.0</v>
      </c>
      <c r="I12137" s="81">
        <v>70000.0</v>
      </c>
      <c r="J12137" s="81">
        <v>42685.0</v>
      </c>
      <c r="K12137" s="81">
        <v>70000.0</v>
      </c>
      <c r="L12137" s="82">
        <v>0.470023282887078</v>
      </c>
      <c r="N12137" s="83">
        <f t="shared" si="1"/>
        <v>0.4700232829</v>
      </c>
      <c r="O12137" s="83">
        <f t="shared" si="2"/>
        <v>0.4700232829</v>
      </c>
      <c r="Q12137" s="83">
        <f t="shared" si="3"/>
        <v>0.7362857143</v>
      </c>
      <c r="R12137" s="83">
        <f t="shared" si="4"/>
        <v>0.4700232829</v>
      </c>
      <c r="S12137" s="83" t="b">
        <f t="shared" si="5"/>
        <v>0</v>
      </c>
      <c r="T12137" s="72"/>
      <c r="U12137" s="72"/>
      <c r="V12137" s="72"/>
      <c r="W12137" s="72"/>
      <c r="X12137" s="72"/>
      <c r="Y12137" s="72"/>
      <c r="Z12137" s="72"/>
      <c r="AA12137" s="72"/>
      <c r="AB12137" s="72"/>
      <c r="AC12137" s="72"/>
      <c r="AD12137" s="72"/>
      <c r="AE12137" s="72"/>
      <c r="AF12137" s="72"/>
      <c r="AG12137" s="72"/>
      <c r="AH12137" s="72"/>
      <c r="AI12137" s="72"/>
      <c r="AJ12137" s="72"/>
      <c r="AK12137" s="72"/>
    </row>
    <row r="12138" ht="14.25" customHeight="1">
      <c r="A12138" s="78">
        <v>12135.0</v>
      </c>
      <c r="C12138" s="78" t="str">
        <f>VLOOKUP(G12138,[1]Macrodata_CCF!$A$3:$D$55,4,FALSE)</f>
        <v>#ERROR!</v>
      </c>
      <c r="E12138" s="79" t="str">
        <f>VLOOKUP(G12138,[1]Macrodata_CCF!$A$3:$B$55,2,FALSE)</f>
        <v>#ERROR!</v>
      </c>
      <c r="F12138" s="78">
        <v>0.0</v>
      </c>
      <c r="G12138" s="80">
        <v>52.0</v>
      </c>
      <c r="H12138" s="81">
        <v>417810.0</v>
      </c>
      <c r="I12138" s="81">
        <v>490000.0</v>
      </c>
      <c r="J12138" s="81">
        <v>422865.0</v>
      </c>
      <c r="K12138" s="81">
        <v>490000.0</v>
      </c>
      <c r="L12138" s="82">
        <v>0.07002354896800111</v>
      </c>
      <c r="N12138" s="83">
        <f t="shared" si="1"/>
        <v>0.07002354897</v>
      </c>
      <c r="O12138" s="83">
        <f t="shared" si="2"/>
        <v>0.07002354897</v>
      </c>
      <c r="Q12138" s="83">
        <f t="shared" si="3"/>
        <v>0.1473265306</v>
      </c>
      <c r="R12138" s="83">
        <f t="shared" si="4"/>
        <v>0.07002354897</v>
      </c>
      <c r="S12138" s="83" t="b">
        <f t="shared" si="5"/>
        <v>0</v>
      </c>
      <c r="T12138" s="72"/>
      <c r="U12138" s="72"/>
      <c r="V12138" s="72"/>
      <c r="W12138" s="72"/>
      <c r="X12138" s="72"/>
      <c r="Y12138" s="72"/>
      <c r="Z12138" s="72"/>
      <c r="AA12138" s="72"/>
      <c r="AB12138" s="72"/>
      <c r="AC12138" s="72"/>
      <c r="AD12138" s="72"/>
      <c r="AE12138" s="72"/>
      <c r="AF12138" s="72"/>
      <c r="AG12138" s="72"/>
      <c r="AH12138" s="72"/>
      <c r="AI12138" s="72"/>
      <c r="AJ12138" s="72"/>
      <c r="AK12138" s="72"/>
    </row>
    <row r="12139" ht="14.25" customHeight="1">
      <c r="A12139" s="78">
        <v>12136.0</v>
      </c>
      <c r="C12139" s="78" t="str">
        <f>VLOOKUP(G12139,[1]Macrodata_CCF!$A$3:$D$55,4,FALSE)</f>
        <v>#ERROR!</v>
      </c>
      <c r="E12139" s="79" t="str">
        <f>VLOOKUP(G12139,[1]Macrodata_CCF!$A$3:$B$55,2,FALSE)</f>
        <v>#ERROR!</v>
      </c>
      <c r="F12139" s="78">
        <v>0.0</v>
      </c>
      <c r="G12139" s="80">
        <v>1.0</v>
      </c>
      <c r="H12139" s="81">
        <v>72775.0</v>
      </c>
      <c r="I12139" s="81">
        <v>180000.0</v>
      </c>
      <c r="J12139" s="81">
        <v>183600.0</v>
      </c>
      <c r="K12139" s="81">
        <v>180000.0</v>
      </c>
      <c r="L12139" s="82">
        <v>1.033574259734204</v>
      </c>
      <c r="N12139" s="83">
        <f t="shared" si="1"/>
        <v>1.03357426</v>
      </c>
      <c r="O12139" s="83">
        <f t="shared" si="2"/>
        <v>1</v>
      </c>
      <c r="Q12139" s="83">
        <f t="shared" si="3"/>
        <v>0.5956944444</v>
      </c>
      <c r="R12139" s="83">
        <f t="shared" si="4"/>
        <v>1.03357426</v>
      </c>
      <c r="S12139" s="83" t="b">
        <f t="shared" si="5"/>
        <v>0</v>
      </c>
      <c r="T12139" s="72"/>
      <c r="U12139" s="72"/>
      <c r="V12139" s="72"/>
      <c r="W12139" s="72"/>
      <c r="X12139" s="72"/>
      <c r="Y12139" s="72"/>
      <c r="Z12139" s="72"/>
      <c r="AA12139" s="72"/>
      <c r="AB12139" s="72"/>
      <c r="AC12139" s="72"/>
      <c r="AD12139" s="72"/>
      <c r="AE12139" s="72"/>
      <c r="AF12139" s="72"/>
      <c r="AG12139" s="72"/>
      <c r="AH12139" s="72"/>
      <c r="AI12139" s="72"/>
      <c r="AJ12139" s="72"/>
      <c r="AK12139" s="72"/>
    </row>
    <row r="12140" ht="14.25" customHeight="1">
      <c r="A12140" s="78">
        <v>12137.0</v>
      </c>
      <c r="C12140" s="78" t="str">
        <f>VLOOKUP(G12140,[1]Macrodata_CCF!$A$3:$D$55,4,FALSE)</f>
        <v>#ERROR!</v>
      </c>
      <c r="E12140" s="79" t="str">
        <f>VLOOKUP(G12140,[1]Macrodata_CCF!$A$3:$B$55,2,FALSE)</f>
        <v>#ERROR!</v>
      </c>
      <c r="F12140" s="78">
        <v>0.0</v>
      </c>
      <c r="G12140" s="80">
        <v>35.0</v>
      </c>
      <c r="H12140" s="81">
        <v>246605.0</v>
      </c>
      <c r="I12140" s="81">
        <v>660000.0</v>
      </c>
      <c r="J12140" s="81">
        <v>275545.0</v>
      </c>
      <c r="K12140" s="81">
        <v>660000.0</v>
      </c>
      <c r="L12140" s="82">
        <v>0.07000568463575998</v>
      </c>
      <c r="N12140" s="83">
        <f t="shared" si="1"/>
        <v>0.07000568464</v>
      </c>
      <c r="O12140" s="83">
        <f t="shared" si="2"/>
        <v>0.07000568464</v>
      </c>
      <c r="Q12140" s="83">
        <f t="shared" si="3"/>
        <v>0.6263560606</v>
      </c>
      <c r="R12140" s="83">
        <f t="shared" si="4"/>
        <v>0.07000568464</v>
      </c>
      <c r="S12140" s="83" t="b">
        <f t="shared" si="5"/>
        <v>0</v>
      </c>
      <c r="T12140" s="72"/>
      <c r="U12140" s="72"/>
      <c r="V12140" s="72"/>
      <c r="W12140" s="72"/>
      <c r="X12140" s="72"/>
      <c r="Y12140" s="72"/>
      <c r="Z12140" s="72"/>
      <c r="AA12140" s="72"/>
      <c r="AB12140" s="72"/>
      <c r="AC12140" s="72"/>
      <c r="AD12140" s="72"/>
      <c r="AE12140" s="72"/>
      <c r="AF12140" s="72"/>
      <c r="AG12140" s="72"/>
      <c r="AH12140" s="72"/>
      <c r="AI12140" s="72"/>
      <c r="AJ12140" s="72"/>
      <c r="AK12140" s="72"/>
    </row>
    <row r="12141" ht="14.25" customHeight="1">
      <c r="A12141" s="78">
        <v>12138.0</v>
      </c>
      <c r="C12141" s="78" t="str">
        <f>VLOOKUP(G12141,[1]Macrodata_CCF!$A$3:$D$55,4,FALSE)</f>
        <v>#ERROR!</v>
      </c>
      <c r="E12141" s="79" t="str">
        <f>VLOOKUP(G12141,[1]Macrodata_CCF!$A$3:$B$55,2,FALSE)</f>
        <v>#ERROR!</v>
      </c>
      <c r="F12141" s="78">
        <v>0.0</v>
      </c>
      <c r="G12141" s="80">
        <v>40.0</v>
      </c>
      <c r="H12141" s="81">
        <v>63325.0</v>
      </c>
      <c r="I12141" s="81">
        <v>310000.0</v>
      </c>
      <c r="J12141" s="81">
        <v>97860.0</v>
      </c>
      <c r="K12141" s="81">
        <v>589000.0</v>
      </c>
      <c r="L12141" s="82">
        <v>0.1400020269585487</v>
      </c>
      <c r="N12141" s="83">
        <f t="shared" si="1"/>
        <v>0.140002027</v>
      </c>
      <c r="O12141" s="83">
        <f t="shared" si="2"/>
        <v>0.140002027</v>
      </c>
      <c r="Q12141" s="83">
        <f t="shared" si="3"/>
        <v>0.7957258065</v>
      </c>
      <c r="R12141" s="83">
        <f t="shared" si="4"/>
        <v>0.140002027</v>
      </c>
      <c r="S12141" s="83" t="b">
        <f t="shared" si="5"/>
        <v>0</v>
      </c>
      <c r="T12141" s="72"/>
      <c r="U12141" s="72"/>
      <c r="V12141" s="72"/>
      <c r="W12141" s="72"/>
      <c r="X12141" s="72"/>
      <c r="Y12141" s="72"/>
      <c r="Z12141" s="72"/>
      <c r="AA12141" s="72"/>
      <c r="AB12141" s="72"/>
      <c r="AC12141" s="72"/>
      <c r="AD12141" s="72"/>
      <c r="AE12141" s="72"/>
      <c r="AF12141" s="72"/>
      <c r="AG12141" s="72"/>
      <c r="AH12141" s="72"/>
      <c r="AI12141" s="72"/>
      <c r="AJ12141" s="72"/>
      <c r="AK12141" s="72"/>
    </row>
    <row r="12142" ht="14.25" customHeight="1">
      <c r="A12142" s="78">
        <v>12139.0</v>
      </c>
      <c r="C12142" s="78" t="str">
        <f>VLOOKUP(G12142,[1]Macrodata_CCF!$A$3:$D$55,4,FALSE)</f>
        <v>#ERROR!</v>
      </c>
      <c r="E12142" s="79" t="str">
        <f>VLOOKUP(G12142,[1]Macrodata_CCF!$A$3:$B$55,2,FALSE)</f>
        <v>#ERROR!</v>
      </c>
      <c r="F12142" s="78">
        <v>0.0</v>
      </c>
      <c r="G12142" s="80">
        <v>25.0</v>
      </c>
      <c r="H12142" s="81">
        <v>21790.0</v>
      </c>
      <c r="I12142" s="81">
        <v>40000.0</v>
      </c>
      <c r="J12142" s="81">
        <v>25250.0</v>
      </c>
      <c r="K12142" s="81">
        <v>40000.0</v>
      </c>
      <c r="L12142" s="82">
        <v>0.1900054914881933</v>
      </c>
      <c r="N12142" s="83">
        <f t="shared" si="1"/>
        <v>0.1900054915</v>
      </c>
      <c r="O12142" s="83">
        <f t="shared" si="2"/>
        <v>0.1900054915</v>
      </c>
      <c r="Q12142" s="83">
        <f t="shared" si="3"/>
        <v>0.45525</v>
      </c>
      <c r="R12142" s="83">
        <f t="shared" si="4"/>
        <v>0.1900054915</v>
      </c>
      <c r="S12142" s="83" t="b">
        <f t="shared" si="5"/>
        <v>0</v>
      </c>
      <c r="T12142" s="72"/>
      <c r="U12142" s="72"/>
      <c r="V12142" s="72"/>
      <c r="W12142" s="72"/>
      <c r="X12142" s="72"/>
      <c r="Y12142" s="72"/>
      <c r="Z12142" s="72"/>
      <c r="AA12142" s="72"/>
      <c r="AB12142" s="72"/>
      <c r="AC12142" s="72"/>
      <c r="AD12142" s="72"/>
      <c r="AE12142" s="72"/>
      <c r="AF12142" s="72"/>
      <c r="AG12142" s="72"/>
      <c r="AH12142" s="72"/>
      <c r="AI12142" s="72"/>
      <c r="AJ12142" s="72"/>
      <c r="AK12142" s="72"/>
    </row>
    <row r="12143" ht="14.25" customHeight="1">
      <c r="A12143" s="78">
        <v>12140.0</v>
      </c>
      <c r="C12143" s="78" t="str">
        <f>VLOOKUP(G12143,[1]Macrodata_CCF!$A$3:$D$55,4,FALSE)</f>
        <v>#ERROR!</v>
      </c>
      <c r="E12143" s="79" t="str">
        <f>VLOOKUP(G12143,[1]Macrodata_CCF!$A$3:$B$55,2,FALSE)</f>
        <v>#ERROR!</v>
      </c>
      <c r="F12143" s="78">
        <v>0.0</v>
      </c>
      <c r="G12143" s="80">
        <v>52.0</v>
      </c>
      <c r="H12143" s="81">
        <v>247155.0</v>
      </c>
      <c r="I12143" s="81">
        <v>800000.0</v>
      </c>
      <c r="J12143" s="81">
        <v>263740.0</v>
      </c>
      <c r="K12143" s="81">
        <v>800000.0</v>
      </c>
      <c r="L12143" s="82">
        <v>0.02999936691115955</v>
      </c>
      <c r="N12143" s="83">
        <f t="shared" si="1"/>
        <v>0.02999936691</v>
      </c>
      <c r="O12143" s="83">
        <f t="shared" si="2"/>
        <v>0.02999936691</v>
      </c>
      <c r="Q12143" s="83">
        <f t="shared" si="3"/>
        <v>0.69105625</v>
      </c>
      <c r="R12143" s="83">
        <f t="shared" si="4"/>
        <v>0.02999936691</v>
      </c>
      <c r="S12143" s="83" t="b">
        <f t="shared" si="5"/>
        <v>0</v>
      </c>
      <c r="T12143" s="72"/>
      <c r="U12143" s="72"/>
      <c r="V12143" s="72"/>
      <c r="W12143" s="72"/>
      <c r="X12143" s="72"/>
      <c r="Y12143" s="72"/>
      <c r="Z12143" s="72"/>
      <c r="AA12143" s="72"/>
      <c r="AB12143" s="72"/>
      <c r="AC12143" s="72"/>
      <c r="AD12143" s="72"/>
      <c r="AE12143" s="72"/>
      <c r="AF12143" s="72"/>
      <c r="AG12143" s="72"/>
      <c r="AH12143" s="72"/>
      <c r="AI12143" s="72"/>
      <c r="AJ12143" s="72"/>
      <c r="AK12143" s="72"/>
    </row>
    <row r="12144" ht="14.25" customHeight="1">
      <c r="A12144" s="78">
        <v>12141.0</v>
      </c>
      <c r="C12144" s="78" t="str">
        <f>VLOOKUP(G12144,[1]Macrodata_CCF!$A$3:$D$55,4,FALSE)</f>
        <v>#ERROR!</v>
      </c>
      <c r="E12144" s="79" t="str">
        <f>VLOOKUP(G12144,[1]Macrodata_CCF!$A$3:$B$55,2,FALSE)</f>
        <v>#ERROR!</v>
      </c>
      <c r="F12144" s="78">
        <v>0.0</v>
      </c>
      <c r="G12144" s="80">
        <v>46.0</v>
      </c>
      <c r="H12144" s="81">
        <v>316335.0</v>
      </c>
      <c r="I12144" s="81">
        <v>640000.0</v>
      </c>
      <c r="J12144" s="81">
        <v>374595.0</v>
      </c>
      <c r="K12144" s="81">
        <v>640000.0</v>
      </c>
      <c r="L12144" s="82">
        <v>0.1800009268842785</v>
      </c>
      <c r="N12144" s="83">
        <f t="shared" si="1"/>
        <v>0.1800009269</v>
      </c>
      <c r="O12144" s="83">
        <f t="shared" si="2"/>
        <v>0.1800009269</v>
      </c>
      <c r="Q12144" s="83">
        <f t="shared" si="3"/>
        <v>0.5057265625</v>
      </c>
      <c r="R12144" s="83">
        <f t="shared" si="4"/>
        <v>0.1800009269</v>
      </c>
      <c r="S12144" s="83" t="b">
        <f t="shared" si="5"/>
        <v>0</v>
      </c>
      <c r="T12144" s="72"/>
      <c r="U12144" s="72"/>
      <c r="V12144" s="72"/>
      <c r="W12144" s="72"/>
      <c r="X12144" s="72"/>
      <c r="Y12144" s="72"/>
      <c r="Z12144" s="72"/>
      <c r="AA12144" s="72"/>
      <c r="AB12144" s="72"/>
      <c r="AC12144" s="72"/>
      <c r="AD12144" s="72"/>
      <c r="AE12144" s="72"/>
      <c r="AF12144" s="72"/>
      <c r="AG12144" s="72"/>
      <c r="AH12144" s="72"/>
      <c r="AI12144" s="72"/>
      <c r="AJ12144" s="72"/>
      <c r="AK12144" s="72"/>
    </row>
    <row r="12145" ht="14.25" customHeight="1">
      <c r="A12145" s="78">
        <v>12142.0</v>
      </c>
      <c r="C12145" s="78" t="str">
        <f>VLOOKUP(G12145,[1]Macrodata_CCF!$A$3:$D$55,4,FALSE)</f>
        <v>#ERROR!</v>
      </c>
      <c r="E12145" s="79" t="str">
        <f>VLOOKUP(G12145,[1]Macrodata_CCF!$A$3:$B$55,2,FALSE)</f>
        <v>#ERROR!</v>
      </c>
      <c r="F12145" s="78">
        <v>0.0</v>
      </c>
      <c r="G12145" s="80">
        <v>10.0</v>
      </c>
      <c r="H12145" s="81">
        <v>876450.0</v>
      </c>
      <c r="I12145" s="81">
        <v>980000.0</v>
      </c>
      <c r="J12145" s="81">
        <v>899230.0</v>
      </c>
      <c r="K12145" s="81">
        <v>1470000.0</v>
      </c>
      <c r="L12145" s="82">
        <v>0.2199903428295509</v>
      </c>
      <c r="N12145" s="83">
        <f t="shared" si="1"/>
        <v>0.2199903428</v>
      </c>
      <c r="O12145" s="83">
        <f t="shared" si="2"/>
        <v>0.2199903428</v>
      </c>
      <c r="Q12145" s="83">
        <f t="shared" si="3"/>
        <v>0.1056632653</v>
      </c>
      <c r="R12145" s="83">
        <f t="shared" si="4"/>
        <v>0.2199903428</v>
      </c>
      <c r="S12145" s="83" t="b">
        <f t="shared" si="5"/>
        <v>0</v>
      </c>
      <c r="T12145" s="72"/>
      <c r="U12145" s="72"/>
      <c r="V12145" s="72"/>
      <c r="W12145" s="72"/>
      <c r="X12145" s="72"/>
      <c r="Y12145" s="72"/>
      <c r="Z12145" s="72"/>
      <c r="AA12145" s="72"/>
      <c r="AB12145" s="72"/>
      <c r="AC12145" s="72"/>
      <c r="AD12145" s="72"/>
      <c r="AE12145" s="72"/>
      <c r="AF12145" s="72"/>
      <c r="AG12145" s="72"/>
      <c r="AH12145" s="72"/>
      <c r="AI12145" s="72"/>
      <c r="AJ12145" s="72"/>
      <c r="AK12145" s="72"/>
    </row>
    <row r="12146" ht="14.25" customHeight="1">
      <c r="A12146" s="78">
        <v>12143.0</v>
      </c>
      <c r="C12146" s="78" t="str">
        <f>VLOOKUP(G12146,[1]Macrodata_CCF!$A$3:$D$55,4,FALSE)</f>
        <v>#ERROR!</v>
      </c>
      <c r="E12146" s="79" t="str">
        <f>VLOOKUP(G12146,[1]Macrodata_CCF!$A$3:$B$55,2,FALSE)</f>
        <v>#ERROR!</v>
      </c>
      <c r="F12146" s="78">
        <v>0.0</v>
      </c>
      <c r="G12146" s="80">
        <v>49.0</v>
      </c>
      <c r="H12146" s="81">
        <v>0.0</v>
      </c>
      <c r="I12146" s="81">
        <v>80000.0</v>
      </c>
      <c r="J12146" s="81">
        <v>9600.0</v>
      </c>
      <c r="K12146" s="81">
        <v>80000.0</v>
      </c>
      <c r="L12146" s="82">
        <v>0.12</v>
      </c>
      <c r="N12146" s="83">
        <f t="shared" si="1"/>
        <v>0.12</v>
      </c>
      <c r="O12146" s="83">
        <f t="shared" si="2"/>
        <v>0.12</v>
      </c>
      <c r="Q12146" s="83">
        <f t="shared" si="3"/>
        <v>1</v>
      </c>
      <c r="R12146" s="83">
        <f t="shared" si="4"/>
        <v>0.12</v>
      </c>
      <c r="S12146" s="83" t="b">
        <f t="shared" si="5"/>
        <v>0</v>
      </c>
      <c r="T12146" s="72"/>
      <c r="U12146" s="72"/>
      <c r="V12146" s="72"/>
      <c r="W12146" s="72"/>
      <c r="X12146" s="72"/>
      <c r="Y12146" s="72"/>
      <c r="Z12146" s="72"/>
      <c r="AA12146" s="72"/>
      <c r="AB12146" s="72"/>
      <c r="AC12146" s="72"/>
      <c r="AD12146" s="72"/>
      <c r="AE12146" s="72"/>
      <c r="AF12146" s="72"/>
      <c r="AG12146" s="72"/>
      <c r="AH12146" s="72"/>
      <c r="AI12146" s="72"/>
      <c r="AJ12146" s="72"/>
      <c r="AK12146" s="72"/>
    </row>
    <row r="12147" ht="14.25" customHeight="1">
      <c r="A12147" s="78">
        <v>12144.0</v>
      </c>
      <c r="C12147" s="78" t="str">
        <f>VLOOKUP(G12147,[1]Macrodata_CCF!$A$3:$D$55,4,FALSE)</f>
        <v>#ERROR!</v>
      </c>
      <c r="E12147" s="79" t="str">
        <f>VLOOKUP(G12147,[1]Macrodata_CCF!$A$3:$B$55,2,FALSE)</f>
        <v>#ERROR!</v>
      </c>
      <c r="F12147" s="78">
        <v>0.0</v>
      </c>
      <c r="G12147" s="80">
        <v>8.0</v>
      </c>
      <c r="H12147" s="81">
        <v>0.0</v>
      </c>
      <c r="I12147" s="81">
        <v>710000.0</v>
      </c>
      <c r="J12147" s="81">
        <v>170400.0</v>
      </c>
      <c r="K12147" s="81">
        <v>710000.0</v>
      </c>
      <c r="L12147" s="82">
        <v>0.24</v>
      </c>
      <c r="N12147" s="83">
        <f t="shared" si="1"/>
        <v>0.24</v>
      </c>
      <c r="O12147" s="83">
        <f t="shared" si="2"/>
        <v>0.24</v>
      </c>
      <c r="Q12147" s="83">
        <f t="shared" si="3"/>
        <v>1</v>
      </c>
      <c r="R12147" s="83">
        <f t="shared" si="4"/>
        <v>0.24</v>
      </c>
      <c r="S12147" s="83" t="b">
        <f t="shared" si="5"/>
        <v>0</v>
      </c>
      <c r="T12147" s="72"/>
      <c r="U12147" s="72"/>
      <c r="V12147" s="72"/>
      <c r="W12147" s="72"/>
      <c r="X12147" s="72"/>
      <c r="Y12147" s="72"/>
      <c r="Z12147" s="72"/>
      <c r="AA12147" s="72"/>
      <c r="AB12147" s="72"/>
      <c r="AC12147" s="72"/>
      <c r="AD12147" s="72"/>
      <c r="AE12147" s="72"/>
      <c r="AF12147" s="72"/>
      <c r="AG12147" s="72"/>
      <c r="AH12147" s="72"/>
      <c r="AI12147" s="72"/>
      <c r="AJ12147" s="72"/>
      <c r="AK12147" s="72"/>
    </row>
    <row r="12148" ht="14.25" customHeight="1">
      <c r="A12148" s="78">
        <v>12145.0</v>
      </c>
      <c r="C12148" s="78" t="str">
        <f>VLOOKUP(G12148,[1]Macrodata_CCF!$A$3:$D$55,4,FALSE)</f>
        <v>#ERROR!</v>
      </c>
      <c r="E12148" s="79" t="str">
        <f>VLOOKUP(G12148,[1]Macrodata_CCF!$A$3:$B$55,2,FALSE)</f>
        <v>#ERROR!</v>
      </c>
      <c r="F12148" s="78">
        <v>0.0</v>
      </c>
      <c r="G12148" s="80">
        <v>32.0</v>
      </c>
      <c r="H12148" s="81">
        <v>594285.0</v>
      </c>
      <c r="I12148" s="81">
        <v>650000.0</v>
      </c>
      <c r="J12148" s="81">
        <v>605430.0</v>
      </c>
      <c r="K12148" s="81">
        <v>650000.0</v>
      </c>
      <c r="L12148" s="82">
        <v>0.2000358969756798</v>
      </c>
      <c r="N12148" s="83">
        <f t="shared" si="1"/>
        <v>0.200035897</v>
      </c>
      <c r="O12148" s="83">
        <f t="shared" si="2"/>
        <v>0.200035897</v>
      </c>
      <c r="Q12148" s="83">
        <f t="shared" si="3"/>
        <v>0.08571538462</v>
      </c>
      <c r="R12148" s="83">
        <f t="shared" si="4"/>
        <v>0.01714615385</v>
      </c>
      <c r="S12148" s="83" t="b">
        <f t="shared" si="5"/>
        <v>0</v>
      </c>
      <c r="T12148" s="72"/>
      <c r="U12148" s="72"/>
      <c r="V12148" s="72"/>
      <c r="W12148" s="72"/>
      <c r="X12148" s="72"/>
      <c r="Y12148" s="72"/>
      <c r="Z12148" s="72"/>
      <c r="AA12148" s="72"/>
      <c r="AB12148" s="72"/>
      <c r="AC12148" s="72"/>
      <c r="AD12148" s="72"/>
      <c r="AE12148" s="72"/>
      <c r="AF12148" s="72"/>
      <c r="AG12148" s="72"/>
      <c r="AH12148" s="72"/>
      <c r="AI12148" s="72"/>
      <c r="AJ12148" s="72"/>
      <c r="AK12148" s="72"/>
    </row>
    <row r="12149" ht="14.25" customHeight="1">
      <c r="A12149" s="78">
        <v>12146.0</v>
      </c>
      <c r="C12149" s="78" t="str">
        <f>VLOOKUP(G12149,[1]Macrodata_CCF!$A$3:$D$55,4,FALSE)</f>
        <v>#ERROR!</v>
      </c>
      <c r="E12149" s="79" t="str">
        <f>VLOOKUP(G12149,[1]Macrodata_CCF!$A$3:$B$55,2,FALSE)</f>
        <v>#ERROR!</v>
      </c>
      <c r="F12149" s="78">
        <v>0.0</v>
      </c>
      <c r="G12149" s="80">
        <v>34.0</v>
      </c>
      <c r="H12149" s="81">
        <v>0.0</v>
      </c>
      <c r="I12149" s="81">
        <v>740000.0</v>
      </c>
      <c r="J12149" s="81">
        <v>754800.0</v>
      </c>
      <c r="K12149" s="81">
        <v>740000.0</v>
      </c>
      <c r="L12149" s="82">
        <v>1.02</v>
      </c>
      <c r="N12149" s="83">
        <f t="shared" si="1"/>
        <v>1.02</v>
      </c>
      <c r="O12149" s="83">
        <f t="shared" si="2"/>
        <v>1</v>
      </c>
      <c r="Q12149" s="83">
        <f t="shared" si="3"/>
        <v>1</v>
      </c>
      <c r="R12149" s="83">
        <f t="shared" si="4"/>
        <v>1.02</v>
      </c>
      <c r="S12149" s="83" t="b">
        <f t="shared" si="5"/>
        <v>0</v>
      </c>
      <c r="T12149" s="72"/>
      <c r="U12149" s="72"/>
      <c r="V12149" s="72"/>
      <c r="W12149" s="72"/>
      <c r="X12149" s="72"/>
      <c r="Y12149" s="72"/>
      <c r="Z12149" s="72"/>
      <c r="AA12149" s="72"/>
      <c r="AB12149" s="72"/>
      <c r="AC12149" s="72"/>
      <c r="AD12149" s="72"/>
      <c r="AE12149" s="72"/>
      <c r="AF12149" s="72"/>
      <c r="AG12149" s="72"/>
      <c r="AH12149" s="72"/>
      <c r="AI12149" s="72"/>
      <c r="AJ12149" s="72"/>
      <c r="AK12149" s="72"/>
    </row>
    <row r="12150" ht="14.25" customHeight="1">
      <c r="A12150" s="78">
        <v>12147.0</v>
      </c>
      <c r="C12150" s="78" t="str">
        <f>VLOOKUP(G12150,[1]Macrodata_CCF!$A$3:$D$55,4,FALSE)</f>
        <v>#ERROR!</v>
      </c>
      <c r="E12150" s="79" t="str">
        <f>VLOOKUP(G12150,[1]Macrodata_CCF!$A$3:$B$55,2,FALSE)</f>
        <v>#ERROR!</v>
      </c>
      <c r="F12150" s="78">
        <v>0.0</v>
      </c>
      <c r="G12150" s="80">
        <v>43.0</v>
      </c>
      <c r="H12150" s="81">
        <v>178085.0</v>
      </c>
      <c r="I12150" s="81">
        <v>380000.0</v>
      </c>
      <c r="J12150" s="81">
        <v>387600.0</v>
      </c>
      <c r="K12150" s="81">
        <v>380000.0</v>
      </c>
      <c r="L12150" s="82">
        <v>1.037639600822128</v>
      </c>
      <c r="N12150" s="83">
        <f t="shared" si="1"/>
        <v>1.037639601</v>
      </c>
      <c r="O12150" s="83">
        <f t="shared" si="2"/>
        <v>1</v>
      </c>
      <c r="Q12150" s="83">
        <f t="shared" si="3"/>
        <v>0.5313552632</v>
      </c>
      <c r="R12150" s="83">
        <f t="shared" si="4"/>
        <v>1.037639601</v>
      </c>
      <c r="S12150" s="83" t="b">
        <f t="shared" si="5"/>
        <v>0</v>
      </c>
      <c r="T12150" s="72"/>
      <c r="U12150" s="72"/>
      <c r="V12150" s="72"/>
      <c r="W12150" s="72"/>
      <c r="X12150" s="72"/>
      <c r="Y12150" s="72"/>
      <c r="Z12150" s="72"/>
      <c r="AA12150" s="72"/>
      <c r="AB12150" s="72"/>
      <c r="AC12150" s="72"/>
      <c r="AD12150" s="72"/>
      <c r="AE12150" s="72"/>
      <c r="AF12150" s="72"/>
      <c r="AG12150" s="72"/>
      <c r="AH12150" s="72"/>
      <c r="AI12150" s="72"/>
      <c r="AJ12150" s="72"/>
      <c r="AK12150" s="72"/>
    </row>
    <row r="12151" ht="14.25" customHeight="1">
      <c r="A12151" s="78">
        <v>12148.0</v>
      </c>
      <c r="C12151" s="78" t="str">
        <f>VLOOKUP(G12151,[1]Macrodata_CCF!$A$3:$D$55,4,FALSE)</f>
        <v>#ERROR!</v>
      </c>
      <c r="E12151" s="79" t="str">
        <f>VLOOKUP(G12151,[1]Macrodata_CCF!$A$3:$B$55,2,FALSE)</f>
        <v>#ERROR!</v>
      </c>
      <c r="F12151" s="78">
        <v>0.0</v>
      </c>
      <c r="G12151" s="80">
        <v>15.0</v>
      </c>
      <c r="H12151" s="81">
        <v>151405.0</v>
      </c>
      <c r="I12151" s="81">
        <v>970000.0</v>
      </c>
      <c r="J12151" s="81">
        <v>290565.0</v>
      </c>
      <c r="K12151" s="81">
        <v>970000.0</v>
      </c>
      <c r="L12151" s="82">
        <v>0.1699985951538917</v>
      </c>
      <c r="N12151" s="83">
        <f t="shared" si="1"/>
        <v>0.1699985952</v>
      </c>
      <c r="O12151" s="83">
        <f t="shared" si="2"/>
        <v>0.1699985952</v>
      </c>
      <c r="Q12151" s="83">
        <f t="shared" si="3"/>
        <v>0.8439123711</v>
      </c>
      <c r="R12151" s="83">
        <f t="shared" si="4"/>
        <v>0.1699985952</v>
      </c>
      <c r="S12151" s="83" t="b">
        <f t="shared" si="5"/>
        <v>0</v>
      </c>
      <c r="T12151" s="72"/>
      <c r="U12151" s="72"/>
      <c r="V12151" s="72"/>
      <c r="W12151" s="72"/>
      <c r="X12151" s="72"/>
      <c r="Y12151" s="72"/>
      <c r="Z12151" s="72"/>
      <c r="AA12151" s="72"/>
      <c r="AB12151" s="72"/>
      <c r="AC12151" s="72"/>
      <c r="AD12151" s="72"/>
      <c r="AE12151" s="72"/>
      <c r="AF12151" s="72"/>
      <c r="AG12151" s="72"/>
      <c r="AH12151" s="72"/>
      <c r="AI12151" s="72"/>
      <c r="AJ12151" s="72"/>
      <c r="AK12151" s="72"/>
    </row>
    <row r="12152" ht="14.25" customHeight="1">
      <c r="A12152" s="78">
        <v>12149.0</v>
      </c>
      <c r="C12152" s="78" t="str">
        <f>VLOOKUP(G12152,[1]Macrodata_CCF!$A$3:$D$55,4,FALSE)</f>
        <v>#ERROR!</v>
      </c>
      <c r="E12152" s="79" t="str">
        <f>VLOOKUP(G12152,[1]Macrodata_CCF!$A$3:$B$55,2,FALSE)</f>
        <v>#ERROR!</v>
      </c>
      <c r="F12152" s="78">
        <v>0.0</v>
      </c>
      <c r="G12152" s="80">
        <v>15.0</v>
      </c>
      <c r="H12152" s="81">
        <v>678690.0</v>
      </c>
      <c r="I12152" s="81">
        <v>980000.0</v>
      </c>
      <c r="J12152" s="81">
        <v>726900.0</v>
      </c>
      <c r="K12152" s="81">
        <v>980000.0</v>
      </c>
      <c r="L12152" s="82">
        <v>0.1600013275364243</v>
      </c>
      <c r="N12152" s="83">
        <f t="shared" si="1"/>
        <v>0.1600013275</v>
      </c>
      <c r="O12152" s="83">
        <f t="shared" si="2"/>
        <v>0.1600013275</v>
      </c>
      <c r="Q12152" s="83">
        <f t="shared" si="3"/>
        <v>0.3074591837</v>
      </c>
      <c r="R12152" s="83">
        <f t="shared" si="4"/>
        <v>0.1600013275</v>
      </c>
      <c r="S12152" s="83" t="b">
        <f t="shared" si="5"/>
        <v>0</v>
      </c>
      <c r="T12152" s="72"/>
      <c r="U12152" s="72"/>
      <c r="V12152" s="72"/>
      <c r="W12152" s="72"/>
      <c r="X12152" s="72"/>
      <c r="Y12152" s="72"/>
      <c r="Z12152" s="72"/>
      <c r="AA12152" s="72"/>
      <c r="AB12152" s="72"/>
      <c r="AC12152" s="72"/>
      <c r="AD12152" s="72"/>
      <c r="AE12152" s="72"/>
      <c r="AF12152" s="72"/>
      <c r="AG12152" s="72"/>
      <c r="AH12152" s="72"/>
      <c r="AI12152" s="72"/>
      <c r="AJ12152" s="72"/>
      <c r="AK12152" s="72"/>
    </row>
    <row r="12153" ht="14.25" customHeight="1">
      <c r="A12153" s="78">
        <v>12150.0</v>
      </c>
      <c r="C12153" s="78" t="str">
        <f>VLOOKUP(G12153,[1]Macrodata_CCF!$A$3:$D$55,4,FALSE)</f>
        <v>#ERROR!</v>
      </c>
      <c r="E12153" s="79" t="str">
        <f>VLOOKUP(G12153,[1]Macrodata_CCF!$A$3:$B$55,2,FALSE)</f>
        <v>#ERROR!</v>
      </c>
      <c r="F12153" s="78">
        <v>0.0</v>
      </c>
      <c r="G12153" s="80">
        <v>32.0</v>
      </c>
      <c r="H12153" s="81">
        <v>19790.0</v>
      </c>
      <c r="I12153" s="81">
        <v>430000.0</v>
      </c>
      <c r="J12153" s="81">
        <v>101830.0</v>
      </c>
      <c r="K12153" s="81">
        <v>430000.0</v>
      </c>
      <c r="L12153" s="82">
        <v>0.1999951244484532</v>
      </c>
      <c r="N12153" s="83">
        <f t="shared" si="1"/>
        <v>0.1999951244</v>
      </c>
      <c r="O12153" s="83">
        <f t="shared" si="2"/>
        <v>0.1999951244</v>
      </c>
      <c r="Q12153" s="83">
        <f t="shared" si="3"/>
        <v>0.9539767442</v>
      </c>
      <c r="R12153" s="83">
        <f t="shared" si="4"/>
        <v>0.1999951244</v>
      </c>
      <c r="S12153" s="83" t="b">
        <f t="shared" si="5"/>
        <v>0</v>
      </c>
      <c r="T12153" s="72"/>
      <c r="U12153" s="72"/>
      <c r="V12153" s="72"/>
      <c r="W12153" s="72"/>
      <c r="X12153" s="72"/>
      <c r="Y12153" s="72"/>
      <c r="Z12153" s="72"/>
      <c r="AA12153" s="72"/>
      <c r="AB12153" s="72"/>
      <c r="AC12153" s="72"/>
      <c r="AD12153" s="72"/>
      <c r="AE12153" s="72"/>
      <c r="AF12153" s="72"/>
      <c r="AG12153" s="72"/>
      <c r="AH12153" s="72"/>
      <c r="AI12153" s="72"/>
      <c r="AJ12153" s="72"/>
      <c r="AK12153" s="72"/>
    </row>
    <row r="12154" ht="14.25" customHeight="1">
      <c r="A12154" s="78">
        <v>12151.0</v>
      </c>
      <c r="C12154" s="78" t="str">
        <f>VLOOKUP(G12154,[1]Macrodata_CCF!$A$3:$D$55,4,FALSE)</f>
        <v>#ERROR!</v>
      </c>
      <c r="E12154" s="79" t="str">
        <f>VLOOKUP(G12154,[1]Macrodata_CCF!$A$3:$B$55,2,FALSE)</f>
        <v>#ERROR!</v>
      </c>
      <c r="F12154" s="78">
        <v>0.0</v>
      </c>
      <c r="G12154" s="80">
        <v>21.0</v>
      </c>
      <c r="H12154" s="81">
        <v>119130.0</v>
      </c>
      <c r="I12154" s="81">
        <v>400000.0</v>
      </c>
      <c r="J12154" s="81">
        <v>158450.0</v>
      </c>
      <c r="K12154" s="81">
        <v>400000.0</v>
      </c>
      <c r="L12154" s="82">
        <v>0.1399935913411899</v>
      </c>
      <c r="N12154" s="83">
        <f t="shared" si="1"/>
        <v>0.1399935913</v>
      </c>
      <c r="O12154" s="83">
        <f t="shared" si="2"/>
        <v>0.1399935913</v>
      </c>
      <c r="Q12154" s="83">
        <f t="shared" si="3"/>
        <v>0.702175</v>
      </c>
      <c r="R12154" s="83">
        <f t="shared" si="4"/>
        <v>0.1399935913</v>
      </c>
      <c r="S12154" s="83" t="b">
        <f t="shared" si="5"/>
        <v>0</v>
      </c>
      <c r="T12154" s="72"/>
      <c r="U12154" s="72"/>
      <c r="V12154" s="72"/>
      <c r="W12154" s="72"/>
      <c r="X12154" s="72"/>
      <c r="Y12154" s="72"/>
      <c r="Z12154" s="72"/>
      <c r="AA12154" s="72"/>
      <c r="AB12154" s="72"/>
      <c r="AC12154" s="72"/>
      <c r="AD12154" s="72"/>
      <c r="AE12154" s="72"/>
      <c r="AF12154" s="72"/>
      <c r="AG12154" s="72"/>
      <c r="AH12154" s="72"/>
      <c r="AI12154" s="72"/>
      <c r="AJ12154" s="72"/>
      <c r="AK12154" s="72"/>
    </row>
    <row r="12155" ht="14.25" customHeight="1">
      <c r="A12155" s="78">
        <v>12152.0</v>
      </c>
      <c r="C12155" s="78" t="str">
        <f>VLOOKUP(G12155,[1]Macrodata_CCF!$A$3:$D$55,4,FALSE)</f>
        <v>#ERROR!</v>
      </c>
      <c r="E12155" s="79" t="str">
        <f>VLOOKUP(G12155,[1]Macrodata_CCF!$A$3:$B$55,2,FALSE)</f>
        <v>#ERROR!</v>
      </c>
      <c r="F12155" s="78">
        <v>0.0</v>
      </c>
      <c r="G12155" s="80">
        <v>34.0</v>
      </c>
      <c r="H12155" s="81">
        <v>663615.0</v>
      </c>
      <c r="I12155" s="81">
        <v>750000.0</v>
      </c>
      <c r="J12155" s="81">
        <v>667935.0</v>
      </c>
      <c r="K12155" s="81">
        <v>1200000.0</v>
      </c>
      <c r="L12155" s="82">
        <v>0.05000868206285813</v>
      </c>
      <c r="N12155" s="83">
        <f t="shared" si="1"/>
        <v>0.05000868206</v>
      </c>
      <c r="O12155" s="83">
        <f t="shared" si="2"/>
        <v>0.05000868206</v>
      </c>
      <c r="Q12155" s="83">
        <f t="shared" si="3"/>
        <v>0.11518</v>
      </c>
      <c r="R12155" s="83">
        <f t="shared" si="4"/>
        <v>0.05000868206</v>
      </c>
      <c r="S12155" s="83" t="b">
        <f t="shared" si="5"/>
        <v>0</v>
      </c>
      <c r="T12155" s="72"/>
      <c r="U12155" s="72"/>
      <c r="V12155" s="72"/>
      <c r="W12155" s="72"/>
      <c r="X12155" s="72"/>
      <c r="Y12155" s="72"/>
      <c r="Z12155" s="72"/>
      <c r="AA12155" s="72"/>
      <c r="AB12155" s="72"/>
      <c r="AC12155" s="72"/>
      <c r="AD12155" s="72"/>
      <c r="AE12155" s="72"/>
      <c r="AF12155" s="72"/>
      <c r="AG12155" s="72"/>
      <c r="AH12155" s="72"/>
      <c r="AI12155" s="72"/>
      <c r="AJ12155" s="72"/>
      <c r="AK12155" s="72"/>
    </row>
    <row r="12156" ht="14.25" customHeight="1">
      <c r="A12156" s="78">
        <v>12153.0</v>
      </c>
      <c r="C12156" s="78" t="str">
        <f>VLOOKUP(G12156,[1]Macrodata_CCF!$A$3:$D$55,4,FALSE)</f>
        <v>#ERROR!</v>
      </c>
      <c r="E12156" s="79" t="str">
        <f>VLOOKUP(G12156,[1]Macrodata_CCF!$A$3:$B$55,2,FALSE)</f>
        <v>#ERROR!</v>
      </c>
      <c r="F12156" s="78">
        <v>0.0</v>
      </c>
      <c r="G12156" s="80">
        <v>47.0</v>
      </c>
      <c r="H12156" s="81">
        <v>31085.0</v>
      </c>
      <c r="I12156" s="81">
        <v>310000.0</v>
      </c>
      <c r="J12156" s="81">
        <v>81290.0</v>
      </c>
      <c r="K12156" s="81">
        <v>434000.0</v>
      </c>
      <c r="L12156" s="82">
        <v>0.1800010755965079</v>
      </c>
      <c r="N12156" s="83">
        <f t="shared" si="1"/>
        <v>0.1800010756</v>
      </c>
      <c r="O12156" s="83">
        <f t="shared" si="2"/>
        <v>0.1800010756</v>
      </c>
      <c r="Q12156" s="83">
        <f t="shared" si="3"/>
        <v>0.8997258065</v>
      </c>
      <c r="R12156" s="83">
        <f t="shared" si="4"/>
        <v>0.1800010756</v>
      </c>
      <c r="S12156" s="83" t="b">
        <f t="shared" si="5"/>
        <v>0</v>
      </c>
      <c r="T12156" s="72"/>
      <c r="U12156" s="72"/>
      <c r="V12156" s="72"/>
      <c r="W12156" s="72"/>
      <c r="X12156" s="72"/>
      <c r="Y12156" s="72"/>
      <c r="Z12156" s="72"/>
      <c r="AA12156" s="72"/>
      <c r="AB12156" s="72"/>
      <c r="AC12156" s="72"/>
      <c r="AD12156" s="72"/>
      <c r="AE12156" s="72"/>
      <c r="AF12156" s="72"/>
      <c r="AG12156" s="72"/>
      <c r="AH12156" s="72"/>
      <c r="AI12156" s="72"/>
      <c r="AJ12156" s="72"/>
      <c r="AK12156" s="72"/>
    </row>
    <row r="12157" ht="14.25" customHeight="1">
      <c r="A12157" s="78">
        <v>12154.0</v>
      </c>
      <c r="C12157" s="78" t="str">
        <f>VLOOKUP(G12157,[1]Macrodata_CCF!$A$3:$D$55,4,FALSE)</f>
        <v>#ERROR!</v>
      </c>
      <c r="E12157" s="79" t="str">
        <f>VLOOKUP(G12157,[1]Macrodata_CCF!$A$3:$B$55,2,FALSE)</f>
        <v>#ERROR!</v>
      </c>
      <c r="F12157" s="78">
        <v>0.0</v>
      </c>
      <c r="G12157" s="80">
        <v>18.0</v>
      </c>
      <c r="H12157" s="81">
        <v>95510.0</v>
      </c>
      <c r="I12157" s="81">
        <v>130000.0</v>
      </c>
      <c r="J12157" s="81">
        <v>101720.0</v>
      </c>
      <c r="K12157" s="81">
        <v>130000.0</v>
      </c>
      <c r="L12157" s="82">
        <v>0.1800521890403015</v>
      </c>
      <c r="N12157" s="83">
        <f t="shared" si="1"/>
        <v>0.180052189</v>
      </c>
      <c r="O12157" s="83">
        <f t="shared" si="2"/>
        <v>0.180052189</v>
      </c>
      <c r="Q12157" s="83">
        <f t="shared" si="3"/>
        <v>0.2653076923</v>
      </c>
      <c r="R12157" s="83">
        <f t="shared" si="4"/>
        <v>0.180052189</v>
      </c>
      <c r="S12157" s="83" t="b">
        <f t="shared" si="5"/>
        <v>0</v>
      </c>
      <c r="T12157" s="72"/>
      <c r="U12157" s="72"/>
      <c r="V12157" s="72"/>
      <c r="W12157" s="72"/>
      <c r="X12157" s="72"/>
      <c r="Y12157" s="72"/>
      <c r="Z12157" s="72"/>
      <c r="AA12157" s="72"/>
      <c r="AB12157" s="72"/>
      <c r="AC12157" s="72"/>
      <c r="AD12157" s="72"/>
      <c r="AE12157" s="72"/>
      <c r="AF12157" s="72"/>
      <c r="AG12157" s="72"/>
      <c r="AH12157" s="72"/>
      <c r="AI12157" s="72"/>
      <c r="AJ12157" s="72"/>
      <c r="AK12157" s="72"/>
    </row>
    <row r="12158" ht="14.25" customHeight="1">
      <c r="A12158" s="78">
        <v>12155.0</v>
      </c>
      <c r="C12158" s="78" t="str">
        <f>VLOOKUP(G12158,[1]Macrodata_CCF!$A$3:$D$55,4,FALSE)</f>
        <v>#ERROR!</v>
      </c>
      <c r="E12158" s="79" t="str">
        <f>VLOOKUP(G12158,[1]Macrodata_CCF!$A$3:$B$55,2,FALSE)</f>
        <v>#ERROR!</v>
      </c>
      <c r="F12158" s="78">
        <v>0.0</v>
      </c>
      <c r="G12158" s="80">
        <v>16.0</v>
      </c>
      <c r="H12158" s="81">
        <v>166110.0</v>
      </c>
      <c r="I12158" s="81">
        <v>190000.0</v>
      </c>
      <c r="J12158" s="81">
        <v>170170.0</v>
      </c>
      <c r="K12158" s="81">
        <v>190000.0</v>
      </c>
      <c r="L12158" s="82">
        <v>0.169945583926329</v>
      </c>
      <c r="N12158" s="83">
        <f t="shared" si="1"/>
        <v>0.1699455839</v>
      </c>
      <c r="O12158" s="83">
        <f t="shared" si="2"/>
        <v>0.1699455839</v>
      </c>
      <c r="Q12158" s="83">
        <f t="shared" si="3"/>
        <v>0.1257368421</v>
      </c>
      <c r="R12158" s="83">
        <f t="shared" si="4"/>
        <v>0.1699455839</v>
      </c>
      <c r="S12158" s="83" t="b">
        <f t="shared" si="5"/>
        <v>0</v>
      </c>
      <c r="T12158" s="72"/>
      <c r="U12158" s="72"/>
      <c r="V12158" s="72"/>
      <c r="W12158" s="72"/>
      <c r="X12158" s="72"/>
      <c r="Y12158" s="72"/>
      <c r="Z12158" s="72"/>
      <c r="AA12158" s="72"/>
      <c r="AB12158" s="72"/>
      <c r="AC12158" s="72"/>
      <c r="AD12158" s="72"/>
      <c r="AE12158" s="72"/>
      <c r="AF12158" s="72"/>
      <c r="AG12158" s="72"/>
      <c r="AH12158" s="72"/>
      <c r="AI12158" s="72"/>
      <c r="AJ12158" s="72"/>
      <c r="AK12158" s="72"/>
    </row>
    <row r="12159" ht="14.25" customHeight="1">
      <c r="A12159" s="78">
        <v>12156.0</v>
      </c>
      <c r="C12159" s="78" t="str">
        <f>VLOOKUP(G12159,[1]Macrodata_CCF!$A$3:$D$55,4,FALSE)</f>
        <v>#ERROR!</v>
      </c>
      <c r="E12159" s="79" t="str">
        <f>VLOOKUP(G12159,[1]Macrodata_CCF!$A$3:$B$55,2,FALSE)</f>
        <v>#ERROR!</v>
      </c>
      <c r="F12159" s="78">
        <v>0.0</v>
      </c>
      <c r="G12159" s="80">
        <v>24.0</v>
      </c>
      <c r="H12159" s="81">
        <v>235755.0</v>
      </c>
      <c r="I12159" s="81">
        <v>800000.0</v>
      </c>
      <c r="J12159" s="81">
        <v>331675.0</v>
      </c>
      <c r="K12159" s="81">
        <v>800000.0</v>
      </c>
      <c r="L12159" s="82">
        <v>0.1699970757383761</v>
      </c>
      <c r="N12159" s="83">
        <f t="shared" si="1"/>
        <v>0.1699970757</v>
      </c>
      <c r="O12159" s="83">
        <f t="shared" si="2"/>
        <v>0.1699970757</v>
      </c>
      <c r="Q12159" s="83">
        <f t="shared" si="3"/>
        <v>0.70530625</v>
      </c>
      <c r="R12159" s="83">
        <f t="shared" si="4"/>
        <v>0.1699970757</v>
      </c>
      <c r="S12159" s="83" t="b">
        <f t="shared" si="5"/>
        <v>0</v>
      </c>
      <c r="T12159" s="72"/>
      <c r="U12159" s="72"/>
      <c r="V12159" s="72"/>
      <c r="W12159" s="72"/>
      <c r="X12159" s="72"/>
      <c r="Y12159" s="72"/>
      <c r="Z12159" s="72"/>
      <c r="AA12159" s="72"/>
      <c r="AB12159" s="72"/>
      <c r="AC12159" s="72"/>
      <c r="AD12159" s="72"/>
      <c r="AE12159" s="72"/>
      <c r="AF12159" s="72"/>
      <c r="AG12159" s="72"/>
      <c r="AH12159" s="72"/>
      <c r="AI12159" s="72"/>
      <c r="AJ12159" s="72"/>
      <c r="AK12159" s="72"/>
    </row>
    <row r="12160" ht="14.25" customHeight="1">
      <c r="A12160" s="78">
        <v>12157.0</v>
      </c>
      <c r="C12160" s="78" t="str">
        <f>VLOOKUP(G12160,[1]Macrodata_CCF!$A$3:$D$55,4,FALSE)</f>
        <v>#ERROR!</v>
      </c>
      <c r="E12160" s="79" t="str">
        <f>VLOOKUP(G12160,[1]Macrodata_CCF!$A$3:$B$55,2,FALSE)</f>
        <v>#ERROR!</v>
      </c>
      <c r="F12160" s="78">
        <v>0.0</v>
      </c>
      <c r="G12160" s="80">
        <v>41.0</v>
      </c>
      <c r="H12160" s="81">
        <v>322475.0</v>
      </c>
      <c r="I12160" s="81">
        <v>940000.0</v>
      </c>
      <c r="J12160" s="81">
        <v>526260.0</v>
      </c>
      <c r="K12160" s="81">
        <v>940000.0</v>
      </c>
      <c r="L12160" s="82">
        <v>0.3300028338933647</v>
      </c>
      <c r="N12160" s="83">
        <f t="shared" si="1"/>
        <v>0.3300028339</v>
      </c>
      <c r="O12160" s="83">
        <f t="shared" si="2"/>
        <v>0.3300028339</v>
      </c>
      <c r="Q12160" s="83">
        <f t="shared" si="3"/>
        <v>0.6569414894</v>
      </c>
      <c r="R12160" s="83">
        <f t="shared" si="4"/>
        <v>0.3300028339</v>
      </c>
      <c r="S12160" s="83" t="b">
        <f t="shared" si="5"/>
        <v>0</v>
      </c>
      <c r="T12160" s="72"/>
      <c r="U12160" s="72"/>
      <c r="V12160" s="72"/>
      <c r="W12160" s="72"/>
      <c r="X12160" s="72"/>
      <c r="Y12160" s="72"/>
      <c r="Z12160" s="72"/>
      <c r="AA12160" s="72"/>
      <c r="AB12160" s="72"/>
      <c r="AC12160" s="72"/>
      <c r="AD12160" s="72"/>
      <c r="AE12160" s="72"/>
      <c r="AF12160" s="72"/>
      <c r="AG12160" s="72"/>
      <c r="AH12160" s="72"/>
      <c r="AI12160" s="72"/>
      <c r="AJ12160" s="72"/>
      <c r="AK12160" s="72"/>
    </row>
    <row r="12161" ht="14.25" customHeight="1">
      <c r="A12161" s="78">
        <v>12158.0</v>
      </c>
      <c r="C12161" s="78" t="str">
        <f>VLOOKUP(G12161,[1]Macrodata_CCF!$A$3:$D$55,4,FALSE)</f>
        <v>#ERROR!</v>
      </c>
      <c r="E12161" s="79" t="str">
        <f>VLOOKUP(G12161,[1]Macrodata_CCF!$A$3:$B$55,2,FALSE)</f>
        <v>#ERROR!</v>
      </c>
      <c r="F12161" s="78">
        <v>0.0</v>
      </c>
      <c r="G12161" s="80">
        <v>37.0</v>
      </c>
      <c r="H12161" s="81">
        <v>0.0</v>
      </c>
      <c r="I12161" s="81">
        <v>90000.0</v>
      </c>
      <c r="J12161" s="81">
        <v>3600.0</v>
      </c>
      <c r="K12161" s="81">
        <v>90000.0</v>
      </c>
      <c r="L12161" s="82">
        <v>0.04</v>
      </c>
      <c r="N12161" s="83">
        <f t="shared" si="1"/>
        <v>0.04</v>
      </c>
      <c r="O12161" s="83">
        <f t="shared" si="2"/>
        <v>0.04</v>
      </c>
      <c r="Q12161" s="83">
        <f t="shared" si="3"/>
        <v>1</v>
      </c>
      <c r="R12161" s="83">
        <f t="shared" si="4"/>
        <v>0.04</v>
      </c>
      <c r="S12161" s="83" t="b">
        <f t="shared" si="5"/>
        <v>0</v>
      </c>
      <c r="T12161" s="72"/>
      <c r="U12161" s="72"/>
      <c r="V12161" s="72"/>
      <c r="W12161" s="72"/>
      <c r="X12161" s="72"/>
      <c r="Y12161" s="72"/>
      <c r="Z12161" s="72"/>
      <c r="AA12161" s="72"/>
      <c r="AB12161" s="72"/>
      <c r="AC12161" s="72"/>
      <c r="AD12161" s="72"/>
      <c r="AE12161" s="72"/>
      <c r="AF12161" s="72"/>
      <c r="AG12161" s="72"/>
      <c r="AH12161" s="72"/>
      <c r="AI12161" s="72"/>
      <c r="AJ12161" s="72"/>
      <c r="AK12161" s="72"/>
    </row>
    <row r="12162" ht="14.25" customHeight="1">
      <c r="A12162" s="78">
        <v>12159.0</v>
      </c>
      <c r="C12162" s="78" t="str">
        <f>VLOOKUP(G12162,[1]Macrodata_CCF!$A$3:$D$55,4,FALSE)</f>
        <v>#ERROR!</v>
      </c>
      <c r="E12162" s="79" t="str">
        <f>VLOOKUP(G12162,[1]Macrodata_CCF!$A$3:$B$55,2,FALSE)</f>
        <v>#ERROR!</v>
      </c>
      <c r="F12162" s="78">
        <v>0.0</v>
      </c>
      <c r="G12162" s="80">
        <v>25.0</v>
      </c>
      <c r="H12162" s="81">
        <v>551635.0</v>
      </c>
      <c r="I12162" s="81">
        <v>880000.0</v>
      </c>
      <c r="J12162" s="81">
        <v>607455.0</v>
      </c>
      <c r="K12162" s="81">
        <v>880000.0</v>
      </c>
      <c r="L12162" s="82">
        <v>0.1699937569472995</v>
      </c>
      <c r="N12162" s="83">
        <f t="shared" si="1"/>
        <v>0.1699937569</v>
      </c>
      <c r="O12162" s="83">
        <f t="shared" si="2"/>
        <v>0.1699937569</v>
      </c>
      <c r="Q12162" s="83">
        <f t="shared" si="3"/>
        <v>0.3731420455</v>
      </c>
      <c r="R12162" s="83">
        <f t="shared" si="4"/>
        <v>0.1699937569</v>
      </c>
      <c r="S12162" s="83" t="b">
        <f t="shared" si="5"/>
        <v>0</v>
      </c>
      <c r="T12162" s="72"/>
      <c r="U12162" s="72"/>
      <c r="V12162" s="72"/>
      <c r="W12162" s="72"/>
      <c r="X12162" s="72"/>
      <c r="Y12162" s="72"/>
      <c r="Z12162" s="72"/>
      <c r="AA12162" s="72"/>
      <c r="AB12162" s="72"/>
      <c r="AC12162" s="72"/>
      <c r="AD12162" s="72"/>
      <c r="AE12162" s="72"/>
      <c r="AF12162" s="72"/>
      <c r="AG12162" s="72"/>
      <c r="AH12162" s="72"/>
      <c r="AI12162" s="72"/>
      <c r="AJ12162" s="72"/>
      <c r="AK12162" s="72"/>
    </row>
    <row r="12163" ht="14.25" customHeight="1">
      <c r="A12163" s="78">
        <v>12160.0</v>
      </c>
      <c r="C12163" s="78" t="str">
        <f>VLOOKUP(G12163,[1]Macrodata_CCF!$A$3:$D$55,4,FALSE)</f>
        <v>#ERROR!</v>
      </c>
      <c r="E12163" s="79" t="str">
        <f>VLOOKUP(G12163,[1]Macrodata_CCF!$A$3:$B$55,2,FALSE)</f>
        <v>#ERROR!</v>
      </c>
      <c r="F12163" s="78">
        <v>0.0</v>
      </c>
      <c r="G12163" s="80">
        <v>50.0</v>
      </c>
      <c r="H12163" s="81">
        <v>237615.0</v>
      </c>
      <c r="I12163" s="81">
        <v>320000.0</v>
      </c>
      <c r="J12163" s="81">
        <v>245030.0</v>
      </c>
      <c r="K12163" s="81">
        <v>512000.0</v>
      </c>
      <c r="L12163" s="82">
        <v>0.09000424834617952</v>
      </c>
      <c r="N12163" s="83">
        <f t="shared" si="1"/>
        <v>0.09000424835</v>
      </c>
      <c r="O12163" s="83">
        <f t="shared" si="2"/>
        <v>0.09000424835</v>
      </c>
      <c r="Q12163" s="83">
        <f t="shared" si="3"/>
        <v>0.257453125</v>
      </c>
      <c r="R12163" s="83">
        <f t="shared" si="4"/>
        <v>0.09000424835</v>
      </c>
      <c r="S12163" s="83" t="b">
        <f t="shared" si="5"/>
        <v>0</v>
      </c>
      <c r="T12163" s="72"/>
      <c r="U12163" s="72"/>
      <c r="V12163" s="72"/>
      <c r="W12163" s="72"/>
      <c r="X12163" s="72"/>
      <c r="Y12163" s="72"/>
      <c r="Z12163" s="72"/>
      <c r="AA12163" s="72"/>
      <c r="AB12163" s="72"/>
      <c r="AC12163" s="72"/>
      <c r="AD12163" s="72"/>
      <c r="AE12163" s="72"/>
      <c r="AF12163" s="72"/>
      <c r="AG12163" s="72"/>
      <c r="AH12163" s="72"/>
      <c r="AI12163" s="72"/>
      <c r="AJ12163" s="72"/>
      <c r="AK12163" s="72"/>
    </row>
    <row r="12164" ht="14.25" customHeight="1">
      <c r="A12164" s="78">
        <v>12161.0</v>
      </c>
      <c r="C12164" s="78" t="str">
        <f>VLOOKUP(G12164,[1]Macrodata_CCF!$A$3:$D$55,4,FALSE)</f>
        <v>#ERROR!</v>
      </c>
      <c r="E12164" s="79" t="str">
        <f>VLOOKUP(G12164,[1]Macrodata_CCF!$A$3:$B$55,2,FALSE)</f>
        <v>#ERROR!</v>
      </c>
      <c r="F12164" s="78">
        <v>0.0</v>
      </c>
      <c r="G12164" s="80">
        <v>12.0</v>
      </c>
      <c r="H12164" s="81">
        <v>115470.0</v>
      </c>
      <c r="I12164" s="81">
        <v>150000.0</v>
      </c>
      <c r="J12164" s="81">
        <v>98550.0</v>
      </c>
      <c r="K12164" s="81">
        <v>150000.0</v>
      </c>
      <c r="L12164" s="82">
        <v>-0.4900086880973067</v>
      </c>
      <c r="N12164" s="83">
        <f t="shared" si="1"/>
        <v>-0.4900086881</v>
      </c>
      <c r="O12164" s="83">
        <f t="shared" si="2"/>
        <v>0</v>
      </c>
      <c r="Q12164" s="83">
        <f t="shared" si="3"/>
        <v>0.2302</v>
      </c>
      <c r="R12164" s="83">
        <f t="shared" si="4"/>
        <v>-0.4900086881</v>
      </c>
      <c r="S12164" s="83" t="b">
        <f t="shared" si="5"/>
        <v>0</v>
      </c>
      <c r="T12164" s="72"/>
      <c r="U12164" s="72"/>
      <c r="V12164" s="72"/>
      <c r="W12164" s="72"/>
      <c r="X12164" s="72"/>
      <c r="Y12164" s="72"/>
      <c r="Z12164" s="72"/>
      <c r="AA12164" s="72"/>
      <c r="AB12164" s="72"/>
      <c r="AC12164" s="72"/>
      <c r="AD12164" s="72"/>
      <c r="AE12164" s="72"/>
      <c r="AF12164" s="72"/>
      <c r="AG12164" s="72"/>
      <c r="AH12164" s="72"/>
      <c r="AI12164" s="72"/>
      <c r="AJ12164" s="72"/>
      <c r="AK12164" s="72"/>
    </row>
    <row r="12165" ht="14.25" customHeight="1">
      <c r="A12165" s="78">
        <v>12162.0</v>
      </c>
      <c r="C12165" s="78" t="str">
        <f>VLOOKUP(G12165,[1]Macrodata_CCF!$A$3:$D$55,4,FALSE)</f>
        <v>#ERROR!</v>
      </c>
      <c r="E12165" s="79" t="str">
        <f>VLOOKUP(G12165,[1]Macrodata_CCF!$A$3:$B$55,2,FALSE)</f>
        <v>#ERROR!</v>
      </c>
      <c r="F12165" s="78">
        <v>0.0</v>
      </c>
      <c r="G12165" s="80">
        <v>9.0</v>
      </c>
      <c r="H12165" s="81">
        <v>563605.0</v>
      </c>
      <c r="I12165" s="81">
        <v>620000.0</v>
      </c>
      <c r="J12165" s="81">
        <v>632400.0</v>
      </c>
      <c r="K12165" s="81">
        <v>620000.0</v>
      </c>
      <c r="L12165" s="82">
        <v>1.219877648727724</v>
      </c>
      <c r="N12165" s="83">
        <f t="shared" si="1"/>
        <v>1.219877649</v>
      </c>
      <c r="O12165" s="83">
        <f t="shared" si="2"/>
        <v>1</v>
      </c>
      <c r="Q12165" s="83">
        <f t="shared" si="3"/>
        <v>0.09095967742</v>
      </c>
      <c r="R12165" s="83">
        <f t="shared" si="4"/>
        <v>0.1109596774</v>
      </c>
      <c r="S12165" s="83" t="b">
        <f t="shared" si="5"/>
        <v>1</v>
      </c>
      <c r="T12165" s="72"/>
      <c r="U12165" s="72"/>
      <c r="V12165" s="72"/>
      <c r="W12165" s="72"/>
      <c r="X12165" s="72"/>
      <c r="Y12165" s="72"/>
      <c r="Z12165" s="72"/>
      <c r="AA12165" s="72"/>
      <c r="AB12165" s="72"/>
      <c r="AC12165" s="72"/>
      <c r="AD12165" s="72"/>
      <c r="AE12165" s="72"/>
      <c r="AF12165" s="72"/>
      <c r="AG12165" s="72"/>
      <c r="AH12165" s="72"/>
      <c r="AI12165" s="72"/>
      <c r="AJ12165" s="72"/>
      <c r="AK12165" s="72"/>
    </row>
    <row r="12166" ht="14.25" customHeight="1">
      <c r="A12166" s="78">
        <v>12163.0</v>
      </c>
      <c r="C12166" s="78" t="str">
        <f>VLOOKUP(G12166,[1]Macrodata_CCF!$A$3:$D$55,4,FALSE)</f>
        <v>#ERROR!</v>
      </c>
      <c r="E12166" s="79" t="str">
        <f>VLOOKUP(G12166,[1]Macrodata_CCF!$A$3:$B$55,2,FALSE)</f>
        <v>#ERROR!</v>
      </c>
      <c r="F12166" s="78">
        <v>0.0</v>
      </c>
      <c r="G12166" s="80">
        <v>4.0</v>
      </c>
      <c r="H12166" s="81">
        <v>82140.0</v>
      </c>
      <c r="I12166" s="81">
        <v>230000.0</v>
      </c>
      <c r="J12166" s="81">
        <v>120585.0</v>
      </c>
      <c r="K12166" s="81">
        <v>230000.0</v>
      </c>
      <c r="L12166" s="82">
        <v>0.2600094684160693</v>
      </c>
      <c r="N12166" s="83">
        <f t="shared" si="1"/>
        <v>0.2600094684</v>
      </c>
      <c r="O12166" s="83">
        <f t="shared" si="2"/>
        <v>0.2600094684</v>
      </c>
      <c r="Q12166" s="83">
        <f t="shared" si="3"/>
        <v>0.6428695652</v>
      </c>
      <c r="R12166" s="83">
        <f t="shared" si="4"/>
        <v>0.2600094684</v>
      </c>
      <c r="S12166" s="83" t="b">
        <f t="shared" si="5"/>
        <v>0</v>
      </c>
      <c r="T12166" s="72"/>
      <c r="U12166" s="72"/>
      <c r="V12166" s="72"/>
      <c r="W12166" s="72"/>
      <c r="X12166" s="72"/>
      <c r="Y12166" s="72"/>
      <c r="Z12166" s="72"/>
      <c r="AA12166" s="72"/>
      <c r="AB12166" s="72"/>
      <c r="AC12166" s="72"/>
      <c r="AD12166" s="72"/>
      <c r="AE12166" s="72"/>
      <c r="AF12166" s="72"/>
      <c r="AG12166" s="72"/>
      <c r="AH12166" s="72"/>
      <c r="AI12166" s="72"/>
      <c r="AJ12166" s="72"/>
      <c r="AK12166" s="72"/>
    </row>
    <row r="12167" ht="14.25" customHeight="1">
      <c r="A12167" s="78">
        <v>12164.0</v>
      </c>
      <c r="C12167" s="78" t="str">
        <f>VLOOKUP(G12167,[1]Macrodata_CCF!$A$3:$D$55,4,FALSE)</f>
        <v>#ERROR!</v>
      </c>
      <c r="E12167" s="79" t="str">
        <f>VLOOKUP(G12167,[1]Macrodata_CCF!$A$3:$B$55,2,FALSE)</f>
        <v>#ERROR!</v>
      </c>
      <c r="F12167" s="78">
        <v>0.0</v>
      </c>
      <c r="G12167" s="80">
        <v>38.0</v>
      </c>
      <c r="H12167" s="81">
        <v>249220.0</v>
      </c>
      <c r="I12167" s="81">
        <v>380000.0</v>
      </c>
      <c r="J12167" s="81">
        <v>254450.0</v>
      </c>
      <c r="K12167" s="81">
        <v>380000.0</v>
      </c>
      <c r="L12167" s="82">
        <v>0.03999082428505888</v>
      </c>
      <c r="N12167" s="83">
        <f t="shared" si="1"/>
        <v>0.03999082429</v>
      </c>
      <c r="O12167" s="83">
        <f t="shared" si="2"/>
        <v>0.03999082429</v>
      </c>
      <c r="Q12167" s="83">
        <f t="shared" si="3"/>
        <v>0.3441578947</v>
      </c>
      <c r="R12167" s="83">
        <f t="shared" si="4"/>
        <v>0.03999082429</v>
      </c>
      <c r="S12167" s="83" t="b">
        <f t="shared" si="5"/>
        <v>0</v>
      </c>
      <c r="T12167" s="72"/>
      <c r="U12167" s="72"/>
      <c r="V12167" s="72"/>
      <c r="W12167" s="72"/>
      <c r="X12167" s="72"/>
      <c r="Y12167" s="72"/>
      <c r="Z12167" s="72"/>
      <c r="AA12167" s="72"/>
      <c r="AB12167" s="72"/>
      <c r="AC12167" s="72"/>
      <c r="AD12167" s="72"/>
      <c r="AE12167" s="72"/>
      <c r="AF12167" s="72"/>
      <c r="AG12167" s="72"/>
      <c r="AH12167" s="72"/>
      <c r="AI12167" s="72"/>
      <c r="AJ12167" s="72"/>
      <c r="AK12167" s="72"/>
    </row>
    <row r="12168" ht="14.25" customHeight="1">
      <c r="A12168" s="78">
        <v>12165.0</v>
      </c>
      <c r="C12168" s="78" t="str">
        <f>VLOOKUP(G12168,[1]Macrodata_CCF!$A$3:$D$55,4,FALSE)</f>
        <v>#ERROR!</v>
      </c>
      <c r="E12168" s="79" t="str">
        <f>VLOOKUP(G12168,[1]Macrodata_CCF!$A$3:$B$55,2,FALSE)</f>
        <v>#ERROR!</v>
      </c>
      <c r="F12168" s="78">
        <v>0.0</v>
      </c>
      <c r="G12168" s="80">
        <v>52.0</v>
      </c>
      <c r="H12168" s="81">
        <v>0.0</v>
      </c>
      <c r="I12168" s="81">
        <v>450000.0</v>
      </c>
      <c r="J12168" s="81">
        <v>49500.0</v>
      </c>
      <c r="K12168" s="81">
        <v>450000.0</v>
      </c>
      <c r="L12168" s="82">
        <v>0.11</v>
      </c>
      <c r="N12168" s="83">
        <f t="shared" si="1"/>
        <v>0.11</v>
      </c>
      <c r="O12168" s="83">
        <f t="shared" si="2"/>
        <v>0.11</v>
      </c>
      <c r="Q12168" s="83">
        <f t="shared" si="3"/>
        <v>1</v>
      </c>
      <c r="R12168" s="83">
        <f t="shared" si="4"/>
        <v>0.11</v>
      </c>
      <c r="S12168" s="83" t="b">
        <f t="shared" si="5"/>
        <v>0</v>
      </c>
      <c r="T12168" s="72"/>
      <c r="U12168" s="72"/>
      <c r="V12168" s="72"/>
      <c r="W12168" s="72"/>
      <c r="X12168" s="72"/>
      <c r="Y12168" s="72"/>
      <c r="Z12168" s="72"/>
      <c r="AA12168" s="72"/>
      <c r="AB12168" s="72"/>
      <c r="AC12168" s="72"/>
      <c r="AD12168" s="72"/>
      <c r="AE12168" s="72"/>
      <c r="AF12168" s="72"/>
      <c r="AG12168" s="72"/>
      <c r="AH12168" s="72"/>
      <c r="AI12168" s="72"/>
      <c r="AJ12168" s="72"/>
      <c r="AK12168" s="72"/>
    </row>
    <row r="12169" ht="14.25" customHeight="1">
      <c r="A12169" s="78">
        <v>12166.0</v>
      </c>
      <c r="C12169" s="78" t="str">
        <f>VLOOKUP(G12169,[1]Macrodata_CCF!$A$3:$D$55,4,FALSE)</f>
        <v>#ERROR!</v>
      </c>
      <c r="E12169" s="79" t="str">
        <f>VLOOKUP(G12169,[1]Macrodata_CCF!$A$3:$B$55,2,FALSE)</f>
        <v>#ERROR!</v>
      </c>
      <c r="F12169" s="78">
        <v>0.0</v>
      </c>
      <c r="G12169" s="80">
        <v>44.0</v>
      </c>
      <c r="H12169" s="81">
        <v>724030.0</v>
      </c>
      <c r="I12169" s="81">
        <v>760000.0</v>
      </c>
      <c r="J12169" s="81">
        <v>731225.0</v>
      </c>
      <c r="K12169" s="81">
        <v>760000.0</v>
      </c>
      <c r="L12169" s="82">
        <v>0.2000278009452321</v>
      </c>
      <c r="N12169" s="83">
        <f t="shared" si="1"/>
        <v>0.2000278009</v>
      </c>
      <c r="O12169" s="83">
        <f t="shared" si="2"/>
        <v>0.2000278009</v>
      </c>
      <c r="Q12169" s="83">
        <f t="shared" si="3"/>
        <v>0.04732894737</v>
      </c>
      <c r="R12169" s="83">
        <f t="shared" si="4"/>
        <v>0.009467105263</v>
      </c>
      <c r="S12169" s="83" t="b">
        <f t="shared" si="5"/>
        <v>0</v>
      </c>
      <c r="T12169" s="72"/>
      <c r="U12169" s="72"/>
      <c r="V12169" s="72"/>
      <c r="W12169" s="72"/>
      <c r="X12169" s="72"/>
      <c r="Y12169" s="72"/>
      <c r="Z12169" s="72"/>
      <c r="AA12169" s="72"/>
      <c r="AB12169" s="72"/>
      <c r="AC12169" s="72"/>
      <c r="AD12169" s="72"/>
      <c r="AE12169" s="72"/>
      <c r="AF12169" s="72"/>
      <c r="AG12169" s="72"/>
      <c r="AH12169" s="72"/>
      <c r="AI12169" s="72"/>
      <c r="AJ12169" s="72"/>
      <c r="AK12169" s="72"/>
    </row>
    <row r="12170" ht="14.25" customHeight="1">
      <c r="A12170" s="78">
        <v>12167.0</v>
      </c>
      <c r="C12170" s="78" t="str">
        <f>VLOOKUP(G12170,[1]Macrodata_CCF!$A$3:$D$55,4,FALSE)</f>
        <v>#ERROR!</v>
      </c>
      <c r="E12170" s="79" t="str">
        <f>VLOOKUP(G12170,[1]Macrodata_CCF!$A$3:$B$55,2,FALSE)</f>
        <v>#ERROR!</v>
      </c>
      <c r="F12170" s="78">
        <v>0.0</v>
      </c>
      <c r="G12170" s="80">
        <v>21.0</v>
      </c>
      <c r="H12170" s="81">
        <v>218780.0</v>
      </c>
      <c r="I12170" s="81">
        <v>560000.0</v>
      </c>
      <c r="J12170" s="81">
        <v>51580.0</v>
      </c>
      <c r="K12170" s="81">
        <v>560000.0</v>
      </c>
      <c r="L12170" s="82">
        <v>-0.4900064474532559</v>
      </c>
      <c r="N12170" s="83">
        <f t="shared" si="1"/>
        <v>-0.4900064475</v>
      </c>
      <c r="O12170" s="83">
        <f t="shared" si="2"/>
        <v>0</v>
      </c>
      <c r="Q12170" s="83">
        <f t="shared" si="3"/>
        <v>0.6093214286</v>
      </c>
      <c r="R12170" s="83">
        <f t="shared" si="4"/>
        <v>-0.4900064475</v>
      </c>
      <c r="S12170" s="83" t="b">
        <f t="shared" si="5"/>
        <v>0</v>
      </c>
      <c r="T12170" s="72"/>
      <c r="U12170" s="72"/>
      <c r="V12170" s="72"/>
      <c r="W12170" s="72"/>
      <c r="X12170" s="72"/>
      <c r="Y12170" s="72"/>
      <c r="Z12170" s="72"/>
      <c r="AA12170" s="72"/>
      <c r="AB12170" s="72"/>
      <c r="AC12170" s="72"/>
      <c r="AD12170" s="72"/>
      <c r="AE12170" s="72"/>
      <c r="AF12170" s="72"/>
      <c r="AG12170" s="72"/>
      <c r="AH12170" s="72"/>
      <c r="AI12170" s="72"/>
      <c r="AJ12170" s="72"/>
      <c r="AK12170" s="72"/>
    </row>
    <row r="12171" ht="14.25" customHeight="1">
      <c r="A12171" s="78">
        <v>12168.0</v>
      </c>
      <c r="C12171" s="78" t="str">
        <f>VLOOKUP(G12171,[1]Macrodata_CCF!$A$3:$D$55,4,FALSE)</f>
        <v>#ERROR!</v>
      </c>
      <c r="E12171" s="79" t="str">
        <f>VLOOKUP(G12171,[1]Macrodata_CCF!$A$3:$B$55,2,FALSE)</f>
        <v>#ERROR!</v>
      </c>
      <c r="F12171" s="78">
        <v>0.0</v>
      </c>
      <c r="G12171" s="80">
        <v>37.0</v>
      </c>
      <c r="H12171" s="81">
        <v>496815.0</v>
      </c>
      <c r="I12171" s="81">
        <v>670000.0</v>
      </c>
      <c r="J12171" s="81">
        <v>500280.0</v>
      </c>
      <c r="K12171" s="81">
        <v>670000.0</v>
      </c>
      <c r="L12171" s="82">
        <v>0.02000750642376649</v>
      </c>
      <c r="N12171" s="83">
        <f t="shared" si="1"/>
        <v>0.02000750642</v>
      </c>
      <c r="O12171" s="83">
        <f t="shared" si="2"/>
        <v>0.02000750642</v>
      </c>
      <c r="Q12171" s="83">
        <f t="shared" si="3"/>
        <v>0.2584850746</v>
      </c>
      <c r="R12171" s="83">
        <f t="shared" si="4"/>
        <v>0.02000750642</v>
      </c>
      <c r="S12171" s="83" t="b">
        <f t="shared" si="5"/>
        <v>0</v>
      </c>
      <c r="T12171" s="72"/>
      <c r="U12171" s="72"/>
      <c r="V12171" s="72"/>
      <c r="W12171" s="72"/>
      <c r="X12171" s="72"/>
      <c r="Y12171" s="72"/>
      <c r="Z12171" s="72"/>
      <c r="AA12171" s="72"/>
      <c r="AB12171" s="72"/>
      <c r="AC12171" s="72"/>
      <c r="AD12171" s="72"/>
      <c r="AE12171" s="72"/>
      <c r="AF12171" s="72"/>
      <c r="AG12171" s="72"/>
      <c r="AH12171" s="72"/>
      <c r="AI12171" s="72"/>
      <c r="AJ12171" s="72"/>
      <c r="AK12171" s="72"/>
    </row>
    <row r="12172" ht="14.25" customHeight="1">
      <c r="A12172" s="78">
        <v>12169.0</v>
      </c>
      <c r="C12172" s="78" t="str">
        <f>VLOOKUP(G12172,[1]Macrodata_CCF!$A$3:$D$55,4,FALSE)</f>
        <v>#ERROR!</v>
      </c>
      <c r="E12172" s="79" t="str">
        <f>VLOOKUP(G12172,[1]Macrodata_CCF!$A$3:$B$55,2,FALSE)</f>
        <v>#ERROR!</v>
      </c>
      <c r="F12172" s="78">
        <v>1.0</v>
      </c>
      <c r="G12172" s="80">
        <v>46.0</v>
      </c>
      <c r="H12172" s="81">
        <v>675650.0</v>
      </c>
      <c r="I12172" s="81">
        <v>770000.0</v>
      </c>
      <c r="J12172" s="81">
        <v>721880.0</v>
      </c>
      <c r="K12172" s="81">
        <v>770000.0</v>
      </c>
      <c r="L12172" s="82">
        <v>0.4899841017488076</v>
      </c>
      <c r="N12172" s="83">
        <f t="shared" si="1"/>
        <v>0.4899841017</v>
      </c>
      <c r="O12172" s="83">
        <f t="shared" si="2"/>
        <v>0.4899841017</v>
      </c>
      <c r="Q12172" s="83">
        <f t="shared" si="3"/>
        <v>0.1225324675</v>
      </c>
      <c r="R12172" s="83">
        <f t="shared" si="4"/>
        <v>0.4899841017</v>
      </c>
      <c r="S12172" s="83" t="b">
        <f t="shared" si="5"/>
        <v>0</v>
      </c>
      <c r="T12172" s="72"/>
      <c r="U12172" s="72"/>
      <c r="V12172" s="72"/>
      <c r="W12172" s="72"/>
      <c r="X12172" s="72"/>
      <c r="Y12172" s="72"/>
      <c r="Z12172" s="72"/>
      <c r="AA12172" s="72"/>
      <c r="AB12172" s="72"/>
      <c r="AC12172" s="72"/>
      <c r="AD12172" s="72"/>
      <c r="AE12172" s="72"/>
      <c r="AF12172" s="72"/>
      <c r="AG12172" s="72"/>
      <c r="AH12172" s="72"/>
      <c r="AI12172" s="72"/>
      <c r="AJ12172" s="72"/>
      <c r="AK12172" s="72"/>
    </row>
    <row r="12173" ht="14.25" customHeight="1">
      <c r="A12173" s="78">
        <v>12170.0</v>
      </c>
      <c r="C12173" s="78" t="str">
        <f>VLOOKUP(G12173,[1]Macrodata_CCF!$A$3:$D$55,4,FALSE)</f>
        <v>#ERROR!</v>
      </c>
      <c r="E12173" s="79" t="str">
        <f>VLOOKUP(G12173,[1]Macrodata_CCF!$A$3:$B$55,2,FALSE)</f>
        <v>#ERROR!</v>
      </c>
      <c r="F12173" s="78">
        <v>0.0</v>
      </c>
      <c r="G12173" s="80">
        <v>9.0</v>
      </c>
      <c r="H12173" s="81">
        <v>632800.0</v>
      </c>
      <c r="I12173" s="81">
        <v>630000.0</v>
      </c>
      <c r="J12173" s="81">
        <v>632100.0</v>
      </c>
      <c r="K12173" s="81">
        <v>630000.0</v>
      </c>
      <c r="L12173" s="82">
        <v>0.25</v>
      </c>
      <c r="N12173" s="83">
        <f t="shared" si="1"/>
        <v>0.25</v>
      </c>
      <c r="O12173" s="83">
        <f t="shared" si="2"/>
        <v>0.25</v>
      </c>
      <c r="Q12173" s="83">
        <f t="shared" si="3"/>
        <v>-0.004444444444</v>
      </c>
      <c r="R12173" s="83">
        <f t="shared" si="4"/>
        <v>-0.001111111111</v>
      </c>
      <c r="S12173" s="83" t="b">
        <f t="shared" si="5"/>
        <v>0</v>
      </c>
      <c r="T12173" s="72"/>
      <c r="U12173" s="72"/>
      <c r="V12173" s="72"/>
      <c r="W12173" s="72"/>
      <c r="X12173" s="72"/>
      <c r="Y12173" s="72"/>
      <c r="Z12173" s="72"/>
      <c r="AA12173" s="72"/>
      <c r="AB12173" s="72"/>
      <c r="AC12173" s="72"/>
      <c r="AD12173" s="72"/>
      <c r="AE12173" s="72"/>
      <c r="AF12173" s="72"/>
      <c r="AG12173" s="72"/>
      <c r="AH12173" s="72"/>
      <c r="AI12173" s="72"/>
      <c r="AJ12173" s="72"/>
      <c r="AK12173" s="72"/>
    </row>
    <row r="12174" ht="14.25" customHeight="1">
      <c r="A12174" s="78">
        <v>12171.0</v>
      </c>
      <c r="C12174" s="78" t="str">
        <f>VLOOKUP(G12174,[1]Macrodata_CCF!$A$3:$D$55,4,FALSE)</f>
        <v>#ERROR!</v>
      </c>
      <c r="E12174" s="79" t="str">
        <f>VLOOKUP(G12174,[1]Macrodata_CCF!$A$3:$B$55,2,FALSE)</f>
        <v>#ERROR!</v>
      </c>
      <c r="F12174" s="78">
        <v>0.0</v>
      </c>
      <c r="G12174" s="80">
        <v>5.0</v>
      </c>
      <c r="H12174" s="81">
        <v>0.0</v>
      </c>
      <c r="I12174" s="81">
        <v>760000.0</v>
      </c>
      <c r="J12174" s="81">
        <v>1550400.0</v>
      </c>
      <c r="K12174" s="81">
        <v>1520000.0</v>
      </c>
      <c r="L12174" s="82">
        <v>2.04</v>
      </c>
      <c r="N12174" s="83">
        <f t="shared" si="1"/>
        <v>2.04</v>
      </c>
      <c r="O12174" s="83">
        <f t="shared" si="2"/>
        <v>1</v>
      </c>
      <c r="Q12174" s="83">
        <f t="shared" si="3"/>
        <v>1</v>
      </c>
      <c r="R12174" s="83">
        <f t="shared" si="4"/>
        <v>2.04</v>
      </c>
      <c r="S12174" s="83" t="b">
        <f t="shared" si="5"/>
        <v>0</v>
      </c>
      <c r="T12174" s="72"/>
      <c r="U12174" s="72"/>
      <c r="V12174" s="72"/>
      <c r="W12174" s="72"/>
      <c r="X12174" s="72"/>
      <c r="Y12174" s="72"/>
      <c r="Z12174" s="72"/>
      <c r="AA12174" s="72"/>
      <c r="AB12174" s="72"/>
      <c r="AC12174" s="72"/>
      <c r="AD12174" s="72"/>
      <c r="AE12174" s="72"/>
      <c r="AF12174" s="72"/>
      <c r="AG12174" s="72"/>
      <c r="AH12174" s="72"/>
      <c r="AI12174" s="72"/>
      <c r="AJ12174" s="72"/>
      <c r="AK12174" s="72"/>
    </row>
    <row r="12175" ht="14.25" customHeight="1">
      <c r="A12175" s="78">
        <v>12172.0</v>
      </c>
      <c r="C12175" s="78" t="str">
        <f>VLOOKUP(G12175,[1]Macrodata_CCF!$A$3:$D$55,4,FALSE)</f>
        <v>#ERROR!</v>
      </c>
      <c r="E12175" s="79" t="str">
        <f>VLOOKUP(G12175,[1]Macrodata_CCF!$A$3:$B$55,2,FALSE)</f>
        <v>#ERROR!</v>
      </c>
      <c r="F12175" s="78">
        <v>0.0</v>
      </c>
      <c r="G12175" s="80">
        <v>43.0</v>
      </c>
      <c r="H12175" s="81">
        <v>464055.0</v>
      </c>
      <c r="I12175" s="81">
        <v>680000.0</v>
      </c>
      <c r="J12175" s="81">
        <v>498605.0</v>
      </c>
      <c r="K12175" s="81">
        <v>680000.0</v>
      </c>
      <c r="L12175" s="82">
        <v>0.1599944430294751</v>
      </c>
      <c r="N12175" s="83">
        <f t="shared" si="1"/>
        <v>0.159994443</v>
      </c>
      <c r="O12175" s="83">
        <f t="shared" si="2"/>
        <v>0.159994443</v>
      </c>
      <c r="Q12175" s="83">
        <f t="shared" si="3"/>
        <v>0.3175661765</v>
      </c>
      <c r="R12175" s="83">
        <f t="shared" si="4"/>
        <v>0.159994443</v>
      </c>
      <c r="S12175" s="83" t="b">
        <f t="shared" si="5"/>
        <v>0</v>
      </c>
      <c r="T12175" s="72"/>
      <c r="U12175" s="72"/>
      <c r="V12175" s="72"/>
      <c r="W12175" s="72"/>
      <c r="X12175" s="72"/>
      <c r="Y12175" s="72"/>
      <c r="Z12175" s="72"/>
      <c r="AA12175" s="72"/>
      <c r="AB12175" s="72"/>
      <c r="AC12175" s="72"/>
      <c r="AD12175" s="72"/>
      <c r="AE12175" s="72"/>
      <c r="AF12175" s="72"/>
      <c r="AG12175" s="72"/>
      <c r="AH12175" s="72"/>
      <c r="AI12175" s="72"/>
      <c r="AJ12175" s="72"/>
      <c r="AK12175" s="72"/>
    </row>
    <row r="12176" ht="14.25" customHeight="1">
      <c r="A12176" s="78">
        <v>12173.0</v>
      </c>
      <c r="C12176" s="78" t="str">
        <f>VLOOKUP(G12176,[1]Macrodata_CCF!$A$3:$D$55,4,FALSE)</f>
        <v>#ERROR!</v>
      </c>
      <c r="E12176" s="79" t="str">
        <f>VLOOKUP(G12176,[1]Macrodata_CCF!$A$3:$B$55,2,FALSE)</f>
        <v>#ERROR!</v>
      </c>
      <c r="F12176" s="78">
        <v>1.0</v>
      </c>
      <c r="G12176" s="80">
        <v>5.0</v>
      </c>
      <c r="H12176" s="81">
        <v>0.0</v>
      </c>
      <c r="I12176" s="81">
        <v>220000.0</v>
      </c>
      <c r="J12176" s="81">
        <v>132000.0</v>
      </c>
      <c r="K12176" s="81">
        <v>220000.0</v>
      </c>
      <c r="L12176" s="82">
        <v>0.6</v>
      </c>
      <c r="N12176" s="83">
        <f t="shared" si="1"/>
        <v>0.6</v>
      </c>
      <c r="O12176" s="83">
        <f t="shared" si="2"/>
        <v>0.6</v>
      </c>
      <c r="Q12176" s="83">
        <f t="shared" si="3"/>
        <v>1</v>
      </c>
      <c r="R12176" s="83">
        <f t="shared" si="4"/>
        <v>0.6</v>
      </c>
      <c r="S12176" s="83" t="b">
        <f t="shared" si="5"/>
        <v>0</v>
      </c>
      <c r="T12176" s="72"/>
      <c r="U12176" s="72"/>
      <c r="V12176" s="72"/>
      <c r="W12176" s="72"/>
      <c r="X12176" s="72"/>
      <c r="Y12176" s="72"/>
      <c r="Z12176" s="72"/>
      <c r="AA12176" s="72"/>
      <c r="AB12176" s="72"/>
      <c r="AC12176" s="72"/>
      <c r="AD12176" s="72"/>
      <c r="AE12176" s="72"/>
      <c r="AF12176" s="72"/>
      <c r="AG12176" s="72"/>
      <c r="AH12176" s="72"/>
      <c r="AI12176" s="72"/>
      <c r="AJ12176" s="72"/>
      <c r="AK12176" s="72"/>
    </row>
    <row r="12177" ht="14.25" customHeight="1">
      <c r="A12177" s="78">
        <v>12174.0</v>
      </c>
      <c r="C12177" s="78" t="str">
        <f>VLOOKUP(G12177,[1]Macrodata_CCF!$A$3:$D$55,4,FALSE)</f>
        <v>#ERROR!</v>
      </c>
      <c r="E12177" s="79" t="str">
        <f>VLOOKUP(G12177,[1]Macrodata_CCF!$A$3:$B$55,2,FALSE)</f>
        <v>#ERROR!</v>
      </c>
      <c r="F12177" s="78">
        <v>0.0</v>
      </c>
      <c r="G12177" s="80">
        <v>37.0</v>
      </c>
      <c r="H12177" s="81">
        <v>36635.0</v>
      </c>
      <c r="I12177" s="81">
        <v>180000.0</v>
      </c>
      <c r="J12177" s="81">
        <v>43805.0</v>
      </c>
      <c r="K12177" s="81">
        <v>180000.0</v>
      </c>
      <c r="L12177" s="82">
        <v>0.05001220660551738</v>
      </c>
      <c r="N12177" s="83">
        <f t="shared" si="1"/>
        <v>0.05001220661</v>
      </c>
      <c r="O12177" s="83">
        <f t="shared" si="2"/>
        <v>0.05001220661</v>
      </c>
      <c r="Q12177" s="83">
        <f t="shared" si="3"/>
        <v>0.7964722222</v>
      </c>
      <c r="R12177" s="83">
        <f t="shared" si="4"/>
        <v>0.05001220661</v>
      </c>
      <c r="S12177" s="83" t="b">
        <f t="shared" si="5"/>
        <v>0</v>
      </c>
      <c r="T12177" s="72"/>
      <c r="U12177" s="72"/>
      <c r="V12177" s="72"/>
      <c r="W12177" s="72"/>
      <c r="X12177" s="72"/>
      <c r="Y12177" s="72"/>
      <c r="Z12177" s="72"/>
      <c r="AA12177" s="72"/>
      <c r="AB12177" s="72"/>
      <c r="AC12177" s="72"/>
      <c r="AD12177" s="72"/>
      <c r="AE12177" s="72"/>
      <c r="AF12177" s="72"/>
      <c r="AG12177" s="72"/>
      <c r="AH12177" s="72"/>
      <c r="AI12177" s="72"/>
      <c r="AJ12177" s="72"/>
      <c r="AK12177" s="72"/>
    </row>
    <row r="12178" ht="14.25" customHeight="1">
      <c r="A12178" s="78">
        <v>12175.0</v>
      </c>
      <c r="C12178" s="78" t="str">
        <f>VLOOKUP(G12178,[1]Macrodata_CCF!$A$3:$D$55,4,FALSE)</f>
        <v>#ERROR!</v>
      </c>
      <c r="E12178" s="79" t="str">
        <f>VLOOKUP(G12178,[1]Macrodata_CCF!$A$3:$B$55,2,FALSE)</f>
        <v>#ERROR!</v>
      </c>
      <c r="F12178" s="78">
        <v>0.0</v>
      </c>
      <c r="G12178" s="80">
        <v>8.0</v>
      </c>
      <c r="H12178" s="81">
        <v>6560.0</v>
      </c>
      <c r="I12178" s="81">
        <v>820000.0</v>
      </c>
      <c r="J12178" s="81">
        <v>299400.0</v>
      </c>
      <c r="K12178" s="81">
        <v>820000.0</v>
      </c>
      <c r="L12178" s="82">
        <v>0.3600019669551534</v>
      </c>
      <c r="N12178" s="83">
        <f t="shared" si="1"/>
        <v>0.360001967</v>
      </c>
      <c r="O12178" s="83">
        <f t="shared" si="2"/>
        <v>0.360001967</v>
      </c>
      <c r="Q12178" s="83">
        <f t="shared" si="3"/>
        <v>0.992</v>
      </c>
      <c r="R12178" s="83">
        <f t="shared" si="4"/>
        <v>0.360001967</v>
      </c>
      <c r="S12178" s="83" t="b">
        <f t="shared" si="5"/>
        <v>0</v>
      </c>
      <c r="T12178" s="72"/>
      <c r="U12178" s="72"/>
      <c r="V12178" s="72"/>
      <c r="W12178" s="72"/>
      <c r="X12178" s="72"/>
      <c r="Y12178" s="72"/>
      <c r="Z12178" s="72"/>
      <c r="AA12178" s="72"/>
      <c r="AB12178" s="72"/>
      <c r="AC12178" s="72"/>
      <c r="AD12178" s="72"/>
      <c r="AE12178" s="72"/>
      <c r="AF12178" s="72"/>
      <c r="AG12178" s="72"/>
      <c r="AH12178" s="72"/>
      <c r="AI12178" s="72"/>
      <c r="AJ12178" s="72"/>
      <c r="AK12178" s="72"/>
    </row>
    <row r="12179" ht="14.25" customHeight="1">
      <c r="A12179" s="78">
        <v>12176.0</v>
      </c>
      <c r="C12179" s="78" t="str">
        <f>VLOOKUP(G12179,[1]Macrodata_CCF!$A$3:$D$55,4,FALSE)</f>
        <v>#ERROR!</v>
      </c>
      <c r="E12179" s="79" t="str">
        <f>VLOOKUP(G12179,[1]Macrodata_CCF!$A$3:$B$55,2,FALSE)</f>
        <v>#ERROR!</v>
      </c>
      <c r="F12179" s="78">
        <v>0.0</v>
      </c>
      <c r="G12179" s="80">
        <v>27.0</v>
      </c>
      <c r="H12179" s="81">
        <v>270950.0</v>
      </c>
      <c r="I12179" s="81">
        <v>590000.0</v>
      </c>
      <c r="J12179" s="81">
        <v>318810.0</v>
      </c>
      <c r="K12179" s="81">
        <v>590000.0</v>
      </c>
      <c r="L12179" s="82">
        <v>0.1500078357624197</v>
      </c>
      <c r="N12179" s="83">
        <f t="shared" si="1"/>
        <v>0.1500078358</v>
      </c>
      <c r="O12179" s="83">
        <f t="shared" si="2"/>
        <v>0.1500078358</v>
      </c>
      <c r="Q12179" s="83">
        <f t="shared" si="3"/>
        <v>0.5407627119</v>
      </c>
      <c r="R12179" s="83">
        <f t="shared" si="4"/>
        <v>0.1500078358</v>
      </c>
      <c r="S12179" s="83" t="b">
        <f t="shared" si="5"/>
        <v>0</v>
      </c>
      <c r="T12179" s="72"/>
      <c r="U12179" s="72"/>
      <c r="V12179" s="72"/>
      <c r="W12179" s="72"/>
      <c r="X12179" s="72"/>
      <c r="Y12179" s="72"/>
      <c r="Z12179" s="72"/>
      <c r="AA12179" s="72"/>
      <c r="AB12179" s="72"/>
      <c r="AC12179" s="72"/>
      <c r="AD12179" s="72"/>
      <c r="AE12179" s="72"/>
      <c r="AF12179" s="72"/>
      <c r="AG12179" s="72"/>
      <c r="AH12179" s="72"/>
      <c r="AI12179" s="72"/>
      <c r="AJ12179" s="72"/>
      <c r="AK12179" s="72"/>
    </row>
    <row r="12180" ht="14.25" customHeight="1">
      <c r="A12180" s="78">
        <v>12177.0</v>
      </c>
      <c r="C12180" s="78" t="str">
        <f>VLOOKUP(G12180,[1]Macrodata_CCF!$A$3:$D$55,4,FALSE)</f>
        <v>#ERROR!</v>
      </c>
      <c r="E12180" s="79" t="str">
        <f>VLOOKUP(G12180,[1]Macrodata_CCF!$A$3:$B$55,2,FALSE)</f>
        <v>#ERROR!</v>
      </c>
      <c r="F12180" s="78">
        <v>0.0</v>
      </c>
      <c r="G12180" s="80">
        <v>45.0</v>
      </c>
      <c r="H12180" s="81">
        <v>160760.0</v>
      </c>
      <c r="I12180" s="81">
        <v>180000.0</v>
      </c>
      <c r="J12180" s="81">
        <v>155180.0</v>
      </c>
      <c r="K12180" s="81">
        <v>180000.0</v>
      </c>
      <c r="L12180" s="82">
        <v>-0.29002079002079</v>
      </c>
      <c r="N12180" s="83">
        <f t="shared" si="1"/>
        <v>-0.29002079</v>
      </c>
      <c r="O12180" s="83">
        <f t="shared" si="2"/>
        <v>0</v>
      </c>
      <c r="Q12180" s="83">
        <f t="shared" si="3"/>
        <v>0.1068888889</v>
      </c>
      <c r="R12180" s="83">
        <f t="shared" si="4"/>
        <v>-0.29002079</v>
      </c>
      <c r="S12180" s="83" t="b">
        <f t="shared" si="5"/>
        <v>0</v>
      </c>
      <c r="T12180" s="72"/>
      <c r="U12180" s="72"/>
      <c r="V12180" s="72"/>
      <c r="W12180" s="72"/>
      <c r="X12180" s="72"/>
      <c r="Y12180" s="72"/>
      <c r="Z12180" s="72"/>
      <c r="AA12180" s="72"/>
      <c r="AB12180" s="72"/>
      <c r="AC12180" s="72"/>
      <c r="AD12180" s="72"/>
      <c r="AE12180" s="72"/>
      <c r="AF12180" s="72"/>
      <c r="AG12180" s="72"/>
      <c r="AH12180" s="72"/>
      <c r="AI12180" s="72"/>
      <c r="AJ12180" s="72"/>
      <c r="AK12180" s="72"/>
    </row>
    <row r="12181" ht="14.25" customHeight="1">
      <c r="A12181" s="78">
        <v>12178.0</v>
      </c>
      <c r="C12181" s="78" t="str">
        <f>VLOOKUP(G12181,[1]Macrodata_CCF!$A$3:$D$55,4,FALSE)</f>
        <v>#ERROR!</v>
      </c>
      <c r="E12181" s="79" t="str">
        <f>VLOOKUP(G12181,[1]Macrodata_CCF!$A$3:$B$55,2,FALSE)</f>
        <v>#ERROR!</v>
      </c>
      <c r="F12181" s="78">
        <v>0.0</v>
      </c>
      <c r="G12181" s="80">
        <v>37.0</v>
      </c>
      <c r="H12181" s="81">
        <v>252615.0</v>
      </c>
      <c r="I12181" s="81">
        <v>990000.0</v>
      </c>
      <c r="J12181" s="81">
        <v>1009800.0</v>
      </c>
      <c r="K12181" s="81">
        <v>990000.0</v>
      </c>
      <c r="L12181" s="82">
        <v>1.026851644663236</v>
      </c>
      <c r="N12181" s="83">
        <f t="shared" si="1"/>
        <v>1.026851645</v>
      </c>
      <c r="O12181" s="83">
        <f t="shared" si="2"/>
        <v>1</v>
      </c>
      <c r="Q12181" s="83">
        <f t="shared" si="3"/>
        <v>0.7448333333</v>
      </c>
      <c r="R12181" s="83">
        <f t="shared" si="4"/>
        <v>1.026851645</v>
      </c>
      <c r="S12181" s="83" t="b">
        <f t="shared" si="5"/>
        <v>0</v>
      </c>
      <c r="T12181" s="72"/>
      <c r="U12181" s="72"/>
      <c r="V12181" s="72"/>
      <c r="W12181" s="72"/>
      <c r="X12181" s="72"/>
      <c r="Y12181" s="72"/>
      <c r="Z12181" s="72"/>
      <c r="AA12181" s="72"/>
      <c r="AB12181" s="72"/>
      <c r="AC12181" s="72"/>
      <c r="AD12181" s="72"/>
      <c r="AE12181" s="72"/>
      <c r="AF12181" s="72"/>
      <c r="AG12181" s="72"/>
      <c r="AH12181" s="72"/>
      <c r="AI12181" s="72"/>
      <c r="AJ12181" s="72"/>
      <c r="AK12181" s="72"/>
    </row>
    <row r="12182" ht="14.25" customHeight="1">
      <c r="A12182" s="78">
        <v>12179.0</v>
      </c>
      <c r="C12182" s="78" t="str">
        <f>VLOOKUP(G12182,[1]Macrodata_CCF!$A$3:$D$55,4,FALSE)</f>
        <v>#ERROR!</v>
      </c>
      <c r="E12182" s="79" t="str">
        <f>VLOOKUP(G12182,[1]Macrodata_CCF!$A$3:$B$55,2,FALSE)</f>
        <v>#ERROR!</v>
      </c>
      <c r="F12182" s="78">
        <v>0.0</v>
      </c>
      <c r="G12182" s="80">
        <v>36.0</v>
      </c>
      <c r="H12182" s="81">
        <v>29870.0</v>
      </c>
      <c r="I12182" s="81">
        <v>80000.0</v>
      </c>
      <c r="J12182" s="81">
        <v>37890.0</v>
      </c>
      <c r="K12182" s="81">
        <v>80000.0</v>
      </c>
      <c r="L12182" s="82">
        <v>0.1599840414921205</v>
      </c>
      <c r="N12182" s="83">
        <f t="shared" si="1"/>
        <v>0.1599840415</v>
      </c>
      <c r="O12182" s="83">
        <f t="shared" si="2"/>
        <v>0.1599840415</v>
      </c>
      <c r="Q12182" s="83">
        <f t="shared" si="3"/>
        <v>0.626625</v>
      </c>
      <c r="R12182" s="83">
        <f t="shared" si="4"/>
        <v>0.1599840415</v>
      </c>
      <c r="S12182" s="83" t="b">
        <f t="shared" si="5"/>
        <v>0</v>
      </c>
      <c r="T12182" s="72"/>
      <c r="U12182" s="72"/>
      <c r="V12182" s="72"/>
      <c r="W12182" s="72"/>
      <c r="X12182" s="72"/>
      <c r="Y12182" s="72"/>
      <c r="Z12182" s="72"/>
      <c r="AA12182" s="72"/>
      <c r="AB12182" s="72"/>
      <c r="AC12182" s="72"/>
      <c r="AD12182" s="72"/>
      <c r="AE12182" s="72"/>
      <c r="AF12182" s="72"/>
      <c r="AG12182" s="72"/>
      <c r="AH12182" s="72"/>
      <c r="AI12182" s="72"/>
      <c r="AJ12182" s="72"/>
      <c r="AK12182" s="72"/>
    </row>
    <row r="12183" ht="14.25" customHeight="1">
      <c r="A12183" s="78">
        <v>12180.0</v>
      </c>
      <c r="C12183" s="78" t="str">
        <f>VLOOKUP(G12183,[1]Macrodata_CCF!$A$3:$D$55,4,FALSE)</f>
        <v>#ERROR!</v>
      </c>
      <c r="E12183" s="79" t="str">
        <f>VLOOKUP(G12183,[1]Macrodata_CCF!$A$3:$B$55,2,FALSE)</f>
        <v>#ERROR!</v>
      </c>
      <c r="F12183" s="78">
        <v>0.0</v>
      </c>
      <c r="G12183" s="80">
        <v>12.0</v>
      </c>
      <c r="H12183" s="81">
        <v>701125.0</v>
      </c>
      <c r="I12183" s="81">
        <v>750000.0</v>
      </c>
      <c r="J12183" s="81">
        <v>765000.0</v>
      </c>
      <c r="K12183" s="81">
        <v>750000.0</v>
      </c>
      <c r="L12183" s="82">
        <v>1.30690537084399</v>
      </c>
      <c r="N12183" s="83">
        <f t="shared" si="1"/>
        <v>1.306905371</v>
      </c>
      <c r="O12183" s="83">
        <f t="shared" si="2"/>
        <v>1</v>
      </c>
      <c r="Q12183" s="83">
        <f t="shared" si="3"/>
        <v>0.06516666667</v>
      </c>
      <c r="R12183" s="83">
        <f t="shared" si="4"/>
        <v>0.08516666667</v>
      </c>
      <c r="S12183" s="83" t="b">
        <f t="shared" si="5"/>
        <v>1</v>
      </c>
      <c r="T12183" s="72"/>
      <c r="U12183" s="72"/>
      <c r="V12183" s="72"/>
      <c r="W12183" s="72"/>
      <c r="X12183" s="72"/>
      <c r="Y12183" s="72"/>
      <c r="Z12183" s="72"/>
      <c r="AA12183" s="72"/>
      <c r="AB12183" s="72"/>
      <c r="AC12183" s="72"/>
      <c r="AD12183" s="72"/>
      <c r="AE12183" s="72"/>
      <c r="AF12183" s="72"/>
      <c r="AG12183" s="72"/>
      <c r="AH12183" s="72"/>
      <c r="AI12183" s="72"/>
      <c r="AJ12183" s="72"/>
      <c r="AK12183" s="72"/>
    </row>
    <row r="12184" ht="14.25" customHeight="1">
      <c r="A12184" s="78">
        <v>12181.0</v>
      </c>
      <c r="C12184" s="78" t="str">
        <f>VLOOKUP(G12184,[1]Macrodata_CCF!$A$3:$D$55,4,FALSE)</f>
        <v>#ERROR!</v>
      </c>
      <c r="E12184" s="79" t="str">
        <f>VLOOKUP(G12184,[1]Macrodata_CCF!$A$3:$B$55,2,FALSE)</f>
        <v>#ERROR!</v>
      </c>
      <c r="F12184" s="78">
        <v>1.0</v>
      </c>
      <c r="G12184" s="80">
        <v>30.0</v>
      </c>
      <c r="H12184" s="81">
        <v>516690.0</v>
      </c>
      <c r="I12184" s="81">
        <v>870000.0</v>
      </c>
      <c r="J12184" s="81">
        <v>689810.0</v>
      </c>
      <c r="K12184" s="81">
        <v>870000.0</v>
      </c>
      <c r="L12184" s="82">
        <v>0.4899946222863774</v>
      </c>
      <c r="N12184" s="83">
        <f t="shared" si="1"/>
        <v>0.4899946223</v>
      </c>
      <c r="O12184" s="83">
        <f t="shared" si="2"/>
        <v>0.4899946223</v>
      </c>
      <c r="Q12184" s="83">
        <f t="shared" si="3"/>
        <v>0.4061034483</v>
      </c>
      <c r="R12184" s="83">
        <f t="shared" si="4"/>
        <v>0.4899946223</v>
      </c>
      <c r="S12184" s="83" t="b">
        <f t="shared" si="5"/>
        <v>0</v>
      </c>
      <c r="T12184" s="72"/>
      <c r="U12184" s="72"/>
      <c r="V12184" s="72"/>
      <c r="W12184" s="72"/>
      <c r="X12184" s="72"/>
      <c r="Y12184" s="72"/>
      <c r="Z12184" s="72"/>
      <c r="AA12184" s="72"/>
      <c r="AB12184" s="72"/>
      <c r="AC12184" s="72"/>
      <c r="AD12184" s="72"/>
      <c r="AE12184" s="72"/>
      <c r="AF12184" s="72"/>
      <c r="AG12184" s="72"/>
      <c r="AH12184" s="72"/>
      <c r="AI12184" s="72"/>
      <c r="AJ12184" s="72"/>
      <c r="AK12184" s="72"/>
    </row>
    <row r="12185" ht="14.25" customHeight="1">
      <c r="A12185" s="78">
        <v>12182.0</v>
      </c>
      <c r="C12185" s="78" t="str">
        <f>VLOOKUP(G12185,[1]Macrodata_CCF!$A$3:$D$55,4,FALSE)</f>
        <v>#ERROR!</v>
      </c>
      <c r="E12185" s="79" t="str">
        <f>VLOOKUP(G12185,[1]Macrodata_CCF!$A$3:$B$55,2,FALSE)</f>
        <v>#ERROR!</v>
      </c>
      <c r="F12185" s="78">
        <v>0.0</v>
      </c>
      <c r="G12185" s="80">
        <v>53.0</v>
      </c>
      <c r="H12185" s="81">
        <v>193225.0</v>
      </c>
      <c r="I12185" s="81">
        <v>210000.0</v>
      </c>
      <c r="J12185" s="81">
        <v>195575.0</v>
      </c>
      <c r="K12185" s="81">
        <v>210000.0</v>
      </c>
      <c r="L12185" s="82">
        <v>0.1400894187779434</v>
      </c>
      <c r="N12185" s="83">
        <f t="shared" si="1"/>
        <v>0.1400894188</v>
      </c>
      <c r="O12185" s="83">
        <f t="shared" si="2"/>
        <v>0.1400894188</v>
      </c>
      <c r="Q12185" s="83">
        <f t="shared" si="3"/>
        <v>0.07988095238</v>
      </c>
      <c r="R12185" s="83">
        <f t="shared" si="4"/>
        <v>0.01119047619</v>
      </c>
      <c r="S12185" s="83" t="b">
        <f t="shared" si="5"/>
        <v>0</v>
      </c>
      <c r="T12185" s="72"/>
      <c r="U12185" s="72"/>
      <c r="V12185" s="72"/>
      <c r="W12185" s="72"/>
      <c r="X12185" s="72"/>
      <c r="Y12185" s="72"/>
      <c r="Z12185" s="72"/>
      <c r="AA12185" s="72"/>
      <c r="AB12185" s="72"/>
      <c r="AC12185" s="72"/>
      <c r="AD12185" s="72"/>
      <c r="AE12185" s="72"/>
      <c r="AF12185" s="72"/>
      <c r="AG12185" s="72"/>
      <c r="AH12185" s="72"/>
      <c r="AI12185" s="72"/>
      <c r="AJ12185" s="72"/>
      <c r="AK12185" s="72"/>
    </row>
    <row r="12186" ht="14.25" customHeight="1">
      <c r="A12186" s="78">
        <v>12183.0</v>
      </c>
      <c r="C12186" s="78" t="str">
        <f>VLOOKUP(G12186,[1]Macrodata_CCF!$A$3:$D$55,4,FALSE)</f>
        <v>#ERROR!</v>
      </c>
      <c r="E12186" s="79" t="str">
        <f>VLOOKUP(G12186,[1]Macrodata_CCF!$A$3:$B$55,2,FALSE)</f>
        <v>#ERROR!</v>
      </c>
      <c r="F12186" s="78">
        <v>0.0</v>
      </c>
      <c r="G12186" s="80">
        <v>30.0</v>
      </c>
      <c r="H12186" s="81">
        <v>181945.0</v>
      </c>
      <c r="I12186" s="81">
        <v>190000.0</v>
      </c>
      <c r="J12186" s="81">
        <v>193800.0</v>
      </c>
      <c r="K12186" s="81">
        <v>190000.0</v>
      </c>
      <c r="L12186" s="82">
        <v>1.471756672873991</v>
      </c>
      <c r="N12186" s="83">
        <f t="shared" si="1"/>
        <v>1.471756673</v>
      </c>
      <c r="O12186" s="83">
        <f t="shared" si="2"/>
        <v>1</v>
      </c>
      <c r="Q12186" s="83">
        <f t="shared" si="3"/>
        <v>0.04239473684</v>
      </c>
      <c r="R12186" s="83">
        <f t="shared" si="4"/>
        <v>0.06239473684</v>
      </c>
      <c r="S12186" s="83" t="b">
        <f t="shared" si="5"/>
        <v>1</v>
      </c>
      <c r="T12186" s="72"/>
      <c r="U12186" s="72"/>
      <c r="V12186" s="72"/>
      <c r="W12186" s="72"/>
      <c r="X12186" s="72"/>
      <c r="Y12186" s="72"/>
      <c r="Z12186" s="72"/>
      <c r="AA12186" s="72"/>
      <c r="AB12186" s="72"/>
      <c r="AC12186" s="72"/>
      <c r="AD12186" s="72"/>
      <c r="AE12186" s="72"/>
      <c r="AF12186" s="72"/>
      <c r="AG12186" s="72"/>
      <c r="AH12186" s="72"/>
      <c r="AI12186" s="72"/>
      <c r="AJ12186" s="72"/>
      <c r="AK12186" s="72"/>
    </row>
    <row r="12187" ht="14.25" customHeight="1">
      <c r="A12187" s="78">
        <v>12184.0</v>
      </c>
      <c r="C12187" s="78" t="str">
        <f>VLOOKUP(G12187,[1]Macrodata_CCF!$A$3:$D$55,4,FALSE)</f>
        <v>#ERROR!</v>
      </c>
      <c r="E12187" s="79" t="str">
        <f>VLOOKUP(G12187,[1]Macrodata_CCF!$A$3:$B$55,2,FALSE)</f>
        <v>#ERROR!</v>
      </c>
      <c r="F12187" s="78">
        <v>0.0</v>
      </c>
      <c r="G12187" s="80">
        <v>9.0</v>
      </c>
      <c r="H12187" s="81">
        <v>108985.0</v>
      </c>
      <c r="I12187" s="81">
        <v>200000.0</v>
      </c>
      <c r="J12187" s="81">
        <v>128100.0</v>
      </c>
      <c r="K12187" s="81">
        <v>200000.0</v>
      </c>
      <c r="L12187" s="82">
        <v>0.2100203263198374</v>
      </c>
      <c r="N12187" s="83">
        <f t="shared" si="1"/>
        <v>0.2100203263</v>
      </c>
      <c r="O12187" s="83">
        <f t="shared" si="2"/>
        <v>0.2100203263</v>
      </c>
      <c r="Q12187" s="83">
        <f t="shared" si="3"/>
        <v>0.455075</v>
      </c>
      <c r="R12187" s="83">
        <f t="shared" si="4"/>
        <v>0.2100203263</v>
      </c>
      <c r="S12187" s="83" t="b">
        <f t="shared" si="5"/>
        <v>0</v>
      </c>
      <c r="T12187" s="72"/>
      <c r="U12187" s="72"/>
      <c r="V12187" s="72"/>
      <c r="W12187" s="72"/>
      <c r="X12187" s="72"/>
      <c r="Y12187" s="72"/>
      <c r="Z12187" s="72"/>
      <c r="AA12187" s="72"/>
      <c r="AB12187" s="72"/>
      <c r="AC12187" s="72"/>
      <c r="AD12187" s="72"/>
      <c r="AE12187" s="72"/>
      <c r="AF12187" s="72"/>
      <c r="AG12187" s="72"/>
      <c r="AH12187" s="72"/>
      <c r="AI12187" s="72"/>
      <c r="AJ12187" s="72"/>
      <c r="AK12187" s="72"/>
    </row>
    <row r="12188" ht="14.25" customHeight="1">
      <c r="A12188" s="78">
        <v>12185.0</v>
      </c>
      <c r="C12188" s="78" t="str">
        <f>VLOOKUP(G12188,[1]Macrodata_CCF!$A$3:$D$55,4,FALSE)</f>
        <v>#ERROR!</v>
      </c>
      <c r="E12188" s="79" t="str">
        <f>VLOOKUP(G12188,[1]Macrodata_CCF!$A$3:$B$55,2,FALSE)</f>
        <v>#ERROR!</v>
      </c>
      <c r="F12188" s="78">
        <v>0.0</v>
      </c>
      <c r="G12188" s="80">
        <v>8.0</v>
      </c>
      <c r="H12188" s="81">
        <v>0.0</v>
      </c>
      <c r="I12188" s="81">
        <v>300000.0</v>
      </c>
      <c r="J12188" s="81">
        <v>93000.0</v>
      </c>
      <c r="K12188" s="81">
        <v>390000.0</v>
      </c>
      <c r="L12188" s="82">
        <v>0.31</v>
      </c>
      <c r="N12188" s="83">
        <f t="shared" si="1"/>
        <v>0.31</v>
      </c>
      <c r="O12188" s="83">
        <f t="shared" si="2"/>
        <v>0.31</v>
      </c>
      <c r="Q12188" s="83">
        <f t="shared" si="3"/>
        <v>1</v>
      </c>
      <c r="R12188" s="83">
        <f t="shared" si="4"/>
        <v>0.31</v>
      </c>
      <c r="S12188" s="83" t="b">
        <f t="shared" si="5"/>
        <v>0</v>
      </c>
      <c r="T12188" s="72"/>
      <c r="U12188" s="72"/>
      <c r="V12188" s="72"/>
      <c r="W12188" s="72"/>
      <c r="X12188" s="72"/>
      <c r="Y12188" s="72"/>
      <c r="Z12188" s="72"/>
      <c r="AA12188" s="72"/>
      <c r="AB12188" s="72"/>
      <c r="AC12188" s="72"/>
      <c r="AD12188" s="72"/>
      <c r="AE12188" s="72"/>
      <c r="AF12188" s="72"/>
      <c r="AG12188" s="72"/>
      <c r="AH12188" s="72"/>
      <c r="AI12188" s="72"/>
      <c r="AJ12188" s="72"/>
      <c r="AK12188" s="72"/>
    </row>
    <row r="12189" ht="14.25" customHeight="1">
      <c r="A12189" s="78">
        <v>12186.0</v>
      </c>
      <c r="C12189" s="78" t="str">
        <f>VLOOKUP(G12189,[1]Macrodata_CCF!$A$3:$D$55,4,FALSE)</f>
        <v>#ERROR!</v>
      </c>
      <c r="E12189" s="79" t="str">
        <f>VLOOKUP(G12189,[1]Macrodata_CCF!$A$3:$B$55,2,FALSE)</f>
        <v>#ERROR!</v>
      </c>
      <c r="F12189" s="78">
        <v>0.0</v>
      </c>
      <c r="G12189" s="80">
        <v>35.0</v>
      </c>
      <c r="H12189" s="81">
        <v>112335.0</v>
      </c>
      <c r="I12189" s="81">
        <v>850000.0</v>
      </c>
      <c r="J12189" s="81">
        <v>208230.0</v>
      </c>
      <c r="K12189" s="81">
        <v>850000.0</v>
      </c>
      <c r="L12189" s="82">
        <v>0.1299980343380803</v>
      </c>
      <c r="N12189" s="83">
        <f t="shared" si="1"/>
        <v>0.1299980343</v>
      </c>
      <c r="O12189" s="83">
        <f t="shared" si="2"/>
        <v>0.1299980343</v>
      </c>
      <c r="Q12189" s="83">
        <f t="shared" si="3"/>
        <v>0.8678411765</v>
      </c>
      <c r="R12189" s="83">
        <f t="shared" si="4"/>
        <v>0.1299980343</v>
      </c>
      <c r="S12189" s="83" t="b">
        <f t="shared" si="5"/>
        <v>0</v>
      </c>
      <c r="T12189" s="72"/>
      <c r="U12189" s="72"/>
      <c r="V12189" s="72"/>
      <c r="W12189" s="72"/>
      <c r="X12189" s="72"/>
      <c r="Y12189" s="72"/>
      <c r="Z12189" s="72"/>
      <c r="AA12189" s="72"/>
      <c r="AB12189" s="72"/>
      <c r="AC12189" s="72"/>
      <c r="AD12189" s="72"/>
      <c r="AE12189" s="72"/>
      <c r="AF12189" s="72"/>
      <c r="AG12189" s="72"/>
      <c r="AH12189" s="72"/>
      <c r="AI12189" s="72"/>
      <c r="AJ12189" s="72"/>
      <c r="AK12189" s="72"/>
    </row>
    <row r="12190" ht="14.25" customHeight="1">
      <c r="A12190" s="78">
        <v>12187.0</v>
      </c>
      <c r="C12190" s="78" t="str">
        <f>VLOOKUP(G12190,[1]Macrodata_CCF!$A$3:$D$55,4,FALSE)</f>
        <v>#ERROR!</v>
      </c>
      <c r="E12190" s="79" t="str">
        <f>VLOOKUP(G12190,[1]Macrodata_CCF!$A$3:$B$55,2,FALSE)</f>
        <v>#ERROR!</v>
      </c>
      <c r="F12190" s="78">
        <v>0.0</v>
      </c>
      <c r="G12190" s="80">
        <v>7.0</v>
      </c>
      <c r="H12190" s="81">
        <v>145475.0</v>
      </c>
      <c r="I12190" s="81">
        <v>700000.0</v>
      </c>
      <c r="J12190" s="81">
        <v>0.0</v>
      </c>
      <c r="K12190" s="81">
        <v>700000.0</v>
      </c>
      <c r="L12190" s="82">
        <v>-0.2623416437491547</v>
      </c>
      <c r="N12190" s="83">
        <f t="shared" si="1"/>
        <v>-0.2623416437</v>
      </c>
      <c r="O12190" s="83">
        <f t="shared" si="2"/>
        <v>0</v>
      </c>
      <c r="Q12190" s="83">
        <f t="shared" si="3"/>
        <v>0.7921785714</v>
      </c>
      <c r="R12190" s="83">
        <f t="shared" si="4"/>
        <v>-0.2623416437</v>
      </c>
      <c r="S12190" s="83" t="b">
        <f t="shared" si="5"/>
        <v>0</v>
      </c>
      <c r="T12190" s="72"/>
      <c r="U12190" s="72"/>
      <c r="V12190" s="72"/>
      <c r="W12190" s="72"/>
      <c r="X12190" s="72"/>
      <c r="Y12190" s="72"/>
      <c r="Z12190" s="72"/>
      <c r="AA12190" s="72"/>
      <c r="AB12190" s="72"/>
      <c r="AC12190" s="72"/>
      <c r="AD12190" s="72"/>
      <c r="AE12190" s="72"/>
      <c r="AF12190" s="72"/>
      <c r="AG12190" s="72"/>
      <c r="AH12190" s="72"/>
      <c r="AI12190" s="72"/>
      <c r="AJ12190" s="72"/>
      <c r="AK12190" s="72"/>
    </row>
    <row r="12191" ht="14.25" customHeight="1">
      <c r="A12191" s="78">
        <v>12188.0</v>
      </c>
      <c r="C12191" s="78" t="str">
        <f>VLOOKUP(G12191,[1]Macrodata_CCF!$A$3:$D$55,4,FALSE)</f>
        <v>#ERROR!</v>
      </c>
      <c r="E12191" s="79" t="str">
        <f>VLOOKUP(G12191,[1]Macrodata_CCF!$A$3:$B$55,2,FALSE)</f>
        <v>#ERROR!</v>
      </c>
      <c r="F12191" s="78">
        <v>0.0</v>
      </c>
      <c r="G12191" s="80">
        <v>5.0</v>
      </c>
      <c r="H12191" s="81">
        <v>318285.0</v>
      </c>
      <c r="I12191" s="81">
        <v>420000.0</v>
      </c>
      <c r="J12191" s="81">
        <v>343715.0</v>
      </c>
      <c r="K12191" s="81">
        <v>420000.0</v>
      </c>
      <c r="L12191" s="82">
        <v>0.2500122892395418</v>
      </c>
      <c r="N12191" s="83">
        <f t="shared" si="1"/>
        <v>0.2500122892</v>
      </c>
      <c r="O12191" s="83">
        <f t="shared" si="2"/>
        <v>0.2500122892</v>
      </c>
      <c r="Q12191" s="83">
        <f t="shared" si="3"/>
        <v>0.2421785714</v>
      </c>
      <c r="R12191" s="83">
        <f t="shared" si="4"/>
        <v>0.2500122892</v>
      </c>
      <c r="S12191" s="83" t="b">
        <f t="shared" si="5"/>
        <v>0</v>
      </c>
      <c r="T12191" s="72"/>
      <c r="U12191" s="72"/>
      <c r="V12191" s="72"/>
      <c r="W12191" s="72"/>
      <c r="X12191" s="72"/>
      <c r="Y12191" s="72"/>
      <c r="Z12191" s="72"/>
      <c r="AA12191" s="72"/>
      <c r="AB12191" s="72"/>
      <c r="AC12191" s="72"/>
      <c r="AD12191" s="72"/>
      <c r="AE12191" s="72"/>
      <c r="AF12191" s="72"/>
      <c r="AG12191" s="72"/>
      <c r="AH12191" s="72"/>
      <c r="AI12191" s="72"/>
      <c r="AJ12191" s="72"/>
      <c r="AK12191" s="72"/>
    </row>
    <row r="12192" ht="14.25" customHeight="1">
      <c r="A12192" s="78">
        <v>12189.0</v>
      </c>
      <c r="C12192" s="78" t="str">
        <f>VLOOKUP(G12192,[1]Macrodata_CCF!$A$3:$D$55,4,FALSE)</f>
        <v>#ERROR!</v>
      </c>
      <c r="E12192" s="79" t="str">
        <f>VLOOKUP(G12192,[1]Macrodata_CCF!$A$3:$B$55,2,FALSE)</f>
        <v>#ERROR!</v>
      </c>
      <c r="F12192" s="78">
        <v>0.0</v>
      </c>
      <c r="G12192" s="80">
        <v>17.0</v>
      </c>
      <c r="H12192" s="81">
        <v>217695.0</v>
      </c>
      <c r="I12192" s="81">
        <v>290000.0</v>
      </c>
      <c r="J12192" s="81">
        <v>229985.0</v>
      </c>
      <c r="K12192" s="81">
        <v>435000.0</v>
      </c>
      <c r="L12192" s="82">
        <v>0.1699744139409446</v>
      </c>
      <c r="N12192" s="83">
        <f t="shared" si="1"/>
        <v>0.1699744139</v>
      </c>
      <c r="O12192" s="83">
        <f t="shared" si="2"/>
        <v>0.1699744139</v>
      </c>
      <c r="Q12192" s="83">
        <f t="shared" si="3"/>
        <v>0.2493275862</v>
      </c>
      <c r="R12192" s="83">
        <f t="shared" si="4"/>
        <v>0.1699744139</v>
      </c>
      <c r="S12192" s="83" t="b">
        <f t="shared" si="5"/>
        <v>0</v>
      </c>
      <c r="T12192" s="72"/>
      <c r="U12192" s="72"/>
      <c r="V12192" s="72"/>
      <c r="W12192" s="72"/>
      <c r="X12192" s="72"/>
      <c r="Y12192" s="72"/>
      <c r="Z12192" s="72"/>
      <c r="AA12192" s="72"/>
      <c r="AB12192" s="72"/>
      <c r="AC12192" s="72"/>
      <c r="AD12192" s="72"/>
      <c r="AE12192" s="72"/>
      <c r="AF12192" s="72"/>
      <c r="AG12192" s="72"/>
      <c r="AH12192" s="72"/>
      <c r="AI12192" s="72"/>
      <c r="AJ12192" s="72"/>
      <c r="AK12192" s="72"/>
    </row>
    <row r="12193" ht="14.25" customHeight="1">
      <c r="A12193" s="78">
        <v>12190.0</v>
      </c>
      <c r="C12193" s="78" t="str">
        <f>VLOOKUP(G12193,[1]Macrodata_CCF!$A$3:$D$55,4,FALSE)</f>
        <v>#ERROR!</v>
      </c>
      <c r="E12193" s="79" t="str">
        <f>VLOOKUP(G12193,[1]Macrodata_CCF!$A$3:$B$55,2,FALSE)</f>
        <v>#ERROR!</v>
      </c>
      <c r="F12193" s="78">
        <v>0.0</v>
      </c>
      <c r="G12193" s="80">
        <v>1.0</v>
      </c>
      <c r="H12193" s="81">
        <v>138460.0</v>
      </c>
      <c r="I12193" s="81">
        <v>220000.0</v>
      </c>
      <c r="J12193" s="81">
        <v>163735.0</v>
      </c>
      <c r="K12193" s="81">
        <v>220000.0</v>
      </c>
      <c r="L12193" s="82">
        <v>0.3099705665930831</v>
      </c>
      <c r="N12193" s="83">
        <f t="shared" si="1"/>
        <v>0.3099705666</v>
      </c>
      <c r="O12193" s="83">
        <f t="shared" si="2"/>
        <v>0.3099705666</v>
      </c>
      <c r="Q12193" s="83">
        <f t="shared" si="3"/>
        <v>0.3706363636</v>
      </c>
      <c r="R12193" s="83">
        <f t="shared" si="4"/>
        <v>0.3099705666</v>
      </c>
      <c r="S12193" s="83" t="b">
        <f t="shared" si="5"/>
        <v>0</v>
      </c>
      <c r="T12193" s="72"/>
      <c r="U12193" s="72"/>
      <c r="V12193" s="72"/>
      <c r="W12193" s="72"/>
      <c r="X12193" s="72"/>
      <c r="Y12193" s="72"/>
      <c r="Z12193" s="72"/>
      <c r="AA12193" s="72"/>
      <c r="AB12193" s="72"/>
      <c r="AC12193" s="72"/>
      <c r="AD12193" s="72"/>
      <c r="AE12193" s="72"/>
      <c r="AF12193" s="72"/>
      <c r="AG12193" s="72"/>
      <c r="AH12193" s="72"/>
      <c r="AI12193" s="72"/>
      <c r="AJ12193" s="72"/>
      <c r="AK12193" s="72"/>
    </row>
    <row r="12194" ht="14.25" customHeight="1">
      <c r="A12194" s="78">
        <v>12191.0</v>
      </c>
      <c r="C12194" s="78" t="str">
        <f>VLOOKUP(G12194,[1]Macrodata_CCF!$A$3:$D$55,4,FALSE)</f>
        <v>#ERROR!</v>
      </c>
      <c r="E12194" s="79" t="str">
        <f>VLOOKUP(G12194,[1]Macrodata_CCF!$A$3:$B$55,2,FALSE)</f>
        <v>#ERROR!</v>
      </c>
      <c r="F12194" s="78">
        <v>0.0</v>
      </c>
      <c r="G12194" s="80">
        <v>28.0</v>
      </c>
      <c r="H12194" s="81">
        <v>158365.0</v>
      </c>
      <c r="I12194" s="81">
        <v>270000.0</v>
      </c>
      <c r="J12194" s="81">
        <v>130455.0</v>
      </c>
      <c r="K12194" s="81">
        <v>270000.0</v>
      </c>
      <c r="L12194" s="82">
        <v>-0.2500111972051776</v>
      </c>
      <c r="N12194" s="83">
        <f t="shared" si="1"/>
        <v>-0.2500111972</v>
      </c>
      <c r="O12194" s="83">
        <f t="shared" si="2"/>
        <v>0</v>
      </c>
      <c r="Q12194" s="83">
        <f t="shared" si="3"/>
        <v>0.413462963</v>
      </c>
      <c r="R12194" s="83">
        <f t="shared" si="4"/>
        <v>-0.2500111972</v>
      </c>
      <c r="S12194" s="83" t="b">
        <f t="shared" si="5"/>
        <v>0</v>
      </c>
      <c r="T12194" s="72"/>
      <c r="U12194" s="72"/>
      <c r="V12194" s="72"/>
      <c r="W12194" s="72"/>
      <c r="X12194" s="72"/>
      <c r="Y12194" s="72"/>
      <c r="Z12194" s="72"/>
      <c r="AA12194" s="72"/>
      <c r="AB12194" s="72"/>
      <c r="AC12194" s="72"/>
      <c r="AD12194" s="72"/>
      <c r="AE12194" s="72"/>
      <c r="AF12194" s="72"/>
      <c r="AG12194" s="72"/>
      <c r="AH12194" s="72"/>
      <c r="AI12194" s="72"/>
      <c r="AJ12194" s="72"/>
      <c r="AK12194" s="72"/>
    </row>
    <row r="12195" ht="14.25" customHeight="1">
      <c r="A12195" s="78">
        <v>12192.0</v>
      </c>
      <c r="C12195" s="78" t="str">
        <f>VLOOKUP(G12195,[1]Macrodata_CCF!$A$3:$D$55,4,FALSE)</f>
        <v>#ERROR!</v>
      </c>
      <c r="E12195" s="79" t="str">
        <f>VLOOKUP(G12195,[1]Macrodata_CCF!$A$3:$B$55,2,FALSE)</f>
        <v>#ERROR!</v>
      </c>
      <c r="F12195" s="78">
        <v>0.0</v>
      </c>
      <c r="G12195" s="80">
        <v>23.0</v>
      </c>
      <c r="H12195" s="81">
        <v>118430.0</v>
      </c>
      <c r="I12195" s="81">
        <v>340000.0</v>
      </c>
      <c r="J12195" s="81">
        <v>160530.0</v>
      </c>
      <c r="K12195" s="81">
        <v>340000.0</v>
      </c>
      <c r="L12195" s="82">
        <v>0.1900076725188428</v>
      </c>
      <c r="N12195" s="83">
        <f t="shared" si="1"/>
        <v>0.1900076725</v>
      </c>
      <c r="O12195" s="83">
        <f t="shared" si="2"/>
        <v>0.1900076725</v>
      </c>
      <c r="Q12195" s="83">
        <f t="shared" si="3"/>
        <v>0.6516764706</v>
      </c>
      <c r="R12195" s="83">
        <f t="shared" si="4"/>
        <v>0.1900076725</v>
      </c>
      <c r="S12195" s="83" t="b">
        <f t="shared" si="5"/>
        <v>0</v>
      </c>
      <c r="T12195" s="72"/>
      <c r="U12195" s="72"/>
      <c r="V12195" s="72"/>
      <c r="W12195" s="72"/>
      <c r="X12195" s="72"/>
      <c r="Y12195" s="72"/>
      <c r="Z12195" s="72"/>
      <c r="AA12195" s="72"/>
      <c r="AB12195" s="72"/>
      <c r="AC12195" s="72"/>
      <c r="AD12195" s="72"/>
      <c r="AE12195" s="72"/>
      <c r="AF12195" s="72"/>
      <c r="AG12195" s="72"/>
      <c r="AH12195" s="72"/>
      <c r="AI12195" s="72"/>
      <c r="AJ12195" s="72"/>
      <c r="AK12195" s="72"/>
    </row>
    <row r="12196" ht="14.25" customHeight="1">
      <c r="A12196" s="78">
        <v>12193.0</v>
      </c>
      <c r="C12196" s="78" t="str">
        <f>VLOOKUP(G12196,[1]Macrodata_CCF!$A$3:$D$55,4,FALSE)</f>
        <v>#ERROR!</v>
      </c>
      <c r="E12196" s="79" t="str">
        <f>VLOOKUP(G12196,[1]Macrodata_CCF!$A$3:$B$55,2,FALSE)</f>
        <v>#ERROR!</v>
      </c>
      <c r="F12196" s="78">
        <v>0.0</v>
      </c>
      <c r="G12196" s="80">
        <v>17.0</v>
      </c>
      <c r="H12196" s="81">
        <v>29005.0</v>
      </c>
      <c r="I12196" s="81">
        <v>160000.0</v>
      </c>
      <c r="J12196" s="81">
        <v>51275.0</v>
      </c>
      <c r="K12196" s="81">
        <v>272000.0</v>
      </c>
      <c r="L12196" s="82">
        <v>0.1700064887972823</v>
      </c>
      <c r="N12196" s="83">
        <f t="shared" si="1"/>
        <v>0.1700064888</v>
      </c>
      <c r="O12196" s="83">
        <f t="shared" si="2"/>
        <v>0.1700064888</v>
      </c>
      <c r="Q12196" s="83">
        <f t="shared" si="3"/>
        <v>0.81871875</v>
      </c>
      <c r="R12196" s="83">
        <f t="shared" si="4"/>
        <v>0.1700064888</v>
      </c>
      <c r="S12196" s="83" t="b">
        <f t="shared" si="5"/>
        <v>0</v>
      </c>
      <c r="T12196" s="72"/>
      <c r="U12196" s="72"/>
      <c r="V12196" s="72"/>
      <c r="W12196" s="72"/>
      <c r="X12196" s="72"/>
      <c r="Y12196" s="72"/>
      <c r="Z12196" s="72"/>
      <c r="AA12196" s="72"/>
      <c r="AB12196" s="72"/>
      <c r="AC12196" s="72"/>
      <c r="AD12196" s="72"/>
      <c r="AE12196" s="72"/>
      <c r="AF12196" s="72"/>
      <c r="AG12196" s="72"/>
      <c r="AH12196" s="72"/>
      <c r="AI12196" s="72"/>
      <c r="AJ12196" s="72"/>
      <c r="AK12196" s="72"/>
    </row>
    <row r="12197" ht="14.25" customHeight="1">
      <c r="A12197" s="78">
        <v>12194.0</v>
      </c>
      <c r="C12197" s="78" t="str">
        <f>VLOOKUP(G12197,[1]Macrodata_CCF!$A$3:$D$55,4,FALSE)</f>
        <v>#ERROR!</v>
      </c>
      <c r="E12197" s="79" t="str">
        <f>VLOOKUP(G12197,[1]Macrodata_CCF!$A$3:$B$55,2,FALSE)</f>
        <v>#ERROR!</v>
      </c>
      <c r="F12197" s="78">
        <v>0.0</v>
      </c>
      <c r="G12197" s="80">
        <v>35.0</v>
      </c>
      <c r="H12197" s="81">
        <v>263690.0</v>
      </c>
      <c r="I12197" s="81">
        <v>670000.0</v>
      </c>
      <c r="J12197" s="81">
        <v>271815.0</v>
      </c>
      <c r="K12197" s="81">
        <v>670000.0</v>
      </c>
      <c r="L12197" s="82">
        <v>0.01999704659004209</v>
      </c>
      <c r="N12197" s="83">
        <f t="shared" si="1"/>
        <v>0.01999704659</v>
      </c>
      <c r="O12197" s="83">
        <f t="shared" si="2"/>
        <v>0.01999704659</v>
      </c>
      <c r="Q12197" s="83">
        <f t="shared" si="3"/>
        <v>0.6064328358</v>
      </c>
      <c r="R12197" s="83">
        <f t="shared" si="4"/>
        <v>0.01999704659</v>
      </c>
      <c r="S12197" s="83" t="b">
        <f t="shared" si="5"/>
        <v>0</v>
      </c>
      <c r="T12197" s="72"/>
      <c r="U12197" s="72"/>
      <c r="V12197" s="72"/>
      <c r="W12197" s="72"/>
      <c r="X12197" s="72"/>
      <c r="Y12197" s="72"/>
      <c r="Z12197" s="72"/>
      <c r="AA12197" s="72"/>
      <c r="AB12197" s="72"/>
      <c r="AC12197" s="72"/>
      <c r="AD12197" s="72"/>
      <c r="AE12197" s="72"/>
      <c r="AF12197" s="72"/>
      <c r="AG12197" s="72"/>
      <c r="AH12197" s="72"/>
      <c r="AI12197" s="72"/>
      <c r="AJ12197" s="72"/>
      <c r="AK12197" s="72"/>
    </row>
    <row r="12198" ht="14.25" customHeight="1">
      <c r="A12198" s="78">
        <v>12195.0</v>
      </c>
      <c r="C12198" s="78" t="str">
        <f>VLOOKUP(G12198,[1]Macrodata_CCF!$A$3:$D$55,4,FALSE)</f>
        <v>#ERROR!</v>
      </c>
      <c r="E12198" s="79" t="str">
        <f>VLOOKUP(G12198,[1]Macrodata_CCF!$A$3:$B$55,2,FALSE)</f>
        <v>#ERROR!</v>
      </c>
      <c r="F12198" s="78">
        <v>0.0</v>
      </c>
      <c r="G12198" s="80">
        <v>27.0</v>
      </c>
      <c r="H12198" s="81">
        <v>291890.0</v>
      </c>
      <c r="I12198" s="81">
        <v>970000.0</v>
      </c>
      <c r="J12198" s="81">
        <v>400390.0</v>
      </c>
      <c r="K12198" s="81">
        <v>970000.0</v>
      </c>
      <c r="L12198" s="82">
        <v>0.1600035392487944</v>
      </c>
      <c r="N12198" s="83">
        <f t="shared" si="1"/>
        <v>0.1600035392</v>
      </c>
      <c r="O12198" s="83">
        <f t="shared" si="2"/>
        <v>0.1600035392</v>
      </c>
      <c r="Q12198" s="83">
        <f t="shared" si="3"/>
        <v>0.6990824742</v>
      </c>
      <c r="R12198" s="83">
        <f t="shared" si="4"/>
        <v>0.1600035392</v>
      </c>
      <c r="S12198" s="83" t="b">
        <f t="shared" si="5"/>
        <v>0</v>
      </c>
      <c r="T12198" s="72"/>
      <c r="U12198" s="72"/>
      <c r="V12198" s="72"/>
      <c r="W12198" s="72"/>
      <c r="X12198" s="72"/>
      <c r="Y12198" s="72"/>
      <c r="Z12198" s="72"/>
      <c r="AA12198" s="72"/>
      <c r="AB12198" s="72"/>
      <c r="AC12198" s="72"/>
      <c r="AD12198" s="72"/>
      <c r="AE12198" s="72"/>
      <c r="AF12198" s="72"/>
      <c r="AG12198" s="72"/>
      <c r="AH12198" s="72"/>
      <c r="AI12198" s="72"/>
      <c r="AJ12198" s="72"/>
      <c r="AK12198" s="72"/>
    </row>
    <row r="12199" ht="14.25" customHeight="1">
      <c r="A12199" s="78">
        <v>12196.0</v>
      </c>
      <c r="C12199" s="78" t="str">
        <f>VLOOKUP(G12199,[1]Macrodata_CCF!$A$3:$D$55,4,FALSE)</f>
        <v>#ERROR!</v>
      </c>
      <c r="E12199" s="79" t="str">
        <f>VLOOKUP(G12199,[1]Macrodata_CCF!$A$3:$B$55,2,FALSE)</f>
        <v>#ERROR!</v>
      </c>
      <c r="F12199" s="78">
        <v>0.0</v>
      </c>
      <c r="G12199" s="80">
        <v>20.0</v>
      </c>
      <c r="H12199" s="81">
        <v>86080.0</v>
      </c>
      <c r="I12199" s="81">
        <v>770000.0</v>
      </c>
      <c r="J12199" s="81">
        <v>181830.0</v>
      </c>
      <c r="K12199" s="81">
        <v>770000.0</v>
      </c>
      <c r="L12199" s="82">
        <v>0.1400017545911802</v>
      </c>
      <c r="N12199" s="83">
        <f t="shared" si="1"/>
        <v>0.1400017546</v>
      </c>
      <c r="O12199" s="83">
        <f t="shared" si="2"/>
        <v>0.1400017546</v>
      </c>
      <c r="Q12199" s="83">
        <f t="shared" si="3"/>
        <v>0.8882077922</v>
      </c>
      <c r="R12199" s="83">
        <f t="shared" si="4"/>
        <v>0.1400017546</v>
      </c>
      <c r="S12199" s="83" t="b">
        <f t="shared" si="5"/>
        <v>0</v>
      </c>
      <c r="T12199" s="72"/>
      <c r="U12199" s="72"/>
      <c r="V12199" s="72"/>
      <c r="W12199" s="72"/>
      <c r="X12199" s="72"/>
      <c r="Y12199" s="72"/>
      <c r="Z12199" s="72"/>
      <c r="AA12199" s="72"/>
      <c r="AB12199" s="72"/>
      <c r="AC12199" s="72"/>
      <c r="AD12199" s="72"/>
      <c r="AE12199" s="72"/>
      <c r="AF12199" s="72"/>
      <c r="AG12199" s="72"/>
      <c r="AH12199" s="72"/>
      <c r="AI12199" s="72"/>
      <c r="AJ12199" s="72"/>
      <c r="AK12199" s="72"/>
    </row>
    <row r="12200" ht="14.25" customHeight="1">
      <c r="A12200" s="78">
        <v>12197.0</v>
      </c>
      <c r="C12200" s="78" t="str">
        <f>VLOOKUP(G12200,[1]Macrodata_CCF!$A$3:$D$55,4,FALSE)</f>
        <v>#ERROR!</v>
      </c>
      <c r="E12200" s="79" t="str">
        <f>VLOOKUP(G12200,[1]Macrodata_CCF!$A$3:$B$55,2,FALSE)</f>
        <v>#ERROR!</v>
      </c>
      <c r="F12200" s="78">
        <v>0.0</v>
      </c>
      <c r="G12200" s="80">
        <v>26.0</v>
      </c>
      <c r="H12200" s="81">
        <v>103890.0</v>
      </c>
      <c r="I12200" s="81">
        <v>480000.0</v>
      </c>
      <c r="J12200" s="81">
        <v>489600.0</v>
      </c>
      <c r="K12200" s="81">
        <v>480000.0</v>
      </c>
      <c r="L12200" s="82">
        <v>1.025524447635001</v>
      </c>
      <c r="N12200" s="83">
        <f t="shared" si="1"/>
        <v>1.025524448</v>
      </c>
      <c r="O12200" s="83">
        <f t="shared" si="2"/>
        <v>1</v>
      </c>
      <c r="Q12200" s="83">
        <f t="shared" si="3"/>
        <v>0.7835625</v>
      </c>
      <c r="R12200" s="83">
        <f t="shared" si="4"/>
        <v>1.025524448</v>
      </c>
      <c r="S12200" s="83" t="b">
        <f t="shared" si="5"/>
        <v>0</v>
      </c>
      <c r="T12200" s="72"/>
      <c r="U12200" s="72"/>
      <c r="V12200" s="72"/>
      <c r="W12200" s="72"/>
      <c r="X12200" s="72"/>
      <c r="Y12200" s="72"/>
      <c r="Z12200" s="72"/>
      <c r="AA12200" s="72"/>
      <c r="AB12200" s="72"/>
      <c r="AC12200" s="72"/>
      <c r="AD12200" s="72"/>
      <c r="AE12200" s="72"/>
      <c r="AF12200" s="72"/>
      <c r="AG12200" s="72"/>
      <c r="AH12200" s="72"/>
      <c r="AI12200" s="72"/>
      <c r="AJ12200" s="72"/>
      <c r="AK12200" s="72"/>
    </row>
    <row r="12201" ht="14.25" customHeight="1">
      <c r="A12201" s="78">
        <v>12198.0</v>
      </c>
      <c r="C12201" s="78" t="str">
        <f>VLOOKUP(G12201,[1]Macrodata_CCF!$A$3:$D$55,4,FALSE)</f>
        <v>#ERROR!</v>
      </c>
      <c r="E12201" s="79" t="str">
        <f>VLOOKUP(G12201,[1]Macrodata_CCF!$A$3:$B$55,2,FALSE)</f>
        <v>#ERROR!</v>
      </c>
      <c r="F12201" s="78">
        <v>0.0</v>
      </c>
      <c r="G12201" s="80">
        <v>5.0</v>
      </c>
      <c r="H12201" s="81">
        <v>4820.0</v>
      </c>
      <c r="I12201" s="81">
        <v>10000.0</v>
      </c>
      <c r="J12201" s="81">
        <v>16320.0</v>
      </c>
      <c r="K12201" s="81">
        <v>16000.0</v>
      </c>
      <c r="L12201" s="82">
        <v>2.22007722007722</v>
      </c>
      <c r="N12201" s="83">
        <f t="shared" si="1"/>
        <v>2.22007722</v>
      </c>
      <c r="O12201" s="83">
        <f t="shared" si="2"/>
        <v>1</v>
      </c>
      <c r="Q12201" s="83">
        <f t="shared" si="3"/>
        <v>0.518</v>
      </c>
      <c r="R12201" s="83">
        <f t="shared" si="4"/>
        <v>2.22007722</v>
      </c>
      <c r="S12201" s="83" t="b">
        <f t="shared" si="5"/>
        <v>0</v>
      </c>
      <c r="T12201" s="72"/>
      <c r="U12201" s="72"/>
      <c r="V12201" s="72"/>
      <c r="W12201" s="72"/>
      <c r="X12201" s="72"/>
      <c r="Y12201" s="72"/>
      <c r="Z12201" s="72"/>
      <c r="AA12201" s="72"/>
      <c r="AB12201" s="72"/>
      <c r="AC12201" s="72"/>
      <c r="AD12201" s="72"/>
      <c r="AE12201" s="72"/>
      <c r="AF12201" s="72"/>
      <c r="AG12201" s="72"/>
      <c r="AH12201" s="72"/>
      <c r="AI12201" s="72"/>
      <c r="AJ12201" s="72"/>
      <c r="AK12201" s="72"/>
    </row>
    <row r="12202" ht="14.25" customHeight="1">
      <c r="A12202" s="78">
        <v>12199.0</v>
      </c>
      <c r="C12202" s="78" t="str">
        <f>VLOOKUP(G12202,[1]Macrodata_CCF!$A$3:$D$55,4,FALSE)</f>
        <v>#ERROR!</v>
      </c>
      <c r="E12202" s="79" t="str">
        <f>VLOOKUP(G12202,[1]Macrodata_CCF!$A$3:$B$55,2,FALSE)</f>
        <v>#ERROR!</v>
      </c>
      <c r="F12202" s="78">
        <v>0.0</v>
      </c>
      <c r="G12202" s="80">
        <v>3.0</v>
      </c>
      <c r="H12202" s="81">
        <v>478945.0</v>
      </c>
      <c r="I12202" s="81">
        <v>950000.0</v>
      </c>
      <c r="J12202" s="81">
        <v>596710.0</v>
      </c>
      <c r="K12202" s="81">
        <v>950000.0</v>
      </c>
      <c r="L12202" s="82">
        <v>0.2500026536179427</v>
      </c>
      <c r="N12202" s="83">
        <f t="shared" si="1"/>
        <v>0.2500026536</v>
      </c>
      <c r="O12202" s="83">
        <f t="shared" si="2"/>
        <v>0.2500026536</v>
      </c>
      <c r="Q12202" s="83">
        <f t="shared" si="3"/>
        <v>0.4958473684</v>
      </c>
      <c r="R12202" s="83">
        <f t="shared" si="4"/>
        <v>0.2500026536</v>
      </c>
      <c r="S12202" s="83" t="b">
        <f t="shared" si="5"/>
        <v>0</v>
      </c>
      <c r="T12202" s="72"/>
      <c r="U12202" s="72"/>
      <c r="V12202" s="72"/>
      <c r="W12202" s="72"/>
      <c r="X12202" s="72"/>
      <c r="Y12202" s="72"/>
      <c r="Z12202" s="72"/>
      <c r="AA12202" s="72"/>
      <c r="AB12202" s="72"/>
      <c r="AC12202" s="72"/>
      <c r="AD12202" s="72"/>
      <c r="AE12202" s="72"/>
      <c r="AF12202" s="72"/>
      <c r="AG12202" s="72"/>
      <c r="AH12202" s="72"/>
      <c r="AI12202" s="72"/>
      <c r="AJ12202" s="72"/>
      <c r="AK12202" s="72"/>
    </row>
    <row r="12203" ht="14.25" customHeight="1">
      <c r="A12203" s="78">
        <v>12200.0</v>
      </c>
      <c r="C12203" s="78" t="str">
        <f>VLOOKUP(G12203,[1]Macrodata_CCF!$A$3:$D$55,4,FALSE)</f>
        <v>#ERROR!</v>
      </c>
      <c r="E12203" s="79" t="str">
        <f>VLOOKUP(G12203,[1]Macrodata_CCF!$A$3:$B$55,2,FALSE)</f>
        <v>#ERROR!</v>
      </c>
      <c r="F12203" s="78">
        <v>0.0</v>
      </c>
      <c r="G12203" s="80">
        <v>16.0</v>
      </c>
      <c r="H12203" s="81">
        <v>249570.0</v>
      </c>
      <c r="I12203" s="81">
        <v>390000.0</v>
      </c>
      <c r="J12203" s="81">
        <v>274845.0</v>
      </c>
      <c r="K12203" s="81">
        <v>390000.0</v>
      </c>
      <c r="L12203" s="82">
        <v>0.1799829096346934</v>
      </c>
      <c r="N12203" s="83">
        <f t="shared" si="1"/>
        <v>0.1799829096</v>
      </c>
      <c r="O12203" s="83">
        <f t="shared" si="2"/>
        <v>0.1799829096</v>
      </c>
      <c r="Q12203" s="83">
        <f t="shared" si="3"/>
        <v>0.3600769231</v>
      </c>
      <c r="R12203" s="83">
        <f t="shared" si="4"/>
        <v>0.1799829096</v>
      </c>
      <c r="S12203" s="83" t="b">
        <f t="shared" si="5"/>
        <v>0</v>
      </c>
      <c r="T12203" s="72"/>
      <c r="U12203" s="72"/>
      <c r="V12203" s="72"/>
      <c r="W12203" s="72"/>
      <c r="X12203" s="72"/>
      <c r="Y12203" s="72"/>
      <c r="Z12203" s="72"/>
      <c r="AA12203" s="72"/>
      <c r="AB12203" s="72"/>
      <c r="AC12203" s="72"/>
      <c r="AD12203" s="72"/>
      <c r="AE12203" s="72"/>
      <c r="AF12203" s="72"/>
      <c r="AG12203" s="72"/>
      <c r="AH12203" s="72"/>
      <c r="AI12203" s="72"/>
      <c r="AJ12203" s="72"/>
      <c r="AK12203" s="72"/>
    </row>
    <row r="12204" ht="14.25" customHeight="1">
      <c r="A12204" s="78">
        <v>12201.0</v>
      </c>
      <c r="C12204" s="78" t="str">
        <f>VLOOKUP(G12204,[1]Macrodata_CCF!$A$3:$D$55,4,FALSE)</f>
        <v>#ERROR!</v>
      </c>
      <c r="E12204" s="79" t="str">
        <f>VLOOKUP(G12204,[1]Macrodata_CCF!$A$3:$B$55,2,FALSE)</f>
        <v>#ERROR!</v>
      </c>
      <c r="F12204" s="78">
        <v>1.0</v>
      </c>
      <c r="G12204" s="80">
        <v>37.0</v>
      </c>
      <c r="H12204" s="81">
        <v>406405.0</v>
      </c>
      <c r="I12204" s="81">
        <v>530000.0</v>
      </c>
      <c r="J12204" s="81">
        <v>455845.0</v>
      </c>
      <c r="K12204" s="81">
        <v>901000.0</v>
      </c>
      <c r="L12204" s="82">
        <v>0.4000161818843804</v>
      </c>
      <c r="N12204" s="83">
        <f t="shared" si="1"/>
        <v>0.4000161819</v>
      </c>
      <c r="O12204" s="83">
        <f t="shared" si="2"/>
        <v>0.4000161819</v>
      </c>
      <c r="Q12204" s="83">
        <f t="shared" si="3"/>
        <v>0.2331981132</v>
      </c>
      <c r="R12204" s="83">
        <f t="shared" si="4"/>
        <v>0.4000161819</v>
      </c>
      <c r="S12204" s="83" t="b">
        <f t="shared" si="5"/>
        <v>0</v>
      </c>
      <c r="T12204" s="72"/>
      <c r="U12204" s="72"/>
      <c r="V12204" s="72"/>
      <c r="W12204" s="72"/>
      <c r="X12204" s="72"/>
      <c r="Y12204" s="72"/>
      <c r="Z12204" s="72"/>
      <c r="AA12204" s="72"/>
      <c r="AB12204" s="72"/>
      <c r="AC12204" s="72"/>
      <c r="AD12204" s="72"/>
      <c r="AE12204" s="72"/>
      <c r="AF12204" s="72"/>
      <c r="AG12204" s="72"/>
      <c r="AH12204" s="72"/>
      <c r="AI12204" s="72"/>
      <c r="AJ12204" s="72"/>
      <c r="AK12204" s="72"/>
    </row>
    <row r="12205" ht="14.25" customHeight="1">
      <c r="A12205" s="78">
        <v>12202.0</v>
      </c>
      <c r="C12205" s="78" t="str">
        <f>VLOOKUP(G12205,[1]Macrodata_CCF!$A$3:$D$55,4,FALSE)</f>
        <v>#ERROR!</v>
      </c>
      <c r="E12205" s="79" t="str">
        <f>VLOOKUP(G12205,[1]Macrodata_CCF!$A$3:$B$55,2,FALSE)</f>
        <v>#ERROR!</v>
      </c>
      <c r="F12205" s="78">
        <v>0.0</v>
      </c>
      <c r="G12205" s="80">
        <v>30.0</v>
      </c>
      <c r="H12205" s="81">
        <v>21780.0</v>
      </c>
      <c r="I12205" s="81">
        <v>50000.0</v>
      </c>
      <c r="J12205" s="81">
        <v>27140.0</v>
      </c>
      <c r="K12205" s="81">
        <v>50000.0</v>
      </c>
      <c r="L12205" s="82">
        <v>0.1899362154500354</v>
      </c>
      <c r="N12205" s="83">
        <f t="shared" si="1"/>
        <v>0.1899362155</v>
      </c>
      <c r="O12205" s="83">
        <f t="shared" si="2"/>
        <v>0.1899362155</v>
      </c>
      <c r="Q12205" s="83">
        <f t="shared" si="3"/>
        <v>0.5644</v>
      </c>
      <c r="R12205" s="83">
        <f t="shared" si="4"/>
        <v>0.1899362155</v>
      </c>
      <c r="S12205" s="83" t="b">
        <f t="shared" si="5"/>
        <v>0</v>
      </c>
      <c r="T12205" s="72"/>
      <c r="U12205" s="72"/>
      <c r="V12205" s="72"/>
      <c r="W12205" s="72"/>
      <c r="X12205" s="72"/>
      <c r="Y12205" s="72"/>
      <c r="Z12205" s="72"/>
      <c r="AA12205" s="72"/>
      <c r="AB12205" s="72"/>
      <c r="AC12205" s="72"/>
      <c r="AD12205" s="72"/>
      <c r="AE12205" s="72"/>
      <c r="AF12205" s="72"/>
      <c r="AG12205" s="72"/>
      <c r="AH12205" s="72"/>
      <c r="AI12205" s="72"/>
      <c r="AJ12205" s="72"/>
      <c r="AK12205" s="72"/>
    </row>
    <row r="12206" ht="14.25" customHeight="1">
      <c r="A12206" s="78">
        <v>12203.0</v>
      </c>
      <c r="C12206" s="78" t="str">
        <f>VLOOKUP(G12206,[1]Macrodata_CCF!$A$3:$D$55,4,FALSE)</f>
        <v>#ERROR!</v>
      </c>
      <c r="E12206" s="79" t="str">
        <f>VLOOKUP(G12206,[1]Macrodata_CCF!$A$3:$B$55,2,FALSE)</f>
        <v>#ERROR!</v>
      </c>
      <c r="F12206" s="78">
        <v>0.0</v>
      </c>
      <c r="G12206" s="80">
        <v>37.0</v>
      </c>
      <c r="H12206" s="81">
        <v>526655.0</v>
      </c>
      <c r="I12206" s="81">
        <v>990000.0</v>
      </c>
      <c r="J12206" s="81">
        <v>535920.0</v>
      </c>
      <c r="K12206" s="81">
        <v>990000.0</v>
      </c>
      <c r="L12206" s="82">
        <v>0.01999589938382846</v>
      </c>
      <c r="N12206" s="83">
        <f t="shared" si="1"/>
        <v>0.01999589938</v>
      </c>
      <c r="O12206" s="83">
        <f t="shared" si="2"/>
        <v>0.01999589938</v>
      </c>
      <c r="Q12206" s="83">
        <f t="shared" si="3"/>
        <v>0.4680252525</v>
      </c>
      <c r="R12206" s="83">
        <f t="shared" si="4"/>
        <v>0.01999589938</v>
      </c>
      <c r="S12206" s="83" t="b">
        <f t="shared" si="5"/>
        <v>0</v>
      </c>
      <c r="T12206" s="72"/>
      <c r="U12206" s="72"/>
      <c r="V12206" s="72"/>
      <c r="W12206" s="72"/>
      <c r="X12206" s="72"/>
      <c r="Y12206" s="72"/>
      <c r="Z12206" s="72"/>
      <c r="AA12206" s="72"/>
      <c r="AB12206" s="72"/>
      <c r="AC12206" s="72"/>
      <c r="AD12206" s="72"/>
      <c r="AE12206" s="72"/>
      <c r="AF12206" s="72"/>
      <c r="AG12206" s="72"/>
      <c r="AH12206" s="72"/>
      <c r="AI12206" s="72"/>
      <c r="AJ12206" s="72"/>
      <c r="AK12206" s="72"/>
    </row>
    <row r="12207" ht="14.25" customHeight="1">
      <c r="A12207" s="78">
        <v>12204.0</v>
      </c>
      <c r="C12207" s="78" t="str">
        <f>VLOOKUP(G12207,[1]Macrodata_CCF!$A$3:$D$55,4,FALSE)</f>
        <v>#ERROR!</v>
      </c>
      <c r="E12207" s="79" t="str">
        <f>VLOOKUP(G12207,[1]Macrodata_CCF!$A$3:$B$55,2,FALSE)</f>
        <v>#ERROR!</v>
      </c>
      <c r="F12207" s="78">
        <v>0.0</v>
      </c>
      <c r="G12207" s="80">
        <v>39.0</v>
      </c>
      <c r="H12207" s="81">
        <v>579190.0</v>
      </c>
      <c r="I12207" s="81">
        <v>600000.0</v>
      </c>
      <c r="J12207" s="81">
        <v>575860.0</v>
      </c>
      <c r="K12207" s="81">
        <v>600000.0</v>
      </c>
      <c r="L12207" s="82">
        <v>-0.1600192215281115</v>
      </c>
      <c r="N12207" s="83">
        <f t="shared" si="1"/>
        <v>-0.1600192215</v>
      </c>
      <c r="O12207" s="83">
        <f t="shared" si="2"/>
        <v>0</v>
      </c>
      <c r="Q12207" s="83">
        <f t="shared" si="3"/>
        <v>0.03468333333</v>
      </c>
      <c r="R12207" s="83">
        <f t="shared" si="4"/>
        <v>-0.00555</v>
      </c>
      <c r="S12207" s="83" t="b">
        <f t="shared" si="5"/>
        <v>0</v>
      </c>
      <c r="T12207" s="72"/>
      <c r="U12207" s="72"/>
      <c r="V12207" s="72"/>
      <c r="W12207" s="72"/>
      <c r="X12207" s="72"/>
      <c r="Y12207" s="72"/>
      <c r="Z12207" s="72"/>
      <c r="AA12207" s="72"/>
      <c r="AB12207" s="72"/>
      <c r="AC12207" s="72"/>
      <c r="AD12207" s="72"/>
      <c r="AE12207" s="72"/>
      <c r="AF12207" s="72"/>
      <c r="AG12207" s="72"/>
      <c r="AH12207" s="72"/>
      <c r="AI12207" s="72"/>
      <c r="AJ12207" s="72"/>
      <c r="AK12207" s="72"/>
    </row>
    <row r="12208" ht="14.25" customHeight="1">
      <c r="A12208" s="78">
        <v>12205.0</v>
      </c>
      <c r="C12208" s="78" t="str">
        <f>VLOOKUP(G12208,[1]Macrodata_CCF!$A$3:$D$55,4,FALSE)</f>
        <v>#ERROR!</v>
      </c>
      <c r="E12208" s="79" t="str">
        <f>VLOOKUP(G12208,[1]Macrodata_CCF!$A$3:$B$55,2,FALSE)</f>
        <v>#ERROR!</v>
      </c>
      <c r="F12208" s="78">
        <v>0.0</v>
      </c>
      <c r="G12208" s="80">
        <v>13.0</v>
      </c>
      <c r="H12208" s="81">
        <v>0.0</v>
      </c>
      <c r="I12208" s="81">
        <v>440000.0</v>
      </c>
      <c r="J12208" s="81">
        <v>88000.0</v>
      </c>
      <c r="K12208" s="81">
        <v>748000.0</v>
      </c>
      <c r="L12208" s="82">
        <v>0.2</v>
      </c>
      <c r="N12208" s="83">
        <f t="shared" si="1"/>
        <v>0.2</v>
      </c>
      <c r="O12208" s="83">
        <f t="shared" si="2"/>
        <v>0.2</v>
      </c>
      <c r="Q12208" s="83">
        <f t="shared" si="3"/>
        <v>1</v>
      </c>
      <c r="R12208" s="83">
        <f t="shared" si="4"/>
        <v>0.2</v>
      </c>
      <c r="S12208" s="83" t="b">
        <f t="shared" si="5"/>
        <v>0</v>
      </c>
      <c r="T12208" s="72"/>
      <c r="U12208" s="72"/>
      <c r="V12208" s="72"/>
      <c r="W12208" s="72"/>
      <c r="X12208" s="72"/>
      <c r="Y12208" s="72"/>
      <c r="Z12208" s="72"/>
      <c r="AA12208" s="72"/>
      <c r="AB12208" s="72"/>
      <c r="AC12208" s="72"/>
      <c r="AD12208" s="72"/>
      <c r="AE12208" s="72"/>
      <c r="AF12208" s="72"/>
      <c r="AG12208" s="72"/>
      <c r="AH12208" s="72"/>
      <c r="AI12208" s="72"/>
      <c r="AJ12208" s="72"/>
      <c r="AK12208" s="72"/>
    </row>
    <row r="12209" ht="14.25" customHeight="1">
      <c r="A12209" s="78">
        <v>12206.0</v>
      </c>
      <c r="C12209" s="78" t="str">
        <f>VLOOKUP(G12209,[1]Macrodata_CCF!$A$3:$D$55,4,FALSE)</f>
        <v>#ERROR!</v>
      </c>
      <c r="E12209" s="79" t="str">
        <f>VLOOKUP(G12209,[1]Macrodata_CCF!$A$3:$B$55,2,FALSE)</f>
        <v>#ERROR!</v>
      </c>
      <c r="F12209" s="78">
        <v>0.0</v>
      </c>
      <c r="G12209" s="80">
        <v>40.0</v>
      </c>
      <c r="H12209" s="81">
        <v>0.0</v>
      </c>
      <c r="I12209" s="81">
        <v>390000.0</v>
      </c>
      <c r="J12209" s="81">
        <v>397800.0</v>
      </c>
      <c r="K12209" s="81">
        <v>390000.0</v>
      </c>
      <c r="L12209" s="82">
        <v>1.02</v>
      </c>
      <c r="N12209" s="83">
        <f t="shared" si="1"/>
        <v>1.02</v>
      </c>
      <c r="O12209" s="83">
        <f t="shared" si="2"/>
        <v>1</v>
      </c>
      <c r="Q12209" s="83">
        <f t="shared" si="3"/>
        <v>1</v>
      </c>
      <c r="R12209" s="83">
        <f t="shared" si="4"/>
        <v>1.02</v>
      </c>
      <c r="S12209" s="83" t="b">
        <f t="shared" si="5"/>
        <v>0</v>
      </c>
      <c r="T12209" s="72"/>
      <c r="U12209" s="72"/>
      <c r="V12209" s="72"/>
      <c r="W12209" s="72"/>
      <c r="X12209" s="72"/>
      <c r="Y12209" s="72"/>
      <c r="Z12209" s="72"/>
      <c r="AA12209" s="72"/>
      <c r="AB12209" s="72"/>
      <c r="AC12209" s="72"/>
      <c r="AD12209" s="72"/>
      <c r="AE12209" s="72"/>
      <c r="AF12209" s="72"/>
      <c r="AG12209" s="72"/>
      <c r="AH12209" s="72"/>
      <c r="AI12209" s="72"/>
      <c r="AJ12209" s="72"/>
      <c r="AK12209" s="72"/>
    </row>
    <row r="12210" ht="14.25" customHeight="1">
      <c r="A12210" s="78">
        <v>12207.0</v>
      </c>
      <c r="C12210" s="78" t="str">
        <f>VLOOKUP(G12210,[1]Macrodata_CCF!$A$3:$D$55,4,FALSE)</f>
        <v>#ERROR!</v>
      </c>
      <c r="E12210" s="79" t="str">
        <f>VLOOKUP(G12210,[1]Macrodata_CCF!$A$3:$B$55,2,FALSE)</f>
        <v>#ERROR!</v>
      </c>
      <c r="F12210" s="78">
        <v>0.0</v>
      </c>
      <c r="G12210" s="80">
        <v>52.0</v>
      </c>
      <c r="H12210" s="81">
        <v>223375.0</v>
      </c>
      <c r="I12210" s="81">
        <v>530000.0</v>
      </c>
      <c r="J12210" s="81">
        <v>266305.0</v>
      </c>
      <c r="K12210" s="81">
        <v>530000.0</v>
      </c>
      <c r="L12210" s="82">
        <v>0.1400081532816959</v>
      </c>
      <c r="N12210" s="83">
        <f t="shared" si="1"/>
        <v>0.1400081533</v>
      </c>
      <c r="O12210" s="83">
        <f t="shared" si="2"/>
        <v>0.1400081533</v>
      </c>
      <c r="Q12210" s="83">
        <f t="shared" si="3"/>
        <v>0.5785377358</v>
      </c>
      <c r="R12210" s="83">
        <f t="shared" si="4"/>
        <v>0.1400081533</v>
      </c>
      <c r="S12210" s="83" t="b">
        <f t="shared" si="5"/>
        <v>0</v>
      </c>
      <c r="T12210" s="72"/>
      <c r="U12210" s="72"/>
      <c r="V12210" s="72"/>
      <c r="W12210" s="72"/>
      <c r="X12210" s="72"/>
      <c r="Y12210" s="72"/>
      <c r="Z12210" s="72"/>
      <c r="AA12210" s="72"/>
      <c r="AB12210" s="72"/>
      <c r="AC12210" s="72"/>
      <c r="AD12210" s="72"/>
      <c r="AE12210" s="72"/>
      <c r="AF12210" s="72"/>
      <c r="AG12210" s="72"/>
      <c r="AH12210" s="72"/>
      <c r="AI12210" s="72"/>
      <c r="AJ12210" s="72"/>
      <c r="AK12210" s="72"/>
    </row>
    <row r="12211" ht="14.25" customHeight="1">
      <c r="A12211" s="78">
        <v>12208.0</v>
      </c>
      <c r="C12211" s="78" t="str">
        <f>VLOOKUP(G12211,[1]Macrodata_CCF!$A$3:$D$55,4,FALSE)</f>
        <v>#ERROR!</v>
      </c>
      <c r="E12211" s="79" t="str">
        <f>VLOOKUP(G12211,[1]Macrodata_CCF!$A$3:$B$55,2,FALSE)</f>
        <v>#ERROR!</v>
      </c>
      <c r="F12211" s="78">
        <v>0.0</v>
      </c>
      <c r="G12211" s="80">
        <v>41.0</v>
      </c>
      <c r="H12211" s="81">
        <v>452455.0</v>
      </c>
      <c r="I12211" s="81">
        <v>600000.0</v>
      </c>
      <c r="J12211" s="81">
        <v>498195.0</v>
      </c>
      <c r="K12211" s="81">
        <v>600000.0</v>
      </c>
      <c r="L12211" s="82">
        <v>0.3100071164729404</v>
      </c>
      <c r="N12211" s="83">
        <f t="shared" si="1"/>
        <v>0.3100071165</v>
      </c>
      <c r="O12211" s="83">
        <f t="shared" si="2"/>
        <v>0.3100071165</v>
      </c>
      <c r="Q12211" s="83">
        <f t="shared" si="3"/>
        <v>0.2459083333</v>
      </c>
      <c r="R12211" s="83">
        <f t="shared" si="4"/>
        <v>0.3100071165</v>
      </c>
      <c r="S12211" s="83" t="b">
        <f t="shared" si="5"/>
        <v>0</v>
      </c>
      <c r="T12211" s="72"/>
      <c r="U12211" s="72"/>
      <c r="V12211" s="72"/>
      <c r="W12211" s="72"/>
      <c r="X12211" s="72"/>
      <c r="Y12211" s="72"/>
      <c r="Z12211" s="72"/>
      <c r="AA12211" s="72"/>
      <c r="AB12211" s="72"/>
      <c r="AC12211" s="72"/>
      <c r="AD12211" s="72"/>
      <c r="AE12211" s="72"/>
      <c r="AF12211" s="72"/>
      <c r="AG12211" s="72"/>
      <c r="AH12211" s="72"/>
      <c r="AI12211" s="72"/>
      <c r="AJ12211" s="72"/>
      <c r="AK12211" s="72"/>
    </row>
    <row r="12212" ht="14.25" customHeight="1">
      <c r="A12212" s="78">
        <v>12209.0</v>
      </c>
      <c r="C12212" s="78" t="str">
        <f>VLOOKUP(G12212,[1]Macrodata_CCF!$A$3:$D$55,4,FALSE)</f>
        <v>#ERROR!</v>
      </c>
      <c r="E12212" s="79" t="str">
        <f>VLOOKUP(G12212,[1]Macrodata_CCF!$A$3:$B$55,2,FALSE)</f>
        <v>#ERROR!</v>
      </c>
      <c r="F12212" s="78">
        <v>0.0</v>
      </c>
      <c r="G12212" s="80">
        <v>4.0</v>
      </c>
      <c r="H12212" s="81">
        <v>181680.0</v>
      </c>
      <c r="I12212" s="81">
        <v>560000.0</v>
      </c>
      <c r="J12212" s="81">
        <v>276260.0</v>
      </c>
      <c r="K12212" s="81">
        <v>560000.0</v>
      </c>
      <c r="L12212" s="82">
        <v>0.25</v>
      </c>
      <c r="N12212" s="83">
        <f t="shared" si="1"/>
        <v>0.25</v>
      </c>
      <c r="O12212" s="83">
        <f t="shared" si="2"/>
        <v>0.25</v>
      </c>
      <c r="Q12212" s="83">
        <f t="shared" si="3"/>
        <v>0.6755714286</v>
      </c>
      <c r="R12212" s="83">
        <f t="shared" si="4"/>
        <v>0.25</v>
      </c>
      <c r="S12212" s="83" t="b">
        <f t="shared" si="5"/>
        <v>0</v>
      </c>
      <c r="T12212" s="72"/>
      <c r="U12212" s="72"/>
      <c r="V12212" s="72"/>
      <c r="W12212" s="72"/>
      <c r="X12212" s="72"/>
      <c r="Y12212" s="72"/>
      <c r="Z12212" s="72"/>
      <c r="AA12212" s="72"/>
      <c r="AB12212" s="72"/>
      <c r="AC12212" s="72"/>
      <c r="AD12212" s="72"/>
      <c r="AE12212" s="72"/>
      <c r="AF12212" s="72"/>
      <c r="AG12212" s="72"/>
      <c r="AH12212" s="72"/>
      <c r="AI12212" s="72"/>
      <c r="AJ12212" s="72"/>
      <c r="AK12212" s="72"/>
    </row>
    <row r="12213" ht="14.25" customHeight="1">
      <c r="A12213" s="78">
        <v>12210.0</v>
      </c>
      <c r="C12213" s="78" t="str">
        <f>VLOOKUP(G12213,[1]Macrodata_CCF!$A$3:$D$55,4,FALSE)</f>
        <v>#ERROR!</v>
      </c>
      <c r="E12213" s="79" t="str">
        <f>VLOOKUP(G12213,[1]Macrodata_CCF!$A$3:$B$55,2,FALSE)</f>
        <v>#ERROR!</v>
      </c>
      <c r="F12213" s="78">
        <v>0.0</v>
      </c>
      <c r="G12213" s="80">
        <v>18.0</v>
      </c>
      <c r="H12213" s="81">
        <v>46465.0</v>
      </c>
      <c r="I12213" s="81">
        <v>350000.0</v>
      </c>
      <c r="J12213" s="81">
        <v>0.0</v>
      </c>
      <c r="K12213" s="81">
        <v>350000.0</v>
      </c>
      <c r="L12213" s="82">
        <v>-0.1530795460161102</v>
      </c>
      <c r="N12213" s="83">
        <f t="shared" si="1"/>
        <v>-0.153079546</v>
      </c>
      <c r="O12213" s="83">
        <f t="shared" si="2"/>
        <v>0</v>
      </c>
      <c r="Q12213" s="83">
        <f t="shared" si="3"/>
        <v>0.8672428571</v>
      </c>
      <c r="R12213" s="83">
        <f t="shared" si="4"/>
        <v>-0.153079546</v>
      </c>
      <c r="S12213" s="83" t="b">
        <f t="shared" si="5"/>
        <v>0</v>
      </c>
      <c r="T12213" s="72"/>
      <c r="U12213" s="72"/>
      <c r="V12213" s="72"/>
      <c r="W12213" s="72"/>
      <c r="X12213" s="72"/>
      <c r="Y12213" s="72"/>
      <c r="Z12213" s="72"/>
      <c r="AA12213" s="72"/>
      <c r="AB12213" s="72"/>
      <c r="AC12213" s="72"/>
      <c r="AD12213" s="72"/>
      <c r="AE12213" s="72"/>
      <c r="AF12213" s="72"/>
      <c r="AG12213" s="72"/>
      <c r="AH12213" s="72"/>
      <c r="AI12213" s="72"/>
      <c r="AJ12213" s="72"/>
      <c r="AK12213" s="72"/>
    </row>
    <row r="12214" ht="14.25" customHeight="1">
      <c r="A12214" s="78">
        <v>12211.0</v>
      </c>
      <c r="C12214" s="78" t="str">
        <f>VLOOKUP(G12214,[1]Macrodata_CCF!$A$3:$D$55,4,FALSE)</f>
        <v>#ERROR!</v>
      </c>
      <c r="E12214" s="79" t="str">
        <f>VLOOKUP(G12214,[1]Macrodata_CCF!$A$3:$B$55,2,FALSE)</f>
        <v>#ERROR!</v>
      </c>
      <c r="F12214" s="78">
        <v>0.0</v>
      </c>
      <c r="G12214" s="80">
        <v>6.0</v>
      </c>
      <c r="H12214" s="81">
        <v>19025.0</v>
      </c>
      <c r="I12214" s="81">
        <v>120000.0</v>
      </c>
      <c r="J12214" s="81">
        <v>122400.0</v>
      </c>
      <c r="K12214" s="81">
        <v>120000.0</v>
      </c>
      <c r="L12214" s="82">
        <v>1.023768259470166</v>
      </c>
      <c r="N12214" s="83">
        <f t="shared" si="1"/>
        <v>1.023768259</v>
      </c>
      <c r="O12214" s="83">
        <f t="shared" si="2"/>
        <v>1</v>
      </c>
      <c r="Q12214" s="83">
        <f t="shared" si="3"/>
        <v>0.8414583333</v>
      </c>
      <c r="R12214" s="83">
        <f t="shared" si="4"/>
        <v>1.023768259</v>
      </c>
      <c r="S12214" s="83" t="b">
        <f t="shared" si="5"/>
        <v>0</v>
      </c>
      <c r="T12214" s="72"/>
      <c r="U12214" s="72"/>
      <c r="V12214" s="72"/>
      <c r="W12214" s="72"/>
      <c r="X12214" s="72"/>
      <c r="Y12214" s="72"/>
      <c r="Z12214" s="72"/>
      <c r="AA12214" s="72"/>
      <c r="AB12214" s="72"/>
      <c r="AC12214" s="72"/>
      <c r="AD12214" s="72"/>
      <c r="AE12214" s="72"/>
      <c r="AF12214" s="72"/>
      <c r="AG12214" s="72"/>
      <c r="AH12214" s="72"/>
      <c r="AI12214" s="72"/>
      <c r="AJ12214" s="72"/>
      <c r="AK12214" s="72"/>
    </row>
    <row r="12215" ht="14.25" customHeight="1">
      <c r="A12215" s="78">
        <v>12212.0</v>
      </c>
      <c r="C12215" s="78" t="str">
        <f>VLOOKUP(G12215,[1]Macrodata_CCF!$A$3:$D$55,4,FALSE)</f>
        <v>#ERROR!</v>
      </c>
      <c r="E12215" s="79" t="str">
        <f>VLOOKUP(G12215,[1]Macrodata_CCF!$A$3:$B$55,2,FALSE)</f>
        <v>#ERROR!</v>
      </c>
      <c r="F12215" s="78">
        <v>0.0</v>
      </c>
      <c r="G12215" s="80">
        <v>44.0</v>
      </c>
      <c r="H12215" s="81">
        <v>66390.0</v>
      </c>
      <c r="I12215" s="81">
        <v>370000.0</v>
      </c>
      <c r="J12215" s="81">
        <v>124075.0</v>
      </c>
      <c r="K12215" s="81">
        <v>740000.0</v>
      </c>
      <c r="L12215" s="82">
        <v>0.1899970356707618</v>
      </c>
      <c r="N12215" s="83">
        <f t="shared" si="1"/>
        <v>0.1899970357</v>
      </c>
      <c r="O12215" s="83">
        <f t="shared" si="2"/>
        <v>0.1899970357</v>
      </c>
      <c r="Q12215" s="83">
        <f t="shared" si="3"/>
        <v>0.8205675676</v>
      </c>
      <c r="R12215" s="83">
        <f t="shared" si="4"/>
        <v>0.1899970357</v>
      </c>
      <c r="S12215" s="83" t="b">
        <f t="shared" si="5"/>
        <v>0</v>
      </c>
      <c r="T12215" s="72"/>
      <c r="U12215" s="72"/>
      <c r="V12215" s="72"/>
      <c r="W12215" s="72"/>
      <c r="X12215" s="72"/>
      <c r="Y12215" s="72"/>
      <c r="Z12215" s="72"/>
      <c r="AA12215" s="72"/>
      <c r="AB12215" s="72"/>
      <c r="AC12215" s="72"/>
      <c r="AD12215" s="72"/>
      <c r="AE12215" s="72"/>
      <c r="AF12215" s="72"/>
      <c r="AG12215" s="72"/>
      <c r="AH12215" s="72"/>
      <c r="AI12215" s="72"/>
      <c r="AJ12215" s="72"/>
      <c r="AK12215" s="72"/>
    </row>
    <row r="12216" ht="14.25" customHeight="1">
      <c r="A12216" s="78">
        <v>12213.0</v>
      </c>
      <c r="C12216" s="78" t="str">
        <f>VLOOKUP(G12216,[1]Macrodata_CCF!$A$3:$D$55,4,FALSE)</f>
        <v>#ERROR!</v>
      </c>
      <c r="E12216" s="79" t="str">
        <f>VLOOKUP(G12216,[1]Macrodata_CCF!$A$3:$B$55,2,FALSE)</f>
        <v>#ERROR!</v>
      </c>
      <c r="F12216" s="78">
        <v>0.0</v>
      </c>
      <c r="G12216" s="80">
        <v>16.0</v>
      </c>
      <c r="H12216" s="81">
        <v>41000.0</v>
      </c>
      <c r="I12216" s="81">
        <v>70000.0</v>
      </c>
      <c r="J12216" s="81">
        <v>46800.0</v>
      </c>
      <c r="K12216" s="81">
        <v>98000.0</v>
      </c>
      <c r="L12216" s="82">
        <v>0.2</v>
      </c>
      <c r="N12216" s="83">
        <f t="shared" si="1"/>
        <v>0.2</v>
      </c>
      <c r="O12216" s="83">
        <f t="shared" si="2"/>
        <v>0.2</v>
      </c>
      <c r="Q12216" s="83">
        <f t="shared" si="3"/>
        <v>0.4142857143</v>
      </c>
      <c r="R12216" s="83">
        <f t="shared" si="4"/>
        <v>0.2</v>
      </c>
      <c r="S12216" s="83" t="b">
        <f t="shared" si="5"/>
        <v>0</v>
      </c>
      <c r="T12216" s="72"/>
      <c r="U12216" s="72"/>
      <c r="V12216" s="72"/>
      <c r="W12216" s="72"/>
      <c r="X12216" s="72"/>
      <c r="Y12216" s="72"/>
      <c r="Z12216" s="72"/>
      <c r="AA12216" s="72"/>
      <c r="AB12216" s="72"/>
      <c r="AC12216" s="72"/>
      <c r="AD12216" s="72"/>
      <c r="AE12216" s="72"/>
      <c r="AF12216" s="72"/>
      <c r="AG12216" s="72"/>
      <c r="AH12216" s="72"/>
      <c r="AI12216" s="72"/>
      <c r="AJ12216" s="72"/>
      <c r="AK12216" s="72"/>
    </row>
    <row r="12217" ht="14.25" customHeight="1">
      <c r="A12217" s="78">
        <v>12214.0</v>
      </c>
      <c r="C12217" s="78" t="str">
        <f>VLOOKUP(G12217,[1]Macrodata_CCF!$A$3:$D$55,4,FALSE)</f>
        <v>#ERROR!</v>
      </c>
      <c r="E12217" s="79" t="str">
        <f>VLOOKUP(G12217,[1]Macrodata_CCF!$A$3:$B$55,2,FALSE)</f>
        <v>#ERROR!</v>
      </c>
      <c r="F12217" s="78">
        <v>0.0</v>
      </c>
      <c r="G12217" s="80">
        <v>13.0</v>
      </c>
      <c r="H12217" s="81">
        <v>171210.0</v>
      </c>
      <c r="I12217" s="81">
        <v>180000.0</v>
      </c>
      <c r="J12217" s="81">
        <v>172790.0</v>
      </c>
      <c r="K12217" s="81">
        <v>306000.0</v>
      </c>
      <c r="L12217" s="82">
        <v>0.1797497155858931</v>
      </c>
      <c r="N12217" s="83">
        <f t="shared" si="1"/>
        <v>0.1797497156</v>
      </c>
      <c r="O12217" s="83">
        <f t="shared" si="2"/>
        <v>0.1797497156</v>
      </c>
      <c r="Q12217" s="83">
        <f t="shared" si="3"/>
        <v>0.04883333333</v>
      </c>
      <c r="R12217" s="83">
        <f t="shared" si="4"/>
        <v>0.008777777778</v>
      </c>
      <c r="S12217" s="83" t="b">
        <f t="shared" si="5"/>
        <v>0</v>
      </c>
      <c r="T12217" s="72"/>
      <c r="U12217" s="72"/>
      <c r="V12217" s="72"/>
      <c r="W12217" s="72"/>
      <c r="X12217" s="72"/>
      <c r="Y12217" s="72"/>
      <c r="Z12217" s="72"/>
      <c r="AA12217" s="72"/>
      <c r="AB12217" s="72"/>
      <c r="AC12217" s="72"/>
      <c r="AD12217" s="72"/>
      <c r="AE12217" s="72"/>
      <c r="AF12217" s="72"/>
      <c r="AG12217" s="72"/>
      <c r="AH12217" s="72"/>
      <c r="AI12217" s="72"/>
      <c r="AJ12217" s="72"/>
      <c r="AK12217" s="72"/>
    </row>
    <row r="12218" ht="14.25" customHeight="1">
      <c r="A12218" s="78">
        <v>12215.0</v>
      </c>
      <c r="C12218" s="78" t="str">
        <f>VLOOKUP(G12218,[1]Macrodata_CCF!$A$3:$D$55,4,FALSE)</f>
        <v>#ERROR!</v>
      </c>
      <c r="E12218" s="79" t="str">
        <f>VLOOKUP(G12218,[1]Macrodata_CCF!$A$3:$B$55,2,FALSE)</f>
        <v>#ERROR!</v>
      </c>
      <c r="F12218" s="78">
        <v>0.0</v>
      </c>
      <c r="G12218" s="80">
        <v>8.0</v>
      </c>
      <c r="H12218" s="81">
        <v>0.0</v>
      </c>
      <c r="I12218" s="81">
        <v>180000.0</v>
      </c>
      <c r="J12218" s="81">
        <v>46800.0</v>
      </c>
      <c r="K12218" s="81">
        <v>180000.0</v>
      </c>
      <c r="L12218" s="82">
        <v>0.26</v>
      </c>
      <c r="N12218" s="83">
        <f t="shared" si="1"/>
        <v>0.26</v>
      </c>
      <c r="O12218" s="83">
        <f t="shared" si="2"/>
        <v>0.26</v>
      </c>
      <c r="Q12218" s="83">
        <f t="shared" si="3"/>
        <v>1</v>
      </c>
      <c r="R12218" s="83">
        <f t="shared" si="4"/>
        <v>0.26</v>
      </c>
      <c r="S12218" s="83" t="b">
        <f t="shared" si="5"/>
        <v>0</v>
      </c>
      <c r="T12218" s="72"/>
      <c r="U12218" s="72"/>
      <c r="V12218" s="72"/>
      <c r="W12218" s="72"/>
      <c r="X12218" s="72"/>
      <c r="Y12218" s="72"/>
      <c r="Z12218" s="72"/>
      <c r="AA12218" s="72"/>
      <c r="AB12218" s="72"/>
      <c r="AC12218" s="72"/>
      <c r="AD12218" s="72"/>
      <c r="AE12218" s="72"/>
      <c r="AF12218" s="72"/>
      <c r="AG12218" s="72"/>
      <c r="AH12218" s="72"/>
      <c r="AI12218" s="72"/>
      <c r="AJ12218" s="72"/>
      <c r="AK12218" s="72"/>
    </row>
    <row r="12219" ht="14.25" customHeight="1">
      <c r="A12219" s="78">
        <v>12216.0</v>
      </c>
      <c r="C12219" s="78" t="str">
        <f>VLOOKUP(G12219,[1]Macrodata_CCF!$A$3:$D$55,4,FALSE)</f>
        <v>#ERROR!</v>
      </c>
      <c r="E12219" s="79" t="str">
        <f>VLOOKUP(G12219,[1]Macrodata_CCF!$A$3:$B$55,2,FALSE)</f>
        <v>#ERROR!</v>
      </c>
      <c r="F12219" s="78">
        <v>0.0</v>
      </c>
      <c r="G12219" s="80">
        <v>6.0</v>
      </c>
      <c r="H12219" s="81">
        <v>19620.0</v>
      </c>
      <c r="I12219" s="81">
        <v>910000.0</v>
      </c>
      <c r="J12219" s="81">
        <v>349060.0</v>
      </c>
      <c r="K12219" s="81">
        <v>910000.0</v>
      </c>
      <c r="L12219" s="82">
        <v>0.3699993261304163</v>
      </c>
      <c r="N12219" s="83">
        <f t="shared" si="1"/>
        <v>0.3699993261</v>
      </c>
      <c r="O12219" s="83">
        <f t="shared" si="2"/>
        <v>0.3699993261</v>
      </c>
      <c r="Q12219" s="83">
        <f t="shared" si="3"/>
        <v>0.9784395604</v>
      </c>
      <c r="R12219" s="83">
        <f t="shared" si="4"/>
        <v>0.3699993261</v>
      </c>
      <c r="S12219" s="83" t="b">
        <f t="shared" si="5"/>
        <v>0</v>
      </c>
      <c r="T12219" s="72"/>
      <c r="U12219" s="72"/>
      <c r="V12219" s="72"/>
      <c r="W12219" s="72"/>
      <c r="X12219" s="72"/>
      <c r="Y12219" s="72"/>
      <c r="Z12219" s="72"/>
      <c r="AA12219" s="72"/>
      <c r="AB12219" s="72"/>
      <c r="AC12219" s="72"/>
      <c r="AD12219" s="72"/>
      <c r="AE12219" s="72"/>
      <c r="AF12219" s="72"/>
      <c r="AG12219" s="72"/>
      <c r="AH12219" s="72"/>
      <c r="AI12219" s="72"/>
      <c r="AJ12219" s="72"/>
      <c r="AK12219" s="72"/>
    </row>
    <row r="12220" ht="14.25" customHeight="1">
      <c r="A12220" s="78">
        <v>12217.0</v>
      </c>
      <c r="C12220" s="78" t="str">
        <f>VLOOKUP(G12220,[1]Macrodata_CCF!$A$3:$D$55,4,FALSE)</f>
        <v>#ERROR!</v>
      </c>
      <c r="E12220" s="79" t="str">
        <f>VLOOKUP(G12220,[1]Macrodata_CCF!$A$3:$B$55,2,FALSE)</f>
        <v>#ERROR!</v>
      </c>
      <c r="F12220" s="78">
        <v>0.0</v>
      </c>
      <c r="G12220" s="80">
        <v>20.0</v>
      </c>
      <c r="H12220" s="81">
        <v>300595.0</v>
      </c>
      <c r="I12220" s="81">
        <v>550000.0</v>
      </c>
      <c r="J12220" s="81">
        <v>258195.0</v>
      </c>
      <c r="K12220" s="81">
        <v>550000.0</v>
      </c>
      <c r="L12220" s="82">
        <v>-0.1700046109741184</v>
      </c>
      <c r="N12220" s="83">
        <f t="shared" si="1"/>
        <v>-0.170004611</v>
      </c>
      <c r="O12220" s="83">
        <f t="shared" si="2"/>
        <v>0</v>
      </c>
      <c r="Q12220" s="83">
        <f t="shared" si="3"/>
        <v>0.4534636364</v>
      </c>
      <c r="R12220" s="83">
        <f t="shared" si="4"/>
        <v>-0.170004611</v>
      </c>
      <c r="S12220" s="83" t="b">
        <f t="shared" si="5"/>
        <v>0</v>
      </c>
      <c r="T12220" s="72"/>
      <c r="U12220" s="72"/>
      <c r="V12220" s="72"/>
      <c r="W12220" s="72"/>
      <c r="X12220" s="72"/>
      <c r="Y12220" s="72"/>
      <c r="Z12220" s="72"/>
      <c r="AA12220" s="72"/>
      <c r="AB12220" s="72"/>
      <c r="AC12220" s="72"/>
      <c r="AD12220" s="72"/>
      <c r="AE12220" s="72"/>
      <c r="AF12220" s="72"/>
      <c r="AG12220" s="72"/>
      <c r="AH12220" s="72"/>
      <c r="AI12220" s="72"/>
      <c r="AJ12220" s="72"/>
      <c r="AK12220" s="72"/>
    </row>
    <row r="12221" ht="14.25" customHeight="1">
      <c r="A12221" s="78">
        <v>12218.0</v>
      </c>
      <c r="C12221" s="78" t="str">
        <f>VLOOKUP(G12221,[1]Macrodata_CCF!$A$3:$D$55,4,FALSE)</f>
        <v>#ERROR!</v>
      </c>
      <c r="E12221" s="79" t="str">
        <f>VLOOKUP(G12221,[1]Macrodata_CCF!$A$3:$B$55,2,FALSE)</f>
        <v>#ERROR!</v>
      </c>
      <c r="F12221" s="78">
        <v>0.0</v>
      </c>
      <c r="G12221" s="80">
        <v>29.0</v>
      </c>
      <c r="H12221" s="81">
        <v>68830.0</v>
      </c>
      <c r="I12221" s="81">
        <v>270000.0</v>
      </c>
      <c r="J12221" s="81">
        <v>101015.0</v>
      </c>
      <c r="K12221" s="81">
        <v>270000.0</v>
      </c>
      <c r="L12221" s="82">
        <v>0.1599890639757419</v>
      </c>
      <c r="N12221" s="83">
        <f t="shared" si="1"/>
        <v>0.159989064</v>
      </c>
      <c r="O12221" s="83">
        <f t="shared" si="2"/>
        <v>0.159989064</v>
      </c>
      <c r="Q12221" s="83">
        <f t="shared" si="3"/>
        <v>0.7450740741</v>
      </c>
      <c r="R12221" s="83">
        <f t="shared" si="4"/>
        <v>0.159989064</v>
      </c>
      <c r="S12221" s="83" t="b">
        <f t="shared" si="5"/>
        <v>0</v>
      </c>
      <c r="T12221" s="72"/>
      <c r="U12221" s="72"/>
      <c r="V12221" s="72"/>
      <c r="W12221" s="72"/>
      <c r="X12221" s="72"/>
      <c r="Y12221" s="72"/>
      <c r="Z12221" s="72"/>
      <c r="AA12221" s="72"/>
      <c r="AB12221" s="72"/>
      <c r="AC12221" s="72"/>
      <c r="AD12221" s="72"/>
      <c r="AE12221" s="72"/>
      <c r="AF12221" s="72"/>
      <c r="AG12221" s="72"/>
      <c r="AH12221" s="72"/>
      <c r="AI12221" s="72"/>
      <c r="AJ12221" s="72"/>
      <c r="AK12221" s="72"/>
    </row>
    <row r="12222" ht="14.25" customHeight="1">
      <c r="A12222" s="78">
        <v>12219.0</v>
      </c>
      <c r="C12222" s="78" t="str">
        <f>VLOOKUP(G12222,[1]Macrodata_CCF!$A$3:$D$55,4,FALSE)</f>
        <v>#ERROR!</v>
      </c>
      <c r="E12222" s="79" t="str">
        <f>VLOOKUP(G12222,[1]Macrodata_CCF!$A$3:$B$55,2,FALSE)</f>
        <v>#ERROR!</v>
      </c>
      <c r="F12222" s="78">
        <v>0.0</v>
      </c>
      <c r="G12222" s="80">
        <v>18.0</v>
      </c>
      <c r="H12222" s="81">
        <v>0.0</v>
      </c>
      <c r="I12222" s="81">
        <v>440000.0</v>
      </c>
      <c r="J12222" s="81">
        <v>88000.0</v>
      </c>
      <c r="K12222" s="81">
        <v>440000.0</v>
      </c>
      <c r="L12222" s="82">
        <v>0.2</v>
      </c>
      <c r="N12222" s="83">
        <f t="shared" si="1"/>
        <v>0.2</v>
      </c>
      <c r="O12222" s="83">
        <f t="shared" si="2"/>
        <v>0.2</v>
      </c>
      <c r="Q12222" s="83">
        <f t="shared" si="3"/>
        <v>1</v>
      </c>
      <c r="R12222" s="83">
        <f t="shared" si="4"/>
        <v>0.2</v>
      </c>
      <c r="S12222" s="83" t="b">
        <f t="shared" si="5"/>
        <v>0</v>
      </c>
      <c r="T12222" s="72"/>
      <c r="U12222" s="72"/>
      <c r="V12222" s="72"/>
      <c r="W12222" s="72"/>
      <c r="X12222" s="72"/>
      <c r="Y12222" s="72"/>
      <c r="Z12222" s="72"/>
      <c r="AA12222" s="72"/>
      <c r="AB12222" s="72"/>
      <c r="AC12222" s="72"/>
      <c r="AD12222" s="72"/>
      <c r="AE12222" s="72"/>
      <c r="AF12222" s="72"/>
      <c r="AG12222" s="72"/>
      <c r="AH12222" s="72"/>
      <c r="AI12222" s="72"/>
      <c r="AJ12222" s="72"/>
      <c r="AK12222" s="72"/>
    </row>
    <row r="12223" ht="14.25" customHeight="1">
      <c r="A12223" s="78">
        <v>12220.0</v>
      </c>
      <c r="C12223" s="78" t="str">
        <f>VLOOKUP(G12223,[1]Macrodata_CCF!$A$3:$D$55,4,FALSE)</f>
        <v>#ERROR!</v>
      </c>
      <c r="E12223" s="79" t="str">
        <f>VLOOKUP(G12223,[1]Macrodata_CCF!$A$3:$B$55,2,FALSE)</f>
        <v>#ERROR!</v>
      </c>
      <c r="F12223" s="78">
        <v>0.0</v>
      </c>
      <c r="G12223" s="80">
        <v>39.0</v>
      </c>
      <c r="H12223" s="81">
        <v>32305.0</v>
      </c>
      <c r="I12223" s="81">
        <v>670000.0</v>
      </c>
      <c r="J12223" s="81">
        <v>96075.0</v>
      </c>
      <c r="K12223" s="81">
        <v>670000.0</v>
      </c>
      <c r="L12223" s="82">
        <v>0.1000007840738911</v>
      </c>
      <c r="N12223" s="83">
        <f t="shared" si="1"/>
        <v>0.1000007841</v>
      </c>
      <c r="O12223" s="83">
        <f t="shared" si="2"/>
        <v>0.1000007841</v>
      </c>
      <c r="Q12223" s="83">
        <f t="shared" si="3"/>
        <v>0.9517835821</v>
      </c>
      <c r="R12223" s="83">
        <f t="shared" si="4"/>
        <v>0.1000007841</v>
      </c>
      <c r="S12223" s="83" t="b">
        <f t="shared" si="5"/>
        <v>0</v>
      </c>
      <c r="T12223" s="72"/>
      <c r="U12223" s="72"/>
      <c r="V12223" s="72"/>
      <c r="W12223" s="72"/>
      <c r="X12223" s="72"/>
      <c r="Y12223" s="72"/>
      <c r="Z12223" s="72"/>
      <c r="AA12223" s="72"/>
      <c r="AB12223" s="72"/>
      <c r="AC12223" s="72"/>
      <c r="AD12223" s="72"/>
      <c r="AE12223" s="72"/>
      <c r="AF12223" s="72"/>
      <c r="AG12223" s="72"/>
      <c r="AH12223" s="72"/>
      <c r="AI12223" s="72"/>
      <c r="AJ12223" s="72"/>
      <c r="AK12223" s="72"/>
    </row>
    <row r="12224" ht="14.25" customHeight="1">
      <c r="A12224" s="78">
        <v>12221.0</v>
      </c>
      <c r="C12224" s="78" t="str">
        <f>VLOOKUP(G12224,[1]Macrodata_CCF!$A$3:$D$55,4,FALSE)</f>
        <v>#ERROR!</v>
      </c>
      <c r="E12224" s="79" t="str">
        <f>VLOOKUP(G12224,[1]Macrodata_CCF!$A$3:$B$55,2,FALSE)</f>
        <v>#ERROR!</v>
      </c>
      <c r="F12224" s="78">
        <v>0.0</v>
      </c>
      <c r="G12224" s="80">
        <v>36.0</v>
      </c>
      <c r="H12224" s="81">
        <v>513325.0</v>
      </c>
      <c r="I12224" s="81">
        <v>760000.0</v>
      </c>
      <c r="J12224" s="81">
        <v>550325.0</v>
      </c>
      <c r="K12224" s="81">
        <v>988000.0</v>
      </c>
      <c r="L12224" s="82">
        <v>0.1499949326036283</v>
      </c>
      <c r="N12224" s="83">
        <f t="shared" si="1"/>
        <v>0.1499949326</v>
      </c>
      <c r="O12224" s="83">
        <f t="shared" si="2"/>
        <v>0.1499949326</v>
      </c>
      <c r="Q12224" s="83">
        <f t="shared" si="3"/>
        <v>0.3245723684</v>
      </c>
      <c r="R12224" s="83">
        <f t="shared" si="4"/>
        <v>0.1499949326</v>
      </c>
      <c r="S12224" s="83" t="b">
        <f t="shared" si="5"/>
        <v>0</v>
      </c>
      <c r="T12224" s="72"/>
      <c r="U12224" s="72"/>
      <c r="V12224" s="72"/>
      <c r="W12224" s="72"/>
      <c r="X12224" s="72"/>
      <c r="Y12224" s="72"/>
      <c r="Z12224" s="72"/>
      <c r="AA12224" s="72"/>
      <c r="AB12224" s="72"/>
      <c r="AC12224" s="72"/>
      <c r="AD12224" s="72"/>
      <c r="AE12224" s="72"/>
      <c r="AF12224" s="72"/>
      <c r="AG12224" s="72"/>
      <c r="AH12224" s="72"/>
      <c r="AI12224" s="72"/>
      <c r="AJ12224" s="72"/>
      <c r="AK12224" s="72"/>
    </row>
    <row r="12225" ht="14.25" customHeight="1">
      <c r="A12225" s="78">
        <v>12222.0</v>
      </c>
      <c r="C12225" s="78" t="str">
        <f>VLOOKUP(G12225,[1]Macrodata_CCF!$A$3:$D$55,4,FALSE)</f>
        <v>#ERROR!</v>
      </c>
      <c r="E12225" s="79" t="str">
        <f>VLOOKUP(G12225,[1]Macrodata_CCF!$A$3:$B$55,2,FALSE)</f>
        <v>#ERROR!</v>
      </c>
      <c r="F12225" s="78">
        <v>0.0</v>
      </c>
      <c r="G12225" s="80">
        <v>48.0</v>
      </c>
      <c r="H12225" s="81">
        <v>127035.0</v>
      </c>
      <c r="I12225" s="81">
        <v>420000.0</v>
      </c>
      <c r="J12225" s="81">
        <v>77230.0</v>
      </c>
      <c r="K12225" s="81">
        <v>420000.0</v>
      </c>
      <c r="L12225" s="82">
        <v>-0.1700032427081733</v>
      </c>
      <c r="N12225" s="83">
        <f t="shared" si="1"/>
        <v>-0.1700032427</v>
      </c>
      <c r="O12225" s="83">
        <f t="shared" si="2"/>
        <v>0</v>
      </c>
      <c r="Q12225" s="83">
        <f t="shared" si="3"/>
        <v>0.6975357143</v>
      </c>
      <c r="R12225" s="83">
        <f t="shared" si="4"/>
        <v>-0.1700032427</v>
      </c>
      <c r="S12225" s="83" t="b">
        <f t="shared" si="5"/>
        <v>0</v>
      </c>
      <c r="T12225" s="72"/>
      <c r="U12225" s="72"/>
      <c r="V12225" s="72"/>
      <c r="W12225" s="72"/>
      <c r="X12225" s="72"/>
      <c r="Y12225" s="72"/>
      <c r="Z12225" s="72"/>
      <c r="AA12225" s="72"/>
      <c r="AB12225" s="72"/>
      <c r="AC12225" s="72"/>
      <c r="AD12225" s="72"/>
      <c r="AE12225" s="72"/>
      <c r="AF12225" s="72"/>
      <c r="AG12225" s="72"/>
      <c r="AH12225" s="72"/>
      <c r="AI12225" s="72"/>
      <c r="AJ12225" s="72"/>
      <c r="AK12225" s="72"/>
    </row>
    <row r="12226" ht="14.25" customHeight="1">
      <c r="A12226" s="78">
        <v>12223.0</v>
      </c>
      <c r="C12226" s="78" t="str">
        <f>VLOOKUP(G12226,[1]Macrodata_CCF!$A$3:$D$55,4,FALSE)</f>
        <v>#ERROR!</v>
      </c>
      <c r="E12226" s="79" t="str">
        <f>VLOOKUP(G12226,[1]Macrodata_CCF!$A$3:$B$55,2,FALSE)</f>
        <v>#ERROR!</v>
      </c>
      <c r="F12226" s="78">
        <v>0.0</v>
      </c>
      <c r="G12226" s="80">
        <v>14.0</v>
      </c>
      <c r="H12226" s="81">
        <v>0.0</v>
      </c>
      <c r="I12226" s="81">
        <v>630000.0</v>
      </c>
      <c r="J12226" s="81">
        <v>0.0</v>
      </c>
      <c r="K12226" s="81">
        <v>630000.0</v>
      </c>
      <c r="L12226" s="82">
        <v>0.0</v>
      </c>
      <c r="N12226" s="83">
        <f t="shared" si="1"/>
        <v>0</v>
      </c>
      <c r="O12226" s="83">
        <f t="shared" si="2"/>
        <v>0</v>
      </c>
      <c r="Q12226" s="83">
        <f t="shared" si="3"/>
        <v>1</v>
      </c>
      <c r="R12226" s="83">
        <f t="shared" si="4"/>
        <v>0</v>
      </c>
      <c r="S12226" s="83" t="b">
        <f t="shared" si="5"/>
        <v>0</v>
      </c>
      <c r="T12226" s="72"/>
      <c r="U12226" s="72"/>
      <c r="V12226" s="72"/>
      <c r="W12226" s="72"/>
      <c r="X12226" s="72"/>
      <c r="Y12226" s="72"/>
      <c r="Z12226" s="72"/>
      <c r="AA12226" s="72"/>
      <c r="AB12226" s="72"/>
      <c r="AC12226" s="72"/>
      <c r="AD12226" s="72"/>
      <c r="AE12226" s="72"/>
      <c r="AF12226" s="72"/>
      <c r="AG12226" s="72"/>
      <c r="AH12226" s="72"/>
      <c r="AI12226" s="72"/>
      <c r="AJ12226" s="72"/>
      <c r="AK12226" s="72"/>
    </row>
    <row r="12227" ht="14.25" customHeight="1">
      <c r="A12227" s="78">
        <v>12224.0</v>
      </c>
      <c r="C12227" s="78" t="str">
        <f>VLOOKUP(G12227,[1]Macrodata_CCF!$A$3:$D$55,4,FALSE)</f>
        <v>#ERROR!</v>
      </c>
      <c r="E12227" s="79" t="str">
        <f>VLOOKUP(G12227,[1]Macrodata_CCF!$A$3:$B$55,2,FALSE)</f>
        <v>#ERROR!</v>
      </c>
      <c r="F12227" s="78">
        <v>0.0</v>
      </c>
      <c r="G12227" s="80">
        <v>8.0</v>
      </c>
      <c r="H12227" s="81">
        <v>57775.0</v>
      </c>
      <c r="I12227" s="81">
        <v>130000.0</v>
      </c>
      <c r="J12227" s="81">
        <v>72220.0</v>
      </c>
      <c r="K12227" s="81">
        <v>130000.0</v>
      </c>
      <c r="L12227" s="82">
        <v>0.2</v>
      </c>
      <c r="N12227" s="83">
        <f t="shared" si="1"/>
        <v>0.2</v>
      </c>
      <c r="O12227" s="83">
        <f t="shared" si="2"/>
        <v>0.2</v>
      </c>
      <c r="Q12227" s="83">
        <f t="shared" si="3"/>
        <v>0.5555769231</v>
      </c>
      <c r="R12227" s="83">
        <f t="shared" si="4"/>
        <v>0.2</v>
      </c>
      <c r="S12227" s="83" t="b">
        <f t="shared" si="5"/>
        <v>0</v>
      </c>
      <c r="T12227" s="72"/>
      <c r="U12227" s="72"/>
      <c r="V12227" s="72"/>
      <c r="W12227" s="72"/>
      <c r="X12227" s="72"/>
      <c r="Y12227" s="72"/>
      <c r="Z12227" s="72"/>
      <c r="AA12227" s="72"/>
      <c r="AB12227" s="72"/>
      <c r="AC12227" s="72"/>
      <c r="AD12227" s="72"/>
      <c r="AE12227" s="72"/>
      <c r="AF12227" s="72"/>
      <c r="AG12227" s="72"/>
      <c r="AH12227" s="72"/>
      <c r="AI12227" s="72"/>
      <c r="AJ12227" s="72"/>
      <c r="AK12227" s="72"/>
    </row>
    <row r="12228" ht="14.25" customHeight="1">
      <c r="A12228" s="78">
        <v>12225.0</v>
      </c>
      <c r="C12228" s="78" t="str">
        <f>VLOOKUP(G12228,[1]Macrodata_CCF!$A$3:$D$55,4,FALSE)</f>
        <v>#ERROR!</v>
      </c>
      <c r="E12228" s="79" t="str">
        <f>VLOOKUP(G12228,[1]Macrodata_CCF!$A$3:$B$55,2,FALSE)</f>
        <v>#ERROR!</v>
      </c>
      <c r="F12228" s="78">
        <v>0.0</v>
      </c>
      <c r="G12228" s="80">
        <v>52.0</v>
      </c>
      <c r="H12228" s="81">
        <v>130770.0</v>
      </c>
      <c r="I12228" s="81">
        <v>370000.0</v>
      </c>
      <c r="J12228" s="81">
        <v>159480.0</v>
      </c>
      <c r="K12228" s="81">
        <v>370000.0</v>
      </c>
      <c r="L12228" s="82">
        <v>0.1200100321865987</v>
      </c>
      <c r="N12228" s="83">
        <f t="shared" si="1"/>
        <v>0.1200100322</v>
      </c>
      <c r="O12228" s="83">
        <f t="shared" si="2"/>
        <v>0.1200100322</v>
      </c>
      <c r="Q12228" s="83">
        <f t="shared" si="3"/>
        <v>0.6465675676</v>
      </c>
      <c r="R12228" s="83">
        <f t="shared" si="4"/>
        <v>0.1200100322</v>
      </c>
      <c r="S12228" s="83" t="b">
        <f t="shared" si="5"/>
        <v>0</v>
      </c>
      <c r="T12228" s="72"/>
      <c r="U12228" s="72"/>
      <c r="V12228" s="72"/>
      <c r="W12228" s="72"/>
      <c r="X12228" s="72"/>
      <c r="Y12228" s="72"/>
      <c r="Z12228" s="72"/>
      <c r="AA12228" s="72"/>
      <c r="AB12228" s="72"/>
      <c r="AC12228" s="72"/>
      <c r="AD12228" s="72"/>
      <c r="AE12228" s="72"/>
      <c r="AF12228" s="72"/>
      <c r="AG12228" s="72"/>
      <c r="AH12228" s="72"/>
      <c r="AI12228" s="72"/>
      <c r="AJ12228" s="72"/>
      <c r="AK12228" s="72"/>
    </row>
    <row r="12229" ht="14.25" customHeight="1">
      <c r="A12229" s="78">
        <v>12226.0</v>
      </c>
      <c r="C12229" s="78" t="str">
        <f>VLOOKUP(G12229,[1]Macrodata_CCF!$A$3:$D$55,4,FALSE)</f>
        <v>#ERROR!</v>
      </c>
      <c r="E12229" s="79" t="str">
        <f>VLOOKUP(G12229,[1]Macrodata_CCF!$A$3:$B$55,2,FALSE)</f>
        <v>#ERROR!</v>
      </c>
      <c r="F12229" s="78">
        <v>0.0</v>
      </c>
      <c r="G12229" s="80">
        <v>46.0</v>
      </c>
      <c r="H12229" s="81">
        <v>221410.0</v>
      </c>
      <c r="I12229" s="81">
        <v>480000.0</v>
      </c>
      <c r="J12229" s="81">
        <v>195550.0</v>
      </c>
      <c r="K12229" s="81">
        <v>480000.0</v>
      </c>
      <c r="L12229" s="82">
        <v>-0.1000038671255656</v>
      </c>
      <c r="N12229" s="83">
        <f t="shared" si="1"/>
        <v>-0.1000038671</v>
      </c>
      <c r="O12229" s="83">
        <f t="shared" si="2"/>
        <v>0</v>
      </c>
      <c r="Q12229" s="83">
        <f t="shared" si="3"/>
        <v>0.5387291667</v>
      </c>
      <c r="R12229" s="83">
        <f t="shared" si="4"/>
        <v>-0.1000038671</v>
      </c>
      <c r="S12229" s="83" t="b">
        <f t="shared" si="5"/>
        <v>0</v>
      </c>
      <c r="T12229" s="72"/>
      <c r="U12229" s="72"/>
      <c r="V12229" s="72"/>
      <c r="W12229" s="72"/>
      <c r="X12229" s="72"/>
      <c r="Y12229" s="72"/>
      <c r="Z12229" s="72"/>
      <c r="AA12229" s="72"/>
      <c r="AB12229" s="72"/>
      <c r="AC12229" s="72"/>
      <c r="AD12229" s="72"/>
      <c r="AE12229" s="72"/>
      <c r="AF12229" s="72"/>
      <c r="AG12229" s="72"/>
      <c r="AH12229" s="72"/>
      <c r="AI12229" s="72"/>
      <c r="AJ12229" s="72"/>
      <c r="AK12229" s="72"/>
    </row>
    <row r="12230" ht="14.25" customHeight="1">
      <c r="A12230" s="78">
        <v>12227.0</v>
      </c>
      <c r="C12230" s="78" t="str">
        <f>VLOOKUP(G12230,[1]Macrodata_CCF!$A$3:$D$55,4,FALSE)</f>
        <v>#ERROR!</v>
      </c>
      <c r="E12230" s="79" t="str">
        <f>VLOOKUP(G12230,[1]Macrodata_CCF!$A$3:$B$55,2,FALSE)</f>
        <v>#ERROR!</v>
      </c>
      <c r="F12230" s="78">
        <v>0.0</v>
      </c>
      <c r="G12230" s="80">
        <v>20.0</v>
      </c>
      <c r="H12230" s="81">
        <v>0.0</v>
      </c>
      <c r="I12230" s="81">
        <v>180000.0</v>
      </c>
      <c r="J12230" s="81">
        <v>25200.0</v>
      </c>
      <c r="K12230" s="81">
        <v>180000.0</v>
      </c>
      <c r="L12230" s="82">
        <v>0.14</v>
      </c>
      <c r="N12230" s="83">
        <f t="shared" si="1"/>
        <v>0.14</v>
      </c>
      <c r="O12230" s="83">
        <f t="shared" si="2"/>
        <v>0.14</v>
      </c>
      <c r="Q12230" s="83">
        <f t="shared" si="3"/>
        <v>1</v>
      </c>
      <c r="R12230" s="83">
        <f t="shared" si="4"/>
        <v>0.14</v>
      </c>
      <c r="S12230" s="83" t="b">
        <f t="shared" si="5"/>
        <v>0</v>
      </c>
      <c r="T12230" s="72"/>
      <c r="U12230" s="72"/>
      <c r="V12230" s="72"/>
      <c r="W12230" s="72"/>
      <c r="X12230" s="72"/>
      <c r="Y12230" s="72"/>
      <c r="Z12230" s="72"/>
      <c r="AA12230" s="72"/>
      <c r="AB12230" s="72"/>
      <c r="AC12230" s="72"/>
      <c r="AD12230" s="72"/>
      <c r="AE12230" s="72"/>
      <c r="AF12230" s="72"/>
      <c r="AG12230" s="72"/>
      <c r="AH12230" s="72"/>
      <c r="AI12230" s="72"/>
      <c r="AJ12230" s="72"/>
      <c r="AK12230" s="72"/>
    </row>
    <row r="12231" ht="14.25" customHeight="1">
      <c r="A12231" s="78">
        <v>12228.0</v>
      </c>
      <c r="C12231" s="78" t="str">
        <f>VLOOKUP(G12231,[1]Macrodata_CCF!$A$3:$D$55,4,FALSE)</f>
        <v>#ERROR!</v>
      </c>
      <c r="E12231" s="79" t="str">
        <f>VLOOKUP(G12231,[1]Macrodata_CCF!$A$3:$B$55,2,FALSE)</f>
        <v>#ERROR!</v>
      </c>
      <c r="F12231" s="78">
        <v>0.0</v>
      </c>
      <c r="G12231" s="80">
        <v>51.0</v>
      </c>
      <c r="H12231" s="81">
        <v>167185.0</v>
      </c>
      <c r="I12231" s="81">
        <v>180000.0</v>
      </c>
      <c r="J12231" s="81">
        <v>168340.0</v>
      </c>
      <c r="K12231" s="81">
        <v>180000.0</v>
      </c>
      <c r="L12231" s="82">
        <v>0.09012875536480687</v>
      </c>
      <c r="N12231" s="83">
        <f t="shared" si="1"/>
        <v>0.09012875536</v>
      </c>
      <c r="O12231" s="83">
        <f t="shared" si="2"/>
        <v>0.09012875536</v>
      </c>
      <c r="Q12231" s="83">
        <f t="shared" si="3"/>
        <v>0.07119444444</v>
      </c>
      <c r="R12231" s="83">
        <f t="shared" si="4"/>
        <v>0.006416666667</v>
      </c>
      <c r="S12231" s="83" t="b">
        <f t="shared" si="5"/>
        <v>0</v>
      </c>
      <c r="T12231" s="72"/>
      <c r="U12231" s="72"/>
      <c r="V12231" s="72"/>
      <c r="W12231" s="72"/>
      <c r="X12231" s="72"/>
      <c r="Y12231" s="72"/>
      <c r="Z12231" s="72"/>
      <c r="AA12231" s="72"/>
      <c r="AB12231" s="72"/>
      <c r="AC12231" s="72"/>
      <c r="AD12231" s="72"/>
      <c r="AE12231" s="72"/>
      <c r="AF12231" s="72"/>
      <c r="AG12231" s="72"/>
      <c r="AH12231" s="72"/>
      <c r="AI12231" s="72"/>
      <c r="AJ12231" s="72"/>
      <c r="AK12231" s="72"/>
    </row>
    <row r="12232" ht="14.25" customHeight="1">
      <c r="A12232" s="78">
        <v>12229.0</v>
      </c>
      <c r="C12232" s="78" t="str">
        <f>VLOOKUP(G12232,[1]Macrodata_CCF!$A$3:$D$55,4,FALSE)</f>
        <v>#ERROR!</v>
      </c>
      <c r="E12232" s="79" t="str">
        <f>VLOOKUP(G12232,[1]Macrodata_CCF!$A$3:$B$55,2,FALSE)</f>
        <v>#ERROR!</v>
      </c>
      <c r="F12232" s="78">
        <v>0.0</v>
      </c>
      <c r="G12232" s="80">
        <v>29.0</v>
      </c>
      <c r="H12232" s="81">
        <v>898425.0</v>
      </c>
      <c r="I12232" s="81">
        <v>900000.0</v>
      </c>
      <c r="J12232" s="81">
        <v>898710.0</v>
      </c>
      <c r="K12232" s="81">
        <v>900000.0</v>
      </c>
      <c r="L12232" s="82">
        <v>0.1809523809523809</v>
      </c>
      <c r="N12232" s="83">
        <f t="shared" si="1"/>
        <v>0.180952381</v>
      </c>
      <c r="O12232" s="83">
        <f t="shared" si="2"/>
        <v>0.180952381</v>
      </c>
      <c r="Q12232" s="83">
        <f t="shared" si="3"/>
        <v>0.00175</v>
      </c>
      <c r="R12232" s="83">
        <f t="shared" si="4"/>
        <v>0.0003166666667</v>
      </c>
      <c r="S12232" s="83" t="b">
        <f t="shared" si="5"/>
        <v>0</v>
      </c>
      <c r="T12232" s="72"/>
      <c r="U12232" s="72"/>
      <c r="V12232" s="72"/>
      <c r="W12232" s="72"/>
      <c r="X12232" s="72"/>
      <c r="Y12232" s="72"/>
      <c r="Z12232" s="72"/>
      <c r="AA12232" s="72"/>
      <c r="AB12232" s="72"/>
      <c r="AC12232" s="72"/>
      <c r="AD12232" s="72"/>
      <c r="AE12232" s="72"/>
      <c r="AF12232" s="72"/>
      <c r="AG12232" s="72"/>
      <c r="AH12232" s="72"/>
      <c r="AI12232" s="72"/>
      <c r="AJ12232" s="72"/>
      <c r="AK12232" s="72"/>
    </row>
    <row r="12233" ht="14.25" customHeight="1">
      <c r="A12233" s="78">
        <v>12230.0</v>
      </c>
      <c r="C12233" s="78" t="str">
        <f>VLOOKUP(G12233,[1]Macrodata_CCF!$A$3:$D$55,4,FALSE)</f>
        <v>#ERROR!</v>
      </c>
      <c r="E12233" s="79" t="str">
        <f>VLOOKUP(G12233,[1]Macrodata_CCF!$A$3:$B$55,2,FALSE)</f>
        <v>#ERROR!</v>
      </c>
      <c r="F12233" s="78">
        <v>0.0</v>
      </c>
      <c r="G12233" s="80">
        <v>20.0</v>
      </c>
      <c r="H12233" s="81">
        <v>142580.0</v>
      </c>
      <c r="I12233" s="81">
        <v>140000.0</v>
      </c>
      <c r="J12233" s="81">
        <v>142195.0</v>
      </c>
      <c r="K12233" s="81">
        <v>140000.0</v>
      </c>
      <c r="L12233" s="82">
        <v>0.1492248062015504</v>
      </c>
      <c r="N12233" s="83">
        <f t="shared" si="1"/>
        <v>0.1492248062</v>
      </c>
      <c r="O12233" s="83">
        <f t="shared" si="2"/>
        <v>0.1492248062</v>
      </c>
      <c r="Q12233" s="83">
        <f t="shared" si="3"/>
        <v>-0.01842857143</v>
      </c>
      <c r="R12233" s="83">
        <f t="shared" si="4"/>
        <v>-0.00275</v>
      </c>
      <c r="S12233" s="83" t="b">
        <f t="shared" si="5"/>
        <v>0</v>
      </c>
      <c r="T12233" s="72"/>
      <c r="U12233" s="72"/>
      <c r="V12233" s="72"/>
      <c r="W12233" s="72"/>
      <c r="X12233" s="72"/>
      <c r="Y12233" s="72"/>
      <c r="Z12233" s="72"/>
      <c r="AA12233" s="72"/>
      <c r="AB12233" s="72"/>
      <c r="AC12233" s="72"/>
      <c r="AD12233" s="72"/>
      <c r="AE12233" s="72"/>
      <c r="AF12233" s="72"/>
      <c r="AG12233" s="72"/>
      <c r="AH12233" s="72"/>
      <c r="AI12233" s="72"/>
      <c r="AJ12233" s="72"/>
      <c r="AK12233" s="72"/>
    </row>
    <row r="12234" ht="14.25" customHeight="1">
      <c r="A12234" s="78">
        <v>12231.0</v>
      </c>
      <c r="C12234" s="78" t="str">
        <f>VLOOKUP(G12234,[1]Macrodata_CCF!$A$3:$D$55,4,FALSE)</f>
        <v>#ERROR!</v>
      </c>
      <c r="E12234" s="79" t="str">
        <f>VLOOKUP(G12234,[1]Macrodata_CCF!$A$3:$B$55,2,FALSE)</f>
        <v>#ERROR!</v>
      </c>
      <c r="F12234" s="78">
        <v>0.0</v>
      </c>
      <c r="G12234" s="80">
        <v>25.0</v>
      </c>
      <c r="H12234" s="81">
        <v>8515.0</v>
      </c>
      <c r="I12234" s="81">
        <v>10000.0</v>
      </c>
      <c r="J12234" s="81">
        <v>8755.0</v>
      </c>
      <c r="K12234" s="81">
        <v>10000.0</v>
      </c>
      <c r="L12234" s="82">
        <v>0.1616161616161616</v>
      </c>
      <c r="N12234" s="83">
        <f t="shared" si="1"/>
        <v>0.1616161616</v>
      </c>
      <c r="O12234" s="83">
        <f t="shared" si="2"/>
        <v>0.1616161616</v>
      </c>
      <c r="Q12234" s="83">
        <f t="shared" si="3"/>
        <v>0.1485</v>
      </c>
      <c r="R12234" s="83">
        <f t="shared" si="4"/>
        <v>0.1616161616</v>
      </c>
      <c r="S12234" s="83" t="b">
        <f t="shared" si="5"/>
        <v>0</v>
      </c>
      <c r="T12234" s="72"/>
      <c r="U12234" s="72"/>
      <c r="V12234" s="72"/>
      <c r="W12234" s="72"/>
      <c r="X12234" s="72"/>
      <c r="Y12234" s="72"/>
      <c r="Z12234" s="72"/>
      <c r="AA12234" s="72"/>
      <c r="AB12234" s="72"/>
      <c r="AC12234" s="72"/>
      <c r="AD12234" s="72"/>
      <c r="AE12234" s="72"/>
      <c r="AF12234" s="72"/>
      <c r="AG12234" s="72"/>
      <c r="AH12234" s="72"/>
      <c r="AI12234" s="72"/>
      <c r="AJ12234" s="72"/>
      <c r="AK12234" s="72"/>
    </row>
    <row r="12235" ht="14.25" customHeight="1">
      <c r="A12235" s="78">
        <v>12232.0</v>
      </c>
      <c r="C12235" s="78" t="str">
        <f>VLOOKUP(G12235,[1]Macrodata_CCF!$A$3:$D$55,4,FALSE)</f>
        <v>#ERROR!</v>
      </c>
      <c r="E12235" s="79" t="str">
        <f>VLOOKUP(G12235,[1]Macrodata_CCF!$A$3:$B$55,2,FALSE)</f>
        <v>#ERROR!</v>
      </c>
      <c r="F12235" s="78">
        <v>0.0</v>
      </c>
      <c r="G12235" s="80">
        <v>53.0</v>
      </c>
      <c r="H12235" s="81">
        <v>185235.0</v>
      </c>
      <c r="I12235" s="81">
        <v>210000.0</v>
      </c>
      <c r="J12235" s="81">
        <v>186225.0</v>
      </c>
      <c r="K12235" s="81">
        <v>210000.0</v>
      </c>
      <c r="L12235" s="82">
        <v>0.03997577225923683</v>
      </c>
      <c r="N12235" s="83">
        <f t="shared" si="1"/>
        <v>0.03997577226</v>
      </c>
      <c r="O12235" s="83">
        <f t="shared" si="2"/>
        <v>0.03997577226</v>
      </c>
      <c r="Q12235" s="83">
        <f t="shared" si="3"/>
        <v>0.1179285714</v>
      </c>
      <c r="R12235" s="83">
        <f t="shared" si="4"/>
        <v>0.03997577226</v>
      </c>
      <c r="S12235" s="83" t="b">
        <f t="shared" si="5"/>
        <v>0</v>
      </c>
      <c r="T12235" s="72"/>
      <c r="U12235" s="72"/>
      <c r="V12235" s="72"/>
      <c r="W12235" s="72"/>
      <c r="X12235" s="72"/>
      <c r="Y12235" s="72"/>
      <c r="Z12235" s="72"/>
      <c r="AA12235" s="72"/>
      <c r="AB12235" s="72"/>
      <c r="AC12235" s="72"/>
      <c r="AD12235" s="72"/>
      <c r="AE12235" s="72"/>
      <c r="AF12235" s="72"/>
      <c r="AG12235" s="72"/>
      <c r="AH12235" s="72"/>
      <c r="AI12235" s="72"/>
      <c r="AJ12235" s="72"/>
      <c r="AK12235" s="72"/>
    </row>
    <row r="12236" ht="14.25" customHeight="1">
      <c r="A12236" s="78">
        <v>12233.0</v>
      </c>
      <c r="C12236" s="78" t="str">
        <f>VLOOKUP(G12236,[1]Macrodata_CCF!$A$3:$D$55,4,FALSE)</f>
        <v>#ERROR!</v>
      </c>
      <c r="E12236" s="79" t="str">
        <f>VLOOKUP(G12236,[1]Macrodata_CCF!$A$3:$B$55,2,FALSE)</f>
        <v>#ERROR!</v>
      </c>
      <c r="F12236" s="78">
        <v>0.0</v>
      </c>
      <c r="G12236" s="80">
        <v>40.0</v>
      </c>
      <c r="H12236" s="81">
        <v>0.0</v>
      </c>
      <c r="I12236" s="81">
        <v>640000.0</v>
      </c>
      <c r="J12236" s="81">
        <v>0.0</v>
      </c>
      <c r="K12236" s="81">
        <v>640000.0</v>
      </c>
      <c r="L12236" s="82">
        <v>0.0</v>
      </c>
      <c r="N12236" s="83">
        <f t="shared" si="1"/>
        <v>0</v>
      </c>
      <c r="O12236" s="83">
        <f t="shared" si="2"/>
        <v>0</v>
      </c>
      <c r="Q12236" s="83">
        <f t="shared" si="3"/>
        <v>1</v>
      </c>
      <c r="R12236" s="83">
        <f t="shared" si="4"/>
        <v>0</v>
      </c>
      <c r="S12236" s="83" t="b">
        <f t="shared" si="5"/>
        <v>0</v>
      </c>
      <c r="T12236" s="72"/>
      <c r="U12236" s="72"/>
      <c r="V12236" s="72"/>
      <c r="W12236" s="72"/>
      <c r="X12236" s="72"/>
      <c r="Y12236" s="72"/>
      <c r="Z12236" s="72"/>
      <c r="AA12236" s="72"/>
      <c r="AB12236" s="72"/>
      <c r="AC12236" s="72"/>
      <c r="AD12236" s="72"/>
      <c r="AE12236" s="72"/>
      <c r="AF12236" s="72"/>
      <c r="AG12236" s="72"/>
      <c r="AH12236" s="72"/>
      <c r="AI12236" s="72"/>
      <c r="AJ12236" s="72"/>
      <c r="AK12236" s="72"/>
    </row>
    <row r="12237" ht="14.25" customHeight="1">
      <c r="A12237" s="78">
        <v>12234.0</v>
      </c>
      <c r="C12237" s="78" t="str">
        <f>VLOOKUP(G12237,[1]Macrodata_CCF!$A$3:$D$55,4,FALSE)</f>
        <v>#ERROR!</v>
      </c>
      <c r="E12237" s="79" t="str">
        <f>VLOOKUP(G12237,[1]Macrodata_CCF!$A$3:$B$55,2,FALSE)</f>
        <v>#ERROR!</v>
      </c>
      <c r="F12237" s="78">
        <v>0.0</v>
      </c>
      <c r="G12237" s="80">
        <v>43.0</v>
      </c>
      <c r="H12237" s="81">
        <v>11960.0</v>
      </c>
      <c r="I12237" s="81">
        <v>290000.0</v>
      </c>
      <c r="J12237" s="81">
        <v>67570.0</v>
      </c>
      <c r="K12237" s="81">
        <v>290000.0</v>
      </c>
      <c r="L12237" s="82">
        <v>0.2000071932096101</v>
      </c>
      <c r="N12237" s="83">
        <f t="shared" si="1"/>
        <v>0.2000071932</v>
      </c>
      <c r="O12237" s="83">
        <f t="shared" si="2"/>
        <v>0.2000071932</v>
      </c>
      <c r="Q12237" s="83">
        <f t="shared" si="3"/>
        <v>0.9587586207</v>
      </c>
      <c r="R12237" s="83">
        <f t="shared" si="4"/>
        <v>0.2000071932</v>
      </c>
      <c r="S12237" s="83" t="b">
        <f t="shared" si="5"/>
        <v>0</v>
      </c>
      <c r="T12237" s="72"/>
      <c r="U12237" s="72"/>
      <c r="V12237" s="72"/>
      <c r="W12237" s="72"/>
      <c r="X12237" s="72"/>
      <c r="Y12237" s="72"/>
      <c r="Z12237" s="72"/>
      <c r="AA12237" s="72"/>
      <c r="AB12237" s="72"/>
      <c r="AC12237" s="72"/>
      <c r="AD12237" s="72"/>
      <c r="AE12237" s="72"/>
      <c r="AF12237" s="72"/>
      <c r="AG12237" s="72"/>
      <c r="AH12237" s="72"/>
      <c r="AI12237" s="72"/>
      <c r="AJ12237" s="72"/>
      <c r="AK12237" s="72"/>
    </row>
    <row r="12238" ht="14.25" customHeight="1">
      <c r="A12238" s="78">
        <v>12235.0</v>
      </c>
      <c r="C12238" s="78" t="str">
        <f>VLOOKUP(G12238,[1]Macrodata_CCF!$A$3:$D$55,4,FALSE)</f>
        <v>#ERROR!</v>
      </c>
      <c r="E12238" s="79" t="str">
        <f>VLOOKUP(G12238,[1]Macrodata_CCF!$A$3:$B$55,2,FALSE)</f>
        <v>#ERROR!</v>
      </c>
      <c r="F12238" s="78">
        <v>0.0</v>
      </c>
      <c r="G12238" s="80">
        <v>49.0</v>
      </c>
      <c r="H12238" s="81">
        <v>325535.0</v>
      </c>
      <c r="I12238" s="81">
        <v>660000.0</v>
      </c>
      <c r="J12238" s="81">
        <v>358980.0</v>
      </c>
      <c r="K12238" s="81">
        <v>1122000.0</v>
      </c>
      <c r="L12238" s="82">
        <v>0.09999551522580838</v>
      </c>
      <c r="N12238" s="83">
        <f t="shared" si="1"/>
        <v>0.09999551523</v>
      </c>
      <c r="O12238" s="83">
        <f t="shared" si="2"/>
        <v>0.09999551523</v>
      </c>
      <c r="Q12238" s="83">
        <f t="shared" si="3"/>
        <v>0.5067651515</v>
      </c>
      <c r="R12238" s="83">
        <f t="shared" si="4"/>
        <v>0.09999551523</v>
      </c>
      <c r="S12238" s="83" t="b">
        <f t="shared" si="5"/>
        <v>0</v>
      </c>
      <c r="T12238" s="72"/>
      <c r="U12238" s="72"/>
      <c r="V12238" s="72"/>
      <c r="W12238" s="72"/>
      <c r="X12238" s="72"/>
      <c r="Y12238" s="72"/>
      <c r="Z12238" s="72"/>
      <c r="AA12238" s="72"/>
      <c r="AB12238" s="72"/>
      <c r="AC12238" s="72"/>
      <c r="AD12238" s="72"/>
      <c r="AE12238" s="72"/>
      <c r="AF12238" s="72"/>
      <c r="AG12238" s="72"/>
      <c r="AH12238" s="72"/>
      <c r="AI12238" s="72"/>
      <c r="AJ12238" s="72"/>
      <c r="AK12238" s="72"/>
    </row>
    <row r="12239" ht="14.25" customHeight="1">
      <c r="A12239" s="78">
        <v>12236.0</v>
      </c>
      <c r="C12239" s="78" t="str">
        <f>VLOOKUP(G12239,[1]Macrodata_CCF!$A$3:$D$55,4,FALSE)</f>
        <v>#ERROR!</v>
      </c>
      <c r="E12239" s="79" t="str">
        <f>VLOOKUP(G12239,[1]Macrodata_CCF!$A$3:$B$55,2,FALSE)</f>
        <v>#ERROR!</v>
      </c>
      <c r="F12239" s="78">
        <v>0.0</v>
      </c>
      <c r="G12239" s="80">
        <v>11.0</v>
      </c>
      <c r="H12239" s="81">
        <v>112755.0</v>
      </c>
      <c r="I12239" s="81">
        <v>390000.0</v>
      </c>
      <c r="J12239" s="81">
        <v>0.0</v>
      </c>
      <c r="K12239" s="81">
        <v>390000.0</v>
      </c>
      <c r="L12239" s="82">
        <v>-0.4066980468538657</v>
      </c>
      <c r="N12239" s="83">
        <f t="shared" si="1"/>
        <v>-0.4066980469</v>
      </c>
      <c r="O12239" s="83">
        <f t="shared" si="2"/>
        <v>0</v>
      </c>
      <c r="Q12239" s="83">
        <f t="shared" si="3"/>
        <v>0.7108846154</v>
      </c>
      <c r="R12239" s="83">
        <f t="shared" si="4"/>
        <v>-0.4066980469</v>
      </c>
      <c r="S12239" s="83" t="b">
        <f t="shared" si="5"/>
        <v>0</v>
      </c>
      <c r="T12239" s="72"/>
      <c r="U12239" s="72"/>
      <c r="V12239" s="72"/>
      <c r="W12239" s="72"/>
      <c r="X12239" s="72"/>
      <c r="Y12239" s="72"/>
      <c r="Z12239" s="72"/>
      <c r="AA12239" s="72"/>
      <c r="AB12239" s="72"/>
      <c r="AC12239" s="72"/>
      <c r="AD12239" s="72"/>
      <c r="AE12239" s="72"/>
      <c r="AF12239" s="72"/>
      <c r="AG12239" s="72"/>
      <c r="AH12239" s="72"/>
      <c r="AI12239" s="72"/>
      <c r="AJ12239" s="72"/>
      <c r="AK12239" s="72"/>
    </row>
    <row r="12240" ht="14.25" customHeight="1">
      <c r="A12240" s="78">
        <v>12237.0</v>
      </c>
      <c r="C12240" s="78" t="str">
        <f>VLOOKUP(G12240,[1]Macrodata_CCF!$A$3:$D$55,4,FALSE)</f>
        <v>#ERROR!</v>
      </c>
      <c r="E12240" s="79" t="str">
        <f>VLOOKUP(G12240,[1]Macrodata_CCF!$A$3:$B$55,2,FALSE)</f>
        <v>#ERROR!</v>
      </c>
      <c r="F12240" s="78">
        <v>0.0</v>
      </c>
      <c r="G12240" s="80">
        <v>12.0</v>
      </c>
      <c r="H12240" s="81">
        <v>0.0</v>
      </c>
      <c r="I12240" s="81">
        <v>700000.0</v>
      </c>
      <c r="J12240" s="81">
        <v>175000.0</v>
      </c>
      <c r="K12240" s="81">
        <v>700000.0</v>
      </c>
      <c r="L12240" s="82">
        <v>0.25</v>
      </c>
      <c r="N12240" s="83">
        <f t="shared" si="1"/>
        <v>0.25</v>
      </c>
      <c r="O12240" s="83">
        <f t="shared" si="2"/>
        <v>0.25</v>
      </c>
      <c r="Q12240" s="83">
        <f t="shared" si="3"/>
        <v>1</v>
      </c>
      <c r="R12240" s="83">
        <f t="shared" si="4"/>
        <v>0.25</v>
      </c>
      <c r="S12240" s="83" t="b">
        <f t="shared" si="5"/>
        <v>0</v>
      </c>
      <c r="T12240" s="72"/>
      <c r="U12240" s="72"/>
      <c r="V12240" s="72"/>
      <c r="W12240" s="72"/>
      <c r="X12240" s="72"/>
      <c r="Y12240" s="72"/>
      <c r="Z12240" s="72"/>
      <c r="AA12240" s="72"/>
      <c r="AB12240" s="72"/>
      <c r="AC12240" s="72"/>
      <c r="AD12240" s="72"/>
      <c r="AE12240" s="72"/>
      <c r="AF12240" s="72"/>
      <c r="AG12240" s="72"/>
      <c r="AH12240" s="72"/>
      <c r="AI12240" s="72"/>
      <c r="AJ12240" s="72"/>
      <c r="AK12240" s="72"/>
    </row>
    <row r="12241" ht="14.25" customHeight="1">
      <c r="A12241" s="78">
        <v>12238.0</v>
      </c>
      <c r="C12241" s="78" t="str">
        <f>VLOOKUP(G12241,[1]Macrodata_CCF!$A$3:$D$55,4,FALSE)</f>
        <v>#ERROR!</v>
      </c>
      <c r="E12241" s="79" t="str">
        <f>VLOOKUP(G12241,[1]Macrodata_CCF!$A$3:$B$55,2,FALSE)</f>
        <v>#ERROR!</v>
      </c>
      <c r="F12241" s="78">
        <v>0.0</v>
      </c>
      <c r="G12241" s="80">
        <v>6.0</v>
      </c>
      <c r="H12241" s="81">
        <v>567800.0</v>
      </c>
      <c r="I12241" s="81">
        <v>870000.0</v>
      </c>
      <c r="J12241" s="81">
        <v>673570.0</v>
      </c>
      <c r="K12241" s="81">
        <v>1653000.0</v>
      </c>
      <c r="L12241" s="82">
        <v>0.35</v>
      </c>
      <c r="N12241" s="83">
        <f t="shared" si="1"/>
        <v>0.35</v>
      </c>
      <c r="O12241" s="83">
        <f t="shared" si="2"/>
        <v>0.35</v>
      </c>
      <c r="Q12241" s="83">
        <f t="shared" si="3"/>
        <v>0.3473563218</v>
      </c>
      <c r="R12241" s="83">
        <f t="shared" si="4"/>
        <v>0.35</v>
      </c>
      <c r="S12241" s="83" t="b">
        <f t="shared" si="5"/>
        <v>0</v>
      </c>
      <c r="T12241" s="72"/>
      <c r="U12241" s="72"/>
      <c r="V12241" s="72"/>
      <c r="W12241" s="72"/>
      <c r="X12241" s="72"/>
      <c r="Y12241" s="72"/>
      <c r="Z12241" s="72"/>
      <c r="AA12241" s="72"/>
      <c r="AB12241" s="72"/>
      <c r="AC12241" s="72"/>
      <c r="AD12241" s="72"/>
      <c r="AE12241" s="72"/>
      <c r="AF12241" s="72"/>
      <c r="AG12241" s="72"/>
      <c r="AH12241" s="72"/>
      <c r="AI12241" s="72"/>
      <c r="AJ12241" s="72"/>
      <c r="AK12241" s="72"/>
    </row>
    <row r="12242" ht="14.25" customHeight="1">
      <c r="A12242" s="78">
        <v>12239.0</v>
      </c>
      <c r="C12242" s="78" t="str">
        <f>VLOOKUP(G12242,[1]Macrodata_CCF!$A$3:$D$55,4,FALSE)</f>
        <v>#ERROR!</v>
      </c>
      <c r="E12242" s="79" t="str">
        <f>VLOOKUP(G12242,[1]Macrodata_CCF!$A$3:$B$55,2,FALSE)</f>
        <v>#ERROR!</v>
      </c>
      <c r="F12242" s="78">
        <v>1.0</v>
      </c>
      <c r="G12242" s="80">
        <v>11.0</v>
      </c>
      <c r="H12242" s="81">
        <v>249195.0</v>
      </c>
      <c r="I12242" s="81">
        <v>350000.0</v>
      </c>
      <c r="J12242" s="81">
        <v>294555.0</v>
      </c>
      <c r="K12242" s="81">
        <v>350000.0</v>
      </c>
      <c r="L12242" s="82">
        <v>0.4499776796785874</v>
      </c>
      <c r="N12242" s="83">
        <f t="shared" si="1"/>
        <v>0.4499776797</v>
      </c>
      <c r="O12242" s="83">
        <f t="shared" si="2"/>
        <v>0.4499776797</v>
      </c>
      <c r="Q12242" s="83">
        <f t="shared" si="3"/>
        <v>0.2880142857</v>
      </c>
      <c r="R12242" s="83">
        <f t="shared" si="4"/>
        <v>0.4499776797</v>
      </c>
      <c r="S12242" s="83" t="b">
        <f t="shared" si="5"/>
        <v>0</v>
      </c>
      <c r="T12242" s="72"/>
      <c r="U12242" s="72"/>
      <c r="V12242" s="72"/>
      <c r="W12242" s="72"/>
      <c r="X12242" s="72"/>
      <c r="Y12242" s="72"/>
      <c r="Z12242" s="72"/>
      <c r="AA12242" s="72"/>
      <c r="AB12242" s="72"/>
      <c r="AC12242" s="72"/>
      <c r="AD12242" s="72"/>
      <c r="AE12242" s="72"/>
      <c r="AF12242" s="72"/>
      <c r="AG12242" s="72"/>
      <c r="AH12242" s="72"/>
      <c r="AI12242" s="72"/>
      <c r="AJ12242" s="72"/>
      <c r="AK12242" s="72"/>
    </row>
    <row r="12243" ht="14.25" customHeight="1">
      <c r="A12243" s="78">
        <v>12240.0</v>
      </c>
      <c r="C12243" s="78" t="str">
        <f>VLOOKUP(G12243,[1]Macrodata_CCF!$A$3:$D$55,4,FALSE)</f>
        <v>#ERROR!</v>
      </c>
      <c r="E12243" s="79" t="str">
        <f>VLOOKUP(G12243,[1]Macrodata_CCF!$A$3:$B$55,2,FALSE)</f>
        <v>#ERROR!</v>
      </c>
      <c r="F12243" s="78">
        <v>0.0</v>
      </c>
      <c r="G12243" s="80">
        <v>52.0</v>
      </c>
      <c r="H12243" s="81">
        <v>0.0</v>
      </c>
      <c r="I12243" s="81">
        <v>650000.0</v>
      </c>
      <c r="J12243" s="81">
        <v>26000.0</v>
      </c>
      <c r="K12243" s="81">
        <v>650000.0</v>
      </c>
      <c r="L12243" s="82">
        <v>0.04</v>
      </c>
      <c r="N12243" s="83">
        <f t="shared" si="1"/>
        <v>0.04</v>
      </c>
      <c r="O12243" s="83">
        <f t="shared" si="2"/>
        <v>0.04</v>
      </c>
      <c r="Q12243" s="83">
        <f t="shared" si="3"/>
        <v>1</v>
      </c>
      <c r="R12243" s="83">
        <f t="shared" si="4"/>
        <v>0.04</v>
      </c>
      <c r="S12243" s="83" t="b">
        <f t="shared" si="5"/>
        <v>0</v>
      </c>
      <c r="T12243" s="72"/>
      <c r="U12243" s="72"/>
      <c r="V12243" s="72"/>
      <c r="W12243" s="72"/>
      <c r="X12243" s="72"/>
      <c r="Y12243" s="72"/>
      <c r="Z12243" s="72"/>
      <c r="AA12243" s="72"/>
      <c r="AB12243" s="72"/>
      <c r="AC12243" s="72"/>
      <c r="AD12243" s="72"/>
      <c r="AE12243" s="72"/>
      <c r="AF12243" s="72"/>
      <c r="AG12243" s="72"/>
      <c r="AH12243" s="72"/>
      <c r="AI12243" s="72"/>
      <c r="AJ12243" s="72"/>
      <c r="AK12243" s="72"/>
    </row>
    <row r="12244" ht="14.25" customHeight="1">
      <c r="A12244" s="78">
        <v>12241.0</v>
      </c>
      <c r="C12244" s="78" t="str">
        <f>VLOOKUP(G12244,[1]Macrodata_CCF!$A$3:$D$55,4,FALSE)</f>
        <v>#ERROR!</v>
      </c>
      <c r="E12244" s="79" t="str">
        <f>VLOOKUP(G12244,[1]Macrodata_CCF!$A$3:$B$55,2,FALSE)</f>
        <v>#ERROR!</v>
      </c>
      <c r="F12244" s="78">
        <v>0.0</v>
      </c>
      <c r="G12244" s="80">
        <v>25.0</v>
      </c>
      <c r="H12244" s="81">
        <v>6625.0</v>
      </c>
      <c r="I12244" s="81">
        <v>120000.0</v>
      </c>
      <c r="J12244" s="81">
        <v>29300.0</v>
      </c>
      <c r="K12244" s="81">
        <v>216000.0</v>
      </c>
      <c r="L12244" s="82">
        <v>0.2</v>
      </c>
      <c r="N12244" s="83">
        <f t="shared" si="1"/>
        <v>0.2</v>
      </c>
      <c r="O12244" s="83">
        <f t="shared" si="2"/>
        <v>0.2</v>
      </c>
      <c r="Q12244" s="83">
        <f t="shared" si="3"/>
        <v>0.9447916667</v>
      </c>
      <c r="R12244" s="83">
        <f t="shared" si="4"/>
        <v>0.2</v>
      </c>
      <c r="S12244" s="83" t="b">
        <f t="shared" si="5"/>
        <v>0</v>
      </c>
      <c r="T12244" s="72"/>
      <c r="U12244" s="72"/>
      <c r="V12244" s="72"/>
      <c r="W12244" s="72"/>
      <c r="X12244" s="72"/>
      <c r="Y12244" s="72"/>
      <c r="Z12244" s="72"/>
      <c r="AA12244" s="72"/>
      <c r="AB12244" s="72"/>
      <c r="AC12244" s="72"/>
      <c r="AD12244" s="72"/>
      <c r="AE12244" s="72"/>
      <c r="AF12244" s="72"/>
      <c r="AG12244" s="72"/>
      <c r="AH12244" s="72"/>
      <c r="AI12244" s="72"/>
      <c r="AJ12244" s="72"/>
      <c r="AK12244" s="72"/>
    </row>
    <row r="12245" ht="14.25" customHeight="1">
      <c r="A12245" s="78">
        <v>12242.0</v>
      </c>
      <c r="C12245" s="78" t="str">
        <f>VLOOKUP(G12245,[1]Macrodata_CCF!$A$3:$D$55,4,FALSE)</f>
        <v>#ERROR!</v>
      </c>
      <c r="E12245" s="79" t="str">
        <f>VLOOKUP(G12245,[1]Macrodata_CCF!$A$3:$B$55,2,FALSE)</f>
        <v>#ERROR!</v>
      </c>
      <c r="F12245" s="78">
        <v>0.0</v>
      </c>
      <c r="G12245" s="80">
        <v>21.0</v>
      </c>
      <c r="H12245" s="81">
        <v>400655.0</v>
      </c>
      <c r="I12245" s="81">
        <v>690000.0</v>
      </c>
      <c r="J12245" s="81">
        <v>308065.0</v>
      </c>
      <c r="K12245" s="81">
        <v>1242000.0</v>
      </c>
      <c r="L12245" s="82">
        <v>-0.319998617567264</v>
      </c>
      <c r="N12245" s="83">
        <f t="shared" si="1"/>
        <v>-0.3199986176</v>
      </c>
      <c r="O12245" s="83">
        <f t="shared" si="2"/>
        <v>0</v>
      </c>
      <c r="Q12245" s="83">
        <f t="shared" si="3"/>
        <v>0.4193405797</v>
      </c>
      <c r="R12245" s="83">
        <f t="shared" si="4"/>
        <v>-0.3199986176</v>
      </c>
      <c r="S12245" s="83" t="b">
        <f t="shared" si="5"/>
        <v>0</v>
      </c>
      <c r="T12245" s="72"/>
      <c r="U12245" s="72"/>
      <c r="V12245" s="72"/>
      <c r="W12245" s="72"/>
      <c r="X12245" s="72"/>
      <c r="Y12245" s="72"/>
      <c r="Z12245" s="72"/>
      <c r="AA12245" s="72"/>
      <c r="AB12245" s="72"/>
      <c r="AC12245" s="72"/>
      <c r="AD12245" s="72"/>
      <c r="AE12245" s="72"/>
      <c r="AF12245" s="72"/>
      <c r="AG12245" s="72"/>
      <c r="AH12245" s="72"/>
      <c r="AI12245" s="72"/>
      <c r="AJ12245" s="72"/>
      <c r="AK12245" s="72"/>
    </row>
    <row r="12246" ht="14.25" customHeight="1">
      <c r="A12246" s="78">
        <v>12243.0</v>
      </c>
      <c r="C12246" s="78" t="str">
        <f>VLOOKUP(G12246,[1]Macrodata_CCF!$A$3:$D$55,4,FALSE)</f>
        <v>#ERROR!</v>
      </c>
      <c r="E12246" s="79" t="str">
        <f>VLOOKUP(G12246,[1]Macrodata_CCF!$A$3:$B$55,2,FALSE)</f>
        <v>#ERROR!</v>
      </c>
      <c r="F12246" s="78">
        <v>1.0</v>
      </c>
      <c r="G12246" s="80">
        <v>2.0</v>
      </c>
      <c r="H12246" s="81">
        <v>27675.0</v>
      </c>
      <c r="I12246" s="81">
        <v>360000.0</v>
      </c>
      <c r="J12246" s="81">
        <v>177220.0</v>
      </c>
      <c r="K12246" s="81">
        <v>360000.0</v>
      </c>
      <c r="L12246" s="82">
        <v>0.449996238621831</v>
      </c>
      <c r="N12246" s="83">
        <f t="shared" si="1"/>
        <v>0.4499962386</v>
      </c>
      <c r="O12246" s="83">
        <f t="shared" si="2"/>
        <v>0.4499962386</v>
      </c>
      <c r="Q12246" s="83">
        <f t="shared" si="3"/>
        <v>0.923125</v>
      </c>
      <c r="R12246" s="83">
        <f t="shared" si="4"/>
        <v>0.4499962386</v>
      </c>
      <c r="S12246" s="83" t="b">
        <f t="shared" si="5"/>
        <v>0</v>
      </c>
      <c r="T12246" s="72"/>
      <c r="U12246" s="72"/>
      <c r="V12246" s="72"/>
      <c r="W12246" s="72"/>
      <c r="X12246" s="72"/>
      <c r="Y12246" s="72"/>
      <c r="Z12246" s="72"/>
      <c r="AA12246" s="72"/>
      <c r="AB12246" s="72"/>
      <c r="AC12246" s="72"/>
      <c r="AD12246" s="72"/>
      <c r="AE12246" s="72"/>
      <c r="AF12246" s="72"/>
      <c r="AG12246" s="72"/>
      <c r="AH12246" s="72"/>
      <c r="AI12246" s="72"/>
      <c r="AJ12246" s="72"/>
      <c r="AK12246" s="72"/>
    </row>
    <row r="12247" ht="14.25" customHeight="1">
      <c r="A12247" s="78">
        <v>12244.0</v>
      </c>
      <c r="C12247" s="78" t="str">
        <f>VLOOKUP(G12247,[1]Macrodata_CCF!$A$3:$D$55,4,FALSE)</f>
        <v>#ERROR!</v>
      </c>
      <c r="E12247" s="79" t="str">
        <f>VLOOKUP(G12247,[1]Macrodata_CCF!$A$3:$B$55,2,FALSE)</f>
        <v>#ERROR!</v>
      </c>
      <c r="F12247" s="78">
        <v>0.0</v>
      </c>
      <c r="G12247" s="80">
        <v>16.0</v>
      </c>
      <c r="H12247" s="81">
        <v>71030.0</v>
      </c>
      <c r="I12247" s="81">
        <v>540000.0</v>
      </c>
      <c r="J12247" s="81">
        <v>155445.0</v>
      </c>
      <c r="K12247" s="81">
        <v>540000.0</v>
      </c>
      <c r="L12247" s="82">
        <v>0.1800008529330234</v>
      </c>
      <c r="N12247" s="83">
        <f t="shared" si="1"/>
        <v>0.1800008529</v>
      </c>
      <c r="O12247" s="83">
        <f t="shared" si="2"/>
        <v>0.1800008529</v>
      </c>
      <c r="Q12247" s="83">
        <f t="shared" si="3"/>
        <v>0.868462963</v>
      </c>
      <c r="R12247" s="83">
        <f t="shared" si="4"/>
        <v>0.1800008529</v>
      </c>
      <c r="S12247" s="83" t="b">
        <f t="shared" si="5"/>
        <v>0</v>
      </c>
      <c r="T12247" s="72"/>
      <c r="U12247" s="72"/>
      <c r="V12247" s="72"/>
      <c r="W12247" s="72"/>
      <c r="X12247" s="72"/>
      <c r="Y12247" s="72"/>
      <c r="Z12247" s="72"/>
      <c r="AA12247" s="72"/>
      <c r="AB12247" s="72"/>
      <c r="AC12247" s="72"/>
      <c r="AD12247" s="72"/>
      <c r="AE12247" s="72"/>
      <c r="AF12247" s="72"/>
      <c r="AG12247" s="72"/>
      <c r="AH12247" s="72"/>
      <c r="AI12247" s="72"/>
      <c r="AJ12247" s="72"/>
      <c r="AK12247" s="7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0.0"/>
    <col customWidth="1" min="3" max="3" width="9.29"/>
    <col customWidth="1" min="4" max="4" width="12.71"/>
    <col customWidth="1" min="5" max="5" width="15.14"/>
    <col customWidth="1" min="6" max="7" width="9.29"/>
    <col customWidth="1" min="8" max="8" width="10.29"/>
    <col customWidth="1" min="9" max="10" width="9.29"/>
    <col customWidth="1" min="11" max="11" width="9.71"/>
    <col customWidth="1" min="12" max="12" width="14.29"/>
    <col customWidth="1" min="13" max="38" width="9.29"/>
    <col customWidth="1" min="39" max="40" width="8.71"/>
  </cols>
  <sheetData>
    <row r="1" ht="14.25" customHeight="1"/>
    <row r="2" ht="14.25" customHeight="1">
      <c r="E2" s="92" t="s">
        <v>197</v>
      </c>
      <c r="F2" s="93"/>
      <c r="G2" s="93"/>
      <c r="H2" s="93"/>
      <c r="I2" s="94"/>
    </row>
    <row r="3" ht="14.25" customHeight="1">
      <c r="A3" s="95" t="s">
        <v>198</v>
      </c>
      <c r="B3" s="96">
        <v>100000.0</v>
      </c>
    </row>
    <row r="4" ht="14.25" customHeight="1">
      <c r="A4" s="97" t="s">
        <v>199</v>
      </c>
      <c r="B4" s="98">
        <v>5000.0</v>
      </c>
    </row>
    <row r="5" ht="14.25" customHeight="1">
      <c r="J5" s="99" t="s">
        <v>200</v>
      </c>
    </row>
    <row r="6" ht="14.25" customHeight="1">
      <c r="B6" s="100" t="s">
        <v>201</v>
      </c>
      <c r="C6" s="101">
        <v>0.5559</v>
      </c>
      <c r="H6" s="102" t="s">
        <v>202</v>
      </c>
      <c r="I6" s="103">
        <v>11.0</v>
      </c>
      <c r="J6" s="34"/>
      <c r="K6" s="104" t="s">
        <v>203</v>
      </c>
      <c r="L6" s="105">
        <f t="array" ref="L6">INDEX($A$17:$AL$53,MATCH(I6,$A$17:$A$53,0),MATCH(I6,$A$17:$AL$17,0))</f>
        <v>97661.90186</v>
      </c>
    </row>
    <row r="7" ht="14.25" customHeight="1"/>
    <row r="8" ht="14.25" customHeight="1">
      <c r="B8" s="49" t="s">
        <v>204</v>
      </c>
    </row>
    <row r="9" ht="14.25" customHeight="1">
      <c r="C9" s="106" t="s">
        <v>205</v>
      </c>
      <c r="D9" s="107" t="s">
        <v>206</v>
      </c>
      <c r="E9" s="104" t="s">
        <v>207</v>
      </c>
    </row>
    <row r="10" ht="14.25" customHeight="1">
      <c r="C10" s="108">
        <v>0.1729</v>
      </c>
      <c r="D10" s="109">
        <v>0.2512</v>
      </c>
      <c r="E10" s="110">
        <v>0.3756</v>
      </c>
      <c r="I10" s="5"/>
    </row>
    <row r="11" ht="14.25" customHeight="1"/>
    <row r="12" ht="14.25" customHeight="1"/>
    <row r="13" ht="14.25" customHeight="1">
      <c r="C13" s="111" t="s">
        <v>208</v>
      </c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3"/>
    </row>
    <row r="14" ht="14.25" customHeight="1">
      <c r="C14" s="114">
        <v>1.0</v>
      </c>
      <c r="D14" s="115">
        <v>2.0</v>
      </c>
      <c r="E14" s="115">
        <v>3.0</v>
      </c>
      <c r="F14" s="115">
        <v>4.0</v>
      </c>
      <c r="G14" s="115">
        <v>5.0</v>
      </c>
      <c r="H14" s="115">
        <v>6.0</v>
      </c>
      <c r="I14" s="115">
        <v>7.0</v>
      </c>
      <c r="J14" s="115">
        <v>8.0</v>
      </c>
      <c r="K14" s="115">
        <v>9.0</v>
      </c>
      <c r="L14" s="115">
        <v>10.0</v>
      </c>
      <c r="M14" s="115">
        <v>11.0</v>
      </c>
      <c r="N14" s="115">
        <v>12.0</v>
      </c>
      <c r="O14" s="115">
        <v>13.0</v>
      </c>
      <c r="P14" s="115">
        <v>14.0</v>
      </c>
      <c r="Q14" s="115">
        <v>15.0</v>
      </c>
      <c r="R14" s="115">
        <v>16.0</v>
      </c>
      <c r="S14" s="115">
        <v>17.0</v>
      </c>
      <c r="T14" s="115">
        <v>18.0</v>
      </c>
      <c r="U14" s="115">
        <v>19.0</v>
      </c>
      <c r="V14" s="115">
        <v>20.0</v>
      </c>
      <c r="W14" s="115">
        <v>21.0</v>
      </c>
      <c r="X14" s="115">
        <v>22.0</v>
      </c>
      <c r="Y14" s="115">
        <v>23.0</v>
      </c>
      <c r="Z14" s="115">
        <v>24.0</v>
      </c>
      <c r="AA14" s="115">
        <v>25.0</v>
      </c>
      <c r="AB14" s="115">
        <v>26.0</v>
      </c>
      <c r="AC14" s="115">
        <v>27.0</v>
      </c>
      <c r="AD14" s="115">
        <v>28.0</v>
      </c>
      <c r="AE14" s="115">
        <v>29.0</v>
      </c>
      <c r="AF14" s="115">
        <v>30.0</v>
      </c>
      <c r="AG14" s="115">
        <v>31.0</v>
      </c>
      <c r="AH14" s="115">
        <v>32.0</v>
      </c>
      <c r="AI14" s="115">
        <v>33.0</v>
      </c>
      <c r="AJ14" s="115">
        <v>34.0</v>
      </c>
      <c r="AK14" s="115">
        <v>35.0</v>
      </c>
      <c r="AL14" s="116">
        <v>36.0</v>
      </c>
    </row>
    <row r="15" ht="14.25" customHeight="1">
      <c r="B15" s="59" t="s">
        <v>209</v>
      </c>
      <c r="C15" s="117" t="s">
        <v>206</v>
      </c>
      <c r="D15" s="118" t="s">
        <v>206</v>
      </c>
      <c r="E15" s="118" t="s">
        <v>206</v>
      </c>
      <c r="F15" s="118" t="s">
        <v>206</v>
      </c>
      <c r="G15" s="118" t="s">
        <v>206</v>
      </c>
      <c r="H15" s="118" t="s">
        <v>206</v>
      </c>
      <c r="I15" s="118" t="s">
        <v>206</v>
      </c>
      <c r="J15" s="118" t="s">
        <v>206</v>
      </c>
      <c r="K15" s="118" t="s">
        <v>206</v>
      </c>
      <c r="L15" s="118" t="s">
        <v>206</v>
      </c>
      <c r="M15" s="118" t="s">
        <v>206</v>
      </c>
      <c r="N15" s="118" t="s">
        <v>206</v>
      </c>
      <c r="O15" s="118" t="s">
        <v>206</v>
      </c>
      <c r="P15" s="118" t="s">
        <v>206</v>
      </c>
      <c r="Q15" s="118" t="s">
        <v>206</v>
      </c>
      <c r="R15" s="118" t="s">
        <v>206</v>
      </c>
      <c r="S15" s="118" t="s">
        <v>206</v>
      </c>
      <c r="T15" s="118" t="s">
        <v>206</v>
      </c>
      <c r="U15" s="118" t="s">
        <v>206</v>
      </c>
      <c r="V15" s="118" t="s">
        <v>206</v>
      </c>
      <c r="W15" s="118" t="s">
        <v>206</v>
      </c>
      <c r="X15" s="118" t="s">
        <v>206</v>
      </c>
      <c r="Y15" s="118" t="s">
        <v>206</v>
      </c>
      <c r="Z15" s="118" t="s">
        <v>206</v>
      </c>
      <c r="AA15" s="118" t="s">
        <v>206</v>
      </c>
      <c r="AB15" s="118" t="s">
        <v>206</v>
      </c>
      <c r="AC15" s="118" t="s">
        <v>206</v>
      </c>
      <c r="AD15" s="118" t="s">
        <v>206</v>
      </c>
      <c r="AE15" s="118" t="s">
        <v>206</v>
      </c>
      <c r="AF15" s="118" t="s">
        <v>206</v>
      </c>
      <c r="AG15" s="118" t="s">
        <v>206</v>
      </c>
      <c r="AH15" s="118" t="s">
        <v>206</v>
      </c>
      <c r="AI15" s="118" t="s">
        <v>206</v>
      </c>
      <c r="AJ15" s="118" t="s">
        <v>206</v>
      </c>
      <c r="AK15" s="118" t="s">
        <v>206</v>
      </c>
      <c r="AL15" s="119" t="s">
        <v>206</v>
      </c>
    </row>
    <row r="16" ht="14.25" customHeight="1">
      <c r="B16" s="120" t="s">
        <v>2</v>
      </c>
    </row>
    <row r="17" ht="14.25" customHeight="1">
      <c r="A17" s="59" t="s">
        <v>210</v>
      </c>
      <c r="B17" s="59" t="s">
        <v>203</v>
      </c>
      <c r="C17" s="33">
        <v>1.0</v>
      </c>
      <c r="D17" s="34">
        <v>2.0</v>
      </c>
      <c r="E17" s="34">
        <v>3.0</v>
      </c>
      <c r="F17" s="34">
        <v>4.0</v>
      </c>
      <c r="G17" s="34">
        <v>5.0</v>
      </c>
      <c r="H17" s="34">
        <v>6.0</v>
      </c>
      <c r="I17" s="34">
        <v>7.0</v>
      </c>
      <c r="J17" s="34">
        <v>8.0</v>
      </c>
      <c r="K17" s="34">
        <v>9.0</v>
      </c>
      <c r="L17" s="34">
        <v>10.0</v>
      </c>
      <c r="M17" s="34">
        <v>11.0</v>
      </c>
      <c r="N17" s="34">
        <v>12.0</v>
      </c>
      <c r="O17" s="34">
        <v>13.0</v>
      </c>
      <c r="P17" s="34">
        <v>14.0</v>
      </c>
      <c r="Q17" s="34">
        <v>15.0</v>
      </c>
      <c r="R17" s="34">
        <v>16.0</v>
      </c>
      <c r="S17" s="34">
        <v>17.0</v>
      </c>
      <c r="T17" s="34">
        <v>18.0</v>
      </c>
      <c r="U17" s="34">
        <v>19.0</v>
      </c>
      <c r="V17" s="34">
        <v>20.0</v>
      </c>
      <c r="W17" s="34">
        <v>21.0</v>
      </c>
      <c r="X17" s="34">
        <v>22.0</v>
      </c>
      <c r="Y17" s="34">
        <v>23.0</v>
      </c>
      <c r="Z17" s="34">
        <v>24.0</v>
      </c>
      <c r="AA17" s="34">
        <v>25.0</v>
      </c>
      <c r="AB17" s="34">
        <v>26.0</v>
      </c>
      <c r="AC17" s="34">
        <v>27.0</v>
      </c>
      <c r="AD17" s="34">
        <v>28.0</v>
      </c>
      <c r="AE17" s="34">
        <v>29.0</v>
      </c>
      <c r="AF17" s="34">
        <v>30.0</v>
      </c>
      <c r="AG17" s="34">
        <v>31.0</v>
      </c>
      <c r="AH17" s="34">
        <v>32.0</v>
      </c>
      <c r="AI17" s="34">
        <v>33.0</v>
      </c>
      <c r="AJ17" s="34">
        <v>34.0</v>
      </c>
      <c r="AK17" s="34">
        <v>35.0</v>
      </c>
      <c r="AL17" s="35">
        <v>36.0</v>
      </c>
    </row>
    <row r="18" ht="14.25" customHeight="1">
      <c r="A18" s="120">
        <v>1.0</v>
      </c>
      <c r="B18" s="120" t="s">
        <v>211</v>
      </c>
      <c r="C18" s="121">
        <f t="shared" ref="C18:C53" si="1">IF($A18&gt;=C$14,$B$4+IF($A18=C$17,$C$6,HLOOKUP(HLOOKUP(C$14,$C$14:$AL$15,2,0),$C$9:$E$10,2,0))*($B$3-$B$4))</f>
        <v>57810.5</v>
      </c>
      <c r="AN18" s="120">
        <v>1.0</v>
      </c>
    </row>
    <row r="19" ht="14.25" customHeight="1">
      <c r="A19" s="120">
        <v>2.0</v>
      </c>
      <c r="B19" s="120" t="s">
        <v>212</v>
      </c>
      <c r="C19" s="122">
        <f t="shared" si="1"/>
        <v>28864</v>
      </c>
      <c r="D19" s="121">
        <f t="shared" ref="D19:D53" si="2">IF($A19&gt;=D$14,C19+IF($A19=D$17,$C$6,HLOOKUP(HLOOKUP(D$14,$C$14:$AL$15,2,0),$C$9:$E$10,2,0))*($B$3-C19))</f>
        <v>68408.5024</v>
      </c>
      <c r="AN19" s="120">
        <v>2.0</v>
      </c>
    </row>
    <row r="20" ht="14.25" customHeight="1">
      <c r="A20" s="120">
        <v>3.0</v>
      </c>
      <c r="B20" s="120" t="s">
        <v>213</v>
      </c>
      <c r="C20" s="122">
        <f t="shared" si="1"/>
        <v>28864</v>
      </c>
      <c r="D20" s="122">
        <f t="shared" si="2"/>
        <v>46733.3632</v>
      </c>
      <c r="E20" s="121">
        <f t="shared" ref="E20:E53" si="3">IF($A20&gt;=E$14,D20+IF($A20=E$17,$C$6,HLOOKUP(HLOOKUP(E$14,$C$14:$AL$15,2,0),$C$9:$E$10,2,0))*($B$3-D20))</f>
        <v>76344.2866</v>
      </c>
      <c r="G20" s="59"/>
      <c r="AN20" s="120">
        <v>3.0</v>
      </c>
    </row>
    <row r="21" ht="14.25" customHeight="1">
      <c r="A21" s="120">
        <v>4.0</v>
      </c>
      <c r="B21" s="120" t="s">
        <v>214</v>
      </c>
      <c r="C21" s="122">
        <f t="shared" si="1"/>
        <v>28864</v>
      </c>
      <c r="D21" s="122">
        <f t="shared" si="2"/>
        <v>46733.3632</v>
      </c>
      <c r="E21" s="122">
        <f t="shared" si="3"/>
        <v>60113.94236</v>
      </c>
      <c r="F21" s="121">
        <f t="shared" ref="F21:F53" si="4">IF($A21&gt;=F$14,E21+IF($A21=F$17,$C$6,HLOOKUP(HLOOKUP(F$14,$C$14:$AL$15,2,0),$C$9:$E$10,2,0))*($B$3-E21))</f>
        <v>82286.6018</v>
      </c>
      <c r="AN21" s="120">
        <v>4.0</v>
      </c>
    </row>
    <row r="22" ht="14.25" customHeight="1">
      <c r="A22" s="120">
        <v>5.0</v>
      </c>
      <c r="B22" s="120" t="s">
        <v>215</v>
      </c>
      <c r="C22" s="122">
        <f t="shared" si="1"/>
        <v>28864</v>
      </c>
      <c r="D22" s="122">
        <f t="shared" si="2"/>
        <v>46733.3632</v>
      </c>
      <c r="E22" s="122">
        <f t="shared" si="3"/>
        <v>60113.94236</v>
      </c>
      <c r="F22" s="122">
        <f t="shared" si="4"/>
        <v>70133.32004</v>
      </c>
      <c r="G22" s="121">
        <f t="shared" ref="G22:G53" si="5">IF($A22&gt;=G$14,F22+IF($A22=G$17,$C$6,HLOOKUP(HLOOKUP(G$14,$C$14:$AL$15,2,0),$C$9:$E$10,2,0))*($B$3-F22))</f>
        <v>86736.20743</v>
      </c>
      <c r="AN22" s="120">
        <v>5.0</v>
      </c>
    </row>
    <row r="23" ht="14.25" customHeight="1">
      <c r="A23" s="120">
        <v>6.0</v>
      </c>
      <c r="B23" s="120" t="s">
        <v>216</v>
      </c>
      <c r="C23" s="122">
        <f t="shared" si="1"/>
        <v>28864</v>
      </c>
      <c r="D23" s="122">
        <f t="shared" si="2"/>
        <v>46733.3632</v>
      </c>
      <c r="E23" s="122">
        <f t="shared" si="3"/>
        <v>60113.94236</v>
      </c>
      <c r="F23" s="122">
        <f t="shared" si="4"/>
        <v>70133.32004</v>
      </c>
      <c r="G23" s="122">
        <f t="shared" si="5"/>
        <v>77635.83005</v>
      </c>
      <c r="H23" s="121">
        <f t="shared" ref="H23:H53" si="6">IF($A23&gt;=H$14,G23+IF($A23=H$17,$C$6,HLOOKUP(HLOOKUP(H$14,$C$14:$AL$15,2,0),$C$9:$E$10,2,0))*($B$3-G23))</f>
        <v>90068.07212</v>
      </c>
      <c r="AN23" s="120">
        <v>6.0</v>
      </c>
    </row>
    <row r="24" ht="14.25" customHeight="1">
      <c r="A24" s="120">
        <v>7.0</v>
      </c>
      <c r="B24" s="120" t="s">
        <v>217</v>
      </c>
      <c r="C24" s="122">
        <f t="shared" si="1"/>
        <v>28864</v>
      </c>
      <c r="D24" s="122">
        <f t="shared" si="2"/>
        <v>46733.3632</v>
      </c>
      <c r="E24" s="122">
        <f t="shared" si="3"/>
        <v>60113.94236</v>
      </c>
      <c r="F24" s="122">
        <f t="shared" si="4"/>
        <v>70133.32004</v>
      </c>
      <c r="G24" s="122">
        <f t="shared" si="5"/>
        <v>77635.83005</v>
      </c>
      <c r="H24" s="122">
        <f t="shared" si="6"/>
        <v>83253.70954</v>
      </c>
      <c r="I24" s="121">
        <f t="shared" ref="I24:I53" si="7">IF($A24&gt;=I$14,H24+IF($A24=I$17,$C$6,HLOOKUP(HLOOKUP(I$14,$C$14:$AL$15,2,0),$C$9:$E$10,2,0))*($B$3-H24))</f>
        <v>92562.97241</v>
      </c>
      <c r="AN24" s="120">
        <v>7.0</v>
      </c>
    </row>
    <row r="25" ht="14.25" customHeight="1">
      <c r="A25" s="120">
        <v>8.0</v>
      </c>
      <c r="B25" s="120" t="s">
        <v>218</v>
      </c>
      <c r="C25" s="122">
        <f t="shared" si="1"/>
        <v>28864</v>
      </c>
      <c r="D25" s="122">
        <f t="shared" si="2"/>
        <v>46733.3632</v>
      </c>
      <c r="E25" s="122">
        <f t="shared" si="3"/>
        <v>60113.94236</v>
      </c>
      <c r="F25" s="122">
        <f t="shared" si="4"/>
        <v>70133.32004</v>
      </c>
      <c r="G25" s="122">
        <f t="shared" si="5"/>
        <v>77635.83005</v>
      </c>
      <c r="H25" s="122">
        <f t="shared" si="6"/>
        <v>83253.70954</v>
      </c>
      <c r="I25" s="122">
        <f t="shared" si="7"/>
        <v>87460.3777</v>
      </c>
      <c r="J25" s="121">
        <f t="shared" ref="J25:J53" si="8">IF($A25&gt;=J$14,I25+IF($A25=J$17,$C$6,HLOOKUP(HLOOKUP(J$14,$C$14:$AL$15,2,0),$C$9:$E$10,2,0))*($B$3-I25))</f>
        <v>94431.15374</v>
      </c>
      <c r="AN25" s="120">
        <v>8.0</v>
      </c>
    </row>
    <row r="26" ht="14.25" customHeight="1">
      <c r="A26" s="120">
        <v>9.0</v>
      </c>
      <c r="B26" s="120" t="s">
        <v>219</v>
      </c>
      <c r="C26" s="122">
        <f t="shared" si="1"/>
        <v>28864</v>
      </c>
      <c r="D26" s="122">
        <f t="shared" si="2"/>
        <v>46733.3632</v>
      </c>
      <c r="E26" s="122">
        <f t="shared" si="3"/>
        <v>60113.94236</v>
      </c>
      <c r="F26" s="122">
        <f t="shared" si="4"/>
        <v>70133.32004</v>
      </c>
      <c r="G26" s="122">
        <f t="shared" si="5"/>
        <v>77635.83005</v>
      </c>
      <c r="H26" s="122">
        <f t="shared" si="6"/>
        <v>83253.70954</v>
      </c>
      <c r="I26" s="122">
        <f t="shared" si="7"/>
        <v>87460.3777</v>
      </c>
      <c r="J26" s="122">
        <f t="shared" si="8"/>
        <v>90610.33082</v>
      </c>
      <c r="K26" s="121">
        <f t="shared" ref="K26:K53" si="9">IF($A26&gt;=K$14,J26+IF($A26=K$17,$C$6,HLOOKUP(HLOOKUP(K$14,$C$14:$AL$15,2,0),$C$9:$E$10,2,0))*($B$3-J26))</f>
        <v>95830.04792</v>
      </c>
      <c r="AN26" s="120">
        <v>9.0</v>
      </c>
    </row>
    <row r="27" ht="14.25" customHeight="1">
      <c r="A27" s="120">
        <v>10.0</v>
      </c>
      <c r="B27" s="120" t="s">
        <v>220</v>
      </c>
      <c r="C27" s="122">
        <f t="shared" si="1"/>
        <v>28864</v>
      </c>
      <c r="D27" s="122">
        <f t="shared" si="2"/>
        <v>46733.3632</v>
      </c>
      <c r="E27" s="122">
        <f t="shared" si="3"/>
        <v>60113.94236</v>
      </c>
      <c r="F27" s="122">
        <f t="shared" si="4"/>
        <v>70133.32004</v>
      </c>
      <c r="G27" s="122">
        <f t="shared" si="5"/>
        <v>77635.83005</v>
      </c>
      <c r="H27" s="122">
        <f t="shared" si="6"/>
        <v>83253.70954</v>
      </c>
      <c r="I27" s="122">
        <f t="shared" si="7"/>
        <v>87460.3777</v>
      </c>
      <c r="J27" s="122">
        <f t="shared" si="8"/>
        <v>90610.33082</v>
      </c>
      <c r="K27" s="122">
        <f t="shared" si="9"/>
        <v>92969.01572</v>
      </c>
      <c r="L27" s="121">
        <f t="shared" ref="L27:L53" si="10">IF($A27&gt;=L$14,K27+IF($A27=L$17,$C$6,HLOOKUP(HLOOKUP(L$14,$C$14:$AL$15,2,0),$C$9:$E$10,2,0))*($B$3-K27))</f>
        <v>96877.53988</v>
      </c>
      <c r="AN27" s="120">
        <v>10.0</v>
      </c>
    </row>
    <row r="28" ht="14.25" customHeight="1">
      <c r="A28" s="120">
        <v>11.0</v>
      </c>
      <c r="B28" s="120" t="s">
        <v>221</v>
      </c>
      <c r="C28" s="122">
        <f t="shared" si="1"/>
        <v>28864</v>
      </c>
      <c r="D28" s="122">
        <f t="shared" si="2"/>
        <v>46733.3632</v>
      </c>
      <c r="E28" s="122">
        <f t="shared" si="3"/>
        <v>60113.94236</v>
      </c>
      <c r="F28" s="122">
        <f t="shared" si="4"/>
        <v>70133.32004</v>
      </c>
      <c r="G28" s="122">
        <f t="shared" si="5"/>
        <v>77635.83005</v>
      </c>
      <c r="H28" s="122">
        <f t="shared" si="6"/>
        <v>83253.70954</v>
      </c>
      <c r="I28" s="122">
        <f t="shared" si="7"/>
        <v>87460.3777</v>
      </c>
      <c r="J28" s="122">
        <f t="shared" si="8"/>
        <v>90610.33082</v>
      </c>
      <c r="K28" s="122">
        <f t="shared" si="9"/>
        <v>92969.01572</v>
      </c>
      <c r="L28" s="122">
        <f t="shared" si="10"/>
        <v>94735.19897</v>
      </c>
      <c r="M28" s="121">
        <f t="shared" ref="M28:M53" si="11">IF($A28&gt;=M$14,L28+IF($A28=M$17,$C$6,HLOOKUP(HLOOKUP(M$14,$C$14:$AL$15,2,0),$C$9:$E$10,2,0))*($B$3-L28))</f>
        <v>97661.90186</v>
      </c>
      <c r="AN28" s="120">
        <v>11.0</v>
      </c>
    </row>
    <row r="29" ht="14.25" customHeight="1">
      <c r="A29" s="120">
        <v>12.0</v>
      </c>
      <c r="B29" s="120" t="s">
        <v>222</v>
      </c>
      <c r="C29" s="122">
        <f t="shared" si="1"/>
        <v>28864</v>
      </c>
      <c r="D29" s="122">
        <f t="shared" si="2"/>
        <v>46733.3632</v>
      </c>
      <c r="E29" s="122">
        <f t="shared" si="3"/>
        <v>60113.94236</v>
      </c>
      <c r="F29" s="122">
        <f t="shared" si="4"/>
        <v>70133.32004</v>
      </c>
      <c r="G29" s="122">
        <f t="shared" si="5"/>
        <v>77635.83005</v>
      </c>
      <c r="H29" s="122">
        <f t="shared" si="6"/>
        <v>83253.70954</v>
      </c>
      <c r="I29" s="122">
        <f t="shared" si="7"/>
        <v>87460.3777</v>
      </c>
      <c r="J29" s="122">
        <f t="shared" si="8"/>
        <v>90610.33082</v>
      </c>
      <c r="K29" s="122">
        <f t="shared" si="9"/>
        <v>92969.01572</v>
      </c>
      <c r="L29" s="122">
        <f t="shared" si="10"/>
        <v>94735.19897</v>
      </c>
      <c r="M29" s="122">
        <f t="shared" si="11"/>
        <v>96057.71699</v>
      </c>
      <c r="N29" s="121">
        <f t="shared" ref="N29:N53" si="12">IF($A29&gt;=N$14,M29+IF($A29=N$17,$C$6,HLOOKUP(HLOOKUP(N$14,$C$14:$AL$15,2,0),$C$9:$E$10,2,0))*($B$3-M29))</f>
        <v>98249.23212</v>
      </c>
      <c r="AN29" s="120">
        <v>12.0</v>
      </c>
    </row>
    <row r="30" ht="14.25" customHeight="1">
      <c r="A30" s="120">
        <v>13.0</v>
      </c>
      <c r="B30" s="120" t="s">
        <v>223</v>
      </c>
      <c r="C30" s="122">
        <f t="shared" si="1"/>
        <v>28864</v>
      </c>
      <c r="D30" s="122">
        <f t="shared" si="2"/>
        <v>46733.3632</v>
      </c>
      <c r="E30" s="122">
        <f t="shared" si="3"/>
        <v>60113.94236</v>
      </c>
      <c r="F30" s="122">
        <f t="shared" si="4"/>
        <v>70133.32004</v>
      </c>
      <c r="G30" s="122">
        <f t="shared" si="5"/>
        <v>77635.83005</v>
      </c>
      <c r="H30" s="122">
        <f t="shared" si="6"/>
        <v>83253.70954</v>
      </c>
      <c r="I30" s="122">
        <f t="shared" si="7"/>
        <v>87460.3777</v>
      </c>
      <c r="J30" s="122">
        <f t="shared" si="8"/>
        <v>90610.33082</v>
      </c>
      <c r="K30" s="122">
        <f t="shared" si="9"/>
        <v>92969.01572</v>
      </c>
      <c r="L30" s="122">
        <f t="shared" si="10"/>
        <v>94735.19897</v>
      </c>
      <c r="M30" s="122">
        <f t="shared" si="11"/>
        <v>96057.71699</v>
      </c>
      <c r="N30" s="122">
        <f t="shared" si="12"/>
        <v>97048.01848</v>
      </c>
      <c r="O30" s="121">
        <f t="shared" ref="O30:O53" si="13">IF($A30&gt;=O$14,N30+IF($A30=O$17,$C$6,HLOOKUP(HLOOKUP(O$14,$C$14:$AL$15,2,0),$C$9:$E$10,2,0))*($B$3-N30))</f>
        <v>98689.02501</v>
      </c>
      <c r="AN30" s="120">
        <v>13.0</v>
      </c>
    </row>
    <row r="31" ht="14.25" customHeight="1">
      <c r="A31" s="120">
        <v>14.0</v>
      </c>
      <c r="B31" s="120" t="s">
        <v>224</v>
      </c>
      <c r="C31" s="122">
        <f t="shared" si="1"/>
        <v>28864</v>
      </c>
      <c r="D31" s="122">
        <f t="shared" si="2"/>
        <v>46733.3632</v>
      </c>
      <c r="E31" s="122">
        <f t="shared" si="3"/>
        <v>60113.94236</v>
      </c>
      <c r="F31" s="122">
        <f t="shared" si="4"/>
        <v>70133.32004</v>
      </c>
      <c r="G31" s="122">
        <f t="shared" si="5"/>
        <v>77635.83005</v>
      </c>
      <c r="H31" s="122">
        <f t="shared" si="6"/>
        <v>83253.70954</v>
      </c>
      <c r="I31" s="122">
        <f t="shared" si="7"/>
        <v>87460.3777</v>
      </c>
      <c r="J31" s="122">
        <f t="shared" si="8"/>
        <v>90610.33082</v>
      </c>
      <c r="K31" s="122">
        <f t="shared" si="9"/>
        <v>92969.01572</v>
      </c>
      <c r="L31" s="122">
        <f t="shared" si="10"/>
        <v>94735.19897</v>
      </c>
      <c r="M31" s="122">
        <f t="shared" si="11"/>
        <v>96057.71699</v>
      </c>
      <c r="N31" s="122">
        <f t="shared" si="12"/>
        <v>97048.01848</v>
      </c>
      <c r="O31" s="122">
        <f t="shared" si="13"/>
        <v>97789.55624</v>
      </c>
      <c r="P31" s="121">
        <f t="shared" ref="P31:P53" si="14">IF($A31&gt;=P$14,O31+IF($A31=P$17,$C$6,HLOOKUP(HLOOKUP(P$14,$C$14:$AL$15,2,0),$C$9:$E$10,2,0))*($B$3-O31))</f>
        <v>99018.34193</v>
      </c>
      <c r="AN31" s="120">
        <v>14.0</v>
      </c>
    </row>
    <row r="32" ht="14.25" customHeight="1">
      <c r="A32" s="120">
        <v>15.0</v>
      </c>
      <c r="B32" s="120" t="s">
        <v>225</v>
      </c>
      <c r="C32" s="122">
        <f t="shared" si="1"/>
        <v>28864</v>
      </c>
      <c r="D32" s="122">
        <f t="shared" si="2"/>
        <v>46733.3632</v>
      </c>
      <c r="E32" s="122">
        <f t="shared" si="3"/>
        <v>60113.94236</v>
      </c>
      <c r="F32" s="122">
        <f t="shared" si="4"/>
        <v>70133.32004</v>
      </c>
      <c r="G32" s="122">
        <f t="shared" si="5"/>
        <v>77635.83005</v>
      </c>
      <c r="H32" s="122">
        <f t="shared" si="6"/>
        <v>83253.70954</v>
      </c>
      <c r="I32" s="122">
        <f t="shared" si="7"/>
        <v>87460.3777</v>
      </c>
      <c r="J32" s="122">
        <f t="shared" si="8"/>
        <v>90610.33082</v>
      </c>
      <c r="K32" s="122">
        <f t="shared" si="9"/>
        <v>92969.01572</v>
      </c>
      <c r="L32" s="122">
        <f t="shared" si="10"/>
        <v>94735.19897</v>
      </c>
      <c r="M32" s="122">
        <f t="shared" si="11"/>
        <v>96057.71699</v>
      </c>
      <c r="N32" s="122">
        <f t="shared" si="12"/>
        <v>97048.01848</v>
      </c>
      <c r="O32" s="122">
        <f t="shared" si="13"/>
        <v>97789.55624</v>
      </c>
      <c r="P32" s="122">
        <f t="shared" si="14"/>
        <v>98344.81971</v>
      </c>
      <c r="Q32" s="121">
        <f t="shared" ref="Q32:Q53" si="15">IF($A32&gt;=Q$14,P32+IF($A32=Q$17,$C$6,HLOOKUP(HLOOKUP(Q$14,$C$14:$AL$15,2,0),$C$9:$E$10,2,0))*($B$3-P32))</f>
        <v>99264.93443</v>
      </c>
      <c r="AN32" s="120">
        <v>15.0</v>
      </c>
    </row>
    <row r="33" ht="14.25" customHeight="1">
      <c r="A33" s="120">
        <v>16.0</v>
      </c>
      <c r="B33" s="120" t="s">
        <v>226</v>
      </c>
      <c r="C33" s="122">
        <f t="shared" si="1"/>
        <v>28864</v>
      </c>
      <c r="D33" s="122">
        <f t="shared" si="2"/>
        <v>46733.3632</v>
      </c>
      <c r="E33" s="122">
        <f t="shared" si="3"/>
        <v>60113.94236</v>
      </c>
      <c r="F33" s="122">
        <f t="shared" si="4"/>
        <v>70133.32004</v>
      </c>
      <c r="G33" s="122">
        <f t="shared" si="5"/>
        <v>77635.83005</v>
      </c>
      <c r="H33" s="122">
        <f t="shared" si="6"/>
        <v>83253.70954</v>
      </c>
      <c r="I33" s="122">
        <f t="shared" si="7"/>
        <v>87460.3777</v>
      </c>
      <c r="J33" s="122">
        <f t="shared" si="8"/>
        <v>90610.33082</v>
      </c>
      <c r="K33" s="122">
        <f t="shared" si="9"/>
        <v>92969.01572</v>
      </c>
      <c r="L33" s="122">
        <f t="shared" si="10"/>
        <v>94735.19897</v>
      </c>
      <c r="M33" s="122">
        <f t="shared" si="11"/>
        <v>96057.71699</v>
      </c>
      <c r="N33" s="122">
        <f t="shared" si="12"/>
        <v>97048.01848</v>
      </c>
      <c r="O33" s="122">
        <f t="shared" si="13"/>
        <v>97789.55624</v>
      </c>
      <c r="P33" s="122">
        <f t="shared" si="14"/>
        <v>98344.81971</v>
      </c>
      <c r="Q33" s="122">
        <f t="shared" si="15"/>
        <v>98760.601</v>
      </c>
      <c r="R33" s="121">
        <f t="shared" ref="R33:R53" si="16">IF($A33&gt;=R$14,Q33+IF($A33=R$17,$C$6,HLOOKUP(HLOOKUP(R$14,$C$14:$AL$15,2,0),$C$9:$E$10,2,0))*($B$3-Q33))</f>
        <v>99449.5829</v>
      </c>
      <c r="AN33" s="120">
        <v>16.0</v>
      </c>
    </row>
    <row r="34" ht="14.25" customHeight="1">
      <c r="A34" s="120">
        <v>17.0</v>
      </c>
      <c r="B34" s="120" t="s">
        <v>227</v>
      </c>
      <c r="C34" s="122">
        <f t="shared" si="1"/>
        <v>28864</v>
      </c>
      <c r="D34" s="122">
        <f t="shared" si="2"/>
        <v>46733.3632</v>
      </c>
      <c r="E34" s="122">
        <f t="shared" si="3"/>
        <v>60113.94236</v>
      </c>
      <c r="F34" s="122">
        <f t="shared" si="4"/>
        <v>70133.32004</v>
      </c>
      <c r="G34" s="122">
        <f t="shared" si="5"/>
        <v>77635.83005</v>
      </c>
      <c r="H34" s="122">
        <f t="shared" si="6"/>
        <v>83253.70954</v>
      </c>
      <c r="I34" s="122">
        <f t="shared" si="7"/>
        <v>87460.3777</v>
      </c>
      <c r="J34" s="122">
        <f t="shared" si="8"/>
        <v>90610.33082</v>
      </c>
      <c r="K34" s="122">
        <f t="shared" si="9"/>
        <v>92969.01572</v>
      </c>
      <c r="L34" s="122">
        <f t="shared" si="10"/>
        <v>94735.19897</v>
      </c>
      <c r="M34" s="122">
        <f t="shared" si="11"/>
        <v>96057.71699</v>
      </c>
      <c r="N34" s="122">
        <f t="shared" si="12"/>
        <v>97048.01848</v>
      </c>
      <c r="O34" s="122">
        <f t="shared" si="13"/>
        <v>97789.55624</v>
      </c>
      <c r="P34" s="122">
        <f t="shared" si="14"/>
        <v>98344.81971</v>
      </c>
      <c r="Q34" s="122">
        <f t="shared" si="15"/>
        <v>98760.601</v>
      </c>
      <c r="R34" s="122">
        <f t="shared" si="16"/>
        <v>99071.93803</v>
      </c>
      <c r="S34" s="121">
        <f t="shared" ref="S34:S53" si="17">IF($A34&gt;=S$14,R34+IF($A34=S$17,$C$6,HLOOKUP(HLOOKUP(S$14,$C$14:$AL$15,2,0),$C$9:$E$10,2,0))*($B$3-R34))</f>
        <v>99587.84768</v>
      </c>
      <c r="AN34" s="120">
        <v>17.0</v>
      </c>
    </row>
    <row r="35" ht="14.25" customHeight="1">
      <c r="A35" s="120">
        <v>18.0</v>
      </c>
      <c r="B35" s="120" t="s">
        <v>228</v>
      </c>
      <c r="C35" s="122">
        <f t="shared" si="1"/>
        <v>28864</v>
      </c>
      <c r="D35" s="122">
        <f t="shared" si="2"/>
        <v>46733.3632</v>
      </c>
      <c r="E35" s="122">
        <f t="shared" si="3"/>
        <v>60113.94236</v>
      </c>
      <c r="F35" s="122">
        <f t="shared" si="4"/>
        <v>70133.32004</v>
      </c>
      <c r="G35" s="122">
        <f t="shared" si="5"/>
        <v>77635.83005</v>
      </c>
      <c r="H35" s="122">
        <f t="shared" si="6"/>
        <v>83253.70954</v>
      </c>
      <c r="I35" s="122">
        <f t="shared" si="7"/>
        <v>87460.3777</v>
      </c>
      <c r="J35" s="122">
        <f t="shared" si="8"/>
        <v>90610.33082</v>
      </c>
      <c r="K35" s="122">
        <f t="shared" si="9"/>
        <v>92969.01572</v>
      </c>
      <c r="L35" s="122">
        <f t="shared" si="10"/>
        <v>94735.19897</v>
      </c>
      <c r="M35" s="122">
        <f t="shared" si="11"/>
        <v>96057.71699</v>
      </c>
      <c r="N35" s="122">
        <f t="shared" si="12"/>
        <v>97048.01848</v>
      </c>
      <c r="O35" s="122">
        <f t="shared" si="13"/>
        <v>97789.55624</v>
      </c>
      <c r="P35" s="122">
        <f t="shared" si="14"/>
        <v>98344.81971</v>
      </c>
      <c r="Q35" s="122">
        <f t="shared" si="15"/>
        <v>98760.601</v>
      </c>
      <c r="R35" s="122">
        <f t="shared" si="16"/>
        <v>99071.93803</v>
      </c>
      <c r="S35" s="122">
        <f t="shared" si="17"/>
        <v>99305.0672</v>
      </c>
      <c r="T35" s="121">
        <f t="shared" ref="T35:T53" si="18">IF($A35&gt;=T$14,S35+IF($A35=T$17,$C$6,HLOOKUP(HLOOKUP(T$14,$C$14:$AL$15,2,0),$C$9:$E$10,2,0))*($B$3-S35))</f>
        <v>99691.38034</v>
      </c>
      <c r="AN35" s="120">
        <v>18.0</v>
      </c>
    </row>
    <row r="36" ht="14.25" customHeight="1">
      <c r="A36" s="120">
        <v>19.0</v>
      </c>
      <c r="B36" s="120" t="s">
        <v>229</v>
      </c>
      <c r="C36" s="122">
        <f t="shared" si="1"/>
        <v>28864</v>
      </c>
      <c r="D36" s="122">
        <f t="shared" si="2"/>
        <v>46733.3632</v>
      </c>
      <c r="E36" s="122">
        <f t="shared" si="3"/>
        <v>60113.94236</v>
      </c>
      <c r="F36" s="122">
        <f t="shared" si="4"/>
        <v>70133.32004</v>
      </c>
      <c r="G36" s="122">
        <f t="shared" si="5"/>
        <v>77635.83005</v>
      </c>
      <c r="H36" s="122">
        <f t="shared" si="6"/>
        <v>83253.70954</v>
      </c>
      <c r="I36" s="122">
        <f t="shared" si="7"/>
        <v>87460.3777</v>
      </c>
      <c r="J36" s="122">
        <f t="shared" si="8"/>
        <v>90610.33082</v>
      </c>
      <c r="K36" s="122">
        <f t="shared" si="9"/>
        <v>92969.01572</v>
      </c>
      <c r="L36" s="122">
        <f t="shared" si="10"/>
        <v>94735.19897</v>
      </c>
      <c r="M36" s="122">
        <f t="shared" si="11"/>
        <v>96057.71699</v>
      </c>
      <c r="N36" s="122">
        <f t="shared" si="12"/>
        <v>97048.01848</v>
      </c>
      <c r="O36" s="122">
        <f t="shared" si="13"/>
        <v>97789.55624</v>
      </c>
      <c r="P36" s="122">
        <f t="shared" si="14"/>
        <v>98344.81971</v>
      </c>
      <c r="Q36" s="122">
        <f t="shared" si="15"/>
        <v>98760.601</v>
      </c>
      <c r="R36" s="122">
        <f t="shared" si="16"/>
        <v>99071.93803</v>
      </c>
      <c r="S36" s="122">
        <f t="shared" si="17"/>
        <v>99305.0672</v>
      </c>
      <c r="T36" s="122">
        <f t="shared" si="18"/>
        <v>99479.63432</v>
      </c>
      <c r="U36" s="121">
        <f t="shared" ref="U36:U53" si="19">IF($A36&gt;=U$14,T36+IF($A36=U$17,$C$6,HLOOKUP(HLOOKUP(U$14,$C$14:$AL$15,2,0),$C$9:$E$10,2,0))*($B$3-T36))</f>
        <v>99768.9056</v>
      </c>
      <c r="AN36" s="120">
        <v>19.0</v>
      </c>
    </row>
    <row r="37" ht="14.25" customHeight="1">
      <c r="A37" s="120">
        <v>20.0</v>
      </c>
      <c r="B37" s="120" t="s">
        <v>230</v>
      </c>
      <c r="C37" s="122">
        <f t="shared" si="1"/>
        <v>28864</v>
      </c>
      <c r="D37" s="122">
        <f t="shared" si="2"/>
        <v>46733.3632</v>
      </c>
      <c r="E37" s="122">
        <f t="shared" si="3"/>
        <v>60113.94236</v>
      </c>
      <c r="F37" s="122">
        <f t="shared" si="4"/>
        <v>70133.32004</v>
      </c>
      <c r="G37" s="122">
        <f t="shared" si="5"/>
        <v>77635.83005</v>
      </c>
      <c r="H37" s="122">
        <f t="shared" si="6"/>
        <v>83253.70954</v>
      </c>
      <c r="I37" s="122">
        <f t="shared" si="7"/>
        <v>87460.3777</v>
      </c>
      <c r="J37" s="122">
        <f t="shared" si="8"/>
        <v>90610.33082</v>
      </c>
      <c r="K37" s="122">
        <f t="shared" si="9"/>
        <v>92969.01572</v>
      </c>
      <c r="L37" s="122">
        <f t="shared" si="10"/>
        <v>94735.19897</v>
      </c>
      <c r="M37" s="122">
        <f t="shared" si="11"/>
        <v>96057.71699</v>
      </c>
      <c r="N37" s="122">
        <f t="shared" si="12"/>
        <v>97048.01848</v>
      </c>
      <c r="O37" s="122">
        <f t="shared" si="13"/>
        <v>97789.55624</v>
      </c>
      <c r="P37" s="122">
        <f t="shared" si="14"/>
        <v>98344.81971</v>
      </c>
      <c r="Q37" s="122">
        <f t="shared" si="15"/>
        <v>98760.601</v>
      </c>
      <c r="R37" s="122">
        <f t="shared" si="16"/>
        <v>99071.93803</v>
      </c>
      <c r="S37" s="122">
        <f t="shared" si="17"/>
        <v>99305.0672</v>
      </c>
      <c r="T37" s="122">
        <f t="shared" si="18"/>
        <v>99479.63432</v>
      </c>
      <c r="U37" s="122">
        <f t="shared" si="19"/>
        <v>99610.35018</v>
      </c>
      <c r="V37" s="121">
        <f t="shared" ref="V37:V53" si="20">IF($A37&gt;=V$14,U37+IF($A37=V$17,$C$6,HLOOKUP(HLOOKUP(V$14,$C$14:$AL$15,2,0),$C$9:$E$10,2,0))*($B$3-U37))</f>
        <v>99826.95651</v>
      </c>
      <c r="AN37" s="120">
        <v>20.0</v>
      </c>
    </row>
    <row r="38" ht="14.25" customHeight="1">
      <c r="A38" s="120">
        <v>21.0</v>
      </c>
      <c r="B38" s="120" t="s">
        <v>231</v>
      </c>
      <c r="C38" s="122">
        <f t="shared" si="1"/>
        <v>28864</v>
      </c>
      <c r="D38" s="122">
        <f t="shared" si="2"/>
        <v>46733.3632</v>
      </c>
      <c r="E38" s="122">
        <f t="shared" si="3"/>
        <v>60113.94236</v>
      </c>
      <c r="F38" s="122">
        <f t="shared" si="4"/>
        <v>70133.32004</v>
      </c>
      <c r="G38" s="122">
        <f t="shared" si="5"/>
        <v>77635.83005</v>
      </c>
      <c r="H38" s="122">
        <f t="shared" si="6"/>
        <v>83253.70954</v>
      </c>
      <c r="I38" s="122">
        <f t="shared" si="7"/>
        <v>87460.3777</v>
      </c>
      <c r="J38" s="122">
        <f t="shared" si="8"/>
        <v>90610.33082</v>
      </c>
      <c r="K38" s="122">
        <f t="shared" si="9"/>
        <v>92969.01572</v>
      </c>
      <c r="L38" s="122">
        <f t="shared" si="10"/>
        <v>94735.19897</v>
      </c>
      <c r="M38" s="122">
        <f t="shared" si="11"/>
        <v>96057.71699</v>
      </c>
      <c r="N38" s="122">
        <f t="shared" si="12"/>
        <v>97048.01848</v>
      </c>
      <c r="O38" s="122">
        <f t="shared" si="13"/>
        <v>97789.55624</v>
      </c>
      <c r="P38" s="122">
        <f t="shared" si="14"/>
        <v>98344.81971</v>
      </c>
      <c r="Q38" s="122">
        <f t="shared" si="15"/>
        <v>98760.601</v>
      </c>
      <c r="R38" s="122">
        <f t="shared" si="16"/>
        <v>99071.93803</v>
      </c>
      <c r="S38" s="122">
        <f t="shared" si="17"/>
        <v>99305.0672</v>
      </c>
      <c r="T38" s="122">
        <f t="shared" si="18"/>
        <v>99479.63432</v>
      </c>
      <c r="U38" s="122">
        <f t="shared" si="19"/>
        <v>99610.35018</v>
      </c>
      <c r="V38" s="122">
        <f t="shared" si="20"/>
        <v>99708.23021</v>
      </c>
      <c r="W38" s="121">
        <f t="shared" ref="W38:W53" si="21">IF($A38&gt;=W$14,V38+IF($A38=W$17,$C$6,HLOOKUP(HLOOKUP(W$14,$C$14:$AL$15,2,0),$C$9:$E$10,2,0))*($B$3-V38))</f>
        <v>99870.42504</v>
      </c>
      <c r="AN38" s="120">
        <v>21.0</v>
      </c>
    </row>
    <row r="39" ht="14.25" customHeight="1">
      <c r="A39" s="120">
        <v>22.0</v>
      </c>
      <c r="B39" s="120" t="s">
        <v>232</v>
      </c>
      <c r="C39" s="122">
        <f t="shared" si="1"/>
        <v>28864</v>
      </c>
      <c r="D39" s="122">
        <f t="shared" si="2"/>
        <v>46733.3632</v>
      </c>
      <c r="E39" s="122">
        <f t="shared" si="3"/>
        <v>60113.94236</v>
      </c>
      <c r="F39" s="122">
        <f t="shared" si="4"/>
        <v>70133.32004</v>
      </c>
      <c r="G39" s="122">
        <f t="shared" si="5"/>
        <v>77635.83005</v>
      </c>
      <c r="H39" s="122">
        <f t="shared" si="6"/>
        <v>83253.70954</v>
      </c>
      <c r="I39" s="122">
        <f t="shared" si="7"/>
        <v>87460.3777</v>
      </c>
      <c r="J39" s="122">
        <f t="shared" si="8"/>
        <v>90610.33082</v>
      </c>
      <c r="K39" s="122">
        <f t="shared" si="9"/>
        <v>92969.01572</v>
      </c>
      <c r="L39" s="122">
        <f t="shared" si="10"/>
        <v>94735.19897</v>
      </c>
      <c r="M39" s="122">
        <f t="shared" si="11"/>
        <v>96057.71699</v>
      </c>
      <c r="N39" s="122">
        <f t="shared" si="12"/>
        <v>97048.01848</v>
      </c>
      <c r="O39" s="122">
        <f t="shared" si="13"/>
        <v>97789.55624</v>
      </c>
      <c r="P39" s="122">
        <f t="shared" si="14"/>
        <v>98344.81971</v>
      </c>
      <c r="Q39" s="122">
        <f t="shared" si="15"/>
        <v>98760.601</v>
      </c>
      <c r="R39" s="122">
        <f t="shared" si="16"/>
        <v>99071.93803</v>
      </c>
      <c r="S39" s="122">
        <f t="shared" si="17"/>
        <v>99305.0672</v>
      </c>
      <c r="T39" s="122">
        <f t="shared" si="18"/>
        <v>99479.63432</v>
      </c>
      <c r="U39" s="122">
        <f t="shared" si="19"/>
        <v>99610.35018</v>
      </c>
      <c r="V39" s="122">
        <f t="shared" si="20"/>
        <v>99708.23021</v>
      </c>
      <c r="W39" s="122">
        <f t="shared" si="21"/>
        <v>99781.52278</v>
      </c>
      <c r="X39" s="121">
        <f t="shared" ref="X39:X53" si="22">IF($A39&gt;=X$14,W39+IF($A39=X$17,$C$6,HLOOKUP(HLOOKUP(X$14,$C$14:$AL$15,2,0),$C$9:$E$10,2,0))*($B$3-W39))</f>
        <v>99902.97427</v>
      </c>
      <c r="AN39" s="120">
        <v>22.0</v>
      </c>
    </row>
    <row r="40" ht="14.25" customHeight="1">
      <c r="A40" s="120">
        <v>23.0</v>
      </c>
      <c r="B40" s="120" t="s">
        <v>233</v>
      </c>
      <c r="C40" s="122">
        <f t="shared" si="1"/>
        <v>28864</v>
      </c>
      <c r="D40" s="122">
        <f t="shared" si="2"/>
        <v>46733.3632</v>
      </c>
      <c r="E40" s="122">
        <f t="shared" si="3"/>
        <v>60113.94236</v>
      </c>
      <c r="F40" s="122">
        <f t="shared" si="4"/>
        <v>70133.32004</v>
      </c>
      <c r="G40" s="122">
        <f t="shared" si="5"/>
        <v>77635.83005</v>
      </c>
      <c r="H40" s="122">
        <f t="shared" si="6"/>
        <v>83253.70954</v>
      </c>
      <c r="I40" s="122">
        <f t="shared" si="7"/>
        <v>87460.3777</v>
      </c>
      <c r="J40" s="122">
        <f t="shared" si="8"/>
        <v>90610.33082</v>
      </c>
      <c r="K40" s="122">
        <f t="shared" si="9"/>
        <v>92969.01572</v>
      </c>
      <c r="L40" s="122">
        <f t="shared" si="10"/>
        <v>94735.19897</v>
      </c>
      <c r="M40" s="122">
        <f t="shared" si="11"/>
        <v>96057.71699</v>
      </c>
      <c r="N40" s="122">
        <f t="shared" si="12"/>
        <v>97048.01848</v>
      </c>
      <c r="O40" s="122">
        <f t="shared" si="13"/>
        <v>97789.55624</v>
      </c>
      <c r="P40" s="122">
        <f t="shared" si="14"/>
        <v>98344.81971</v>
      </c>
      <c r="Q40" s="122">
        <f t="shared" si="15"/>
        <v>98760.601</v>
      </c>
      <c r="R40" s="122">
        <f t="shared" si="16"/>
        <v>99071.93803</v>
      </c>
      <c r="S40" s="122">
        <f t="shared" si="17"/>
        <v>99305.0672</v>
      </c>
      <c r="T40" s="122">
        <f t="shared" si="18"/>
        <v>99479.63432</v>
      </c>
      <c r="U40" s="122">
        <f t="shared" si="19"/>
        <v>99610.35018</v>
      </c>
      <c r="V40" s="122">
        <f t="shared" si="20"/>
        <v>99708.23021</v>
      </c>
      <c r="W40" s="122">
        <f t="shared" si="21"/>
        <v>99781.52278</v>
      </c>
      <c r="X40" s="122">
        <f t="shared" si="22"/>
        <v>99836.40426</v>
      </c>
      <c r="Y40" s="121">
        <f t="shared" ref="Y40:Y53" si="23">IF($A40&gt;=Y$14,X40+IF($A40=Y$17,$C$6,HLOOKUP(HLOOKUP(Y$14,$C$14:$AL$15,2,0),$C$9:$E$10,2,0))*($B$3-X40))</f>
        <v>99927.34713</v>
      </c>
      <c r="AN40" s="120">
        <v>23.0</v>
      </c>
    </row>
    <row r="41" ht="14.25" customHeight="1">
      <c r="A41" s="120">
        <v>24.0</v>
      </c>
      <c r="B41" s="120" t="s">
        <v>234</v>
      </c>
      <c r="C41" s="122">
        <f t="shared" si="1"/>
        <v>28864</v>
      </c>
      <c r="D41" s="122">
        <f t="shared" si="2"/>
        <v>46733.3632</v>
      </c>
      <c r="E41" s="122">
        <f t="shared" si="3"/>
        <v>60113.94236</v>
      </c>
      <c r="F41" s="122">
        <f t="shared" si="4"/>
        <v>70133.32004</v>
      </c>
      <c r="G41" s="122">
        <f t="shared" si="5"/>
        <v>77635.83005</v>
      </c>
      <c r="H41" s="122">
        <f t="shared" si="6"/>
        <v>83253.70954</v>
      </c>
      <c r="I41" s="122">
        <f t="shared" si="7"/>
        <v>87460.3777</v>
      </c>
      <c r="J41" s="122">
        <f t="shared" si="8"/>
        <v>90610.33082</v>
      </c>
      <c r="K41" s="122">
        <f t="shared" si="9"/>
        <v>92969.01572</v>
      </c>
      <c r="L41" s="122">
        <f t="shared" si="10"/>
        <v>94735.19897</v>
      </c>
      <c r="M41" s="122">
        <f t="shared" si="11"/>
        <v>96057.71699</v>
      </c>
      <c r="N41" s="122">
        <f t="shared" si="12"/>
        <v>97048.01848</v>
      </c>
      <c r="O41" s="122">
        <f t="shared" si="13"/>
        <v>97789.55624</v>
      </c>
      <c r="P41" s="122">
        <f t="shared" si="14"/>
        <v>98344.81971</v>
      </c>
      <c r="Q41" s="122">
        <f t="shared" si="15"/>
        <v>98760.601</v>
      </c>
      <c r="R41" s="122">
        <f t="shared" si="16"/>
        <v>99071.93803</v>
      </c>
      <c r="S41" s="122">
        <f t="shared" si="17"/>
        <v>99305.0672</v>
      </c>
      <c r="T41" s="122">
        <f t="shared" si="18"/>
        <v>99479.63432</v>
      </c>
      <c r="U41" s="122">
        <f t="shared" si="19"/>
        <v>99610.35018</v>
      </c>
      <c r="V41" s="122">
        <f t="shared" si="20"/>
        <v>99708.23021</v>
      </c>
      <c r="W41" s="122">
        <f t="shared" si="21"/>
        <v>99781.52278</v>
      </c>
      <c r="X41" s="122">
        <f t="shared" si="22"/>
        <v>99836.40426</v>
      </c>
      <c r="Y41" s="122">
        <f t="shared" si="23"/>
        <v>99877.49951</v>
      </c>
      <c r="Z41" s="121">
        <f t="shared" ref="Z41:Z53" si="24">IF($A41&gt;=Z$14,Y41+IF($A41=Z$17,$C$6,HLOOKUP(HLOOKUP(Z$14,$C$14:$AL$15,2,0),$C$9:$E$10,2,0))*($B$3-Y41))</f>
        <v>99945.59753</v>
      </c>
      <c r="AN41" s="120">
        <v>24.0</v>
      </c>
    </row>
    <row r="42" ht="14.25" customHeight="1">
      <c r="A42" s="120">
        <v>25.0</v>
      </c>
      <c r="B42" s="120" t="s">
        <v>235</v>
      </c>
      <c r="C42" s="122">
        <f t="shared" si="1"/>
        <v>28864</v>
      </c>
      <c r="D42" s="122">
        <f t="shared" si="2"/>
        <v>46733.3632</v>
      </c>
      <c r="E42" s="122">
        <f t="shared" si="3"/>
        <v>60113.94236</v>
      </c>
      <c r="F42" s="122">
        <f t="shared" si="4"/>
        <v>70133.32004</v>
      </c>
      <c r="G42" s="122">
        <f t="shared" si="5"/>
        <v>77635.83005</v>
      </c>
      <c r="H42" s="122">
        <f t="shared" si="6"/>
        <v>83253.70954</v>
      </c>
      <c r="I42" s="122">
        <f t="shared" si="7"/>
        <v>87460.3777</v>
      </c>
      <c r="J42" s="122">
        <f t="shared" si="8"/>
        <v>90610.33082</v>
      </c>
      <c r="K42" s="122">
        <f t="shared" si="9"/>
        <v>92969.01572</v>
      </c>
      <c r="L42" s="122">
        <f t="shared" si="10"/>
        <v>94735.19897</v>
      </c>
      <c r="M42" s="122">
        <f t="shared" si="11"/>
        <v>96057.71699</v>
      </c>
      <c r="N42" s="122">
        <f t="shared" si="12"/>
        <v>97048.01848</v>
      </c>
      <c r="O42" s="122">
        <f t="shared" si="13"/>
        <v>97789.55624</v>
      </c>
      <c r="P42" s="122">
        <f t="shared" si="14"/>
        <v>98344.81971</v>
      </c>
      <c r="Q42" s="122">
        <f t="shared" si="15"/>
        <v>98760.601</v>
      </c>
      <c r="R42" s="122">
        <f t="shared" si="16"/>
        <v>99071.93803</v>
      </c>
      <c r="S42" s="122">
        <f t="shared" si="17"/>
        <v>99305.0672</v>
      </c>
      <c r="T42" s="122">
        <f t="shared" si="18"/>
        <v>99479.63432</v>
      </c>
      <c r="U42" s="122">
        <f t="shared" si="19"/>
        <v>99610.35018</v>
      </c>
      <c r="V42" s="122">
        <f t="shared" si="20"/>
        <v>99708.23021</v>
      </c>
      <c r="W42" s="122">
        <f t="shared" si="21"/>
        <v>99781.52278</v>
      </c>
      <c r="X42" s="122">
        <f t="shared" si="22"/>
        <v>99836.40426</v>
      </c>
      <c r="Y42" s="122">
        <f t="shared" si="23"/>
        <v>99877.49951</v>
      </c>
      <c r="Z42" s="122">
        <f t="shared" si="24"/>
        <v>99908.27163</v>
      </c>
      <c r="AA42" s="121">
        <f t="shared" ref="AA42:AA53" si="25">IF($A42&gt;=AA$14,Z42+IF($A42=AA$17,$C$6,HLOOKUP(HLOOKUP(AA$14,$C$14:$AL$15,2,0),$C$9:$E$10,2,0))*($B$3-Z42))</f>
        <v>99959.26343</v>
      </c>
      <c r="AN42" s="120">
        <v>25.0</v>
      </c>
    </row>
    <row r="43" ht="14.25" customHeight="1">
      <c r="A43" s="120">
        <v>26.0</v>
      </c>
      <c r="B43" s="120" t="s">
        <v>236</v>
      </c>
      <c r="C43" s="122">
        <f t="shared" si="1"/>
        <v>28864</v>
      </c>
      <c r="D43" s="122">
        <f t="shared" si="2"/>
        <v>46733.3632</v>
      </c>
      <c r="E43" s="122">
        <f t="shared" si="3"/>
        <v>60113.94236</v>
      </c>
      <c r="F43" s="122">
        <f t="shared" si="4"/>
        <v>70133.32004</v>
      </c>
      <c r="G43" s="122">
        <f t="shared" si="5"/>
        <v>77635.83005</v>
      </c>
      <c r="H43" s="122">
        <f t="shared" si="6"/>
        <v>83253.70954</v>
      </c>
      <c r="I43" s="122">
        <f t="shared" si="7"/>
        <v>87460.3777</v>
      </c>
      <c r="J43" s="122">
        <f t="shared" si="8"/>
        <v>90610.33082</v>
      </c>
      <c r="K43" s="122">
        <f t="shared" si="9"/>
        <v>92969.01572</v>
      </c>
      <c r="L43" s="122">
        <f t="shared" si="10"/>
        <v>94735.19897</v>
      </c>
      <c r="M43" s="122">
        <f t="shared" si="11"/>
        <v>96057.71699</v>
      </c>
      <c r="N43" s="122">
        <f t="shared" si="12"/>
        <v>97048.01848</v>
      </c>
      <c r="O43" s="122">
        <f t="shared" si="13"/>
        <v>97789.55624</v>
      </c>
      <c r="P43" s="122">
        <f t="shared" si="14"/>
        <v>98344.81971</v>
      </c>
      <c r="Q43" s="122">
        <f t="shared" si="15"/>
        <v>98760.601</v>
      </c>
      <c r="R43" s="122">
        <f t="shared" si="16"/>
        <v>99071.93803</v>
      </c>
      <c r="S43" s="122">
        <f t="shared" si="17"/>
        <v>99305.0672</v>
      </c>
      <c r="T43" s="122">
        <f t="shared" si="18"/>
        <v>99479.63432</v>
      </c>
      <c r="U43" s="122">
        <f t="shared" si="19"/>
        <v>99610.35018</v>
      </c>
      <c r="V43" s="122">
        <f t="shared" si="20"/>
        <v>99708.23021</v>
      </c>
      <c r="W43" s="122">
        <f t="shared" si="21"/>
        <v>99781.52278</v>
      </c>
      <c r="X43" s="122">
        <f t="shared" si="22"/>
        <v>99836.40426</v>
      </c>
      <c r="Y43" s="122">
        <f t="shared" si="23"/>
        <v>99877.49951</v>
      </c>
      <c r="Z43" s="122">
        <f t="shared" si="24"/>
        <v>99908.27163</v>
      </c>
      <c r="AA43" s="122">
        <f t="shared" si="25"/>
        <v>99931.3138</v>
      </c>
      <c r="AB43" s="121">
        <f t="shared" ref="AB43:AB53" si="26">IF($A43&gt;=AB$14,AA43+IF($A43=AB$17,$C$6,HLOOKUP(HLOOKUP(AB$14,$C$14:$AL$15,2,0),$C$9:$E$10,2,0))*($B$3-AA43))</f>
        <v>99969.49646</v>
      </c>
      <c r="AN43" s="120">
        <v>26.0</v>
      </c>
    </row>
    <row r="44" ht="14.25" customHeight="1">
      <c r="A44" s="120">
        <v>27.0</v>
      </c>
      <c r="B44" s="120" t="s">
        <v>237</v>
      </c>
      <c r="C44" s="122">
        <f t="shared" si="1"/>
        <v>28864</v>
      </c>
      <c r="D44" s="122">
        <f t="shared" si="2"/>
        <v>46733.3632</v>
      </c>
      <c r="E44" s="122">
        <f t="shared" si="3"/>
        <v>60113.94236</v>
      </c>
      <c r="F44" s="122">
        <f t="shared" si="4"/>
        <v>70133.32004</v>
      </c>
      <c r="G44" s="122">
        <f t="shared" si="5"/>
        <v>77635.83005</v>
      </c>
      <c r="H44" s="122">
        <f t="shared" si="6"/>
        <v>83253.70954</v>
      </c>
      <c r="I44" s="122">
        <f t="shared" si="7"/>
        <v>87460.3777</v>
      </c>
      <c r="J44" s="122">
        <f t="shared" si="8"/>
        <v>90610.33082</v>
      </c>
      <c r="K44" s="122">
        <f t="shared" si="9"/>
        <v>92969.01572</v>
      </c>
      <c r="L44" s="122">
        <f t="shared" si="10"/>
        <v>94735.19897</v>
      </c>
      <c r="M44" s="122">
        <f t="shared" si="11"/>
        <v>96057.71699</v>
      </c>
      <c r="N44" s="122">
        <f t="shared" si="12"/>
        <v>97048.01848</v>
      </c>
      <c r="O44" s="122">
        <f t="shared" si="13"/>
        <v>97789.55624</v>
      </c>
      <c r="P44" s="122">
        <f t="shared" si="14"/>
        <v>98344.81971</v>
      </c>
      <c r="Q44" s="122">
        <f t="shared" si="15"/>
        <v>98760.601</v>
      </c>
      <c r="R44" s="122">
        <f t="shared" si="16"/>
        <v>99071.93803</v>
      </c>
      <c r="S44" s="122">
        <f t="shared" si="17"/>
        <v>99305.0672</v>
      </c>
      <c r="T44" s="122">
        <f t="shared" si="18"/>
        <v>99479.63432</v>
      </c>
      <c r="U44" s="122">
        <f t="shared" si="19"/>
        <v>99610.35018</v>
      </c>
      <c r="V44" s="122">
        <f t="shared" si="20"/>
        <v>99708.23021</v>
      </c>
      <c r="W44" s="122">
        <f t="shared" si="21"/>
        <v>99781.52278</v>
      </c>
      <c r="X44" s="122">
        <f t="shared" si="22"/>
        <v>99836.40426</v>
      </c>
      <c r="Y44" s="122">
        <f t="shared" si="23"/>
        <v>99877.49951</v>
      </c>
      <c r="Z44" s="122">
        <f t="shared" si="24"/>
        <v>99908.27163</v>
      </c>
      <c r="AA44" s="122">
        <f t="shared" si="25"/>
        <v>99931.3138</v>
      </c>
      <c r="AB44" s="122">
        <f t="shared" si="26"/>
        <v>99948.56777</v>
      </c>
      <c r="AC44" s="121">
        <f t="shared" ref="AC44:AC53" si="27">IF($A44&gt;=AC$14,AB44+IF($A44=AC$17,$C$6,HLOOKUP(HLOOKUP(AC$14,$C$14:$AL$15,2,0),$C$9:$E$10,2,0))*($B$3-AB44))</f>
        <v>99977.15895</v>
      </c>
      <c r="AN44" s="120">
        <v>27.0</v>
      </c>
    </row>
    <row r="45" ht="14.25" customHeight="1">
      <c r="A45" s="120">
        <v>28.0</v>
      </c>
      <c r="B45" s="120" t="s">
        <v>238</v>
      </c>
      <c r="C45" s="122">
        <f t="shared" si="1"/>
        <v>28864</v>
      </c>
      <c r="D45" s="122">
        <f t="shared" si="2"/>
        <v>46733.3632</v>
      </c>
      <c r="E45" s="122">
        <f t="shared" si="3"/>
        <v>60113.94236</v>
      </c>
      <c r="F45" s="122">
        <f t="shared" si="4"/>
        <v>70133.32004</v>
      </c>
      <c r="G45" s="122">
        <f t="shared" si="5"/>
        <v>77635.83005</v>
      </c>
      <c r="H45" s="122">
        <f t="shared" si="6"/>
        <v>83253.70954</v>
      </c>
      <c r="I45" s="122">
        <f t="shared" si="7"/>
        <v>87460.3777</v>
      </c>
      <c r="J45" s="122">
        <f t="shared" si="8"/>
        <v>90610.33082</v>
      </c>
      <c r="K45" s="122">
        <f t="shared" si="9"/>
        <v>92969.01572</v>
      </c>
      <c r="L45" s="122">
        <f t="shared" si="10"/>
        <v>94735.19897</v>
      </c>
      <c r="M45" s="122">
        <f t="shared" si="11"/>
        <v>96057.71699</v>
      </c>
      <c r="N45" s="122">
        <f t="shared" si="12"/>
        <v>97048.01848</v>
      </c>
      <c r="O45" s="122">
        <f t="shared" si="13"/>
        <v>97789.55624</v>
      </c>
      <c r="P45" s="122">
        <f t="shared" si="14"/>
        <v>98344.81971</v>
      </c>
      <c r="Q45" s="122">
        <f t="shared" si="15"/>
        <v>98760.601</v>
      </c>
      <c r="R45" s="122">
        <f t="shared" si="16"/>
        <v>99071.93803</v>
      </c>
      <c r="S45" s="122">
        <f t="shared" si="17"/>
        <v>99305.0672</v>
      </c>
      <c r="T45" s="122">
        <f t="shared" si="18"/>
        <v>99479.63432</v>
      </c>
      <c r="U45" s="122">
        <f t="shared" si="19"/>
        <v>99610.35018</v>
      </c>
      <c r="V45" s="122">
        <f t="shared" si="20"/>
        <v>99708.23021</v>
      </c>
      <c r="W45" s="122">
        <f t="shared" si="21"/>
        <v>99781.52278</v>
      </c>
      <c r="X45" s="122">
        <f t="shared" si="22"/>
        <v>99836.40426</v>
      </c>
      <c r="Y45" s="122">
        <f t="shared" si="23"/>
        <v>99877.49951</v>
      </c>
      <c r="Z45" s="122">
        <f t="shared" si="24"/>
        <v>99908.27163</v>
      </c>
      <c r="AA45" s="122">
        <f t="shared" si="25"/>
        <v>99931.3138</v>
      </c>
      <c r="AB45" s="122">
        <f t="shared" si="26"/>
        <v>99948.56777</v>
      </c>
      <c r="AC45" s="122">
        <f t="shared" si="27"/>
        <v>99961.48755</v>
      </c>
      <c r="AD45" s="121">
        <f t="shared" ref="AD45:AD53" si="28">IF($A45&gt;=AD$14,AC45+IF($A45=AD$17,$C$6,HLOOKUP(HLOOKUP(AD$14,$C$14:$AL$15,2,0),$C$9:$E$10,2,0))*($B$3-AC45))</f>
        <v>99982.89662</v>
      </c>
      <c r="AN45" s="120">
        <v>28.0</v>
      </c>
    </row>
    <row r="46" ht="14.25" customHeight="1">
      <c r="A46" s="120">
        <v>29.0</v>
      </c>
      <c r="B46" s="120" t="s">
        <v>239</v>
      </c>
      <c r="C46" s="122">
        <f t="shared" si="1"/>
        <v>28864</v>
      </c>
      <c r="D46" s="122">
        <f t="shared" si="2"/>
        <v>46733.3632</v>
      </c>
      <c r="E46" s="122">
        <f t="shared" si="3"/>
        <v>60113.94236</v>
      </c>
      <c r="F46" s="122">
        <f t="shared" si="4"/>
        <v>70133.32004</v>
      </c>
      <c r="G46" s="122">
        <f t="shared" si="5"/>
        <v>77635.83005</v>
      </c>
      <c r="H46" s="122">
        <f t="shared" si="6"/>
        <v>83253.70954</v>
      </c>
      <c r="I46" s="122">
        <f t="shared" si="7"/>
        <v>87460.3777</v>
      </c>
      <c r="J46" s="122">
        <f t="shared" si="8"/>
        <v>90610.33082</v>
      </c>
      <c r="K46" s="122">
        <f t="shared" si="9"/>
        <v>92969.01572</v>
      </c>
      <c r="L46" s="122">
        <f t="shared" si="10"/>
        <v>94735.19897</v>
      </c>
      <c r="M46" s="122">
        <f t="shared" si="11"/>
        <v>96057.71699</v>
      </c>
      <c r="N46" s="122">
        <f t="shared" si="12"/>
        <v>97048.01848</v>
      </c>
      <c r="O46" s="122">
        <f t="shared" si="13"/>
        <v>97789.55624</v>
      </c>
      <c r="P46" s="122">
        <f t="shared" si="14"/>
        <v>98344.81971</v>
      </c>
      <c r="Q46" s="122">
        <f t="shared" si="15"/>
        <v>98760.601</v>
      </c>
      <c r="R46" s="122">
        <f t="shared" si="16"/>
        <v>99071.93803</v>
      </c>
      <c r="S46" s="122">
        <f t="shared" si="17"/>
        <v>99305.0672</v>
      </c>
      <c r="T46" s="122">
        <f t="shared" si="18"/>
        <v>99479.63432</v>
      </c>
      <c r="U46" s="122">
        <f t="shared" si="19"/>
        <v>99610.35018</v>
      </c>
      <c r="V46" s="122">
        <f t="shared" si="20"/>
        <v>99708.23021</v>
      </c>
      <c r="W46" s="122">
        <f t="shared" si="21"/>
        <v>99781.52278</v>
      </c>
      <c r="X46" s="122">
        <f t="shared" si="22"/>
        <v>99836.40426</v>
      </c>
      <c r="Y46" s="122">
        <f t="shared" si="23"/>
        <v>99877.49951</v>
      </c>
      <c r="Z46" s="122">
        <f t="shared" si="24"/>
        <v>99908.27163</v>
      </c>
      <c r="AA46" s="122">
        <f t="shared" si="25"/>
        <v>99931.3138</v>
      </c>
      <c r="AB46" s="122">
        <f t="shared" si="26"/>
        <v>99948.56777</v>
      </c>
      <c r="AC46" s="122">
        <f t="shared" si="27"/>
        <v>99961.48755</v>
      </c>
      <c r="AD46" s="122">
        <f t="shared" si="28"/>
        <v>99971.16188</v>
      </c>
      <c r="AE46" s="121">
        <f t="shared" ref="AE46:AE53" si="29">IF($A46&gt;=AE$14,AD46+IF($A46=AE$17,$C$6,HLOOKUP(HLOOKUP(AE$14,$C$14:$AL$15,2,0),$C$9:$E$10,2,0))*($B$3-AD46))</f>
        <v>99987.19299</v>
      </c>
      <c r="AN46" s="120">
        <v>29.0</v>
      </c>
    </row>
    <row r="47" ht="14.25" customHeight="1">
      <c r="A47" s="120">
        <v>30.0</v>
      </c>
      <c r="B47" s="120" t="s">
        <v>240</v>
      </c>
      <c r="C47" s="122">
        <f t="shared" si="1"/>
        <v>28864</v>
      </c>
      <c r="D47" s="122">
        <f t="shared" si="2"/>
        <v>46733.3632</v>
      </c>
      <c r="E47" s="122">
        <f t="shared" si="3"/>
        <v>60113.94236</v>
      </c>
      <c r="F47" s="122">
        <f t="shared" si="4"/>
        <v>70133.32004</v>
      </c>
      <c r="G47" s="122">
        <f t="shared" si="5"/>
        <v>77635.83005</v>
      </c>
      <c r="H47" s="122">
        <f t="shared" si="6"/>
        <v>83253.70954</v>
      </c>
      <c r="I47" s="122">
        <f t="shared" si="7"/>
        <v>87460.3777</v>
      </c>
      <c r="J47" s="122">
        <f t="shared" si="8"/>
        <v>90610.33082</v>
      </c>
      <c r="K47" s="122">
        <f t="shared" si="9"/>
        <v>92969.01572</v>
      </c>
      <c r="L47" s="122">
        <f t="shared" si="10"/>
        <v>94735.19897</v>
      </c>
      <c r="M47" s="122">
        <f t="shared" si="11"/>
        <v>96057.71699</v>
      </c>
      <c r="N47" s="122">
        <f t="shared" si="12"/>
        <v>97048.01848</v>
      </c>
      <c r="O47" s="122">
        <f t="shared" si="13"/>
        <v>97789.55624</v>
      </c>
      <c r="P47" s="122">
        <f t="shared" si="14"/>
        <v>98344.81971</v>
      </c>
      <c r="Q47" s="122">
        <f t="shared" si="15"/>
        <v>98760.601</v>
      </c>
      <c r="R47" s="122">
        <f t="shared" si="16"/>
        <v>99071.93803</v>
      </c>
      <c r="S47" s="122">
        <f t="shared" si="17"/>
        <v>99305.0672</v>
      </c>
      <c r="T47" s="122">
        <f t="shared" si="18"/>
        <v>99479.63432</v>
      </c>
      <c r="U47" s="122">
        <f t="shared" si="19"/>
        <v>99610.35018</v>
      </c>
      <c r="V47" s="122">
        <f t="shared" si="20"/>
        <v>99708.23021</v>
      </c>
      <c r="W47" s="122">
        <f t="shared" si="21"/>
        <v>99781.52278</v>
      </c>
      <c r="X47" s="122">
        <f t="shared" si="22"/>
        <v>99836.40426</v>
      </c>
      <c r="Y47" s="122">
        <f t="shared" si="23"/>
        <v>99877.49951</v>
      </c>
      <c r="Z47" s="122">
        <f t="shared" si="24"/>
        <v>99908.27163</v>
      </c>
      <c r="AA47" s="122">
        <f t="shared" si="25"/>
        <v>99931.3138</v>
      </c>
      <c r="AB47" s="122">
        <f t="shared" si="26"/>
        <v>99948.56777</v>
      </c>
      <c r="AC47" s="122">
        <f t="shared" si="27"/>
        <v>99961.48755</v>
      </c>
      <c r="AD47" s="122">
        <f t="shared" si="28"/>
        <v>99971.16188</v>
      </c>
      <c r="AE47" s="122">
        <f t="shared" si="29"/>
        <v>99978.40601</v>
      </c>
      <c r="AF47" s="121">
        <f t="shared" ref="AF47:AF53" si="30">IF($A47&gt;=AF$14,AE47+IF($A47=AF$17,$C$6,HLOOKUP(HLOOKUP(AF$14,$C$14:$AL$15,2,0),$C$9:$E$10,2,0))*($B$3-AE47))</f>
        <v>99990.41011</v>
      </c>
      <c r="AN47" s="120">
        <v>30.0</v>
      </c>
    </row>
    <row r="48" ht="14.25" customHeight="1">
      <c r="A48" s="120">
        <v>31.0</v>
      </c>
      <c r="B48" s="120" t="s">
        <v>241</v>
      </c>
      <c r="C48" s="122">
        <f t="shared" si="1"/>
        <v>28864</v>
      </c>
      <c r="D48" s="122">
        <f t="shared" si="2"/>
        <v>46733.3632</v>
      </c>
      <c r="E48" s="122">
        <f t="shared" si="3"/>
        <v>60113.94236</v>
      </c>
      <c r="F48" s="122">
        <f t="shared" si="4"/>
        <v>70133.32004</v>
      </c>
      <c r="G48" s="122">
        <f t="shared" si="5"/>
        <v>77635.83005</v>
      </c>
      <c r="H48" s="122">
        <f t="shared" si="6"/>
        <v>83253.70954</v>
      </c>
      <c r="I48" s="122">
        <f t="shared" si="7"/>
        <v>87460.3777</v>
      </c>
      <c r="J48" s="122">
        <f t="shared" si="8"/>
        <v>90610.33082</v>
      </c>
      <c r="K48" s="122">
        <f t="shared" si="9"/>
        <v>92969.01572</v>
      </c>
      <c r="L48" s="122">
        <f t="shared" si="10"/>
        <v>94735.19897</v>
      </c>
      <c r="M48" s="122">
        <f t="shared" si="11"/>
        <v>96057.71699</v>
      </c>
      <c r="N48" s="122">
        <f t="shared" si="12"/>
        <v>97048.01848</v>
      </c>
      <c r="O48" s="122">
        <f t="shared" si="13"/>
        <v>97789.55624</v>
      </c>
      <c r="P48" s="122">
        <f t="shared" si="14"/>
        <v>98344.81971</v>
      </c>
      <c r="Q48" s="122">
        <f t="shared" si="15"/>
        <v>98760.601</v>
      </c>
      <c r="R48" s="122">
        <f t="shared" si="16"/>
        <v>99071.93803</v>
      </c>
      <c r="S48" s="122">
        <f t="shared" si="17"/>
        <v>99305.0672</v>
      </c>
      <c r="T48" s="122">
        <f t="shared" si="18"/>
        <v>99479.63432</v>
      </c>
      <c r="U48" s="122">
        <f t="shared" si="19"/>
        <v>99610.35018</v>
      </c>
      <c r="V48" s="122">
        <f t="shared" si="20"/>
        <v>99708.23021</v>
      </c>
      <c r="W48" s="122">
        <f t="shared" si="21"/>
        <v>99781.52278</v>
      </c>
      <c r="X48" s="122">
        <f t="shared" si="22"/>
        <v>99836.40426</v>
      </c>
      <c r="Y48" s="122">
        <f t="shared" si="23"/>
        <v>99877.49951</v>
      </c>
      <c r="Z48" s="122">
        <f t="shared" si="24"/>
        <v>99908.27163</v>
      </c>
      <c r="AA48" s="122">
        <f t="shared" si="25"/>
        <v>99931.3138</v>
      </c>
      <c r="AB48" s="122">
        <f t="shared" si="26"/>
        <v>99948.56777</v>
      </c>
      <c r="AC48" s="122">
        <f t="shared" si="27"/>
        <v>99961.48755</v>
      </c>
      <c r="AD48" s="122">
        <f t="shared" si="28"/>
        <v>99971.16188</v>
      </c>
      <c r="AE48" s="122">
        <f t="shared" si="29"/>
        <v>99978.40601</v>
      </c>
      <c r="AF48" s="122">
        <f t="shared" si="30"/>
        <v>99983.83042</v>
      </c>
      <c r="AG48" s="121">
        <f t="shared" ref="AG48:AG53" si="31">IF($A48&gt;=AG$14,AF48+IF($A48=AG$17,$C$6,HLOOKUP(HLOOKUP(AG$14,$C$14:$AL$15,2,0),$C$9:$E$10,2,0))*($B$3-AF48))</f>
        <v>99992.81909</v>
      </c>
      <c r="AN48" s="120">
        <v>31.0</v>
      </c>
    </row>
    <row r="49" ht="14.25" customHeight="1">
      <c r="A49" s="120">
        <v>32.0</v>
      </c>
      <c r="B49" s="120" t="s">
        <v>242</v>
      </c>
      <c r="C49" s="122">
        <f t="shared" si="1"/>
        <v>28864</v>
      </c>
      <c r="D49" s="122">
        <f t="shared" si="2"/>
        <v>46733.3632</v>
      </c>
      <c r="E49" s="122">
        <f t="shared" si="3"/>
        <v>60113.94236</v>
      </c>
      <c r="F49" s="122">
        <f t="shared" si="4"/>
        <v>70133.32004</v>
      </c>
      <c r="G49" s="122">
        <f t="shared" si="5"/>
        <v>77635.83005</v>
      </c>
      <c r="H49" s="122">
        <f t="shared" si="6"/>
        <v>83253.70954</v>
      </c>
      <c r="I49" s="122">
        <f t="shared" si="7"/>
        <v>87460.3777</v>
      </c>
      <c r="J49" s="122">
        <f t="shared" si="8"/>
        <v>90610.33082</v>
      </c>
      <c r="K49" s="122">
        <f t="shared" si="9"/>
        <v>92969.01572</v>
      </c>
      <c r="L49" s="122">
        <f t="shared" si="10"/>
        <v>94735.19897</v>
      </c>
      <c r="M49" s="122">
        <f t="shared" si="11"/>
        <v>96057.71699</v>
      </c>
      <c r="N49" s="122">
        <f t="shared" si="12"/>
        <v>97048.01848</v>
      </c>
      <c r="O49" s="122">
        <f t="shared" si="13"/>
        <v>97789.55624</v>
      </c>
      <c r="P49" s="122">
        <f t="shared" si="14"/>
        <v>98344.81971</v>
      </c>
      <c r="Q49" s="122">
        <f t="shared" si="15"/>
        <v>98760.601</v>
      </c>
      <c r="R49" s="122">
        <f t="shared" si="16"/>
        <v>99071.93803</v>
      </c>
      <c r="S49" s="122">
        <f t="shared" si="17"/>
        <v>99305.0672</v>
      </c>
      <c r="T49" s="122">
        <f t="shared" si="18"/>
        <v>99479.63432</v>
      </c>
      <c r="U49" s="122">
        <f t="shared" si="19"/>
        <v>99610.35018</v>
      </c>
      <c r="V49" s="122">
        <f t="shared" si="20"/>
        <v>99708.23021</v>
      </c>
      <c r="W49" s="122">
        <f t="shared" si="21"/>
        <v>99781.52278</v>
      </c>
      <c r="X49" s="122">
        <f t="shared" si="22"/>
        <v>99836.40426</v>
      </c>
      <c r="Y49" s="122">
        <f t="shared" si="23"/>
        <v>99877.49951</v>
      </c>
      <c r="Z49" s="122">
        <f t="shared" si="24"/>
        <v>99908.27163</v>
      </c>
      <c r="AA49" s="122">
        <f t="shared" si="25"/>
        <v>99931.3138</v>
      </c>
      <c r="AB49" s="122">
        <f t="shared" si="26"/>
        <v>99948.56777</v>
      </c>
      <c r="AC49" s="122">
        <f t="shared" si="27"/>
        <v>99961.48755</v>
      </c>
      <c r="AD49" s="122">
        <f t="shared" si="28"/>
        <v>99971.16188</v>
      </c>
      <c r="AE49" s="122">
        <f t="shared" si="29"/>
        <v>99978.40601</v>
      </c>
      <c r="AF49" s="122">
        <f t="shared" si="30"/>
        <v>99983.83042</v>
      </c>
      <c r="AG49" s="122">
        <f t="shared" si="31"/>
        <v>99987.89222</v>
      </c>
      <c r="AH49" s="121">
        <f t="shared" ref="AH49:AH53" si="32">IF($A49&gt;=AH$14,AG49+IF($A49=AH$17,$C$6,HLOOKUP(HLOOKUP(AH$14,$C$14:$AL$15,2,0),$C$9:$E$10,2,0))*($B$3-AG49))</f>
        <v>99994.62294</v>
      </c>
      <c r="AN49" s="120">
        <v>32.0</v>
      </c>
    </row>
    <row r="50" ht="14.25" customHeight="1">
      <c r="A50" s="120">
        <v>33.0</v>
      </c>
      <c r="B50" s="120" t="s">
        <v>243</v>
      </c>
      <c r="C50" s="122">
        <f t="shared" si="1"/>
        <v>28864</v>
      </c>
      <c r="D50" s="122">
        <f t="shared" si="2"/>
        <v>46733.3632</v>
      </c>
      <c r="E50" s="122">
        <f t="shared" si="3"/>
        <v>60113.94236</v>
      </c>
      <c r="F50" s="122">
        <f t="shared" si="4"/>
        <v>70133.32004</v>
      </c>
      <c r="G50" s="122">
        <f t="shared" si="5"/>
        <v>77635.83005</v>
      </c>
      <c r="H50" s="122">
        <f t="shared" si="6"/>
        <v>83253.70954</v>
      </c>
      <c r="I50" s="122">
        <f t="shared" si="7"/>
        <v>87460.3777</v>
      </c>
      <c r="J50" s="122">
        <f t="shared" si="8"/>
        <v>90610.33082</v>
      </c>
      <c r="K50" s="122">
        <f t="shared" si="9"/>
        <v>92969.01572</v>
      </c>
      <c r="L50" s="122">
        <f t="shared" si="10"/>
        <v>94735.19897</v>
      </c>
      <c r="M50" s="122">
        <f t="shared" si="11"/>
        <v>96057.71699</v>
      </c>
      <c r="N50" s="122">
        <f t="shared" si="12"/>
        <v>97048.01848</v>
      </c>
      <c r="O50" s="122">
        <f t="shared" si="13"/>
        <v>97789.55624</v>
      </c>
      <c r="P50" s="122">
        <f t="shared" si="14"/>
        <v>98344.81971</v>
      </c>
      <c r="Q50" s="122">
        <f t="shared" si="15"/>
        <v>98760.601</v>
      </c>
      <c r="R50" s="122">
        <f t="shared" si="16"/>
        <v>99071.93803</v>
      </c>
      <c r="S50" s="122">
        <f t="shared" si="17"/>
        <v>99305.0672</v>
      </c>
      <c r="T50" s="122">
        <f t="shared" si="18"/>
        <v>99479.63432</v>
      </c>
      <c r="U50" s="122">
        <f t="shared" si="19"/>
        <v>99610.35018</v>
      </c>
      <c r="V50" s="122">
        <f t="shared" si="20"/>
        <v>99708.23021</v>
      </c>
      <c r="W50" s="122">
        <f t="shared" si="21"/>
        <v>99781.52278</v>
      </c>
      <c r="X50" s="122">
        <f t="shared" si="22"/>
        <v>99836.40426</v>
      </c>
      <c r="Y50" s="122">
        <f t="shared" si="23"/>
        <v>99877.49951</v>
      </c>
      <c r="Z50" s="122">
        <f t="shared" si="24"/>
        <v>99908.27163</v>
      </c>
      <c r="AA50" s="122">
        <f t="shared" si="25"/>
        <v>99931.3138</v>
      </c>
      <c r="AB50" s="122">
        <f t="shared" si="26"/>
        <v>99948.56777</v>
      </c>
      <c r="AC50" s="122">
        <f t="shared" si="27"/>
        <v>99961.48755</v>
      </c>
      <c r="AD50" s="122">
        <f t="shared" si="28"/>
        <v>99971.16188</v>
      </c>
      <c r="AE50" s="122">
        <f t="shared" si="29"/>
        <v>99978.40601</v>
      </c>
      <c r="AF50" s="122">
        <f t="shared" si="30"/>
        <v>99983.83042</v>
      </c>
      <c r="AG50" s="122">
        <f t="shared" si="31"/>
        <v>99987.89222</v>
      </c>
      <c r="AH50" s="122">
        <f t="shared" si="32"/>
        <v>99990.93369</v>
      </c>
      <c r="AI50" s="121">
        <f t="shared" ref="AI50:AI53" si="33">IF($A50&gt;=AI$14,AH50+IF($A50=AI$17,$C$6,HLOOKUP(HLOOKUP(AI$14,$C$14:$AL$15,2,0),$C$9:$E$10,2,0))*($B$3-AH50))</f>
        <v>99995.97365</v>
      </c>
      <c r="AN50" s="120">
        <v>33.0</v>
      </c>
    </row>
    <row r="51" ht="14.25" customHeight="1">
      <c r="A51" s="120">
        <v>34.0</v>
      </c>
      <c r="B51" s="120" t="s">
        <v>244</v>
      </c>
      <c r="C51" s="122">
        <f t="shared" si="1"/>
        <v>28864</v>
      </c>
      <c r="D51" s="122">
        <f t="shared" si="2"/>
        <v>46733.3632</v>
      </c>
      <c r="E51" s="122">
        <f t="shared" si="3"/>
        <v>60113.94236</v>
      </c>
      <c r="F51" s="122">
        <f t="shared" si="4"/>
        <v>70133.32004</v>
      </c>
      <c r="G51" s="122">
        <f t="shared" si="5"/>
        <v>77635.83005</v>
      </c>
      <c r="H51" s="122">
        <f t="shared" si="6"/>
        <v>83253.70954</v>
      </c>
      <c r="I51" s="122">
        <f t="shared" si="7"/>
        <v>87460.3777</v>
      </c>
      <c r="J51" s="122">
        <f t="shared" si="8"/>
        <v>90610.33082</v>
      </c>
      <c r="K51" s="122">
        <f t="shared" si="9"/>
        <v>92969.01572</v>
      </c>
      <c r="L51" s="122">
        <f t="shared" si="10"/>
        <v>94735.19897</v>
      </c>
      <c r="M51" s="122">
        <f t="shared" si="11"/>
        <v>96057.71699</v>
      </c>
      <c r="N51" s="122">
        <f t="shared" si="12"/>
        <v>97048.01848</v>
      </c>
      <c r="O51" s="122">
        <f t="shared" si="13"/>
        <v>97789.55624</v>
      </c>
      <c r="P51" s="122">
        <f t="shared" si="14"/>
        <v>98344.81971</v>
      </c>
      <c r="Q51" s="122">
        <f t="shared" si="15"/>
        <v>98760.601</v>
      </c>
      <c r="R51" s="122">
        <f t="shared" si="16"/>
        <v>99071.93803</v>
      </c>
      <c r="S51" s="122">
        <f t="shared" si="17"/>
        <v>99305.0672</v>
      </c>
      <c r="T51" s="122">
        <f t="shared" si="18"/>
        <v>99479.63432</v>
      </c>
      <c r="U51" s="122">
        <f t="shared" si="19"/>
        <v>99610.35018</v>
      </c>
      <c r="V51" s="122">
        <f t="shared" si="20"/>
        <v>99708.23021</v>
      </c>
      <c r="W51" s="122">
        <f t="shared" si="21"/>
        <v>99781.52278</v>
      </c>
      <c r="X51" s="122">
        <f t="shared" si="22"/>
        <v>99836.40426</v>
      </c>
      <c r="Y51" s="122">
        <f t="shared" si="23"/>
        <v>99877.49951</v>
      </c>
      <c r="Z51" s="122">
        <f t="shared" si="24"/>
        <v>99908.27163</v>
      </c>
      <c r="AA51" s="122">
        <f t="shared" si="25"/>
        <v>99931.3138</v>
      </c>
      <c r="AB51" s="122">
        <f t="shared" si="26"/>
        <v>99948.56777</v>
      </c>
      <c r="AC51" s="122">
        <f t="shared" si="27"/>
        <v>99961.48755</v>
      </c>
      <c r="AD51" s="122">
        <f t="shared" si="28"/>
        <v>99971.16188</v>
      </c>
      <c r="AE51" s="122">
        <f t="shared" si="29"/>
        <v>99978.40601</v>
      </c>
      <c r="AF51" s="122">
        <f t="shared" si="30"/>
        <v>99983.83042</v>
      </c>
      <c r="AG51" s="122">
        <f t="shared" si="31"/>
        <v>99987.89222</v>
      </c>
      <c r="AH51" s="122">
        <f t="shared" si="32"/>
        <v>99990.93369</v>
      </c>
      <c r="AI51" s="122">
        <f t="shared" si="33"/>
        <v>99993.21115</v>
      </c>
      <c r="AJ51" s="121">
        <f t="shared" ref="AJ51:AJ53" si="34">IF($A51&gt;=AJ$14,AI51+IF($A51=AJ$17,$C$6,HLOOKUP(HLOOKUP(AJ$14,$C$14:$AL$15,2,0),$C$9:$E$10,2,0))*($B$3-AI51))</f>
        <v>99996.98507</v>
      </c>
      <c r="AN51" s="120">
        <v>34.0</v>
      </c>
    </row>
    <row r="52" ht="14.25" customHeight="1">
      <c r="A52" s="120">
        <v>35.0</v>
      </c>
      <c r="B52" s="120" t="s">
        <v>245</v>
      </c>
      <c r="C52" s="122">
        <f t="shared" si="1"/>
        <v>28864</v>
      </c>
      <c r="D52" s="122">
        <f t="shared" si="2"/>
        <v>46733.3632</v>
      </c>
      <c r="E52" s="122">
        <f t="shared" si="3"/>
        <v>60113.94236</v>
      </c>
      <c r="F52" s="122">
        <f t="shared" si="4"/>
        <v>70133.32004</v>
      </c>
      <c r="G52" s="122">
        <f t="shared" si="5"/>
        <v>77635.83005</v>
      </c>
      <c r="H52" s="122">
        <f t="shared" si="6"/>
        <v>83253.70954</v>
      </c>
      <c r="I52" s="122">
        <f t="shared" si="7"/>
        <v>87460.3777</v>
      </c>
      <c r="J52" s="122">
        <f t="shared" si="8"/>
        <v>90610.33082</v>
      </c>
      <c r="K52" s="122">
        <f t="shared" si="9"/>
        <v>92969.01572</v>
      </c>
      <c r="L52" s="122">
        <f t="shared" si="10"/>
        <v>94735.19897</v>
      </c>
      <c r="M52" s="122">
        <f t="shared" si="11"/>
        <v>96057.71699</v>
      </c>
      <c r="N52" s="122">
        <f t="shared" si="12"/>
        <v>97048.01848</v>
      </c>
      <c r="O52" s="122">
        <f t="shared" si="13"/>
        <v>97789.55624</v>
      </c>
      <c r="P52" s="122">
        <f t="shared" si="14"/>
        <v>98344.81971</v>
      </c>
      <c r="Q52" s="122">
        <f t="shared" si="15"/>
        <v>98760.601</v>
      </c>
      <c r="R52" s="122">
        <f t="shared" si="16"/>
        <v>99071.93803</v>
      </c>
      <c r="S52" s="122">
        <f t="shared" si="17"/>
        <v>99305.0672</v>
      </c>
      <c r="T52" s="122">
        <f t="shared" si="18"/>
        <v>99479.63432</v>
      </c>
      <c r="U52" s="122">
        <f t="shared" si="19"/>
        <v>99610.35018</v>
      </c>
      <c r="V52" s="122">
        <f t="shared" si="20"/>
        <v>99708.23021</v>
      </c>
      <c r="W52" s="122">
        <f t="shared" si="21"/>
        <v>99781.52278</v>
      </c>
      <c r="X52" s="122">
        <f t="shared" si="22"/>
        <v>99836.40426</v>
      </c>
      <c r="Y52" s="122">
        <f t="shared" si="23"/>
        <v>99877.49951</v>
      </c>
      <c r="Z52" s="122">
        <f t="shared" si="24"/>
        <v>99908.27163</v>
      </c>
      <c r="AA52" s="122">
        <f t="shared" si="25"/>
        <v>99931.3138</v>
      </c>
      <c r="AB52" s="122">
        <f t="shared" si="26"/>
        <v>99948.56777</v>
      </c>
      <c r="AC52" s="122">
        <f t="shared" si="27"/>
        <v>99961.48755</v>
      </c>
      <c r="AD52" s="122">
        <f t="shared" si="28"/>
        <v>99971.16188</v>
      </c>
      <c r="AE52" s="122">
        <f t="shared" si="29"/>
        <v>99978.40601</v>
      </c>
      <c r="AF52" s="122">
        <f t="shared" si="30"/>
        <v>99983.83042</v>
      </c>
      <c r="AG52" s="122">
        <f t="shared" si="31"/>
        <v>99987.89222</v>
      </c>
      <c r="AH52" s="122">
        <f t="shared" si="32"/>
        <v>99990.93369</v>
      </c>
      <c r="AI52" s="122">
        <f t="shared" si="33"/>
        <v>99993.21115</v>
      </c>
      <c r="AJ52" s="122">
        <f t="shared" si="34"/>
        <v>99994.91651</v>
      </c>
      <c r="AK52" s="121">
        <f t="shared" ref="AK52:AK53" si="35">IF($A52&gt;=AK$14,AJ52+IF($A52=AK$17,$C$6,HLOOKUP(HLOOKUP(AK$14,$C$14:$AL$15,2,0),$C$9:$E$10,2,0))*($B$3-AJ52))</f>
        <v>99997.74242</v>
      </c>
      <c r="AN52" s="120">
        <v>35.0</v>
      </c>
    </row>
    <row r="53" ht="14.25" customHeight="1">
      <c r="A53" s="120">
        <v>36.0</v>
      </c>
      <c r="B53" s="120" t="s">
        <v>246</v>
      </c>
      <c r="C53" s="122">
        <f t="shared" si="1"/>
        <v>28864</v>
      </c>
      <c r="D53" s="122">
        <f t="shared" si="2"/>
        <v>46733.3632</v>
      </c>
      <c r="E53" s="122">
        <f t="shared" si="3"/>
        <v>60113.94236</v>
      </c>
      <c r="F53" s="122">
        <f t="shared" si="4"/>
        <v>70133.32004</v>
      </c>
      <c r="G53" s="122">
        <f t="shared" si="5"/>
        <v>77635.83005</v>
      </c>
      <c r="H53" s="122">
        <f t="shared" si="6"/>
        <v>83253.70954</v>
      </c>
      <c r="I53" s="122">
        <f t="shared" si="7"/>
        <v>87460.3777</v>
      </c>
      <c r="J53" s="122">
        <f t="shared" si="8"/>
        <v>90610.33082</v>
      </c>
      <c r="K53" s="122">
        <f t="shared" si="9"/>
        <v>92969.01572</v>
      </c>
      <c r="L53" s="122">
        <f t="shared" si="10"/>
        <v>94735.19897</v>
      </c>
      <c r="M53" s="122">
        <f t="shared" si="11"/>
        <v>96057.71699</v>
      </c>
      <c r="N53" s="122">
        <f t="shared" si="12"/>
        <v>97048.01848</v>
      </c>
      <c r="O53" s="122">
        <f t="shared" si="13"/>
        <v>97789.55624</v>
      </c>
      <c r="P53" s="122">
        <f t="shared" si="14"/>
        <v>98344.81971</v>
      </c>
      <c r="Q53" s="122">
        <f t="shared" si="15"/>
        <v>98760.601</v>
      </c>
      <c r="R53" s="122">
        <f t="shared" si="16"/>
        <v>99071.93803</v>
      </c>
      <c r="S53" s="122">
        <f t="shared" si="17"/>
        <v>99305.0672</v>
      </c>
      <c r="T53" s="122">
        <f t="shared" si="18"/>
        <v>99479.63432</v>
      </c>
      <c r="U53" s="122">
        <f t="shared" si="19"/>
        <v>99610.35018</v>
      </c>
      <c r="V53" s="122">
        <f t="shared" si="20"/>
        <v>99708.23021</v>
      </c>
      <c r="W53" s="122">
        <f t="shared" si="21"/>
        <v>99781.52278</v>
      </c>
      <c r="X53" s="122">
        <f t="shared" si="22"/>
        <v>99836.40426</v>
      </c>
      <c r="Y53" s="122">
        <f t="shared" si="23"/>
        <v>99877.49951</v>
      </c>
      <c r="Z53" s="122">
        <f t="shared" si="24"/>
        <v>99908.27163</v>
      </c>
      <c r="AA53" s="122">
        <f t="shared" si="25"/>
        <v>99931.3138</v>
      </c>
      <c r="AB53" s="122">
        <f t="shared" si="26"/>
        <v>99948.56777</v>
      </c>
      <c r="AC53" s="122">
        <f t="shared" si="27"/>
        <v>99961.48755</v>
      </c>
      <c r="AD53" s="122">
        <f t="shared" si="28"/>
        <v>99971.16188</v>
      </c>
      <c r="AE53" s="122">
        <f t="shared" si="29"/>
        <v>99978.40601</v>
      </c>
      <c r="AF53" s="122">
        <f t="shared" si="30"/>
        <v>99983.83042</v>
      </c>
      <c r="AG53" s="122">
        <f t="shared" si="31"/>
        <v>99987.89222</v>
      </c>
      <c r="AH53" s="122">
        <f t="shared" si="32"/>
        <v>99990.93369</v>
      </c>
      <c r="AI53" s="122">
        <f t="shared" si="33"/>
        <v>99993.21115</v>
      </c>
      <c r="AJ53" s="122">
        <f t="shared" si="34"/>
        <v>99994.91651</v>
      </c>
      <c r="AK53" s="122">
        <f t="shared" si="35"/>
        <v>99996.19348</v>
      </c>
      <c r="AL53" s="121">
        <f>IF($A53&gt;=AL$14,AK53+IF($A53=AL$17,$C$6,HLOOKUP(HLOOKUP(AL$14,$C$14:$AL$15,2,0),$C$9:$E$10,2,0))*($B$3-AK53))</f>
        <v>99998.30953</v>
      </c>
      <c r="AN53" s="120">
        <v>36.0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C13:AL13"/>
  </mergeCells>
  <dataValidations>
    <dataValidation type="list" allowBlank="1" showErrorMessage="1" sqref="I6">
      <formula1>$A$18:$A$53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Abhishek Rasane</dc:creator>
</cp:coreProperties>
</file>